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User\Documents\DATA ANALYSIS PROJECT\"/>
    </mc:Choice>
  </mc:AlternateContent>
  <xr:revisionPtr revIDLastSave="0" documentId="13_ncr:1_{853BADA9-019F-4212-ACE8-250536DAC5F3}" xr6:coauthVersionLast="47" xr6:coauthVersionMax="47" xr10:uidLastSave="{00000000-0000-0000-0000-000000000000}"/>
  <bookViews>
    <workbookView xWindow="-108" yWindow="-108" windowWidth="23256" windowHeight="12456" firstSheet="5" activeTab="7" xr2:uid="{00000000-000D-0000-FFFF-FFFF00000000}"/>
  </bookViews>
  <sheets>
    <sheet name="Customer Names" sheetId="1" r:id="rId1"/>
    <sheet name="Cleaned_Customer_Names" sheetId="13" r:id="rId2"/>
    <sheet name="Medical Examinations" sheetId="2" r:id="rId3"/>
    <sheet name="Cleaned_Medical_Exam" sheetId="14" r:id="rId4"/>
    <sheet name="Hospitalisation Details" sheetId="3" r:id="rId5"/>
    <sheet name="Cleaned_Hospital_Details" sheetId="15" r:id="rId6"/>
    <sheet name="Master Sheet" sheetId="16" r:id="rId7"/>
    <sheet name="Data_Exploration" sheetId="17" r:id="rId8"/>
    <sheet name="Pivot Table" sheetId="19" r:id="rId9"/>
    <sheet name="Dashboard" sheetId="20" r:id="rId10"/>
    <sheet name="Data_Validation" sheetId="18" r:id="rId11"/>
  </sheets>
  <definedNames>
    <definedName name="_xlnm._FilterDatabase" localSheetId="5" hidden="1">Cleaned_Hospital_Details!$A$1:$H$2344</definedName>
    <definedName name="_xlnm._FilterDatabase" localSheetId="3" hidden="1">Cleaned_Medical_Exam!$A$1:$J$2336</definedName>
    <definedName name="_xlnm._FilterDatabase" localSheetId="4" hidden="1">'Hospitalisation Details'!$A$1:$K$2344</definedName>
    <definedName name="_xlnm._FilterDatabase" localSheetId="2" hidden="1">'Medical Examinations'!$A$1:$J$2336</definedName>
    <definedName name="CancerData" localSheetId="3">Cleaned_Medical_Exam!$F$2:$F$2336</definedName>
    <definedName name="CancerData">'Medical Examinations'!$F$2:$F$2336</definedName>
    <definedName name="Slicer_Full_Name">#N/A</definedName>
    <definedName name="Slicer_Hospital_Tier">#N/A</definedName>
  </definedNames>
  <calcPr calcId="191029"/>
  <pivotCaches>
    <pivotCache cacheId="23"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16" l="1"/>
  <c r="G29" i="17"/>
  <c r="F29" i="17"/>
  <c r="E28" i="17"/>
  <c r="H27" i="17"/>
  <c r="F27" i="17"/>
  <c r="D27" i="17"/>
  <c r="F26" i="17"/>
  <c r="H26" i="17"/>
  <c r="D26" i="17"/>
  <c r="F24" i="17"/>
  <c r="H23" i="17"/>
  <c r="F23" i="17"/>
  <c r="M21" i="17"/>
  <c r="L21" i="17"/>
  <c r="K21" i="17"/>
  <c r="J21" i="17"/>
  <c r="G21" i="17"/>
  <c r="I21" i="17"/>
  <c r="H21" i="17"/>
  <c r="F21" i="17"/>
  <c r="F18" i="17"/>
  <c r="D17" i="17"/>
  <c r="D16" i="17"/>
  <c r="E15" i="17"/>
  <c r="C2" i="16"/>
  <c r="D2" i="16"/>
  <c r="E2" i="16"/>
  <c r="F2" i="16"/>
  <c r="G2" i="16"/>
  <c r="H2" i="16"/>
  <c r="U3" i="16"/>
  <c r="U4" i="16"/>
  <c r="U5" i="16"/>
  <c r="U6" i="16"/>
  <c r="U7" i="16"/>
  <c r="U8" i="16"/>
  <c r="U9" i="16"/>
  <c r="U10" i="16"/>
  <c r="U11" i="16"/>
  <c r="U12" i="16"/>
  <c r="U13" i="16"/>
  <c r="U14" i="16"/>
  <c r="U15" i="16"/>
  <c r="U16" i="16"/>
  <c r="U17" i="16"/>
  <c r="U18" i="16"/>
  <c r="U19" i="16"/>
  <c r="U20" i="16"/>
  <c r="U21" i="16"/>
  <c r="U22" i="16"/>
  <c r="U23" i="16"/>
  <c r="U24" i="16"/>
  <c r="U25" i="16"/>
  <c r="U26" i="16"/>
  <c r="U27" i="16"/>
  <c r="U28" i="16"/>
  <c r="U29" i="16"/>
  <c r="U30" i="16"/>
  <c r="U31" i="16"/>
  <c r="U32" i="16"/>
  <c r="U33" i="16"/>
  <c r="U34" i="16"/>
  <c r="U35" i="16"/>
  <c r="U36" i="16"/>
  <c r="U37" i="16"/>
  <c r="U38" i="16"/>
  <c r="U39" i="16"/>
  <c r="U40" i="16"/>
  <c r="U41" i="16"/>
  <c r="U42" i="16"/>
  <c r="U43" i="16"/>
  <c r="U44" i="16"/>
  <c r="U45" i="16"/>
  <c r="U46" i="16"/>
  <c r="U47" i="16"/>
  <c r="U48" i="16"/>
  <c r="U49" i="16"/>
  <c r="U50" i="16"/>
  <c r="U51" i="16"/>
  <c r="U52" i="16"/>
  <c r="U53" i="16"/>
  <c r="U54" i="16"/>
  <c r="U55" i="16"/>
  <c r="U56" i="16"/>
  <c r="U57" i="16"/>
  <c r="U58" i="16"/>
  <c r="U59" i="16"/>
  <c r="U60" i="16"/>
  <c r="U61" i="16"/>
  <c r="U62" i="16"/>
  <c r="U63" i="16"/>
  <c r="U64" i="16"/>
  <c r="U65" i="16"/>
  <c r="U66" i="16"/>
  <c r="U67" i="16"/>
  <c r="U68" i="16"/>
  <c r="U69" i="16"/>
  <c r="U70" i="16"/>
  <c r="U71" i="16"/>
  <c r="U72" i="16"/>
  <c r="U73" i="16"/>
  <c r="U74" i="16"/>
  <c r="U75" i="16"/>
  <c r="U76" i="16"/>
  <c r="U77" i="16"/>
  <c r="U78" i="16"/>
  <c r="U79" i="16"/>
  <c r="U80" i="16"/>
  <c r="U81" i="16"/>
  <c r="U82" i="16"/>
  <c r="U83" i="16"/>
  <c r="U84" i="16"/>
  <c r="U85" i="16"/>
  <c r="U86" i="16"/>
  <c r="U87" i="16"/>
  <c r="U88" i="16"/>
  <c r="U89" i="16"/>
  <c r="U90" i="16"/>
  <c r="U91" i="16"/>
  <c r="U92" i="16"/>
  <c r="U93" i="16"/>
  <c r="U94" i="16"/>
  <c r="U95" i="16"/>
  <c r="U96" i="16"/>
  <c r="U97" i="16"/>
  <c r="U98" i="16"/>
  <c r="U99" i="16"/>
  <c r="U100" i="16"/>
  <c r="U101" i="16"/>
  <c r="U102" i="16"/>
  <c r="U103" i="16"/>
  <c r="U104" i="16"/>
  <c r="U105" i="16"/>
  <c r="U106" i="16"/>
  <c r="U107" i="16"/>
  <c r="U108" i="16"/>
  <c r="U109" i="16"/>
  <c r="U110" i="16"/>
  <c r="U111" i="16"/>
  <c r="U112" i="16"/>
  <c r="U113" i="16"/>
  <c r="U114" i="16"/>
  <c r="U115" i="16"/>
  <c r="U116" i="16"/>
  <c r="U117" i="16"/>
  <c r="U118" i="16"/>
  <c r="U119" i="16"/>
  <c r="U120" i="16"/>
  <c r="U121" i="16"/>
  <c r="U122" i="16"/>
  <c r="U123" i="16"/>
  <c r="U124" i="16"/>
  <c r="U125" i="16"/>
  <c r="U126" i="16"/>
  <c r="U127" i="16"/>
  <c r="U128" i="16"/>
  <c r="U129" i="16"/>
  <c r="U130" i="16"/>
  <c r="U131" i="16"/>
  <c r="U132" i="16"/>
  <c r="U133" i="16"/>
  <c r="U134" i="16"/>
  <c r="U135" i="16"/>
  <c r="U136" i="16"/>
  <c r="U137" i="16"/>
  <c r="U138" i="16"/>
  <c r="U139" i="16"/>
  <c r="U140" i="16"/>
  <c r="U141" i="16"/>
  <c r="U142" i="16"/>
  <c r="U143" i="16"/>
  <c r="U144" i="16"/>
  <c r="U145" i="16"/>
  <c r="U146" i="16"/>
  <c r="U147" i="16"/>
  <c r="U148" i="16"/>
  <c r="U149" i="16"/>
  <c r="U150" i="16"/>
  <c r="U151" i="16"/>
  <c r="U152" i="16"/>
  <c r="U153" i="16"/>
  <c r="U154" i="16"/>
  <c r="U155" i="16"/>
  <c r="U156" i="16"/>
  <c r="U157" i="16"/>
  <c r="U158" i="16"/>
  <c r="U159" i="16"/>
  <c r="U160" i="16"/>
  <c r="U161" i="16"/>
  <c r="U162" i="16"/>
  <c r="U163" i="16"/>
  <c r="U164" i="16"/>
  <c r="U165" i="16"/>
  <c r="U166" i="16"/>
  <c r="U167" i="16"/>
  <c r="U168" i="16"/>
  <c r="U169" i="16"/>
  <c r="U170" i="16"/>
  <c r="U171" i="16"/>
  <c r="U172" i="16"/>
  <c r="U173" i="16"/>
  <c r="U174" i="16"/>
  <c r="U175" i="16"/>
  <c r="U176" i="16"/>
  <c r="U177" i="16"/>
  <c r="U178" i="16"/>
  <c r="U179" i="16"/>
  <c r="U180" i="16"/>
  <c r="U181" i="16"/>
  <c r="U182" i="16"/>
  <c r="U183" i="16"/>
  <c r="U184" i="16"/>
  <c r="U185" i="16"/>
  <c r="U186" i="16"/>
  <c r="U187" i="16"/>
  <c r="U188" i="16"/>
  <c r="U189" i="16"/>
  <c r="U190" i="16"/>
  <c r="U191" i="16"/>
  <c r="U192" i="16"/>
  <c r="U193" i="16"/>
  <c r="U194" i="16"/>
  <c r="U195" i="16"/>
  <c r="U196" i="16"/>
  <c r="U197" i="16"/>
  <c r="U198" i="16"/>
  <c r="U199" i="16"/>
  <c r="U200" i="16"/>
  <c r="U201" i="16"/>
  <c r="U202" i="16"/>
  <c r="U203" i="16"/>
  <c r="U204" i="16"/>
  <c r="U205" i="16"/>
  <c r="U206" i="16"/>
  <c r="U207" i="16"/>
  <c r="U208" i="16"/>
  <c r="U209" i="16"/>
  <c r="U210" i="16"/>
  <c r="U211" i="16"/>
  <c r="U212" i="16"/>
  <c r="U213" i="16"/>
  <c r="U214" i="16"/>
  <c r="U215" i="16"/>
  <c r="U216" i="16"/>
  <c r="U217" i="16"/>
  <c r="U218" i="16"/>
  <c r="U219" i="16"/>
  <c r="U220" i="16"/>
  <c r="U221" i="16"/>
  <c r="U222" i="16"/>
  <c r="U223" i="16"/>
  <c r="U224" i="16"/>
  <c r="U225" i="16"/>
  <c r="U226" i="16"/>
  <c r="U227" i="16"/>
  <c r="U228" i="16"/>
  <c r="U229" i="16"/>
  <c r="U230" i="16"/>
  <c r="U231" i="16"/>
  <c r="U232" i="16"/>
  <c r="U233" i="16"/>
  <c r="U234" i="16"/>
  <c r="U235" i="16"/>
  <c r="U236" i="16"/>
  <c r="U237" i="16"/>
  <c r="U238" i="16"/>
  <c r="U239" i="16"/>
  <c r="U240" i="16"/>
  <c r="U241" i="16"/>
  <c r="U242" i="16"/>
  <c r="U243" i="16"/>
  <c r="U244" i="16"/>
  <c r="U245" i="16"/>
  <c r="U246" i="16"/>
  <c r="U247" i="16"/>
  <c r="U248" i="16"/>
  <c r="U249" i="16"/>
  <c r="U250" i="16"/>
  <c r="U251" i="16"/>
  <c r="U252" i="16"/>
  <c r="U253" i="16"/>
  <c r="U254" i="16"/>
  <c r="U255" i="16"/>
  <c r="U256" i="16"/>
  <c r="U257" i="16"/>
  <c r="U258" i="16"/>
  <c r="U259" i="16"/>
  <c r="U260" i="16"/>
  <c r="U261" i="16"/>
  <c r="U262" i="16"/>
  <c r="U263" i="16"/>
  <c r="U264" i="16"/>
  <c r="U265" i="16"/>
  <c r="U266" i="16"/>
  <c r="U267" i="16"/>
  <c r="U268" i="16"/>
  <c r="U269" i="16"/>
  <c r="U270" i="16"/>
  <c r="U271" i="16"/>
  <c r="U272" i="16"/>
  <c r="U273" i="16"/>
  <c r="U274" i="16"/>
  <c r="U275" i="16"/>
  <c r="U276" i="16"/>
  <c r="U277" i="16"/>
  <c r="U278" i="16"/>
  <c r="U279" i="16"/>
  <c r="U280" i="16"/>
  <c r="U281" i="16"/>
  <c r="U282" i="16"/>
  <c r="U283" i="16"/>
  <c r="U284" i="16"/>
  <c r="U285" i="16"/>
  <c r="U286" i="16"/>
  <c r="U287" i="16"/>
  <c r="U288" i="16"/>
  <c r="U289" i="16"/>
  <c r="U290" i="16"/>
  <c r="U291" i="16"/>
  <c r="U292" i="16"/>
  <c r="U293" i="16"/>
  <c r="U294" i="16"/>
  <c r="U295" i="16"/>
  <c r="U296" i="16"/>
  <c r="U297" i="16"/>
  <c r="U298" i="16"/>
  <c r="U299" i="16"/>
  <c r="U300" i="16"/>
  <c r="U301" i="16"/>
  <c r="U302" i="16"/>
  <c r="U303" i="16"/>
  <c r="U304" i="16"/>
  <c r="U305" i="16"/>
  <c r="U306" i="16"/>
  <c r="U307" i="16"/>
  <c r="U308" i="16"/>
  <c r="U309" i="16"/>
  <c r="U310" i="16"/>
  <c r="U311" i="16"/>
  <c r="U312" i="16"/>
  <c r="U313" i="16"/>
  <c r="U314" i="16"/>
  <c r="U315" i="16"/>
  <c r="U316" i="16"/>
  <c r="U317" i="16"/>
  <c r="U318" i="16"/>
  <c r="U319" i="16"/>
  <c r="U320" i="16"/>
  <c r="U321" i="16"/>
  <c r="U322" i="16"/>
  <c r="U323" i="16"/>
  <c r="U324" i="16"/>
  <c r="U325" i="16"/>
  <c r="U326" i="16"/>
  <c r="U327" i="16"/>
  <c r="U328" i="16"/>
  <c r="U329" i="16"/>
  <c r="U330" i="16"/>
  <c r="U331" i="16"/>
  <c r="U332" i="16"/>
  <c r="U333" i="16"/>
  <c r="U334" i="16"/>
  <c r="U335" i="16"/>
  <c r="U336" i="16"/>
  <c r="U337" i="16"/>
  <c r="U338" i="16"/>
  <c r="U339" i="16"/>
  <c r="U340" i="16"/>
  <c r="U341" i="16"/>
  <c r="U342" i="16"/>
  <c r="U343" i="16"/>
  <c r="U344" i="16"/>
  <c r="U345" i="16"/>
  <c r="U346" i="16"/>
  <c r="U347" i="16"/>
  <c r="U348" i="16"/>
  <c r="U349" i="16"/>
  <c r="U350" i="16"/>
  <c r="U351" i="16"/>
  <c r="U352" i="16"/>
  <c r="U353" i="16"/>
  <c r="U354" i="16"/>
  <c r="U355" i="16"/>
  <c r="U356" i="16"/>
  <c r="U357" i="16"/>
  <c r="U358" i="16"/>
  <c r="U359" i="16"/>
  <c r="U360" i="16"/>
  <c r="U361" i="16"/>
  <c r="U362" i="16"/>
  <c r="U363" i="16"/>
  <c r="U364" i="16"/>
  <c r="U365" i="16"/>
  <c r="U366" i="16"/>
  <c r="U367" i="16"/>
  <c r="U368" i="16"/>
  <c r="U369" i="16"/>
  <c r="U370" i="16"/>
  <c r="U371" i="16"/>
  <c r="U372" i="16"/>
  <c r="U373" i="16"/>
  <c r="U374" i="16"/>
  <c r="U375" i="16"/>
  <c r="U376" i="16"/>
  <c r="U377" i="16"/>
  <c r="U378" i="16"/>
  <c r="U379" i="16"/>
  <c r="U380" i="16"/>
  <c r="U381" i="16"/>
  <c r="U382" i="16"/>
  <c r="U383" i="16"/>
  <c r="U384" i="16"/>
  <c r="U385" i="16"/>
  <c r="U386" i="16"/>
  <c r="U387" i="16"/>
  <c r="U388" i="16"/>
  <c r="U389" i="16"/>
  <c r="U390" i="16"/>
  <c r="U391" i="16"/>
  <c r="U392" i="16"/>
  <c r="U393" i="16"/>
  <c r="U394" i="16"/>
  <c r="U395" i="16"/>
  <c r="U396" i="16"/>
  <c r="U397" i="16"/>
  <c r="U398" i="16"/>
  <c r="U399" i="16"/>
  <c r="U400" i="16"/>
  <c r="U401" i="16"/>
  <c r="U402" i="16"/>
  <c r="U403" i="16"/>
  <c r="U404" i="16"/>
  <c r="U405" i="16"/>
  <c r="U406" i="16"/>
  <c r="U407" i="16"/>
  <c r="U408" i="16"/>
  <c r="U409" i="16"/>
  <c r="U410" i="16"/>
  <c r="U411" i="16"/>
  <c r="U412" i="16"/>
  <c r="U413" i="16"/>
  <c r="U414" i="16"/>
  <c r="U415" i="16"/>
  <c r="U416" i="16"/>
  <c r="U417" i="16"/>
  <c r="U418" i="16"/>
  <c r="U419" i="16"/>
  <c r="U420" i="16"/>
  <c r="U421" i="16"/>
  <c r="U422" i="16"/>
  <c r="U423" i="16"/>
  <c r="U424" i="16"/>
  <c r="U425" i="16"/>
  <c r="U426" i="16"/>
  <c r="U427" i="16"/>
  <c r="U428" i="16"/>
  <c r="U429" i="16"/>
  <c r="U430" i="16"/>
  <c r="U431" i="16"/>
  <c r="U432" i="16"/>
  <c r="U433" i="16"/>
  <c r="U434" i="16"/>
  <c r="U435" i="16"/>
  <c r="U436" i="16"/>
  <c r="U437" i="16"/>
  <c r="U438" i="16"/>
  <c r="U439" i="16"/>
  <c r="U440" i="16"/>
  <c r="U441" i="16"/>
  <c r="U442" i="16"/>
  <c r="U443" i="16"/>
  <c r="U444" i="16"/>
  <c r="U445" i="16"/>
  <c r="U446" i="16"/>
  <c r="U447" i="16"/>
  <c r="U448" i="16"/>
  <c r="U449" i="16"/>
  <c r="U450" i="16"/>
  <c r="U451" i="16"/>
  <c r="U452" i="16"/>
  <c r="U453" i="16"/>
  <c r="U454" i="16"/>
  <c r="U455" i="16"/>
  <c r="U456" i="16"/>
  <c r="U457" i="16"/>
  <c r="U458" i="16"/>
  <c r="U459" i="16"/>
  <c r="U460" i="16"/>
  <c r="U461" i="16"/>
  <c r="U462" i="16"/>
  <c r="U463" i="16"/>
  <c r="U464" i="16"/>
  <c r="U465" i="16"/>
  <c r="U466" i="16"/>
  <c r="U467" i="16"/>
  <c r="U468" i="16"/>
  <c r="U469" i="16"/>
  <c r="U470" i="16"/>
  <c r="U471" i="16"/>
  <c r="U472" i="16"/>
  <c r="U473" i="16"/>
  <c r="U474" i="16"/>
  <c r="U475" i="16"/>
  <c r="U476" i="16"/>
  <c r="U477" i="16"/>
  <c r="U478" i="16"/>
  <c r="U479" i="16"/>
  <c r="U480" i="16"/>
  <c r="U481" i="16"/>
  <c r="U482" i="16"/>
  <c r="U483" i="16"/>
  <c r="U484" i="16"/>
  <c r="U485" i="16"/>
  <c r="U486" i="16"/>
  <c r="U487" i="16"/>
  <c r="U488" i="16"/>
  <c r="U489" i="16"/>
  <c r="U490" i="16"/>
  <c r="U491" i="16"/>
  <c r="U492" i="16"/>
  <c r="U493" i="16"/>
  <c r="U494" i="16"/>
  <c r="U495" i="16"/>
  <c r="U496" i="16"/>
  <c r="U497" i="16"/>
  <c r="U498" i="16"/>
  <c r="U499" i="16"/>
  <c r="U500" i="16"/>
  <c r="U501" i="16"/>
  <c r="U502" i="16"/>
  <c r="U503" i="16"/>
  <c r="U504" i="16"/>
  <c r="U505" i="16"/>
  <c r="U506" i="16"/>
  <c r="U507" i="16"/>
  <c r="U508" i="16"/>
  <c r="U509" i="16"/>
  <c r="U510" i="16"/>
  <c r="U511" i="16"/>
  <c r="U512" i="16"/>
  <c r="U513" i="16"/>
  <c r="U514" i="16"/>
  <c r="U515" i="16"/>
  <c r="U516" i="16"/>
  <c r="U517" i="16"/>
  <c r="U518" i="16"/>
  <c r="U519" i="16"/>
  <c r="U520" i="16"/>
  <c r="U521" i="16"/>
  <c r="U522" i="16"/>
  <c r="U523" i="16"/>
  <c r="U524" i="16"/>
  <c r="U525" i="16"/>
  <c r="U526" i="16"/>
  <c r="U527" i="16"/>
  <c r="U528" i="16"/>
  <c r="U529" i="16"/>
  <c r="U530" i="16"/>
  <c r="U531" i="16"/>
  <c r="U532" i="16"/>
  <c r="U533" i="16"/>
  <c r="U534" i="16"/>
  <c r="U535" i="16"/>
  <c r="U536" i="16"/>
  <c r="U537" i="16"/>
  <c r="U538" i="16"/>
  <c r="U539" i="16"/>
  <c r="U540" i="16"/>
  <c r="U541" i="16"/>
  <c r="U542" i="16"/>
  <c r="U543" i="16"/>
  <c r="U544" i="16"/>
  <c r="U545" i="16"/>
  <c r="U546" i="16"/>
  <c r="U547" i="16"/>
  <c r="U548" i="16"/>
  <c r="U549" i="16"/>
  <c r="U550" i="16"/>
  <c r="U551" i="16"/>
  <c r="U552" i="16"/>
  <c r="U553" i="16"/>
  <c r="U554" i="16"/>
  <c r="U555" i="16"/>
  <c r="U556" i="16"/>
  <c r="U557" i="16"/>
  <c r="U558" i="16"/>
  <c r="U559" i="16"/>
  <c r="U560" i="16"/>
  <c r="U561" i="16"/>
  <c r="U562" i="16"/>
  <c r="U563" i="16"/>
  <c r="U564" i="16"/>
  <c r="U565" i="16"/>
  <c r="U566" i="16"/>
  <c r="U567" i="16"/>
  <c r="U568" i="16"/>
  <c r="U569" i="16"/>
  <c r="U570" i="16"/>
  <c r="U571" i="16"/>
  <c r="U572" i="16"/>
  <c r="U573" i="16"/>
  <c r="U574" i="16"/>
  <c r="U575" i="16"/>
  <c r="U576" i="16"/>
  <c r="U577" i="16"/>
  <c r="U578" i="16"/>
  <c r="U579" i="16"/>
  <c r="U580" i="16"/>
  <c r="U581" i="16"/>
  <c r="U582" i="16"/>
  <c r="U583" i="16"/>
  <c r="U584" i="16"/>
  <c r="U585" i="16"/>
  <c r="U586" i="16"/>
  <c r="U587" i="16"/>
  <c r="U588" i="16"/>
  <c r="U589" i="16"/>
  <c r="U590" i="16"/>
  <c r="U591" i="16"/>
  <c r="U592" i="16"/>
  <c r="U593" i="16"/>
  <c r="U594" i="16"/>
  <c r="U595" i="16"/>
  <c r="U596" i="16"/>
  <c r="U597" i="16"/>
  <c r="U598" i="16"/>
  <c r="U599" i="16"/>
  <c r="U600" i="16"/>
  <c r="U601" i="16"/>
  <c r="U602" i="16"/>
  <c r="U603" i="16"/>
  <c r="U604" i="16"/>
  <c r="U605" i="16"/>
  <c r="U606" i="16"/>
  <c r="U607" i="16"/>
  <c r="U608" i="16"/>
  <c r="U609" i="16"/>
  <c r="U610" i="16"/>
  <c r="U611" i="16"/>
  <c r="U612" i="16"/>
  <c r="U613" i="16"/>
  <c r="U614" i="16"/>
  <c r="U615" i="16"/>
  <c r="U616" i="16"/>
  <c r="U617" i="16"/>
  <c r="U618" i="16"/>
  <c r="U619" i="16"/>
  <c r="U620" i="16"/>
  <c r="U621" i="16"/>
  <c r="U622" i="16"/>
  <c r="U623" i="16"/>
  <c r="U624" i="16"/>
  <c r="U625" i="16"/>
  <c r="U626" i="16"/>
  <c r="U627" i="16"/>
  <c r="U628" i="16"/>
  <c r="U629" i="16"/>
  <c r="U630" i="16"/>
  <c r="U631" i="16"/>
  <c r="U632" i="16"/>
  <c r="U633" i="16"/>
  <c r="U634" i="16"/>
  <c r="U635" i="16"/>
  <c r="U636" i="16"/>
  <c r="U637" i="16"/>
  <c r="U638" i="16"/>
  <c r="U639" i="16"/>
  <c r="U640" i="16"/>
  <c r="U641" i="16"/>
  <c r="U642" i="16"/>
  <c r="U643" i="16"/>
  <c r="U644" i="16"/>
  <c r="U645" i="16"/>
  <c r="U646" i="16"/>
  <c r="U647" i="16"/>
  <c r="U648" i="16"/>
  <c r="U649" i="16"/>
  <c r="U650" i="16"/>
  <c r="U651" i="16"/>
  <c r="U652" i="16"/>
  <c r="U653" i="16"/>
  <c r="U654" i="16"/>
  <c r="U655" i="16"/>
  <c r="U656" i="16"/>
  <c r="U657" i="16"/>
  <c r="U658" i="16"/>
  <c r="U659" i="16"/>
  <c r="U660" i="16"/>
  <c r="U661" i="16"/>
  <c r="U662" i="16"/>
  <c r="U663" i="16"/>
  <c r="U664" i="16"/>
  <c r="U665" i="16"/>
  <c r="U666" i="16"/>
  <c r="U667" i="16"/>
  <c r="U668" i="16"/>
  <c r="U669" i="16"/>
  <c r="U670" i="16"/>
  <c r="U671" i="16"/>
  <c r="U672" i="16"/>
  <c r="U673" i="16"/>
  <c r="U674" i="16"/>
  <c r="U675" i="16"/>
  <c r="U676" i="16"/>
  <c r="U677" i="16"/>
  <c r="U678" i="16"/>
  <c r="U679" i="16"/>
  <c r="U680" i="16"/>
  <c r="U681" i="16"/>
  <c r="U682" i="16"/>
  <c r="U683" i="16"/>
  <c r="U684" i="16"/>
  <c r="U685" i="16"/>
  <c r="U686" i="16"/>
  <c r="U687" i="16"/>
  <c r="U688" i="16"/>
  <c r="U689" i="16"/>
  <c r="U690" i="16"/>
  <c r="U691" i="16"/>
  <c r="U692" i="16"/>
  <c r="U693" i="16"/>
  <c r="U694" i="16"/>
  <c r="U695" i="16"/>
  <c r="U696" i="16"/>
  <c r="U697" i="16"/>
  <c r="U698" i="16"/>
  <c r="U699" i="16"/>
  <c r="U700" i="16"/>
  <c r="U701" i="16"/>
  <c r="U702" i="16"/>
  <c r="U703" i="16"/>
  <c r="U704" i="16"/>
  <c r="U705" i="16"/>
  <c r="U706" i="16"/>
  <c r="U707" i="16"/>
  <c r="U708" i="16"/>
  <c r="U709" i="16"/>
  <c r="U710" i="16"/>
  <c r="U711" i="16"/>
  <c r="U712" i="16"/>
  <c r="U713" i="16"/>
  <c r="U714" i="16"/>
  <c r="U715" i="16"/>
  <c r="U716" i="16"/>
  <c r="U717" i="16"/>
  <c r="U718" i="16"/>
  <c r="U719" i="16"/>
  <c r="U720" i="16"/>
  <c r="U721" i="16"/>
  <c r="U722" i="16"/>
  <c r="U723" i="16"/>
  <c r="U724" i="16"/>
  <c r="U725" i="16"/>
  <c r="U726" i="16"/>
  <c r="U727" i="16"/>
  <c r="U728" i="16"/>
  <c r="U729" i="16"/>
  <c r="U730" i="16"/>
  <c r="U731" i="16"/>
  <c r="U732" i="16"/>
  <c r="U733" i="16"/>
  <c r="U734" i="16"/>
  <c r="U735" i="16"/>
  <c r="U736" i="16"/>
  <c r="U737" i="16"/>
  <c r="U738" i="16"/>
  <c r="U739" i="16"/>
  <c r="U740" i="16"/>
  <c r="U741" i="16"/>
  <c r="U742" i="16"/>
  <c r="U743" i="16"/>
  <c r="U744" i="16"/>
  <c r="U745" i="16"/>
  <c r="U746" i="16"/>
  <c r="U747" i="16"/>
  <c r="U748" i="16"/>
  <c r="U749" i="16"/>
  <c r="U750" i="16"/>
  <c r="U751" i="16"/>
  <c r="U752" i="16"/>
  <c r="U753" i="16"/>
  <c r="U754" i="16"/>
  <c r="U755" i="16"/>
  <c r="U756" i="16"/>
  <c r="U757" i="16"/>
  <c r="U758" i="16"/>
  <c r="U759" i="16"/>
  <c r="U760" i="16"/>
  <c r="U761" i="16"/>
  <c r="U762" i="16"/>
  <c r="U763" i="16"/>
  <c r="U764" i="16"/>
  <c r="U765" i="16"/>
  <c r="U766" i="16"/>
  <c r="U767" i="16"/>
  <c r="U768" i="16"/>
  <c r="U769" i="16"/>
  <c r="U770" i="16"/>
  <c r="U771" i="16"/>
  <c r="U772" i="16"/>
  <c r="U773" i="16"/>
  <c r="U774" i="16"/>
  <c r="U775" i="16"/>
  <c r="U776" i="16"/>
  <c r="U777" i="16"/>
  <c r="U778" i="16"/>
  <c r="U779" i="16"/>
  <c r="U780" i="16"/>
  <c r="U781" i="16"/>
  <c r="U782" i="16"/>
  <c r="U783" i="16"/>
  <c r="U784" i="16"/>
  <c r="U785" i="16"/>
  <c r="U786" i="16"/>
  <c r="U787" i="16"/>
  <c r="U788" i="16"/>
  <c r="U789" i="16"/>
  <c r="U790" i="16"/>
  <c r="U791" i="16"/>
  <c r="U792" i="16"/>
  <c r="U793" i="16"/>
  <c r="U794" i="16"/>
  <c r="U795" i="16"/>
  <c r="U796" i="16"/>
  <c r="U797" i="16"/>
  <c r="U798" i="16"/>
  <c r="U799" i="16"/>
  <c r="U800" i="16"/>
  <c r="U801" i="16"/>
  <c r="U802" i="16"/>
  <c r="U803" i="16"/>
  <c r="U804" i="16"/>
  <c r="U805" i="16"/>
  <c r="U806" i="16"/>
  <c r="U807" i="16"/>
  <c r="U808" i="16"/>
  <c r="U809" i="16"/>
  <c r="U810" i="16"/>
  <c r="U811" i="16"/>
  <c r="U812" i="16"/>
  <c r="U813" i="16"/>
  <c r="U814" i="16"/>
  <c r="U815" i="16"/>
  <c r="U816" i="16"/>
  <c r="U817" i="16"/>
  <c r="U818" i="16"/>
  <c r="U819" i="16"/>
  <c r="U820" i="16"/>
  <c r="U821" i="16"/>
  <c r="U822" i="16"/>
  <c r="U823" i="16"/>
  <c r="U824" i="16"/>
  <c r="U825" i="16"/>
  <c r="U826" i="16"/>
  <c r="U827" i="16"/>
  <c r="U828" i="16"/>
  <c r="U829" i="16"/>
  <c r="U830" i="16"/>
  <c r="U831" i="16"/>
  <c r="U832" i="16"/>
  <c r="U833" i="16"/>
  <c r="U834" i="16"/>
  <c r="U835" i="16"/>
  <c r="U836" i="16"/>
  <c r="U837" i="16"/>
  <c r="U838" i="16"/>
  <c r="U839" i="16"/>
  <c r="U840" i="16"/>
  <c r="U841" i="16"/>
  <c r="U842" i="16"/>
  <c r="U843" i="16"/>
  <c r="U844" i="16"/>
  <c r="U845" i="16"/>
  <c r="U846" i="16"/>
  <c r="U847" i="16"/>
  <c r="U848" i="16"/>
  <c r="U849" i="16"/>
  <c r="U850" i="16"/>
  <c r="U851" i="16"/>
  <c r="U852" i="16"/>
  <c r="U853" i="16"/>
  <c r="U854" i="16"/>
  <c r="U855" i="16"/>
  <c r="U856" i="16"/>
  <c r="U857" i="16"/>
  <c r="U858" i="16"/>
  <c r="U859" i="16"/>
  <c r="U860" i="16"/>
  <c r="U861" i="16"/>
  <c r="U862" i="16"/>
  <c r="U863" i="16"/>
  <c r="U864" i="16"/>
  <c r="U865" i="16"/>
  <c r="U866" i="16"/>
  <c r="U867" i="16"/>
  <c r="U868" i="16"/>
  <c r="U869" i="16"/>
  <c r="U870" i="16"/>
  <c r="U871" i="16"/>
  <c r="U872" i="16"/>
  <c r="U873" i="16"/>
  <c r="U874" i="16"/>
  <c r="U875" i="16"/>
  <c r="U876" i="16"/>
  <c r="U877" i="16"/>
  <c r="U878" i="16"/>
  <c r="U879" i="16"/>
  <c r="U880" i="16"/>
  <c r="U881" i="16"/>
  <c r="U882" i="16"/>
  <c r="U883" i="16"/>
  <c r="U884" i="16"/>
  <c r="U885" i="16"/>
  <c r="U886" i="16"/>
  <c r="U887" i="16"/>
  <c r="U888" i="16"/>
  <c r="U889" i="16"/>
  <c r="U890" i="16"/>
  <c r="U891" i="16"/>
  <c r="U892" i="16"/>
  <c r="U893" i="16"/>
  <c r="U894" i="16"/>
  <c r="U895" i="16"/>
  <c r="U896" i="16"/>
  <c r="U897" i="16"/>
  <c r="U898" i="16"/>
  <c r="U899" i="16"/>
  <c r="U900" i="16"/>
  <c r="U901" i="16"/>
  <c r="U902" i="16"/>
  <c r="U903" i="16"/>
  <c r="U904" i="16"/>
  <c r="U905" i="16"/>
  <c r="U906" i="16"/>
  <c r="U907" i="16"/>
  <c r="U908" i="16"/>
  <c r="U909" i="16"/>
  <c r="U910" i="16"/>
  <c r="U911" i="16"/>
  <c r="U912" i="16"/>
  <c r="U913" i="16"/>
  <c r="U914" i="16"/>
  <c r="U915" i="16"/>
  <c r="U916" i="16"/>
  <c r="U917" i="16"/>
  <c r="U918" i="16"/>
  <c r="U919" i="16"/>
  <c r="U920" i="16"/>
  <c r="U921" i="16"/>
  <c r="U922" i="16"/>
  <c r="U923" i="16"/>
  <c r="U924" i="16"/>
  <c r="U925" i="16"/>
  <c r="U926" i="16"/>
  <c r="U927" i="16"/>
  <c r="U928" i="16"/>
  <c r="U929" i="16"/>
  <c r="U930" i="16"/>
  <c r="U931" i="16"/>
  <c r="U932" i="16"/>
  <c r="U933" i="16"/>
  <c r="U934" i="16"/>
  <c r="U935" i="16"/>
  <c r="U936" i="16"/>
  <c r="U937" i="16"/>
  <c r="U938" i="16"/>
  <c r="U939" i="16"/>
  <c r="U940" i="16"/>
  <c r="U941" i="16"/>
  <c r="U942" i="16"/>
  <c r="U943" i="16"/>
  <c r="U944" i="16"/>
  <c r="U945" i="16"/>
  <c r="U946" i="16"/>
  <c r="U947" i="16"/>
  <c r="U948" i="16"/>
  <c r="U949" i="16"/>
  <c r="U950" i="16"/>
  <c r="U951" i="16"/>
  <c r="U952" i="16"/>
  <c r="U953" i="16"/>
  <c r="U954" i="16"/>
  <c r="U955" i="16"/>
  <c r="U956" i="16"/>
  <c r="U957" i="16"/>
  <c r="U958" i="16"/>
  <c r="U959" i="16"/>
  <c r="U960" i="16"/>
  <c r="U961" i="16"/>
  <c r="U962" i="16"/>
  <c r="U963" i="16"/>
  <c r="U964" i="16"/>
  <c r="U965" i="16"/>
  <c r="U966" i="16"/>
  <c r="U967" i="16"/>
  <c r="U968" i="16"/>
  <c r="U969" i="16"/>
  <c r="U970" i="16"/>
  <c r="U971" i="16"/>
  <c r="U972" i="16"/>
  <c r="U973" i="16"/>
  <c r="U974" i="16"/>
  <c r="U975" i="16"/>
  <c r="U976" i="16"/>
  <c r="U977" i="16"/>
  <c r="U978" i="16"/>
  <c r="U979" i="16"/>
  <c r="U980" i="16"/>
  <c r="U981" i="16"/>
  <c r="U982" i="16"/>
  <c r="U983" i="16"/>
  <c r="U984" i="16"/>
  <c r="U985" i="16"/>
  <c r="U986" i="16"/>
  <c r="U987" i="16"/>
  <c r="U988" i="16"/>
  <c r="U989" i="16"/>
  <c r="U990" i="16"/>
  <c r="U991" i="16"/>
  <c r="U992" i="16"/>
  <c r="U993" i="16"/>
  <c r="U994" i="16"/>
  <c r="U995" i="16"/>
  <c r="U996" i="16"/>
  <c r="U997" i="16"/>
  <c r="U998" i="16"/>
  <c r="U999" i="16"/>
  <c r="U1000" i="16"/>
  <c r="U1001" i="16"/>
  <c r="U1002" i="16"/>
  <c r="U1003" i="16"/>
  <c r="U1004" i="16"/>
  <c r="U1005" i="16"/>
  <c r="U1006" i="16"/>
  <c r="U1007" i="16"/>
  <c r="U1008" i="16"/>
  <c r="U1009" i="16"/>
  <c r="U1010" i="16"/>
  <c r="U1011" i="16"/>
  <c r="U1012" i="16"/>
  <c r="U1013" i="16"/>
  <c r="U1014" i="16"/>
  <c r="U1015" i="16"/>
  <c r="U1016" i="16"/>
  <c r="U1017" i="16"/>
  <c r="U1018" i="16"/>
  <c r="U1019" i="16"/>
  <c r="U1020" i="16"/>
  <c r="U1021" i="16"/>
  <c r="U1022" i="16"/>
  <c r="U1023" i="16"/>
  <c r="U1024" i="16"/>
  <c r="U1025" i="16"/>
  <c r="U1026" i="16"/>
  <c r="U1027" i="16"/>
  <c r="U1028" i="16"/>
  <c r="U1029" i="16"/>
  <c r="U1030" i="16"/>
  <c r="U1031" i="16"/>
  <c r="U1032" i="16"/>
  <c r="U1033" i="16"/>
  <c r="U1034" i="16"/>
  <c r="U1035" i="16"/>
  <c r="U1036" i="16"/>
  <c r="U1037" i="16"/>
  <c r="U1038" i="16"/>
  <c r="U1039" i="16"/>
  <c r="U1040" i="16"/>
  <c r="U1041" i="16"/>
  <c r="U1042" i="16"/>
  <c r="U1043" i="16"/>
  <c r="U1044" i="16"/>
  <c r="U1045" i="16"/>
  <c r="U1046" i="16"/>
  <c r="U1047" i="16"/>
  <c r="U1048" i="16"/>
  <c r="U1049" i="16"/>
  <c r="U1050" i="16"/>
  <c r="U1051" i="16"/>
  <c r="U1052" i="16"/>
  <c r="U1053" i="16"/>
  <c r="U1054" i="16"/>
  <c r="U1055" i="16"/>
  <c r="U1056" i="16"/>
  <c r="U1057" i="16"/>
  <c r="U1058" i="16"/>
  <c r="U1059" i="16"/>
  <c r="U1060" i="16"/>
  <c r="U1061" i="16"/>
  <c r="U1062" i="16"/>
  <c r="U1063" i="16"/>
  <c r="U1064" i="16"/>
  <c r="U1065" i="16"/>
  <c r="U1066" i="16"/>
  <c r="U1067" i="16"/>
  <c r="U1068" i="16"/>
  <c r="U1069" i="16"/>
  <c r="U1070" i="16"/>
  <c r="U1071" i="16"/>
  <c r="U1072" i="16"/>
  <c r="U1073" i="16"/>
  <c r="U1074" i="16"/>
  <c r="U1075" i="16"/>
  <c r="U1076" i="16"/>
  <c r="U1077" i="16"/>
  <c r="U1078" i="16"/>
  <c r="U1079" i="16"/>
  <c r="U1080" i="16"/>
  <c r="U1081" i="16"/>
  <c r="U1082" i="16"/>
  <c r="U1083" i="16"/>
  <c r="U1084" i="16"/>
  <c r="U1085" i="16"/>
  <c r="U1086" i="16"/>
  <c r="U1087" i="16"/>
  <c r="U1088" i="16"/>
  <c r="U1089" i="16"/>
  <c r="U1090" i="16"/>
  <c r="U1091" i="16"/>
  <c r="U1092" i="16"/>
  <c r="U1093" i="16"/>
  <c r="U1094" i="16"/>
  <c r="U1095" i="16"/>
  <c r="U1096" i="16"/>
  <c r="U1097" i="16"/>
  <c r="U1098" i="16"/>
  <c r="U1099" i="16"/>
  <c r="U1100" i="16"/>
  <c r="U1101" i="16"/>
  <c r="U1102" i="16"/>
  <c r="U1103" i="16"/>
  <c r="U1104" i="16"/>
  <c r="U1105" i="16"/>
  <c r="U1106" i="16"/>
  <c r="U1107" i="16"/>
  <c r="U1108" i="16"/>
  <c r="U1109" i="16"/>
  <c r="U1110" i="16"/>
  <c r="U1111" i="16"/>
  <c r="U1112" i="16"/>
  <c r="U1113" i="16"/>
  <c r="U1114" i="16"/>
  <c r="U1115" i="16"/>
  <c r="U1116" i="16"/>
  <c r="U1117" i="16"/>
  <c r="U1118" i="16"/>
  <c r="U1119" i="16"/>
  <c r="U1120" i="16"/>
  <c r="U1121" i="16"/>
  <c r="U1122" i="16"/>
  <c r="U1123" i="16"/>
  <c r="U1124" i="16"/>
  <c r="U1125" i="16"/>
  <c r="U1126" i="16"/>
  <c r="U1127" i="16"/>
  <c r="U1128" i="16"/>
  <c r="U1129" i="16"/>
  <c r="U1130" i="16"/>
  <c r="U1131" i="16"/>
  <c r="U1132" i="16"/>
  <c r="U1133" i="16"/>
  <c r="U1134" i="16"/>
  <c r="U1135" i="16"/>
  <c r="U1136" i="16"/>
  <c r="U1137" i="16"/>
  <c r="U1138" i="16"/>
  <c r="U1139" i="16"/>
  <c r="U1140" i="16"/>
  <c r="U1141" i="16"/>
  <c r="U1142" i="16"/>
  <c r="U1143" i="16"/>
  <c r="U1144" i="16"/>
  <c r="U1145" i="16"/>
  <c r="U1146" i="16"/>
  <c r="U1147" i="16"/>
  <c r="U1148" i="16"/>
  <c r="U1149" i="16"/>
  <c r="U1150" i="16"/>
  <c r="U1151" i="16"/>
  <c r="U1152" i="16"/>
  <c r="U1153" i="16"/>
  <c r="U1154" i="16"/>
  <c r="U1155" i="16"/>
  <c r="U1156" i="16"/>
  <c r="U1157" i="16"/>
  <c r="U1158" i="16"/>
  <c r="U1159" i="16"/>
  <c r="U1160" i="16"/>
  <c r="U1161" i="16"/>
  <c r="U1162" i="16"/>
  <c r="U1163" i="16"/>
  <c r="U1164" i="16"/>
  <c r="U1165" i="16"/>
  <c r="U1166" i="16"/>
  <c r="U1167" i="16"/>
  <c r="U1168" i="16"/>
  <c r="U1169" i="16"/>
  <c r="U1170" i="16"/>
  <c r="U1171" i="16"/>
  <c r="U1172" i="16"/>
  <c r="U1173" i="16"/>
  <c r="U1174" i="16"/>
  <c r="U1175" i="16"/>
  <c r="U1176" i="16"/>
  <c r="U1177" i="16"/>
  <c r="U1178" i="16"/>
  <c r="U1179" i="16"/>
  <c r="U1180" i="16"/>
  <c r="U1181" i="16"/>
  <c r="U1182" i="16"/>
  <c r="U1183" i="16"/>
  <c r="U1184" i="16"/>
  <c r="U1185" i="16"/>
  <c r="U1186" i="16"/>
  <c r="U1187" i="16"/>
  <c r="U1188" i="16"/>
  <c r="U1189" i="16"/>
  <c r="U1190" i="16"/>
  <c r="U1191" i="16"/>
  <c r="U1192" i="16"/>
  <c r="U1193" i="16"/>
  <c r="U1194" i="16"/>
  <c r="U1195" i="16"/>
  <c r="U1196" i="16"/>
  <c r="U1197" i="16"/>
  <c r="U1198" i="16"/>
  <c r="U1199" i="16"/>
  <c r="U1200" i="16"/>
  <c r="U1201" i="16"/>
  <c r="U1202" i="16"/>
  <c r="U1203" i="16"/>
  <c r="U1204" i="16"/>
  <c r="U1205" i="16"/>
  <c r="U1206" i="16"/>
  <c r="U1207" i="16"/>
  <c r="U1208" i="16"/>
  <c r="U1209" i="16"/>
  <c r="U1210" i="16"/>
  <c r="U1211" i="16"/>
  <c r="U1212" i="16"/>
  <c r="U1213" i="16"/>
  <c r="U1214" i="16"/>
  <c r="U1215" i="16"/>
  <c r="U1216" i="16"/>
  <c r="U1217" i="16"/>
  <c r="U1218" i="16"/>
  <c r="U1219" i="16"/>
  <c r="U1220" i="16"/>
  <c r="U1221" i="16"/>
  <c r="U1222" i="16"/>
  <c r="U1223" i="16"/>
  <c r="U1224" i="16"/>
  <c r="U1225" i="16"/>
  <c r="U1226" i="16"/>
  <c r="U1227" i="16"/>
  <c r="U1228" i="16"/>
  <c r="U1229" i="16"/>
  <c r="U1230" i="16"/>
  <c r="U1231" i="16"/>
  <c r="U1232" i="16"/>
  <c r="U1233" i="16"/>
  <c r="U1234" i="16"/>
  <c r="U1235" i="16"/>
  <c r="U1236" i="16"/>
  <c r="U1237" i="16"/>
  <c r="U1238" i="16"/>
  <c r="U1239" i="16"/>
  <c r="U1240" i="16"/>
  <c r="U1241" i="16"/>
  <c r="U1242" i="16"/>
  <c r="U1243" i="16"/>
  <c r="U1244" i="16"/>
  <c r="U1245" i="16"/>
  <c r="U1246" i="16"/>
  <c r="U1247" i="16"/>
  <c r="U1248" i="16"/>
  <c r="U1249" i="16"/>
  <c r="U1250" i="16"/>
  <c r="U1251" i="16"/>
  <c r="U1252" i="16"/>
  <c r="U1253" i="16"/>
  <c r="U1254" i="16"/>
  <c r="U1255" i="16"/>
  <c r="U1256" i="16"/>
  <c r="U1257" i="16"/>
  <c r="U1258" i="16"/>
  <c r="U1259" i="16"/>
  <c r="U1260" i="16"/>
  <c r="U1261" i="16"/>
  <c r="U1262" i="16"/>
  <c r="U1263" i="16"/>
  <c r="U1264" i="16"/>
  <c r="U1265" i="16"/>
  <c r="U1266" i="16"/>
  <c r="U1267" i="16"/>
  <c r="U1268" i="16"/>
  <c r="U1269" i="16"/>
  <c r="U1270" i="16"/>
  <c r="U1271" i="16"/>
  <c r="U1272" i="16"/>
  <c r="U1273" i="16"/>
  <c r="U1274" i="16"/>
  <c r="U1275" i="16"/>
  <c r="U1276" i="16"/>
  <c r="U1277" i="16"/>
  <c r="U1278" i="16"/>
  <c r="U1279" i="16"/>
  <c r="U1280" i="16"/>
  <c r="U1281" i="16"/>
  <c r="U1282" i="16"/>
  <c r="U1283" i="16"/>
  <c r="U1284" i="16"/>
  <c r="U1285" i="16"/>
  <c r="U1286" i="16"/>
  <c r="U1287" i="16"/>
  <c r="U1288" i="16"/>
  <c r="U1289" i="16"/>
  <c r="U1290" i="16"/>
  <c r="U1291" i="16"/>
  <c r="U1292" i="16"/>
  <c r="U1293" i="16"/>
  <c r="U1294" i="16"/>
  <c r="U1295" i="16"/>
  <c r="U1296" i="16"/>
  <c r="U1297" i="16"/>
  <c r="U1298" i="16"/>
  <c r="U1299" i="16"/>
  <c r="U1300" i="16"/>
  <c r="U1301" i="16"/>
  <c r="U1302" i="16"/>
  <c r="U1303" i="16"/>
  <c r="U1304" i="16"/>
  <c r="U1305" i="16"/>
  <c r="U1306" i="16"/>
  <c r="U1307" i="16"/>
  <c r="U1308" i="16"/>
  <c r="U1309" i="16"/>
  <c r="U1310" i="16"/>
  <c r="U1311" i="16"/>
  <c r="U1312" i="16"/>
  <c r="U1313" i="16"/>
  <c r="U1314" i="16"/>
  <c r="U1315" i="16"/>
  <c r="U1316" i="16"/>
  <c r="U1317" i="16"/>
  <c r="U1318" i="16"/>
  <c r="U1319" i="16"/>
  <c r="U1320" i="16"/>
  <c r="U1321" i="16"/>
  <c r="U1322" i="16"/>
  <c r="U1323" i="16"/>
  <c r="U1324" i="16"/>
  <c r="U1325" i="16"/>
  <c r="U1326" i="16"/>
  <c r="U1327" i="16"/>
  <c r="U1328" i="16"/>
  <c r="U1329" i="16"/>
  <c r="U1330" i="16"/>
  <c r="U1331" i="16"/>
  <c r="U1332" i="16"/>
  <c r="U1333" i="16"/>
  <c r="U1334" i="16"/>
  <c r="U1335" i="16"/>
  <c r="U1336" i="16"/>
  <c r="U1337" i="16"/>
  <c r="U1338" i="16"/>
  <c r="U1339" i="16"/>
  <c r="U1340" i="16"/>
  <c r="U1341" i="16"/>
  <c r="U1342" i="16"/>
  <c r="U1343" i="16"/>
  <c r="U1344" i="16"/>
  <c r="U1345" i="16"/>
  <c r="U1346" i="16"/>
  <c r="U1347" i="16"/>
  <c r="U1348" i="16"/>
  <c r="U1349" i="16"/>
  <c r="U1350" i="16"/>
  <c r="U1351" i="16"/>
  <c r="U1352" i="16"/>
  <c r="U1353" i="16"/>
  <c r="U1354" i="16"/>
  <c r="U1355" i="16"/>
  <c r="U1356" i="16"/>
  <c r="U1357" i="16"/>
  <c r="U1358" i="16"/>
  <c r="U1359" i="16"/>
  <c r="U1360" i="16"/>
  <c r="U1361" i="16"/>
  <c r="U1362" i="16"/>
  <c r="U1363" i="16"/>
  <c r="U1364" i="16"/>
  <c r="U1365" i="16"/>
  <c r="U1366" i="16"/>
  <c r="U1367" i="16"/>
  <c r="U1368" i="16"/>
  <c r="U1369" i="16"/>
  <c r="U1370" i="16"/>
  <c r="U1371" i="16"/>
  <c r="U1372" i="16"/>
  <c r="U1373" i="16"/>
  <c r="U1374" i="16"/>
  <c r="U1375" i="16"/>
  <c r="U1376" i="16"/>
  <c r="U1377" i="16"/>
  <c r="U1378" i="16"/>
  <c r="U1379" i="16"/>
  <c r="U1380" i="16"/>
  <c r="U1381" i="16"/>
  <c r="U1382" i="16"/>
  <c r="U1383" i="16"/>
  <c r="U1384" i="16"/>
  <c r="U1385" i="16"/>
  <c r="U1386" i="16"/>
  <c r="U1387" i="16"/>
  <c r="U1388" i="16"/>
  <c r="U1389" i="16"/>
  <c r="U1390" i="16"/>
  <c r="U1391" i="16"/>
  <c r="U1392" i="16"/>
  <c r="U1393" i="16"/>
  <c r="U1394" i="16"/>
  <c r="U1395" i="16"/>
  <c r="U1396" i="16"/>
  <c r="U1397" i="16"/>
  <c r="U1398" i="16"/>
  <c r="U1399" i="16"/>
  <c r="U1400" i="16"/>
  <c r="U1401" i="16"/>
  <c r="U1402" i="16"/>
  <c r="U1403" i="16"/>
  <c r="U1404" i="16"/>
  <c r="U1405" i="16"/>
  <c r="U1406" i="16"/>
  <c r="U1407" i="16"/>
  <c r="U1408" i="16"/>
  <c r="U1409" i="16"/>
  <c r="U1410" i="16"/>
  <c r="U1411" i="16"/>
  <c r="U1412" i="16"/>
  <c r="U1413" i="16"/>
  <c r="U1414" i="16"/>
  <c r="U1415" i="16"/>
  <c r="U1416" i="16"/>
  <c r="U1417" i="16"/>
  <c r="U1418" i="16"/>
  <c r="U1419" i="16"/>
  <c r="U1420" i="16"/>
  <c r="U1421" i="16"/>
  <c r="U1422" i="16"/>
  <c r="U1423" i="16"/>
  <c r="U1424" i="16"/>
  <c r="U1425" i="16"/>
  <c r="U1426" i="16"/>
  <c r="U1427" i="16"/>
  <c r="U1428" i="16"/>
  <c r="U1429" i="16"/>
  <c r="U1430" i="16"/>
  <c r="U1431" i="16"/>
  <c r="U1432" i="16"/>
  <c r="U1433" i="16"/>
  <c r="U1434" i="16"/>
  <c r="U1435" i="16"/>
  <c r="U1436" i="16"/>
  <c r="U1437" i="16"/>
  <c r="U1438" i="16"/>
  <c r="U1439" i="16"/>
  <c r="U1440" i="16"/>
  <c r="U1441" i="16"/>
  <c r="U1442" i="16"/>
  <c r="U1443" i="16"/>
  <c r="U1444" i="16"/>
  <c r="U1445" i="16"/>
  <c r="U1446" i="16"/>
  <c r="U1447" i="16"/>
  <c r="U1448" i="16"/>
  <c r="U1449" i="16"/>
  <c r="U1450" i="16"/>
  <c r="U1451" i="16"/>
  <c r="U1452" i="16"/>
  <c r="U1453" i="16"/>
  <c r="U1454" i="16"/>
  <c r="U1455" i="16"/>
  <c r="U1456" i="16"/>
  <c r="U1457" i="16"/>
  <c r="U1458" i="16"/>
  <c r="U1459" i="16"/>
  <c r="U1460" i="16"/>
  <c r="U1461" i="16"/>
  <c r="U1462" i="16"/>
  <c r="U1463" i="16"/>
  <c r="U1464" i="16"/>
  <c r="U1465" i="16"/>
  <c r="U1466" i="16"/>
  <c r="U1467" i="16"/>
  <c r="U1468" i="16"/>
  <c r="U1469" i="16"/>
  <c r="U1470" i="16"/>
  <c r="U1471" i="16"/>
  <c r="U1472" i="16"/>
  <c r="U1473" i="16"/>
  <c r="U1474" i="16"/>
  <c r="U1475" i="16"/>
  <c r="U1476" i="16"/>
  <c r="U1477" i="16"/>
  <c r="U1478" i="16"/>
  <c r="U1479" i="16"/>
  <c r="U1480" i="16"/>
  <c r="U1481" i="16"/>
  <c r="U1482" i="16"/>
  <c r="U1483" i="16"/>
  <c r="U1484" i="16"/>
  <c r="U1485" i="16"/>
  <c r="U1486" i="16"/>
  <c r="U1487" i="16"/>
  <c r="U1488" i="16"/>
  <c r="U1489" i="16"/>
  <c r="U1490" i="16"/>
  <c r="U1491" i="16"/>
  <c r="U1492" i="16"/>
  <c r="U1493" i="16"/>
  <c r="U1494" i="16"/>
  <c r="U1495" i="16"/>
  <c r="U1496" i="16"/>
  <c r="U1497" i="16"/>
  <c r="U1498" i="16"/>
  <c r="U1499" i="16"/>
  <c r="U1500" i="16"/>
  <c r="U1501" i="16"/>
  <c r="U1502" i="16"/>
  <c r="U1503" i="16"/>
  <c r="U1504" i="16"/>
  <c r="U1505" i="16"/>
  <c r="U1506" i="16"/>
  <c r="U1507" i="16"/>
  <c r="U1508" i="16"/>
  <c r="U1509" i="16"/>
  <c r="U1510" i="16"/>
  <c r="U1511" i="16"/>
  <c r="U1512" i="16"/>
  <c r="U1513" i="16"/>
  <c r="U1514" i="16"/>
  <c r="U1515" i="16"/>
  <c r="U1516" i="16"/>
  <c r="U1517" i="16"/>
  <c r="U1518" i="16"/>
  <c r="U1519" i="16"/>
  <c r="U1520" i="16"/>
  <c r="U1521" i="16"/>
  <c r="U1522" i="16"/>
  <c r="U1523" i="16"/>
  <c r="U1524" i="16"/>
  <c r="U1525" i="16"/>
  <c r="U1526" i="16"/>
  <c r="U1527" i="16"/>
  <c r="U1528" i="16"/>
  <c r="U1529" i="16"/>
  <c r="U1530" i="16"/>
  <c r="U1531" i="16"/>
  <c r="U1532" i="16"/>
  <c r="U1533" i="16"/>
  <c r="U1534" i="16"/>
  <c r="U1535" i="16"/>
  <c r="U1536" i="16"/>
  <c r="U1537" i="16"/>
  <c r="U1538" i="16"/>
  <c r="U1539" i="16"/>
  <c r="U1540" i="16"/>
  <c r="U1541" i="16"/>
  <c r="U1542" i="16"/>
  <c r="U1543" i="16"/>
  <c r="U1544" i="16"/>
  <c r="U1545" i="16"/>
  <c r="U1546" i="16"/>
  <c r="U1547" i="16"/>
  <c r="U1548" i="16"/>
  <c r="U1549" i="16"/>
  <c r="U1550" i="16"/>
  <c r="U1551" i="16"/>
  <c r="U1552" i="16"/>
  <c r="U1553" i="16"/>
  <c r="U1554" i="16"/>
  <c r="U1555" i="16"/>
  <c r="U1556" i="16"/>
  <c r="U1557" i="16"/>
  <c r="U1558" i="16"/>
  <c r="U1559" i="16"/>
  <c r="U1560" i="16"/>
  <c r="U1561" i="16"/>
  <c r="U1562" i="16"/>
  <c r="U1563" i="16"/>
  <c r="U1564" i="16"/>
  <c r="U1565" i="16"/>
  <c r="U1566" i="16"/>
  <c r="U1567" i="16"/>
  <c r="U1568" i="16"/>
  <c r="U1569" i="16"/>
  <c r="U1570" i="16"/>
  <c r="U1571" i="16"/>
  <c r="U1572" i="16"/>
  <c r="U1573" i="16"/>
  <c r="U1574" i="16"/>
  <c r="U1575" i="16"/>
  <c r="U1576" i="16"/>
  <c r="U1577" i="16"/>
  <c r="U1578" i="16"/>
  <c r="U1579" i="16"/>
  <c r="U1580" i="16"/>
  <c r="U1581" i="16"/>
  <c r="U1582" i="16"/>
  <c r="U1583" i="16"/>
  <c r="U1584" i="16"/>
  <c r="U1585" i="16"/>
  <c r="U1586" i="16"/>
  <c r="U1587" i="16"/>
  <c r="U1588" i="16"/>
  <c r="U1589" i="16"/>
  <c r="U1590" i="16"/>
  <c r="U1591" i="16"/>
  <c r="U1592" i="16"/>
  <c r="U1593" i="16"/>
  <c r="U1594" i="16"/>
  <c r="U1595" i="16"/>
  <c r="U1596" i="16"/>
  <c r="U1597" i="16"/>
  <c r="U1598" i="16"/>
  <c r="U1599" i="16"/>
  <c r="U1600" i="16"/>
  <c r="U1601" i="16"/>
  <c r="U1602" i="16"/>
  <c r="U1603" i="16"/>
  <c r="U1604" i="16"/>
  <c r="U1605" i="16"/>
  <c r="U1606" i="16"/>
  <c r="U1607" i="16"/>
  <c r="U1608" i="16"/>
  <c r="U1609" i="16"/>
  <c r="U1610" i="16"/>
  <c r="U1611" i="16"/>
  <c r="U1612" i="16"/>
  <c r="U1613" i="16"/>
  <c r="U1614" i="16"/>
  <c r="U1615" i="16"/>
  <c r="U1616" i="16"/>
  <c r="U1617" i="16"/>
  <c r="U1618" i="16"/>
  <c r="U1619" i="16"/>
  <c r="U1620" i="16"/>
  <c r="U1621" i="16"/>
  <c r="U1622" i="16"/>
  <c r="U1623" i="16"/>
  <c r="U1624" i="16"/>
  <c r="U1625" i="16"/>
  <c r="U1626" i="16"/>
  <c r="U1627" i="16"/>
  <c r="U1628" i="16"/>
  <c r="U1629" i="16"/>
  <c r="U1630" i="16"/>
  <c r="U1631" i="16"/>
  <c r="U1632" i="16"/>
  <c r="U1633" i="16"/>
  <c r="U1634" i="16"/>
  <c r="U1635" i="16"/>
  <c r="U1636" i="16"/>
  <c r="U1637" i="16"/>
  <c r="U1638" i="16"/>
  <c r="U1639" i="16"/>
  <c r="U1640" i="16"/>
  <c r="U1641" i="16"/>
  <c r="U1642" i="16"/>
  <c r="U1643" i="16"/>
  <c r="U1644" i="16"/>
  <c r="U1645" i="16"/>
  <c r="U1646" i="16"/>
  <c r="U1647" i="16"/>
  <c r="U1648" i="16"/>
  <c r="U1649" i="16"/>
  <c r="U1650" i="16"/>
  <c r="U1651" i="16"/>
  <c r="U1652" i="16"/>
  <c r="U1653" i="16"/>
  <c r="U1654" i="16"/>
  <c r="U1655" i="16"/>
  <c r="U1656" i="16"/>
  <c r="U1657" i="16"/>
  <c r="U1658" i="16"/>
  <c r="U1659" i="16"/>
  <c r="U1660" i="16"/>
  <c r="U1661" i="16"/>
  <c r="U1662" i="16"/>
  <c r="U1663" i="16"/>
  <c r="U1664" i="16"/>
  <c r="U1665" i="16"/>
  <c r="U1666" i="16"/>
  <c r="U1667" i="16"/>
  <c r="U1668" i="16"/>
  <c r="U1669" i="16"/>
  <c r="U1670" i="16"/>
  <c r="U1671" i="16"/>
  <c r="U1672" i="16"/>
  <c r="U1673" i="16"/>
  <c r="U1674" i="16"/>
  <c r="U1675" i="16"/>
  <c r="U1676" i="16"/>
  <c r="U1677" i="16"/>
  <c r="U1678" i="16"/>
  <c r="U1679" i="16"/>
  <c r="U1680" i="16"/>
  <c r="U1681" i="16"/>
  <c r="U1682" i="16"/>
  <c r="U1683" i="16"/>
  <c r="U1684" i="16"/>
  <c r="U1685" i="16"/>
  <c r="U1686" i="16"/>
  <c r="U1687" i="16"/>
  <c r="U1688" i="16"/>
  <c r="U1689" i="16"/>
  <c r="U1690" i="16"/>
  <c r="U1691" i="16"/>
  <c r="U1692" i="16"/>
  <c r="U1693" i="16"/>
  <c r="U1694" i="16"/>
  <c r="U1695" i="16"/>
  <c r="U1696" i="16"/>
  <c r="U1697" i="16"/>
  <c r="U1698" i="16"/>
  <c r="U1699" i="16"/>
  <c r="U1700" i="16"/>
  <c r="U1701" i="16"/>
  <c r="U1702" i="16"/>
  <c r="U1703" i="16"/>
  <c r="U1704" i="16"/>
  <c r="U1705" i="16"/>
  <c r="U1706" i="16"/>
  <c r="U1707" i="16"/>
  <c r="U1708" i="16"/>
  <c r="U1709" i="16"/>
  <c r="U1710" i="16"/>
  <c r="U1711" i="16"/>
  <c r="U1712" i="16"/>
  <c r="U1713" i="16"/>
  <c r="U1714" i="16"/>
  <c r="U1715" i="16"/>
  <c r="U1716" i="16"/>
  <c r="U1717" i="16"/>
  <c r="U1718" i="16"/>
  <c r="U1719" i="16"/>
  <c r="U1720" i="16"/>
  <c r="U1721" i="16"/>
  <c r="U1722" i="16"/>
  <c r="U1723" i="16"/>
  <c r="U1724" i="16"/>
  <c r="U1725" i="16"/>
  <c r="U1726" i="16"/>
  <c r="U1727" i="16"/>
  <c r="U1728" i="16"/>
  <c r="U1729" i="16"/>
  <c r="U1730" i="16"/>
  <c r="U1731" i="16"/>
  <c r="U1732" i="16"/>
  <c r="U1733" i="16"/>
  <c r="U1734" i="16"/>
  <c r="U1735" i="16"/>
  <c r="U1736" i="16"/>
  <c r="U1737" i="16"/>
  <c r="U1738" i="16"/>
  <c r="U1739" i="16"/>
  <c r="U1740" i="16"/>
  <c r="U1741" i="16"/>
  <c r="U1742" i="16"/>
  <c r="U1743" i="16"/>
  <c r="U1744" i="16"/>
  <c r="U1745" i="16"/>
  <c r="U1746" i="16"/>
  <c r="U1747" i="16"/>
  <c r="U1748" i="16"/>
  <c r="U1749" i="16"/>
  <c r="U1750" i="16"/>
  <c r="U1751" i="16"/>
  <c r="U1752" i="16"/>
  <c r="U1753" i="16"/>
  <c r="U1754" i="16"/>
  <c r="U1755" i="16"/>
  <c r="U1756" i="16"/>
  <c r="U1757" i="16"/>
  <c r="U1758" i="16"/>
  <c r="U1759" i="16"/>
  <c r="U1760" i="16"/>
  <c r="U1761" i="16"/>
  <c r="U1762" i="16"/>
  <c r="U1763" i="16"/>
  <c r="U1764" i="16"/>
  <c r="U1765" i="16"/>
  <c r="U1766" i="16"/>
  <c r="U1767" i="16"/>
  <c r="U1768" i="16"/>
  <c r="U1769" i="16"/>
  <c r="U1770" i="16"/>
  <c r="U1771" i="16"/>
  <c r="U1772" i="16"/>
  <c r="U1773" i="16"/>
  <c r="U1774" i="16"/>
  <c r="U1775" i="16"/>
  <c r="U1776" i="16"/>
  <c r="U1777" i="16"/>
  <c r="U1778" i="16"/>
  <c r="U1779" i="16"/>
  <c r="U1780" i="16"/>
  <c r="U1781" i="16"/>
  <c r="U1782" i="16"/>
  <c r="U1783" i="16"/>
  <c r="U1784" i="16"/>
  <c r="U1785" i="16"/>
  <c r="U1786" i="16"/>
  <c r="U1787" i="16"/>
  <c r="U1788" i="16"/>
  <c r="U1789" i="16"/>
  <c r="U1790" i="16"/>
  <c r="U1791" i="16"/>
  <c r="U1792" i="16"/>
  <c r="U1793" i="16"/>
  <c r="U1794" i="16"/>
  <c r="U1795" i="16"/>
  <c r="U1796" i="16"/>
  <c r="U1797" i="16"/>
  <c r="U1798" i="16"/>
  <c r="U1799" i="16"/>
  <c r="U1800" i="16"/>
  <c r="U1801" i="16"/>
  <c r="U1802" i="16"/>
  <c r="U1803" i="16"/>
  <c r="U1804" i="16"/>
  <c r="U1805" i="16"/>
  <c r="U1806" i="16"/>
  <c r="U1807" i="16"/>
  <c r="U1808" i="16"/>
  <c r="U1809" i="16"/>
  <c r="U1810" i="16"/>
  <c r="U1811" i="16"/>
  <c r="U1812" i="16"/>
  <c r="U1813" i="16"/>
  <c r="U1814" i="16"/>
  <c r="U1815" i="16"/>
  <c r="U1816" i="16"/>
  <c r="U1817" i="16"/>
  <c r="U1818" i="16"/>
  <c r="U1819" i="16"/>
  <c r="U1820" i="16"/>
  <c r="U1821" i="16"/>
  <c r="U1822" i="16"/>
  <c r="U1823" i="16"/>
  <c r="U1824" i="16"/>
  <c r="U1825" i="16"/>
  <c r="U1826" i="16"/>
  <c r="U1827" i="16"/>
  <c r="U1828" i="16"/>
  <c r="U1829" i="16"/>
  <c r="U1830" i="16"/>
  <c r="U1831" i="16"/>
  <c r="U1832" i="16"/>
  <c r="U1833" i="16"/>
  <c r="U1834" i="16"/>
  <c r="U1835" i="16"/>
  <c r="U1836" i="16"/>
  <c r="U1837" i="16"/>
  <c r="U1838" i="16"/>
  <c r="U1839" i="16"/>
  <c r="U1840" i="16"/>
  <c r="U1841" i="16"/>
  <c r="U1842" i="16"/>
  <c r="U1843" i="16"/>
  <c r="U1844" i="16"/>
  <c r="U1845" i="16"/>
  <c r="U1846" i="16"/>
  <c r="U1847" i="16"/>
  <c r="U1848" i="16"/>
  <c r="U1849" i="16"/>
  <c r="U1850" i="16"/>
  <c r="U1851" i="16"/>
  <c r="U1852" i="16"/>
  <c r="U1853" i="16"/>
  <c r="U1854" i="16"/>
  <c r="U1855" i="16"/>
  <c r="U1856" i="16"/>
  <c r="U1857" i="16"/>
  <c r="U1858" i="16"/>
  <c r="U1859" i="16"/>
  <c r="U1860" i="16"/>
  <c r="U1861" i="16"/>
  <c r="U1862" i="16"/>
  <c r="U1863" i="16"/>
  <c r="U1864" i="16"/>
  <c r="U1865" i="16"/>
  <c r="U1866" i="16"/>
  <c r="U1867" i="16"/>
  <c r="U1868" i="16"/>
  <c r="U1869" i="16"/>
  <c r="U1870" i="16"/>
  <c r="U1871" i="16"/>
  <c r="U1872" i="16"/>
  <c r="U1873" i="16"/>
  <c r="U1874" i="16"/>
  <c r="U1875" i="16"/>
  <c r="U1876" i="16"/>
  <c r="U1877" i="16"/>
  <c r="U1878" i="16"/>
  <c r="U1879" i="16"/>
  <c r="U1880" i="16"/>
  <c r="U1881" i="16"/>
  <c r="U1882" i="16"/>
  <c r="U1883" i="16"/>
  <c r="U1884" i="16"/>
  <c r="U1885" i="16"/>
  <c r="U1886" i="16"/>
  <c r="U1887" i="16"/>
  <c r="U1888" i="16"/>
  <c r="U1889" i="16"/>
  <c r="U1890" i="16"/>
  <c r="U1891" i="16"/>
  <c r="U1892" i="16"/>
  <c r="U1893" i="16"/>
  <c r="U1894" i="16"/>
  <c r="U1895" i="16"/>
  <c r="U1896" i="16"/>
  <c r="U1897" i="16"/>
  <c r="U1898" i="16"/>
  <c r="U1899" i="16"/>
  <c r="U1900" i="16"/>
  <c r="U1901" i="16"/>
  <c r="U1902" i="16"/>
  <c r="U1903" i="16"/>
  <c r="U1904" i="16"/>
  <c r="U1905" i="16"/>
  <c r="U1906" i="16"/>
  <c r="U1907" i="16"/>
  <c r="U1908" i="16"/>
  <c r="U1909" i="16"/>
  <c r="U1910" i="16"/>
  <c r="U1911" i="16"/>
  <c r="U1912" i="16"/>
  <c r="U1913" i="16"/>
  <c r="U1914" i="16"/>
  <c r="U1915" i="16"/>
  <c r="U1916" i="16"/>
  <c r="U1917" i="16"/>
  <c r="U1918" i="16"/>
  <c r="U1919" i="16"/>
  <c r="U1920" i="16"/>
  <c r="U1921" i="16"/>
  <c r="U1922" i="16"/>
  <c r="U1923" i="16"/>
  <c r="U1924" i="16"/>
  <c r="U1925" i="16"/>
  <c r="U1926" i="16"/>
  <c r="U1927" i="16"/>
  <c r="U1928" i="16"/>
  <c r="U1929" i="16"/>
  <c r="U1930" i="16"/>
  <c r="U1931" i="16"/>
  <c r="U1932" i="16"/>
  <c r="U1933" i="16"/>
  <c r="U1934" i="16"/>
  <c r="U1935" i="16"/>
  <c r="U1936" i="16"/>
  <c r="U1937" i="16"/>
  <c r="U1938" i="16"/>
  <c r="U1939" i="16"/>
  <c r="U1940" i="16"/>
  <c r="U1941" i="16"/>
  <c r="U1942" i="16"/>
  <c r="U1943" i="16"/>
  <c r="U1944" i="16"/>
  <c r="U1945" i="16"/>
  <c r="U1946" i="16"/>
  <c r="U1947" i="16"/>
  <c r="U1948" i="16"/>
  <c r="U1949" i="16"/>
  <c r="U1950" i="16"/>
  <c r="U1951" i="16"/>
  <c r="U1952" i="16"/>
  <c r="U1953" i="16"/>
  <c r="U1954" i="16"/>
  <c r="U1955" i="16"/>
  <c r="U1956" i="16"/>
  <c r="U1957" i="16"/>
  <c r="U1958" i="16"/>
  <c r="U1959" i="16"/>
  <c r="U1960" i="16"/>
  <c r="U1961" i="16"/>
  <c r="U1962" i="16"/>
  <c r="U1963" i="16"/>
  <c r="U1964" i="16"/>
  <c r="U1965" i="16"/>
  <c r="U1966" i="16"/>
  <c r="U1967" i="16"/>
  <c r="U1968" i="16"/>
  <c r="U1969" i="16"/>
  <c r="U1970" i="16"/>
  <c r="U1971" i="16"/>
  <c r="U1972" i="16"/>
  <c r="U1973" i="16"/>
  <c r="U1974" i="16"/>
  <c r="U1975" i="16"/>
  <c r="U1976" i="16"/>
  <c r="U1977" i="16"/>
  <c r="U1978" i="16"/>
  <c r="U1979" i="16"/>
  <c r="U1980" i="16"/>
  <c r="U1981" i="16"/>
  <c r="U1982" i="16"/>
  <c r="U1983" i="16"/>
  <c r="U1984" i="16"/>
  <c r="U1985" i="16"/>
  <c r="U1986" i="16"/>
  <c r="U1987" i="16"/>
  <c r="U1988" i="16"/>
  <c r="U1989" i="16"/>
  <c r="U1990" i="16"/>
  <c r="U1991" i="16"/>
  <c r="U1992" i="16"/>
  <c r="U1993" i="16"/>
  <c r="U1994" i="16"/>
  <c r="U1995" i="16"/>
  <c r="U1996" i="16"/>
  <c r="U1997" i="16"/>
  <c r="U1998" i="16"/>
  <c r="U1999" i="16"/>
  <c r="U2000" i="16"/>
  <c r="U2001" i="16"/>
  <c r="U2002" i="16"/>
  <c r="U2003" i="16"/>
  <c r="U2004" i="16"/>
  <c r="U2005" i="16"/>
  <c r="U2006" i="16"/>
  <c r="U2007" i="16"/>
  <c r="U2008" i="16"/>
  <c r="U2009" i="16"/>
  <c r="U2010" i="16"/>
  <c r="U2011" i="16"/>
  <c r="U2012" i="16"/>
  <c r="U2013" i="16"/>
  <c r="U2014" i="16"/>
  <c r="U2015" i="16"/>
  <c r="U2016" i="16"/>
  <c r="U2017" i="16"/>
  <c r="U2018" i="16"/>
  <c r="U2019" i="16"/>
  <c r="U2020" i="16"/>
  <c r="U2021" i="16"/>
  <c r="U2022" i="16"/>
  <c r="U2023" i="16"/>
  <c r="U2024" i="16"/>
  <c r="U2025" i="16"/>
  <c r="U2026" i="16"/>
  <c r="U2027" i="16"/>
  <c r="U2028" i="16"/>
  <c r="U2029" i="16"/>
  <c r="U2030" i="16"/>
  <c r="U2031" i="16"/>
  <c r="U2032" i="16"/>
  <c r="U2033" i="16"/>
  <c r="U2034" i="16"/>
  <c r="U2035" i="16"/>
  <c r="U2036" i="16"/>
  <c r="U2037" i="16"/>
  <c r="U2038" i="16"/>
  <c r="U2039" i="16"/>
  <c r="U2040" i="16"/>
  <c r="U2041" i="16"/>
  <c r="U2042" i="16"/>
  <c r="U2043" i="16"/>
  <c r="U2044" i="16"/>
  <c r="U2045" i="16"/>
  <c r="U2046" i="16"/>
  <c r="U2047" i="16"/>
  <c r="U2048" i="16"/>
  <c r="U2049" i="16"/>
  <c r="U2050" i="16"/>
  <c r="U2051" i="16"/>
  <c r="U2052" i="16"/>
  <c r="U2053" i="16"/>
  <c r="U2054" i="16"/>
  <c r="U2055" i="16"/>
  <c r="U2056" i="16"/>
  <c r="U2057" i="16"/>
  <c r="U2058" i="16"/>
  <c r="U2059" i="16"/>
  <c r="U2060" i="16"/>
  <c r="U2061" i="16"/>
  <c r="U2062" i="16"/>
  <c r="U2063" i="16"/>
  <c r="U2064" i="16"/>
  <c r="U2065" i="16"/>
  <c r="U2066" i="16"/>
  <c r="U2067" i="16"/>
  <c r="U2068" i="16"/>
  <c r="U2069" i="16"/>
  <c r="U2070" i="16"/>
  <c r="U2071" i="16"/>
  <c r="U2072" i="16"/>
  <c r="U2073" i="16"/>
  <c r="U2074" i="16"/>
  <c r="U2075" i="16"/>
  <c r="U2076" i="16"/>
  <c r="U2077" i="16"/>
  <c r="U2078" i="16"/>
  <c r="U2079" i="16"/>
  <c r="U2080" i="16"/>
  <c r="U2081" i="16"/>
  <c r="U2082" i="16"/>
  <c r="U2083" i="16"/>
  <c r="U2084" i="16"/>
  <c r="U2085" i="16"/>
  <c r="U2086" i="16"/>
  <c r="U2087" i="16"/>
  <c r="U2088" i="16"/>
  <c r="U2089" i="16"/>
  <c r="U2090" i="16"/>
  <c r="U2091" i="16"/>
  <c r="U2092" i="16"/>
  <c r="U2093" i="16"/>
  <c r="U2094" i="16"/>
  <c r="U2095" i="16"/>
  <c r="U2096" i="16"/>
  <c r="U2097" i="16"/>
  <c r="U2098" i="16"/>
  <c r="U2099" i="16"/>
  <c r="U2100" i="16"/>
  <c r="U2101" i="16"/>
  <c r="U2102" i="16"/>
  <c r="U2103" i="16"/>
  <c r="U2104" i="16"/>
  <c r="U2105" i="16"/>
  <c r="U2106" i="16"/>
  <c r="U2107" i="16"/>
  <c r="U2108" i="16"/>
  <c r="U2109" i="16"/>
  <c r="U2110" i="16"/>
  <c r="U2111" i="16"/>
  <c r="U2112" i="16"/>
  <c r="U2113" i="16"/>
  <c r="U2114" i="16"/>
  <c r="U2115" i="16"/>
  <c r="U2116" i="16"/>
  <c r="U2117" i="16"/>
  <c r="U2118" i="16"/>
  <c r="U2119" i="16"/>
  <c r="U2120" i="16"/>
  <c r="U2121" i="16"/>
  <c r="U2122" i="16"/>
  <c r="U2123" i="16"/>
  <c r="U2124" i="16"/>
  <c r="U2125" i="16"/>
  <c r="U2126" i="16"/>
  <c r="U2127" i="16"/>
  <c r="U2128" i="16"/>
  <c r="U2129" i="16"/>
  <c r="U2130" i="16"/>
  <c r="U2131" i="16"/>
  <c r="U2132" i="16"/>
  <c r="U2133" i="16"/>
  <c r="U2134" i="16"/>
  <c r="U2135" i="16"/>
  <c r="U2136" i="16"/>
  <c r="U2137" i="16"/>
  <c r="U2138" i="16"/>
  <c r="U2139" i="16"/>
  <c r="U2140" i="16"/>
  <c r="U2141" i="16"/>
  <c r="U2142" i="16"/>
  <c r="U2143" i="16"/>
  <c r="U2144" i="16"/>
  <c r="U2145" i="16"/>
  <c r="U2146" i="16"/>
  <c r="U2147" i="16"/>
  <c r="U2148" i="16"/>
  <c r="U2149" i="16"/>
  <c r="U2150" i="16"/>
  <c r="U2151" i="16"/>
  <c r="U2152" i="16"/>
  <c r="U2153" i="16"/>
  <c r="U2154" i="16"/>
  <c r="U2155" i="16"/>
  <c r="U2156" i="16"/>
  <c r="U2157" i="16"/>
  <c r="U2158" i="16"/>
  <c r="U2159" i="16"/>
  <c r="U2160" i="16"/>
  <c r="U2161" i="16"/>
  <c r="U2162" i="16"/>
  <c r="U2163" i="16"/>
  <c r="U2164" i="16"/>
  <c r="U2165" i="16"/>
  <c r="U2166" i="16"/>
  <c r="U2167" i="16"/>
  <c r="U2168" i="16"/>
  <c r="U2169" i="16"/>
  <c r="U2170" i="16"/>
  <c r="U2171" i="16"/>
  <c r="U2172" i="16"/>
  <c r="U2173" i="16"/>
  <c r="U2174" i="16"/>
  <c r="U2175" i="16"/>
  <c r="U2176" i="16"/>
  <c r="U2177" i="16"/>
  <c r="U2178" i="16"/>
  <c r="U2179" i="16"/>
  <c r="U2180" i="16"/>
  <c r="U2181" i="16"/>
  <c r="U2182" i="16"/>
  <c r="U2183" i="16"/>
  <c r="U2184" i="16"/>
  <c r="U2185" i="16"/>
  <c r="U2186" i="16"/>
  <c r="U2187" i="16"/>
  <c r="U2188" i="16"/>
  <c r="U2189" i="16"/>
  <c r="U2190" i="16"/>
  <c r="U2191" i="16"/>
  <c r="U2192" i="16"/>
  <c r="U2193" i="16"/>
  <c r="U2194" i="16"/>
  <c r="U2195" i="16"/>
  <c r="U2196" i="16"/>
  <c r="U2197" i="16"/>
  <c r="U2198" i="16"/>
  <c r="U2199" i="16"/>
  <c r="U2200" i="16"/>
  <c r="U2201" i="16"/>
  <c r="U2202" i="16"/>
  <c r="U2203" i="16"/>
  <c r="U2204" i="16"/>
  <c r="U2205" i="16"/>
  <c r="U2206" i="16"/>
  <c r="U2207" i="16"/>
  <c r="U2208" i="16"/>
  <c r="U2209" i="16"/>
  <c r="U2210" i="16"/>
  <c r="U2211" i="16"/>
  <c r="U2212" i="16"/>
  <c r="U2213" i="16"/>
  <c r="U2214" i="16"/>
  <c r="U2215" i="16"/>
  <c r="U2216" i="16"/>
  <c r="U2217" i="16"/>
  <c r="U2218" i="16"/>
  <c r="U2219" i="16"/>
  <c r="U2220" i="16"/>
  <c r="U2221" i="16"/>
  <c r="U2222" i="16"/>
  <c r="U2223" i="16"/>
  <c r="U2224" i="16"/>
  <c r="U2225" i="16"/>
  <c r="U2226" i="16"/>
  <c r="U2227" i="16"/>
  <c r="U2228" i="16"/>
  <c r="U2229" i="16"/>
  <c r="U2230" i="16"/>
  <c r="U2231" i="16"/>
  <c r="U2232" i="16"/>
  <c r="U2233" i="16"/>
  <c r="U2234" i="16"/>
  <c r="U2235" i="16"/>
  <c r="U2236" i="16"/>
  <c r="U2237" i="16"/>
  <c r="U2238" i="16"/>
  <c r="U2239" i="16"/>
  <c r="U2240" i="16"/>
  <c r="U2241" i="16"/>
  <c r="U2242" i="16"/>
  <c r="U2243" i="16"/>
  <c r="U2244" i="16"/>
  <c r="U2245" i="16"/>
  <c r="U2246" i="16"/>
  <c r="U2247" i="16"/>
  <c r="U2248" i="16"/>
  <c r="U2249" i="16"/>
  <c r="U2250" i="16"/>
  <c r="U2251" i="16"/>
  <c r="U2252" i="16"/>
  <c r="U2253" i="16"/>
  <c r="U2254" i="16"/>
  <c r="U2255" i="16"/>
  <c r="U2256" i="16"/>
  <c r="U2257" i="16"/>
  <c r="U2258" i="16"/>
  <c r="U2259" i="16"/>
  <c r="U2260" i="16"/>
  <c r="U2261" i="16"/>
  <c r="U2262" i="16"/>
  <c r="U2263" i="16"/>
  <c r="U2264" i="16"/>
  <c r="U2265" i="16"/>
  <c r="U2266" i="16"/>
  <c r="U2267" i="16"/>
  <c r="U2268" i="16"/>
  <c r="U2269" i="16"/>
  <c r="U2270" i="16"/>
  <c r="U2271" i="16"/>
  <c r="U2272" i="16"/>
  <c r="U2273" i="16"/>
  <c r="U2274" i="16"/>
  <c r="U2275" i="16"/>
  <c r="U2276" i="16"/>
  <c r="U2277" i="16"/>
  <c r="U2278" i="16"/>
  <c r="U2279" i="16"/>
  <c r="U2280" i="16"/>
  <c r="U2281" i="16"/>
  <c r="U2282" i="16"/>
  <c r="U2283" i="16"/>
  <c r="U2284" i="16"/>
  <c r="U2285" i="16"/>
  <c r="U2286" i="16"/>
  <c r="U2287" i="16"/>
  <c r="U2288" i="16"/>
  <c r="U2289" i="16"/>
  <c r="U2290" i="16"/>
  <c r="U2291" i="16"/>
  <c r="U2292" i="16"/>
  <c r="U2293" i="16"/>
  <c r="U2294" i="16"/>
  <c r="U2295" i="16"/>
  <c r="U2296" i="16"/>
  <c r="U2297" i="16"/>
  <c r="U2298" i="16"/>
  <c r="U2299" i="16"/>
  <c r="U2300" i="16"/>
  <c r="U2301" i="16"/>
  <c r="U2302" i="16"/>
  <c r="U2303" i="16"/>
  <c r="U2304" i="16"/>
  <c r="U2305" i="16"/>
  <c r="U2306" i="16"/>
  <c r="U2307" i="16"/>
  <c r="U2308" i="16"/>
  <c r="U2309" i="16"/>
  <c r="U2310" i="16"/>
  <c r="U2311" i="16"/>
  <c r="U2312" i="16"/>
  <c r="U2313" i="16"/>
  <c r="U2314" i="16"/>
  <c r="U2315" i="16"/>
  <c r="U2316" i="16"/>
  <c r="U2317" i="16"/>
  <c r="U2318" i="16"/>
  <c r="U2319" i="16"/>
  <c r="U2320" i="16"/>
  <c r="U2321" i="16"/>
  <c r="U2322" i="16"/>
  <c r="U2323" i="16"/>
  <c r="U2324" i="16"/>
  <c r="U2325" i="16"/>
  <c r="U2326" i="16"/>
  <c r="U2327" i="16"/>
  <c r="U2328" i="16"/>
  <c r="U2329" i="16"/>
  <c r="U2330" i="16"/>
  <c r="U2331" i="16"/>
  <c r="U2332" i="16"/>
  <c r="U2333" i="16"/>
  <c r="U2334" i="16"/>
  <c r="U2335" i="16"/>
  <c r="U2336" i="16"/>
  <c r="T3" i="16"/>
  <c r="T4" i="16"/>
  <c r="T5" i="16"/>
  <c r="T6" i="16"/>
  <c r="T7" i="16"/>
  <c r="T8" i="16"/>
  <c r="T9" i="16"/>
  <c r="T10" i="16"/>
  <c r="T11" i="16"/>
  <c r="T12" i="16"/>
  <c r="T13" i="16"/>
  <c r="T14" i="16"/>
  <c r="T15" i="16"/>
  <c r="T16" i="16"/>
  <c r="T17" i="16"/>
  <c r="T18" i="16"/>
  <c r="T19" i="16"/>
  <c r="T20" i="16"/>
  <c r="T21" i="16"/>
  <c r="T22" i="16"/>
  <c r="T23" i="16"/>
  <c r="T24" i="16"/>
  <c r="T25" i="16"/>
  <c r="T26" i="16"/>
  <c r="T27" i="16"/>
  <c r="T28" i="16"/>
  <c r="T29" i="16"/>
  <c r="T30" i="16"/>
  <c r="T31" i="16"/>
  <c r="T32" i="16"/>
  <c r="T33" i="16"/>
  <c r="T34" i="16"/>
  <c r="T35" i="16"/>
  <c r="T36" i="16"/>
  <c r="T37" i="16"/>
  <c r="T38" i="16"/>
  <c r="T39" i="16"/>
  <c r="T40" i="16"/>
  <c r="T41" i="16"/>
  <c r="T42" i="16"/>
  <c r="T43" i="16"/>
  <c r="T44" i="16"/>
  <c r="T45" i="16"/>
  <c r="T46" i="16"/>
  <c r="T47" i="16"/>
  <c r="T48" i="16"/>
  <c r="T49" i="16"/>
  <c r="T50" i="16"/>
  <c r="T51" i="16"/>
  <c r="T52" i="16"/>
  <c r="T53" i="16"/>
  <c r="T54" i="16"/>
  <c r="T55" i="16"/>
  <c r="T56" i="16"/>
  <c r="T57" i="16"/>
  <c r="T58" i="16"/>
  <c r="T59" i="16"/>
  <c r="T60" i="16"/>
  <c r="T61" i="16"/>
  <c r="T62" i="16"/>
  <c r="T63" i="16"/>
  <c r="T64" i="16"/>
  <c r="T65" i="16"/>
  <c r="T66" i="16"/>
  <c r="T67" i="16"/>
  <c r="T68" i="16"/>
  <c r="T69" i="16"/>
  <c r="T70" i="16"/>
  <c r="T71" i="16"/>
  <c r="T72" i="16"/>
  <c r="T73" i="16"/>
  <c r="T74" i="16"/>
  <c r="T75" i="16"/>
  <c r="T76" i="16"/>
  <c r="T77" i="16"/>
  <c r="T78" i="16"/>
  <c r="T79" i="16"/>
  <c r="T80" i="16"/>
  <c r="T81" i="16"/>
  <c r="T82" i="16"/>
  <c r="T83" i="16"/>
  <c r="T84" i="16"/>
  <c r="T85" i="16"/>
  <c r="T86" i="16"/>
  <c r="T87" i="16"/>
  <c r="T88" i="16"/>
  <c r="T89" i="16"/>
  <c r="T90" i="16"/>
  <c r="T91" i="16"/>
  <c r="T92" i="16"/>
  <c r="T93" i="16"/>
  <c r="T94" i="16"/>
  <c r="T95" i="16"/>
  <c r="T96" i="16"/>
  <c r="T97" i="16"/>
  <c r="T98" i="16"/>
  <c r="T99" i="16"/>
  <c r="T100" i="16"/>
  <c r="T101" i="16"/>
  <c r="T102" i="16"/>
  <c r="T103" i="16"/>
  <c r="T104" i="16"/>
  <c r="T105" i="16"/>
  <c r="T106" i="16"/>
  <c r="T107" i="16"/>
  <c r="T108" i="16"/>
  <c r="T109" i="16"/>
  <c r="T110" i="16"/>
  <c r="T111" i="16"/>
  <c r="T112" i="16"/>
  <c r="T113" i="16"/>
  <c r="T114" i="16"/>
  <c r="T115" i="16"/>
  <c r="T116" i="16"/>
  <c r="T117" i="16"/>
  <c r="T118" i="16"/>
  <c r="T119" i="16"/>
  <c r="T120" i="16"/>
  <c r="T121" i="16"/>
  <c r="T122" i="16"/>
  <c r="T123" i="16"/>
  <c r="T124" i="16"/>
  <c r="T125" i="16"/>
  <c r="T126" i="16"/>
  <c r="T127" i="16"/>
  <c r="T128" i="16"/>
  <c r="T129" i="16"/>
  <c r="T130" i="16"/>
  <c r="T131" i="16"/>
  <c r="T132" i="16"/>
  <c r="T133" i="16"/>
  <c r="T134" i="16"/>
  <c r="T135" i="16"/>
  <c r="T136" i="16"/>
  <c r="T137" i="16"/>
  <c r="T138" i="16"/>
  <c r="T139" i="16"/>
  <c r="T140" i="16"/>
  <c r="T141" i="16"/>
  <c r="T142" i="16"/>
  <c r="T143" i="16"/>
  <c r="T144" i="16"/>
  <c r="T145" i="16"/>
  <c r="T146" i="16"/>
  <c r="T147" i="16"/>
  <c r="T148" i="16"/>
  <c r="T149" i="16"/>
  <c r="T150" i="16"/>
  <c r="T151" i="16"/>
  <c r="T152" i="16"/>
  <c r="T153" i="16"/>
  <c r="T154" i="16"/>
  <c r="T155" i="16"/>
  <c r="T156" i="16"/>
  <c r="T157" i="16"/>
  <c r="T158" i="16"/>
  <c r="T159" i="16"/>
  <c r="T160" i="16"/>
  <c r="T161" i="16"/>
  <c r="T162" i="16"/>
  <c r="T163" i="16"/>
  <c r="T164" i="16"/>
  <c r="T165" i="16"/>
  <c r="T166" i="16"/>
  <c r="T167" i="16"/>
  <c r="T168" i="16"/>
  <c r="T169" i="16"/>
  <c r="T170" i="16"/>
  <c r="T171" i="16"/>
  <c r="T172" i="16"/>
  <c r="T173" i="16"/>
  <c r="T174" i="16"/>
  <c r="T175" i="16"/>
  <c r="T176" i="16"/>
  <c r="T177" i="16"/>
  <c r="T178" i="16"/>
  <c r="T179" i="16"/>
  <c r="T180" i="16"/>
  <c r="T181" i="16"/>
  <c r="T182" i="16"/>
  <c r="T183" i="16"/>
  <c r="T184" i="16"/>
  <c r="T185" i="16"/>
  <c r="T186" i="16"/>
  <c r="T187" i="16"/>
  <c r="T188" i="16"/>
  <c r="T189" i="16"/>
  <c r="T190" i="16"/>
  <c r="T191" i="16"/>
  <c r="T192" i="16"/>
  <c r="T193" i="16"/>
  <c r="T194" i="16"/>
  <c r="T195" i="16"/>
  <c r="T196" i="16"/>
  <c r="T197" i="16"/>
  <c r="T198" i="16"/>
  <c r="T199" i="16"/>
  <c r="T200" i="16"/>
  <c r="T201" i="16"/>
  <c r="T202" i="16"/>
  <c r="T203" i="16"/>
  <c r="T204" i="16"/>
  <c r="T205" i="16"/>
  <c r="T206" i="16"/>
  <c r="T207" i="16"/>
  <c r="T208" i="16"/>
  <c r="T209" i="16"/>
  <c r="T210" i="16"/>
  <c r="T211" i="16"/>
  <c r="T212" i="16"/>
  <c r="T213" i="16"/>
  <c r="T214" i="16"/>
  <c r="T215" i="16"/>
  <c r="T216" i="16"/>
  <c r="T217" i="16"/>
  <c r="T218" i="16"/>
  <c r="T219" i="16"/>
  <c r="T220" i="16"/>
  <c r="T221" i="16"/>
  <c r="T222" i="16"/>
  <c r="T223" i="16"/>
  <c r="T224" i="16"/>
  <c r="T225" i="16"/>
  <c r="T226" i="16"/>
  <c r="T227" i="16"/>
  <c r="T228" i="16"/>
  <c r="T229" i="16"/>
  <c r="T230" i="16"/>
  <c r="T231" i="16"/>
  <c r="T232" i="16"/>
  <c r="T233" i="16"/>
  <c r="T234" i="16"/>
  <c r="T235" i="16"/>
  <c r="T236" i="16"/>
  <c r="T237" i="16"/>
  <c r="T238" i="16"/>
  <c r="T239" i="16"/>
  <c r="T240" i="16"/>
  <c r="T241" i="16"/>
  <c r="T242" i="16"/>
  <c r="T243" i="16"/>
  <c r="T244" i="16"/>
  <c r="T245" i="16"/>
  <c r="T246" i="16"/>
  <c r="T247" i="16"/>
  <c r="T248" i="16"/>
  <c r="T249" i="16"/>
  <c r="T250" i="16"/>
  <c r="T251" i="16"/>
  <c r="T252" i="16"/>
  <c r="T253" i="16"/>
  <c r="T254" i="16"/>
  <c r="T255" i="16"/>
  <c r="T256" i="16"/>
  <c r="T257" i="16"/>
  <c r="T258" i="16"/>
  <c r="T259" i="16"/>
  <c r="T260" i="16"/>
  <c r="T261" i="16"/>
  <c r="T262" i="16"/>
  <c r="T263" i="16"/>
  <c r="T264" i="16"/>
  <c r="T265" i="16"/>
  <c r="T266" i="16"/>
  <c r="T267" i="16"/>
  <c r="T268" i="16"/>
  <c r="T269" i="16"/>
  <c r="T270" i="16"/>
  <c r="T271" i="16"/>
  <c r="T272" i="16"/>
  <c r="T273" i="16"/>
  <c r="T274" i="16"/>
  <c r="T275" i="16"/>
  <c r="T276" i="16"/>
  <c r="T277" i="16"/>
  <c r="T278" i="16"/>
  <c r="T279" i="16"/>
  <c r="T280" i="16"/>
  <c r="T281" i="16"/>
  <c r="T282" i="16"/>
  <c r="T283" i="16"/>
  <c r="T284" i="16"/>
  <c r="T285" i="16"/>
  <c r="T286" i="16"/>
  <c r="T287" i="16"/>
  <c r="T288" i="16"/>
  <c r="T289" i="16"/>
  <c r="T290" i="16"/>
  <c r="T291" i="16"/>
  <c r="T292" i="16"/>
  <c r="T293" i="16"/>
  <c r="T294" i="16"/>
  <c r="T295" i="16"/>
  <c r="T296" i="16"/>
  <c r="T297" i="16"/>
  <c r="T298" i="16"/>
  <c r="T299" i="16"/>
  <c r="T300" i="16"/>
  <c r="T301" i="16"/>
  <c r="T302" i="16"/>
  <c r="T303" i="16"/>
  <c r="T304" i="16"/>
  <c r="T305" i="16"/>
  <c r="T306" i="16"/>
  <c r="T307" i="16"/>
  <c r="T308" i="16"/>
  <c r="T309" i="16"/>
  <c r="T310" i="16"/>
  <c r="T311" i="16"/>
  <c r="T312" i="16"/>
  <c r="T313" i="16"/>
  <c r="T314" i="16"/>
  <c r="T315" i="16"/>
  <c r="T316" i="16"/>
  <c r="T317" i="16"/>
  <c r="T318" i="16"/>
  <c r="T319" i="16"/>
  <c r="T320" i="16"/>
  <c r="T321" i="16"/>
  <c r="T322" i="16"/>
  <c r="T323" i="16"/>
  <c r="T324" i="16"/>
  <c r="T325" i="16"/>
  <c r="T326" i="16"/>
  <c r="T327" i="16"/>
  <c r="T328" i="16"/>
  <c r="T329" i="16"/>
  <c r="T330" i="16"/>
  <c r="T331" i="16"/>
  <c r="T332" i="16"/>
  <c r="T333" i="16"/>
  <c r="T334" i="16"/>
  <c r="T335" i="16"/>
  <c r="T336" i="16"/>
  <c r="T337" i="16"/>
  <c r="T338" i="16"/>
  <c r="T339" i="16"/>
  <c r="T340" i="16"/>
  <c r="T341" i="16"/>
  <c r="T342" i="16"/>
  <c r="T343" i="16"/>
  <c r="T344" i="16"/>
  <c r="T345" i="16"/>
  <c r="T346" i="16"/>
  <c r="T347" i="16"/>
  <c r="T348" i="16"/>
  <c r="T349" i="16"/>
  <c r="T350" i="16"/>
  <c r="T351" i="16"/>
  <c r="T352" i="16"/>
  <c r="T353" i="16"/>
  <c r="T354" i="16"/>
  <c r="T355" i="16"/>
  <c r="T356" i="16"/>
  <c r="T357" i="16"/>
  <c r="T358" i="16"/>
  <c r="T359" i="16"/>
  <c r="T360" i="16"/>
  <c r="T361" i="16"/>
  <c r="T362" i="16"/>
  <c r="T363" i="16"/>
  <c r="T364" i="16"/>
  <c r="T365" i="16"/>
  <c r="T366" i="16"/>
  <c r="T367" i="16"/>
  <c r="T368" i="16"/>
  <c r="T369" i="16"/>
  <c r="T370" i="16"/>
  <c r="T371" i="16"/>
  <c r="T372" i="16"/>
  <c r="T373" i="16"/>
  <c r="T374" i="16"/>
  <c r="T375" i="16"/>
  <c r="T376" i="16"/>
  <c r="T377" i="16"/>
  <c r="T378" i="16"/>
  <c r="T379" i="16"/>
  <c r="T380" i="16"/>
  <c r="T381" i="16"/>
  <c r="T382" i="16"/>
  <c r="T383" i="16"/>
  <c r="T384" i="16"/>
  <c r="T385" i="16"/>
  <c r="T386" i="16"/>
  <c r="T387" i="16"/>
  <c r="T388" i="16"/>
  <c r="T389" i="16"/>
  <c r="T390" i="16"/>
  <c r="T391" i="16"/>
  <c r="T392" i="16"/>
  <c r="T393" i="16"/>
  <c r="T394" i="16"/>
  <c r="T395" i="16"/>
  <c r="T396" i="16"/>
  <c r="T397" i="16"/>
  <c r="T398" i="16"/>
  <c r="T399" i="16"/>
  <c r="T400" i="16"/>
  <c r="T401" i="16"/>
  <c r="T402" i="16"/>
  <c r="T403" i="16"/>
  <c r="T404" i="16"/>
  <c r="T405" i="16"/>
  <c r="T406" i="16"/>
  <c r="T407" i="16"/>
  <c r="T408" i="16"/>
  <c r="T409" i="16"/>
  <c r="T410" i="16"/>
  <c r="T411" i="16"/>
  <c r="T412" i="16"/>
  <c r="T413" i="16"/>
  <c r="T414" i="16"/>
  <c r="T415" i="16"/>
  <c r="T416" i="16"/>
  <c r="T417" i="16"/>
  <c r="T418" i="16"/>
  <c r="T419" i="16"/>
  <c r="T420" i="16"/>
  <c r="T421" i="16"/>
  <c r="T422" i="16"/>
  <c r="T423" i="16"/>
  <c r="T424" i="16"/>
  <c r="T425" i="16"/>
  <c r="T426" i="16"/>
  <c r="T427" i="16"/>
  <c r="T428" i="16"/>
  <c r="T429" i="16"/>
  <c r="T430" i="16"/>
  <c r="T431" i="16"/>
  <c r="T432" i="16"/>
  <c r="T433" i="16"/>
  <c r="T434" i="16"/>
  <c r="T435" i="16"/>
  <c r="T436" i="16"/>
  <c r="T437" i="16"/>
  <c r="T438" i="16"/>
  <c r="T439" i="16"/>
  <c r="T440" i="16"/>
  <c r="T441" i="16"/>
  <c r="T442" i="16"/>
  <c r="T443" i="16"/>
  <c r="T444" i="16"/>
  <c r="T445" i="16"/>
  <c r="T446" i="16"/>
  <c r="T447" i="16"/>
  <c r="T448" i="16"/>
  <c r="T449" i="16"/>
  <c r="T450" i="16"/>
  <c r="T451" i="16"/>
  <c r="T452" i="16"/>
  <c r="T453" i="16"/>
  <c r="T454" i="16"/>
  <c r="T455" i="16"/>
  <c r="T456" i="16"/>
  <c r="T457" i="16"/>
  <c r="T458" i="16"/>
  <c r="T459" i="16"/>
  <c r="T460" i="16"/>
  <c r="T461" i="16"/>
  <c r="T462" i="16"/>
  <c r="T463" i="16"/>
  <c r="T464" i="16"/>
  <c r="T465" i="16"/>
  <c r="T466" i="16"/>
  <c r="T467" i="16"/>
  <c r="T468" i="16"/>
  <c r="T469" i="16"/>
  <c r="T470" i="16"/>
  <c r="T471" i="16"/>
  <c r="T472" i="16"/>
  <c r="T473" i="16"/>
  <c r="T474" i="16"/>
  <c r="T475" i="16"/>
  <c r="T476" i="16"/>
  <c r="T477" i="16"/>
  <c r="T478" i="16"/>
  <c r="T479" i="16"/>
  <c r="T480" i="16"/>
  <c r="T481" i="16"/>
  <c r="T482" i="16"/>
  <c r="T483" i="16"/>
  <c r="T484" i="16"/>
  <c r="T485" i="16"/>
  <c r="T486" i="16"/>
  <c r="T487" i="16"/>
  <c r="T488" i="16"/>
  <c r="T489" i="16"/>
  <c r="T490" i="16"/>
  <c r="T491" i="16"/>
  <c r="T492" i="16"/>
  <c r="T493" i="16"/>
  <c r="T494" i="16"/>
  <c r="T495" i="16"/>
  <c r="T496" i="16"/>
  <c r="T497" i="16"/>
  <c r="T498" i="16"/>
  <c r="T499" i="16"/>
  <c r="T500" i="16"/>
  <c r="T501" i="16"/>
  <c r="T502" i="16"/>
  <c r="T503" i="16"/>
  <c r="T504" i="16"/>
  <c r="T505" i="16"/>
  <c r="T506" i="16"/>
  <c r="T507" i="16"/>
  <c r="T508" i="16"/>
  <c r="T509" i="16"/>
  <c r="T510" i="16"/>
  <c r="T511" i="16"/>
  <c r="T512" i="16"/>
  <c r="T513" i="16"/>
  <c r="T514" i="16"/>
  <c r="T515" i="16"/>
  <c r="T516" i="16"/>
  <c r="T517" i="16"/>
  <c r="T518" i="16"/>
  <c r="T519" i="16"/>
  <c r="T520" i="16"/>
  <c r="T521" i="16"/>
  <c r="T522" i="16"/>
  <c r="T523" i="16"/>
  <c r="T524" i="16"/>
  <c r="T525" i="16"/>
  <c r="T526" i="16"/>
  <c r="T527" i="16"/>
  <c r="T528" i="16"/>
  <c r="T529" i="16"/>
  <c r="T530" i="16"/>
  <c r="T531" i="16"/>
  <c r="T532" i="16"/>
  <c r="T533" i="16"/>
  <c r="T534" i="16"/>
  <c r="T535" i="16"/>
  <c r="T536" i="16"/>
  <c r="T537" i="16"/>
  <c r="T538" i="16"/>
  <c r="T539" i="16"/>
  <c r="T540" i="16"/>
  <c r="T541" i="16"/>
  <c r="T542" i="16"/>
  <c r="T543" i="16"/>
  <c r="T544" i="16"/>
  <c r="T545" i="16"/>
  <c r="T546" i="16"/>
  <c r="T547" i="16"/>
  <c r="T548" i="16"/>
  <c r="T549" i="16"/>
  <c r="T550" i="16"/>
  <c r="T551" i="16"/>
  <c r="T552" i="16"/>
  <c r="T553" i="16"/>
  <c r="T554" i="16"/>
  <c r="T555" i="16"/>
  <c r="T556" i="16"/>
  <c r="T557" i="16"/>
  <c r="T558" i="16"/>
  <c r="T559" i="16"/>
  <c r="T560" i="16"/>
  <c r="T561" i="16"/>
  <c r="T562" i="16"/>
  <c r="T563" i="16"/>
  <c r="T564" i="16"/>
  <c r="T565" i="16"/>
  <c r="T566" i="16"/>
  <c r="T567" i="16"/>
  <c r="T568" i="16"/>
  <c r="T569" i="16"/>
  <c r="T570" i="16"/>
  <c r="T571" i="16"/>
  <c r="T572" i="16"/>
  <c r="T573" i="16"/>
  <c r="T574" i="16"/>
  <c r="T575" i="16"/>
  <c r="T576" i="16"/>
  <c r="T577" i="16"/>
  <c r="T578" i="16"/>
  <c r="T579" i="16"/>
  <c r="T580" i="16"/>
  <c r="T581" i="16"/>
  <c r="T582" i="16"/>
  <c r="T583" i="16"/>
  <c r="T584" i="16"/>
  <c r="T585" i="16"/>
  <c r="T586" i="16"/>
  <c r="T587" i="16"/>
  <c r="T588" i="16"/>
  <c r="T589" i="16"/>
  <c r="T590" i="16"/>
  <c r="T591" i="16"/>
  <c r="T592" i="16"/>
  <c r="T593" i="16"/>
  <c r="T594" i="16"/>
  <c r="T595" i="16"/>
  <c r="T596" i="16"/>
  <c r="T597" i="16"/>
  <c r="T598" i="16"/>
  <c r="T599" i="16"/>
  <c r="T600" i="16"/>
  <c r="T601" i="16"/>
  <c r="T602" i="16"/>
  <c r="T603" i="16"/>
  <c r="T604" i="16"/>
  <c r="T605" i="16"/>
  <c r="T606" i="16"/>
  <c r="T607" i="16"/>
  <c r="T608" i="16"/>
  <c r="T609" i="16"/>
  <c r="T610" i="16"/>
  <c r="T611" i="16"/>
  <c r="T612" i="16"/>
  <c r="T613" i="16"/>
  <c r="T614" i="16"/>
  <c r="T615" i="16"/>
  <c r="T616" i="16"/>
  <c r="T617" i="16"/>
  <c r="T618" i="16"/>
  <c r="T619" i="16"/>
  <c r="T620" i="16"/>
  <c r="T621" i="16"/>
  <c r="T622" i="16"/>
  <c r="T623" i="16"/>
  <c r="T624" i="16"/>
  <c r="T625" i="16"/>
  <c r="T626" i="16"/>
  <c r="T627" i="16"/>
  <c r="T628" i="16"/>
  <c r="T629" i="16"/>
  <c r="T630" i="16"/>
  <c r="T631" i="16"/>
  <c r="T632" i="16"/>
  <c r="T633" i="16"/>
  <c r="T634" i="16"/>
  <c r="T635" i="16"/>
  <c r="T636" i="16"/>
  <c r="T637" i="16"/>
  <c r="T638" i="16"/>
  <c r="T639" i="16"/>
  <c r="T640" i="16"/>
  <c r="T641" i="16"/>
  <c r="T642" i="16"/>
  <c r="T643" i="16"/>
  <c r="T644" i="16"/>
  <c r="T645" i="16"/>
  <c r="T646" i="16"/>
  <c r="T647" i="16"/>
  <c r="T648" i="16"/>
  <c r="T649" i="16"/>
  <c r="T650" i="16"/>
  <c r="T651" i="16"/>
  <c r="T652" i="16"/>
  <c r="T653" i="16"/>
  <c r="T654" i="16"/>
  <c r="T655" i="16"/>
  <c r="T656" i="16"/>
  <c r="T657" i="16"/>
  <c r="T658" i="16"/>
  <c r="T659" i="16"/>
  <c r="T660" i="16"/>
  <c r="T661" i="16"/>
  <c r="T662" i="16"/>
  <c r="T663" i="16"/>
  <c r="T664" i="16"/>
  <c r="T665" i="16"/>
  <c r="T666" i="16"/>
  <c r="T667" i="16"/>
  <c r="T668" i="16"/>
  <c r="T669" i="16"/>
  <c r="T670" i="16"/>
  <c r="T671" i="16"/>
  <c r="T672" i="16"/>
  <c r="T673" i="16"/>
  <c r="T674" i="16"/>
  <c r="T675" i="16"/>
  <c r="T676" i="16"/>
  <c r="T677" i="16"/>
  <c r="T678" i="16"/>
  <c r="T679" i="16"/>
  <c r="T680" i="16"/>
  <c r="T681" i="16"/>
  <c r="T682" i="16"/>
  <c r="T683" i="16"/>
  <c r="T684" i="16"/>
  <c r="T685" i="16"/>
  <c r="T686" i="16"/>
  <c r="T687" i="16"/>
  <c r="T688" i="16"/>
  <c r="T689" i="16"/>
  <c r="T690" i="16"/>
  <c r="T691" i="16"/>
  <c r="T692" i="16"/>
  <c r="T693" i="16"/>
  <c r="T694" i="16"/>
  <c r="T695" i="16"/>
  <c r="T696" i="16"/>
  <c r="T697" i="16"/>
  <c r="T698" i="16"/>
  <c r="T699" i="16"/>
  <c r="T700" i="16"/>
  <c r="T701" i="16"/>
  <c r="T702" i="16"/>
  <c r="T703" i="16"/>
  <c r="T704" i="16"/>
  <c r="T705" i="16"/>
  <c r="T706" i="16"/>
  <c r="T707" i="16"/>
  <c r="T708" i="16"/>
  <c r="T709" i="16"/>
  <c r="T710" i="16"/>
  <c r="T711" i="16"/>
  <c r="T712" i="16"/>
  <c r="T713" i="16"/>
  <c r="T714" i="16"/>
  <c r="T715" i="16"/>
  <c r="T716" i="16"/>
  <c r="T717" i="16"/>
  <c r="T718" i="16"/>
  <c r="T719" i="16"/>
  <c r="T720" i="16"/>
  <c r="T721" i="16"/>
  <c r="T722" i="16"/>
  <c r="T723" i="16"/>
  <c r="T724" i="16"/>
  <c r="T725" i="16"/>
  <c r="T726" i="16"/>
  <c r="T727" i="16"/>
  <c r="T728" i="16"/>
  <c r="T729" i="16"/>
  <c r="T730" i="16"/>
  <c r="T731" i="16"/>
  <c r="T732" i="16"/>
  <c r="T733" i="16"/>
  <c r="T734" i="16"/>
  <c r="T735" i="16"/>
  <c r="T736" i="16"/>
  <c r="T737" i="16"/>
  <c r="T738" i="16"/>
  <c r="T739" i="16"/>
  <c r="T740" i="16"/>
  <c r="T741" i="16"/>
  <c r="T742" i="16"/>
  <c r="T743" i="16"/>
  <c r="T744" i="16"/>
  <c r="T745" i="16"/>
  <c r="T746" i="16"/>
  <c r="T747" i="16"/>
  <c r="T748" i="16"/>
  <c r="T749" i="16"/>
  <c r="T750" i="16"/>
  <c r="T751" i="16"/>
  <c r="T752" i="16"/>
  <c r="T753" i="16"/>
  <c r="T754" i="16"/>
  <c r="T755" i="16"/>
  <c r="T756" i="16"/>
  <c r="T757" i="16"/>
  <c r="T758" i="16"/>
  <c r="T759" i="16"/>
  <c r="T760" i="16"/>
  <c r="T761" i="16"/>
  <c r="T762" i="16"/>
  <c r="T763" i="16"/>
  <c r="T764" i="16"/>
  <c r="T765" i="16"/>
  <c r="T766" i="16"/>
  <c r="T767" i="16"/>
  <c r="T768" i="16"/>
  <c r="T769" i="16"/>
  <c r="T770" i="16"/>
  <c r="T771" i="16"/>
  <c r="T772" i="16"/>
  <c r="T773" i="16"/>
  <c r="T774" i="16"/>
  <c r="T775" i="16"/>
  <c r="T776" i="16"/>
  <c r="T777" i="16"/>
  <c r="T778" i="16"/>
  <c r="T779" i="16"/>
  <c r="T780" i="16"/>
  <c r="T781" i="16"/>
  <c r="T782" i="16"/>
  <c r="T783" i="16"/>
  <c r="T784" i="16"/>
  <c r="T785" i="16"/>
  <c r="T786" i="16"/>
  <c r="T787" i="16"/>
  <c r="T788" i="16"/>
  <c r="T789" i="16"/>
  <c r="T790" i="16"/>
  <c r="T791" i="16"/>
  <c r="T792" i="16"/>
  <c r="T793" i="16"/>
  <c r="T794" i="16"/>
  <c r="T795" i="16"/>
  <c r="T796" i="16"/>
  <c r="T797" i="16"/>
  <c r="T798" i="16"/>
  <c r="T799" i="16"/>
  <c r="T800" i="16"/>
  <c r="T801" i="16"/>
  <c r="T802" i="16"/>
  <c r="T803" i="16"/>
  <c r="T804" i="16"/>
  <c r="T805" i="16"/>
  <c r="T806" i="16"/>
  <c r="T807" i="16"/>
  <c r="T808" i="16"/>
  <c r="T809" i="16"/>
  <c r="T810" i="16"/>
  <c r="T811" i="16"/>
  <c r="T812" i="16"/>
  <c r="T813" i="16"/>
  <c r="T814" i="16"/>
  <c r="T815" i="16"/>
  <c r="T816" i="16"/>
  <c r="T817" i="16"/>
  <c r="T818" i="16"/>
  <c r="T819" i="16"/>
  <c r="T820" i="16"/>
  <c r="T821" i="16"/>
  <c r="T822" i="16"/>
  <c r="T823" i="16"/>
  <c r="T824" i="16"/>
  <c r="T825" i="16"/>
  <c r="T826" i="16"/>
  <c r="T827" i="16"/>
  <c r="T828" i="16"/>
  <c r="T829" i="16"/>
  <c r="T830" i="16"/>
  <c r="T831" i="16"/>
  <c r="T832" i="16"/>
  <c r="T833" i="16"/>
  <c r="T834" i="16"/>
  <c r="T835" i="16"/>
  <c r="T836" i="16"/>
  <c r="T837" i="16"/>
  <c r="T838" i="16"/>
  <c r="T839" i="16"/>
  <c r="T840" i="16"/>
  <c r="T841" i="16"/>
  <c r="T842" i="16"/>
  <c r="T843" i="16"/>
  <c r="T844" i="16"/>
  <c r="T845" i="16"/>
  <c r="T846" i="16"/>
  <c r="T847" i="16"/>
  <c r="T848" i="16"/>
  <c r="T849" i="16"/>
  <c r="T850" i="16"/>
  <c r="T851" i="16"/>
  <c r="T852" i="16"/>
  <c r="T853" i="16"/>
  <c r="T854" i="16"/>
  <c r="T855" i="16"/>
  <c r="T856" i="16"/>
  <c r="T857" i="16"/>
  <c r="T858" i="16"/>
  <c r="T859" i="16"/>
  <c r="T860" i="16"/>
  <c r="T861" i="16"/>
  <c r="T862" i="16"/>
  <c r="T863" i="16"/>
  <c r="T864" i="16"/>
  <c r="T865" i="16"/>
  <c r="T866" i="16"/>
  <c r="T867" i="16"/>
  <c r="T868" i="16"/>
  <c r="T869" i="16"/>
  <c r="T870" i="16"/>
  <c r="T871" i="16"/>
  <c r="T872" i="16"/>
  <c r="T873" i="16"/>
  <c r="T874" i="16"/>
  <c r="T875" i="16"/>
  <c r="T876" i="16"/>
  <c r="T877" i="16"/>
  <c r="T878" i="16"/>
  <c r="T879" i="16"/>
  <c r="T880" i="16"/>
  <c r="T881" i="16"/>
  <c r="T882" i="16"/>
  <c r="T883" i="16"/>
  <c r="T884" i="16"/>
  <c r="T885" i="16"/>
  <c r="T886" i="16"/>
  <c r="T887" i="16"/>
  <c r="T888" i="16"/>
  <c r="T889" i="16"/>
  <c r="T890" i="16"/>
  <c r="T891" i="16"/>
  <c r="T892" i="16"/>
  <c r="T893" i="16"/>
  <c r="T894" i="16"/>
  <c r="T895" i="16"/>
  <c r="T896" i="16"/>
  <c r="T897" i="16"/>
  <c r="T898" i="16"/>
  <c r="T899" i="16"/>
  <c r="T900" i="16"/>
  <c r="T901" i="16"/>
  <c r="T902" i="16"/>
  <c r="T903" i="16"/>
  <c r="T904" i="16"/>
  <c r="T905" i="16"/>
  <c r="T906" i="16"/>
  <c r="T907" i="16"/>
  <c r="T908" i="16"/>
  <c r="T909" i="16"/>
  <c r="T910" i="16"/>
  <c r="T911" i="16"/>
  <c r="T912" i="16"/>
  <c r="T913" i="16"/>
  <c r="T914" i="16"/>
  <c r="T915" i="16"/>
  <c r="T916" i="16"/>
  <c r="T917" i="16"/>
  <c r="T918" i="16"/>
  <c r="T919" i="16"/>
  <c r="T920" i="16"/>
  <c r="T921" i="16"/>
  <c r="T922" i="16"/>
  <c r="T923" i="16"/>
  <c r="T924" i="16"/>
  <c r="T925" i="16"/>
  <c r="T926" i="16"/>
  <c r="T927" i="16"/>
  <c r="T928" i="16"/>
  <c r="T929" i="16"/>
  <c r="T930" i="16"/>
  <c r="T931" i="16"/>
  <c r="T932" i="16"/>
  <c r="T933" i="16"/>
  <c r="T934" i="16"/>
  <c r="T935" i="16"/>
  <c r="T936" i="16"/>
  <c r="T937" i="16"/>
  <c r="T938" i="16"/>
  <c r="T939" i="16"/>
  <c r="T940" i="16"/>
  <c r="T941" i="16"/>
  <c r="T942" i="16"/>
  <c r="T943" i="16"/>
  <c r="T944" i="16"/>
  <c r="T945" i="16"/>
  <c r="T946" i="16"/>
  <c r="T947" i="16"/>
  <c r="T948" i="16"/>
  <c r="T949" i="16"/>
  <c r="T950" i="16"/>
  <c r="T951" i="16"/>
  <c r="T952" i="16"/>
  <c r="T953" i="16"/>
  <c r="T954" i="16"/>
  <c r="T955" i="16"/>
  <c r="T956" i="16"/>
  <c r="T957" i="16"/>
  <c r="T958" i="16"/>
  <c r="T959" i="16"/>
  <c r="T960" i="16"/>
  <c r="T961" i="16"/>
  <c r="T962" i="16"/>
  <c r="T963" i="16"/>
  <c r="T964" i="16"/>
  <c r="T965" i="16"/>
  <c r="T966" i="16"/>
  <c r="T967" i="16"/>
  <c r="T968" i="16"/>
  <c r="T969" i="16"/>
  <c r="T970" i="16"/>
  <c r="T971" i="16"/>
  <c r="T972" i="16"/>
  <c r="T973" i="16"/>
  <c r="T974" i="16"/>
  <c r="T975" i="16"/>
  <c r="T976" i="16"/>
  <c r="T977" i="16"/>
  <c r="T978" i="16"/>
  <c r="T979" i="16"/>
  <c r="T980" i="16"/>
  <c r="T981" i="16"/>
  <c r="T982" i="16"/>
  <c r="T983" i="16"/>
  <c r="T984" i="16"/>
  <c r="T985" i="16"/>
  <c r="T986" i="16"/>
  <c r="T987" i="16"/>
  <c r="T988" i="16"/>
  <c r="T989" i="16"/>
  <c r="T990" i="16"/>
  <c r="T991" i="16"/>
  <c r="T992" i="16"/>
  <c r="T993" i="16"/>
  <c r="T994" i="16"/>
  <c r="T995" i="16"/>
  <c r="T996" i="16"/>
  <c r="T997" i="16"/>
  <c r="T998" i="16"/>
  <c r="T999" i="16"/>
  <c r="T1000" i="16"/>
  <c r="T1001" i="16"/>
  <c r="T1002" i="16"/>
  <c r="T1003" i="16"/>
  <c r="T1004" i="16"/>
  <c r="T1005" i="16"/>
  <c r="T1006" i="16"/>
  <c r="T1007" i="16"/>
  <c r="T1008" i="16"/>
  <c r="T1009" i="16"/>
  <c r="T1010" i="16"/>
  <c r="T1011" i="16"/>
  <c r="T1012" i="16"/>
  <c r="T1013" i="16"/>
  <c r="T1014" i="16"/>
  <c r="T1015" i="16"/>
  <c r="T1016" i="16"/>
  <c r="T1017" i="16"/>
  <c r="T1018" i="16"/>
  <c r="T1019" i="16"/>
  <c r="T1020" i="16"/>
  <c r="T1021" i="16"/>
  <c r="T1022" i="16"/>
  <c r="T1023" i="16"/>
  <c r="T1024" i="16"/>
  <c r="T1025" i="16"/>
  <c r="T1026" i="16"/>
  <c r="T1027" i="16"/>
  <c r="T1028" i="16"/>
  <c r="T1029" i="16"/>
  <c r="T1030" i="16"/>
  <c r="T1031" i="16"/>
  <c r="T1032" i="16"/>
  <c r="T1033" i="16"/>
  <c r="T1034" i="16"/>
  <c r="T1035" i="16"/>
  <c r="T1036" i="16"/>
  <c r="T1037" i="16"/>
  <c r="T1038" i="16"/>
  <c r="T1039" i="16"/>
  <c r="T1040" i="16"/>
  <c r="T1041" i="16"/>
  <c r="T1042" i="16"/>
  <c r="T1043" i="16"/>
  <c r="T1044" i="16"/>
  <c r="T1045" i="16"/>
  <c r="T1046" i="16"/>
  <c r="T1047" i="16"/>
  <c r="T1048" i="16"/>
  <c r="T1049" i="16"/>
  <c r="T1050" i="16"/>
  <c r="T1051" i="16"/>
  <c r="T1052" i="16"/>
  <c r="T1053" i="16"/>
  <c r="T1054" i="16"/>
  <c r="T1055" i="16"/>
  <c r="T1056" i="16"/>
  <c r="T1057" i="16"/>
  <c r="T1058" i="16"/>
  <c r="T1059" i="16"/>
  <c r="T1060" i="16"/>
  <c r="T1061" i="16"/>
  <c r="T1062" i="16"/>
  <c r="T1063" i="16"/>
  <c r="T1064" i="16"/>
  <c r="T1065" i="16"/>
  <c r="T1066" i="16"/>
  <c r="T1067" i="16"/>
  <c r="T1068" i="16"/>
  <c r="T1069" i="16"/>
  <c r="T1070" i="16"/>
  <c r="T1071" i="16"/>
  <c r="T1072" i="16"/>
  <c r="T1073" i="16"/>
  <c r="T1074" i="16"/>
  <c r="T1075" i="16"/>
  <c r="T1076" i="16"/>
  <c r="T1077" i="16"/>
  <c r="T1078" i="16"/>
  <c r="T1079" i="16"/>
  <c r="T1080" i="16"/>
  <c r="T1081" i="16"/>
  <c r="T1082" i="16"/>
  <c r="T1083" i="16"/>
  <c r="T1084" i="16"/>
  <c r="T1085" i="16"/>
  <c r="T1086" i="16"/>
  <c r="T1087" i="16"/>
  <c r="T1088" i="16"/>
  <c r="T1089" i="16"/>
  <c r="T1090" i="16"/>
  <c r="T1091" i="16"/>
  <c r="T1092" i="16"/>
  <c r="T1093" i="16"/>
  <c r="T1094" i="16"/>
  <c r="T1095" i="16"/>
  <c r="T1096" i="16"/>
  <c r="T1097" i="16"/>
  <c r="T1098" i="16"/>
  <c r="T1099" i="16"/>
  <c r="T1100" i="16"/>
  <c r="T1101" i="16"/>
  <c r="T1102" i="16"/>
  <c r="T1103" i="16"/>
  <c r="T1104" i="16"/>
  <c r="T1105" i="16"/>
  <c r="T1106" i="16"/>
  <c r="T1107" i="16"/>
  <c r="T1108" i="16"/>
  <c r="T1109" i="16"/>
  <c r="T1110" i="16"/>
  <c r="T1111" i="16"/>
  <c r="T1112" i="16"/>
  <c r="T1113" i="16"/>
  <c r="T1114" i="16"/>
  <c r="T1115" i="16"/>
  <c r="T1116" i="16"/>
  <c r="T1117" i="16"/>
  <c r="T1118" i="16"/>
  <c r="T1119" i="16"/>
  <c r="T1120" i="16"/>
  <c r="T1121" i="16"/>
  <c r="T1122" i="16"/>
  <c r="T1123" i="16"/>
  <c r="T1124" i="16"/>
  <c r="T1125" i="16"/>
  <c r="T1126" i="16"/>
  <c r="T1127" i="16"/>
  <c r="T1128" i="16"/>
  <c r="T1129" i="16"/>
  <c r="T1130" i="16"/>
  <c r="T1131" i="16"/>
  <c r="T1132" i="16"/>
  <c r="T1133" i="16"/>
  <c r="T1134" i="16"/>
  <c r="T1135" i="16"/>
  <c r="T1136" i="16"/>
  <c r="T1137" i="16"/>
  <c r="T1138" i="16"/>
  <c r="T1139" i="16"/>
  <c r="T1140" i="16"/>
  <c r="T1141" i="16"/>
  <c r="T1142" i="16"/>
  <c r="T1143" i="16"/>
  <c r="T1144" i="16"/>
  <c r="T1145" i="16"/>
  <c r="T1146" i="16"/>
  <c r="T1147" i="16"/>
  <c r="T1148" i="16"/>
  <c r="T1149" i="16"/>
  <c r="T1150" i="16"/>
  <c r="T1151" i="16"/>
  <c r="T1152" i="16"/>
  <c r="T1153" i="16"/>
  <c r="T1154" i="16"/>
  <c r="T1155" i="16"/>
  <c r="T1156" i="16"/>
  <c r="T1157" i="16"/>
  <c r="T1158" i="16"/>
  <c r="T1159" i="16"/>
  <c r="T1160" i="16"/>
  <c r="T1161" i="16"/>
  <c r="T1162" i="16"/>
  <c r="T1163" i="16"/>
  <c r="T1164" i="16"/>
  <c r="T1165" i="16"/>
  <c r="T1166" i="16"/>
  <c r="T1167" i="16"/>
  <c r="T1168" i="16"/>
  <c r="T1169" i="16"/>
  <c r="T1170" i="16"/>
  <c r="T1171" i="16"/>
  <c r="T1172" i="16"/>
  <c r="T1173" i="16"/>
  <c r="T1174" i="16"/>
  <c r="T1175" i="16"/>
  <c r="T1176" i="16"/>
  <c r="T1177" i="16"/>
  <c r="T1178" i="16"/>
  <c r="T1179" i="16"/>
  <c r="T1180" i="16"/>
  <c r="T1181" i="16"/>
  <c r="T1182" i="16"/>
  <c r="T1183" i="16"/>
  <c r="T1184" i="16"/>
  <c r="T1185" i="16"/>
  <c r="T1186" i="16"/>
  <c r="T1187" i="16"/>
  <c r="T1188" i="16"/>
  <c r="T1189" i="16"/>
  <c r="T1190" i="16"/>
  <c r="T1191" i="16"/>
  <c r="T1192" i="16"/>
  <c r="T1193" i="16"/>
  <c r="T1194" i="16"/>
  <c r="T1195" i="16"/>
  <c r="T1196" i="16"/>
  <c r="T1197" i="16"/>
  <c r="T1198" i="16"/>
  <c r="T1199" i="16"/>
  <c r="T1200" i="16"/>
  <c r="T1201" i="16"/>
  <c r="T1202" i="16"/>
  <c r="T1203" i="16"/>
  <c r="T1204" i="16"/>
  <c r="T1205" i="16"/>
  <c r="T1206" i="16"/>
  <c r="T1207" i="16"/>
  <c r="T1208" i="16"/>
  <c r="T1209" i="16"/>
  <c r="T1210" i="16"/>
  <c r="T1211" i="16"/>
  <c r="T1212" i="16"/>
  <c r="T1213" i="16"/>
  <c r="T1214" i="16"/>
  <c r="T1215" i="16"/>
  <c r="T1216" i="16"/>
  <c r="T1217" i="16"/>
  <c r="T1218" i="16"/>
  <c r="T1219" i="16"/>
  <c r="T1220" i="16"/>
  <c r="T1221" i="16"/>
  <c r="T1222" i="16"/>
  <c r="T1223" i="16"/>
  <c r="T1224" i="16"/>
  <c r="T1225" i="16"/>
  <c r="T1226" i="16"/>
  <c r="T1227" i="16"/>
  <c r="T1228" i="16"/>
  <c r="T1229" i="16"/>
  <c r="T1230" i="16"/>
  <c r="T1231" i="16"/>
  <c r="T1232" i="16"/>
  <c r="T1233" i="16"/>
  <c r="T1234" i="16"/>
  <c r="T1235" i="16"/>
  <c r="T1236" i="16"/>
  <c r="T1237" i="16"/>
  <c r="T1238" i="16"/>
  <c r="T1239" i="16"/>
  <c r="T1240" i="16"/>
  <c r="T1241" i="16"/>
  <c r="T1242" i="16"/>
  <c r="T1243" i="16"/>
  <c r="T1244" i="16"/>
  <c r="T1245" i="16"/>
  <c r="T1246" i="16"/>
  <c r="T1247" i="16"/>
  <c r="T1248" i="16"/>
  <c r="T1249" i="16"/>
  <c r="T1250" i="16"/>
  <c r="T1251" i="16"/>
  <c r="T1252" i="16"/>
  <c r="T1253" i="16"/>
  <c r="T1254" i="16"/>
  <c r="T1255" i="16"/>
  <c r="T1256" i="16"/>
  <c r="T1257" i="16"/>
  <c r="T1258" i="16"/>
  <c r="T1259" i="16"/>
  <c r="T1260" i="16"/>
  <c r="T1261" i="16"/>
  <c r="T1262" i="16"/>
  <c r="T1263" i="16"/>
  <c r="T1264" i="16"/>
  <c r="T1265" i="16"/>
  <c r="T1266" i="16"/>
  <c r="T1267" i="16"/>
  <c r="T1268" i="16"/>
  <c r="T1269" i="16"/>
  <c r="T1270" i="16"/>
  <c r="T1271" i="16"/>
  <c r="T1272" i="16"/>
  <c r="T1273" i="16"/>
  <c r="T1274" i="16"/>
  <c r="T1275" i="16"/>
  <c r="T1276" i="16"/>
  <c r="T1277" i="16"/>
  <c r="T1278" i="16"/>
  <c r="T1279" i="16"/>
  <c r="T1280" i="16"/>
  <c r="T1281" i="16"/>
  <c r="T1282" i="16"/>
  <c r="T1283" i="16"/>
  <c r="T1284" i="16"/>
  <c r="T1285" i="16"/>
  <c r="T1286" i="16"/>
  <c r="T1287" i="16"/>
  <c r="T1288" i="16"/>
  <c r="T1289" i="16"/>
  <c r="T1290" i="16"/>
  <c r="T1291" i="16"/>
  <c r="T1292" i="16"/>
  <c r="T1293" i="16"/>
  <c r="T1294" i="16"/>
  <c r="T1295" i="16"/>
  <c r="T1296" i="16"/>
  <c r="T1297" i="16"/>
  <c r="T1298" i="16"/>
  <c r="T1299" i="16"/>
  <c r="T1300" i="16"/>
  <c r="T1301" i="16"/>
  <c r="T1302" i="16"/>
  <c r="T1303" i="16"/>
  <c r="T1304" i="16"/>
  <c r="T1305" i="16"/>
  <c r="T1306" i="16"/>
  <c r="T1307" i="16"/>
  <c r="T1308" i="16"/>
  <c r="T1309" i="16"/>
  <c r="T1310" i="16"/>
  <c r="T1311" i="16"/>
  <c r="T1312" i="16"/>
  <c r="T1313" i="16"/>
  <c r="T1314" i="16"/>
  <c r="T1315" i="16"/>
  <c r="T1316" i="16"/>
  <c r="T1317" i="16"/>
  <c r="T1318" i="16"/>
  <c r="T1319" i="16"/>
  <c r="T1320" i="16"/>
  <c r="T1321" i="16"/>
  <c r="T1322" i="16"/>
  <c r="T1323" i="16"/>
  <c r="T1324" i="16"/>
  <c r="T1325" i="16"/>
  <c r="T1326" i="16"/>
  <c r="T1327" i="16"/>
  <c r="T1328" i="16"/>
  <c r="T1329" i="16"/>
  <c r="T1330" i="16"/>
  <c r="T1331" i="16"/>
  <c r="T1332" i="16"/>
  <c r="T1333" i="16"/>
  <c r="T1334" i="16"/>
  <c r="T1335" i="16"/>
  <c r="T1336" i="16"/>
  <c r="T1337" i="16"/>
  <c r="T1338" i="16"/>
  <c r="T1339" i="16"/>
  <c r="T1340" i="16"/>
  <c r="T1341" i="16"/>
  <c r="T1342" i="16"/>
  <c r="T1343" i="16"/>
  <c r="T1344" i="16"/>
  <c r="T1345" i="16"/>
  <c r="T1346" i="16"/>
  <c r="T1347" i="16"/>
  <c r="T1348" i="16"/>
  <c r="T1349" i="16"/>
  <c r="T1350" i="16"/>
  <c r="T1351" i="16"/>
  <c r="T1352" i="16"/>
  <c r="T1353" i="16"/>
  <c r="T1354" i="16"/>
  <c r="T1355" i="16"/>
  <c r="T1356" i="16"/>
  <c r="T1357" i="16"/>
  <c r="T1358" i="16"/>
  <c r="T1359" i="16"/>
  <c r="T1360" i="16"/>
  <c r="T1361" i="16"/>
  <c r="T1362" i="16"/>
  <c r="T1363" i="16"/>
  <c r="T1364" i="16"/>
  <c r="T1365" i="16"/>
  <c r="T1366" i="16"/>
  <c r="T1367" i="16"/>
  <c r="T1368" i="16"/>
  <c r="T1369" i="16"/>
  <c r="T1370" i="16"/>
  <c r="T1371" i="16"/>
  <c r="T1372" i="16"/>
  <c r="T1373" i="16"/>
  <c r="T1374" i="16"/>
  <c r="T1375" i="16"/>
  <c r="T1376" i="16"/>
  <c r="T1377" i="16"/>
  <c r="T1378" i="16"/>
  <c r="T1379" i="16"/>
  <c r="T1380" i="16"/>
  <c r="T1381" i="16"/>
  <c r="T1382" i="16"/>
  <c r="T1383" i="16"/>
  <c r="T1384" i="16"/>
  <c r="T1385" i="16"/>
  <c r="T1386" i="16"/>
  <c r="T1387" i="16"/>
  <c r="T1388" i="16"/>
  <c r="T1389" i="16"/>
  <c r="T1390" i="16"/>
  <c r="T1391" i="16"/>
  <c r="T1392" i="16"/>
  <c r="T1393" i="16"/>
  <c r="T1394" i="16"/>
  <c r="T1395" i="16"/>
  <c r="T1396" i="16"/>
  <c r="T1397" i="16"/>
  <c r="T1398" i="16"/>
  <c r="T1399" i="16"/>
  <c r="T1400" i="16"/>
  <c r="T1401" i="16"/>
  <c r="T1402" i="16"/>
  <c r="T1403" i="16"/>
  <c r="T1404" i="16"/>
  <c r="T1405" i="16"/>
  <c r="T1406" i="16"/>
  <c r="T1407" i="16"/>
  <c r="T1408" i="16"/>
  <c r="T1409" i="16"/>
  <c r="T1410" i="16"/>
  <c r="T1411" i="16"/>
  <c r="T1412" i="16"/>
  <c r="T1413" i="16"/>
  <c r="T1414" i="16"/>
  <c r="T1415" i="16"/>
  <c r="T1416" i="16"/>
  <c r="T1417" i="16"/>
  <c r="T1418" i="16"/>
  <c r="T1419" i="16"/>
  <c r="T1420" i="16"/>
  <c r="T1421" i="16"/>
  <c r="T1422" i="16"/>
  <c r="T1423" i="16"/>
  <c r="T1424" i="16"/>
  <c r="T1425" i="16"/>
  <c r="T1426" i="16"/>
  <c r="T1427" i="16"/>
  <c r="T1428" i="16"/>
  <c r="T1429" i="16"/>
  <c r="T1430" i="16"/>
  <c r="T1431" i="16"/>
  <c r="T1432" i="16"/>
  <c r="T1433" i="16"/>
  <c r="T1434" i="16"/>
  <c r="T1435" i="16"/>
  <c r="T1436" i="16"/>
  <c r="T1437" i="16"/>
  <c r="T1438" i="16"/>
  <c r="T1439" i="16"/>
  <c r="T1440" i="16"/>
  <c r="T1441" i="16"/>
  <c r="T1442" i="16"/>
  <c r="T1443" i="16"/>
  <c r="T1444" i="16"/>
  <c r="T1445" i="16"/>
  <c r="T1446" i="16"/>
  <c r="T1447" i="16"/>
  <c r="T1448" i="16"/>
  <c r="T1449" i="16"/>
  <c r="T1450" i="16"/>
  <c r="T1451" i="16"/>
  <c r="T1452" i="16"/>
  <c r="T1453" i="16"/>
  <c r="T1454" i="16"/>
  <c r="T1455" i="16"/>
  <c r="T1456" i="16"/>
  <c r="T1457" i="16"/>
  <c r="T1458" i="16"/>
  <c r="T1459" i="16"/>
  <c r="T1460" i="16"/>
  <c r="T1461" i="16"/>
  <c r="T1462" i="16"/>
  <c r="T1463" i="16"/>
  <c r="T1464" i="16"/>
  <c r="T1465" i="16"/>
  <c r="T1466" i="16"/>
  <c r="T1467" i="16"/>
  <c r="T1468" i="16"/>
  <c r="T1469" i="16"/>
  <c r="T1470" i="16"/>
  <c r="T1471" i="16"/>
  <c r="T1472" i="16"/>
  <c r="T1473" i="16"/>
  <c r="T1474" i="16"/>
  <c r="T1475" i="16"/>
  <c r="T1476" i="16"/>
  <c r="T1477" i="16"/>
  <c r="T1478" i="16"/>
  <c r="T1479" i="16"/>
  <c r="T1480" i="16"/>
  <c r="T1481" i="16"/>
  <c r="T1482" i="16"/>
  <c r="T1483" i="16"/>
  <c r="T1484" i="16"/>
  <c r="T1485" i="16"/>
  <c r="T1486" i="16"/>
  <c r="T1487" i="16"/>
  <c r="T1488" i="16"/>
  <c r="T1489" i="16"/>
  <c r="T1490" i="16"/>
  <c r="T1491" i="16"/>
  <c r="T1492" i="16"/>
  <c r="T1493" i="16"/>
  <c r="T1494" i="16"/>
  <c r="T1495" i="16"/>
  <c r="T1496" i="16"/>
  <c r="T1497" i="16"/>
  <c r="T1498" i="16"/>
  <c r="T1499" i="16"/>
  <c r="T1500" i="16"/>
  <c r="T1501" i="16"/>
  <c r="T1502" i="16"/>
  <c r="T1503" i="16"/>
  <c r="T1504" i="16"/>
  <c r="T1505" i="16"/>
  <c r="T1506" i="16"/>
  <c r="T1507" i="16"/>
  <c r="T1508" i="16"/>
  <c r="T1509" i="16"/>
  <c r="T1510" i="16"/>
  <c r="T1511" i="16"/>
  <c r="T1512" i="16"/>
  <c r="T1513" i="16"/>
  <c r="T1514" i="16"/>
  <c r="T1515" i="16"/>
  <c r="T1516" i="16"/>
  <c r="T1517" i="16"/>
  <c r="T1518" i="16"/>
  <c r="T1519" i="16"/>
  <c r="T1520" i="16"/>
  <c r="T1521" i="16"/>
  <c r="T1522" i="16"/>
  <c r="T1523" i="16"/>
  <c r="T1524" i="16"/>
  <c r="T1525" i="16"/>
  <c r="T1526" i="16"/>
  <c r="T1527" i="16"/>
  <c r="T1528" i="16"/>
  <c r="T1529" i="16"/>
  <c r="T1530" i="16"/>
  <c r="T1531" i="16"/>
  <c r="T1532" i="16"/>
  <c r="T1533" i="16"/>
  <c r="T1534" i="16"/>
  <c r="T1535" i="16"/>
  <c r="T1536" i="16"/>
  <c r="T1537" i="16"/>
  <c r="T1538" i="16"/>
  <c r="T1539" i="16"/>
  <c r="T1540" i="16"/>
  <c r="T1541" i="16"/>
  <c r="T1542" i="16"/>
  <c r="T1543" i="16"/>
  <c r="T1544" i="16"/>
  <c r="T1545" i="16"/>
  <c r="T1546" i="16"/>
  <c r="T1547" i="16"/>
  <c r="T1548" i="16"/>
  <c r="T1549" i="16"/>
  <c r="T1550" i="16"/>
  <c r="T1551" i="16"/>
  <c r="T1552" i="16"/>
  <c r="T1553" i="16"/>
  <c r="T1554" i="16"/>
  <c r="T1555" i="16"/>
  <c r="T1556" i="16"/>
  <c r="T1557" i="16"/>
  <c r="T1558" i="16"/>
  <c r="T1559" i="16"/>
  <c r="T1560" i="16"/>
  <c r="T1561" i="16"/>
  <c r="T1562" i="16"/>
  <c r="T1563" i="16"/>
  <c r="T1564" i="16"/>
  <c r="T1565" i="16"/>
  <c r="T1566" i="16"/>
  <c r="T1567" i="16"/>
  <c r="T1568" i="16"/>
  <c r="T1569" i="16"/>
  <c r="T1570" i="16"/>
  <c r="T1571" i="16"/>
  <c r="T1572" i="16"/>
  <c r="T1573" i="16"/>
  <c r="T1574" i="16"/>
  <c r="T1575" i="16"/>
  <c r="T1576" i="16"/>
  <c r="T1577" i="16"/>
  <c r="T1578" i="16"/>
  <c r="T1579" i="16"/>
  <c r="T1580" i="16"/>
  <c r="T1581" i="16"/>
  <c r="T1582" i="16"/>
  <c r="T1583" i="16"/>
  <c r="T1584" i="16"/>
  <c r="T1585" i="16"/>
  <c r="T1586" i="16"/>
  <c r="T1587" i="16"/>
  <c r="T1588" i="16"/>
  <c r="T1589" i="16"/>
  <c r="T1590" i="16"/>
  <c r="T1591" i="16"/>
  <c r="T1592" i="16"/>
  <c r="T1593" i="16"/>
  <c r="T1594" i="16"/>
  <c r="T1595" i="16"/>
  <c r="T1596" i="16"/>
  <c r="T1597" i="16"/>
  <c r="T1598" i="16"/>
  <c r="T1599" i="16"/>
  <c r="T1600" i="16"/>
  <c r="T1601" i="16"/>
  <c r="T1602" i="16"/>
  <c r="T1603" i="16"/>
  <c r="T1604" i="16"/>
  <c r="T1605" i="16"/>
  <c r="T1606" i="16"/>
  <c r="T1607" i="16"/>
  <c r="T1608" i="16"/>
  <c r="T1609" i="16"/>
  <c r="T1610" i="16"/>
  <c r="T1611" i="16"/>
  <c r="T1612" i="16"/>
  <c r="T1613" i="16"/>
  <c r="T1614" i="16"/>
  <c r="T1615" i="16"/>
  <c r="T1616" i="16"/>
  <c r="T1617" i="16"/>
  <c r="T1618" i="16"/>
  <c r="T1619" i="16"/>
  <c r="T1620" i="16"/>
  <c r="T1621" i="16"/>
  <c r="T1622" i="16"/>
  <c r="T1623" i="16"/>
  <c r="T1624" i="16"/>
  <c r="T1625" i="16"/>
  <c r="T1626" i="16"/>
  <c r="T1627" i="16"/>
  <c r="T1628" i="16"/>
  <c r="T1629" i="16"/>
  <c r="T1630" i="16"/>
  <c r="T1631" i="16"/>
  <c r="T1632" i="16"/>
  <c r="T1633" i="16"/>
  <c r="T1634" i="16"/>
  <c r="T1635" i="16"/>
  <c r="T1636" i="16"/>
  <c r="T1637" i="16"/>
  <c r="T1638" i="16"/>
  <c r="T1639" i="16"/>
  <c r="T1640" i="16"/>
  <c r="T1641" i="16"/>
  <c r="T1642" i="16"/>
  <c r="T1643" i="16"/>
  <c r="T1644" i="16"/>
  <c r="T1645" i="16"/>
  <c r="T1646" i="16"/>
  <c r="T1647" i="16"/>
  <c r="T1648" i="16"/>
  <c r="T1649" i="16"/>
  <c r="T1650" i="16"/>
  <c r="T1651" i="16"/>
  <c r="T1652" i="16"/>
  <c r="T1653" i="16"/>
  <c r="T1654" i="16"/>
  <c r="T1655" i="16"/>
  <c r="T1656" i="16"/>
  <c r="T1657" i="16"/>
  <c r="T1658" i="16"/>
  <c r="T1659" i="16"/>
  <c r="T1660" i="16"/>
  <c r="T1661" i="16"/>
  <c r="T1662" i="16"/>
  <c r="T1663" i="16"/>
  <c r="T1664" i="16"/>
  <c r="T1665" i="16"/>
  <c r="T1666" i="16"/>
  <c r="T1667" i="16"/>
  <c r="T1668" i="16"/>
  <c r="T1669" i="16"/>
  <c r="T1670" i="16"/>
  <c r="T1671" i="16"/>
  <c r="T1672" i="16"/>
  <c r="T1673" i="16"/>
  <c r="T1674" i="16"/>
  <c r="T1675" i="16"/>
  <c r="T1676" i="16"/>
  <c r="T1677" i="16"/>
  <c r="T1678" i="16"/>
  <c r="T1679" i="16"/>
  <c r="T1680" i="16"/>
  <c r="T1681" i="16"/>
  <c r="T1682" i="16"/>
  <c r="T1683" i="16"/>
  <c r="T1684" i="16"/>
  <c r="T1685" i="16"/>
  <c r="T1686" i="16"/>
  <c r="T1687" i="16"/>
  <c r="T1688" i="16"/>
  <c r="T1689" i="16"/>
  <c r="T1690" i="16"/>
  <c r="T1691" i="16"/>
  <c r="T1692" i="16"/>
  <c r="T1693" i="16"/>
  <c r="T1694" i="16"/>
  <c r="T1695" i="16"/>
  <c r="T1696" i="16"/>
  <c r="T1697" i="16"/>
  <c r="T1698" i="16"/>
  <c r="T1699" i="16"/>
  <c r="T1700" i="16"/>
  <c r="T1701" i="16"/>
  <c r="T1702" i="16"/>
  <c r="T1703" i="16"/>
  <c r="T1704" i="16"/>
  <c r="T1705" i="16"/>
  <c r="T1706" i="16"/>
  <c r="T1707" i="16"/>
  <c r="T1708" i="16"/>
  <c r="T1709" i="16"/>
  <c r="T1710" i="16"/>
  <c r="T1711" i="16"/>
  <c r="T1712" i="16"/>
  <c r="T1713" i="16"/>
  <c r="T1714" i="16"/>
  <c r="T1715" i="16"/>
  <c r="T1716" i="16"/>
  <c r="T1717" i="16"/>
  <c r="T1718" i="16"/>
  <c r="T1719" i="16"/>
  <c r="T1720" i="16"/>
  <c r="T1721" i="16"/>
  <c r="T1722" i="16"/>
  <c r="T1723" i="16"/>
  <c r="T1724" i="16"/>
  <c r="T1725" i="16"/>
  <c r="T1726" i="16"/>
  <c r="T1727" i="16"/>
  <c r="T1728" i="16"/>
  <c r="T1729" i="16"/>
  <c r="T1730" i="16"/>
  <c r="T1731" i="16"/>
  <c r="T1732" i="16"/>
  <c r="T1733" i="16"/>
  <c r="T1734" i="16"/>
  <c r="T1735" i="16"/>
  <c r="T1736" i="16"/>
  <c r="T1737" i="16"/>
  <c r="T1738" i="16"/>
  <c r="T1739" i="16"/>
  <c r="T1740" i="16"/>
  <c r="T1741" i="16"/>
  <c r="T1742" i="16"/>
  <c r="T1743" i="16"/>
  <c r="T1744" i="16"/>
  <c r="T1745" i="16"/>
  <c r="T1746" i="16"/>
  <c r="T1747" i="16"/>
  <c r="T1748" i="16"/>
  <c r="T1749" i="16"/>
  <c r="T1750" i="16"/>
  <c r="T1751" i="16"/>
  <c r="T1752" i="16"/>
  <c r="T1753" i="16"/>
  <c r="T1754" i="16"/>
  <c r="T1755" i="16"/>
  <c r="T1756" i="16"/>
  <c r="T1757" i="16"/>
  <c r="T1758" i="16"/>
  <c r="T1759" i="16"/>
  <c r="T1760" i="16"/>
  <c r="T1761" i="16"/>
  <c r="T1762" i="16"/>
  <c r="T1763" i="16"/>
  <c r="T1764" i="16"/>
  <c r="T1765" i="16"/>
  <c r="T1766" i="16"/>
  <c r="T1767" i="16"/>
  <c r="T1768" i="16"/>
  <c r="T1769" i="16"/>
  <c r="T1770" i="16"/>
  <c r="T1771" i="16"/>
  <c r="T1772" i="16"/>
  <c r="T1773" i="16"/>
  <c r="T1774" i="16"/>
  <c r="T1775" i="16"/>
  <c r="T1776" i="16"/>
  <c r="T1777" i="16"/>
  <c r="T1778" i="16"/>
  <c r="T1779" i="16"/>
  <c r="T1780" i="16"/>
  <c r="T1781" i="16"/>
  <c r="T1782" i="16"/>
  <c r="T1783" i="16"/>
  <c r="T1784" i="16"/>
  <c r="T1785" i="16"/>
  <c r="T1786" i="16"/>
  <c r="T1787" i="16"/>
  <c r="T1788" i="16"/>
  <c r="T1789" i="16"/>
  <c r="T1790" i="16"/>
  <c r="T1791" i="16"/>
  <c r="T1792" i="16"/>
  <c r="T1793" i="16"/>
  <c r="T1794" i="16"/>
  <c r="T1795" i="16"/>
  <c r="T1796" i="16"/>
  <c r="T1797" i="16"/>
  <c r="T1798" i="16"/>
  <c r="T1799" i="16"/>
  <c r="T1800" i="16"/>
  <c r="T1801" i="16"/>
  <c r="T1802" i="16"/>
  <c r="T1803" i="16"/>
  <c r="T1804" i="16"/>
  <c r="T1805" i="16"/>
  <c r="T1806" i="16"/>
  <c r="T1807" i="16"/>
  <c r="T1808" i="16"/>
  <c r="T1809" i="16"/>
  <c r="T1810" i="16"/>
  <c r="T1811" i="16"/>
  <c r="T1812" i="16"/>
  <c r="T1813" i="16"/>
  <c r="T1814" i="16"/>
  <c r="T1815" i="16"/>
  <c r="T1816" i="16"/>
  <c r="T1817" i="16"/>
  <c r="T1818" i="16"/>
  <c r="T1819" i="16"/>
  <c r="T1820" i="16"/>
  <c r="T1821" i="16"/>
  <c r="T1822" i="16"/>
  <c r="T1823" i="16"/>
  <c r="T1824" i="16"/>
  <c r="T1825" i="16"/>
  <c r="T1826" i="16"/>
  <c r="T1827" i="16"/>
  <c r="T1828" i="16"/>
  <c r="T1829" i="16"/>
  <c r="T1830" i="16"/>
  <c r="T1831" i="16"/>
  <c r="T1832" i="16"/>
  <c r="T1833" i="16"/>
  <c r="T1834" i="16"/>
  <c r="T1835" i="16"/>
  <c r="T1836" i="16"/>
  <c r="T1837" i="16"/>
  <c r="T1838" i="16"/>
  <c r="T1839" i="16"/>
  <c r="T1840" i="16"/>
  <c r="T1841" i="16"/>
  <c r="T1842" i="16"/>
  <c r="T1843" i="16"/>
  <c r="T1844" i="16"/>
  <c r="T1845" i="16"/>
  <c r="T1846" i="16"/>
  <c r="T1847" i="16"/>
  <c r="T1848" i="16"/>
  <c r="T1849" i="16"/>
  <c r="T1850" i="16"/>
  <c r="T1851" i="16"/>
  <c r="T1852" i="16"/>
  <c r="T1853" i="16"/>
  <c r="T1854" i="16"/>
  <c r="T1855" i="16"/>
  <c r="T1856" i="16"/>
  <c r="T1857" i="16"/>
  <c r="T1858" i="16"/>
  <c r="T1859" i="16"/>
  <c r="T1860" i="16"/>
  <c r="T1861" i="16"/>
  <c r="T1862" i="16"/>
  <c r="T1863" i="16"/>
  <c r="T1864" i="16"/>
  <c r="T1865" i="16"/>
  <c r="T1866" i="16"/>
  <c r="T1867" i="16"/>
  <c r="T1868" i="16"/>
  <c r="T1869" i="16"/>
  <c r="T1870" i="16"/>
  <c r="T1871" i="16"/>
  <c r="T1872" i="16"/>
  <c r="T1873" i="16"/>
  <c r="T1874" i="16"/>
  <c r="T1875" i="16"/>
  <c r="T1876" i="16"/>
  <c r="T1877" i="16"/>
  <c r="T1878" i="16"/>
  <c r="T1879" i="16"/>
  <c r="T1880" i="16"/>
  <c r="T1881" i="16"/>
  <c r="T1882" i="16"/>
  <c r="T1883" i="16"/>
  <c r="T1884" i="16"/>
  <c r="T1885" i="16"/>
  <c r="T1886" i="16"/>
  <c r="T1887" i="16"/>
  <c r="T1888" i="16"/>
  <c r="T1889" i="16"/>
  <c r="T1890" i="16"/>
  <c r="T1891" i="16"/>
  <c r="T1892" i="16"/>
  <c r="T1893" i="16"/>
  <c r="T1894" i="16"/>
  <c r="T1895" i="16"/>
  <c r="T1896" i="16"/>
  <c r="T1897" i="16"/>
  <c r="T1898" i="16"/>
  <c r="T1899" i="16"/>
  <c r="T1900" i="16"/>
  <c r="T1901" i="16"/>
  <c r="T1902" i="16"/>
  <c r="T1903" i="16"/>
  <c r="T1904" i="16"/>
  <c r="T1905" i="16"/>
  <c r="T1906" i="16"/>
  <c r="T1907" i="16"/>
  <c r="T1908" i="16"/>
  <c r="T1909" i="16"/>
  <c r="T1910" i="16"/>
  <c r="T1911" i="16"/>
  <c r="T1912" i="16"/>
  <c r="T1913" i="16"/>
  <c r="T1914" i="16"/>
  <c r="T1915" i="16"/>
  <c r="T1916" i="16"/>
  <c r="T1917" i="16"/>
  <c r="T1918" i="16"/>
  <c r="T1919" i="16"/>
  <c r="T1920" i="16"/>
  <c r="T1921" i="16"/>
  <c r="T1922" i="16"/>
  <c r="T1923" i="16"/>
  <c r="T1924" i="16"/>
  <c r="T1925" i="16"/>
  <c r="T1926" i="16"/>
  <c r="T1927" i="16"/>
  <c r="T1928" i="16"/>
  <c r="T1929" i="16"/>
  <c r="T1930" i="16"/>
  <c r="T1931" i="16"/>
  <c r="T1932" i="16"/>
  <c r="T1933" i="16"/>
  <c r="T1934" i="16"/>
  <c r="T1935" i="16"/>
  <c r="T1936" i="16"/>
  <c r="T1937" i="16"/>
  <c r="T1938" i="16"/>
  <c r="T1939" i="16"/>
  <c r="T1940" i="16"/>
  <c r="T1941" i="16"/>
  <c r="T1942" i="16"/>
  <c r="T1943" i="16"/>
  <c r="T1944" i="16"/>
  <c r="T1945" i="16"/>
  <c r="T1946" i="16"/>
  <c r="T1947" i="16"/>
  <c r="T1948" i="16"/>
  <c r="T1949" i="16"/>
  <c r="T1950" i="16"/>
  <c r="T1951" i="16"/>
  <c r="T1952" i="16"/>
  <c r="T1953" i="16"/>
  <c r="T1954" i="16"/>
  <c r="T1955" i="16"/>
  <c r="T1956" i="16"/>
  <c r="T1957" i="16"/>
  <c r="T1958" i="16"/>
  <c r="T1959" i="16"/>
  <c r="T1960" i="16"/>
  <c r="T1961" i="16"/>
  <c r="T1962" i="16"/>
  <c r="T1963" i="16"/>
  <c r="T1964" i="16"/>
  <c r="T1965" i="16"/>
  <c r="T1966" i="16"/>
  <c r="T1967" i="16"/>
  <c r="T1968" i="16"/>
  <c r="T1969" i="16"/>
  <c r="T1970" i="16"/>
  <c r="T1971" i="16"/>
  <c r="T1972" i="16"/>
  <c r="T1973" i="16"/>
  <c r="T1974" i="16"/>
  <c r="T1975" i="16"/>
  <c r="T1976" i="16"/>
  <c r="T1977" i="16"/>
  <c r="T1978" i="16"/>
  <c r="T1979" i="16"/>
  <c r="T1980" i="16"/>
  <c r="T1981" i="16"/>
  <c r="T1982" i="16"/>
  <c r="T1983" i="16"/>
  <c r="T1984" i="16"/>
  <c r="T1985" i="16"/>
  <c r="T1986" i="16"/>
  <c r="T1987" i="16"/>
  <c r="T1988" i="16"/>
  <c r="T1989" i="16"/>
  <c r="T1990" i="16"/>
  <c r="T1991" i="16"/>
  <c r="T1992" i="16"/>
  <c r="T1993" i="16"/>
  <c r="T1994" i="16"/>
  <c r="T1995" i="16"/>
  <c r="T1996" i="16"/>
  <c r="T1997" i="16"/>
  <c r="T1998" i="16"/>
  <c r="T1999" i="16"/>
  <c r="T2000" i="16"/>
  <c r="T2001" i="16"/>
  <c r="T2002" i="16"/>
  <c r="T2003" i="16"/>
  <c r="T2004" i="16"/>
  <c r="T2005" i="16"/>
  <c r="T2006" i="16"/>
  <c r="T2007" i="16"/>
  <c r="T2008" i="16"/>
  <c r="T2009" i="16"/>
  <c r="T2010" i="16"/>
  <c r="T2011" i="16"/>
  <c r="T2012" i="16"/>
  <c r="T2013" i="16"/>
  <c r="T2014" i="16"/>
  <c r="T2015" i="16"/>
  <c r="T2016" i="16"/>
  <c r="T2017" i="16"/>
  <c r="T2018" i="16"/>
  <c r="T2019" i="16"/>
  <c r="T2020" i="16"/>
  <c r="T2021" i="16"/>
  <c r="T2022" i="16"/>
  <c r="T2023" i="16"/>
  <c r="T2024" i="16"/>
  <c r="T2025" i="16"/>
  <c r="T2026" i="16"/>
  <c r="T2027" i="16"/>
  <c r="T2028" i="16"/>
  <c r="T2029" i="16"/>
  <c r="T2030" i="16"/>
  <c r="T2031" i="16"/>
  <c r="T2032" i="16"/>
  <c r="T2033" i="16"/>
  <c r="T2034" i="16"/>
  <c r="T2035" i="16"/>
  <c r="T2036" i="16"/>
  <c r="T2037" i="16"/>
  <c r="T2038" i="16"/>
  <c r="T2039" i="16"/>
  <c r="T2040" i="16"/>
  <c r="T2041" i="16"/>
  <c r="T2042" i="16"/>
  <c r="T2043" i="16"/>
  <c r="T2044" i="16"/>
  <c r="T2045" i="16"/>
  <c r="T2046" i="16"/>
  <c r="T2047" i="16"/>
  <c r="T2048" i="16"/>
  <c r="T2049" i="16"/>
  <c r="T2050" i="16"/>
  <c r="T2051" i="16"/>
  <c r="T2052" i="16"/>
  <c r="T2053" i="16"/>
  <c r="T2054" i="16"/>
  <c r="T2055" i="16"/>
  <c r="T2056" i="16"/>
  <c r="T2057" i="16"/>
  <c r="T2058" i="16"/>
  <c r="T2059" i="16"/>
  <c r="T2060" i="16"/>
  <c r="T2061" i="16"/>
  <c r="T2062" i="16"/>
  <c r="T2063" i="16"/>
  <c r="T2064" i="16"/>
  <c r="T2065" i="16"/>
  <c r="T2066" i="16"/>
  <c r="T2067" i="16"/>
  <c r="T2068" i="16"/>
  <c r="T2069" i="16"/>
  <c r="T2070" i="16"/>
  <c r="T2071" i="16"/>
  <c r="T2072" i="16"/>
  <c r="T2073" i="16"/>
  <c r="T2074" i="16"/>
  <c r="T2075" i="16"/>
  <c r="T2076" i="16"/>
  <c r="T2077" i="16"/>
  <c r="T2078" i="16"/>
  <c r="T2079" i="16"/>
  <c r="T2080" i="16"/>
  <c r="T2081" i="16"/>
  <c r="T2082" i="16"/>
  <c r="T2083" i="16"/>
  <c r="T2084" i="16"/>
  <c r="T2085" i="16"/>
  <c r="T2086" i="16"/>
  <c r="T2087" i="16"/>
  <c r="T2088" i="16"/>
  <c r="T2089" i="16"/>
  <c r="T2090" i="16"/>
  <c r="T2091" i="16"/>
  <c r="T2092" i="16"/>
  <c r="T2093" i="16"/>
  <c r="T2094" i="16"/>
  <c r="T2095" i="16"/>
  <c r="T2096" i="16"/>
  <c r="T2097" i="16"/>
  <c r="T2098" i="16"/>
  <c r="T2099" i="16"/>
  <c r="T2100" i="16"/>
  <c r="T2101" i="16"/>
  <c r="T2102" i="16"/>
  <c r="T2103" i="16"/>
  <c r="T2104" i="16"/>
  <c r="T2105" i="16"/>
  <c r="T2106" i="16"/>
  <c r="T2107" i="16"/>
  <c r="T2108" i="16"/>
  <c r="T2109" i="16"/>
  <c r="T2110" i="16"/>
  <c r="T2111" i="16"/>
  <c r="T2112" i="16"/>
  <c r="T2113" i="16"/>
  <c r="T2114" i="16"/>
  <c r="T2115" i="16"/>
  <c r="T2116" i="16"/>
  <c r="T2117" i="16"/>
  <c r="T2118" i="16"/>
  <c r="T2119" i="16"/>
  <c r="T2120" i="16"/>
  <c r="T2121" i="16"/>
  <c r="T2122" i="16"/>
  <c r="T2123" i="16"/>
  <c r="T2124" i="16"/>
  <c r="T2125" i="16"/>
  <c r="T2126" i="16"/>
  <c r="T2127" i="16"/>
  <c r="T2128" i="16"/>
  <c r="T2129" i="16"/>
  <c r="T2130" i="16"/>
  <c r="T2131" i="16"/>
  <c r="T2132" i="16"/>
  <c r="T2133" i="16"/>
  <c r="T2134" i="16"/>
  <c r="T2135" i="16"/>
  <c r="T2136" i="16"/>
  <c r="T2137" i="16"/>
  <c r="T2138" i="16"/>
  <c r="T2139" i="16"/>
  <c r="T2140" i="16"/>
  <c r="T2141" i="16"/>
  <c r="T2142" i="16"/>
  <c r="T2143" i="16"/>
  <c r="T2144" i="16"/>
  <c r="T2145" i="16"/>
  <c r="T2146" i="16"/>
  <c r="T2147" i="16"/>
  <c r="T2148" i="16"/>
  <c r="T2149" i="16"/>
  <c r="T2150" i="16"/>
  <c r="T2151" i="16"/>
  <c r="T2152" i="16"/>
  <c r="T2153" i="16"/>
  <c r="T2154" i="16"/>
  <c r="T2155" i="16"/>
  <c r="T2156" i="16"/>
  <c r="T2157" i="16"/>
  <c r="T2158" i="16"/>
  <c r="T2159" i="16"/>
  <c r="T2160" i="16"/>
  <c r="T2161" i="16"/>
  <c r="T2162" i="16"/>
  <c r="T2163" i="16"/>
  <c r="T2164" i="16"/>
  <c r="T2165" i="16"/>
  <c r="T2166" i="16"/>
  <c r="T2167" i="16"/>
  <c r="T2168" i="16"/>
  <c r="T2169" i="16"/>
  <c r="T2170" i="16"/>
  <c r="T2171" i="16"/>
  <c r="T2172" i="16"/>
  <c r="T2173" i="16"/>
  <c r="T2174" i="16"/>
  <c r="T2175" i="16"/>
  <c r="T2176" i="16"/>
  <c r="T2177" i="16"/>
  <c r="T2178" i="16"/>
  <c r="T2179" i="16"/>
  <c r="T2180" i="16"/>
  <c r="T2181" i="16"/>
  <c r="T2182" i="16"/>
  <c r="T2183" i="16"/>
  <c r="T2184" i="16"/>
  <c r="T2185" i="16"/>
  <c r="T2186" i="16"/>
  <c r="T2187" i="16"/>
  <c r="T2188" i="16"/>
  <c r="T2189" i="16"/>
  <c r="T2190" i="16"/>
  <c r="T2191" i="16"/>
  <c r="T2192" i="16"/>
  <c r="T2193" i="16"/>
  <c r="T2194" i="16"/>
  <c r="T2195" i="16"/>
  <c r="T2196" i="16"/>
  <c r="T2197" i="16"/>
  <c r="T2198" i="16"/>
  <c r="T2199" i="16"/>
  <c r="T2200" i="16"/>
  <c r="T2201" i="16"/>
  <c r="T2202" i="16"/>
  <c r="T2203" i="16"/>
  <c r="T2204" i="16"/>
  <c r="T2205" i="16"/>
  <c r="T2206" i="16"/>
  <c r="T2207" i="16"/>
  <c r="T2208" i="16"/>
  <c r="T2209" i="16"/>
  <c r="T2210" i="16"/>
  <c r="T2211" i="16"/>
  <c r="T2212" i="16"/>
  <c r="T2213" i="16"/>
  <c r="T2214" i="16"/>
  <c r="T2215" i="16"/>
  <c r="T2216" i="16"/>
  <c r="T2217" i="16"/>
  <c r="T2218" i="16"/>
  <c r="T2219" i="16"/>
  <c r="T2220" i="16"/>
  <c r="T2221" i="16"/>
  <c r="T2222" i="16"/>
  <c r="T2223" i="16"/>
  <c r="T2224" i="16"/>
  <c r="T2225" i="16"/>
  <c r="T2226" i="16"/>
  <c r="T2227" i="16"/>
  <c r="T2228" i="16"/>
  <c r="T2229" i="16"/>
  <c r="T2230" i="16"/>
  <c r="T2231" i="16"/>
  <c r="T2232" i="16"/>
  <c r="T2233" i="16"/>
  <c r="T2234" i="16"/>
  <c r="T2235" i="16"/>
  <c r="T2236" i="16"/>
  <c r="T2237" i="16"/>
  <c r="T2238" i="16"/>
  <c r="T2239" i="16"/>
  <c r="T2240" i="16"/>
  <c r="T2241" i="16"/>
  <c r="T2242" i="16"/>
  <c r="T2243" i="16"/>
  <c r="T2244" i="16"/>
  <c r="T2245" i="16"/>
  <c r="T2246" i="16"/>
  <c r="T2247" i="16"/>
  <c r="T2248" i="16"/>
  <c r="T2249" i="16"/>
  <c r="T2250" i="16"/>
  <c r="T2251" i="16"/>
  <c r="T2252" i="16"/>
  <c r="T2253" i="16"/>
  <c r="T2254" i="16"/>
  <c r="T2255" i="16"/>
  <c r="T2256" i="16"/>
  <c r="T2257" i="16"/>
  <c r="T2258" i="16"/>
  <c r="T2259" i="16"/>
  <c r="T2260" i="16"/>
  <c r="T2261" i="16"/>
  <c r="T2262" i="16"/>
  <c r="T2263" i="16"/>
  <c r="T2264" i="16"/>
  <c r="T2265" i="16"/>
  <c r="T2266" i="16"/>
  <c r="T2267" i="16"/>
  <c r="T2268" i="16"/>
  <c r="T2269" i="16"/>
  <c r="T2270" i="16"/>
  <c r="T2271" i="16"/>
  <c r="T2272" i="16"/>
  <c r="T2273" i="16"/>
  <c r="T2274" i="16"/>
  <c r="T2275" i="16"/>
  <c r="T2276" i="16"/>
  <c r="T2277" i="16"/>
  <c r="T2278" i="16"/>
  <c r="T2279" i="16"/>
  <c r="T2280" i="16"/>
  <c r="T2281" i="16"/>
  <c r="T2282" i="16"/>
  <c r="T2283" i="16"/>
  <c r="T2284" i="16"/>
  <c r="T2285" i="16"/>
  <c r="T2286" i="16"/>
  <c r="T2287" i="16"/>
  <c r="T2288" i="16"/>
  <c r="T2289" i="16"/>
  <c r="T2290" i="16"/>
  <c r="T2291" i="16"/>
  <c r="T2292" i="16"/>
  <c r="T2293" i="16"/>
  <c r="T2294" i="16"/>
  <c r="T2295" i="16"/>
  <c r="T2296" i="16"/>
  <c r="T2297" i="16"/>
  <c r="T2298" i="16"/>
  <c r="T2299" i="16"/>
  <c r="T2300" i="16"/>
  <c r="T2301" i="16"/>
  <c r="T2302" i="16"/>
  <c r="T2303" i="16"/>
  <c r="T2304" i="16"/>
  <c r="T2305" i="16"/>
  <c r="T2306" i="16"/>
  <c r="T2307" i="16"/>
  <c r="T2308" i="16"/>
  <c r="T2309" i="16"/>
  <c r="T2310" i="16"/>
  <c r="T2311" i="16"/>
  <c r="T2312" i="16"/>
  <c r="T2313" i="16"/>
  <c r="T2314" i="16"/>
  <c r="T2315" i="16"/>
  <c r="T2316" i="16"/>
  <c r="T2317" i="16"/>
  <c r="T2318" i="16"/>
  <c r="T2319" i="16"/>
  <c r="T2320" i="16"/>
  <c r="T2321" i="16"/>
  <c r="T2322" i="16"/>
  <c r="T2323" i="16"/>
  <c r="T2324" i="16"/>
  <c r="T2325" i="16"/>
  <c r="T2326" i="16"/>
  <c r="T2327" i="16"/>
  <c r="T2328" i="16"/>
  <c r="T2329" i="16"/>
  <c r="T2330" i="16"/>
  <c r="T2331" i="16"/>
  <c r="T2332" i="16"/>
  <c r="T2333" i="16"/>
  <c r="T2334" i="16"/>
  <c r="T2335" i="16"/>
  <c r="T2336" i="16"/>
  <c r="S3" i="16"/>
  <c r="S4" i="16"/>
  <c r="S5" i="16"/>
  <c r="S6" i="16"/>
  <c r="S7" i="16"/>
  <c r="S8" i="16"/>
  <c r="S9" i="16"/>
  <c r="S10" i="16"/>
  <c r="S11" i="16"/>
  <c r="S12" i="16"/>
  <c r="S13" i="16"/>
  <c r="S14" i="16"/>
  <c r="S15" i="16"/>
  <c r="S16" i="16"/>
  <c r="S17" i="16"/>
  <c r="S18" i="16"/>
  <c r="S19" i="16"/>
  <c r="S20" i="16"/>
  <c r="S21" i="16"/>
  <c r="S22" i="16"/>
  <c r="S23" i="16"/>
  <c r="S24" i="16"/>
  <c r="S25" i="16"/>
  <c r="S26" i="16"/>
  <c r="S27" i="16"/>
  <c r="S28" i="16"/>
  <c r="S29" i="16"/>
  <c r="S30" i="16"/>
  <c r="S31" i="16"/>
  <c r="S32" i="16"/>
  <c r="S33" i="16"/>
  <c r="S34" i="16"/>
  <c r="S35" i="16"/>
  <c r="S36" i="16"/>
  <c r="S37" i="16"/>
  <c r="S38" i="16"/>
  <c r="S39" i="16"/>
  <c r="S40" i="16"/>
  <c r="S41" i="16"/>
  <c r="S42" i="16"/>
  <c r="S43" i="16"/>
  <c r="S44" i="16"/>
  <c r="S45" i="16"/>
  <c r="S46" i="16"/>
  <c r="S47" i="16"/>
  <c r="S48" i="16"/>
  <c r="S49" i="16"/>
  <c r="S50" i="16"/>
  <c r="S51" i="16"/>
  <c r="S52" i="16"/>
  <c r="S53" i="16"/>
  <c r="S54" i="16"/>
  <c r="S55" i="16"/>
  <c r="S56" i="16"/>
  <c r="S57" i="16"/>
  <c r="S58" i="16"/>
  <c r="S59" i="16"/>
  <c r="S60" i="16"/>
  <c r="S61" i="16"/>
  <c r="S62" i="16"/>
  <c r="S63" i="16"/>
  <c r="S64" i="16"/>
  <c r="S65" i="16"/>
  <c r="S66" i="16"/>
  <c r="S67" i="16"/>
  <c r="S68" i="16"/>
  <c r="S69" i="16"/>
  <c r="S70" i="16"/>
  <c r="S71" i="16"/>
  <c r="S72" i="16"/>
  <c r="S73" i="16"/>
  <c r="S74" i="16"/>
  <c r="S75" i="16"/>
  <c r="S76" i="16"/>
  <c r="S77" i="16"/>
  <c r="S78" i="16"/>
  <c r="S79" i="16"/>
  <c r="S80" i="16"/>
  <c r="S81" i="16"/>
  <c r="S82" i="16"/>
  <c r="S83" i="16"/>
  <c r="S84" i="16"/>
  <c r="S85" i="16"/>
  <c r="S86" i="16"/>
  <c r="S87" i="16"/>
  <c r="S88" i="16"/>
  <c r="S89" i="16"/>
  <c r="S90" i="16"/>
  <c r="S91" i="16"/>
  <c r="S92" i="16"/>
  <c r="S93" i="16"/>
  <c r="S94" i="16"/>
  <c r="S95" i="16"/>
  <c r="S96" i="16"/>
  <c r="S97" i="16"/>
  <c r="S98" i="16"/>
  <c r="S99" i="16"/>
  <c r="S100" i="16"/>
  <c r="S101" i="16"/>
  <c r="S102" i="16"/>
  <c r="S103" i="16"/>
  <c r="S104" i="16"/>
  <c r="S105" i="16"/>
  <c r="S106" i="16"/>
  <c r="S107" i="16"/>
  <c r="S108" i="16"/>
  <c r="S109" i="16"/>
  <c r="S110" i="16"/>
  <c r="S111" i="16"/>
  <c r="S112" i="16"/>
  <c r="S113" i="16"/>
  <c r="S114" i="16"/>
  <c r="S115" i="16"/>
  <c r="S116" i="16"/>
  <c r="S117" i="16"/>
  <c r="S118" i="16"/>
  <c r="S119" i="16"/>
  <c r="S120" i="16"/>
  <c r="S121" i="16"/>
  <c r="S122" i="16"/>
  <c r="S123" i="16"/>
  <c r="S124" i="16"/>
  <c r="S125" i="16"/>
  <c r="S126" i="16"/>
  <c r="S127" i="16"/>
  <c r="S128" i="16"/>
  <c r="S129" i="16"/>
  <c r="S130" i="16"/>
  <c r="S131" i="16"/>
  <c r="S132" i="16"/>
  <c r="S133" i="16"/>
  <c r="S134" i="16"/>
  <c r="S135" i="16"/>
  <c r="S136" i="16"/>
  <c r="S137" i="16"/>
  <c r="S138" i="16"/>
  <c r="S139" i="16"/>
  <c r="S140" i="16"/>
  <c r="S141" i="16"/>
  <c r="S142" i="16"/>
  <c r="S143" i="16"/>
  <c r="S144" i="16"/>
  <c r="S145" i="16"/>
  <c r="S146" i="16"/>
  <c r="S147" i="16"/>
  <c r="S148" i="16"/>
  <c r="S149" i="16"/>
  <c r="S150" i="16"/>
  <c r="S151" i="16"/>
  <c r="S152" i="16"/>
  <c r="S153" i="16"/>
  <c r="S154" i="16"/>
  <c r="S155" i="16"/>
  <c r="S156" i="16"/>
  <c r="S157" i="16"/>
  <c r="S158" i="16"/>
  <c r="S159" i="16"/>
  <c r="S160" i="16"/>
  <c r="S161" i="16"/>
  <c r="S162" i="16"/>
  <c r="S163" i="16"/>
  <c r="S164" i="16"/>
  <c r="S165" i="16"/>
  <c r="S166" i="16"/>
  <c r="S167" i="16"/>
  <c r="S168" i="16"/>
  <c r="S169" i="16"/>
  <c r="S170" i="16"/>
  <c r="S171" i="16"/>
  <c r="S172" i="16"/>
  <c r="S173" i="16"/>
  <c r="S174" i="16"/>
  <c r="S175" i="16"/>
  <c r="S176" i="16"/>
  <c r="S177" i="16"/>
  <c r="S178" i="16"/>
  <c r="S179" i="16"/>
  <c r="S180" i="16"/>
  <c r="S181" i="16"/>
  <c r="S182" i="16"/>
  <c r="S183" i="16"/>
  <c r="S184" i="16"/>
  <c r="S185" i="16"/>
  <c r="S186" i="16"/>
  <c r="S187" i="16"/>
  <c r="S188" i="16"/>
  <c r="S189" i="16"/>
  <c r="S190" i="16"/>
  <c r="S191" i="16"/>
  <c r="S192" i="16"/>
  <c r="S193" i="16"/>
  <c r="S194" i="16"/>
  <c r="S195" i="16"/>
  <c r="S196" i="16"/>
  <c r="S197" i="16"/>
  <c r="S198" i="16"/>
  <c r="S199" i="16"/>
  <c r="S200" i="16"/>
  <c r="S201" i="16"/>
  <c r="S202" i="16"/>
  <c r="S203" i="16"/>
  <c r="S204" i="16"/>
  <c r="S205" i="16"/>
  <c r="S206" i="16"/>
  <c r="S207" i="16"/>
  <c r="S208" i="16"/>
  <c r="S209" i="16"/>
  <c r="S210" i="16"/>
  <c r="S211" i="16"/>
  <c r="S212" i="16"/>
  <c r="S213" i="16"/>
  <c r="S214" i="16"/>
  <c r="S215" i="16"/>
  <c r="S216" i="16"/>
  <c r="S217" i="16"/>
  <c r="S218" i="16"/>
  <c r="S219" i="16"/>
  <c r="S220" i="16"/>
  <c r="S221" i="16"/>
  <c r="S222" i="16"/>
  <c r="S223" i="16"/>
  <c r="S224" i="16"/>
  <c r="S225" i="16"/>
  <c r="S226" i="16"/>
  <c r="S227" i="16"/>
  <c r="S228" i="16"/>
  <c r="S229" i="16"/>
  <c r="S230" i="16"/>
  <c r="S231" i="16"/>
  <c r="S232" i="16"/>
  <c r="S233" i="16"/>
  <c r="S234" i="16"/>
  <c r="S235" i="16"/>
  <c r="S236" i="16"/>
  <c r="S237" i="16"/>
  <c r="S238" i="16"/>
  <c r="S239" i="16"/>
  <c r="S240" i="16"/>
  <c r="S241" i="16"/>
  <c r="S242" i="16"/>
  <c r="S243" i="16"/>
  <c r="S244" i="16"/>
  <c r="S245" i="16"/>
  <c r="S246" i="16"/>
  <c r="S247" i="16"/>
  <c r="S248" i="16"/>
  <c r="S249" i="16"/>
  <c r="S250" i="16"/>
  <c r="S251" i="16"/>
  <c r="S252" i="16"/>
  <c r="S253" i="16"/>
  <c r="S254" i="16"/>
  <c r="S255" i="16"/>
  <c r="S256" i="16"/>
  <c r="S257" i="16"/>
  <c r="S258" i="16"/>
  <c r="S259" i="16"/>
  <c r="S260" i="16"/>
  <c r="S261" i="16"/>
  <c r="S262" i="16"/>
  <c r="S263" i="16"/>
  <c r="S264" i="16"/>
  <c r="S265" i="16"/>
  <c r="S266" i="16"/>
  <c r="S267" i="16"/>
  <c r="S268" i="16"/>
  <c r="S269" i="16"/>
  <c r="S270" i="16"/>
  <c r="S271" i="16"/>
  <c r="S272" i="16"/>
  <c r="S273" i="16"/>
  <c r="S274" i="16"/>
  <c r="S275" i="16"/>
  <c r="S276" i="16"/>
  <c r="S277" i="16"/>
  <c r="S278" i="16"/>
  <c r="S279" i="16"/>
  <c r="S280" i="16"/>
  <c r="S281" i="16"/>
  <c r="S282" i="16"/>
  <c r="S283" i="16"/>
  <c r="S284" i="16"/>
  <c r="S285" i="16"/>
  <c r="S286" i="16"/>
  <c r="S287" i="16"/>
  <c r="S288" i="16"/>
  <c r="S289" i="16"/>
  <c r="S290" i="16"/>
  <c r="S291" i="16"/>
  <c r="S292" i="16"/>
  <c r="S293" i="16"/>
  <c r="S294" i="16"/>
  <c r="S295" i="16"/>
  <c r="S296" i="16"/>
  <c r="S297" i="16"/>
  <c r="S298" i="16"/>
  <c r="S299" i="16"/>
  <c r="S300" i="16"/>
  <c r="S301" i="16"/>
  <c r="S302" i="16"/>
  <c r="S303" i="16"/>
  <c r="S304" i="16"/>
  <c r="S305" i="16"/>
  <c r="S306" i="16"/>
  <c r="S307" i="16"/>
  <c r="S308" i="16"/>
  <c r="S309" i="16"/>
  <c r="S310" i="16"/>
  <c r="S311" i="16"/>
  <c r="S312" i="16"/>
  <c r="S313" i="16"/>
  <c r="S314" i="16"/>
  <c r="S315" i="16"/>
  <c r="S316" i="16"/>
  <c r="S317" i="16"/>
  <c r="S318" i="16"/>
  <c r="S319" i="16"/>
  <c r="S320" i="16"/>
  <c r="S321" i="16"/>
  <c r="S322" i="16"/>
  <c r="S323" i="16"/>
  <c r="S324" i="16"/>
  <c r="S325" i="16"/>
  <c r="S326" i="16"/>
  <c r="S327" i="16"/>
  <c r="S328" i="16"/>
  <c r="S329" i="16"/>
  <c r="S330" i="16"/>
  <c r="S331" i="16"/>
  <c r="S332" i="16"/>
  <c r="S333" i="16"/>
  <c r="S334" i="16"/>
  <c r="S335" i="16"/>
  <c r="S336" i="16"/>
  <c r="S337" i="16"/>
  <c r="S338" i="16"/>
  <c r="S339" i="16"/>
  <c r="S340" i="16"/>
  <c r="S341" i="16"/>
  <c r="S342" i="16"/>
  <c r="S343" i="16"/>
  <c r="S344" i="16"/>
  <c r="S345" i="16"/>
  <c r="S346" i="16"/>
  <c r="S347" i="16"/>
  <c r="S348" i="16"/>
  <c r="S349" i="16"/>
  <c r="S350" i="16"/>
  <c r="S351" i="16"/>
  <c r="S352" i="16"/>
  <c r="S353" i="16"/>
  <c r="S354" i="16"/>
  <c r="S355" i="16"/>
  <c r="S356" i="16"/>
  <c r="S357" i="16"/>
  <c r="S358" i="16"/>
  <c r="S359" i="16"/>
  <c r="S360" i="16"/>
  <c r="S361" i="16"/>
  <c r="S362" i="16"/>
  <c r="S363" i="16"/>
  <c r="S364" i="16"/>
  <c r="S365" i="16"/>
  <c r="S366" i="16"/>
  <c r="S367" i="16"/>
  <c r="S368" i="16"/>
  <c r="S369" i="16"/>
  <c r="S370" i="16"/>
  <c r="S371" i="16"/>
  <c r="S372" i="16"/>
  <c r="S373" i="16"/>
  <c r="S374" i="16"/>
  <c r="S375" i="16"/>
  <c r="S376" i="16"/>
  <c r="S377" i="16"/>
  <c r="S378" i="16"/>
  <c r="S379" i="16"/>
  <c r="S380" i="16"/>
  <c r="S381" i="16"/>
  <c r="S382" i="16"/>
  <c r="S383" i="16"/>
  <c r="S384" i="16"/>
  <c r="S385" i="16"/>
  <c r="S386" i="16"/>
  <c r="S387" i="16"/>
  <c r="S388" i="16"/>
  <c r="S389" i="16"/>
  <c r="S390" i="16"/>
  <c r="S391" i="16"/>
  <c r="S392" i="16"/>
  <c r="S393" i="16"/>
  <c r="S394" i="16"/>
  <c r="S395" i="16"/>
  <c r="S396" i="16"/>
  <c r="S397" i="16"/>
  <c r="S398" i="16"/>
  <c r="S399" i="16"/>
  <c r="S400" i="16"/>
  <c r="S401" i="16"/>
  <c r="S402" i="16"/>
  <c r="S403" i="16"/>
  <c r="S404" i="16"/>
  <c r="S405" i="16"/>
  <c r="S406" i="16"/>
  <c r="S407" i="16"/>
  <c r="S408" i="16"/>
  <c r="S409" i="16"/>
  <c r="S410" i="16"/>
  <c r="S411" i="16"/>
  <c r="S412" i="16"/>
  <c r="S413" i="16"/>
  <c r="S414" i="16"/>
  <c r="S415" i="16"/>
  <c r="S416" i="16"/>
  <c r="S417" i="16"/>
  <c r="S418" i="16"/>
  <c r="S419" i="16"/>
  <c r="S420" i="16"/>
  <c r="S421" i="16"/>
  <c r="S422" i="16"/>
  <c r="S423" i="16"/>
  <c r="S424" i="16"/>
  <c r="S425" i="16"/>
  <c r="S426" i="16"/>
  <c r="S427" i="16"/>
  <c r="S428" i="16"/>
  <c r="S429" i="16"/>
  <c r="S430" i="16"/>
  <c r="S431" i="16"/>
  <c r="S432" i="16"/>
  <c r="S433" i="16"/>
  <c r="S434" i="16"/>
  <c r="S435" i="16"/>
  <c r="S436" i="16"/>
  <c r="S437" i="16"/>
  <c r="S438" i="16"/>
  <c r="S439" i="16"/>
  <c r="S440" i="16"/>
  <c r="S441" i="16"/>
  <c r="S442" i="16"/>
  <c r="S443" i="16"/>
  <c r="S444" i="16"/>
  <c r="S445" i="16"/>
  <c r="S446" i="16"/>
  <c r="S447" i="16"/>
  <c r="S448" i="16"/>
  <c r="S449" i="16"/>
  <c r="S450" i="16"/>
  <c r="S451" i="16"/>
  <c r="S452" i="16"/>
  <c r="S453" i="16"/>
  <c r="S454" i="16"/>
  <c r="S455" i="16"/>
  <c r="S456" i="16"/>
  <c r="S457" i="16"/>
  <c r="S458" i="16"/>
  <c r="S459" i="16"/>
  <c r="S460" i="16"/>
  <c r="S461" i="16"/>
  <c r="S462" i="16"/>
  <c r="S463" i="16"/>
  <c r="S464" i="16"/>
  <c r="S465" i="16"/>
  <c r="S466" i="16"/>
  <c r="S467" i="16"/>
  <c r="S468" i="16"/>
  <c r="S469" i="16"/>
  <c r="S470" i="16"/>
  <c r="S471" i="16"/>
  <c r="S472" i="16"/>
  <c r="S473" i="16"/>
  <c r="S474" i="16"/>
  <c r="S475" i="16"/>
  <c r="S476" i="16"/>
  <c r="S477" i="16"/>
  <c r="S478" i="16"/>
  <c r="S479" i="16"/>
  <c r="S480" i="16"/>
  <c r="S481" i="16"/>
  <c r="S482" i="16"/>
  <c r="S483" i="16"/>
  <c r="S484" i="16"/>
  <c r="S485" i="16"/>
  <c r="S486" i="16"/>
  <c r="S487" i="16"/>
  <c r="S488" i="16"/>
  <c r="S489" i="16"/>
  <c r="S490" i="16"/>
  <c r="S491" i="16"/>
  <c r="S492" i="16"/>
  <c r="S493" i="16"/>
  <c r="S494" i="16"/>
  <c r="S495" i="16"/>
  <c r="S496" i="16"/>
  <c r="S497" i="16"/>
  <c r="S498" i="16"/>
  <c r="S499" i="16"/>
  <c r="S500" i="16"/>
  <c r="S501" i="16"/>
  <c r="S502" i="16"/>
  <c r="S503" i="16"/>
  <c r="S504" i="16"/>
  <c r="S505" i="16"/>
  <c r="S506" i="16"/>
  <c r="S507" i="16"/>
  <c r="S508" i="16"/>
  <c r="S509" i="16"/>
  <c r="S510" i="16"/>
  <c r="S511" i="16"/>
  <c r="S512" i="16"/>
  <c r="S513" i="16"/>
  <c r="S514" i="16"/>
  <c r="S515" i="16"/>
  <c r="S516" i="16"/>
  <c r="S517" i="16"/>
  <c r="S518" i="16"/>
  <c r="S519" i="16"/>
  <c r="S520" i="16"/>
  <c r="S521" i="16"/>
  <c r="S522" i="16"/>
  <c r="S523" i="16"/>
  <c r="S524" i="16"/>
  <c r="S525" i="16"/>
  <c r="S526" i="16"/>
  <c r="S527" i="16"/>
  <c r="S528" i="16"/>
  <c r="S529" i="16"/>
  <c r="S530" i="16"/>
  <c r="S531" i="16"/>
  <c r="S532" i="16"/>
  <c r="S533" i="16"/>
  <c r="S534" i="16"/>
  <c r="S535" i="16"/>
  <c r="S536" i="16"/>
  <c r="S537" i="16"/>
  <c r="S538" i="16"/>
  <c r="S539" i="16"/>
  <c r="S540" i="16"/>
  <c r="S541" i="16"/>
  <c r="S542" i="16"/>
  <c r="S543" i="16"/>
  <c r="S544" i="16"/>
  <c r="S545" i="16"/>
  <c r="S546" i="16"/>
  <c r="S547" i="16"/>
  <c r="S548" i="16"/>
  <c r="S549" i="16"/>
  <c r="S550" i="16"/>
  <c r="S551" i="16"/>
  <c r="S552" i="16"/>
  <c r="S553" i="16"/>
  <c r="S554" i="16"/>
  <c r="S555" i="16"/>
  <c r="S556" i="16"/>
  <c r="S557" i="16"/>
  <c r="S558" i="16"/>
  <c r="S559" i="16"/>
  <c r="S560" i="16"/>
  <c r="S561" i="16"/>
  <c r="S562" i="16"/>
  <c r="S563" i="16"/>
  <c r="S564" i="16"/>
  <c r="S565" i="16"/>
  <c r="S566" i="16"/>
  <c r="S567" i="16"/>
  <c r="S568" i="16"/>
  <c r="S569" i="16"/>
  <c r="S570" i="16"/>
  <c r="S571" i="16"/>
  <c r="S572" i="16"/>
  <c r="S573" i="16"/>
  <c r="S574" i="16"/>
  <c r="S575" i="16"/>
  <c r="S576" i="16"/>
  <c r="S577" i="16"/>
  <c r="S578" i="16"/>
  <c r="S579" i="16"/>
  <c r="S580" i="16"/>
  <c r="S581" i="16"/>
  <c r="S582" i="16"/>
  <c r="S583" i="16"/>
  <c r="S584" i="16"/>
  <c r="S585" i="16"/>
  <c r="S586" i="16"/>
  <c r="S587" i="16"/>
  <c r="S588" i="16"/>
  <c r="S589" i="16"/>
  <c r="S590" i="16"/>
  <c r="S591" i="16"/>
  <c r="S592" i="16"/>
  <c r="S593" i="16"/>
  <c r="S594" i="16"/>
  <c r="S595" i="16"/>
  <c r="S596" i="16"/>
  <c r="S597" i="16"/>
  <c r="S598" i="16"/>
  <c r="S599" i="16"/>
  <c r="S600" i="16"/>
  <c r="S601" i="16"/>
  <c r="S602" i="16"/>
  <c r="S603" i="16"/>
  <c r="S604" i="16"/>
  <c r="S605" i="16"/>
  <c r="S606" i="16"/>
  <c r="S607" i="16"/>
  <c r="S608" i="16"/>
  <c r="S609" i="16"/>
  <c r="S610" i="16"/>
  <c r="S611" i="16"/>
  <c r="S612" i="16"/>
  <c r="S613" i="16"/>
  <c r="S614" i="16"/>
  <c r="S615" i="16"/>
  <c r="S616" i="16"/>
  <c r="S617" i="16"/>
  <c r="S618" i="16"/>
  <c r="S619" i="16"/>
  <c r="S620" i="16"/>
  <c r="S621" i="16"/>
  <c r="S622" i="16"/>
  <c r="S623" i="16"/>
  <c r="S624" i="16"/>
  <c r="S625" i="16"/>
  <c r="S626" i="16"/>
  <c r="S627" i="16"/>
  <c r="S628" i="16"/>
  <c r="S629" i="16"/>
  <c r="S630" i="16"/>
  <c r="S631" i="16"/>
  <c r="S632" i="16"/>
  <c r="S633" i="16"/>
  <c r="S634" i="16"/>
  <c r="S635" i="16"/>
  <c r="S636" i="16"/>
  <c r="S637" i="16"/>
  <c r="S638" i="16"/>
  <c r="S639" i="16"/>
  <c r="S640" i="16"/>
  <c r="S641" i="16"/>
  <c r="S642" i="16"/>
  <c r="S643" i="16"/>
  <c r="S644" i="16"/>
  <c r="S645" i="16"/>
  <c r="S646" i="16"/>
  <c r="S647" i="16"/>
  <c r="S648" i="16"/>
  <c r="S649" i="16"/>
  <c r="S650" i="16"/>
  <c r="S651" i="16"/>
  <c r="S652" i="16"/>
  <c r="S653" i="16"/>
  <c r="S654" i="16"/>
  <c r="S655" i="16"/>
  <c r="S656" i="16"/>
  <c r="S657" i="16"/>
  <c r="S658" i="16"/>
  <c r="S659" i="16"/>
  <c r="S660" i="16"/>
  <c r="S661" i="16"/>
  <c r="S662" i="16"/>
  <c r="S663" i="16"/>
  <c r="S664" i="16"/>
  <c r="S665" i="16"/>
  <c r="S666" i="16"/>
  <c r="S667" i="16"/>
  <c r="S668" i="16"/>
  <c r="S669" i="16"/>
  <c r="S670" i="16"/>
  <c r="S671" i="16"/>
  <c r="S672" i="16"/>
  <c r="S673" i="16"/>
  <c r="S674" i="16"/>
  <c r="S675" i="16"/>
  <c r="S676" i="16"/>
  <c r="S677" i="16"/>
  <c r="S678" i="16"/>
  <c r="S679" i="16"/>
  <c r="S680" i="16"/>
  <c r="S681" i="16"/>
  <c r="S682" i="16"/>
  <c r="S683" i="16"/>
  <c r="S684" i="16"/>
  <c r="S685" i="16"/>
  <c r="S686" i="16"/>
  <c r="S687" i="16"/>
  <c r="S688" i="16"/>
  <c r="S689" i="16"/>
  <c r="S690" i="16"/>
  <c r="S691" i="16"/>
  <c r="S692" i="16"/>
  <c r="S693" i="16"/>
  <c r="S694" i="16"/>
  <c r="S695" i="16"/>
  <c r="S696" i="16"/>
  <c r="S697" i="16"/>
  <c r="S698" i="16"/>
  <c r="S699" i="16"/>
  <c r="S700" i="16"/>
  <c r="S701" i="16"/>
  <c r="S702" i="16"/>
  <c r="S703" i="16"/>
  <c r="S704" i="16"/>
  <c r="S705" i="16"/>
  <c r="S706" i="16"/>
  <c r="S707" i="16"/>
  <c r="S708" i="16"/>
  <c r="S709" i="16"/>
  <c r="S710" i="16"/>
  <c r="S711" i="16"/>
  <c r="S712" i="16"/>
  <c r="S713" i="16"/>
  <c r="S714" i="16"/>
  <c r="S715" i="16"/>
  <c r="S716" i="16"/>
  <c r="S717" i="16"/>
  <c r="S718" i="16"/>
  <c r="S719" i="16"/>
  <c r="S720" i="16"/>
  <c r="S721" i="16"/>
  <c r="S722" i="16"/>
  <c r="S723" i="16"/>
  <c r="S724" i="16"/>
  <c r="S725" i="16"/>
  <c r="S726" i="16"/>
  <c r="S727" i="16"/>
  <c r="S728" i="16"/>
  <c r="S729" i="16"/>
  <c r="S730" i="16"/>
  <c r="S731" i="16"/>
  <c r="S732" i="16"/>
  <c r="S733" i="16"/>
  <c r="S734" i="16"/>
  <c r="S735" i="16"/>
  <c r="S736" i="16"/>
  <c r="S737" i="16"/>
  <c r="S738" i="16"/>
  <c r="S739" i="16"/>
  <c r="S740" i="16"/>
  <c r="S741" i="16"/>
  <c r="S742" i="16"/>
  <c r="S743" i="16"/>
  <c r="S744" i="16"/>
  <c r="S745" i="16"/>
  <c r="S746" i="16"/>
  <c r="S747" i="16"/>
  <c r="S748" i="16"/>
  <c r="S749" i="16"/>
  <c r="S750" i="16"/>
  <c r="S751" i="16"/>
  <c r="S752" i="16"/>
  <c r="S753" i="16"/>
  <c r="S754" i="16"/>
  <c r="S755" i="16"/>
  <c r="S756" i="16"/>
  <c r="S757" i="16"/>
  <c r="S758" i="16"/>
  <c r="S759" i="16"/>
  <c r="S760" i="16"/>
  <c r="S761" i="16"/>
  <c r="S762" i="16"/>
  <c r="S763" i="16"/>
  <c r="S764" i="16"/>
  <c r="S765" i="16"/>
  <c r="S766" i="16"/>
  <c r="S767" i="16"/>
  <c r="S768" i="16"/>
  <c r="S769" i="16"/>
  <c r="S770" i="16"/>
  <c r="S771" i="16"/>
  <c r="S772" i="16"/>
  <c r="S773" i="16"/>
  <c r="S774" i="16"/>
  <c r="S775" i="16"/>
  <c r="S776" i="16"/>
  <c r="S777" i="16"/>
  <c r="S778" i="16"/>
  <c r="S779" i="16"/>
  <c r="S780" i="16"/>
  <c r="S781" i="16"/>
  <c r="S782" i="16"/>
  <c r="S783" i="16"/>
  <c r="S784" i="16"/>
  <c r="S785" i="16"/>
  <c r="S786" i="16"/>
  <c r="S787" i="16"/>
  <c r="S788" i="16"/>
  <c r="S789" i="16"/>
  <c r="S790" i="16"/>
  <c r="S791" i="16"/>
  <c r="S792" i="16"/>
  <c r="S793" i="16"/>
  <c r="S794" i="16"/>
  <c r="S795" i="16"/>
  <c r="S796" i="16"/>
  <c r="S797" i="16"/>
  <c r="S798" i="16"/>
  <c r="S799" i="16"/>
  <c r="S800" i="16"/>
  <c r="S801" i="16"/>
  <c r="S802" i="16"/>
  <c r="S803" i="16"/>
  <c r="S804" i="16"/>
  <c r="S805" i="16"/>
  <c r="S806" i="16"/>
  <c r="S807" i="16"/>
  <c r="S808" i="16"/>
  <c r="S809" i="16"/>
  <c r="S810" i="16"/>
  <c r="S811" i="16"/>
  <c r="S812" i="16"/>
  <c r="S813" i="16"/>
  <c r="S814" i="16"/>
  <c r="S815" i="16"/>
  <c r="S816" i="16"/>
  <c r="S817" i="16"/>
  <c r="S818" i="16"/>
  <c r="S819" i="16"/>
  <c r="S820" i="16"/>
  <c r="S821" i="16"/>
  <c r="S822" i="16"/>
  <c r="S823" i="16"/>
  <c r="S824" i="16"/>
  <c r="S825" i="16"/>
  <c r="S826" i="16"/>
  <c r="S827" i="16"/>
  <c r="S828" i="16"/>
  <c r="S829" i="16"/>
  <c r="S830" i="16"/>
  <c r="S831" i="16"/>
  <c r="S832" i="16"/>
  <c r="S833" i="16"/>
  <c r="S834" i="16"/>
  <c r="S835" i="16"/>
  <c r="S836" i="16"/>
  <c r="S837" i="16"/>
  <c r="S838" i="16"/>
  <c r="S839" i="16"/>
  <c r="S840" i="16"/>
  <c r="S841" i="16"/>
  <c r="S842" i="16"/>
  <c r="S843" i="16"/>
  <c r="S844" i="16"/>
  <c r="S845" i="16"/>
  <c r="S846" i="16"/>
  <c r="S847" i="16"/>
  <c r="S848" i="16"/>
  <c r="S849" i="16"/>
  <c r="S850" i="16"/>
  <c r="S851" i="16"/>
  <c r="S852" i="16"/>
  <c r="S853" i="16"/>
  <c r="S854" i="16"/>
  <c r="S855" i="16"/>
  <c r="S856" i="16"/>
  <c r="S857" i="16"/>
  <c r="S858" i="16"/>
  <c r="S859" i="16"/>
  <c r="S860" i="16"/>
  <c r="S861" i="16"/>
  <c r="S862" i="16"/>
  <c r="S863" i="16"/>
  <c r="S864" i="16"/>
  <c r="S865" i="16"/>
  <c r="S866" i="16"/>
  <c r="S867" i="16"/>
  <c r="S868" i="16"/>
  <c r="S869" i="16"/>
  <c r="S870" i="16"/>
  <c r="S871" i="16"/>
  <c r="S872" i="16"/>
  <c r="S873" i="16"/>
  <c r="S874" i="16"/>
  <c r="S875" i="16"/>
  <c r="S876" i="16"/>
  <c r="S877" i="16"/>
  <c r="S878" i="16"/>
  <c r="S879" i="16"/>
  <c r="S880" i="16"/>
  <c r="S881" i="16"/>
  <c r="S882" i="16"/>
  <c r="S883" i="16"/>
  <c r="S884" i="16"/>
  <c r="S885" i="16"/>
  <c r="S886" i="16"/>
  <c r="S887" i="16"/>
  <c r="S888" i="16"/>
  <c r="S889" i="16"/>
  <c r="S890" i="16"/>
  <c r="S891" i="16"/>
  <c r="S892" i="16"/>
  <c r="S893" i="16"/>
  <c r="S894" i="16"/>
  <c r="S895" i="16"/>
  <c r="S896" i="16"/>
  <c r="S897" i="16"/>
  <c r="S898" i="16"/>
  <c r="S899" i="16"/>
  <c r="S900" i="16"/>
  <c r="S901" i="16"/>
  <c r="S902" i="16"/>
  <c r="S903" i="16"/>
  <c r="S904" i="16"/>
  <c r="S905" i="16"/>
  <c r="S906" i="16"/>
  <c r="S907" i="16"/>
  <c r="S908" i="16"/>
  <c r="S909" i="16"/>
  <c r="S910" i="16"/>
  <c r="S911" i="16"/>
  <c r="S912" i="16"/>
  <c r="S913" i="16"/>
  <c r="S914" i="16"/>
  <c r="S915" i="16"/>
  <c r="S916" i="16"/>
  <c r="S917" i="16"/>
  <c r="S918" i="16"/>
  <c r="S919" i="16"/>
  <c r="S920" i="16"/>
  <c r="S921" i="16"/>
  <c r="S922" i="16"/>
  <c r="S923" i="16"/>
  <c r="S924" i="16"/>
  <c r="S925" i="16"/>
  <c r="S926" i="16"/>
  <c r="S927" i="16"/>
  <c r="S928" i="16"/>
  <c r="S929" i="16"/>
  <c r="S930" i="16"/>
  <c r="S931" i="16"/>
  <c r="S932" i="16"/>
  <c r="S933" i="16"/>
  <c r="S934" i="16"/>
  <c r="S935" i="16"/>
  <c r="S936" i="16"/>
  <c r="S937" i="16"/>
  <c r="S938" i="16"/>
  <c r="S939" i="16"/>
  <c r="S940" i="16"/>
  <c r="S941" i="16"/>
  <c r="S942" i="16"/>
  <c r="S943" i="16"/>
  <c r="S944" i="16"/>
  <c r="S945" i="16"/>
  <c r="S946" i="16"/>
  <c r="S947" i="16"/>
  <c r="S948" i="16"/>
  <c r="S949" i="16"/>
  <c r="S950" i="16"/>
  <c r="S951" i="16"/>
  <c r="S952" i="16"/>
  <c r="S953" i="16"/>
  <c r="S954" i="16"/>
  <c r="S955" i="16"/>
  <c r="S956" i="16"/>
  <c r="S957" i="16"/>
  <c r="S958" i="16"/>
  <c r="S959" i="16"/>
  <c r="S960" i="16"/>
  <c r="S961" i="16"/>
  <c r="S962" i="16"/>
  <c r="S963" i="16"/>
  <c r="S964" i="16"/>
  <c r="S965" i="16"/>
  <c r="S966" i="16"/>
  <c r="S967" i="16"/>
  <c r="S968" i="16"/>
  <c r="S969" i="16"/>
  <c r="S970" i="16"/>
  <c r="S971" i="16"/>
  <c r="S972" i="16"/>
  <c r="S973" i="16"/>
  <c r="S974" i="16"/>
  <c r="S975" i="16"/>
  <c r="S976" i="16"/>
  <c r="S977" i="16"/>
  <c r="S978" i="16"/>
  <c r="S979" i="16"/>
  <c r="S980" i="16"/>
  <c r="S981" i="16"/>
  <c r="S982" i="16"/>
  <c r="S983" i="16"/>
  <c r="S984" i="16"/>
  <c r="S985" i="16"/>
  <c r="S986" i="16"/>
  <c r="S987" i="16"/>
  <c r="S988" i="16"/>
  <c r="S989" i="16"/>
  <c r="S990" i="16"/>
  <c r="S991" i="16"/>
  <c r="S992" i="16"/>
  <c r="S993" i="16"/>
  <c r="S994" i="16"/>
  <c r="S995" i="16"/>
  <c r="S996" i="16"/>
  <c r="S997" i="16"/>
  <c r="S998" i="16"/>
  <c r="S999" i="16"/>
  <c r="S1000" i="16"/>
  <c r="S1001" i="16"/>
  <c r="S1002" i="16"/>
  <c r="S1003" i="16"/>
  <c r="S1004" i="16"/>
  <c r="S1005" i="16"/>
  <c r="S1006" i="16"/>
  <c r="S1007" i="16"/>
  <c r="S1008" i="16"/>
  <c r="S1009" i="16"/>
  <c r="S1010" i="16"/>
  <c r="S1011" i="16"/>
  <c r="S1012" i="16"/>
  <c r="S1013" i="16"/>
  <c r="S1014" i="16"/>
  <c r="S1015" i="16"/>
  <c r="S1016" i="16"/>
  <c r="S1017" i="16"/>
  <c r="S1018" i="16"/>
  <c r="S1019" i="16"/>
  <c r="S1020" i="16"/>
  <c r="S1021" i="16"/>
  <c r="S1022" i="16"/>
  <c r="S1023" i="16"/>
  <c r="S1024" i="16"/>
  <c r="S1025" i="16"/>
  <c r="S1026" i="16"/>
  <c r="S1027" i="16"/>
  <c r="S1028" i="16"/>
  <c r="S1029" i="16"/>
  <c r="S1030" i="16"/>
  <c r="S1031" i="16"/>
  <c r="S1032" i="16"/>
  <c r="S1033" i="16"/>
  <c r="S1034" i="16"/>
  <c r="S1035" i="16"/>
  <c r="S1036" i="16"/>
  <c r="S1037" i="16"/>
  <c r="S1038" i="16"/>
  <c r="S1039" i="16"/>
  <c r="S1040" i="16"/>
  <c r="S1041" i="16"/>
  <c r="S1042" i="16"/>
  <c r="S1043" i="16"/>
  <c r="S1044" i="16"/>
  <c r="S1045" i="16"/>
  <c r="S1046" i="16"/>
  <c r="S1047" i="16"/>
  <c r="S1048" i="16"/>
  <c r="S1049" i="16"/>
  <c r="S1050" i="16"/>
  <c r="S1051" i="16"/>
  <c r="S1052" i="16"/>
  <c r="S1053" i="16"/>
  <c r="S1054" i="16"/>
  <c r="S1055" i="16"/>
  <c r="S1056" i="16"/>
  <c r="S1057" i="16"/>
  <c r="S1058" i="16"/>
  <c r="S1059" i="16"/>
  <c r="S1060" i="16"/>
  <c r="S1061" i="16"/>
  <c r="S1062" i="16"/>
  <c r="S1063" i="16"/>
  <c r="S1064" i="16"/>
  <c r="S1065" i="16"/>
  <c r="S1066" i="16"/>
  <c r="S1067" i="16"/>
  <c r="S1068" i="16"/>
  <c r="S1069" i="16"/>
  <c r="S1070" i="16"/>
  <c r="S1071" i="16"/>
  <c r="S1072" i="16"/>
  <c r="S1073" i="16"/>
  <c r="S1074" i="16"/>
  <c r="S1075" i="16"/>
  <c r="S1076" i="16"/>
  <c r="S1077" i="16"/>
  <c r="S1078" i="16"/>
  <c r="S1079" i="16"/>
  <c r="S1080" i="16"/>
  <c r="S1081" i="16"/>
  <c r="S1082" i="16"/>
  <c r="S1083" i="16"/>
  <c r="S1084" i="16"/>
  <c r="S1085" i="16"/>
  <c r="S1086" i="16"/>
  <c r="S1087" i="16"/>
  <c r="S1088" i="16"/>
  <c r="S1089" i="16"/>
  <c r="S1090" i="16"/>
  <c r="S1091" i="16"/>
  <c r="S1092" i="16"/>
  <c r="S1093" i="16"/>
  <c r="S1094" i="16"/>
  <c r="S1095" i="16"/>
  <c r="S1096" i="16"/>
  <c r="S1097" i="16"/>
  <c r="S1098" i="16"/>
  <c r="S1099" i="16"/>
  <c r="S1100" i="16"/>
  <c r="S1101" i="16"/>
  <c r="S1102" i="16"/>
  <c r="S1103" i="16"/>
  <c r="S1104" i="16"/>
  <c r="S1105" i="16"/>
  <c r="S1106" i="16"/>
  <c r="S1107" i="16"/>
  <c r="S1108" i="16"/>
  <c r="S1109" i="16"/>
  <c r="S1110" i="16"/>
  <c r="S1111" i="16"/>
  <c r="S1112" i="16"/>
  <c r="S1113" i="16"/>
  <c r="S1114" i="16"/>
  <c r="S1115" i="16"/>
  <c r="S1116" i="16"/>
  <c r="S1117" i="16"/>
  <c r="S1118" i="16"/>
  <c r="S1119" i="16"/>
  <c r="S1120" i="16"/>
  <c r="S1121" i="16"/>
  <c r="S1122" i="16"/>
  <c r="S1123" i="16"/>
  <c r="S1124" i="16"/>
  <c r="S1125" i="16"/>
  <c r="S1126" i="16"/>
  <c r="S1127" i="16"/>
  <c r="S1128" i="16"/>
  <c r="S1129" i="16"/>
  <c r="S1130" i="16"/>
  <c r="S1131" i="16"/>
  <c r="S1132" i="16"/>
  <c r="S1133" i="16"/>
  <c r="S1134" i="16"/>
  <c r="S1135" i="16"/>
  <c r="S1136" i="16"/>
  <c r="S1137" i="16"/>
  <c r="S1138" i="16"/>
  <c r="S1139" i="16"/>
  <c r="S1140" i="16"/>
  <c r="S1141" i="16"/>
  <c r="S1142" i="16"/>
  <c r="S1143" i="16"/>
  <c r="S1144" i="16"/>
  <c r="S1145" i="16"/>
  <c r="S1146" i="16"/>
  <c r="S1147" i="16"/>
  <c r="S1148" i="16"/>
  <c r="S1149" i="16"/>
  <c r="S1150" i="16"/>
  <c r="S1151" i="16"/>
  <c r="S1152" i="16"/>
  <c r="S1153" i="16"/>
  <c r="S1154" i="16"/>
  <c r="S1155" i="16"/>
  <c r="S1156" i="16"/>
  <c r="S1157" i="16"/>
  <c r="S1158" i="16"/>
  <c r="S1159" i="16"/>
  <c r="S1160" i="16"/>
  <c r="S1161" i="16"/>
  <c r="S1162" i="16"/>
  <c r="S1163" i="16"/>
  <c r="S1164" i="16"/>
  <c r="S1165" i="16"/>
  <c r="S1166" i="16"/>
  <c r="S1167" i="16"/>
  <c r="S1168" i="16"/>
  <c r="S1169" i="16"/>
  <c r="S1170" i="16"/>
  <c r="S1171" i="16"/>
  <c r="S1172" i="16"/>
  <c r="S1173" i="16"/>
  <c r="S1174" i="16"/>
  <c r="S1175" i="16"/>
  <c r="S1176" i="16"/>
  <c r="S1177" i="16"/>
  <c r="S1178" i="16"/>
  <c r="S1179" i="16"/>
  <c r="S1180" i="16"/>
  <c r="S1181" i="16"/>
  <c r="S1182" i="16"/>
  <c r="S1183" i="16"/>
  <c r="S1184" i="16"/>
  <c r="S1185" i="16"/>
  <c r="S1186" i="16"/>
  <c r="S1187" i="16"/>
  <c r="S1188" i="16"/>
  <c r="S1189" i="16"/>
  <c r="S1190" i="16"/>
  <c r="S1191" i="16"/>
  <c r="S1192" i="16"/>
  <c r="S1193" i="16"/>
  <c r="S1194" i="16"/>
  <c r="S1195" i="16"/>
  <c r="S1196" i="16"/>
  <c r="S1197" i="16"/>
  <c r="S1198" i="16"/>
  <c r="S1199" i="16"/>
  <c r="S1200" i="16"/>
  <c r="S1201" i="16"/>
  <c r="S1202" i="16"/>
  <c r="S1203" i="16"/>
  <c r="S1204" i="16"/>
  <c r="S1205" i="16"/>
  <c r="S1206" i="16"/>
  <c r="S1207" i="16"/>
  <c r="S1208" i="16"/>
  <c r="S1209" i="16"/>
  <c r="S1210" i="16"/>
  <c r="S1211" i="16"/>
  <c r="S1212" i="16"/>
  <c r="S1213" i="16"/>
  <c r="S1214" i="16"/>
  <c r="S1215" i="16"/>
  <c r="S1216" i="16"/>
  <c r="S1217" i="16"/>
  <c r="S1218" i="16"/>
  <c r="S1219" i="16"/>
  <c r="S1220" i="16"/>
  <c r="S1221" i="16"/>
  <c r="S1222" i="16"/>
  <c r="S1223" i="16"/>
  <c r="S1224" i="16"/>
  <c r="S1225" i="16"/>
  <c r="S1226" i="16"/>
  <c r="S1227" i="16"/>
  <c r="S1228" i="16"/>
  <c r="S1229" i="16"/>
  <c r="S1230" i="16"/>
  <c r="S1231" i="16"/>
  <c r="S1232" i="16"/>
  <c r="S1233" i="16"/>
  <c r="S1234" i="16"/>
  <c r="S1235" i="16"/>
  <c r="S1236" i="16"/>
  <c r="S1237" i="16"/>
  <c r="S1238" i="16"/>
  <c r="S1239" i="16"/>
  <c r="S1240" i="16"/>
  <c r="S1241" i="16"/>
  <c r="S1242" i="16"/>
  <c r="S1243" i="16"/>
  <c r="S1244" i="16"/>
  <c r="S1245" i="16"/>
  <c r="S1246" i="16"/>
  <c r="S1247" i="16"/>
  <c r="S1248" i="16"/>
  <c r="S1249" i="16"/>
  <c r="S1250" i="16"/>
  <c r="S1251" i="16"/>
  <c r="S1252" i="16"/>
  <c r="S1253" i="16"/>
  <c r="S1254" i="16"/>
  <c r="S1255" i="16"/>
  <c r="S1256" i="16"/>
  <c r="S1257" i="16"/>
  <c r="S1258" i="16"/>
  <c r="S1259" i="16"/>
  <c r="S1260" i="16"/>
  <c r="S1261" i="16"/>
  <c r="S1262" i="16"/>
  <c r="S1263" i="16"/>
  <c r="S1264" i="16"/>
  <c r="S1265" i="16"/>
  <c r="S1266" i="16"/>
  <c r="S1267" i="16"/>
  <c r="S1268" i="16"/>
  <c r="S1269" i="16"/>
  <c r="S1270" i="16"/>
  <c r="S1271" i="16"/>
  <c r="S1272" i="16"/>
  <c r="S1273" i="16"/>
  <c r="S1274" i="16"/>
  <c r="S1275" i="16"/>
  <c r="S1276" i="16"/>
  <c r="S1277" i="16"/>
  <c r="S1278" i="16"/>
  <c r="S1279" i="16"/>
  <c r="S1280" i="16"/>
  <c r="S1281" i="16"/>
  <c r="S1282" i="16"/>
  <c r="S1283" i="16"/>
  <c r="S1284" i="16"/>
  <c r="S1285" i="16"/>
  <c r="S1286" i="16"/>
  <c r="S1287" i="16"/>
  <c r="S1288" i="16"/>
  <c r="S1289" i="16"/>
  <c r="S1290" i="16"/>
  <c r="S1291" i="16"/>
  <c r="S1292" i="16"/>
  <c r="S1293" i="16"/>
  <c r="S1294" i="16"/>
  <c r="S1295" i="16"/>
  <c r="S1296" i="16"/>
  <c r="S1297" i="16"/>
  <c r="S1298" i="16"/>
  <c r="S1299" i="16"/>
  <c r="S1300" i="16"/>
  <c r="S1301" i="16"/>
  <c r="S1302" i="16"/>
  <c r="S1303" i="16"/>
  <c r="S1304" i="16"/>
  <c r="S1305" i="16"/>
  <c r="S1306" i="16"/>
  <c r="S1307" i="16"/>
  <c r="S1308" i="16"/>
  <c r="S1309" i="16"/>
  <c r="S1310" i="16"/>
  <c r="S1311" i="16"/>
  <c r="S1312" i="16"/>
  <c r="S1313" i="16"/>
  <c r="S1314" i="16"/>
  <c r="S1315" i="16"/>
  <c r="S1316" i="16"/>
  <c r="S1317" i="16"/>
  <c r="S1318" i="16"/>
  <c r="S1319" i="16"/>
  <c r="S1320" i="16"/>
  <c r="S1321" i="16"/>
  <c r="S1322" i="16"/>
  <c r="S1323" i="16"/>
  <c r="S1324" i="16"/>
  <c r="S1325" i="16"/>
  <c r="S1326" i="16"/>
  <c r="S1327" i="16"/>
  <c r="S1328" i="16"/>
  <c r="S1329" i="16"/>
  <c r="S1330" i="16"/>
  <c r="S1331" i="16"/>
  <c r="S1332" i="16"/>
  <c r="S1333" i="16"/>
  <c r="S1334" i="16"/>
  <c r="S1335" i="16"/>
  <c r="S1336" i="16"/>
  <c r="S1337" i="16"/>
  <c r="S1338" i="16"/>
  <c r="S1339" i="16"/>
  <c r="S1340" i="16"/>
  <c r="S1341" i="16"/>
  <c r="S1342" i="16"/>
  <c r="S1343" i="16"/>
  <c r="S1344" i="16"/>
  <c r="S1345" i="16"/>
  <c r="S1346" i="16"/>
  <c r="S1347" i="16"/>
  <c r="S1348" i="16"/>
  <c r="S1349" i="16"/>
  <c r="S1350" i="16"/>
  <c r="S1351" i="16"/>
  <c r="S1352" i="16"/>
  <c r="S1353" i="16"/>
  <c r="S1354" i="16"/>
  <c r="S1355" i="16"/>
  <c r="S1356" i="16"/>
  <c r="S1357" i="16"/>
  <c r="S1358" i="16"/>
  <c r="S1359" i="16"/>
  <c r="S1360" i="16"/>
  <c r="S1361" i="16"/>
  <c r="S1362" i="16"/>
  <c r="S1363" i="16"/>
  <c r="S1364" i="16"/>
  <c r="S1365" i="16"/>
  <c r="S1366" i="16"/>
  <c r="S1367" i="16"/>
  <c r="S1368" i="16"/>
  <c r="S1369" i="16"/>
  <c r="S1370" i="16"/>
  <c r="S1371" i="16"/>
  <c r="S1372" i="16"/>
  <c r="S1373" i="16"/>
  <c r="S1374" i="16"/>
  <c r="S1375" i="16"/>
  <c r="S1376" i="16"/>
  <c r="S1377" i="16"/>
  <c r="S1378" i="16"/>
  <c r="S1379" i="16"/>
  <c r="S1380" i="16"/>
  <c r="S1381" i="16"/>
  <c r="S1382" i="16"/>
  <c r="S1383" i="16"/>
  <c r="S1384" i="16"/>
  <c r="S1385" i="16"/>
  <c r="S1386" i="16"/>
  <c r="S1387" i="16"/>
  <c r="S1388" i="16"/>
  <c r="S1389" i="16"/>
  <c r="S1390" i="16"/>
  <c r="S1391" i="16"/>
  <c r="S1392" i="16"/>
  <c r="S1393" i="16"/>
  <c r="S1394" i="16"/>
  <c r="S1395" i="16"/>
  <c r="S1396" i="16"/>
  <c r="S1397" i="16"/>
  <c r="S1398" i="16"/>
  <c r="S1399" i="16"/>
  <c r="S1400" i="16"/>
  <c r="S1401" i="16"/>
  <c r="S1402" i="16"/>
  <c r="S1403" i="16"/>
  <c r="S1404" i="16"/>
  <c r="S1405" i="16"/>
  <c r="S1406" i="16"/>
  <c r="S1407" i="16"/>
  <c r="S1408" i="16"/>
  <c r="S1409" i="16"/>
  <c r="S1410" i="16"/>
  <c r="S1411" i="16"/>
  <c r="S1412" i="16"/>
  <c r="S1413" i="16"/>
  <c r="S1414" i="16"/>
  <c r="S1415" i="16"/>
  <c r="S1416" i="16"/>
  <c r="S1417" i="16"/>
  <c r="S1418" i="16"/>
  <c r="S1419" i="16"/>
  <c r="S1420" i="16"/>
  <c r="S1421" i="16"/>
  <c r="S1422" i="16"/>
  <c r="S1423" i="16"/>
  <c r="S1424" i="16"/>
  <c r="S1425" i="16"/>
  <c r="S1426" i="16"/>
  <c r="S1427" i="16"/>
  <c r="S1428" i="16"/>
  <c r="S1429" i="16"/>
  <c r="S1430" i="16"/>
  <c r="S1431" i="16"/>
  <c r="S1432" i="16"/>
  <c r="S1433" i="16"/>
  <c r="S1434" i="16"/>
  <c r="S1435" i="16"/>
  <c r="S1436" i="16"/>
  <c r="S1437" i="16"/>
  <c r="S1438" i="16"/>
  <c r="S1439" i="16"/>
  <c r="S1440" i="16"/>
  <c r="S1441" i="16"/>
  <c r="S1442" i="16"/>
  <c r="S1443" i="16"/>
  <c r="S1444" i="16"/>
  <c r="S1445" i="16"/>
  <c r="S1446" i="16"/>
  <c r="S1447" i="16"/>
  <c r="S1448" i="16"/>
  <c r="S1449" i="16"/>
  <c r="S1450" i="16"/>
  <c r="S1451" i="16"/>
  <c r="S1452" i="16"/>
  <c r="S1453" i="16"/>
  <c r="S1454" i="16"/>
  <c r="S1455" i="16"/>
  <c r="S1456" i="16"/>
  <c r="S1457" i="16"/>
  <c r="S1458" i="16"/>
  <c r="S1459" i="16"/>
  <c r="S1460" i="16"/>
  <c r="S1461" i="16"/>
  <c r="S1462" i="16"/>
  <c r="S1463" i="16"/>
  <c r="S1464" i="16"/>
  <c r="S1465" i="16"/>
  <c r="S1466" i="16"/>
  <c r="S1467" i="16"/>
  <c r="S1468" i="16"/>
  <c r="S1469" i="16"/>
  <c r="S1470" i="16"/>
  <c r="S1471" i="16"/>
  <c r="S1472" i="16"/>
  <c r="S1473" i="16"/>
  <c r="S1474" i="16"/>
  <c r="S1475" i="16"/>
  <c r="S1476" i="16"/>
  <c r="S1477" i="16"/>
  <c r="S1478" i="16"/>
  <c r="S1479" i="16"/>
  <c r="S1480" i="16"/>
  <c r="S1481" i="16"/>
  <c r="S1482" i="16"/>
  <c r="S1483" i="16"/>
  <c r="S1484" i="16"/>
  <c r="S1485" i="16"/>
  <c r="S1486" i="16"/>
  <c r="S1487" i="16"/>
  <c r="S1488" i="16"/>
  <c r="S1489" i="16"/>
  <c r="S1490" i="16"/>
  <c r="S1491" i="16"/>
  <c r="S1492" i="16"/>
  <c r="S1493" i="16"/>
  <c r="S1494" i="16"/>
  <c r="S1495" i="16"/>
  <c r="S1496" i="16"/>
  <c r="S1497" i="16"/>
  <c r="S1498" i="16"/>
  <c r="S1499" i="16"/>
  <c r="S1500" i="16"/>
  <c r="S1501" i="16"/>
  <c r="S1502" i="16"/>
  <c r="S1503" i="16"/>
  <c r="S1504" i="16"/>
  <c r="S1505" i="16"/>
  <c r="S1506" i="16"/>
  <c r="S1507" i="16"/>
  <c r="S1508" i="16"/>
  <c r="S1509" i="16"/>
  <c r="S1510" i="16"/>
  <c r="S1511" i="16"/>
  <c r="S1512" i="16"/>
  <c r="S1513" i="16"/>
  <c r="S1514" i="16"/>
  <c r="S1515" i="16"/>
  <c r="S1516" i="16"/>
  <c r="S1517" i="16"/>
  <c r="S1518" i="16"/>
  <c r="S1519" i="16"/>
  <c r="S1520" i="16"/>
  <c r="S1521" i="16"/>
  <c r="S1522" i="16"/>
  <c r="S1523" i="16"/>
  <c r="S1524" i="16"/>
  <c r="S1525" i="16"/>
  <c r="S1526" i="16"/>
  <c r="S1527" i="16"/>
  <c r="S1528" i="16"/>
  <c r="S1529" i="16"/>
  <c r="S1530" i="16"/>
  <c r="S1531" i="16"/>
  <c r="S1532" i="16"/>
  <c r="S1533" i="16"/>
  <c r="S1534" i="16"/>
  <c r="S1535" i="16"/>
  <c r="S1536" i="16"/>
  <c r="S1537" i="16"/>
  <c r="S1538" i="16"/>
  <c r="S1539" i="16"/>
  <c r="S1540" i="16"/>
  <c r="S1541" i="16"/>
  <c r="S1542" i="16"/>
  <c r="S1543" i="16"/>
  <c r="S1544" i="16"/>
  <c r="S1545" i="16"/>
  <c r="S1546" i="16"/>
  <c r="S1547" i="16"/>
  <c r="S1548" i="16"/>
  <c r="S1549" i="16"/>
  <c r="S1550" i="16"/>
  <c r="S1551" i="16"/>
  <c r="S1552" i="16"/>
  <c r="S1553" i="16"/>
  <c r="S1554" i="16"/>
  <c r="S1555" i="16"/>
  <c r="S1556" i="16"/>
  <c r="S1557" i="16"/>
  <c r="S1558" i="16"/>
  <c r="S1559" i="16"/>
  <c r="S1560" i="16"/>
  <c r="S1561" i="16"/>
  <c r="S1562" i="16"/>
  <c r="S1563" i="16"/>
  <c r="S1564" i="16"/>
  <c r="S1565" i="16"/>
  <c r="S1566" i="16"/>
  <c r="S1567" i="16"/>
  <c r="S1568" i="16"/>
  <c r="S1569" i="16"/>
  <c r="S1570" i="16"/>
  <c r="S1571" i="16"/>
  <c r="S1572" i="16"/>
  <c r="S1573" i="16"/>
  <c r="S1574" i="16"/>
  <c r="S1575" i="16"/>
  <c r="S1576" i="16"/>
  <c r="S1577" i="16"/>
  <c r="S1578" i="16"/>
  <c r="S1579" i="16"/>
  <c r="S1580" i="16"/>
  <c r="S1581" i="16"/>
  <c r="S1582" i="16"/>
  <c r="S1583" i="16"/>
  <c r="S1584" i="16"/>
  <c r="S1585" i="16"/>
  <c r="S1586" i="16"/>
  <c r="S1587" i="16"/>
  <c r="S1588" i="16"/>
  <c r="S1589" i="16"/>
  <c r="S1590" i="16"/>
  <c r="S1591" i="16"/>
  <c r="S1592" i="16"/>
  <c r="S1593" i="16"/>
  <c r="S1594" i="16"/>
  <c r="S1595" i="16"/>
  <c r="S1596" i="16"/>
  <c r="S1597" i="16"/>
  <c r="S1598" i="16"/>
  <c r="S1599" i="16"/>
  <c r="S1600" i="16"/>
  <c r="S1601" i="16"/>
  <c r="S1602" i="16"/>
  <c r="S1603" i="16"/>
  <c r="S1604" i="16"/>
  <c r="S1605" i="16"/>
  <c r="S1606" i="16"/>
  <c r="S1607" i="16"/>
  <c r="S1608" i="16"/>
  <c r="S1609" i="16"/>
  <c r="S1610" i="16"/>
  <c r="S1611" i="16"/>
  <c r="S1612" i="16"/>
  <c r="S1613" i="16"/>
  <c r="S1614" i="16"/>
  <c r="S1615" i="16"/>
  <c r="S1616" i="16"/>
  <c r="S1617" i="16"/>
  <c r="S1618" i="16"/>
  <c r="S1619" i="16"/>
  <c r="S1620" i="16"/>
  <c r="S1621" i="16"/>
  <c r="S1622" i="16"/>
  <c r="S1623" i="16"/>
  <c r="S1624" i="16"/>
  <c r="S1625" i="16"/>
  <c r="S1626" i="16"/>
  <c r="S1627" i="16"/>
  <c r="S1628" i="16"/>
  <c r="S1629" i="16"/>
  <c r="S1630" i="16"/>
  <c r="S1631" i="16"/>
  <c r="S1632" i="16"/>
  <c r="S1633" i="16"/>
  <c r="S1634" i="16"/>
  <c r="S1635" i="16"/>
  <c r="S1636" i="16"/>
  <c r="S1637" i="16"/>
  <c r="S1638" i="16"/>
  <c r="S1639" i="16"/>
  <c r="S1640" i="16"/>
  <c r="S1641" i="16"/>
  <c r="S1642" i="16"/>
  <c r="S1643" i="16"/>
  <c r="S1644" i="16"/>
  <c r="S1645" i="16"/>
  <c r="S1646" i="16"/>
  <c r="S1647" i="16"/>
  <c r="S1648" i="16"/>
  <c r="S1649" i="16"/>
  <c r="S1650" i="16"/>
  <c r="S1651" i="16"/>
  <c r="S1652" i="16"/>
  <c r="S1653" i="16"/>
  <c r="S1654" i="16"/>
  <c r="S1655" i="16"/>
  <c r="S1656" i="16"/>
  <c r="S1657" i="16"/>
  <c r="S1658" i="16"/>
  <c r="S1659" i="16"/>
  <c r="S1660" i="16"/>
  <c r="S1661" i="16"/>
  <c r="S1662" i="16"/>
  <c r="S1663" i="16"/>
  <c r="S1664" i="16"/>
  <c r="S1665" i="16"/>
  <c r="S1666" i="16"/>
  <c r="S1667" i="16"/>
  <c r="S1668" i="16"/>
  <c r="S1669" i="16"/>
  <c r="S1670" i="16"/>
  <c r="S1671" i="16"/>
  <c r="S1672" i="16"/>
  <c r="S1673" i="16"/>
  <c r="S1674" i="16"/>
  <c r="S1675" i="16"/>
  <c r="S1676" i="16"/>
  <c r="S1677" i="16"/>
  <c r="S1678" i="16"/>
  <c r="S1679" i="16"/>
  <c r="S1680" i="16"/>
  <c r="S1681" i="16"/>
  <c r="S1682" i="16"/>
  <c r="S1683" i="16"/>
  <c r="S1684" i="16"/>
  <c r="S1685" i="16"/>
  <c r="S1686" i="16"/>
  <c r="S1687" i="16"/>
  <c r="S1688" i="16"/>
  <c r="S1689" i="16"/>
  <c r="S1690" i="16"/>
  <c r="S1691" i="16"/>
  <c r="S1692" i="16"/>
  <c r="S1693" i="16"/>
  <c r="S1694" i="16"/>
  <c r="S1695" i="16"/>
  <c r="S1696" i="16"/>
  <c r="S1697" i="16"/>
  <c r="S1698" i="16"/>
  <c r="S1699" i="16"/>
  <c r="S1700" i="16"/>
  <c r="S1701" i="16"/>
  <c r="S1702" i="16"/>
  <c r="S1703" i="16"/>
  <c r="S1704" i="16"/>
  <c r="S1705" i="16"/>
  <c r="S1706" i="16"/>
  <c r="S1707" i="16"/>
  <c r="S1708" i="16"/>
  <c r="S1709" i="16"/>
  <c r="S1710" i="16"/>
  <c r="S1711" i="16"/>
  <c r="S1712" i="16"/>
  <c r="S1713" i="16"/>
  <c r="S1714" i="16"/>
  <c r="S1715" i="16"/>
  <c r="S1716" i="16"/>
  <c r="S1717" i="16"/>
  <c r="S1718" i="16"/>
  <c r="S1719" i="16"/>
  <c r="S1720" i="16"/>
  <c r="S1721" i="16"/>
  <c r="S1722" i="16"/>
  <c r="S1723" i="16"/>
  <c r="S1724" i="16"/>
  <c r="S1725" i="16"/>
  <c r="S1726" i="16"/>
  <c r="S1727" i="16"/>
  <c r="S1728" i="16"/>
  <c r="S1729" i="16"/>
  <c r="S1730" i="16"/>
  <c r="S1731" i="16"/>
  <c r="S1732" i="16"/>
  <c r="S1733" i="16"/>
  <c r="S1734" i="16"/>
  <c r="S1735" i="16"/>
  <c r="S1736" i="16"/>
  <c r="S1737" i="16"/>
  <c r="S1738" i="16"/>
  <c r="S1739" i="16"/>
  <c r="S1740" i="16"/>
  <c r="S1741" i="16"/>
  <c r="S1742" i="16"/>
  <c r="S1743" i="16"/>
  <c r="S1744" i="16"/>
  <c r="S1745" i="16"/>
  <c r="S1746" i="16"/>
  <c r="S1747" i="16"/>
  <c r="S1748" i="16"/>
  <c r="S1749" i="16"/>
  <c r="S1750" i="16"/>
  <c r="S1751" i="16"/>
  <c r="S1752" i="16"/>
  <c r="S1753" i="16"/>
  <c r="S1754" i="16"/>
  <c r="S1755" i="16"/>
  <c r="S1756" i="16"/>
  <c r="S1757" i="16"/>
  <c r="S1758" i="16"/>
  <c r="S1759" i="16"/>
  <c r="S1760" i="16"/>
  <c r="S1761" i="16"/>
  <c r="S1762" i="16"/>
  <c r="S1763" i="16"/>
  <c r="S1764" i="16"/>
  <c r="S1765" i="16"/>
  <c r="S1766" i="16"/>
  <c r="S1767" i="16"/>
  <c r="S1768" i="16"/>
  <c r="S1769" i="16"/>
  <c r="S1770" i="16"/>
  <c r="S1771" i="16"/>
  <c r="S1772" i="16"/>
  <c r="S1773" i="16"/>
  <c r="S1774" i="16"/>
  <c r="S1775" i="16"/>
  <c r="S1776" i="16"/>
  <c r="S1777" i="16"/>
  <c r="S1778" i="16"/>
  <c r="S1779" i="16"/>
  <c r="S1780" i="16"/>
  <c r="S1781" i="16"/>
  <c r="S1782" i="16"/>
  <c r="S1783" i="16"/>
  <c r="S1784" i="16"/>
  <c r="S1785" i="16"/>
  <c r="S1786" i="16"/>
  <c r="S1787" i="16"/>
  <c r="S1788" i="16"/>
  <c r="S1789" i="16"/>
  <c r="S1790" i="16"/>
  <c r="S1791" i="16"/>
  <c r="S1792" i="16"/>
  <c r="S1793" i="16"/>
  <c r="S1794" i="16"/>
  <c r="S1795" i="16"/>
  <c r="S1796" i="16"/>
  <c r="S1797" i="16"/>
  <c r="S1798" i="16"/>
  <c r="S1799" i="16"/>
  <c r="S1800" i="16"/>
  <c r="S1801" i="16"/>
  <c r="S1802" i="16"/>
  <c r="S1803" i="16"/>
  <c r="S1804" i="16"/>
  <c r="S1805" i="16"/>
  <c r="S1806" i="16"/>
  <c r="S1807" i="16"/>
  <c r="S1808" i="16"/>
  <c r="S1809" i="16"/>
  <c r="S1810" i="16"/>
  <c r="S1811" i="16"/>
  <c r="S1812" i="16"/>
  <c r="S1813" i="16"/>
  <c r="S1814" i="16"/>
  <c r="S1815" i="16"/>
  <c r="S1816" i="16"/>
  <c r="S1817" i="16"/>
  <c r="S1818" i="16"/>
  <c r="S1819" i="16"/>
  <c r="S1820" i="16"/>
  <c r="S1821" i="16"/>
  <c r="S1822" i="16"/>
  <c r="S1823" i="16"/>
  <c r="S1824" i="16"/>
  <c r="S1825" i="16"/>
  <c r="S1826" i="16"/>
  <c r="S1827" i="16"/>
  <c r="S1828" i="16"/>
  <c r="S1829" i="16"/>
  <c r="S1830" i="16"/>
  <c r="S1831" i="16"/>
  <c r="S1832" i="16"/>
  <c r="S1833" i="16"/>
  <c r="S1834" i="16"/>
  <c r="S1835" i="16"/>
  <c r="S1836" i="16"/>
  <c r="S1837" i="16"/>
  <c r="S1838" i="16"/>
  <c r="S1839" i="16"/>
  <c r="S1840" i="16"/>
  <c r="S1841" i="16"/>
  <c r="S1842" i="16"/>
  <c r="S1843" i="16"/>
  <c r="S1844" i="16"/>
  <c r="S1845" i="16"/>
  <c r="S1846" i="16"/>
  <c r="S1847" i="16"/>
  <c r="S1848" i="16"/>
  <c r="S1849" i="16"/>
  <c r="S1850" i="16"/>
  <c r="S1851" i="16"/>
  <c r="S1852" i="16"/>
  <c r="S1853" i="16"/>
  <c r="S1854" i="16"/>
  <c r="S1855" i="16"/>
  <c r="S1856" i="16"/>
  <c r="S1857" i="16"/>
  <c r="S1858" i="16"/>
  <c r="S1859" i="16"/>
  <c r="S1860" i="16"/>
  <c r="S1861" i="16"/>
  <c r="S1862" i="16"/>
  <c r="S1863" i="16"/>
  <c r="S1864" i="16"/>
  <c r="S1865" i="16"/>
  <c r="S1866" i="16"/>
  <c r="S1867" i="16"/>
  <c r="S1868" i="16"/>
  <c r="S1869" i="16"/>
  <c r="S1870" i="16"/>
  <c r="S1871" i="16"/>
  <c r="S1872" i="16"/>
  <c r="S1873" i="16"/>
  <c r="S1874" i="16"/>
  <c r="S1875" i="16"/>
  <c r="S1876" i="16"/>
  <c r="S1877" i="16"/>
  <c r="S1878" i="16"/>
  <c r="S1879" i="16"/>
  <c r="S1880" i="16"/>
  <c r="S1881" i="16"/>
  <c r="S1882" i="16"/>
  <c r="S1883" i="16"/>
  <c r="S1884" i="16"/>
  <c r="S1885" i="16"/>
  <c r="S1886" i="16"/>
  <c r="S1887" i="16"/>
  <c r="S1888" i="16"/>
  <c r="S1889" i="16"/>
  <c r="S1890" i="16"/>
  <c r="S1891" i="16"/>
  <c r="S1892" i="16"/>
  <c r="S1893" i="16"/>
  <c r="S1894" i="16"/>
  <c r="S1895" i="16"/>
  <c r="S1896" i="16"/>
  <c r="S1897" i="16"/>
  <c r="S1898" i="16"/>
  <c r="S1899" i="16"/>
  <c r="S1900" i="16"/>
  <c r="S1901" i="16"/>
  <c r="S1902" i="16"/>
  <c r="S1903" i="16"/>
  <c r="S1904" i="16"/>
  <c r="S1905" i="16"/>
  <c r="S1906" i="16"/>
  <c r="S1907" i="16"/>
  <c r="S1908" i="16"/>
  <c r="S1909" i="16"/>
  <c r="S1910" i="16"/>
  <c r="S1911" i="16"/>
  <c r="S1912" i="16"/>
  <c r="S1913" i="16"/>
  <c r="S1914" i="16"/>
  <c r="S1915" i="16"/>
  <c r="S1916" i="16"/>
  <c r="S1917" i="16"/>
  <c r="S1918" i="16"/>
  <c r="S1919" i="16"/>
  <c r="S1920" i="16"/>
  <c r="S1921" i="16"/>
  <c r="S1922" i="16"/>
  <c r="S1923" i="16"/>
  <c r="S1924" i="16"/>
  <c r="S1925" i="16"/>
  <c r="S1926" i="16"/>
  <c r="S1927" i="16"/>
  <c r="S1928" i="16"/>
  <c r="S1929" i="16"/>
  <c r="S1930" i="16"/>
  <c r="S1931" i="16"/>
  <c r="S1932" i="16"/>
  <c r="S1933" i="16"/>
  <c r="S1934" i="16"/>
  <c r="S1935" i="16"/>
  <c r="S1936" i="16"/>
  <c r="S1937" i="16"/>
  <c r="S1938" i="16"/>
  <c r="S1939" i="16"/>
  <c r="S1940" i="16"/>
  <c r="S1941" i="16"/>
  <c r="S1942" i="16"/>
  <c r="S1943" i="16"/>
  <c r="S1944" i="16"/>
  <c r="S1945" i="16"/>
  <c r="S1946" i="16"/>
  <c r="S1947" i="16"/>
  <c r="S1948" i="16"/>
  <c r="S1949" i="16"/>
  <c r="S1950" i="16"/>
  <c r="S1951" i="16"/>
  <c r="S1952" i="16"/>
  <c r="S1953" i="16"/>
  <c r="S1954" i="16"/>
  <c r="S1955" i="16"/>
  <c r="S1956" i="16"/>
  <c r="S1957" i="16"/>
  <c r="S1958" i="16"/>
  <c r="S1959" i="16"/>
  <c r="S1960" i="16"/>
  <c r="S1961" i="16"/>
  <c r="S1962" i="16"/>
  <c r="S1963" i="16"/>
  <c r="S1964" i="16"/>
  <c r="S1965" i="16"/>
  <c r="S1966" i="16"/>
  <c r="S1967" i="16"/>
  <c r="S1968" i="16"/>
  <c r="S1969" i="16"/>
  <c r="S1970" i="16"/>
  <c r="S1971" i="16"/>
  <c r="S1972" i="16"/>
  <c r="S1973" i="16"/>
  <c r="S1974" i="16"/>
  <c r="S1975" i="16"/>
  <c r="S1976" i="16"/>
  <c r="S1977" i="16"/>
  <c r="S1978" i="16"/>
  <c r="S1979" i="16"/>
  <c r="S1980" i="16"/>
  <c r="S1981" i="16"/>
  <c r="S1982" i="16"/>
  <c r="S1983" i="16"/>
  <c r="S1984" i="16"/>
  <c r="S1985" i="16"/>
  <c r="S1986" i="16"/>
  <c r="S1987" i="16"/>
  <c r="S1988" i="16"/>
  <c r="S1989" i="16"/>
  <c r="S1990" i="16"/>
  <c r="S1991" i="16"/>
  <c r="S1992" i="16"/>
  <c r="S1993" i="16"/>
  <c r="S1994" i="16"/>
  <c r="S1995" i="16"/>
  <c r="S1996" i="16"/>
  <c r="S1997" i="16"/>
  <c r="S1998" i="16"/>
  <c r="S1999" i="16"/>
  <c r="S2000" i="16"/>
  <c r="S2001" i="16"/>
  <c r="S2002" i="16"/>
  <c r="S2003" i="16"/>
  <c r="S2004" i="16"/>
  <c r="S2005" i="16"/>
  <c r="S2006" i="16"/>
  <c r="S2007" i="16"/>
  <c r="S2008" i="16"/>
  <c r="S2009" i="16"/>
  <c r="S2010" i="16"/>
  <c r="S2011" i="16"/>
  <c r="S2012" i="16"/>
  <c r="S2013" i="16"/>
  <c r="S2014" i="16"/>
  <c r="S2015" i="16"/>
  <c r="S2016" i="16"/>
  <c r="S2017" i="16"/>
  <c r="S2018" i="16"/>
  <c r="S2019" i="16"/>
  <c r="S2020" i="16"/>
  <c r="S2021" i="16"/>
  <c r="S2022" i="16"/>
  <c r="S2023" i="16"/>
  <c r="S2024" i="16"/>
  <c r="S2025" i="16"/>
  <c r="S2026" i="16"/>
  <c r="S2027" i="16"/>
  <c r="S2028" i="16"/>
  <c r="S2029" i="16"/>
  <c r="S2030" i="16"/>
  <c r="S2031" i="16"/>
  <c r="S2032" i="16"/>
  <c r="S2033" i="16"/>
  <c r="S2034" i="16"/>
  <c r="S2035" i="16"/>
  <c r="S2036" i="16"/>
  <c r="S2037" i="16"/>
  <c r="S2038" i="16"/>
  <c r="S2039" i="16"/>
  <c r="S2040" i="16"/>
  <c r="S2041" i="16"/>
  <c r="S2042" i="16"/>
  <c r="S2043" i="16"/>
  <c r="S2044" i="16"/>
  <c r="S2045" i="16"/>
  <c r="S2046" i="16"/>
  <c r="S2047" i="16"/>
  <c r="S2048" i="16"/>
  <c r="S2049" i="16"/>
  <c r="S2050" i="16"/>
  <c r="S2051" i="16"/>
  <c r="S2052" i="16"/>
  <c r="S2053" i="16"/>
  <c r="S2054" i="16"/>
  <c r="S2055" i="16"/>
  <c r="S2056" i="16"/>
  <c r="S2057" i="16"/>
  <c r="S2058" i="16"/>
  <c r="S2059" i="16"/>
  <c r="S2060" i="16"/>
  <c r="S2061" i="16"/>
  <c r="S2062" i="16"/>
  <c r="S2063" i="16"/>
  <c r="S2064" i="16"/>
  <c r="S2065" i="16"/>
  <c r="S2066" i="16"/>
  <c r="S2067" i="16"/>
  <c r="S2068" i="16"/>
  <c r="S2069" i="16"/>
  <c r="S2070" i="16"/>
  <c r="S2071" i="16"/>
  <c r="S2072" i="16"/>
  <c r="S2073" i="16"/>
  <c r="S2074" i="16"/>
  <c r="S2075" i="16"/>
  <c r="S2076" i="16"/>
  <c r="S2077" i="16"/>
  <c r="S2078" i="16"/>
  <c r="S2079" i="16"/>
  <c r="S2080" i="16"/>
  <c r="S2081" i="16"/>
  <c r="S2082" i="16"/>
  <c r="S2083" i="16"/>
  <c r="S2084" i="16"/>
  <c r="S2085" i="16"/>
  <c r="S2086" i="16"/>
  <c r="S2087" i="16"/>
  <c r="S2088" i="16"/>
  <c r="S2089" i="16"/>
  <c r="S2090" i="16"/>
  <c r="S2091" i="16"/>
  <c r="S2092" i="16"/>
  <c r="S2093" i="16"/>
  <c r="S2094" i="16"/>
  <c r="S2095" i="16"/>
  <c r="S2096" i="16"/>
  <c r="S2097" i="16"/>
  <c r="S2098" i="16"/>
  <c r="S2099" i="16"/>
  <c r="S2100" i="16"/>
  <c r="S2101" i="16"/>
  <c r="S2102" i="16"/>
  <c r="S2103" i="16"/>
  <c r="S2104" i="16"/>
  <c r="S2105" i="16"/>
  <c r="S2106" i="16"/>
  <c r="S2107" i="16"/>
  <c r="S2108" i="16"/>
  <c r="S2109" i="16"/>
  <c r="S2110" i="16"/>
  <c r="S2111" i="16"/>
  <c r="S2112" i="16"/>
  <c r="S2113" i="16"/>
  <c r="S2114" i="16"/>
  <c r="S2115" i="16"/>
  <c r="S2116" i="16"/>
  <c r="S2117" i="16"/>
  <c r="S2118" i="16"/>
  <c r="S2119" i="16"/>
  <c r="S2120" i="16"/>
  <c r="S2121" i="16"/>
  <c r="S2122" i="16"/>
  <c r="S2123" i="16"/>
  <c r="S2124" i="16"/>
  <c r="S2125" i="16"/>
  <c r="S2126" i="16"/>
  <c r="S2127" i="16"/>
  <c r="S2128" i="16"/>
  <c r="S2129" i="16"/>
  <c r="S2130" i="16"/>
  <c r="S2131" i="16"/>
  <c r="S2132" i="16"/>
  <c r="S2133" i="16"/>
  <c r="S2134" i="16"/>
  <c r="S2135" i="16"/>
  <c r="S2136" i="16"/>
  <c r="S2137" i="16"/>
  <c r="S2138" i="16"/>
  <c r="S2139" i="16"/>
  <c r="S2140" i="16"/>
  <c r="S2141" i="16"/>
  <c r="S2142" i="16"/>
  <c r="S2143" i="16"/>
  <c r="S2144" i="16"/>
  <c r="S2145" i="16"/>
  <c r="S2146" i="16"/>
  <c r="S2147" i="16"/>
  <c r="S2148" i="16"/>
  <c r="S2149" i="16"/>
  <c r="S2150" i="16"/>
  <c r="S2151" i="16"/>
  <c r="S2152" i="16"/>
  <c r="S2153" i="16"/>
  <c r="S2154" i="16"/>
  <c r="S2155" i="16"/>
  <c r="S2156" i="16"/>
  <c r="S2157" i="16"/>
  <c r="S2158" i="16"/>
  <c r="S2159" i="16"/>
  <c r="S2160" i="16"/>
  <c r="S2161" i="16"/>
  <c r="S2162" i="16"/>
  <c r="S2163" i="16"/>
  <c r="S2164" i="16"/>
  <c r="S2165" i="16"/>
  <c r="S2166" i="16"/>
  <c r="S2167" i="16"/>
  <c r="S2168" i="16"/>
  <c r="S2169" i="16"/>
  <c r="S2170" i="16"/>
  <c r="S2171" i="16"/>
  <c r="S2172" i="16"/>
  <c r="S2173" i="16"/>
  <c r="S2174" i="16"/>
  <c r="S2175" i="16"/>
  <c r="S2176" i="16"/>
  <c r="S2177" i="16"/>
  <c r="S2178" i="16"/>
  <c r="S2179" i="16"/>
  <c r="S2180" i="16"/>
  <c r="S2181" i="16"/>
  <c r="S2182" i="16"/>
  <c r="S2183" i="16"/>
  <c r="S2184" i="16"/>
  <c r="S2185" i="16"/>
  <c r="S2186" i="16"/>
  <c r="S2187" i="16"/>
  <c r="S2188" i="16"/>
  <c r="S2189" i="16"/>
  <c r="S2190" i="16"/>
  <c r="S2191" i="16"/>
  <c r="S2192" i="16"/>
  <c r="S2193" i="16"/>
  <c r="S2194" i="16"/>
  <c r="S2195" i="16"/>
  <c r="S2196" i="16"/>
  <c r="S2197" i="16"/>
  <c r="S2198" i="16"/>
  <c r="S2199" i="16"/>
  <c r="S2200" i="16"/>
  <c r="S2201" i="16"/>
  <c r="S2202" i="16"/>
  <c r="S2203" i="16"/>
  <c r="S2204" i="16"/>
  <c r="S2205" i="16"/>
  <c r="S2206" i="16"/>
  <c r="S2207" i="16"/>
  <c r="S2208" i="16"/>
  <c r="S2209" i="16"/>
  <c r="S2210" i="16"/>
  <c r="S2211" i="16"/>
  <c r="S2212" i="16"/>
  <c r="S2213" i="16"/>
  <c r="S2214" i="16"/>
  <c r="S2215" i="16"/>
  <c r="S2216" i="16"/>
  <c r="S2217" i="16"/>
  <c r="S2218" i="16"/>
  <c r="S2219" i="16"/>
  <c r="S2220" i="16"/>
  <c r="S2221" i="16"/>
  <c r="S2222" i="16"/>
  <c r="S2223" i="16"/>
  <c r="S2224" i="16"/>
  <c r="S2225" i="16"/>
  <c r="S2226" i="16"/>
  <c r="S2227" i="16"/>
  <c r="S2228" i="16"/>
  <c r="S2229" i="16"/>
  <c r="S2230" i="16"/>
  <c r="S2231" i="16"/>
  <c r="S2232" i="16"/>
  <c r="S2233" i="16"/>
  <c r="S2234" i="16"/>
  <c r="S2235" i="16"/>
  <c r="S2236" i="16"/>
  <c r="S2237" i="16"/>
  <c r="S2238" i="16"/>
  <c r="S2239" i="16"/>
  <c r="S2240" i="16"/>
  <c r="S2241" i="16"/>
  <c r="S2242" i="16"/>
  <c r="S2243" i="16"/>
  <c r="S2244" i="16"/>
  <c r="S2245" i="16"/>
  <c r="S2246" i="16"/>
  <c r="S2247" i="16"/>
  <c r="S2248" i="16"/>
  <c r="S2249" i="16"/>
  <c r="S2250" i="16"/>
  <c r="S2251" i="16"/>
  <c r="S2252" i="16"/>
  <c r="S2253" i="16"/>
  <c r="S2254" i="16"/>
  <c r="S2255" i="16"/>
  <c r="S2256" i="16"/>
  <c r="S2257" i="16"/>
  <c r="S2258" i="16"/>
  <c r="S2259" i="16"/>
  <c r="S2260" i="16"/>
  <c r="S2261" i="16"/>
  <c r="S2262" i="16"/>
  <c r="S2263" i="16"/>
  <c r="S2264" i="16"/>
  <c r="S2265" i="16"/>
  <c r="S2266" i="16"/>
  <c r="S2267" i="16"/>
  <c r="S2268" i="16"/>
  <c r="S2269" i="16"/>
  <c r="S2270" i="16"/>
  <c r="S2271" i="16"/>
  <c r="S2272" i="16"/>
  <c r="S2273" i="16"/>
  <c r="S2274" i="16"/>
  <c r="S2275" i="16"/>
  <c r="S2276" i="16"/>
  <c r="S2277" i="16"/>
  <c r="S2278" i="16"/>
  <c r="S2279" i="16"/>
  <c r="S2280" i="16"/>
  <c r="S2281" i="16"/>
  <c r="S2282" i="16"/>
  <c r="S2283" i="16"/>
  <c r="S2284" i="16"/>
  <c r="S2285" i="16"/>
  <c r="S2286" i="16"/>
  <c r="S2287" i="16"/>
  <c r="S2288" i="16"/>
  <c r="S2289" i="16"/>
  <c r="S2290" i="16"/>
  <c r="S2291" i="16"/>
  <c r="S2292" i="16"/>
  <c r="S2293" i="16"/>
  <c r="S2294" i="16"/>
  <c r="S2295" i="16"/>
  <c r="S2296" i="16"/>
  <c r="S2297" i="16"/>
  <c r="S2298" i="16"/>
  <c r="S2299" i="16"/>
  <c r="S2300" i="16"/>
  <c r="S2301" i="16"/>
  <c r="S2302" i="16"/>
  <c r="S2303" i="16"/>
  <c r="S2304" i="16"/>
  <c r="S2305" i="16"/>
  <c r="S2306" i="16"/>
  <c r="S2307" i="16"/>
  <c r="S2308" i="16"/>
  <c r="S2309" i="16"/>
  <c r="S2310" i="16"/>
  <c r="S2311" i="16"/>
  <c r="S2312" i="16"/>
  <c r="S2313" i="16"/>
  <c r="S2314" i="16"/>
  <c r="S2315" i="16"/>
  <c r="S2316" i="16"/>
  <c r="S2317" i="16"/>
  <c r="S2318" i="16"/>
  <c r="S2319" i="16"/>
  <c r="S2320" i="16"/>
  <c r="S2321" i="16"/>
  <c r="S2322" i="16"/>
  <c r="S2323" i="16"/>
  <c r="S2324" i="16"/>
  <c r="S2325" i="16"/>
  <c r="S2326" i="16"/>
  <c r="S2327" i="16"/>
  <c r="S2328" i="16"/>
  <c r="S2329" i="16"/>
  <c r="S2330" i="16"/>
  <c r="S2331" i="16"/>
  <c r="S2332" i="16"/>
  <c r="S2333" i="16"/>
  <c r="S2334" i="16"/>
  <c r="S2335" i="16"/>
  <c r="S2336" i="16"/>
  <c r="R3" i="16"/>
  <c r="R4" i="16"/>
  <c r="R5"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R938" i="16"/>
  <c r="R939" i="16"/>
  <c r="R940" i="16"/>
  <c r="R941" i="16"/>
  <c r="R942" i="16"/>
  <c r="R943" i="16"/>
  <c r="R944" i="16"/>
  <c r="R945" i="16"/>
  <c r="R946" i="16"/>
  <c r="R947" i="16"/>
  <c r="R948" i="16"/>
  <c r="R949" i="16"/>
  <c r="R950" i="16"/>
  <c r="R951" i="16"/>
  <c r="R952" i="16"/>
  <c r="R953" i="16"/>
  <c r="R954" i="16"/>
  <c r="R955" i="16"/>
  <c r="R956" i="16"/>
  <c r="R957" i="16"/>
  <c r="R958" i="16"/>
  <c r="R959" i="16"/>
  <c r="R960" i="16"/>
  <c r="R961" i="16"/>
  <c r="R962" i="16"/>
  <c r="R963" i="16"/>
  <c r="R964" i="16"/>
  <c r="R965" i="16"/>
  <c r="R966" i="16"/>
  <c r="R967" i="16"/>
  <c r="R968" i="16"/>
  <c r="R969" i="16"/>
  <c r="R970" i="16"/>
  <c r="R971" i="16"/>
  <c r="R972" i="16"/>
  <c r="R973" i="16"/>
  <c r="R974" i="16"/>
  <c r="R975" i="16"/>
  <c r="R976" i="16"/>
  <c r="R977" i="16"/>
  <c r="R978" i="16"/>
  <c r="R979" i="16"/>
  <c r="R980" i="16"/>
  <c r="R981" i="16"/>
  <c r="R982" i="16"/>
  <c r="R983" i="16"/>
  <c r="R984" i="16"/>
  <c r="R985" i="16"/>
  <c r="R986" i="16"/>
  <c r="R987" i="16"/>
  <c r="R988" i="16"/>
  <c r="R989" i="16"/>
  <c r="R990" i="16"/>
  <c r="R991" i="16"/>
  <c r="R992" i="16"/>
  <c r="R993" i="16"/>
  <c r="R994" i="16"/>
  <c r="R995" i="16"/>
  <c r="R996" i="16"/>
  <c r="R997" i="16"/>
  <c r="R998" i="16"/>
  <c r="R999" i="16"/>
  <c r="R1000" i="16"/>
  <c r="R1001" i="16"/>
  <c r="R1002" i="16"/>
  <c r="R1003" i="16"/>
  <c r="R1004" i="16"/>
  <c r="R1005" i="16"/>
  <c r="R1006" i="16"/>
  <c r="R1007" i="16"/>
  <c r="R1008" i="16"/>
  <c r="R1009" i="16"/>
  <c r="R1010" i="16"/>
  <c r="R1011" i="16"/>
  <c r="R1012" i="16"/>
  <c r="R1013" i="16"/>
  <c r="R1014" i="16"/>
  <c r="R1015" i="16"/>
  <c r="R1016" i="16"/>
  <c r="R1017" i="16"/>
  <c r="R1018" i="16"/>
  <c r="R1019" i="16"/>
  <c r="R1020" i="16"/>
  <c r="R1021" i="16"/>
  <c r="R1022" i="16"/>
  <c r="R1023" i="16"/>
  <c r="R1024" i="16"/>
  <c r="R1025" i="16"/>
  <c r="R1026" i="16"/>
  <c r="R1027" i="16"/>
  <c r="R1028" i="16"/>
  <c r="R1029" i="16"/>
  <c r="R1030" i="16"/>
  <c r="R1031" i="16"/>
  <c r="R1032" i="16"/>
  <c r="R1033" i="16"/>
  <c r="R1034" i="16"/>
  <c r="R1035" i="16"/>
  <c r="R1036" i="16"/>
  <c r="R1037" i="16"/>
  <c r="R1038" i="16"/>
  <c r="R1039" i="16"/>
  <c r="R1040" i="16"/>
  <c r="R1041" i="16"/>
  <c r="R1042" i="16"/>
  <c r="R1043" i="16"/>
  <c r="R1044" i="16"/>
  <c r="R1045" i="16"/>
  <c r="R1046" i="16"/>
  <c r="R1047" i="16"/>
  <c r="R1048" i="16"/>
  <c r="R1049" i="16"/>
  <c r="R1050" i="16"/>
  <c r="R1051" i="16"/>
  <c r="R1052" i="16"/>
  <c r="R1053" i="16"/>
  <c r="R1054" i="16"/>
  <c r="R1055" i="16"/>
  <c r="R1056" i="16"/>
  <c r="R1057" i="16"/>
  <c r="R1058" i="16"/>
  <c r="R1059" i="16"/>
  <c r="R1060" i="16"/>
  <c r="R1061" i="16"/>
  <c r="R1062" i="16"/>
  <c r="R1063" i="16"/>
  <c r="R1064" i="16"/>
  <c r="R1065" i="16"/>
  <c r="R1066" i="16"/>
  <c r="R1067" i="16"/>
  <c r="R1068" i="16"/>
  <c r="R1069" i="16"/>
  <c r="R1070" i="16"/>
  <c r="R1071" i="16"/>
  <c r="R1072" i="16"/>
  <c r="R1073" i="16"/>
  <c r="R1074" i="16"/>
  <c r="R1075" i="16"/>
  <c r="R1076" i="16"/>
  <c r="R1077" i="16"/>
  <c r="R1078" i="16"/>
  <c r="R1079" i="16"/>
  <c r="R1080" i="16"/>
  <c r="R1081" i="16"/>
  <c r="R1082" i="16"/>
  <c r="R1083" i="16"/>
  <c r="R1084" i="16"/>
  <c r="R1085" i="16"/>
  <c r="R1086" i="16"/>
  <c r="R1087" i="16"/>
  <c r="R1088" i="16"/>
  <c r="R1089" i="16"/>
  <c r="R1090" i="16"/>
  <c r="R1091" i="16"/>
  <c r="R1092" i="16"/>
  <c r="R1093" i="16"/>
  <c r="R1094" i="16"/>
  <c r="R1095" i="16"/>
  <c r="R1096" i="16"/>
  <c r="R1097" i="16"/>
  <c r="R1098" i="16"/>
  <c r="R1099" i="16"/>
  <c r="R1100" i="16"/>
  <c r="R1101" i="16"/>
  <c r="R1102" i="16"/>
  <c r="R1103" i="16"/>
  <c r="R1104" i="16"/>
  <c r="R1105" i="16"/>
  <c r="R1106" i="16"/>
  <c r="R1107" i="16"/>
  <c r="R1108" i="16"/>
  <c r="R1109" i="16"/>
  <c r="R1110" i="16"/>
  <c r="R1111" i="16"/>
  <c r="R1112" i="16"/>
  <c r="R1113" i="16"/>
  <c r="R1114" i="16"/>
  <c r="R1115" i="16"/>
  <c r="R1116" i="16"/>
  <c r="R1117" i="16"/>
  <c r="R1118" i="16"/>
  <c r="R1119" i="16"/>
  <c r="R1120" i="16"/>
  <c r="R1121" i="16"/>
  <c r="R1122" i="16"/>
  <c r="R1123" i="16"/>
  <c r="R1124" i="16"/>
  <c r="R1125" i="16"/>
  <c r="R1126" i="16"/>
  <c r="R1127" i="16"/>
  <c r="R1128" i="16"/>
  <c r="R1129" i="16"/>
  <c r="R1130" i="16"/>
  <c r="R1131" i="16"/>
  <c r="R1132" i="16"/>
  <c r="R1133" i="16"/>
  <c r="R1134" i="16"/>
  <c r="R1135" i="16"/>
  <c r="R1136" i="16"/>
  <c r="R1137" i="16"/>
  <c r="R1138" i="16"/>
  <c r="R1139" i="16"/>
  <c r="R1140" i="16"/>
  <c r="R1141" i="16"/>
  <c r="R1142" i="16"/>
  <c r="R1143" i="16"/>
  <c r="R1144" i="16"/>
  <c r="R1145" i="16"/>
  <c r="R1146" i="16"/>
  <c r="R1147" i="16"/>
  <c r="R1148" i="16"/>
  <c r="R1149" i="16"/>
  <c r="R1150" i="16"/>
  <c r="R1151" i="16"/>
  <c r="R1152" i="16"/>
  <c r="R1153" i="16"/>
  <c r="R1154" i="16"/>
  <c r="R1155" i="16"/>
  <c r="R1156" i="16"/>
  <c r="R1157" i="16"/>
  <c r="R1158" i="16"/>
  <c r="R1159" i="16"/>
  <c r="R1160" i="16"/>
  <c r="R1161" i="16"/>
  <c r="R1162" i="16"/>
  <c r="R1163" i="16"/>
  <c r="R1164" i="16"/>
  <c r="R1165" i="16"/>
  <c r="R1166" i="16"/>
  <c r="R1167" i="16"/>
  <c r="R1168" i="16"/>
  <c r="R1169" i="16"/>
  <c r="R1170" i="16"/>
  <c r="R1171" i="16"/>
  <c r="R1172" i="16"/>
  <c r="R1173" i="16"/>
  <c r="R1174" i="16"/>
  <c r="R1175" i="16"/>
  <c r="R1176" i="16"/>
  <c r="R1177" i="16"/>
  <c r="R1178" i="16"/>
  <c r="R1179" i="16"/>
  <c r="R1180" i="16"/>
  <c r="R1181" i="16"/>
  <c r="R1182" i="16"/>
  <c r="R1183" i="16"/>
  <c r="R1184" i="16"/>
  <c r="R1185" i="16"/>
  <c r="R1186" i="16"/>
  <c r="R1187" i="16"/>
  <c r="R1188" i="16"/>
  <c r="R1189" i="16"/>
  <c r="R1190" i="16"/>
  <c r="R1191" i="16"/>
  <c r="R1192" i="16"/>
  <c r="R1193" i="16"/>
  <c r="R1194" i="16"/>
  <c r="R1195" i="16"/>
  <c r="R1196" i="16"/>
  <c r="R1197" i="16"/>
  <c r="R1198" i="16"/>
  <c r="R1199" i="16"/>
  <c r="R1200" i="16"/>
  <c r="R1201" i="16"/>
  <c r="R1202" i="16"/>
  <c r="R1203" i="16"/>
  <c r="R1204" i="16"/>
  <c r="R1205" i="16"/>
  <c r="R1206" i="16"/>
  <c r="R1207" i="16"/>
  <c r="R1208" i="16"/>
  <c r="R1209" i="16"/>
  <c r="R1210" i="16"/>
  <c r="R1211" i="16"/>
  <c r="R1212" i="16"/>
  <c r="R1213" i="16"/>
  <c r="R1214" i="16"/>
  <c r="R1215" i="16"/>
  <c r="R1216" i="16"/>
  <c r="R1217" i="16"/>
  <c r="R1218" i="16"/>
  <c r="R1219" i="16"/>
  <c r="R1220" i="16"/>
  <c r="R1221" i="16"/>
  <c r="R1222" i="16"/>
  <c r="R1223" i="16"/>
  <c r="R1224" i="16"/>
  <c r="R1225" i="16"/>
  <c r="R1226" i="16"/>
  <c r="R1227" i="16"/>
  <c r="R1228" i="16"/>
  <c r="R1229" i="16"/>
  <c r="R1230" i="16"/>
  <c r="R1231" i="16"/>
  <c r="R1232" i="16"/>
  <c r="R1233" i="16"/>
  <c r="R1234" i="16"/>
  <c r="R1235" i="16"/>
  <c r="R1236" i="16"/>
  <c r="R1237" i="16"/>
  <c r="R1238" i="16"/>
  <c r="R1239" i="16"/>
  <c r="R1240" i="16"/>
  <c r="R1241" i="16"/>
  <c r="R1242" i="16"/>
  <c r="R1243" i="16"/>
  <c r="R1244" i="16"/>
  <c r="R1245" i="16"/>
  <c r="R1246" i="16"/>
  <c r="R1247" i="16"/>
  <c r="R1248" i="16"/>
  <c r="R1249" i="16"/>
  <c r="R1250" i="16"/>
  <c r="R1251" i="16"/>
  <c r="R1252" i="16"/>
  <c r="R1253" i="16"/>
  <c r="R1254" i="16"/>
  <c r="R1255" i="16"/>
  <c r="R1256" i="16"/>
  <c r="R1257" i="16"/>
  <c r="R1258" i="16"/>
  <c r="R1259" i="16"/>
  <c r="R1260" i="16"/>
  <c r="R1261" i="16"/>
  <c r="R1262" i="16"/>
  <c r="R1263" i="16"/>
  <c r="R1264" i="16"/>
  <c r="R1265" i="16"/>
  <c r="R1266" i="16"/>
  <c r="R1267" i="16"/>
  <c r="R1268" i="16"/>
  <c r="R1269" i="16"/>
  <c r="R1270" i="16"/>
  <c r="R1271" i="16"/>
  <c r="R1272" i="16"/>
  <c r="R1273" i="16"/>
  <c r="R1274" i="16"/>
  <c r="R1275" i="16"/>
  <c r="R1276" i="16"/>
  <c r="R1277" i="16"/>
  <c r="R1278" i="16"/>
  <c r="R1279" i="16"/>
  <c r="R1280" i="16"/>
  <c r="R1281" i="16"/>
  <c r="R1282" i="16"/>
  <c r="R1283" i="16"/>
  <c r="R1284" i="16"/>
  <c r="R1285" i="16"/>
  <c r="R1286" i="16"/>
  <c r="R1287" i="16"/>
  <c r="R1288" i="16"/>
  <c r="R1289" i="16"/>
  <c r="R1290" i="16"/>
  <c r="R1291" i="16"/>
  <c r="R1292" i="16"/>
  <c r="R1293" i="16"/>
  <c r="R1294" i="16"/>
  <c r="R1295" i="16"/>
  <c r="R1296" i="16"/>
  <c r="R1297" i="16"/>
  <c r="R1298" i="16"/>
  <c r="R1299" i="16"/>
  <c r="R1300" i="16"/>
  <c r="R1301" i="16"/>
  <c r="R1302" i="16"/>
  <c r="R1303" i="16"/>
  <c r="R1304" i="16"/>
  <c r="R1305" i="16"/>
  <c r="R1306" i="16"/>
  <c r="R1307" i="16"/>
  <c r="R1308" i="16"/>
  <c r="R1309" i="16"/>
  <c r="R1310" i="16"/>
  <c r="R1311" i="16"/>
  <c r="R1312" i="16"/>
  <c r="R1313" i="16"/>
  <c r="R1314" i="16"/>
  <c r="R1315" i="16"/>
  <c r="R1316" i="16"/>
  <c r="R1317" i="16"/>
  <c r="R1318" i="16"/>
  <c r="R1319" i="16"/>
  <c r="R1320" i="16"/>
  <c r="R1321" i="16"/>
  <c r="R1322" i="16"/>
  <c r="R1323" i="16"/>
  <c r="R1324" i="16"/>
  <c r="R1325" i="16"/>
  <c r="R1326" i="16"/>
  <c r="R1327" i="16"/>
  <c r="R1328" i="16"/>
  <c r="R1329" i="16"/>
  <c r="R1330" i="16"/>
  <c r="R1331" i="16"/>
  <c r="R1332" i="16"/>
  <c r="R1333" i="16"/>
  <c r="R1334" i="16"/>
  <c r="R1335" i="16"/>
  <c r="R1336" i="16"/>
  <c r="R1337" i="16"/>
  <c r="R1338" i="16"/>
  <c r="R1339" i="16"/>
  <c r="R1340" i="16"/>
  <c r="R1341" i="16"/>
  <c r="R1342" i="16"/>
  <c r="R1343" i="16"/>
  <c r="R1344" i="16"/>
  <c r="R1345" i="16"/>
  <c r="R1346" i="16"/>
  <c r="R1347" i="16"/>
  <c r="R1348" i="16"/>
  <c r="R1349" i="16"/>
  <c r="R1350" i="16"/>
  <c r="R1351" i="16"/>
  <c r="R1352" i="16"/>
  <c r="R1353" i="16"/>
  <c r="R1354" i="16"/>
  <c r="R1355" i="16"/>
  <c r="R1356" i="16"/>
  <c r="R1357" i="16"/>
  <c r="R1358" i="16"/>
  <c r="R1359" i="16"/>
  <c r="R1360" i="16"/>
  <c r="R1361" i="16"/>
  <c r="R1362" i="16"/>
  <c r="R1363" i="16"/>
  <c r="R1364" i="16"/>
  <c r="R1365" i="16"/>
  <c r="R1366" i="16"/>
  <c r="R1367" i="16"/>
  <c r="R1368" i="16"/>
  <c r="R1369" i="16"/>
  <c r="R1370" i="16"/>
  <c r="R1371" i="16"/>
  <c r="R1372" i="16"/>
  <c r="R1373" i="16"/>
  <c r="R1374" i="16"/>
  <c r="R1375" i="16"/>
  <c r="R1376" i="16"/>
  <c r="R1377" i="16"/>
  <c r="R1378" i="16"/>
  <c r="R1379" i="16"/>
  <c r="R1380" i="16"/>
  <c r="R1381" i="16"/>
  <c r="R1382" i="16"/>
  <c r="R1383" i="16"/>
  <c r="R1384" i="16"/>
  <c r="R1385" i="16"/>
  <c r="R1386" i="16"/>
  <c r="R1387" i="16"/>
  <c r="R1388" i="16"/>
  <c r="R1389" i="16"/>
  <c r="R1390" i="16"/>
  <c r="R1391" i="16"/>
  <c r="R1392" i="16"/>
  <c r="R1393" i="16"/>
  <c r="R1394" i="16"/>
  <c r="R1395" i="16"/>
  <c r="R1396" i="16"/>
  <c r="R1397" i="16"/>
  <c r="R1398" i="16"/>
  <c r="R1399" i="16"/>
  <c r="R1400" i="16"/>
  <c r="R1401" i="16"/>
  <c r="R1402" i="16"/>
  <c r="R1403" i="16"/>
  <c r="R1404" i="16"/>
  <c r="R1405" i="16"/>
  <c r="R1406" i="16"/>
  <c r="R1407" i="16"/>
  <c r="R1408" i="16"/>
  <c r="R1409" i="16"/>
  <c r="R1410" i="16"/>
  <c r="R1411" i="16"/>
  <c r="R1412" i="16"/>
  <c r="R1413" i="16"/>
  <c r="R1414" i="16"/>
  <c r="R1415" i="16"/>
  <c r="R1416" i="16"/>
  <c r="R1417" i="16"/>
  <c r="R1418" i="16"/>
  <c r="R1419" i="16"/>
  <c r="R1420" i="16"/>
  <c r="R1421" i="16"/>
  <c r="R1422" i="16"/>
  <c r="R1423" i="16"/>
  <c r="R1424" i="16"/>
  <c r="R1425" i="16"/>
  <c r="R1426" i="16"/>
  <c r="R1427" i="16"/>
  <c r="R1428" i="16"/>
  <c r="R1429" i="16"/>
  <c r="R1430" i="16"/>
  <c r="R1431" i="16"/>
  <c r="R1432" i="16"/>
  <c r="R1433" i="16"/>
  <c r="R1434" i="16"/>
  <c r="R1435" i="16"/>
  <c r="R1436" i="16"/>
  <c r="R1437" i="16"/>
  <c r="R1438" i="16"/>
  <c r="R1439" i="16"/>
  <c r="R1440" i="16"/>
  <c r="R1441" i="16"/>
  <c r="R1442" i="16"/>
  <c r="R1443" i="16"/>
  <c r="R1444" i="16"/>
  <c r="R1445" i="16"/>
  <c r="R1446" i="16"/>
  <c r="R1447" i="16"/>
  <c r="R1448" i="16"/>
  <c r="R1449" i="16"/>
  <c r="R1450" i="16"/>
  <c r="R1451" i="16"/>
  <c r="R1452" i="16"/>
  <c r="R1453" i="16"/>
  <c r="R1454" i="16"/>
  <c r="R1455" i="16"/>
  <c r="R1456" i="16"/>
  <c r="R1457" i="16"/>
  <c r="R1458" i="16"/>
  <c r="R1459" i="16"/>
  <c r="R1460" i="16"/>
  <c r="R1461" i="16"/>
  <c r="R1462" i="16"/>
  <c r="R1463" i="16"/>
  <c r="R1464" i="16"/>
  <c r="R1465" i="16"/>
  <c r="R1466" i="16"/>
  <c r="R1467" i="16"/>
  <c r="R1468" i="16"/>
  <c r="R1469" i="16"/>
  <c r="R1470" i="16"/>
  <c r="R1471" i="16"/>
  <c r="R1472" i="16"/>
  <c r="R1473" i="16"/>
  <c r="R1474" i="16"/>
  <c r="R1475" i="16"/>
  <c r="R1476" i="16"/>
  <c r="R1477" i="16"/>
  <c r="R1478" i="16"/>
  <c r="R1479" i="16"/>
  <c r="R1480" i="16"/>
  <c r="R1481" i="16"/>
  <c r="R1482" i="16"/>
  <c r="R1483" i="16"/>
  <c r="R1484" i="16"/>
  <c r="R1485" i="16"/>
  <c r="R1486" i="16"/>
  <c r="R1487" i="16"/>
  <c r="R1488" i="16"/>
  <c r="R1489" i="16"/>
  <c r="R1490" i="16"/>
  <c r="R1491" i="16"/>
  <c r="R1492" i="16"/>
  <c r="R1493" i="16"/>
  <c r="R1494" i="16"/>
  <c r="R1495" i="16"/>
  <c r="R1496" i="16"/>
  <c r="R1497" i="16"/>
  <c r="R1498" i="16"/>
  <c r="R1499" i="16"/>
  <c r="R1500" i="16"/>
  <c r="R1501" i="16"/>
  <c r="R1502" i="16"/>
  <c r="R1503" i="16"/>
  <c r="R1504" i="16"/>
  <c r="R1505" i="16"/>
  <c r="R1506" i="16"/>
  <c r="R1507" i="16"/>
  <c r="R1508" i="16"/>
  <c r="R1509" i="16"/>
  <c r="R1510" i="16"/>
  <c r="R1511" i="16"/>
  <c r="R1512" i="16"/>
  <c r="R1513" i="16"/>
  <c r="R1514" i="16"/>
  <c r="R1515" i="16"/>
  <c r="R1516" i="16"/>
  <c r="R1517" i="16"/>
  <c r="R1518" i="16"/>
  <c r="R1519" i="16"/>
  <c r="R1520" i="16"/>
  <c r="R1521" i="16"/>
  <c r="R1522" i="16"/>
  <c r="R1523" i="16"/>
  <c r="R1524" i="16"/>
  <c r="R1525" i="16"/>
  <c r="R1526" i="16"/>
  <c r="R1527" i="16"/>
  <c r="R1528" i="16"/>
  <c r="R1529" i="16"/>
  <c r="R1530" i="16"/>
  <c r="R1531" i="16"/>
  <c r="R1532" i="16"/>
  <c r="R1533" i="16"/>
  <c r="R1534" i="16"/>
  <c r="R1535" i="16"/>
  <c r="R1536" i="16"/>
  <c r="R1537" i="16"/>
  <c r="R1538" i="16"/>
  <c r="R1539" i="16"/>
  <c r="R1540" i="16"/>
  <c r="R1541" i="16"/>
  <c r="R1542" i="16"/>
  <c r="R1543" i="16"/>
  <c r="R1544" i="16"/>
  <c r="R1545" i="16"/>
  <c r="R1546" i="16"/>
  <c r="R1547" i="16"/>
  <c r="R1548" i="16"/>
  <c r="R1549" i="16"/>
  <c r="R1550" i="16"/>
  <c r="R1551" i="16"/>
  <c r="R1552" i="16"/>
  <c r="R1553" i="16"/>
  <c r="R1554" i="16"/>
  <c r="R1555" i="16"/>
  <c r="R1556" i="16"/>
  <c r="R1557" i="16"/>
  <c r="R1558" i="16"/>
  <c r="R1559" i="16"/>
  <c r="R1560" i="16"/>
  <c r="R1561" i="16"/>
  <c r="R1562" i="16"/>
  <c r="R1563" i="16"/>
  <c r="R1564" i="16"/>
  <c r="R1565" i="16"/>
  <c r="R1566" i="16"/>
  <c r="R1567" i="16"/>
  <c r="R1568" i="16"/>
  <c r="R1569" i="16"/>
  <c r="R1570" i="16"/>
  <c r="R1571" i="16"/>
  <c r="R1572" i="16"/>
  <c r="R1573" i="16"/>
  <c r="R1574" i="16"/>
  <c r="R1575" i="16"/>
  <c r="R1576" i="16"/>
  <c r="R1577" i="16"/>
  <c r="R1578" i="16"/>
  <c r="R1579" i="16"/>
  <c r="R1580" i="16"/>
  <c r="R1581" i="16"/>
  <c r="R1582" i="16"/>
  <c r="R1583" i="16"/>
  <c r="R1584" i="16"/>
  <c r="R1585" i="16"/>
  <c r="R1586" i="16"/>
  <c r="R1587" i="16"/>
  <c r="R1588" i="16"/>
  <c r="R1589" i="16"/>
  <c r="R1590" i="16"/>
  <c r="R1591" i="16"/>
  <c r="R1592" i="16"/>
  <c r="R1593" i="16"/>
  <c r="R1594" i="16"/>
  <c r="R1595" i="16"/>
  <c r="R1596" i="16"/>
  <c r="R1597" i="16"/>
  <c r="R1598" i="16"/>
  <c r="R1599" i="16"/>
  <c r="R1600" i="16"/>
  <c r="R1601" i="16"/>
  <c r="R1602" i="16"/>
  <c r="R1603" i="16"/>
  <c r="R1604" i="16"/>
  <c r="R1605" i="16"/>
  <c r="R1606" i="16"/>
  <c r="R1607" i="16"/>
  <c r="R1608" i="16"/>
  <c r="R1609" i="16"/>
  <c r="R1610" i="16"/>
  <c r="R1611" i="16"/>
  <c r="R1612" i="16"/>
  <c r="R1613" i="16"/>
  <c r="R1614" i="16"/>
  <c r="R1615" i="16"/>
  <c r="R1616" i="16"/>
  <c r="R1617" i="16"/>
  <c r="R1618" i="16"/>
  <c r="R1619" i="16"/>
  <c r="R1620" i="16"/>
  <c r="R1621" i="16"/>
  <c r="R1622" i="16"/>
  <c r="R1623" i="16"/>
  <c r="R1624" i="16"/>
  <c r="R1625" i="16"/>
  <c r="R1626" i="16"/>
  <c r="R1627" i="16"/>
  <c r="R1628" i="16"/>
  <c r="R1629" i="16"/>
  <c r="R1630" i="16"/>
  <c r="R1631" i="16"/>
  <c r="R1632" i="16"/>
  <c r="R1633" i="16"/>
  <c r="R1634" i="16"/>
  <c r="R1635" i="16"/>
  <c r="R1636" i="16"/>
  <c r="R1637" i="16"/>
  <c r="R1638" i="16"/>
  <c r="R1639" i="16"/>
  <c r="R1640" i="16"/>
  <c r="R1641" i="16"/>
  <c r="R1642" i="16"/>
  <c r="R1643" i="16"/>
  <c r="R1644" i="16"/>
  <c r="R1645" i="16"/>
  <c r="R1646" i="16"/>
  <c r="R1647" i="16"/>
  <c r="R1648" i="16"/>
  <c r="R1649" i="16"/>
  <c r="R1650" i="16"/>
  <c r="R1651" i="16"/>
  <c r="R1652" i="16"/>
  <c r="R1653" i="16"/>
  <c r="R1654" i="16"/>
  <c r="R1655" i="16"/>
  <c r="R1656" i="16"/>
  <c r="R1657" i="16"/>
  <c r="R1658" i="16"/>
  <c r="R1659" i="16"/>
  <c r="R1660" i="16"/>
  <c r="R1661" i="16"/>
  <c r="R1662" i="16"/>
  <c r="R1663" i="16"/>
  <c r="R1664" i="16"/>
  <c r="R1665" i="16"/>
  <c r="R1666" i="16"/>
  <c r="R1667" i="16"/>
  <c r="R1668" i="16"/>
  <c r="R1669" i="16"/>
  <c r="R1670" i="16"/>
  <c r="R1671" i="16"/>
  <c r="R1672" i="16"/>
  <c r="R1673" i="16"/>
  <c r="R1674" i="16"/>
  <c r="R1675" i="16"/>
  <c r="R1676" i="16"/>
  <c r="R1677" i="16"/>
  <c r="R1678" i="16"/>
  <c r="R1679" i="16"/>
  <c r="R1680" i="16"/>
  <c r="R1681" i="16"/>
  <c r="R1682" i="16"/>
  <c r="R1683" i="16"/>
  <c r="R1684" i="16"/>
  <c r="R1685" i="16"/>
  <c r="R1686" i="16"/>
  <c r="R1687" i="16"/>
  <c r="R1688" i="16"/>
  <c r="R1689" i="16"/>
  <c r="R1690" i="16"/>
  <c r="R1691" i="16"/>
  <c r="R1692" i="16"/>
  <c r="R1693" i="16"/>
  <c r="R1694" i="16"/>
  <c r="R1695" i="16"/>
  <c r="R1696" i="16"/>
  <c r="R1697" i="16"/>
  <c r="R1698" i="16"/>
  <c r="R1699" i="16"/>
  <c r="R1700" i="16"/>
  <c r="R1701" i="16"/>
  <c r="R1702" i="16"/>
  <c r="R1703" i="16"/>
  <c r="R1704" i="16"/>
  <c r="R1705" i="16"/>
  <c r="R1706" i="16"/>
  <c r="R1707" i="16"/>
  <c r="R1708" i="16"/>
  <c r="R1709" i="16"/>
  <c r="R1710" i="16"/>
  <c r="R1711" i="16"/>
  <c r="R1712" i="16"/>
  <c r="R1713" i="16"/>
  <c r="R1714" i="16"/>
  <c r="R1715" i="16"/>
  <c r="R1716" i="16"/>
  <c r="R1717" i="16"/>
  <c r="R1718" i="16"/>
  <c r="R1719" i="16"/>
  <c r="R1720" i="16"/>
  <c r="R1721" i="16"/>
  <c r="R1722" i="16"/>
  <c r="R1723" i="16"/>
  <c r="R1724" i="16"/>
  <c r="R1725" i="16"/>
  <c r="R1726" i="16"/>
  <c r="R1727" i="16"/>
  <c r="R1728" i="16"/>
  <c r="R1729" i="16"/>
  <c r="R1730" i="16"/>
  <c r="R1731" i="16"/>
  <c r="R1732" i="16"/>
  <c r="R1733" i="16"/>
  <c r="R1734" i="16"/>
  <c r="R1735" i="16"/>
  <c r="R1736" i="16"/>
  <c r="R1737" i="16"/>
  <c r="R1738" i="16"/>
  <c r="R1739" i="16"/>
  <c r="R1740" i="16"/>
  <c r="R1741" i="16"/>
  <c r="R1742" i="16"/>
  <c r="R1743" i="16"/>
  <c r="R1744" i="16"/>
  <c r="R1745" i="16"/>
  <c r="R1746" i="16"/>
  <c r="R1747" i="16"/>
  <c r="R1748" i="16"/>
  <c r="R1749" i="16"/>
  <c r="R1750" i="16"/>
  <c r="R1751" i="16"/>
  <c r="R1752" i="16"/>
  <c r="R1753" i="16"/>
  <c r="R1754" i="16"/>
  <c r="R1755" i="16"/>
  <c r="R1756" i="16"/>
  <c r="R1757" i="16"/>
  <c r="R1758" i="16"/>
  <c r="R1759" i="16"/>
  <c r="R1760" i="16"/>
  <c r="R1761" i="16"/>
  <c r="R1762" i="16"/>
  <c r="R1763" i="16"/>
  <c r="R1764" i="16"/>
  <c r="R1765" i="16"/>
  <c r="R1766" i="16"/>
  <c r="R1767" i="16"/>
  <c r="R1768" i="16"/>
  <c r="R1769" i="16"/>
  <c r="R1770" i="16"/>
  <c r="R1771" i="16"/>
  <c r="R1772" i="16"/>
  <c r="R1773" i="16"/>
  <c r="R1774" i="16"/>
  <c r="R1775" i="16"/>
  <c r="R1776" i="16"/>
  <c r="R1777" i="16"/>
  <c r="R1778" i="16"/>
  <c r="R1779" i="16"/>
  <c r="R1780" i="16"/>
  <c r="R1781" i="16"/>
  <c r="R1782" i="16"/>
  <c r="R1783" i="16"/>
  <c r="R1784" i="16"/>
  <c r="R1785" i="16"/>
  <c r="R1786" i="16"/>
  <c r="R1787" i="16"/>
  <c r="R1788" i="16"/>
  <c r="R1789" i="16"/>
  <c r="R1790" i="16"/>
  <c r="R1791" i="16"/>
  <c r="R1792" i="16"/>
  <c r="R1793" i="16"/>
  <c r="R1794" i="16"/>
  <c r="R1795" i="16"/>
  <c r="R1796" i="16"/>
  <c r="R1797" i="16"/>
  <c r="R1798" i="16"/>
  <c r="R1799" i="16"/>
  <c r="R1800" i="16"/>
  <c r="R1801" i="16"/>
  <c r="R1802" i="16"/>
  <c r="R1803" i="16"/>
  <c r="R1804" i="16"/>
  <c r="R1805" i="16"/>
  <c r="R1806" i="16"/>
  <c r="R1807" i="16"/>
  <c r="R1808" i="16"/>
  <c r="R1809" i="16"/>
  <c r="R1810" i="16"/>
  <c r="R1811" i="16"/>
  <c r="R1812" i="16"/>
  <c r="R1813" i="16"/>
  <c r="R1814" i="16"/>
  <c r="R1815" i="16"/>
  <c r="R1816" i="16"/>
  <c r="R1817" i="16"/>
  <c r="R1818" i="16"/>
  <c r="R1819" i="16"/>
  <c r="R1820" i="16"/>
  <c r="R1821" i="16"/>
  <c r="R1822" i="16"/>
  <c r="R1823" i="16"/>
  <c r="R1824" i="16"/>
  <c r="R1825" i="16"/>
  <c r="R1826" i="16"/>
  <c r="R1827" i="16"/>
  <c r="R1828" i="16"/>
  <c r="R1829" i="16"/>
  <c r="R1830" i="16"/>
  <c r="R1831" i="16"/>
  <c r="R1832" i="16"/>
  <c r="R1833" i="16"/>
  <c r="R1834" i="16"/>
  <c r="R1835" i="16"/>
  <c r="R1836" i="16"/>
  <c r="R1837" i="16"/>
  <c r="R1838" i="16"/>
  <c r="R1839" i="16"/>
  <c r="R1840" i="16"/>
  <c r="R1841" i="16"/>
  <c r="R1842" i="16"/>
  <c r="R1843" i="16"/>
  <c r="R1844" i="16"/>
  <c r="R1845" i="16"/>
  <c r="R1846" i="16"/>
  <c r="R1847" i="16"/>
  <c r="R1848" i="16"/>
  <c r="R1849" i="16"/>
  <c r="R1850" i="16"/>
  <c r="R1851" i="16"/>
  <c r="R1852" i="16"/>
  <c r="R1853" i="16"/>
  <c r="R1854" i="16"/>
  <c r="R1855" i="16"/>
  <c r="R1856" i="16"/>
  <c r="R1857" i="16"/>
  <c r="R1858" i="16"/>
  <c r="R1859" i="16"/>
  <c r="R1860" i="16"/>
  <c r="R1861" i="16"/>
  <c r="R1862" i="16"/>
  <c r="R1863" i="16"/>
  <c r="R1864" i="16"/>
  <c r="R1865" i="16"/>
  <c r="R1866" i="16"/>
  <c r="R1867" i="16"/>
  <c r="R1868" i="16"/>
  <c r="R1869" i="16"/>
  <c r="R1870" i="16"/>
  <c r="R1871" i="16"/>
  <c r="R1872" i="16"/>
  <c r="R1873" i="16"/>
  <c r="R1874" i="16"/>
  <c r="R1875" i="16"/>
  <c r="R1876" i="16"/>
  <c r="R1877" i="16"/>
  <c r="R1878" i="16"/>
  <c r="R1879" i="16"/>
  <c r="R1880" i="16"/>
  <c r="R1881" i="16"/>
  <c r="R1882" i="16"/>
  <c r="R1883" i="16"/>
  <c r="R1884" i="16"/>
  <c r="R1885" i="16"/>
  <c r="R1886" i="16"/>
  <c r="R1887" i="16"/>
  <c r="R1888" i="16"/>
  <c r="R1889" i="16"/>
  <c r="R1890" i="16"/>
  <c r="R1891" i="16"/>
  <c r="R1892" i="16"/>
  <c r="R1893" i="16"/>
  <c r="R1894" i="16"/>
  <c r="R1895" i="16"/>
  <c r="R1896" i="16"/>
  <c r="R1897" i="16"/>
  <c r="R1898" i="16"/>
  <c r="R1899" i="16"/>
  <c r="R1900" i="16"/>
  <c r="R1901" i="16"/>
  <c r="R1902" i="16"/>
  <c r="R1903" i="16"/>
  <c r="R1904" i="16"/>
  <c r="R1905" i="16"/>
  <c r="R1906" i="16"/>
  <c r="R1907" i="16"/>
  <c r="R1908" i="16"/>
  <c r="R1909" i="16"/>
  <c r="R1910" i="16"/>
  <c r="R1911" i="16"/>
  <c r="R1912" i="16"/>
  <c r="R1913" i="16"/>
  <c r="R1914" i="16"/>
  <c r="R1915" i="16"/>
  <c r="R1916" i="16"/>
  <c r="R1917" i="16"/>
  <c r="R1918" i="16"/>
  <c r="R1919" i="16"/>
  <c r="R1920" i="16"/>
  <c r="R1921" i="16"/>
  <c r="R1922" i="16"/>
  <c r="R1923" i="16"/>
  <c r="R1924" i="16"/>
  <c r="R1925" i="16"/>
  <c r="R1926" i="16"/>
  <c r="R1927" i="16"/>
  <c r="R1928" i="16"/>
  <c r="R1929" i="16"/>
  <c r="R1930" i="16"/>
  <c r="R1931" i="16"/>
  <c r="R1932" i="16"/>
  <c r="R1933" i="16"/>
  <c r="R1934" i="16"/>
  <c r="R1935" i="16"/>
  <c r="R1936" i="16"/>
  <c r="R1937" i="16"/>
  <c r="R1938" i="16"/>
  <c r="R1939" i="16"/>
  <c r="R1940" i="16"/>
  <c r="R1941" i="16"/>
  <c r="R1942" i="16"/>
  <c r="R1943" i="16"/>
  <c r="R1944" i="16"/>
  <c r="R1945" i="16"/>
  <c r="R1946" i="16"/>
  <c r="R1947" i="16"/>
  <c r="R1948" i="16"/>
  <c r="R1949" i="16"/>
  <c r="R1950" i="16"/>
  <c r="R1951" i="16"/>
  <c r="R1952" i="16"/>
  <c r="R1953" i="16"/>
  <c r="R1954" i="16"/>
  <c r="R1955" i="16"/>
  <c r="R1956" i="16"/>
  <c r="R1957" i="16"/>
  <c r="R1958" i="16"/>
  <c r="R1959" i="16"/>
  <c r="R1960" i="16"/>
  <c r="R1961" i="16"/>
  <c r="R1962" i="16"/>
  <c r="R1963" i="16"/>
  <c r="R1964" i="16"/>
  <c r="R1965" i="16"/>
  <c r="R1966" i="16"/>
  <c r="R1967" i="16"/>
  <c r="R1968" i="16"/>
  <c r="R1969" i="16"/>
  <c r="R1970" i="16"/>
  <c r="R1971" i="16"/>
  <c r="R1972" i="16"/>
  <c r="R1973" i="16"/>
  <c r="R1974" i="16"/>
  <c r="R1975" i="16"/>
  <c r="R1976" i="16"/>
  <c r="R1977" i="16"/>
  <c r="R1978" i="16"/>
  <c r="R1979" i="16"/>
  <c r="R1980" i="16"/>
  <c r="R1981" i="16"/>
  <c r="R1982" i="16"/>
  <c r="R1983" i="16"/>
  <c r="R1984" i="16"/>
  <c r="R1985" i="16"/>
  <c r="R1986" i="16"/>
  <c r="R1987" i="16"/>
  <c r="R1988" i="16"/>
  <c r="R1989" i="16"/>
  <c r="R1990" i="16"/>
  <c r="R1991" i="16"/>
  <c r="R1992" i="16"/>
  <c r="R1993" i="16"/>
  <c r="R1994" i="16"/>
  <c r="R1995" i="16"/>
  <c r="R1996" i="16"/>
  <c r="R1997" i="16"/>
  <c r="R1998" i="16"/>
  <c r="R1999" i="16"/>
  <c r="R2000" i="16"/>
  <c r="R2001" i="16"/>
  <c r="R2002" i="16"/>
  <c r="R2003" i="16"/>
  <c r="R2004" i="16"/>
  <c r="R2005" i="16"/>
  <c r="R2006" i="16"/>
  <c r="R2007" i="16"/>
  <c r="R2008" i="16"/>
  <c r="R2009" i="16"/>
  <c r="R2010" i="16"/>
  <c r="R2011" i="16"/>
  <c r="R2012" i="16"/>
  <c r="R2013" i="16"/>
  <c r="R2014" i="16"/>
  <c r="R2015" i="16"/>
  <c r="R2016" i="16"/>
  <c r="R2017" i="16"/>
  <c r="R2018" i="16"/>
  <c r="R2019" i="16"/>
  <c r="R2020" i="16"/>
  <c r="R2021" i="16"/>
  <c r="R2022" i="16"/>
  <c r="R2023" i="16"/>
  <c r="R2024" i="16"/>
  <c r="R2025" i="16"/>
  <c r="R2026" i="16"/>
  <c r="R2027" i="16"/>
  <c r="R2028" i="16"/>
  <c r="R2029" i="16"/>
  <c r="R2030" i="16"/>
  <c r="R2031" i="16"/>
  <c r="R2032" i="16"/>
  <c r="R2033" i="16"/>
  <c r="R2034" i="16"/>
  <c r="R2035" i="16"/>
  <c r="R2036" i="16"/>
  <c r="R2037" i="16"/>
  <c r="R2038" i="16"/>
  <c r="R2039" i="16"/>
  <c r="R2040" i="16"/>
  <c r="R2041" i="16"/>
  <c r="R2042" i="16"/>
  <c r="R2043" i="16"/>
  <c r="R2044" i="16"/>
  <c r="R2045" i="16"/>
  <c r="R2046" i="16"/>
  <c r="R2047" i="16"/>
  <c r="R2048" i="16"/>
  <c r="R2049" i="16"/>
  <c r="R2050" i="16"/>
  <c r="R2051" i="16"/>
  <c r="R2052" i="16"/>
  <c r="R2053" i="16"/>
  <c r="R2054" i="16"/>
  <c r="R2055" i="16"/>
  <c r="R2056" i="16"/>
  <c r="R2057" i="16"/>
  <c r="R2058" i="16"/>
  <c r="R2059" i="16"/>
  <c r="R2060" i="16"/>
  <c r="R2061" i="16"/>
  <c r="R2062" i="16"/>
  <c r="R2063" i="16"/>
  <c r="R2064" i="16"/>
  <c r="R2065" i="16"/>
  <c r="R2066" i="16"/>
  <c r="R2067" i="16"/>
  <c r="R2068" i="16"/>
  <c r="R2069" i="16"/>
  <c r="R2070" i="16"/>
  <c r="R2071" i="16"/>
  <c r="R2072" i="16"/>
  <c r="R2073" i="16"/>
  <c r="R2074" i="16"/>
  <c r="R2075" i="16"/>
  <c r="R2076" i="16"/>
  <c r="R2077" i="16"/>
  <c r="R2078" i="16"/>
  <c r="R2079" i="16"/>
  <c r="R2080" i="16"/>
  <c r="R2081" i="16"/>
  <c r="R2082" i="16"/>
  <c r="R2083" i="16"/>
  <c r="R2084" i="16"/>
  <c r="R2085" i="16"/>
  <c r="R2086" i="16"/>
  <c r="R2087" i="16"/>
  <c r="R2088" i="16"/>
  <c r="R2089" i="16"/>
  <c r="R2090" i="16"/>
  <c r="R2091" i="16"/>
  <c r="R2092" i="16"/>
  <c r="R2093" i="16"/>
  <c r="R2094" i="16"/>
  <c r="R2095" i="16"/>
  <c r="R2096" i="16"/>
  <c r="R2097" i="16"/>
  <c r="R2098" i="16"/>
  <c r="R2099" i="16"/>
  <c r="R2100" i="16"/>
  <c r="R2101" i="16"/>
  <c r="R2102" i="16"/>
  <c r="R2103" i="16"/>
  <c r="R2104" i="16"/>
  <c r="R2105" i="16"/>
  <c r="R2106" i="16"/>
  <c r="R2107" i="16"/>
  <c r="R2108" i="16"/>
  <c r="R2109" i="16"/>
  <c r="R2110" i="16"/>
  <c r="R2111" i="16"/>
  <c r="R2112" i="16"/>
  <c r="R2113" i="16"/>
  <c r="R2114" i="16"/>
  <c r="R2115" i="16"/>
  <c r="R2116" i="16"/>
  <c r="R2117" i="16"/>
  <c r="R2118" i="16"/>
  <c r="R2119" i="16"/>
  <c r="R2120" i="16"/>
  <c r="R2121" i="16"/>
  <c r="R2122" i="16"/>
  <c r="R2123" i="16"/>
  <c r="R2124" i="16"/>
  <c r="R2125" i="16"/>
  <c r="R2126" i="16"/>
  <c r="R2127" i="16"/>
  <c r="R2128" i="16"/>
  <c r="R2129" i="16"/>
  <c r="R2130" i="16"/>
  <c r="R2131" i="16"/>
  <c r="R2132" i="16"/>
  <c r="R2133" i="16"/>
  <c r="R2134" i="16"/>
  <c r="R2135" i="16"/>
  <c r="R2136" i="16"/>
  <c r="R2137" i="16"/>
  <c r="R2138" i="16"/>
  <c r="R2139" i="16"/>
  <c r="R2140" i="16"/>
  <c r="R2141" i="16"/>
  <c r="R2142" i="16"/>
  <c r="R2143" i="16"/>
  <c r="R2144" i="16"/>
  <c r="R2145" i="16"/>
  <c r="R2146" i="16"/>
  <c r="R2147" i="16"/>
  <c r="R2148" i="16"/>
  <c r="R2149" i="16"/>
  <c r="R2150" i="16"/>
  <c r="R2151" i="16"/>
  <c r="R2152" i="16"/>
  <c r="R2153" i="16"/>
  <c r="R2154" i="16"/>
  <c r="R2155" i="16"/>
  <c r="R2156" i="16"/>
  <c r="R2157" i="16"/>
  <c r="R2158" i="16"/>
  <c r="R2159" i="16"/>
  <c r="R2160" i="16"/>
  <c r="R2161" i="16"/>
  <c r="R2162" i="16"/>
  <c r="R2163" i="16"/>
  <c r="R2164" i="16"/>
  <c r="R2165" i="16"/>
  <c r="R2166" i="16"/>
  <c r="R2167" i="16"/>
  <c r="R2168" i="16"/>
  <c r="R2169" i="16"/>
  <c r="R2170" i="16"/>
  <c r="R2171" i="16"/>
  <c r="R2172" i="16"/>
  <c r="R2173" i="16"/>
  <c r="R2174" i="16"/>
  <c r="R2175" i="16"/>
  <c r="R2176" i="16"/>
  <c r="R2177" i="16"/>
  <c r="R2178" i="16"/>
  <c r="R2179" i="16"/>
  <c r="R2180" i="16"/>
  <c r="R2181" i="16"/>
  <c r="R2182" i="16"/>
  <c r="R2183" i="16"/>
  <c r="R2184" i="16"/>
  <c r="R2185" i="16"/>
  <c r="R2186" i="16"/>
  <c r="R2187" i="16"/>
  <c r="R2188" i="16"/>
  <c r="R2189" i="16"/>
  <c r="R2190" i="16"/>
  <c r="R2191" i="16"/>
  <c r="R2192" i="16"/>
  <c r="R2193" i="16"/>
  <c r="R2194" i="16"/>
  <c r="R2195" i="16"/>
  <c r="R2196" i="16"/>
  <c r="R2197" i="16"/>
  <c r="R2198" i="16"/>
  <c r="R2199" i="16"/>
  <c r="R2200" i="16"/>
  <c r="R2201" i="16"/>
  <c r="R2202" i="16"/>
  <c r="R2203" i="16"/>
  <c r="R2204" i="16"/>
  <c r="R2205" i="16"/>
  <c r="R2206" i="16"/>
  <c r="R2207" i="16"/>
  <c r="R2208" i="16"/>
  <c r="R2209" i="16"/>
  <c r="R2210" i="16"/>
  <c r="R2211" i="16"/>
  <c r="R2212" i="16"/>
  <c r="R2213" i="16"/>
  <c r="R2214" i="16"/>
  <c r="R2215" i="16"/>
  <c r="R2216" i="16"/>
  <c r="R2217" i="16"/>
  <c r="R2218" i="16"/>
  <c r="R2219" i="16"/>
  <c r="R2220" i="16"/>
  <c r="R2221" i="16"/>
  <c r="R2222" i="16"/>
  <c r="R2223" i="16"/>
  <c r="R2224" i="16"/>
  <c r="R2225" i="16"/>
  <c r="R2226" i="16"/>
  <c r="R2227" i="16"/>
  <c r="R2228" i="16"/>
  <c r="R2229" i="16"/>
  <c r="R2230" i="16"/>
  <c r="R2231" i="16"/>
  <c r="R2232" i="16"/>
  <c r="R2233" i="16"/>
  <c r="R2234" i="16"/>
  <c r="R2235" i="16"/>
  <c r="R2236" i="16"/>
  <c r="R2237" i="16"/>
  <c r="R2238" i="16"/>
  <c r="R2239" i="16"/>
  <c r="R2240" i="16"/>
  <c r="R2241" i="16"/>
  <c r="R2242" i="16"/>
  <c r="R2243" i="16"/>
  <c r="R2244" i="16"/>
  <c r="R2245" i="16"/>
  <c r="R2246" i="16"/>
  <c r="R2247" i="16"/>
  <c r="R2248" i="16"/>
  <c r="R2249" i="16"/>
  <c r="R2250" i="16"/>
  <c r="R2251" i="16"/>
  <c r="R2252" i="16"/>
  <c r="R2253" i="16"/>
  <c r="R2254" i="16"/>
  <c r="R2255" i="16"/>
  <c r="R2256" i="16"/>
  <c r="R2257" i="16"/>
  <c r="R2258" i="16"/>
  <c r="R2259" i="16"/>
  <c r="R2260" i="16"/>
  <c r="R2261" i="16"/>
  <c r="R2262" i="16"/>
  <c r="R2263" i="16"/>
  <c r="R2264" i="16"/>
  <c r="R2265" i="16"/>
  <c r="R2266" i="16"/>
  <c r="R2267" i="16"/>
  <c r="R2268" i="16"/>
  <c r="R2269" i="16"/>
  <c r="R2270" i="16"/>
  <c r="R2271" i="16"/>
  <c r="R2272" i="16"/>
  <c r="R2273" i="16"/>
  <c r="R2274" i="16"/>
  <c r="R2275" i="16"/>
  <c r="R2276" i="16"/>
  <c r="R2277" i="16"/>
  <c r="R2278" i="16"/>
  <c r="R2279" i="16"/>
  <c r="R2280" i="16"/>
  <c r="R2281" i="16"/>
  <c r="R2282" i="16"/>
  <c r="R2283" i="16"/>
  <c r="R2284" i="16"/>
  <c r="R2285" i="16"/>
  <c r="R2286" i="16"/>
  <c r="R2287" i="16"/>
  <c r="R2288" i="16"/>
  <c r="R2289" i="16"/>
  <c r="R2290" i="16"/>
  <c r="R2291" i="16"/>
  <c r="R2292" i="16"/>
  <c r="R2293" i="16"/>
  <c r="R2294" i="16"/>
  <c r="R2295" i="16"/>
  <c r="R2296" i="16"/>
  <c r="R2297" i="16"/>
  <c r="R2298" i="16"/>
  <c r="R2299" i="16"/>
  <c r="R2300" i="16"/>
  <c r="R2301" i="16"/>
  <c r="R2302" i="16"/>
  <c r="R2303" i="16"/>
  <c r="R2304" i="16"/>
  <c r="R2305" i="16"/>
  <c r="R2306" i="16"/>
  <c r="R2307" i="16"/>
  <c r="R2308" i="16"/>
  <c r="R2309" i="16"/>
  <c r="R2310" i="16"/>
  <c r="R2311" i="16"/>
  <c r="R2312" i="16"/>
  <c r="R2313" i="16"/>
  <c r="R2314" i="16"/>
  <c r="R2315" i="16"/>
  <c r="R2316" i="16"/>
  <c r="R2317" i="16"/>
  <c r="R2318" i="16"/>
  <c r="R2319" i="16"/>
  <c r="R2320" i="16"/>
  <c r="R2321" i="16"/>
  <c r="R2322" i="16"/>
  <c r="R2323" i="16"/>
  <c r="R2324" i="16"/>
  <c r="R2325" i="16"/>
  <c r="R2326" i="16"/>
  <c r="R2327" i="16"/>
  <c r="R2328" i="16"/>
  <c r="R2329" i="16"/>
  <c r="R2330" i="16"/>
  <c r="R2331" i="16"/>
  <c r="R2332" i="16"/>
  <c r="R2333" i="16"/>
  <c r="R2334" i="16"/>
  <c r="R2335" i="16"/>
  <c r="R2336" i="16"/>
  <c r="Q3" i="16"/>
  <c r="Q4" i="16"/>
  <c r="Q5" i="16"/>
  <c r="Q6" i="16"/>
  <c r="Q7" i="16"/>
  <c r="Q8" i="16"/>
  <c r="Q9" i="16"/>
  <c r="Q10" i="16"/>
  <c r="Q11" i="16"/>
  <c r="Q12" i="16"/>
  <c r="Q13" i="16"/>
  <c r="Q14" i="16"/>
  <c r="Q15" i="16"/>
  <c r="Q16" i="16"/>
  <c r="Q17" i="16"/>
  <c r="Q18" i="16"/>
  <c r="Q19" i="16"/>
  <c r="Q20" i="16"/>
  <c r="Q21" i="16"/>
  <c r="Q22" i="16"/>
  <c r="Q23"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940" i="16"/>
  <c r="Q941" i="16"/>
  <c r="Q942" i="16"/>
  <c r="Q943" i="16"/>
  <c r="Q944" i="16"/>
  <c r="Q945" i="16"/>
  <c r="Q946" i="16"/>
  <c r="Q947" i="16"/>
  <c r="Q948" i="16"/>
  <c r="Q949" i="16"/>
  <c r="Q950" i="16"/>
  <c r="Q951" i="16"/>
  <c r="Q952" i="16"/>
  <c r="Q953" i="16"/>
  <c r="Q954" i="16"/>
  <c r="Q955" i="16"/>
  <c r="Q956" i="16"/>
  <c r="Q957" i="16"/>
  <c r="Q958" i="16"/>
  <c r="Q959" i="16"/>
  <c r="Q960" i="16"/>
  <c r="Q961" i="16"/>
  <c r="Q962" i="16"/>
  <c r="Q963" i="16"/>
  <c r="Q964" i="16"/>
  <c r="Q965" i="16"/>
  <c r="Q966" i="16"/>
  <c r="Q967" i="16"/>
  <c r="Q968" i="16"/>
  <c r="Q969" i="16"/>
  <c r="Q970" i="16"/>
  <c r="Q971" i="16"/>
  <c r="Q972" i="16"/>
  <c r="Q973" i="16"/>
  <c r="Q974" i="16"/>
  <c r="Q975" i="16"/>
  <c r="Q976" i="16"/>
  <c r="Q977" i="16"/>
  <c r="Q978" i="16"/>
  <c r="Q979" i="16"/>
  <c r="Q980" i="16"/>
  <c r="Q981" i="16"/>
  <c r="Q982" i="16"/>
  <c r="Q983" i="16"/>
  <c r="Q984" i="16"/>
  <c r="Q985" i="16"/>
  <c r="Q986" i="16"/>
  <c r="Q987" i="16"/>
  <c r="Q988" i="16"/>
  <c r="Q989" i="16"/>
  <c r="Q990" i="16"/>
  <c r="Q991" i="16"/>
  <c r="Q992" i="16"/>
  <c r="Q993" i="16"/>
  <c r="Q994" i="16"/>
  <c r="Q995" i="16"/>
  <c r="Q996" i="16"/>
  <c r="Q997" i="16"/>
  <c r="Q998" i="16"/>
  <c r="Q999" i="16"/>
  <c r="Q1000" i="16"/>
  <c r="Q1001" i="16"/>
  <c r="Q1002" i="16"/>
  <c r="Q1003" i="16"/>
  <c r="Q1004" i="16"/>
  <c r="Q1005" i="16"/>
  <c r="Q1006" i="16"/>
  <c r="Q1007" i="16"/>
  <c r="Q1008" i="16"/>
  <c r="Q1009" i="16"/>
  <c r="Q1010" i="16"/>
  <c r="Q1011" i="16"/>
  <c r="Q1012" i="16"/>
  <c r="Q1013" i="16"/>
  <c r="Q1014" i="16"/>
  <c r="Q1015" i="16"/>
  <c r="Q1016" i="16"/>
  <c r="Q1017" i="16"/>
  <c r="Q1018" i="16"/>
  <c r="Q1019" i="16"/>
  <c r="Q1020" i="16"/>
  <c r="Q1021" i="16"/>
  <c r="Q1022" i="16"/>
  <c r="Q1023" i="16"/>
  <c r="Q1024" i="16"/>
  <c r="Q1025" i="16"/>
  <c r="Q1026" i="16"/>
  <c r="Q1027" i="16"/>
  <c r="Q1028" i="16"/>
  <c r="Q1029" i="16"/>
  <c r="Q1030" i="16"/>
  <c r="Q1031" i="16"/>
  <c r="Q1032" i="16"/>
  <c r="Q1033" i="16"/>
  <c r="Q1034" i="16"/>
  <c r="Q1035" i="16"/>
  <c r="Q1036" i="16"/>
  <c r="Q1037" i="16"/>
  <c r="Q1038" i="16"/>
  <c r="Q1039" i="16"/>
  <c r="Q1040" i="16"/>
  <c r="Q1041" i="16"/>
  <c r="Q1042" i="16"/>
  <c r="Q1043" i="16"/>
  <c r="Q1044" i="16"/>
  <c r="Q1045" i="16"/>
  <c r="Q1046" i="16"/>
  <c r="Q1047" i="16"/>
  <c r="Q1048" i="16"/>
  <c r="Q1049" i="16"/>
  <c r="Q1050" i="16"/>
  <c r="Q1051" i="16"/>
  <c r="Q1052" i="16"/>
  <c r="Q1053" i="16"/>
  <c r="Q1054" i="16"/>
  <c r="Q1055" i="16"/>
  <c r="Q1056" i="16"/>
  <c r="Q1057" i="16"/>
  <c r="Q1058" i="16"/>
  <c r="Q1059" i="16"/>
  <c r="Q1060" i="16"/>
  <c r="Q1061" i="16"/>
  <c r="Q1062" i="16"/>
  <c r="Q1063" i="16"/>
  <c r="Q1064" i="16"/>
  <c r="Q1065" i="16"/>
  <c r="Q1066" i="16"/>
  <c r="Q1067" i="16"/>
  <c r="Q1068" i="16"/>
  <c r="Q1069" i="16"/>
  <c r="Q1070" i="16"/>
  <c r="Q1071" i="16"/>
  <c r="Q1072" i="16"/>
  <c r="Q1073" i="16"/>
  <c r="Q1074" i="16"/>
  <c r="Q1075" i="16"/>
  <c r="Q1076" i="16"/>
  <c r="Q1077" i="16"/>
  <c r="Q1078" i="16"/>
  <c r="Q1079" i="16"/>
  <c r="Q1080" i="16"/>
  <c r="Q1081" i="16"/>
  <c r="Q1082" i="16"/>
  <c r="Q1083" i="16"/>
  <c r="Q1084" i="16"/>
  <c r="Q1085" i="16"/>
  <c r="Q1086" i="16"/>
  <c r="Q1087" i="16"/>
  <c r="Q1088" i="16"/>
  <c r="Q1089" i="16"/>
  <c r="Q1090" i="16"/>
  <c r="Q1091" i="16"/>
  <c r="Q1092" i="16"/>
  <c r="Q1093" i="16"/>
  <c r="Q1094" i="16"/>
  <c r="Q1095" i="16"/>
  <c r="Q1096" i="16"/>
  <c r="Q1097" i="16"/>
  <c r="Q1098" i="16"/>
  <c r="Q1099" i="16"/>
  <c r="Q1100" i="16"/>
  <c r="Q1101" i="16"/>
  <c r="Q1102" i="16"/>
  <c r="Q1103" i="16"/>
  <c r="Q1104" i="16"/>
  <c r="Q1105" i="16"/>
  <c r="Q1106" i="16"/>
  <c r="Q1107" i="16"/>
  <c r="Q1108" i="16"/>
  <c r="Q1109" i="16"/>
  <c r="Q1110" i="16"/>
  <c r="Q1111" i="16"/>
  <c r="Q1112" i="16"/>
  <c r="Q1113" i="16"/>
  <c r="Q1114" i="16"/>
  <c r="Q1115" i="16"/>
  <c r="Q1116" i="16"/>
  <c r="Q1117" i="16"/>
  <c r="Q1118" i="16"/>
  <c r="Q1119" i="16"/>
  <c r="Q1120" i="16"/>
  <c r="Q1121" i="16"/>
  <c r="Q1122" i="16"/>
  <c r="Q1123" i="16"/>
  <c r="Q1124" i="16"/>
  <c r="Q1125" i="16"/>
  <c r="Q1126" i="16"/>
  <c r="Q1127" i="16"/>
  <c r="Q1128" i="16"/>
  <c r="Q1129" i="16"/>
  <c r="Q1130" i="16"/>
  <c r="Q1131" i="16"/>
  <c r="Q1132" i="16"/>
  <c r="Q1133" i="16"/>
  <c r="Q1134" i="16"/>
  <c r="Q1135" i="16"/>
  <c r="Q1136" i="16"/>
  <c r="Q1137" i="16"/>
  <c r="Q1138" i="16"/>
  <c r="Q1139" i="16"/>
  <c r="Q1140" i="16"/>
  <c r="Q1141" i="16"/>
  <c r="Q1142" i="16"/>
  <c r="Q1143" i="16"/>
  <c r="Q1144" i="16"/>
  <c r="Q1145" i="16"/>
  <c r="Q1146" i="16"/>
  <c r="Q1147" i="16"/>
  <c r="Q1148" i="16"/>
  <c r="Q1149" i="16"/>
  <c r="Q1150" i="16"/>
  <c r="Q1151" i="16"/>
  <c r="Q1152" i="16"/>
  <c r="Q1153" i="16"/>
  <c r="Q1154" i="16"/>
  <c r="Q1155" i="16"/>
  <c r="Q1156" i="16"/>
  <c r="Q1157" i="16"/>
  <c r="Q1158" i="16"/>
  <c r="Q1159" i="16"/>
  <c r="Q1160" i="16"/>
  <c r="Q1161" i="16"/>
  <c r="Q1162" i="16"/>
  <c r="Q1163" i="16"/>
  <c r="Q1164" i="16"/>
  <c r="Q1165" i="16"/>
  <c r="Q1166" i="16"/>
  <c r="Q1167" i="16"/>
  <c r="Q1168" i="16"/>
  <c r="Q1169" i="16"/>
  <c r="Q1170" i="16"/>
  <c r="Q1171" i="16"/>
  <c r="Q1172" i="16"/>
  <c r="Q1173" i="16"/>
  <c r="Q1174" i="16"/>
  <c r="Q1175" i="16"/>
  <c r="Q1176" i="16"/>
  <c r="Q1177" i="16"/>
  <c r="Q1178" i="16"/>
  <c r="Q1179" i="16"/>
  <c r="Q1180" i="16"/>
  <c r="Q1181" i="16"/>
  <c r="Q1182" i="16"/>
  <c r="Q1183" i="16"/>
  <c r="Q1184" i="16"/>
  <c r="Q1185" i="16"/>
  <c r="Q1186" i="16"/>
  <c r="Q1187" i="16"/>
  <c r="Q1188" i="16"/>
  <c r="Q1189" i="16"/>
  <c r="Q1190" i="16"/>
  <c r="Q1191" i="16"/>
  <c r="Q1192" i="16"/>
  <c r="Q1193" i="16"/>
  <c r="Q1194" i="16"/>
  <c r="Q1195" i="16"/>
  <c r="Q1196" i="16"/>
  <c r="Q1197" i="16"/>
  <c r="Q1198" i="16"/>
  <c r="Q1199" i="16"/>
  <c r="Q1200" i="16"/>
  <c r="Q1201" i="16"/>
  <c r="Q1202" i="16"/>
  <c r="Q1203" i="16"/>
  <c r="Q1204" i="16"/>
  <c r="Q1205" i="16"/>
  <c r="Q1206" i="16"/>
  <c r="Q1207" i="16"/>
  <c r="Q1208" i="16"/>
  <c r="Q1209" i="16"/>
  <c r="Q1210" i="16"/>
  <c r="Q1211" i="16"/>
  <c r="Q1212" i="16"/>
  <c r="Q1213" i="16"/>
  <c r="Q1214" i="16"/>
  <c r="Q1215" i="16"/>
  <c r="Q1216" i="16"/>
  <c r="Q1217" i="16"/>
  <c r="Q1218" i="16"/>
  <c r="Q1219" i="16"/>
  <c r="Q1220" i="16"/>
  <c r="Q1221" i="16"/>
  <c r="Q1222" i="16"/>
  <c r="Q1223" i="16"/>
  <c r="Q1224" i="16"/>
  <c r="Q1225" i="16"/>
  <c r="Q1226" i="16"/>
  <c r="Q1227" i="16"/>
  <c r="Q1228" i="16"/>
  <c r="Q1229" i="16"/>
  <c r="Q1230" i="16"/>
  <c r="Q1231" i="16"/>
  <c r="Q1232" i="16"/>
  <c r="Q1233" i="16"/>
  <c r="Q1234" i="16"/>
  <c r="Q1235" i="16"/>
  <c r="Q1236" i="16"/>
  <c r="Q1237" i="16"/>
  <c r="Q1238" i="16"/>
  <c r="Q1239" i="16"/>
  <c r="Q1240" i="16"/>
  <c r="Q1241" i="16"/>
  <c r="Q1242" i="16"/>
  <c r="Q1243" i="16"/>
  <c r="Q1244" i="16"/>
  <c r="Q1245" i="16"/>
  <c r="Q1246" i="16"/>
  <c r="Q1247" i="16"/>
  <c r="Q1248" i="16"/>
  <c r="Q1249" i="16"/>
  <c r="Q1250" i="16"/>
  <c r="Q1251" i="16"/>
  <c r="Q1252" i="16"/>
  <c r="Q1253" i="16"/>
  <c r="Q1254" i="16"/>
  <c r="Q1255" i="16"/>
  <c r="Q1256" i="16"/>
  <c r="Q1257" i="16"/>
  <c r="Q1258" i="16"/>
  <c r="Q1259" i="16"/>
  <c r="Q1260" i="16"/>
  <c r="Q1261" i="16"/>
  <c r="Q1262" i="16"/>
  <c r="Q1263" i="16"/>
  <c r="Q1264" i="16"/>
  <c r="Q1265" i="16"/>
  <c r="Q1266" i="16"/>
  <c r="Q1267" i="16"/>
  <c r="Q1268" i="16"/>
  <c r="Q1269" i="16"/>
  <c r="Q1270" i="16"/>
  <c r="Q1271" i="16"/>
  <c r="Q1272" i="16"/>
  <c r="Q1273" i="16"/>
  <c r="Q1274" i="16"/>
  <c r="Q1275" i="16"/>
  <c r="Q1276" i="16"/>
  <c r="Q1277" i="16"/>
  <c r="Q1278" i="16"/>
  <c r="Q1279" i="16"/>
  <c r="Q1280" i="16"/>
  <c r="Q1281" i="16"/>
  <c r="Q1282" i="16"/>
  <c r="Q1283" i="16"/>
  <c r="Q1284" i="16"/>
  <c r="Q1285" i="16"/>
  <c r="Q1286" i="16"/>
  <c r="Q1287" i="16"/>
  <c r="Q1288" i="16"/>
  <c r="Q1289" i="16"/>
  <c r="Q1290" i="16"/>
  <c r="Q1291" i="16"/>
  <c r="Q1292" i="16"/>
  <c r="Q1293" i="16"/>
  <c r="Q1294" i="16"/>
  <c r="Q1295" i="16"/>
  <c r="Q1296" i="16"/>
  <c r="Q1297" i="16"/>
  <c r="Q1298" i="16"/>
  <c r="Q1299" i="16"/>
  <c r="Q1300" i="16"/>
  <c r="Q1301" i="16"/>
  <c r="Q1302" i="16"/>
  <c r="Q1303" i="16"/>
  <c r="Q1304" i="16"/>
  <c r="Q1305" i="16"/>
  <c r="Q1306" i="16"/>
  <c r="Q1307" i="16"/>
  <c r="Q1308" i="16"/>
  <c r="Q1309" i="16"/>
  <c r="Q1310" i="16"/>
  <c r="Q1311" i="16"/>
  <c r="Q1312" i="16"/>
  <c r="Q1313" i="16"/>
  <c r="Q1314" i="16"/>
  <c r="Q1315" i="16"/>
  <c r="Q1316" i="16"/>
  <c r="Q1317" i="16"/>
  <c r="Q1318" i="16"/>
  <c r="Q1319" i="16"/>
  <c r="Q1320" i="16"/>
  <c r="Q1321" i="16"/>
  <c r="Q1322" i="16"/>
  <c r="Q1323" i="16"/>
  <c r="Q1324" i="16"/>
  <c r="Q1325" i="16"/>
  <c r="Q1326" i="16"/>
  <c r="Q1327" i="16"/>
  <c r="Q1328" i="16"/>
  <c r="Q1329" i="16"/>
  <c r="Q1330" i="16"/>
  <c r="Q1331" i="16"/>
  <c r="Q1332" i="16"/>
  <c r="Q1333" i="16"/>
  <c r="Q1334" i="16"/>
  <c r="Q1335" i="16"/>
  <c r="Q1336" i="16"/>
  <c r="Q1337" i="16"/>
  <c r="Q1338" i="16"/>
  <c r="Q1339" i="16"/>
  <c r="Q1340" i="16"/>
  <c r="Q1341" i="16"/>
  <c r="Q1342" i="16"/>
  <c r="Q1343" i="16"/>
  <c r="Q1344" i="16"/>
  <c r="Q1345" i="16"/>
  <c r="Q1346" i="16"/>
  <c r="Q1347" i="16"/>
  <c r="Q1348" i="16"/>
  <c r="Q1349" i="16"/>
  <c r="Q1350" i="16"/>
  <c r="Q1351" i="16"/>
  <c r="Q1352" i="16"/>
  <c r="Q1353" i="16"/>
  <c r="Q1354" i="16"/>
  <c r="Q1355" i="16"/>
  <c r="Q1356" i="16"/>
  <c r="Q1357" i="16"/>
  <c r="Q1358" i="16"/>
  <c r="Q1359" i="16"/>
  <c r="Q1360" i="16"/>
  <c r="Q1361" i="16"/>
  <c r="Q1362" i="16"/>
  <c r="Q1363" i="16"/>
  <c r="Q1364" i="16"/>
  <c r="Q1365" i="16"/>
  <c r="Q1366" i="16"/>
  <c r="Q1367" i="16"/>
  <c r="Q1368" i="16"/>
  <c r="Q1369" i="16"/>
  <c r="Q1370" i="16"/>
  <c r="Q1371" i="16"/>
  <c r="Q1372" i="16"/>
  <c r="Q1373" i="16"/>
  <c r="Q1374" i="16"/>
  <c r="Q1375" i="16"/>
  <c r="Q1376" i="16"/>
  <c r="Q1377" i="16"/>
  <c r="Q1378" i="16"/>
  <c r="Q1379" i="16"/>
  <c r="Q1380" i="16"/>
  <c r="Q1381" i="16"/>
  <c r="Q1382" i="16"/>
  <c r="Q1383" i="16"/>
  <c r="Q1384" i="16"/>
  <c r="Q1385" i="16"/>
  <c r="Q1386" i="16"/>
  <c r="Q1387" i="16"/>
  <c r="Q1388" i="16"/>
  <c r="Q1389" i="16"/>
  <c r="Q1390" i="16"/>
  <c r="Q1391" i="16"/>
  <c r="Q1392" i="16"/>
  <c r="Q1393" i="16"/>
  <c r="Q1394" i="16"/>
  <c r="Q1395" i="16"/>
  <c r="Q1396" i="16"/>
  <c r="Q1397" i="16"/>
  <c r="Q1398" i="16"/>
  <c r="Q1399" i="16"/>
  <c r="Q1400" i="16"/>
  <c r="Q1401" i="16"/>
  <c r="Q1402" i="16"/>
  <c r="Q1403" i="16"/>
  <c r="Q1404" i="16"/>
  <c r="Q1405" i="16"/>
  <c r="Q1406" i="16"/>
  <c r="Q1407" i="16"/>
  <c r="Q1408" i="16"/>
  <c r="Q1409" i="16"/>
  <c r="Q1410" i="16"/>
  <c r="Q1411" i="16"/>
  <c r="Q1412" i="16"/>
  <c r="Q1413" i="16"/>
  <c r="Q1414" i="16"/>
  <c r="Q1415" i="16"/>
  <c r="Q1416" i="16"/>
  <c r="Q1417" i="16"/>
  <c r="Q1418" i="16"/>
  <c r="Q1419" i="16"/>
  <c r="Q1420" i="16"/>
  <c r="Q1421" i="16"/>
  <c r="Q1422" i="16"/>
  <c r="Q1423" i="16"/>
  <c r="Q1424" i="16"/>
  <c r="Q1425" i="16"/>
  <c r="Q1426" i="16"/>
  <c r="Q1427" i="16"/>
  <c r="Q1428" i="16"/>
  <c r="Q1429" i="16"/>
  <c r="Q1430" i="16"/>
  <c r="Q1431" i="16"/>
  <c r="Q1432" i="16"/>
  <c r="Q1433" i="16"/>
  <c r="Q1434" i="16"/>
  <c r="Q1435" i="16"/>
  <c r="Q1436" i="16"/>
  <c r="Q1437" i="16"/>
  <c r="Q1438" i="16"/>
  <c r="Q1439" i="16"/>
  <c r="Q1440" i="16"/>
  <c r="Q1441" i="16"/>
  <c r="Q1442" i="16"/>
  <c r="Q1443" i="16"/>
  <c r="Q1444" i="16"/>
  <c r="Q1445" i="16"/>
  <c r="Q1446" i="16"/>
  <c r="Q1447" i="16"/>
  <c r="Q1448" i="16"/>
  <c r="Q1449" i="16"/>
  <c r="Q1450" i="16"/>
  <c r="Q1451" i="16"/>
  <c r="Q1452" i="16"/>
  <c r="Q1453" i="16"/>
  <c r="Q1454" i="16"/>
  <c r="Q1455" i="16"/>
  <c r="Q1456" i="16"/>
  <c r="Q1457" i="16"/>
  <c r="Q1458" i="16"/>
  <c r="Q1459" i="16"/>
  <c r="Q1460" i="16"/>
  <c r="Q1461" i="16"/>
  <c r="Q1462" i="16"/>
  <c r="Q1463" i="16"/>
  <c r="Q1464" i="16"/>
  <c r="Q1465" i="16"/>
  <c r="Q1466" i="16"/>
  <c r="Q1467" i="16"/>
  <c r="Q1468" i="16"/>
  <c r="Q1469" i="16"/>
  <c r="Q1470" i="16"/>
  <c r="Q1471" i="16"/>
  <c r="Q1472" i="16"/>
  <c r="Q1473" i="16"/>
  <c r="Q1474" i="16"/>
  <c r="Q1475" i="16"/>
  <c r="Q1476" i="16"/>
  <c r="Q1477" i="16"/>
  <c r="Q1478" i="16"/>
  <c r="Q1479" i="16"/>
  <c r="Q1480" i="16"/>
  <c r="Q1481" i="16"/>
  <c r="Q1482" i="16"/>
  <c r="Q1483" i="16"/>
  <c r="Q1484" i="16"/>
  <c r="Q1485" i="16"/>
  <c r="Q1486" i="16"/>
  <c r="Q1487" i="16"/>
  <c r="Q1488" i="16"/>
  <c r="Q1489" i="16"/>
  <c r="Q1490" i="16"/>
  <c r="Q1491" i="16"/>
  <c r="Q1492" i="16"/>
  <c r="Q1493" i="16"/>
  <c r="Q1494" i="16"/>
  <c r="Q1495" i="16"/>
  <c r="Q1496" i="16"/>
  <c r="Q1497" i="16"/>
  <c r="Q1498" i="16"/>
  <c r="Q1499" i="16"/>
  <c r="Q1500" i="16"/>
  <c r="Q1501" i="16"/>
  <c r="Q1502" i="16"/>
  <c r="Q1503" i="16"/>
  <c r="Q1504" i="16"/>
  <c r="Q1505" i="16"/>
  <c r="Q1506" i="16"/>
  <c r="Q1507" i="16"/>
  <c r="Q1508" i="16"/>
  <c r="Q1509" i="16"/>
  <c r="Q1510" i="16"/>
  <c r="Q1511" i="16"/>
  <c r="Q1512" i="16"/>
  <c r="Q1513" i="16"/>
  <c r="Q1514" i="16"/>
  <c r="Q1515" i="16"/>
  <c r="Q1516" i="16"/>
  <c r="Q1517" i="16"/>
  <c r="Q1518" i="16"/>
  <c r="Q1519" i="16"/>
  <c r="Q1520" i="16"/>
  <c r="Q1521" i="16"/>
  <c r="Q1522" i="16"/>
  <c r="Q1523" i="16"/>
  <c r="Q1524" i="16"/>
  <c r="Q1525" i="16"/>
  <c r="Q1526" i="16"/>
  <c r="Q1527" i="16"/>
  <c r="Q1528" i="16"/>
  <c r="Q1529" i="16"/>
  <c r="Q1530" i="16"/>
  <c r="Q1531" i="16"/>
  <c r="Q1532" i="16"/>
  <c r="Q1533" i="16"/>
  <c r="Q1534" i="16"/>
  <c r="Q1535" i="16"/>
  <c r="Q1536" i="16"/>
  <c r="Q1537" i="16"/>
  <c r="Q1538" i="16"/>
  <c r="Q1539" i="16"/>
  <c r="Q1540" i="16"/>
  <c r="Q1541" i="16"/>
  <c r="Q1542" i="16"/>
  <c r="Q1543" i="16"/>
  <c r="Q1544" i="16"/>
  <c r="Q1545" i="16"/>
  <c r="Q1546" i="16"/>
  <c r="Q1547" i="16"/>
  <c r="Q1548" i="16"/>
  <c r="Q1549" i="16"/>
  <c r="Q1550" i="16"/>
  <c r="Q1551" i="16"/>
  <c r="Q1552" i="16"/>
  <c r="Q1553" i="16"/>
  <c r="Q1554" i="16"/>
  <c r="Q1555" i="16"/>
  <c r="Q1556" i="16"/>
  <c r="Q1557" i="16"/>
  <c r="Q1558" i="16"/>
  <c r="Q1559" i="16"/>
  <c r="Q1560" i="16"/>
  <c r="Q1561" i="16"/>
  <c r="Q1562" i="16"/>
  <c r="Q1563" i="16"/>
  <c r="Q1564" i="16"/>
  <c r="Q1565" i="16"/>
  <c r="Q1566" i="16"/>
  <c r="Q1567" i="16"/>
  <c r="Q1568" i="16"/>
  <c r="Q1569" i="16"/>
  <c r="Q1570" i="16"/>
  <c r="Q1571" i="16"/>
  <c r="Q1572" i="16"/>
  <c r="Q1573" i="16"/>
  <c r="Q1574" i="16"/>
  <c r="Q1575" i="16"/>
  <c r="Q1576" i="16"/>
  <c r="Q1577" i="16"/>
  <c r="Q1578" i="16"/>
  <c r="Q1579" i="16"/>
  <c r="Q1580" i="16"/>
  <c r="Q1581" i="16"/>
  <c r="Q1582" i="16"/>
  <c r="Q1583" i="16"/>
  <c r="Q1584" i="16"/>
  <c r="Q1585" i="16"/>
  <c r="Q1586" i="16"/>
  <c r="Q1587" i="16"/>
  <c r="Q1588" i="16"/>
  <c r="Q1589" i="16"/>
  <c r="Q1590" i="16"/>
  <c r="Q1591" i="16"/>
  <c r="Q1592" i="16"/>
  <c r="Q1593" i="16"/>
  <c r="Q1594" i="16"/>
  <c r="Q1595" i="16"/>
  <c r="Q1596" i="16"/>
  <c r="Q1597" i="16"/>
  <c r="Q1598" i="16"/>
  <c r="Q1599" i="16"/>
  <c r="Q1600" i="16"/>
  <c r="Q1601" i="16"/>
  <c r="Q1602" i="16"/>
  <c r="Q1603" i="16"/>
  <c r="Q1604" i="16"/>
  <c r="Q1605" i="16"/>
  <c r="Q1606" i="16"/>
  <c r="Q1607" i="16"/>
  <c r="Q1608" i="16"/>
  <c r="Q1609" i="16"/>
  <c r="Q1610" i="16"/>
  <c r="Q1611" i="16"/>
  <c r="Q1612" i="16"/>
  <c r="Q1613" i="16"/>
  <c r="Q1614" i="16"/>
  <c r="Q1615" i="16"/>
  <c r="Q1616" i="16"/>
  <c r="Q1617" i="16"/>
  <c r="Q1618" i="16"/>
  <c r="Q1619" i="16"/>
  <c r="Q1620" i="16"/>
  <c r="Q1621" i="16"/>
  <c r="Q1622" i="16"/>
  <c r="Q1623" i="16"/>
  <c r="Q1624" i="16"/>
  <c r="Q1625" i="16"/>
  <c r="Q1626" i="16"/>
  <c r="Q1627" i="16"/>
  <c r="Q1628" i="16"/>
  <c r="Q1629" i="16"/>
  <c r="Q1630" i="16"/>
  <c r="Q1631" i="16"/>
  <c r="Q1632" i="16"/>
  <c r="Q1633" i="16"/>
  <c r="Q1634" i="16"/>
  <c r="Q1635" i="16"/>
  <c r="Q1636" i="16"/>
  <c r="Q1637" i="16"/>
  <c r="Q1638" i="16"/>
  <c r="Q1639" i="16"/>
  <c r="Q1640" i="16"/>
  <c r="Q1641" i="16"/>
  <c r="Q1642" i="16"/>
  <c r="Q1643" i="16"/>
  <c r="Q1644" i="16"/>
  <c r="Q1645" i="16"/>
  <c r="Q1646" i="16"/>
  <c r="Q1647" i="16"/>
  <c r="Q1648" i="16"/>
  <c r="Q1649" i="16"/>
  <c r="Q1650" i="16"/>
  <c r="Q1651" i="16"/>
  <c r="Q1652" i="16"/>
  <c r="Q1653" i="16"/>
  <c r="Q1654" i="16"/>
  <c r="Q1655" i="16"/>
  <c r="Q1656" i="16"/>
  <c r="Q1657" i="16"/>
  <c r="Q1658" i="16"/>
  <c r="Q1659" i="16"/>
  <c r="Q1660" i="16"/>
  <c r="Q1661" i="16"/>
  <c r="Q1662" i="16"/>
  <c r="Q1663" i="16"/>
  <c r="Q1664" i="16"/>
  <c r="Q1665" i="16"/>
  <c r="Q1666" i="16"/>
  <c r="Q1667" i="16"/>
  <c r="Q1668" i="16"/>
  <c r="Q1669" i="16"/>
  <c r="Q1670" i="16"/>
  <c r="Q1671" i="16"/>
  <c r="Q1672" i="16"/>
  <c r="Q1673" i="16"/>
  <c r="Q1674" i="16"/>
  <c r="Q1675" i="16"/>
  <c r="Q1676" i="16"/>
  <c r="Q1677" i="16"/>
  <c r="Q1678" i="16"/>
  <c r="Q1679" i="16"/>
  <c r="Q1680" i="16"/>
  <c r="Q1681" i="16"/>
  <c r="Q1682" i="16"/>
  <c r="Q1683" i="16"/>
  <c r="Q1684" i="16"/>
  <c r="Q1685" i="16"/>
  <c r="Q1686" i="16"/>
  <c r="Q1687" i="16"/>
  <c r="Q1688" i="16"/>
  <c r="Q1689" i="16"/>
  <c r="Q1690" i="16"/>
  <c r="Q1691" i="16"/>
  <c r="Q1692" i="16"/>
  <c r="Q1693" i="16"/>
  <c r="Q1694" i="16"/>
  <c r="Q1695" i="16"/>
  <c r="Q1696" i="16"/>
  <c r="Q1697" i="16"/>
  <c r="Q1698" i="16"/>
  <c r="Q1699" i="16"/>
  <c r="Q1700" i="16"/>
  <c r="Q1701" i="16"/>
  <c r="Q1702" i="16"/>
  <c r="Q1703" i="16"/>
  <c r="Q1704" i="16"/>
  <c r="Q1705" i="16"/>
  <c r="Q1706" i="16"/>
  <c r="Q1707" i="16"/>
  <c r="Q1708" i="16"/>
  <c r="Q1709" i="16"/>
  <c r="Q1710" i="16"/>
  <c r="Q1711" i="16"/>
  <c r="Q1712" i="16"/>
  <c r="Q1713" i="16"/>
  <c r="Q1714" i="16"/>
  <c r="Q1715" i="16"/>
  <c r="Q1716" i="16"/>
  <c r="Q1717" i="16"/>
  <c r="Q1718" i="16"/>
  <c r="Q1719" i="16"/>
  <c r="Q1720" i="16"/>
  <c r="Q1721" i="16"/>
  <c r="Q1722" i="16"/>
  <c r="Q1723" i="16"/>
  <c r="Q1724" i="16"/>
  <c r="Q1725" i="16"/>
  <c r="Q1726" i="16"/>
  <c r="Q1727" i="16"/>
  <c r="Q1728" i="16"/>
  <c r="Q1729" i="16"/>
  <c r="Q1730" i="16"/>
  <c r="Q1731" i="16"/>
  <c r="Q1732" i="16"/>
  <c r="Q1733" i="16"/>
  <c r="Q1734" i="16"/>
  <c r="Q1735" i="16"/>
  <c r="Q1736" i="16"/>
  <c r="Q1737" i="16"/>
  <c r="Q1738" i="16"/>
  <c r="Q1739" i="16"/>
  <c r="Q1740" i="16"/>
  <c r="Q1741" i="16"/>
  <c r="Q1742" i="16"/>
  <c r="Q1743" i="16"/>
  <c r="Q1744" i="16"/>
  <c r="Q1745" i="16"/>
  <c r="Q1746" i="16"/>
  <c r="Q1747" i="16"/>
  <c r="Q1748" i="16"/>
  <c r="Q1749" i="16"/>
  <c r="Q1750" i="16"/>
  <c r="Q1751" i="16"/>
  <c r="Q1752" i="16"/>
  <c r="Q1753" i="16"/>
  <c r="Q1754" i="16"/>
  <c r="Q1755" i="16"/>
  <c r="Q1756" i="16"/>
  <c r="Q1757" i="16"/>
  <c r="Q1758" i="16"/>
  <c r="Q1759" i="16"/>
  <c r="Q1760" i="16"/>
  <c r="Q1761" i="16"/>
  <c r="Q1762" i="16"/>
  <c r="Q1763" i="16"/>
  <c r="Q1764" i="16"/>
  <c r="Q1765" i="16"/>
  <c r="Q1766" i="16"/>
  <c r="Q1767" i="16"/>
  <c r="Q1768" i="16"/>
  <c r="Q1769" i="16"/>
  <c r="Q1770" i="16"/>
  <c r="Q1771" i="16"/>
  <c r="Q1772" i="16"/>
  <c r="Q1773" i="16"/>
  <c r="Q1774" i="16"/>
  <c r="Q1775" i="16"/>
  <c r="Q1776" i="16"/>
  <c r="Q1777" i="16"/>
  <c r="Q1778" i="16"/>
  <c r="Q1779" i="16"/>
  <c r="Q1780" i="16"/>
  <c r="Q1781" i="16"/>
  <c r="Q1782" i="16"/>
  <c r="Q1783" i="16"/>
  <c r="Q1784" i="16"/>
  <c r="Q1785" i="16"/>
  <c r="Q1786" i="16"/>
  <c r="Q1787" i="16"/>
  <c r="Q1788" i="16"/>
  <c r="Q1789" i="16"/>
  <c r="Q1790" i="16"/>
  <c r="Q1791" i="16"/>
  <c r="Q1792" i="16"/>
  <c r="Q1793" i="16"/>
  <c r="Q1794" i="16"/>
  <c r="Q1795" i="16"/>
  <c r="Q1796" i="16"/>
  <c r="Q1797" i="16"/>
  <c r="Q1798" i="16"/>
  <c r="Q1799" i="16"/>
  <c r="Q1800" i="16"/>
  <c r="Q1801" i="16"/>
  <c r="Q1802" i="16"/>
  <c r="Q1803" i="16"/>
  <c r="Q1804" i="16"/>
  <c r="Q1805" i="16"/>
  <c r="Q1806" i="16"/>
  <c r="Q1807" i="16"/>
  <c r="Q1808" i="16"/>
  <c r="Q1809" i="16"/>
  <c r="Q1810" i="16"/>
  <c r="Q1811" i="16"/>
  <c r="Q1812" i="16"/>
  <c r="Q1813" i="16"/>
  <c r="Q1814" i="16"/>
  <c r="Q1815" i="16"/>
  <c r="Q1816" i="16"/>
  <c r="Q1817" i="16"/>
  <c r="Q1818" i="16"/>
  <c r="Q1819" i="16"/>
  <c r="Q1820" i="16"/>
  <c r="Q1821" i="16"/>
  <c r="Q1822" i="16"/>
  <c r="Q1823" i="16"/>
  <c r="Q1824" i="16"/>
  <c r="Q1825" i="16"/>
  <c r="Q1826" i="16"/>
  <c r="Q1827" i="16"/>
  <c r="Q1828" i="16"/>
  <c r="Q1829" i="16"/>
  <c r="Q1830" i="16"/>
  <c r="Q1831" i="16"/>
  <c r="Q1832" i="16"/>
  <c r="Q1833" i="16"/>
  <c r="Q1834" i="16"/>
  <c r="Q1835" i="16"/>
  <c r="Q1836" i="16"/>
  <c r="Q1837" i="16"/>
  <c r="Q1838" i="16"/>
  <c r="Q1839" i="16"/>
  <c r="Q1840" i="16"/>
  <c r="Q1841" i="16"/>
  <c r="Q1842" i="16"/>
  <c r="Q1843" i="16"/>
  <c r="Q1844" i="16"/>
  <c r="Q1845" i="16"/>
  <c r="Q1846" i="16"/>
  <c r="Q1847" i="16"/>
  <c r="Q1848" i="16"/>
  <c r="Q1849" i="16"/>
  <c r="Q1850" i="16"/>
  <c r="Q1851" i="16"/>
  <c r="Q1852" i="16"/>
  <c r="Q1853" i="16"/>
  <c r="Q1854" i="16"/>
  <c r="Q1855" i="16"/>
  <c r="Q1856" i="16"/>
  <c r="Q1857" i="16"/>
  <c r="Q1858" i="16"/>
  <c r="Q1859" i="16"/>
  <c r="Q1860" i="16"/>
  <c r="Q1861" i="16"/>
  <c r="Q1862" i="16"/>
  <c r="Q1863" i="16"/>
  <c r="Q1864" i="16"/>
  <c r="Q1865" i="16"/>
  <c r="Q1866" i="16"/>
  <c r="Q1867" i="16"/>
  <c r="Q1868" i="16"/>
  <c r="Q1869" i="16"/>
  <c r="Q1870" i="16"/>
  <c r="Q1871" i="16"/>
  <c r="Q1872" i="16"/>
  <c r="Q1873" i="16"/>
  <c r="Q1874" i="16"/>
  <c r="Q1875" i="16"/>
  <c r="Q1876" i="16"/>
  <c r="Q1877" i="16"/>
  <c r="Q1878" i="16"/>
  <c r="Q1879" i="16"/>
  <c r="Q1880" i="16"/>
  <c r="Q1881" i="16"/>
  <c r="Q1882" i="16"/>
  <c r="Q1883" i="16"/>
  <c r="Q1884" i="16"/>
  <c r="Q1885" i="16"/>
  <c r="Q1886" i="16"/>
  <c r="Q1887" i="16"/>
  <c r="Q1888" i="16"/>
  <c r="Q1889" i="16"/>
  <c r="Q1890" i="16"/>
  <c r="Q1891" i="16"/>
  <c r="Q1892" i="16"/>
  <c r="Q1893" i="16"/>
  <c r="Q1894" i="16"/>
  <c r="Q1895" i="16"/>
  <c r="Q1896" i="16"/>
  <c r="Q1897" i="16"/>
  <c r="Q1898" i="16"/>
  <c r="Q1899" i="16"/>
  <c r="Q1900" i="16"/>
  <c r="Q1901" i="16"/>
  <c r="Q1902" i="16"/>
  <c r="Q1903" i="16"/>
  <c r="Q1904" i="16"/>
  <c r="Q1905" i="16"/>
  <c r="Q1906" i="16"/>
  <c r="Q1907" i="16"/>
  <c r="Q1908" i="16"/>
  <c r="Q1909" i="16"/>
  <c r="Q1910" i="16"/>
  <c r="Q1911" i="16"/>
  <c r="Q1912" i="16"/>
  <c r="Q1913" i="16"/>
  <c r="Q1914" i="16"/>
  <c r="Q1915" i="16"/>
  <c r="Q1916" i="16"/>
  <c r="Q1917" i="16"/>
  <c r="Q1918" i="16"/>
  <c r="Q1919" i="16"/>
  <c r="Q1920" i="16"/>
  <c r="Q1921" i="16"/>
  <c r="Q1922" i="16"/>
  <c r="Q1923" i="16"/>
  <c r="Q1924" i="16"/>
  <c r="Q1925" i="16"/>
  <c r="Q1926" i="16"/>
  <c r="Q1927" i="16"/>
  <c r="Q1928" i="16"/>
  <c r="Q1929" i="16"/>
  <c r="Q1930" i="16"/>
  <c r="Q1931" i="16"/>
  <c r="Q1932" i="16"/>
  <c r="Q1933" i="16"/>
  <c r="Q1934" i="16"/>
  <c r="Q1935" i="16"/>
  <c r="Q1936" i="16"/>
  <c r="Q1937" i="16"/>
  <c r="Q1938" i="16"/>
  <c r="Q1939" i="16"/>
  <c r="Q1940" i="16"/>
  <c r="Q1941" i="16"/>
  <c r="Q1942" i="16"/>
  <c r="Q1943" i="16"/>
  <c r="Q1944" i="16"/>
  <c r="Q1945" i="16"/>
  <c r="Q1946" i="16"/>
  <c r="Q1947" i="16"/>
  <c r="Q1948" i="16"/>
  <c r="Q1949" i="16"/>
  <c r="Q1950" i="16"/>
  <c r="Q1951" i="16"/>
  <c r="Q1952" i="16"/>
  <c r="Q1953" i="16"/>
  <c r="Q1954" i="16"/>
  <c r="Q1955" i="16"/>
  <c r="Q1956" i="16"/>
  <c r="Q1957" i="16"/>
  <c r="Q1958" i="16"/>
  <c r="Q1959" i="16"/>
  <c r="Q1960" i="16"/>
  <c r="Q1961" i="16"/>
  <c r="Q1962" i="16"/>
  <c r="Q1963" i="16"/>
  <c r="Q1964" i="16"/>
  <c r="Q1965" i="16"/>
  <c r="Q1966" i="16"/>
  <c r="Q1967" i="16"/>
  <c r="Q1968" i="16"/>
  <c r="Q1969" i="16"/>
  <c r="Q1970" i="16"/>
  <c r="Q1971" i="16"/>
  <c r="Q1972" i="16"/>
  <c r="Q1973" i="16"/>
  <c r="Q1974" i="16"/>
  <c r="Q1975" i="16"/>
  <c r="Q1976" i="16"/>
  <c r="Q1977" i="16"/>
  <c r="Q1978" i="16"/>
  <c r="Q1979" i="16"/>
  <c r="Q1980" i="16"/>
  <c r="Q1981" i="16"/>
  <c r="Q1982" i="16"/>
  <c r="Q1983" i="16"/>
  <c r="Q1984" i="16"/>
  <c r="Q1985" i="16"/>
  <c r="Q1986" i="16"/>
  <c r="Q1987" i="16"/>
  <c r="Q1988" i="16"/>
  <c r="Q1989" i="16"/>
  <c r="Q1990" i="16"/>
  <c r="Q1991" i="16"/>
  <c r="Q1992" i="16"/>
  <c r="Q1993" i="16"/>
  <c r="Q1994" i="16"/>
  <c r="Q1995" i="16"/>
  <c r="Q1996" i="16"/>
  <c r="Q1997" i="16"/>
  <c r="Q1998" i="16"/>
  <c r="Q1999" i="16"/>
  <c r="Q2000" i="16"/>
  <c r="Q2001" i="16"/>
  <c r="Q2002" i="16"/>
  <c r="Q2003" i="16"/>
  <c r="Q2004" i="16"/>
  <c r="Q2005" i="16"/>
  <c r="Q2006" i="16"/>
  <c r="Q2007" i="16"/>
  <c r="Q2008" i="16"/>
  <c r="Q2009" i="16"/>
  <c r="Q2010" i="16"/>
  <c r="Q2011" i="16"/>
  <c r="Q2012" i="16"/>
  <c r="Q2013" i="16"/>
  <c r="Q2014" i="16"/>
  <c r="Q2015" i="16"/>
  <c r="Q2016" i="16"/>
  <c r="Q2017" i="16"/>
  <c r="Q2018" i="16"/>
  <c r="Q2019" i="16"/>
  <c r="Q2020" i="16"/>
  <c r="Q2021" i="16"/>
  <c r="Q2022" i="16"/>
  <c r="Q2023" i="16"/>
  <c r="Q2024" i="16"/>
  <c r="Q2025" i="16"/>
  <c r="Q2026" i="16"/>
  <c r="Q2027" i="16"/>
  <c r="Q2028" i="16"/>
  <c r="Q2029" i="16"/>
  <c r="Q2030" i="16"/>
  <c r="Q2031" i="16"/>
  <c r="Q2032" i="16"/>
  <c r="Q2033" i="16"/>
  <c r="Q2034" i="16"/>
  <c r="Q2035" i="16"/>
  <c r="Q2036" i="16"/>
  <c r="Q2037" i="16"/>
  <c r="Q2038" i="16"/>
  <c r="Q2039" i="16"/>
  <c r="Q2040" i="16"/>
  <c r="Q2041" i="16"/>
  <c r="Q2042" i="16"/>
  <c r="Q2043" i="16"/>
  <c r="Q2044" i="16"/>
  <c r="Q2045" i="16"/>
  <c r="Q2046" i="16"/>
  <c r="Q2047" i="16"/>
  <c r="Q2048" i="16"/>
  <c r="Q2049" i="16"/>
  <c r="Q2050" i="16"/>
  <c r="Q2051" i="16"/>
  <c r="Q2052" i="16"/>
  <c r="Q2053" i="16"/>
  <c r="Q2054" i="16"/>
  <c r="Q2055" i="16"/>
  <c r="Q2056" i="16"/>
  <c r="Q2057" i="16"/>
  <c r="Q2058" i="16"/>
  <c r="Q2059" i="16"/>
  <c r="Q2060" i="16"/>
  <c r="Q2061" i="16"/>
  <c r="Q2062" i="16"/>
  <c r="Q2063" i="16"/>
  <c r="Q2064" i="16"/>
  <c r="Q2065" i="16"/>
  <c r="Q2066" i="16"/>
  <c r="Q2067" i="16"/>
  <c r="Q2068" i="16"/>
  <c r="Q2069" i="16"/>
  <c r="Q2070" i="16"/>
  <c r="Q2071" i="16"/>
  <c r="Q2072" i="16"/>
  <c r="Q2073" i="16"/>
  <c r="Q2074" i="16"/>
  <c r="Q2075" i="16"/>
  <c r="Q2076" i="16"/>
  <c r="Q2077" i="16"/>
  <c r="Q2078" i="16"/>
  <c r="Q2079" i="16"/>
  <c r="Q2080" i="16"/>
  <c r="Q2081" i="16"/>
  <c r="Q2082" i="16"/>
  <c r="Q2083" i="16"/>
  <c r="Q2084" i="16"/>
  <c r="Q2085" i="16"/>
  <c r="Q2086" i="16"/>
  <c r="Q2087" i="16"/>
  <c r="Q2088" i="16"/>
  <c r="Q2089" i="16"/>
  <c r="Q2090" i="16"/>
  <c r="Q2091" i="16"/>
  <c r="Q2092" i="16"/>
  <c r="Q2093" i="16"/>
  <c r="Q2094" i="16"/>
  <c r="Q2095" i="16"/>
  <c r="Q2096" i="16"/>
  <c r="Q2097" i="16"/>
  <c r="Q2098" i="16"/>
  <c r="Q2099" i="16"/>
  <c r="Q2100" i="16"/>
  <c r="Q2101" i="16"/>
  <c r="Q2102" i="16"/>
  <c r="Q2103" i="16"/>
  <c r="Q2104" i="16"/>
  <c r="Q2105" i="16"/>
  <c r="Q2106" i="16"/>
  <c r="Q2107" i="16"/>
  <c r="Q2108" i="16"/>
  <c r="Q2109" i="16"/>
  <c r="Q2110" i="16"/>
  <c r="Q2111" i="16"/>
  <c r="Q2112" i="16"/>
  <c r="Q2113" i="16"/>
  <c r="Q2114" i="16"/>
  <c r="Q2115" i="16"/>
  <c r="Q2116" i="16"/>
  <c r="Q2117" i="16"/>
  <c r="Q2118" i="16"/>
  <c r="Q2119" i="16"/>
  <c r="Q2120" i="16"/>
  <c r="Q2121" i="16"/>
  <c r="Q2122" i="16"/>
  <c r="Q2123" i="16"/>
  <c r="Q2124" i="16"/>
  <c r="Q2125" i="16"/>
  <c r="Q2126" i="16"/>
  <c r="Q2127" i="16"/>
  <c r="Q2128" i="16"/>
  <c r="Q2129" i="16"/>
  <c r="Q2130" i="16"/>
  <c r="Q2131" i="16"/>
  <c r="Q2132" i="16"/>
  <c r="Q2133" i="16"/>
  <c r="Q2134" i="16"/>
  <c r="Q2135" i="16"/>
  <c r="Q2136" i="16"/>
  <c r="Q2137" i="16"/>
  <c r="Q2138" i="16"/>
  <c r="Q2139" i="16"/>
  <c r="Q2140" i="16"/>
  <c r="Q2141" i="16"/>
  <c r="Q2142" i="16"/>
  <c r="Q2143" i="16"/>
  <c r="Q2144" i="16"/>
  <c r="Q2145" i="16"/>
  <c r="Q2146" i="16"/>
  <c r="Q2147" i="16"/>
  <c r="Q2148" i="16"/>
  <c r="Q2149" i="16"/>
  <c r="Q2150" i="16"/>
  <c r="Q2151" i="16"/>
  <c r="Q2152" i="16"/>
  <c r="Q2153" i="16"/>
  <c r="Q2154" i="16"/>
  <c r="Q2155" i="16"/>
  <c r="Q2156" i="16"/>
  <c r="Q2157" i="16"/>
  <c r="Q2158" i="16"/>
  <c r="Q2159" i="16"/>
  <c r="Q2160" i="16"/>
  <c r="Q2161" i="16"/>
  <c r="Q2162" i="16"/>
  <c r="Q2163" i="16"/>
  <c r="Q2164" i="16"/>
  <c r="Q2165" i="16"/>
  <c r="Q2166" i="16"/>
  <c r="Q2167" i="16"/>
  <c r="Q2168" i="16"/>
  <c r="Q2169" i="16"/>
  <c r="Q2170" i="16"/>
  <c r="Q2171" i="16"/>
  <c r="Q2172" i="16"/>
  <c r="Q2173" i="16"/>
  <c r="Q2174" i="16"/>
  <c r="Q2175" i="16"/>
  <c r="Q2176" i="16"/>
  <c r="Q2177" i="16"/>
  <c r="Q2178" i="16"/>
  <c r="Q2179" i="16"/>
  <c r="Q2180" i="16"/>
  <c r="Q2181" i="16"/>
  <c r="Q2182" i="16"/>
  <c r="Q2183" i="16"/>
  <c r="Q2184" i="16"/>
  <c r="Q2185" i="16"/>
  <c r="Q2186" i="16"/>
  <c r="Q2187" i="16"/>
  <c r="Q2188" i="16"/>
  <c r="Q2189" i="16"/>
  <c r="Q2190" i="16"/>
  <c r="Q2191" i="16"/>
  <c r="Q2192" i="16"/>
  <c r="Q2193" i="16"/>
  <c r="Q2194" i="16"/>
  <c r="Q2195" i="16"/>
  <c r="Q2196" i="16"/>
  <c r="Q2197" i="16"/>
  <c r="Q2198" i="16"/>
  <c r="Q2199" i="16"/>
  <c r="Q2200" i="16"/>
  <c r="Q2201" i="16"/>
  <c r="Q2202" i="16"/>
  <c r="Q2203" i="16"/>
  <c r="Q2204" i="16"/>
  <c r="Q2205" i="16"/>
  <c r="Q2206" i="16"/>
  <c r="Q2207" i="16"/>
  <c r="Q2208" i="16"/>
  <c r="Q2209" i="16"/>
  <c r="Q2210" i="16"/>
  <c r="Q2211" i="16"/>
  <c r="Q2212" i="16"/>
  <c r="Q2213" i="16"/>
  <c r="Q2214" i="16"/>
  <c r="Q2215" i="16"/>
  <c r="Q2216" i="16"/>
  <c r="Q2217" i="16"/>
  <c r="Q2218" i="16"/>
  <c r="Q2219" i="16"/>
  <c r="Q2220" i="16"/>
  <c r="Q2221" i="16"/>
  <c r="Q2222" i="16"/>
  <c r="Q2223" i="16"/>
  <c r="Q2224" i="16"/>
  <c r="Q2225" i="16"/>
  <c r="Q2226" i="16"/>
  <c r="Q2227" i="16"/>
  <c r="Q2228" i="16"/>
  <c r="Q2229" i="16"/>
  <c r="Q2230" i="16"/>
  <c r="Q2231" i="16"/>
  <c r="Q2232" i="16"/>
  <c r="Q2233" i="16"/>
  <c r="Q2234" i="16"/>
  <c r="Q2235" i="16"/>
  <c r="Q2236" i="16"/>
  <c r="Q2237" i="16"/>
  <c r="Q2238" i="16"/>
  <c r="Q2239" i="16"/>
  <c r="Q2240" i="16"/>
  <c r="Q2241" i="16"/>
  <c r="Q2242" i="16"/>
  <c r="Q2243" i="16"/>
  <c r="Q2244" i="16"/>
  <c r="Q2245" i="16"/>
  <c r="Q2246" i="16"/>
  <c r="Q2247" i="16"/>
  <c r="Q2248" i="16"/>
  <c r="Q2249" i="16"/>
  <c r="Q2250" i="16"/>
  <c r="Q2251" i="16"/>
  <c r="Q2252" i="16"/>
  <c r="Q2253" i="16"/>
  <c r="Q2254" i="16"/>
  <c r="Q2255" i="16"/>
  <c r="Q2256" i="16"/>
  <c r="Q2257" i="16"/>
  <c r="Q2258" i="16"/>
  <c r="Q2259" i="16"/>
  <c r="Q2260" i="16"/>
  <c r="Q2261" i="16"/>
  <c r="Q2262" i="16"/>
  <c r="Q2263" i="16"/>
  <c r="Q2264" i="16"/>
  <c r="Q2265" i="16"/>
  <c r="Q2266" i="16"/>
  <c r="Q2267" i="16"/>
  <c r="Q2268" i="16"/>
  <c r="Q2269" i="16"/>
  <c r="Q2270" i="16"/>
  <c r="Q2271" i="16"/>
  <c r="Q2272" i="16"/>
  <c r="Q2273" i="16"/>
  <c r="Q2274" i="16"/>
  <c r="Q2275" i="16"/>
  <c r="Q2276" i="16"/>
  <c r="Q2277" i="16"/>
  <c r="Q2278" i="16"/>
  <c r="Q2279" i="16"/>
  <c r="Q2280" i="16"/>
  <c r="Q2281" i="16"/>
  <c r="Q2282" i="16"/>
  <c r="Q2283" i="16"/>
  <c r="Q2284" i="16"/>
  <c r="Q2285" i="16"/>
  <c r="Q2286" i="16"/>
  <c r="Q2287" i="16"/>
  <c r="Q2288" i="16"/>
  <c r="Q2289" i="16"/>
  <c r="Q2290" i="16"/>
  <c r="Q2291" i="16"/>
  <c r="Q2292" i="16"/>
  <c r="Q2293" i="16"/>
  <c r="Q2294" i="16"/>
  <c r="Q2295" i="16"/>
  <c r="Q2296" i="16"/>
  <c r="Q2297" i="16"/>
  <c r="Q2298" i="16"/>
  <c r="Q2299" i="16"/>
  <c r="Q2300" i="16"/>
  <c r="Q2301" i="16"/>
  <c r="Q2302" i="16"/>
  <c r="Q2303" i="16"/>
  <c r="Q2304" i="16"/>
  <c r="Q2305" i="16"/>
  <c r="Q2306" i="16"/>
  <c r="Q2307" i="16"/>
  <c r="Q2308" i="16"/>
  <c r="Q2309" i="16"/>
  <c r="Q2310" i="16"/>
  <c r="Q2311" i="16"/>
  <c r="Q2312" i="16"/>
  <c r="Q2313" i="16"/>
  <c r="Q2314" i="16"/>
  <c r="Q2315" i="16"/>
  <c r="Q2316" i="16"/>
  <c r="Q2317" i="16"/>
  <c r="Q2318" i="16"/>
  <c r="Q2319" i="16"/>
  <c r="Q2320" i="16"/>
  <c r="Q2321" i="16"/>
  <c r="Q2322" i="16"/>
  <c r="Q2323" i="16"/>
  <c r="Q2324" i="16"/>
  <c r="Q2325" i="16"/>
  <c r="Q2326" i="16"/>
  <c r="Q2327" i="16"/>
  <c r="Q2328" i="16"/>
  <c r="Q2329" i="16"/>
  <c r="Q2330" i="16"/>
  <c r="Q2331" i="16"/>
  <c r="Q2332" i="16"/>
  <c r="Q2333" i="16"/>
  <c r="Q2334" i="16"/>
  <c r="Q2335" i="16"/>
  <c r="Q2336" i="16"/>
  <c r="P3" i="16"/>
  <c r="P4" i="16"/>
  <c r="P5" i="16"/>
  <c r="P6"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P816" i="16"/>
  <c r="P817" i="16"/>
  <c r="P818" i="16"/>
  <c r="P819" i="16"/>
  <c r="P820" i="16"/>
  <c r="P821" i="16"/>
  <c r="P822" i="16"/>
  <c r="P823" i="16"/>
  <c r="P824" i="16"/>
  <c r="P825" i="16"/>
  <c r="P826" i="16"/>
  <c r="P827" i="16"/>
  <c r="P828" i="16"/>
  <c r="P829" i="16"/>
  <c r="P830" i="16"/>
  <c r="P831" i="16"/>
  <c r="P832" i="16"/>
  <c r="P833" i="16"/>
  <c r="P834" i="16"/>
  <c r="P835" i="16"/>
  <c r="P836" i="16"/>
  <c r="P837" i="16"/>
  <c r="P838" i="16"/>
  <c r="P839" i="16"/>
  <c r="P840" i="16"/>
  <c r="P841" i="16"/>
  <c r="P842" i="16"/>
  <c r="P843" i="16"/>
  <c r="P844" i="16"/>
  <c r="P845" i="16"/>
  <c r="P846" i="16"/>
  <c r="P847" i="16"/>
  <c r="P848" i="16"/>
  <c r="P849" i="16"/>
  <c r="P850" i="16"/>
  <c r="P851" i="16"/>
  <c r="P852" i="16"/>
  <c r="P853" i="16"/>
  <c r="P854" i="16"/>
  <c r="P855" i="16"/>
  <c r="P856" i="16"/>
  <c r="P857" i="16"/>
  <c r="P858" i="16"/>
  <c r="P859" i="16"/>
  <c r="P860" i="16"/>
  <c r="P861" i="16"/>
  <c r="P862" i="16"/>
  <c r="P863" i="16"/>
  <c r="P864" i="16"/>
  <c r="P865" i="16"/>
  <c r="P866" i="16"/>
  <c r="P867" i="16"/>
  <c r="P868" i="16"/>
  <c r="P869" i="16"/>
  <c r="P870" i="16"/>
  <c r="P871" i="16"/>
  <c r="P872" i="16"/>
  <c r="P873" i="16"/>
  <c r="P874" i="16"/>
  <c r="P875" i="16"/>
  <c r="P876" i="16"/>
  <c r="P877" i="16"/>
  <c r="P878" i="16"/>
  <c r="P879" i="16"/>
  <c r="P880" i="16"/>
  <c r="P881" i="16"/>
  <c r="P882" i="16"/>
  <c r="P883" i="16"/>
  <c r="P884" i="16"/>
  <c r="P885" i="16"/>
  <c r="P886" i="16"/>
  <c r="P887" i="16"/>
  <c r="P888" i="16"/>
  <c r="P889" i="16"/>
  <c r="P890" i="16"/>
  <c r="P891" i="16"/>
  <c r="P892" i="16"/>
  <c r="P893" i="16"/>
  <c r="P894" i="16"/>
  <c r="P895" i="16"/>
  <c r="P896" i="16"/>
  <c r="P897" i="16"/>
  <c r="P898" i="16"/>
  <c r="P899" i="16"/>
  <c r="P900" i="16"/>
  <c r="P901" i="16"/>
  <c r="P902" i="16"/>
  <c r="P903" i="16"/>
  <c r="P904" i="16"/>
  <c r="P905" i="16"/>
  <c r="P906" i="16"/>
  <c r="P907" i="16"/>
  <c r="P908" i="16"/>
  <c r="P909" i="16"/>
  <c r="P910" i="16"/>
  <c r="P911" i="16"/>
  <c r="P912" i="16"/>
  <c r="P913" i="16"/>
  <c r="P914" i="16"/>
  <c r="P915" i="16"/>
  <c r="P916" i="16"/>
  <c r="P917" i="16"/>
  <c r="P918" i="16"/>
  <c r="P919" i="16"/>
  <c r="P920" i="16"/>
  <c r="P921" i="16"/>
  <c r="P922" i="16"/>
  <c r="P923" i="16"/>
  <c r="P924" i="16"/>
  <c r="P925" i="16"/>
  <c r="P926" i="16"/>
  <c r="P927" i="16"/>
  <c r="P928" i="16"/>
  <c r="P929" i="16"/>
  <c r="P930" i="16"/>
  <c r="P931" i="16"/>
  <c r="P932" i="16"/>
  <c r="P933" i="16"/>
  <c r="P934" i="16"/>
  <c r="P935" i="16"/>
  <c r="P936" i="16"/>
  <c r="P937" i="16"/>
  <c r="P938" i="16"/>
  <c r="P939" i="16"/>
  <c r="P940" i="16"/>
  <c r="P941" i="16"/>
  <c r="P942" i="16"/>
  <c r="P943" i="16"/>
  <c r="P944" i="16"/>
  <c r="P945" i="16"/>
  <c r="P946" i="16"/>
  <c r="P947" i="16"/>
  <c r="P948" i="16"/>
  <c r="P949" i="16"/>
  <c r="P950" i="16"/>
  <c r="P951" i="16"/>
  <c r="P952" i="16"/>
  <c r="P953" i="16"/>
  <c r="P954" i="16"/>
  <c r="P955" i="16"/>
  <c r="P956" i="16"/>
  <c r="P957" i="16"/>
  <c r="P958" i="16"/>
  <c r="P959" i="16"/>
  <c r="P960" i="16"/>
  <c r="P961" i="16"/>
  <c r="P962" i="16"/>
  <c r="P963" i="16"/>
  <c r="P964" i="16"/>
  <c r="P965" i="16"/>
  <c r="P966" i="16"/>
  <c r="P967" i="16"/>
  <c r="P968" i="16"/>
  <c r="P969" i="16"/>
  <c r="P970" i="16"/>
  <c r="P971" i="16"/>
  <c r="P972" i="16"/>
  <c r="P973" i="16"/>
  <c r="P974" i="16"/>
  <c r="P975" i="16"/>
  <c r="P976" i="16"/>
  <c r="P977" i="16"/>
  <c r="P978" i="16"/>
  <c r="P979" i="16"/>
  <c r="P980" i="16"/>
  <c r="P981" i="16"/>
  <c r="P982" i="16"/>
  <c r="P983" i="16"/>
  <c r="P984" i="16"/>
  <c r="P985" i="16"/>
  <c r="P986" i="16"/>
  <c r="P987" i="16"/>
  <c r="P988" i="16"/>
  <c r="P989" i="16"/>
  <c r="P990" i="16"/>
  <c r="P991" i="16"/>
  <c r="P992" i="16"/>
  <c r="P993" i="16"/>
  <c r="P994" i="16"/>
  <c r="P995" i="16"/>
  <c r="P996" i="16"/>
  <c r="P997" i="16"/>
  <c r="P998" i="16"/>
  <c r="P999" i="16"/>
  <c r="P1000" i="16"/>
  <c r="P1001" i="16"/>
  <c r="P1002" i="16"/>
  <c r="P1003" i="16"/>
  <c r="P1004" i="16"/>
  <c r="P1005" i="16"/>
  <c r="P1006" i="16"/>
  <c r="P1007" i="16"/>
  <c r="P1008" i="16"/>
  <c r="P1009" i="16"/>
  <c r="P1010" i="16"/>
  <c r="P1011" i="16"/>
  <c r="P1012" i="16"/>
  <c r="P1013" i="16"/>
  <c r="P1014" i="16"/>
  <c r="P1015" i="16"/>
  <c r="P1016" i="16"/>
  <c r="P1017" i="16"/>
  <c r="P1018" i="16"/>
  <c r="P1019" i="16"/>
  <c r="P1020" i="16"/>
  <c r="P1021" i="16"/>
  <c r="P1022" i="16"/>
  <c r="P1023" i="16"/>
  <c r="P1024" i="16"/>
  <c r="P1025" i="16"/>
  <c r="P1026" i="16"/>
  <c r="P1027" i="16"/>
  <c r="P1028" i="16"/>
  <c r="P1029" i="16"/>
  <c r="P1030" i="16"/>
  <c r="P1031" i="16"/>
  <c r="P1032" i="16"/>
  <c r="P1033" i="16"/>
  <c r="P1034" i="16"/>
  <c r="P1035" i="16"/>
  <c r="P1036" i="16"/>
  <c r="P1037" i="16"/>
  <c r="P1038" i="16"/>
  <c r="P1039" i="16"/>
  <c r="P1040" i="16"/>
  <c r="P1041" i="16"/>
  <c r="P1042" i="16"/>
  <c r="P1043" i="16"/>
  <c r="P1044" i="16"/>
  <c r="P1045" i="16"/>
  <c r="P1046" i="16"/>
  <c r="P1047" i="16"/>
  <c r="P1048" i="16"/>
  <c r="P1049" i="16"/>
  <c r="P1050" i="16"/>
  <c r="P1051" i="16"/>
  <c r="P1052" i="16"/>
  <c r="P1053" i="16"/>
  <c r="P1054" i="16"/>
  <c r="P1055" i="16"/>
  <c r="P1056" i="16"/>
  <c r="P1057" i="16"/>
  <c r="P1058" i="16"/>
  <c r="P1059" i="16"/>
  <c r="P1060" i="16"/>
  <c r="P1061" i="16"/>
  <c r="P1062" i="16"/>
  <c r="P1063" i="16"/>
  <c r="P1064" i="16"/>
  <c r="P1065" i="16"/>
  <c r="P1066" i="16"/>
  <c r="P1067" i="16"/>
  <c r="P1068" i="16"/>
  <c r="P1069" i="16"/>
  <c r="P1070" i="16"/>
  <c r="P1071" i="16"/>
  <c r="P1072" i="16"/>
  <c r="P1073" i="16"/>
  <c r="P1074" i="16"/>
  <c r="P1075" i="16"/>
  <c r="P1076" i="16"/>
  <c r="P1077" i="16"/>
  <c r="P1078" i="16"/>
  <c r="P1079" i="16"/>
  <c r="P1080" i="16"/>
  <c r="P1081" i="16"/>
  <c r="P1082" i="16"/>
  <c r="P1083" i="16"/>
  <c r="P1084" i="16"/>
  <c r="P1085" i="16"/>
  <c r="P1086" i="16"/>
  <c r="P1087" i="16"/>
  <c r="P1088" i="16"/>
  <c r="P1089" i="16"/>
  <c r="P1090" i="16"/>
  <c r="P1091" i="16"/>
  <c r="P1092" i="16"/>
  <c r="P1093" i="16"/>
  <c r="P1094" i="16"/>
  <c r="P1095" i="16"/>
  <c r="P1096" i="16"/>
  <c r="P1097" i="16"/>
  <c r="P1098" i="16"/>
  <c r="P1099" i="16"/>
  <c r="P1100" i="16"/>
  <c r="P1101" i="16"/>
  <c r="P1102" i="16"/>
  <c r="P1103" i="16"/>
  <c r="P1104" i="16"/>
  <c r="P1105" i="16"/>
  <c r="P1106" i="16"/>
  <c r="P1107" i="16"/>
  <c r="P1108" i="16"/>
  <c r="P1109" i="16"/>
  <c r="P1110" i="16"/>
  <c r="P1111" i="16"/>
  <c r="P1112" i="16"/>
  <c r="P1113" i="16"/>
  <c r="P1114" i="16"/>
  <c r="P1115" i="16"/>
  <c r="P1116" i="16"/>
  <c r="P1117" i="16"/>
  <c r="P1118" i="16"/>
  <c r="P1119" i="16"/>
  <c r="P1120" i="16"/>
  <c r="P1121" i="16"/>
  <c r="P1122" i="16"/>
  <c r="P1123" i="16"/>
  <c r="P1124" i="16"/>
  <c r="P1125" i="16"/>
  <c r="P1126" i="16"/>
  <c r="P1127" i="16"/>
  <c r="P1128" i="16"/>
  <c r="P1129" i="16"/>
  <c r="P1130" i="16"/>
  <c r="P1131" i="16"/>
  <c r="P1132" i="16"/>
  <c r="P1133" i="16"/>
  <c r="P1134" i="16"/>
  <c r="P1135" i="16"/>
  <c r="P1136" i="16"/>
  <c r="P1137" i="16"/>
  <c r="P1138" i="16"/>
  <c r="P1139" i="16"/>
  <c r="P1140" i="16"/>
  <c r="P1141" i="16"/>
  <c r="P1142" i="16"/>
  <c r="P1143" i="16"/>
  <c r="P1144" i="16"/>
  <c r="P1145" i="16"/>
  <c r="P1146" i="16"/>
  <c r="P1147" i="16"/>
  <c r="P1148" i="16"/>
  <c r="P1149" i="16"/>
  <c r="P1150" i="16"/>
  <c r="P1151" i="16"/>
  <c r="P1152" i="16"/>
  <c r="P1153" i="16"/>
  <c r="P1154" i="16"/>
  <c r="P1155" i="16"/>
  <c r="P1156" i="16"/>
  <c r="P1157" i="16"/>
  <c r="P1158" i="16"/>
  <c r="P1159" i="16"/>
  <c r="P1160" i="16"/>
  <c r="P1161" i="16"/>
  <c r="P1162" i="16"/>
  <c r="P1163" i="16"/>
  <c r="P1164" i="16"/>
  <c r="P1165" i="16"/>
  <c r="P1166" i="16"/>
  <c r="P1167" i="16"/>
  <c r="P1168" i="16"/>
  <c r="P1169" i="16"/>
  <c r="P1170" i="16"/>
  <c r="P1171" i="16"/>
  <c r="P1172" i="16"/>
  <c r="P1173" i="16"/>
  <c r="P1174" i="16"/>
  <c r="P1175" i="16"/>
  <c r="P1176" i="16"/>
  <c r="P1177" i="16"/>
  <c r="P1178" i="16"/>
  <c r="P1179" i="16"/>
  <c r="P1180" i="16"/>
  <c r="P1181" i="16"/>
  <c r="P1182" i="16"/>
  <c r="P1183" i="16"/>
  <c r="P1184" i="16"/>
  <c r="P1185" i="16"/>
  <c r="P1186" i="16"/>
  <c r="P1187" i="16"/>
  <c r="P1188" i="16"/>
  <c r="P1189" i="16"/>
  <c r="P1190" i="16"/>
  <c r="P1191" i="16"/>
  <c r="P1192" i="16"/>
  <c r="P1193" i="16"/>
  <c r="P1194" i="16"/>
  <c r="P1195" i="16"/>
  <c r="P1196" i="16"/>
  <c r="P1197" i="16"/>
  <c r="P1198" i="16"/>
  <c r="P1199" i="16"/>
  <c r="P1200" i="16"/>
  <c r="P1201" i="16"/>
  <c r="P1202" i="16"/>
  <c r="P1203" i="16"/>
  <c r="P1204" i="16"/>
  <c r="P1205" i="16"/>
  <c r="P1206" i="16"/>
  <c r="P1207" i="16"/>
  <c r="P1208" i="16"/>
  <c r="P1209" i="16"/>
  <c r="P1210" i="16"/>
  <c r="P1211" i="16"/>
  <c r="P1212" i="16"/>
  <c r="P1213" i="16"/>
  <c r="P1214" i="16"/>
  <c r="P1215" i="16"/>
  <c r="P1216" i="16"/>
  <c r="P1217" i="16"/>
  <c r="P1218" i="16"/>
  <c r="P1219" i="16"/>
  <c r="P1220" i="16"/>
  <c r="P1221" i="16"/>
  <c r="P1222" i="16"/>
  <c r="P1223" i="16"/>
  <c r="P1224" i="16"/>
  <c r="P1225" i="16"/>
  <c r="P1226" i="16"/>
  <c r="P1227" i="16"/>
  <c r="P1228" i="16"/>
  <c r="P1229" i="16"/>
  <c r="P1230" i="16"/>
  <c r="P1231" i="16"/>
  <c r="P1232" i="16"/>
  <c r="P1233" i="16"/>
  <c r="P1234" i="16"/>
  <c r="P1235" i="16"/>
  <c r="P1236" i="16"/>
  <c r="P1237" i="16"/>
  <c r="P1238" i="16"/>
  <c r="P1239" i="16"/>
  <c r="P1240" i="16"/>
  <c r="P1241" i="16"/>
  <c r="P1242" i="16"/>
  <c r="P1243" i="16"/>
  <c r="P1244" i="16"/>
  <c r="P1245" i="16"/>
  <c r="P1246" i="16"/>
  <c r="P1247" i="16"/>
  <c r="P1248" i="16"/>
  <c r="P1249" i="16"/>
  <c r="P1250" i="16"/>
  <c r="P1251" i="16"/>
  <c r="P1252" i="16"/>
  <c r="P1253" i="16"/>
  <c r="P1254" i="16"/>
  <c r="P1255" i="16"/>
  <c r="P1256" i="16"/>
  <c r="P1257" i="16"/>
  <c r="P1258" i="16"/>
  <c r="P1259" i="16"/>
  <c r="P1260" i="16"/>
  <c r="P1261" i="16"/>
  <c r="P1262" i="16"/>
  <c r="P1263" i="16"/>
  <c r="P1264" i="16"/>
  <c r="P1265" i="16"/>
  <c r="P1266" i="16"/>
  <c r="P1267" i="16"/>
  <c r="P1268" i="16"/>
  <c r="P1269" i="16"/>
  <c r="P1270" i="16"/>
  <c r="P1271" i="16"/>
  <c r="P1272" i="16"/>
  <c r="P1273" i="16"/>
  <c r="P1274" i="16"/>
  <c r="P1275" i="16"/>
  <c r="P1276" i="16"/>
  <c r="P1277" i="16"/>
  <c r="P1278" i="16"/>
  <c r="P1279" i="16"/>
  <c r="P1280" i="16"/>
  <c r="P1281" i="16"/>
  <c r="P1282" i="16"/>
  <c r="P1283" i="16"/>
  <c r="P1284" i="16"/>
  <c r="P1285" i="16"/>
  <c r="P1286" i="16"/>
  <c r="P1287" i="16"/>
  <c r="P1288" i="16"/>
  <c r="P1289" i="16"/>
  <c r="P1290" i="16"/>
  <c r="P1291" i="16"/>
  <c r="P1292" i="16"/>
  <c r="P1293" i="16"/>
  <c r="P1294" i="16"/>
  <c r="P1295" i="16"/>
  <c r="P1296" i="16"/>
  <c r="P1297" i="16"/>
  <c r="P1298" i="16"/>
  <c r="P1299" i="16"/>
  <c r="P1300" i="16"/>
  <c r="P1301" i="16"/>
  <c r="P1302" i="16"/>
  <c r="P1303" i="16"/>
  <c r="P1304" i="16"/>
  <c r="P1305" i="16"/>
  <c r="P1306" i="16"/>
  <c r="P1307" i="16"/>
  <c r="P1308" i="16"/>
  <c r="P1309" i="16"/>
  <c r="P1310" i="16"/>
  <c r="P1311" i="16"/>
  <c r="P1312" i="16"/>
  <c r="P1313" i="16"/>
  <c r="P1314" i="16"/>
  <c r="P1315" i="16"/>
  <c r="P1316" i="16"/>
  <c r="P1317" i="16"/>
  <c r="P1318" i="16"/>
  <c r="P1319" i="16"/>
  <c r="P1320" i="16"/>
  <c r="P1321" i="16"/>
  <c r="P1322" i="16"/>
  <c r="P1323" i="16"/>
  <c r="P1324" i="16"/>
  <c r="P1325" i="16"/>
  <c r="P1326" i="16"/>
  <c r="P1327" i="16"/>
  <c r="P1328" i="16"/>
  <c r="P1329" i="16"/>
  <c r="P1330" i="16"/>
  <c r="P1331" i="16"/>
  <c r="P1332" i="16"/>
  <c r="P1333" i="16"/>
  <c r="P1334" i="16"/>
  <c r="P1335" i="16"/>
  <c r="P1336" i="16"/>
  <c r="P1337" i="16"/>
  <c r="P1338" i="16"/>
  <c r="P1339" i="16"/>
  <c r="P1340" i="16"/>
  <c r="P1341" i="16"/>
  <c r="P1342" i="16"/>
  <c r="P1343" i="16"/>
  <c r="P1344" i="16"/>
  <c r="P1345" i="16"/>
  <c r="P1346" i="16"/>
  <c r="P1347" i="16"/>
  <c r="P1348" i="16"/>
  <c r="P1349" i="16"/>
  <c r="P1350" i="16"/>
  <c r="P1351" i="16"/>
  <c r="P1352" i="16"/>
  <c r="P1353" i="16"/>
  <c r="P1354" i="16"/>
  <c r="P1355" i="16"/>
  <c r="P1356" i="16"/>
  <c r="P1357" i="16"/>
  <c r="P1358" i="16"/>
  <c r="P1359" i="16"/>
  <c r="P1360" i="16"/>
  <c r="P1361" i="16"/>
  <c r="P1362" i="16"/>
  <c r="P1363" i="16"/>
  <c r="P1364" i="16"/>
  <c r="P1365" i="16"/>
  <c r="P1366" i="16"/>
  <c r="P1367" i="16"/>
  <c r="P1368" i="16"/>
  <c r="P1369" i="16"/>
  <c r="P1370" i="16"/>
  <c r="P1371" i="16"/>
  <c r="P1372" i="16"/>
  <c r="P1373" i="16"/>
  <c r="P1374" i="16"/>
  <c r="P1375" i="16"/>
  <c r="P1376" i="16"/>
  <c r="P1377" i="16"/>
  <c r="P1378" i="16"/>
  <c r="P1379" i="16"/>
  <c r="P1380" i="16"/>
  <c r="P1381" i="16"/>
  <c r="P1382" i="16"/>
  <c r="P1383" i="16"/>
  <c r="P1384" i="16"/>
  <c r="P1385" i="16"/>
  <c r="P1386" i="16"/>
  <c r="P1387" i="16"/>
  <c r="P1388" i="16"/>
  <c r="P1389" i="16"/>
  <c r="P1390" i="16"/>
  <c r="P1391" i="16"/>
  <c r="P1392" i="16"/>
  <c r="P1393" i="16"/>
  <c r="P1394" i="16"/>
  <c r="P1395" i="16"/>
  <c r="P1396" i="16"/>
  <c r="P1397" i="16"/>
  <c r="P1398" i="16"/>
  <c r="P1399" i="16"/>
  <c r="P1400" i="16"/>
  <c r="P1401" i="16"/>
  <c r="P1402" i="16"/>
  <c r="P1403" i="16"/>
  <c r="P1404" i="16"/>
  <c r="P1405" i="16"/>
  <c r="P1406" i="16"/>
  <c r="P1407" i="16"/>
  <c r="P1408" i="16"/>
  <c r="P1409" i="16"/>
  <c r="P1410" i="16"/>
  <c r="P1411" i="16"/>
  <c r="P1412" i="16"/>
  <c r="P1413" i="16"/>
  <c r="P1414" i="16"/>
  <c r="P1415" i="16"/>
  <c r="P1416" i="16"/>
  <c r="P1417" i="16"/>
  <c r="P1418" i="16"/>
  <c r="P1419" i="16"/>
  <c r="P1420" i="16"/>
  <c r="P1421" i="16"/>
  <c r="P1422" i="16"/>
  <c r="P1423" i="16"/>
  <c r="P1424" i="16"/>
  <c r="P1425" i="16"/>
  <c r="P1426" i="16"/>
  <c r="P1427" i="16"/>
  <c r="P1428" i="16"/>
  <c r="P1429" i="16"/>
  <c r="P1430" i="16"/>
  <c r="P1431" i="16"/>
  <c r="P1432" i="16"/>
  <c r="P1433" i="16"/>
  <c r="P1434" i="16"/>
  <c r="P1435" i="16"/>
  <c r="P1436" i="16"/>
  <c r="P1437" i="16"/>
  <c r="P1438" i="16"/>
  <c r="P1439" i="16"/>
  <c r="P1440" i="16"/>
  <c r="P1441" i="16"/>
  <c r="P1442" i="16"/>
  <c r="P1443" i="16"/>
  <c r="P1444" i="16"/>
  <c r="P1445" i="16"/>
  <c r="P1446" i="16"/>
  <c r="P1447" i="16"/>
  <c r="P1448" i="16"/>
  <c r="P1449" i="16"/>
  <c r="P1450" i="16"/>
  <c r="P1451" i="16"/>
  <c r="P1452" i="16"/>
  <c r="P1453" i="16"/>
  <c r="P1454" i="16"/>
  <c r="P1455" i="16"/>
  <c r="P1456" i="16"/>
  <c r="P1457" i="16"/>
  <c r="P1458" i="16"/>
  <c r="P1459" i="16"/>
  <c r="P1460" i="16"/>
  <c r="P1461" i="16"/>
  <c r="P1462" i="16"/>
  <c r="P1463" i="16"/>
  <c r="P1464" i="16"/>
  <c r="P1465" i="16"/>
  <c r="P1466" i="16"/>
  <c r="P1467" i="16"/>
  <c r="P1468" i="16"/>
  <c r="P1469" i="16"/>
  <c r="P1470" i="16"/>
  <c r="P1471" i="16"/>
  <c r="P1472" i="16"/>
  <c r="P1473" i="16"/>
  <c r="P1474" i="16"/>
  <c r="P1475" i="16"/>
  <c r="P1476" i="16"/>
  <c r="P1477" i="16"/>
  <c r="P1478" i="16"/>
  <c r="P1479" i="16"/>
  <c r="P1480" i="16"/>
  <c r="P1481" i="16"/>
  <c r="P1482" i="16"/>
  <c r="P1483" i="16"/>
  <c r="P1484" i="16"/>
  <c r="P1485" i="16"/>
  <c r="P1486" i="16"/>
  <c r="P1487" i="16"/>
  <c r="P1488" i="16"/>
  <c r="P1489" i="16"/>
  <c r="P1490" i="16"/>
  <c r="P1491" i="16"/>
  <c r="P1492" i="16"/>
  <c r="P1493" i="16"/>
  <c r="P1494" i="16"/>
  <c r="P1495" i="16"/>
  <c r="P1496" i="16"/>
  <c r="P1497" i="16"/>
  <c r="P1498" i="16"/>
  <c r="P1499" i="16"/>
  <c r="P1500" i="16"/>
  <c r="P1501" i="16"/>
  <c r="P1502" i="16"/>
  <c r="P1503" i="16"/>
  <c r="P1504" i="16"/>
  <c r="P1505" i="16"/>
  <c r="P1506" i="16"/>
  <c r="P1507" i="16"/>
  <c r="P1508" i="16"/>
  <c r="P1509" i="16"/>
  <c r="P1510" i="16"/>
  <c r="P1511" i="16"/>
  <c r="P1512" i="16"/>
  <c r="P1513" i="16"/>
  <c r="P1514" i="16"/>
  <c r="P1515" i="16"/>
  <c r="P1516" i="16"/>
  <c r="P1517" i="16"/>
  <c r="P1518" i="16"/>
  <c r="P1519" i="16"/>
  <c r="P1520" i="16"/>
  <c r="P1521" i="16"/>
  <c r="P1522" i="16"/>
  <c r="P1523" i="16"/>
  <c r="P1524" i="16"/>
  <c r="P1525" i="16"/>
  <c r="P1526" i="16"/>
  <c r="P1527" i="16"/>
  <c r="P1528" i="16"/>
  <c r="P1529" i="16"/>
  <c r="P1530" i="16"/>
  <c r="P1531" i="16"/>
  <c r="P1532" i="16"/>
  <c r="P1533" i="16"/>
  <c r="P1534" i="16"/>
  <c r="P1535" i="16"/>
  <c r="P1536" i="16"/>
  <c r="P1537" i="16"/>
  <c r="P1538" i="16"/>
  <c r="P1539" i="16"/>
  <c r="P1540" i="16"/>
  <c r="P1541" i="16"/>
  <c r="P1542" i="16"/>
  <c r="P1543" i="16"/>
  <c r="P1544" i="16"/>
  <c r="P1545" i="16"/>
  <c r="P1546" i="16"/>
  <c r="P1547" i="16"/>
  <c r="P1548" i="16"/>
  <c r="P1549" i="16"/>
  <c r="P1550" i="16"/>
  <c r="P1551" i="16"/>
  <c r="P1552" i="16"/>
  <c r="P1553" i="16"/>
  <c r="P1554" i="16"/>
  <c r="P1555" i="16"/>
  <c r="P1556" i="16"/>
  <c r="P1557" i="16"/>
  <c r="P1558" i="16"/>
  <c r="P1559" i="16"/>
  <c r="P1560" i="16"/>
  <c r="P1561" i="16"/>
  <c r="P1562" i="16"/>
  <c r="P1563" i="16"/>
  <c r="P1564" i="16"/>
  <c r="P1565" i="16"/>
  <c r="P1566" i="16"/>
  <c r="P1567" i="16"/>
  <c r="P1568" i="16"/>
  <c r="P1569" i="16"/>
  <c r="P1570" i="16"/>
  <c r="P1571" i="16"/>
  <c r="P1572" i="16"/>
  <c r="P1573" i="16"/>
  <c r="P1574" i="16"/>
  <c r="P1575" i="16"/>
  <c r="P1576" i="16"/>
  <c r="P1577" i="16"/>
  <c r="P1578" i="16"/>
  <c r="P1579" i="16"/>
  <c r="P1580" i="16"/>
  <c r="P1581" i="16"/>
  <c r="P1582" i="16"/>
  <c r="P1583" i="16"/>
  <c r="P1584" i="16"/>
  <c r="P1585" i="16"/>
  <c r="P1586" i="16"/>
  <c r="P1587" i="16"/>
  <c r="P1588" i="16"/>
  <c r="P1589" i="16"/>
  <c r="P1590" i="16"/>
  <c r="P1591" i="16"/>
  <c r="P1592" i="16"/>
  <c r="P1593" i="16"/>
  <c r="P1594" i="16"/>
  <c r="P1595" i="16"/>
  <c r="P1596" i="16"/>
  <c r="P1597" i="16"/>
  <c r="P1598" i="16"/>
  <c r="P1599" i="16"/>
  <c r="P1600" i="16"/>
  <c r="P1601" i="16"/>
  <c r="P1602" i="16"/>
  <c r="P1603" i="16"/>
  <c r="P1604" i="16"/>
  <c r="P1605" i="16"/>
  <c r="P1606" i="16"/>
  <c r="P1607" i="16"/>
  <c r="P1608" i="16"/>
  <c r="P1609" i="16"/>
  <c r="P1610" i="16"/>
  <c r="P1611" i="16"/>
  <c r="P1612" i="16"/>
  <c r="P1613" i="16"/>
  <c r="P1614" i="16"/>
  <c r="P1615" i="16"/>
  <c r="P1616" i="16"/>
  <c r="P1617" i="16"/>
  <c r="P1618" i="16"/>
  <c r="P1619" i="16"/>
  <c r="P1620" i="16"/>
  <c r="P1621" i="16"/>
  <c r="P1622" i="16"/>
  <c r="P1623" i="16"/>
  <c r="P1624" i="16"/>
  <c r="P1625" i="16"/>
  <c r="P1626" i="16"/>
  <c r="P1627" i="16"/>
  <c r="P1628" i="16"/>
  <c r="P1629" i="16"/>
  <c r="P1630" i="16"/>
  <c r="P1631" i="16"/>
  <c r="P1632" i="16"/>
  <c r="P1633" i="16"/>
  <c r="P1634" i="16"/>
  <c r="P1635" i="16"/>
  <c r="P1636" i="16"/>
  <c r="P1637" i="16"/>
  <c r="P1638" i="16"/>
  <c r="P1639" i="16"/>
  <c r="P1640" i="16"/>
  <c r="P1641" i="16"/>
  <c r="P1642" i="16"/>
  <c r="P1643" i="16"/>
  <c r="P1644" i="16"/>
  <c r="P1645" i="16"/>
  <c r="P1646" i="16"/>
  <c r="P1647" i="16"/>
  <c r="P1648" i="16"/>
  <c r="P1649" i="16"/>
  <c r="P1650" i="16"/>
  <c r="P1651" i="16"/>
  <c r="P1652" i="16"/>
  <c r="P1653" i="16"/>
  <c r="P1654" i="16"/>
  <c r="P1655" i="16"/>
  <c r="P1656" i="16"/>
  <c r="P1657" i="16"/>
  <c r="P1658" i="16"/>
  <c r="P1659" i="16"/>
  <c r="P1660" i="16"/>
  <c r="P1661" i="16"/>
  <c r="P1662" i="16"/>
  <c r="P1663" i="16"/>
  <c r="P1664" i="16"/>
  <c r="P1665" i="16"/>
  <c r="P1666" i="16"/>
  <c r="P1667" i="16"/>
  <c r="P1668" i="16"/>
  <c r="P1669" i="16"/>
  <c r="P1670" i="16"/>
  <c r="P1671" i="16"/>
  <c r="P1672" i="16"/>
  <c r="P1673" i="16"/>
  <c r="P1674" i="16"/>
  <c r="P1675" i="16"/>
  <c r="P1676" i="16"/>
  <c r="P1677" i="16"/>
  <c r="P1678" i="16"/>
  <c r="P1679" i="16"/>
  <c r="P1680" i="16"/>
  <c r="P1681" i="16"/>
  <c r="P1682" i="16"/>
  <c r="P1683" i="16"/>
  <c r="P1684" i="16"/>
  <c r="P1685" i="16"/>
  <c r="P1686" i="16"/>
  <c r="P1687" i="16"/>
  <c r="P1688" i="16"/>
  <c r="P1689" i="16"/>
  <c r="P1690" i="16"/>
  <c r="P1691" i="16"/>
  <c r="P1692" i="16"/>
  <c r="P1693" i="16"/>
  <c r="P1694" i="16"/>
  <c r="P1695" i="16"/>
  <c r="P1696" i="16"/>
  <c r="P1697" i="16"/>
  <c r="P1698" i="16"/>
  <c r="P1699" i="16"/>
  <c r="P1700" i="16"/>
  <c r="P1701" i="16"/>
  <c r="P1702" i="16"/>
  <c r="P1703" i="16"/>
  <c r="P1704" i="16"/>
  <c r="P1705" i="16"/>
  <c r="P1706" i="16"/>
  <c r="P1707" i="16"/>
  <c r="P1708" i="16"/>
  <c r="P1709" i="16"/>
  <c r="P1710" i="16"/>
  <c r="P1711" i="16"/>
  <c r="P1712" i="16"/>
  <c r="P1713" i="16"/>
  <c r="P1714" i="16"/>
  <c r="P1715" i="16"/>
  <c r="P1716" i="16"/>
  <c r="P1717" i="16"/>
  <c r="P1718" i="16"/>
  <c r="P1719" i="16"/>
  <c r="P1720" i="16"/>
  <c r="P1721" i="16"/>
  <c r="P1722" i="16"/>
  <c r="P1723" i="16"/>
  <c r="P1724" i="16"/>
  <c r="P1725" i="16"/>
  <c r="P1726" i="16"/>
  <c r="P1727" i="16"/>
  <c r="P1728" i="16"/>
  <c r="P1729" i="16"/>
  <c r="P1730" i="16"/>
  <c r="P1731" i="16"/>
  <c r="P1732" i="16"/>
  <c r="P1733" i="16"/>
  <c r="P1734" i="16"/>
  <c r="P1735" i="16"/>
  <c r="P1736" i="16"/>
  <c r="P1737" i="16"/>
  <c r="P1738" i="16"/>
  <c r="P1739" i="16"/>
  <c r="P1740" i="16"/>
  <c r="P1741" i="16"/>
  <c r="P1742" i="16"/>
  <c r="P1743" i="16"/>
  <c r="P1744" i="16"/>
  <c r="P1745" i="16"/>
  <c r="P1746" i="16"/>
  <c r="P1747" i="16"/>
  <c r="P1748" i="16"/>
  <c r="P1749" i="16"/>
  <c r="P1750" i="16"/>
  <c r="P1751" i="16"/>
  <c r="P1752" i="16"/>
  <c r="P1753" i="16"/>
  <c r="P1754" i="16"/>
  <c r="P1755" i="16"/>
  <c r="P1756" i="16"/>
  <c r="P1757" i="16"/>
  <c r="P1758" i="16"/>
  <c r="P1759" i="16"/>
  <c r="P1760" i="16"/>
  <c r="P1761" i="16"/>
  <c r="P1762" i="16"/>
  <c r="P1763" i="16"/>
  <c r="P1764" i="16"/>
  <c r="P1765" i="16"/>
  <c r="P1766" i="16"/>
  <c r="P1767" i="16"/>
  <c r="P1768" i="16"/>
  <c r="P1769" i="16"/>
  <c r="P1770" i="16"/>
  <c r="P1771" i="16"/>
  <c r="P1772" i="16"/>
  <c r="P1773" i="16"/>
  <c r="P1774" i="16"/>
  <c r="P1775" i="16"/>
  <c r="P1776" i="16"/>
  <c r="P1777" i="16"/>
  <c r="P1778" i="16"/>
  <c r="P1779" i="16"/>
  <c r="P1780" i="16"/>
  <c r="P1781" i="16"/>
  <c r="P1782" i="16"/>
  <c r="P1783" i="16"/>
  <c r="P1784" i="16"/>
  <c r="P1785" i="16"/>
  <c r="P1786" i="16"/>
  <c r="P1787" i="16"/>
  <c r="P1788" i="16"/>
  <c r="P1789" i="16"/>
  <c r="P1790" i="16"/>
  <c r="P1791" i="16"/>
  <c r="P1792" i="16"/>
  <c r="P1793" i="16"/>
  <c r="P1794" i="16"/>
  <c r="P1795" i="16"/>
  <c r="P1796" i="16"/>
  <c r="P1797" i="16"/>
  <c r="P1798" i="16"/>
  <c r="P1799" i="16"/>
  <c r="P1800" i="16"/>
  <c r="P1801" i="16"/>
  <c r="P1802" i="16"/>
  <c r="P1803" i="16"/>
  <c r="P1804" i="16"/>
  <c r="P1805" i="16"/>
  <c r="P1806" i="16"/>
  <c r="P1807" i="16"/>
  <c r="P1808" i="16"/>
  <c r="P1809" i="16"/>
  <c r="P1810" i="16"/>
  <c r="P1811" i="16"/>
  <c r="P1812" i="16"/>
  <c r="P1813" i="16"/>
  <c r="P1814" i="16"/>
  <c r="P1815" i="16"/>
  <c r="P1816" i="16"/>
  <c r="P1817" i="16"/>
  <c r="P1818" i="16"/>
  <c r="P1819" i="16"/>
  <c r="P1820" i="16"/>
  <c r="P1821" i="16"/>
  <c r="P1822" i="16"/>
  <c r="P1823" i="16"/>
  <c r="P1824" i="16"/>
  <c r="P1825" i="16"/>
  <c r="P1826" i="16"/>
  <c r="P1827" i="16"/>
  <c r="P1828" i="16"/>
  <c r="P1829" i="16"/>
  <c r="P1830" i="16"/>
  <c r="P1831" i="16"/>
  <c r="P1832" i="16"/>
  <c r="P1833" i="16"/>
  <c r="P1834" i="16"/>
  <c r="P1835" i="16"/>
  <c r="P1836" i="16"/>
  <c r="P1837" i="16"/>
  <c r="P1838" i="16"/>
  <c r="P1839" i="16"/>
  <c r="P1840" i="16"/>
  <c r="P1841" i="16"/>
  <c r="P1842" i="16"/>
  <c r="P1843" i="16"/>
  <c r="P1844" i="16"/>
  <c r="P1845" i="16"/>
  <c r="P1846" i="16"/>
  <c r="P1847" i="16"/>
  <c r="P1848" i="16"/>
  <c r="P1849" i="16"/>
  <c r="P1850" i="16"/>
  <c r="P1851" i="16"/>
  <c r="P1852" i="16"/>
  <c r="P1853" i="16"/>
  <c r="P1854" i="16"/>
  <c r="P1855" i="16"/>
  <c r="P1856" i="16"/>
  <c r="P1857" i="16"/>
  <c r="P1858" i="16"/>
  <c r="P1859" i="16"/>
  <c r="P1860" i="16"/>
  <c r="P1861" i="16"/>
  <c r="P1862" i="16"/>
  <c r="P1863" i="16"/>
  <c r="P1864" i="16"/>
  <c r="P1865" i="16"/>
  <c r="P1866" i="16"/>
  <c r="P1867" i="16"/>
  <c r="P1868" i="16"/>
  <c r="P1869" i="16"/>
  <c r="P1870" i="16"/>
  <c r="P1871" i="16"/>
  <c r="P1872" i="16"/>
  <c r="P1873" i="16"/>
  <c r="P1874" i="16"/>
  <c r="P1875" i="16"/>
  <c r="P1876" i="16"/>
  <c r="P1877" i="16"/>
  <c r="P1878" i="16"/>
  <c r="P1879" i="16"/>
  <c r="P1880" i="16"/>
  <c r="P1881" i="16"/>
  <c r="P1882" i="16"/>
  <c r="P1883" i="16"/>
  <c r="P1884" i="16"/>
  <c r="P1885" i="16"/>
  <c r="P1886" i="16"/>
  <c r="P1887" i="16"/>
  <c r="P1888" i="16"/>
  <c r="P1889" i="16"/>
  <c r="P1890" i="16"/>
  <c r="P1891" i="16"/>
  <c r="P1892" i="16"/>
  <c r="P1893" i="16"/>
  <c r="P1894" i="16"/>
  <c r="P1895" i="16"/>
  <c r="P1896" i="16"/>
  <c r="P1897" i="16"/>
  <c r="P1898" i="16"/>
  <c r="P1899" i="16"/>
  <c r="P1900" i="16"/>
  <c r="P1901" i="16"/>
  <c r="P1902" i="16"/>
  <c r="P1903" i="16"/>
  <c r="P1904" i="16"/>
  <c r="P1905" i="16"/>
  <c r="P1906" i="16"/>
  <c r="P1907" i="16"/>
  <c r="P1908" i="16"/>
  <c r="P1909" i="16"/>
  <c r="P1910" i="16"/>
  <c r="P1911" i="16"/>
  <c r="P1912" i="16"/>
  <c r="P1913" i="16"/>
  <c r="P1914" i="16"/>
  <c r="P1915" i="16"/>
  <c r="P1916" i="16"/>
  <c r="P1917" i="16"/>
  <c r="P1918" i="16"/>
  <c r="P1919" i="16"/>
  <c r="P1920" i="16"/>
  <c r="P1921" i="16"/>
  <c r="P1922" i="16"/>
  <c r="P1923" i="16"/>
  <c r="P1924" i="16"/>
  <c r="P1925" i="16"/>
  <c r="P1926" i="16"/>
  <c r="P1927" i="16"/>
  <c r="P1928" i="16"/>
  <c r="P1929" i="16"/>
  <c r="P1930" i="16"/>
  <c r="P1931" i="16"/>
  <c r="P1932" i="16"/>
  <c r="P1933" i="16"/>
  <c r="P1934" i="16"/>
  <c r="P1935" i="16"/>
  <c r="P1936" i="16"/>
  <c r="P1937" i="16"/>
  <c r="P1938" i="16"/>
  <c r="P1939" i="16"/>
  <c r="P1940" i="16"/>
  <c r="P1941" i="16"/>
  <c r="P1942" i="16"/>
  <c r="P1943" i="16"/>
  <c r="P1944" i="16"/>
  <c r="P1945" i="16"/>
  <c r="P1946" i="16"/>
  <c r="P1947" i="16"/>
  <c r="P1948" i="16"/>
  <c r="P1949" i="16"/>
  <c r="P1950" i="16"/>
  <c r="P1951" i="16"/>
  <c r="P1952" i="16"/>
  <c r="P1953" i="16"/>
  <c r="P1954" i="16"/>
  <c r="P1955" i="16"/>
  <c r="P1956" i="16"/>
  <c r="P1957" i="16"/>
  <c r="P1958" i="16"/>
  <c r="P1959" i="16"/>
  <c r="P1960" i="16"/>
  <c r="P1961" i="16"/>
  <c r="P1962" i="16"/>
  <c r="P1963" i="16"/>
  <c r="P1964" i="16"/>
  <c r="P1965" i="16"/>
  <c r="P1966" i="16"/>
  <c r="P1967" i="16"/>
  <c r="P1968" i="16"/>
  <c r="P1969" i="16"/>
  <c r="P1970" i="16"/>
  <c r="P1971" i="16"/>
  <c r="P1972" i="16"/>
  <c r="P1973" i="16"/>
  <c r="P1974" i="16"/>
  <c r="P1975" i="16"/>
  <c r="P1976" i="16"/>
  <c r="P1977" i="16"/>
  <c r="P1978" i="16"/>
  <c r="P1979" i="16"/>
  <c r="P1980" i="16"/>
  <c r="P1981" i="16"/>
  <c r="P1982" i="16"/>
  <c r="P1983" i="16"/>
  <c r="P1984" i="16"/>
  <c r="P1985" i="16"/>
  <c r="P1986" i="16"/>
  <c r="P1987" i="16"/>
  <c r="P1988" i="16"/>
  <c r="P1989" i="16"/>
  <c r="P1990" i="16"/>
  <c r="P1991" i="16"/>
  <c r="P1992" i="16"/>
  <c r="P1993" i="16"/>
  <c r="P1994" i="16"/>
  <c r="P1995" i="16"/>
  <c r="P1996" i="16"/>
  <c r="P1997" i="16"/>
  <c r="P1998" i="16"/>
  <c r="P1999" i="16"/>
  <c r="P2000" i="16"/>
  <c r="P2001" i="16"/>
  <c r="P2002" i="16"/>
  <c r="P2003" i="16"/>
  <c r="P2004" i="16"/>
  <c r="P2005" i="16"/>
  <c r="P2006" i="16"/>
  <c r="P2007" i="16"/>
  <c r="P2008" i="16"/>
  <c r="P2009" i="16"/>
  <c r="P2010" i="16"/>
  <c r="P2011" i="16"/>
  <c r="P2012" i="16"/>
  <c r="P2013" i="16"/>
  <c r="P2014" i="16"/>
  <c r="P2015" i="16"/>
  <c r="P2016" i="16"/>
  <c r="P2017" i="16"/>
  <c r="P2018" i="16"/>
  <c r="P2019" i="16"/>
  <c r="P2020" i="16"/>
  <c r="P2021" i="16"/>
  <c r="P2022" i="16"/>
  <c r="P2023" i="16"/>
  <c r="P2024" i="16"/>
  <c r="P2025" i="16"/>
  <c r="P2026" i="16"/>
  <c r="P2027" i="16"/>
  <c r="P2028" i="16"/>
  <c r="P2029" i="16"/>
  <c r="P2030" i="16"/>
  <c r="P2031" i="16"/>
  <c r="P2032" i="16"/>
  <c r="P2033" i="16"/>
  <c r="P2034" i="16"/>
  <c r="P2035" i="16"/>
  <c r="P2036" i="16"/>
  <c r="P2037" i="16"/>
  <c r="P2038" i="16"/>
  <c r="P2039" i="16"/>
  <c r="P2040" i="16"/>
  <c r="P2041" i="16"/>
  <c r="P2042" i="16"/>
  <c r="P2043" i="16"/>
  <c r="P2044" i="16"/>
  <c r="P2045" i="16"/>
  <c r="P2046" i="16"/>
  <c r="P2047" i="16"/>
  <c r="P2048" i="16"/>
  <c r="P2049" i="16"/>
  <c r="P2050" i="16"/>
  <c r="P2051" i="16"/>
  <c r="P2052" i="16"/>
  <c r="P2053" i="16"/>
  <c r="P2054" i="16"/>
  <c r="P2055" i="16"/>
  <c r="P2056" i="16"/>
  <c r="P2057" i="16"/>
  <c r="P2058" i="16"/>
  <c r="P2059" i="16"/>
  <c r="P2060" i="16"/>
  <c r="P2061" i="16"/>
  <c r="P2062" i="16"/>
  <c r="P2063" i="16"/>
  <c r="P2064" i="16"/>
  <c r="P2065" i="16"/>
  <c r="P2066" i="16"/>
  <c r="P2067" i="16"/>
  <c r="P2068" i="16"/>
  <c r="P2069" i="16"/>
  <c r="P2070" i="16"/>
  <c r="P2071" i="16"/>
  <c r="P2072" i="16"/>
  <c r="P2073" i="16"/>
  <c r="P2074" i="16"/>
  <c r="P2075" i="16"/>
  <c r="P2076" i="16"/>
  <c r="P2077" i="16"/>
  <c r="P2078" i="16"/>
  <c r="P2079" i="16"/>
  <c r="P2080" i="16"/>
  <c r="P2081" i="16"/>
  <c r="P2082" i="16"/>
  <c r="P2083" i="16"/>
  <c r="P2084" i="16"/>
  <c r="P2085" i="16"/>
  <c r="P2086" i="16"/>
  <c r="P2087" i="16"/>
  <c r="P2088" i="16"/>
  <c r="P2089" i="16"/>
  <c r="P2090" i="16"/>
  <c r="P2091" i="16"/>
  <c r="P2092" i="16"/>
  <c r="P2093" i="16"/>
  <c r="P2094" i="16"/>
  <c r="P2095" i="16"/>
  <c r="P2096" i="16"/>
  <c r="P2097" i="16"/>
  <c r="P2098" i="16"/>
  <c r="P2099" i="16"/>
  <c r="P2100" i="16"/>
  <c r="P2101" i="16"/>
  <c r="P2102" i="16"/>
  <c r="P2103" i="16"/>
  <c r="P2104" i="16"/>
  <c r="P2105" i="16"/>
  <c r="P2106" i="16"/>
  <c r="P2107" i="16"/>
  <c r="P2108" i="16"/>
  <c r="P2109" i="16"/>
  <c r="P2110" i="16"/>
  <c r="P2111" i="16"/>
  <c r="P2112" i="16"/>
  <c r="P2113" i="16"/>
  <c r="P2114" i="16"/>
  <c r="P2115" i="16"/>
  <c r="P2116" i="16"/>
  <c r="P2117" i="16"/>
  <c r="P2118" i="16"/>
  <c r="P2119" i="16"/>
  <c r="P2120" i="16"/>
  <c r="P2121" i="16"/>
  <c r="P2122" i="16"/>
  <c r="P2123" i="16"/>
  <c r="P2124" i="16"/>
  <c r="P2125" i="16"/>
  <c r="P2126" i="16"/>
  <c r="P2127" i="16"/>
  <c r="P2128" i="16"/>
  <c r="P2129" i="16"/>
  <c r="P2130" i="16"/>
  <c r="P2131" i="16"/>
  <c r="P2132" i="16"/>
  <c r="P2133" i="16"/>
  <c r="P2134" i="16"/>
  <c r="P2135" i="16"/>
  <c r="P2136" i="16"/>
  <c r="P2137" i="16"/>
  <c r="P2138" i="16"/>
  <c r="P2139" i="16"/>
  <c r="P2140" i="16"/>
  <c r="P2141" i="16"/>
  <c r="P2142" i="16"/>
  <c r="P2143" i="16"/>
  <c r="P2144" i="16"/>
  <c r="P2145" i="16"/>
  <c r="P2146" i="16"/>
  <c r="P2147" i="16"/>
  <c r="P2148" i="16"/>
  <c r="P2149" i="16"/>
  <c r="P2150" i="16"/>
  <c r="P2151" i="16"/>
  <c r="P2152" i="16"/>
  <c r="P2153" i="16"/>
  <c r="P2154" i="16"/>
  <c r="P2155" i="16"/>
  <c r="P2156" i="16"/>
  <c r="P2157" i="16"/>
  <c r="P2158" i="16"/>
  <c r="P2159" i="16"/>
  <c r="P2160" i="16"/>
  <c r="P2161" i="16"/>
  <c r="P2162" i="16"/>
  <c r="P2163" i="16"/>
  <c r="P2164" i="16"/>
  <c r="P2165" i="16"/>
  <c r="P2166" i="16"/>
  <c r="P2167" i="16"/>
  <c r="P2168" i="16"/>
  <c r="P2169" i="16"/>
  <c r="P2170" i="16"/>
  <c r="P2171" i="16"/>
  <c r="P2172" i="16"/>
  <c r="P2173" i="16"/>
  <c r="P2174" i="16"/>
  <c r="P2175" i="16"/>
  <c r="P2176" i="16"/>
  <c r="P2177" i="16"/>
  <c r="P2178" i="16"/>
  <c r="P2179" i="16"/>
  <c r="P2180" i="16"/>
  <c r="P2181" i="16"/>
  <c r="P2182" i="16"/>
  <c r="P2183" i="16"/>
  <c r="P2184" i="16"/>
  <c r="P2185" i="16"/>
  <c r="P2186" i="16"/>
  <c r="P2187" i="16"/>
  <c r="P2188" i="16"/>
  <c r="P2189" i="16"/>
  <c r="P2190" i="16"/>
  <c r="P2191" i="16"/>
  <c r="P2192" i="16"/>
  <c r="P2193" i="16"/>
  <c r="P2194" i="16"/>
  <c r="P2195" i="16"/>
  <c r="P2196" i="16"/>
  <c r="P2197" i="16"/>
  <c r="P2198" i="16"/>
  <c r="P2199" i="16"/>
  <c r="P2200" i="16"/>
  <c r="P2201" i="16"/>
  <c r="P2202" i="16"/>
  <c r="P2203" i="16"/>
  <c r="P2204" i="16"/>
  <c r="P2205" i="16"/>
  <c r="P2206" i="16"/>
  <c r="P2207" i="16"/>
  <c r="P2208" i="16"/>
  <c r="P2209" i="16"/>
  <c r="P2210" i="16"/>
  <c r="P2211" i="16"/>
  <c r="P2212" i="16"/>
  <c r="P2213" i="16"/>
  <c r="P2214" i="16"/>
  <c r="P2215" i="16"/>
  <c r="P2216" i="16"/>
  <c r="P2217" i="16"/>
  <c r="P2218" i="16"/>
  <c r="P2219" i="16"/>
  <c r="P2220" i="16"/>
  <c r="P2221" i="16"/>
  <c r="P2222" i="16"/>
  <c r="P2223" i="16"/>
  <c r="P2224" i="16"/>
  <c r="P2225" i="16"/>
  <c r="P2226" i="16"/>
  <c r="P2227" i="16"/>
  <c r="P2228" i="16"/>
  <c r="P2229" i="16"/>
  <c r="P2230" i="16"/>
  <c r="P2231" i="16"/>
  <c r="P2232" i="16"/>
  <c r="P2233" i="16"/>
  <c r="P2234" i="16"/>
  <c r="P2235" i="16"/>
  <c r="P2236" i="16"/>
  <c r="P2237" i="16"/>
  <c r="P2238" i="16"/>
  <c r="P2239" i="16"/>
  <c r="P2240" i="16"/>
  <c r="P2241" i="16"/>
  <c r="P2242" i="16"/>
  <c r="P2243" i="16"/>
  <c r="P2244" i="16"/>
  <c r="P2245" i="16"/>
  <c r="P2246" i="16"/>
  <c r="P2247" i="16"/>
  <c r="P2248" i="16"/>
  <c r="P2249" i="16"/>
  <c r="P2250" i="16"/>
  <c r="P2251" i="16"/>
  <c r="P2252" i="16"/>
  <c r="P2253" i="16"/>
  <c r="P2254" i="16"/>
  <c r="P2255" i="16"/>
  <c r="P2256" i="16"/>
  <c r="P2257" i="16"/>
  <c r="P2258" i="16"/>
  <c r="P2259" i="16"/>
  <c r="P2260" i="16"/>
  <c r="P2261" i="16"/>
  <c r="P2262" i="16"/>
  <c r="P2263" i="16"/>
  <c r="P2264" i="16"/>
  <c r="P2265" i="16"/>
  <c r="P2266" i="16"/>
  <c r="P2267" i="16"/>
  <c r="P2268" i="16"/>
  <c r="P2269" i="16"/>
  <c r="P2270" i="16"/>
  <c r="P2271" i="16"/>
  <c r="P2272" i="16"/>
  <c r="P2273" i="16"/>
  <c r="P2274" i="16"/>
  <c r="P2275" i="16"/>
  <c r="P2276" i="16"/>
  <c r="P2277" i="16"/>
  <c r="P2278" i="16"/>
  <c r="P2279" i="16"/>
  <c r="P2280" i="16"/>
  <c r="P2281" i="16"/>
  <c r="P2282" i="16"/>
  <c r="P2283" i="16"/>
  <c r="P2284" i="16"/>
  <c r="P2285" i="16"/>
  <c r="P2286" i="16"/>
  <c r="P2287" i="16"/>
  <c r="P2288" i="16"/>
  <c r="P2289" i="16"/>
  <c r="P2290" i="16"/>
  <c r="P2291" i="16"/>
  <c r="P2292" i="16"/>
  <c r="P2293" i="16"/>
  <c r="P2294" i="16"/>
  <c r="P2295" i="16"/>
  <c r="P2296" i="16"/>
  <c r="P2297" i="16"/>
  <c r="P2298" i="16"/>
  <c r="P2299" i="16"/>
  <c r="P2300" i="16"/>
  <c r="P2301" i="16"/>
  <c r="P2302" i="16"/>
  <c r="P2303" i="16"/>
  <c r="P2304" i="16"/>
  <c r="P2305" i="16"/>
  <c r="P2306" i="16"/>
  <c r="P2307" i="16"/>
  <c r="P2308" i="16"/>
  <c r="P2309" i="16"/>
  <c r="P2310" i="16"/>
  <c r="P2311" i="16"/>
  <c r="P2312" i="16"/>
  <c r="P2313" i="16"/>
  <c r="P2314" i="16"/>
  <c r="P2315" i="16"/>
  <c r="P2316" i="16"/>
  <c r="P2317" i="16"/>
  <c r="P2318" i="16"/>
  <c r="P2319" i="16"/>
  <c r="P2320" i="16"/>
  <c r="P2321" i="16"/>
  <c r="P2322" i="16"/>
  <c r="P2323" i="16"/>
  <c r="P2324" i="16"/>
  <c r="P2325" i="16"/>
  <c r="P2326" i="16"/>
  <c r="P2327" i="16"/>
  <c r="P2328" i="16"/>
  <c r="P2329" i="16"/>
  <c r="P2330" i="16"/>
  <c r="P2331" i="16"/>
  <c r="P2332" i="16"/>
  <c r="P2333" i="16"/>
  <c r="P2334" i="16"/>
  <c r="P2335" i="16"/>
  <c r="P2336" i="16"/>
  <c r="O3" i="16"/>
  <c r="O4" i="16"/>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41" i="16"/>
  <c r="O42" i="16"/>
  <c r="O43" i="16"/>
  <c r="O44" i="16"/>
  <c r="O45" i="16"/>
  <c r="O46" i="16"/>
  <c r="O47" i="16"/>
  <c r="O48" i="16"/>
  <c r="O49" i="16"/>
  <c r="O50" i="16"/>
  <c r="O51" i="16"/>
  <c r="O52" i="16"/>
  <c r="O53" i="16"/>
  <c r="O54" i="16"/>
  <c r="O55" i="16"/>
  <c r="O56" i="16"/>
  <c r="O57" i="16"/>
  <c r="O58" i="16"/>
  <c r="O59" i="16"/>
  <c r="O60" i="16"/>
  <c r="O61" i="16"/>
  <c r="O62" i="16"/>
  <c r="O63" i="16"/>
  <c r="O64" i="16"/>
  <c r="O65" i="16"/>
  <c r="O66" i="16"/>
  <c r="O67" i="16"/>
  <c r="O68" i="16"/>
  <c r="O69" i="16"/>
  <c r="O70" i="16"/>
  <c r="O71" i="16"/>
  <c r="O72" i="16"/>
  <c r="O73" i="16"/>
  <c r="O74" i="16"/>
  <c r="O75" i="16"/>
  <c r="O76" i="16"/>
  <c r="O77" i="16"/>
  <c r="O78" i="16"/>
  <c r="O79" i="16"/>
  <c r="O80" i="16"/>
  <c r="O81" i="16"/>
  <c r="O82" i="16"/>
  <c r="O83" i="16"/>
  <c r="O84" i="16"/>
  <c r="O85" i="16"/>
  <c r="O86" i="16"/>
  <c r="O87" i="16"/>
  <c r="O88" i="16"/>
  <c r="O89" i="16"/>
  <c r="O90" i="16"/>
  <c r="O91" i="16"/>
  <c r="O92" i="16"/>
  <c r="O93" i="16"/>
  <c r="O94" i="16"/>
  <c r="O95" i="16"/>
  <c r="O96" i="16"/>
  <c r="O97"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1" i="16"/>
  <c r="O122" i="16"/>
  <c r="O123" i="16"/>
  <c r="O124" i="16"/>
  <c r="O125" i="16"/>
  <c r="O126" i="16"/>
  <c r="O127" i="16"/>
  <c r="O128" i="16"/>
  <c r="O129" i="16"/>
  <c r="O130" i="16"/>
  <c r="O131" i="16"/>
  <c r="O132" i="16"/>
  <c r="O133" i="16"/>
  <c r="O134" i="16"/>
  <c r="O135" i="16"/>
  <c r="O136" i="16"/>
  <c r="O137" i="16"/>
  <c r="O138" i="16"/>
  <c r="O139" i="16"/>
  <c r="O140" i="16"/>
  <c r="O141" i="16"/>
  <c r="O142" i="16"/>
  <c r="O143" i="16"/>
  <c r="O144" i="16"/>
  <c r="O145" i="16"/>
  <c r="O146" i="16"/>
  <c r="O147" i="16"/>
  <c r="O148" i="16"/>
  <c r="O149" i="16"/>
  <c r="O150" i="16"/>
  <c r="O151" i="16"/>
  <c r="O152" i="16"/>
  <c r="O153" i="16"/>
  <c r="O154" i="16"/>
  <c r="O155" i="16"/>
  <c r="O156" i="16"/>
  <c r="O157" i="16"/>
  <c r="O158" i="16"/>
  <c r="O159" i="16"/>
  <c r="O160" i="16"/>
  <c r="O161" i="16"/>
  <c r="O162" i="16"/>
  <c r="O163" i="16"/>
  <c r="O164" i="16"/>
  <c r="O165" i="16"/>
  <c r="O166" i="16"/>
  <c r="O167" i="16"/>
  <c r="O168" i="16"/>
  <c r="O169" i="16"/>
  <c r="O170" i="16"/>
  <c r="O171" i="16"/>
  <c r="O172" i="16"/>
  <c r="O173" i="16"/>
  <c r="O174" i="16"/>
  <c r="O175" i="16"/>
  <c r="O176"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209" i="16"/>
  <c r="O210" i="16"/>
  <c r="O211" i="16"/>
  <c r="O212" i="16"/>
  <c r="O213" i="16"/>
  <c r="O214" i="16"/>
  <c r="O215" i="16"/>
  <c r="O216" i="16"/>
  <c r="O217" i="16"/>
  <c r="O218" i="16"/>
  <c r="O219" i="16"/>
  <c r="O220" i="16"/>
  <c r="O221" i="16"/>
  <c r="O222" i="16"/>
  <c r="O223" i="16"/>
  <c r="O224" i="16"/>
  <c r="O225" i="16"/>
  <c r="O226" i="16"/>
  <c r="O227" i="16"/>
  <c r="O228" i="16"/>
  <c r="O229" i="16"/>
  <c r="O230" i="16"/>
  <c r="O231" i="16"/>
  <c r="O232" i="16"/>
  <c r="O233" i="16"/>
  <c r="O234" i="16"/>
  <c r="O235" i="16"/>
  <c r="O236" i="16"/>
  <c r="O237" i="16"/>
  <c r="O238" i="16"/>
  <c r="O239" i="16"/>
  <c r="O240" i="16"/>
  <c r="O241" i="16"/>
  <c r="O242" i="16"/>
  <c r="O243" i="16"/>
  <c r="O244" i="16"/>
  <c r="O245" i="16"/>
  <c r="O246" i="16"/>
  <c r="O247" i="16"/>
  <c r="O248" i="16"/>
  <c r="O249" i="16"/>
  <c r="O250" i="16"/>
  <c r="O251" i="16"/>
  <c r="O252" i="16"/>
  <c r="O253" i="16"/>
  <c r="O254" i="16"/>
  <c r="O255" i="16"/>
  <c r="O256" i="16"/>
  <c r="O257" i="16"/>
  <c r="O258" i="16"/>
  <c r="O259" i="16"/>
  <c r="O260" i="16"/>
  <c r="O261" i="16"/>
  <c r="O262" i="16"/>
  <c r="O263" i="16"/>
  <c r="O264" i="16"/>
  <c r="O265" i="16"/>
  <c r="O266" i="16"/>
  <c r="O267" i="16"/>
  <c r="O268" i="16"/>
  <c r="O269" i="16"/>
  <c r="O270" i="16"/>
  <c r="O271"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333" i="16"/>
  <c r="O334" i="16"/>
  <c r="O335" i="16"/>
  <c r="O336" i="16"/>
  <c r="O337" i="16"/>
  <c r="O338" i="16"/>
  <c r="O339" i="16"/>
  <c r="O340" i="16"/>
  <c r="O341" i="16"/>
  <c r="O342" i="16"/>
  <c r="O343" i="16"/>
  <c r="O344" i="16"/>
  <c r="O345" i="16"/>
  <c r="O346" i="16"/>
  <c r="O347" i="16"/>
  <c r="O348" i="16"/>
  <c r="O349" i="16"/>
  <c r="O350" i="16"/>
  <c r="O351" i="16"/>
  <c r="O352" i="16"/>
  <c r="O353" i="16"/>
  <c r="O354" i="16"/>
  <c r="O355" i="16"/>
  <c r="O356" i="16"/>
  <c r="O357" i="16"/>
  <c r="O358" i="16"/>
  <c r="O359" i="16"/>
  <c r="O360" i="16"/>
  <c r="O361" i="16"/>
  <c r="O362" i="16"/>
  <c r="O363" i="16"/>
  <c r="O364" i="16"/>
  <c r="O365" i="16"/>
  <c r="O366" i="16"/>
  <c r="O367" i="16"/>
  <c r="O368" i="16"/>
  <c r="O369" i="16"/>
  <c r="O370" i="16"/>
  <c r="O371" i="16"/>
  <c r="O372" i="16"/>
  <c r="O373" i="16"/>
  <c r="O374" i="16"/>
  <c r="O375" i="16"/>
  <c r="O376" i="16"/>
  <c r="O377" i="16"/>
  <c r="O378" i="16"/>
  <c r="O379" i="16"/>
  <c r="O380" i="16"/>
  <c r="O381" i="16"/>
  <c r="O382" i="16"/>
  <c r="O383" i="16"/>
  <c r="O384" i="16"/>
  <c r="O385" i="16"/>
  <c r="O386" i="16"/>
  <c r="O387" i="16"/>
  <c r="O388" i="16"/>
  <c r="O389" i="16"/>
  <c r="O390" i="16"/>
  <c r="O391" i="16"/>
  <c r="O392" i="16"/>
  <c r="O393" i="16"/>
  <c r="O394" i="16"/>
  <c r="O395" i="16"/>
  <c r="O396" i="16"/>
  <c r="O397" i="16"/>
  <c r="O398" i="16"/>
  <c r="O399" i="16"/>
  <c r="O400" i="16"/>
  <c r="O401" i="16"/>
  <c r="O402" i="16"/>
  <c r="O403" i="16"/>
  <c r="O404" i="16"/>
  <c r="O405" i="16"/>
  <c r="O406" i="16"/>
  <c r="O407" i="16"/>
  <c r="O408" i="16"/>
  <c r="O409" i="16"/>
  <c r="O410" i="16"/>
  <c r="O411" i="16"/>
  <c r="O412" i="16"/>
  <c r="O413" i="16"/>
  <c r="O414" i="16"/>
  <c r="O415" i="16"/>
  <c r="O416" i="16"/>
  <c r="O417" i="16"/>
  <c r="O418" i="16"/>
  <c r="O419" i="16"/>
  <c r="O420" i="16"/>
  <c r="O421" i="16"/>
  <c r="O422" i="16"/>
  <c r="O423" i="16"/>
  <c r="O424" i="16"/>
  <c r="O425" i="16"/>
  <c r="O426" i="16"/>
  <c r="O427" i="16"/>
  <c r="O428" i="16"/>
  <c r="O429" i="16"/>
  <c r="O430" i="16"/>
  <c r="O431" i="16"/>
  <c r="O432" i="16"/>
  <c r="O433" i="16"/>
  <c r="O434" i="16"/>
  <c r="O435" i="16"/>
  <c r="O436" i="16"/>
  <c r="O437" i="16"/>
  <c r="O438" i="16"/>
  <c r="O439" i="16"/>
  <c r="O440" i="16"/>
  <c r="O441" i="16"/>
  <c r="O442" i="16"/>
  <c r="O443" i="16"/>
  <c r="O444" i="16"/>
  <c r="O445" i="16"/>
  <c r="O446" i="16"/>
  <c r="O447" i="16"/>
  <c r="O448" i="16"/>
  <c r="O449" i="16"/>
  <c r="O450" i="16"/>
  <c r="O451" i="16"/>
  <c r="O452" i="16"/>
  <c r="O453" i="16"/>
  <c r="O454" i="16"/>
  <c r="O455" i="16"/>
  <c r="O456" i="16"/>
  <c r="O457" i="16"/>
  <c r="O458" i="16"/>
  <c r="O459" i="16"/>
  <c r="O460" i="16"/>
  <c r="O461" i="16"/>
  <c r="O462" i="16"/>
  <c r="O463"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O495" i="16"/>
  <c r="O496" i="16"/>
  <c r="O497" i="16"/>
  <c r="O498" i="16"/>
  <c r="O499" i="16"/>
  <c r="O500" i="16"/>
  <c r="O501" i="16"/>
  <c r="O502" i="16"/>
  <c r="O503" i="16"/>
  <c r="O504" i="16"/>
  <c r="O505" i="16"/>
  <c r="O506" i="16"/>
  <c r="O507" i="16"/>
  <c r="O508" i="16"/>
  <c r="O509" i="16"/>
  <c r="O510" i="16"/>
  <c r="O511" i="16"/>
  <c r="O512" i="16"/>
  <c r="O513" i="16"/>
  <c r="O514" i="16"/>
  <c r="O515" i="16"/>
  <c r="O516" i="16"/>
  <c r="O517" i="16"/>
  <c r="O518" i="16"/>
  <c r="O519" i="16"/>
  <c r="O520" i="16"/>
  <c r="O521" i="16"/>
  <c r="O522" i="16"/>
  <c r="O523" i="16"/>
  <c r="O524" i="16"/>
  <c r="O525" i="16"/>
  <c r="O526" i="16"/>
  <c r="O527" i="16"/>
  <c r="O528" i="16"/>
  <c r="O529" i="16"/>
  <c r="O530" i="16"/>
  <c r="O531" i="16"/>
  <c r="O532" i="16"/>
  <c r="O533" i="16"/>
  <c r="O534" i="16"/>
  <c r="O535" i="16"/>
  <c r="O536" i="16"/>
  <c r="O537" i="16"/>
  <c r="O538" i="16"/>
  <c r="O539" i="16"/>
  <c r="O540" i="16"/>
  <c r="O541" i="16"/>
  <c r="O542" i="16"/>
  <c r="O543" i="16"/>
  <c r="O544" i="16"/>
  <c r="O545" i="16"/>
  <c r="O546" i="16"/>
  <c r="O547" i="16"/>
  <c r="O548" i="16"/>
  <c r="O549" i="16"/>
  <c r="O550" i="16"/>
  <c r="O551"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94" i="16"/>
  <c r="O595" i="16"/>
  <c r="O596" i="16"/>
  <c r="O597" i="16"/>
  <c r="O598" i="16"/>
  <c r="O599" i="16"/>
  <c r="O600" i="16"/>
  <c r="O601" i="16"/>
  <c r="O602" i="16"/>
  <c r="O603" i="16"/>
  <c r="O604" i="16"/>
  <c r="O605" i="16"/>
  <c r="O606" i="16"/>
  <c r="O607" i="16"/>
  <c r="O608" i="16"/>
  <c r="O609" i="16"/>
  <c r="O610" i="16"/>
  <c r="O611" i="16"/>
  <c r="O612" i="16"/>
  <c r="O613" i="16"/>
  <c r="O614" i="16"/>
  <c r="O615" i="16"/>
  <c r="O616" i="16"/>
  <c r="O617" i="16"/>
  <c r="O618" i="16"/>
  <c r="O619" i="16"/>
  <c r="O620" i="16"/>
  <c r="O621" i="16"/>
  <c r="O622" i="16"/>
  <c r="O623" i="16"/>
  <c r="O624"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81" i="16"/>
  <c r="O982" i="16"/>
  <c r="O983" i="16"/>
  <c r="O984" i="16"/>
  <c r="O985" i="16"/>
  <c r="O986" i="16"/>
  <c r="O987" i="16"/>
  <c r="O988" i="16"/>
  <c r="O989" i="16"/>
  <c r="O990" i="16"/>
  <c r="O991" i="16"/>
  <c r="O992" i="16"/>
  <c r="O993" i="16"/>
  <c r="O994" i="16"/>
  <c r="O995" i="16"/>
  <c r="O996" i="16"/>
  <c r="O997" i="16"/>
  <c r="O998" i="16"/>
  <c r="O999" i="16"/>
  <c r="O1000" i="16"/>
  <c r="O1001" i="16"/>
  <c r="O1002" i="16"/>
  <c r="O1003" i="16"/>
  <c r="O1004" i="16"/>
  <c r="O1005" i="16"/>
  <c r="O1006" i="16"/>
  <c r="O1007" i="16"/>
  <c r="O1008" i="16"/>
  <c r="O1009" i="16"/>
  <c r="O1010" i="16"/>
  <c r="O1011" i="16"/>
  <c r="O1012" i="16"/>
  <c r="O1013" i="16"/>
  <c r="O1014" i="16"/>
  <c r="O1015" i="16"/>
  <c r="O1016" i="16"/>
  <c r="O1017" i="16"/>
  <c r="O1018" i="16"/>
  <c r="O1019" i="16"/>
  <c r="O1020" i="16"/>
  <c r="O1021" i="16"/>
  <c r="O1022" i="16"/>
  <c r="O1023" i="16"/>
  <c r="O1024" i="16"/>
  <c r="O1025" i="16"/>
  <c r="O1026" i="16"/>
  <c r="O1027" i="16"/>
  <c r="O1028" i="16"/>
  <c r="O1029" i="16"/>
  <c r="O1030" i="16"/>
  <c r="O1031" i="16"/>
  <c r="O1032" i="16"/>
  <c r="O1033" i="16"/>
  <c r="O1034" i="16"/>
  <c r="O1035" i="16"/>
  <c r="O1036" i="16"/>
  <c r="O1037" i="16"/>
  <c r="O1038" i="16"/>
  <c r="O1039" i="16"/>
  <c r="O1040" i="16"/>
  <c r="O1041" i="16"/>
  <c r="O1042" i="16"/>
  <c r="O1043" i="16"/>
  <c r="O1044" i="16"/>
  <c r="O1045" i="16"/>
  <c r="O1046" i="16"/>
  <c r="O1047" i="16"/>
  <c r="O1048" i="16"/>
  <c r="O1049" i="16"/>
  <c r="O1050" i="16"/>
  <c r="O1051" i="16"/>
  <c r="O1052" i="16"/>
  <c r="O1053" i="16"/>
  <c r="O1054" i="16"/>
  <c r="O1055" i="16"/>
  <c r="O1056" i="16"/>
  <c r="O1057" i="16"/>
  <c r="O1058" i="16"/>
  <c r="O1059" i="16"/>
  <c r="O1060" i="16"/>
  <c r="O1061" i="16"/>
  <c r="O1062" i="16"/>
  <c r="O1063" i="16"/>
  <c r="O1064" i="16"/>
  <c r="O1065" i="16"/>
  <c r="O1066" i="16"/>
  <c r="O1067" i="16"/>
  <c r="O1068" i="16"/>
  <c r="O1069" i="16"/>
  <c r="O1070" i="16"/>
  <c r="O1071" i="16"/>
  <c r="O1072" i="16"/>
  <c r="O1073" i="16"/>
  <c r="O1074" i="16"/>
  <c r="O1075" i="16"/>
  <c r="O1076" i="16"/>
  <c r="O1077" i="16"/>
  <c r="O1078" i="16"/>
  <c r="O1079" i="16"/>
  <c r="O1080" i="16"/>
  <c r="O1081" i="16"/>
  <c r="O1082" i="16"/>
  <c r="O1083" i="16"/>
  <c r="O1084" i="16"/>
  <c r="O1085" i="16"/>
  <c r="O1086" i="16"/>
  <c r="O1087" i="16"/>
  <c r="O1088" i="16"/>
  <c r="O1089" i="16"/>
  <c r="O1090" i="16"/>
  <c r="O1091" i="16"/>
  <c r="O1092" i="16"/>
  <c r="O1093" i="16"/>
  <c r="O1094" i="16"/>
  <c r="O1095" i="16"/>
  <c r="O1096" i="16"/>
  <c r="O1097" i="16"/>
  <c r="O1098" i="16"/>
  <c r="O1099" i="16"/>
  <c r="O1100" i="16"/>
  <c r="O1101" i="16"/>
  <c r="O1102" i="16"/>
  <c r="O1103" i="16"/>
  <c r="O1104" i="16"/>
  <c r="O1105" i="16"/>
  <c r="O1106" i="16"/>
  <c r="O1107" i="16"/>
  <c r="O1108" i="16"/>
  <c r="O1109" i="16"/>
  <c r="O1110" i="16"/>
  <c r="O1111" i="16"/>
  <c r="O1112" i="16"/>
  <c r="O1113" i="16"/>
  <c r="O1114" i="16"/>
  <c r="O1115" i="16"/>
  <c r="O1116" i="16"/>
  <c r="O1117" i="16"/>
  <c r="O1118" i="16"/>
  <c r="O1119" i="16"/>
  <c r="O1120" i="16"/>
  <c r="O1121" i="16"/>
  <c r="O1122" i="16"/>
  <c r="O1123" i="16"/>
  <c r="O1124" i="16"/>
  <c r="O1125" i="16"/>
  <c r="O1126" i="16"/>
  <c r="O1127" i="16"/>
  <c r="O1128" i="16"/>
  <c r="O1129" i="16"/>
  <c r="O1130" i="16"/>
  <c r="O1131" i="16"/>
  <c r="O1132" i="16"/>
  <c r="O1133" i="16"/>
  <c r="O1134" i="16"/>
  <c r="O1135" i="16"/>
  <c r="O1136" i="16"/>
  <c r="O1137" i="16"/>
  <c r="O1138" i="16"/>
  <c r="O1139" i="16"/>
  <c r="O1140" i="16"/>
  <c r="O1141" i="16"/>
  <c r="O1142" i="16"/>
  <c r="O1143" i="16"/>
  <c r="O1144" i="16"/>
  <c r="O1145" i="16"/>
  <c r="O1146" i="16"/>
  <c r="O1147" i="16"/>
  <c r="O1148" i="16"/>
  <c r="O1149" i="16"/>
  <c r="O1150" i="16"/>
  <c r="O1151" i="16"/>
  <c r="O1152" i="16"/>
  <c r="O1153" i="16"/>
  <c r="O1154" i="16"/>
  <c r="O1155" i="16"/>
  <c r="O1156" i="16"/>
  <c r="O1157" i="16"/>
  <c r="O1158" i="16"/>
  <c r="O1159" i="16"/>
  <c r="O1160" i="16"/>
  <c r="O1161" i="16"/>
  <c r="O1162" i="16"/>
  <c r="O1163" i="16"/>
  <c r="O1164" i="16"/>
  <c r="O1165" i="16"/>
  <c r="O1166" i="16"/>
  <c r="O1167" i="16"/>
  <c r="O1168" i="16"/>
  <c r="O1169" i="16"/>
  <c r="O1170" i="16"/>
  <c r="O1171" i="16"/>
  <c r="O1172" i="16"/>
  <c r="O1173" i="16"/>
  <c r="O1174" i="16"/>
  <c r="O1175" i="16"/>
  <c r="O1176" i="16"/>
  <c r="O1177" i="16"/>
  <c r="O1178" i="16"/>
  <c r="O1179" i="16"/>
  <c r="O1180" i="16"/>
  <c r="O1181" i="16"/>
  <c r="O1182" i="16"/>
  <c r="O1183" i="16"/>
  <c r="O1184" i="16"/>
  <c r="O1185" i="16"/>
  <c r="O1186" i="16"/>
  <c r="O1187" i="16"/>
  <c r="O1188" i="16"/>
  <c r="O1189" i="16"/>
  <c r="O1190" i="16"/>
  <c r="O1191" i="16"/>
  <c r="O1192" i="16"/>
  <c r="O1193" i="16"/>
  <c r="O1194" i="16"/>
  <c r="O1195" i="16"/>
  <c r="O1196" i="16"/>
  <c r="O1197" i="16"/>
  <c r="O1198" i="16"/>
  <c r="O1199" i="16"/>
  <c r="O1200" i="16"/>
  <c r="O1201" i="16"/>
  <c r="O1202" i="16"/>
  <c r="O1203" i="16"/>
  <c r="O1204" i="16"/>
  <c r="O1205" i="16"/>
  <c r="O1206" i="16"/>
  <c r="O1207" i="16"/>
  <c r="O1208" i="16"/>
  <c r="O1209" i="16"/>
  <c r="O1210" i="16"/>
  <c r="O1211" i="16"/>
  <c r="O1212" i="16"/>
  <c r="O1213" i="16"/>
  <c r="O1214" i="16"/>
  <c r="O1215" i="16"/>
  <c r="O1216" i="16"/>
  <c r="O1217" i="16"/>
  <c r="O1218" i="16"/>
  <c r="O1219" i="16"/>
  <c r="O1220" i="16"/>
  <c r="O1221" i="16"/>
  <c r="O1222" i="16"/>
  <c r="O1223" i="16"/>
  <c r="O1224" i="16"/>
  <c r="O1225" i="16"/>
  <c r="O1226" i="16"/>
  <c r="O1227" i="16"/>
  <c r="O1228" i="16"/>
  <c r="O1229" i="16"/>
  <c r="O1230" i="16"/>
  <c r="O1231" i="16"/>
  <c r="O1232" i="16"/>
  <c r="O1233" i="16"/>
  <c r="O1234" i="16"/>
  <c r="O1235" i="16"/>
  <c r="O1236" i="16"/>
  <c r="O1237" i="16"/>
  <c r="O1238" i="16"/>
  <c r="O1239" i="16"/>
  <c r="O1240" i="16"/>
  <c r="O1241" i="16"/>
  <c r="O1242" i="16"/>
  <c r="O1243" i="16"/>
  <c r="O1244" i="16"/>
  <c r="O1245" i="16"/>
  <c r="O1246" i="16"/>
  <c r="O1247" i="16"/>
  <c r="O1248" i="16"/>
  <c r="O1249" i="16"/>
  <c r="O1250" i="16"/>
  <c r="O1251" i="16"/>
  <c r="O1252" i="16"/>
  <c r="O1253" i="16"/>
  <c r="O1254" i="16"/>
  <c r="O1255" i="16"/>
  <c r="O1256" i="16"/>
  <c r="O1257" i="16"/>
  <c r="O1258" i="16"/>
  <c r="O1259" i="16"/>
  <c r="O1260" i="16"/>
  <c r="O1261" i="16"/>
  <c r="O1262" i="16"/>
  <c r="O1263" i="16"/>
  <c r="O1264" i="16"/>
  <c r="O1265" i="16"/>
  <c r="O1266" i="16"/>
  <c r="O1267" i="16"/>
  <c r="O1268" i="16"/>
  <c r="O1269" i="16"/>
  <c r="O1270" i="16"/>
  <c r="O1271" i="16"/>
  <c r="O1272" i="16"/>
  <c r="O1273" i="16"/>
  <c r="O1274" i="16"/>
  <c r="O1275" i="16"/>
  <c r="O1276" i="16"/>
  <c r="O1277" i="16"/>
  <c r="O1278" i="16"/>
  <c r="O1279" i="16"/>
  <c r="O1280" i="16"/>
  <c r="O1281" i="16"/>
  <c r="O1282" i="16"/>
  <c r="O1283" i="16"/>
  <c r="O1284" i="16"/>
  <c r="O1285" i="16"/>
  <c r="O1286" i="16"/>
  <c r="O1287" i="16"/>
  <c r="O1288" i="16"/>
  <c r="O1289" i="16"/>
  <c r="O1290" i="16"/>
  <c r="O1291" i="16"/>
  <c r="O1292" i="16"/>
  <c r="O1293" i="16"/>
  <c r="O1294" i="16"/>
  <c r="O1295" i="16"/>
  <c r="O1296" i="16"/>
  <c r="O1297" i="16"/>
  <c r="O1298" i="16"/>
  <c r="O1299" i="16"/>
  <c r="O1300" i="16"/>
  <c r="O1301" i="16"/>
  <c r="O1302" i="16"/>
  <c r="O1303" i="16"/>
  <c r="O1304" i="16"/>
  <c r="O1305" i="16"/>
  <c r="O1306" i="16"/>
  <c r="O1307" i="16"/>
  <c r="O1308" i="16"/>
  <c r="O1309" i="16"/>
  <c r="O1310" i="16"/>
  <c r="O1311" i="16"/>
  <c r="O1312" i="16"/>
  <c r="O1313" i="16"/>
  <c r="O1314" i="16"/>
  <c r="O1315" i="16"/>
  <c r="O1316" i="16"/>
  <c r="O1317" i="16"/>
  <c r="O1318" i="16"/>
  <c r="O1319" i="16"/>
  <c r="O1320" i="16"/>
  <c r="O1321" i="16"/>
  <c r="O1322" i="16"/>
  <c r="O1323" i="16"/>
  <c r="O1324" i="16"/>
  <c r="O1325" i="16"/>
  <c r="O1326" i="16"/>
  <c r="O1327" i="16"/>
  <c r="O1328" i="16"/>
  <c r="O1329" i="16"/>
  <c r="O1330" i="16"/>
  <c r="O1331" i="16"/>
  <c r="O1332" i="16"/>
  <c r="O1333" i="16"/>
  <c r="O1334" i="16"/>
  <c r="O1335" i="16"/>
  <c r="O1336" i="16"/>
  <c r="O1337" i="16"/>
  <c r="O1338" i="16"/>
  <c r="O1339" i="16"/>
  <c r="O1340" i="16"/>
  <c r="O1341" i="16"/>
  <c r="O1342" i="16"/>
  <c r="O1343" i="16"/>
  <c r="O1344" i="16"/>
  <c r="O1345" i="16"/>
  <c r="O1346" i="16"/>
  <c r="O1347" i="16"/>
  <c r="O1348" i="16"/>
  <c r="O1349" i="16"/>
  <c r="O1350" i="16"/>
  <c r="O1351" i="16"/>
  <c r="O1352" i="16"/>
  <c r="O1353" i="16"/>
  <c r="O1354" i="16"/>
  <c r="O1355" i="16"/>
  <c r="O1356" i="16"/>
  <c r="O1357" i="16"/>
  <c r="O1358" i="16"/>
  <c r="O1359" i="16"/>
  <c r="O1360" i="16"/>
  <c r="O1361" i="16"/>
  <c r="O1362" i="16"/>
  <c r="O1363" i="16"/>
  <c r="O1364" i="16"/>
  <c r="O1365" i="16"/>
  <c r="O1366" i="16"/>
  <c r="O1367" i="16"/>
  <c r="O1368" i="16"/>
  <c r="O1369" i="16"/>
  <c r="O1370" i="16"/>
  <c r="O1371" i="16"/>
  <c r="O1372" i="16"/>
  <c r="O1373" i="16"/>
  <c r="O1374" i="16"/>
  <c r="O1375" i="16"/>
  <c r="O1376" i="16"/>
  <c r="O1377" i="16"/>
  <c r="O1378" i="16"/>
  <c r="O1379" i="16"/>
  <c r="O1380" i="16"/>
  <c r="O1381" i="16"/>
  <c r="O1382" i="16"/>
  <c r="O1383" i="16"/>
  <c r="O1384" i="16"/>
  <c r="O1385" i="16"/>
  <c r="O1386" i="16"/>
  <c r="O1387" i="16"/>
  <c r="O1388" i="16"/>
  <c r="O1389" i="16"/>
  <c r="O1390" i="16"/>
  <c r="O1391" i="16"/>
  <c r="O1392" i="16"/>
  <c r="O1393" i="16"/>
  <c r="O1394" i="16"/>
  <c r="O1395" i="16"/>
  <c r="O1396" i="16"/>
  <c r="O1397" i="16"/>
  <c r="O1398" i="16"/>
  <c r="O1399" i="16"/>
  <c r="O1400" i="16"/>
  <c r="O1401" i="16"/>
  <c r="O1402" i="16"/>
  <c r="O1403" i="16"/>
  <c r="O1404" i="16"/>
  <c r="O1405" i="16"/>
  <c r="O1406" i="16"/>
  <c r="O1407" i="16"/>
  <c r="O1408" i="16"/>
  <c r="O1409" i="16"/>
  <c r="O1410" i="16"/>
  <c r="O1411" i="16"/>
  <c r="O1412" i="16"/>
  <c r="O1413" i="16"/>
  <c r="O1414" i="16"/>
  <c r="O1415" i="16"/>
  <c r="O1416" i="16"/>
  <c r="O1417" i="16"/>
  <c r="O1418" i="16"/>
  <c r="O1419" i="16"/>
  <c r="O1420" i="16"/>
  <c r="O1421" i="16"/>
  <c r="O1422" i="16"/>
  <c r="O1423" i="16"/>
  <c r="O1424" i="16"/>
  <c r="O1425" i="16"/>
  <c r="O1426" i="16"/>
  <c r="O1427" i="16"/>
  <c r="O1428" i="16"/>
  <c r="O1429" i="16"/>
  <c r="O1430" i="16"/>
  <c r="O1431" i="16"/>
  <c r="O1432" i="16"/>
  <c r="O1433" i="16"/>
  <c r="O1434" i="16"/>
  <c r="O1435" i="16"/>
  <c r="O1436" i="16"/>
  <c r="O1437" i="16"/>
  <c r="O1438" i="16"/>
  <c r="O1439" i="16"/>
  <c r="O1440" i="16"/>
  <c r="O1441" i="16"/>
  <c r="O1442" i="16"/>
  <c r="O1443" i="16"/>
  <c r="O1444" i="16"/>
  <c r="O1445" i="16"/>
  <c r="O1446" i="16"/>
  <c r="O1447" i="16"/>
  <c r="O1448" i="16"/>
  <c r="O1449" i="16"/>
  <c r="O1450" i="16"/>
  <c r="O1451" i="16"/>
  <c r="O1452" i="16"/>
  <c r="O1453" i="16"/>
  <c r="O1454" i="16"/>
  <c r="O1455" i="16"/>
  <c r="O1456" i="16"/>
  <c r="O1457" i="16"/>
  <c r="O1458" i="16"/>
  <c r="O1459" i="16"/>
  <c r="O1460" i="16"/>
  <c r="O1461" i="16"/>
  <c r="O1462" i="16"/>
  <c r="O1463" i="16"/>
  <c r="O1464" i="16"/>
  <c r="O1465" i="16"/>
  <c r="O1466" i="16"/>
  <c r="O1467" i="16"/>
  <c r="O1468" i="16"/>
  <c r="O1469" i="16"/>
  <c r="O1470" i="16"/>
  <c r="O1471" i="16"/>
  <c r="O1472" i="16"/>
  <c r="O1473" i="16"/>
  <c r="O1474" i="16"/>
  <c r="O1475" i="16"/>
  <c r="O1476" i="16"/>
  <c r="O1477" i="16"/>
  <c r="O1478" i="16"/>
  <c r="O1479" i="16"/>
  <c r="O1480" i="16"/>
  <c r="O1481" i="16"/>
  <c r="O1482" i="16"/>
  <c r="O1483" i="16"/>
  <c r="O1484" i="16"/>
  <c r="O1485" i="16"/>
  <c r="O1486" i="16"/>
  <c r="O1487" i="16"/>
  <c r="O1488" i="16"/>
  <c r="O1489" i="16"/>
  <c r="O1490" i="16"/>
  <c r="O1491" i="16"/>
  <c r="O1492" i="16"/>
  <c r="O1493" i="16"/>
  <c r="O1494" i="16"/>
  <c r="O1495" i="16"/>
  <c r="O1496" i="16"/>
  <c r="O1497" i="16"/>
  <c r="O1498" i="16"/>
  <c r="O1499" i="16"/>
  <c r="O1500" i="16"/>
  <c r="O1501" i="16"/>
  <c r="O1502" i="16"/>
  <c r="O1503" i="16"/>
  <c r="O1504" i="16"/>
  <c r="O1505" i="16"/>
  <c r="O1506" i="16"/>
  <c r="O1507" i="16"/>
  <c r="O1508" i="16"/>
  <c r="O1509" i="16"/>
  <c r="O1510" i="16"/>
  <c r="O1511" i="16"/>
  <c r="O1512" i="16"/>
  <c r="O1513" i="16"/>
  <c r="O1514" i="16"/>
  <c r="O1515" i="16"/>
  <c r="O1516" i="16"/>
  <c r="O1517" i="16"/>
  <c r="O1518" i="16"/>
  <c r="O1519" i="16"/>
  <c r="O1520" i="16"/>
  <c r="O1521" i="16"/>
  <c r="O1522" i="16"/>
  <c r="O1523" i="16"/>
  <c r="O1524" i="16"/>
  <c r="O1525" i="16"/>
  <c r="O1526" i="16"/>
  <c r="O1527" i="16"/>
  <c r="O1528" i="16"/>
  <c r="O1529" i="16"/>
  <c r="O1530" i="16"/>
  <c r="O1531" i="16"/>
  <c r="O1532" i="16"/>
  <c r="O1533" i="16"/>
  <c r="O1534" i="16"/>
  <c r="O1535" i="16"/>
  <c r="O1536" i="16"/>
  <c r="O1537" i="16"/>
  <c r="O1538" i="16"/>
  <c r="O1539" i="16"/>
  <c r="O1540" i="16"/>
  <c r="O1541" i="16"/>
  <c r="O1542" i="16"/>
  <c r="O1543" i="16"/>
  <c r="O1544" i="16"/>
  <c r="O1545" i="16"/>
  <c r="O1546" i="16"/>
  <c r="O1547" i="16"/>
  <c r="O1548" i="16"/>
  <c r="O1549" i="16"/>
  <c r="O1550" i="16"/>
  <c r="O1551" i="16"/>
  <c r="O1552" i="16"/>
  <c r="O1553" i="16"/>
  <c r="O1554" i="16"/>
  <c r="O1555" i="16"/>
  <c r="O1556" i="16"/>
  <c r="O1557" i="16"/>
  <c r="O1558" i="16"/>
  <c r="O1559" i="16"/>
  <c r="O1560" i="16"/>
  <c r="O1561" i="16"/>
  <c r="O1562" i="16"/>
  <c r="O1563" i="16"/>
  <c r="O1564" i="16"/>
  <c r="O1565" i="16"/>
  <c r="O1566" i="16"/>
  <c r="O1567" i="16"/>
  <c r="O1568" i="16"/>
  <c r="O1569" i="16"/>
  <c r="O1570" i="16"/>
  <c r="O1571" i="16"/>
  <c r="O1572" i="16"/>
  <c r="O1573" i="16"/>
  <c r="O1574" i="16"/>
  <c r="O1575" i="16"/>
  <c r="O1576" i="16"/>
  <c r="O1577" i="16"/>
  <c r="O1578" i="16"/>
  <c r="O1579" i="16"/>
  <c r="O1580" i="16"/>
  <c r="O1581" i="16"/>
  <c r="O1582" i="16"/>
  <c r="O1583" i="16"/>
  <c r="O1584" i="16"/>
  <c r="O1585" i="16"/>
  <c r="O1586" i="16"/>
  <c r="O1587" i="16"/>
  <c r="O1588" i="16"/>
  <c r="O1589" i="16"/>
  <c r="O1590" i="16"/>
  <c r="O1591" i="16"/>
  <c r="O1592" i="16"/>
  <c r="O1593" i="16"/>
  <c r="O1594" i="16"/>
  <c r="O1595" i="16"/>
  <c r="O1596" i="16"/>
  <c r="O1597" i="16"/>
  <c r="O1598" i="16"/>
  <c r="O1599" i="16"/>
  <c r="O1600" i="16"/>
  <c r="O1601" i="16"/>
  <c r="O1602" i="16"/>
  <c r="O1603" i="16"/>
  <c r="O1604" i="16"/>
  <c r="O1605" i="16"/>
  <c r="O1606" i="16"/>
  <c r="O1607" i="16"/>
  <c r="O1608" i="16"/>
  <c r="O1609" i="16"/>
  <c r="O1610" i="16"/>
  <c r="O1611" i="16"/>
  <c r="O1612" i="16"/>
  <c r="O1613" i="16"/>
  <c r="O1614" i="16"/>
  <c r="O1615" i="16"/>
  <c r="O1616" i="16"/>
  <c r="O1617" i="16"/>
  <c r="O1618" i="16"/>
  <c r="O1619" i="16"/>
  <c r="O1620" i="16"/>
  <c r="O1621" i="16"/>
  <c r="O1622" i="16"/>
  <c r="O1623" i="16"/>
  <c r="O1624" i="16"/>
  <c r="O1625" i="16"/>
  <c r="O1626" i="16"/>
  <c r="O1627" i="16"/>
  <c r="O1628" i="16"/>
  <c r="O1629" i="16"/>
  <c r="O1630" i="16"/>
  <c r="O1631" i="16"/>
  <c r="O1632" i="16"/>
  <c r="O1633" i="16"/>
  <c r="O1634" i="16"/>
  <c r="O1635" i="16"/>
  <c r="O1636" i="16"/>
  <c r="O1637" i="16"/>
  <c r="O1638" i="16"/>
  <c r="O1639" i="16"/>
  <c r="O1640" i="16"/>
  <c r="O1641" i="16"/>
  <c r="O1642" i="16"/>
  <c r="O1643" i="16"/>
  <c r="O1644" i="16"/>
  <c r="O1645" i="16"/>
  <c r="O1646" i="16"/>
  <c r="O1647" i="16"/>
  <c r="O1648" i="16"/>
  <c r="O1649" i="16"/>
  <c r="O1650" i="16"/>
  <c r="O1651" i="16"/>
  <c r="O1652" i="16"/>
  <c r="O1653" i="16"/>
  <c r="O1654" i="16"/>
  <c r="O1655" i="16"/>
  <c r="O1656" i="16"/>
  <c r="O1657" i="16"/>
  <c r="O1658" i="16"/>
  <c r="O1659" i="16"/>
  <c r="O1660" i="16"/>
  <c r="O1661" i="16"/>
  <c r="O1662" i="16"/>
  <c r="O1663" i="16"/>
  <c r="O1664" i="16"/>
  <c r="O1665" i="16"/>
  <c r="O1666" i="16"/>
  <c r="O1667" i="16"/>
  <c r="O1668" i="16"/>
  <c r="O1669" i="16"/>
  <c r="O1670" i="16"/>
  <c r="O1671" i="16"/>
  <c r="O1672" i="16"/>
  <c r="O1673" i="16"/>
  <c r="O1674" i="16"/>
  <c r="O1675" i="16"/>
  <c r="O1676" i="16"/>
  <c r="O1677" i="16"/>
  <c r="O1678" i="16"/>
  <c r="O1679" i="16"/>
  <c r="O1680" i="16"/>
  <c r="O1681" i="16"/>
  <c r="O1682" i="16"/>
  <c r="O1683" i="16"/>
  <c r="O1684" i="16"/>
  <c r="O1685" i="16"/>
  <c r="O1686" i="16"/>
  <c r="O1687" i="16"/>
  <c r="O1688" i="16"/>
  <c r="O1689" i="16"/>
  <c r="O1690" i="16"/>
  <c r="O1691" i="16"/>
  <c r="O1692" i="16"/>
  <c r="O1693" i="16"/>
  <c r="O1694" i="16"/>
  <c r="O1695" i="16"/>
  <c r="O1696" i="16"/>
  <c r="O1697" i="16"/>
  <c r="O1698" i="16"/>
  <c r="O1699" i="16"/>
  <c r="O1700" i="16"/>
  <c r="O1701" i="16"/>
  <c r="O1702" i="16"/>
  <c r="O1703" i="16"/>
  <c r="O1704" i="16"/>
  <c r="O1705" i="16"/>
  <c r="O1706" i="16"/>
  <c r="O1707" i="16"/>
  <c r="O1708" i="16"/>
  <c r="O1709" i="16"/>
  <c r="O1710" i="16"/>
  <c r="O1711" i="16"/>
  <c r="O1712" i="16"/>
  <c r="O1713" i="16"/>
  <c r="O1714" i="16"/>
  <c r="O1715" i="16"/>
  <c r="O1716" i="16"/>
  <c r="O1717" i="16"/>
  <c r="O1718" i="16"/>
  <c r="O1719" i="16"/>
  <c r="O1720" i="16"/>
  <c r="O1721" i="16"/>
  <c r="O1722" i="16"/>
  <c r="O1723" i="16"/>
  <c r="O1724" i="16"/>
  <c r="O1725" i="16"/>
  <c r="O1726" i="16"/>
  <c r="O1727" i="16"/>
  <c r="O1728" i="16"/>
  <c r="O1729" i="16"/>
  <c r="O1730" i="16"/>
  <c r="O1731" i="16"/>
  <c r="O1732" i="16"/>
  <c r="O1733" i="16"/>
  <c r="O1734" i="16"/>
  <c r="O1735" i="16"/>
  <c r="O1736" i="16"/>
  <c r="O1737" i="16"/>
  <c r="O1738" i="16"/>
  <c r="O1739" i="16"/>
  <c r="O1740" i="16"/>
  <c r="O1741" i="16"/>
  <c r="O1742" i="16"/>
  <c r="O1743" i="16"/>
  <c r="O1744" i="16"/>
  <c r="O1745" i="16"/>
  <c r="O1746" i="16"/>
  <c r="O1747" i="16"/>
  <c r="O1748" i="16"/>
  <c r="O1749" i="16"/>
  <c r="O1750" i="16"/>
  <c r="O1751" i="16"/>
  <c r="O1752" i="16"/>
  <c r="O1753" i="16"/>
  <c r="O1754" i="16"/>
  <c r="O1755" i="16"/>
  <c r="O1756" i="16"/>
  <c r="O1757" i="16"/>
  <c r="O1758" i="16"/>
  <c r="O1759" i="16"/>
  <c r="O1760" i="16"/>
  <c r="O1761" i="16"/>
  <c r="O1762" i="16"/>
  <c r="O1763" i="16"/>
  <c r="O1764" i="16"/>
  <c r="O1765" i="16"/>
  <c r="O1766" i="16"/>
  <c r="O1767" i="16"/>
  <c r="O1768" i="16"/>
  <c r="O1769" i="16"/>
  <c r="O1770" i="16"/>
  <c r="O1771" i="16"/>
  <c r="O1772" i="16"/>
  <c r="O1773" i="16"/>
  <c r="O1774" i="16"/>
  <c r="O1775" i="16"/>
  <c r="O1776" i="16"/>
  <c r="O1777" i="16"/>
  <c r="O1778" i="16"/>
  <c r="O1779" i="16"/>
  <c r="O1780" i="16"/>
  <c r="O1781" i="16"/>
  <c r="O1782" i="16"/>
  <c r="O1783" i="16"/>
  <c r="O1784" i="16"/>
  <c r="O1785" i="16"/>
  <c r="O1786" i="16"/>
  <c r="O1787" i="16"/>
  <c r="O1788" i="16"/>
  <c r="O1789" i="16"/>
  <c r="O1790" i="16"/>
  <c r="O1791" i="16"/>
  <c r="O1792" i="16"/>
  <c r="O1793" i="16"/>
  <c r="O1794" i="16"/>
  <c r="O1795" i="16"/>
  <c r="O1796" i="16"/>
  <c r="O1797" i="16"/>
  <c r="O1798" i="16"/>
  <c r="O1799" i="16"/>
  <c r="O1800" i="16"/>
  <c r="O1801" i="16"/>
  <c r="O1802" i="16"/>
  <c r="O1803" i="16"/>
  <c r="O1804" i="16"/>
  <c r="O1805" i="16"/>
  <c r="O1806" i="16"/>
  <c r="O1807" i="16"/>
  <c r="O1808" i="16"/>
  <c r="O1809" i="16"/>
  <c r="O1810" i="16"/>
  <c r="O1811" i="16"/>
  <c r="O1812" i="16"/>
  <c r="O1813" i="16"/>
  <c r="O1814" i="16"/>
  <c r="O1815" i="16"/>
  <c r="O1816" i="16"/>
  <c r="O1817" i="16"/>
  <c r="O1818" i="16"/>
  <c r="O1819" i="16"/>
  <c r="O1820" i="16"/>
  <c r="O1821" i="16"/>
  <c r="O1822" i="16"/>
  <c r="O1823" i="16"/>
  <c r="O1824" i="16"/>
  <c r="O1825" i="16"/>
  <c r="O1826" i="16"/>
  <c r="O1827" i="16"/>
  <c r="O1828" i="16"/>
  <c r="O1829" i="16"/>
  <c r="O1830" i="16"/>
  <c r="O1831" i="16"/>
  <c r="O1832" i="16"/>
  <c r="O1833" i="16"/>
  <c r="O1834" i="16"/>
  <c r="O1835" i="16"/>
  <c r="O1836" i="16"/>
  <c r="O1837" i="16"/>
  <c r="O1838" i="16"/>
  <c r="O1839" i="16"/>
  <c r="O1840" i="16"/>
  <c r="O1841" i="16"/>
  <c r="O1842" i="16"/>
  <c r="O1843" i="16"/>
  <c r="O1844" i="16"/>
  <c r="O1845" i="16"/>
  <c r="O1846" i="16"/>
  <c r="O1847" i="16"/>
  <c r="O1848" i="16"/>
  <c r="O1849" i="16"/>
  <c r="O1850" i="16"/>
  <c r="O1851" i="16"/>
  <c r="O1852" i="16"/>
  <c r="O1853" i="16"/>
  <c r="O1854" i="16"/>
  <c r="O1855" i="16"/>
  <c r="O1856" i="16"/>
  <c r="O1857" i="16"/>
  <c r="O1858" i="16"/>
  <c r="O1859" i="16"/>
  <c r="O1860" i="16"/>
  <c r="O1861" i="16"/>
  <c r="O1862" i="16"/>
  <c r="O1863" i="16"/>
  <c r="O1864" i="16"/>
  <c r="O1865" i="16"/>
  <c r="O1866" i="16"/>
  <c r="O1867" i="16"/>
  <c r="O1868" i="16"/>
  <c r="O1869" i="16"/>
  <c r="O1870" i="16"/>
  <c r="O1871" i="16"/>
  <c r="O1872" i="16"/>
  <c r="O1873" i="16"/>
  <c r="O1874" i="16"/>
  <c r="O1875" i="16"/>
  <c r="O1876" i="16"/>
  <c r="O1877" i="16"/>
  <c r="O1878" i="16"/>
  <c r="O1879" i="16"/>
  <c r="O1880" i="16"/>
  <c r="O1881" i="16"/>
  <c r="O1882" i="16"/>
  <c r="O1883" i="16"/>
  <c r="O1884" i="16"/>
  <c r="O1885" i="16"/>
  <c r="O1886" i="16"/>
  <c r="O1887" i="16"/>
  <c r="O1888" i="16"/>
  <c r="O1889" i="16"/>
  <c r="O1890" i="16"/>
  <c r="O1891" i="16"/>
  <c r="O1892" i="16"/>
  <c r="O1893" i="16"/>
  <c r="O1894" i="16"/>
  <c r="O1895" i="16"/>
  <c r="O1896" i="16"/>
  <c r="O1897" i="16"/>
  <c r="O1898" i="16"/>
  <c r="O1899" i="16"/>
  <c r="O1900" i="16"/>
  <c r="O1901" i="16"/>
  <c r="O1902" i="16"/>
  <c r="O1903" i="16"/>
  <c r="O1904" i="16"/>
  <c r="O1905" i="16"/>
  <c r="O1906" i="16"/>
  <c r="O1907" i="16"/>
  <c r="O1908" i="16"/>
  <c r="O1909" i="16"/>
  <c r="O1910" i="16"/>
  <c r="O1911" i="16"/>
  <c r="O1912" i="16"/>
  <c r="O1913" i="16"/>
  <c r="O1914" i="16"/>
  <c r="O1915" i="16"/>
  <c r="O1916" i="16"/>
  <c r="O1917" i="16"/>
  <c r="O1918" i="16"/>
  <c r="O1919" i="16"/>
  <c r="O1920" i="16"/>
  <c r="O1921" i="16"/>
  <c r="O1922" i="16"/>
  <c r="O1923" i="16"/>
  <c r="O1924" i="16"/>
  <c r="O1925" i="16"/>
  <c r="O1926" i="16"/>
  <c r="O1927" i="16"/>
  <c r="O1928" i="16"/>
  <c r="O1929" i="16"/>
  <c r="O1930" i="16"/>
  <c r="O1931" i="16"/>
  <c r="O1932" i="16"/>
  <c r="O1933" i="16"/>
  <c r="O1934" i="16"/>
  <c r="O1935" i="16"/>
  <c r="O1936" i="16"/>
  <c r="O1937" i="16"/>
  <c r="O1938" i="16"/>
  <c r="O1939" i="16"/>
  <c r="O1940" i="16"/>
  <c r="O1941" i="16"/>
  <c r="O1942" i="16"/>
  <c r="O1943" i="16"/>
  <c r="O1944" i="16"/>
  <c r="O1945" i="16"/>
  <c r="O1946" i="16"/>
  <c r="O1947" i="16"/>
  <c r="O1948" i="16"/>
  <c r="O1949" i="16"/>
  <c r="O1950" i="16"/>
  <c r="O1951" i="16"/>
  <c r="O1952" i="16"/>
  <c r="O1953" i="16"/>
  <c r="O1954" i="16"/>
  <c r="O1955" i="16"/>
  <c r="O1956" i="16"/>
  <c r="O1957" i="16"/>
  <c r="O1958" i="16"/>
  <c r="O1959" i="16"/>
  <c r="O1960" i="16"/>
  <c r="O1961" i="16"/>
  <c r="O1962" i="16"/>
  <c r="O1963" i="16"/>
  <c r="O1964" i="16"/>
  <c r="O1965" i="16"/>
  <c r="O1966" i="16"/>
  <c r="O1967" i="16"/>
  <c r="O1968" i="16"/>
  <c r="O1969" i="16"/>
  <c r="O1970" i="16"/>
  <c r="O1971" i="16"/>
  <c r="O1972" i="16"/>
  <c r="O1973" i="16"/>
  <c r="O1974" i="16"/>
  <c r="O1975" i="16"/>
  <c r="O1976" i="16"/>
  <c r="O1977" i="16"/>
  <c r="O1978" i="16"/>
  <c r="O1979" i="16"/>
  <c r="O1980" i="16"/>
  <c r="O1981" i="16"/>
  <c r="O1982" i="16"/>
  <c r="O1983" i="16"/>
  <c r="O1984" i="16"/>
  <c r="O1985" i="16"/>
  <c r="O1986" i="16"/>
  <c r="O1987" i="16"/>
  <c r="O1988" i="16"/>
  <c r="O1989" i="16"/>
  <c r="O1990" i="16"/>
  <c r="O1991" i="16"/>
  <c r="O1992" i="16"/>
  <c r="O1993" i="16"/>
  <c r="O1994" i="16"/>
  <c r="O1995" i="16"/>
  <c r="O1996" i="16"/>
  <c r="O1997" i="16"/>
  <c r="O1998" i="16"/>
  <c r="O1999" i="16"/>
  <c r="O2000" i="16"/>
  <c r="O2001" i="16"/>
  <c r="O2002" i="16"/>
  <c r="O2003" i="16"/>
  <c r="O2004" i="16"/>
  <c r="O2005" i="16"/>
  <c r="O2006" i="16"/>
  <c r="O2007" i="16"/>
  <c r="O2008" i="16"/>
  <c r="O2009" i="16"/>
  <c r="O2010" i="16"/>
  <c r="O2011" i="16"/>
  <c r="O2012" i="16"/>
  <c r="O2013" i="16"/>
  <c r="O2014" i="16"/>
  <c r="O2015" i="16"/>
  <c r="O2016" i="16"/>
  <c r="O2017" i="16"/>
  <c r="O2018" i="16"/>
  <c r="O2019" i="16"/>
  <c r="O2020" i="16"/>
  <c r="O2021" i="16"/>
  <c r="O2022" i="16"/>
  <c r="O2023" i="16"/>
  <c r="O2024" i="16"/>
  <c r="O2025" i="16"/>
  <c r="O2026" i="16"/>
  <c r="O2027" i="16"/>
  <c r="O2028" i="16"/>
  <c r="O2029" i="16"/>
  <c r="O2030" i="16"/>
  <c r="O2031" i="16"/>
  <c r="O2032" i="16"/>
  <c r="O2033" i="16"/>
  <c r="O2034" i="16"/>
  <c r="O2035" i="16"/>
  <c r="O2036" i="16"/>
  <c r="O2037" i="16"/>
  <c r="O2038" i="16"/>
  <c r="O2039" i="16"/>
  <c r="O2040" i="16"/>
  <c r="O2041" i="16"/>
  <c r="O2042" i="16"/>
  <c r="O2043" i="16"/>
  <c r="O2044" i="16"/>
  <c r="O2045" i="16"/>
  <c r="O2046" i="16"/>
  <c r="O2047" i="16"/>
  <c r="O2048" i="16"/>
  <c r="O2049" i="16"/>
  <c r="O2050" i="16"/>
  <c r="O2051" i="16"/>
  <c r="O2052" i="16"/>
  <c r="O2053" i="16"/>
  <c r="O2054" i="16"/>
  <c r="O2055" i="16"/>
  <c r="O2056" i="16"/>
  <c r="O2057" i="16"/>
  <c r="O2058" i="16"/>
  <c r="O2059" i="16"/>
  <c r="O2060" i="16"/>
  <c r="O2061" i="16"/>
  <c r="O2062" i="16"/>
  <c r="O2063" i="16"/>
  <c r="O2064" i="16"/>
  <c r="O2065" i="16"/>
  <c r="O2066" i="16"/>
  <c r="O2067" i="16"/>
  <c r="O2068" i="16"/>
  <c r="O2069" i="16"/>
  <c r="O2070" i="16"/>
  <c r="O2071" i="16"/>
  <c r="O2072" i="16"/>
  <c r="O2073" i="16"/>
  <c r="O2074" i="16"/>
  <c r="O2075" i="16"/>
  <c r="O2076" i="16"/>
  <c r="O2077" i="16"/>
  <c r="O2078" i="16"/>
  <c r="O2079" i="16"/>
  <c r="O2080" i="16"/>
  <c r="O2081" i="16"/>
  <c r="O2082" i="16"/>
  <c r="O2083" i="16"/>
  <c r="O2084" i="16"/>
  <c r="O2085" i="16"/>
  <c r="O2086" i="16"/>
  <c r="O2087" i="16"/>
  <c r="O2088" i="16"/>
  <c r="O2089" i="16"/>
  <c r="O2090" i="16"/>
  <c r="O2091" i="16"/>
  <c r="O2092" i="16"/>
  <c r="O2093" i="16"/>
  <c r="O2094" i="16"/>
  <c r="O2095" i="16"/>
  <c r="O2096" i="16"/>
  <c r="O2097" i="16"/>
  <c r="O2098" i="16"/>
  <c r="O2099" i="16"/>
  <c r="O2100" i="16"/>
  <c r="O2101" i="16"/>
  <c r="O2102" i="16"/>
  <c r="O2103" i="16"/>
  <c r="O2104" i="16"/>
  <c r="O2105" i="16"/>
  <c r="O2106" i="16"/>
  <c r="O2107" i="16"/>
  <c r="O2108" i="16"/>
  <c r="O2109" i="16"/>
  <c r="O2110" i="16"/>
  <c r="O2111" i="16"/>
  <c r="O2112" i="16"/>
  <c r="O2113" i="16"/>
  <c r="O2114" i="16"/>
  <c r="O2115" i="16"/>
  <c r="O2116" i="16"/>
  <c r="O2117" i="16"/>
  <c r="O2118" i="16"/>
  <c r="O2119" i="16"/>
  <c r="O2120" i="16"/>
  <c r="O2121" i="16"/>
  <c r="O2122" i="16"/>
  <c r="O2123" i="16"/>
  <c r="O2124" i="16"/>
  <c r="O2125" i="16"/>
  <c r="O2126" i="16"/>
  <c r="O2127" i="16"/>
  <c r="O2128" i="16"/>
  <c r="O2129" i="16"/>
  <c r="O2130" i="16"/>
  <c r="O2131" i="16"/>
  <c r="O2132" i="16"/>
  <c r="O2133" i="16"/>
  <c r="O2134" i="16"/>
  <c r="O2135" i="16"/>
  <c r="O2136" i="16"/>
  <c r="O2137" i="16"/>
  <c r="O2138" i="16"/>
  <c r="O2139" i="16"/>
  <c r="O2140" i="16"/>
  <c r="O2141" i="16"/>
  <c r="O2142" i="16"/>
  <c r="O2143" i="16"/>
  <c r="O2144" i="16"/>
  <c r="O2145" i="16"/>
  <c r="O2146" i="16"/>
  <c r="O2147" i="16"/>
  <c r="O2148" i="16"/>
  <c r="O2149" i="16"/>
  <c r="O2150" i="16"/>
  <c r="O2151" i="16"/>
  <c r="O2152" i="16"/>
  <c r="O2153" i="16"/>
  <c r="O2154" i="16"/>
  <c r="O2155" i="16"/>
  <c r="O2156" i="16"/>
  <c r="O2157" i="16"/>
  <c r="O2158" i="16"/>
  <c r="O2159" i="16"/>
  <c r="O2160" i="16"/>
  <c r="O2161" i="16"/>
  <c r="O2162" i="16"/>
  <c r="O2163" i="16"/>
  <c r="O2164" i="16"/>
  <c r="O2165" i="16"/>
  <c r="O2166" i="16"/>
  <c r="O2167" i="16"/>
  <c r="O2168" i="16"/>
  <c r="O2169" i="16"/>
  <c r="O2170" i="16"/>
  <c r="O2171" i="16"/>
  <c r="O2172" i="16"/>
  <c r="O2173" i="16"/>
  <c r="O2174" i="16"/>
  <c r="O2175" i="16"/>
  <c r="O2176" i="16"/>
  <c r="O2177" i="16"/>
  <c r="O2178" i="16"/>
  <c r="O2179" i="16"/>
  <c r="O2180" i="16"/>
  <c r="O2181" i="16"/>
  <c r="O2182" i="16"/>
  <c r="O2183" i="16"/>
  <c r="O2184" i="16"/>
  <c r="O2185" i="16"/>
  <c r="O2186" i="16"/>
  <c r="O2187" i="16"/>
  <c r="O2188" i="16"/>
  <c r="O2189" i="16"/>
  <c r="O2190" i="16"/>
  <c r="O2191" i="16"/>
  <c r="O2192" i="16"/>
  <c r="O2193" i="16"/>
  <c r="O2194" i="16"/>
  <c r="O2195" i="16"/>
  <c r="O2196" i="16"/>
  <c r="O2197" i="16"/>
  <c r="O2198" i="16"/>
  <c r="O2199" i="16"/>
  <c r="O2200" i="16"/>
  <c r="O2201" i="16"/>
  <c r="O2202" i="16"/>
  <c r="O2203" i="16"/>
  <c r="O2204" i="16"/>
  <c r="O2205" i="16"/>
  <c r="O2206" i="16"/>
  <c r="O2207" i="16"/>
  <c r="O2208" i="16"/>
  <c r="O2209" i="16"/>
  <c r="O2210" i="16"/>
  <c r="O2211" i="16"/>
  <c r="O2212" i="16"/>
  <c r="O2213" i="16"/>
  <c r="O2214" i="16"/>
  <c r="O2215" i="16"/>
  <c r="O2216" i="16"/>
  <c r="O2217" i="16"/>
  <c r="O2218" i="16"/>
  <c r="O2219" i="16"/>
  <c r="O2220" i="16"/>
  <c r="O2221" i="16"/>
  <c r="O2222" i="16"/>
  <c r="O2223" i="16"/>
  <c r="O2224" i="16"/>
  <c r="O2225" i="16"/>
  <c r="O2226" i="16"/>
  <c r="O2227" i="16"/>
  <c r="O2228" i="16"/>
  <c r="O2229" i="16"/>
  <c r="O2230" i="16"/>
  <c r="O2231" i="16"/>
  <c r="O2232" i="16"/>
  <c r="O2233" i="16"/>
  <c r="O2234" i="16"/>
  <c r="O2235" i="16"/>
  <c r="O2236" i="16"/>
  <c r="O2237" i="16"/>
  <c r="O2238" i="16"/>
  <c r="O2239" i="16"/>
  <c r="O2240" i="16"/>
  <c r="O2241" i="16"/>
  <c r="O2242" i="16"/>
  <c r="O2243" i="16"/>
  <c r="O2244" i="16"/>
  <c r="O2245" i="16"/>
  <c r="O2246" i="16"/>
  <c r="O2247" i="16"/>
  <c r="O2248" i="16"/>
  <c r="O2249" i="16"/>
  <c r="O2250" i="16"/>
  <c r="O2251" i="16"/>
  <c r="O2252" i="16"/>
  <c r="O2253" i="16"/>
  <c r="O2254" i="16"/>
  <c r="O2255" i="16"/>
  <c r="O2256" i="16"/>
  <c r="O2257" i="16"/>
  <c r="O2258" i="16"/>
  <c r="O2259" i="16"/>
  <c r="O2260" i="16"/>
  <c r="O2261" i="16"/>
  <c r="O2262" i="16"/>
  <c r="O2263" i="16"/>
  <c r="O2264" i="16"/>
  <c r="O2265" i="16"/>
  <c r="O2266" i="16"/>
  <c r="O2267" i="16"/>
  <c r="O2268" i="16"/>
  <c r="O2269" i="16"/>
  <c r="O2270" i="16"/>
  <c r="O2271" i="16"/>
  <c r="O2272" i="16"/>
  <c r="O2273" i="16"/>
  <c r="O2274" i="16"/>
  <c r="O2275" i="16"/>
  <c r="O2276" i="16"/>
  <c r="O2277" i="16"/>
  <c r="O2278" i="16"/>
  <c r="O2279" i="16"/>
  <c r="O2280" i="16"/>
  <c r="O2281" i="16"/>
  <c r="O2282" i="16"/>
  <c r="O2283" i="16"/>
  <c r="O2284" i="16"/>
  <c r="O2285" i="16"/>
  <c r="O2286" i="16"/>
  <c r="O2287" i="16"/>
  <c r="O2288" i="16"/>
  <c r="O2289" i="16"/>
  <c r="O2290" i="16"/>
  <c r="O2291" i="16"/>
  <c r="O2292" i="16"/>
  <c r="O2293" i="16"/>
  <c r="O2294" i="16"/>
  <c r="O2295" i="16"/>
  <c r="O2296" i="16"/>
  <c r="O2297" i="16"/>
  <c r="O2298" i="16"/>
  <c r="O2299" i="16"/>
  <c r="O2300" i="16"/>
  <c r="O2301" i="16"/>
  <c r="O2302" i="16"/>
  <c r="O2303" i="16"/>
  <c r="O2304" i="16"/>
  <c r="O2305" i="16"/>
  <c r="O2306" i="16"/>
  <c r="O2307" i="16"/>
  <c r="O2308" i="16"/>
  <c r="O2309" i="16"/>
  <c r="O2310" i="16"/>
  <c r="O2311" i="16"/>
  <c r="O2312" i="16"/>
  <c r="O2313" i="16"/>
  <c r="O2314" i="16"/>
  <c r="O2315" i="16"/>
  <c r="O2316" i="16"/>
  <c r="O2317" i="16"/>
  <c r="O2318" i="16"/>
  <c r="O2319" i="16"/>
  <c r="O2320" i="16"/>
  <c r="O2321" i="16"/>
  <c r="O2322" i="16"/>
  <c r="O2323" i="16"/>
  <c r="O2324" i="16"/>
  <c r="O2325" i="16"/>
  <c r="O2326" i="16"/>
  <c r="O2327" i="16"/>
  <c r="O2328" i="16"/>
  <c r="O2329" i="16"/>
  <c r="O2330" i="16"/>
  <c r="O2331" i="16"/>
  <c r="O2332" i="16"/>
  <c r="O2333" i="16"/>
  <c r="O2334" i="16"/>
  <c r="O2335" i="16"/>
  <c r="O2336" i="16"/>
  <c r="O2" i="16"/>
  <c r="P2" i="16"/>
  <c r="Q2" i="16"/>
  <c r="R2" i="16"/>
  <c r="S2" i="16"/>
  <c r="T2" i="16"/>
  <c r="U2" i="16"/>
  <c r="N3" i="16"/>
  <c r="N4" i="16"/>
  <c r="N5" i="16"/>
  <c r="N6" i="16"/>
  <c r="N7" i="16"/>
  <c r="N8" i="16"/>
  <c r="N9" i="16"/>
  <c r="N10" i="16"/>
  <c r="N11" i="16"/>
  <c r="N12"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163" i="16"/>
  <c r="N164" i="16"/>
  <c r="N165" i="16"/>
  <c r="N166" i="16"/>
  <c r="N167" i="16"/>
  <c r="N168" i="16"/>
  <c r="N169" i="16"/>
  <c r="N170" i="16"/>
  <c r="N171" i="16"/>
  <c r="N172" i="16"/>
  <c r="N173" i="16"/>
  <c r="N174" i="16"/>
  <c r="N175" i="16"/>
  <c r="N176" i="16"/>
  <c r="N177" i="16"/>
  <c r="N178" i="16"/>
  <c r="N179" i="16"/>
  <c r="N180" i="16"/>
  <c r="N181" i="16"/>
  <c r="N182" i="16"/>
  <c r="N183" i="16"/>
  <c r="N184" i="16"/>
  <c r="N185" i="16"/>
  <c r="N186" i="16"/>
  <c r="N187" i="16"/>
  <c r="N188" i="16"/>
  <c r="N189" i="16"/>
  <c r="N190" i="16"/>
  <c r="N191" i="16"/>
  <c r="N192" i="16"/>
  <c r="N193" i="16"/>
  <c r="N194" i="16"/>
  <c r="N195" i="16"/>
  <c r="N196" i="16"/>
  <c r="N197" i="16"/>
  <c r="N198" i="16"/>
  <c r="N199" i="16"/>
  <c r="N200" i="16"/>
  <c r="N201" i="16"/>
  <c r="N202" i="16"/>
  <c r="N203" i="16"/>
  <c r="N204" i="16"/>
  <c r="N205" i="16"/>
  <c r="N206" i="16"/>
  <c r="N207" i="16"/>
  <c r="N208" i="16"/>
  <c r="N209" i="16"/>
  <c r="N210" i="16"/>
  <c r="N211" i="16"/>
  <c r="N212" i="16"/>
  <c r="N213" i="16"/>
  <c r="N214" i="16"/>
  <c r="N215" i="16"/>
  <c r="N216" i="16"/>
  <c r="N217" i="16"/>
  <c r="N218" i="16"/>
  <c r="N219" i="16"/>
  <c r="N220" i="16"/>
  <c r="N221" i="16"/>
  <c r="N222" i="16"/>
  <c r="N223" i="16"/>
  <c r="N224" i="16"/>
  <c r="N225" i="16"/>
  <c r="N226" i="16"/>
  <c r="N227" i="16"/>
  <c r="N228" i="16"/>
  <c r="N229" i="16"/>
  <c r="N230" i="16"/>
  <c r="N231" i="16"/>
  <c r="N232" i="16"/>
  <c r="N233" i="16"/>
  <c r="N234" i="16"/>
  <c r="N235" i="16"/>
  <c r="N236" i="16"/>
  <c r="N237" i="16"/>
  <c r="N238" i="16"/>
  <c r="N239" i="16"/>
  <c r="N240" i="16"/>
  <c r="N241" i="16"/>
  <c r="N242" i="16"/>
  <c r="N243" i="16"/>
  <c r="N244" i="16"/>
  <c r="N245" i="16"/>
  <c r="N246" i="16"/>
  <c r="N247" i="16"/>
  <c r="N248" i="16"/>
  <c r="N249" i="16"/>
  <c r="N250" i="16"/>
  <c r="N251" i="16"/>
  <c r="N252" i="16"/>
  <c r="N253" i="16"/>
  <c r="N254" i="16"/>
  <c r="N255" i="16"/>
  <c r="N256" i="16"/>
  <c r="N257" i="16"/>
  <c r="N258" i="16"/>
  <c r="N259" i="16"/>
  <c r="N260" i="16"/>
  <c r="N261" i="16"/>
  <c r="N262" i="16"/>
  <c r="N263" i="16"/>
  <c r="N264" i="16"/>
  <c r="N265" i="16"/>
  <c r="N266" i="16"/>
  <c r="N267" i="16"/>
  <c r="N268" i="16"/>
  <c r="N269" i="16"/>
  <c r="N270" i="16"/>
  <c r="N271" i="16"/>
  <c r="N272" i="16"/>
  <c r="N273" i="16"/>
  <c r="N274" i="16"/>
  <c r="N275" i="16"/>
  <c r="N276" i="16"/>
  <c r="N277" i="16"/>
  <c r="N278" i="16"/>
  <c r="N279" i="16"/>
  <c r="N280" i="16"/>
  <c r="N281" i="16"/>
  <c r="N282" i="16"/>
  <c r="N283" i="16"/>
  <c r="N284" i="16"/>
  <c r="N285" i="16"/>
  <c r="N286" i="16"/>
  <c r="N287" i="16"/>
  <c r="N288" i="16"/>
  <c r="N289" i="16"/>
  <c r="N290" i="16"/>
  <c r="N291" i="16"/>
  <c r="N292" i="16"/>
  <c r="N293" i="16"/>
  <c r="N294" i="16"/>
  <c r="N295" i="16"/>
  <c r="N296" i="16"/>
  <c r="N297" i="16"/>
  <c r="N298" i="16"/>
  <c r="N299" i="16"/>
  <c r="N300" i="16"/>
  <c r="N301" i="16"/>
  <c r="N302" i="16"/>
  <c r="N303" i="16"/>
  <c r="N304" i="16"/>
  <c r="N305" i="16"/>
  <c r="N306" i="16"/>
  <c r="N307" i="16"/>
  <c r="N308" i="16"/>
  <c r="N309" i="16"/>
  <c r="N310" i="16"/>
  <c r="N311" i="16"/>
  <c r="N312" i="16"/>
  <c r="N313" i="16"/>
  <c r="N314" i="16"/>
  <c r="N315" i="16"/>
  <c r="N316" i="16"/>
  <c r="N317" i="16"/>
  <c r="N318" i="16"/>
  <c r="N319" i="16"/>
  <c r="N320" i="16"/>
  <c r="N321" i="16"/>
  <c r="N322" i="16"/>
  <c r="N323" i="16"/>
  <c r="N324" i="16"/>
  <c r="N325" i="16"/>
  <c r="N326" i="16"/>
  <c r="N327" i="16"/>
  <c r="N328" i="16"/>
  <c r="N329" i="16"/>
  <c r="N330" i="16"/>
  <c r="N331" i="16"/>
  <c r="N332" i="16"/>
  <c r="N333" i="16"/>
  <c r="N334" i="16"/>
  <c r="N335" i="16"/>
  <c r="N336" i="16"/>
  <c r="N337" i="16"/>
  <c r="N338" i="16"/>
  <c r="N339" i="16"/>
  <c r="N340" i="16"/>
  <c r="N341" i="16"/>
  <c r="N342" i="16"/>
  <c r="N343" i="16"/>
  <c r="N344" i="16"/>
  <c r="N345" i="16"/>
  <c r="N346" i="16"/>
  <c r="N347" i="16"/>
  <c r="N348" i="16"/>
  <c r="N349" i="16"/>
  <c r="N350" i="16"/>
  <c r="N351" i="16"/>
  <c r="N352" i="16"/>
  <c r="N353" i="16"/>
  <c r="N354" i="16"/>
  <c r="N355" i="16"/>
  <c r="N356" i="16"/>
  <c r="N357" i="16"/>
  <c r="N358" i="16"/>
  <c r="N359" i="16"/>
  <c r="N360" i="16"/>
  <c r="N361" i="16"/>
  <c r="N362" i="16"/>
  <c r="N363" i="16"/>
  <c r="N364" i="16"/>
  <c r="N365" i="16"/>
  <c r="N366" i="16"/>
  <c r="N367" i="16"/>
  <c r="N368" i="16"/>
  <c r="N369" i="16"/>
  <c r="N370" i="16"/>
  <c r="N371" i="16"/>
  <c r="N372" i="16"/>
  <c r="N373" i="16"/>
  <c r="N374" i="16"/>
  <c r="N375" i="16"/>
  <c r="N376" i="16"/>
  <c r="N377" i="16"/>
  <c r="N378" i="16"/>
  <c r="N379" i="16"/>
  <c r="N380" i="16"/>
  <c r="N381" i="16"/>
  <c r="N382" i="16"/>
  <c r="N383" i="16"/>
  <c r="N384" i="16"/>
  <c r="N385" i="16"/>
  <c r="N386" i="16"/>
  <c r="N387" i="16"/>
  <c r="N388" i="16"/>
  <c r="N389" i="16"/>
  <c r="N390" i="16"/>
  <c r="N391" i="16"/>
  <c r="N392" i="16"/>
  <c r="N393" i="16"/>
  <c r="N394" i="16"/>
  <c r="N395" i="16"/>
  <c r="N396" i="16"/>
  <c r="N397" i="16"/>
  <c r="N398" i="16"/>
  <c r="N399" i="16"/>
  <c r="N400" i="16"/>
  <c r="N401" i="16"/>
  <c r="N402" i="16"/>
  <c r="N403" i="16"/>
  <c r="N404" i="16"/>
  <c r="N405" i="16"/>
  <c r="N406" i="16"/>
  <c r="N407" i="16"/>
  <c r="N408" i="16"/>
  <c r="N409" i="16"/>
  <c r="N410" i="16"/>
  <c r="N411" i="16"/>
  <c r="N412" i="16"/>
  <c r="N413" i="16"/>
  <c r="N414" i="16"/>
  <c r="N415" i="16"/>
  <c r="N416" i="16"/>
  <c r="N417" i="16"/>
  <c r="N418" i="16"/>
  <c r="N419" i="16"/>
  <c r="N420" i="16"/>
  <c r="N421" i="16"/>
  <c r="N422" i="16"/>
  <c r="N423" i="16"/>
  <c r="N424" i="16"/>
  <c r="N425" i="16"/>
  <c r="N426" i="16"/>
  <c r="N427" i="16"/>
  <c r="N428" i="16"/>
  <c r="N429" i="16"/>
  <c r="N430" i="16"/>
  <c r="N431" i="16"/>
  <c r="N432" i="16"/>
  <c r="N433" i="16"/>
  <c r="N434" i="16"/>
  <c r="N435" i="16"/>
  <c r="N436" i="16"/>
  <c r="N437" i="16"/>
  <c r="N438" i="16"/>
  <c r="N439" i="16"/>
  <c r="N440" i="16"/>
  <c r="N441" i="16"/>
  <c r="N442" i="16"/>
  <c r="N443" i="16"/>
  <c r="N444" i="16"/>
  <c r="N445" i="16"/>
  <c r="N446" i="16"/>
  <c r="N447" i="16"/>
  <c r="N448" i="16"/>
  <c r="N449" i="16"/>
  <c r="N450" i="16"/>
  <c r="N451" i="16"/>
  <c r="N452" i="16"/>
  <c r="N453" i="16"/>
  <c r="N454" i="16"/>
  <c r="N455" i="16"/>
  <c r="N456" i="16"/>
  <c r="N457" i="16"/>
  <c r="N458" i="16"/>
  <c r="N459" i="16"/>
  <c r="N460" i="16"/>
  <c r="N461" i="16"/>
  <c r="N462" i="16"/>
  <c r="N463" i="16"/>
  <c r="N464" i="16"/>
  <c r="N465" i="16"/>
  <c r="N466" i="16"/>
  <c r="N467" i="16"/>
  <c r="N468" i="16"/>
  <c r="N469" i="16"/>
  <c r="N470" i="16"/>
  <c r="N471" i="16"/>
  <c r="N472" i="16"/>
  <c r="N473" i="16"/>
  <c r="N474" i="16"/>
  <c r="N475" i="16"/>
  <c r="N476" i="16"/>
  <c r="N477" i="16"/>
  <c r="N478" i="16"/>
  <c r="N479" i="16"/>
  <c r="N480" i="16"/>
  <c r="N481" i="16"/>
  <c r="N482" i="16"/>
  <c r="N483" i="16"/>
  <c r="N484" i="16"/>
  <c r="N485" i="16"/>
  <c r="N486" i="16"/>
  <c r="N487" i="16"/>
  <c r="N488" i="16"/>
  <c r="N489" i="16"/>
  <c r="N490" i="16"/>
  <c r="N491" i="16"/>
  <c r="N492" i="16"/>
  <c r="N493" i="16"/>
  <c r="N494" i="16"/>
  <c r="N495" i="16"/>
  <c r="N496" i="16"/>
  <c r="N497" i="16"/>
  <c r="N498" i="16"/>
  <c r="N499" i="16"/>
  <c r="N500" i="16"/>
  <c r="N501" i="16"/>
  <c r="N502" i="16"/>
  <c r="N503" i="16"/>
  <c r="N504" i="16"/>
  <c r="N505" i="16"/>
  <c r="N506" i="16"/>
  <c r="N507" i="16"/>
  <c r="N508" i="16"/>
  <c r="N509" i="16"/>
  <c r="N510" i="16"/>
  <c r="N511" i="16"/>
  <c r="N512" i="16"/>
  <c r="N513" i="16"/>
  <c r="N514" i="16"/>
  <c r="N515" i="16"/>
  <c r="N516" i="16"/>
  <c r="N517" i="16"/>
  <c r="N518" i="16"/>
  <c r="N519" i="16"/>
  <c r="N520" i="16"/>
  <c r="N521" i="16"/>
  <c r="N522" i="16"/>
  <c r="N523" i="16"/>
  <c r="N524" i="16"/>
  <c r="N525" i="16"/>
  <c r="N526" i="16"/>
  <c r="N527" i="16"/>
  <c r="N528" i="16"/>
  <c r="N529" i="16"/>
  <c r="N530" i="16"/>
  <c r="N531" i="16"/>
  <c r="N532" i="16"/>
  <c r="N533" i="16"/>
  <c r="N534" i="16"/>
  <c r="N535" i="16"/>
  <c r="N536" i="16"/>
  <c r="N537" i="16"/>
  <c r="N538" i="16"/>
  <c r="N539" i="16"/>
  <c r="N540" i="16"/>
  <c r="N541" i="16"/>
  <c r="N542" i="16"/>
  <c r="N543" i="16"/>
  <c r="N544" i="16"/>
  <c r="N545" i="16"/>
  <c r="N546" i="16"/>
  <c r="N547" i="16"/>
  <c r="N548" i="16"/>
  <c r="N549" i="16"/>
  <c r="N550" i="16"/>
  <c r="N551" i="16"/>
  <c r="N552" i="16"/>
  <c r="N553" i="16"/>
  <c r="N554" i="16"/>
  <c r="N555" i="16"/>
  <c r="N556" i="16"/>
  <c r="N557" i="16"/>
  <c r="N558" i="16"/>
  <c r="N559" i="16"/>
  <c r="N560" i="16"/>
  <c r="N561" i="16"/>
  <c r="N562" i="16"/>
  <c r="N563" i="16"/>
  <c r="N564" i="16"/>
  <c r="N565" i="16"/>
  <c r="N566" i="16"/>
  <c r="N567" i="16"/>
  <c r="N568" i="16"/>
  <c r="N569" i="16"/>
  <c r="N570" i="16"/>
  <c r="N571" i="16"/>
  <c r="N572" i="16"/>
  <c r="N573" i="16"/>
  <c r="N574" i="16"/>
  <c r="N575" i="16"/>
  <c r="N576" i="16"/>
  <c r="N577" i="16"/>
  <c r="N578" i="16"/>
  <c r="N579" i="16"/>
  <c r="N580" i="16"/>
  <c r="N581" i="16"/>
  <c r="N582" i="16"/>
  <c r="N583" i="16"/>
  <c r="N584" i="16"/>
  <c r="N585" i="16"/>
  <c r="N586" i="16"/>
  <c r="N587" i="16"/>
  <c r="N588" i="16"/>
  <c r="N589" i="16"/>
  <c r="N590" i="16"/>
  <c r="N591" i="16"/>
  <c r="N592" i="16"/>
  <c r="N593" i="16"/>
  <c r="N594" i="16"/>
  <c r="N595" i="16"/>
  <c r="N596" i="16"/>
  <c r="N597" i="16"/>
  <c r="N598" i="16"/>
  <c r="N599" i="16"/>
  <c r="N600" i="16"/>
  <c r="N601" i="16"/>
  <c r="N602" i="16"/>
  <c r="N603" i="16"/>
  <c r="N604" i="16"/>
  <c r="N605" i="16"/>
  <c r="N606" i="16"/>
  <c r="N607" i="16"/>
  <c r="N608" i="16"/>
  <c r="N609" i="16"/>
  <c r="N610" i="16"/>
  <c r="N611" i="16"/>
  <c r="N612" i="16"/>
  <c r="N613" i="16"/>
  <c r="N614" i="16"/>
  <c r="N615" i="16"/>
  <c r="N616" i="16"/>
  <c r="N617" i="16"/>
  <c r="N618" i="16"/>
  <c r="N619" i="16"/>
  <c r="N620" i="16"/>
  <c r="N621" i="16"/>
  <c r="N622" i="16"/>
  <c r="N623" i="16"/>
  <c r="N624" i="16"/>
  <c r="N625" i="16"/>
  <c r="N626" i="16"/>
  <c r="N627" i="16"/>
  <c r="N628" i="16"/>
  <c r="N629" i="16"/>
  <c r="N630" i="16"/>
  <c r="N631" i="16"/>
  <c r="N632" i="16"/>
  <c r="N633" i="16"/>
  <c r="N634" i="16"/>
  <c r="N635" i="16"/>
  <c r="N636" i="16"/>
  <c r="N637" i="16"/>
  <c r="N638" i="16"/>
  <c r="N639" i="16"/>
  <c r="N640" i="16"/>
  <c r="N641" i="16"/>
  <c r="N642" i="16"/>
  <c r="N643" i="16"/>
  <c r="N644" i="16"/>
  <c r="N645" i="16"/>
  <c r="N646" i="16"/>
  <c r="N647" i="16"/>
  <c r="N648" i="16"/>
  <c r="N649" i="16"/>
  <c r="N650" i="16"/>
  <c r="N651" i="16"/>
  <c r="N652" i="16"/>
  <c r="N653" i="16"/>
  <c r="N654" i="16"/>
  <c r="N655" i="16"/>
  <c r="N656" i="16"/>
  <c r="N657" i="16"/>
  <c r="N658" i="16"/>
  <c r="N659" i="16"/>
  <c r="N660" i="16"/>
  <c r="N661" i="16"/>
  <c r="N662" i="16"/>
  <c r="N663" i="16"/>
  <c r="N664" i="16"/>
  <c r="N665" i="16"/>
  <c r="N666" i="16"/>
  <c r="N667" i="16"/>
  <c r="N668" i="16"/>
  <c r="N669" i="16"/>
  <c r="N670" i="16"/>
  <c r="N671" i="16"/>
  <c r="N672" i="16"/>
  <c r="N673" i="16"/>
  <c r="N674" i="16"/>
  <c r="N675" i="16"/>
  <c r="N676" i="16"/>
  <c r="N677" i="16"/>
  <c r="N678" i="16"/>
  <c r="N679" i="16"/>
  <c r="N680" i="16"/>
  <c r="N681" i="16"/>
  <c r="N682" i="16"/>
  <c r="N683" i="16"/>
  <c r="N684" i="16"/>
  <c r="N685" i="16"/>
  <c r="N686" i="16"/>
  <c r="N687" i="16"/>
  <c r="N688" i="16"/>
  <c r="N689" i="16"/>
  <c r="N690" i="16"/>
  <c r="N691" i="16"/>
  <c r="N692" i="16"/>
  <c r="N693" i="16"/>
  <c r="N694" i="16"/>
  <c r="N695" i="16"/>
  <c r="N696" i="16"/>
  <c r="N697" i="16"/>
  <c r="N698" i="16"/>
  <c r="N699" i="16"/>
  <c r="N700" i="16"/>
  <c r="N701" i="16"/>
  <c r="N702" i="16"/>
  <c r="N703" i="16"/>
  <c r="N704" i="16"/>
  <c r="N705" i="16"/>
  <c r="N706" i="16"/>
  <c r="N707" i="16"/>
  <c r="N708" i="16"/>
  <c r="N709" i="16"/>
  <c r="N710" i="16"/>
  <c r="N711" i="16"/>
  <c r="N712" i="16"/>
  <c r="N713" i="16"/>
  <c r="N714" i="16"/>
  <c r="N715" i="16"/>
  <c r="N716" i="16"/>
  <c r="N717" i="16"/>
  <c r="N718" i="16"/>
  <c r="N719" i="16"/>
  <c r="N720" i="16"/>
  <c r="N721" i="16"/>
  <c r="N722" i="16"/>
  <c r="N723" i="16"/>
  <c r="N724" i="16"/>
  <c r="N725" i="16"/>
  <c r="N726" i="16"/>
  <c r="N727" i="16"/>
  <c r="N728" i="16"/>
  <c r="N729" i="16"/>
  <c r="N730" i="16"/>
  <c r="N731" i="16"/>
  <c r="N732" i="16"/>
  <c r="N733" i="16"/>
  <c r="N734" i="16"/>
  <c r="N735" i="16"/>
  <c r="N736" i="16"/>
  <c r="N737" i="16"/>
  <c r="N738" i="16"/>
  <c r="N739" i="16"/>
  <c r="N740" i="16"/>
  <c r="N741" i="16"/>
  <c r="N742" i="16"/>
  <c r="N743" i="16"/>
  <c r="N744" i="16"/>
  <c r="N745" i="16"/>
  <c r="N746" i="16"/>
  <c r="N747" i="16"/>
  <c r="N748" i="16"/>
  <c r="N749" i="16"/>
  <c r="N750" i="16"/>
  <c r="N751" i="16"/>
  <c r="N752" i="16"/>
  <c r="N753" i="16"/>
  <c r="N754" i="16"/>
  <c r="N755" i="16"/>
  <c r="N756" i="16"/>
  <c r="N757" i="16"/>
  <c r="N758" i="16"/>
  <c r="N759" i="16"/>
  <c r="N760" i="16"/>
  <c r="N761" i="16"/>
  <c r="N762" i="16"/>
  <c r="N763" i="16"/>
  <c r="N764" i="16"/>
  <c r="N765" i="16"/>
  <c r="N766" i="16"/>
  <c r="N767" i="16"/>
  <c r="N768" i="16"/>
  <c r="N769" i="16"/>
  <c r="N770" i="16"/>
  <c r="N771" i="16"/>
  <c r="N772" i="16"/>
  <c r="N773" i="16"/>
  <c r="N774" i="16"/>
  <c r="N775" i="16"/>
  <c r="N776" i="16"/>
  <c r="N777" i="16"/>
  <c r="N778" i="16"/>
  <c r="N779" i="16"/>
  <c r="N780" i="16"/>
  <c r="N781" i="16"/>
  <c r="N782" i="16"/>
  <c r="N783" i="16"/>
  <c r="N784" i="16"/>
  <c r="N785" i="16"/>
  <c r="N786" i="16"/>
  <c r="N787" i="16"/>
  <c r="N788" i="16"/>
  <c r="N789" i="16"/>
  <c r="N790" i="16"/>
  <c r="N791" i="16"/>
  <c r="N792" i="16"/>
  <c r="N793" i="16"/>
  <c r="N794" i="16"/>
  <c r="N795" i="16"/>
  <c r="N796" i="16"/>
  <c r="N797" i="16"/>
  <c r="N798" i="16"/>
  <c r="N799" i="16"/>
  <c r="N800" i="16"/>
  <c r="N801" i="16"/>
  <c r="N802" i="16"/>
  <c r="N803" i="16"/>
  <c r="N804" i="16"/>
  <c r="N805" i="16"/>
  <c r="N806" i="16"/>
  <c r="N807" i="16"/>
  <c r="N808" i="16"/>
  <c r="N809" i="16"/>
  <c r="N810" i="16"/>
  <c r="N811" i="16"/>
  <c r="N812" i="16"/>
  <c r="N813" i="16"/>
  <c r="N814" i="16"/>
  <c r="N815" i="16"/>
  <c r="N816" i="16"/>
  <c r="N817" i="16"/>
  <c r="N818" i="16"/>
  <c r="N819" i="16"/>
  <c r="N820" i="16"/>
  <c r="N821" i="16"/>
  <c r="N822" i="16"/>
  <c r="N823" i="16"/>
  <c r="N824" i="16"/>
  <c r="N825" i="16"/>
  <c r="N826" i="16"/>
  <c r="N827" i="16"/>
  <c r="N828" i="16"/>
  <c r="N829" i="16"/>
  <c r="N830" i="16"/>
  <c r="N831" i="16"/>
  <c r="N832" i="16"/>
  <c r="N833" i="16"/>
  <c r="N834" i="16"/>
  <c r="N835" i="16"/>
  <c r="N836" i="16"/>
  <c r="N837" i="16"/>
  <c r="N838" i="16"/>
  <c r="N839" i="16"/>
  <c r="N840" i="16"/>
  <c r="N841" i="16"/>
  <c r="N842" i="16"/>
  <c r="N843" i="16"/>
  <c r="N844" i="16"/>
  <c r="N845" i="16"/>
  <c r="N846" i="16"/>
  <c r="N847" i="16"/>
  <c r="N848" i="16"/>
  <c r="N849" i="16"/>
  <c r="N850" i="16"/>
  <c r="N851" i="16"/>
  <c r="N852" i="16"/>
  <c r="N853" i="16"/>
  <c r="N854" i="16"/>
  <c r="N855" i="16"/>
  <c r="N856" i="16"/>
  <c r="N857" i="16"/>
  <c r="N858" i="16"/>
  <c r="N859" i="16"/>
  <c r="N860" i="16"/>
  <c r="N861" i="16"/>
  <c r="N862" i="16"/>
  <c r="N863" i="16"/>
  <c r="N864" i="16"/>
  <c r="N865" i="16"/>
  <c r="N866" i="16"/>
  <c r="N867" i="16"/>
  <c r="N868" i="16"/>
  <c r="N869" i="16"/>
  <c r="N870" i="16"/>
  <c r="N871" i="16"/>
  <c r="N872" i="16"/>
  <c r="N873" i="16"/>
  <c r="N874" i="16"/>
  <c r="N875" i="16"/>
  <c r="N876" i="16"/>
  <c r="N877" i="16"/>
  <c r="N878" i="16"/>
  <c r="N879" i="16"/>
  <c r="N880" i="16"/>
  <c r="N881" i="16"/>
  <c r="N882" i="16"/>
  <c r="N883" i="16"/>
  <c r="N884" i="16"/>
  <c r="N885" i="16"/>
  <c r="N886" i="16"/>
  <c r="N887" i="16"/>
  <c r="N888" i="16"/>
  <c r="N889" i="16"/>
  <c r="N890" i="16"/>
  <c r="N891" i="16"/>
  <c r="N892" i="16"/>
  <c r="N893" i="16"/>
  <c r="N894" i="16"/>
  <c r="N895" i="16"/>
  <c r="N896" i="16"/>
  <c r="N897" i="16"/>
  <c r="N898" i="16"/>
  <c r="N899" i="16"/>
  <c r="N900" i="16"/>
  <c r="N901" i="16"/>
  <c r="N902" i="16"/>
  <c r="N903" i="16"/>
  <c r="N904" i="16"/>
  <c r="N905" i="16"/>
  <c r="N906" i="16"/>
  <c r="N907" i="16"/>
  <c r="N908" i="16"/>
  <c r="N909" i="16"/>
  <c r="N910" i="16"/>
  <c r="N911" i="16"/>
  <c r="N912" i="16"/>
  <c r="N913" i="16"/>
  <c r="N914" i="16"/>
  <c r="N915" i="16"/>
  <c r="N916" i="16"/>
  <c r="N917" i="16"/>
  <c r="N918" i="16"/>
  <c r="N919" i="16"/>
  <c r="N920" i="16"/>
  <c r="N921" i="16"/>
  <c r="N922" i="16"/>
  <c r="N923" i="16"/>
  <c r="N924" i="16"/>
  <c r="N925" i="16"/>
  <c r="N926" i="16"/>
  <c r="N927" i="16"/>
  <c r="N928" i="16"/>
  <c r="N929" i="16"/>
  <c r="N930" i="16"/>
  <c r="N931" i="16"/>
  <c r="N932" i="16"/>
  <c r="N933" i="16"/>
  <c r="N934" i="16"/>
  <c r="N935" i="16"/>
  <c r="N936" i="16"/>
  <c r="N937" i="16"/>
  <c r="N938" i="16"/>
  <c r="N939" i="16"/>
  <c r="N940" i="16"/>
  <c r="N941" i="16"/>
  <c r="N942" i="16"/>
  <c r="N943" i="16"/>
  <c r="N944" i="16"/>
  <c r="N945" i="16"/>
  <c r="N946" i="16"/>
  <c r="N947" i="16"/>
  <c r="N948" i="16"/>
  <c r="N949" i="16"/>
  <c r="N950" i="16"/>
  <c r="N951" i="16"/>
  <c r="N952" i="16"/>
  <c r="N953" i="16"/>
  <c r="N954" i="16"/>
  <c r="N955" i="16"/>
  <c r="N956" i="16"/>
  <c r="N957" i="16"/>
  <c r="N958" i="16"/>
  <c r="N959" i="16"/>
  <c r="N960" i="16"/>
  <c r="N961" i="16"/>
  <c r="N962" i="16"/>
  <c r="N963" i="16"/>
  <c r="N964" i="16"/>
  <c r="N965" i="16"/>
  <c r="N966" i="16"/>
  <c r="N967" i="16"/>
  <c r="N968" i="16"/>
  <c r="N969" i="16"/>
  <c r="N970" i="16"/>
  <c r="N971" i="16"/>
  <c r="N972" i="16"/>
  <c r="N973" i="16"/>
  <c r="N974" i="16"/>
  <c r="N975" i="16"/>
  <c r="N976" i="16"/>
  <c r="N977" i="16"/>
  <c r="N978" i="16"/>
  <c r="N979" i="16"/>
  <c r="N980" i="16"/>
  <c r="N981" i="16"/>
  <c r="N982" i="16"/>
  <c r="N983" i="16"/>
  <c r="N984" i="16"/>
  <c r="N985" i="16"/>
  <c r="N986" i="16"/>
  <c r="N987" i="16"/>
  <c r="N988" i="16"/>
  <c r="N989" i="16"/>
  <c r="N990" i="16"/>
  <c r="N991" i="16"/>
  <c r="N992" i="16"/>
  <c r="N993" i="16"/>
  <c r="N994" i="16"/>
  <c r="N995" i="16"/>
  <c r="N996" i="16"/>
  <c r="N997" i="16"/>
  <c r="N998" i="16"/>
  <c r="N999" i="16"/>
  <c r="N1000" i="16"/>
  <c r="N1001" i="16"/>
  <c r="N1002" i="16"/>
  <c r="N1003" i="16"/>
  <c r="N1004" i="16"/>
  <c r="N1005" i="16"/>
  <c r="N1006" i="16"/>
  <c r="N1007" i="16"/>
  <c r="N1008" i="16"/>
  <c r="N1009" i="16"/>
  <c r="N1010" i="16"/>
  <c r="N1011" i="16"/>
  <c r="N1012" i="16"/>
  <c r="N1013" i="16"/>
  <c r="N1014" i="16"/>
  <c r="N1015" i="16"/>
  <c r="N1016" i="16"/>
  <c r="N1017" i="16"/>
  <c r="N1018" i="16"/>
  <c r="N1019" i="16"/>
  <c r="N1020" i="16"/>
  <c r="N1021" i="16"/>
  <c r="N1022" i="16"/>
  <c r="N1023" i="16"/>
  <c r="N1024" i="16"/>
  <c r="N1025" i="16"/>
  <c r="N1026" i="16"/>
  <c r="N1027" i="16"/>
  <c r="N1028" i="16"/>
  <c r="N1029" i="16"/>
  <c r="N1030" i="16"/>
  <c r="N1031" i="16"/>
  <c r="N1032" i="16"/>
  <c r="N1033" i="16"/>
  <c r="N1034" i="16"/>
  <c r="N1035" i="16"/>
  <c r="N1036" i="16"/>
  <c r="N1037" i="16"/>
  <c r="N1038" i="16"/>
  <c r="N1039" i="16"/>
  <c r="N1040" i="16"/>
  <c r="N1041" i="16"/>
  <c r="N1042" i="16"/>
  <c r="N1043" i="16"/>
  <c r="N1044" i="16"/>
  <c r="N1045" i="16"/>
  <c r="N1046" i="16"/>
  <c r="N1047" i="16"/>
  <c r="N1048" i="16"/>
  <c r="N1049" i="16"/>
  <c r="N1050" i="16"/>
  <c r="N1051" i="16"/>
  <c r="N1052" i="16"/>
  <c r="N1053" i="16"/>
  <c r="N1054" i="16"/>
  <c r="N1055" i="16"/>
  <c r="N1056" i="16"/>
  <c r="N1057" i="16"/>
  <c r="N1058" i="16"/>
  <c r="N1059" i="16"/>
  <c r="N1060" i="16"/>
  <c r="N1061" i="16"/>
  <c r="N1062" i="16"/>
  <c r="N1063" i="16"/>
  <c r="N1064" i="16"/>
  <c r="N1065" i="16"/>
  <c r="N1066" i="16"/>
  <c r="N1067" i="16"/>
  <c r="N1068" i="16"/>
  <c r="N1069" i="16"/>
  <c r="N1070" i="16"/>
  <c r="N1071" i="16"/>
  <c r="N1072" i="16"/>
  <c r="N1073" i="16"/>
  <c r="N1074" i="16"/>
  <c r="N1075" i="16"/>
  <c r="N1076" i="16"/>
  <c r="N1077" i="16"/>
  <c r="N1078" i="16"/>
  <c r="N1079" i="16"/>
  <c r="N1080" i="16"/>
  <c r="N1081" i="16"/>
  <c r="N1082" i="16"/>
  <c r="N1083" i="16"/>
  <c r="N1084" i="16"/>
  <c r="N1085" i="16"/>
  <c r="N1086" i="16"/>
  <c r="N1087" i="16"/>
  <c r="N1088" i="16"/>
  <c r="N1089" i="16"/>
  <c r="N1090" i="16"/>
  <c r="N1091" i="16"/>
  <c r="N1092" i="16"/>
  <c r="N1093" i="16"/>
  <c r="N1094" i="16"/>
  <c r="N1095" i="16"/>
  <c r="N1096" i="16"/>
  <c r="N1097" i="16"/>
  <c r="N1098" i="16"/>
  <c r="N1099" i="16"/>
  <c r="N1100" i="16"/>
  <c r="N1101" i="16"/>
  <c r="N1102" i="16"/>
  <c r="N1103" i="16"/>
  <c r="N1104" i="16"/>
  <c r="N1105" i="16"/>
  <c r="N1106" i="16"/>
  <c r="N1107" i="16"/>
  <c r="N1108" i="16"/>
  <c r="N1109" i="16"/>
  <c r="N1110" i="16"/>
  <c r="N1111" i="16"/>
  <c r="N1112" i="16"/>
  <c r="N1113" i="16"/>
  <c r="N1114" i="16"/>
  <c r="N1115" i="16"/>
  <c r="N1116" i="16"/>
  <c r="N1117" i="16"/>
  <c r="N1118" i="16"/>
  <c r="N1119" i="16"/>
  <c r="N1120" i="16"/>
  <c r="N1121" i="16"/>
  <c r="N1122" i="16"/>
  <c r="N1123" i="16"/>
  <c r="N1124" i="16"/>
  <c r="N1125" i="16"/>
  <c r="N1126" i="16"/>
  <c r="N1127" i="16"/>
  <c r="N1128" i="16"/>
  <c r="N1129" i="16"/>
  <c r="N1130" i="16"/>
  <c r="N1131" i="16"/>
  <c r="N1132" i="16"/>
  <c r="N1133" i="16"/>
  <c r="N1134" i="16"/>
  <c r="N1135" i="16"/>
  <c r="N1136" i="16"/>
  <c r="N1137" i="16"/>
  <c r="N1138" i="16"/>
  <c r="N1139" i="16"/>
  <c r="N1140" i="16"/>
  <c r="N1141" i="16"/>
  <c r="N1142" i="16"/>
  <c r="N1143" i="16"/>
  <c r="N1144" i="16"/>
  <c r="N1145" i="16"/>
  <c r="N1146" i="16"/>
  <c r="N1147" i="16"/>
  <c r="N1148" i="16"/>
  <c r="N1149" i="16"/>
  <c r="N1150" i="16"/>
  <c r="N1151" i="16"/>
  <c r="N1152" i="16"/>
  <c r="N1153" i="16"/>
  <c r="N1154" i="16"/>
  <c r="N1155" i="16"/>
  <c r="N1156" i="16"/>
  <c r="N1157" i="16"/>
  <c r="N1158" i="16"/>
  <c r="N1159" i="16"/>
  <c r="N1160" i="16"/>
  <c r="N1161" i="16"/>
  <c r="N1162" i="16"/>
  <c r="N1163" i="16"/>
  <c r="N1164" i="16"/>
  <c r="N1165" i="16"/>
  <c r="N1166" i="16"/>
  <c r="N1167" i="16"/>
  <c r="N1168" i="16"/>
  <c r="N1169" i="16"/>
  <c r="N1170" i="16"/>
  <c r="N1171" i="16"/>
  <c r="N1172" i="16"/>
  <c r="N1173" i="16"/>
  <c r="N1174" i="16"/>
  <c r="N1175" i="16"/>
  <c r="N1176" i="16"/>
  <c r="N1177" i="16"/>
  <c r="N1178" i="16"/>
  <c r="N1179" i="16"/>
  <c r="N1180" i="16"/>
  <c r="N1181" i="16"/>
  <c r="N1182" i="16"/>
  <c r="N1183" i="16"/>
  <c r="N1184" i="16"/>
  <c r="N1185" i="16"/>
  <c r="N1186" i="16"/>
  <c r="N1187" i="16"/>
  <c r="N1188" i="16"/>
  <c r="N1189" i="16"/>
  <c r="N1190" i="16"/>
  <c r="N1191" i="16"/>
  <c r="N1192" i="16"/>
  <c r="N1193" i="16"/>
  <c r="N1194" i="16"/>
  <c r="N1195" i="16"/>
  <c r="N1196" i="16"/>
  <c r="N1197" i="16"/>
  <c r="N1198" i="16"/>
  <c r="N1199" i="16"/>
  <c r="N1200" i="16"/>
  <c r="N1201" i="16"/>
  <c r="N1202" i="16"/>
  <c r="N1203" i="16"/>
  <c r="N1204" i="16"/>
  <c r="N1205" i="16"/>
  <c r="N1206" i="16"/>
  <c r="N1207" i="16"/>
  <c r="N1208" i="16"/>
  <c r="N1209" i="16"/>
  <c r="N1210" i="16"/>
  <c r="N1211" i="16"/>
  <c r="N1212" i="16"/>
  <c r="N1213" i="16"/>
  <c r="N1214" i="16"/>
  <c r="N1215" i="16"/>
  <c r="N1216" i="16"/>
  <c r="N1217" i="16"/>
  <c r="N1218" i="16"/>
  <c r="N1219" i="16"/>
  <c r="N1220" i="16"/>
  <c r="N1221" i="16"/>
  <c r="N1222" i="16"/>
  <c r="N1223" i="16"/>
  <c r="N1224" i="16"/>
  <c r="N1225" i="16"/>
  <c r="N1226" i="16"/>
  <c r="N1227" i="16"/>
  <c r="N1228" i="16"/>
  <c r="N1229" i="16"/>
  <c r="N1230" i="16"/>
  <c r="N1231" i="16"/>
  <c r="N1232" i="16"/>
  <c r="N1233" i="16"/>
  <c r="N1234" i="16"/>
  <c r="N1235" i="16"/>
  <c r="N1236" i="16"/>
  <c r="N1237" i="16"/>
  <c r="N1238" i="16"/>
  <c r="N1239" i="16"/>
  <c r="N1240" i="16"/>
  <c r="N1241" i="16"/>
  <c r="N1242" i="16"/>
  <c r="N1243" i="16"/>
  <c r="N1244" i="16"/>
  <c r="N1245" i="16"/>
  <c r="N1246" i="16"/>
  <c r="N1247" i="16"/>
  <c r="N1248" i="16"/>
  <c r="N1249" i="16"/>
  <c r="N1250" i="16"/>
  <c r="N1251" i="16"/>
  <c r="N1252" i="16"/>
  <c r="N1253" i="16"/>
  <c r="N1254" i="16"/>
  <c r="N1255" i="16"/>
  <c r="N1256" i="16"/>
  <c r="N1257" i="16"/>
  <c r="N1258" i="16"/>
  <c r="N1259" i="16"/>
  <c r="N1260" i="16"/>
  <c r="N1261" i="16"/>
  <c r="N1262" i="16"/>
  <c r="N1263" i="16"/>
  <c r="N1264" i="16"/>
  <c r="N1265" i="16"/>
  <c r="N1266" i="16"/>
  <c r="N1267" i="16"/>
  <c r="N1268" i="16"/>
  <c r="N1269" i="16"/>
  <c r="N1270" i="16"/>
  <c r="N1271" i="16"/>
  <c r="N1272" i="16"/>
  <c r="N1273" i="16"/>
  <c r="N1274" i="16"/>
  <c r="N1275" i="16"/>
  <c r="N1276" i="16"/>
  <c r="N1277" i="16"/>
  <c r="N1278" i="16"/>
  <c r="N1279" i="16"/>
  <c r="N1280" i="16"/>
  <c r="N1281" i="16"/>
  <c r="N1282" i="16"/>
  <c r="N1283" i="16"/>
  <c r="N1284" i="16"/>
  <c r="N1285" i="16"/>
  <c r="N1286" i="16"/>
  <c r="N1287" i="16"/>
  <c r="N1288" i="16"/>
  <c r="N1289" i="16"/>
  <c r="N1290" i="16"/>
  <c r="N1291" i="16"/>
  <c r="N1292" i="16"/>
  <c r="N1293" i="16"/>
  <c r="N1294" i="16"/>
  <c r="N1295" i="16"/>
  <c r="N1296" i="16"/>
  <c r="N1297" i="16"/>
  <c r="N1298" i="16"/>
  <c r="N1299" i="16"/>
  <c r="N1300" i="16"/>
  <c r="N1301" i="16"/>
  <c r="N1302" i="16"/>
  <c r="N1303" i="16"/>
  <c r="N1304" i="16"/>
  <c r="N1305" i="16"/>
  <c r="N1306" i="16"/>
  <c r="N1307" i="16"/>
  <c r="N1308" i="16"/>
  <c r="N1309" i="16"/>
  <c r="N1310" i="16"/>
  <c r="N1311" i="16"/>
  <c r="N1312" i="16"/>
  <c r="N1313" i="16"/>
  <c r="N1314" i="16"/>
  <c r="N1315" i="16"/>
  <c r="N1316" i="16"/>
  <c r="N1317" i="16"/>
  <c r="N1318" i="16"/>
  <c r="N1319" i="16"/>
  <c r="N1320" i="16"/>
  <c r="N1321" i="16"/>
  <c r="N1322" i="16"/>
  <c r="N1323" i="16"/>
  <c r="N1324" i="16"/>
  <c r="N1325" i="16"/>
  <c r="N1326" i="16"/>
  <c r="N1327" i="16"/>
  <c r="N1328" i="16"/>
  <c r="N1329" i="16"/>
  <c r="N1330" i="16"/>
  <c r="N1331" i="16"/>
  <c r="N1332" i="16"/>
  <c r="N1333" i="16"/>
  <c r="N1334" i="16"/>
  <c r="N1335" i="16"/>
  <c r="N1336" i="16"/>
  <c r="N1337" i="16"/>
  <c r="N1338" i="16"/>
  <c r="N1339" i="16"/>
  <c r="N1340" i="16"/>
  <c r="N1341" i="16"/>
  <c r="N1342" i="16"/>
  <c r="N1343" i="16"/>
  <c r="N1344" i="16"/>
  <c r="N1345" i="16"/>
  <c r="N1346" i="16"/>
  <c r="N1347" i="16"/>
  <c r="N1348" i="16"/>
  <c r="N1349" i="16"/>
  <c r="N1350" i="16"/>
  <c r="N1351" i="16"/>
  <c r="N1352" i="16"/>
  <c r="N1353" i="16"/>
  <c r="N1354" i="16"/>
  <c r="N1355" i="16"/>
  <c r="N1356" i="16"/>
  <c r="N1357" i="16"/>
  <c r="N1358" i="16"/>
  <c r="N1359" i="16"/>
  <c r="N1360" i="16"/>
  <c r="N1361" i="16"/>
  <c r="N1362" i="16"/>
  <c r="N1363" i="16"/>
  <c r="N1364" i="16"/>
  <c r="N1365" i="16"/>
  <c r="N1366" i="16"/>
  <c r="N1367" i="16"/>
  <c r="N1368" i="16"/>
  <c r="N1369" i="16"/>
  <c r="N1370" i="16"/>
  <c r="N1371" i="16"/>
  <c r="N1372" i="16"/>
  <c r="N1373" i="16"/>
  <c r="N1374" i="16"/>
  <c r="N1375" i="16"/>
  <c r="N1376" i="16"/>
  <c r="N1377" i="16"/>
  <c r="N1378" i="16"/>
  <c r="N1379" i="16"/>
  <c r="N1380" i="16"/>
  <c r="N1381" i="16"/>
  <c r="N1382" i="16"/>
  <c r="N1383" i="16"/>
  <c r="N1384" i="16"/>
  <c r="N1385" i="16"/>
  <c r="N1386" i="16"/>
  <c r="N1387" i="16"/>
  <c r="N1388" i="16"/>
  <c r="N1389" i="16"/>
  <c r="N1390" i="16"/>
  <c r="N1391" i="16"/>
  <c r="N1392" i="16"/>
  <c r="N1393" i="16"/>
  <c r="N1394" i="16"/>
  <c r="N1395" i="16"/>
  <c r="N1396" i="16"/>
  <c r="N1397" i="16"/>
  <c r="N1398" i="16"/>
  <c r="N1399" i="16"/>
  <c r="N1400" i="16"/>
  <c r="N1401" i="16"/>
  <c r="N1402" i="16"/>
  <c r="N1403" i="16"/>
  <c r="N1404" i="16"/>
  <c r="N1405" i="16"/>
  <c r="N1406" i="16"/>
  <c r="N1407" i="16"/>
  <c r="N1408" i="16"/>
  <c r="N1409" i="16"/>
  <c r="N1410" i="16"/>
  <c r="N1411" i="16"/>
  <c r="N1412" i="16"/>
  <c r="N1413" i="16"/>
  <c r="N1414" i="16"/>
  <c r="N1415" i="16"/>
  <c r="N1416" i="16"/>
  <c r="N1417" i="16"/>
  <c r="N1418" i="16"/>
  <c r="N1419" i="16"/>
  <c r="N1420" i="16"/>
  <c r="N1421" i="16"/>
  <c r="N1422" i="16"/>
  <c r="N1423" i="16"/>
  <c r="N1424" i="16"/>
  <c r="N1425" i="16"/>
  <c r="N1426" i="16"/>
  <c r="N1427" i="16"/>
  <c r="N1428" i="16"/>
  <c r="N1429" i="16"/>
  <c r="N1430" i="16"/>
  <c r="N1431" i="16"/>
  <c r="N1432" i="16"/>
  <c r="N1433" i="16"/>
  <c r="N1434" i="16"/>
  <c r="N1435" i="16"/>
  <c r="N1436" i="16"/>
  <c r="N1437" i="16"/>
  <c r="N1438" i="16"/>
  <c r="N1439" i="16"/>
  <c r="N1440" i="16"/>
  <c r="N1441" i="16"/>
  <c r="N1442" i="16"/>
  <c r="N1443" i="16"/>
  <c r="N1444" i="16"/>
  <c r="N1445" i="16"/>
  <c r="N1446" i="16"/>
  <c r="N1447" i="16"/>
  <c r="N1448" i="16"/>
  <c r="N1449" i="16"/>
  <c r="N1450" i="16"/>
  <c r="N1451" i="16"/>
  <c r="N1452" i="16"/>
  <c r="N1453" i="16"/>
  <c r="N1454" i="16"/>
  <c r="N1455" i="16"/>
  <c r="N1456" i="16"/>
  <c r="N1457" i="16"/>
  <c r="N1458" i="16"/>
  <c r="N1459" i="16"/>
  <c r="N1460" i="16"/>
  <c r="N1461" i="16"/>
  <c r="N1462" i="16"/>
  <c r="N1463" i="16"/>
  <c r="N1464" i="16"/>
  <c r="N1465" i="16"/>
  <c r="N1466" i="16"/>
  <c r="N1467" i="16"/>
  <c r="N1468" i="16"/>
  <c r="N1469" i="16"/>
  <c r="N1470" i="16"/>
  <c r="N1471" i="16"/>
  <c r="N1472" i="16"/>
  <c r="N1473" i="16"/>
  <c r="N1474" i="16"/>
  <c r="N1475" i="16"/>
  <c r="N1476" i="16"/>
  <c r="N1477" i="16"/>
  <c r="N1478" i="16"/>
  <c r="N1479" i="16"/>
  <c r="N1480" i="16"/>
  <c r="N1481" i="16"/>
  <c r="N1482" i="16"/>
  <c r="N1483" i="16"/>
  <c r="N1484" i="16"/>
  <c r="N1485" i="16"/>
  <c r="N1486" i="16"/>
  <c r="N1487" i="16"/>
  <c r="N1488" i="16"/>
  <c r="N1489" i="16"/>
  <c r="N1490" i="16"/>
  <c r="N1491" i="16"/>
  <c r="N1492" i="16"/>
  <c r="N1493" i="16"/>
  <c r="N1494" i="16"/>
  <c r="N1495" i="16"/>
  <c r="N1496" i="16"/>
  <c r="N1497" i="16"/>
  <c r="N1498" i="16"/>
  <c r="N1499" i="16"/>
  <c r="N1500" i="16"/>
  <c r="N1501" i="16"/>
  <c r="N1502" i="16"/>
  <c r="N1503" i="16"/>
  <c r="N1504" i="16"/>
  <c r="N1505" i="16"/>
  <c r="N1506" i="16"/>
  <c r="N1507" i="16"/>
  <c r="N1508" i="16"/>
  <c r="N1509" i="16"/>
  <c r="N1510" i="16"/>
  <c r="N1511" i="16"/>
  <c r="N1512" i="16"/>
  <c r="N1513" i="16"/>
  <c r="N1514" i="16"/>
  <c r="N1515" i="16"/>
  <c r="N1516" i="16"/>
  <c r="N1517" i="16"/>
  <c r="N1518" i="16"/>
  <c r="N1519" i="16"/>
  <c r="N1520" i="16"/>
  <c r="N1521" i="16"/>
  <c r="N1522" i="16"/>
  <c r="N1523" i="16"/>
  <c r="N1524" i="16"/>
  <c r="N1525" i="16"/>
  <c r="N1526" i="16"/>
  <c r="N1527" i="16"/>
  <c r="N1528" i="16"/>
  <c r="N1529" i="16"/>
  <c r="N1530" i="16"/>
  <c r="N1531" i="16"/>
  <c r="N1532" i="16"/>
  <c r="N1533" i="16"/>
  <c r="N1534" i="16"/>
  <c r="N1535" i="16"/>
  <c r="N1536" i="16"/>
  <c r="N1537" i="16"/>
  <c r="N1538" i="16"/>
  <c r="N1539" i="16"/>
  <c r="N1540" i="16"/>
  <c r="N1541" i="16"/>
  <c r="N1542" i="16"/>
  <c r="N1543" i="16"/>
  <c r="N1544" i="16"/>
  <c r="N1545" i="16"/>
  <c r="N1546" i="16"/>
  <c r="N1547" i="16"/>
  <c r="N1548" i="16"/>
  <c r="N1549" i="16"/>
  <c r="N1550" i="16"/>
  <c r="N1551" i="16"/>
  <c r="N1552" i="16"/>
  <c r="N1553" i="16"/>
  <c r="N1554" i="16"/>
  <c r="N1555" i="16"/>
  <c r="N1556" i="16"/>
  <c r="N1557" i="16"/>
  <c r="N1558" i="16"/>
  <c r="N1559" i="16"/>
  <c r="N1560" i="16"/>
  <c r="N1561" i="16"/>
  <c r="N1562" i="16"/>
  <c r="N1563" i="16"/>
  <c r="N1564" i="16"/>
  <c r="N1565" i="16"/>
  <c r="N1566" i="16"/>
  <c r="N1567" i="16"/>
  <c r="N1568" i="16"/>
  <c r="N1569" i="16"/>
  <c r="N1570" i="16"/>
  <c r="N1571" i="16"/>
  <c r="N1572" i="16"/>
  <c r="N1573" i="16"/>
  <c r="N1574" i="16"/>
  <c r="N1575" i="16"/>
  <c r="N1576" i="16"/>
  <c r="N1577" i="16"/>
  <c r="N1578" i="16"/>
  <c r="N1579" i="16"/>
  <c r="N1580" i="16"/>
  <c r="N1581" i="16"/>
  <c r="N1582" i="16"/>
  <c r="N1583" i="16"/>
  <c r="N1584" i="16"/>
  <c r="N1585" i="16"/>
  <c r="N1586" i="16"/>
  <c r="N1587" i="16"/>
  <c r="N1588" i="16"/>
  <c r="N1589" i="16"/>
  <c r="N1590" i="16"/>
  <c r="N1591" i="16"/>
  <c r="N1592" i="16"/>
  <c r="N1593" i="16"/>
  <c r="N1594" i="16"/>
  <c r="N1595" i="16"/>
  <c r="N1596" i="16"/>
  <c r="N1597" i="16"/>
  <c r="N1598" i="16"/>
  <c r="N1599" i="16"/>
  <c r="N1600" i="16"/>
  <c r="N1601" i="16"/>
  <c r="N1602" i="16"/>
  <c r="N1603" i="16"/>
  <c r="N1604" i="16"/>
  <c r="N1605" i="16"/>
  <c r="N1606" i="16"/>
  <c r="N1607" i="16"/>
  <c r="N1608" i="16"/>
  <c r="N1609" i="16"/>
  <c r="N1610" i="16"/>
  <c r="N1611" i="16"/>
  <c r="N1612" i="16"/>
  <c r="N1613" i="16"/>
  <c r="N1614" i="16"/>
  <c r="N1615" i="16"/>
  <c r="N1616" i="16"/>
  <c r="N1617" i="16"/>
  <c r="N1618" i="16"/>
  <c r="N1619" i="16"/>
  <c r="N1620" i="16"/>
  <c r="N1621" i="16"/>
  <c r="N1622" i="16"/>
  <c r="N1623" i="16"/>
  <c r="N1624" i="16"/>
  <c r="N1625" i="16"/>
  <c r="N1626" i="16"/>
  <c r="N1627" i="16"/>
  <c r="N1628" i="16"/>
  <c r="N1629" i="16"/>
  <c r="N1630" i="16"/>
  <c r="N1631" i="16"/>
  <c r="N1632" i="16"/>
  <c r="N1633" i="16"/>
  <c r="N1634" i="16"/>
  <c r="N1635" i="16"/>
  <c r="N1636" i="16"/>
  <c r="N1637" i="16"/>
  <c r="N1638" i="16"/>
  <c r="N1639" i="16"/>
  <c r="N1640" i="16"/>
  <c r="N1641" i="16"/>
  <c r="N1642" i="16"/>
  <c r="N1643" i="16"/>
  <c r="N1644" i="16"/>
  <c r="N1645" i="16"/>
  <c r="N1646" i="16"/>
  <c r="N1647" i="16"/>
  <c r="N1648" i="16"/>
  <c r="N1649" i="16"/>
  <c r="N1650" i="16"/>
  <c r="N1651" i="16"/>
  <c r="N1652" i="16"/>
  <c r="N1653" i="16"/>
  <c r="N1654" i="16"/>
  <c r="N1655" i="16"/>
  <c r="N1656" i="16"/>
  <c r="N1657" i="16"/>
  <c r="N1658" i="16"/>
  <c r="N1659" i="16"/>
  <c r="N1660" i="16"/>
  <c r="N1661" i="16"/>
  <c r="N1662" i="16"/>
  <c r="N1663" i="16"/>
  <c r="N1664" i="16"/>
  <c r="N1665" i="16"/>
  <c r="N1666" i="16"/>
  <c r="N1667" i="16"/>
  <c r="N1668" i="16"/>
  <c r="N1669" i="16"/>
  <c r="N1670" i="16"/>
  <c r="N1671" i="16"/>
  <c r="N1672" i="16"/>
  <c r="N1673" i="16"/>
  <c r="N1674" i="16"/>
  <c r="N1675" i="16"/>
  <c r="N1676" i="16"/>
  <c r="N1677" i="16"/>
  <c r="N1678" i="16"/>
  <c r="N1679" i="16"/>
  <c r="N1680" i="16"/>
  <c r="N1681" i="16"/>
  <c r="N1682" i="16"/>
  <c r="N1683" i="16"/>
  <c r="N1684" i="16"/>
  <c r="N1685" i="16"/>
  <c r="N1686" i="16"/>
  <c r="N1687" i="16"/>
  <c r="N1688" i="16"/>
  <c r="N1689" i="16"/>
  <c r="N1690" i="16"/>
  <c r="N1691" i="16"/>
  <c r="N1692" i="16"/>
  <c r="N1693" i="16"/>
  <c r="N1694" i="16"/>
  <c r="N1695" i="16"/>
  <c r="N1696" i="16"/>
  <c r="N1697" i="16"/>
  <c r="N1698" i="16"/>
  <c r="N1699" i="16"/>
  <c r="N1700" i="16"/>
  <c r="N1701" i="16"/>
  <c r="N1702" i="16"/>
  <c r="N1703" i="16"/>
  <c r="N1704" i="16"/>
  <c r="N1705" i="16"/>
  <c r="N1706" i="16"/>
  <c r="N1707" i="16"/>
  <c r="N1708" i="16"/>
  <c r="N1709" i="16"/>
  <c r="N1710" i="16"/>
  <c r="N1711" i="16"/>
  <c r="N1712" i="16"/>
  <c r="N1713" i="16"/>
  <c r="N1714" i="16"/>
  <c r="N1715" i="16"/>
  <c r="N1716" i="16"/>
  <c r="N1717" i="16"/>
  <c r="N1718" i="16"/>
  <c r="N1719" i="16"/>
  <c r="N1720" i="16"/>
  <c r="N1721" i="16"/>
  <c r="N1722" i="16"/>
  <c r="N1723" i="16"/>
  <c r="N1724" i="16"/>
  <c r="N1725" i="16"/>
  <c r="N1726" i="16"/>
  <c r="N1727" i="16"/>
  <c r="N1728" i="16"/>
  <c r="N1729" i="16"/>
  <c r="N1730" i="16"/>
  <c r="N1731" i="16"/>
  <c r="N1732" i="16"/>
  <c r="N1733" i="16"/>
  <c r="N1734" i="16"/>
  <c r="N1735" i="16"/>
  <c r="N1736" i="16"/>
  <c r="N1737" i="16"/>
  <c r="N1738" i="16"/>
  <c r="N1739" i="16"/>
  <c r="N1740" i="16"/>
  <c r="N1741" i="16"/>
  <c r="N1742" i="16"/>
  <c r="N1743" i="16"/>
  <c r="N1744" i="16"/>
  <c r="N1745" i="16"/>
  <c r="N1746" i="16"/>
  <c r="N1747" i="16"/>
  <c r="N1748" i="16"/>
  <c r="N1749" i="16"/>
  <c r="N1750" i="16"/>
  <c r="N1751" i="16"/>
  <c r="N1752" i="16"/>
  <c r="N1753" i="16"/>
  <c r="N1754" i="16"/>
  <c r="N1755" i="16"/>
  <c r="N1756" i="16"/>
  <c r="N1757" i="16"/>
  <c r="N1758" i="16"/>
  <c r="N1759" i="16"/>
  <c r="N1760" i="16"/>
  <c r="N1761" i="16"/>
  <c r="N1762" i="16"/>
  <c r="N1763" i="16"/>
  <c r="N1764" i="16"/>
  <c r="N1765" i="16"/>
  <c r="N1766" i="16"/>
  <c r="N1767" i="16"/>
  <c r="N1768" i="16"/>
  <c r="N1769" i="16"/>
  <c r="N1770" i="16"/>
  <c r="N1771" i="16"/>
  <c r="N1772" i="16"/>
  <c r="N1773" i="16"/>
  <c r="N1774" i="16"/>
  <c r="N1775" i="16"/>
  <c r="N1776" i="16"/>
  <c r="N1777" i="16"/>
  <c r="N1778" i="16"/>
  <c r="N1779" i="16"/>
  <c r="N1780" i="16"/>
  <c r="N1781" i="16"/>
  <c r="N1782" i="16"/>
  <c r="N1783" i="16"/>
  <c r="N1784" i="16"/>
  <c r="N1785" i="16"/>
  <c r="N1786" i="16"/>
  <c r="N1787" i="16"/>
  <c r="N1788" i="16"/>
  <c r="N1789" i="16"/>
  <c r="N1790" i="16"/>
  <c r="N1791" i="16"/>
  <c r="N1792" i="16"/>
  <c r="N1793" i="16"/>
  <c r="N1794" i="16"/>
  <c r="N1795" i="16"/>
  <c r="N1796" i="16"/>
  <c r="N1797" i="16"/>
  <c r="N1798" i="16"/>
  <c r="N1799" i="16"/>
  <c r="N1800" i="16"/>
  <c r="N1801" i="16"/>
  <c r="N1802" i="16"/>
  <c r="N1803" i="16"/>
  <c r="N1804" i="16"/>
  <c r="N1805" i="16"/>
  <c r="N1806" i="16"/>
  <c r="N1807" i="16"/>
  <c r="N1808" i="16"/>
  <c r="N1809" i="16"/>
  <c r="N1810" i="16"/>
  <c r="N1811" i="16"/>
  <c r="N1812" i="16"/>
  <c r="N1813" i="16"/>
  <c r="N1814" i="16"/>
  <c r="N1815" i="16"/>
  <c r="N1816" i="16"/>
  <c r="N1817" i="16"/>
  <c r="N1818" i="16"/>
  <c r="N1819" i="16"/>
  <c r="N1820" i="16"/>
  <c r="N1821" i="16"/>
  <c r="N1822" i="16"/>
  <c r="N1823" i="16"/>
  <c r="N1824" i="16"/>
  <c r="N1825" i="16"/>
  <c r="N1826" i="16"/>
  <c r="N1827" i="16"/>
  <c r="N1828" i="16"/>
  <c r="N1829" i="16"/>
  <c r="N1830" i="16"/>
  <c r="N1831" i="16"/>
  <c r="N1832" i="16"/>
  <c r="N1833" i="16"/>
  <c r="N1834" i="16"/>
  <c r="N1835" i="16"/>
  <c r="N1836" i="16"/>
  <c r="N1837" i="16"/>
  <c r="N1838" i="16"/>
  <c r="N1839" i="16"/>
  <c r="N1840" i="16"/>
  <c r="N1841" i="16"/>
  <c r="N1842" i="16"/>
  <c r="N1843" i="16"/>
  <c r="N1844" i="16"/>
  <c r="N1845" i="16"/>
  <c r="N1846" i="16"/>
  <c r="N1847" i="16"/>
  <c r="N1848" i="16"/>
  <c r="N1849" i="16"/>
  <c r="N1850" i="16"/>
  <c r="N1851" i="16"/>
  <c r="N1852" i="16"/>
  <c r="N1853" i="16"/>
  <c r="N1854" i="16"/>
  <c r="N1855" i="16"/>
  <c r="N1856" i="16"/>
  <c r="N1857" i="16"/>
  <c r="N1858" i="16"/>
  <c r="N1859" i="16"/>
  <c r="N1860" i="16"/>
  <c r="N1861" i="16"/>
  <c r="N1862" i="16"/>
  <c r="N1863" i="16"/>
  <c r="N1864" i="16"/>
  <c r="N1865" i="16"/>
  <c r="N1866" i="16"/>
  <c r="N1867" i="16"/>
  <c r="N1868" i="16"/>
  <c r="N1869" i="16"/>
  <c r="N1870" i="16"/>
  <c r="N1871" i="16"/>
  <c r="N1872" i="16"/>
  <c r="N1873" i="16"/>
  <c r="N1874" i="16"/>
  <c r="N1875" i="16"/>
  <c r="N1876" i="16"/>
  <c r="N1877" i="16"/>
  <c r="N1878" i="16"/>
  <c r="N1879" i="16"/>
  <c r="N1880" i="16"/>
  <c r="N1881" i="16"/>
  <c r="N1882" i="16"/>
  <c r="N1883" i="16"/>
  <c r="N1884" i="16"/>
  <c r="N1885" i="16"/>
  <c r="N1886" i="16"/>
  <c r="N1887" i="16"/>
  <c r="N1888" i="16"/>
  <c r="N1889" i="16"/>
  <c r="N1890" i="16"/>
  <c r="N1891" i="16"/>
  <c r="N1892" i="16"/>
  <c r="N1893" i="16"/>
  <c r="N1894" i="16"/>
  <c r="N1895" i="16"/>
  <c r="N1896" i="16"/>
  <c r="N1897" i="16"/>
  <c r="N1898" i="16"/>
  <c r="N1899" i="16"/>
  <c r="N1900" i="16"/>
  <c r="N1901" i="16"/>
  <c r="N1902" i="16"/>
  <c r="N1903" i="16"/>
  <c r="N1904" i="16"/>
  <c r="N1905" i="16"/>
  <c r="N1906" i="16"/>
  <c r="N1907" i="16"/>
  <c r="N1908" i="16"/>
  <c r="N1909" i="16"/>
  <c r="N1910" i="16"/>
  <c r="N1911" i="16"/>
  <c r="N1912" i="16"/>
  <c r="N1913" i="16"/>
  <c r="N1914" i="16"/>
  <c r="N1915" i="16"/>
  <c r="N1916" i="16"/>
  <c r="N1917" i="16"/>
  <c r="N1918" i="16"/>
  <c r="N1919" i="16"/>
  <c r="N1920" i="16"/>
  <c r="N1921" i="16"/>
  <c r="N1922" i="16"/>
  <c r="N1923" i="16"/>
  <c r="N1924" i="16"/>
  <c r="N1925" i="16"/>
  <c r="N1926" i="16"/>
  <c r="N1927" i="16"/>
  <c r="N1928" i="16"/>
  <c r="N1929" i="16"/>
  <c r="N1930" i="16"/>
  <c r="N1931" i="16"/>
  <c r="N1932" i="16"/>
  <c r="N1933" i="16"/>
  <c r="N1934" i="16"/>
  <c r="N1935" i="16"/>
  <c r="N1936" i="16"/>
  <c r="N1937" i="16"/>
  <c r="N1938" i="16"/>
  <c r="N1939" i="16"/>
  <c r="N1940" i="16"/>
  <c r="N1941" i="16"/>
  <c r="N1942" i="16"/>
  <c r="N1943" i="16"/>
  <c r="N1944" i="16"/>
  <c r="N1945" i="16"/>
  <c r="N1946" i="16"/>
  <c r="N1947" i="16"/>
  <c r="N1948" i="16"/>
  <c r="N1949" i="16"/>
  <c r="N1950" i="16"/>
  <c r="N1951" i="16"/>
  <c r="N1952" i="16"/>
  <c r="N1953" i="16"/>
  <c r="N1954" i="16"/>
  <c r="N1955" i="16"/>
  <c r="N1956" i="16"/>
  <c r="N1957" i="16"/>
  <c r="N1958" i="16"/>
  <c r="N1959" i="16"/>
  <c r="N1960" i="16"/>
  <c r="N1961" i="16"/>
  <c r="N1962" i="16"/>
  <c r="N1963" i="16"/>
  <c r="N1964" i="16"/>
  <c r="N1965" i="16"/>
  <c r="N1966" i="16"/>
  <c r="N1967" i="16"/>
  <c r="N1968" i="16"/>
  <c r="N1969" i="16"/>
  <c r="N1970" i="16"/>
  <c r="N1971" i="16"/>
  <c r="N1972" i="16"/>
  <c r="N1973" i="16"/>
  <c r="N1974" i="16"/>
  <c r="N1975" i="16"/>
  <c r="N1976" i="16"/>
  <c r="N1977" i="16"/>
  <c r="N1978" i="16"/>
  <c r="N1979" i="16"/>
  <c r="N1980" i="16"/>
  <c r="N1981" i="16"/>
  <c r="N1982" i="16"/>
  <c r="N1983" i="16"/>
  <c r="N1984" i="16"/>
  <c r="N1985" i="16"/>
  <c r="N1986" i="16"/>
  <c r="N1987" i="16"/>
  <c r="N1988" i="16"/>
  <c r="N1989" i="16"/>
  <c r="N1990" i="16"/>
  <c r="N1991" i="16"/>
  <c r="N1992" i="16"/>
  <c r="N1993" i="16"/>
  <c r="N1994" i="16"/>
  <c r="N1995" i="16"/>
  <c r="N1996" i="16"/>
  <c r="N1997" i="16"/>
  <c r="N1998" i="16"/>
  <c r="N1999" i="16"/>
  <c r="N2000" i="16"/>
  <c r="N2001" i="16"/>
  <c r="N2002" i="16"/>
  <c r="N2003" i="16"/>
  <c r="N2004" i="16"/>
  <c r="N2005" i="16"/>
  <c r="N2006" i="16"/>
  <c r="N2007" i="16"/>
  <c r="N2008" i="16"/>
  <c r="N2009" i="16"/>
  <c r="N2010" i="16"/>
  <c r="N2011" i="16"/>
  <c r="N2012" i="16"/>
  <c r="N2013" i="16"/>
  <c r="N2014" i="16"/>
  <c r="N2015" i="16"/>
  <c r="N2016" i="16"/>
  <c r="N2017" i="16"/>
  <c r="N2018" i="16"/>
  <c r="N2019" i="16"/>
  <c r="N2020" i="16"/>
  <c r="N2021" i="16"/>
  <c r="N2022" i="16"/>
  <c r="N2023" i="16"/>
  <c r="N2024" i="16"/>
  <c r="N2025" i="16"/>
  <c r="N2026" i="16"/>
  <c r="N2027" i="16"/>
  <c r="N2028" i="16"/>
  <c r="N2029" i="16"/>
  <c r="N2030" i="16"/>
  <c r="N2031" i="16"/>
  <c r="N2032" i="16"/>
  <c r="N2033" i="16"/>
  <c r="N2034" i="16"/>
  <c r="N2035" i="16"/>
  <c r="N2036" i="16"/>
  <c r="N2037" i="16"/>
  <c r="N2038" i="16"/>
  <c r="N2039" i="16"/>
  <c r="N2040" i="16"/>
  <c r="N2041" i="16"/>
  <c r="N2042" i="16"/>
  <c r="N2043" i="16"/>
  <c r="N2044" i="16"/>
  <c r="N2045" i="16"/>
  <c r="N2046" i="16"/>
  <c r="N2047" i="16"/>
  <c r="N2048" i="16"/>
  <c r="N2049" i="16"/>
  <c r="N2050" i="16"/>
  <c r="N2051" i="16"/>
  <c r="N2052" i="16"/>
  <c r="N2053" i="16"/>
  <c r="N2054" i="16"/>
  <c r="N2055" i="16"/>
  <c r="N2056" i="16"/>
  <c r="N2057" i="16"/>
  <c r="N2058" i="16"/>
  <c r="N2059" i="16"/>
  <c r="N2060" i="16"/>
  <c r="N2061" i="16"/>
  <c r="N2062" i="16"/>
  <c r="N2063" i="16"/>
  <c r="N2064" i="16"/>
  <c r="N2065" i="16"/>
  <c r="N2066" i="16"/>
  <c r="N2067" i="16"/>
  <c r="N2068" i="16"/>
  <c r="N2069" i="16"/>
  <c r="N2070" i="16"/>
  <c r="N2071" i="16"/>
  <c r="N2072" i="16"/>
  <c r="N2073" i="16"/>
  <c r="N2074" i="16"/>
  <c r="N2075" i="16"/>
  <c r="N2076" i="16"/>
  <c r="N2077" i="16"/>
  <c r="N2078" i="16"/>
  <c r="N2079" i="16"/>
  <c r="N2080" i="16"/>
  <c r="N2081" i="16"/>
  <c r="N2082" i="16"/>
  <c r="N2083" i="16"/>
  <c r="N2084" i="16"/>
  <c r="N2085" i="16"/>
  <c r="N2086" i="16"/>
  <c r="N2087" i="16"/>
  <c r="N2088" i="16"/>
  <c r="N2089" i="16"/>
  <c r="N2090" i="16"/>
  <c r="N2091" i="16"/>
  <c r="N2092" i="16"/>
  <c r="N2093" i="16"/>
  <c r="N2094" i="16"/>
  <c r="N2095" i="16"/>
  <c r="N2096" i="16"/>
  <c r="N2097" i="16"/>
  <c r="N2098" i="16"/>
  <c r="N2099" i="16"/>
  <c r="N2100" i="16"/>
  <c r="N2101" i="16"/>
  <c r="N2102" i="16"/>
  <c r="N2103" i="16"/>
  <c r="N2104" i="16"/>
  <c r="N2105" i="16"/>
  <c r="N2106" i="16"/>
  <c r="N2107" i="16"/>
  <c r="N2108" i="16"/>
  <c r="N2109" i="16"/>
  <c r="N2110" i="16"/>
  <c r="N2111" i="16"/>
  <c r="N2112" i="16"/>
  <c r="N2113" i="16"/>
  <c r="N2114" i="16"/>
  <c r="N2115" i="16"/>
  <c r="N2116" i="16"/>
  <c r="N2117" i="16"/>
  <c r="N2118" i="16"/>
  <c r="N2119" i="16"/>
  <c r="N2120" i="16"/>
  <c r="N2121" i="16"/>
  <c r="N2122" i="16"/>
  <c r="N2123" i="16"/>
  <c r="N2124" i="16"/>
  <c r="N2125" i="16"/>
  <c r="N2126" i="16"/>
  <c r="N2127" i="16"/>
  <c r="N2128" i="16"/>
  <c r="N2129" i="16"/>
  <c r="N2130" i="16"/>
  <c r="N2131" i="16"/>
  <c r="N2132" i="16"/>
  <c r="N2133" i="16"/>
  <c r="N2134" i="16"/>
  <c r="N2135" i="16"/>
  <c r="N2136" i="16"/>
  <c r="N2137" i="16"/>
  <c r="N2138" i="16"/>
  <c r="N2139" i="16"/>
  <c r="N2140" i="16"/>
  <c r="N2141" i="16"/>
  <c r="N2142" i="16"/>
  <c r="N2143" i="16"/>
  <c r="N2144" i="16"/>
  <c r="N2145" i="16"/>
  <c r="N2146" i="16"/>
  <c r="N2147" i="16"/>
  <c r="N2148" i="16"/>
  <c r="N2149" i="16"/>
  <c r="N2150" i="16"/>
  <c r="N2151" i="16"/>
  <c r="N2152" i="16"/>
  <c r="N2153" i="16"/>
  <c r="N2154" i="16"/>
  <c r="N2155" i="16"/>
  <c r="N2156" i="16"/>
  <c r="N2157" i="16"/>
  <c r="N2158" i="16"/>
  <c r="N2159" i="16"/>
  <c r="N2160" i="16"/>
  <c r="N2161" i="16"/>
  <c r="N2162" i="16"/>
  <c r="N2163" i="16"/>
  <c r="N2164" i="16"/>
  <c r="N2165" i="16"/>
  <c r="N2166" i="16"/>
  <c r="N2167" i="16"/>
  <c r="N2168" i="16"/>
  <c r="N2169" i="16"/>
  <c r="N2170" i="16"/>
  <c r="N2171" i="16"/>
  <c r="N2172" i="16"/>
  <c r="N2173" i="16"/>
  <c r="N2174" i="16"/>
  <c r="N2175" i="16"/>
  <c r="N2176" i="16"/>
  <c r="N2177" i="16"/>
  <c r="N2178" i="16"/>
  <c r="N2179" i="16"/>
  <c r="N2180" i="16"/>
  <c r="N2181" i="16"/>
  <c r="N2182" i="16"/>
  <c r="N2183" i="16"/>
  <c r="N2184" i="16"/>
  <c r="N2185" i="16"/>
  <c r="N2186" i="16"/>
  <c r="N2187" i="16"/>
  <c r="N2188" i="16"/>
  <c r="N2189" i="16"/>
  <c r="N2190" i="16"/>
  <c r="N2191" i="16"/>
  <c r="N2192" i="16"/>
  <c r="N2193" i="16"/>
  <c r="N2194" i="16"/>
  <c r="N2195" i="16"/>
  <c r="N2196" i="16"/>
  <c r="N2197" i="16"/>
  <c r="N2198" i="16"/>
  <c r="N2199" i="16"/>
  <c r="N2200" i="16"/>
  <c r="N2201" i="16"/>
  <c r="N2202" i="16"/>
  <c r="N2203" i="16"/>
  <c r="N2204" i="16"/>
  <c r="N2205" i="16"/>
  <c r="N2206" i="16"/>
  <c r="N2207" i="16"/>
  <c r="N2208" i="16"/>
  <c r="N2209" i="16"/>
  <c r="N2210" i="16"/>
  <c r="N2211" i="16"/>
  <c r="N2212" i="16"/>
  <c r="N2213" i="16"/>
  <c r="N2214" i="16"/>
  <c r="N2215" i="16"/>
  <c r="N2216" i="16"/>
  <c r="N2217" i="16"/>
  <c r="N2218" i="16"/>
  <c r="N2219" i="16"/>
  <c r="N2220" i="16"/>
  <c r="N2221" i="16"/>
  <c r="N2222" i="16"/>
  <c r="N2223" i="16"/>
  <c r="N2224" i="16"/>
  <c r="N2225" i="16"/>
  <c r="N2226" i="16"/>
  <c r="N2227" i="16"/>
  <c r="N2228" i="16"/>
  <c r="N2229" i="16"/>
  <c r="N2230" i="16"/>
  <c r="N2231" i="16"/>
  <c r="N2232" i="16"/>
  <c r="N2233" i="16"/>
  <c r="N2234" i="16"/>
  <c r="N2235" i="16"/>
  <c r="N2236" i="16"/>
  <c r="N2237" i="16"/>
  <c r="N2238" i="16"/>
  <c r="N2239" i="16"/>
  <c r="N2240" i="16"/>
  <c r="N2241" i="16"/>
  <c r="N2242" i="16"/>
  <c r="N2243" i="16"/>
  <c r="N2244" i="16"/>
  <c r="N2245" i="16"/>
  <c r="N2246" i="16"/>
  <c r="N2247" i="16"/>
  <c r="N2248" i="16"/>
  <c r="N2249" i="16"/>
  <c r="N2250" i="16"/>
  <c r="N2251" i="16"/>
  <c r="N2252" i="16"/>
  <c r="N2253" i="16"/>
  <c r="N2254" i="16"/>
  <c r="N2255" i="16"/>
  <c r="N2256" i="16"/>
  <c r="N2257" i="16"/>
  <c r="N2258" i="16"/>
  <c r="N2259" i="16"/>
  <c r="N2260" i="16"/>
  <c r="N2261" i="16"/>
  <c r="N2262" i="16"/>
  <c r="N2263" i="16"/>
  <c r="N2264" i="16"/>
  <c r="N2265" i="16"/>
  <c r="N2266" i="16"/>
  <c r="N2267" i="16"/>
  <c r="N2268" i="16"/>
  <c r="N2269" i="16"/>
  <c r="N2270" i="16"/>
  <c r="N2271" i="16"/>
  <c r="N2272" i="16"/>
  <c r="N2273" i="16"/>
  <c r="N2274" i="16"/>
  <c r="N2275" i="16"/>
  <c r="N2276" i="16"/>
  <c r="N2277" i="16"/>
  <c r="N2278" i="16"/>
  <c r="N2279" i="16"/>
  <c r="N2280" i="16"/>
  <c r="N2281" i="16"/>
  <c r="N2282" i="16"/>
  <c r="N2283" i="16"/>
  <c r="N2284" i="16"/>
  <c r="N2285" i="16"/>
  <c r="N2286" i="16"/>
  <c r="N2287" i="16"/>
  <c r="N2288" i="16"/>
  <c r="N2289" i="16"/>
  <c r="N2290" i="16"/>
  <c r="N2291" i="16"/>
  <c r="N2292" i="16"/>
  <c r="N2293" i="16"/>
  <c r="N2294" i="16"/>
  <c r="N2295" i="16"/>
  <c r="N2296" i="16"/>
  <c r="N2297" i="16"/>
  <c r="N2298" i="16"/>
  <c r="N2299" i="16"/>
  <c r="N2300" i="16"/>
  <c r="N2301" i="16"/>
  <c r="N2302" i="16"/>
  <c r="N2303" i="16"/>
  <c r="N2304" i="16"/>
  <c r="N2305" i="16"/>
  <c r="N2306" i="16"/>
  <c r="N2307" i="16"/>
  <c r="N2308" i="16"/>
  <c r="N2309" i="16"/>
  <c r="N2310" i="16"/>
  <c r="N2311" i="16"/>
  <c r="N2312" i="16"/>
  <c r="N2313" i="16"/>
  <c r="N2314" i="16"/>
  <c r="N2315" i="16"/>
  <c r="N2316" i="16"/>
  <c r="N2317" i="16"/>
  <c r="N2318" i="16"/>
  <c r="N2319" i="16"/>
  <c r="N2320" i="16"/>
  <c r="N2321" i="16"/>
  <c r="N2322" i="16"/>
  <c r="N2323" i="16"/>
  <c r="N2324" i="16"/>
  <c r="N2325" i="16"/>
  <c r="N2326" i="16"/>
  <c r="N2327" i="16"/>
  <c r="N2328" i="16"/>
  <c r="N2329" i="16"/>
  <c r="N2330" i="16"/>
  <c r="N2331" i="16"/>
  <c r="N2332" i="16"/>
  <c r="N2333" i="16"/>
  <c r="N2334" i="16"/>
  <c r="N2335" i="16"/>
  <c r="N2336" i="16"/>
  <c r="M3" i="16"/>
  <c r="M4" i="16"/>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L3" i="16"/>
  <c r="L4" i="16"/>
  <c r="L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99" i="16"/>
  <c r="L100" i="16"/>
  <c r="L101" i="16"/>
  <c r="L102" i="16"/>
  <c r="L103" i="16"/>
  <c r="L104" i="16"/>
  <c r="L105" i="16"/>
  <c r="L106" i="16"/>
  <c r="L107" i="16"/>
  <c r="L108" i="16"/>
  <c r="L109" i="16"/>
  <c r="L110" i="16"/>
  <c r="L111" i="16"/>
  <c r="L112" i="16"/>
  <c r="L113" i="16"/>
  <c r="L114" i="16"/>
  <c r="L115" i="16"/>
  <c r="L116" i="16"/>
  <c r="L117" i="16"/>
  <c r="L118" i="16"/>
  <c r="L119" i="16"/>
  <c r="L120" i="16"/>
  <c r="L121" i="16"/>
  <c r="L122" i="16"/>
  <c r="L123" i="16"/>
  <c r="L124" i="16"/>
  <c r="L125" i="16"/>
  <c r="L126" i="16"/>
  <c r="L127" i="16"/>
  <c r="L128" i="16"/>
  <c r="L129" i="16"/>
  <c r="L130" i="16"/>
  <c r="L131" i="16"/>
  <c r="L132" i="16"/>
  <c r="L133" i="16"/>
  <c r="L134" i="16"/>
  <c r="L135" i="16"/>
  <c r="L136" i="16"/>
  <c r="L137" i="16"/>
  <c r="L138" i="16"/>
  <c r="L139" i="16"/>
  <c r="L140" i="16"/>
  <c r="L141" i="16"/>
  <c r="L142" i="16"/>
  <c r="L143" i="16"/>
  <c r="L144" i="16"/>
  <c r="L145" i="16"/>
  <c r="L146" i="16"/>
  <c r="L147" i="16"/>
  <c r="L148" i="16"/>
  <c r="L149" i="16"/>
  <c r="L150" i="16"/>
  <c r="L151" i="16"/>
  <c r="L152" i="16"/>
  <c r="L153" i="16"/>
  <c r="L154" i="16"/>
  <c r="L155" i="16"/>
  <c r="L156" i="16"/>
  <c r="L157" i="16"/>
  <c r="L158" i="16"/>
  <c r="L159" i="16"/>
  <c r="L160" i="16"/>
  <c r="L161" i="16"/>
  <c r="L162" i="16"/>
  <c r="L163" i="16"/>
  <c r="L164" i="16"/>
  <c r="L165" i="16"/>
  <c r="L166" i="16"/>
  <c r="L167" i="16"/>
  <c r="L168" i="16"/>
  <c r="L169" i="16"/>
  <c r="L170" i="16"/>
  <c r="L171" i="16"/>
  <c r="L172" i="16"/>
  <c r="L173" i="16"/>
  <c r="L174" i="16"/>
  <c r="L175" i="16"/>
  <c r="L176"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2" i="16"/>
  <c r="L223" i="16"/>
  <c r="L224" i="16"/>
  <c r="L225" i="16"/>
  <c r="L226" i="16"/>
  <c r="L227" i="16"/>
  <c r="L228" i="16"/>
  <c r="L229" i="16"/>
  <c r="L230" i="16"/>
  <c r="L231" i="16"/>
  <c r="L232" i="16"/>
  <c r="L233" i="16"/>
  <c r="L234" i="16"/>
  <c r="L235" i="16"/>
  <c r="L236" i="16"/>
  <c r="L237" i="16"/>
  <c r="L238" i="16"/>
  <c r="L239" i="16"/>
  <c r="L240" i="16"/>
  <c r="L241" i="16"/>
  <c r="L242" i="16"/>
  <c r="L243" i="16"/>
  <c r="L244" i="16"/>
  <c r="L245" i="16"/>
  <c r="L246" i="16"/>
  <c r="L247" i="16"/>
  <c r="L248" i="16"/>
  <c r="L249" i="16"/>
  <c r="L250" i="16"/>
  <c r="L251" i="16"/>
  <c r="L252" i="16"/>
  <c r="L253" i="16"/>
  <c r="L254" i="16"/>
  <c r="L255" i="16"/>
  <c r="L256" i="16"/>
  <c r="L257" i="16"/>
  <c r="L258" i="16"/>
  <c r="L259" i="16"/>
  <c r="L260" i="16"/>
  <c r="L261" i="16"/>
  <c r="L262" i="16"/>
  <c r="L263" i="16"/>
  <c r="L264" i="16"/>
  <c r="L265" i="16"/>
  <c r="L266" i="16"/>
  <c r="L267" i="16"/>
  <c r="L268" i="16"/>
  <c r="L269" i="16"/>
  <c r="L270" i="16"/>
  <c r="L271" i="16"/>
  <c r="L272" i="16"/>
  <c r="L273" i="16"/>
  <c r="L274" i="16"/>
  <c r="L275" i="16"/>
  <c r="L276" i="16"/>
  <c r="L277" i="16"/>
  <c r="L278" i="16"/>
  <c r="L279" i="16"/>
  <c r="L280" i="16"/>
  <c r="L281" i="16"/>
  <c r="L282" i="16"/>
  <c r="L283" i="16"/>
  <c r="L284" i="16"/>
  <c r="L285" i="16"/>
  <c r="L286" i="16"/>
  <c r="L287" i="16"/>
  <c r="L288" i="16"/>
  <c r="L289" i="16"/>
  <c r="L290" i="16"/>
  <c r="L291" i="16"/>
  <c r="L292" i="16"/>
  <c r="L293" i="16"/>
  <c r="L294" i="16"/>
  <c r="L295" i="16"/>
  <c r="L296" i="16"/>
  <c r="L297" i="16"/>
  <c r="L298" i="16"/>
  <c r="L299" i="16"/>
  <c r="L300" i="16"/>
  <c r="L301" i="16"/>
  <c r="L302" i="16"/>
  <c r="L303" i="16"/>
  <c r="L304" i="16"/>
  <c r="L305" i="16"/>
  <c r="L306" i="16"/>
  <c r="L307" i="16"/>
  <c r="L308" i="16"/>
  <c r="L309" i="16"/>
  <c r="L310" i="16"/>
  <c r="L311" i="16"/>
  <c r="L312" i="16"/>
  <c r="L313" i="16"/>
  <c r="L314" i="16"/>
  <c r="L315" i="16"/>
  <c r="L316" i="16"/>
  <c r="L317" i="16"/>
  <c r="L318" i="16"/>
  <c r="L319" i="16"/>
  <c r="L320" i="16"/>
  <c r="L321" i="16"/>
  <c r="L322" i="16"/>
  <c r="L323" i="16"/>
  <c r="L324" i="16"/>
  <c r="L325" i="16"/>
  <c r="L326" i="16"/>
  <c r="L327" i="16"/>
  <c r="L328" i="16"/>
  <c r="L329" i="16"/>
  <c r="L330" i="16"/>
  <c r="L331" i="16"/>
  <c r="L332" i="16"/>
  <c r="L333" i="16"/>
  <c r="L334" i="16"/>
  <c r="L335" i="16"/>
  <c r="L336" i="16"/>
  <c r="L337" i="16"/>
  <c r="L338" i="16"/>
  <c r="L339" i="16"/>
  <c r="L340" i="16"/>
  <c r="L341" i="16"/>
  <c r="L342" i="16"/>
  <c r="L343" i="16"/>
  <c r="L344" i="16"/>
  <c r="L345" i="16"/>
  <c r="L346" i="16"/>
  <c r="L347" i="16"/>
  <c r="L348" i="16"/>
  <c r="L349" i="16"/>
  <c r="L350" i="16"/>
  <c r="L351" i="16"/>
  <c r="L352" i="16"/>
  <c r="L353" i="16"/>
  <c r="L354" i="16"/>
  <c r="L355" i="16"/>
  <c r="L356" i="16"/>
  <c r="L357" i="16"/>
  <c r="L358" i="16"/>
  <c r="L359" i="16"/>
  <c r="L360" i="16"/>
  <c r="L361" i="16"/>
  <c r="L362" i="16"/>
  <c r="L363" i="16"/>
  <c r="L364" i="16"/>
  <c r="L365" i="16"/>
  <c r="L366" i="16"/>
  <c r="L367" i="16"/>
  <c r="L368" i="16"/>
  <c r="L369" i="16"/>
  <c r="L370" i="16"/>
  <c r="L371" i="16"/>
  <c r="L372" i="16"/>
  <c r="L373" i="16"/>
  <c r="L374" i="16"/>
  <c r="L375" i="16"/>
  <c r="L376" i="16"/>
  <c r="L377" i="16"/>
  <c r="L378" i="16"/>
  <c r="L379" i="16"/>
  <c r="L380" i="16"/>
  <c r="L381" i="16"/>
  <c r="L382" i="16"/>
  <c r="L383" i="16"/>
  <c r="L384" i="16"/>
  <c r="L385" i="16"/>
  <c r="L386" i="16"/>
  <c r="L387" i="16"/>
  <c r="L388" i="16"/>
  <c r="L389" i="16"/>
  <c r="L390" i="16"/>
  <c r="L391" i="16"/>
  <c r="L392" i="16"/>
  <c r="L393" i="16"/>
  <c r="L394" i="16"/>
  <c r="L395" i="16"/>
  <c r="L396" i="16"/>
  <c r="L397" i="16"/>
  <c r="L398" i="16"/>
  <c r="L399" i="16"/>
  <c r="L400" i="16"/>
  <c r="L401" i="16"/>
  <c r="L402" i="16"/>
  <c r="L403" i="16"/>
  <c r="L404" i="16"/>
  <c r="L405" i="16"/>
  <c r="L406" i="16"/>
  <c r="L407" i="16"/>
  <c r="L408" i="16"/>
  <c r="L409" i="16"/>
  <c r="L410" i="16"/>
  <c r="L411" i="16"/>
  <c r="L412" i="16"/>
  <c r="L413" i="16"/>
  <c r="L414" i="16"/>
  <c r="L415" i="16"/>
  <c r="L416" i="16"/>
  <c r="L417" i="16"/>
  <c r="L418" i="16"/>
  <c r="L419" i="16"/>
  <c r="L420" i="16"/>
  <c r="L421" i="16"/>
  <c r="L422" i="16"/>
  <c r="L423" i="16"/>
  <c r="L424" i="16"/>
  <c r="L425" i="16"/>
  <c r="L426" i="16"/>
  <c r="L427" i="16"/>
  <c r="L428" i="16"/>
  <c r="L429" i="16"/>
  <c r="L430" i="16"/>
  <c r="L431" i="16"/>
  <c r="L432" i="16"/>
  <c r="L433" i="16"/>
  <c r="L434" i="16"/>
  <c r="L435" i="16"/>
  <c r="L436" i="16"/>
  <c r="L437" i="16"/>
  <c r="L438" i="16"/>
  <c r="L439" i="16"/>
  <c r="L440" i="16"/>
  <c r="L441" i="16"/>
  <c r="L442" i="16"/>
  <c r="L443" i="16"/>
  <c r="L444" i="16"/>
  <c r="L445" i="16"/>
  <c r="L446" i="16"/>
  <c r="L447" i="16"/>
  <c r="L448" i="16"/>
  <c r="L449" i="16"/>
  <c r="L450" i="16"/>
  <c r="L451" i="16"/>
  <c r="L452" i="16"/>
  <c r="L453" i="16"/>
  <c r="L454" i="16"/>
  <c r="L455" i="16"/>
  <c r="L456" i="16"/>
  <c r="L457" i="16"/>
  <c r="L458" i="16"/>
  <c r="L459" i="16"/>
  <c r="L460" i="16"/>
  <c r="L461" i="16"/>
  <c r="L462" i="16"/>
  <c r="L463" i="16"/>
  <c r="L464" i="16"/>
  <c r="L465" i="16"/>
  <c r="L466" i="16"/>
  <c r="L467" i="16"/>
  <c r="L468" i="16"/>
  <c r="L469" i="16"/>
  <c r="L470" i="16"/>
  <c r="L471" i="16"/>
  <c r="L472" i="16"/>
  <c r="L473" i="16"/>
  <c r="L474" i="16"/>
  <c r="L475" i="16"/>
  <c r="L476" i="16"/>
  <c r="L477" i="16"/>
  <c r="L478" i="16"/>
  <c r="L479" i="16"/>
  <c r="L480" i="16"/>
  <c r="L481" i="16"/>
  <c r="L482" i="16"/>
  <c r="L483" i="16"/>
  <c r="L484" i="16"/>
  <c r="L485" i="16"/>
  <c r="L486" i="16"/>
  <c r="L487" i="16"/>
  <c r="L488" i="16"/>
  <c r="L489" i="16"/>
  <c r="L490" i="16"/>
  <c r="L491" i="16"/>
  <c r="L492" i="16"/>
  <c r="L493" i="16"/>
  <c r="L494" i="16"/>
  <c r="L495" i="16"/>
  <c r="L496" i="16"/>
  <c r="L497" i="16"/>
  <c r="L498" i="16"/>
  <c r="L499" i="16"/>
  <c r="L500" i="16"/>
  <c r="L501" i="16"/>
  <c r="L502" i="16"/>
  <c r="L503" i="16"/>
  <c r="L504" i="16"/>
  <c r="L505" i="16"/>
  <c r="L506" i="16"/>
  <c r="L507" i="16"/>
  <c r="L508" i="16"/>
  <c r="L509" i="16"/>
  <c r="L510" i="16"/>
  <c r="L511" i="16"/>
  <c r="L512" i="16"/>
  <c r="L513" i="16"/>
  <c r="L514" i="16"/>
  <c r="L515" i="16"/>
  <c r="L516" i="16"/>
  <c r="L517" i="16"/>
  <c r="L518" i="16"/>
  <c r="L519" i="16"/>
  <c r="L520" i="16"/>
  <c r="L521" i="16"/>
  <c r="L522" i="16"/>
  <c r="L523" i="16"/>
  <c r="L524" i="16"/>
  <c r="L525" i="16"/>
  <c r="L526" i="16"/>
  <c r="L527" i="16"/>
  <c r="L528" i="16"/>
  <c r="L529" i="16"/>
  <c r="L530" i="16"/>
  <c r="L531" i="16"/>
  <c r="L532" i="16"/>
  <c r="L533" i="16"/>
  <c r="L534" i="16"/>
  <c r="L535" i="16"/>
  <c r="L536" i="16"/>
  <c r="L537" i="16"/>
  <c r="L538" i="16"/>
  <c r="L539" i="16"/>
  <c r="L540" i="16"/>
  <c r="L541" i="16"/>
  <c r="L542" i="16"/>
  <c r="L543" i="16"/>
  <c r="L544" i="16"/>
  <c r="L545" i="16"/>
  <c r="L546" i="16"/>
  <c r="L547" i="16"/>
  <c r="L548" i="16"/>
  <c r="L549" i="16"/>
  <c r="L550" i="16"/>
  <c r="L551" i="16"/>
  <c r="L552" i="16"/>
  <c r="L553" i="16"/>
  <c r="L554" i="16"/>
  <c r="L555" i="16"/>
  <c r="L556" i="16"/>
  <c r="L557" i="16"/>
  <c r="L558" i="16"/>
  <c r="L559" i="16"/>
  <c r="L560" i="16"/>
  <c r="L561" i="16"/>
  <c r="L562" i="16"/>
  <c r="L563" i="16"/>
  <c r="L564" i="16"/>
  <c r="L565" i="16"/>
  <c r="L566" i="16"/>
  <c r="L567" i="16"/>
  <c r="L568" i="16"/>
  <c r="L569" i="16"/>
  <c r="L570" i="16"/>
  <c r="L571" i="16"/>
  <c r="L572" i="16"/>
  <c r="L573" i="16"/>
  <c r="L574" i="16"/>
  <c r="L575" i="16"/>
  <c r="L576" i="16"/>
  <c r="L577" i="16"/>
  <c r="L578" i="16"/>
  <c r="L579" i="16"/>
  <c r="L580" i="16"/>
  <c r="L581" i="16"/>
  <c r="L582" i="16"/>
  <c r="L583" i="16"/>
  <c r="L584" i="16"/>
  <c r="L585" i="16"/>
  <c r="L586" i="16"/>
  <c r="L587" i="16"/>
  <c r="L588" i="16"/>
  <c r="L589" i="16"/>
  <c r="L590" i="16"/>
  <c r="L591" i="16"/>
  <c r="L592" i="16"/>
  <c r="L593" i="16"/>
  <c r="L594" i="16"/>
  <c r="L595" i="16"/>
  <c r="L596" i="16"/>
  <c r="L597" i="16"/>
  <c r="L598" i="16"/>
  <c r="L599" i="16"/>
  <c r="L600" i="16"/>
  <c r="L601" i="16"/>
  <c r="L602" i="16"/>
  <c r="L603" i="16"/>
  <c r="L604" i="16"/>
  <c r="L605" i="16"/>
  <c r="L606" i="16"/>
  <c r="L607" i="16"/>
  <c r="L608" i="16"/>
  <c r="L609" i="16"/>
  <c r="L610" i="16"/>
  <c r="L611" i="16"/>
  <c r="L612" i="16"/>
  <c r="L613" i="16"/>
  <c r="L614" i="16"/>
  <c r="L615" i="16"/>
  <c r="L616" i="16"/>
  <c r="L617" i="16"/>
  <c r="L618" i="16"/>
  <c r="L619" i="16"/>
  <c r="L620" i="16"/>
  <c r="L621" i="16"/>
  <c r="L622" i="16"/>
  <c r="L623" i="16"/>
  <c r="L624" i="16"/>
  <c r="L625" i="16"/>
  <c r="L626" i="16"/>
  <c r="L627" i="16"/>
  <c r="L628" i="16"/>
  <c r="L629" i="16"/>
  <c r="L630" i="16"/>
  <c r="L631" i="16"/>
  <c r="L632" i="16"/>
  <c r="L633" i="16"/>
  <c r="L634" i="16"/>
  <c r="L635" i="16"/>
  <c r="L636" i="16"/>
  <c r="L637" i="16"/>
  <c r="L638" i="16"/>
  <c r="L639" i="16"/>
  <c r="L640" i="16"/>
  <c r="L641" i="16"/>
  <c r="L642" i="16"/>
  <c r="L643" i="16"/>
  <c r="L644" i="16"/>
  <c r="L645" i="16"/>
  <c r="L646" i="16"/>
  <c r="L647" i="16"/>
  <c r="L648" i="16"/>
  <c r="L649" i="16"/>
  <c r="L650" i="16"/>
  <c r="L651" i="16"/>
  <c r="L652" i="16"/>
  <c r="L653" i="16"/>
  <c r="L654" i="16"/>
  <c r="L655" i="16"/>
  <c r="L656" i="16"/>
  <c r="L657" i="16"/>
  <c r="L658" i="16"/>
  <c r="L659" i="16"/>
  <c r="L660" i="16"/>
  <c r="L661" i="16"/>
  <c r="L662" i="16"/>
  <c r="L663" i="16"/>
  <c r="L664" i="16"/>
  <c r="L665" i="16"/>
  <c r="L666" i="16"/>
  <c r="L667" i="16"/>
  <c r="L668" i="16"/>
  <c r="L669" i="16"/>
  <c r="L670" i="16"/>
  <c r="L671" i="16"/>
  <c r="L672" i="16"/>
  <c r="L673" i="16"/>
  <c r="L674" i="16"/>
  <c r="L675" i="16"/>
  <c r="L676" i="16"/>
  <c r="L677" i="16"/>
  <c r="L678" i="16"/>
  <c r="L679" i="16"/>
  <c r="L680" i="16"/>
  <c r="L681" i="16"/>
  <c r="L682" i="16"/>
  <c r="L683" i="16"/>
  <c r="L684" i="16"/>
  <c r="L685" i="16"/>
  <c r="L686" i="16"/>
  <c r="L687" i="16"/>
  <c r="L688" i="16"/>
  <c r="L689" i="16"/>
  <c r="L690" i="16"/>
  <c r="L691" i="16"/>
  <c r="L692" i="16"/>
  <c r="L693" i="16"/>
  <c r="L694" i="16"/>
  <c r="L695" i="16"/>
  <c r="L696" i="16"/>
  <c r="L697" i="16"/>
  <c r="L698" i="16"/>
  <c r="L699" i="16"/>
  <c r="L700" i="16"/>
  <c r="L701" i="16"/>
  <c r="L702" i="16"/>
  <c r="L703" i="16"/>
  <c r="L704" i="16"/>
  <c r="L705" i="16"/>
  <c r="L706" i="16"/>
  <c r="L707" i="16"/>
  <c r="L708" i="16"/>
  <c r="L709" i="16"/>
  <c r="L710" i="16"/>
  <c r="L711" i="16"/>
  <c r="L712" i="16"/>
  <c r="L713" i="16"/>
  <c r="L714" i="16"/>
  <c r="L715" i="16"/>
  <c r="L716" i="16"/>
  <c r="L717" i="16"/>
  <c r="L718" i="16"/>
  <c r="L719" i="16"/>
  <c r="L720" i="16"/>
  <c r="L721" i="16"/>
  <c r="L722" i="16"/>
  <c r="L723" i="16"/>
  <c r="L724" i="16"/>
  <c r="L725" i="16"/>
  <c r="L726" i="16"/>
  <c r="L727" i="16"/>
  <c r="L728" i="16"/>
  <c r="L729" i="16"/>
  <c r="L730" i="16"/>
  <c r="L731" i="16"/>
  <c r="L732" i="16"/>
  <c r="L733" i="16"/>
  <c r="L734" i="16"/>
  <c r="L735" i="16"/>
  <c r="L736" i="16"/>
  <c r="L737" i="16"/>
  <c r="L738" i="16"/>
  <c r="L739" i="16"/>
  <c r="L740" i="16"/>
  <c r="L741" i="16"/>
  <c r="L742" i="16"/>
  <c r="L743" i="16"/>
  <c r="L744" i="16"/>
  <c r="L745" i="16"/>
  <c r="L746" i="16"/>
  <c r="L747" i="16"/>
  <c r="L748" i="16"/>
  <c r="L749" i="16"/>
  <c r="L750" i="16"/>
  <c r="L751" i="16"/>
  <c r="L752" i="16"/>
  <c r="L753" i="16"/>
  <c r="L754" i="16"/>
  <c r="L755" i="16"/>
  <c r="L756" i="16"/>
  <c r="L757" i="16"/>
  <c r="L758" i="16"/>
  <c r="L759" i="16"/>
  <c r="L760" i="16"/>
  <c r="L761" i="16"/>
  <c r="L762" i="16"/>
  <c r="L763" i="16"/>
  <c r="L764" i="16"/>
  <c r="L765" i="16"/>
  <c r="L766" i="16"/>
  <c r="L767" i="16"/>
  <c r="L768" i="16"/>
  <c r="L769" i="16"/>
  <c r="L770" i="16"/>
  <c r="L771" i="16"/>
  <c r="L772" i="16"/>
  <c r="L773" i="16"/>
  <c r="L774" i="16"/>
  <c r="L775" i="16"/>
  <c r="L776" i="16"/>
  <c r="L777" i="16"/>
  <c r="L778" i="16"/>
  <c r="L779" i="16"/>
  <c r="L780" i="16"/>
  <c r="L781" i="16"/>
  <c r="L782" i="16"/>
  <c r="L783" i="16"/>
  <c r="L784" i="16"/>
  <c r="L785" i="16"/>
  <c r="L786" i="16"/>
  <c r="L787" i="16"/>
  <c r="L788" i="16"/>
  <c r="L789" i="16"/>
  <c r="L790" i="16"/>
  <c r="L791" i="16"/>
  <c r="L792" i="16"/>
  <c r="L793" i="16"/>
  <c r="L794" i="16"/>
  <c r="L795" i="16"/>
  <c r="L796" i="16"/>
  <c r="L797" i="16"/>
  <c r="L798" i="16"/>
  <c r="L799" i="16"/>
  <c r="L800" i="16"/>
  <c r="L801" i="16"/>
  <c r="L802" i="16"/>
  <c r="L803" i="16"/>
  <c r="L804" i="16"/>
  <c r="L805" i="16"/>
  <c r="L806" i="16"/>
  <c r="L807" i="16"/>
  <c r="L808" i="16"/>
  <c r="L809" i="16"/>
  <c r="L810" i="16"/>
  <c r="L811" i="16"/>
  <c r="L812" i="16"/>
  <c r="L813" i="16"/>
  <c r="L814" i="16"/>
  <c r="L815" i="16"/>
  <c r="L816" i="16"/>
  <c r="L817" i="16"/>
  <c r="L818" i="16"/>
  <c r="L819" i="16"/>
  <c r="L820" i="16"/>
  <c r="L821" i="16"/>
  <c r="L822" i="16"/>
  <c r="L823" i="16"/>
  <c r="L824" i="16"/>
  <c r="L825" i="16"/>
  <c r="L826" i="16"/>
  <c r="L827" i="16"/>
  <c r="L828" i="16"/>
  <c r="L829" i="16"/>
  <c r="L830" i="16"/>
  <c r="L831" i="16"/>
  <c r="L832" i="16"/>
  <c r="L833" i="16"/>
  <c r="L834" i="16"/>
  <c r="L835" i="16"/>
  <c r="L836" i="16"/>
  <c r="L837" i="16"/>
  <c r="L838" i="16"/>
  <c r="L839" i="16"/>
  <c r="L840" i="16"/>
  <c r="L841" i="16"/>
  <c r="L842" i="16"/>
  <c r="L843" i="16"/>
  <c r="L844" i="16"/>
  <c r="L845" i="16"/>
  <c r="L846" i="16"/>
  <c r="L847" i="16"/>
  <c r="L848" i="16"/>
  <c r="L849" i="16"/>
  <c r="L850" i="16"/>
  <c r="L851" i="16"/>
  <c r="L852" i="16"/>
  <c r="L853" i="16"/>
  <c r="L854" i="16"/>
  <c r="L855" i="16"/>
  <c r="L856" i="16"/>
  <c r="L857" i="16"/>
  <c r="L858" i="16"/>
  <c r="L859" i="16"/>
  <c r="L860" i="16"/>
  <c r="L861" i="16"/>
  <c r="L862" i="16"/>
  <c r="L863" i="16"/>
  <c r="L864" i="16"/>
  <c r="L865" i="16"/>
  <c r="L866" i="16"/>
  <c r="L867" i="16"/>
  <c r="L868" i="16"/>
  <c r="L869" i="16"/>
  <c r="L870" i="16"/>
  <c r="L871" i="16"/>
  <c r="L872" i="16"/>
  <c r="L873" i="16"/>
  <c r="L874" i="16"/>
  <c r="L875" i="16"/>
  <c r="L876" i="16"/>
  <c r="L877" i="16"/>
  <c r="L878" i="16"/>
  <c r="L879" i="16"/>
  <c r="L880" i="16"/>
  <c r="L881" i="16"/>
  <c r="L882" i="16"/>
  <c r="L883" i="16"/>
  <c r="L884" i="16"/>
  <c r="L885" i="16"/>
  <c r="L886" i="16"/>
  <c r="L887" i="16"/>
  <c r="L888" i="16"/>
  <c r="L889" i="16"/>
  <c r="L890" i="16"/>
  <c r="L891" i="16"/>
  <c r="L892" i="16"/>
  <c r="L893" i="16"/>
  <c r="L894" i="16"/>
  <c r="L895" i="16"/>
  <c r="L896" i="16"/>
  <c r="L897" i="16"/>
  <c r="L898" i="16"/>
  <c r="L899" i="16"/>
  <c r="L900" i="16"/>
  <c r="L901" i="16"/>
  <c r="L902" i="16"/>
  <c r="L903" i="16"/>
  <c r="L904" i="16"/>
  <c r="L905" i="16"/>
  <c r="L906" i="16"/>
  <c r="L907" i="16"/>
  <c r="L908" i="16"/>
  <c r="L909" i="16"/>
  <c r="L910" i="16"/>
  <c r="L911" i="16"/>
  <c r="L912" i="16"/>
  <c r="L913" i="16"/>
  <c r="L914" i="16"/>
  <c r="L915" i="16"/>
  <c r="L916" i="16"/>
  <c r="L917" i="16"/>
  <c r="L918" i="16"/>
  <c r="L919" i="16"/>
  <c r="L920" i="16"/>
  <c r="L921" i="16"/>
  <c r="L922" i="16"/>
  <c r="L923" i="16"/>
  <c r="L924" i="16"/>
  <c r="L925" i="16"/>
  <c r="L926" i="16"/>
  <c r="L927" i="16"/>
  <c r="L928" i="16"/>
  <c r="L929" i="16"/>
  <c r="L930" i="16"/>
  <c r="L931" i="16"/>
  <c r="L932" i="16"/>
  <c r="L933" i="16"/>
  <c r="L934" i="16"/>
  <c r="L935" i="16"/>
  <c r="L936" i="16"/>
  <c r="L937" i="16"/>
  <c r="L938" i="16"/>
  <c r="L939" i="16"/>
  <c r="L940" i="16"/>
  <c r="L941" i="16"/>
  <c r="L942" i="16"/>
  <c r="L943" i="16"/>
  <c r="L944" i="16"/>
  <c r="L945" i="16"/>
  <c r="L946" i="16"/>
  <c r="L947" i="16"/>
  <c r="L948" i="16"/>
  <c r="L949" i="16"/>
  <c r="L950" i="16"/>
  <c r="L951" i="16"/>
  <c r="L952" i="16"/>
  <c r="L953" i="16"/>
  <c r="L954" i="16"/>
  <c r="L955" i="16"/>
  <c r="L956" i="16"/>
  <c r="L957" i="16"/>
  <c r="L958" i="16"/>
  <c r="L959" i="16"/>
  <c r="L960" i="16"/>
  <c r="L961" i="16"/>
  <c r="L962" i="16"/>
  <c r="L963" i="16"/>
  <c r="L964" i="16"/>
  <c r="L965" i="16"/>
  <c r="L966" i="16"/>
  <c r="L967" i="16"/>
  <c r="L968" i="16"/>
  <c r="L969" i="16"/>
  <c r="L970" i="16"/>
  <c r="L971" i="16"/>
  <c r="L972" i="16"/>
  <c r="L973" i="16"/>
  <c r="L974" i="16"/>
  <c r="L975" i="16"/>
  <c r="L976" i="16"/>
  <c r="L977" i="16"/>
  <c r="L978" i="16"/>
  <c r="L979" i="16"/>
  <c r="L980" i="16"/>
  <c r="L981" i="16"/>
  <c r="L982" i="16"/>
  <c r="L983" i="16"/>
  <c r="L984" i="16"/>
  <c r="L985" i="16"/>
  <c r="L986" i="16"/>
  <c r="L987" i="16"/>
  <c r="L988" i="16"/>
  <c r="L989" i="16"/>
  <c r="L990" i="16"/>
  <c r="L991" i="16"/>
  <c r="L992" i="16"/>
  <c r="L993" i="16"/>
  <c r="L994" i="16"/>
  <c r="L995" i="16"/>
  <c r="L996" i="16"/>
  <c r="L997" i="16"/>
  <c r="L998" i="16"/>
  <c r="L999" i="16"/>
  <c r="L1000" i="16"/>
  <c r="L1001" i="16"/>
  <c r="L1002" i="16"/>
  <c r="L1003" i="16"/>
  <c r="L1004" i="16"/>
  <c r="L1005" i="16"/>
  <c r="L1006" i="16"/>
  <c r="L1007" i="16"/>
  <c r="L1008" i="16"/>
  <c r="L1009" i="16"/>
  <c r="L1010" i="16"/>
  <c r="L1011" i="16"/>
  <c r="L1012" i="16"/>
  <c r="L1013" i="16"/>
  <c r="L1014" i="16"/>
  <c r="L1015" i="16"/>
  <c r="L1016" i="16"/>
  <c r="L1017" i="16"/>
  <c r="L1018" i="16"/>
  <c r="L1019" i="16"/>
  <c r="L1020" i="16"/>
  <c r="L1021" i="16"/>
  <c r="L1022" i="16"/>
  <c r="L1023" i="16"/>
  <c r="L1024" i="16"/>
  <c r="L1025" i="16"/>
  <c r="L1026" i="16"/>
  <c r="L1027" i="16"/>
  <c r="L1028" i="16"/>
  <c r="L1029" i="16"/>
  <c r="L1030" i="16"/>
  <c r="L1031" i="16"/>
  <c r="L1032" i="16"/>
  <c r="L1033" i="16"/>
  <c r="L1034" i="16"/>
  <c r="L1035" i="16"/>
  <c r="L1036" i="16"/>
  <c r="L1037" i="16"/>
  <c r="L1038" i="16"/>
  <c r="L1039" i="16"/>
  <c r="L1040" i="16"/>
  <c r="L1041" i="16"/>
  <c r="L1042" i="16"/>
  <c r="L1043" i="16"/>
  <c r="L1044" i="16"/>
  <c r="L1045" i="16"/>
  <c r="L1046" i="16"/>
  <c r="L1047" i="16"/>
  <c r="L1048" i="16"/>
  <c r="L1049" i="16"/>
  <c r="L1050" i="16"/>
  <c r="L1051" i="16"/>
  <c r="L1052" i="16"/>
  <c r="L1053" i="16"/>
  <c r="L1054" i="16"/>
  <c r="L1055" i="16"/>
  <c r="L1056" i="16"/>
  <c r="L1057" i="16"/>
  <c r="L1058" i="16"/>
  <c r="L1059" i="16"/>
  <c r="L1060" i="16"/>
  <c r="L1061" i="16"/>
  <c r="L1062" i="16"/>
  <c r="L1063" i="16"/>
  <c r="L1064" i="16"/>
  <c r="L1065" i="16"/>
  <c r="L1066" i="16"/>
  <c r="L1067" i="16"/>
  <c r="L1068" i="16"/>
  <c r="L1069" i="16"/>
  <c r="L1070" i="16"/>
  <c r="L1071" i="16"/>
  <c r="L1072" i="16"/>
  <c r="L1073" i="16"/>
  <c r="L1074" i="16"/>
  <c r="L1075" i="16"/>
  <c r="L1076" i="16"/>
  <c r="L1077" i="16"/>
  <c r="L1078" i="16"/>
  <c r="L1079" i="16"/>
  <c r="L1080" i="16"/>
  <c r="L1081" i="16"/>
  <c r="L1082" i="16"/>
  <c r="L1083" i="16"/>
  <c r="L1084" i="16"/>
  <c r="L1085" i="16"/>
  <c r="L1086" i="16"/>
  <c r="L1087" i="16"/>
  <c r="L1088" i="16"/>
  <c r="L1089" i="16"/>
  <c r="L1090" i="16"/>
  <c r="L1091" i="16"/>
  <c r="L1092" i="16"/>
  <c r="L1093" i="16"/>
  <c r="L1094" i="16"/>
  <c r="L1095" i="16"/>
  <c r="L1096" i="16"/>
  <c r="L1097" i="16"/>
  <c r="L1098" i="16"/>
  <c r="L1099" i="16"/>
  <c r="L1100" i="16"/>
  <c r="L1101" i="16"/>
  <c r="L1102" i="16"/>
  <c r="L1103" i="16"/>
  <c r="L1104" i="16"/>
  <c r="L1105" i="16"/>
  <c r="L1106" i="16"/>
  <c r="L1107" i="16"/>
  <c r="L1108" i="16"/>
  <c r="L1109" i="16"/>
  <c r="L1110" i="16"/>
  <c r="L1111" i="16"/>
  <c r="L1112" i="16"/>
  <c r="L1113" i="16"/>
  <c r="L1114" i="16"/>
  <c r="L1115" i="16"/>
  <c r="L1116" i="16"/>
  <c r="L1117" i="16"/>
  <c r="L1118" i="16"/>
  <c r="L1119" i="16"/>
  <c r="L1120" i="16"/>
  <c r="L1121" i="16"/>
  <c r="L1122" i="16"/>
  <c r="L1123" i="16"/>
  <c r="L1124" i="16"/>
  <c r="L1125" i="16"/>
  <c r="L1126" i="16"/>
  <c r="L1127" i="16"/>
  <c r="L1128" i="16"/>
  <c r="L1129" i="16"/>
  <c r="L1130" i="16"/>
  <c r="L1131" i="16"/>
  <c r="L1132" i="16"/>
  <c r="L1133" i="16"/>
  <c r="L1134" i="16"/>
  <c r="L1135" i="16"/>
  <c r="L1136" i="16"/>
  <c r="L1137" i="16"/>
  <c r="L1138" i="16"/>
  <c r="L1139" i="16"/>
  <c r="L1140" i="16"/>
  <c r="L1141" i="16"/>
  <c r="L1142" i="16"/>
  <c r="L1143" i="16"/>
  <c r="L1144" i="16"/>
  <c r="L1145" i="16"/>
  <c r="L1146" i="16"/>
  <c r="L1147" i="16"/>
  <c r="L1148" i="16"/>
  <c r="L1149" i="16"/>
  <c r="L1150" i="16"/>
  <c r="L1151" i="16"/>
  <c r="L1152" i="16"/>
  <c r="L1153" i="16"/>
  <c r="L1154" i="16"/>
  <c r="L1155" i="16"/>
  <c r="L1156" i="16"/>
  <c r="L1157" i="16"/>
  <c r="L1158" i="16"/>
  <c r="L1159" i="16"/>
  <c r="L1160" i="16"/>
  <c r="L1161" i="16"/>
  <c r="L1162" i="16"/>
  <c r="L1163" i="16"/>
  <c r="L1164" i="16"/>
  <c r="L1165" i="16"/>
  <c r="L1166" i="16"/>
  <c r="L1167" i="16"/>
  <c r="L1168" i="16"/>
  <c r="L1169" i="16"/>
  <c r="L1170" i="16"/>
  <c r="L1171" i="16"/>
  <c r="L1172" i="16"/>
  <c r="L1173" i="16"/>
  <c r="L1174" i="16"/>
  <c r="L1175" i="16"/>
  <c r="L1176" i="16"/>
  <c r="L1177" i="16"/>
  <c r="L1178" i="16"/>
  <c r="L1179" i="16"/>
  <c r="L1180" i="16"/>
  <c r="L1181" i="16"/>
  <c r="L1182" i="16"/>
  <c r="L1183" i="16"/>
  <c r="L1184" i="16"/>
  <c r="L1185" i="16"/>
  <c r="L1186" i="16"/>
  <c r="L1187" i="16"/>
  <c r="L1188" i="16"/>
  <c r="L1189" i="16"/>
  <c r="L1190" i="16"/>
  <c r="L1191" i="16"/>
  <c r="L1192" i="16"/>
  <c r="L1193" i="16"/>
  <c r="L1194" i="16"/>
  <c r="L1195" i="16"/>
  <c r="L1196" i="16"/>
  <c r="L1197" i="16"/>
  <c r="L1198" i="16"/>
  <c r="L1199" i="16"/>
  <c r="L1200" i="16"/>
  <c r="L1201" i="16"/>
  <c r="L1202" i="16"/>
  <c r="L1203" i="16"/>
  <c r="L1204" i="16"/>
  <c r="L1205" i="16"/>
  <c r="L1206" i="16"/>
  <c r="L1207" i="16"/>
  <c r="L1208" i="16"/>
  <c r="L1209" i="16"/>
  <c r="L1210" i="16"/>
  <c r="L1211" i="16"/>
  <c r="L1212" i="16"/>
  <c r="L1213" i="16"/>
  <c r="L1214" i="16"/>
  <c r="L1215" i="16"/>
  <c r="L1216" i="16"/>
  <c r="L1217" i="16"/>
  <c r="L1218" i="16"/>
  <c r="L1219" i="16"/>
  <c r="L1220" i="16"/>
  <c r="L1221" i="16"/>
  <c r="L1222" i="16"/>
  <c r="L1223" i="16"/>
  <c r="L1224" i="16"/>
  <c r="L1225" i="16"/>
  <c r="L1226" i="16"/>
  <c r="L1227" i="16"/>
  <c r="L1228" i="16"/>
  <c r="L1229" i="16"/>
  <c r="L1230" i="16"/>
  <c r="L1231" i="16"/>
  <c r="L1232" i="16"/>
  <c r="L1233" i="16"/>
  <c r="L1234" i="16"/>
  <c r="L1235" i="16"/>
  <c r="L1236" i="16"/>
  <c r="L1237" i="16"/>
  <c r="L1238" i="16"/>
  <c r="L1239" i="16"/>
  <c r="L1240" i="16"/>
  <c r="L1241" i="16"/>
  <c r="L1242" i="16"/>
  <c r="L1243" i="16"/>
  <c r="L1244" i="16"/>
  <c r="L1245" i="16"/>
  <c r="L1246" i="16"/>
  <c r="L1247" i="16"/>
  <c r="L1248" i="16"/>
  <c r="L1249" i="16"/>
  <c r="L1250" i="16"/>
  <c r="L1251" i="16"/>
  <c r="L1252" i="16"/>
  <c r="L1253" i="16"/>
  <c r="L1254" i="16"/>
  <c r="L1255" i="16"/>
  <c r="L1256" i="16"/>
  <c r="L1257" i="16"/>
  <c r="L1258" i="16"/>
  <c r="L1259" i="16"/>
  <c r="L1260" i="16"/>
  <c r="L1261" i="16"/>
  <c r="L1262" i="16"/>
  <c r="L1263" i="16"/>
  <c r="L1264" i="16"/>
  <c r="L1265" i="16"/>
  <c r="L1266" i="16"/>
  <c r="L1267" i="16"/>
  <c r="L1268" i="16"/>
  <c r="L1269" i="16"/>
  <c r="L1270" i="16"/>
  <c r="L1271" i="16"/>
  <c r="L1272" i="16"/>
  <c r="L1273" i="16"/>
  <c r="L1274" i="16"/>
  <c r="L1275" i="16"/>
  <c r="L1276" i="16"/>
  <c r="L1277" i="16"/>
  <c r="L1278" i="16"/>
  <c r="L1279" i="16"/>
  <c r="L1280" i="16"/>
  <c r="L1281" i="16"/>
  <c r="L1282" i="16"/>
  <c r="L1283" i="16"/>
  <c r="L1284" i="16"/>
  <c r="L1285" i="16"/>
  <c r="L1286" i="16"/>
  <c r="L1287" i="16"/>
  <c r="L1288" i="16"/>
  <c r="L1289" i="16"/>
  <c r="L1290" i="16"/>
  <c r="L1291" i="16"/>
  <c r="L1292" i="16"/>
  <c r="L1293" i="16"/>
  <c r="L1294" i="16"/>
  <c r="L1295" i="16"/>
  <c r="L1296" i="16"/>
  <c r="L1297" i="16"/>
  <c r="L1298" i="16"/>
  <c r="L1299" i="16"/>
  <c r="L1300" i="16"/>
  <c r="L1301" i="16"/>
  <c r="L1302" i="16"/>
  <c r="L1303" i="16"/>
  <c r="L1304" i="16"/>
  <c r="L1305" i="16"/>
  <c r="L1306" i="16"/>
  <c r="L1307" i="16"/>
  <c r="L1308" i="16"/>
  <c r="L1309" i="16"/>
  <c r="L1310" i="16"/>
  <c r="L1311" i="16"/>
  <c r="L1312" i="16"/>
  <c r="L1313" i="16"/>
  <c r="L1314" i="16"/>
  <c r="L1315" i="16"/>
  <c r="L1316" i="16"/>
  <c r="L1317" i="16"/>
  <c r="L1318" i="16"/>
  <c r="L1319" i="16"/>
  <c r="L1320" i="16"/>
  <c r="L1321" i="16"/>
  <c r="L1322" i="16"/>
  <c r="L1323" i="16"/>
  <c r="L1324" i="16"/>
  <c r="L1325" i="16"/>
  <c r="L1326" i="16"/>
  <c r="L1327" i="16"/>
  <c r="L1328" i="16"/>
  <c r="L1329" i="16"/>
  <c r="L1330" i="16"/>
  <c r="L1331" i="16"/>
  <c r="L1332" i="16"/>
  <c r="L1333" i="16"/>
  <c r="L1334" i="16"/>
  <c r="L1335" i="16"/>
  <c r="L1336" i="16"/>
  <c r="L1337" i="16"/>
  <c r="L1338" i="16"/>
  <c r="L1339" i="16"/>
  <c r="L1340" i="16"/>
  <c r="L1341" i="16"/>
  <c r="L1342" i="16"/>
  <c r="L1343" i="16"/>
  <c r="L1344" i="16"/>
  <c r="L1345" i="16"/>
  <c r="L1346" i="16"/>
  <c r="L1347" i="16"/>
  <c r="L1348" i="16"/>
  <c r="L1349" i="16"/>
  <c r="L1350" i="16"/>
  <c r="L1351" i="16"/>
  <c r="L1352" i="16"/>
  <c r="L1353" i="16"/>
  <c r="L1354" i="16"/>
  <c r="L1355" i="16"/>
  <c r="L1356" i="16"/>
  <c r="L1357" i="16"/>
  <c r="L1358" i="16"/>
  <c r="L1359" i="16"/>
  <c r="L1360" i="16"/>
  <c r="L1361" i="16"/>
  <c r="L1362" i="16"/>
  <c r="L1363" i="16"/>
  <c r="L1364" i="16"/>
  <c r="L1365" i="16"/>
  <c r="L1366" i="16"/>
  <c r="L1367" i="16"/>
  <c r="L1368" i="16"/>
  <c r="L1369" i="16"/>
  <c r="L1370" i="16"/>
  <c r="L1371" i="16"/>
  <c r="L1372" i="16"/>
  <c r="L1373" i="16"/>
  <c r="L1374" i="16"/>
  <c r="L1375" i="16"/>
  <c r="L1376" i="16"/>
  <c r="L1377" i="16"/>
  <c r="L1378" i="16"/>
  <c r="L1379" i="16"/>
  <c r="L1380" i="16"/>
  <c r="L1381" i="16"/>
  <c r="L1382" i="16"/>
  <c r="L1383" i="16"/>
  <c r="L1384" i="16"/>
  <c r="L1385" i="16"/>
  <c r="L1386" i="16"/>
  <c r="L1387" i="16"/>
  <c r="L1388" i="16"/>
  <c r="L1389" i="16"/>
  <c r="L1390" i="16"/>
  <c r="L1391" i="16"/>
  <c r="L1392" i="16"/>
  <c r="L1393" i="16"/>
  <c r="L1394" i="16"/>
  <c r="L1395" i="16"/>
  <c r="L1396" i="16"/>
  <c r="L1397" i="16"/>
  <c r="L1398" i="16"/>
  <c r="L1399" i="16"/>
  <c r="L1400" i="16"/>
  <c r="L1401" i="16"/>
  <c r="L1402" i="16"/>
  <c r="L1403" i="16"/>
  <c r="L1404" i="16"/>
  <c r="L1405" i="16"/>
  <c r="L1406" i="16"/>
  <c r="L1407" i="16"/>
  <c r="L1408" i="16"/>
  <c r="L1409" i="16"/>
  <c r="L1410" i="16"/>
  <c r="L1411" i="16"/>
  <c r="L1412" i="16"/>
  <c r="L1413" i="16"/>
  <c r="L1414" i="16"/>
  <c r="L1415" i="16"/>
  <c r="L1416" i="16"/>
  <c r="L1417" i="16"/>
  <c r="L1418" i="16"/>
  <c r="L1419" i="16"/>
  <c r="L1420" i="16"/>
  <c r="L1421" i="16"/>
  <c r="L1422" i="16"/>
  <c r="L1423" i="16"/>
  <c r="L1424" i="16"/>
  <c r="L1425" i="16"/>
  <c r="L1426" i="16"/>
  <c r="L1427" i="16"/>
  <c r="L1428" i="16"/>
  <c r="L1429" i="16"/>
  <c r="L1430" i="16"/>
  <c r="L1431" i="16"/>
  <c r="L1432" i="16"/>
  <c r="L1433" i="16"/>
  <c r="L1434" i="16"/>
  <c r="L1435" i="16"/>
  <c r="L1436" i="16"/>
  <c r="L1437" i="16"/>
  <c r="L1438" i="16"/>
  <c r="L1439" i="16"/>
  <c r="L1440" i="16"/>
  <c r="L1441" i="16"/>
  <c r="L1442" i="16"/>
  <c r="L1443" i="16"/>
  <c r="L1444" i="16"/>
  <c r="L1445" i="16"/>
  <c r="L1446" i="16"/>
  <c r="L1447" i="16"/>
  <c r="L1448" i="16"/>
  <c r="L1449" i="16"/>
  <c r="L1450" i="16"/>
  <c r="L1451" i="16"/>
  <c r="L1452" i="16"/>
  <c r="L1453" i="16"/>
  <c r="L1454" i="16"/>
  <c r="L1455" i="16"/>
  <c r="L1456" i="16"/>
  <c r="L1457" i="16"/>
  <c r="L1458" i="16"/>
  <c r="L1459" i="16"/>
  <c r="L1460" i="16"/>
  <c r="L1461" i="16"/>
  <c r="L1462" i="16"/>
  <c r="L1463" i="16"/>
  <c r="L1464" i="16"/>
  <c r="L1465" i="16"/>
  <c r="L1466" i="16"/>
  <c r="L1467" i="16"/>
  <c r="L1468" i="16"/>
  <c r="L1469" i="16"/>
  <c r="L1470" i="16"/>
  <c r="L1471" i="16"/>
  <c r="L1472" i="16"/>
  <c r="L1473" i="16"/>
  <c r="L1474" i="16"/>
  <c r="L1475" i="16"/>
  <c r="L1476" i="16"/>
  <c r="L1477" i="16"/>
  <c r="L1478" i="16"/>
  <c r="L1479" i="16"/>
  <c r="L1480" i="16"/>
  <c r="L1481" i="16"/>
  <c r="L1482" i="16"/>
  <c r="L1483" i="16"/>
  <c r="L1484" i="16"/>
  <c r="L1485" i="16"/>
  <c r="L1486" i="16"/>
  <c r="L1487" i="16"/>
  <c r="L1488" i="16"/>
  <c r="L1489" i="16"/>
  <c r="L1490" i="16"/>
  <c r="L1491" i="16"/>
  <c r="L1492" i="16"/>
  <c r="L1493" i="16"/>
  <c r="L1494" i="16"/>
  <c r="L1495" i="16"/>
  <c r="L1496" i="16"/>
  <c r="L1497" i="16"/>
  <c r="L1498" i="16"/>
  <c r="L1499" i="16"/>
  <c r="L1500" i="16"/>
  <c r="L1501" i="16"/>
  <c r="L1502" i="16"/>
  <c r="L1503" i="16"/>
  <c r="L1504" i="16"/>
  <c r="L1505" i="16"/>
  <c r="L1506" i="16"/>
  <c r="L1507" i="16"/>
  <c r="L1508" i="16"/>
  <c r="L1509" i="16"/>
  <c r="L1510" i="16"/>
  <c r="L1511" i="16"/>
  <c r="L1512" i="16"/>
  <c r="L1513" i="16"/>
  <c r="L1514" i="16"/>
  <c r="L1515" i="16"/>
  <c r="L1516" i="16"/>
  <c r="L1517" i="16"/>
  <c r="L1518" i="16"/>
  <c r="L1519" i="16"/>
  <c r="L1520" i="16"/>
  <c r="L1521" i="16"/>
  <c r="L1522" i="16"/>
  <c r="L1523" i="16"/>
  <c r="L1524" i="16"/>
  <c r="L1525" i="16"/>
  <c r="L1526" i="16"/>
  <c r="L1527" i="16"/>
  <c r="L1528" i="16"/>
  <c r="L1529" i="16"/>
  <c r="L1530" i="16"/>
  <c r="L1531" i="16"/>
  <c r="L1532" i="16"/>
  <c r="L1533" i="16"/>
  <c r="L1534" i="16"/>
  <c r="L1535" i="16"/>
  <c r="L1536" i="16"/>
  <c r="L1537" i="16"/>
  <c r="L1538" i="16"/>
  <c r="L1539" i="16"/>
  <c r="L1540" i="16"/>
  <c r="L1541" i="16"/>
  <c r="L1542" i="16"/>
  <c r="L1543" i="16"/>
  <c r="L1544" i="16"/>
  <c r="L1545" i="16"/>
  <c r="L1546" i="16"/>
  <c r="L1547" i="16"/>
  <c r="L1548" i="16"/>
  <c r="L1549" i="16"/>
  <c r="L1550" i="16"/>
  <c r="L1551" i="16"/>
  <c r="L1552" i="16"/>
  <c r="L1553" i="16"/>
  <c r="L1554" i="16"/>
  <c r="L1555" i="16"/>
  <c r="L1556" i="16"/>
  <c r="L1557" i="16"/>
  <c r="L1558" i="16"/>
  <c r="L1559" i="16"/>
  <c r="L1560" i="16"/>
  <c r="L1561" i="16"/>
  <c r="L1562" i="16"/>
  <c r="L1563" i="16"/>
  <c r="L1564" i="16"/>
  <c r="L1565" i="16"/>
  <c r="L1566" i="16"/>
  <c r="L1567" i="16"/>
  <c r="L1568" i="16"/>
  <c r="L1569" i="16"/>
  <c r="L1570" i="16"/>
  <c r="L1571" i="16"/>
  <c r="L1572" i="16"/>
  <c r="L1573" i="16"/>
  <c r="L1574" i="16"/>
  <c r="L1575" i="16"/>
  <c r="L1576" i="16"/>
  <c r="L1577" i="16"/>
  <c r="L1578" i="16"/>
  <c r="L1579" i="16"/>
  <c r="L1580" i="16"/>
  <c r="L1581" i="16"/>
  <c r="L1582" i="16"/>
  <c r="L1583" i="16"/>
  <c r="L1584" i="16"/>
  <c r="L1585" i="16"/>
  <c r="L1586" i="16"/>
  <c r="L1587" i="16"/>
  <c r="L1588" i="16"/>
  <c r="L1589" i="16"/>
  <c r="L1590" i="16"/>
  <c r="L1591" i="16"/>
  <c r="L1592" i="16"/>
  <c r="L1593" i="16"/>
  <c r="L1594" i="16"/>
  <c r="L1595" i="16"/>
  <c r="L1596" i="16"/>
  <c r="L1597" i="16"/>
  <c r="L1598" i="16"/>
  <c r="L1599" i="16"/>
  <c r="L1600" i="16"/>
  <c r="L1601" i="16"/>
  <c r="L1602" i="16"/>
  <c r="L1603" i="16"/>
  <c r="L1604" i="16"/>
  <c r="L1605" i="16"/>
  <c r="L1606" i="16"/>
  <c r="L1607" i="16"/>
  <c r="L1608" i="16"/>
  <c r="L1609" i="16"/>
  <c r="L1610" i="16"/>
  <c r="L1611" i="16"/>
  <c r="L1612" i="16"/>
  <c r="L1613" i="16"/>
  <c r="L1614" i="16"/>
  <c r="L1615" i="16"/>
  <c r="L1616" i="16"/>
  <c r="L1617" i="16"/>
  <c r="L1618" i="16"/>
  <c r="L1619" i="16"/>
  <c r="L1620" i="16"/>
  <c r="L1621" i="16"/>
  <c r="L1622" i="16"/>
  <c r="L1623" i="16"/>
  <c r="L1624" i="16"/>
  <c r="L1625" i="16"/>
  <c r="L1626" i="16"/>
  <c r="L1627" i="16"/>
  <c r="L1628" i="16"/>
  <c r="L1629" i="16"/>
  <c r="L1630" i="16"/>
  <c r="L1631" i="16"/>
  <c r="L1632" i="16"/>
  <c r="L1633" i="16"/>
  <c r="L1634" i="16"/>
  <c r="L1635" i="16"/>
  <c r="L1636" i="16"/>
  <c r="L1637" i="16"/>
  <c r="L1638" i="16"/>
  <c r="L1639" i="16"/>
  <c r="L1640" i="16"/>
  <c r="L1641" i="16"/>
  <c r="L1642" i="16"/>
  <c r="L1643" i="16"/>
  <c r="L1644" i="16"/>
  <c r="L1645" i="16"/>
  <c r="L1646" i="16"/>
  <c r="L1647" i="16"/>
  <c r="L1648" i="16"/>
  <c r="L1649" i="16"/>
  <c r="L1650" i="16"/>
  <c r="L1651" i="16"/>
  <c r="L1652" i="16"/>
  <c r="L1653" i="16"/>
  <c r="L1654" i="16"/>
  <c r="L1655" i="16"/>
  <c r="L1656" i="16"/>
  <c r="L1657" i="16"/>
  <c r="L1658" i="16"/>
  <c r="L1659" i="16"/>
  <c r="L1660" i="16"/>
  <c r="L1661" i="16"/>
  <c r="L1662" i="16"/>
  <c r="L1663" i="16"/>
  <c r="L1664" i="16"/>
  <c r="L1665" i="16"/>
  <c r="L1666" i="16"/>
  <c r="L1667" i="16"/>
  <c r="L1668" i="16"/>
  <c r="L1669" i="16"/>
  <c r="L1670" i="16"/>
  <c r="L1671" i="16"/>
  <c r="L1672" i="16"/>
  <c r="L1673" i="16"/>
  <c r="L1674" i="16"/>
  <c r="L1675" i="16"/>
  <c r="L1676" i="16"/>
  <c r="L1677" i="16"/>
  <c r="L1678" i="16"/>
  <c r="L1679" i="16"/>
  <c r="L1680" i="16"/>
  <c r="L1681" i="16"/>
  <c r="L1682" i="16"/>
  <c r="L1683" i="16"/>
  <c r="L1684" i="16"/>
  <c r="L1685" i="16"/>
  <c r="L1686" i="16"/>
  <c r="L1687" i="16"/>
  <c r="L1688" i="16"/>
  <c r="L1689" i="16"/>
  <c r="L1690" i="16"/>
  <c r="L1691" i="16"/>
  <c r="L1692" i="16"/>
  <c r="L1693" i="16"/>
  <c r="L1694" i="16"/>
  <c r="L1695" i="16"/>
  <c r="L1696" i="16"/>
  <c r="L1697" i="16"/>
  <c r="L1698" i="16"/>
  <c r="L1699" i="16"/>
  <c r="L1700" i="16"/>
  <c r="L1701" i="16"/>
  <c r="L1702" i="16"/>
  <c r="L1703" i="16"/>
  <c r="L1704" i="16"/>
  <c r="L1705" i="16"/>
  <c r="L1706" i="16"/>
  <c r="L1707" i="16"/>
  <c r="L1708" i="16"/>
  <c r="L1709" i="16"/>
  <c r="L1710" i="16"/>
  <c r="L1711" i="16"/>
  <c r="L1712" i="16"/>
  <c r="L1713" i="16"/>
  <c r="L1714" i="16"/>
  <c r="L1715" i="16"/>
  <c r="L1716" i="16"/>
  <c r="L1717" i="16"/>
  <c r="L1718" i="16"/>
  <c r="L1719" i="16"/>
  <c r="L1720" i="16"/>
  <c r="L1721" i="16"/>
  <c r="L1722" i="16"/>
  <c r="L1723" i="16"/>
  <c r="L1724" i="16"/>
  <c r="L1725" i="16"/>
  <c r="L1726" i="16"/>
  <c r="L1727" i="16"/>
  <c r="L1728" i="16"/>
  <c r="L1729" i="16"/>
  <c r="L1730" i="16"/>
  <c r="L1731" i="16"/>
  <c r="L1732" i="16"/>
  <c r="L1733" i="16"/>
  <c r="L1734" i="16"/>
  <c r="L1735" i="16"/>
  <c r="L1736" i="16"/>
  <c r="L1737" i="16"/>
  <c r="L1738" i="16"/>
  <c r="L1739" i="16"/>
  <c r="L1740" i="16"/>
  <c r="L1741" i="16"/>
  <c r="L1742" i="16"/>
  <c r="L1743" i="16"/>
  <c r="L1744" i="16"/>
  <c r="L1745" i="16"/>
  <c r="L1746" i="16"/>
  <c r="L1747" i="16"/>
  <c r="L1748" i="16"/>
  <c r="L1749" i="16"/>
  <c r="L1750" i="16"/>
  <c r="L1751" i="16"/>
  <c r="L1752" i="16"/>
  <c r="L1753" i="16"/>
  <c r="L1754" i="16"/>
  <c r="L1755" i="16"/>
  <c r="L1756" i="16"/>
  <c r="L1757" i="16"/>
  <c r="L1758" i="16"/>
  <c r="L1759" i="16"/>
  <c r="L1760" i="16"/>
  <c r="L1761" i="16"/>
  <c r="L1762" i="16"/>
  <c r="L1763" i="16"/>
  <c r="L1764" i="16"/>
  <c r="L1765" i="16"/>
  <c r="L1766" i="16"/>
  <c r="L1767" i="16"/>
  <c r="L1768" i="16"/>
  <c r="L1769" i="16"/>
  <c r="L1770" i="16"/>
  <c r="L1771" i="16"/>
  <c r="L1772" i="16"/>
  <c r="L1773" i="16"/>
  <c r="L1774" i="16"/>
  <c r="L1775" i="16"/>
  <c r="L1776" i="16"/>
  <c r="L1777" i="16"/>
  <c r="L1778" i="16"/>
  <c r="L1779" i="16"/>
  <c r="L1780" i="16"/>
  <c r="L1781" i="16"/>
  <c r="L1782" i="16"/>
  <c r="L1783" i="16"/>
  <c r="L1784" i="16"/>
  <c r="L1785" i="16"/>
  <c r="L1786" i="16"/>
  <c r="L1787" i="16"/>
  <c r="L1788" i="16"/>
  <c r="L1789" i="16"/>
  <c r="L1790" i="16"/>
  <c r="L1791" i="16"/>
  <c r="L1792" i="16"/>
  <c r="L1793" i="16"/>
  <c r="L1794" i="16"/>
  <c r="L1795" i="16"/>
  <c r="L1796" i="16"/>
  <c r="L1797" i="16"/>
  <c r="L1798" i="16"/>
  <c r="L1799" i="16"/>
  <c r="L1800" i="16"/>
  <c r="L1801" i="16"/>
  <c r="L1802" i="16"/>
  <c r="L1803" i="16"/>
  <c r="L1804" i="16"/>
  <c r="L1805" i="16"/>
  <c r="L1806" i="16"/>
  <c r="L1807" i="16"/>
  <c r="L1808" i="16"/>
  <c r="L1809" i="16"/>
  <c r="L1810" i="16"/>
  <c r="L1811" i="16"/>
  <c r="L1812" i="16"/>
  <c r="L1813" i="16"/>
  <c r="L1814" i="16"/>
  <c r="L1815" i="16"/>
  <c r="L1816" i="16"/>
  <c r="L1817" i="16"/>
  <c r="L1818" i="16"/>
  <c r="L1819" i="16"/>
  <c r="L1820" i="16"/>
  <c r="L1821" i="16"/>
  <c r="L1822" i="16"/>
  <c r="L1823" i="16"/>
  <c r="L1824" i="16"/>
  <c r="L1825" i="16"/>
  <c r="L1826" i="16"/>
  <c r="L1827" i="16"/>
  <c r="L1828" i="16"/>
  <c r="L1829" i="16"/>
  <c r="L1830" i="16"/>
  <c r="L1831" i="16"/>
  <c r="L1832" i="16"/>
  <c r="L1833" i="16"/>
  <c r="L1834" i="16"/>
  <c r="L1835" i="16"/>
  <c r="L1836" i="16"/>
  <c r="L1837" i="16"/>
  <c r="L1838" i="16"/>
  <c r="L1839" i="16"/>
  <c r="L1840" i="16"/>
  <c r="L1841" i="16"/>
  <c r="L1842" i="16"/>
  <c r="L1843" i="16"/>
  <c r="L1844" i="16"/>
  <c r="L1845" i="16"/>
  <c r="L1846" i="16"/>
  <c r="L1847" i="16"/>
  <c r="L1848" i="16"/>
  <c r="L1849" i="16"/>
  <c r="L1850" i="16"/>
  <c r="L1851" i="16"/>
  <c r="L1852" i="16"/>
  <c r="L1853" i="16"/>
  <c r="L1854" i="16"/>
  <c r="L1855" i="16"/>
  <c r="L1856" i="16"/>
  <c r="L1857" i="16"/>
  <c r="L1858" i="16"/>
  <c r="L1859" i="16"/>
  <c r="L1860" i="16"/>
  <c r="L1861" i="16"/>
  <c r="L1862" i="16"/>
  <c r="L1863" i="16"/>
  <c r="L1864" i="16"/>
  <c r="L1865" i="16"/>
  <c r="L1866" i="16"/>
  <c r="L1867" i="16"/>
  <c r="L1868" i="16"/>
  <c r="L1869" i="16"/>
  <c r="L1870" i="16"/>
  <c r="L1871" i="16"/>
  <c r="L1872" i="16"/>
  <c r="L1873" i="16"/>
  <c r="L1874" i="16"/>
  <c r="L1875" i="16"/>
  <c r="L1876" i="16"/>
  <c r="L1877" i="16"/>
  <c r="L1878" i="16"/>
  <c r="L1879" i="16"/>
  <c r="L1880" i="16"/>
  <c r="L1881" i="16"/>
  <c r="L1882" i="16"/>
  <c r="L1883" i="16"/>
  <c r="L1884" i="16"/>
  <c r="L1885" i="16"/>
  <c r="L1886" i="16"/>
  <c r="L1887" i="16"/>
  <c r="L1888" i="16"/>
  <c r="L1889" i="16"/>
  <c r="L1890" i="16"/>
  <c r="L1891" i="16"/>
  <c r="L1892" i="16"/>
  <c r="L1893" i="16"/>
  <c r="L1894" i="16"/>
  <c r="L1895" i="16"/>
  <c r="L1896" i="16"/>
  <c r="L1897" i="16"/>
  <c r="L1898" i="16"/>
  <c r="L1899" i="16"/>
  <c r="L1900" i="16"/>
  <c r="L1901" i="16"/>
  <c r="L1902" i="16"/>
  <c r="L1903" i="16"/>
  <c r="L1904" i="16"/>
  <c r="L1905" i="16"/>
  <c r="L1906" i="16"/>
  <c r="L1907" i="16"/>
  <c r="L1908" i="16"/>
  <c r="L1909" i="16"/>
  <c r="L1910" i="16"/>
  <c r="L1911" i="16"/>
  <c r="L1912" i="16"/>
  <c r="L1913" i="16"/>
  <c r="L1914" i="16"/>
  <c r="L1915" i="16"/>
  <c r="L1916" i="16"/>
  <c r="L1917" i="16"/>
  <c r="L1918" i="16"/>
  <c r="L1919" i="16"/>
  <c r="L1920" i="16"/>
  <c r="L1921" i="16"/>
  <c r="L1922" i="16"/>
  <c r="L1923" i="16"/>
  <c r="L1924" i="16"/>
  <c r="L1925" i="16"/>
  <c r="L1926" i="16"/>
  <c r="L1927" i="16"/>
  <c r="L1928" i="16"/>
  <c r="L1929" i="16"/>
  <c r="L1930" i="16"/>
  <c r="L1931" i="16"/>
  <c r="L1932" i="16"/>
  <c r="L1933" i="16"/>
  <c r="L1934" i="16"/>
  <c r="L1935" i="16"/>
  <c r="L1936" i="16"/>
  <c r="L1937" i="16"/>
  <c r="L1938" i="16"/>
  <c r="L1939" i="16"/>
  <c r="L1940" i="16"/>
  <c r="L1941" i="16"/>
  <c r="L1942" i="16"/>
  <c r="L1943" i="16"/>
  <c r="L1944" i="16"/>
  <c r="L1945" i="16"/>
  <c r="L1946" i="16"/>
  <c r="L1947" i="16"/>
  <c r="L1948" i="16"/>
  <c r="L1949" i="16"/>
  <c r="L1950" i="16"/>
  <c r="L1951" i="16"/>
  <c r="L1952" i="16"/>
  <c r="L1953" i="16"/>
  <c r="L1954" i="16"/>
  <c r="L1955" i="16"/>
  <c r="L1956" i="16"/>
  <c r="L1957" i="16"/>
  <c r="L1958" i="16"/>
  <c r="L1959" i="16"/>
  <c r="L1960" i="16"/>
  <c r="L1961" i="16"/>
  <c r="L1962" i="16"/>
  <c r="L1963" i="16"/>
  <c r="L1964" i="16"/>
  <c r="L1965" i="16"/>
  <c r="L1966" i="16"/>
  <c r="L1967" i="16"/>
  <c r="L1968" i="16"/>
  <c r="L1969" i="16"/>
  <c r="L1970" i="16"/>
  <c r="L1971" i="16"/>
  <c r="L1972" i="16"/>
  <c r="L1973" i="16"/>
  <c r="L1974" i="16"/>
  <c r="L1975" i="16"/>
  <c r="L1976" i="16"/>
  <c r="L1977" i="16"/>
  <c r="L1978" i="16"/>
  <c r="L1979" i="16"/>
  <c r="L1980" i="16"/>
  <c r="L1981" i="16"/>
  <c r="L1982" i="16"/>
  <c r="L1983" i="16"/>
  <c r="L1984" i="16"/>
  <c r="L1985" i="16"/>
  <c r="L1986" i="16"/>
  <c r="L1987" i="16"/>
  <c r="L1988" i="16"/>
  <c r="L1989" i="16"/>
  <c r="L1990" i="16"/>
  <c r="L1991" i="16"/>
  <c r="L1992" i="16"/>
  <c r="L1993" i="16"/>
  <c r="L1994" i="16"/>
  <c r="L1995" i="16"/>
  <c r="L1996" i="16"/>
  <c r="L1997" i="16"/>
  <c r="L1998" i="16"/>
  <c r="L1999" i="16"/>
  <c r="L2000" i="16"/>
  <c r="L2001" i="16"/>
  <c r="L2002" i="16"/>
  <c r="L2003" i="16"/>
  <c r="L2004" i="16"/>
  <c r="L2005" i="16"/>
  <c r="L2006" i="16"/>
  <c r="L2007" i="16"/>
  <c r="L2008" i="16"/>
  <c r="L2009" i="16"/>
  <c r="L2010" i="16"/>
  <c r="L2011" i="16"/>
  <c r="L2012" i="16"/>
  <c r="L2013" i="16"/>
  <c r="L2014" i="16"/>
  <c r="L2015" i="16"/>
  <c r="L2016" i="16"/>
  <c r="L2017" i="16"/>
  <c r="L2018" i="16"/>
  <c r="L2019" i="16"/>
  <c r="L2020" i="16"/>
  <c r="L2021" i="16"/>
  <c r="L2022" i="16"/>
  <c r="L2023" i="16"/>
  <c r="L2024" i="16"/>
  <c r="L2025" i="16"/>
  <c r="L2026" i="16"/>
  <c r="L2027" i="16"/>
  <c r="L2028" i="16"/>
  <c r="L2029" i="16"/>
  <c r="L2030" i="16"/>
  <c r="L2031" i="16"/>
  <c r="L2032" i="16"/>
  <c r="L2033" i="16"/>
  <c r="L2034" i="16"/>
  <c r="L2035" i="16"/>
  <c r="L2036" i="16"/>
  <c r="L2037" i="16"/>
  <c r="L2038" i="16"/>
  <c r="L2039" i="16"/>
  <c r="L2040" i="16"/>
  <c r="L2041" i="16"/>
  <c r="L2042" i="16"/>
  <c r="L2043" i="16"/>
  <c r="L2044" i="16"/>
  <c r="L2045" i="16"/>
  <c r="L2046" i="16"/>
  <c r="L2047" i="16"/>
  <c r="L2048" i="16"/>
  <c r="L2049" i="16"/>
  <c r="L2050" i="16"/>
  <c r="L2051" i="16"/>
  <c r="L2052" i="16"/>
  <c r="L2053" i="16"/>
  <c r="L2054" i="16"/>
  <c r="L2055" i="16"/>
  <c r="L2056" i="16"/>
  <c r="L2057" i="16"/>
  <c r="L2058" i="16"/>
  <c r="L2059" i="16"/>
  <c r="L2060" i="16"/>
  <c r="L2061" i="16"/>
  <c r="L2062" i="16"/>
  <c r="L2063" i="16"/>
  <c r="L2064" i="16"/>
  <c r="L2065" i="16"/>
  <c r="L2066" i="16"/>
  <c r="L2067" i="16"/>
  <c r="L2068" i="16"/>
  <c r="L2069" i="16"/>
  <c r="L2070" i="16"/>
  <c r="L2071" i="16"/>
  <c r="L2072" i="16"/>
  <c r="L2073" i="16"/>
  <c r="L2074" i="16"/>
  <c r="L2075" i="16"/>
  <c r="L2076" i="16"/>
  <c r="L2077" i="16"/>
  <c r="L2078" i="16"/>
  <c r="L2079" i="16"/>
  <c r="L2080" i="16"/>
  <c r="L2081" i="16"/>
  <c r="L2082" i="16"/>
  <c r="L2083" i="16"/>
  <c r="L2084" i="16"/>
  <c r="L2085" i="16"/>
  <c r="L2086" i="16"/>
  <c r="L2087" i="16"/>
  <c r="L2088" i="16"/>
  <c r="L2089" i="16"/>
  <c r="L2090" i="16"/>
  <c r="L2091" i="16"/>
  <c r="L2092" i="16"/>
  <c r="L2093" i="16"/>
  <c r="L2094" i="16"/>
  <c r="L2095" i="16"/>
  <c r="L2096" i="16"/>
  <c r="L2097" i="16"/>
  <c r="L2098" i="16"/>
  <c r="L2099" i="16"/>
  <c r="L2100" i="16"/>
  <c r="L2101" i="16"/>
  <c r="L2102" i="16"/>
  <c r="L2103" i="16"/>
  <c r="L2104" i="16"/>
  <c r="L2105" i="16"/>
  <c r="L2106" i="16"/>
  <c r="L2107" i="16"/>
  <c r="L2108" i="16"/>
  <c r="L2109" i="16"/>
  <c r="L2110" i="16"/>
  <c r="L2111" i="16"/>
  <c r="L2112" i="16"/>
  <c r="L2113" i="16"/>
  <c r="L2114" i="16"/>
  <c r="L2115" i="16"/>
  <c r="L2116" i="16"/>
  <c r="L2117" i="16"/>
  <c r="L2118" i="16"/>
  <c r="L2119" i="16"/>
  <c r="L2120" i="16"/>
  <c r="L2121" i="16"/>
  <c r="L2122" i="16"/>
  <c r="L2123" i="16"/>
  <c r="L2124" i="16"/>
  <c r="L2125" i="16"/>
  <c r="L2126" i="16"/>
  <c r="L2127" i="16"/>
  <c r="L2128" i="16"/>
  <c r="L2129" i="16"/>
  <c r="L2130" i="16"/>
  <c r="L2131" i="16"/>
  <c r="L2132" i="16"/>
  <c r="L2133" i="16"/>
  <c r="L2134" i="16"/>
  <c r="L2135" i="16"/>
  <c r="L2136" i="16"/>
  <c r="L2137" i="16"/>
  <c r="L2138" i="16"/>
  <c r="L2139" i="16"/>
  <c r="L2140" i="16"/>
  <c r="L2141" i="16"/>
  <c r="L2142" i="16"/>
  <c r="L2143" i="16"/>
  <c r="L2144" i="16"/>
  <c r="L2145" i="16"/>
  <c r="L2146" i="16"/>
  <c r="L2147" i="16"/>
  <c r="L2148" i="16"/>
  <c r="L2149" i="16"/>
  <c r="L2150" i="16"/>
  <c r="L2151" i="16"/>
  <c r="L2152" i="16"/>
  <c r="L2153" i="16"/>
  <c r="L2154" i="16"/>
  <c r="L2155" i="16"/>
  <c r="L2156" i="16"/>
  <c r="L2157" i="16"/>
  <c r="L2158" i="16"/>
  <c r="L2159" i="16"/>
  <c r="L2160" i="16"/>
  <c r="L2161" i="16"/>
  <c r="L2162" i="16"/>
  <c r="L2163" i="16"/>
  <c r="L2164" i="16"/>
  <c r="L2165" i="16"/>
  <c r="L2166" i="16"/>
  <c r="L2167" i="16"/>
  <c r="L2168" i="16"/>
  <c r="L2169" i="16"/>
  <c r="L2170" i="16"/>
  <c r="L2171" i="16"/>
  <c r="L2172" i="16"/>
  <c r="L2173" i="16"/>
  <c r="L2174" i="16"/>
  <c r="L2175" i="16"/>
  <c r="L2176" i="16"/>
  <c r="L2177" i="16"/>
  <c r="L2178" i="16"/>
  <c r="L2179" i="16"/>
  <c r="L2180" i="16"/>
  <c r="L2181" i="16"/>
  <c r="L2182" i="16"/>
  <c r="L2183" i="16"/>
  <c r="L2184" i="16"/>
  <c r="L2185" i="16"/>
  <c r="L2186" i="16"/>
  <c r="L2187" i="16"/>
  <c r="L2188" i="16"/>
  <c r="L2189" i="16"/>
  <c r="L2190" i="16"/>
  <c r="L2191" i="16"/>
  <c r="L2192" i="16"/>
  <c r="L2193" i="16"/>
  <c r="L2194" i="16"/>
  <c r="L2195" i="16"/>
  <c r="L2196" i="16"/>
  <c r="L2197" i="16"/>
  <c r="L2198" i="16"/>
  <c r="L2199" i="16"/>
  <c r="L2200" i="16"/>
  <c r="L2201" i="16"/>
  <c r="L2202" i="16"/>
  <c r="L2203" i="16"/>
  <c r="L2204" i="16"/>
  <c r="L2205" i="16"/>
  <c r="L2206" i="16"/>
  <c r="L2207" i="16"/>
  <c r="L2208" i="16"/>
  <c r="L2209" i="16"/>
  <c r="L2210" i="16"/>
  <c r="L2211" i="16"/>
  <c r="L2212" i="16"/>
  <c r="L2213" i="16"/>
  <c r="L2214" i="16"/>
  <c r="L2215" i="16"/>
  <c r="L2216" i="16"/>
  <c r="L2217" i="16"/>
  <c r="L2218" i="16"/>
  <c r="L2219" i="16"/>
  <c r="L2220" i="16"/>
  <c r="L2221" i="16"/>
  <c r="L2222" i="16"/>
  <c r="L2223" i="16"/>
  <c r="L2224" i="16"/>
  <c r="L2225" i="16"/>
  <c r="L2226" i="16"/>
  <c r="L2227" i="16"/>
  <c r="L2228" i="16"/>
  <c r="L2229" i="16"/>
  <c r="L2230" i="16"/>
  <c r="L2231" i="16"/>
  <c r="L2232" i="16"/>
  <c r="L2233" i="16"/>
  <c r="L2234" i="16"/>
  <c r="L2235" i="16"/>
  <c r="L2236" i="16"/>
  <c r="L2237" i="16"/>
  <c r="L2238" i="16"/>
  <c r="L2239" i="16"/>
  <c r="L2240" i="16"/>
  <c r="L2241" i="16"/>
  <c r="L2242" i="16"/>
  <c r="L2243" i="16"/>
  <c r="L2244" i="16"/>
  <c r="L2245" i="16"/>
  <c r="L2246" i="16"/>
  <c r="L2247" i="16"/>
  <c r="L2248" i="16"/>
  <c r="L2249" i="16"/>
  <c r="L2250" i="16"/>
  <c r="L2251" i="16"/>
  <c r="L2252" i="16"/>
  <c r="L2253" i="16"/>
  <c r="L2254" i="16"/>
  <c r="L2255" i="16"/>
  <c r="L2256" i="16"/>
  <c r="L2257" i="16"/>
  <c r="L2258" i="16"/>
  <c r="L2259" i="16"/>
  <c r="L2260" i="16"/>
  <c r="L2261" i="16"/>
  <c r="L2262" i="16"/>
  <c r="L2263" i="16"/>
  <c r="L2264" i="16"/>
  <c r="L2265" i="16"/>
  <c r="L2266" i="16"/>
  <c r="L2267" i="16"/>
  <c r="L2268" i="16"/>
  <c r="L2269" i="16"/>
  <c r="L2270" i="16"/>
  <c r="L2271" i="16"/>
  <c r="L2272" i="16"/>
  <c r="L2273" i="16"/>
  <c r="L2274" i="16"/>
  <c r="L2275" i="16"/>
  <c r="L2276" i="16"/>
  <c r="L2277" i="16"/>
  <c r="L2278" i="16"/>
  <c r="L2279" i="16"/>
  <c r="L2280" i="16"/>
  <c r="L2281" i="16"/>
  <c r="L2282" i="16"/>
  <c r="L2283" i="16"/>
  <c r="L2284" i="16"/>
  <c r="L2285" i="16"/>
  <c r="L2286" i="16"/>
  <c r="L2287" i="16"/>
  <c r="L2288" i="16"/>
  <c r="L2289" i="16"/>
  <c r="L2290" i="16"/>
  <c r="L2291" i="16"/>
  <c r="L2292" i="16"/>
  <c r="L2293" i="16"/>
  <c r="L2294" i="16"/>
  <c r="L2295" i="16"/>
  <c r="L2296" i="16"/>
  <c r="L2297" i="16"/>
  <c r="L2298" i="16"/>
  <c r="L2299" i="16"/>
  <c r="L2300" i="16"/>
  <c r="L2301" i="16"/>
  <c r="L2302" i="16"/>
  <c r="L2303" i="16"/>
  <c r="L2304" i="16"/>
  <c r="L2305" i="16"/>
  <c r="L2306" i="16"/>
  <c r="L2307" i="16"/>
  <c r="L2308" i="16"/>
  <c r="L2309" i="16"/>
  <c r="L2310" i="16"/>
  <c r="L2311" i="16"/>
  <c r="L2312" i="16"/>
  <c r="L2313" i="16"/>
  <c r="L2314" i="16"/>
  <c r="L2315" i="16"/>
  <c r="L2316" i="16"/>
  <c r="L2317" i="16"/>
  <c r="L2318" i="16"/>
  <c r="L2319" i="16"/>
  <c r="L2320" i="16"/>
  <c r="L2321" i="16"/>
  <c r="L2322" i="16"/>
  <c r="L2323" i="16"/>
  <c r="L2324" i="16"/>
  <c r="L2325" i="16"/>
  <c r="L2326" i="16"/>
  <c r="L2327" i="16"/>
  <c r="L2328" i="16"/>
  <c r="L2329" i="16"/>
  <c r="L2330" i="16"/>
  <c r="L2331" i="16"/>
  <c r="L2332" i="16"/>
  <c r="L2333" i="16"/>
  <c r="L2334" i="16"/>
  <c r="L2335" i="16"/>
  <c r="L2336" i="16"/>
  <c r="K3" i="16"/>
  <c r="K4" i="16"/>
  <c r="K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K1358" i="16"/>
  <c r="K1359" i="16"/>
  <c r="K1360" i="16"/>
  <c r="K1361" i="16"/>
  <c r="K1362" i="16"/>
  <c r="K1363" i="16"/>
  <c r="K1364" i="16"/>
  <c r="K1365" i="16"/>
  <c r="K1366" i="16"/>
  <c r="K1367" i="16"/>
  <c r="K1368" i="16"/>
  <c r="K1369" i="16"/>
  <c r="K1370" i="16"/>
  <c r="K1371" i="16"/>
  <c r="K1372" i="16"/>
  <c r="K1373" i="16"/>
  <c r="K1374" i="16"/>
  <c r="K1375" i="16"/>
  <c r="K1376" i="16"/>
  <c r="K1377" i="16"/>
  <c r="K1378" i="16"/>
  <c r="K1379" i="16"/>
  <c r="K1380" i="16"/>
  <c r="K1381" i="16"/>
  <c r="K1382" i="16"/>
  <c r="K1383" i="16"/>
  <c r="K1384" i="16"/>
  <c r="K1385" i="16"/>
  <c r="K1386" i="16"/>
  <c r="K1387" i="16"/>
  <c r="K1388" i="16"/>
  <c r="K1389" i="16"/>
  <c r="K1390" i="16"/>
  <c r="K1391" i="16"/>
  <c r="K1392" i="16"/>
  <c r="K1393" i="16"/>
  <c r="K1394" i="16"/>
  <c r="K1395" i="16"/>
  <c r="K1396" i="16"/>
  <c r="K1397" i="16"/>
  <c r="K1398" i="16"/>
  <c r="K1399" i="16"/>
  <c r="K1400" i="16"/>
  <c r="K1401" i="16"/>
  <c r="K1402" i="16"/>
  <c r="K1403" i="16"/>
  <c r="K1404" i="16"/>
  <c r="K1405" i="16"/>
  <c r="K1406" i="16"/>
  <c r="K1407" i="16"/>
  <c r="K1408" i="16"/>
  <c r="K1409" i="16"/>
  <c r="K1410" i="16"/>
  <c r="K1411" i="16"/>
  <c r="K1412" i="16"/>
  <c r="K1413" i="16"/>
  <c r="K1414" i="16"/>
  <c r="K1415" i="16"/>
  <c r="K1416" i="16"/>
  <c r="K1417" i="16"/>
  <c r="K1418" i="16"/>
  <c r="K1419" i="16"/>
  <c r="K1420" i="16"/>
  <c r="K1421" i="16"/>
  <c r="K1422" i="16"/>
  <c r="K1423" i="16"/>
  <c r="K1424" i="16"/>
  <c r="K1425" i="16"/>
  <c r="K1426" i="16"/>
  <c r="K1427" i="16"/>
  <c r="K1428" i="16"/>
  <c r="K1429" i="16"/>
  <c r="K1430" i="16"/>
  <c r="K1431" i="16"/>
  <c r="K1432" i="16"/>
  <c r="K1433" i="16"/>
  <c r="K1434" i="16"/>
  <c r="K1435" i="16"/>
  <c r="K1436" i="16"/>
  <c r="K1437" i="16"/>
  <c r="K1438" i="16"/>
  <c r="K1439" i="16"/>
  <c r="K1440" i="16"/>
  <c r="K1441" i="16"/>
  <c r="K1442" i="16"/>
  <c r="K1443" i="16"/>
  <c r="K1444" i="16"/>
  <c r="K1445" i="16"/>
  <c r="K1446" i="16"/>
  <c r="K1447" i="16"/>
  <c r="K1448" i="16"/>
  <c r="K1449" i="16"/>
  <c r="K1450" i="16"/>
  <c r="K1451" i="16"/>
  <c r="K1452" i="16"/>
  <c r="K1453" i="16"/>
  <c r="K1454" i="16"/>
  <c r="K1455" i="16"/>
  <c r="K1456" i="16"/>
  <c r="K1457" i="16"/>
  <c r="K1458" i="16"/>
  <c r="K1459" i="16"/>
  <c r="K1460" i="16"/>
  <c r="K1461" i="16"/>
  <c r="K1462" i="16"/>
  <c r="K1463" i="16"/>
  <c r="K1464" i="16"/>
  <c r="K1465" i="16"/>
  <c r="K1466" i="16"/>
  <c r="K1467" i="16"/>
  <c r="K1468" i="16"/>
  <c r="K1469" i="16"/>
  <c r="K1470" i="16"/>
  <c r="K1471" i="16"/>
  <c r="K1472" i="16"/>
  <c r="K1473" i="16"/>
  <c r="K1474" i="16"/>
  <c r="K1475" i="16"/>
  <c r="K1476" i="16"/>
  <c r="K1477" i="16"/>
  <c r="K1478" i="16"/>
  <c r="K1479" i="16"/>
  <c r="K1480" i="16"/>
  <c r="K1481" i="16"/>
  <c r="K1482" i="16"/>
  <c r="K1483" i="16"/>
  <c r="K1484" i="16"/>
  <c r="K1485" i="16"/>
  <c r="K1486" i="16"/>
  <c r="K1487" i="16"/>
  <c r="K1488" i="16"/>
  <c r="K1489" i="16"/>
  <c r="K1490" i="16"/>
  <c r="K1491" i="16"/>
  <c r="K1492" i="16"/>
  <c r="K1493" i="16"/>
  <c r="K1494" i="16"/>
  <c r="K1495" i="16"/>
  <c r="K1496" i="16"/>
  <c r="K1497" i="16"/>
  <c r="K1498" i="16"/>
  <c r="K1499" i="16"/>
  <c r="K1500" i="16"/>
  <c r="K1501" i="16"/>
  <c r="K1502" i="16"/>
  <c r="K1503" i="16"/>
  <c r="K1504" i="16"/>
  <c r="K1505" i="16"/>
  <c r="K1506" i="16"/>
  <c r="K1507" i="16"/>
  <c r="K1508" i="16"/>
  <c r="K1509" i="16"/>
  <c r="K1510" i="16"/>
  <c r="K1511" i="16"/>
  <c r="K1512" i="16"/>
  <c r="K1513" i="16"/>
  <c r="K1514" i="16"/>
  <c r="K1515" i="16"/>
  <c r="K1516" i="16"/>
  <c r="K1517" i="16"/>
  <c r="K1518" i="16"/>
  <c r="K1519" i="16"/>
  <c r="K1520" i="16"/>
  <c r="K1521" i="16"/>
  <c r="K1522" i="16"/>
  <c r="K1523" i="16"/>
  <c r="K1524" i="16"/>
  <c r="K1525" i="16"/>
  <c r="K1526" i="16"/>
  <c r="K1527" i="16"/>
  <c r="K1528" i="16"/>
  <c r="K1529" i="16"/>
  <c r="K1530" i="16"/>
  <c r="K1531" i="16"/>
  <c r="K1532" i="16"/>
  <c r="K1533" i="16"/>
  <c r="K1534" i="16"/>
  <c r="K1535" i="16"/>
  <c r="K1536" i="16"/>
  <c r="K1537" i="16"/>
  <c r="K1538" i="16"/>
  <c r="K1539" i="16"/>
  <c r="K1540" i="16"/>
  <c r="K1541" i="16"/>
  <c r="K1542" i="16"/>
  <c r="K1543" i="16"/>
  <c r="K1544" i="16"/>
  <c r="K1545" i="16"/>
  <c r="K1546" i="16"/>
  <c r="K1547" i="16"/>
  <c r="K1548" i="16"/>
  <c r="K1549" i="16"/>
  <c r="K1550" i="16"/>
  <c r="K1551" i="16"/>
  <c r="K1552" i="16"/>
  <c r="K1553" i="16"/>
  <c r="K1554" i="16"/>
  <c r="K1555" i="16"/>
  <c r="K1556" i="16"/>
  <c r="K1557" i="16"/>
  <c r="K1558" i="16"/>
  <c r="K1559" i="16"/>
  <c r="K1560" i="16"/>
  <c r="K1561" i="16"/>
  <c r="K1562" i="16"/>
  <c r="K1563" i="16"/>
  <c r="K1564" i="16"/>
  <c r="K1565" i="16"/>
  <c r="K1566" i="16"/>
  <c r="K1567" i="16"/>
  <c r="K1568" i="16"/>
  <c r="K1569" i="16"/>
  <c r="K1570" i="16"/>
  <c r="K1571" i="16"/>
  <c r="K1572" i="16"/>
  <c r="K1573" i="16"/>
  <c r="K1574" i="16"/>
  <c r="K1575" i="16"/>
  <c r="K1576" i="16"/>
  <c r="K1577" i="16"/>
  <c r="K1578" i="16"/>
  <c r="K1579" i="16"/>
  <c r="K1580" i="16"/>
  <c r="K1581" i="16"/>
  <c r="K1582" i="16"/>
  <c r="K1583" i="16"/>
  <c r="K1584" i="16"/>
  <c r="K1585" i="16"/>
  <c r="K1586" i="16"/>
  <c r="K1587" i="16"/>
  <c r="K1588" i="16"/>
  <c r="K1589" i="16"/>
  <c r="K1590" i="16"/>
  <c r="K1591" i="16"/>
  <c r="K1592" i="16"/>
  <c r="K1593" i="16"/>
  <c r="K1594" i="16"/>
  <c r="K1595" i="16"/>
  <c r="K1596" i="16"/>
  <c r="K1597" i="16"/>
  <c r="K1598" i="16"/>
  <c r="K1599" i="16"/>
  <c r="K1600" i="16"/>
  <c r="K1601" i="16"/>
  <c r="K1602" i="16"/>
  <c r="K1603" i="16"/>
  <c r="K1604" i="16"/>
  <c r="K1605" i="16"/>
  <c r="K1606" i="16"/>
  <c r="K1607" i="16"/>
  <c r="K1608" i="16"/>
  <c r="K1609" i="16"/>
  <c r="K1610" i="16"/>
  <c r="K1611" i="16"/>
  <c r="K1612" i="16"/>
  <c r="K1613" i="16"/>
  <c r="K1614" i="16"/>
  <c r="K1615" i="16"/>
  <c r="K1616" i="16"/>
  <c r="K1617" i="16"/>
  <c r="K1618" i="16"/>
  <c r="K1619" i="16"/>
  <c r="K1620" i="16"/>
  <c r="K1621" i="16"/>
  <c r="K1622" i="16"/>
  <c r="K1623" i="16"/>
  <c r="K1624" i="16"/>
  <c r="K1625" i="16"/>
  <c r="K1626" i="16"/>
  <c r="K1627" i="16"/>
  <c r="K1628" i="16"/>
  <c r="K1629" i="16"/>
  <c r="K1630" i="16"/>
  <c r="K1631" i="16"/>
  <c r="K1632" i="16"/>
  <c r="K1633" i="16"/>
  <c r="K1634" i="16"/>
  <c r="K1635" i="16"/>
  <c r="K1636" i="16"/>
  <c r="K1637" i="16"/>
  <c r="K1638" i="16"/>
  <c r="K1639" i="16"/>
  <c r="K1640" i="16"/>
  <c r="K1641" i="16"/>
  <c r="K1642" i="16"/>
  <c r="K1643" i="16"/>
  <c r="K1644" i="16"/>
  <c r="K1645" i="16"/>
  <c r="K1646" i="16"/>
  <c r="K1647" i="16"/>
  <c r="K1648" i="16"/>
  <c r="K1649" i="16"/>
  <c r="K1650" i="16"/>
  <c r="K1651" i="16"/>
  <c r="K1652" i="16"/>
  <c r="K1653" i="16"/>
  <c r="K1654" i="16"/>
  <c r="K1655" i="16"/>
  <c r="K1656" i="16"/>
  <c r="K1657" i="16"/>
  <c r="K1658" i="16"/>
  <c r="K1659" i="16"/>
  <c r="K1660" i="16"/>
  <c r="K1661" i="16"/>
  <c r="K1662" i="16"/>
  <c r="K1663" i="16"/>
  <c r="K1664" i="16"/>
  <c r="K1665" i="16"/>
  <c r="K1666" i="16"/>
  <c r="K1667" i="16"/>
  <c r="K1668" i="16"/>
  <c r="K1669" i="16"/>
  <c r="K1670" i="16"/>
  <c r="K1671" i="16"/>
  <c r="K1672" i="16"/>
  <c r="K1673" i="16"/>
  <c r="K1674" i="16"/>
  <c r="K1675" i="16"/>
  <c r="K1676" i="16"/>
  <c r="K1677" i="16"/>
  <c r="K1678" i="16"/>
  <c r="K1679" i="16"/>
  <c r="K1680" i="16"/>
  <c r="K1681" i="16"/>
  <c r="K1682" i="16"/>
  <c r="K1683" i="16"/>
  <c r="K1684" i="16"/>
  <c r="K1685" i="16"/>
  <c r="K1686" i="16"/>
  <c r="K1687" i="16"/>
  <c r="K1688" i="16"/>
  <c r="K1689" i="16"/>
  <c r="K1690" i="16"/>
  <c r="K1691" i="16"/>
  <c r="K1692" i="16"/>
  <c r="K1693" i="16"/>
  <c r="K1694" i="16"/>
  <c r="K1695" i="16"/>
  <c r="K1696" i="16"/>
  <c r="K1697" i="16"/>
  <c r="K1698" i="16"/>
  <c r="K1699" i="16"/>
  <c r="K1700" i="16"/>
  <c r="K1701" i="16"/>
  <c r="K1702" i="16"/>
  <c r="K1703" i="16"/>
  <c r="K1704" i="16"/>
  <c r="K1705" i="16"/>
  <c r="K1706" i="16"/>
  <c r="K1707" i="16"/>
  <c r="K1708" i="16"/>
  <c r="K1709" i="16"/>
  <c r="K1710" i="16"/>
  <c r="K1711" i="16"/>
  <c r="K1712" i="16"/>
  <c r="K1713" i="16"/>
  <c r="K1714" i="16"/>
  <c r="K1715" i="16"/>
  <c r="K1716" i="16"/>
  <c r="K1717" i="16"/>
  <c r="K1718" i="16"/>
  <c r="K1719" i="16"/>
  <c r="K1720" i="16"/>
  <c r="K1721" i="16"/>
  <c r="K1722" i="16"/>
  <c r="K1723" i="16"/>
  <c r="K1724" i="16"/>
  <c r="K1725" i="16"/>
  <c r="K1726" i="16"/>
  <c r="K1727" i="16"/>
  <c r="K1728" i="16"/>
  <c r="K1729" i="16"/>
  <c r="K1730" i="16"/>
  <c r="K1731" i="16"/>
  <c r="K1732" i="16"/>
  <c r="K1733" i="16"/>
  <c r="K1734" i="16"/>
  <c r="K1735" i="16"/>
  <c r="K1736" i="16"/>
  <c r="K1737" i="16"/>
  <c r="K1738" i="16"/>
  <c r="K1739" i="16"/>
  <c r="K1740" i="16"/>
  <c r="K1741" i="16"/>
  <c r="K1742" i="16"/>
  <c r="K1743" i="16"/>
  <c r="K1744" i="16"/>
  <c r="K1745" i="16"/>
  <c r="K1746" i="16"/>
  <c r="K1747" i="16"/>
  <c r="K1748" i="16"/>
  <c r="K1749" i="16"/>
  <c r="K1750" i="16"/>
  <c r="K1751" i="16"/>
  <c r="K1752" i="16"/>
  <c r="K1753" i="16"/>
  <c r="K1754" i="16"/>
  <c r="K1755" i="16"/>
  <c r="K1756" i="16"/>
  <c r="K1757" i="16"/>
  <c r="K1758" i="16"/>
  <c r="K1759" i="16"/>
  <c r="K1760" i="16"/>
  <c r="K1761" i="16"/>
  <c r="K1762" i="16"/>
  <c r="K1763" i="16"/>
  <c r="K1764" i="16"/>
  <c r="K1765" i="16"/>
  <c r="K1766" i="16"/>
  <c r="K1767" i="16"/>
  <c r="K1768" i="16"/>
  <c r="K1769" i="16"/>
  <c r="K1770" i="16"/>
  <c r="K1771" i="16"/>
  <c r="K1772" i="16"/>
  <c r="K1773" i="16"/>
  <c r="K1774" i="16"/>
  <c r="K1775" i="16"/>
  <c r="K1776" i="16"/>
  <c r="K1777" i="16"/>
  <c r="K1778" i="16"/>
  <c r="K1779" i="16"/>
  <c r="K1780" i="16"/>
  <c r="K1781" i="16"/>
  <c r="K1782" i="16"/>
  <c r="K1783" i="16"/>
  <c r="K1784" i="16"/>
  <c r="K1785" i="16"/>
  <c r="K1786" i="16"/>
  <c r="K1787" i="16"/>
  <c r="K1788" i="16"/>
  <c r="K1789" i="16"/>
  <c r="K1790" i="16"/>
  <c r="K1791" i="16"/>
  <c r="K1792" i="16"/>
  <c r="K1793" i="16"/>
  <c r="K1794" i="16"/>
  <c r="K1795" i="16"/>
  <c r="K1796" i="16"/>
  <c r="K1797" i="16"/>
  <c r="K1798" i="16"/>
  <c r="K1799" i="16"/>
  <c r="K1800" i="16"/>
  <c r="K1801" i="16"/>
  <c r="K1802" i="16"/>
  <c r="K1803" i="16"/>
  <c r="K1804" i="16"/>
  <c r="K1805" i="16"/>
  <c r="K1806" i="16"/>
  <c r="K1807" i="16"/>
  <c r="K1808" i="16"/>
  <c r="K1809" i="16"/>
  <c r="K1810" i="16"/>
  <c r="K1811" i="16"/>
  <c r="K1812" i="16"/>
  <c r="K1813" i="16"/>
  <c r="K1814" i="16"/>
  <c r="K1815" i="16"/>
  <c r="K1816" i="16"/>
  <c r="K1817" i="16"/>
  <c r="K1818" i="16"/>
  <c r="K1819" i="16"/>
  <c r="K1820" i="16"/>
  <c r="K1821" i="16"/>
  <c r="K1822" i="16"/>
  <c r="K1823" i="16"/>
  <c r="K1824" i="16"/>
  <c r="K1825" i="16"/>
  <c r="K1826" i="16"/>
  <c r="K1827" i="16"/>
  <c r="K1828" i="16"/>
  <c r="K1829" i="16"/>
  <c r="K1830" i="16"/>
  <c r="K1831" i="16"/>
  <c r="K1832" i="16"/>
  <c r="K1833" i="16"/>
  <c r="K1834" i="16"/>
  <c r="K1835" i="16"/>
  <c r="K1836" i="16"/>
  <c r="K1837" i="16"/>
  <c r="K1838" i="16"/>
  <c r="K1839" i="16"/>
  <c r="K1840" i="16"/>
  <c r="K1841" i="16"/>
  <c r="K1842" i="16"/>
  <c r="K1843" i="16"/>
  <c r="K1844" i="16"/>
  <c r="K1845" i="16"/>
  <c r="K1846" i="16"/>
  <c r="K1847" i="16"/>
  <c r="K1848" i="16"/>
  <c r="K1849" i="16"/>
  <c r="K1850" i="16"/>
  <c r="K1851" i="16"/>
  <c r="K1852" i="16"/>
  <c r="K1853" i="16"/>
  <c r="K1854" i="16"/>
  <c r="K1855" i="16"/>
  <c r="K1856" i="16"/>
  <c r="K1857" i="16"/>
  <c r="K1858" i="16"/>
  <c r="K1859" i="16"/>
  <c r="K1860" i="16"/>
  <c r="K1861" i="16"/>
  <c r="K1862" i="16"/>
  <c r="K1863" i="16"/>
  <c r="K1864" i="16"/>
  <c r="K1865" i="16"/>
  <c r="K1866" i="16"/>
  <c r="K1867" i="16"/>
  <c r="K1868" i="16"/>
  <c r="K1869" i="16"/>
  <c r="K1870" i="16"/>
  <c r="K1871" i="16"/>
  <c r="K1872" i="16"/>
  <c r="K1873" i="16"/>
  <c r="K1874" i="16"/>
  <c r="K1875" i="16"/>
  <c r="K1876" i="16"/>
  <c r="K1877" i="16"/>
  <c r="K1878" i="16"/>
  <c r="K1879" i="16"/>
  <c r="K1880" i="16"/>
  <c r="K1881" i="16"/>
  <c r="K1882" i="16"/>
  <c r="K1883" i="16"/>
  <c r="K1884" i="16"/>
  <c r="K1885" i="16"/>
  <c r="K1886" i="16"/>
  <c r="K1887" i="16"/>
  <c r="K1888" i="16"/>
  <c r="K1889" i="16"/>
  <c r="K1890" i="16"/>
  <c r="K1891" i="16"/>
  <c r="K1892" i="16"/>
  <c r="K1893" i="16"/>
  <c r="K1894" i="16"/>
  <c r="K1895" i="16"/>
  <c r="K1896" i="16"/>
  <c r="K1897" i="16"/>
  <c r="K1898" i="16"/>
  <c r="K1899" i="16"/>
  <c r="K1900" i="16"/>
  <c r="K1901" i="16"/>
  <c r="K1902" i="16"/>
  <c r="K1903" i="16"/>
  <c r="K1904" i="16"/>
  <c r="K1905" i="16"/>
  <c r="K1906" i="16"/>
  <c r="K1907" i="16"/>
  <c r="K1908" i="16"/>
  <c r="K1909" i="16"/>
  <c r="K1910" i="16"/>
  <c r="K1911" i="16"/>
  <c r="K1912" i="16"/>
  <c r="K1913" i="16"/>
  <c r="K1914" i="16"/>
  <c r="K1915" i="16"/>
  <c r="K1916" i="16"/>
  <c r="K1917" i="16"/>
  <c r="K1918" i="16"/>
  <c r="K1919" i="16"/>
  <c r="K1920" i="16"/>
  <c r="K1921" i="16"/>
  <c r="K1922" i="16"/>
  <c r="K1923" i="16"/>
  <c r="K1924" i="16"/>
  <c r="K1925" i="16"/>
  <c r="K1926" i="16"/>
  <c r="K1927" i="16"/>
  <c r="K1928" i="16"/>
  <c r="K1929" i="16"/>
  <c r="K1930" i="16"/>
  <c r="K1931" i="16"/>
  <c r="K1932" i="16"/>
  <c r="K1933" i="16"/>
  <c r="K1934" i="16"/>
  <c r="K1935" i="16"/>
  <c r="K1936" i="16"/>
  <c r="K1937" i="16"/>
  <c r="K1938" i="16"/>
  <c r="K1939" i="16"/>
  <c r="K1940" i="16"/>
  <c r="K1941" i="16"/>
  <c r="K1942" i="16"/>
  <c r="K1943" i="16"/>
  <c r="K1944" i="16"/>
  <c r="K1945" i="16"/>
  <c r="K1946" i="16"/>
  <c r="K1947" i="16"/>
  <c r="K1948" i="16"/>
  <c r="K1949" i="16"/>
  <c r="K1950" i="16"/>
  <c r="K1951" i="16"/>
  <c r="K1952" i="16"/>
  <c r="K1953" i="16"/>
  <c r="K1954" i="16"/>
  <c r="K1955" i="16"/>
  <c r="K1956" i="16"/>
  <c r="K1957" i="16"/>
  <c r="K1958" i="16"/>
  <c r="K1959" i="16"/>
  <c r="K1960" i="16"/>
  <c r="K1961" i="16"/>
  <c r="K1962" i="16"/>
  <c r="K1963" i="16"/>
  <c r="K1964" i="16"/>
  <c r="K1965" i="16"/>
  <c r="K1966" i="16"/>
  <c r="K1967" i="16"/>
  <c r="K1968" i="16"/>
  <c r="K1969" i="16"/>
  <c r="K1970" i="16"/>
  <c r="K1971" i="16"/>
  <c r="K1972" i="16"/>
  <c r="K1973" i="16"/>
  <c r="K1974" i="16"/>
  <c r="K1975" i="16"/>
  <c r="K1976" i="16"/>
  <c r="K1977" i="16"/>
  <c r="K1978" i="16"/>
  <c r="K1979" i="16"/>
  <c r="K1980" i="16"/>
  <c r="K1981" i="16"/>
  <c r="K1982" i="16"/>
  <c r="K1983" i="16"/>
  <c r="K1984" i="16"/>
  <c r="K1985" i="16"/>
  <c r="K1986" i="16"/>
  <c r="K1987" i="16"/>
  <c r="K1988" i="16"/>
  <c r="K1989" i="16"/>
  <c r="K1990" i="16"/>
  <c r="K1991" i="16"/>
  <c r="K1992" i="16"/>
  <c r="K1993" i="16"/>
  <c r="K1994" i="16"/>
  <c r="K1995" i="16"/>
  <c r="K1996" i="16"/>
  <c r="K1997" i="16"/>
  <c r="K1998" i="16"/>
  <c r="K1999" i="16"/>
  <c r="K2000" i="16"/>
  <c r="K2001" i="16"/>
  <c r="K2002" i="16"/>
  <c r="K2003" i="16"/>
  <c r="K2004" i="16"/>
  <c r="K2005" i="16"/>
  <c r="K2006" i="16"/>
  <c r="K2007" i="16"/>
  <c r="K2008" i="16"/>
  <c r="K2009" i="16"/>
  <c r="K2010" i="16"/>
  <c r="K2011" i="16"/>
  <c r="K2012" i="16"/>
  <c r="K2013" i="16"/>
  <c r="K2014" i="16"/>
  <c r="K2015" i="16"/>
  <c r="K2016" i="16"/>
  <c r="K2017" i="16"/>
  <c r="K2018" i="16"/>
  <c r="K2019" i="16"/>
  <c r="K2020" i="16"/>
  <c r="K2021" i="16"/>
  <c r="K2022" i="16"/>
  <c r="K2023" i="16"/>
  <c r="K2024" i="16"/>
  <c r="K2025" i="16"/>
  <c r="K2026" i="16"/>
  <c r="K2027" i="16"/>
  <c r="K2028" i="16"/>
  <c r="K2029" i="16"/>
  <c r="K2030" i="16"/>
  <c r="K2031" i="16"/>
  <c r="K2032" i="16"/>
  <c r="K2033" i="16"/>
  <c r="K2034" i="16"/>
  <c r="K2035" i="16"/>
  <c r="K2036" i="16"/>
  <c r="K2037" i="16"/>
  <c r="K2038" i="16"/>
  <c r="K2039" i="16"/>
  <c r="K2040" i="16"/>
  <c r="K2041" i="16"/>
  <c r="K2042" i="16"/>
  <c r="K2043" i="16"/>
  <c r="K2044" i="16"/>
  <c r="K2045" i="16"/>
  <c r="K2046" i="16"/>
  <c r="K2047" i="16"/>
  <c r="K2048" i="16"/>
  <c r="K2049" i="16"/>
  <c r="K2050" i="16"/>
  <c r="K2051" i="16"/>
  <c r="K2052" i="16"/>
  <c r="K2053" i="16"/>
  <c r="K2054" i="16"/>
  <c r="K2055" i="16"/>
  <c r="K2056" i="16"/>
  <c r="K2057" i="16"/>
  <c r="K2058" i="16"/>
  <c r="K2059" i="16"/>
  <c r="K2060" i="16"/>
  <c r="K2061" i="16"/>
  <c r="K2062" i="16"/>
  <c r="K2063" i="16"/>
  <c r="K2064" i="16"/>
  <c r="K2065" i="16"/>
  <c r="K2066" i="16"/>
  <c r="K2067" i="16"/>
  <c r="K2068" i="16"/>
  <c r="K2069" i="16"/>
  <c r="K2070" i="16"/>
  <c r="K2071" i="16"/>
  <c r="K2072" i="16"/>
  <c r="K2073" i="16"/>
  <c r="K2074" i="16"/>
  <c r="K2075" i="16"/>
  <c r="K2076" i="16"/>
  <c r="K2077" i="16"/>
  <c r="K2078" i="16"/>
  <c r="K2079" i="16"/>
  <c r="K2080" i="16"/>
  <c r="K2081" i="16"/>
  <c r="K2082" i="16"/>
  <c r="K2083" i="16"/>
  <c r="K2084" i="16"/>
  <c r="K2085" i="16"/>
  <c r="K2086" i="16"/>
  <c r="K2087" i="16"/>
  <c r="K2088" i="16"/>
  <c r="K2089" i="16"/>
  <c r="K2090" i="16"/>
  <c r="K2091" i="16"/>
  <c r="K2092" i="16"/>
  <c r="K2093" i="16"/>
  <c r="K2094" i="16"/>
  <c r="K2095" i="16"/>
  <c r="K2096" i="16"/>
  <c r="K2097" i="16"/>
  <c r="K2098" i="16"/>
  <c r="K2099" i="16"/>
  <c r="K2100" i="16"/>
  <c r="K2101" i="16"/>
  <c r="K2102" i="16"/>
  <c r="K2103" i="16"/>
  <c r="K2104" i="16"/>
  <c r="K2105" i="16"/>
  <c r="K2106" i="16"/>
  <c r="K2107" i="16"/>
  <c r="K2108" i="16"/>
  <c r="K2109" i="16"/>
  <c r="K2110" i="16"/>
  <c r="K2111" i="16"/>
  <c r="K2112" i="16"/>
  <c r="K2113" i="16"/>
  <c r="K2114" i="16"/>
  <c r="K2115" i="16"/>
  <c r="K2116" i="16"/>
  <c r="K2117" i="16"/>
  <c r="K2118" i="16"/>
  <c r="K2119" i="16"/>
  <c r="K2120" i="16"/>
  <c r="K2121" i="16"/>
  <c r="K2122" i="16"/>
  <c r="K2123" i="16"/>
  <c r="K2124" i="16"/>
  <c r="K2125" i="16"/>
  <c r="K2126" i="16"/>
  <c r="K2127" i="16"/>
  <c r="K2128" i="16"/>
  <c r="K2129" i="16"/>
  <c r="K2130" i="16"/>
  <c r="K2131" i="16"/>
  <c r="K2132" i="16"/>
  <c r="K2133" i="16"/>
  <c r="K2134" i="16"/>
  <c r="K2135" i="16"/>
  <c r="K2136" i="16"/>
  <c r="K2137" i="16"/>
  <c r="K2138" i="16"/>
  <c r="K2139" i="16"/>
  <c r="K2140" i="16"/>
  <c r="K2141" i="16"/>
  <c r="K2142" i="16"/>
  <c r="K2143" i="16"/>
  <c r="K2144" i="16"/>
  <c r="K2145" i="16"/>
  <c r="K2146" i="16"/>
  <c r="K2147" i="16"/>
  <c r="K2148" i="16"/>
  <c r="K2149" i="16"/>
  <c r="K2150" i="16"/>
  <c r="K2151" i="16"/>
  <c r="K2152" i="16"/>
  <c r="K2153" i="16"/>
  <c r="K2154" i="16"/>
  <c r="K2155" i="16"/>
  <c r="K2156" i="16"/>
  <c r="K2157" i="16"/>
  <c r="K2158" i="16"/>
  <c r="K2159" i="16"/>
  <c r="K2160" i="16"/>
  <c r="K2161" i="16"/>
  <c r="K2162" i="16"/>
  <c r="K2163" i="16"/>
  <c r="K2164" i="16"/>
  <c r="K2165" i="16"/>
  <c r="K2166" i="16"/>
  <c r="K2167" i="16"/>
  <c r="K2168" i="16"/>
  <c r="K2169" i="16"/>
  <c r="K2170" i="16"/>
  <c r="K2171" i="16"/>
  <c r="K2172" i="16"/>
  <c r="K2173" i="16"/>
  <c r="K2174" i="16"/>
  <c r="K2175" i="16"/>
  <c r="K2176" i="16"/>
  <c r="K2177" i="16"/>
  <c r="K2178" i="16"/>
  <c r="K2179" i="16"/>
  <c r="K2180" i="16"/>
  <c r="K2181" i="16"/>
  <c r="K2182" i="16"/>
  <c r="K2183" i="16"/>
  <c r="K2184" i="16"/>
  <c r="K2185" i="16"/>
  <c r="K2186" i="16"/>
  <c r="K2187" i="16"/>
  <c r="K2188" i="16"/>
  <c r="K2189" i="16"/>
  <c r="K2190" i="16"/>
  <c r="K2191" i="16"/>
  <c r="K2192" i="16"/>
  <c r="K2193" i="16"/>
  <c r="K2194" i="16"/>
  <c r="K2195" i="16"/>
  <c r="K2196" i="16"/>
  <c r="K2197" i="16"/>
  <c r="K2198" i="16"/>
  <c r="K2199" i="16"/>
  <c r="K2200" i="16"/>
  <c r="K2201" i="16"/>
  <c r="K2202" i="16"/>
  <c r="K2203" i="16"/>
  <c r="K2204" i="16"/>
  <c r="K2205" i="16"/>
  <c r="K2206" i="16"/>
  <c r="K2207" i="16"/>
  <c r="K2208" i="16"/>
  <c r="K2209" i="16"/>
  <c r="K2210" i="16"/>
  <c r="K2211" i="16"/>
  <c r="K2212" i="16"/>
  <c r="K2213" i="16"/>
  <c r="K2214" i="16"/>
  <c r="K2215" i="16"/>
  <c r="K2216" i="16"/>
  <c r="K2217" i="16"/>
  <c r="K2218" i="16"/>
  <c r="K2219" i="16"/>
  <c r="K2220" i="16"/>
  <c r="K2221" i="16"/>
  <c r="K2222" i="16"/>
  <c r="K2223" i="16"/>
  <c r="K2224" i="16"/>
  <c r="K2225" i="16"/>
  <c r="K2226" i="16"/>
  <c r="K2227" i="16"/>
  <c r="K2228" i="16"/>
  <c r="K2229" i="16"/>
  <c r="K2230" i="16"/>
  <c r="K2231" i="16"/>
  <c r="K2232" i="16"/>
  <c r="K2233" i="16"/>
  <c r="K2234" i="16"/>
  <c r="K2235" i="16"/>
  <c r="K2236" i="16"/>
  <c r="K2237" i="16"/>
  <c r="K2238" i="16"/>
  <c r="K2239" i="16"/>
  <c r="K2240" i="16"/>
  <c r="K2241" i="16"/>
  <c r="K2242" i="16"/>
  <c r="K2243" i="16"/>
  <c r="K2244" i="16"/>
  <c r="K2245" i="16"/>
  <c r="K2246" i="16"/>
  <c r="K2247" i="16"/>
  <c r="K2248" i="16"/>
  <c r="K2249" i="16"/>
  <c r="K2250" i="16"/>
  <c r="K2251" i="16"/>
  <c r="K2252" i="16"/>
  <c r="K2253" i="16"/>
  <c r="K2254" i="16"/>
  <c r="K2255" i="16"/>
  <c r="K2256" i="16"/>
  <c r="K2257" i="16"/>
  <c r="K2258" i="16"/>
  <c r="K2259" i="16"/>
  <c r="K2260" i="16"/>
  <c r="K2261" i="16"/>
  <c r="K2262" i="16"/>
  <c r="K2263" i="16"/>
  <c r="K2264" i="16"/>
  <c r="K2265" i="16"/>
  <c r="K2266" i="16"/>
  <c r="K2267" i="16"/>
  <c r="K2268" i="16"/>
  <c r="K2269" i="16"/>
  <c r="K2270" i="16"/>
  <c r="K2271" i="16"/>
  <c r="K2272" i="16"/>
  <c r="K2273" i="16"/>
  <c r="K2274" i="16"/>
  <c r="K2275" i="16"/>
  <c r="K2276" i="16"/>
  <c r="K2277" i="16"/>
  <c r="K2278" i="16"/>
  <c r="K2279" i="16"/>
  <c r="K2280" i="16"/>
  <c r="K2281" i="16"/>
  <c r="K2282" i="16"/>
  <c r="K2283" i="16"/>
  <c r="K2284" i="16"/>
  <c r="K2285" i="16"/>
  <c r="K2286" i="16"/>
  <c r="K2287" i="16"/>
  <c r="K2288" i="16"/>
  <c r="K2289" i="16"/>
  <c r="K2290" i="16"/>
  <c r="K2291" i="16"/>
  <c r="K2292" i="16"/>
  <c r="K2293" i="16"/>
  <c r="K2294" i="16"/>
  <c r="K2295" i="16"/>
  <c r="K2296" i="16"/>
  <c r="K2297" i="16"/>
  <c r="K2298" i="16"/>
  <c r="K2299" i="16"/>
  <c r="K2300" i="16"/>
  <c r="K2301" i="16"/>
  <c r="K2302" i="16"/>
  <c r="K2303" i="16"/>
  <c r="K2304" i="16"/>
  <c r="K2305" i="16"/>
  <c r="K2306" i="16"/>
  <c r="K2307" i="16"/>
  <c r="K2308" i="16"/>
  <c r="K2309" i="16"/>
  <c r="K2310" i="16"/>
  <c r="K2311" i="16"/>
  <c r="K2312" i="16"/>
  <c r="K2313" i="16"/>
  <c r="K2314" i="16"/>
  <c r="K2315" i="16"/>
  <c r="K2316" i="16"/>
  <c r="K2317" i="16"/>
  <c r="K2318" i="16"/>
  <c r="K2319" i="16"/>
  <c r="K2320" i="16"/>
  <c r="K2321" i="16"/>
  <c r="K2322" i="16"/>
  <c r="K2323" i="16"/>
  <c r="K2324" i="16"/>
  <c r="K2325" i="16"/>
  <c r="K2326" i="16"/>
  <c r="K2327" i="16"/>
  <c r="K2328" i="16"/>
  <c r="K2329" i="16"/>
  <c r="K2330" i="16"/>
  <c r="K2331" i="16"/>
  <c r="K2332" i="16"/>
  <c r="K2333" i="16"/>
  <c r="K2334" i="16"/>
  <c r="K2335" i="16"/>
  <c r="K2336" i="16"/>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677" i="16"/>
  <c r="J678" i="16"/>
  <c r="J679" i="16"/>
  <c r="J680" i="16"/>
  <c r="J681" i="16"/>
  <c r="J682" i="16"/>
  <c r="J683" i="16"/>
  <c r="J684" i="16"/>
  <c r="J685" i="16"/>
  <c r="J686" i="16"/>
  <c r="J687" i="16"/>
  <c r="J688" i="16"/>
  <c r="J689" i="16"/>
  <c r="J690" i="16"/>
  <c r="J691" i="16"/>
  <c r="J692" i="16"/>
  <c r="J693" i="16"/>
  <c r="J694" i="16"/>
  <c r="J695" i="16"/>
  <c r="J696" i="16"/>
  <c r="J697" i="16"/>
  <c r="J698" i="16"/>
  <c r="J699" i="16"/>
  <c r="J700" i="16"/>
  <c r="J701" i="16"/>
  <c r="J702" i="16"/>
  <c r="J703" i="16"/>
  <c r="J704" i="16"/>
  <c r="J705" i="16"/>
  <c r="J706" i="16"/>
  <c r="J707" i="16"/>
  <c r="J708" i="16"/>
  <c r="J709" i="16"/>
  <c r="J710" i="16"/>
  <c r="J711" i="16"/>
  <c r="J712" i="16"/>
  <c r="J713" i="16"/>
  <c r="J714" i="16"/>
  <c r="J715" i="16"/>
  <c r="J716" i="16"/>
  <c r="J717" i="16"/>
  <c r="J718" i="16"/>
  <c r="J719" i="16"/>
  <c r="J720" i="16"/>
  <c r="J721" i="16"/>
  <c r="J722" i="16"/>
  <c r="J723" i="16"/>
  <c r="J724" i="16"/>
  <c r="J725" i="16"/>
  <c r="J726" i="16"/>
  <c r="J727" i="16"/>
  <c r="J728" i="16"/>
  <c r="J729" i="16"/>
  <c r="J730" i="16"/>
  <c r="J731" i="16"/>
  <c r="J732" i="16"/>
  <c r="J733" i="16"/>
  <c r="J734" i="16"/>
  <c r="J735" i="16"/>
  <c r="J736" i="16"/>
  <c r="J737" i="16"/>
  <c r="J738" i="16"/>
  <c r="J739" i="16"/>
  <c r="J740" i="16"/>
  <c r="J741" i="16"/>
  <c r="J742" i="16"/>
  <c r="J743" i="16"/>
  <c r="J744" i="16"/>
  <c r="J745" i="16"/>
  <c r="J746" i="16"/>
  <c r="J747" i="16"/>
  <c r="J748" i="16"/>
  <c r="J749" i="16"/>
  <c r="J750" i="16"/>
  <c r="J751" i="16"/>
  <c r="J752" i="16"/>
  <c r="J753" i="16"/>
  <c r="J754" i="16"/>
  <c r="J755" i="16"/>
  <c r="J756" i="16"/>
  <c r="J757" i="16"/>
  <c r="J758" i="16"/>
  <c r="J759" i="16"/>
  <c r="J760" i="16"/>
  <c r="J761" i="16"/>
  <c r="J762" i="16"/>
  <c r="J763" i="16"/>
  <c r="J764" i="16"/>
  <c r="J765" i="16"/>
  <c r="J766" i="16"/>
  <c r="J767" i="16"/>
  <c r="J768" i="16"/>
  <c r="J769" i="16"/>
  <c r="J770" i="16"/>
  <c r="J771" i="16"/>
  <c r="J772" i="16"/>
  <c r="J773" i="16"/>
  <c r="J774" i="16"/>
  <c r="J775" i="16"/>
  <c r="J776" i="16"/>
  <c r="J777" i="16"/>
  <c r="J778" i="16"/>
  <c r="J779" i="16"/>
  <c r="J780" i="16"/>
  <c r="J781" i="16"/>
  <c r="J782" i="16"/>
  <c r="J783" i="16"/>
  <c r="J784" i="16"/>
  <c r="J785" i="16"/>
  <c r="J786" i="16"/>
  <c r="J787" i="16"/>
  <c r="J788" i="16"/>
  <c r="J789" i="16"/>
  <c r="J790" i="16"/>
  <c r="J791" i="16"/>
  <c r="J792" i="16"/>
  <c r="J793" i="16"/>
  <c r="J794" i="16"/>
  <c r="J795" i="16"/>
  <c r="J796" i="16"/>
  <c r="J797" i="16"/>
  <c r="J798" i="16"/>
  <c r="J799" i="16"/>
  <c r="J800" i="16"/>
  <c r="J801" i="16"/>
  <c r="J802" i="16"/>
  <c r="J803" i="16"/>
  <c r="J804" i="16"/>
  <c r="J805" i="16"/>
  <c r="J806" i="16"/>
  <c r="J807" i="16"/>
  <c r="J808" i="16"/>
  <c r="J809" i="16"/>
  <c r="J810" i="16"/>
  <c r="J811" i="16"/>
  <c r="J812" i="16"/>
  <c r="J813" i="16"/>
  <c r="J814" i="16"/>
  <c r="J815" i="16"/>
  <c r="J816" i="16"/>
  <c r="J817" i="16"/>
  <c r="J818" i="16"/>
  <c r="J819" i="16"/>
  <c r="J820" i="16"/>
  <c r="J821" i="16"/>
  <c r="J822" i="16"/>
  <c r="J823" i="16"/>
  <c r="J824" i="16"/>
  <c r="J825" i="16"/>
  <c r="J826" i="16"/>
  <c r="J827" i="16"/>
  <c r="J828" i="16"/>
  <c r="J829" i="16"/>
  <c r="J830" i="16"/>
  <c r="J831" i="16"/>
  <c r="J832" i="16"/>
  <c r="J833" i="16"/>
  <c r="J834" i="16"/>
  <c r="J835" i="16"/>
  <c r="J836" i="16"/>
  <c r="J837" i="16"/>
  <c r="J838" i="16"/>
  <c r="J839" i="16"/>
  <c r="J840" i="16"/>
  <c r="J841" i="16"/>
  <c r="J842" i="16"/>
  <c r="J843" i="16"/>
  <c r="J844" i="16"/>
  <c r="J845" i="16"/>
  <c r="J846" i="16"/>
  <c r="J847" i="16"/>
  <c r="J848" i="16"/>
  <c r="J849" i="16"/>
  <c r="J850" i="16"/>
  <c r="J851" i="16"/>
  <c r="J852" i="16"/>
  <c r="J853" i="16"/>
  <c r="J854" i="16"/>
  <c r="J855" i="16"/>
  <c r="J856" i="16"/>
  <c r="J857" i="16"/>
  <c r="J858" i="16"/>
  <c r="J859" i="16"/>
  <c r="J860" i="16"/>
  <c r="J861" i="16"/>
  <c r="J862" i="16"/>
  <c r="J863" i="16"/>
  <c r="J864" i="16"/>
  <c r="J865" i="16"/>
  <c r="J866" i="16"/>
  <c r="J867" i="16"/>
  <c r="J868" i="16"/>
  <c r="J869" i="16"/>
  <c r="J870" i="16"/>
  <c r="J871" i="16"/>
  <c r="J872" i="16"/>
  <c r="J873" i="16"/>
  <c r="J874" i="16"/>
  <c r="J875" i="16"/>
  <c r="J876" i="16"/>
  <c r="J877" i="16"/>
  <c r="J878" i="16"/>
  <c r="J879" i="16"/>
  <c r="J880" i="16"/>
  <c r="J881" i="16"/>
  <c r="J882" i="16"/>
  <c r="J883" i="16"/>
  <c r="J884" i="16"/>
  <c r="J885" i="16"/>
  <c r="J886" i="16"/>
  <c r="J887" i="16"/>
  <c r="J888" i="16"/>
  <c r="J889" i="16"/>
  <c r="J890" i="16"/>
  <c r="J891" i="16"/>
  <c r="J892" i="16"/>
  <c r="J893" i="16"/>
  <c r="J894" i="16"/>
  <c r="J895" i="16"/>
  <c r="J896" i="16"/>
  <c r="J897" i="16"/>
  <c r="J898" i="16"/>
  <c r="J899" i="16"/>
  <c r="J900" i="16"/>
  <c r="J901" i="16"/>
  <c r="J902" i="16"/>
  <c r="J903" i="16"/>
  <c r="J904" i="16"/>
  <c r="J905" i="16"/>
  <c r="J906" i="16"/>
  <c r="J907" i="16"/>
  <c r="J908" i="16"/>
  <c r="J909" i="16"/>
  <c r="J910" i="16"/>
  <c r="J911" i="16"/>
  <c r="J912" i="16"/>
  <c r="J913" i="16"/>
  <c r="J914" i="16"/>
  <c r="J915" i="16"/>
  <c r="J916" i="16"/>
  <c r="J917" i="16"/>
  <c r="J918" i="16"/>
  <c r="J919" i="16"/>
  <c r="J920" i="16"/>
  <c r="J921" i="16"/>
  <c r="J922" i="16"/>
  <c r="J923" i="16"/>
  <c r="J924" i="16"/>
  <c r="J925" i="16"/>
  <c r="J926" i="16"/>
  <c r="J927" i="16"/>
  <c r="J928" i="16"/>
  <c r="J929" i="16"/>
  <c r="J930" i="16"/>
  <c r="J931" i="16"/>
  <c r="J932" i="16"/>
  <c r="J933" i="16"/>
  <c r="J934" i="16"/>
  <c r="J935" i="16"/>
  <c r="J936" i="16"/>
  <c r="J937" i="16"/>
  <c r="J938" i="16"/>
  <c r="J939" i="16"/>
  <c r="J940" i="16"/>
  <c r="J941" i="16"/>
  <c r="J942" i="16"/>
  <c r="J943" i="16"/>
  <c r="J944" i="16"/>
  <c r="J945" i="16"/>
  <c r="J946" i="16"/>
  <c r="J947" i="16"/>
  <c r="J948" i="16"/>
  <c r="J949" i="16"/>
  <c r="J950" i="16"/>
  <c r="J951" i="16"/>
  <c r="J952" i="16"/>
  <c r="J953" i="16"/>
  <c r="J954" i="16"/>
  <c r="J955" i="16"/>
  <c r="J956" i="16"/>
  <c r="J957" i="16"/>
  <c r="J958" i="16"/>
  <c r="J959" i="16"/>
  <c r="J960" i="16"/>
  <c r="J961" i="16"/>
  <c r="J962" i="16"/>
  <c r="J963" i="16"/>
  <c r="J964" i="16"/>
  <c r="J965" i="16"/>
  <c r="J966" i="16"/>
  <c r="J967" i="16"/>
  <c r="J968" i="16"/>
  <c r="J969" i="16"/>
  <c r="J970" i="16"/>
  <c r="J971" i="16"/>
  <c r="J972" i="16"/>
  <c r="J973" i="16"/>
  <c r="J974" i="16"/>
  <c r="J975" i="16"/>
  <c r="J976" i="16"/>
  <c r="J977" i="16"/>
  <c r="J978" i="16"/>
  <c r="J979" i="16"/>
  <c r="J980" i="16"/>
  <c r="J981" i="16"/>
  <c r="J982" i="16"/>
  <c r="J983" i="16"/>
  <c r="J984" i="16"/>
  <c r="J985" i="16"/>
  <c r="J986" i="16"/>
  <c r="J987" i="16"/>
  <c r="J988" i="16"/>
  <c r="J989" i="16"/>
  <c r="J990" i="16"/>
  <c r="J991" i="16"/>
  <c r="J992" i="16"/>
  <c r="J993" i="16"/>
  <c r="J994" i="16"/>
  <c r="J995" i="16"/>
  <c r="J996" i="16"/>
  <c r="J997" i="16"/>
  <c r="J998" i="16"/>
  <c r="J999" i="16"/>
  <c r="J1000" i="16"/>
  <c r="J1001" i="16"/>
  <c r="J1002" i="16"/>
  <c r="J1003" i="16"/>
  <c r="J1004" i="16"/>
  <c r="J1005" i="16"/>
  <c r="J1006" i="16"/>
  <c r="J1007" i="16"/>
  <c r="J1008" i="16"/>
  <c r="J1009" i="16"/>
  <c r="J1010" i="16"/>
  <c r="J1011" i="16"/>
  <c r="J1012" i="16"/>
  <c r="J1013" i="16"/>
  <c r="J1014" i="16"/>
  <c r="J1015" i="16"/>
  <c r="J1016" i="16"/>
  <c r="J1017" i="16"/>
  <c r="J1018" i="16"/>
  <c r="J1019" i="16"/>
  <c r="J1020" i="16"/>
  <c r="J1021" i="16"/>
  <c r="J1022" i="16"/>
  <c r="J1023" i="16"/>
  <c r="J1024" i="16"/>
  <c r="J1025" i="16"/>
  <c r="J1026" i="16"/>
  <c r="J1027" i="16"/>
  <c r="J1028" i="16"/>
  <c r="J1029" i="16"/>
  <c r="J1030" i="16"/>
  <c r="J1031" i="16"/>
  <c r="J1032" i="16"/>
  <c r="J1033" i="16"/>
  <c r="J1034" i="16"/>
  <c r="J1035" i="16"/>
  <c r="J1036" i="16"/>
  <c r="J1037" i="16"/>
  <c r="J1038" i="16"/>
  <c r="J1039" i="16"/>
  <c r="J1040" i="16"/>
  <c r="J1041" i="16"/>
  <c r="J1042" i="16"/>
  <c r="J1043" i="16"/>
  <c r="J1044" i="16"/>
  <c r="J1045" i="16"/>
  <c r="J1046" i="16"/>
  <c r="J1047" i="16"/>
  <c r="J1048" i="16"/>
  <c r="J1049" i="16"/>
  <c r="J1050" i="16"/>
  <c r="J1051" i="16"/>
  <c r="J1052" i="16"/>
  <c r="J1053" i="16"/>
  <c r="J1054" i="16"/>
  <c r="J1055" i="16"/>
  <c r="J1056" i="16"/>
  <c r="J1057" i="16"/>
  <c r="J1058" i="16"/>
  <c r="J1059" i="16"/>
  <c r="J1060" i="16"/>
  <c r="J1061" i="16"/>
  <c r="J1062" i="16"/>
  <c r="J1063" i="16"/>
  <c r="J1064" i="16"/>
  <c r="J1065" i="16"/>
  <c r="J1066" i="16"/>
  <c r="J1067" i="16"/>
  <c r="J1068" i="16"/>
  <c r="J1069" i="16"/>
  <c r="J1070" i="16"/>
  <c r="J1071" i="16"/>
  <c r="J1072" i="16"/>
  <c r="J1073" i="16"/>
  <c r="J1074" i="16"/>
  <c r="J1075" i="16"/>
  <c r="J1076" i="16"/>
  <c r="J1077" i="16"/>
  <c r="J1078" i="16"/>
  <c r="J1079" i="16"/>
  <c r="J1080" i="16"/>
  <c r="J1081" i="16"/>
  <c r="J1082" i="16"/>
  <c r="J1083" i="16"/>
  <c r="J1084" i="16"/>
  <c r="J1085" i="16"/>
  <c r="J1086" i="16"/>
  <c r="J1087" i="16"/>
  <c r="J1088" i="16"/>
  <c r="J1089" i="16"/>
  <c r="J1090" i="16"/>
  <c r="J1091" i="16"/>
  <c r="J1092" i="16"/>
  <c r="J1093" i="16"/>
  <c r="J1094" i="16"/>
  <c r="J1095" i="16"/>
  <c r="J1096" i="16"/>
  <c r="J1097" i="16"/>
  <c r="J1098" i="16"/>
  <c r="J1099" i="16"/>
  <c r="J1100" i="16"/>
  <c r="J1101" i="16"/>
  <c r="J1102" i="16"/>
  <c r="J1103" i="16"/>
  <c r="J1104" i="16"/>
  <c r="J1105" i="16"/>
  <c r="J1106" i="16"/>
  <c r="J1107" i="16"/>
  <c r="J1108" i="16"/>
  <c r="J1109" i="16"/>
  <c r="J1110" i="16"/>
  <c r="J1111" i="16"/>
  <c r="J1112" i="16"/>
  <c r="J1113" i="16"/>
  <c r="J1114" i="16"/>
  <c r="J1115" i="16"/>
  <c r="J1116" i="16"/>
  <c r="J1117" i="16"/>
  <c r="J1118" i="16"/>
  <c r="J1119" i="16"/>
  <c r="J1120" i="16"/>
  <c r="J1121" i="16"/>
  <c r="J1122" i="16"/>
  <c r="J1123" i="16"/>
  <c r="J1124" i="16"/>
  <c r="J1125" i="16"/>
  <c r="J1126" i="16"/>
  <c r="J1127" i="16"/>
  <c r="J1128" i="16"/>
  <c r="J1129" i="16"/>
  <c r="J1130" i="16"/>
  <c r="J1131" i="16"/>
  <c r="J1132" i="16"/>
  <c r="J1133" i="16"/>
  <c r="J1134" i="16"/>
  <c r="J1135" i="16"/>
  <c r="J1136" i="16"/>
  <c r="J1137" i="16"/>
  <c r="J1138" i="16"/>
  <c r="J1139" i="16"/>
  <c r="J1140" i="16"/>
  <c r="J1141" i="16"/>
  <c r="J1142" i="16"/>
  <c r="J1143" i="16"/>
  <c r="J1144" i="16"/>
  <c r="J1145" i="16"/>
  <c r="J1146" i="16"/>
  <c r="J1147" i="16"/>
  <c r="J1148" i="16"/>
  <c r="J1149" i="16"/>
  <c r="J1150" i="16"/>
  <c r="J1151" i="16"/>
  <c r="J1152" i="16"/>
  <c r="J1153" i="16"/>
  <c r="J1154" i="16"/>
  <c r="J1155" i="16"/>
  <c r="J1156" i="16"/>
  <c r="J1157" i="16"/>
  <c r="J1158" i="16"/>
  <c r="J1159" i="16"/>
  <c r="J1160" i="16"/>
  <c r="J1161" i="16"/>
  <c r="J1162" i="16"/>
  <c r="J1163" i="16"/>
  <c r="J1164" i="16"/>
  <c r="J1165" i="16"/>
  <c r="J1166" i="16"/>
  <c r="J1167" i="16"/>
  <c r="J1168" i="16"/>
  <c r="J1169" i="16"/>
  <c r="J1170" i="16"/>
  <c r="J1171" i="16"/>
  <c r="J1172" i="16"/>
  <c r="J1173" i="16"/>
  <c r="J1174" i="16"/>
  <c r="J1175" i="16"/>
  <c r="J1176" i="16"/>
  <c r="J1177" i="16"/>
  <c r="J1178" i="16"/>
  <c r="J1179" i="16"/>
  <c r="J1180" i="16"/>
  <c r="J1181" i="16"/>
  <c r="J1182" i="16"/>
  <c r="J1183" i="16"/>
  <c r="J1184" i="16"/>
  <c r="J1185" i="16"/>
  <c r="J1186" i="16"/>
  <c r="J1187" i="16"/>
  <c r="J1188" i="16"/>
  <c r="J1189" i="16"/>
  <c r="J1190" i="16"/>
  <c r="J1191" i="16"/>
  <c r="J1192" i="16"/>
  <c r="J1193" i="16"/>
  <c r="J1194" i="16"/>
  <c r="J1195" i="16"/>
  <c r="J1196" i="16"/>
  <c r="J1197" i="16"/>
  <c r="J1198" i="16"/>
  <c r="J1199" i="16"/>
  <c r="J1200" i="16"/>
  <c r="J1201" i="16"/>
  <c r="J1202" i="16"/>
  <c r="J1203" i="16"/>
  <c r="J1204" i="16"/>
  <c r="J1205" i="16"/>
  <c r="J1206" i="16"/>
  <c r="J1207" i="16"/>
  <c r="J1208" i="16"/>
  <c r="J1209" i="16"/>
  <c r="J1210" i="16"/>
  <c r="J1211" i="16"/>
  <c r="J1212" i="16"/>
  <c r="J1213" i="16"/>
  <c r="J1214" i="16"/>
  <c r="J1215" i="16"/>
  <c r="J1216" i="16"/>
  <c r="J1217" i="16"/>
  <c r="J1218" i="16"/>
  <c r="J1219" i="16"/>
  <c r="J1220" i="16"/>
  <c r="J1221" i="16"/>
  <c r="J1222" i="16"/>
  <c r="J1223" i="16"/>
  <c r="J1224" i="16"/>
  <c r="J1225" i="16"/>
  <c r="J1226" i="16"/>
  <c r="J1227" i="16"/>
  <c r="J1228" i="16"/>
  <c r="J1229" i="16"/>
  <c r="J1230" i="16"/>
  <c r="J1231" i="16"/>
  <c r="J1232" i="16"/>
  <c r="J1233" i="16"/>
  <c r="J1234" i="16"/>
  <c r="J1235" i="16"/>
  <c r="J1236" i="16"/>
  <c r="J1237" i="16"/>
  <c r="J1238" i="16"/>
  <c r="J1239" i="16"/>
  <c r="J1240" i="16"/>
  <c r="J1241" i="16"/>
  <c r="J1242" i="16"/>
  <c r="J1243" i="16"/>
  <c r="J1244" i="16"/>
  <c r="J1245" i="16"/>
  <c r="J1246" i="16"/>
  <c r="J1247" i="16"/>
  <c r="J1248" i="16"/>
  <c r="J1249" i="16"/>
  <c r="J1250" i="16"/>
  <c r="J1251" i="16"/>
  <c r="J1252" i="16"/>
  <c r="J1253" i="16"/>
  <c r="J1254" i="16"/>
  <c r="J1255" i="16"/>
  <c r="J1256" i="16"/>
  <c r="J1257" i="16"/>
  <c r="J1258" i="16"/>
  <c r="J1259" i="16"/>
  <c r="J1260" i="16"/>
  <c r="J1261" i="16"/>
  <c r="J1262" i="16"/>
  <c r="J1263" i="16"/>
  <c r="J1264" i="16"/>
  <c r="J1265" i="16"/>
  <c r="J1266" i="16"/>
  <c r="J1267" i="16"/>
  <c r="J1268" i="16"/>
  <c r="J1269" i="16"/>
  <c r="J1270" i="16"/>
  <c r="J1271" i="16"/>
  <c r="J1272" i="16"/>
  <c r="J1273" i="16"/>
  <c r="J1274" i="16"/>
  <c r="J1275" i="16"/>
  <c r="J1276" i="16"/>
  <c r="J1277" i="16"/>
  <c r="J1278" i="16"/>
  <c r="J1279" i="16"/>
  <c r="J1280" i="16"/>
  <c r="J1281" i="16"/>
  <c r="J1282" i="16"/>
  <c r="J1283" i="16"/>
  <c r="J1284" i="16"/>
  <c r="J1285" i="16"/>
  <c r="J1286" i="16"/>
  <c r="J1287" i="16"/>
  <c r="J1288" i="16"/>
  <c r="J1289" i="16"/>
  <c r="J1290" i="16"/>
  <c r="J1291" i="16"/>
  <c r="J1292" i="16"/>
  <c r="J1293" i="16"/>
  <c r="J1294" i="16"/>
  <c r="J1295" i="16"/>
  <c r="J1296" i="16"/>
  <c r="J1297" i="16"/>
  <c r="J1298" i="16"/>
  <c r="J1299" i="16"/>
  <c r="J1300" i="16"/>
  <c r="J1301" i="16"/>
  <c r="J1302" i="16"/>
  <c r="J1303" i="16"/>
  <c r="J1304" i="16"/>
  <c r="J1305" i="16"/>
  <c r="J1306" i="16"/>
  <c r="J1307" i="16"/>
  <c r="J1308" i="16"/>
  <c r="J1309" i="16"/>
  <c r="J1310" i="16"/>
  <c r="J1311" i="16"/>
  <c r="J1312" i="16"/>
  <c r="J1313" i="16"/>
  <c r="J1314" i="16"/>
  <c r="J1315" i="16"/>
  <c r="J1316" i="16"/>
  <c r="J1317" i="16"/>
  <c r="J1318" i="16"/>
  <c r="J1319" i="16"/>
  <c r="J1320" i="16"/>
  <c r="J1321" i="16"/>
  <c r="J1322" i="16"/>
  <c r="J1323" i="16"/>
  <c r="J1324" i="16"/>
  <c r="J1325" i="16"/>
  <c r="J1326" i="16"/>
  <c r="J1327" i="16"/>
  <c r="J1328" i="16"/>
  <c r="J1329" i="16"/>
  <c r="J1330" i="16"/>
  <c r="J1331" i="16"/>
  <c r="J1332" i="16"/>
  <c r="J1333" i="16"/>
  <c r="J1334" i="16"/>
  <c r="J1335" i="16"/>
  <c r="J1336" i="16"/>
  <c r="J1337" i="16"/>
  <c r="J1338" i="16"/>
  <c r="J1339" i="16"/>
  <c r="J1340" i="16"/>
  <c r="J1341" i="16"/>
  <c r="J1342" i="16"/>
  <c r="J1343" i="16"/>
  <c r="J1344" i="16"/>
  <c r="J1345" i="16"/>
  <c r="J1346" i="16"/>
  <c r="J1347" i="16"/>
  <c r="J1348" i="16"/>
  <c r="J1349" i="16"/>
  <c r="J1350" i="16"/>
  <c r="J1351" i="16"/>
  <c r="J1352" i="16"/>
  <c r="J1353" i="16"/>
  <c r="J1354" i="16"/>
  <c r="J1355" i="16"/>
  <c r="J1356" i="16"/>
  <c r="J1357" i="16"/>
  <c r="J1358" i="16"/>
  <c r="J1359" i="16"/>
  <c r="J1360" i="16"/>
  <c r="J1361" i="16"/>
  <c r="J1362" i="16"/>
  <c r="J1363" i="16"/>
  <c r="J1364" i="16"/>
  <c r="J1365" i="16"/>
  <c r="J1366" i="16"/>
  <c r="J1367" i="16"/>
  <c r="J1368" i="16"/>
  <c r="J1369" i="16"/>
  <c r="J1370" i="16"/>
  <c r="J1371" i="16"/>
  <c r="J1372" i="16"/>
  <c r="J1373" i="16"/>
  <c r="J1374" i="16"/>
  <c r="J1375" i="16"/>
  <c r="J1376" i="16"/>
  <c r="J1377" i="16"/>
  <c r="J1378" i="16"/>
  <c r="J1379" i="16"/>
  <c r="J1380" i="16"/>
  <c r="J1381" i="16"/>
  <c r="J1382" i="16"/>
  <c r="J1383" i="16"/>
  <c r="J1384" i="16"/>
  <c r="J1385" i="16"/>
  <c r="J1386" i="16"/>
  <c r="J1387" i="16"/>
  <c r="J1388" i="16"/>
  <c r="J1389" i="16"/>
  <c r="J1390" i="16"/>
  <c r="J1391" i="16"/>
  <c r="J1392" i="16"/>
  <c r="J1393" i="16"/>
  <c r="J1394" i="16"/>
  <c r="J1395" i="16"/>
  <c r="J1396" i="16"/>
  <c r="J1397" i="16"/>
  <c r="J1398" i="16"/>
  <c r="J1399" i="16"/>
  <c r="J1400" i="16"/>
  <c r="J1401" i="16"/>
  <c r="J1402" i="16"/>
  <c r="J1403" i="16"/>
  <c r="J1404" i="16"/>
  <c r="J1405" i="16"/>
  <c r="J1406" i="16"/>
  <c r="J1407" i="16"/>
  <c r="J1408" i="16"/>
  <c r="J1409" i="16"/>
  <c r="J1410" i="16"/>
  <c r="J1411" i="16"/>
  <c r="J1412" i="16"/>
  <c r="J1413" i="16"/>
  <c r="J1414" i="16"/>
  <c r="J1415" i="16"/>
  <c r="J1416" i="16"/>
  <c r="J1417" i="16"/>
  <c r="J1418" i="16"/>
  <c r="J1419" i="16"/>
  <c r="J1420" i="16"/>
  <c r="J1421" i="16"/>
  <c r="J1422" i="16"/>
  <c r="J1423" i="16"/>
  <c r="J1424" i="16"/>
  <c r="J1425" i="16"/>
  <c r="J1426" i="16"/>
  <c r="J1427" i="16"/>
  <c r="J1428" i="16"/>
  <c r="J1429" i="16"/>
  <c r="J1430" i="16"/>
  <c r="J1431" i="16"/>
  <c r="J1432" i="16"/>
  <c r="J1433" i="16"/>
  <c r="J1434" i="16"/>
  <c r="J1435" i="16"/>
  <c r="J1436" i="16"/>
  <c r="J1437" i="16"/>
  <c r="J1438" i="16"/>
  <c r="J1439" i="16"/>
  <c r="J1440" i="16"/>
  <c r="J1441" i="16"/>
  <c r="J1442" i="16"/>
  <c r="J1443" i="16"/>
  <c r="J1444" i="16"/>
  <c r="J1445" i="16"/>
  <c r="J1446" i="16"/>
  <c r="J1447" i="16"/>
  <c r="J1448" i="16"/>
  <c r="J1449" i="16"/>
  <c r="J1450" i="16"/>
  <c r="J1451" i="16"/>
  <c r="J1452" i="16"/>
  <c r="J1453" i="16"/>
  <c r="J1454" i="16"/>
  <c r="J1455" i="16"/>
  <c r="J1456" i="16"/>
  <c r="J1457" i="16"/>
  <c r="J1458" i="16"/>
  <c r="J1459" i="16"/>
  <c r="J1460" i="16"/>
  <c r="J1461" i="16"/>
  <c r="J1462" i="16"/>
  <c r="J1463" i="16"/>
  <c r="J1464" i="16"/>
  <c r="J1465" i="16"/>
  <c r="J1466" i="16"/>
  <c r="J1467" i="16"/>
  <c r="J1468" i="16"/>
  <c r="J1469" i="16"/>
  <c r="J1470" i="16"/>
  <c r="J1471" i="16"/>
  <c r="J1472" i="16"/>
  <c r="J1473" i="16"/>
  <c r="J1474" i="16"/>
  <c r="J1475" i="16"/>
  <c r="J1476" i="16"/>
  <c r="J1477" i="16"/>
  <c r="J1478" i="16"/>
  <c r="J1479" i="16"/>
  <c r="J1480" i="16"/>
  <c r="J1481" i="16"/>
  <c r="J1482" i="16"/>
  <c r="J1483" i="16"/>
  <c r="J1484" i="16"/>
  <c r="J1485" i="16"/>
  <c r="J1486" i="16"/>
  <c r="J1487" i="16"/>
  <c r="J1488" i="16"/>
  <c r="J1489" i="16"/>
  <c r="J1490" i="16"/>
  <c r="J1491" i="16"/>
  <c r="J1492" i="16"/>
  <c r="J1493" i="16"/>
  <c r="J1494" i="16"/>
  <c r="J1495" i="16"/>
  <c r="J1496" i="16"/>
  <c r="J1497" i="16"/>
  <c r="J1498" i="16"/>
  <c r="J1499" i="16"/>
  <c r="J1500" i="16"/>
  <c r="J1501" i="16"/>
  <c r="J1502" i="16"/>
  <c r="J1503" i="16"/>
  <c r="J1504" i="16"/>
  <c r="J1505" i="16"/>
  <c r="J1506" i="16"/>
  <c r="J1507" i="16"/>
  <c r="J1508" i="16"/>
  <c r="J1509" i="16"/>
  <c r="J1510" i="16"/>
  <c r="J1511" i="16"/>
  <c r="J1512" i="16"/>
  <c r="J1513" i="16"/>
  <c r="J1514" i="16"/>
  <c r="J1515" i="16"/>
  <c r="J1516" i="16"/>
  <c r="J1517" i="16"/>
  <c r="J1518" i="16"/>
  <c r="J1519" i="16"/>
  <c r="J1520" i="16"/>
  <c r="J1521" i="16"/>
  <c r="J1522" i="16"/>
  <c r="J1523" i="16"/>
  <c r="J1524" i="16"/>
  <c r="J1525" i="16"/>
  <c r="J1526" i="16"/>
  <c r="J1527" i="16"/>
  <c r="J1528" i="16"/>
  <c r="J1529" i="16"/>
  <c r="J1530" i="16"/>
  <c r="J1531" i="16"/>
  <c r="J1532" i="16"/>
  <c r="J1533" i="16"/>
  <c r="J1534" i="16"/>
  <c r="J1535" i="16"/>
  <c r="J1536" i="16"/>
  <c r="J1537" i="16"/>
  <c r="J1538" i="16"/>
  <c r="J1539" i="16"/>
  <c r="J1540" i="16"/>
  <c r="J1541" i="16"/>
  <c r="J1542" i="16"/>
  <c r="J1543" i="16"/>
  <c r="J1544" i="16"/>
  <c r="J1545" i="16"/>
  <c r="J1546" i="16"/>
  <c r="J1547" i="16"/>
  <c r="J1548" i="16"/>
  <c r="J1549" i="16"/>
  <c r="J1550" i="16"/>
  <c r="J1551" i="16"/>
  <c r="J1552" i="16"/>
  <c r="J1553" i="16"/>
  <c r="J1554" i="16"/>
  <c r="J1555" i="16"/>
  <c r="J1556" i="16"/>
  <c r="J1557" i="16"/>
  <c r="J1558" i="16"/>
  <c r="J1559" i="16"/>
  <c r="J1560" i="16"/>
  <c r="J1561" i="16"/>
  <c r="J1562" i="16"/>
  <c r="J1563" i="16"/>
  <c r="J1564" i="16"/>
  <c r="J1565" i="16"/>
  <c r="J1566" i="16"/>
  <c r="J1567" i="16"/>
  <c r="J1568" i="16"/>
  <c r="J1569" i="16"/>
  <c r="J1570" i="16"/>
  <c r="J1571" i="16"/>
  <c r="J1572" i="16"/>
  <c r="J1573" i="16"/>
  <c r="J1574" i="16"/>
  <c r="J1575" i="16"/>
  <c r="J1576" i="16"/>
  <c r="J1577" i="16"/>
  <c r="J1578" i="16"/>
  <c r="J1579" i="16"/>
  <c r="J1580" i="16"/>
  <c r="J1581" i="16"/>
  <c r="J1582" i="16"/>
  <c r="J1583" i="16"/>
  <c r="J1584" i="16"/>
  <c r="J1585" i="16"/>
  <c r="J1586" i="16"/>
  <c r="J1587" i="16"/>
  <c r="J1588" i="16"/>
  <c r="J1589" i="16"/>
  <c r="J1590" i="16"/>
  <c r="J1591" i="16"/>
  <c r="J1592" i="16"/>
  <c r="J1593" i="16"/>
  <c r="J1594" i="16"/>
  <c r="J1595" i="16"/>
  <c r="J1596" i="16"/>
  <c r="J1597" i="16"/>
  <c r="J1598" i="16"/>
  <c r="J1599" i="16"/>
  <c r="J1600" i="16"/>
  <c r="J1601" i="16"/>
  <c r="J1602" i="16"/>
  <c r="J1603" i="16"/>
  <c r="J1604" i="16"/>
  <c r="J1605" i="16"/>
  <c r="J1606" i="16"/>
  <c r="J1607" i="16"/>
  <c r="J1608" i="16"/>
  <c r="J1609" i="16"/>
  <c r="J1610" i="16"/>
  <c r="J1611" i="16"/>
  <c r="J1612" i="16"/>
  <c r="J1613" i="16"/>
  <c r="J1614" i="16"/>
  <c r="J1615" i="16"/>
  <c r="J1616" i="16"/>
  <c r="J1617" i="16"/>
  <c r="J1618" i="16"/>
  <c r="J1619" i="16"/>
  <c r="J1620" i="16"/>
  <c r="J1621" i="16"/>
  <c r="J1622" i="16"/>
  <c r="J1623" i="16"/>
  <c r="J1624" i="16"/>
  <c r="J1625" i="16"/>
  <c r="J1626" i="16"/>
  <c r="J1627" i="16"/>
  <c r="J1628" i="16"/>
  <c r="J1629" i="16"/>
  <c r="J1630" i="16"/>
  <c r="J1631" i="16"/>
  <c r="J1632" i="16"/>
  <c r="J1633" i="16"/>
  <c r="J1634" i="16"/>
  <c r="J1635" i="16"/>
  <c r="J1636" i="16"/>
  <c r="J1637" i="16"/>
  <c r="J1638" i="16"/>
  <c r="J1639" i="16"/>
  <c r="J1640" i="16"/>
  <c r="J1641" i="16"/>
  <c r="J1642" i="16"/>
  <c r="J1643" i="16"/>
  <c r="J1644" i="16"/>
  <c r="J1645" i="16"/>
  <c r="J1646" i="16"/>
  <c r="J1647" i="16"/>
  <c r="J1648" i="16"/>
  <c r="J1649" i="16"/>
  <c r="J1650" i="16"/>
  <c r="J1651" i="16"/>
  <c r="J1652" i="16"/>
  <c r="J1653" i="16"/>
  <c r="J1654" i="16"/>
  <c r="J1655" i="16"/>
  <c r="J1656" i="16"/>
  <c r="J1657" i="16"/>
  <c r="J1658" i="16"/>
  <c r="J1659" i="16"/>
  <c r="J1660" i="16"/>
  <c r="J1661" i="16"/>
  <c r="J1662" i="16"/>
  <c r="J1663" i="16"/>
  <c r="J1664" i="16"/>
  <c r="J1665" i="16"/>
  <c r="J1666" i="16"/>
  <c r="J1667" i="16"/>
  <c r="J1668" i="16"/>
  <c r="J1669" i="16"/>
  <c r="J1670" i="16"/>
  <c r="J1671" i="16"/>
  <c r="J1672" i="16"/>
  <c r="J1673" i="16"/>
  <c r="J1674" i="16"/>
  <c r="J1675" i="16"/>
  <c r="J1676" i="16"/>
  <c r="J1677" i="16"/>
  <c r="J1678" i="16"/>
  <c r="J1679" i="16"/>
  <c r="J1680" i="16"/>
  <c r="J1681" i="16"/>
  <c r="J1682" i="16"/>
  <c r="J1683" i="16"/>
  <c r="J1684" i="16"/>
  <c r="J1685" i="16"/>
  <c r="J1686" i="16"/>
  <c r="J1687" i="16"/>
  <c r="J1688" i="16"/>
  <c r="J1689" i="16"/>
  <c r="J1690" i="16"/>
  <c r="J1691" i="16"/>
  <c r="J1692" i="16"/>
  <c r="J1693" i="16"/>
  <c r="J1694" i="16"/>
  <c r="J1695" i="16"/>
  <c r="J1696" i="16"/>
  <c r="J1697" i="16"/>
  <c r="J1698" i="16"/>
  <c r="J1699" i="16"/>
  <c r="J1700" i="16"/>
  <c r="J1701" i="16"/>
  <c r="J1702" i="16"/>
  <c r="J1703" i="16"/>
  <c r="J1704" i="16"/>
  <c r="J1705" i="16"/>
  <c r="J1706" i="16"/>
  <c r="J1707" i="16"/>
  <c r="J1708" i="16"/>
  <c r="J1709" i="16"/>
  <c r="J1710" i="16"/>
  <c r="J1711" i="16"/>
  <c r="J1712" i="16"/>
  <c r="J1713" i="16"/>
  <c r="J1714" i="16"/>
  <c r="J1715" i="16"/>
  <c r="J1716" i="16"/>
  <c r="J1717" i="16"/>
  <c r="J1718" i="16"/>
  <c r="J1719" i="16"/>
  <c r="J1720" i="16"/>
  <c r="J1721" i="16"/>
  <c r="J1722" i="16"/>
  <c r="J1723" i="16"/>
  <c r="J1724" i="16"/>
  <c r="J1725" i="16"/>
  <c r="J1726" i="16"/>
  <c r="J1727" i="16"/>
  <c r="J1728" i="16"/>
  <c r="J1729" i="16"/>
  <c r="J1730" i="16"/>
  <c r="J1731" i="16"/>
  <c r="J1732" i="16"/>
  <c r="J1733" i="16"/>
  <c r="J1734" i="16"/>
  <c r="J1735" i="16"/>
  <c r="J1736" i="16"/>
  <c r="J1737" i="16"/>
  <c r="J1738" i="16"/>
  <c r="J1739" i="16"/>
  <c r="J1740" i="16"/>
  <c r="J1741" i="16"/>
  <c r="J1742" i="16"/>
  <c r="J1743" i="16"/>
  <c r="J1744" i="16"/>
  <c r="J1745" i="16"/>
  <c r="J1746" i="16"/>
  <c r="J1747" i="16"/>
  <c r="J1748" i="16"/>
  <c r="J1749" i="16"/>
  <c r="J1750" i="16"/>
  <c r="J1751" i="16"/>
  <c r="J1752" i="16"/>
  <c r="J1753" i="16"/>
  <c r="J1754" i="16"/>
  <c r="J1755" i="16"/>
  <c r="J1756" i="16"/>
  <c r="J1757" i="16"/>
  <c r="J1758" i="16"/>
  <c r="J1759" i="16"/>
  <c r="J1760" i="16"/>
  <c r="J1761" i="16"/>
  <c r="J1762" i="16"/>
  <c r="J1763" i="16"/>
  <c r="J1764" i="16"/>
  <c r="J1765" i="16"/>
  <c r="J1766" i="16"/>
  <c r="J1767" i="16"/>
  <c r="J1768" i="16"/>
  <c r="J1769" i="16"/>
  <c r="J1770" i="16"/>
  <c r="J1771" i="16"/>
  <c r="J1772" i="16"/>
  <c r="J1773" i="16"/>
  <c r="J1774" i="16"/>
  <c r="J1775" i="16"/>
  <c r="J1776" i="16"/>
  <c r="J1777" i="16"/>
  <c r="J1778" i="16"/>
  <c r="J1779" i="16"/>
  <c r="J1780" i="16"/>
  <c r="J1781" i="16"/>
  <c r="J1782" i="16"/>
  <c r="J1783" i="16"/>
  <c r="J1784" i="16"/>
  <c r="J1785" i="16"/>
  <c r="J1786" i="16"/>
  <c r="J1787" i="16"/>
  <c r="J1788" i="16"/>
  <c r="J1789" i="16"/>
  <c r="J1790" i="16"/>
  <c r="J1791" i="16"/>
  <c r="J1792" i="16"/>
  <c r="J1793" i="16"/>
  <c r="J1794" i="16"/>
  <c r="J1795" i="16"/>
  <c r="J1796" i="16"/>
  <c r="J1797" i="16"/>
  <c r="J1798" i="16"/>
  <c r="J1799" i="16"/>
  <c r="J1800" i="16"/>
  <c r="J1801" i="16"/>
  <c r="J1802" i="16"/>
  <c r="J1803" i="16"/>
  <c r="J1804" i="16"/>
  <c r="J1805" i="16"/>
  <c r="J1806" i="16"/>
  <c r="J1807" i="16"/>
  <c r="J1808" i="16"/>
  <c r="J1809" i="16"/>
  <c r="J1810" i="16"/>
  <c r="J1811" i="16"/>
  <c r="J1812" i="16"/>
  <c r="J1813" i="16"/>
  <c r="J1814" i="16"/>
  <c r="J1815" i="16"/>
  <c r="J1816" i="16"/>
  <c r="J1817" i="16"/>
  <c r="J1818" i="16"/>
  <c r="J1819" i="16"/>
  <c r="J1820" i="16"/>
  <c r="J1821" i="16"/>
  <c r="J1822" i="16"/>
  <c r="J1823" i="16"/>
  <c r="J1824" i="16"/>
  <c r="J1825" i="16"/>
  <c r="J1826" i="16"/>
  <c r="J1827" i="16"/>
  <c r="J1828" i="16"/>
  <c r="J1829" i="16"/>
  <c r="J1830" i="16"/>
  <c r="J1831" i="16"/>
  <c r="J1832" i="16"/>
  <c r="J1833" i="16"/>
  <c r="J1834" i="16"/>
  <c r="J1835" i="16"/>
  <c r="J1836" i="16"/>
  <c r="J1837" i="16"/>
  <c r="J1838" i="16"/>
  <c r="J1839" i="16"/>
  <c r="J1840" i="16"/>
  <c r="J1841" i="16"/>
  <c r="J1842" i="16"/>
  <c r="J1843" i="16"/>
  <c r="J1844" i="16"/>
  <c r="J1845" i="16"/>
  <c r="J1846" i="16"/>
  <c r="J1847" i="16"/>
  <c r="J1848" i="16"/>
  <c r="J1849" i="16"/>
  <c r="J1850" i="16"/>
  <c r="J1851" i="16"/>
  <c r="J1852" i="16"/>
  <c r="J1853" i="16"/>
  <c r="J1854" i="16"/>
  <c r="J1855" i="16"/>
  <c r="J1856" i="16"/>
  <c r="J1857" i="16"/>
  <c r="J1858" i="16"/>
  <c r="J1859" i="16"/>
  <c r="J1860" i="16"/>
  <c r="J1861" i="16"/>
  <c r="J1862" i="16"/>
  <c r="J1863" i="16"/>
  <c r="J1864" i="16"/>
  <c r="J1865" i="16"/>
  <c r="J1866" i="16"/>
  <c r="J1867" i="16"/>
  <c r="J1868" i="16"/>
  <c r="J1869" i="16"/>
  <c r="J1870" i="16"/>
  <c r="J1871" i="16"/>
  <c r="J1872" i="16"/>
  <c r="J1873" i="16"/>
  <c r="J1874" i="16"/>
  <c r="J1875" i="16"/>
  <c r="J1876" i="16"/>
  <c r="J1877" i="16"/>
  <c r="J1878" i="16"/>
  <c r="J1879" i="16"/>
  <c r="J1880" i="16"/>
  <c r="J1881" i="16"/>
  <c r="J1882" i="16"/>
  <c r="J1883" i="16"/>
  <c r="J1884" i="16"/>
  <c r="J1885" i="16"/>
  <c r="J1886" i="16"/>
  <c r="J1887" i="16"/>
  <c r="J1888" i="16"/>
  <c r="J1889" i="16"/>
  <c r="J1890" i="16"/>
  <c r="J1891" i="16"/>
  <c r="J1892" i="16"/>
  <c r="J1893" i="16"/>
  <c r="J1894" i="16"/>
  <c r="J1895" i="16"/>
  <c r="J1896" i="16"/>
  <c r="J1897" i="16"/>
  <c r="J1898" i="16"/>
  <c r="J1899" i="16"/>
  <c r="J1900" i="16"/>
  <c r="J1901" i="16"/>
  <c r="J1902" i="16"/>
  <c r="J1903" i="16"/>
  <c r="J1904" i="16"/>
  <c r="J1905" i="16"/>
  <c r="J1906" i="16"/>
  <c r="J1907" i="16"/>
  <c r="J1908" i="16"/>
  <c r="J1909" i="16"/>
  <c r="J1910" i="16"/>
  <c r="J1911" i="16"/>
  <c r="J1912" i="16"/>
  <c r="J1913" i="16"/>
  <c r="J1914" i="16"/>
  <c r="J1915" i="16"/>
  <c r="J1916" i="16"/>
  <c r="J1917" i="16"/>
  <c r="J1918" i="16"/>
  <c r="J1919" i="16"/>
  <c r="J1920" i="16"/>
  <c r="J1921" i="16"/>
  <c r="J1922" i="16"/>
  <c r="J1923" i="16"/>
  <c r="J1924" i="16"/>
  <c r="J1925" i="16"/>
  <c r="J1926" i="16"/>
  <c r="J1927" i="16"/>
  <c r="J1928" i="16"/>
  <c r="J1929" i="16"/>
  <c r="J1930" i="16"/>
  <c r="J1931" i="16"/>
  <c r="J1932" i="16"/>
  <c r="J1933" i="16"/>
  <c r="J1934" i="16"/>
  <c r="J1935" i="16"/>
  <c r="J1936" i="16"/>
  <c r="J1937" i="16"/>
  <c r="J1938" i="16"/>
  <c r="J1939" i="16"/>
  <c r="J1940" i="16"/>
  <c r="J1941" i="16"/>
  <c r="J1942" i="16"/>
  <c r="J1943" i="16"/>
  <c r="J1944" i="16"/>
  <c r="J1945" i="16"/>
  <c r="J1946" i="16"/>
  <c r="J1947" i="16"/>
  <c r="J1948" i="16"/>
  <c r="J1949" i="16"/>
  <c r="J1950" i="16"/>
  <c r="J1951" i="16"/>
  <c r="J1952" i="16"/>
  <c r="J1953" i="16"/>
  <c r="J1954" i="16"/>
  <c r="J1955" i="16"/>
  <c r="J1956" i="16"/>
  <c r="J1957" i="16"/>
  <c r="J1958" i="16"/>
  <c r="J1959" i="16"/>
  <c r="J1960" i="16"/>
  <c r="J1961" i="16"/>
  <c r="J1962" i="16"/>
  <c r="J1963" i="16"/>
  <c r="J1964" i="16"/>
  <c r="J1965" i="16"/>
  <c r="J1966" i="16"/>
  <c r="J1967" i="16"/>
  <c r="J1968" i="16"/>
  <c r="J1969" i="16"/>
  <c r="J1970" i="16"/>
  <c r="J1971" i="16"/>
  <c r="J1972" i="16"/>
  <c r="J1973" i="16"/>
  <c r="J1974" i="16"/>
  <c r="J1975" i="16"/>
  <c r="J1976" i="16"/>
  <c r="J1977" i="16"/>
  <c r="J1978" i="16"/>
  <c r="J1979" i="16"/>
  <c r="J1980" i="16"/>
  <c r="J1981" i="16"/>
  <c r="J1982" i="16"/>
  <c r="J1983" i="16"/>
  <c r="J1984" i="16"/>
  <c r="J1985" i="16"/>
  <c r="J1986" i="16"/>
  <c r="J1987" i="16"/>
  <c r="J1988" i="16"/>
  <c r="J1989" i="16"/>
  <c r="J1990" i="16"/>
  <c r="J1991" i="16"/>
  <c r="J1992" i="16"/>
  <c r="J1993" i="16"/>
  <c r="J1994" i="16"/>
  <c r="J1995" i="16"/>
  <c r="J1996" i="16"/>
  <c r="J1997" i="16"/>
  <c r="J1998" i="16"/>
  <c r="J1999" i="16"/>
  <c r="J2000" i="16"/>
  <c r="J2001" i="16"/>
  <c r="J2002" i="16"/>
  <c r="J2003" i="16"/>
  <c r="J2004" i="16"/>
  <c r="J2005" i="16"/>
  <c r="J2006" i="16"/>
  <c r="J2007" i="16"/>
  <c r="J2008" i="16"/>
  <c r="J2009" i="16"/>
  <c r="J2010" i="16"/>
  <c r="J2011" i="16"/>
  <c r="J2012" i="16"/>
  <c r="J2013" i="16"/>
  <c r="J2014" i="16"/>
  <c r="J2015" i="16"/>
  <c r="J2016" i="16"/>
  <c r="J2017" i="16"/>
  <c r="J2018" i="16"/>
  <c r="J2019" i="16"/>
  <c r="J2020" i="16"/>
  <c r="J2021" i="16"/>
  <c r="J2022" i="16"/>
  <c r="J2023" i="16"/>
  <c r="J2024" i="16"/>
  <c r="J2025" i="16"/>
  <c r="J2026" i="16"/>
  <c r="J2027" i="16"/>
  <c r="J2028" i="16"/>
  <c r="J2029" i="16"/>
  <c r="J2030" i="16"/>
  <c r="J2031" i="16"/>
  <c r="J2032" i="16"/>
  <c r="J2033" i="16"/>
  <c r="J2034" i="16"/>
  <c r="J2035" i="16"/>
  <c r="J2036" i="16"/>
  <c r="J2037" i="16"/>
  <c r="J2038" i="16"/>
  <c r="J2039" i="16"/>
  <c r="J2040" i="16"/>
  <c r="J2041" i="16"/>
  <c r="J2042" i="16"/>
  <c r="J2043" i="16"/>
  <c r="J2044" i="16"/>
  <c r="J2045" i="16"/>
  <c r="J2046" i="16"/>
  <c r="J2047" i="16"/>
  <c r="J2048" i="16"/>
  <c r="J2049" i="16"/>
  <c r="J2050" i="16"/>
  <c r="J2051" i="16"/>
  <c r="J2052" i="16"/>
  <c r="J2053" i="16"/>
  <c r="J2054" i="16"/>
  <c r="J2055" i="16"/>
  <c r="J2056" i="16"/>
  <c r="J2057" i="16"/>
  <c r="J2058" i="16"/>
  <c r="J2059" i="16"/>
  <c r="J2060" i="16"/>
  <c r="J2061" i="16"/>
  <c r="J2062" i="16"/>
  <c r="J2063" i="16"/>
  <c r="J2064" i="16"/>
  <c r="J2065" i="16"/>
  <c r="J2066" i="16"/>
  <c r="J2067" i="16"/>
  <c r="J2068" i="16"/>
  <c r="J2069" i="16"/>
  <c r="J2070" i="16"/>
  <c r="J2071" i="16"/>
  <c r="J2072" i="16"/>
  <c r="J2073" i="16"/>
  <c r="J2074" i="16"/>
  <c r="J2075" i="16"/>
  <c r="J2076" i="16"/>
  <c r="J2077" i="16"/>
  <c r="J2078" i="16"/>
  <c r="J2079" i="16"/>
  <c r="J2080" i="16"/>
  <c r="J2081" i="16"/>
  <c r="J2082" i="16"/>
  <c r="J2083" i="16"/>
  <c r="J2084" i="16"/>
  <c r="J2085" i="16"/>
  <c r="J2086" i="16"/>
  <c r="J2087" i="16"/>
  <c r="J2088" i="16"/>
  <c r="J2089" i="16"/>
  <c r="J2090" i="16"/>
  <c r="J2091" i="16"/>
  <c r="J2092" i="16"/>
  <c r="J2093" i="16"/>
  <c r="J2094" i="16"/>
  <c r="J2095" i="16"/>
  <c r="J2096" i="16"/>
  <c r="J2097" i="16"/>
  <c r="J2098" i="16"/>
  <c r="J2099" i="16"/>
  <c r="J2100" i="16"/>
  <c r="J2101" i="16"/>
  <c r="J2102" i="16"/>
  <c r="J2103" i="16"/>
  <c r="J2104" i="16"/>
  <c r="J2105" i="16"/>
  <c r="J2106" i="16"/>
  <c r="J2107" i="16"/>
  <c r="J2108" i="16"/>
  <c r="J2109" i="16"/>
  <c r="J2110" i="16"/>
  <c r="J2111" i="16"/>
  <c r="J2112" i="16"/>
  <c r="J2113" i="16"/>
  <c r="J2114" i="16"/>
  <c r="J2115" i="16"/>
  <c r="J2116" i="16"/>
  <c r="J2117" i="16"/>
  <c r="J2118" i="16"/>
  <c r="J2119" i="16"/>
  <c r="J2120" i="16"/>
  <c r="J2121" i="16"/>
  <c r="J2122" i="16"/>
  <c r="J2123" i="16"/>
  <c r="J2124" i="16"/>
  <c r="J2125" i="16"/>
  <c r="J2126" i="16"/>
  <c r="J2127" i="16"/>
  <c r="J2128" i="16"/>
  <c r="J2129" i="16"/>
  <c r="J2130" i="16"/>
  <c r="J2131" i="16"/>
  <c r="J2132" i="16"/>
  <c r="J2133" i="16"/>
  <c r="J2134" i="16"/>
  <c r="J2135" i="16"/>
  <c r="J2136" i="16"/>
  <c r="J2137" i="16"/>
  <c r="J2138" i="16"/>
  <c r="J2139" i="16"/>
  <c r="J2140" i="16"/>
  <c r="J2141" i="16"/>
  <c r="J2142" i="16"/>
  <c r="J2143" i="16"/>
  <c r="J2144" i="16"/>
  <c r="J2145" i="16"/>
  <c r="J2146" i="16"/>
  <c r="J2147" i="16"/>
  <c r="J2148" i="16"/>
  <c r="J2149" i="16"/>
  <c r="J2150" i="16"/>
  <c r="J2151" i="16"/>
  <c r="J2152" i="16"/>
  <c r="J2153" i="16"/>
  <c r="J2154" i="16"/>
  <c r="J2155" i="16"/>
  <c r="J2156" i="16"/>
  <c r="J2157" i="16"/>
  <c r="J2158" i="16"/>
  <c r="J2159" i="16"/>
  <c r="J2160" i="16"/>
  <c r="J2161" i="16"/>
  <c r="J2162" i="16"/>
  <c r="J2163" i="16"/>
  <c r="J2164" i="16"/>
  <c r="J2165" i="16"/>
  <c r="J2166" i="16"/>
  <c r="J2167" i="16"/>
  <c r="J2168" i="16"/>
  <c r="J2169" i="16"/>
  <c r="J2170" i="16"/>
  <c r="J2171" i="16"/>
  <c r="J2172" i="16"/>
  <c r="J2173" i="16"/>
  <c r="J2174" i="16"/>
  <c r="J2175" i="16"/>
  <c r="J2176" i="16"/>
  <c r="J2177" i="16"/>
  <c r="J2178" i="16"/>
  <c r="J2179" i="16"/>
  <c r="J2180" i="16"/>
  <c r="J2181" i="16"/>
  <c r="J2182" i="16"/>
  <c r="J2183" i="16"/>
  <c r="J2184" i="16"/>
  <c r="J2185" i="16"/>
  <c r="J2186" i="16"/>
  <c r="J2187" i="16"/>
  <c r="J2188" i="16"/>
  <c r="J2189" i="16"/>
  <c r="J2190" i="16"/>
  <c r="J2191" i="16"/>
  <c r="J2192" i="16"/>
  <c r="J2193" i="16"/>
  <c r="J2194" i="16"/>
  <c r="J2195" i="16"/>
  <c r="J2196" i="16"/>
  <c r="J2197" i="16"/>
  <c r="J2198" i="16"/>
  <c r="J2199" i="16"/>
  <c r="J2200" i="16"/>
  <c r="J2201" i="16"/>
  <c r="J2202" i="16"/>
  <c r="J2203" i="16"/>
  <c r="J2204" i="16"/>
  <c r="J2205" i="16"/>
  <c r="J2206" i="16"/>
  <c r="J2207" i="16"/>
  <c r="J2208" i="16"/>
  <c r="J2209" i="16"/>
  <c r="J2210" i="16"/>
  <c r="J2211" i="16"/>
  <c r="J2212" i="16"/>
  <c r="J2213" i="16"/>
  <c r="J2214" i="16"/>
  <c r="J2215" i="16"/>
  <c r="J2216" i="16"/>
  <c r="J2217" i="16"/>
  <c r="J2218" i="16"/>
  <c r="J2219" i="16"/>
  <c r="J2220" i="16"/>
  <c r="J2221" i="16"/>
  <c r="J2222" i="16"/>
  <c r="J2223" i="16"/>
  <c r="J2224" i="16"/>
  <c r="J2225" i="16"/>
  <c r="J2226" i="16"/>
  <c r="J2227" i="16"/>
  <c r="J2228" i="16"/>
  <c r="J2229" i="16"/>
  <c r="J2230" i="16"/>
  <c r="J2231" i="16"/>
  <c r="J2232" i="16"/>
  <c r="J2233" i="16"/>
  <c r="J2234" i="16"/>
  <c r="J2235" i="16"/>
  <c r="J2236" i="16"/>
  <c r="J2237" i="16"/>
  <c r="J2238" i="16"/>
  <c r="J2239" i="16"/>
  <c r="J2240" i="16"/>
  <c r="J2241" i="16"/>
  <c r="J2242" i="16"/>
  <c r="J2243" i="16"/>
  <c r="J2244" i="16"/>
  <c r="J2245" i="16"/>
  <c r="J2246" i="16"/>
  <c r="J2247" i="16"/>
  <c r="J2248" i="16"/>
  <c r="J2249" i="16"/>
  <c r="J2250" i="16"/>
  <c r="J2251" i="16"/>
  <c r="J2252" i="16"/>
  <c r="J2253" i="16"/>
  <c r="J2254" i="16"/>
  <c r="J2255" i="16"/>
  <c r="J2256" i="16"/>
  <c r="J2257" i="16"/>
  <c r="J2258" i="16"/>
  <c r="J2259" i="16"/>
  <c r="J2260" i="16"/>
  <c r="J2261" i="16"/>
  <c r="J2262" i="16"/>
  <c r="J2263" i="16"/>
  <c r="J2264" i="16"/>
  <c r="J2265" i="16"/>
  <c r="J2266" i="16"/>
  <c r="J2267" i="16"/>
  <c r="J2268" i="16"/>
  <c r="J2269" i="16"/>
  <c r="J2270" i="16"/>
  <c r="J2271" i="16"/>
  <c r="J2272" i="16"/>
  <c r="J2273" i="16"/>
  <c r="J2274" i="16"/>
  <c r="J2275" i="16"/>
  <c r="J2276" i="16"/>
  <c r="J2277" i="16"/>
  <c r="J2278" i="16"/>
  <c r="J2279" i="16"/>
  <c r="J2280" i="16"/>
  <c r="J2281" i="16"/>
  <c r="J2282" i="16"/>
  <c r="J2283" i="16"/>
  <c r="J2284" i="16"/>
  <c r="J2285" i="16"/>
  <c r="J2286" i="16"/>
  <c r="J2287" i="16"/>
  <c r="J2288" i="16"/>
  <c r="J2289" i="16"/>
  <c r="J2290" i="16"/>
  <c r="J2291" i="16"/>
  <c r="J2292" i="16"/>
  <c r="J2293" i="16"/>
  <c r="J2294" i="16"/>
  <c r="J2295" i="16"/>
  <c r="J2296" i="16"/>
  <c r="J2297" i="16"/>
  <c r="J2298" i="16"/>
  <c r="J2299" i="16"/>
  <c r="J2300" i="16"/>
  <c r="J2301" i="16"/>
  <c r="J2302" i="16"/>
  <c r="J2303" i="16"/>
  <c r="J2304" i="16"/>
  <c r="J2305" i="16"/>
  <c r="J2306" i="16"/>
  <c r="J2307" i="16"/>
  <c r="J2308" i="16"/>
  <c r="J2309" i="16"/>
  <c r="J2310" i="16"/>
  <c r="J2311" i="16"/>
  <c r="J2312" i="16"/>
  <c r="J2313" i="16"/>
  <c r="J2314" i="16"/>
  <c r="J2315" i="16"/>
  <c r="J2316" i="16"/>
  <c r="J2317" i="16"/>
  <c r="J2318" i="16"/>
  <c r="J2319" i="16"/>
  <c r="J2320" i="16"/>
  <c r="J2321" i="16"/>
  <c r="J2322" i="16"/>
  <c r="J2323" i="16"/>
  <c r="J2324" i="16"/>
  <c r="J2325" i="16"/>
  <c r="J2326" i="16"/>
  <c r="J2327" i="16"/>
  <c r="J2328" i="16"/>
  <c r="J2329" i="16"/>
  <c r="J2330" i="16"/>
  <c r="J2331" i="16"/>
  <c r="J2332" i="16"/>
  <c r="J2333" i="16"/>
  <c r="J2334" i="16"/>
  <c r="J2335" i="16"/>
  <c r="J2336" i="16"/>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7"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0"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5"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2"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1" i="16"/>
  <c r="I772"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I899" i="16"/>
  <c r="I900" i="16"/>
  <c r="I901" i="16"/>
  <c r="I902" i="16"/>
  <c r="I903" i="16"/>
  <c r="I904" i="16"/>
  <c r="I905" i="16"/>
  <c r="I906" i="16"/>
  <c r="I907" i="16"/>
  <c r="I908" i="16"/>
  <c r="I909" i="16"/>
  <c r="I910" i="16"/>
  <c r="I911" i="16"/>
  <c r="I912" i="16"/>
  <c r="I913" i="16"/>
  <c r="I914" i="16"/>
  <c r="I915" i="16"/>
  <c r="I916" i="16"/>
  <c r="I917" i="16"/>
  <c r="I918" i="16"/>
  <c r="I919" i="16"/>
  <c r="I920" i="16"/>
  <c r="I921" i="16"/>
  <c r="I922" i="16"/>
  <c r="I923" i="16"/>
  <c r="I924" i="16"/>
  <c r="I925" i="16"/>
  <c r="I926" i="16"/>
  <c r="I927" i="16"/>
  <c r="I928" i="16"/>
  <c r="I929" i="16"/>
  <c r="I930" i="16"/>
  <c r="I931" i="16"/>
  <c r="I932" i="16"/>
  <c r="I933" i="16"/>
  <c r="I934" i="16"/>
  <c r="I935" i="16"/>
  <c r="I936" i="16"/>
  <c r="I937" i="16"/>
  <c r="I938" i="16"/>
  <c r="I939" i="16"/>
  <c r="I940" i="16"/>
  <c r="I941" i="16"/>
  <c r="I942" i="16"/>
  <c r="I943" i="16"/>
  <c r="I944" i="16"/>
  <c r="I945" i="16"/>
  <c r="I946" i="16"/>
  <c r="I947" i="16"/>
  <c r="I948" i="16"/>
  <c r="I949" i="16"/>
  <c r="I950" i="16"/>
  <c r="I951" i="16"/>
  <c r="I952" i="16"/>
  <c r="I953" i="16"/>
  <c r="I954" i="16"/>
  <c r="I955" i="16"/>
  <c r="I956" i="16"/>
  <c r="I957" i="16"/>
  <c r="I958" i="16"/>
  <c r="I959" i="16"/>
  <c r="I960" i="16"/>
  <c r="I961" i="16"/>
  <c r="I962" i="16"/>
  <c r="I963" i="16"/>
  <c r="I964" i="16"/>
  <c r="I965" i="16"/>
  <c r="I966" i="16"/>
  <c r="I967" i="16"/>
  <c r="I968" i="16"/>
  <c r="I969" i="16"/>
  <c r="I970" i="16"/>
  <c r="I971" i="16"/>
  <c r="I972" i="16"/>
  <c r="I973" i="16"/>
  <c r="I974" i="16"/>
  <c r="I975" i="16"/>
  <c r="I976" i="16"/>
  <c r="I977" i="16"/>
  <c r="I978" i="16"/>
  <c r="I979" i="16"/>
  <c r="I980" i="16"/>
  <c r="I981" i="16"/>
  <c r="I982" i="16"/>
  <c r="I983" i="16"/>
  <c r="I984" i="16"/>
  <c r="I985" i="16"/>
  <c r="I986" i="16"/>
  <c r="I987" i="16"/>
  <c r="I988" i="16"/>
  <c r="I989" i="16"/>
  <c r="I990" i="16"/>
  <c r="I991" i="16"/>
  <c r="I992" i="16"/>
  <c r="I993" i="16"/>
  <c r="I994" i="16"/>
  <c r="I995" i="16"/>
  <c r="I996" i="16"/>
  <c r="I997" i="16"/>
  <c r="I998" i="16"/>
  <c r="I999" i="16"/>
  <c r="I1000" i="16"/>
  <c r="I1001" i="16"/>
  <c r="I1002" i="16"/>
  <c r="I1003" i="16"/>
  <c r="I1004" i="16"/>
  <c r="I1005" i="16"/>
  <c r="I1006" i="16"/>
  <c r="I1007" i="16"/>
  <c r="I1008" i="16"/>
  <c r="I1009" i="16"/>
  <c r="I1010" i="16"/>
  <c r="I1011" i="16"/>
  <c r="I1012" i="16"/>
  <c r="I1013" i="16"/>
  <c r="I1014" i="16"/>
  <c r="I1015" i="16"/>
  <c r="I1016" i="16"/>
  <c r="I1017" i="16"/>
  <c r="I1018" i="16"/>
  <c r="I1019" i="16"/>
  <c r="I1020" i="16"/>
  <c r="I1021" i="16"/>
  <c r="I1022" i="16"/>
  <c r="I1023" i="16"/>
  <c r="I1024" i="16"/>
  <c r="I1025" i="16"/>
  <c r="I1026" i="16"/>
  <c r="I1027" i="16"/>
  <c r="I1028" i="16"/>
  <c r="I1029" i="16"/>
  <c r="I1030" i="16"/>
  <c r="I1031" i="16"/>
  <c r="I1032" i="16"/>
  <c r="I1033" i="16"/>
  <c r="I1034" i="16"/>
  <c r="I1035" i="16"/>
  <c r="I1036" i="16"/>
  <c r="I1037" i="16"/>
  <c r="I1038" i="16"/>
  <c r="I1039" i="16"/>
  <c r="I1040" i="16"/>
  <c r="I1041" i="16"/>
  <c r="I1042" i="16"/>
  <c r="I1043" i="16"/>
  <c r="I1044" i="16"/>
  <c r="I1045" i="16"/>
  <c r="I1046" i="16"/>
  <c r="I1047" i="16"/>
  <c r="I1048" i="16"/>
  <c r="I1049" i="16"/>
  <c r="I1050" i="16"/>
  <c r="I1051" i="16"/>
  <c r="I1052" i="16"/>
  <c r="I1053" i="16"/>
  <c r="I1054" i="16"/>
  <c r="I1055" i="16"/>
  <c r="I1056" i="16"/>
  <c r="I1057" i="16"/>
  <c r="I1058" i="16"/>
  <c r="I1059" i="16"/>
  <c r="I1060" i="16"/>
  <c r="I1061" i="16"/>
  <c r="I1062" i="16"/>
  <c r="I1063" i="16"/>
  <c r="I1064" i="16"/>
  <c r="I1065" i="16"/>
  <c r="I1066" i="16"/>
  <c r="I1067" i="16"/>
  <c r="I1068" i="16"/>
  <c r="I1069" i="16"/>
  <c r="I1070" i="16"/>
  <c r="I1071" i="16"/>
  <c r="I1072" i="16"/>
  <c r="I1073" i="16"/>
  <c r="I1074" i="16"/>
  <c r="I1075" i="16"/>
  <c r="I1076" i="16"/>
  <c r="I1077" i="16"/>
  <c r="I1078" i="16"/>
  <c r="I1079" i="16"/>
  <c r="I1080" i="16"/>
  <c r="I1081" i="16"/>
  <c r="I1082" i="16"/>
  <c r="I1083" i="16"/>
  <c r="I1084" i="16"/>
  <c r="I1085" i="16"/>
  <c r="I1086" i="16"/>
  <c r="I1087" i="16"/>
  <c r="I1088" i="16"/>
  <c r="I1089" i="16"/>
  <c r="I1090" i="16"/>
  <c r="I1091" i="16"/>
  <c r="I1092" i="16"/>
  <c r="I1093" i="16"/>
  <c r="I1094" i="16"/>
  <c r="I1095" i="16"/>
  <c r="I1096" i="16"/>
  <c r="I1097" i="16"/>
  <c r="I1098" i="16"/>
  <c r="I1099" i="16"/>
  <c r="I1100" i="16"/>
  <c r="I1101" i="16"/>
  <c r="I1102" i="16"/>
  <c r="I1103" i="16"/>
  <c r="I1104" i="16"/>
  <c r="I1105" i="16"/>
  <c r="I1106" i="16"/>
  <c r="I1107" i="16"/>
  <c r="I1108" i="16"/>
  <c r="I1109" i="16"/>
  <c r="I1110" i="16"/>
  <c r="I1111" i="16"/>
  <c r="I1112" i="16"/>
  <c r="I1113" i="16"/>
  <c r="I1114" i="16"/>
  <c r="I1115" i="16"/>
  <c r="I1116" i="16"/>
  <c r="I1117" i="16"/>
  <c r="I1118" i="16"/>
  <c r="I1119" i="16"/>
  <c r="I1120" i="16"/>
  <c r="I1121" i="16"/>
  <c r="I1122" i="16"/>
  <c r="I1123" i="16"/>
  <c r="I1124" i="16"/>
  <c r="I1125" i="16"/>
  <c r="I1126" i="16"/>
  <c r="I1127" i="16"/>
  <c r="I1128" i="16"/>
  <c r="I1129" i="16"/>
  <c r="I1130" i="16"/>
  <c r="I1131" i="16"/>
  <c r="I1132" i="16"/>
  <c r="I1133" i="16"/>
  <c r="I1134" i="16"/>
  <c r="I1135" i="16"/>
  <c r="I1136" i="16"/>
  <c r="I1137" i="16"/>
  <c r="I1138" i="16"/>
  <c r="I1139" i="16"/>
  <c r="I1140" i="16"/>
  <c r="I1141" i="16"/>
  <c r="I1142" i="16"/>
  <c r="I1143" i="16"/>
  <c r="I1144" i="16"/>
  <c r="I1145" i="16"/>
  <c r="I1146" i="16"/>
  <c r="I1147" i="16"/>
  <c r="I1148" i="16"/>
  <c r="I1149" i="16"/>
  <c r="I1150" i="16"/>
  <c r="I1151" i="16"/>
  <c r="I1152" i="16"/>
  <c r="I1153" i="16"/>
  <c r="I1154" i="16"/>
  <c r="I1155" i="16"/>
  <c r="I1156" i="16"/>
  <c r="I1157" i="16"/>
  <c r="I1158" i="16"/>
  <c r="I1159" i="16"/>
  <c r="I1160" i="16"/>
  <c r="I1161" i="16"/>
  <c r="I1162" i="16"/>
  <c r="I1163" i="16"/>
  <c r="I1164" i="16"/>
  <c r="I1165" i="16"/>
  <c r="I1166" i="16"/>
  <c r="I1167" i="16"/>
  <c r="I1168" i="16"/>
  <c r="I1169" i="16"/>
  <c r="I1170" i="16"/>
  <c r="I1171" i="16"/>
  <c r="I1172" i="16"/>
  <c r="I1173" i="16"/>
  <c r="I1174" i="16"/>
  <c r="I1175" i="16"/>
  <c r="I1176" i="16"/>
  <c r="I1177" i="16"/>
  <c r="I1178" i="16"/>
  <c r="I1179" i="16"/>
  <c r="I1180" i="16"/>
  <c r="I1181" i="16"/>
  <c r="I1182" i="16"/>
  <c r="I1183" i="16"/>
  <c r="I1184" i="16"/>
  <c r="I1185" i="16"/>
  <c r="I1186" i="16"/>
  <c r="I1187" i="16"/>
  <c r="I1188" i="16"/>
  <c r="I1189" i="16"/>
  <c r="I1190" i="16"/>
  <c r="I1191" i="16"/>
  <c r="I1192" i="16"/>
  <c r="I1193" i="16"/>
  <c r="I1194" i="16"/>
  <c r="I1195" i="16"/>
  <c r="I1196" i="16"/>
  <c r="I1197" i="16"/>
  <c r="I1198" i="16"/>
  <c r="I1199" i="16"/>
  <c r="I1200" i="16"/>
  <c r="I1201" i="16"/>
  <c r="I1202" i="16"/>
  <c r="I1203" i="16"/>
  <c r="I1204" i="16"/>
  <c r="I1205" i="16"/>
  <c r="I1206" i="16"/>
  <c r="I1207" i="16"/>
  <c r="I1208" i="16"/>
  <c r="I1209" i="16"/>
  <c r="I1210" i="16"/>
  <c r="I1211" i="16"/>
  <c r="I1212" i="16"/>
  <c r="I1213" i="16"/>
  <c r="I1214" i="16"/>
  <c r="I1215" i="16"/>
  <c r="I1216" i="16"/>
  <c r="I1217" i="16"/>
  <c r="I1218" i="16"/>
  <c r="I1219" i="16"/>
  <c r="I1220" i="16"/>
  <c r="I1221" i="16"/>
  <c r="I1222" i="16"/>
  <c r="I1223" i="16"/>
  <c r="I1224" i="16"/>
  <c r="I1225" i="16"/>
  <c r="I1226" i="16"/>
  <c r="I1227" i="16"/>
  <c r="I1228" i="16"/>
  <c r="I1229" i="16"/>
  <c r="I1230" i="16"/>
  <c r="I1231" i="16"/>
  <c r="I1232" i="16"/>
  <c r="I1233" i="16"/>
  <c r="I1234" i="16"/>
  <c r="I1235" i="16"/>
  <c r="I1236" i="16"/>
  <c r="I1237" i="16"/>
  <c r="I1238" i="16"/>
  <c r="I1239" i="16"/>
  <c r="I1240" i="16"/>
  <c r="I1241" i="16"/>
  <c r="I1242" i="16"/>
  <c r="I1243" i="16"/>
  <c r="I1244" i="16"/>
  <c r="I1245" i="16"/>
  <c r="I1246" i="16"/>
  <c r="I1247" i="16"/>
  <c r="I1248" i="16"/>
  <c r="I1249" i="16"/>
  <c r="I1250" i="16"/>
  <c r="I1251" i="16"/>
  <c r="I1252" i="16"/>
  <c r="I1253" i="16"/>
  <c r="I1254" i="16"/>
  <c r="I1255" i="16"/>
  <c r="I1256" i="16"/>
  <c r="I1257" i="16"/>
  <c r="I1258" i="16"/>
  <c r="I1259" i="16"/>
  <c r="I1260" i="16"/>
  <c r="I1261" i="16"/>
  <c r="I1262" i="16"/>
  <c r="I1263" i="16"/>
  <c r="I1264" i="16"/>
  <c r="I1265" i="16"/>
  <c r="I1266" i="16"/>
  <c r="I1267" i="16"/>
  <c r="I1268" i="16"/>
  <c r="I1269" i="16"/>
  <c r="I1270" i="16"/>
  <c r="I1271" i="16"/>
  <c r="I1272" i="16"/>
  <c r="I1273" i="16"/>
  <c r="I1274" i="16"/>
  <c r="I1275" i="16"/>
  <c r="I1276" i="16"/>
  <c r="I1277" i="16"/>
  <c r="I1278" i="16"/>
  <c r="I1279" i="16"/>
  <c r="I1280" i="16"/>
  <c r="I1281" i="16"/>
  <c r="I1282" i="16"/>
  <c r="I1283" i="16"/>
  <c r="I1284" i="16"/>
  <c r="I1285" i="16"/>
  <c r="I1286" i="16"/>
  <c r="I1287" i="16"/>
  <c r="I1288" i="16"/>
  <c r="I1289" i="16"/>
  <c r="I1290" i="16"/>
  <c r="I1291" i="16"/>
  <c r="I1292" i="16"/>
  <c r="I1293" i="16"/>
  <c r="I1294" i="16"/>
  <c r="I1295" i="16"/>
  <c r="I1296" i="16"/>
  <c r="I1297" i="16"/>
  <c r="I1298" i="16"/>
  <c r="I1299" i="16"/>
  <c r="I1300" i="16"/>
  <c r="I1301" i="16"/>
  <c r="I1302" i="16"/>
  <c r="I1303" i="16"/>
  <c r="I1304" i="16"/>
  <c r="I1305" i="16"/>
  <c r="I1306" i="16"/>
  <c r="I1307" i="16"/>
  <c r="I1308" i="16"/>
  <c r="I1309" i="16"/>
  <c r="I1310" i="16"/>
  <c r="I1311" i="16"/>
  <c r="I1312" i="16"/>
  <c r="I1313" i="16"/>
  <c r="I1314" i="16"/>
  <c r="I1315" i="16"/>
  <c r="I1316" i="16"/>
  <c r="I1317" i="16"/>
  <c r="I1318" i="16"/>
  <c r="I1319" i="16"/>
  <c r="I1320" i="16"/>
  <c r="I1321" i="16"/>
  <c r="I1322" i="16"/>
  <c r="I1323" i="16"/>
  <c r="I1324" i="16"/>
  <c r="I1325" i="16"/>
  <c r="I1326" i="16"/>
  <c r="I1327" i="16"/>
  <c r="I1328" i="16"/>
  <c r="I1329" i="16"/>
  <c r="I1330" i="16"/>
  <c r="I1331" i="16"/>
  <c r="I1332" i="16"/>
  <c r="I1333" i="16"/>
  <c r="I1334" i="16"/>
  <c r="I1335" i="16"/>
  <c r="I1336" i="16"/>
  <c r="I1337" i="16"/>
  <c r="I1338" i="16"/>
  <c r="I1339" i="16"/>
  <c r="I1340" i="16"/>
  <c r="I1341" i="16"/>
  <c r="I1342" i="16"/>
  <c r="I1343" i="16"/>
  <c r="I1344" i="16"/>
  <c r="I1345" i="16"/>
  <c r="I1346" i="16"/>
  <c r="I1347" i="16"/>
  <c r="I1348" i="16"/>
  <c r="I1349" i="16"/>
  <c r="I1350" i="16"/>
  <c r="I1351" i="16"/>
  <c r="I1352" i="16"/>
  <c r="I1353" i="16"/>
  <c r="I1354" i="16"/>
  <c r="I1355" i="16"/>
  <c r="I1356" i="16"/>
  <c r="I1357" i="16"/>
  <c r="I1358" i="16"/>
  <c r="I1359" i="16"/>
  <c r="I1360" i="16"/>
  <c r="I1361" i="16"/>
  <c r="I1362" i="16"/>
  <c r="I1363" i="16"/>
  <c r="I1364" i="16"/>
  <c r="I1365" i="16"/>
  <c r="I1366" i="16"/>
  <c r="I1367" i="16"/>
  <c r="I1368" i="16"/>
  <c r="I1369" i="16"/>
  <c r="I1370" i="16"/>
  <c r="I1371" i="16"/>
  <c r="I1372" i="16"/>
  <c r="I1373" i="16"/>
  <c r="I1374" i="16"/>
  <c r="I1375" i="16"/>
  <c r="I1376" i="16"/>
  <c r="I1377" i="16"/>
  <c r="I1378" i="16"/>
  <c r="I1379" i="16"/>
  <c r="I1380" i="16"/>
  <c r="I1381" i="16"/>
  <c r="I1382" i="16"/>
  <c r="I1383" i="16"/>
  <c r="I1384" i="16"/>
  <c r="I1385" i="16"/>
  <c r="I1386" i="16"/>
  <c r="I1387" i="16"/>
  <c r="I1388" i="16"/>
  <c r="I1389" i="16"/>
  <c r="I1390" i="16"/>
  <c r="I1391" i="16"/>
  <c r="I1392" i="16"/>
  <c r="I1393" i="16"/>
  <c r="I1394" i="16"/>
  <c r="I1395" i="16"/>
  <c r="I1396" i="16"/>
  <c r="I1397" i="16"/>
  <c r="I1398" i="16"/>
  <c r="I1399" i="16"/>
  <c r="I1400" i="16"/>
  <c r="I1401" i="16"/>
  <c r="I1402" i="16"/>
  <c r="I1403" i="16"/>
  <c r="I1404" i="16"/>
  <c r="I1405" i="16"/>
  <c r="I1406" i="16"/>
  <c r="I1407" i="16"/>
  <c r="I1408" i="16"/>
  <c r="I1409" i="16"/>
  <c r="I1410" i="16"/>
  <c r="I1411" i="16"/>
  <c r="I1412" i="16"/>
  <c r="I1413" i="16"/>
  <c r="I1414" i="16"/>
  <c r="I1415" i="16"/>
  <c r="I1416" i="16"/>
  <c r="I1417" i="16"/>
  <c r="I1418" i="16"/>
  <c r="I1419" i="16"/>
  <c r="I1420" i="16"/>
  <c r="I1421" i="16"/>
  <c r="I1422" i="16"/>
  <c r="I1423" i="16"/>
  <c r="I1424" i="16"/>
  <c r="I1425" i="16"/>
  <c r="I1426" i="16"/>
  <c r="I1427" i="16"/>
  <c r="I1428" i="16"/>
  <c r="I1429" i="16"/>
  <c r="I1430" i="16"/>
  <c r="I1431" i="16"/>
  <c r="I1432" i="16"/>
  <c r="I1433" i="16"/>
  <c r="I1434" i="16"/>
  <c r="I1435" i="16"/>
  <c r="I1436" i="16"/>
  <c r="I1437" i="16"/>
  <c r="I1438" i="16"/>
  <c r="I1439" i="16"/>
  <c r="I1440" i="16"/>
  <c r="I1441" i="16"/>
  <c r="I1442" i="16"/>
  <c r="I1443" i="16"/>
  <c r="I1444" i="16"/>
  <c r="I1445" i="16"/>
  <c r="I1446" i="16"/>
  <c r="I1447" i="16"/>
  <c r="I1448" i="16"/>
  <c r="I1449" i="16"/>
  <c r="I1450" i="16"/>
  <c r="I1451" i="16"/>
  <c r="I1452" i="16"/>
  <c r="I1453" i="16"/>
  <c r="I1454" i="16"/>
  <c r="I1455" i="16"/>
  <c r="I1456" i="16"/>
  <c r="I1457" i="16"/>
  <c r="I1458" i="16"/>
  <c r="I1459" i="16"/>
  <c r="I1460" i="16"/>
  <c r="I1461" i="16"/>
  <c r="I1462" i="16"/>
  <c r="I1463" i="16"/>
  <c r="I1464" i="16"/>
  <c r="I1465" i="16"/>
  <c r="I1466" i="16"/>
  <c r="I1467" i="16"/>
  <c r="I1468" i="16"/>
  <c r="I1469" i="16"/>
  <c r="I1470" i="16"/>
  <c r="I1471" i="16"/>
  <c r="I1472" i="16"/>
  <c r="I1473" i="16"/>
  <c r="I1474" i="16"/>
  <c r="I1475" i="16"/>
  <c r="I1476" i="16"/>
  <c r="I1477" i="16"/>
  <c r="I1478" i="16"/>
  <c r="I1479" i="16"/>
  <c r="I1480" i="16"/>
  <c r="I1481" i="16"/>
  <c r="I1482" i="16"/>
  <c r="I1483" i="16"/>
  <c r="I1484" i="16"/>
  <c r="I1485" i="16"/>
  <c r="I1486" i="16"/>
  <c r="I1487" i="16"/>
  <c r="I1488" i="16"/>
  <c r="I1489" i="16"/>
  <c r="I1490" i="16"/>
  <c r="I1491" i="16"/>
  <c r="I1492" i="16"/>
  <c r="I1493" i="16"/>
  <c r="I1494" i="16"/>
  <c r="I1495" i="16"/>
  <c r="I1496" i="16"/>
  <c r="I1497" i="16"/>
  <c r="I1498" i="16"/>
  <c r="I1499" i="16"/>
  <c r="I1500" i="16"/>
  <c r="I1501" i="16"/>
  <c r="I1502" i="16"/>
  <c r="I1503" i="16"/>
  <c r="I1504" i="16"/>
  <c r="I1505" i="16"/>
  <c r="I1506" i="16"/>
  <c r="I1507" i="16"/>
  <c r="I1508" i="16"/>
  <c r="I1509" i="16"/>
  <c r="I1510" i="16"/>
  <c r="I1511" i="16"/>
  <c r="I1512" i="16"/>
  <c r="I1513" i="16"/>
  <c r="I1514" i="16"/>
  <c r="I1515" i="16"/>
  <c r="I1516" i="16"/>
  <c r="I1517" i="16"/>
  <c r="I1518" i="16"/>
  <c r="I1519" i="16"/>
  <c r="I1520" i="16"/>
  <c r="I1521" i="16"/>
  <c r="I1522" i="16"/>
  <c r="I1523" i="16"/>
  <c r="I1524" i="16"/>
  <c r="I1525" i="16"/>
  <c r="I1526" i="16"/>
  <c r="I1527" i="16"/>
  <c r="I1528" i="16"/>
  <c r="I1529" i="16"/>
  <c r="I1530" i="16"/>
  <c r="I1531" i="16"/>
  <c r="I1532" i="16"/>
  <c r="I1533" i="16"/>
  <c r="I1534" i="16"/>
  <c r="I1535" i="16"/>
  <c r="I1536" i="16"/>
  <c r="I1537" i="16"/>
  <c r="I1538" i="16"/>
  <c r="I1539" i="16"/>
  <c r="I1540" i="16"/>
  <c r="I1541" i="16"/>
  <c r="I1542" i="16"/>
  <c r="I1543" i="16"/>
  <c r="I1544" i="16"/>
  <c r="I1545" i="16"/>
  <c r="I1546" i="16"/>
  <c r="I1547" i="16"/>
  <c r="I1548" i="16"/>
  <c r="I1549" i="16"/>
  <c r="I1550" i="16"/>
  <c r="I1551" i="16"/>
  <c r="I1552" i="16"/>
  <c r="I1553" i="16"/>
  <c r="I1554" i="16"/>
  <c r="I1555" i="16"/>
  <c r="I1556" i="16"/>
  <c r="I1557" i="16"/>
  <c r="I1558" i="16"/>
  <c r="I1559" i="16"/>
  <c r="I1560" i="16"/>
  <c r="I1561" i="16"/>
  <c r="I1562" i="16"/>
  <c r="I1563" i="16"/>
  <c r="I1564" i="16"/>
  <c r="I1565" i="16"/>
  <c r="I1566" i="16"/>
  <c r="I1567" i="16"/>
  <c r="I1568" i="16"/>
  <c r="I1569" i="16"/>
  <c r="I1570" i="16"/>
  <c r="I1571" i="16"/>
  <c r="I1572" i="16"/>
  <c r="I1573" i="16"/>
  <c r="I1574" i="16"/>
  <c r="I1575" i="16"/>
  <c r="I1576" i="16"/>
  <c r="I1577" i="16"/>
  <c r="I1578" i="16"/>
  <c r="I1579" i="16"/>
  <c r="I1580" i="16"/>
  <c r="I1581" i="16"/>
  <c r="I1582" i="16"/>
  <c r="I1583" i="16"/>
  <c r="I1584" i="16"/>
  <c r="I1585" i="16"/>
  <c r="I1586" i="16"/>
  <c r="I1587" i="16"/>
  <c r="I1588" i="16"/>
  <c r="I1589" i="16"/>
  <c r="I1590" i="16"/>
  <c r="I1591" i="16"/>
  <c r="I1592" i="16"/>
  <c r="I1593" i="16"/>
  <c r="I1594" i="16"/>
  <c r="I1595" i="16"/>
  <c r="I1596" i="16"/>
  <c r="I1597" i="16"/>
  <c r="I1598" i="16"/>
  <c r="I1599" i="16"/>
  <c r="I1600" i="16"/>
  <c r="I1601" i="16"/>
  <c r="I1602" i="16"/>
  <c r="I1603" i="16"/>
  <c r="I1604" i="16"/>
  <c r="I1605" i="16"/>
  <c r="I1606" i="16"/>
  <c r="I1607" i="16"/>
  <c r="I1608" i="16"/>
  <c r="I1609" i="16"/>
  <c r="I1610" i="16"/>
  <c r="I1611" i="16"/>
  <c r="I1612" i="16"/>
  <c r="I1613" i="16"/>
  <c r="I1614" i="16"/>
  <c r="I1615" i="16"/>
  <c r="I1616" i="16"/>
  <c r="I1617" i="16"/>
  <c r="I1618" i="16"/>
  <c r="I1619" i="16"/>
  <c r="I1620" i="16"/>
  <c r="I1621" i="16"/>
  <c r="I1622" i="16"/>
  <c r="I1623" i="16"/>
  <c r="I1624" i="16"/>
  <c r="I1625" i="16"/>
  <c r="I1626" i="16"/>
  <c r="I1627" i="16"/>
  <c r="I1628" i="16"/>
  <c r="I1629" i="16"/>
  <c r="I1630" i="16"/>
  <c r="I1631" i="16"/>
  <c r="I1632" i="16"/>
  <c r="I1633" i="16"/>
  <c r="I1634" i="16"/>
  <c r="I1635" i="16"/>
  <c r="I1636" i="16"/>
  <c r="I1637" i="16"/>
  <c r="I1638" i="16"/>
  <c r="I1639" i="16"/>
  <c r="I1640" i="16"/>
  <c r="I1641" i="16"/>
  <c r="I1642" i="16"/>
  <c r="I1643" i="16"/>
  <c r="I1644" i="16"/>
  <c r="I1645" i="16"/>
  <c r="I1646" i="16"/>
  <c r="I1647" i="16"/>
  <c r="I1648" i="16"/>
  <c r="I1649" i="16"/>
  <c r="I1650" i="16"/>
  <c r="I1651" i="16"/>
  <c r="I1652" i="16"/>
  <c r="I1653" i="16"/>
  <c r="I1654" i="16"/>
  <c r="I1655" i="16"/>
  <c r="I1656" i="16"/>
  <c r="I1657" i="16"/>
  <c r="I1658" i="16"/>
  <c r="I1659" i="16"/>
  <c r="I1660" i="16"/>
  <c r="I1661" i="16"/>
  <c r="I1662" i="16"/>
  <c r="I1663" i="16"/>
  <c r="I1664" i="16"/>
  <c r="I1665" i="16"/>
  <c r="I1666" i="16"/>
  <c r="I1667" i="16"/>
  <c r="I1668" i="16"/>
  <c r="I1669" i="16"/>
  <c r="I1670" i="16"/>
  <c r="I1671" i="16"/>
  <c r="I1672" i="16"/>
  <c r="I1673" i="16"/>
  <c r="I1674" i="16"/>
  <c r="I1675" i="16"/>
  <c r="I1676" i="16"/>
  <c r="I1677" i="16"/>
  <c r="I1678" i="16"/>
  <c r="I1679" i="16"/>
  <c r="I1680" i="16"/>
  <c r="I1681" i="16"/>
  <c r="I1682" i="16"/>
  <c r="I1683" i="16"/>
  <c r="I1684" i="16"/>
  <c r="I1685" i="16"/>
  <c r="I1686" i="16"/>
  <c r="I1687" i="16"/>
  <c r="I1688" i="16"/>
  <c r="I1689" i="16"/>
  <c r="I1690" i="16"/>
  <c r="I1691" i="16"/>
  <c r="I1692" i="16"/>
  <c r="I1693" i="16"/>
  <c r="I1694" i="16"/>
  <c r="I1695" i="16"/>
  <c r="I1696" i="16"/>
  <c r="I1697" i="16"/>
  <c r="I1698" i="16"/>
  <c r="I1699" i="16"/>
  <c r="I1700" i="16"/>
  <c r="I1701" i="16"/>
  <c r="I1702" i="16"/>
  <c r="I1703" i="16"/>
  <c r="I1704" i="16"/>
  <c r="I1705" i="16"/>
  <c r="I1706" i="16"/>
  <c r="I1707" i="16"/>
  <c r="I1708" i="16"/>
  <c r="I1709" i="16"/>
  <c r="I1710" i="16"/>
  <c r="I1711" i="16"/>
  <c r="I1712" i="16"/>
  <c r="I1713" i="16"/>
  <c r="I1714" i="16"/>
  <c r="I1715" i="16"/>
  <c r="I1716" i="16"/>
  <c r="I1717" i="16"/>
  <c r="I1718" i="16"/>
  <c r="I1719" i="16"/>
  <c r="I1720" i="16"/>
  <c r="I1721" i="16"/>
  <c r="I1722" i="16"/>
  <c r="I1723" i="16"/>
  <c r="I1724" i="16"/>
  <c r="I1725" i="16"/>
  <c r="I1726" i="16"/>
  <c r="I1727" i="16"/>
  <c r="I1728" i="16"/>
  <c r="I1729" i="16"/>
  <c r="I1730" i="16"/>
  <c r="I1731" i="16"/>
  <c r="I1732" i="16"/>
  <c r="I1733" i="16"/>
  <c r="I1734" i="16"/>
  <c r="I1735" i="16"/>
  <c r="I1736" i="16"/>
  <c r="I1737" i="16"/>
  <c r="I1738" i="16"/>
  <c r="I1739" i="16"/>
  <c r="I1740" i="16"/>
  <c r="I1741" i="16"/>
  <c r="I1742" i="16"/>
  <c r="I1743" i="16"/>
  <c r="I1744" i="16"/>
  <c r="I1745" i="16"/>
  <c r="I1746" i="16"/>
  <c r="I1747" i="16"/>
  <c r="I1748" i="16"/>
  <c r="I1749" i="16"/>
  <c r="I1750" i="16"/>
  <c r="I1751" i="16"/>
  <c r="I1752" i="16"/>
  <c r="I1753" i="16"/>
  <c r="I1754" i="16"/>
  <c r="I1755" i="16"/>
  <c r="I1756" i="16"/>
  <c r="I1757" i="16"/>
  <c r="I1758" i="16"/>
  <c r="I1759" i="16"/>
  <c r="I1760" i="16"/>
  <c r="I1761" i="16"/>
  <c r="I1762" i="16"/>
  <c r="I1763" i="16"/>
  <c r="I1764" i="16"/>
  <c r="I1765" i="16"/>
  <c r="I1766" i="16"/>
  <c r="I1767" i="16"/>
  <c r="I1768" i="16"/>
  <c r="I1769" i="16"/>
  <c r="I1770" i="16"/>
  <c r="I1771" i="16"/>
  <c r="I1772" i="16"/>
  <c r="I1773" i="16"/>
  <c r="I1774" i="16"/>
  <c r="I1775" i="16"/>
  <c r="I1776" i="16"/>
  <c r="I1777" i="16"/>
  <c r="I1778" i="16"/>
  <c r="I1779" i="16"/>
  <c r="I1780" i="16"/>
  <c r="I1781" i="16"/>
  <c r="I1782" i="16"/>
  <c r="I1783" i="16"/>
  <c r="I1784" i="16"/>
  <c r="I1785" i="16"/>
  <c r="I1786" i="16"/>
  <c r="I1787" i="16"/>
  <c r="I1788" i="16"/>
  <c r="I1789" i="16"/>
  <c r="I1790" i="16"/>
  <c r="I1791" i="16"/>
  <c r="I1792" i="16"/>
  <c r="I1793" i="16"/>
  <c r="I1794" i="16"/>
  <c r="I1795" i="16"/>
  <c r="I1796" i="16"/>
  <c r="I1797" i="16"/>
  <c r="I1798" i="16"/>
  <c r="I1799" i="16"/>
  <c r="I1800" i="16"/>
  <c r="I1801" i="16"/>
  <c r="I1802" i="16"/>
  <c r="I1803" i="16"/>
  <c r="I1804" i="16"/>
  <c r="I1805" i="16"/>
  <c r="I1806" i="16"/>
  <c r="I1807" i="16"/>
  <c r="I1808" i="16"/>
  <c r="I1809" i="16"/>
  <c r="I1810" i="16"/>
  <c r="I1811" i="16"/>
  <c r="I1812" i="16"/>
  <c r="I1813" i="16"/>
  <c r="I1814" i="16"/>
  <c r="I1815" i="16"/>
  <c r="I1816" i="16"/>
  <c r="I1817" i="16"/>
  <c r="I1818" i="16"/>
  <c r="I1819" i="16"/>
  <c r="I1820" i="16"/>
  <c r="I1821" i="16"/>
  <c r="I1822" i="16"/>
  <c r="I1823" i="16"/>
  <c r="I1824" i="16"/>
  <c r="I1825" i="16"/>
  <c r="I1826" i="16"/>
  <c r="I1827" i="16"/>
  <c r="I1828" i="16"/>
  <c r="I1829" i="16"/>
  <c r="I1830" i="16"/>
  <c r="I1831" i="16"/>
  <c r="I1832" i="16"/>
  <c r="I1833" i="16"/>
  <c r="I1834" i="16"/>
  <c r="I1835" i="16"/>
  <c r="I1836" i="16"/>
  <c r="I1837" i="16"/>
  <c r="I1838" i="16"/>
  <c r="I1839" i="16"/>
  <c r="I1840" i="16"/>
  <c r="I1841" i="16"/>
  <c r="I1842" i="16"/>
  <c r="I1843" i="16"/>
  <c r="I1844" i="16"/>
  <c r="I1845" i="16"/>
  <c r="I1846" i="16"/>
  <c r="I1847" i="16"/>
  <c r="I1848" i="16"/>
  <c r="I1849" i="16"/>
  <c r="I1850" i="16"/>
  <c r="I1851" i="16"/>
  <c r="I1852" i="16"/>
  <c r="I1853" i="16"/>
  <c r="I1854" i="16"/>
  <c r="I1855" i="16"/>
  <c r="I1856" i="16"/>
  <c r="I1857" i="16"/>
  <c r="I1858" i="16"/>
  <c r="I1859" i="16"/>
  <c r="I1860" i="16"/>
  <c r="I1861" i="16"/>
  <c r="I1862" i="16"/>
  <c r="I1863" i="16"/>
  <c r="I1864" i="16"/>
  <c r="I1865" i="16"/>
  <c r="I1866" i="16"/>
  <c r="I1867" i="16"/>
  <c r="I1868" i="16"/>
  <c r="I1869" i="16"/>
  <c r="I1870" i="16"/>
  <c r="I1871" i="16"/>
  <c r="I1872" i="16"/>
  <c r="I1873" i="16"/>
  <c r="I1874" i="16"/>
  <c r="I1875" i="16"/>
  <c r="I1876" i="16"/>
  <c r="I1877" i="16"/>
  <c r="I1878" i="16"/>
  <c r="I1879" i="16"/>
  <c r="I1880" i="16"/>
  <c r="I1881" i="16"/>
  <c r="I1882" i="16"/>
  <c r="I1883" i="16"/>
  <c r="I1884" i="16"/>
  <c r="I1885" i="16"/>
  <c r="I1886" i="16"/>
  <c r="I1887" i="16"/>
  <c r="I1888" i="16"/>
  <c r="I1889" i="16"/>
  <c r="I1890" i="16"/>
  <c r="I1891" i="16"/>
  <c r="I1892" i="16"/>
  <c r="I1893" i="16"/>
  <c r="I1894" i="16"/>
  <c r="I1895" i="16"/>
  <c r="I1896" i="16"/>
  <c r="I1897" i="16"/>
  <c r="I1898" i="16"/>
  <c r="I1899" i="16"/>
  <c r="I1900" i="16"/>
  <c r="I1901" i="16"/>
  <c r="I1902" i="16"/>
  <c r="I1903" i="16"/>
  <c r="I1904" i="16"/>
  <c r="I1905" i="16"/>
  <c r="I1906" i="16"/>
  <c r="I1907" i="16"/>
  <c r="I1908" i="16"/>
  <c r="I1909" i="16"/>
  <c r="I1910" i="16"/>
  <c r="I1911" i="16"/>
  <c r="I1912" i="16"/>
  <c r="I1913" i="16"/>
  <c r="I1914" i="16"/>
  <c r="I1915" i="16"/>
  <c r="I1916" i="16"/>
  <c r="I1917" i="16"/>
  <c r="I1918" i="16"/>
  <c r="I1919" i="16"/>
  <c r="I1920" i="16"/>
  <c r="I1921" i="16"/>
  <c r="I1922" i="16"/>
  <c r="I1923" i="16"/>
  <c r="I1924" i="16"/>
  <c r="I1925" i="16"/>
  <c r="I1926" i="16"/>
  <c r="I1927" i="16"/>
  <c r="I1928" i="16"/>
  <c r="I1929" i="16"/>
  <c r="I1930" i="16"/>
  <c r="I1931" i="16"/>
  <c r="I1932" i="16"/>
  <c r="I1933" i="16"/>
  <c r="I1934" i="16"/>
  <c r="I1935" i="16"/>
  <c r="I1936" i="16"/>
  <c r="I1937" i="16"/>
  <c r="I1938" i="16"/>
  <c r="I1939" i="16"/>
  <c r="I1940" i="16"/>
  <c r="I1941" i="16"/>
  <c r="I1942" i="16"/>
  <c r="I1943" i="16"/>
  <c r="I1944" i="16"/>
  <c r="I1945" i="16"/>
  <c r="I1946" i="16"/>
  <c r="I1947" i="16"/>
  <c r="I1948" i="16"/>
  <c r="I1949" i="16"/>
  <c r="I1950" i="16"/>
  <c r="I1951" i="16"/>
  <c r="I1952" i="16"/>
  <c r="I1953" i="16"/>
  <c r="I1954" i="16"/>
  <c r="I1955" i="16"/>
  <c r="I1956" i="16"/>
  <c r="I1957" i="16"/>
  <c r="I1958" i="16"/>
  <c r="I1959" i="16"/>
  <c r="I1960" i="16"/>
  <c r="I1961" i="16"/>
  <c r="I1962" i="16"/>
  <c r="I1963" i="16"/>
  <c r="I1964" i="16"/>
  <c r="I1965" i="16"/>
  <c r="I1966" i="16"/>
  <c r="I1967" i="16"/>
  <c r="I1968" i="16"/>
  <c r="I1969" i="16"/>
  <c r="I1970" i="16"/>
  <c r="I1971" i="16"/>
  <c r="I1972" i="16"/>
  <c r="I1973" i="16"/>
  <c r="I1974" i="16"/>
  <c r="I1975" i="16"/>
  <c r="I1976" i="16"/>
  <c r="I1977" i="16"/>
  <c r="I1978" i="16"/>
  <c r="I1979" i="16"/>
  <c r="I1980" i="16"/>
  <c r="I1981" i="16"/>
  <c r="I1982" i="16"/>
  <c r="I1983" i="16"/>
  <c r="I1984" i="16"/>
  <c r="I1985" i="16"/>
  <c r="I1986" i="16"/>
  <c r="I1987" i="16"/>
  <c r="I1988" i="16"/>
  <c r="I1989" i="16"/>
  <c r="I1990" i="16"/>
  <c r="I1991" i="16"/>
  <c r="I1992" i="16"/>
  <c r="I1993" i="16"/>
  <c r="I1994" i="16"/>
  <c r="I1995" i="16"/>
  <c r="I1996" i="16"/>
  <c r="I1997" i="16"/>
  <c r="I1998" i="16"/>
  <c r="I1999" i="16"/>
  <c r="I2000" i="16"/>
  <c r="I2001" i="16"/>
  <c r="I2002" i="16"/>
  <c r="I2003" i="16"/>
  <c r="I2004" i="16"/>
  <c r="I2005" i="16"/>
  <c r="I2006" i="16"/>
  <c r="I2007" i="16"/>
  <c r="I2008" i="16"/>
  <c r="I2009" i="16"/>
  <c r="I2010" i="16"/>
  <c r="I2011" i="16"/>
  <c r="I2012" i="16"/>
  <c r="I2013" i="16"/>
  <c r="I2014" i="16"/>
  <c r="I2015" i="16"/>
  <c r="I2016" i="16"/>
  <c r="I2017" i="16"/>
  <c r="I2018" i="16"/>
  <c r="I2019" i="16"/>
  <c r="I2020" i="16"/>
  <c r="I2021" i="16"/>
  <c r="I2022" i="16"/>
  <c r="I2023" i="16"/>
  <c r="I2024" i="16"/>
  <c r="I2025" i="16"/>
  <c r="I2026" i="16"/>
  <c r="I2027" i="16"/>
  <c r="I2028" i="16"/>
  <c r="I2029" i="16"/>
  <c r="I2030" i="16"/>
  <c r="I2031" i="16"/>
  <c r="I2032" i="16"/>
  <c r="I2033" i="16"/>
  <c r="I2034" i="16"/>
  <c r="I2035" i="16"/>
  <c r="I2036" i="16"/>
  <c r="I2037" i="16"/>
  <c r="I2038" i="16"/>
  <c r="I2039" i="16"/>
  <c r="I2040" i="16"/>
  <c r="I2041" i="16"/>
  <c r="I2042" i="16"/>
  <c r="I2043" i="16"/>
  <c r="I2044" i="16"/>
  <c r="I2045" i="16"/>
  <c r="I2046" i="16"/>
  <c r="I2047" i="16"/>
  <c r="I2048" i="16"/>
  <c r="I2049" i="16"/>
  <c r="I2050" i="16"/>
  <c r="I2051" i="16"/>
  <c r="I2052" i="16"/>
  <c r="I2053" i="16"/>
  <c r="I2054" i="16"/>
  <c r="I2055" i="16"/>
  <c r="I2056" i="16"/>
  <c r="I2057" i="16"/>
  <c r="I2058" i="16"/>
  <c r="I2059" i="16"/>
  <c r="I2060" i="16"/>
  <c r="I2061" i="16"/>
  <c r="I2062" i="16"/>
  <c r="I2063" i="16"/>
  <c r="I2064" i="16"/>
  <c r="I2065" i="16"/>
  <c r="I2066" i="16"/>
  <c r="I2067" i="16"/>
  <c r="I2068" i="16"/>
  <c r="I2069" i="16"/>
  <c r="I2070" i="16"/>
  <c r="I2071" i="16"/>
  <c r="I2072" i="16"/>
  <c r="I2073" i="16"/>
  <c r="I2074" i="16"/>
  <c r="I2075" i="16"/>
  <c r="I2076" i="16"/>
  <c r="I2077" i="16"/>
  <c r="I2078" i="16"/>
  <c r="I2079" i="16"/>
  <c r="I2080" i="16"/>
  <c r="I2081" i="16"/>
  <c r="I2082" i="16"/>
  <c r="I2083" i="16"/>
  <c r="I2084" i="16"/>
  <c r="I2085" i="16"/>
  <c r="I2086" i="16"/>
  <c r="I2087" i="16"/>
  <c r="I2088" i="16"/>
  <c r="I2089" i="16"/>
  <c r="I2090" i="16"/>
  <c r="I2091" i="16"/>
  <c r="I2092" i="16"/>
  <c r="I2093" i="16"/>
  <c r="I2094" i="16"/>
  <c r="I2095" i="16"/>
  <c r="I2096" i="16"/>
  <c r="I2097" i="16"/>
  <c r="I2098" i="16"/>
  <c r="I2099" i="16"/>
  <c r="I2100" i="16"/>
  <c r="I2101" i="16"/>
  <c r="I2102" i="16"/>
  <c r="I2103" i="16"/>
  <c r="I2104" i="16"/>
  <c r="I2105" i="16"/>
  <c r="I2106" i="16"/>
  <c r="I2107" i="16"/>
  <c r="I2108" i="16"/>
  <c r="I2109" i="16"/>
  <c r="I2110" i="16"/>
  <c r="I2111" i="16"/>
  <c r="I2112" i="16"/>
  <c r="I2113" i="16"/>
  <c r="I2114" i="16"/>
  <c r="I2115" i="16"/>
  <c r="I2116" i="16"/>
  <c r="I2117" i="16"/>
  <c r="I2118" i="16"/>
  <c r="I2119" i="16"/>
  <c r="I2120" i="16"/>
  <c r="I2121" i="16"/>
  <c r="I2122" i="16"/>
  <c r="I2123" i="16"/>
  <c r="I2124" i="16"/>
  <c r="I2125" i="16"/>
  <c r="I2126" i="16"/>
  <c r="I2127" i="16"/>
  <c r="I2128" i="16"/>
  <c r="I2129" i="16"/>
  <c r="I2130" i="16"/>
  <c r="I2131" i="16"/>
  <c r="I2132" i="16"/>
  <c r="I2133" i="16"/>
  <c r="I2134" i="16"/>
  <c r="I2135" i="16"/>
  <c r="I2136" i="16"/>
  <c r="I2137" i="16"/>
  <c r="I2138" i="16"/>
  <c r="I2139" i="16"/>
  <c r="I2140" i="16"/>
  <c r="I2141" i="16"/>
  <c r="I2142" i="16"/>
  <c r="I2143" i="16"/>
  <c r="I2144" i="16"/>
  <c r="I2145" i="16"/>
  <c r="I2146" i="16"/>
  <c r="I2147" i="16"/>
  <c r="I2148" i="16"/>
  <c r="I2149" i="16"/>
  <c r="I2150" i="16"/>
  <c r="I2151" i="16"/>
  <c r="I2152" i="16"/>
  <c r="I2153" i="16"/>
  <c r="I2154" i="16"/>
  <c r="I2155" i="16"/>
  <c r="I2156" i="16"/>
  <c r="I2157" i="16"/>
  <c r="I2158" i="16"/>
  <c r="I2159" i="16"/>
  <c r="I2160" i="16"/>
  <c r="I2161" i="16"/>
  <c r="I2162" i="16"/>
  <c r="I2163" i="16"/>
  <c r="I2164" i="16"/>
  <c r="I2165" i="16"/>
  <c r="I2166" i="16"/>
  <c r="I2167" i="16"/>
  <c r="I2168" i="16"/>
  <c r="I2169" i="16"/>
  <c r="I2170" i="16"/>
  <c r="I2171" i="16"/>
  <c r="I2172" i="16"/>
  <c r="I2173" i="16"/>
  <c r="I2174" i="16"/>
  <c r="I2175" i="16"/>
  <c r="I2176" i="16"/>
  <c r="I2177" i="16"/>
  <c r="I2178" i="16"/>
  <c r="I2179" i="16"/>
  <c r="I2180" i="16"/>
  <c r="I2181" i="16"/>
  <c r="I2182" i="16"/>
  <c r="I2183" i="16"/>
  <c r="I2184" i="16"/>
  <c r="I2185" i="16"/>
  <c r="I2186" i="16"/>
  <c r="I2187" i="16"/>
  <c r="I2188" i="16"/>
  <c r="I2189" i="16"/>
  <c r="I2190" i="16"/>
  <c r="I2191" i="16"/>
  <c r="I2192" i="16"/>
  <c r="I2193" i="16"/>
  <c r="I2194" i="16"/>
  <c r="I2195" i="16"/>
  <c r="I2196" i="16"/>
  <c r="I2197" i="16"/>
  <c r="I2198" i="16"/>
  <c r="I2199" i="16"/>
  <c r="I2200" i="16"/>
  <c r="I2201" i="16"/>
  <c r="I2202" i="16"/>
  <c r="I2203" i="16"/>
  <c r="I2204" i="16"/>
  <c r="I2205" i="16"/>
  <c r="I2206" i="16"/>
  <c r="I2207" i="16"/>
  <c r="I2208" i="16"/>
  <c r="I2209" i="16"/>
  <c r="I2210" i="16"/>
  <c r="I2211" i="16"/>
  <c r="I2212" i="16"/>
  <c r="I2213" i="16"/>
  <c r="I2214" i="16"/>
  <c r="I2215" i="16"/>
  <c r="I2216" i="16"/>
  <c r="I2217" i="16"/>
  <c r="I2218" i="16"/>
  <c r="I2219" i="16"/>
  <c r="I2220" i="16"/>
  <c r="I2221" i="16"/>
  <c r="I2222" i="16"/>
  <c r="I2223" i="16"/>
  <c r="I2224" i="16"/>
  <c r="I2225" i="16"/>
  <c r="I2226" i="16"/>
  <c r="I2227" i="16"/>
  <c r="I2228" i="16"/>
  <c r="I2229" i="16"/>
  <c r="I2230" i="16"/>
  <c r="I2231" i="16"/>
  <c r="I2232" i="16"/>
  <c r="I2233" i="16"/>
  <c r="I2234" i="16"/>
  <c r="I2235" i="16"/>
  <c r="I2236" i="16"/>
  <c r="I2237" i="16"/>
  <c r="I2238" i="16"/>
  <c r="I2239" i="16"/>
  <c r="I2240" i="16"/>
  <c r="I2241" i="16"/>
  <c r="I2242" i="16"/>
  <c r="I2243" i="16"/>
  <c r="I2244" i="16"/>
  <c r="I2245" i="16"/>
  <c r="I2246" i="16"/>
  <c r="I2247" i="16"/>
  <c r="I2248" i="16"/>
  <c r="I2249" i="16"/>
  <c r="I2250" i="16"/>
  <c r="I2251" i="16"/>
  <c r="I2252" i="16"/>
  <c r="I2253" i="16"/>
  <c r="I2254" i="16"/>
  <c r="I2255" i="16"/>
  <c r="I2256" i="16"/>
  <c r="I2257" i="16"/>
  <c r="I2258" i="16"/>
  <c r="I2259" i="16"/>
  <c r="I2260" i="16"/>
  <c r="I2261" i="16"/>
  <c r="I2262" i="16"/>
  <c r="I2263" i="16"/>
  <c r="I2264" i="16"/>
  <c r="I2265" i="16"/>
  <c r="I2266" i="16"/>
  <c r="I2267" i="16"/>
  <c r="I2268" i="16"/>
  <c r="I2269" i="16"/>
  <c r="I2270" i="16"/>
  <c r="I2271" i="16"/>
  <c r="I2272" i="16"/>
  <c r="I2273" i="16"/>
  <c r="I2274" i="16"/>
  <c r="I2275" i="16"/>
  <c r="I2276" i="16"/>
  <c r="I2277" i="16"/>
  <c r="I2278" i="16"/>
  <c r="I2279" i="16"/>
  <c r="I2280" i="16"/>
  <c r="I2281" i="16"/>
  <c r="I2282" i="16"/>
  <c r="I2283" i="16"/>
  <c r="I2284" i="16"/>
  <c r="I2285" i="16"/>
  <c r="I2286" i="16"/>
  <c r="I2287" i="16"/>
  <c r="I2288" i="16"/>
  <c r="I2289" i="16"/>
  <c r="I2290" i="16"/>
  <c r="I2291" i="16"/>
  <c r="I2292" i="16"/>
  <c r="I2293" i="16"/>
  <c r="I2294" i="16"/>
  <c r="I2295" i="16"/>
  <c r="I2296" i="16"/>
  <c r="I2297" i="16"/>
  <c r="I2298" i="16"/>
  <c r="I2299" i="16"/>
  <c r="I2300" i="16"/>
  <c r="I2301" i="16"/>
  <c r="I2302" i="16"/>
  <c r="I2303" i="16"/>
  <c r="I2304" i="16"/>
  <c r="I2305" i="16"/>
  <c r="I2306" i="16"/>
  <c r="I2307" i="16"/>
  <c r="I2308" i="16"/>
  <c r="I2309" i="16"/>
  <c r="I2310" i="16"/>
  <c r="I2311" i="16"/>
  <c r="I2312" i="16"/>
  <c r="I2313" i="16"/>
  <c r="I2314" i="16"/>
  <c r="I2315" i="16"/>
  <c r="I2316" i="16"/>
  <c r="I2317" i="16"/>
  <c r="I2318" i="16"/>
  <c r="I2319" i="16"/>
  <c r="I2320" i="16"/>
  <c r="I2321" i="16"/>
  <c r="I2322" i="16"/>
  <c r="I2323" i="16"/>
  <c r="I2324" i="16"/>
  <c r="I2325" i="16"/>
  <c r="I2326" i="16"/>
  <c r="I2327" i="16"/>
  <c r="I2328" i="16"/>
  <c r="I2329" i="16"/>
  <c r="I2330" i="16"/>
  <c r="I2331" i="16"/>
  <c r="I2332" i="16"/>
  <c r="I2333" i="16"/>
  <c r="I2334" i="16"/>
  <c r="I2335" i="16"/>
  <c r="I2336" i="16"/>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6" i="16"/>
  <c r="H447" i="16"/>
  <c r="H448" i="16"/>
  <c r="H449" i="16"/>
  <c r="H450" i="16"/>
  <c r="H451" i="16"/>
  <c r="H452" i="16"/>
  <c r="H453" i="16"/>
  <c r="H454" i="16"/>
  <c r="H455" i="16"/>
  <c r="H456" i="16"/>
  <c r="H457" i="16"/>
  <c r="H458" i="16"/>
  <c r="H459" i="16"/>
  <c r="H460" i="16"/>
  <c r="H461" i="16"/>
  <c r="H462"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499" i="16"/>
  <c r="H500" i="16"/>
  <c r="H501" i="16"/>
  <c r="H502" i="16"/>
  <c r="H503" i="16"/>
  <c r="H504" i="16"/>
  <c r="H505" i="16"/>
  <c r="H506" i="16"/>
  <c r="H507" i="16"/>
  <c r="H508" i="16"/>
  <c r="H509" i="16"/>
  <c r="H510" i="16"/>
  <c r="H511" i="16"/>
  <c r="H512" i="16"/>
  <c r="H513" i="16"/>
  <c r="H514" i="16"/>
  <c r="H515" i="16"/>
  <c r="H516" i="16"/>
  <c r="H517" i="16"/>
  <c r="H518" i="16"/>
  <c r="H519" i="16"/>
  <c r="H520" i="16"/>
  <c r="H521" i="16"/>
  <c r="H522" i="16"/>
  <c r="H523" i="16"/>
  <c r="H524" i="16"/>
  <c r="H525" i="16"/>
  <c r="H526" i="16"/>
  <c r="H527" i="16"/>
  <c r="H528" i="16"/>
  <c r="H529" i="16"/>
  <c r="H530" i="16"/>
  <c r="H531" i="16"/>
  <c r="H532" i="16"/>
  <c r="H533" i="16"/>
  <c r="H534" i="16"/>
  <c r="H535" i="16"/>
  <c r="H536" i="16"/>
  <c r="H537" i="16"/>
  <c r="H538" i="16"/>
  <c r="H539" i="16"/>
  <c r="H540" i="16"/>
  <c r="H541" i="16"/>
  <c r="H542" i="16"/>
  <c r="H543" i="16"/>
  <c r="H544" i="16"/>
  <c r="H545" i="16"/>
  <c r="H546" i="16"/>
  <c r="H547" i="16"/>
  <c r="H548" i="16"/>
  <c r="H549" i="16"/>
  <c r="H550" i="16"/>
  <c r="H551" i="16"/>
  <c r="H552" i="16"/>
  <c r="H553" i="16"/>
  <c r="H554" i="16"/>
  <c r="H555" i="16"/>
  <c r="H556" i="16"/>
  <c r="H557" i="16"/>
  <c r="H558" i="16"/>
  <c r="H559" i="16"/>
  <c r="H560" i="16"/>
  <c r="H561" i="16"/>
  <c r="H562" i="16"/>
  <c r="H563" i="16"/>
  <c r="H564" i="16"/>
  <c r="H565" i="16"/>
  <c r="H566" i="16"/>
  <c r="H567" i="16"/>
  <c r="H568" i="16"/>
  <c r="H569" i="16"/>
  <c r="H570" i="16"/>
  <c r="H571" i="16"/>
  <c r="H572" i="16"/>
  <c r="H573" i="16"/>
  <c r="H574" i="16"/>
  <c r="H575" i="16"/>
  <c r="H576" i="16"/>
  <c r="H577" i="16"/>
  <c r="H578" i="16"/>
  <c r="H579" i="16"/>
  <c r="H580" i="16"/>
  <c r="H581" i="16"/>
  <c r="H582" i="16"/>
  <c r="H583" i="16"/>
  <c r="H584" i="16"/>
  <c r="H585" i="16"/>
  <c r="H586" i="16"/>
  <c r="H587" i="16"/>
  <c r="H588" i="16"/>
  <c r="H589" i="16"/>
  <c r="H590" i="16"/>
  <c r="H591" i="16"/>
  <c r="H592" i="16"/>
  <c r="H593" i="16"/>
  <c r="H594" i="16"/>
  <c r="H595" i="16"/>
  <c r="H596" i="16"/>
  <c r="H597" i="16"/>
  <c r="H598" i="16"/>
  <c r="H599" i="16"/>
  <c r="H600" i="16"/>
  <c r="H601" i="16"/>
  <c r="H602" i="16"/>
  <c r="H603" i="16"/>
  <c r="H604" i="16"/>
  <c r="H605" i="16"/>
  <c r="H606" i="16"/>
  <c r="H607" i="16"/>
  <c r="H608" i="16"/>
  <c r="H609" i="16"/>
  <c r="H610" i="16"/>
  <c r="H611" i="16"/>
  <c r="H612" i="16"/>
  <c r="H613" i="16"/>
  <c r="H614" i="16"/>
  <c r="H615" i="16"/>
  <c r="H616" i="16"/>
  <c r="H617" i="16"/>
  <c r="H618" i="16"/>
  <c r="H619" i="16"/>
  <c r="H620" i="16"/>
  <c r="H621" i="16"/>
  <c r="H622" i="16"/>
  <c r="H623" i="16"/>
  <c r="H624" i="16"/>
  <c r="H625" i="16"/>
  <c r="H626" i="16"/>
  <c r="H627" i="16"/>
  <c r="H628" i="16"/>
  <c r="H629" i="16"/>
  <c r="H630" i="16"/>
  <c r="H631" i="16"/>
  <c r="H632" i="16"/>
  <c r="H633" i="16"/>
  <c r="H634" i="16"/>
  <c r="H635" i="16"/>
  <c r="H636" i="16"/>
  <c r="H637" i="16"/>
  <c r="H638" i="16"/>
  <c r="H639" i="16"/>
  <c r="H640" i="16"/>
  <c r="H641" i="16"/>
  <c r="H642" i="16"/>
  <c r="H643" i="16"/>
  <c r="H644" i="16"/>
  <c r="H645" i="16"/>
  <c r="H646" i="16"/>
  <c r="H647" i="16"/>
  <c r="H648" i="16"/>
  <c r="H649" i="16"/>
  <c r="H650" i="16"/>
  <c r="H651" i="16"/>
  <c r="H652" i="16"/>
  <c r="H653" i="16"/>
  <c r="H654" i="16"/>
  <c r="H655" i="16"/>
  <c r="H656" i="16"/>
  <c r="H657" i="16"/>
  <c r="H658" i="16"/>
  <c r="H659" i="16"/>
  <c r="H660" i="16"/>
  <c r="H661" i="16"/>
  <c r="H662" i="16"/>
  <c r="H663" i="16"/>
  <c r="H664" i="16"/>
  <c r="H665" i="16"/>
  <c r="H666" i="16"/>
  <c r="H667" i="16"/>
  <c r="H668" i="16"/>
  <c r="H669" i="16"/>
  <c r="H670" i="16"/>
  <c r="H671" i="16"/>
  <c r="H672" i="16"/>
  <c r="H673" i="16"/>
  <c r="H674" i="16"/>
  <c r="H675" i="16"/>
  <c r="H676" i="16"/>
  <c r="H677" i="16"/>
  <c r="H678" i="16"/>
  <c r="H679" i="16"/>
  <c r="H680" i="16"/>
  <c r="H681" i="16"/>
  <c r="H682" i="16"/>
  <c r="H683" i="16"/>
  <c r="H684" i="16"/>
  <c r="H685" i="16"/>
  <c r="H686" i="16"/>
  <c r="H687" i="16"/>
  <c r="H688" i="16"/>
  <c r="H689" i="16"/>
  <c r="H690" i="16"/>
  <c r="H691" i="16"/>
  <c r="H692" i="16"/>
  <c r="H693" i="16"/>
  <c r="H694" i="16"/>
  <c r="H695" i="16"/>
  <c r="H696" i="16"/>
  <c r="H697" i="16"/>
  <c r="H698" i="16"/>
  <c r="H699" i="16"/>
  <c r="H700" i="16"/>
  <c r="H701" i="16"/>
  <c r="H702" i="16"/>
  <c r="H703" i="16"/>
  <c r="H704" i="16"/>
  <c r="H705" i="16"/>
  <c r="H706" i="16"/>
  <c r="H707" i="16"/>
  <c r="H708" i="16"/>
  <c r="H709" i="16"/>
  <c r="H710" i="16"/>
  <c r="H711" i="16"/>
  <c r="H712" i="16"/>
  <c r="H713" i="16"/>
  <c r="H714" i="16"/>
  <c r="H715" i="16"/>
  <c r="H716" i="16"/>
  <c r="H717" i="16"/>
  <c r="H718" i="16"/>
  <c r="H719" i="16"/>
  <c r="H720" i="16"/>
  <c r="H721" i="16"/>
  <c r="H722" i="16"/>
  <c r="H723" i="16"/>
  <c r="H724" i="16"/>
  <c r="H725" i="16"/>
  <c r="H726" i="16"/>
  <c r="H727" i="16"/>
  <c r="H728" i="16"/>
  <c r="H729" i="16"/>
  <c r="H730" i="16"/>
  <c r="H731" i="16"/>
  <c r="H732" i="16"/>
  <c r="H733" i="16"/>
  <c r="H734" i="16"/>
  <c r="H735" i="16"/>
  <c r="H736" i="16"/>
  <c r="H737" i="16"/>
  <c r="H738" i="16"/>
  <c r="H739" i="16"/>
  <c r="H740" i="16"/>
  <c r="H741" i="16"/>
  <c r="H742" i="16"/>
  <c r="H743" i="16"/>
  <c r="H744" i="16"/>
  <c r="H745" i="16"/>
  <c r="H746" i="16"/>
  <c r="H747" i="16"/>
  <c r="H748" i="16"/>
  <c r="H749" i="16"/>
  <c r="H750" i="16"/>
  <c r="H751" i="16"/>
  <c r="H752" i="16"/>
  <c r="H753" i="16"/>
  <c r="H754" i="16"/>
  <c r="H755" i="16"/>
  <c r="H756" i="16"/>
  <c r="H757" i="16"/>
  <c r="H758" i="16"/>
  <c r="H759" i="16"/>
  <c r="H760" i="16"/>
  <c r="H761" i="16"/>
  <c r="H762" i="16"/>
  <c r="H763" i="16"/>
  <c r="H764" i="16"/>
  <c r="H765" i="16"/>
  <c r="H766" i="16"/>
  <c r="H767" i="16"/>
  <c r="H768" i="16"/>
  <c r="H769" i="16"/>
  <c r="H770" i="16"/>
  <c r="H771" i="16"/>
  <c r="H772" i="16"/>
  <c r="H773" i="16"/>
  <c r="H774" i="16"/>
  <c r="H775" i="16"/>
  <c r="H776" i="16"/>
  <c r="H777" i="16"/>
  <c r="H778" i="16"/>
  <c r="H779" i="16"/>
  <c r="H780" i="16"/>
  <c r="H781" i="16"/>
  <c r="H782" i="16"/>
  <c r="H783" i="16"/>
  <c r="H784" i="16"/>
  <c r="H785" i="16"/>
  <c r="H786" i="16"/>
  <c r="H787" i="16"/>
  <c r="H788" i="16"/>
  <c r="H789" i="16"/>
  <c r="H790" i="16"/>
  <c r="H791" i="16"/>
  <c r="H792" i="16"/>
  <c r="H793" i="16"/>
  <c r="H794" i="16"/>
  <c r="H795" i="16"/>
  <c r="H796" i="16"/>
  <c r="H797" i="16"/>
  <c r="H798" i="16"/>
  <c r="H799" i="16"/>
  <c r="H800" i="16"/>
  <c r="H801" i="16"/>
  <c r="H802" i="16"/>
  <c r="H803" i="16"/>
  <c r="H804" i="16"/>
  <c r="H805" i="16"/>
  <c r="H806" i="16"/>
  <c r="H807" i="16"/>
  <c r="H808" i="16"/>
  <c r="H809" i="16"/>
  <c r="H810" i="16"/>
  <c r="H811" i="16"/>
  <c r="H812" i="16"/>
  <c r="H813" i="16"/>
  <c r="H814" i="16"/>
  <c r="H815" i="16"/>
  <c r="H816" i="16"/>
  <c r="H817" i="16"/>
  <c r="H818" i="16"/>
  <c r="H819" i="16"/>
  <c r="H820" i="16"/>
  <c r="H821" i="16"/>
  <c r="H822" i="16"/>
  <c r="H823" i="16"/>
  <c r="H824" i="16"/>
  <c r="H825" i="16"/>
  <c r="H826" i="16"/>
  <c r="H827" i="16"/>
  <c r="H828" i="16"/>
  <c r="H829" i="16"/>
  <c r="H830" i="16"/>
  <c r="H831" i="16"/>
  <c r="H832" i="16"/>
  <c r="H833" i="16"/>
  <c r="H834" i="16"/>
  <c r="H835" i="16"/>
  <c r="H836" i="16"/>
  <c r="H837" i="16"/>
  <c r="H838" i="16"/>
  <c r="H839" i="16"/>
  <c r="H840" i="16"/>
  <c r="H841" i="16"/>
  <c r="H842" i="16"/>
  <c r="H843" i="16"/>
  <c r="H844" i="16"/>
  <c r="H845" i="16"/>
  <c r="H846" i="16"/>
  <c r="H847" i="16"/>
  <c r="H848" i="16"/>
  <c r="H849" i="16"/>
  <c r="H850" i="16"/>
  <c r="H851" i="16"/>
  <c r="H852" i="16"/>
  <c r="H853" i="16"/>
  <c r="H854" i="16"/>
  <c r="H855" i="16"/>
  <c r="H856" i="16"/>
  <c r="H857" i="16"/>
  <c r="H858" i="16"/>
  <c r="H859" i="16"/>
  <c r="H860" i="16"/>
  <c r="H861" i="16"/>
  <c r="H862" i="16"/>
  <c r="H863" i="16"/>
  <c r="H864" i="16"/>
  <c r="H865" i="16"/>
  <c r="H866" i="16"/>
  <c r="H867" i="16"/>
  <c r="H868" i="16"/>
  <c r="H869" i="16"/>
  <c r="H870" i="16"/>
  <c r="H871" i="16"/>
  <c r="H872" i="16"/>
  <c r="H873" i="16"/>
  <c r="H874" i="16"/>
  <c r="H875" i="16"/>
  <c r="H876" i="16"/>
  <c r="H877" i="16"/>
  <c r="H878" i="16"/>
  <c r="H879" i="16"/>
  <c r="H880" i="16"/>
  <c r="H881" i="16"/>
  <c r="H882" i="16"/>
  <c r="H883" i="16"/>
  <c r="H884" i="16"/>
  <c r="H885" i="16"/>
  <c r="H886" i="16"/>
  <c r="H887" i="16"/>
  <c r="H888" i="16"/>
  <c r="H889" i="16"/>
  <c r="H890" i="16"/>
  <c r="H891" i="16"/>
  <c r="H892" i="16"/>
  <c r="H893" i="16"/>
  <c r="H894" i="16"/>
  <c r="H895" i="16"/>
  <c r="H896" i="16"/>
  <c r="H897" i="16"/>
  <c r="H898" i="16"/>
  <c r="H899" i="16"/>
  <c r="H900" i="16"/>
  <c r="H901" i="16"/>
  <c r="H902" i="16"/>
  <c r="H903" i="16"/>
  <c r="H904" i="16"/>
  <c r="H905" i="16"/>
  <c r="H906" i="16"/>
  <c r="H907" i="16"/>
  <c r="H908" i="16"/>
  <c r="H909" i="16"/>
  <c r="H910" i="16"/>
  <c r="H911" i="16"/>
  <c r="H912" i="16"/>
  <c r="H913" i="16"/>
  <c r="H914" i="16"/>
  <c r="H915" i="16"/>
  <c r="H916" i="16"/>
  <c r="H917" i="16"/>
  <c r="H918" i="16"/>
  <c r="H919" i="16"/>
  <c r="H920" i="16"/>
  <c r="H921" i="16"/>
  <c r="H922" i="16"/>
  <c r="H923" i="16"/>
  <c r="H924" i="16"/>
  <c r="H925" i="16"/>
  <c r="H926" i="16"/>
  <c r="H927" i="16"/>
  <c r="H928" i="16"/>
  <c r="H929" i="16"/>
  <c r="H930" i="16"/>
  <c r="H931" i="16"/>
  <c r="H932" i="16"/>
  <c r="H933" i="16"/>
  <c r="H934" i="16"/>
  <c r="H935" i="16"/>
  <c r="H936" i="16"/>
  <c r="H937" i="16"/>
  <c r="H938" i="16"/>
  <c r="H939" i="16"/>
  <c r="H940" i="16"/>
  <c r="H941" i="16"/>
  <c r="H942" i="16"/>
  <c r="H943" i="16"/>
  <c r="H944" i="16"/>
  <c r="H945" i="16"/>
  <c r="H946" i="16"/>
  <c r="H947" i="16"/>
  <c r="H948" i="16"/>
  <c r="H949" i="16"/>
  <c r="H950" i="16"/>
  <c r="H951" i="16"/>
  <c r="H952" i="16"/>
  <c r="H953" i="16"/>
  <c r="H954" i="16"/>
  <c r="H955" i="16"/>
  <c r="H956" i="16"/>
  <c r="H957" i="16"/>
  <c r="H958" i="16"/>
  <c r="H959" i="16"/>
  <c r="H960" i="16"/>
  <c r="H961" i="16"/>
  <c r="H962" i="16"/>
  <c r="H963" i="16"/>
  <c r="H964" i="16"/>
  <c r="H965" i="16"/>
  <c r="H966" i="16"/>
  <c r="H967" i="16"/>
  <c r="H968" i="16"/>
  <c r="H969" i="16"/>
  <c r="H970" i="16"/>
  <c r="H971" i="16"/>
  <c r="H972" i="16"/>
  <c r="H973" i="16"/>
  <c r="H974" i="16"/>
  <c r="H975" i="16"/>
  <c r="H976" i="16"/>
  <c r="H977" i="16"/>
  <c r="H978" i="16"/>
  <c r="H979" i="16"/>
  <c r="H980" i="16"/>
  <c r="H981" i="16"/>
  <c r="H982" i="16"/>
  <c r="H983" i="16"/>
  <c r="H984" i="16"/>
  <c r="H985" i="16"/>
  <c r="H986" i="16"/>
  <c r="H987" i="16"/>
  <c r="H988" i="16"/>
  <c r="H989" i="16"/>
  <c r="H990" i="16"/>
  <c r="H991" i="16"/>
  <c r="H992" i="16"/>
  <c r="H993" i="16"/>
  <c r="H994" i="16"/>
  <c r="H995" i="16"/>
  <c r="H996" i="16"/>
  <c r="H997" i="16"/>
  <c r="H998" i="16"/>
  <c r="H999" i="16"/>
  <c r="H1000" i="16"/>
  <c r="H1001" i="16"/>
  <c r="H1002" i="16"/>
  <c r="H1003" i="16"/>
  <c r="H1004" i="16"/>
  <c r="H1005" i="16"/>
  <c r="H1006" i="16"/>
  <c r="H1007" i="16"/>
  <c r="H1008" i="16"/>
  <c r="H1009" i="16"/>
  <c r="H1010" i="16"/>
  <c r="H1011" i="16"/>
  <c r="H1012" i="16"/>
  <c r="H1013" i="16"/>
  <c r="H1014" i="16"/>
  <c r="H1015" i="16"/>
  <c r="H1016" i="16"/>
  <c r="H1017" i="16"/>
  <c r="H1018" i="16"/>
  <c r="H1019" i="16"/>
  <c r="H1020" i="16"/>
  <c r="H1021" i="16"/>
  <c r="H1022" i="16"/>
  <c r="H1023" i="16"/>
  <c r="H1024" i="16"/>
  <c r="H1025" i="16"/>
  <c r="H1026" i="16"/>
  <c r="H1027" i="16"/>
  <c r="H1028" i="16"/>
  <c r="H1029" i="16"/>
  <c r="H1030" i="16"/>
  <c r="H1031" i="16"/>
  <c r="H1032" i="16"/>
  <c r="H1033" i="16"/>
  <c r="H1034" i="16"/>
  <c r="H1035" i="16"/>
  <c r="H1036" i="16"/>
  <c r="H1037" i="16"/>
  <c r="H1038" i="16"/>
  <c r="H1039" i="16"/>
  <c r="H1040" i="16"/>
  <c r="H1041" i="16"/>
  <c r="H1042" i="16"/>
  <c r="H1043" i="16"/>
  <c r="H1044" i="16"/>
  <c r="H1045" i="16"/>
  <c r="H1046" i="16"/>
  <c r="H1047" i="16"/>
  <c r="H1048" i="16"/>
  <c r="H1049" i="16"/>
  <c r="H1050" i="16"/>
  <c r="H1051" i="16"/>
  <c r="H1052" i="16"/>
  <c r="H1053" i="16"/>
  <c r="H1054" i="16"/>
  <c r="H1055" i="16"/>
  <c r="H1056" i="16"/>
  <c r="H1057" i="16"/>
  <c r="H1058" i="16"/>
  <c r="H1059" i="16"/>
  <c r="H1060" i="16"/>
  <c r="H1061" i="16"/>
  <c r="H1062" i="16"/>
  <c r="H1063" i="16"/>
  <c r="H1064" i="16"/>
  <c r="H1065" i="16"/>
  <c r="H1066" i="16"/>
  <c r="H1067" i="16"/>
  <c r="H1068" i="16"/>
  <c r="H1069" i="16"/>
  <c r="H1070" i="16"/>
  <c r="H1071" i="16"/>
  <c r="H1072" i="16"/>
  <c r="H1073" i="16"/>
  <c r="H1074" i="16"/>
  <c r="H1075" i="16"/>
  <c r="H1076" i="16"/>
  <c r="H1077" i="16"/>
  <c r="H1078" i="16"/>
  <c r="H1079" i="16"/>
  <c r="H1080" i="16"/>
  <c r="H1081" i="16"/>
  <c r="H1082" i="16"/>
  <c r="H1083" i="16"/>
  <c r="H1084" i="16"/>
  <c r="H1085" i="16"/>
  <c r="H1086" i="16"/>
  <c r="H1087" i="16"/>
  <c r="H1088" i="16"/>
  <c r="H1089" i="16"/>
  <c r="H1090" i="16"/>
  <c r="H1091" i="16"/>
  <c r="H1092" i="16"/>
  <c r="H1093" i="16"/>
  <c r="H1094" i="16"/>
  <c r="H1095" i="16"/>
  <c r="H1096" i="16"/>
  <c r="H1097" i="16"/>
  <c r="H1098" i="16"/>
  <c r="H1099" i="16"/>
  <c r="H1100" i="16"/>
  <c r="H1101" i="16"/>
  <c r="H1102" i="16"/>
  <c r="H1103" i="16"/>
  <c r="H1104" i="16"/>
  <c r="H1105" i="16"/>
  <c r="H1106" i="16"/>
  <c r="H1107" i="16"/>
  <c r="H1108" i="16"/>
  <c r="H1109" i="16"/>
  <c r="H1110" i="16"/>
  <c r="H1111" i="16"/>
  <c r="H1112" i="16"/>
  <c r="H1113" i="16"/>
  <c r="H1114" i="16"/>
  <c r="H1115" i="16"/>
  <c r="H1116" i="16"/>
  <c r="H1117" i="16"/>
  <c r="H1118" i="16"/>
  <c r="H1119" i="16"/>
  <c r="H1120" i="16"/>
  <c r="H1121" i="16"/>
  <c r="H1122" i="16"/>
  <c r="H1123" i="16"/>
  <c r="H1124" i="16"/>
  <c r="H1125" i="16"/>
  <c r="H1126" i="16"/>
  <c r="H1127" i="16"/>
  <c r="H1128" i="16"/>
  <c r="H1129" i="16"/>
  <c r="H1130" i="16"/>
  <c r="H1131" i="16"/>
  <c r="H1132" i="16"/>
  <c r="H1133" i="16"/>
  <c r="H1134" i="16"/>
  <c r="H1135" i="16"/>
  <c r="H1136" i="16"/>
  <c r="H1137" i="16"/>
  <c r="H1138" i="16"/>
  <c r="H1139" i="16"/>
  <c r="H1140" i="16"/>
  <c r="H1141" i="16"/>
  <c r="H1142" i="16"/>
  <c r="H1143" i="16"/>
  <c r="H1144" i="16"/>
  <c r="H1145" i="16"/>
  <c r="H1146" i="16"/>
  <c r="H1147" i="16"/>
  <c r="H1148" i="16"/>
  <c r="H1149" i="16"/>
  <c r="H1150" i="16"/>
  <c r="H1151" i="16"/>
  <c r="H1152" i="16"/>
  <c r="H1153" i="16"/>
  <c r="H1154" i="16"/>
  <c r="H1155" i="16"/>
  <c r="H1156" i="16"/>
  <c r="H1157" i="16"/>
  <c r="H1158" i="16"/>
  <c r="H1159" i="16"/>
  <c r="H1160" i="16"/>
  <c r="H1161" i="16"/>
  <c r="H1162" i="16"/>
  <c r="H1163" i="16"/>
  <c r="H1164" i="16"/>
  <c r="H1165" i="16"/>
  <c r="H1166" i="16"/>
  <c r="H1167" i="16"/>
  <c r="H1168" i="16"/>
  <c r="H1169" i="16"/>
  <c r="H1170" i="16"/>
  <c r="H1171" i="16"/>
  <c r="H1172" i="16"/>
  <c r="H1173" i="16"/>
  <c r="H1174" i="16"/>
  <c r="H1175" i="16"/>
  <c r="H1176" i="16"/>
  <c r="H1177" i="16"/>
  <c r="H1178" i="16"/>
  <c r="H1179" i="16"/>
  <c r="H1180" i="16"/>
  <c r="H1181" i="16"/>
  <c r="H1182" i="16"/>
  <c r="H1183" i="16"/>
  <c r="H1184" i="16"/>
  <c r="H1185" i="16"/>
  <c r="H1186" i="16"/>
  <c r="H1187" i="16"/>
  <c r="H1188" i="16"/>
  <c r="H1189" i="16"/>
  <c r="H1190" i="16"/>
  <c r="H1191" i="16"/>
  <c r="H1192" i="16"/>
  <c r="H1193" i="16"/>
  <c r="H1194" i="16"/>
  <c r="H1195" i="16"/>
  <c r="H1196" i="16"/>
  <c r="H1197" i="16"/>
  <c r="H1198" i="16"/>
  <c r="H1199" i="16"/>
  <c r="H1200" i="16"/>
  <c r="H1201" i="16"/>
  <c r="H1202" i="16"/>
  <c r="H1203" i="16"/>
  <c r="H1204" i="16"/>
  <c r="H1205" i="16"/>
  <c r="H1206" i="16"/>
  <c r="H1207" i="16"/>
  <c r="H1208" i="16"/>
  <c r="H1209" i="16"/>
  <c r="H1210" i="16"/>
  <c r="H1211" i="16"/>
  <c r="H1212" i="16"/>
  <c r="H1213" i="16"/>
  <c r="H1214" i="16"/>
  <c r="H1215" i="16"/>
  <c r="H1216" i="16"/>
  <c r="H1217" i="16"/>
  <c r="H1218" i="16"/>
  <c r="H1219" i="16"/>
  <c r="H1220" i="16"/>
  <c r="H1221" i="16"/>
  <c r="H1222" i="16"/>
  <c r="H1223" i="16"/>
  <c r="H1224" i="16"/>
  <c r="H1225" i="16"/>
  <c r="H1226" i="16"/>
  <c r="H1227" i="16"/>
  <c r="H1228" i="16"/>
  <c r="H1229" i="16"/>
  <c r="H1230" i="16"/>
  <c r="H1231" i="16"/>
  <c r="H1232" i="16"/>
  <c r="H1233" i="16"/>
  <c r="H1234" i="16"/>
  <c r="H1235" i="16"/>
  <c r="H1236" i="16"/>
  <c r="H1237" i="16"/>
  <c r="H1238" i="16"/>
  <c r="H1239" i="16"/>
  <c r="H1240" i="16"/>
  <c r="H1241" i="16"/>
  <c r="H1242" i="16"/>
  <c r="H1243" i="16"/>
  <c r="H1244" i="16"/>
  <c r="H1245" i="16"/>
  <c r="H1246" i="16"/>
  <c r="H1247" i="16"/>
  <c r="H1248" i="16"/>
  <c r="H1249" i="16"/>
  <c r="H1250" i="16"/>
  <c r="H1251" i="16"/>
  <c r="H1252" i="16"/>
  <c r="H1253" i="16"/>
  <c r="H1254" i="16"/>
  <c r="H1255" i="16"/>
  <c r="H1256" i="16"/>
  <c r="H1257" i="16"/>
  <c r="H1258" i="16"/>
  <c r="H1259" i="16"/>
  <c r="H1260" i="16"/>
  <c r="H1261" i="16"/>
  <c r="H1262" i="16"/>
  <c r="H1263" i="16"/>
  <c r="H1264" i="16"/>
  <c r="H1265" i="16"/>
  <c r="H1266" i="16"/>
  <c r="H1267" i="16"/>
  <c r="H1268" i="16"/>
  <c r="H1269" i="16"/>
  <c r="H1270" i="16"/>
  <c r="H1271" i="16"/>
  <c r="H1272" i="16"/>
  <c r="H1273" i="16"/>
  <c r="H1274" i="16"/>
  <c r="H1275" i="16"/>
  <c r="H1276" i="16"/>
  <c r="H1277" i="16"/>
  <c r="H1278" i="16"/>
  <c r="H1279" i="16"/>
  <c r="H1280" i="16"/>
  <c r="H1281" i="16"/>
  <c r="H1282" i="16"/>
  <c r="H1283" i="16"/>
  <c r="H1284" i="16"/>
  <c r="H1285" i="16"/>
  <c r="H1286" i="16"/>
  <c r="H1287" i="16"/>
  <c r="H1288" i="16"/>
  <c r="H1289" i="16"/>
  <c r="H1290" i="16"/>
  <c r="H1291" i="16"/>
  <c r="H1292" i="16"/>
  <c r="H1293" i="16"/>
  <c r="H1294" i="16"/>
  <c r="H1295" i="16"/>
  <c r="H1296" i="16"/>
  <c r="H1297" i="16"/>
  <c r="H1298" i="16"/>
  <c r="H1299" i="16"/>
  <c r="H1300" i="16"/>
  <c r="H1301" i="16"/>
  <c r="H1302" i="16"/>
  <c r="H1303" i="16"/>
  <c r="H1304" i="16"/>
  <c r="H1305" i="16"/>
  <c r="H1306" i="16"/>
  <c r="H1307" i="16"/>
  <c r="H1308" i="16"/>
  <c r="H1309" i="16"/>
  <c r="H1310" i="16"/>
  <c r="H1311" i="16"/>
  <c r="H1312" i="16"/>
  <c r="H1313" i="16"/>
  <c r="H1314" i="16"/>
  <c r="H1315" i="16"/>
  <c r="H1316" i="16"/>
  <c r="H1317" i="16"/>
  <c r="H1318" i="16"/>
  <c r="H1319" i="16"/>
  <c r="H1320" i="16"/>
  <c r="H1321" i="16"/>
  <c r="H1322" i="16"/>
  <c r="H1323" i="16"/>
  <c r="H1324" i="16"/>
  <c r="H1325" i="16"/>
  <c r="H1326" i="16"/>
  <c r="H1327" i="16"/>
  <c r="H1328" i="16"/>
  <c r="H1329" i="16"/>
  <c r="H1330" i="16"/>
  <c r="H1331" i="16"/>
  <c r="H1332" i="16"/>
  <c r="H1333" i="16"/>
  <c r="H1334" i="16"/>
  <c r="H1335" i="16"/>
  <c r="H1336" i="16"/>
  <c r="H1337" i="16"/>
  <c r="H1338" i="16"/>
  <c r="H1339" i="16"/>
  <c r="H1340" i="16"/>
  <c r="H1341" i="16"/>
  <c r="H1342" i="16"/>
  <c r="H1343" i="16"/>
  <c r="H1344" i="16"/>
  <c r="H1345" i="16"/>
  <c r="H1346" i="16"/>
  <c r="H1347" i="16"/>
  <c r="H1348" i="16"/>
  <c r="H1349" i="16"/>
  <c r="H1350" i="16"/>
  <c r="H1351" i="16"/>
  <c r="H1352" i="16"/>
  <c r="H1353" i="16"/>
  <c r="H1354" i="16"/>
  <c r="H1355" i="16"/>
  <c r="H1356" i="16"/>
  <c r="H1357" i="16"/>
  <c r="H1358" i="16"/>
  <c r="H1359" i="16"/>
  <c r="H1360" i="16"/>
  <c r="H1361" i="16"/>
  <c r="H1362" i="16"/>
  <c r="H1363" i="16"/>
  <c r="H1364" i="16"/>
  <c r="H1365" i="16"/>
  <c r="H1366" i="16"/>
  <c r="H1367" i="16"/>
  <c r="H1368" i="16"/>
  <c r="H1369" i="16"/>
  <c r="H1370" i="16"/>
  <c r="H1371" i="16"/>
  <c r="H1372" i="16"/>
  <c r="H1373" i="16"/>
  <c r="H1374" i="16"/>
  <c r="H1375" i="16"/>
  <c r="H1376" i="16"/>
  <c r="H1377" i="16"/>
  <c r="H1378" i="16"/>
  <c r="H1379" i="16"/>
  <c r="H1380" i="16"/>
  <c r="H1381" i="16"/>
  <c r="H1382" i="16"/>
  <c r="H1383" i="16"/>
  <c r="H1384" i="16"/>
  <c r="H1385" i="16"/>
  <c r="H1386" i="16"/>
  <c r="H1387" i="16"/>
  <c r="H1388" i="16"/>
  <c r="H1389" i="16"/>
  <c r="H1390" i="16"/>
  <c r="H1391" i="16"/>
  <c r="H1392" i="16"/>
  <c r="H1393" i="16"/>
  <c r="H1394" i="16"/>
  <c r="H1395" i="16"/>
  <c r="H1396" i="16"/>
  <c r="H1397" i="16"/>
  <c r="H1398" i="16"/>
  <c r="H1399" i="16"/>
  <c r="H1400" i="16"/>
  <c r="H1401" i="16"/>
  <c r="H1402" i="16"/>
  <c r="H1403" i="16"/>
  <c r="H1404" i="16"/>
  <c r="H1405" i="16"/>
  <c r="H1406" i="16"/>
  <c r="H1407" i="16"/>
  <c r="H1408" i="16"/>
  <c r="H1409" i="16"/>
  <c r="H1410" i="16"/>
  <c r="H1411" i="16"/>
  <c r="H1412" i="16"/>
  <c r="H1413" i="16"/>
  <c r="H1414" i="16"/>
  <c r="H1415" i="16"/>
  <c r="H1416" i="16"/>
  <c r="H1417" i="16"/>
  <c r="H1418" i="16"/>
  <c r="H1419" i="16"/>
  <c r="H1420" i="16"/>
  <c r="H1421" i="16"/>
  <c r="H1422" i="16"/>
  <c r="H1423" i="16"/>
  <c r="H1424" i="16"/>
  <c r="H1425" i="16"/>
  <c r="H1426" i="16"/>
  <c r="H1427" i="16"/>
  <c r="H1428" i="16"/>
  <c r="H1429" i="16"/>
  <c r="H1430" i="16"/>
  <c r="H1431" i="16"/>
  <c r="H1432" i="16"/>
  <c r="H1433" i="16"/>
  <c r="H1434" i="16"/>
  <c r="H1435" i="16"/>
  <c r="H1436" i="16"/>
  <c r="H1437" i="16"/>
  <c r="H1438" i="16"/>
  <c r="H1439" i="16"/>
  <c r="H1440" i="16"/>
  <c r="H1441" i="16"/>
  <c r="H1442" i="16"/>
  <c r="H1443" i="16"/>
  <c r="H1444" i="16"/>
  <c r="H1445" i="16"/>
  <c r="H1446" i="16"/>
  <c r="H1447" i="16"/>
  <c r="H1448" i="16"/>
  <c r="H1449" i="16"/>
  <c r="H1450" i="16"/>
  <c r="H1451" i="16"/>
  <c r="H1452" i="16"/>
  <c r="H1453" i="16"/>
  <c r="H1454" i="16"/>
  <c r="H1455" i="16"/>
  <c r="H1456" i="16"/>
  <c r="H1457" i="16"/>
  <c r="H1458" i="16"/>
  <c r="H1459" i="16"/>
  <c r="H1460" i="16"/>
  <c r="H1461" i="16"/>
  <c r="H1462" i="16"/>
  <c r="H1463" i="16"/>
  <c r="H1464" i="16"/>
  <c r="H1465" i="16"/>
  <c r="H1466" i="16"/>
  <c r="H1467" i="16"/>
  <c r="H1468" i="16"/>
  <c r="H1469" i="16"/>
  <c r="H1470" i="16"/>
  <c r="H1471" i="16"/>
  <c r="H1472" i="16"/>
  <c r="H1473" i="16"/>
  <c r="H1474" i="16"/>
  <c r="H1475" i="16"/>
  <c r="H1476" i="16"/>
  <c r="H1477" i="16"/>
  <c r="H1478" i="16"/>
  <c r="H1479" i="16"/>
  <c r="H1480" i="16"/>
  <c r="H1481" i="16"/>
  <c r="H1482" i="16"/>
  <c r="H1483" i="16"/>
  <c r="H1484" i="16"/>
  <c r="H1485" i="16"/>
  <c r="H1486" i="16"/>
  <c r="H1487" i="16"/>
  <c r="H1488" i="16"/>
  <c r="H1489" i="16"/>
  <c r="H1490" i="16"/>
  <c r="H1491" i="16"/>
  <c r="H1492" i="16"/>
  <c r="H1493" i="16"/>
  <c r="H1494" i="16"/>
  <c r="H1495" i="16"/>
  <c r="H1496" i="16"/>
  <c r="H1497" i="16"/>
  <c r="H1498" i="16"/>
  <c r="H1499" i="16"/>
  <c r="H1500" i="16"/>
  <c r="H1501" i="16"/>
  <c r="H1502" i="16"/>
  <c r="H1503" i="16"/>
  <c r="H1504" i="16"/>
  <c r="H1505" i="16"/>
  <c r="H1506" i="16"/>
  <c r="H1507" i="16"/>
  <c r="H1508" i="16"/>
  <c r="H1509" i="16"/>
  <c r="H1510" i="16"/>
  <c r="H1511" i="16"/>
  <c r="H1512" i="16"/>
  <c r="H1513" i="16"/>
  <c r="H1514" i="16"/>
  <c r="H1515" i="16"/>
  <c r="H1516" i="16"/>
  <c r="H1517" i="16"/>
  <c r="H1518" i="16"/>
  <c r="H1519" i="16"/>
  <c r="H1520" i="16"/>
  <c r="H1521" i="16"/>
  <c r="H1522" i="16"/>
  <c r="H1523" i="16"/>
  <c r="H1524" i="16"/>
  <c r="H1525" i="16"/>
  <c r="H1526" i="16"/>
  <c r="H1527" i="16"/>
  <c r="H1528" i="16"/>
  <c r="H1529" i="16"/>
  <c r="H1530" i="16"/>
  <c r="H1531" i="16"/>
  <c r="H1532" i="16"/>
  <c r="H1533" i="16"/>
  <c r="H1534" i="16"/>
  <c r="H1535" i="16"/>
  <c r="H1536" i="16"/>
  <c r="H1537" i="16"/>
  <c r="H1538" i="16"/>
  <c r="H1539" i="16"/>
  <c r="H1540" i="16"/>
  <c r="H1541" i="16"/>
  <c r="H1542" i="16"/>
  <c r="H1543" i="16"/>
  <c r="H1544" i="16"/>
  <c r="H1545" i="16"/>
  <c r="H1546" i="16"/>
  <c r="H1547" i="16"/>
  <c r="H1548" i="16"/>
  <c r="H1549" i="16"/>
  <c r="H1550" i="16"/>
  <c r="H1551" i="16"/>
  <c r="H1552" i="16"/>
  <c r="H1553" i="16"/>
  <c r="H1554" i="16"/>
  <c r="H1555" i="16"/>
  <c r="H1556" i="16"/>
  <c r="H1557" i="16"/>
  <c r="H1558" i="16"/>
  <c r="H1559" i="16"/>
  <c r="H1560" i="16"/>
  <c r="H1561" i="16"/>
  <c r="H1562" i="16"/>
  <c r="H1563" i="16"/>
  <c r="H1564" i="16"/>
  <c r="H1565" i="16"/>
  <c r="H1566" i="16"/>
  <c r="H1567" i="16"/>
  <c r="H1568" i="16"/>
  <c r="H1569" i="16"/>
  <c r="H1570" i="16"/>
  <c r="H1571" i="16"/>
  <c r="H1572" i="16"/>
  <c r="H1573" i="16"/>
  <c r="H1574" i="16"/>
  <c r="H1575" i="16"/>
  <c r="H1576" i="16"/>
  <c r="H1577" i="16"/>
  <c r="H1578" i="16"/>
  <c r="H1579" i="16"/>
  <c r="H1580" i="16"/>
  <c r="H1581" i="16"/>
  <c r="H1582" i="16"/>
  <c r="H1583" i="16"/>
  <c r="H1584" i="16"/>
  <c r="H1585" i="16"/>
  <c r="H1586" i="16"/>
  <c r="H1587" i="16"/>
  <c r="H1588" i="16"/>
  <c r="H1589" i="16"/>
  <c r="H1590" i="16"/>
  <c r="H1591" i="16"/>
  <c r="H1592" i="16"/>
  <c r="H1593" i="16"/>
  <c r="H1594" i="16"/>
  <c r="H1595" i="16"/>
  <c r="H1596" i="16"/>
  <c r="H1597" i="16"/>
  <c r="H1598" i="16"/>
  <c r="H1599" i="16"/>
  <c r="H1600" i="16"/>
  <c r="H1601" i="16"/>
  <c r="H1602" i="16"/>
  <c r="H1603" i="16"/>
  <c r="H1604" i="16"/>
  <c r="H1605" i="16"/>
  <c r="H1606" i="16"/>
  <c r="H1607" i="16"/>
  <c r="H1608" i="16"/>
  <c r="H1609" i="16"/>
  <c r="H1610" i="16"/>
  <c r="H1611" i="16"/>
  <c r="H1612" i="16"/>
  <c r="H1613" i="16"/>
  <c r="H1614" i="16"/>
  <c r="H1615" i="16"/>
  <c r="H1616" i="16"/>
  <c r="H1617" i="16"/>
  <c r="H1618" i="16"/>
  <c r="H1619" i="16"/>
  <c r="H1620" i="16"/>
  <c r="H1621" i="16"/>
  <c r="H1622" i="16"/>
  <c r="H1623" i="16"/>
  <c r="H1624" i="16"/>
  <c r="H1625" i="16"/>
  <c r="H1626" i="16"/>
  <c r="H1627" i="16"/>
  <c r="H1628" i="16"/>
  <c r="H1629" i="16"/>
  <c r="H1630" i="16"/>
  <c r="H1631" i="16"/>
  <c r="H1632" i="16"/>
  <c r="H1633" i="16"/>
  <c r="H1634" i="16"/>
  <c r="H1635" i="16"/>
  <c r="H1636" i="16"/>
  <c r="H1637" i="16"/>
  <c r="H1638" i="16"/>
  <c r="H1639" i="16"/>
  <c r="H1640" i="16"/>
  <c r="H1641" i="16"/>
  <c r="H1642" i="16"/>
  <c r="H1643" i="16"/>
  <c r="H1644" i="16"/>
  <c r="H1645" i="16"/>
  <c r="H1646" i="16"/>
  <c r="H1647" i="16"/>
  <c r="H1648" i="16"/>
  <c r="H1649" i="16"/>
  <c r="H1650" i="16"/>
  <c r="H1651" i="16"/>
  <c r="H1652" i="16"/>
  <c r="H1653" i="16"/>
  <c r="H1654" i="16"/>
  <c r="H1655" i="16"/>
  <c r="H1656" i="16"/>
  <c r="H1657" i="16"/>
  <c r="H1658" i="16"/>
  <c r="H1659" i="16"/>
  <c r="H1660" i="16"/>
  <c r="H1661" i="16"/>
  <c r="H1662" i="16"/>
  <c r="H1663" i="16"/>
  <c r="H1664" i="16"/>
  <c r="H1665" i="16"/>
  <c r="H1666" i="16"/>
  <c r="H1667" i="16"/>
  <c r="H1668" i="16"/>
  <c r="H1669" i="16"/>
  <c r="H1670" i="16"/>
  <c r="H1671" i="16"/>
  <c r="H1672" i="16"/>
  <c r="H1673" i="16"/>
  <c r="H1674" i="16"/>
  <c r="H1675" i="16"/>
  <c r="H1676" i="16"/>
  <c r="H1677" i="16"/>
  <c r="H1678" i="16"/>
  <c r="H1679" i="16"/>
  <c r="H1680" i="16"/>
  <c r="H1681" i="16"/>
  <c r="H1682" i="16"/>
  <c r="H1683" i="16"/>
  <c r="H1684" i="16"/>
  <c r="H1685" i="16"/>
  <c r="H1686" i="16"/>
  <c r="H1687" i="16"/>
  <c r="H1688" i="16"/>
  <c r="H1689" i="16"/>
  <c r="H1690" i="16"/>
  <c r="H1691" i="16"/>
  <c r="H1692" i="16"/>
  <c r="H1693" i="16"/>
  <c r="H1694" i="16"/>
  <c r="H1695" i="16"/>
  <c r="H1696" i="16"/>
  <c r="H1697" i="16"/>
  <c r="H1698" i="16"/>
  <c r="H1699" i="16"/>
  <c r="H1700" i="16"/>
  <c r="H1701" i="16"/>
  <c r="H1702" i="16"/>
  <c r="H1703" i="16"/>
  <c r="H1704" i="16"/>
  <c r="H1705" i="16"/>
  <c r="H1706" i="16"/>
  <c r="H1707" i="16"/>
  <c r="H1708" i="16"/>
  <c r="H1709" i="16"/>
  <c r="H1710" i="16"/>
  <c r="H1711" i="16"/>
  <c r="H1712" i="16"/>
  <c r="H1713" i="16"/>
  <c r="H1714" i="16"/>
  <c r="H1715" i="16"/>
  <c r="H1716" i="16"/>
  <c r="H1717" i="16"/>
  <c r="H1718" i="16"/>
  <c r="H1719" i="16"/>
  <c r="H1720" i="16"/>
  <c r="H1721" i="16"/>
  <c r="H1722" i="16"/>
  <c r="H1723" i="16"/>
  <c r="H1724" i="16"/>
  <c r="H1725" i="16"/>
  <c r="H1726" i="16"/>
  <c r="H1727" i="16"/>
  <c r="H1728" i="16"/>
  <c r="H1729" i="16"/>
  <c r="H1730" i="16"/>
  <c r="H1731" i="16"/>
  <c r="H1732" i="16"/>
  <c r="H1733" i="16"/>
  <c r="H1734" i="16"/>
  <c r="H1735" i="16"/>
  <c r="H1736" i="16"/>
  <c r="H1737" i="16"/>
  <c r="H1738" i="16"/>
  <c r="H1739" i="16"/>
  <c r="H1740" i="16"/>
  <c r="H1741" i="16"/>
  <c r="H1742" i="16"/>
  <c r="H1743" i="16"/>
  <c r="H1744" i="16"/>
  <c r="H1745" i="16"/>
  <c r="H1746" i="16"/>
  <c r="H1747" i="16"/>
  <c r="H1748" i="16"/>
  <c r="H1749" i="16"/>
  <c r="H1750" i="16"/>
  <c r="H1751" i="16"/>
  <c r="H1752" i="16"/>
  <c r="H1753" i="16"/>
  <c r="H1754" i="16"/>
  <c r="H1755" i="16"/>
  <c r="H1756" i="16"/>
  <c r="H1757" i="16"/>
  <c r="H1758" i="16"/>
  <c r="H1759" i="16"/>
  <c r="H1760" i="16"/>
  <c r="H1761" i="16"/>
  <c r="H1762" i="16"/>
  <c r="H1763" i="16"/>
  <c r="H1764" i="16"/>
  <c r="H1765" i="16"/>
  <c r="H1766" i="16"/>
  <c r="H1767" i="16"/>
  <c r="H1768" i="16"/>
  <c r="H1769" i="16"/>
  <c r="H1770" i="16"/>
  <c r="H1771" i="16"/>
  <c r="H1772" i="16"/>
  <c r="H1773" i="16"/>
  <c r="H1774" i="16"/>
  <c r="H1775" i="16"/>
  <c r="H1776" i="16"/>
  <c r="H1777" i="16"/>
  <c r="H1778" i="16"/>
  <c r="H1779" i="16"/>
  <c r="H1780" i="16"/>
  <c r="H1781" i="16"/>
  <c r="H1782" i="16"/>
  <c r="H1783" i="16"/>
  <c r="H1784" i="16"/>
  <c r="H1785" i="16"/>
  <c r="H1786" i="16"/>
  <c r="H1787" i="16"/>
  <c r="H1788" i="16"/>
  <c r="H1789" i="16"/>
  <c r="H1790" i="16"/>
  <c r="H1791" i="16"/>
  <c r="H1792" i="16"/>
  <c r="H1793" i="16"/>
  <c r="H1794" i="16"/>
  <c r="H1795" i="16"/>
  <c r="H1796" i="16"/>
  <c r="H1797" i="16"/>
  <c r="H1798" i="16"/>
  <c r="H1799" i="16"/>
  <c r="H1800" i="16"/>
  <c r="H1801" i="16"/>
  <c r="H1802" i="16"/>
  <c r="H1803" i="16"/>
  <c r="H1804" i="16"/>
  <c r="H1805" i="16"/>
  <c r="H1806" i="16"/>
  <c r="H1807" i="16"/>
  <c r="H1808" i="16"/>
  <c r="H1809" i="16"/>
  <c r="H1810" i="16"/>
  <c r="H1811" i="16"/>
  <c r="H1812" i="16"/>
  <c r="H1813" i="16"/>
  <c r="H1814" i="16"/>
  <c r="H1815" i="16"/>
  <c r="H1816" i="16"/>
  <c r="H1817" i="16"/>
  <c r="H1818" i="16"/>
  <c r="H1819" i="16"/>
  <c r="H1820" i="16"/>
  <c r="H1821" i="16"/>
  <c r="H1822" i="16"/>
  <c r="H1823" i="16"/>
  <c r="H1824" i="16"/>
  <c r="H1825" i="16"/>
  <c r="H1826" i="16"/>
  <c r="H1827" i="16"/>
  <c r="H1828" i="16"/>
  <c r="H1829" i="16"/>
  <c r="H1830" i="16"/>
  <c r="H1831" i="16"/>
  <c r="H1832" i="16"/>
  <c r="H1833" i="16"/>
  <c r="H1834" i="16"/>
  <c r="H1835" i="16"/>
  <c r="H1836" i="16"/>
  <c r="H1837" i="16"/>
  <c r="H1838" i="16"/>
  <c r="H1839" i="16"/>
  <c r="H1840" i="16"/>
  <c r="H1841" i="16"/>
  <c r="H1842" i="16"/>
  <c r="H1843" i="16"/>
  <c r="H1844" i="16"/>
  <c r="H1845" i="16"/>
  <c r="H1846" i="16"/>
  <c r="H1847" i="16"/>
  <c r="H1848" i="16"/>
  <c r="H1849" i="16"/>
  <c r="H1850" i="16"/>
  <c r="H1851" i="16"/>
  <c r="H1852" i="16"/>
  <c r="H1853" i="16"/>
  <c r="H1854" i="16"/>
  <c r="H1855" i="16"/>
  <c r="H1856" i="16"/>
  <c r="H1857" i="16"/>
  <c r="H1858" i="16"/>
  <c r="H1859" i="16"/>
  <c r="H1860" i="16"/>
  <c r="H1861" i="16"/>
  <c r="H1862" i="16"/>
  <c r="H1863" i="16"/>
  <c r="H1864" i="16"/>
  <c r="H1865" i="16"/>
  <c r="H1866" i="16"/>
  <c r="H1867" i="16"/>
  <c r="H1868" i="16"/>
  <c r="H1869" i="16"/>
  <c r="H1870" i="16"/>
  <c r="H1871" i="16"/>
  <c r="H1872" i="16"/>
  <c r="H1873" i="16"/>
  <c r="H1874" i="16"/>
  <c r="H1875" i="16"/>
  <c r="H1876" i="16"/>
  <c r="H1877" i="16"/>
  <c r="H1878" i="16"/>
  <c r="H1879" i="16"/>
  <c r="H1880" i="16"/>
  <c r="H1881" i="16"/>
  <c r="H1882" i="16"/>
  <c r="H1883" i="16"/>
  <c r="H1884" i="16"/>
  <c r="H1885" i="16"/>
  <c r="H1886" i="16"/>
  <c r="H1887" i="16"/>
  <c r="H1888" i="16"/>
  <c r="H1889" i="16"/>
  <c r="H1890" i="16"/>
  <c r="H1891" i="16"/>
  <c r="H1892" i="16"/>
  <c r="H1893" i="16"/>
  <c r="H1894" i="16"/>
  <c r="H1895" i="16"/>
  <c r="H1896" i="16"/>
  <c r="H1897" i="16"/>
  <c r="H1898" i="16"/>
  <c r="H1899" i="16"/>
  <c r="H1900" i="16"/>
  <c r="H1901" i="16"/>
  <c r="H1902" i="16"/>
  <c r="H1903" i="16"/>
  <c r="H1904" i="16"/>
  <c r="H1905" i="16"/>
  <c r="H1906" i="16"/>
  <c r="H1907" i="16"/>
  <c r="H1908" i="16"/>
  <c r="H1909" i="16"/>
  <c r="H1910" i="16"/>
  <c r="H1911" i="16"/>
  <c r="H1912" i="16"/>
  <c r="H1913" i="16"/>
  <c r="H1914" i="16"/>
  <c r="H1915" i="16"/>
  <c r="H1916" i="16"/>
  <c r="H1917" i="16"/>
  <c r="H1918" i="16"/>
  <c r="H1919" i="16"/>
  <c r="H1920" i="16"/>
  <c r="H1921" i="16"/>
  <c r="H1922" i="16"/>
  <c r="H1923" i="16"/>
  <c r="H1924" i="16"/>
  <c r="H1925" i="16"/>
  <c r="H1926" i="16"/>
  <c r="H1927" i="16"/>
  <c r="H1928" i="16"/>
  <c r="H1929" i="16"/>
  <c r="H1930" i="16"/>
  <c r="H1931" i="16"/>
  <c r="H1932" i="16"/>
  <c r="H1933" i="16"/>
  <c r="H1934" i="16"/>
  <c r="H1935" i="16"/>
  <c r="H1936" i="16"/>
  <c r="H1937" i="16"/>
  <c r="H1938" i="16"/>
  <c r="H1939" i="16"/>
  <c r="H1940" i="16"/>
  <c r="H1941" i="16"/>
  <c r="H1942" i="16"/>
  <c r="H1943" i="16"/>
  <c r="H1944" i="16"/>
  <c r="H1945" i="16"/>
  <c r="H1946" i="16"/>
  <c r="H1947" i="16"/>
  <c r="H1948" i="16"/>
  <c r="H1949" i="16"/>
  <c r="H1950" i="16"/>
  <c r="H1951" i="16"/>
  <c r="H1952" i="16"/>
  <c r="H1953" i="16"/>
  <c r="H1954" i="16"/>
  <c r="H1955" i="16"/>
  <c r="H1956" i="16"/>
  <c r="H1957" i="16"/>
  <c r="H1958" i="16"/>
  <c r="H1959" i="16"/>
  <c r="H1960" i="16"/>
  <c r="H1961" i="16"/>
  <c r="H1962" i="16"/>
  <c r="H1963" i="16"/>
  <c r="H1964" i="16"/>
  <c r="H1965" i="16"/>
  <c r="H1966" i="16"/>
  <c r="H1967" i="16"/>
  <c r="H1968" i="16"/>
  <c r="H1969" i="16"/>
  <c r="H1970" i="16"/>
  <c r="H1971" i="16"/>
  <c r="H1972" i="16"/>
  <c r="H1973" i="16"/>
  <c r="H1974" i="16"/>
  <c r="H1975" i="16"/>
  <c r="H1976" i="16"/>
  <c r="H1977" i="16"/>
  <c r="H1978" i="16"/>
  <c r="H1979" i="16"/>
  <c r="H1980" i="16"/>
  <c r="H1981" i="16"/>
  <c r="H1982" i="16"/>
  <c r="H1983" i="16"/>
  <c r="H1984" i="16"/>
  <c r="H1985" i="16"/>
  <c r="H1986" i="16"/>
  <c r="H1987" i="16"/>
  <c r="H1988" i="16"/>
  <c r="H1989" i="16"/>
  <c r="H1990" i="16"/>
  <c r="H1991" i="16"/>
  <c r="H1992" i="16"/>
  <c r="H1993" i="16"/>
  <c r="H1994" i="16"/>
  <c r="H1995" i="16"/>
  <c r="H1996" i="16"/>
  <c r="H1997" i="16"/>
  <c r="H1998" i="16"/>
  <c r="H1999" i="16"/>
  <c r="H2000" i="16"/>
  <c r="H2001" i="16"/>
  <c r="H2002" i="16"/>
  <c r="H2003" i="16"/>
  <c r="H2004" i="16"/>
  <c r="H2005" i="16"/>
  <c r="H2006" i="16"/>
  <c r="H2007" i="16"/>
  <c r="H2008" i="16"/>
  <c r="H2009" i="16"/>
  <c r="H2010" i="16"/>
  <c r="H2011" i="16"/>
  <c r="H2012" i="16"/>
  <c r="H2013" i="16"/>
  <c r="H2014" i="16"/>
  <c r="H2015" i="16"/>
  <c r="H2016" i="16"/>
  <c r="H2017" i="16"/>
  <c r="H2018" i="16"/>
  <c r="H2019" i="16"/>
  <c r="H2020" i="16"/>
  <c r="H2021" i="16"/>
  <c r="H2022" i="16"/>
  <c r="H2023" i="16"/>
  <c r="H2024" i="16"/>
  <c r="H2025" i="16"/>
  <c r="H2026" i="16"/>
  <c r="H2027" i="16"/>
  <c r="H2028" i="16"/>
  <c r="H2029" i="16"/>
  <c r="H2030" i="16"/>
  <c r="H2031" i="16"/>
  <c r="H2032" i="16"/>
  <c r="H2033" i="16"/>
  <c r="H2034" i="16"/>
  <c r="H2035" i="16"/>
  <c r="H2036" i="16"/>
  <c r="H2037" i="16"/>
  <c r="H2038" i="16"/>
  <c r="H2039" i="16"/>
  <c r="H2040" i="16"/>
  <c r="H2041" i="16"/>
  <c r="H2042" i="16"/>
  <c r="H2043" i="16"/>
  <c r="H2044" i="16"/>
  <c r="H2045" i="16"/>
  <c r="H2046" i="16"/>
  <c r="H2047" i="16"/>
  <c r="H2048" i="16"/>
  <c r="H2049" i="16"/>
  <c r="H2050" i="16"/>
  <c r="H2051" i="16"/>
  <c r="H2052" i="16"/>
  <c r="H2053" i="16"/>
  <c r="H2054" i="16"/>
  <c r="H2055" i="16"/>
  <c r="H2056" i="16"/>
  <c r="H2057" i="16"/>
  <c r="H2058" i="16"/>
  <c r="H2059" i="16"/>
  <c r="H2060" i="16"/>
  <c r="H2061" i="16"/>
  <c r="H2062" i="16"/>
  <c r="H2063" i="16"/>
  <c r="H2064" i="16"/>
  <c r="H2065" i="16"/>
  <c r="H2066" i="16"/>
  <c r="H2067" i="16"/>
  <c r="H2068" i="16"/>
  <c r="H2069" i="16"/>
  <c r="H2070" i="16"/>
  <c r="H2071" i="16"/>
  <c r="H2072" i="16"/>
  <c r="H2073" i="16"/>
  <c r="H2074" i="16"/>
  <c r="H2075" i="16"/>
  <c r="H2076" i="16"/>
  <c r="H2077" i="16"/>
  <c r="H2078" i="16"/>
  <c r="H2079" i="16"/>
  <c r="H2080" i="16"/>
  <c r="H2081" i="16"/>
  <c r="H2082" i="16"/>
  <c r="H2083" i="16"/>
  <c r="H2084" i="16"/>
  <c r="H2085" i="16"/>
  <c r="H2086" i="16"/>
  <c r="H2087" i="16"/>
  <c r="H2088" i="16"/>
  <c r="H2089" i="16"/>
  <c r="H2090" i="16"/>
  <c r="H2091" i="16"/>
  <c r="H2092" i="16"/>
  <c r="H2093" i="16"/>
  <c r="H2094" i="16"/>
  <c r="H2095" i="16"/>
  <c r="H2096" i="16"/>
  <c r="H2097" i="16"/>
  <c r="H2098" i="16"/>
  <c r="H2099" i="16"/>
  <c r="H2100" i="16"/>
  <c r="H2101" i="16"/>
  <c r="H2102" i="16"/>
  <c r="H2103" i="16"/>
  <c r="H2104" i="16"/>
  <c r="H2105" i="16"/>
  <c r="H2106" i="16"/>
  <c r="H2107" i="16"/>
  <c r="H2108" i="16"/>
  <c r="H2109" i="16"/>
  <c r="H2110" i="16"/>
  <c r="H2111" i="16"/>
  <c r="H2112" i="16"/>
  <c r="H2113" i="16"/>
  <c r="H2114" i="16"/>
  <c r="H2115" i="16"/>
  <c r="H2116" i="16"/>
  <c r="H2117" i="16"/>
  <c r="H2118" i="16"/>
  <c r="H2119" i="16"/>
  <c r="H2120" i="16"/>
  <c r="H2121" i="16"/>
  <c r="H2122" i="16"/>
  <c r="H2123" i="16"/>
  <c r="H2124" i="16"/>
  <c r="H2125" i="16"/>
  <c r="H2126" i="16"/>
  <c r="H2127" i="16"/>
  <c r="H2128" i="16"/>
  <c r="H2129" i="16"/>
  <c r="H2130" i="16"/>
  <c r="H2131" i="16"/>
  <c r="H2132" i="16"/>
  <c r="H2133" i="16"/>
  <c r="H2134" i="16"/>
  <c r="H2135" i="16"/>
  <c r="H2136" i="16"/>
  <c r="H2137" i="16"/>
  <c r="H2138" i="16"/>
  <c r="H2139" i="16"/>
  <c r="H2140" i="16"/>
  <c r="H2141" i="16"/>
  <c r="H2142" i="16"/>
  <c r="H2143" i="16"/>
  <c r="H2144" i="16"/>
  <c r="H2145" i="16"/>
  <c r="H2146" i="16"/>
  <c r="H2147" i="16"/>
  <c r="H2148" i="16"/>
  <c r="H2149" i="16"/>
  <c r="H2150" i="16"/>
  <c r="H2151" i="16"/>
  <c r="H2152" i="16"/>
  <c r="H2153" i="16"/>
  <c r="H2154" i="16"/>
  <c r="H2155" i="16"/>
  <c r="H2156" i="16"/>
  <c r="H2157" i="16"/>
  <c r="H2158" i="16"/>
  <c r="H2159" i="16"/>
  <c r="H2160" i="16"/>
  <c r="H2161" i="16"/>
  <c r="H2162" i="16"/>
  <c r="H2163" i="16"/>
  <c r="H2164" i="16"/>
  <c r="H2165" i="16"/>
  <c r="H2166" i="16"/>
  <c r="H2167" i="16"/>
  <c r="H2168" i="16"/>
  <c r="H2169" i="16"/>
  <c r="H2170" i="16"/>
  <c r="H2171" i="16"/>
  <c r="H2172" i="16"/>
  <c r="H2173" i="16"/>
  <c r="H2174" i="16"/>
  <c r="H2175" i="16"/>
  <c r="H2176" i="16"/>
  <c r="H2177" i="16"/>
  <c r="H2178" i="16"/>
  <c r="H2179" i="16"/>
  <c r="H2180" i="16"/>
  <c r="H2181" i="16"/>
  <c r="H2182" i="16"/>
  <c r="H2183" i="16"/>
  <c r="H2184" i="16"/>
  <c r="H2185" i="16"/>
  <c r="H2186" i="16"/>
  <c r="H2187" i="16"/>
  <c r="H2188" i="16"/>
  <c r="H2189" i="16"/>
  <c r="H2190" i="16"/>
  <c r="H2191" i="16"/>
  <c r="H2192" i="16"/>
  <c r="H2193" i="16"/>
  <c r="H2194" i="16"/>
  <c r="H2195" i="16"/>
  <c r="H2196" i="16"/>
  <c r="H2197" i="16"/>
  <c r="H2198" i="16"/>
  <c r="H2199" i="16"/>
  <c r="H2200" i="16"/>
  <c r="H2201" i="16"/>
  <c r="H2202" i="16"/>
  <c r="H2203" i="16"/>
  <c r="H2204" i="16"/>
  <c r="H2205" i="16"/>
  <c r="H2206" i="16"/>
  <c r="H2207" i="16"/>
  <c r="H2208" i="16"/>
  <c r="H2209" i="16"/>
  <c r="H2210" i="16"/>
  <c r="H2211" i="16"/>
  <c r="H2212" i="16"/>
  <c r="H2213" i="16"/>
  <c r="H2214" i="16"/>
  <c r="H2215" i="16"/>
  <c r="H2216" i="16"/>
  <c r="H2217" i="16"/>
  <c r="H2218" i="16"/>
  <c r="H2219" i="16"/>
  <c r="H2220" i="16"/>
  <c r="H2221" i="16"/>
  <c r="H2222" i="16"/>
  <c r="H2223" i="16"/>
  <c r="H2224" i="16"/>
  <c r="H2225" i="16"/>
  <c r="H2226" i="16"/>
  <c r="H2227" i="16"/>
  <c r="H2228" i="16"/>
  <c r="H2229" i="16"/>
  <c r="H2230" i="16"/>
  <c r="H2231" i="16"/>
  <c r="H2232" i="16"/>
  <c r="H2233" i="16"/>
  <c r="H2234" i="16"/>
  <c r="H2235" i="16"/>
  <c r="H2236" i="16"/>
  <c r="H2237" i="16"/>
  <c r="H2238" i="16"/>
  <c r="H2239" i="16"/>
  <c r="H2240" i="16"/>
  <c r="H2241" i="16"/>
  <c r="H2242" i="16"/>
  <c r="H2243" i="16"/>
  <c r="H2244" i="16"/>
  <c r="H2245" i="16"/>
  <c r="H2246" i="16"/>
  <c r="H2247" i="16"/>
  <c r="H2248" i="16"/>
  <c r="H2249" i="16"/>
  <c r="H2250" i="16"/>
  <c r="H2251" i="16"/>
  <c r="H2252" i="16"/>
  <c r="H2253" i="16"/>
  <c r="H2254" i="16"/>
  <c r="H2255" i="16"/>
  <c r="H2256" i="16"/>
  <c r="H2257" i="16"/>
  <c r="H2258" i="16"/>
  <c r="H2259" i="16"/>
  <c r="H2260" i="16"/>
  <c r="H2261" i="16"/>
  <c r="H2262" i="16"/>
  <c r="H2263" i="16"/>
  <c r="H2264" i="16"/>
  <c r="H2265" i="16"/>
  <c r="H2266" i="16"/>
  <c r="H2267" i="16"/>
  <c r="H2268" i="16"/>
  <c r="H2269" i="16"/>
  <c r="H2270" i="16"/>
  <c r="H2271" i="16"/>
  <c r="H2272" i="16"/>
  <c r="H2273" i="16"/>
  <c r="H2274" i="16"/>
  <c r="H2275" i="16"/>
  <c r="H2276" i="16"/>
  <c r="H2277" i="16"/>
  <c r="H2278" i="16"/>
  <c r="H2279" i="16"/>
  <c r="H2280" i="16"/>
  <c r="H2281" i="16"/>
  <c r="H2282" i="16"/>
  <c r="H2283" i="16"/>
  <c r="H2284" i="16"/>
  <c r="H2285" i="16"/>
  <c r="H2286" i="16"/>
  <c r="H2287" i="16"/>
  <c r="H2288" i="16"/>
  <c r="H2289" i="16"/>
  <c r="H2290" i="16"/>
  <c r="H2291" i="16"/>
  <c r="H2292" i="16"/>
  <c r="H2293" i="16"/>
  <c r="H2294" i="16"/>
  <c r="H2295" i="16"/>
  <c r="H2296" i="16"/>
  <c r="H2297" i="16"/>
  <c r="H2298" i="16"/>
  <c r="H2299" i="16"/>
  <c r="H2300" i="16"/>
  <c r="H2301" i="16"/>
  <c r="H2302" i="16"/>
  <c r="H2303" i="16"/>
  <c r="H2304" i="16"/>
  <c r="H2305" i="16"/>
  <c r="H2306" i="16"/>
  <c r="H2307" i="16"/>
  <c r="H2308" i="16"/>
  <c r="H2309" i="16"/>
  <c r="H2310" i="16"/>
  <c r="H2311" i="16"/>
  <c r="H2312" i="16"/>
  <c r="H2313" i="16"/>
  <c r="H2314" i="16"/>
  <c r="H2315" i="16"/>
  <c r="H2316" i="16"/>
  <c r="H2317" i="16"/>
  <c r="H2318" i="16"/>
  <c r="H2319" i="16"/>
  <c r="H2320" i="16"/>
  <c r="H2321" i="16"/>
  <c r="H2322" i="16"/>
  <c r="H2323" i="16"/>
  <c r="H2324" i="16"/>
  <c r="H2325" i="16"/>
  <c r="H2326" i="16"/>
  <c r="H2327" i="16"/>
  <c r="H2328" i="16"/>
  <c r="H2329" i="16"/>
  <c r="H2330" i="16"/>
  <c r="H2331" i="16"/>
  <c r="H2332" i="16"/>
  <c r="H2333" i="16"/>
  <c r="H2334" i="16"/>
  <c r="H2335" i="16"/>
  <c r="H2336"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G1612" i="16"/>
  <c r="G1613" i="16"/>
  <c r="G1614" i="16"/>
  <c r="G1615" i="16"/>
  <c r="G1616" i="16"/>
  <c r="G1617" i="16"/>
  <c r="G1618" i="16"/>
  <c r="G1619" i="16"/>
  <c r="G1620" i="16"/>
  <c r="G1621" i="16"/>
  <c r="G1622" i="16"/>
  <c r="G1623" i="16"/>
  <c r="G1624" i="16"/>
  <c r="G1625" i="16"/>
  <c r="G1626" i="16"/>
  <c r="G1627" i="16"/>
  <c r="G1628" i="16"/>
  <c r="G1629" i="16"/>
  <c r="G1630" i="16"/>
  <c r="G1631" i="16"/>
  <c r="G1632" i="16"/>
  <c r="G1633" i="16"/>
  <c r="G1634" i="16"/>
  <c r="G1635" i="16"/>
  <c r="G1636" i="16"/>
  <c r="G1637" i="16"/>
  <c r="G1638" i="16"/>
  <c r="G1639" i="16"/>
  <c r="G1640" i="16"/>
  <c r="G1641" i="16"/>
  <c r="G1642" i="16"/>
  <c r="G1643" i="16"/>
  <c r="G1644" i="16"/>
  <c r="G1645" i="16"/>
  <c r="G1646" i="16"/>
  <c r="G1647" i="16"/>
  <c r="G1648" i="16"/>
  <c r="G1649" i="16"/>
  <c r="G1650" i="16"/>
  <c r="G1651" i="16"/>
  <c r="G1652" i="16"/>
  <c r="G1653" i="16"/>
  <c r="G1654" i="16"/>
  <c r="G1655" i="16"/>
  <c r="G1656" i="16"/>
  <c r="G1657" i="16"/>
  <c r="G1658" i="16"/>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F625" i="16"/>
  <c r="F626" i="16"/>
  <c r="F627" i="16"/>
  <c r="F628" i="16"/>
  <c r="F629" i="16"/>
  <c r="F630" i="16"/>
  <c r="F631" i="16"/>
  <c r="F632" i="16"/>
  <c r="F633" i="16"/>
  <c r="F634" i="16"/>
  <c r="F635" i="16"/>
  <c r="F636" i="16"/>
  <c r="F637" i="16"/>
  <c r="F638" i="16"/>
  <c r="F639" i="16"/>
  <c r="F640" i="16"/>
  <c r="F641" i="16"/>
  <c r="F642" i="16"/>
  <c r="F643" i="16"/>
  <c r="F644" i="16"/>
  <c r="F645" i="16"/>
  <c r="F646" i="16"/>
  <c r="F647" i="16"/>
  <c r="F648" i="16"/>
  <c r="F649" i="16"/>
  <c r="F650" i="16"/>
  <c r="F651" i="16"/>
  <c r="F652" i="16"/>
  <c r="F653" i="16"/>
  <c r="F654" i="16"/>
  <c r="F655" i="16"/>
  <c r="F656" i="16"/>
  <c r="F657" i="16"/>
  <c r="F658" i="16"/>
  <c r="F659" i="16"/>
  <c r="F660" i="16"/>
  <c r="F661" i="16"/>
  <c r="F662" i="16"/>
  <c r="F663" i="16"/>
  <c r="F664" i="16"/>
  <c r="F665" i="16"/>
  <c r="F666" i="16"/>
  <c r="F667" i="16"/>
  <c r="F668" i="16"/>
  <c r="F669" i="16"/>
  <c r="F670" i="16"/>
  <c r="F671" i="16"/>
  <c r="F672" i="16"/>
  <c r="F673" i="16"/>
  <c r="F674" i="16"/>
  <c r="F675" i="16"/>
  <c r="F676" i="16"/>
  <c r="F677" i="16"/>
  <c r="F678" i="16"/>
  <c r="F679" i="16"/>
  <c r="F680" i="16"/>
  <c r="F681" i="16"/>
  <c r="F682" i="16"/>
  <c r="F683" i="16"/>
  <c r="F684" i="16"/>
  <c r="F685" i="16"/>
  <c r="F686" i="16"/>
  <c r="F687" i="16"/>
  <c r="F688" i="16"/>
  <c r="F689" i="16"/>
  <c r="F690" i="16"/>
  <c r="F691" i="16"/>
  <c r="F692" i="16"/>
  <c r="F693" i="16"/>
  <c r="F694" i="16"/>
  <c r="F695" i="16"/>
  <c r="F696" i="16"/>
  <c r="F697" i="16"/>
  <c r="F698" i="16"/>
  <c r="F699" i="16"/>
  <c r="F700" i="16"/>
  <c r="F701" i="16"/>
  <c r="F702" i="16"/>
  <c r="F703" i="16"/>
  <c r="F704" i="16"/>
  <c r="F705" i="16"/>
  <c r="F706" i="16"/>
  <c r="F707" i="16"/>
  <c r="F708" i="16"/>
  <c r="F709" i="16"/>
  <c r="F710" i="16"/>
  <c r="F711" i="16"/>
  <c r="F712" i="16"/>
  <c r="F713" i="16"/>
  <c r="F714" i="16"/>
  <c r="F715" i="16"/>
  <c r="F716" i="16"/>
  <c r="F717" i="16"/>
  <c r="F718" i="16"/>
  <c r="F719" i="16"/>
  <c r="F720" i="16"/>
  <c r="F721" i="16"/>
  <c r="F722" i="16"/>
  <c r="F723" i="16"/>
  <c r="F724" i="16"/>
  <c r="F725" i="16"/>
  <c r="F726" i="16"/>
  <c r="F727" i="16"/>
  <c r="F728" i="16"/>
  <c r="F729" i="16"/>
  <c r="F730" i="16"/>
  <c r="F731" i="16"/>
  <c r="F732" i="16"/>
  <c r="F733" i="16"/>
  <c r="F734" i="16"/>
  <c r="F735" i="16"/>
  <c r="F736" i="16"/>
  <c r="F737" i="16"/>
  <c r="F738" i="16"/>
  <c r="F739" i="16"/>
  <c r="F740" i="16"/>
  <c r="F741" i="16"/>
  <c r="F742" i="16"/>
  <c r="F743" i="16"/>
  <c r="F744" i="16"/>
  <c r="F745" i="16"/>
  <c r="F746" i="16"/>
  <c r="F747" i="16"/>
  <c r="F748" i="16"/>
  <c r="F749" i="16"/>
  <c r="F750" i="16"/>
  <c r="F751" i="16"/>
  <c r="F752" i="16"/>
  <c r="F753" i="16"/>
  <c r="F754" i="16"/>
  <c r="F755" i="16"/>
  <c r="F756" i="16"/>
  <c r="F757" i="16"/>
  <c r="F758" i="16"/>
  <c r="F759" i="16"/>
  <c r="F760" i="16"/>
  <c r="F761" i="16"/>
  <c r="F762" i="16"/>
  <c r="F763" i="16"/>
  <c r="F764" i="16"/>
  <c r="F765" i="16"/>
  <c r="F766" i="16"/>
  <c r="F767" i="16"/>
  <c r="F768" i="16"/>
  <c r="F769" i="16"/>
  <c r="F770" i="16"/>
  <c r="F771" i="16"/>
  <c r="F772" i="16"/>
  <c r="F773" i="16"/>
  <c r="F774" i="16"/>
  <c r="F775" i="16"/>
  <c r="F776" i="16"/>
  <c r="F777" i="16"/>
  <c r="F778" i="16"/>
  <c r="F779" i="16"/>
  <c r="F780" i="16"/>
  <c r="F781" i="16"/>
  <c r="F782" i="16"/>
  <c r="F783" i="16"/>
  <c r="F784" i="16"/>
  <c r="F785" i="16"/>
  <c r="F786" i="16"/>
  <c r="F787" i="16"/>
  <c r="F788" i="16"/>
  <c r="F789" i="16"/>
  <c r="F790" i="16"/>
  <c r="F791" i="16"/>
  <c r="F792" i="16"/>
  <c r="F793" i="16"/>
  <c r="F794" i="16"/>
  <c r="F795" i="16"/>
  <c r="F796" i="16"/>
  <c r="F797" i="16"/>
  <c r="F798" i="16"/>
  <c r="F799" i="16"/>
  <c r="F800" i="16"/>
  <c r="F801" i="16"/>
  <c r="F802" i="16"/>
  <c r="F803" i="16"/>
  <c r="F804" i="16"/>
  <c r="F805" i="16"/>
  <c r="F806" i="16"/>
  <c r="F807" i="16"/>
  <c r="F808" i="16"/>
  <c r="F809" i="16"/>
  <c r="F810" i="16"/>
  <c r="F811" i="16"/>
  <c r="F812" i="16"/>
  <c r="F813" i="16"/>
  <c r="F814" i="16"/>
  <c r="F815" i="16"/>
  <c r="F816" i="16"/>
  <c r="F817" i="16"/>
  <c r="F818" i="16"/>
  <c r="F819" i="16"/>
  <c r="F820" i="16"/>
  <c r="F821" i="16"/>
  <c r="F822" i="16"/>
  <c r="F823" i="16"/>
  <c r="F824" i="16"/>
  <c r="F825" i="16"/>
  <c r="F826" i="16"/>
  <c r="F827" i="16"/>
  <c r="F828" i="16"/>
  <c r="F829" i="16"/>
  <c r="F830" i="16"/>
  <c r="F831" i="16"/>
  <c r="F832" i="16"/>
  <c r="F833" i="16"/>
  <c r="F834" i="16"/>
  <c r="F835" i="16"/>
  <c r="F836" i="16"/>
  <c r="F837" i="16"/>
  <c r="F838" i="16"/>
  <c r="F839" i="16"/>
  <c r="F840" i="16"/>
  <c r="F841" i="16"/>
  <c r="F842" i="16"/>
  <c r="F843" i="16"/>
  <c r="F844" i="16"/>
  <c r="F845" i="16"/>
  <c r="F846" i="16"/>
  <c r="F847" i="16"/>
  <c r="F848" i="16"/>
  <c r="F849" i="16"/>
  <c r="F850" i="16"/>
  <c r="F851" i="16"/>
  <c r="F852" i="16"/>
  <c r="F853" i="16"/>
  <c r="F854" i="16"/>
  <c r="F855" i="16"/>
  <c r="F856" i="16"/>
  <c r="F857" i="16"/>
  <c r="F858" i="16"/>
  <c r="F859" i="16"/>
  <c r="F860" i="16"/>
  <c r="F861" i="16"/>
  <c r="F862" i="16"/>
  <c r="F863" i="16"/>
  <c r="F864" i="16"/>
  <c r="F865" i="16"/>
  <c r="F866" i="16"/>
  <c r="F867" i="16"/>
  <c r="F868" i="16"/>
  <c r="F869" i="16"/>
  <c r="F870" i="16"/>
  <c r="F871" i="16"/>
  <c r="F872" i="16"/>
  <c r="F873" i="16"/>
  <c r="F874" i="16"/>
  <c r="F875" i="16"/>
  <c r="F876" i="16"/>
  <c r="F877" i="16"/>
  <c r="F878" i="16"/>
  <c r="F879" i="16"/>
  <c r="F880" i="16"/>
  <c r="F881" i="16"/>
  <c r="F882" i="16"/>
  <c r="F883" i="16"/>
  <c r="F884" i="16"/>
  <c r="F885" i="16"/>
  <c r="F886" i="16"/>
  <c r="F887" i="16"/>
  <c r="F888" i="16"/>
  <c r="F889" i="16"/>
  <c r="F890" i="16"/>
  <c r="F891" i="16"/>
  <c r="F892" i="16"/>
  <c r="F893" i="16"/>
  <c r="F894" i="16"/>
  <c r="F895" i="16"/>
  <c r="F896" i="16"/>
  <c r="F897" i="16"/>
  <c r="F898" i="16"/>
  <c r="F899" i="16"/>
  <c r="F900" i="16"/>
  <c r="F901" i="16"/>
  <c r="F902" i="16"/>
  <c r="F903" i="16"/>
  <c r="F904" i="16"/>
  <c r="F905" i="16"/>
  <c r="F906" i="16"/>
  <c r="F907" i="16"/>
  <c r="F908" i="16"/>
  <c r="F909" i="16"/>
  <c r="F910" i="16"/>
  <c r="F911" i="16"/>
  <c r="F912" i="16"/>
  <c r="F913" i="16"/>
  <c r="F914" i="16"/>
  <c r="F915" i="16"/>
  <c r="F916" i="16"/>
  <c r="F917" i="16"/>
  <c r="F918" i="16"/>
  <c r="F919" i="16"/>
  <c r="F920" i="16"/>
  <c r="F921" i="16"/>
  <c r="F922" i="16"/>
  <c r="F923" i="16"/>
  <c r="F924" i="16"/>
  <c r="F925" i="16"/>
  <c r="F926" i="16"/>
  <c r="F927" i="16"/>
  <c r="F928" i="16"/>
  <c r="F929" i="16"/>
  <c r="F930" i="16"/>
  <c r="F931" i="16"/>
  <c r="F932" i="16"/>
  <c r="F933" i="16"/>
  <c r="F934" i="16"/>
  <c r="F935" i="16"/>
  <c r="F936" i="16"/>
  <c r="F937" i="16"/>
  <c r="F938" i="16"/>
  <c r="F939" i="16"/>
  <c r="F940" i="16"/>
  <c r="F941" i="16"/>
  <c r="F942" i="16"/>
  <c r="F943" i="16"/>
  <c r="F944" i="16"/>
  <c r="F945" i="16"/>
  <c r="F946" i="16"/>
  <c r="F947" i="16"/>
  <c r="F948" i="16"/>
  <c r="F949" i="16"/>
  <c r="F950" i="16"/>
  <c r="F951" i="16"/>
  <c r="F952" i="16"/>
  <c r="F953" i="16"/>
  <c r="F954" i="16"/>
  <c r="F955" i="16"/>
  <c r="F956" i="16"/>
  <c r="F957" i="16"/>
  <c r="F958" i="16"/>
  <c r="F959" i="16"/>
  <c r="F960" i="16"/>
  <c r="F961" i="16"/>
  <c r="F962" i="16"/>
  <c r="F963" i="16"/>
  <c r="F964" i="16"/>
  <c r="F965" i="16"/>
  <c r="F966" i="16"/>
  <c r="F967" i="16"/>
  <c r="F968" i="16"/>
  <c r="F969" i="16"/>
  <c r="F970" i="16"/>
  <c r="F971" i="16"/>
  <c r="F972" i="16"/>
  <c r="F973" i="16"/>
  <c r="F974" i="16"/>
  <c r="F975" i="16"/>
  <c r="F976" i="16"/>
  <c r="F977" i="16"/>
  <c r="F978" i="16"/>
  <c r="F979" i="16"/>
  <c r="F980" i="16"/>
  <c r="F981" i="16"/>
  <c r="F982" i="16"/>
  <c r="F983" i="16"/>
  <c r="F984" i="16"/>
  <c r="F985" i="16"/>
  <c r="F986" i="16"/>
  <c r="F987" i="16"/>
  <c r="F988" i="16"/>
  <c r="F989" i="16"/>
  <c r="F990" i="16"/>
  <c r="F991" i="16"/>
  <c r="F992" i="16"/>
  <c r="F993" i="16"/>
  <c r="F994" i="16"/>
  <c r="F995" i="16"/>
  <c r="F996" i="16"/>
  <c r="F997" i="16"/>
  <c r="F998" i="16"/>
  <c r="F999" i="16"/>
  <c r="F1000" i="16"/>
  <c r="F1001" i="16"/>
  <c r="F1002" i="16"/>
  <c r="F1003" i="16"/>
  <c r="F1004" i="16"/>
  <c r="F1005" i="16"/>
  <c r="F1006" i="16"/>
  <c r="F1007" i="16"/>
  <c r="F1008" i="16"/>
  <c r="F1009" i="16"/>
  <c r="F1010" i="16"/>
  <c r="F1011" i="16"/>
  <c r="F1012" i="16"/>
  <c r="F1013" i="16"/>
  <c r="F1014" i="16"/>
  <c r="F1015" i="16"/>
  <c r="F1016" i="16"/>
  <c r="F1017" i="16"/>
  <c r="F1018" i="16"/>
  <c r="F1019" i="16"/>
  <c r="F1020" i="16"/>
  <c r="F1021" i="16"/>
  <c r="F1022" i="16"/>
  <c r="F1023" i="16"/>
  <c r="F1024" i="16"/>
  <c r="F1025" i="16"/>
  <c r="F1026" i="16"/>
  <c r="F1027" i="16"/>
  <c r="F1028" i="16"/>
  <c r="F1029" i="16"/>
  <c r="F1030" i="16"/>
  <c r="F1031" i="16"/>
  <c r="F1032" i="16"/>
  <c r="F1033" i="16"/>
  <c r="F1034" i="16"/>
  <c r="F1035" i="16"/>
  <c r="F1036" i="16"/>
  <c r="F1037" i="16"/>
  <c r="F1038" i="16"/>
  <c r="F1039" i="16"/>
  <c r="F1040" i="16"/>
  <c r="F1041" i="16"/>
  <c r="F1042" i="16"/>
  <c r="F1043" i="16"/>
  <c r="F1044" i="16"/>
  <c r="F1045" i="16"/>
  <c r="F1046" i="16"/>
  <c r="F1047" i="16"/>
  <c r="F1048" i="16"/>
  <c r="F1049" i="16"/>
  <c r="F1050" i="16"/>
  <c r="F1051" i="16"/>
  <c r="F1052" i="16"/>
  <c r="F1053" i="16"/>
  <c r="F1054" i="16"/>
  <c r="F1055" i="16"/>
  <c r="F1056" i="16"/>
  <c r="F1057" i="16"/>
  <c r="F1058" i="16"/>
  <c r="F1059" i="16"/>
  <c r="F1060" i="16"/>
  <c r="F1061" i="16"/>
  <c r="F1062" i="16"/>
  <c r="F1063" i="16"/>
  <c r="F1064" i="16"/>
  <c r="F1065" i="16"/>
  <c r="F1066" i="16"/>
  <c r="F1067" i="16"/>
  <c r="F1068" i="16"/>
  <c r="F1069" i="16"/>
  <c r="F1070" i="16"/>
  <c r="F1071" i="16"/>
  <c r="F1072" i="16"/>
  <c r="F1073" i="16"/>
  <c r="F1074" i="16"/>
  <c r="F1075" i="16"/>
  <c r="F1076" i="16"/>
  <c r="F1077" i="16"/>
  <c r="F1078" i="16"/>
  <c r="F1079" i="16"/>
  <c r="F1080" i="16"/>
  <c r="F1081" i="16"/>
  <c r="F1082" i="16"/>
  <c r="F1083" i="16"/>
  <c r="F1084" i="16"/>
  <c r="F1085" i="16"/>
  <c r="F1086" i="16"/>
  <c r="F1087" i="16"/>
  <c r="F1088" i="16"/>
  <c r="F1089" i="16"/>
  <c r="F1090" i="16"/>
  <c r="F1091" i="16"/>
  <c r="F1092" i="16"/>
  <c r="F1093" i="16"/>
  <c r="F1094" i="16"/>
  <c r="F1095" i="16"/>
  <c r="F1096" i="16"/>
  <c r="F1097" i="16"/>
  <c r="F1098" i="16"/>
  <c r="F1099" i="16"/>
  <c r="F1100" i="16"/>
  <c r="F1101" i="16"/>
  <c r="F1102" i="16"/>
  <c r="F1103" i="16"/>
  <c r="F1104" i="16"/>
  <c r="F1105" i="16"/>
  <c r="F1106" i="16"/>
  <c r="F1107" i="16"/>
  <c r="F1108" i="16"/>
  <c r="F1109" i="16"/>
  <c r="F1110" i="16"/>
  <c r="F1111" i="16"/>
  <c r="F1112" i="16"/>
  <c r="F1113" i="16"/>
  <c r="F1114" i="16"/>
  <c r="F1115" i="16"/>
  <c r="F1116" i="16"/>
  <c r="F1117" i="16"/>
  <c r="F1118" i="16"/>
  <c r="F1119" i="16"/>
  <c r="F1120" i="16"/>
  <c r="F1121" i="16"/>
  <c r="F1122" i="16"/>
  <c r="F1123" i="16"/>
  <c r="F1124" i="16"/>
  <c r="F1125" i="16"/>
  <c r="F1126" i="16"/>
  <c r="F1127" i="16"/>
  <c r="F1128" i="16"/>
  <c r="F1129" i="16"/>
  <c r="F1130" i="16"/>
  <c r="F1131" i="16"/>
  <c r="F1132" i="16"/>
  <c r="F1133" i="16"/>
  <c r="F1134" i="16"/>
  <c r="F1135" i="16"/>
  <c r="F1136" i="16"/>
  <c r="F1137" i="16"/>
  <c r="F1138" i="16"/>
  <c r="F1139" i="16"/>
  <c r="F1140" i="16"/>
  <c r="F1141" i="16"/>
  <c r="F1142" i="16"/>
  <c r="F1143" i="16"/>
  <c r="F1144" i="16"/>
  <c r="F1145" i="16"/>
  <c r="F1146" i="16"/>
  <c r="F1147" i="16"/>
  <c r="F1148" i="16"/>
  <c r="F1149" i="16"/>
  <c r="F1150" i="16"/>
  <c r="F1151" i="16"/>
  <c r="F1152" i="16"/>
  <c r="F1153" i="16"/>
  <c r="F1154" i="16"/>
  <c r="F1155" i="16"/>
  <c r="F1156" i="16"/>
  <c r="F1157" i="16"/>
  <c r="F1158" i="16"/>
  <c r="F1159" i="16"/>
  <c r="F1160" i="16"/>
  <c r="F1161" i="16"/>
  <c r="F1162" i="16"/>
  <c r="F1163" i="16"/>
  <c r="F1164" i="16"/>
  <c r="F1165" i="16"/>
  <c r="F1166" i="16"/>
  <c r="F1167" i="16"/>
  <c r="F1168" i="16"/>
  <c r="F1169" i="16"/>
  <c r="F1170" i="16"/>
  <c r="F1171" i="16"/>
  <c r="F1172" i="16"/>
  <c r="F1173" i="16"/>
  <c r="F1174" i="16"/>
  <c r="F1175" i="16"/>
  <c r="F1176" i="16"/>
  <c r="F1177" i="16"/>
  <c r="F1178" i="16"/>
  <c r="F1179" i="16"/>
  <c r="F1180" i="16"/>
  <c r="F1181" i="16"/>
  <c r="F1182" i="16"/>
  <c r="F1183" i="16"/>
  <c r="F1184" i="16"/>
  <c r="F1185" i="16"/>
  <c r="F1186" i="16"/>
  <c r="F1187" i="16"/>
  <c r="F1188" i="16"/>
  <c r="F1189" i="16"/>
  <c r="F1190" i="16"/>
  <c r="F1191" i="16"/>
  <c r="F1192" i="16"/>
  <c r="F1193" i="16"/>
  <c r="F1194" i="16"/>
  <c r="F1195" i="16"/>
  <c r="F1196" i="16"/>
  <c r="F1197" i="16"/>
  <c r="F1198" i="16"/>
  <c r="F1199" i="16"/>
  <c r="F1200" i="16"/>
  <c r="F1201" i="16"/>
  <c r="F1202" i="16"/>
  <c r="F1203" i="16"/>
  <c r="F1204" i="16"/>
  <c r="F1205" i="16"/>
  <c r="F1206" i="16"/>
  <c r="F1207" i="16"/>
  <c r="F1208" i="16"/>
  <c r="F1209" i="16"/>
  <c r="F1210" i="16"/>
  <c r="F1211" i="16"/>
  <c r="F1212" i="16"/>
  <c r="F1213" i="16"/>
  <c r="F1214" i="16"/>
  <c r="F1215" i="16"/>
  <c r="F1216" i="16"/>
  <c r="F1217" i="16"/>
  <c r="F1218" i="16"/>
  <c r="F1219" i="16"/>
  <c r="F1220" i="16"/>
  <c r="F1221" i="16"/>
  <c r="F1222" i="16"/>
  <c r="F1223" i="16"/>
  <c r="F1224" i="16"/>
  <c r="F1225" i="16"/>
  <c r="F1226" i="16"/>
  <c r="F1227" i="16"/>
  <c r="F1228" i="16"/>
  <c r="F1229" i="16"/>
  <c r="F1230" i="16"/>
  <c r="F1231" i="16"/>
  <c r="F1232" i="16"/>
  <c r="F1233" i="16"/>
  <c r="F1234" i="16"/>
  <c r="F1235" i="16"/>
  <c r="F1236" i="16"/>
  <c r="F1237" i="16"/>
  <c r="F1238" i="16"/>
  <c r="F1239" i="16"/>
  <c r="F1240" i="16"/>
  <c r="F1241" i="16"/>
  <c r="F1242" i="16"/>
  <c r="F1243" i="16"/>
  <c r="F1244" i="16"/>
  <c r="F1245" i="16"/>
  <c r="F1246" i="16"/>
  <c r="F1247" i="16"/>
  <c r="F1248" i="16"/>
  <c r="F1249" i="16"/>
  <c r="F1250" i="16"/>
  <c r="F1251" i="16"/>
  <c r="F1252" i="16"/>
  <c r="F1253" i="16"/>
  <c r="F1254" i="16"/>
  <c r="F1255" i="16"/>
  <c r="F1256" i="16"/>
  <c r="F1257" i="16"/>
  <c r="F1258" i="16"/>
  <c r="F1259" i="16"/>
  <c r="F1260" i="16"/>
  <c r="F1261" i="16"/>
  <c r="F1262" i="16"/>
  <c r="F1263" i="16"/>
  <c r="F1264" i="16"/>
  <c r="F1265" i="16"/>
  <c r="F1266" i="16"/>
  <c r="F1267" i="16"/>
  <c r="F1268" i="16"/>
  <c r="F1269" i="16"/>
  <c r="F1270" i="16"/>
  <c r="F1271" i="16"/>
  <c r="F1272" i="16"/>
  <c r="F1273" i="16"/>
  <c r="F1274" i="16"/>
  <c r="F1275" i="16"/>
  <c r="F1276" i="16"/>
  <c r="F1277" i="16"/>
  <c r="F1278" i="16"/>
  <c r="F1279" i="16"/>
  <c r="F1280" i="16"/>
  <c r="F1281" i="16"/>
  <c r="F1282" i="16"/>
  <c r="F1283" i="16"/>
  <c r="F1284" i="16"/>
  <c r="F1285" i="16"/>
  <c r="F1286" i="16"/>
  <c r="F1287" i="16"/>
  <c r="F1288" i="16"/>
  <c r="F1289" i="16"/>
  <c r="F1290" i="16"/>
  <c r="F1291" i="16"/>
  <c r="F1292" i="16"/>
  <c r="F1293" i="16"/>
  <c r="F1294" i="16"/>
  <c r="F1295" i="16"/>
  <c r="F1296" i="16"/>
  <c r="F1297" i="16"/>
  <c r="F1298" i="16"/>
  <c r="F1299" i="16"/>
  <c r="F1300" i="16"/>
  <c r="F1301" i="16"/>
  <c r="F1302" i="16"/>
  <c r="F1303" i="16"/>
  <c r="F1304" i="16"/>
  <c r="F1305" i="16"/>
  <c r="F1306" i="16"/>
  <c r="F1307" i="16"/>
  <c r="F1308" i="16"/>
  <c r="F1309" i="16"/>
  <c r="F1310" i="16"/>
  <c r="F1311" i="16"/>
  <c r="F1312" i="16"/>
  <c r="F1313" i="16"/>
  <c r="F1314" i="16"/>
  <c r="F1315" i="16"/>
  <c r="F1316" i="16"/>
  <c r="F1317" i="16"/>
  <c r="F1318" i="16"/>
  <c r="F1319" i="16"/>
  <c r="F1320" i="16"/>
  <c r="F1321" i="16"/>
  <c r="F1322" i="16"/>
  <c r="F1323" i="16"/>
  <c r="F1324" i="16"/>
  <c r="F1325" i="16"/>
  <c r="F1326" i="16"/>
  <c r="F1327" i="16"/>
  <c r="F1328" i="16"/>
  <c r="F1329" i="16"/>
  <c r="F1330" i="16"/>
  <c r="F1331" i="16"/>
  <c r="F1332" i="16"/>
  <c r="F1333" i="16"/>
  <c r="F1334" i="16"/>
  <c r="F1335" i="16"/>
  <c r="F1336" i="16"/>
  <c r="F1337" i="16"/>
  <c r="F1338" i="16"/>
  <c r="F1339" i="16"/>
  <c r="F1340" i="16"/>
  <c r="F1341" i="16"/>
  <c r="F1342" i="16"/>
  <c r="F1343" i="16"/>
  <c r="F1344" i="16"/>
  <c r="F1345" i="16"/>
  <c r="F1346" i="16"/>
  <c r="F1347" i="16"/>
  <c r="F1348" i="16"/>
  <c r="F1349" i="16"/>
  <c r="F1350" i="16"/>
  <c r="F1351" i="16"/>
  <c r="F1352" i="16"/>
  <c r="F1353" i="16"/>
  <c r="F1354" i="16"/>
  <c r="F1355" i="16"/>
  <c r="F1356" i="16"/>
  <c r="F1357" i="16"/>
  <c r="F1358" i="16"/>
  <c r="F1359" i="16"/>
  <c r="F1360" i="16"/>
  <c r="F1361" i="16"/>
  <c r="F1362" i="16"/>
  <c r="F1363" i="16"/>
  <c r="F1364" i="16"/>
  <c r="F1365" i="16"/>
  <c r="F1366" i="16"/>
  <c r="F1367" i="16"/>
  <c r="F1368" i="16"/>
  <c r="F1369" i="16"/>
  <c r="F1370" i="16"/>
  <c r="F1371" i="16"/>
  <c r="F1372" i="16"/>
  <c r="F1373" i="16"/>
  <c r="F1374" i="16"/>
  <c r="F1375" i="16"/>
  <c r="F1376" i="16"/>
  <c r="F1377" i="16"/>
  <c r="F1378" i="16"/>
  <c r="F1379" i="16"/>
  <c r="F1380" i="16"/>
  <c r="F1381" i="16"/>
  <c r="F1382" i="16"/>
  <c r="F1383" i="16"/>
  <c r="F1384" i="16"/>
  <c r="F1385" i="16"/>
  <c r="F1386" i="16"/>
  <c r="F1387" i="16"/>
  <c r="F1388" i="16"/>
  <c r="F1389" i="16"/>
  <c r="F1390" i="16"/>
  <c r="F1391" i="16"/>
  <c r="F1392" i="16"/>
  <c r="F1393" i="16"/>
  <c r="F1394" i="16"/>
  <c r="F1395" i="16"/>
  <c r="F1396" i="16"/>
  <c r="F1397" i="16"/>
  <c r="F1398" i="16"/>
  <c r="F1399" i="16"/>
  <c r="F1400" i="16"/>
  <c r="F1401" i="16"/>
  <c r="F1402" i="16"/>
  <c r="F1403" i="16"/>
  <c r="F1404" i="16"/>
  <c r="F1405" i="16"/>
  <c r="F1406" i="16"/>
  <c r="F1407" i="16"/>
  <c r="F1408" i="16"/>
  <c r="F1409" i="16"/>
  <c r="F1410" i="16"/>
  <c r="F1411" i="16"/>
  <c r="F1412" i="16"/>
  <c r="F1413" i="16"/>
  <c r="F1414" i="16"/>
  <c r="F1415" i="16"/>
  <c r="F1416" i="16"/>
  <c r="F1417" i="16"/>
  <c r="F1418" i="16"/>
  <c r="F1419" i="16"/>
  <c r="F1420" i="16"/>
  <c r="F1421" i="16"/>
  <c r="F1422" i="16"/>
  <c r="F1423" i="16"/>
  <c r="F1424" i="16"/>
  <c r="F1425" i="16"/>
  <c r="F1426" i="16"/>
  <c r="F1427" i="16"/>
  <c r="F1428" i="16"/>
  <c r="F1429" i="16"/>
  <c r="F1430" i="16"/>
  <c r="F1431" i="16"/>
  <c r="F1432" i="16"/>
  <c r="F1433" i="16"/>
  <c r="F1434" i="16"/>
  <c r="F1435" i="16"/>
  <c r="F1436" i="16"/>
  <c r="F1437" i="16"/>
  <c r="F1438" i="16"/>
  <c r="F1439" i="16"/>
  <c r="F1440" i="16"/>
  <c r="F1441" i="16"/>
  <c r="F1442" i="16"/>
  <c r="F1443" i="16"/>
  <c r="F1444" i="16"/>
  <c r="F1445" i="16"/>
  <c r="F1446" i="16"/>
  <c r="F1447" i="16"/>
  <c r="F1448" i="16"/>
  <c r="F1449" i="16"/>
  <c r="F1450" i="16"/>
  <c r="F1451" i="16"/>
  <c r="F1452" i="16"/>
  <c r="F1453" i="16"/>
  <c r="F1454" i="16"/>
  <c r="F1455" i="16"/>
  <c r="F1456" i="16"/>
  <c r="F1457" i="16"/>
  <c r="F1458" i="16"/>
  <c r="F1459" i="16"/>
  <c r="F1460" i="16"/>
  <c r="F1461" i="16"/>
  <c r="F1462" i="16"/>
  <c r="F1463" i="16"/>
  <c r="F1464" i="16"/>
  <c r="F1465" i="16"/>
  <c r="F1466" i="16"/>
  <c r="F1467" i="16"/>
  <c r="F1468" i="16"/>
  <c r="F1469" i="16"/>
  <c r="F1470" i="16"/>
  <c r="F1471" i="16"/>
  <c r="F1472" i="16"/>
  <c r="F1473" i="16"/>
  <c r="F1474" i="16"/>
  <c r="F1475" i="16"/>
  <c r="F1476" i="16"/>
  <c r="F1477" i="16"/>
  <c r="F1478" i="16"/>
  <c r="F1479" i="16"/>
  <c r="F1480" i="16"/>
  <c r="F1481" i="16"/>
  <c r="F1482" i="16"/>
  <c r="F1483" i="16"/>
  <c r="F1484" i="16"/>
  <c r="F1485" i="16"/>
  <c r="F1486" i="16"/>
  <c r="F1487" i="16"/>
  <c r="F1488" i="16"/>
  <c r="F1489" i="16"/>
  <c r="F1490" i="16"/>
  <c r="F1491" i="16"/>
  <c r="F1492" i="16"/>
  <c r="F1493" i="16"/>
  <c r="F1494" i="16"/>
  <c r="F1495" i="16"/>
  <c r="F1496" i="16"/>
  <c r="F1497" i="16"/>
  <c r="F1498" i="16"/>
  <c r="F1499" i="16"/>
  <c r="F1500" i="16"/>
  <c r="F1501" i="16"/>
  <c r="F1502" i="16"/>
  <c r="F1503" i="16"/>
  <c r="F1504" i="16"/>
  <c r="F1505" i="16"/>
  <c r="F1506" i="16"/>
  <c r="F1507" i="16"/>
  <c r="F1508" i="16"/>
  <c r="F1509" i="16"/>
  <c r="F1510" i="16"/>
  <c r="F1511" i="16"/>
  <c r="F1512" i="16"/>
  <c r="F1513" i="16"/>
  <c r="F1514" i="16"/>
  <c r="F1515" i="16"/>
  <c r="F1516" i="16"/>
  <c r="F1517" i="16"/>
  <c r="F1518" i="16"/>
  <c r="F1519" i="16"/>
  <c r="F1520" i="16"/>
  <c r="F1521" i="16"/>
  <c r="F1522" i="16"/>
  <c r="F1523" i="16"/>
  <c r="F1524" i="16"/>
  <c r="F1525" i="16"/>
  <c r="F1526" i="16"/>
  <c r="F1527" i="16"/>
  <c r="F1528" i="16"/>
  <c r="F1529" i="16"/>
  <c r="F1530" i="16"/>
  <c r="F1531" i="16"/>
  <c r="F1532" i="16"/>
  <c r="F1533" i="16"/>
  <c r="F1534" i="16"/>
  <c r="F1535" i="16"/>
  <c r="F1536" i="16"/>
  <c r="F1537" i="16"/>
  <c r="F1538" i="16"/>
  <c r="F1539" i="16"/>
  <c r="F1540" i="16"/>
  <c r="F1541" i="16"/>
  <c r="F1542" i="16"/>
  <c r="F1543" i="16"/>
  <c r="F1544" i="16"/>
  <c r="F1545" i="16"/>
  <c r="F1546" i="16"/>
  <c r="F1547" i="16"/>
  <c r="F1548" i="16"/>
  <c r="F1549" i="16"/>
  <c r="F1550" i="16"/>
  <c r="F1551" i="16"/>
  <c r="F1552" i="16"/>
  <c r="F1553" i="16"/>
  <c r="F1554" i="16"/>
  <c r="F1555" i="16"/>
  <c r="F1556" i="16"/>
  <c r="F1557" i="16"/>
  <c r="F1558" i="16"/>
  <c r="F1559" i="16"/>
  <c r="F1560" i="16"/>
  <c r="F1561" i="16"/>
  <c r="F1562" i="16"/>
  <c r="F1563" i="16"/>
  <c r="F1564" i="16"/>
  <c r="F1565" i="16"/>
  <c r="F1566" i="16"/>
  <c r="F1567" i="16"/>
  <c r="F1568" i="16"/>
  <c r="F1569" i="16"/>
  <c r="F1570" i="16"/>
  <c r="F1571" i="16"/>
  <c r="F1572" i="16"/>
  <c r="F1573" i="16"/>
  <c r="F1574" i="16"/>
  <c r="F1575" i="16"/>
  <c r="F1576" i="16"/>
  <c r="F1577" i="16"/>
  <c r="F1578" i="16"/>
  <c r="F1579" i="16"/>
  <c r="F1580" i="16"/>
  <c r="F1581" i="16"/>
  <c r="F1582" i="16"/>
  <c r="F1583" i="16"/>
  <c r="F1584" i="16"/>
  <c r="F1585" i="16"/>
  <c r="F1586" i="16"/>
  <c r="F1587" i="16"/>
  <c r="F1588" i="16"/>
  <c r="F1589" i="16"/>
  <c r="F1590" i="16"/>
  <c r="F1591" i="16"/>
  <c r="F1592" i="16"/>
  <c r="F1593" i="16"/>
  <c r="F1594" i="16"/>
  <c r="F1595" i="16"/>
  <c r="F1596" i="16"/>
  <c r="F1597" i="16"/>
  <c r="F1598" i="16"/>
  <c r="F1599" i="16"/>
  <c r="F1600" i="16"/>
  <c r="F1601" i="16"/>
  <c r="F1602" i="16"/>
  <c r="F1603" i="16"/>
  <c r="F1604" i="16"/>
  <c r="F1605" i="16"/>
  <c r="F1606" i="16"/>
  <c r="F1607" i="16"/>
  <c r="F1608" i="16"/>
  <c r="F1609" i="16"/>
  <c r="F1610" i="16"/>
  <c r="F1611" i="16"/>
  <c r="F1612" i="16"/>
  <c r="F1613" i="16"/>
  <c r="F1614" i="16"/>
  <c r="F1615" i="16"/>
  <c r="F1616" i="16"/>
  <c r="F1617" i="16"/>
  <c r="F1618" i="16"/>
  <c r="F1619" i="16"/>
  <c r="F1620" i="16"/>
  <c r="F1621" i="16"/>
  <c r="F1622" i="16"/>
  <c r="F1623" i="16"/>
  <c r="F1624" i="16"/>
  <c r="F1625" i="16"/>
  <c r="F1626" i="16"/>
  <c r="F1627" i="16"/>
  <c r="F1628" i="16"/>
  <c r="F1629" i="16"/>
  <c r="F1630" i="16"/>
  <c r="F1631" i="16"/>
  <c r="F1632" i="16"/>
  <c r="F1633" i="16"/>
  <c r="F1634" i="16"/>
  <c r="F1635" i="16"/>
  <c r="F1636" i="16"/>
  <c r="F1637" i="16"/>
  <c r="F1638" i="16"/>
  <c r="F1639" i="16"/>
  <c r="F1640" i="16"/>
  <c r="F1641" i="16"/>
  <c r="F1642" i="16"/>
  <c r="F1643" i="16"/>
  <c r="F1644" i="16"/>
  <c r="F1645" i="16"/>
  <c r="F1646" i="16"/>
  <c r="F1647" i="16"/>
  <c r="F1648" i="16"/>
  <c r="F1649" i="16"/>
  <c r="F1650" i="16"/>
  <c r="F1651" i="16"/>
  <c r="F1652" i="16"/>
  <c r="F1653" i="16"/>
  <c r="F1654" i="16"/>
  <c r="F1655" i="16"/>
  <c r="F1656" i="16"/>
  <c r="F1657" i="16"/>
  <c r="F1658" i="16"/>
  <c r="F1659" i="16"/>
  <c r="F1660" i="16"/>
  <c r="F1661" i="16"/>
  <c r="F1662" i="16"/>
  <c r="F1663" i="16"/>
  <c r="F1664" i="16"/>
  <c r="F1665" i="16"/>
  <c r="F1666" i="16"/>
  <c r="F1667" i="16"/>
  <c r="F1668" i="16"/>
  <c r="F1669" i="16"/>
  <c r="F1670" i="16"/>
  <c r="F1671" i="16"/>
  <c r="F1672" i="16"/>
  <c r="F1673" i="16"/>
  <c r="F1674" i="16"/>
  <c r="F1675" i="16"/>
  <c r="F1676" i="16"/>
  <c r="F1677" i="16"/>
  <c r="F1678" i="16"/>
  <c r="F1679" i="16"/>
  <c r="F1680" i="16"/>
  <c r="F1681" i="16"/>
  <c r="F1682" i="16"/>
  <c r="F1683" i="16"/>
  <c r="F1684" i="16"/>
  <c r="F1685" i="16"/>
  <c r="F1686" i="16"/>
  <c r="F1687" i="16"/>
  <c r="F1688" i="16"/>
  <c r="F1689" i="16"/>
  <c r="F1690" i="16"/>
  <c r="F1691" i="16"/>
  <c r="F1692" i="16"/>
  <c r="F1693" i="16"/>
  <c r="F1694" i="16"/>
  <c r="F1695" i="16"/>
  <c r="F1696" i="16"/>
  <c r="F1697" i="16"/>
  <c r="F1698" i="16"/>
  <c r="F1699" i="16"/>
  <c r="F1700" i="16"/>
  <c r="F1701" i="16"/>
  <c r="F1702" i="16"/>
  <c r="F1703" i="16"/>
  <c r="F1704" i="16"/>
  <c r="F1705" i="16"/>
  <c r="F1706" i="16"/>
  <c r="F1707" i="16"/>
  <c r="F1708" i="16"/>
  <c r="F1709" i="16"/>
  <c r="F1710" i="16"/>
  <c r="F1711" i="16"/>
  <c r="F1712" i="16"/>
  <c r="F1713" i="16"/>
  <c r="F1714" i="16"/>
  <c r="F1715" i="16"/>
  <c r="F1716" i="16"/>
  <c r="F1717" i="16"/>
  <c r="F1718" i="16"/>
  <c r="F1719" i="16"/>
  <c r="F1720" i="16"/>
  <c r="F1721" i="16"/>
  <c r="F1722" i="16"/>
  <c r="F1723" i="16"/>
  <c r="F1724" i="16"/>
  <c r="F1725" i="16"/>
  <c r="F1726" i="16"/>
  <c r="F1727" i="16"/>
  <c r="F1728" i="16"/>
  <c r="F1729" i="16"/>
  <c r="F1730" i="16"/>
  <c r="F1731" i="16"/>
  <c r="F1732" i="16"/>
  <c r="F1733" i="16"/>
  <c r="F1734" i="16"/>
  <c r="F1735" i="16"/>
  <c r="F1736" i="16"/>
  <c r="F1737" i="16"/>
  <c r="F1738" i="16"/>
  <c r="F1739" i="16"/>
  <c r="F1740" i="16"/>
  <c r="F1741" i="16"/>
  <c r="F1742" i="16"/>
  <c r="F1743" i="16"/>
  <c r="F1744" i="16"/>
  <c r="F1745" i="16"/>
  <c r="F1746" i="16"/>
  <c r="F1747" i="16"/>
  <c r="F1748" i="16"/>
  <c r="F1749" i="16"/>
  <c r="F1750" i="16"/>
  <c r="F1751" i="16"/>
  <c r="F1752" i="16"/>
  <c r="F1753" i="16"/>
  <c r="F1754" i="16"/>
  <c r="F1755" i="16"/>
  <c r="F1756" i="16"/>
  <c r="F1757" i="16"/>
  <c r="F1758" i="16"/>
  <c r="F1759" i="16"/>
  <c r="F1760" i="16"/>
  <c r="F1761" i="16"/>
  <c r="F1762" i="16"/>
  <c r="F1763" i="16"/>
  <c r="F1764" i="16"/>
  <c r="F1765" i="16"/>
  <c r="F1766" i="16"/>
  <c r="F1767" i="16"/>
  <c r="F1768" i="16"/>
  <c r="F1769" i="16"/>
  <c r="F1770" i="16"/>
  <c r="F1771" i="16"/>
  <c r="F1772" i="16"/>
  <c r="F1773" i="16"/>
  <c r="F1774" i="16"/>
  <c r="F1775" i="16"/>
  <c r="F1776" i="16"/>
  <c r="F1777" i="16"/>
  <c r="F1778" i="16"/>
  <c r="F1779" i="16"/>
  <c r="F1780" i="16"/>
  <c r="F1781" i="16"/>
  <c r="F1782" i="16"/>
  <c r="F1783" i="16"/>
  <c r="F1784" i="16"/>
  <c r="F1785" i="16"/>
  <c r="F1786" i="16"/>
  <c r="F1787" i="16"/>
  <c r="F1788" i="16"/>
  <c r="F1789" i="16"/>
  <c r="F1790" i="16"/>
  <c r="F1791" i="16"/>
  <c r="F1792" i="16"/>
  <c r="F1793" i="16"/>
  <c r="F1794" i="16"/>
  <c r="F1795" i="16"/>
  <c r="F1796" i="16"/>
  <c r="F1797" i="16"/>
  <c r="F1798" i="16"/>
  <c r="F1799" i="16"/>
  <c r="F1800" i="16"/>
  <c r="F1801" i="16"/>
  <c r="F1802" i="16"/>
  <c r="F1803" i="16"/>
  <c r="F1804" i="16"/>
  <c r="F1805" i="16"/>
  <c r="F1806" i="16"/>
  <c r="F1807" i="16"/>
  <c r="F1808" i="16"/>
  <c r="F1809" i="16"/>
  <c r="F1810" i="16"/>
  <c r="F1811" i="16"/>
  <c r="F1812" i="16"/>
  <c r="F1813" i="16"/>
  <c r="F1814" i="16"/>
  <c r="F1815" i="16"/>
  <c r="F1816" i="16"/>
  <c r="F1817" i="16"/>
  <c r="F1818" i="16"/>
  <c r="F1819" i="16"/>
  <c r="F1820" i="16"/>
  <c r="F1821" i="16"/>
  <c r="F1822" i="16"/>
  <c r="F1823" i="16"/>
  <c r="F1824" i="16"/>
  <c r="F1825" i="16"/>
  <c r="F1826" i="16"/>
  <c r="F1827" i="16"/>
  <c r="F1828" i="16"/>
  <c r="F1829" i="16"/>
  <c r="F1830" i="16"/>
  <c r="F1831" i="16"/>
  <c r="F1832" i="16"/>
  <c r="F1833" i="16"/>
  <c r="F1834" i="16"/>
  <c r="F1835" i="16"/>
  <c r="F1836" i="16"/>
  <c r="F1837" i="16"/>
  <c r="F1838" i="16"/>
  <c r="F1839" i="16"/>
  <c r="F1840" i="16"/>
  <c r="F1841" i="16"/>
  <c r="F1842" i="16"/>
  <c r="F1843" i="16"/>
  <c r="F1844" i="16"/>
  <c r="F1845" i="16"/>
  <c r="F1846" i="16"/>
  <c r="F1847" i="16"/>
  <c r="F1848" i="16"/>
  <c r="F1849" i="16"/>
  <c r="F1850" i="16"/>
  <c r="F1851" i="16"/>
  <c r="F1852" i="16"/>
  <c r="F1853" i="16"/>
  <c r="F1854" i="16"/>
  <c r="F1855" i="16"/>
  <c r="F1856" i="16"/>
  <c r="F1857" i="16"/>
  <c r="F1858" i="16"/>
  <c r="F1859" i="16"/>
  <c r="F1860" i="16"/>
  <c r="F1861" i="16"/>
  <c r="F1862" i="16"/>
  <c r="F1863" i="16"/>
  <c r="F1864" i="16"/>
  <c r="F1865" i="16"/>
  <c r="F1866" i="16"/>
  <c r="F1867" i="16"/>
  <c r="F1868" i="16"/>
  <c r="F1869" i="16"/>
  <c r="F1870" i="16"/>
  <c r="F1871" i="16"/>
  <c r="F1872" i="16"/>
  <c r="F1873" i="16"/>
  <c r="F1874" i="16"/>
  <c r="F1875" i="16"/>
  <c r="F1876" i="16"/>
  <c r="F1877" i="16"/>
  <c r="F1878" i="16"/>
  <c r="F1879" i="16"/>
  <c r="F1880" i="16"/>
  <c r="F1881" i="16"/>
  <c r="F1882" i="16"/>
  <c r="F1883" i="16"/>
  <c r="F1884" i="16"/>
  <c r="F1885" i="16"/>
  <c r="F1886" i="16"/>
  <c r="F1887" i="16"/>
  <c r="F1888" i="16"/>
  <c r="F1889" i="16"/>
  <c r="F1890" i="16"/>
  <c r="F1891" i="16"/>
  <c r="F1892" i="16"/>
  <c r="F1893" i="16"/>
  <c r="F1894" i="16"/>
  <c r="F1895" i="16"/>
  <c r="F1896" i="16"/>
  <c r="F1897" i="16"/>
  <c r="F1898" i="16"/>
  <c r="F1899" i="16"/>
  <c r="F1900" i="16"/>
  <c r="F1901" i="16"/>
  <c r="F1902" i="16"/>
  <c r="F1903" i="16"/>
  <c r="F1904" i="16"/>
  <c r="F1905" i="16"/>
  <c r="F1906" i="16"/>
  <c r="F1907" i="16"/>
  <c r="F1908" i="16"/>
  <c r="F1909" i="16"/>
  <c r="F1910" i="16"/>
  <c r="F1911" i="16"/>
  <c r="F1912" i="16"/>
  <c r="F1913" i="16"/>
  <c r="F1914" i="16"/>
  <c r="F1915" i="16"/>
  <c r="F1916" i="16"/>
  <c r="F1917" i="16"/>
  <c r="F1918" i="16"/>
  <c r="F1919" i="16"/>
  <c r="F1920" i="16"/>
  <c r="F1921" i="16"/>
  <c r="F1922" i="16"/>
  <c r="F1923" i="16"/>
  <c r="F1924" i="16"/>
  <c r="F1925" i="16"/>
  <c r="F1926" i="16"/>
  <c r="F1927" i="16"/>
  <c r="F1928" i="16"/>
  <c r="F1929" i="16"/>
  <c r="F1930" i="16"/>
  <c r="F1931" i="16"/>
  <c r="F1932" i="16"/>
  <c r="F1933" i="16"/>
  <c r="F1934" i="16"/>
  <c r="F1935" i="16"/>
  <c r="F1936" i="16"/>
  <c r="F1937" i="16"/>
  <c r="F1938" i="16"/>
  <c r="F1939" i="16"/>
  <c r="F1940" i="16"/>
  <c r="F1941" i="16"/>
  <c r="F1942" i="16"/>
  <c r="F1943" i="16"/>
  <c r="F1944" i="16"/>
  <c r="F1945" i="16"/>
  <c r="F1946" i="16"/>
  <c r="F1947" i="16"/>
  <c r="F1948" i="16"/>
  <c r="F1949" i="16"/>
  <c r="F1950" i="16"/>
  <c r="F1951" i="16"/>
  <c r="F1952" i="16"/>
  <c r="F1953" i="16"/>
  <c r="F1954" i="16"/>
  <c r="F1955" i="16"/>
  <c r="F1956" i="16"/>
  <c r="F1957" i="16"/>
  <c r="F1958" i="16"/>
  <c r="F1959" i="16"/>
  <c r="F1960" i="16"/>
  <c r="F1961" i="16"/>
  <c r="F1962" i="16"/>
  <c r="F1963" i="16"/>
  <c r="F1964" i="16"/>
  <c r="F1965" i="16"/>
  <c r="F1966" i="16"/>
  <c r="F1967" i="16"/>
  <c r="F1968" i="16"/>
  <c r="F1969" i="16"/>
  <c r="F1970" i="16"/>
  <c r="F1971" i="16"/>
  <c r="F1972" i="16"/>
  <c r="F1973" i="16"/>
  <c r="F1974" i="16"/>
  <c r="F1975" i="16"/>
  <c r="F1976" i="16"/>
  <c r="F1977" i="16"/>
  <c r="F1978" i="16"/>
  <c r="F1979" i="16"/>
  <c r="F1980" i="16"/>
  <c r="F1981" i="16"/>
  <c r="F1982" i="16"/>
  <c r="F1983" i="16"/>
  <c r="F1984" i="16"/>
  <c r="F1985" i="16"/>
  <c r="F1986" i="16"/>
  <c r="F1987" i="16"/>
  <c r="F1988" i="16"/>
  <c r="F1989" i="16"/>
  <c r="F1990" i="16"/>
  <c r="F1991" i="16"/>
  <c r="F1992" i="16"/>
  <c r="F1993" i="16"/>
  <c r="F1994" i="16"/>
  <c r="F1995" i="16"/>
  <c r="F1996" i="16"/>
  <c r="F1997" i="16"/>
  <c r="F1998" i="16"/>
  <c r="F1999" i="16"/>
  <c r="F2000" i="16"/>
  <c r="F2001" i="16"/>
  <c r="F2002" i="16"/>
  <c r="F2003" i="16"/>
  <c r="F2004" i="16"/>
  <c r="F2005" i="16"/>
  <c r="F2006" i="16"/>
  <c r="F2007" i="16"/>
  <c r="F2008" i="16"/>
  <c r="F2009" i="16"/>
  <c r="F2010" i="16"/>
  <c r="F2011" i="16"/>
  <c r="F2012" i="16"/>
  <c r="F2013" i="16"/>
  <c r="F2014" i="16"/>
  <c r="F2015" i="16"/>
  <c r="F2016" i="16"/>
  <c r="F2017" i="16"/>
  <c r="F2018" i="16"/>
  <c r="F2019" i="16"/>
  <c r="F2020" i="16"/>
  <c r="F2021" i="16"/>
  <c r="F2022" i="16"/>
  <c r="F2023" i="16"/>
  <c r="F2024" i="16"/>
  <c r="F2025" i="16"/>
  <c r="F2026" i="16"/>
  <c r="F2027" i="16"/>
  <c r="F2028" i="16"/>
  <c r="F2029" i="16"/>
  <c r="F2030" i="16"/>
  <c r="F2031" i="16"/>
  <c r="F2032" i="16"/>
  <c r="F2033" i="16"/>
  <c r="F2034" i="16"/>
  <c r="F2035" i="16"/>
  <c r="F2036" i="16"/>
  <c r="F2037" i="16"/>
  <c r="F2038" i="16"/>
  <c r="F2039" i="16"/>
  <c r="F2040" i="16"/>
  <c r="F2041" i="16"/>
  <c r="F2042" i="16"/>
  <c r="F2043" i="16"/>
  <c r="F2044" i="16"/>
  <c r="F2045" i="16"/>
  <c r="F2046" i="16"/>
  <c r="F2047" i="16"/>
  <c r="F2048" i="16"/>
  <c r="F2049" i="16"/>
  <c r="F2050" i="16"/>
  <c r="F2051" i="16"/>
  <c r="F2052" i="16"/>
  <c r="F2053" i="16"/>
  <c r="F2054" i="16"/>
  <c r="F2055" i="16"/>
  <c r="F2056" i="16"/>
  <c r="F2057" i="16"/>
  <c r="F2058" i="16"/>
  <c r="F2059" i="16"/>
  <c r="F2060" i="16"/>
  <c r="F2061" i="16"/>
  <c r="F2062" i="16"/>
  <c r="F2063" i="16"/>
  <c r="F2064" i="16"/>
  <c r="F2065" i="16"/>
  <c r="F2066" i="16"/>
  <c r="F2067" i="16"/>
  <c r="F2068" i="16"/>
  <c r="F2069" i="16"/>
  <c r="F2070" i="16"/>
  <c r="F2071" i="16"/>
  <c r="F2072" i="16"/>
  <c r="F2073" i="16"/>
  <c r="F2074" i="16"/>
  <c r="F2075" i="16"/>
  <c r="F2076" i="16"/>
  <c r="F2077" i="16"/>
  <c r="F2078" i="16"/>
  <c r="F2079" i="16"/>
  <c r="F2080" i="16"/>
  <c r="F2081" i="16"/>
  <c r="F2082" i="16"/>
  <c r="F2083" i="16"/>
  <c r="F2084" i="16"/>
  <c r="F2085" i="16"/>
  <c r="F2086" i="16"/>
  <c r="F2087" i="16"/>
  <c r="F2088" i="16"/>
  <c r="F2089" i="16"/>
  <c r="F2090" i="16"/>
  <c r="F2091" i="16"/>
  <c r="F2092" i="16"/>
  <c r="F2093" i="16"/>
  <c r="F2094" i="16"/>
  <c r="F2095" i="16"/>
  <c r="F2096" i="16"/>
  <c r="F2097" i="16"/>
  <c r="F2098" i="16"/>
  <c r="F2099" i="16"/>
  <c r="F2100" i="16"/>
  <c r="F2101" i="16"/>
  <c r="F2102" i="16"/>
  <c r="F2103" i="16"/>
  <c r="F2104" i="16"/>
  <c r="F2105" i="16"/>
  <c r="F2106" i="16"/>
  <c r="F2107" i="16"/>
  <c r="F2108" i="16"/>
  <c r="F2109" i="16"/>
  <c r="F2110" i="16"/>
  <c r="F2111" i="16"/>
  <c r="F2112" i="16"/>
  <c r="F2113" i="16"/>
  <c r="F2114" i="16"/>
  <c r="F2115" i="16"/>
  <c r="F2116" i="16"/>
  <c r="F2117" i="16"/>
  <c r="F2118" i="16"/>
  <c r="F2119" i="16"/>
  <c r="F2120" i="16"/>
  <c r="F2121" i="16"/>
  <c r="F2122" i="16"/>
  <c r="F2123" i="16"/>
  <c r="F2124" i="16"/>
  <c r="F2125" i="16"/>
  <c r="F2126" i="16"/>
  <c r="F2127" i="16"/>
  <c r="F2128" i="16"/>
  <c r="F2129" i="16"/>
  <c r="F2130" i="16"/>
  <c r="F2131" i="16"/>
  <c r="F2132" i="16"/>
  <c r="F2133" i="16"/>
  <c r="F2134" i="16"/>
  <c r="F2135" i="16"/>
  <c r="F2136" i="16"/>
  <c r="F2137" i="16"/>
  <c r="F2138" i="16"/>
  <c r="F2139" i="16"/>
  <c r="F2140" i="16"/>
  <c r="F2141" i="16"/>
  <c r="F2142" i="16"/>
  <c r="F2143" i="16"/>
  <c r="F2144" i="16"/>
  <c r="F2145" i="16"/>
  <c r="F2146" i="16"/>
  <c r="F2147" i="16"/>
  <c r="F2148" i="16"/>
  <c r="F2149" i="16"/>
  <c r="F2150" i="16"/>
  <c r="F2151" i="16"/>
  <c r="F2152" i="16"/>
  <c r="F2153" i="16"/>
  <c r="F2154" i="16"/>
  <c r="F2155" i="16"/>
  <c r="F2156" i="16"/>
  <c r="F2157" i="16"/>
  <c r="F2158" i="16"/>
  <c r="F2159" i="16"/>
  <c r="F2160" i="16"/>
  <c r="F2161" i="16"/>
  <c r="F2162" i="16"/>
  <c r="F2163" i="16"/>
  <c r="F2164" i="16"/>
  <c r="F2165" i="16"/>
  <c r="F2166" i="16"/>
  <c r="F2167" i="16"/>
  <c r="F2168" i="16"/>
  <c r="F2169" i="16"/>
  <c r="F2170" i="16"/>
  <c r="F2171" i="16"/>
  <c r="F2172" i="16"/>
  <c r="F2173" i="16"/>
  <c r="F2174" i="16"/>
  <c r="F2175" i="16"/>
  <c r="F2176" i="16"/>
  <c r="F2177" i="16"/>
  <c r="F2178" i="16"/>
  <c r="F2179" i="16"/>
  <c r="F2180" i="16"/>
  <c r="F2181" i="16"/>
  <c r="F2182" i="16"/>
  <c r="F2183" i="16"/>
  <c r="F2184" i="16"/>
  <c r="F2185" i="16"/>
  <c r="F2186" i="16"/>
  <c r="F2187" i="16"/>
  <c r="F2188" i="16"/>
  <c r="F2189" i="16"/>
  <c r="F2190" i="16"/>
  <c r="F2191" i="16"/>
  <c r="F2192" i="16"/>
  <c r="F2193" i="16"/>
  <c r="F2194" i="16"/>
  <c r="F2195" i="16"/>
  <c r="F2196" i="16"/>
  <c r="F2197" i="16"/>
  <c r="F2198" i="16"/>
  <c r="F2199" i="16"/>
  <c r="F2200" i="16"/>
  <c r="F2201" i="16"/>
  <c r="F2202" i="16"/>
  <c r="F2203" i="16"/>
  <c r="F2204" i="16"/>
  <c r="F2205" i="16"/>
  <c r="F2206" i="16"/>
  <c r="F2207" i="16"/>
  <c r="F2208" i="16"/>
  <c r="F2209" i="16"/>
  <c r="F2210" i="16"/>
  <c r="F2211" i="16"/>
  <c r="F2212" i="16"/>
  <c r="F2213" i="16"/>
  <c r="F2214" i="16"/>
  <c r="F2215" i="16"/>
  <c r="F2216" i="16"/>
  <c r="F2217" i="16"/>
  <c r="F2218" i="16"/>
  <c r="F2219" i="16"/>
  <c r="F2220" i="16"/>
  <c r="F2221" i="16"/>
  <c r="F2222" i="16"/>
  <c r="F2223" i="16"/>
  <c r="F2224" i="16"/>
  <c r="F2225" i="16"/>
  <c r="F2226" i="16"/>
  <c r="F2227" i="16"/>
  <c r="F2228" i="16"/>
  <c r="F2229" i="16"/>
  <c r="F2230" i="16"/>
  <c r="F2231" i="16"/>
  <c r="F2232" i="16"/>
  <c r="F2233" i="16"/>
  <c r="F2234" i="16"/>
  <c r="F2235" i="16"/>
  <c r="F2236" i="16"/>
  <c r="F2237" i="16"/>
  <c r="F2238" i="16"/>
  <c r="F2239" i="16"/>
  <c r="F2240" i="16"/>
  <c r="F2241" i="16"/>
  <c r="F2242" i="16"/>
  <c r="F2243" i="16"/>
  <c r="F2244" i="16"/>
  <c r="F2245" i="16"/>
  <c r="F2246" i="16"/>
  <c r="F2247" i="16"/>
  <c r="F2248" i="16"/>
  <c r="F2249" i="16"/>
  <c r="F2250" i="16"/>
  <c r="F2251" i="16"/>
  <c r="F2252" i="16"/>
  <c r="F2253" i="16"/>
  <c r="F2254" i="16"/>
  <c r="F2255" i="16"/>
  <c r="F2256" i="16"/>
  <c r="F2257" i="16"/>
  <c r="F2258" i="16"/>
  <c r="F2259" i="16"/>
  <c r="F2260" i="16"/>
  <c r="F2261" i="16"/>
  <c r="F2262" i="16"/>
  <c r="F2263" i="16"/>
  <c r="F2264" i="16"/>
  <c r="F2265" i="16"/>
  <c r="F2266" i="16"/>
  <c r="F2267" i="16"/>
  <c r="F2268" i="16"/>
  <c r="F2269" i="16"/>
  <c r="F2270" i="16"/>
  <c r="F2271" i="16"/>
  <c r="F2272" i="16"/>
  <c r="F2273" i="16"/>
  <c r="F2274" i="16"/>
  <c r="F2275" i="16"/>
  <c r="F2276" i="16"/>
  <c r="F2277" i="16"/>
  <c r="F2278" i="16"/>
  <c r="F2279" i="16"/>
  <c r="F2280" i="16"/>
  <c r="F2281" i="16"/>
  <c r="F2282" i="16"/>
  <c r="F2283" i="16"/>
  <c r="F2284" i="16"/>
  <c r="F2285" i="16"/>
  <c r="F2286" i="16"/>
  <c r="F2287" i="16"/>
  <c r="F2288" i="16"/>
  <c r="F2289" i="16"/>
  <c r="F2290" i="16"/>
  <c r="F2291" i="16"/>
  <c r="F2292" i="16"/>
  <c r="F2293" i="16"/>
  <c r="F2294" i="16"/>
  <c r="F2295" i="16"/>
  <c r="F2296" i="16"/>
  <c r="F2297" i="16"/>
  <c r="F2298" i="16"/>
  <c r="F2299" i="16"/>
  <c r="F2300" i="16"/>
  <c r="F2301" i="16"/>
  <c r="F2302" i="16"/>
  <c r="F2303" i="16"/>
  <c r="F2304" i="16"/>
  <c r="F2305" i="16"/>
  <c r="F2306" i="16"/>
  <c r="F2307" i="16"/>
  <c r="F2308" i="16"/>
  <c r="F2309" i="16"/>
  <c r="F2310" i="16"/>
  <c r="F2311" i="16"/>
  <c r="F2312" i="16"/>
  <c r="F2313" i="16"/>
  <c r="F2314" i="16"/>
  <c r="F2315" i="16"/>
  <c r="F2316" i="16"/>
  <c r="F2317" i="16"/>
  <c r="F2318" i="16"/>
  <c r="F2319" i="16"/>
  <c r="F2320" i="16"/>
  <c r="F2321" i="16"/>
  <c r="F2322" i="16"/>
  <c r="F2323" i="16"/>
  <c r="F2324" i="16"/>
  <c r="F2325" i="16"/>
  <c r="F2326" i="16"/>
  <c r="F2327" i="16"/>
  <c r="F2328" i="16"/>
  <c r="F2329" i="16"/>
  <c r="F2330" i="16"/>
  <c r="F2331" i="16"/>
  <c r="F2332" i="16"/>
  <c r="F2333" i="16"/>
  <c r="F2334" i="16"/>
  <c r="F2335" i="16"/>
  <c r="F2336"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E625" i="16"/>
  <c r="E626" i="16"/>
  <c r="E627" i="16"/>
  <c r="E628" i="16"/>
  <c r="E629" i="16"/>
  <c r="E630" i="16"/>
  <c r="E631" i="16"/>
  <c r="E632" i="16"/>
  <c r="E633" i="16"/>
  <c r="E634" i="16"/>
  <c r="E635" i="16"/>
  <c r="E636" i="16"/>
  <c r="E637" i="16"/>
  <c r="E638" i="16"/>
  <c r="E639" i="16"/>
  <c r="E640" i="16"/>
  <c r="E641" i="16"/>
  <c r="E642" i="16"/>
  <c r="E643" i="16"/>
  <c r="E644" i="16"/>
  <c r="E645" i="16"/>
  <c r="E646" i="16"/>
  <c r="E647" i="16"/>
  <c r="E648" i="16"/>
  <c r="E649" i="16"/>
  <c r="E650" i="16"/>
  <c r="E651" i="16"/>
  <c r="E652" i="16"/>
  <c r="E653" i="16"/>
  <c r="E654" i="16"/>
  <c r="E655" i="16"/>
  <c r="E656" i="16"/>
  <c r="E657" i="16"/>
  <c r="E658" i="16"/>
  <c r="E659" i="16"/>
  <c r="E660" i="16"/>
  <c r="E661" i="16"/>
  <c r="E662" i="16"/>
  <c r="E663" i="16"/>
  <c r="E664" i="16"/>
  <c r="E665" i="16"/>
  <c r="E666" i="16"/>
  <c r="E667" i="16"/>
  <c r="E668" i="16"/>
  <c r="E669" i="16"/>
  <c r="E670" i="16"/>
  <c r="E671" i="16"/>
  <c r="E672" i="16"/>
  <c r="E673" i="16"/>
  <c r="E674" i="16"/>
  <c r="E675" i="16"/>
  <c r="E676" i="16"/>
  <c r="E677" i="16"/>
  <c r="E678" i="16"/>
  <c r="E679" i="16"/>
  <c r="E680" i="16"/>
  <c r="E681" i="16"/>
  <c r="E682" i="16"/>
  <c r="E683" i="16"/>
  <c r="E684" i="16"/>
  <c r="E685" i="16"/>
  <c r="E686" i="16"/>
  <c r="E687" i="16"/>
  <c r="E688" i="16"/>
  <c r="E689" i="16"/>
  <c r="E690" i="16"/>
  <c r="E691" i="16"/>
  <c r="E692" i="16"/>
  <c r="E693" i="16"/>
  <c r="E694" i="16"/>
  <c r="E695" i="16"/>
  <c r="E696" i="16"/>
  <c r="E697" i="16"/>
  <c r="E698" i="16"/>
  <c r="E699" i="16"/>
  <c r="E700" i="16"/>
  <c r="E701" i="16"/>
  <c r="E702" i="16"/>
  <c r="E703" i="16"/>
  <c r="E704" i="16"/>
  <c r="E705" i="16"/>
  <c r="E706" i="16"/>
  <c r="E707" i="16"/>
  <c r="E708" i="16"/>
  <c r="E709" i="16"/>
  <c r="E710" i="16"/>
  <c r="E711" i="16"/>
  <c r="E712" i="16"/>
  <c r="E713" i="16"/>
  <c r="E714" i="16"/>
  <c r="E715" i="16"/>
  <c r="E716" i="16"/>
  <c r="E717" i="16"/>
  <c r="E718" i="16"/>
  <c r="E719" i="16"/>
  <c r="E720" i="16"/>
  <c r="E721" i="16"/>
  <c r="E722" i="16"/>
  <c r="E723" i="16"/>
  <c r="E724" i="16"/>
  <c r="E725" i="16"/>
  <c r="E726" i="16"/>
  <c r="E727" i="16"/>
  <c r="E728" i="16"/>
  <c r="E729" i="16"/>
  <c r="E730" i="16"/>
  <c r="E731" i="16"/>
  <c r="E732" i="16"/>
  <c r="E733" i="16"/>
  <c r="E734" i="16"/>
  <c r="E735" i="16"/>
  <c r="E736" i="16"/>
  <c r="E737" i="16"/>
  <c r="E738" i="16"/>
  <c r="E739" i="16"/>
  <c r="E740" i="16"/>
  <c r="E741" i="16"/>
  <c r="E742" i="16"/>
  <c r="E743" i="16"/>
  <c r="E744" i="16"/>
  <c r="E745" i="16"/>
  <c r="E746" i="16"/>
  <c r="E747" i="16"/>
  <c r="E748" i="16"/>
  <c r="E749" i="16"/>
  <c r="E750" i="16"/>
  <c r="E751" i="16"/>
  <c r="E752" i="16"/>
  <c r="E753" i="16"/>
  <c r="E754" i="16"/>
  <c r="E755" i="16"/>
  <c r="E756" i="16"/>
  <c r="E757" i="16"/>
  <c r="E758" i="16"/>
  <c r="E759" i="16"/>
  <c r="E760" i="16"/>
  <c r="E761" i="16"/>
  <c r="E762" i="16"/>
  <c r="E763" i="16"/>
  <c r="E764" i="16"/>
  <c r="E765" i="16"/>
  <c r="E766" i="16"/>
  <c r="E767" i="16"/>
  <c r="E768" i="16"/>
  <c r="E769" i="16"/>
  <c r="E770" i="16"/>
  <c r="E771" i="16"/>
  <c r="E772" i="16"/>
  <c r="E773" i="16"/>
  <c r="E774" i="16"/>
  <c r="E775" i="16"/>
  <c r="E776" i="16"/>
  <c r="E777" i="16"/>
  <c r="E778" i="16"/>
  <c r="E779" i="16"/>
  <c r="E780" i="16"/>
  <c r="E781" i="16"/>
  <c r="E782" i="16"/>
  <c r="E783" i="16"/>
  <c r="E784" i="16"/>
  <c r="E785" i="16"/>
  <c r="E786" i="16"/>
  <c r="E787" i="16"/>
  <c r="E788" i="16"/>
  <c r="E789" i="16"/>
  <c r="E790" i="16"/>
  <c r="E791" i="16"/>
  <c r="E792" i="16"/>
  <c r="E793" i="16"/>
  <c r="E794" i="16"/>
  <c r="E795" i="16"/>
  <c r="E796" i="16"/>
  <c r="E797" i="16"/>
  <c r="E798" i="16"/>
  <c r="E799" i="16"/>
  <c r="E800" i="16"/>
  <c r="E801" i="16"/>
  <c r="E802" i="16"/>
  <c r="E803" i="16"/>
  <c r="E804" i="16"/>
  <c r="E805" i="16"/>
  <c r="E806" i="16"/>
  <c r="E807" i="16"/>
  <c r="E808" i="16"/>
  <c r="E809" i="16"/>
  <c r="E810" i="16"/>
  <c r="E811" i="16"/>
  <c r="E812" i="16"/>
  <c r="E813" i="16"/>
  <c r="E814" i="16"/>
  <c r="E815" i="16"/>
  <c r="E816" i="16"/>
  <c r="E817" i="16"/>
  <c r="E818" i="16"/>
  <c r="E819" i="16"/>
  <c r="E820" i="16"/>
  <c r="E821" i="16"/>
  <c r="E822" i="16"/>
  <c r="E823" i="16"/>
  <c r="E824" i="16"/>
  <c r="E825" i="16"/>
  <c r="E826" i="16"/>
  <c r="E827" i="16"/>
  <c r="E828" i="16"/>
  <c r="E829" i="16"/>
  <c r="E830" i="16"/>
  <c r="E831" i="16"/>
  <c r="E832" i="16"/>
  <c r="E833" i="16"/>
  <c r="E834" i="16"/>
  <c r="E835" i="16"/>
  <c r="E836" i="16"/>
  <c r="E837" i="16"/>
  <c r="E838" i="16"/>
  <c r="E839" i="16"/>
  <c r="E840" i="16"/>
  <c r="E841" i="16"/>
  <c r="E842" i="16"/>
  <c r="E843" i="16"/>
  <c r="E844" i="16"/>
  <c r="E845" i="16"/>
  <c r="E846" i="16"/>
  <c r="E847" i="16"/>
  <c r="E848" i="16"/>
  <c r="E849" i="16"/>
  <c r="E850" i="16"/>
  <c r="E851" i="16"/>
  <c r="E852" i="16"/>
  <c r="E853" i="16"/>
  <c r="E854" i="16"/>
  <c r="E855" i="16"/>
  <c r="E856" i="16"/>
  <c r="E857" i="16"/>
  <c r="E858" i="16"/>
  <c r="E859" i="16"/>
  <c r="E860" i="16"/>
  <c r="E861" i="16"/>
  <c r="E862" i="16"/>
  <c r="E863" i="16"/>
  <c r="E864" i="16"/>
  <c r="E865" i="16"/>
  <c r="E866" i="16"/>
  <c r="E867" i="16"/>
  <c r="E868" i="16"/>
  <c r="E869" i="16"/>
  <c r="E870" i="16"/>
  <c r="E871" i="16"/>
  <c r="E872" i="16"/>
  <c r="E873" i="16"/>
  <c r="E874" i="16"/>
  <c r="E875" i="16"/>
  <c r="E876" i="16"/>
  <c r="E877" i="16"/>
  <c r="E878" i="16"/>
  <c r="E879" i="16"/>
  <c r="E880" i="16"/>
  <c r="E881" i="16"/>
  <c r="E882" i="16"/>
  <c r="E883" i="16"/>
  <c r="E884" i="16"/>
  <c r="E885" i="16"/>
  <c r="E886" i="16"/>
  <c r="E887" i="16"/>
  <c r="E888" i="16"/>
  <c r="E889" i="16"/>
  <c r="E890" i="16"/>
  <c r="E891" i="16"/>
  <c r="E892" i="16"/>
  <c r="E893" i="16"/>
  <c r="E894" i="16"/>
  <c r="E895" i="16"/>
  <c r="E896" i="16"/>
  <c r="E897" i="16"/>
  <c r="E898" i="16"/>
  <c r="E899" i="16"/>
  <c r="E900" i="16"/>
  <c r="E901" i="16"/>
  <c r="E902" i="16"/>
  <c r="E903" i="16"/>
  <c r="E904" i="16"/>
  <c r="E905" i="16"/>
  <c r="E906" i="16"/>
  <c r="E907" i="16"/>
  <c r="E908" i="16"/>
  <c r="E909" i="16"/>
  <c r="E910" i="16"/>
  <c r="E911" i="16"/>
  <c r="E912" i="16"/>
  <c r="E913" i="16"/>
  <c r="E914" i="16"/>
  <c r="E915" i="16"/>
  <c r="E916" i="16"/>
  <c r="E917" i="16"/>
  <c r="E918" i="16"/>
  <c r="E919" i="16"/>
  <c r="E920" i="16"/>
  <c r="E921" i="16"/>
  <c r="E922" i="16"/>
  <c r="E923" i="16"/>
  <c r="E924" i="16"/>
  <c r="E925" i="16"/>
  <c r="E926" i="16"/>
  <c r="E927" i="16"/>
  <c r="E928" i="16"/>
  <c r="E929" i="16"/>
  <c r="E930" i="16"/>
  <c r="E931" i="16"/>
  <c r="E932" i="16"/>
  <c r="E933" i="16"/>
  <c r="E934" i="16"/>
  <c r="E935" i="16"/>
  <c r="E936" i="16"/>
  <c r="E937" i="16"/>
  <c r="E938" i="16"/>
  <c r="E939" i="16"/>
  <c r="E940" i="16"/>
  <c r="E941" i="16"/>
  <c r="E942" i="16"/>
  <c r="E943" i="16"/>
  <c r="E944" i="16"/>
  <c r="E945" i="16"/>
  <c r="E946" i="16"/>
  <c r="E947" i="16"/>
  <c r="E948" i="16"/>
  <c r="E949" i="16"/>
  <c r="E950" i="16"/>
  <c r="E951" i="16"/>
  <c r="E952" i="16"/>
  <c r="E953" i="16"/>
  <c r="E954" i="16"/>
  <c r="E955" i="16"/>
  <c r="E956" i="16"/>
  <c r="E957" i="16"/>
  <c r="E958" i="16"/>
  <c r="E959" i="16"/>
  <c r="E960" i="16"/>
  <c r="E961" i="16"/>
  <c r="E962" i="16"/>
  <c r="E963" i="16"/>
  <c r="E964" i="16"/>
  <c r="E965" i="16"/>
  <c r="E966" i="16"/>
  <c r="E967" i="16"/>
  <c r="E968" i="16"/>
  <c r="E969" i="16"/>
  <c r="E970" i="16"/>
  <c r="E971" i="16"/>
  <c r="E972" i="16"/>
  <c r="E973" i="16"/>
  <c r="E974" i="16"/>
  <c r="E975" i="16"/>
  <c r="E976" i="16"/>
  <c r="E977" i="16"/>
  <c r="E978" i="16"/>
  <c r="E979" i="16"/>
  <c r="E980" i="16"/>
  <c r="E981" i="16"/>
  <c r="E982" i="16"/>
  <c r="E983" i="16"/>
  <c r="E984" i="16"/>
  <c r="E985" i="16"/>
  <c r="E986" i="16"/>
  <c r="E987" i="16"/>
  <c r="E988" i="16"/>
  <c r="E989" i="16"/>
  <c r="E990" i="16"/>
  <c r="E991" i="16"/>
  <c r="E992" i="16"/>
  <c r="E993" i="16"/>
  <c r="E994" i="16"/>
  <c r="E995" i="16"/>
  <c r="E996" i="16"/>
  <c r="E997" i="16"/>
  <c r="E998" i="16"/>
  <c r="E999" i="16"/>
  <c r="E1000" i="16"/>
  <c r="E1001" i="16"/>
  <c r="E1002" i="16"/>
  <c r="E1003" i="16"/>
  <c r="E1004" i="16"/>
  <c r="E1005" i="16"/>
  <c r="E1006" i="16"/>
  <c r="E1007" i="16"/>
  <c r="E1008" i="16"/>
  <c r="E1009" i="16"/>
  <c r="E1010" i="16"/>
  <c r="E1011" i="16"/>
  <c r="E1012" i="16"/>
  <c r="E1013" i="16"/>
  <c r="E1014" i="16"/>
  <c r="E1015" i="16"/>
  <c r="E1016" i="16"/>
  <c r="E1017" i="16"/>
  <c r="E1018" i="16"/>
  <c r="E1019" i="16"/>
  <c r="E1020" i="16"/>
  <c r="E1021" i="16"/>
  <c r="E1022" i="16"/>
  <c r="E1023" i="16"/>
  <c r="E1024" i="16"/>
  <c r="E1025" i="16"/>
  <c r="E1026" i="16"/>
  <c r="E1027" i="16"/>
  <c r="E1028" i="16"/>
  <c r="E1029" i="16"/>
  <c r="E1030" i="16"/>
  <c r="E1031" i="16"/>
  <c r="E1032" i="16"/>
  <c r="E1033" i="16"/>
  <c r="E1034" i="16"/>
  <c r="E1035" i="16"/>
  <c r="E1036" i="16"/>
  <c r="E1037" i="16"/>
  <c r="E1038" i="16"/>
  <c r="E1039" i="16"/>
  <c r="E1040" i="16"/>
  <c r="E1041" i="16"/>
  <c r="E1042" i="16"/>
  <c r="E1043" i="16"/>
  <c r="E1044" i="16"/>
  <c r="E1045" i="16"/>
  <c r="E1046" i="16"/>
  <c r="E1047" i="16"/>
  <c r="E1048" i="16"/>
  <c r="E1049" i="16"/>
  <c r="E1050" i="16"/>
  <c r="E1051" i="16"/>
  <c r="E1052" i="16"/>
  <c r="E1053" i="16"/>
  <c r="E1054" i="16"/>
  <c r="E1055" i="16"/>
  <c r="E1056" i="16"/>
  <c r="E1057" i="16"/>
  <c r="E1058" i="16"/>
  <c r="E1059" i="16"/>
  <c r="E1060" i="16"/>
  <c r="E1061" i="16"/>
  <c r="E1062" i="16"/>
  <c r="E1063" i="16"/>
  <c r="E1064" i="16"/>
  <c r="E1065" i="16"/>
  <c r="E1066" i="16"/>
  <c r="E1067" i="16"/>
  <c r="E1068" i="16"/>
  <c r="E1069" i="16"/>
  <c r="E1070" i="16"/>
  <c r="E1071" i="16"/>
  <c r="E1072" i="16"/>
  <c r="E1073" i="16"/>
  <c r="E1074" i="16"/>
  <c r="E1075" i="16"/>
  <c r="E1076" i="16"/>
  <c r="E1077" i="16"/>
  <c r="E1078" i="16"/>
  <c r="E1079" i="16"/>
  <c r="E1080" i="16"/>
  <c r="E1081" i="16"/>
  <c r="E1082" i="16"/>
  <c r="E1083" i="16"/>
  <c r="E1084" i="16"/>
  <c r="E1085" i="16"/>
  <c r="E1086" i="16"/>
  <c r="E1087" i="16"/>
  <c r="E1088" i="16"/>
  <c r="E1089" i="16"/>
  <c r="E1090" i="16"/>
  <c r="E1091" i="16"/>
  <c r="E1092" i="16"/>
  <c r="E1093" i="16"/>
  <c r="E1094" i="16"/>
  <c r="E1095" i="16"/>
  <c r="E1096" i="16"/>
  <c r="E1097" i="16"/>
  <c r="E1098" i="16"/>
  <c r="E1099" i="16"/>
  <c r="E1100" i="16"/>
  <c r="E1101" i="16"/>
  <c r="E1102" i="16"/>
  <c r="E1103" i="16"/>
  <c r="E1104" i="16"/>
  <c r="E1105" i="16"/>
  <c r="E1106" i="16"/>
  <c r="E1107" i="16"/>
  <c r="E1108" i="16"/>
  <c r="E1109" i="16"/>
  <c r="E1110" i="16"/>
  <c r="E1111" i="16"/>
  <c r="E1112" i="16"/>
  <c r="E1113" i="16"/>
  <c r="E1114" i="16"/>
  <c r="E1115" i="16"/>
  <c r="E1116" i="16"/>
  <c r="E1117" i="16"/>
  <c r="E1118" i="16"/>
  <c r="E1119" i="16"/>
  <c r="E1120" i="16"/>
  <c r="E1121" i="16"/>
  <c r="E1122" i="16"/>
  <c r="E1123" i="16"/>
  <c r="E1124" i="16"/>
  <c r="E1125" i="16"/>
  <c r="E1126" i="16"/>
  <c r="E1127" i="16"/>
  <c r="E1128" i="16"/>
  <c r="E1129" i="16"/>
  <c r="E1130" i="16"/>
  <c r="E1131" i="16"/>
  <c r="E1132" i="16"/>
  <c r="E1133" i="16"/>
  <c r="E1134" i="16"/>
  <c r="E1135" i="16"/>
  <c r="E1136" i="16"/>
  <c r="E1137" i="16"/>
  <c r="E1138" i="16"/>
  <c r="E1139" i="16"/>
  <c r="E1140" i="16"/>
  <c r="E1141" i="16"/>
  <c r="E1142" i="16"/>
  <c r="E1143" i="16"/>
  <c r="E1144" i="16"/>
  <c r="E1145" i="16"/>
  <c r="E1146" i="16"/>
  <c r="E1147" i="16"/>
  <c r="E1148" i="16"/>
  <c r="E1149" i="16"/>
  <c r="E1150" i="16"/>
  <c r="E1151" i="16"/>
  <c r="E1152" i="16"/>
  <c r="E1153" i="16"/>
  <c r="E1154" i="16"/>
  <c r="E1155" i="16"/>
  <c r="E1156" i="16"/>
  <c r="E1157" i="16"/>
  <c r="E1158" i="16"/>
  <c r="E1159" i="16"/>
  <c r="E1160" i="16"/>
  <c r="E1161" i="16"/>
  <c r="E1162" i="16"/>
  <c r="E1163" i="16"/>
  <c r="E1164" i="16"/>
  <c r="E1165" i="16"/>
  <c r="E1166" i="16"/>
  <c r="E1167" i="16"/>
  <c r="E1168" i="16"/>
  <c r="E1169" i="16"/>
  <c r="E1170" i="16"/>
  <c r="E1171" i="16"/>
  <c r="E1172" i="16"/>
  <c r="E1173" i="16"/>
  <c r="E1174" i="16"/>
  <c r="E1175" i="16"/>
  <c r="E1176" i="16"/>
  <c r="E1177" i="16"/>
  <c r="E1178" i="16"/>
  <c r="E1179" i="16"/>
  <c r="E1180" i="16"/>
  <c r="E1181" i="16"/>
  <c r="E1182" i="16"/>
  <c r="E1183" i="16"/>
  <c r="E1184" i="16"/>
  <c r="E1185" i="16"/>
  <c r="E1186" i="16"/>
  <c r="E1187" i="16"/>
  <c r="E1188" i="16"/>
  <c r="E1189" i="16"/>
  <c r="E1190" i="16"/>
  <c r="E1191" i="16"/>
  <c r="E1192" i="16"/>
  <c r="E1193" i="16"/>
  <c r="E1194" i="16"/>
  <c r="E1195" i="16"/>
  <c r="E1196" i="16"/>
  <c r="E1197" i="16"/>
  <c r="E1198" i="16"/>
  <c r="E1199" i="16"/>
  <c r="E1200" i="16"/>
  <c r="E1201" i="16"/>
  <c r="E1202" i="16"/>
  <c r="E1203" i="16"/>
  <c r="E1204" i="16"/>
  <c r="E1205" i="16"/>
  <c r="E1206" i="16"/>
  <c r="E1207" i="16"/>
  <c r="E1208" i="16"/>
  <c r="E1209" i="16"/>
  <c r="E1210" i="16"/>
  <c r="E1211" i="16"/>
  <c r="E1212" i="16"/>
  <c r="E1213" i="16"/>
  <c r="E1214" i="16"/>
  <c r="E1215" i="16"/>
  <c r="E1216" i="16"/>
  <c r="E1217" i="16"/>
  <c r="E1218" i="16"/>
  <c r="E1219" i="16"/>
  <c r="E1220" i="16"/>
  <c r="E1221" i="16"/>
  <c r="E1222" i="16"/>
  <c r="E1223" i="16"/>
  <c r="E1224" i="16"/>
  <c r="E1225" i="16"/>
  <c r="E1226" i="16"/>
  <c r="E1227" i="16"/>
  <c r="E1228" i="16"/>
  <c r="E1229" i="16"/>
  <c r="E1230" i="16"/>
  <c r="E1231" i="16"/>
  <c r="E1232" i="16"/>
  <c r="E1233" i="16"/>
  <c r="E1234" i="16"/>
  <c r="E1235" i="16"/>
  <c r="E1236" i="16"/>
  <c r="E1237" i="16"/>
  <c r="E1238" i="16"/>
  <c r="E1239" i="16"/>
  <c r="E1240" i="16"/>
  <c r="E1241" i="16"/>
  <c r="E1242" i="16"/>
  <c r="E1243" i="16"/>
  <c r="E1244" i="16"/>
  <c r="E1245" i="16"/>
  <c r="E1246" i="16"/>
  <c r="E1247" i="16"/>
  <c r="E1248" i="16"/>
  <c r="E1249" i="16"/>
  <c r="E1250" i="16"/>
  <c r="E1251" i="16"/>
  <c r="E1252" i="16"/>
  <c r="E1253" i="16"/>
  <c r="E1254" i="16"/>
  <c r="E1255" i="16"/>
  <c r="E1256" i="16"/>
  <c r="E1257" i="16"/>
  <c r="E1258" i="16"/>
  <c r="E1259" i="16"/>
  <c r="E1260" i="16"/>
  <c r="E1261" i="16"/>
  <c r="E1262" i="16"/>
  <c r="E1263" i="16"/>
  <c r="E1264" i="16"/>
  <c r="E1265" i="16"/>
  <c r="E1266" i="16"/>
  <c r="E1267" i="16"/>
  <c r="E1268" i="16"/>
  <c r="E1269" i="16"/>
  <c r="E1270" i="16"/>
  <c r="E1271" i="16"/>
  <c r="E1272" i="16"/>
  <c r="E1273" i="16"/>
  <c r="E1274" i="16"/>
  <c r="E1275" i="16"/>
  <c r="E1276" i="16"/>
  <c r="E1277" i="16"/>
  <c r="E1278" i="16"/>
  <c r="E1279" i="16"/>
  <c r="E1280" i="16"/>
  <c r="E1281" i="16"/>
  <c r="E1282" i="16"/>
  <c r="E1283" i="16"/>
  <c r="E1284" i="16"/>
  <c r="E1285" i="16"/>
  <c r="E1286" i="16"/>
  <c r="E1287" i="16"/>
  <c r="E1288" i="16"/>
  <c r="E1289" i="16"/>
  <c r="E1290" i="16"/>
  <c r="E1291" i="16"/>
  <c r="E1292" i="16"/>
  <c r="E1293" i="16"/>
  <c r="E1294" i="16"/>
  <c r="E1295" i="16"/>
  <c r="E1296" i="16"/>
  <c r="E1297" i="16"/>
  <c r="E1298" i="16"/>
  <c r="E1299" i="16"/>
  <c r="E1300" i="16"/>
  <c r="E1301" i="16"/>
  <c r="E1302" i="16"/>
  <c r="E1303" i="16"/>
  <c r="E1304" i="16"/>
  <c r="E1305" i="16"/>
  <c r="E1306" i="16"/>
  <c r="E1307" i="16"/>
  <c r="E1308" i="16"/>
  <c r="E1309" i="16"/>
  <c r="E1310" i="16"/>
  <c r="E1311" i="16"/>
  <c r="E1312" i="16"/>
  <c r="E1313" i="16"/>
  <c r="E1314" i="16"/>
  <c r="E1315" i="16"/>
  <c r="E1316" i="16"/>
  <c r="E1317" i="16"/>
  <c r="E1318" i="16"/>
  <c r="E1319" i="16"/>
  <c r="E1320" i="16"/>
  <c r="E1321" i="16"/>
  <c r="E1322" i="16"/>
  <c r="E1323" i="16"/>
  <c r="E1324" i="16"/>
  <c r="E1325" i="16"/>
  <c r="E1326" i="16"/>
  <c r="E1327" i="16"/>
  <c r="E1328" i="16"/>
  <c r="E1329" i="16"/>
  <c r="E1330" i="16"/>
  <c r="E1331" i="16"/>
  <c r="E1332" i="16"/>
  <c r="E1333" i="16"/>
  <c r="E1334" i="16"/>
  <c r="E1335" i="16"/>
  <c r="E1336" i="16"/>
  <c r="E1337" i="16"/>
  <c r="E1338" i="16"/>
  <c r="E1339" i="16"/>
  <c r="E1340" i="16"/>
  <c r="E1341" i="16"/>
  <c r="E1342" i="16"/>
  <c r="E1343" i="16"/>
  <c r="E1344" i="16"/>
  <c r="E1345" i="16"/>
  <c r="E1346" i="16"/>
  <c r="E1347" i="16"/>
  <c r="E1348" i="16"/>
  <c r="E1349" i="16"/>
  <c r="E1350" i="16"/>
  <c r="E1351" i="16"/>
  <c r="E1352" i="16"/>
  <c r="E1353" i="16"/>
  <c r="E1354" i="16"/>
  <c r="E1355" i="16"/>
  <c r="E1356" i="16"/>
  <c r="E1357" i="16"/>
  <c r="E1358" i="16"/>
  <c r="E1359" i="16"/>
  <c r="E1360" i="16"/>
  <c r="E1361" i="16"/>
  <c r="E1362" i="16"/>
  <c r="E1363" i="16"/>
  <c r="E1364" i="16"/>
  <c r="E1365" i="16"/>
  <c r="E1366" i="16"/>
  <c r="E1367" i="16"/>
  <c r="E1368" i="16"/>
  <c r="E1369" i="16"/>
  <c r="E1370" i="16"/>
  <c r="E1371" i="16"/>
  <c r="E1372" i="16"/>
  <c r="E1373" i="16"/>
  <c r="E1374" i="16"/>
  <c r="E1375" i="16"/>
  <c r="E1376" i="16"/>
  <c r="E1377" i="16"/>
  <c r="E1378" i="16"/>
  <c r="E1379" i="16"/>
  <c r="E1380" i="16"/>
  <c r="E1381" i="16"/>
  <c r="E1382" i="16"/>
  <c r="E1383" i="16"/>
  <c r="E1384" i="16"/>
  <c r="E1385" i="16"/>
  <c r="E1386" i="16"/>
  <c r="E1387" i="16"/>
  <c r="E1388" i="16"/>
  <c r="E1389" i="16"/>
  <c r="E1390" i="16"/>
  <c r="E1391" i="16"/>
  <c r="E1392" i="16"/>
  <c r="E1393" i="16"/>
  <c r="E1394" i="16"/>
  <c r="E1395" i="16"/>
  <c r="E1396" i="16"/>
  <c r="E1397" i="16"/>
  <c r="E1398" i="16"/>
  <c r="E1399" i="16"/>
  <c r="E1400" i="16"/>
  <c r="E1401" i="16"/>
  <c r="E1402" i="16"/>
  <c r="E1403" i="16"/>
  <c r="E1404" i="16"/>
  <c r="E1405" i="16"/>
  <c r="E1406" i="16"/>
  <c r="E1407" i="16"/>
  <c r="E1408" i="16"/>
  <c r="E1409" i="16"/>
  <c r="E1410" i="16"/>
  <c r="E1411" i="16"/>
  <c r="E1412" i="16"/>
  <c r="E1413" i="16"/>
  <c r="E1414" i="16"/>
  <c r="E1415" i="16"/>
  <c r="E1416" i="16"/>
  <c r="E1417" i="16"/>
  <c r="E1418" i="16"/>
  <c r="E1419" i="16"/>
  <c r="E1420" i="16"/>
  <c r="E1421" i="16"/>
  <c r="E1422" i="16"/>
  <c r="E1423" i="16"/>
  <c r="E1424" i="16"/>
  <c r="E1425" i="16"/>
  <c r="E1426" i="16"/>
  <c r="E1427" i="16"/>
  <c r="E1428" i="16"/>
  <c r="E1429" i="16"/>
  <c r="E1430" i="16"/>
  <c r="E1431" i="16"/>
  <c r="E1432" i="16"/>
  <c r="E1433" i="16"/>
  <c r="E1434" i="16"/>
  <c r="E1435" i="16"/>
  <c r="E1436" i="16"/>
  <c r="E1437" i="16"/>
  <c r="E1438" i="16"/>
  <c r="E1439" i="16"/>
  <c r="E1440" i="16"/>
  <c r="E1441" i="16"/>
  <c r="E1442" i="16"/>
  <c r="E1443" i="16"/>
  <c r="E1444" i="16"/>
  <c r="E1445" i="16"/>
  <c r="E1446" i="16"/>
  <c r="E1447" i="16"/>
  <c r="E1448" i="16"/>
  <c r="E1449" i="16"/>
  <c r="E1450" i="16"/>
  <c r="E1451" i="16"/>
  <c r="E1452" i="16"/>
  <c r="E1453" i="16"/>
  <c r="E1454" i="16"/>
  <c r="E1455" i="16"/>
  <c r="E1456" i="16"/>
  <c r="E1457" i="16"/>
  <c r="E1458" i="16"/>
  <c r="E1459" i="16"/>
  <c r="E1460" i="16"/>
  <c r="E1461" i="16"/>
  <c r="E1462" i="16"/>
  <c r="E1463" i="16"/>
  <c r="E1464" i="16"/>
  <c r="E1465" i="16"/>
  <c r="E1466" i="16"/>
  <c r="E1467" i="16"/>
  <c r="E1468" i="16"/>
  <c r="E1469" i="16"/>
  <c r="E1470" i="16"/>
  <c r="E1471" i="16"/>
  <c r="E1472" i="16"/>
  <c r="E1473" i="16"/>
  <c r="E1474" i="16"/>
  <c r="E1475" i="16"/>
  <c r="E1476" i="16"/>
  <c r="E1477" i="16"/>
  <c r="E1478" i="16"/>
  <c r="E1479" i="16"/>
  <c r="E1480" i="16"/>
  <c r="E1481" i="16"/>
  <c r="E1482" i="16"/>
  <c r="E1483" i="16"/>
  <c r="E1484" i="16"/>
  <c r="E1485" i="16"/>
  <c r="E1486" i="16"/>
  <c r="E1487" i="16"/>
  <c r="E1488" i="16"/>
  <c r="E1489" i="16"/>
  <c r="E1490" i="16"/>
  <c r="E1491" i="16"/>
  <c r="E1492" i="16"/>
  <c r="E1493" i="16"/>
  <c r="E1494" i="16"/>
  <c r="E1495" i="16"/>
  <c r="E1496" i="16"/>
  <c r="E1497" i="16"/>
  <c r="E1498" i="16"/>
  <c r="E1499" i="16"/>
  <c r="E1500" i="16"/>
  <c r="E1501" i="16"/>
  <c r="E1502" i="16"/>
  <c r="E1503" i="16"/>
  <c r="E1504" i="16"/>
  <c r="E1505" i="16"/>
  <c r="E1506" i="16"/>
  <c r="E1507" i="16"/>
  <c r="E1508" i="16"/>
  <c r="E1509" i="16"/>
  <c r="E1510" i="16"/>
  <c r="E1511" i="16"/>
  <c r="E1512" i="16"/>
  <c r="E1513" i="16"/>
  <c r="E1514" i="16"/>
  <c r="E1515" i="16"/>
  <c r="E1516" i="16"/>
  <c r="E1517" i="16"/>
  <c r="E1518" i="16"/>
  <c r="E1519" i="16"/>
  <c r="E1520" i="16"/>
  <c r="E1521" i="16"/>
  <c r="E1522" i="16"/>
  <c r="E1523" i="16"/>
  <c r="E1524" i="16"/>
  <c r="E1525" i="16"/>
  <c r="E1526" i="16"/>
  <c r="E1527" i="16"/>
  <c r="E1528" i="16"/>
  <c r="E1529" i="16"/>
  <c r="E1530" i="16"/>
  <c r="E1531" i="16"/>
  <c r="E1532" i="16"/>
  <c r="E1533" i="16"/>
  <c r="E1534" i="16"/>
  <c r="E1535" i="16"/>
  <c r="E1536" i="16"/>
  <c r="E1537" i="16"/>
  <c r="E1538" i="16"/>
  <c r="E1539" i="16"/>
  <c r="E1540" i="16"/>
  <c r="E1541" i="16"/>
  <c r="E1542" i="16"/>
  <c r="E1543" i="16"/>
  <c r="E1544" i="16"/>
  <c r="E1545" i="16"/>
  <c r="E1546" i="16"/>
  <c r="E1547" i="16"/>
  <c r="E1548" i="16"/>
  <c r="E1549" i="16"/>
  <c r="E1550" i="16"/>
  <c r="E1551" i="16"/>
  <c r="E1552" i="16"/>
  <c r="E1553" i="16"/>
  <c r="E1554" i="16"/>
  <c r="E1555" i="16"/>
  <c r="E1556" i="16"/>
  <c r="E1557" i="16"/>
  <c r="E1558" i="16"/>
  <c r="E1559" i="16"/>
  <c r="E1560" i="16"/>
  <c r="E1561" i="16"/>
  <c r="E1562" i="16"/>
  <c r="E1563" i="16"/>
  <c r="E1564" i="16"/>
  <c r="E1565" i="16"/>
  <c r="E1566" i="16"/>
  <c r="E1567" i="16"/>
  <c r="E1568" i="16"/>
  <c r="E1569" i="16"/>
  <c r="E1570" i="16"/>
  <c r="E1571" i="16"/>
  <c r="E1572" i="16"/>
  <c r="E1573" i="16"/>
  <c r="E1574" i="16"/>
  <c r="E1575" i="16"/>
  <c r="E1576" i="16"/>
  <c r="E1577" i="16"/>
  <c r="E1578" i="16"/>
  <c r="E1579" i="16"/>
  <c r="E1580" i="16"/>
  <c r="E1581" i="16"/>
  <c r="E1582" i="16"/>
  <c r="E1583" i="16"/>
  <c r="E1584" i="16"/>
  <c r="E1585" i="16"/>
  <c r="E1586" i="16"/>
  <c r="E1587" i="16"/>
  <c r="E1588" i="16"/>
  <c r="E1589" i="16"/>
  <c r="E1590" i="16"/>
  <c r="E1591" i="16"/>
  <c r="E1592" i="16"/>
  <c r="E1593" i="16"/>
  <c r="E1594" i="16"/>
  <c r="E1595" i="16"/>
  <c r="E1596" i="16"/>
  <c r="E1597" i="16"/>
  <c r="E1598" i="16"/>
  <c r="E1599" i="16"/>
  <c r="E1600" i="16"/>
  <c r="E1601" i="16"/>
  <c r="E1602" i="16"/>
  <c r="E1603" i="16"/>
  <c r="E1604" i="16"/>
  <c r="E1605" i="16"/>
  <c r="E1606" i="16"/>
  <c r="E1607" i="16"/>
  <c r="E1608" i="16"/>
  <c r="E1609" i="16"/>
  <c r="E1610" i="16"/>
  <c r="E1611" i="16"/>
  <c r="E1612" i="16"/>
  <c r="E1613" i="16"/>
  <c r="E1614" i="16"/>
  <c r="E1615" i="16"/>
  <c r="E1616" i="16"/>
  <c r="E1617" i="16"/>
  <c r="E1618" i="16"/>
  <c r="E1619" i="16"/>
  <c r="E1620" i="16"/>
  <c r="E1621" i="16"/>
  <c r="E1622" i="16"/>
  <c r="E1623" i="16"/>
  <c r="E1624" i="16"/>
  <c r="E1625" i="16"/>
  <c r="E1626" i="16"/>
  <c r="E1627" i="16"/>
  <c r="E1628" i="16"/>
  <c r="E1629" i="16"/>
  <c r="E1630" i="16"/>
  <c r="E1631" i="16"/>
  <c r="E1632" i="16"/>
  <c r="E1633" i="16"/>
  <c r="E1634" i="16"/>
  <c r="E1635" i="16"/>
  <c r="E1636" i="16"/>
  <c r="E1637" i="16"/>
  <c r="E1638" i="16"/>
  <c r="E1639" i="16"/>
  <c r="E1640" i="16"/>
  <c r="E1641" i="16"/>
  <c r="E1642" i="16"/>
  <c r="E1643" i="16"/>
  <c r="E1644" i="16"/>
  <c r="E1645" i="16"/>
  <c r="E1646" i="16"/>
  <c r="E1647" i="16"/>
  <c r="E1648" i="16"/>
  <c r="E1649" i="16"/>
  <c r="E1650" i="16"/>
  <c r="E1651" i="16"/>
  <c r="E1652" i="16"/>
  <c r="E1653" i="16"/>
  <c r="E1654" i="16"/>
  <c r="E1655" i="16"/>
  <c r="E1656" i="16"/>
  <c r="E1657" i="16"/>
  <c r="E1658" i="16"/>
  <c r="E1659" i="16"/>
  <c r="E1660" i="16"/>
  <c r="E1661" i="16"/>
  <c r="E1662" i="16"/>
  <c r="E1663" i="16"/>
  <c r="E1664" i="16"/>
  <c r="E1665" i="16"/>
  <c r="E1666" i="16"/>
  <c r="E1667" i="16"/>
  <c r="E1668" i="16"/>
  <c r="E1669" i="16"/>
  <c r="E1670" i="16"/>
  <c r="E1671" i="16"/>
  <c r="E1672" i="16"/>
  <c r="E1673" i="16"/>
  <c r="E1674" i="16"/>
  <c r="E1675" i="16"/>
  <c r="E1676" i="16"/>
  <c r="E1677" i="16"/>
  <c r="E1678" i="16"/>
  <c r="E1679" i="16"/>
  <c r="E1680" i="16"/>
  <c r="E1681" i="16"/>
  <c r="E1682" i="16"/>
  <c r="E1683" i="16"/>
  <c r="E1684" i="16"/>
  <c r="E1685" i="16"/>
  <c r="E1686" i="16"/>
  <c r="E1687" i="16"/>
  <c r="E1688" i="16"/>
  <c r="E1689" i="16"/>
  <c r="E1690" i="16"/>
  <c r="E1691" i="16"/>
  <c r="E1692" i="16"/>
  <c r="E1693" i="16"/>
  <c r="E1694" i="16"/>
  <c r="E1695" i="16"/>
  <c r="E1696" i="16"/>
  <c r="E1697" i="16"/>
  <c r="E1698" i="16"/>
  <c r="E1699" i="16"/>
  <c r="E1700" i="16"/>
  <c r="E1701" i="16"/>
  <c r="E1702" i="16"/>
  <c r="E1703" i="16"/>
  <c r="E1704" i="16"/>
  <c r="E1705" i="16"/>
  <c r="E1706" i="16"/>
  <c r="E1707" i="16"/>
  <c r="E1708" i="16"/>
  <c r="E1709" i="16"/>
  <c r="E1710" i="16"/>
  <c r="E1711" i="16"/>
  <c r="E1712" i="16"/>
  <c r="E1713" i="16"/>
  <c r="E1714" i="16"/>
  <c r="E1715" i="16"/>
  <c r="E1716" i="16"/>
  <c r="E1717" i="16"/>
  <c r="E1718" i="16"/>
  <c r="E1719" i="16"/>
  <c r="E1720" i="16"/>
  <c r="E1721" i="16"/>
  <c r="E1722" i="16"/>
  <c r="E1723" i="16"/>
  <c r="E1724" i="16"/>
  <c r="E1725" i="16"/>
  <c r="E1726" i="16"/>
  <c r="E1727" i="16"/>
  <c r="E1728" i="16"/>
  <c r="E1729" i="16"/>
  <c r="E1730" i="16"/>
  <c r="E1731" i="16"/>
  <c r="E1732" i="16"/>
  <c r="E1733" i="16"/>
  <c r="E1734" i="16"/>
  <c r="E1735" i="16"/>
  <c r="E1736" i="16"/>
  <c r="E1737" i="16"/>
  <c r="E1738" i="16"/>
  <c r="E1739" i="16"/>
  <c r="E1740" i="16"/>
  <c r="E1741" i="16"/>
  <c r="E1742" i="16"/>
  <c r="E1743" i="16"/>
  <c r="E1744" i="16"/>
  <c r="E1745" i="16"/>
  <c r="E1746" i="16"/>
  <c r="E1747" i="16"/>
  <c r="E1748" i="16"/>
  <c r="E1749" i="16"/>
  <c r="E1750" i="16"/>
  <c r="E1751" i="16"/>
  <c r="E1752" i="16"/>
  <c r="E1753" i="16"/>
  <c r="E1754" i="16"/>
  <c r="E1755" i="16"/>
  <c r="E1756" i="16"/>
  <c r="E1757" i="16"/>
  <c r="E1758" i="16"/>
  <c r="E1759" i="16"/>
  <c r="E1760" i="16"/>
  <c r="E1761" i="16"/>
  <c r="E1762" i="16"/>
  <c r="E1763" i="16"/>
  <c r="E1764" i="16"/>
  <c r="E1765" i="16"/>
  <c r="E1766" i="16"/>
  <c r="E1767" i="16"/>
  <c r="E1768" i="16"/>
  <c r="E1769" i="16"/>
  <c r="E1770" i="16"/>
  <c r="E1771" i="16"/>
  <c r="E1772" i="16"/>
  <c r="E1773" i="16"/>
  <c r="E1774" i="16"/>
  <c r="E1775" i="16"/>
  <c r="E1776" i="16"/>
  <c r="E1777" i="16"/>
  <c r="E1778" i="16"/>
  <c r="E1779" i="16"/>
  <c r="E1780" i="16"/>
  <c r="E1781" i="16"/>
  <c r="E1782" i="16"/>
  <c r="E1783" i="16"/>
  <c r="E1784" i="16"/>
  <c r="E1785" i="16"/>
  <c r="E1786" i="16"/>
  <c r="E1787" i="16"/>
  <c r="E1788" i="16"/>
  <c r="E1789" i="16"/>
  <c r="E1790" i="16"/>
  <c r="E1791" i="16"/>
  <c r="E1792" i="16"/>
  <c r="E1793" i="16"/>
  <c r="E1794" i="16"/>
  <c r="E1795" i="16"/>
  <c r="E1796" i="16"/>
  <c r="E1797" i="16"/>
  <c r="E1798" i="16"/>
  <c r="E1799" i="16"/>
  <c r="E1800" i="16"/>
  <c r="E1801" i="16"/>
  <c r="E1802" i="16"/>
  <c r="E1803" i="16"/>
  <c r="E1804" i="16"/>
  <c r="E1805" i="16"/>
  <c r="E1806" i="16"/>
  <c r="E1807" i="16"/>
  <c r="E1808" i="16"/>
  <c r="E1809" i="16"/>
  <c r="E1810" i="16"/>
  <c r="E1811" i="16"/>
  <c r="E1812" i="16"/>
  <c r="E1813" i="16"/>
  <c r="E1814" i="16"/>
  <c r="E1815" i="16"/>
  <c r="E1816" i="16"/>
  <c r="E1817" i="16"/>
  <c r="E1818" i="16"/>
  <c r="E1819" i="16"/>
  <c r="E1820" i="16"/>
  <c r="E1821" i="16"/>
  <c r="E1822" i="16"/>
  <c r="E1823" i="16"/>
  <c r="E1824" i="16"/>
  <c r="E1825" i="16"/>
  <c r="E1826" i="16"/>
  <c r="E1827" i="16"/>
  <c r="E1828" i="16"/>
  <c r="E1829" i="16"/>
  <c r="E1830" i="16"/>
  <c r="E1831" i="16"/>
  <c r="E1832" i="16"/>
  <c r="E1833" i="16"/>
  <c r="E1834" i="16"/>
  <c r="E1835" i="16"/>
  <c r="E1836" i="16"/>
  <c r="E1837" i="16"/>
  <c r="E1838" i="16"/>
  <c r="E1839" i="16"/>
  <c r="E1840" i="16"/>
  <c r="E1841" i="16"/>
  <c r="E1842" i="16"/>
  <c r="E1843" i="16"/>
  <c r="E1844" i="16"/>
  <c r="E1845" i="16"/>
  <c r="E1846" i="16"/>
  <c r="E1847" i="16"/>
  <c r="E1848" i="16"/>
  <c r="E1849" i="16"/>
  <c r="E1850" i="16"/>
  <c r="E1851" i="16"/>
  <c r="E1852" i="16"/>
  <c r="E1853" i="16"/>
  <c r="E1854" i="16"/>
  <c r="E1855" i="16"/>
  <c r="E1856" i="16"/>
  <c r="E1857" i="16"/>
  <c r="E1858" i="16"/>
  <c r="E1859" i="16"/>
  <c r="E1860" i="16"/>
  <c r="E1861" i="16"/>
  <c r="E1862" i="16"/>
  <c r="E1863" i="16"/>
  <c r="E1864" i="16"/>
  <c r="E1865" i="16"/>
  <c r="E1866" i="16"/>
  <c r="E1867" i="16"/>
  <c r="E1868" i="16"/>
  <c r="E1869" i="16"/>
  <c r="E1870" i="16"/>
  <c r="E1871" i="16"/>
  <c r="E1872" i="16"/>
  <c r="E1873" i="16"/>
  <c r="E1874" i="16"/>
  <c r="E1875" i="16"/>
  <c r="E1876" i="16"/>
  <c r="E1877" i="16"/>
  <c r="E1878" i="16"/>
  <c r="E1879" i="16"/>
  <c r="E1880" i="16"/>
  <c r="E1881" i="16"/>
  <c r="E1882" i="16"/>
  <c r="E1883" i="16"/>
  <c r="E1884" i="16"/>
  <c r="E1885" i="16"/>
  <c r="E1886" i="16"/>
  <c r="E1887" i="16"/>
  <c r="E1888" i="16"/>
  <c r="E1889" i="16"/>
  <c r="E1890" i="16"/>
  <c r="E1891" i="16"/>
  <c r="E1892" i="16"/>
  <c r="E1893" i="16"/>
  <c r="E1894" i="16"/>
  <c r="E1895" i="16"/>
  <c r="E1896" i="16"/>
  <c r="E1897" i="16"/>
  <c r="E1898" i="16"/>
  <c r="E1899" i="16"/>
  <c r="E1900" i="16"/>
  <c r="E1901" i="16"/>
  <c r="E1902" i="16"/>
  <c r="E1903" i="16"/>
  <c r="E1904" i="16"/>
  <c r="E1905" i="16"/>
  <c r="E1906" i="16"/>
  <c r="E1907" i="16"/>
  <c r="E1908" i="16"/>
  <c r="E1909" i="16"/>
  <c r="E1910" i="16"/>
  <c r="E1911" i="16"/>
  <c r="E1912" i="16"/>
  <c r="E1913" i="16"/>
  <c r="E1914" i="16"/>
  <c r="E1915" i="16"/>
  <c r="E1916" i="16"/>
  <c r="E1917" i="16"/>
  <c r="E1918" i="16"/>
  <c r="E1919" i="16"/>
  <c r="E1920" i="16"/>
  <c r="E1921" i="16"/>
  <c r="E1922" i="16"/>
  <c r="E1923" i="16"/>
  <c r="E1924" i="16"/>
  <c r="E1925" i="16"/>
  <c r="E1926" i="16"/>
  <c r="E1927" i="16"/>
  <c r="E1928" i="16"/>
  <c r="E1929" i="16"/>
  <c r="E1930" i="16"/>
  <c r="E1931" i="16"/>
  <c r="E1932" i="16"/>
  <c r="E1933" i="16"/>
  <c r="E1934" i="16"/>
  <c r="E1935" i="16"/>
  <c r="E1936" i="16"/>
  <c r="E1937" i="16"/>
  <c r="E1938" i="16"/>
  <c r="E1939" i="16"/>
  <c r="E1940" i="16"/>
  <c r="E1941" i="16"/>
  <c r="E1942" i="16"/>
  <c r="E1943" i="16"/>
  <c r="E1944" i="16"/>
  <c r="E1945" i="16"/>
  <c r="E1946" i="16"/>
  <c r="E1947" i="16"/>
  <c r="E1948" i="16"/>
  <c r="E1949" i="16"/>
  <c r="E1950" i="16"/>
  <c r="E1951" i="16"/>
  <c r="E1952" i="16"/>
  <c r="E1953" i="16"/>
  <c r="E1954" i="16"/>
  <c r="E1955" i="16"/>
  <c r="E1956" i="16"/>
  <c r="E1957" i="16"/>
  <c r="E1958" i="16"/>
  <c r="E1959" i="16"/>
  <c r="E1960" i="16"/>
  <c r="E1961" i="16"/>
  <c r="E1962" i="16"/>
  <c r="E1963" i="16"/>
  <c r="E1964" i="16"/>
  <c r="E1965" i="16"/>
  <c r="E1966" i="16"/>
  <c r="E1967" i="16"/>
  <c r="E1968" i="16"/>
  <c r="E1969" i="16"/>
  <c r="E1970" i="16"/>
  <c r="E1971" i="16"/>
  <c r="E1972" i="16"/>
  <c r="E1973" i="16"/>
  <c r="E1974" i="16"/>
  <c r="E1975" i="16"/>
  <c r="E1976" i="16"/>
  <c r="E1977" i="16"/>
  <c r="E1978" i="16"/>
  <c r="E1979" i="16"/>
  <c r="E1980" i="16"/>
  <c r="E1981" i="16"/>
  <c r="E1982" i="16"/>
  <c r="E1983" i="16"/>
  <c r="E1984" i="16"/>
  <c r="E1985" i="16"/>
  <c r="E1986" i="16"/>
  <c r="E1987" i="16"/>
  <c r="E1988" i="16"/>
  <c r="E1989" i="16"/>
  <c r="E1990" i="16"/>
  <c r="E1991" i="16"/>
  <c r="E1992" i="16"/>
  <c r="E1993" i="16"/>
  <c r="E1994" i="16"/>
  <c r="E1995" i="16"/>
  <c r="E1996" i="16"/>
  <c r="E1997" i="16"/>
  <c r="E1998" i="16"/>
  <c r="E1999" i="16"/>
  <c r="E2000" i="16"/>
  <c r="E2001" i="16"/>
  <c r="E2002" i="16"/>
  <c r="E2003" i="16"/>
  <c r="E2004" i="16"/>
  <c r="E2005" i="16"/>
  <c r="E2006" i="16"/>
  <c r="E2007" i="16"/>
  <c r="E2008" i="16"/>
  <c r="E2009" i="16"/>
  <c r="E2010" i="16"/>
  <c r="E2011" i="16"/>
  <c r="E2012" i="16"/>
  <c r="E2013" i="16"/>
  <c r="E2014" i="16"/>
  <c r="E2015" i="16"/>
  <c r="E2016" i="16"/>
  <c r="E2017" i="16"/>
  <c r="E2018" i="16"/>
  <c r="E2019" i="16"/>
  <c r="E2020" i="16"/>
  <c r="E2021" i="16"/>
  <c r="E2022" i="16"/>
  <c r="E2023" i="16"/>
  <c r="E2024" i="16"/>
  <c r="E2025" i="16"/>
  <c r="E2026" i="16"/>
  <c r="E2027" i="16"/>
  <c r="E2028" i="16"/>
  <c r="E2029" i="16"/>
  <c r="E2030" i="16"/>
  <c r="E2031" i="16"/>
  <c r="E2032" i="16"/>
  <c r="E2033" i="16"/>
  <c r="E2034" i="16"/>
  <c r="E2035" i="16"/>
  <c r="E2036" i="16"/>
  <c r="E2037" i="16"/>
  <c r="E2038" i="16"/>
  <c r="E2039" i="16"/>
  <c r="E2040" i="16"/>
  <c r="E2041" i="16"/>
  <c r="E2042" i="16"/>
  <c r="E2043" i="16"/>
  <c r="E2044" i="16"/>
  <c r="E2045" i="16"/>
  <c r="E2046" i="16"/>
  <c r="E2047" i="16"/>
  <c r="E2048" i="16"/>
  <c r="E2049" i="16"/>
  <c r="E2050" i="16"/>
  <c r="E2051" i="16"/>
  <c r="E2052" i="16"/>
  <c r="E2053" i="16"/>
  <c r="E2054" i="16"/>
  <c r="E2055" i="16"/>
  <c r="E2056" i="16"/>
  <c r="E2057" i="16"/>
  <c r="E2058" i="16"/>
  <c r="E2059" i="16"/>
  <c r="E2060" i="16"/>
  <c r="E2061" i="16"/>
  <c r="E2062" i="16"/>
  <c r="E2063" i="16"/>
  <c r="E2064" i="16"/>
  <c r="E2065" i="16"/>
  <c r="E2066" i="16"/>
  <c r="E2067" i="16"/>
  <c r="E2068" i="16"/>
  <c r="E2069" i="16"/>
  <c r="E2070" i="16"/>
  <c r="E2071" i="16"/>
  <c r="E2072" i="16"/>
  <c r="E2073" i="16"/>
  <c r="E2074" i="16"/>
  <c r="E2075" i="16"/>
  <c r="E2076" i="16"/>
  <c r="E2077" i="16"/>
  <c r="E2078" i="16"/>
  <c r="E2079" i="16"/>
  <c r="E2080" i="16"/>
  <c r="E2081" i="16"/>
  <c r="E2082" i="16"/>
  <c r="E2083" i="16"/>
  <c r="E2084" i="16"/>
  <c r="E2085" i="16"/>
  <c r="E2086" i="16"/>
  <c r="E2087" i="16"/>
  <c r="E2088" i="16"/>
  <c r="E2089" i="16"/>
  <c r="E2090" i="16"/>
  <c r="E2091" i="16"/>
  <c r="E2092" i="16"/>
  <c r="E2093" i="16"/>
  <c r="E2094" i="16"/>
  <c r="E2095" i="16"/>
  <c r="E2096" i="16"/>
  <c r="E2097" i="16"/>
  <c r="E2098" i="16"/>
  <c r="E2099" i="16"/>
  <c r="E2100" i="16"/>
  <c r="E2101" i="16"/>
  <c r="E2102" i="16"/>
  <c r="E2103" i="16"/>
  <c r="E2104" i="16"/>
  <c r="E2105" i="16"/>
  <c r="E2106" i="16"/>
  <c r="E2107" i="16"/>
  <c r="E2108" i="16"/>
  <c r="E2109" i="16"/>
  <c r="E2110" i="16"/>
  <c r="E2111" i="16"/>
  <c r="E2112" i="16"/>
  <c r="E2113" i="16"/>
  <c r="E2114" i="16"/>
  <c r="E2115" i="16"/>
  <c r="E2116" i="16"/>
  <c r="E2117" i="16"/>
  <c r="E2118" i="16"/>
  <c r="E2119" i="16"/>
  <c r="E2120" i="16"/>
  <c r="E2121" i="16"/>
  <c r="E2122" i="16"/>
  <c r="E2123" i="16"/>
  <c r="E2124" i="16"/>
  <c r="E2125" i="16"/>
  <c r="E2126" i="16"/>
  <c r="E2127" i="16"/>
  <c r="E2128" i="16"/>
  <c r="E2129" i="16"/>
  <c r="E2130" i="16"/>
  <c r="E2131" i="16"/>
  <c r="E2132" i="16"/>
  <c r="E2133" i="16"/>
  <c r="E2134" i="16"/>
  <c r="E2135" i="16"/>
  <c r="E2136" i="16"/>
  <c r="E2137" i="16"/>
  <c r="E2138" i="16"/>
  <c r="E2139" i="16"/>
  <c r="E2140" i="16"/>
  <c r="E2141" i="16"/>
  <c r="E2142" i="16"/>
  <c r="E2143" i="16"/>
  <c r="E2144" i="16"/>
  <c r="E2145" i="16"/>
  <c r="E2146" i="16"/>
  <c r="E2147" i="16"/>
  <c r="E2148" i="16"/>
  <c r="E2149" i="16"/>
  <c r="E2150" i="16"/>
  <c r="E2151" i="16"/>
  <c r="E2152" i="16"/>
  <c r="E2153" i="16"/>
  <c r="E2154" i="16"/>
  <c r="E2155" i="16"/>
  <c r="E2156" i="16"/>
  <c r="E2157" i="16"/>
  <c r="E2158" i="16"/>
  <c r="E2159" i="16"/>
  <c r="E2160" i="16"/>
  <c r="E2161" i="16"/>
  <c r="E2162" i="16"/>
  <c r="E2163" i="16"/>
  <c r="E2164" i="16"/>
  <c r="E2165" i="16"/>
  <c r="E2166" i="16"/>
  <c r="E2167" i="16"/>
  <c r="E2168" i="16"/>
  <c r="E2169" i="16"/>
  <c r="E2170" i="16"/>
  <c r="E2171" i="16"/>
  <c r="E2172" i="16"/>
  <c r="E2173" i="16"/>
  <c r="E2174" i="16"/>
  <c r="E2175" i="16"/>
  <c r="E2176" i="16"/>
  <c r="E2177" i="16"/>
  <c r="E2178" i="16"/>
  <c r="E2179" i="16"/>
  <c r="E2180" i="16"/>
  <c r="E2181" i="16"/>
  <c r="E2182" i="16"/>
  <c r="E2183" i="16"/>
  <c r="E2184" i="16"/>
  <c r="E2185" i="16"/>
  <c r="E2186" i="16"/>
  <c r="E2187" i="16"/>
  <c r="E2188" i="16"/>
  <c r="E2189" i="16"/>
  <c r="E2190" i="16"/>
  <c r="E2191" i="16"/>
  <c r="E2192" i="16"/>
  <c r="E2193" i="16"/>
  <c r="E2194" i="16"/>
  <c r="E2195" i="16"/>
  <c r="E2196" i="16"/>
  <c r="E2197" i="16"/>
  <c r="E2198" i="16"/>
  <c r="E2199" i="16"/>
  <c r="E2200" i="16"/>
  <c r="E2201" i="16"/>
  <c r="E2202" i="16"/>
  <c r="E2203" i="16"/>
  <c r="E2204" i="16"/>
  <c r="E2205" i="16"/>
  <c r="E2206" i="16"/>
  <c r="E2207" i="16"/>
  <c r="E2208" i="16"/>
  <c r="E2209" i="16"/>
  <c r="E2210" i="16"/>
  <c r="E2211" i="16"/>
  <c r="E2212" i="16"/>
  <c r="E2213" i="16"/>
  <c r="E2214" i="16"/>
  <c r="E2215" i="16"/>
  <c r="E2216" i="16"/>
  <c r="E2217" i="16"/>
  <c r="E2218" i="16"/>
  <c r="E2219" i="16"/>
  <c r="E2220" i="16"/>
  <c r="E2221" i="16"/>
  <c r="E2222" i="16"/>
  <c r="E2223" i="16"/>
  <c r="E2224" i="16"/>
  <c r="E2225" i="16"/>
  <c r="E2226" i="16"/>
  <c r="E2227" i="16"/>
  <c r="E2228" i="16"/>
  <c r="E2229" i="16"/>
  <c r="E2230" i="16"/>
  <c r="E2231" i="16"/>
  <c r="E2232" i="16"/>
  <c r="E2233" i="16"/>
  <c r="E2234" i="16"/>
  <c r="E2235" i="16"/>
  <c r="E2236" i="16"/>
  <c r="E2237" i="16"/>
  <c r="E2238" i="16"/>
  <c r="E2239" i="16"/>
  <c r="E2240" i="16"/>
  <c r="E2241" i="16"/>
  <c r="E2242" i="16"/>
  <c r="E2243" i="16"/>
  <c r="E2244" i="16"/>
  <c r="E2245" i="16"/>
  <c r="E2246" i="16"/>
  <c r="E2247" i="16"/>
  <c r="E2248" i="16"/>
  <c r="E2249" i="16"/>
  <c r="E2250" i="16"/>
  <c r="E2251" i="16"/>
  <c r="E2252" i="16"/>
  <c r="E2253" i="16"/>
  <c r="E2254" i="16"/>
  <c r="E2255" i="16"/>
  <c r="E2256" i="16"/>
  <c r="E2257" i="16"/>
  <c r="E2258" i="16"/>
  <c r="E2259" i="16"/>
  <c r="E2260" i="16"/>
  <c r="E2261" i="16"/>
  <c r="E2262" i="16"/>
  <c r="E2263" i="16"/>
  <c r="E2264" i="16"/>
  <c r="E2265" i="16"/>
  <c r="E2266" i="16"/>
  <c r="E2267" i="16"/>
  <c r="E2268" i="16"/>
  <c r="E2269" i="16"/>
  <c r="E2270" i="16"/>
  <c r="E2271" i="16"/>
  <c r="E2272" i="16"/>
  <c r="E2273" i="16"/>
  <c r="E2274" i="16"/>
  <c r="E2275" i="16"/>
  <c r="E2276" i="16"/>
  <c r="E2277" i="16"/>
  <c r="E2278" i="16"/>
  <c r="E2279" i="16"/>
  <c r="E2280" i="16"/>
  <c r="E2281" i="16"/>
  <c r="E2282" i="16"/>
  <c r="E2283" i="16"/>
  <c r="E2284" i="16"/>
  <c r="E2285" i="16"/>
  <c r="E2286" i="16"/>
  <c r="E2287" i="16"/>
  <c r="E2288" i="16"/>
  <c r="E2289" i="16"/>
  <c r="E2290" i="16"/>
  <c r="E2291" i="16"/>
  <c r="E2292" i="16"/>
  <c r="E2293" i="16"/>
  <c r="E2294" i="16"/>
  <c r="E2295" i="16"/>
  <c r="E2296" i="16"/>
  <c r="E2297" i="16"/>
  <c r="E2298" i="16"/>
  <c r="E2299" i="16"/>
  <c r="E2300" i="16"/>
  <c r="E2301" i="16"/>
  <c r="E2302" i="16"/>
  <c r="E2303" i="16"/>
  <c r="E2304" i="16"/>
  <c r="E2305" i="16"/>
  <c r="E2306" i="16"/>
  <c r="E2307" i="16"/>
  <c r="E2308" i="16"/>
  <c r="E2309" i="16"/>
  <c r="E2310" i="16"/>
  <c r="E2311" i="16"/>
  <c r="E2312" i="16"/>
  <c r="E2313" i="16"/>
  <c r="E2314" i="16"/>
  <c r="E2315" i="16"/>
  <c r="E2316" i="16"/>
  <c r="E2317" i="16"/>
  <c r="E2318" i="16"/>
  <c r="E2319" i="16"/>
  <c r="E2320" i="16"/>
  <c r="E2321" i="16"/>
  <c r="E2322" i="16"/>
  <c r="E2323" i="16"/>
  <c r="E2324" i="16"/>
  <c r="E2325" i="16"/>
  <c r="E2326" i="16"/>
  <c r="E2327" i="16"/>
  <c r="E2328" i="16"/>
  <c r="E2329" i="16"/>
  <c r="E2330" i="16"/>
  <c r="E2331" i="16"/>
  <c r="E2332" i="16"/>
  <c r="E2333" i="16"/>
  <c r="E2334" i="16"/>
  <c r="E2335" i="16"/>
  <c r="E2336" i="16"/>
  <c r="M2" i="16"/>
  <c r="L2" i="16"/>
  <c r="K2" i="16"/>
  <c r="J2" i="16"/>
  <c r="I2" i="16"/>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631" i="16"/>
  <c r="D632" i="16"/>
  <c r="D633" i="16"/>
  <c r="D634" i="16"/>
  <c r="D635" i="16"/>
  <c r="D636" i="16"/>
  <c r="D637" i="16"/>
  <c r="D638" i="16"/>
  <c r="D639" i="16"/>
  <c r="D640" i="16"/>
  <c r="D641" i="16"/>
  <c r="D642" i="16"/>
  <c r="D643" i="16"/>
  <c r="D644" i="16"/>
  <c r="D645" i="16"/>
  <c r="D646" i="16"/>
  <c r="D647" i="16"/>
  <c r="D648" i="16"/>
  <c r="D649" i="16"/>
  <c r="D650" i="16"/>
  <c r="D651" i="16"/>
  <c r="D652" i="16"/>
  <c r="D653" i="16"/>
  <c r="D654" i="16"/>
  <c r="D655" i="16"/>
  <c r="D656" i="16"/>
  <c r="D657" i="16"/>
  <c r="D658" i="16"/>
  <c r="D659" i="16"/>
  <c r="D660" i="16"/>
  <c r="D661" i="16"/>
  <c r="D662" i="16"/>
  <c r="D663" i="16"/>
  <c r="D664" i="16"/>
  <c r="D665" i="16"/>
  <c r="D666" i="16"/>
  <c r="D667" i="16"/>
  <c r="D668" i="16"/>
  <c r="D669" i="16"/>
  <c r="D670" i="16"/>
  <c r="D671" i="16"/>
  <c r="D672" i="16"/>
  <c r="D673" i="16"/>
  <c r="D674" i="16"/>
  <c r="D675" i="16"/>
  <c r="D676" i="16"/>
  <c r="D677" i="16"/>
  <c r="D678" i="16"/>
  <c r="D679" i="16"/>
  <c r="D680" i="16"/>
  <c r="D681" i="16"/>
  <c r="D682" i="16"/>
  <c r="D683" i="16"/>
  <c r="D684" i="16"/>
  <c r="D685" i="16"/>
  <c r="D686" i="16"/>
  <c r="D687" i="16"/>
  <c r="D688" i="16"/>
  <c r="D689" i="16"/>
  <c r="D690" i="16"/>
  <c r="D691" i="16"/>
  <c r="D692" i="16"/>
  <c r="D693" i="16"/>
  <c r="D694" i="16"/>
  <c r="D695" i="16"/>
  <c r="D696" i="16"/>
  <c r="D697" i="16"/>
  <c r="D698" i="16"/>
  <c r="D699" i="16"/>
  <c r="D700" i="16"/>
  <c r="D701" i="16"/>
  <c r="D702" i="16"/>
  <c r="D703" i="16"/>
  <c r="D704" i="16"/>
  <c r="D705" i="16"/>
  <c r="D706" i="16"/>
  <c r="D707" i="16"/>
  <c r="D708" i="16"/>
  <c r="D709" i="16"/>
  <c r="D710" i="16"/>
  <c r="D711" i="16"/>
  <c r="D712" i="16"/>
  <c r="D713" i="16"/>
  <c r="D714" i="16"/>
  <c r="D715" i="16"/>
  <c r="D716" i="16"/>
  <c r="D717" i="16"/>
  <c r="D718" i="16"/>
  <c r="D719" i="16"/>
  <c r="D720" i="16"/>
  <c r="D721" i="16"/>
  <c r="D722" i="16"/>
  <c r="D723" i="16"/>
  <c r="D724" i="16"/>
  <c r="D725" i="16"/>
  <c r="D726" i="16"/>
  <c r="D727" i="16"/>
  <c r="D728" i="16"/>
  <c r="D729" i="16"/>
  <c r="D730" i="16"/>
  <c r="D731" i="16"/>
  <c r="D732" i="16"/>
  <c r="D733" i="16"/>
  <c r="D734" i="16"/>
  <c r="D735" i="16"/>
  <c r="D736" i="16"/>
  <c r="D737" i="16"/>
  <c r="D738" i="16"/>
  <c r="D739" i="16"/>
  <c r="D740" i="16"/>
  <c r="D741" i="16"/>
  <c r="D742" i="16"/>
  <c r="D743" i="16"/>
  <c r="D744" i="16"/>
  <c r="D745" i="16"/>
  <c r="D746" i="16"/>
  <c r="D747" i="16"/>
  <c r="D748" i="16"/>
  <c r="D749" i="16"/>
  <c r="D750" i="16"/>
  <c r="D751" i="16"/>
  <c r="D752" i="16"/>
  <c r="D753" i="16"/>
  <c r="D754" i="16"/>
  <c r="D755" i="16"/>
  <c r="D756" i="16"/>
  <c r="D757" i="16"/>
  <c r="D758" i="16"/>
  <c r="D759" i="16"/>
  <c r="D760" i="16"/>
  <c r="D761" i="16"/>
  <c r="D762" i="16"/>
  <c r="D763" i="16"/>
  <c r="D764" i="16"/>
  <c r="D765" i="16"/>
  <c r="D766" i="16"/>
  <c r="D767" i="16"/>
  <c r="D768" i="16"/>
  <c r="D769" i="16"/>
  <c r="D770" i="16"/>
  <c r="D771" i="16"/>
  <c r="D772" i="16"/>
  <c r="D773" i="16"/>
  <c r="D774" i="16"/>
  <c r="D775" i="16"/>
  <c r="D776" i="16"/>
  <c r="D777" i="16"/>
  <c r="D778" i="16"/>
  <c r="D779" i="16"/>
  <c r="D780" i="16"/>
  <c r="D781" i="16"/>
  <c r="D782" i="16"/>
  <c r="D783" i="16"/>
  <c r="D784" i="16"/>
  <c r="D785" i="16"/>
  <c r="D786" i="16"/>
  <c r="D787" i="16"/>
  <c r="D788" i="16"/>
  <c r="D789" i="16"/>
  <c r="D790" i="16"/>
  <c r="D791" i="16"/>
  <c r="D792" i="16"/>
  <c r="D793" i="16"/>
  <c r="D794" i="16"/>
  <c r="D795" i="16"/>
  <c r="D796" i="16"/>
  <c r="D797" i="16"/>
  <c r="D798" i="16"/>
  <c r="D799" i="16"/>
  <c r="D800" i="16"/>
  <c r="D801" i="16"/>
  <c r="D802" i="16"/>
  <c r="D803" i="16"/>
  <c r="D804" i="16"/>
  <c r="D805" i="16"/>
  <c r="D806" i="16"/>
  <c r="D807" i="16"/>
  <c r="D808" i="16"/>
  <c r="D809" i="16"/>
  <c r="D810" i="16"/>
  <c r="D811" i="16"/>
  <c r="D812" i="16"/>
  <c r="D813" i="16"/>
  <c r="D814" i="16"/>
  <c r="D815" i="16"/>
  <c r="D816" i="16"/>
  <c r="D817" i="16"/>
  <c r="D818" i="16"/>
  <c r="D819" i="16"/>
  <c r="D820" i="16"/>
  <c r="D821" i="16"/>
  <c r="D822" i="16"/>
  <c r="D823" i="16"/>
  <c r="D824" i="16"/>
  <c r="D825" i="16"/>
  <c r="D826" i="16"/>
  <c r="D827" i="16"/>
  <c r="D828" i="16"/>
  <c r="D829" i="16"/>
  <c r="D830" i="16"/>
  <c r="D831" i="16"/>
  <c r="D832" i="16"/>
  <c r="D833" i="16"/>
  <c r="D834" i="16"/>
  <c r="D835" i="16"/>
  <c r="D836" i="16"/>
  <c r="D837" i="16"/>
  <c r="D838" i="16"/>
  <c r="D839" i="16"/>
  <c r="D840" i="16"/>
  <c r="D841" i="16"/>
  <c r="D842" i="16"/>
  <c r="D843" i="16"/>
  <c r="D844" i="16"/>
  <c r="D845" i="16"/>
  <c r="D846" i="16"/>
  <c r="D847" i="16"/>
  <c r="D848" i="16"/>
  <c r="D849" i="16"/>
  <c r="D850" i="16"/>
  <c r="D851" i="16"/>
  <c r="D852" i="16"/>
  <c r="D853" i="16"/>
  <c r="D854" i="16"/>
  <c r="D855" i="16"/>
  <c r="D856" i="16"/>
  <c r="D857" i="16"/>
  <c r="D858" i="16"/>
  <c r="D859" i="16"/>
  <c r="D860" i="16"/>
  <c r="D861" i="16"/>
  <c r="D862" i="16"/>
  <c r="D863" i="16"/>
  <c r="D864" i="16"/>
  <c r="D865" i="16"/>
  <c r="D866" i="16"/>
  <c r="D867" i="16"/>
  <c r="D868" i="16"/>
  <c r="D869" i="16"/>
  <c r="D870" i="16"/>
  <c r="D871" i="16"/>
  <c r="D872" i="16"/>
  <c r="D873" i="16"/>
  <c r="D874" i="16"/>
  <c r="D875" i="16"/>
  <c r="D876" i="16"/>
  <c r="D877" i="16"/>
  <c r="D878" i="16"/>
  <c r="D879" i="16"/>
  <c r="D880" i="16"/>
  <c r="D881" i="16"/>
  <c r="D882" i="16"/>
  <c r="D883" i="16"/>
  <c r="D884" i="16"/>
  <c r="D885" i="16"/>
  <c r="D886" i="16"/>
  <c r="D887" i="16"/>
  <c r="D888" i="16"/>
  <c r="D889" i="16"/>
  <c r="D890" i="16"/>
  <c r="D891" i="16"/>
  <c r="D892" i="16"/>
  <c r="D893" i="16"/>
  <c r="D894" i="16"/>
  <c r="D895" i="16"/>
  <c r="D896" i="16"/>
  <c r="D897" i="16"/>
  <c r="D898" i="16"/>
  <c r="D899" i="16"/>
  <c r="D900" i="16"/>
  <c r="D901" i="16"/>
  <c r="D902" i="16"/>
  <c r="D903" i="16"/>
  <c r="D904" i="16"/>
  <c r="D905" i="16"/>
  <c r="D906" i="16"/>
  <c r="D907" i="16"/>
  <c r="D908" i="16"/>
  <c r="D909" i="16"/>
  <c r="D910" i="16"/>
  <c r="D911" i="16"/>
  <c r="D912" i="16"/>
  <c r="D913" i="16"/>
  <c r="D914" i="16"/>
  <c r="D915" i="16"/>
  <c r="D916" i="16"/>
  <c r="D917" i="16"/>
  <c r="D918" i="16"/>
  <c r="D919" i="16"/>
  <c r="D920" i="16"/>
  <c r="D921" i="16"/>
  <c r="D922" i="16"/>
  <c r="D923" i="16"/>
  <c r="D924" i="16"/>
  <c r="D925" i="16"/>
  <c r="D926" i="16"/>
  <c r="D927" i="16"/>
  <c r="D928" i="16"/>
  <c r="D929" i="16"/>
  <c r="D930" i="16"/>
  <c r="D931" i="16"/>
  <c r="D932" i="16"/>
  <c r="D933" i="16"/>
  <c r="D934" i="16"/>
  <c r="D935" i="16"/>
  <c r="D936" i="16"/>
  <c r="D937" i="16"/>
  <c r="D938" i="16"/>
  <c r="D939" i="16"/>
  <c r="D940" i="16"/>
  <c r="D941" i="16"/>
  <c r="D942" i="16"/>
  <c r="D943" i="16"/>
  <c r="D944" i="16"/>
  <c r="D945" i="16"/>
  <c r="D946" i="16"/>
  <c r="D947" i="16"/>
  <c r="D948" i="16"/>
  <c r="D949" i="16"/>
  <c r="D950" i="16"/>
  <c r="D951" i="16"/>
  <c r="D952" i="16"/>
  <c r="D953" i="16"/>
  <c r="D954" i="16"/>
  <c r="D955" i="16"/>
  <c r="D956" i="16"/>
  <c r="D957" i="16"/>
  <c r="D958" i="16"/>
  <c r="D959" i="16"/>
  <c r="D960" i="16"/>
  <c r="D961" i="16"/>
  <c r="D962" i="16"/>
  <c r="D963" i="16"/>
  <c r="D964" i="16"/>
  <c r="D965" i="16"/>
  <c r="D966" i="16"/>
  <c r="D967" i="16"/>
  <c r="D968" i="16"/>
  <c r="D969" i="16"/>
  <c r="D970" i="16"/>
  <c r="D971" i="16"/>
  <c r="D972" i="16"/>
  <c r="D973" i="16"/>
  <c r="D974" i="16"/>
  <c r="D975" i="16"/>
  <c r="D976" i="16"/>
  <c r="D977" i="16"/>
  <c r="D978" i="16"/>
  <c r="D979" i="16"/>
  <c r="D980" i="16"/>
  <c r="D981" i="16"/>
  <c r="D982" i="16"/>
  <c r="D983" i="16"/>
  <c r="D984" i="16"/>
  <c r="D985" i="16"/>
  <c r="D986" i="16"/>
  <c r="D987" i="16"/>
  <c r="D988" i="16"/>
  <c r="D989" i="16"/>
  <c r="D990" i="16"/>
  <c r="D991" i="16"/>
  <c r="D992" i="16"/>
  <c r="D993" i="16"/>
  <c r="D994" i="16"/>
  <c r="D995" i="16"/>
  <c r="D996" i="16"/>
  <c r="D997" i="16"/>
  <c r="D998" i="16"/>
  <c r="D999" i="16"/>
  <c r="D1000" i="16"/>
  <c r="D1001" i="16"/>
  <c r="D1002" i="16"/>
  <c r="D1003" i="16"/>
  <c r="D1004" i="16"/>
  <c r="D1005" i="16"/>
  <c r="D1006" i="16"/>
  <c r="D1007" i="16"/>
  <c r="D1008" i="16"/>
  <c r="D1009" i="16"/>
  <c r="D1010" i="16"/>
  <c r="D1011" i="16"/>
  <c r="D1012" i="16"/>
  <c r="D1013" i="16"/>
  <c r="D1014" i="16"/>
  <c r="D1015" i="16"/>
  <c r="D1016" i="16"/>
  <c r="D1017" i="16"/>
  <c r="D1018" i="16"/>
  <c r="D1019" i="16"/>
  <c r="D1020" i="16"/>
  <c r="D1021" i="16"/>
  <c r="D1022" i="16"/>
  <c r="D1023" i="16"/>
  <c r="D1024" i="16"/>
  <c r="D1025" i="16"/>
  <c r="D1026" i="16"/>
  <c r="D1027" i="16"/>
  <c r="D1028" i="16"/>
  <c r="D1029" i="16"/>
  <c r="D1030" i="16"/>
  <c r="D1031" i="16"/>
  <c r="D1032" i="16"/>
  <c r="D1033" i="16"/>
  <c r="D1034" i="16"/>
  <c r="D1035" i="16"/>
  <c r="D1036" i="16"/>
  <c r="D1037" i="16"/>
  <c r="D1038" i="16"/>
  <c r="D1039" i="16"/>
  <c r="D1040" i="16"/>
  <c r="D1041" i="16"/>
  <c r="D1042" i="16"/>
  <c r="D1043" i="16"/>
  <c r="D1044" i="16"/>
  <c r="D1045" i="16"/>
  <c r="D1046" i="16"/>
  <c r="D1047" i="16"/>
  <c r="D1048" i="16"/>
  <c r="D1049" i="16"/>
  <c r="D1050" i="16"/>
  <c r="D1051" i="16"/>
  <c r="D1052" i="16"/>
  <c r="D1053" i="16"/>
  <c r="D1054" i="16"/>
  <c r="D1055" i="16"/>
  <c r="D1056" i="16"/>
  <c r="D1057" i="16"/>
  <c r="D1058" i="16"/>
  <c r="D1059" i="16"/>
  <c r="D1060" i="16"/>
  <c r="D1061" i="16"/>
  <c r="D1062" i="16"/>
  <c r="D1063" i="16"/>
  <c r="D1064" i="16"/>
  <c r="D1065" i="16"/>
  <c r="D1066" i="16"/>
  <c r="D1067" i="16"/>
  <c r="D1068" i="16"/>
  <c r="D1069" i="16"/>
  <c r="D1070" i="16"/>
  <c r="D1071" i="16"/>
  <c r="D1072" i="16"/>
  <c r="D1073" i="16"/>
  <c r="D1074" i="16"/>
  <c r="D1075" i="16"/>
  <c r="D1076" i="16"/>
  <c r="D1077" i="16"/>
  <c r="D1078" i="16"/>
  <c r="D1079" i="16"/>
  <c r="D1080" i="16"/>
  <c r="D1081" i="16"/>
  <c r="D1082" i="16"/>
  <c r="D1083" i="16"/>
  <c r="D1084" i="16"/>
  <c r="D1085" i="16"/>
  <c r="D1086" i="16"/>
  <c r="D1087" i="16"/>
  <c r="D1088" i="16"/>
  <c r="D1089" i="16"/>
  <c r="D1090" i="16"/>
  <c r="D1091" i="16"/>
  <c r="D1092" i="16"/>
  <c r="D1093" i="16"/>
  <c r="D1094" i="16"/>
  <c r="D1095" i="16"/>
  <c r="D1096" i="16"/>
  <c r="D1097" i="16"/>
  <c r="D1098" i="16"/>
  <c r="D1099" i="16"/>
  <c r="D1100" i="16"/>
  <c r="D1101" i="16"/>
  <c r="D1102" i="16"/>
  <c r="D1103" i="16"/>
  <c r="D1104" i="16"/>
  <c r="D1105" i="16"/>
  <c r="D1106" i="16"/>
  <c r="D1107" i="16"/>
  <c r="D1108" i="16"/>
  <c r="D1109" i="16"/>
  <c r="D1110" i="16"/>
  <c r="D1111" i="16"/>
  <c r="D1112" i="16"/>
  <c r="D1113" i="16"/>
  <c r="D1114" i="16"/>
  <c r="D1115" i="16"/>
  <c r="D1116" i="16"/>
  <c r="D1117" i="16"/>
  <c r="D1118" i="16"/>
  <c r="D1119" i="16"/>
  <c r="D1120" i="16"/>
  <c r="D1121" i="16"/>
  <c r="D1122" i="16"/>
  <c r="D1123" i="16"/>
  <c r="D1124" i="16"/>
  <c r="D1125" i="16"/>
  <c r="D1126" i="16"/>
  <c r="D1127" i="16"/>
  <c r="D1128" i="16"/>
  <c r="D1129" i="16"/>
  <c r="D1130" i="16"/>
  <c r="D1131" i="16"/>
  <c r="D1132" i="16"/>
  <c r="D1133" i="16"/>
  <c r="D1134" i="16"/>
  <c r="D1135" i="16"/>
  <c r="D1136" i="16"/>
  <c r="D1137" i="16"/>
  <c r="D1138" i="16"/>
  <c r="D1139" i="16"/>
  <c r="D1140" i="16"/>
  <c r="D1141" i="16"/>
  <c r="D1142" i="16"/>
  <c r="D1143" i="16"/>
  <c r="D1144" i="16"/>
  <c r="D1145" i="16"/>
  <c r="D1146" i="16"/>
  <c r="D1147" i="16"/>
  <c r="D1148" i="16"/>
  <c r="D1149" i="16"/>
  <c r="D1150" i="16"/>
  <c r="D1151" i="16"/>
  <c r="D1152" i="16"/>
  <c r="D1153" i="16"/>
  <c r="D1154" i="16"/>
  <c r="D1155" i="16"/>
  <c r="D1156" i="16"/>
  <c r="D1157" i="16"/>
  <c r="D1158" i="16"/>
  <c r="D1159" i="16"/>
  <c r="D1160" i="16"/>
  <c r="D1161" i="16"/>
  <c r="D1162" i="16"/>
  <c r="D1163" i="16"/>
  <c r="D1164" i="16"/>
  <c r="D1165" i="16"/>
  <c r="D1166" i="16"/>
  <c r="D1167" i="16"/>
  <c r="D1168" i="16"/>
  <c r="D1169" i="16"/>
  <c r="D1170" i="16"/>
  <c r="D1171" i="16"/>
  <c r="D1172" i="16"/>
  <c r="D1173" i="16"/>
  <c r="D1174" i="16"/>
  <c r="D1175" i="16"/>
  <c r="D1176" i="16"/>
  <c r="D1177" i="16"/>
  <c r="D1178" i="16"/>
  <c r="D1179" i="16"/>
  <c r="D1180" i="16"/>
  <c r="D1181" i="16"/>
  <c r="D1182" i="16"/>
  <c r="D1183" i="16"/>
  <c r="D1184" i="16"/>
  <c r="D1185" i="16"/>
  <c r="D1186" i="16"/>
  <c r="D1187" i="16"/>
  <c r="D1188" i="16"/>
  <c r="D1189" i="16"/>
  <c r="D1190" i="16"/>
  <c r="D1191" i="16"/>
  <c r="D1192" i="16"/>
  <c r="D1193" i="16"/>
  <c r="D1194" i="16"/>
  <c r="D1195" i="16"/>
  <c r="D1196" i="16"/>
  <c r="D1197" i="16"/>
  <c r="D1198" i="16"/>
  <c r="D1199" i="16"/>
  <c r="D1200" i="16"/>
  <c r="D1201" i="16"/>
  <c r="D1202" i="16"/>
  <c r="D1203" i="16"/>
  <c r="D1204" i="16"/>
  <c r="D1205" i="16"/>
  <c r="D1206" i="16"/>
  <c r="D1207" i="16"/>
  <c r="D1208" i="16"/>
  <c r="D1209" i="16"/>
  <c r="D1210" i="16"/>
  <c r="D1211" i="16"/>
  <c r="D1212" i="16"/>
  <c r="D1213" i="16"/>
  <c r="D1214" i="16"/>
  <c r="D1215" i="16"/>
  <c r="D1216" i="16"/>
  <c r="D1217" i="16"/>
  <c r="D1218" i="16"/>
  <c r="D1219" i="16"/>
  <c r="D1220" i="16"/>
  <c r="D1221" i="16"/>
  <c r="D1222" i="16"/>
  <c r="D1223" i="16"/>
  <c r="D1224" i="16"/>
  <c r="D1225" i="16"/>
  <c r="D1226" i="16"/>
  <c r="D1227" i="16"/>
  <c r="D1228" i="16"/>
  <c r="D1229" i="16"/>
  <c r="D1230" i="16"/>
  <c r="D1231" i="16"/>
  <c r="D1232" i="16"/>
  <c r="D1233" i="16"/>
  <c r="D1234" i="16"/>
  <c r="D1235" i="16"/>
  <c r="D1236" i="16"/>
  <c r="D1237" i="16"/>
  <c r="D1238" i="16"/>
  <c r="D1239" i="16"/>
  <c r="D1240" i="16"/>
  <c r="D1241" i="16"/>
  <c r="D1242" i="16"/>
  <c r="D1243" i="16"/>
  <c r="D1244" i="16"/>
  <c r="D1245" i="16"/>
  <c r="D1246" i="16"/>
  <c r="D1247" i="16"/>
  <c r="D1248" i="16"/>
  <c r="D1249" i="16"/>
  <c r="D1250" i="16"/>
  <c r="D1251" i="16"/>
  <c r="D1252" i="16"/>
  <c r="D1253" i="16"/>
  <c r="D1254" i="16"/>
  <c r="D1255" i="16"/>
  <c r="D1256" i="16"/>
  <c r="D1257" i="16"/>
  <c r="D1258" i="16"/>
  <c r="D1259" i="16"/>
  <c r="D1260" i="16"/>
  <c r="D1261" i="16"/>
  <c r="D1262" i="16"/>
  <c r="D1263" i="16"/>
  <c r="D1264" i="16"/>
  <c r="D1265" i="16"/>
  <c r="D1266" i="16"/>
  <c r="D1267" i="16"/>
  <c r="D1268" i="16"/>
  <c r="D1269" i="16"/>
  <c r="D1270" i="16"/>
  <c r="D1271" i="16"/>
  <c r="D1272" i="16"/>
  <c r="D1273" i="16"/>
  <c r="D1274" i="16"/>
  <c r="D1275" i="16"/>
  <c r="D1276" i="16"/>
  <c r="D1277" i="16"/>
  <c r="D1278" i="16"/>
  <c r="D1279" i="16"/>
  <c r="D1280" i="16"/>
  <c r="D1281" i="16"/>
  <c r="D1282" i="16"/>
  <c r="D1283" i="16"/>
  <c r="D1284" i="16"/>
  <c r="D1285" i="16"/>
  <c r="D1286" i="16"/>
  <c r="D1287" i="16"/>
  <c r="D1288" i="16"/>
  <c r="D1289" i="16"/>
  <c r="D1290" i="16"/>
  <c r="D1291" i="16"/>
  <c r="D1292" i="16"/>
  <c r="D1293" i="16"/>
  <c r="D1294" i="16"/>
  <c r="D1295" i="16"/>
  <c r="D1296" i="16"/>
  <c r="D1297" i="16"/>
  <c r="D1298" i="16"/>
  <c r="D1299" i="16"/>
  <c r="D1300" i="16"/>
  <c r="D1301" i="16"/>
  <c r="D1302" i="16"/>
  <c r="D1303" i="16"/>
  <c r="D1304" i="16"/>
  <c r="D1305" i="16"/>
  <c r="D1306" i="16"/>
  <c r="D1307" i="16"/>
  <c r="D1308" i="16"/>
  <c r="D1309" i="16"/>
  <c r="D1310" i="16"/>
  <c r="D1311" i="16"/>
  <c r="D1312" i="16"/>
  <c r="D1313" i="16"/>
  <c r="D1314" i="16"/>
  <c r="D1315" i="16"/>
  <c r="D1316" i="16"/>
  <c r="D1317" i="16"/>
  <c r="D1318" i="16"/>
  <c r="D1319" i="16"/>
  <c r="D1320" i="16"/>
  <c r="D1321" i="16"/>
  <c r="D1322" i="16"/>
  <c r="D1323" i="16"/>
  <c r="D1324" i="16"/>
  <c r="D1325" i="16"/>
  <c r="D1326" i="16"/>
  <c r="D1327" i="16"/>
  <c r="D1328" i="16"/>
  <c r="D1329" i="16"/>
  <c r="D1330" i="16"/>
  <c r="D1331" i="16"/>
  <c r="D1332" i="16"/>
  <c r="D1333" i="16"/>
  <c r="D1334" i="16"/>
  <c r="D1335" i="16"/>
  <c r="D1336" i="16"/>
  <c r="D1337" i="16"/>
  <c r="D1338" i="16"/>
  <c r="D1339" i="16"/>
  <c r="D1340" i="16"/>
  <c r="D1341" i="16"/>
  <c r="D1342" i="16"/>
  <c r="D1343" i="16"/>
  <c r="D1344" i="16"/>
  <c r="D1345" i="16"/>
  <c r="D1346" i="16"/>
  <c r="D1347" i="16"/>
  <c r="D1348" i="16"/>
  <c r="D1349" i="16"/>
  <c r="D1350" i="16"/>
  <c r="D1351" i="16"/>
  <c r="D1352" i="16"/>
  <c r="D1353" i="16"/>
  <c r="D1354" i="16"/>
  <c r="D1355" i="16"/>
  <c r="D1356" i="16"/>
  <c r="D1357" i="16"/>
  <c r="D1358" i="16"/>
  <c r="D1359" i="16"/>
  <c r="D1360" i="16"/>
  <c r="D1361" i="16"/>
  <c r="D1362" i="16"/>
  <c r="D1363" i="16"/>
  <c r="D1364" i="16"/>
  <c r="D1365" i="16"/>
  <c r="D1366" i="16"/>
  <c r="D1367" i="16"/>
  <c r="D1368" i="16"/>
  <c r="D1369" i="16"/>
  <c r="D1370" i="16"/>
  <c r="D1371" i="16"/>
  <c r="D1372" i="16"/>
  <c r="D1373" i="16"/>
  <c r="D1374" i="16"/>
  <c r="D1375" i="16"/>
  <c r="D1376" i="16"/>
  <c r="D1377" i="16"/>
  <c r="D1378" i="16"/>
  <c r="D1379" i="16"/>
  <c r="D1380" i="16"/>
  <c r="D1381" i="16"/>
  <c r="D1382" i="16"/>
  <c r="D1383" i="16"/>
  <c r="D1384" i="16"/>
  <c r="D1385" i="16"/>
  <c r="D1386" i="16"/>
  <c r="D1387" i="16"/>
  <c r="D1388" i="16"/>
  <c r="D1389" i="16"/>
  <c r="D1390" i="16"/>
  <c r="D1391" i="16"/>
  <c r="D1392" i="16"/>
  <c r="D1393" i="16"/>
  <c r="D1394" i="16"/>
  <c r="D1395" i="16"/>
  <c r="D1396" i="16"/>
  <c r="D1397" i="16"/>
  <c r="D1398" i="16"/>
  <c r="D1399" i="16"/>
  <c r="D1400" i="16"/>
  <c r="D1401" i="16"/>
  <c r="D1402" i="16"/>
  <c r="D1403" i="16"/>
  <c r="D1404" i="16"/>
  <c r="D1405" i="16"/>
  <c r="D1406" i="16"/>
  <c r="D1407" i="16"/>
  <c r="D1408" i="16"/>
  <c r="D1409" i="16"/>
  <c r="D1410" i="16"/>
  <c r="D1411" i="16"/>
  <c r="D1412" i="16"/>
  <c r="D1413" i="16"/>
  <c r="D1414" i="16"/>
  <c r="D1415" i="16"/>
  <c r="D1416" i="16"/>
  <c r="D1417" i="16"/>
  <c r="D1418" i="16"/>
  <c r="D1419" i="16"/>
  <c r="D1420" i="16"/>
  <c r="D1421" i="16"/>
  <c r="D1422" i="16"/>
  <c r="D1423" i="16"/>
  <c r="D1424" i="16"/>
  <c r="D1425" i="16"/>
  <c r="D1426" i="16"/>
  <c r="D1427" i="16"/>
  <c r="D1428" i="16"/>
  <c r="D1429" i="16"/>
  <c r="D1430" i="16"/>
  <c r="D1431" i="16"/>
  <c r="D1432" i="16"/>
  <c r="D1433" i="16"/>
  <c r="D1434" i="16"/>
  <c r="D1435" i="16"/>
  <c r="D1436" i="16"/>
  <c r="D1437" i="16"/>
  <c r="D1438" i="16"/>
  <c r="D1439" i="16"/>
  <c r="D1440" i="16"/>
  <c r="D1441" i="16"/>
  <c r="D1442" i="16"/>
  <c r="D1443" i="16"/>
  <c r="D1444" i="16"/>
  <c r="D1445" i="16"/>
  <c r="D1446" i="16"/>
  <c r="D1447" i="16"/>
  <c r="D1448" i="16"/>
  <c r="D1449" i="16"/>
  <c r="D1450" i="16"/>
  <c r="D1451" i="16"/>
  <c r="D1452" i="16"/>
  <c r="D1453" i="16"/>
  <c r="D1454" i="16"/>
  <c r="D1455" i="16"/>
  <c r="D1456" i="16"/>
  <c r="D1457" i="16"/>
  <c r="D1458" i="16"/>
  <c r="D1459" i="16"/>
  <c r="D1460" i="16"/>
  <c r="D1461" i="16"/>
  <c r="D1462" i="16"/>
  <c r="D1463" i="16"/>
  <c r="D1464" i="16"/>
  <c r="D1465" i="16"/>
  <c r="D1466" i="16"/>
  <c r="D1467" i="16"/>
  <c r="D1468" i="16"/>
  <c r="D1469" i="16"/>
  <c r="D1470" i="16"/>
  <c r="D1471" i="16"/>
  <c r="D1472" i="16"/>
  <c r="D1473" i="16"/>
  <c r="D1474" i="16"/>
  <c r="D1475" i="16"/>
  <c r="D1476" i="16"/>
  <c r="D1477" i="16"/>
  <c r="D1478" i="16"/>
  <c r="D1479" i="16"/>
  <c r="D1480" i="16"/>
  <c r="D1481" i="16"/>
  <c r="D1482" i="16"/>
  <c r="D1483" i="16"/>
  <c r="D1484" i="16"/>
  <c r="D1485" i="16"/>
  <c r="D1486" i="16"/>
  <c r="D1487" i="16"/>
  <c r="D1488" i="16"/>
  <c r="D1489" i="16"/>
  <c r="D1490" i="16"/>
  <c r="D1491" i="16"/>
  <c r="D1492" i="16"/>
  <c r="D1493" i="16"/>
  <c r="D1494" i="16"/>
  <c r="D1495" i="16"/>
  <c r="D1496" i="16"/>
  <c r="D1497" i="16"/>
  <c r="D1498" i="16"/>
  <c r="D1499" i="16"/>
  <c r="D1500" i="16"/>
  <c r="D1501" i="16"/>
  <c r="D1502" i="16"/>
  <c r="D1503" i="16"/>
  <c r="D1504" i="16"/>
  <c r="D1505" i="16"/>
  <c r="D1506" i="16"/>
  <c r="D1507" i="16"/>
  <c r="D1508" i="16"/>
  <c r="D1509" i="16"/>
  <c r="D1510" i="16"/>
  <c r="D1511" i="16"/>
  <c r="D1512" i="16"/>
  <c r="D1513" i="16"/>
  <c r="D1514" i="16"/>
  <c r="D1515" i="16"/>
  <c r="D1516" i="16"/>
  <c r="D1517" i="16"/>
  <c r="D1518" i="16"/>
  <c r="D1519" i="16"/>
  <c r="D1520" i="16"/>
  <c r="D1521" i="16"/>
  <c r="D1522" i="16"/>
  <c r="D1523" i="16"/>
  <c r="D1524" i="16"/>
  <c r="D1525" i="16"/>
  <c r="D1526" i="16"/>
  <c r="D1527" i="16"/>
  <c r="D1528" i="16"/>
  <c r="D1529" i="16"/>
  <c r="D1530" i="16"/>
  <c r="D1531" i="16"/>
  <c r="D1532" i="16"/>
  <c r="D1533" i="16"/>
  <c r="D1534" i="16"/>
  <c r="D1535" i="16"/>
  <c r="D1536" i="16"/>
  <c r="D1537" i="16"/>
  <c r="D1538" i="16"/>
  <c r="D1539" i="16"/>
  <c r="D1540" i="16"/>
  <c r="D1541" i="16"/>
  <c r="D1542" i="16"/>
  <c r="D1543" i="16"/>
  <c r="D1544" i="16"/>
  <c r="D1545" i="16"/>
  <c r="D1546" i="16"/>
  <c r="D1547" i="16"/>
  <c r="D1548" i="16"/>
  <c r="D1549" i="16"/>
  <c r="D1550" i="16"/>
  <c r="D1551" i="16"/>
  <c r="D1552" i="16"/>
  <c r="D1553" i="16"/>
  <c r="D1554" i="16"/>
  <c r="D1555" i="16"/>
  <c r="D1556" i="16"/>
  <c r="D1557" i="16"/>
  <c r="D1558" i="16"/>
  <c r="D1559" i="16"/>
  <c r="D1560" i="16"/>
  <c r="D1561" i="16"/>
  <c r="D1562" i="16"/>
  <c r="D1563" i="16"/>
  <c r="D1564" i="16"/>
  <c r="D1565" i="16"/>
  <c r="D1566" i="16"/>
  <c r="D1567" i="16"/>
  <c r="D1568" i="16"/>
  <c r="D1569" i="16"/>
  <c r="D1570" i="16"/>
  <c r="D1571" i="16"/>
  <c r="D1572" i="16"/>
  <c r="D1573" i="16"/>
  <c r="D1574" i="16"/>
  <c r="D1575" i="16"/>
  <c r="D1576" i="16"/>
  <c r="D1577" i="16"/>
  <c r="D1578" i="16"/>
  <c r="D1579" i="16"/>
  <c r="D1580" i="16"/>
  <c r="D1581" i="16"/>
  <c r="D1582" i="16"/>
  <c r="D1583" i="16"/>
  <c r="D1584" i="16"/>
  <c r="D1585" i="16"/>
  <c r="D1586" i="16"/>
  <c r="D1587" i="16"/>
  <c r="D1588" i="16"/>
  <c r="D1589" i="16"/>
  <c r="D1590" i="16"/>
  <c r="D1591" i="16"/>
  <c r="D1592" i="16"/>
  <c r="D1593" i="16"/>
  <c r="D1594" i="16"/>
  <c r="D1595" i="16"/>
  <c r="D1596" i="16"/>
  <c r="D1597" i="16"/>
  <c r="D1598" i="16"/>
  <c r="D1599" i="16"/>
  <c r="D1600" i="16"/>
  <c r="D1601" i="16"/>
  <c r="D1602" i="16"/>
  <c r="D1603" i="16"/>
  <c r="D1604" i="16"/>
  <c r="D1605" i="16"/>
  <c r="D1606" i="16"/>
  <c r="D1607" i="16"/>
  <c r="D1608" i="16"/>
  <c r="D1609" i="16"/>
  <c r="D1610" i="16"/>
  <c r="D1611" i="16"/>
  <c r="D1612" i="16"/>
  <c r="D1613" i="16"/>
  <c r="D1614" i="16"/>
  <c r="D1615" i="16"/>
  <c r="D1616" i="16"/>
  <c r="D1617" i="16"/>
  <c r="D1618" i="16"/>
  <c r="D1619" i="16"/>
  <c r="D1620" i="16"/>
  <c r="D1621" i="16"/>
  <c r="D1622" i="16"/>
  <c r="D1623" i="16"/>
  <c r="D1624" i="16"/>
  <c r="D1625" i="16"/>
  <c r="D1626" i="16"/>
  <c r="D1627" i="16"/>
  <c r="D1628" i="16"/>
  <c r="D1629" i="16"/>
  <c r="D1630" i="16"/>
  <c r="D1631" i="16"/>
  <c r="D1632" i="16"/>
  <c r="D1633" i="16"/>
  <c r="D1634" i="16"/>
  <c r="D1635" i="16"/>
  <c r="D1636" i="16"/>
  <c r="D1637" i="16"/>
  <c r="D1638" i="16"/>
  <c r="D1639" i="16"/>
  <c r="D1640" i="16"/>
  <c r="D1641" i="16"/>
  <c r="D1642" i="16"/>
  <c r="D1643" i="16"/>
  <c r="D1644" i="16"/>
  <c r="D1645" i="16"/>
  <c r="D1646" i="16"/>
  <c r="D1647" i="16"/>
  <c r="D1648" i="16"/>
  <c r="D1649" i="16"/>
  <c r="D1650" i="16"/>
  <c r="D1651" i="16"/>
  <c r="D1652" i="16"/>
  <c r="D1653" i="16"/>
  <c r="D1654" i="16"/>
  <c r="D1655" i="16"/>
  <c r="D1656" i="16"/>
  <c r="D1657" i="16"/>
  <c r="D1658" i="16"/>
  <c r="D1659" i="16"/>
  <c r="D1660" i="16"/>
  <c r="D1661" i="16"/>
  <c r="D1662" i="16"/>
  <c r="D1663" i="16"/>
  <c r="D1664" i="16"/>
  <c r="D1665" i="16"/>
  <c r="D1666" i="16"/>
  <c r="D1667" i="16"/>
  <c r="D1668" i="16"/>
  <c r="D1669" i="16"/>
  <c r="D1670" i="16"/>
  <c r="D1671" i="16"/>
  <c r="D1672" i="16"/>
  <c r="D1673" i="16"/>
  <c r="D1674" i="16"/>
  <c r="D1675" i="16"/>
  <c r="D1676" i="16"/>
  <c r="D1677" i="16"/>
  <c r="D1678" i="16"/>
  <c r="D1679" i="16"/>
  <c r="D1680" i="16"/>
  <c r="D1681" i="16"/>
  <c r="D1682" i="16"/>
  <c r="D1683" i="16"/>
  <c r="D1684" i="16"/>
  <c r="D1685" i="16"/>
  <c r="D1686" i="16"/>
  <c r="D1687" i="16"/>
  <c r="D1688" i="16"/>
  <c r="D1689" i="16"/>
  <c r="D1690" i="16"/>
  <c r="D1691" i="16"/>
  <c r="D1692" i="16"/>
  <c r="D1693" i="16"/>
  <c r="D1694" i="16"/>
  <c r="D1695" i="16"/>
  <c r="D1696" i="16"/>
  <c r="D1697" i="16"/>
  <c r="D1698" i="16"/>
  <c r="D1699" i="16"/>
  <c r="D1700" i="16"/>
  <c r="D1701" i="16"/>
  <c r="D1702" i="16"/>
  <c r="D1703" i="16"/>
  <c r="D1704" i="16"/>
  <c r="D1705" i="16"/>
  <c r="D1706" i="16"/>
  <c r="D1707" i="16"/>
  <c r="D1708" i="16"/>
  <c r="D1709" i="16"/>
  <c r="D1710" i="16"/>
  <c r="D1711" i="16"/>
  <c r="D1712" i="16"/>
  <c r="D1713" i="16"/>
  <c r="D1714" i="16"/>
  <c r="D1715" i="16"/>
  <c r="D1716" i="16"/>
  <c r="D1717" i="16"/>
  <c r="D1718" i="16"/>
  <c r="D1719" i="16"/>
  <c r="D1720" i="16"/>
  <c r="D1721" i="16"/>
  <c r="D1722" i="16"/>
  <c r="D1723" i="16"/>
  <c r="D1724" i="16"/>
  <c r="D1725" i="16"/>
  <c r="D1726" i="16"/>
  <c r="D1727" i="16"/>
  <c r="D1728" i="16"/>
  <c r="D1729" i="16"/>
  <c r="D1730" i="16"/>
  <c r="D1731" i="16"/>
  <c r="D1732" i="16"/>
  <c r="D1733" i="16"/>
  <c r="D1734" i="16"/>
  <c r="D1735" i="16"/>
  <c r="D1736" i="16"/>
  <c r="D1737" i="16"/>
  <c r="D1738" i="16"/>
  <c r="D1739" i="16"/>
  <c r="D1740" i="16"/>
  <c r="D1741" i="16"/>
  <c r="D1742" i="16"/>
  <c r="D1743" i="16"/>
  <c r="D1744" i="16"/>
  <c r="D1745" i="16"/>
  <c r="D1746" i="16"/>
  <c r="D1747" i="16"/>
  <c r="D1748" i="16"/>
  <c r="D1749" i="16"/>
  <c r="D1750" i="16"/>
  <c r="D1751" i="16"/>
  <c r="D1752" i="16"/>
  <c r="D1753" i="16"/>
  <c r="D1754" i="16"/>
  <c r="D1755" i="16"/>
  <c r="D1756" i="16"/>
  <c r="D1757" i="16"/>
  <c r="D1758" i="16"/>
  <c r="D1759" i="16"/>
  <c r="D1760" i="16"/>
  <c r="D1761" i="16"/>
  <c r="D1762" i="16"/>
  <c r="D1763" i="16"/>
  <c r="D1764" i="16"/>
  <c r="D1765" i="16"/>
  <c r="D1766" i="16"/>
  <c r="D1767" i="16"/>
  <c r="D1768" i="16"/>
  <c r="D1769" i="16"/>
  <c r="D1770" i="16"/>
  <c r="D1771" i="16"/>
  <c r="D1772" i="16"/>
  <c r="D1773" i="16"/>
  <c r="D1774" i="16"/>
  <c r="D1775" i="16"/>
  <c r="D1776" i="16"/>
  <c r="D1777" i="16"/>
  <c r="D1778" i="16"/>
  <c r="D1779" i="16"/>
  <c r="D1780" i="16"/>
  <c r="D1781" i="16"/>
  <c r="D1782" i="16"/>
  <c r="D1783" i="16"/>
  <c r="D1784" i="16"/>
  <c r="D1785" i="16"/>
  <c r="D1786" i="16"/>
  <c r="D1787" i="16"/>
  <c r="D1788" i="16"/>
  <c r="D1789" i="16"/>
  <c r="D1790" i="16"/>
  <c r="D1791" i="16"/>
  <c r="D1792" i="16"/>
  <c r="D1793" i="16"/>
  <c r="D1794" i="16"/>
  <c r="D1795" i="16"/>
  <c r="D1796" i="16"/>
  <c r="D1797" i="16"/>
  <c r="D1798" i="16"/>
  <c r="D1799" i="16"/>
  <c r="D1800" i="16"/>
  <c r="D1801" i="16"/>
  <c r="D1802" i="16"/>
  <c r="D1803" i="16"/>
  <c r="D1804" i="16"/>
  <c r="D1805" i="16"/>
  <c r="D1806" i="16"/>
  <c r="D1807" i="16"/>
  <c r="D1808" i="16"/>
  <c r="D1809" i="16"/>
  <c r="D1810" i="16"/>
  <c r="D1811" i="16"/>
  <c r="D1812" i="16"/>
  <c r="D1813" i="16"/>
  <c r="D1814" i="16"/>
  <c r="D1815" i="16"/>
  <c r="D1816" i="16"/>
  <c r="D1817" i="16"/>
  <c r="D1818" i="16"/>
  <c r="D1819" i="16"/>
  <c r="D1820" i="16"/>
  <c r="D1821" i="16"/>
  <c r="D1822" i="16"/>
  <c r="D1823" i="16"/>
  <c r="D1824" i="16"/>
  <c r="D1825" i="16"/>
  <c r="D1826" i="16"/>
  <c r="D1827" i="16"/>
  <c r="D1828" i="16"/>
  <c r="D1829" i="16"/>
  <c r="D1830" i="16"/>
  <c r="D1831" i="16"/>
  <c r="D1832" i="16"/>
  <c r="D1833" i="16"/>
  <c r="D1834" i="16"/>
  <c r="D1835" i="16"/>
  <c r="D1836" i="16"/>
  <c r="D1837" i="16"/>
  <c r="D1838" i="16"/>
  <c r="D1839" i="16"/>
  <c r="D1840" i="16"/>
  <c r="D1841" i="16"/>
  <c r="D1842" i="16"/>
  <c r="D1843" i="16"/>
  <c r="D1844" i="16"/>
  <c r="D1845" i="16"/>
  <c r="D1846" i="16"/>
  <c r="D1847" i="16"/>
  <c r="D1848" i="16"/>
  <c r="D1849" i="16"/>
  <c r="D1850" i="16"/>
  <c r="D1851" i="16"/>
  <c r="D1852" i="16"/>
  <c r="D1853" i="16"/>
  <c r="D1854" i="16"/>
  <c r="D1855" i="16"/>
  <c r="D1856" i="16"/>
  <c r="D1857" i="16"/>
  <c r="D1858" i="16"/>
  <c r="D1859" i="16"/>
  <c r="D1860" i="16"/>
  <c r="D1861" i="16"/>
  <c r="D1862" i="16"/>
  <c r="D1863" i="16"/>
  <c r="D1864" i="16"/>
  <c r="D1865" i="16"/>
  <c r="D1866" i="16"/>
  <c r="D1867" i="16"/>
  <c r="D1868" i="16"/>
  <c r="D1869" i="16"/>
  <c r="D1870" i="16"/>
  <c r="D1871" i="16"/>
  <c r="D1872" i="16"/>
  <c r="D1873" i="16"/>
  <c r="D1874" i="16"/>
  <c r="D1875" i="16"/>
  <c r="D1876" i="16"/>
  <c r="D1877" i="16"/>
  <c r="D1878" i="16"/>
  <c r="D1879" i="16"/>
  <c r="D1880" i="16"/>
  <c r="D1881" i="16"/>
  <c r="D1882" i="16"/>
  <c r="D1883" i="16"/>
  <c r="D1884" i="16"/>
  <c r="D1885" i="16"/>
  <c r="D1886" i="16"/>
  <c r="D1887" i="16"/>
  <c r="D1888" i="16"/>
  <c r="D1889" i="16"/>
  <c r="D1890" i="16"/>
  <c r="D1891" i="16"/>
  <c r="D1892" i="16"/>
  <c r="D1893" i="16"/>
  <c r="D1894" i="16"/>
  <c r="D1895" i="16"/>
  <c r="D1896" i="16"/>
  <c r="D1897" i="16"/>
  <c r="D1898" i="16"/>
  <c r="D1899" i="16"/>
  <c r="D1900" i="16"/>
  <c r="D1901" i="16"/>
  <c r="D1902" i="16"/>
  <c r="D1903" i="16"/>
  <c r="D1904" i="16"/>
  <c r="D1905" i="16"/>
  <c r="D1906" i="16"/>
  <c r="D1907" i="16"/>
  <c r="D1908" i="16"/>
  <c r="D1909" i="16"/>
  <c r="D1910" i="16"/>
  <c r="D1911" i="16"/>
  <c r="D1912" i="16"/>
  <c r="D1913" i="16"/>
  <c r="D1914" i="16"/>
  <c r="D1915" i="16"/>
  <c r="D1916" i="16"/>
  <c r="D1917" i="16"/>
  <c r="D1918" i="16"/>
  <c r="D1919" i="16"/>
  <c r="D1920" i="16"/>
  <c r="D1921" i="16"/>
  <c r="D1922" i="16"/>
  <c r="D1923" i="16"/>
  <c r="D1924" i="16"/>
  <c r="D1925" i="16"/>
  <c r="D1926" i="16"/>
  <c r="D1927" i="16"/>
  <c r="D1928" i="16"/>
  <c r="D1929" i="16"/>
  <c r="D1930" i="16"/>
  <c r="D1931" i="16"/>
  <c r="D1932" i="16"/>
  <c r="D1933" i="16"/>
  <c r="D1934" i="16"/>
  <c r="D1935" i="16"/>
  <c r="D1936" i="16"/>
  <c r="D1937" i="16"/>
  <c r="D1938" i="16"/>
  <c r="D1939" i="16"/>
  <c r="D1940" i="16"/>
  <c r="D1941" i="16"/>
  <c r="D1942" i="16"/>
  <c r="D1943" i="16"/>
  <c r="D1944" i="16"/>
  <c r="D1945" i="16"/>
  <c r="D1946" i="16"/>
  <c r="D1947" i="16"/>
  <c r="D1948" i="16"/>
  <c r="D1949" i="16"/>
  <c r="D1950" i="16"/>
  <c r="D1951" i="16"/>
  <c r="D1952" i="16"/>
  <c r="D1953" i="16"/>
  <c r="D1954" i="16"/>
  <c r="D1955" i="16"/>
  <c r="D1956" i="16"/>
  <c r="D1957" i="16"/>
  <c r="D1958" i="16"/>
  <c r="D1959" i="16"/>
  <c r="D1960" i="16"/>
  <c r="D1961" i="16"/>
  <c r="D1962" i="16"/>
  <c r="D1963" i="16"/>
  <c r="D1964" i="16"/>
  <c r="D1965" i="16"/>
  <c r="D1966" i="16"/>
  <c r="D1967" i="16"/>
  <c r="D1968" i="16"/>
  <c r="D1969" i="16"/>
  <c r="D1970" i="16"/>
  <c r="D1971" i="16"/>
  <c r="D1972" i="16"/>
  <c r="D1973" i="16"/>
  <c r="D1974" i="16"/>
  <c r="D1975" i="16"/>
  <c r="D1976" i="16"/>
  <c r="D1977" i="16"/>
  <c r="D1978" i="16"/>
  <c r="D1979" i="16"/>
  <c r="D1980" i="16"/>
  <c r="D1981" i="16"/>
  <c r="D1982" i="16"/>
  <c r="D1983" i="16"/>
  <c r="D1984" i="16"/>
  <c r="D1985" i="16"/>
  <c r="D1986" i="16"/>
  <c r="D1987" i="16"/>
  <c r="D1988" i="16"/>
  <c r="D1989" i="16"/>
  <c r="D1990" i="16"/>
  <c r="D1991" i="16"/>
  <c r="D1992" i="16"/>
  <c r="D1993" i="16"/>
  <c r="D1994" i="16"/>
  <c r="D1995" i="16"/>
  <c r="D1996" i="16"/>
  <c r="D1997" i="16"/>
  <c r="D1998" i="16"/>
  <c r="D1999" i="16"/>
  <c r="D2000" i="16"/>
  <c r="D2001" i="16"/>
  <c r="D2002" i="16"/>
  <c r="D2003" i="16"/>
  <c r="D2004" i="16"/>
  <c r="D2005" i="16"/>
  <c r="D2006" i="16"/>
  <c r="D2007" i="16"/>
  <c r="D2008" i="16"/>
  <c r="D2009" i="16"/>
  <c r="D2010" i="16"/>
  <c r="D2011" i="16"/>
  <c r="D2012" i="16"/>
  <c r="D2013" i="16"/>
  <c r="D2014" i="16"/>
  <c r="D2015" i="16"/>
  <c r="D2016" i="16"/>
  <c r="D2017" i="16"/>
  <c r="D2018" i="16"/>
  <c r="D2019" i="16"/>
  <c r="D2020" i="16"/>
  <c r="D2021" i="16"/>
  <c r="D2022" i="16"/>
  <c r="D2023" i="16"/>
  <c r="D2024" i="16"/>
  <c r="D2025" i="16"/>
  <c r="D2026" i="16"/>
  <c r="D2027" i="16"/>
  <c r="D2028" i="16"/>
  <c r="D2029" i="16"/>
  <c r="D2030" i="16"/>
  <c r="D2031" i="16"/>
  <c r="D2032" i="16"/>
  <c r="D2033" i="16"/>
  <c r="D2034" i="16"/>
  <c r="D2035" i="16"/>
  <c r="D2036" i="16"/>
  <c r="D2037" i="16"/>
  <c r="D2038" i="16"/>
  <c r="D2039" i="16"/>
  <c r="D2040" i="16"/>
  <c r="D2041" i="16"/>
  <c r="D2042" i="16"/>
  <c r="D2043" i="16"/>
  <c r="D2044" i="16"/>
  <c r="D2045" i="16"/>
  <c r="D2046" i="16"/>
  <c r="D2047" i="16"/>
  <c r="D2048" i="16"/>
  <c r="D2049" i="16"/>
  <c r="D2050" i="16"/>
  <c r="D2051" i="16"/>
  <c r="D2052" i="16"/>
  <c r="D2053" i="16"/>
  <c r="D2054" i="16"/>
  <c r="D2055" i="16"/>
  <c r="D2056" i="16"/>
  <c r="D2057" i="16"/>
  <c r="D2058" i="16"/>
  <c r="D2059" i="16"/>
  <c r="D2060" i="16"/>
  <c r="D2061" i="16"/>
  <c r="D2062" i="16"/>
  <c r="D2063" i="16"/>
  <c r="D2064" i="16"/>
  <c r="D2065" i="16"/>
  <c r="D2066" i="16"/>
  <c r="D2067" i="16"/>
  <c r="D2068" i="16"/>
  <c r="D2069" i="16"/>
  <c r="D2070" i="16"/>
  <c r="D2071" i="16"/>
  <c r="D2072" i="16"/>
  <c r="D2073" i="16"/>
  <c r="D2074" i="16"/>
  <c r="D2075" i="16"/>
  <c r="D2076" i="16"/>
  <c r="D2077" i="16"/>
  <c r="D2078" i="16"/>
  <c r="D2079" i="16"/>
  <c r="D2080" i="16"/>
  <c r="D2081" i="16"/>
  <c r="D2082" i="16"/>
  <c r="D2083" i="16"/>
  <c r="D2084" i="16"/>
  <c r="D2085" i="16"/>
  <c r="D2086" i="16"/>
  <c r="D2087" i="16"/>
  <c r="D2088" i="16"/>
  <c r="D2089" i="16"/>
  <c r="D2090" i="16"/>
  <c r="D2091" i="16"/>
  <c r="D2092" i="16"/>
  <c r="D2093" i="16"/>
  <c r="D2094" i="16"/>
  <c r="D2095" i="16"/>
  <c r="D2096" i="16"/>
  <c r="D2097" i="16"/>
  <c r="D2098" i="16"/>
  <c r="D2099" i="16"/>
  <c r="D2100" i="16"/>
  <c r="D2101" i="16"/>
  <c r="D2102" i="16"/>
  <c r="D2103" i="16"/>
  <c r="D2104" i="16"/>
  <c r="D2105" i="16"/>
  <c r="D2106" i="16"/>
  <c r="D2107" i="16"/>
  <c r="D2108" i="16"/>
  <c r="D2109" i="16"/>
  <c r="D2110" i="16"/>
  <c r="D2111" i="16"/>
  <c r="D2112" i="16"/>
  <c r="D2113" i="16"/>
  <c r="D2114" i="16"/>
  <c r="D2115" i="16"/>
  <c r="D2116" i="16"/>
  <c r="D2117" i="16"/>
  <c r="D2118" i="16"/>
  <c r="D2119" i="16"/>
  <c r="D2120" i="16"/>
  <c r="D2121" i="16"/>
  <c r="D2122" i="16"/>
  <c r="D2123" i="16"/>
  <c r="D2124" i="16"/>
  <c r="D2125" i="16"/>
  <c r="D2126" i="16"/>
  <c r="D2127" i="16"/>
  <c r="D2128" i="16"/>
  <c r="D2129" i="16"/>
  <c r="D2130" i="16"/>
  <c r="D2131" i="16"/>
  <c r="D2132" i="16"/>
  <c r="D2133" i="16"/>
  <c r="D2134" i="16"/>
  <c r="D2135" i="16"/>
  <c r="D2136" i="16"/>
  <c r="D2137" i="16"/>
  <c r="D2138" i="16"/>
  <c r="D2139" i="16"/>
  <c r="D2140" i="16"/>
  <c r="D2141" i="16"/>
  <c r="D2142" i="16"/>
  <c r="D2143" i="16"/>
  <c r="D2144" i="16"/>
  <c r="D2145" i="16"/>
  <c r="D2146" i="16"/>
  <c r="D2147" i="16"/>
  <c r="D2148" i="16"/>
  <c r="D2149" i="16"/>
  <c r="D2150" i="16"/>
  <c r="D2151" i="16"/>
  <c r="D2152" i="16"/>
  <c r="D2153" i="16"/>
  <c r="D2154" i="16"/>
  <c r="D2155" i="16"/>
  <c r="D2156" i="16"/>
  <c r="D2157" i="16"/>
  <c r="D2158" i="16"/>
  <c r="D2159" i="16"/>
  <c r="D2160" i="16"/>
  <c r="D2161" i="16"/>
  <c r="D2162" i="16"/>
  <c r="D2163" i="16"/>
  <c r="D2164" i="16"/>
  <c r="D2165" i="16"/>
  <c r="D2166" i="16"/>
  <c r="D2167" i="16"/>
  <c r="D2168" i="16"/>
  <c r="D2169" i="16"/>
  <c r="D2170" i="16"/>
  <c r="D2171" i="16"/>
  <c r="D2172" i="16"/>
  <c r="D2173" i="16"/>
  <c r="D2174" i="16"/>
  <c r="D2175" i="16"/>
  <c r="D2176" i="16"/>
  <c r="D2177" i="16"/>
  <c r="D2178" i="16"/>
  <c r="D2179" i="16"/>
  <c r="D2180" i="16"/>
  <c r="D2181" i="16"/>
  <c r="D2182" i="16"/>
  <c r="D2183" i="16"/>
  <c r="D2184" i="16"/>
  <c r="D2185" i="16"/>
  <c r="D2186" i="16"/>
  <c r="D2187" i="16"/>
  <c r="D2188" i="16"/>
  <c r="D2189" i="16"/>
  <c r="D2190" i="16"/>
  <c r="D2191" i="16"/>
  <c r="D2192" i="16"/>
  <c r="D2193" i="16"/>
  <c r="D2194" i="16"/>
  <c r="D2195" i="16"/>
  <c r="D2196" i="16"/>
  <c r="D2197" i="16"/>
  <c r="D2198" i="16"/>
  <c r="D2199" i="16"/>
  <c r="D2200" i="16"/>
  <c r="D2201" i="16"/>
  <c r="D2202" i="16"/>
  <c r="D2203" i="16"/>
  <c r="D2204" i="16"/>
  <c r="D2205" i="16"/>
  <c r="D2206" i="16"/>
  <c r="D2207" i="16"/>
  <c r="D2208" i="16"/>
  <c r="D2209" i="16"/>
  <c r="D2210" i="16"/>
  <c r="D2211" i="16"/>
  <c r="D2212" i="16"/>
  <c r="D2213" i="16"/>
  <c r="D2214" i="16"/>
  <c r="D2215" i="16"/>
  <c r="D2216" i="16"/>
  <c r="D2217" i="16"/>
  <c r="D2218" i="16"/>
  <c r="D2219" i="16"/>
  <c r="D2220" i="16"/>
  <c r="D2221" i="16"/>
  <c r="D2222" i="16"/>
  <c r="D2223" i="16"/>
  <c r="D2224" i="16"/>
  <c r="D2225" i="16"/>
  <c r="D2226" i="16"/>
  <c r="D2227" i="16"/>
  <c r="D2228" i="16"/>
  <c r="D2229" i="16"/>
  <c r="D2230" i="16"/>
  <c r="D2231" i="16"/>
  <c r="D2232" i="16"/>
  <c r="D2233" i="16"/>
  <c r="D2234" i="16"/>
  <c r="D2235" i="16"/>
  <c r="D2236" i="16"/>
  <c r="D2237" i="16"/>
  <c r="D2238" i="16"/>
  <c r="D2239" i="16"/>
  <c r="D2240" i="16"/>
  <c r="D2241" i="16"/>
  <c r="D2242" i="16"/>
  <c r="D2243" i="16"/>
  <c r="D2244" i="16"/>
  <c r="D2245" i="16"/>
  <c r="D2246" i="16"/>
  <c r="D2247" i="16"/>
  <c r="D2248" i="16"/>
  <c r="D2249" i="16"/>
  <c r="D2250" i="16"/>
  <c r="D2251" i="16"/>
  <c r="D2252" i="16"/>
  <c r="D2253" i="16"/>
  <c r="D2254" i="16"/>
  <c r="D2255" i="16"/>
  <c r="D2256" i="16"/>
  <c r="D2257" i="16"/>
  <c r="D2258" i="16"/>
  <c r="D2259" i="16"/>
  <c r="D2260" i="16"/>
  <c r="D2261" i="16"/>
  <c r="D2262" i="16"/>
  <c r="D2263" i="16"/>
  <c r="D2264" i="16"/>
  <c r="D2265" i="16"/>
  <c r="D2266" i="16"/>
  <c r="D2267" i="16"/>
  <c r="D2268" i="16"/>
  <c r="D2269" i="16"/>
  <c r="D2270" i="16"/>
  <c r="D2271" i="16"/>
  <c r="D2272" i="16"/>
  <c r="D2273" i="16"/>
  <c r="D2274" i="16"/>
  <c r="D2275" i="16"/>
  <c r="D2276" i="16"/>
  <c r="D2277" i="16"/>
  <c r="D2278" i="16"/>
  <c r="D2279" i="16"/>
  <c r="D2280" i="16"/>
  <c r="D2281" i="16"/>
  <c r="D2282" i="16"/>
  <c r="D2283" i="16"/>
  <c r="D2284" i="16"/>
  <c r="D2285" i="16"/>
  <c r="D2286" i="16"/>
  <c r="D2287" i="16"/>
  <c r="D2288" i="16"/>
  <c r="D2289" i="16"/>
  <c r="D2290" i="16"/>
  <c r="D2291" i="16"/>
  <c r="D2292" i="16"/>
  <c r="D2293" i="16"/>
  <c r="D2294" i="16"/>
  <c r="D2295" i="16"/>
  <c r="D2296" i="16"/>
  <c r="D2297" i="16"/>
  <c r="D2298" i="16"/>
  <c r="D2299" i="16"/>
  <c r="D2300" i="16"/>
  <c r="D2301" i="16"/>
  <c r="D2302" i="16"/>
  <c r="D2303" i="16"/>
  <c r="D2304" i="16"/>
  <c r="D2305" i="16"/>
  <c r="D2306" i="16"/>
  <c r="D2307" i="16"/>
  <c r="D2308" i="16"/>
  <c r="D2309" i="16"/>
  <c r="D2310" i="16"/>
  <c r="D2311" i="16"/>
  <c r="D2312" i="16"/>
  <c r="D2313" i="16"/>
  <c r="D2314" i="16"/>
  <c r="D2315" i="16"/>
  <c r="D2316" i="16"/>
  <c r="D2317" i="16"/>
  <c r="D2318" i="16"/>
  <c r="D2319" i="16"/>
  <c r="D2320" i="16"/>
  <c r="D2321" i="16"/>
  <c r="D2322" i="16"/>
  <c r="D2323" i="16"/>
  <c r="D2324" i="16"/>
  <c r="D2325" i="16"/>
  <c r="D2326" i="16"/>
  <c r="D2327" i="16"/>
  <c r="D2328" i="16"/>
  <c r="D2329" i="16"/>
  <c r="D2330" i="16"/>
  <c r="D2331" i="16"/>
  <c r="D2332" i="16"/>
  <c r="D2333" i="16"/>
  <c r="D2334" i="16"/>
  <c r="D2335" i="16"/>
  <c r="D2336"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V42" i="16" s="1"/>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V138" i="16" s="1"/>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V171" i="16" s="1"/>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V195" i="16" s="1"/>
  <c r="C196" i="16"/>
  <c r="C197" i="16"/>
  <c r="C198" i="16"/>
  <c r="C199" i="16"/>
  <c r="C200" i="16"/>
  <c r="V200" i="16" s="1"/>
  <c r="C201" i="16"/>
  <c r="C202" i="16"/>
  <c r="C203" i="16"/>
  <c r="C204" i="16"/>
  <c r="C205" i="16"/>
  <c r="C206" i="16"/>
  <c r="C207" i="16"/>
  <c r="C208" i="16"/>
  <c r="C209" i="16"/>
  <c r="C210" i="16"/>
  <c r="C211" i="16"/>
  <c r="V211" i="16" s="1"/>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V255" i="16" s="1"/>
  <c r="C256" i="16"/>
  <c r="C257" i="16"/>
  <c r="C258" i="16"/>
  <c r="V258" i="16" s="1"/>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V304" i="16" s="1"/>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V387" i="16" s="1"/>
  <c r="C388" i="16"/>
  <c r="C389" i="16"/>
  <c r="C390" i="16"/>
  <c r="C391" i="16"/>
  <c r="C392" i="16"/>
  <c r="V392" i="16" s="1"/>
  <c r="C393" i="16"/>
  <c r="C394" i="16"/>
  <c r="C395" i="16"/>
  <c r="V395" i="16" s="1"/>
  <c r="C396" i="16"/>
  <c r="C397" i="16"/>
  <c r="C398" i="16"/>
  <c r="C399" i="16"/>
  <c r="C400" i="16"/>
  <c r="V400" i="16" s="1"/>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V544" i="16" s="1"/>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V576" i="16" s="1"/>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V743" i="16" s="1"/>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V1026" i="16" s="1"/>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V1320" i="16" s="1"/>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V1504" i="16" s="1"/>
  <c r="C1505" i="16"/>
  <c r="C1506" i="16"/>
  <c r="C1507" i="16"/>
  <c r="C1508" i="16"/>
  <c r="C1509" i="16"/>
  <c r="C1510" i="16"/>
  <c r="C1511" i="16"/>
  <c r="V1511" i="16" s="1"/>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V1647" i="16" s="1"/>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V1722" i="16" s="1"/>
  <c r="C1723" i="16"/>
  <c r="V1723" i="16" s="1"/>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V1792" i="16" s="1"/>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V1842" i="16" s="1"/>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V1899" i="16" s="1"/>
  <c r="C1900" i="16"/>
  <c r="C1901" i="16"/>
  <c r="C1902" i="16"/>
  <c r="C1903" i="16"/>
  <c r="C1904" i="16"/>
  <c r="C1905" i="16"/>
  <c r="C1906" i="16"/>
  <c r="C1907" i="16"/>
  <c r="C1908" i="16"/>
  <c r="C1909" i="16"/>
  <c r="C1910" i="16"/>
  <c r="C1911" i="16"/>
  <c r="C1912" i="16"/>
  <c r="V1912" i="16" s="1"/>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V1938" i="16" s="1"/>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V2002" i="16" s="1"/>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V2032" i="16" s="1"/>
  <c r="C2033" i="16"/>
  <c r="C2034" i="16"/>
  <c r="C2035" i="16"/>
  <c r="C2036" i="16"/>
  <c r="C2037" i="16"/>
  <c r="C2038" i="16"/>
  <c r="C2039" i="16"/>
  <c r="V2039" i="16" s="1"/>
  <c r="C2040" i="16"/>
  <c r="C2041" i="16"/>
  <c r="C2042" i="16"/>
  <c r="C2043" i="16"/>
  <c r="C2044" i="16"/>
  <c r="C2045" i="16"/>
  <c r="C2046" i="16"/>
  <c r="C2047" i="16"/>
  <c r="V2047" i="16" s="1"/>
  <c r="C2048" i="16"/>
  <c r="V2048" i="16" s="1"/>
  <c r="C2049" i="16"/>
  <c r="C2050" i="16"/>
  <c r="C2051" i="16"/>
  <c r="C2052" i="16"/>
  <c r="C2053" i="16"/>
  <c r="C2054" i="16"/>
  <c r="C2055" i="16"/>
  <c r="C2056" i="16"/>
  <c r="C2057" i="16"/>
  <c r="C2058" i="16"/>
  <c r="C2059" i="16"/>
  <c r="C2060" i="16"/>
  <c r="C2061" i="16"/>
  <c r="C2062" i="16"/>
  <c r="C2063" i="16"/>
  <c r="V2063" i="16" s="1"/>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V2103" i="16" s="1"/>
  <c r="C2104" i="16"/>
  <c r="V2104" i="16" s="1"/>
  <c r="C2105" i="16"/>
  <c r="C2106" i="16"/>
  <c r="V2106" i="16" s="1"/>
  <c r="C2107" i="16"/>
  <c r="V2107" i="16" s="1"/>
  <c r="C2108" i="16"/>
  <c r="C2109" i="16"/>
  <c r="C2110" i="16"/>
  <c r="C2111" i="16"/>
  <c r="V2111" i="16" s="1"/>
  <c r="C2112" i="16"/>
  <c r="V2112" i="16" s="1"/>
  <c r="C2113" i="16"/>
  <c r="C2114" i="16"/>
  <c r="V2114" i="16" s="1"/>
  <c r="C2115" i="16"/>
  <c r="V2115" i="16" s="1"/>
  <c r="C2116" i="16"/>
  <c r="C2117" i="16"/>
  <c r="C2118" i="16"/>
  <c r="C2119" i="16"/>
  <c r="C2120" i="16"/>
  <c r="C2121" i="16"/>
  <c r="C2122" i="16"/>
  <c r="V2122" i="16" s="1"/>
  <c r="C2123" i="16"/>
  <c r="V2123" i="16" s="1"/>
  <c r="C2124" i="16"/>
  <c r="C2125" i="16"/>
  <c r="C2126" i="16"/>
  <c r="C2127" i="16"/>
  <c r="C2128" i="16"/>
  <c r="C2129" i="16"/>
  <c r="C2130" i="16"/>
  <c r="C2131" i="16"/>
  <c r="C2132" i="16"/>
  <c r="C2133" i="16"/>
  <c r="C2134" i="16"/>
  <c r="C2135" i="16"/>
  <c r="C2136" i="16"/>
  <c r="C2137" i="16"/>
  <c r="C2138" i="16"/>
  <c r="C2139" i="16"/>
  <c r="V2139" i="16" s="1"/>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V2184" i="16" s="1"/>
  <c r="C2185" i="16"/>
  <c r="C2186" i="16"/>
  <c r="V2186" i="16" s="1"/>
  <c r="C2187" i="16"/>
  <c r="V2187" i="16" s="1"/>
  <c r="C2188" i="16"/>
  <c r="C2189" i="16"/>
  <c r="C2190" i="16"/>
  <c r="C2191" i="16"/>
  <c r="V2191" i="16" s="1"/>
  <c r="C2192" i="16"/>
  <c r="V2192" i="16" s="1"/>
  <c r="C2193" i="16"/>
  <c r="C2194" i="16"/>
  <c r="V2194" i="16" s="1"/>
  <c r="C2195" i="16"/>
  <c r="V2195" i="16" s="1"/>
  <c r="C2196" i="16"/>
  <c r="C2197" i="16"/>
  <c r="C2198" i="16"/>
  <c r="C2199" i="16"/>
  <c r="V2199" i="16" s="1"/>
  <c r="C2200" i="16"/>
  <c r="C2201" i="16"/>
  <c r="C2202" i="16"/>
  <c r="C2203" i="16"/>
  <c r="C2204" i="16"/>
  <c r="C2205" i="16"/>
  <c r="C2206" i="16"/>
  <c r="C2207" i="16"/>
  <c r="C2208" i="16"/>
  <c r="C2209" i="16"/>
  <c r="C2210" i="16"/>
  <c r="V2210" i="16" s="1"/>
  <c r="C2211" i="16"/>
  <c r="V2211" i="16" s="1"/>
  <c r="C2212" i="16"/>
  <c r="C2213" i="16"/>
  <c r="C2214" i="16"/>
  <c r="C2215" i="16"/>
  <c r="V2215" i="16" s="1"/>
  <c r="C2216" i="16"/>
  <c r="V2216" i="16" s="1"/>
  <c r="C2217" i="16"/>
  <c r="C2218" i="16"/>
  <c r="C2219" i="16"/>
  <c r="V2219" i="16" s="1"/>
  <c r="C2220" i="16"/>
  <c r="C2221" i="16"/>
  <c r="C2222" i="16"/>
  <c r="C2223" i="16"/>
  <c r="C2224" i="16"/>
  <c r="C2225" i="16"/>
  <c r="C2226" i="16"/>
  <c r="C2227" i="16"/>
  <c r="C2228" i="16"/>
  <c r="C2229" i="16"/>
  <c r="C2230" i="16"/>
  <c r="C2231" i="16"/>
  <c r="C2232" i="16"/>
  <c r="V2232" i="16" s="1"/>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V2271" i="16" s="1"/>
  <c r="C2272" i="16"/>
  <c r="V2272" i="16" s="1"/>
  <c r="C2273" i="16"/>
  <c r="C2274" i="16"/>
  <c r="V2274" i="16" s="1"/>
  <c r="C2275" i="16"/>
  <c r="C2276" i="16"/>
  <c r="C2277" i="16"/>
  <c r="C2278" i="16"/>
  <c r="C2279" i="16"/>
  <c r="C2280" i="16"/>
  <c r="C2281" i="16"/>
  <c r="C2282" i="16"/>
  <c r="V2282" i="16" s="1"/>
  <c r="C2283" i="16"/>
  <c r="C2284" i="16"/>
  <c r="C2285" i="16"/>
  <c r="C2286" i="16"/>
  <c r="C2287" i="16"/>
  <c r="C2288" i="16"/>
  <c r="V2288" i="16" s="1"/>
  <c r="C2289" i="16"/>
  <c r="C2290" i="16"/>
  <c r="V2290" i="16" s="1"/>
  <c r="C2291" i="16"/>
  <c r="V2291" i="16" s="1"/>
  <c r="C2292" i="16"/>
  <c r="C2293" i="16"/>
  <c r="C2294" i="16"/>
  <c r="C2295" i="16"/>
  <c r="V2295" i="16" s="1"/>
  <c r="C2296" i="16"/>
  <c r="C2297" i="16"/>
  <c r="C2298" i="16"/>
  <c r="V2298" i="16" s="1"/>
  <c r="C2299" i="16"/>
  <c r="C2300" i="16"/>
  <c r="C2301" i="16"/>
  <c r="C2302" i="16"/>
  <c r="C2303" i="16"/>
  <c r="C2304" i="16"/>
  <c r="C2305" i="16"/>
  <c r="C2306" i="16"/>
  <c r="C2307" i="16"/>
  <c r="C2308" i="16"/>
  <c r="C2309" i="16"/>
  <c r="C2310" i="16"/>
  <c r="C2311" i="16"/>
  <c r="C2312" i="16"/>
  <c r="C2313" i="16"/>
  <c r="C2314" i="16"/>
  <c r="C2315" i="16"/>
  <c r="C2316" i="16"/>
  <c r="V2316" i="16" s="1"/>
  <c r="C2317" i="16"/>
  <c r="C2318" i="16"/>
  <c r="C2319" i="16"/>
  <c r="C2320" i="16"/>
  <c r="C2321" i="16"/>
  <c r="C2322" i="16"/>
  <c r="C2323" i="16"/>
  <c r="C2324" i="16"/>
  <c r="V2324" i="16" s="1"/>
  <c r="C2325" i="16"/>
  <c r="C2326" i="16"/>
  <c r="C2327" i="16"/>
  <c r="C2328" i="16"/>
  <c r="C2329" i="16"/>
  <c r="C2330" i="16"/>
  <c r="C2331" i="16"/>
  <c r="C2332" i="16"/>
  <c r="V2332" i="16" s="1"/>
  <c r="C2333" i="16"/>
  <c r="C2334" i="16"/>
  <c r="C2335" i="16"/>
  <c r="C2336" i="16"/>
  <c r="B3" i="16"/>
  <c r="B4" i="16"/>
  <c r="B5" i="16"/>
  <c r="B6" i="16"/>
  <c r="B7"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B412" i="16"/>
  <c r="B413" i="16"/>
  <c r="B414" i="16"/>
  <c r="B415" i="16"/>
  <c r="B416" i="16"/>
  <c r="B417" i="16"/>
  <c r="B418" i="16"/>
  <c r="B419" i="16"/>
  <c r="B420" i="16"/>
  <c r="B421" i="16"/>
  <c r="B422" i="16"/>
  <c r="B423" i="16"/>
  <c r="B424" i="16"/>
  <c r="B425" i="16"/>
  <c r="B426" i="16"/>
  <c r="B427" i="16"/>
  <c r="B428" i="16"/>
  <c r="B429" i="16"/>
  <c r="B430" i="16"/>
  <c r="B431" i="16"/>
  <c r="B432" i="16"/>
  <c r="B433" i="16"/>
  <c r="B434" i="16"/>
  <c r="B435" i="16"/>
  <c r="B436" i="16"/>
  <c r="B437" i="16"/>
  <c r="B438" i="16"/>
  <c r="B439" i="16"/>
  <c r="B440" i="16"/>
  <c r="B441" i="16"/>
  <c r="B442" i="16"/>
  <c r="B443" i="16"/>
  <c r="B444" i="16"/>
  <c r="B445" i="16"/>
  <c r="B446" i="16"/>
  <c r="B447" i="16"/>
  <c r="B448" i="16"/>
  <c r="B449" i="16"/>
  <c r="B450" i="16"/>
  <c r="B451" i="16"/>
  <c r="B452" i="16"/>
  <c r="B453" i="16"/>
  <c r="B454" i="16"/>
  <c r="B455" i="16"/>
  <c r="B456" i="16"/>
  <c r="B457" i="16"/>
  <c r="B458" i="16"/>
  <c r="B459" i="16"/>
  <c r="B460" i="16"/>
  <c r="B461" i="16"/>
  <c r="B462" i="16"/>
  <c r="B463" i="16"/>
  <c r="B464" i="16"/>
  <c r="B465" i="16"/>
  <c r="B466" i="16"/>
  <c r="B467" i="16"/>
  <c r="B468" i="16"/>
  <c r="B469" i="16"/>
  <c r="B470" i="16"/>
  <c r="B471" i="16"/>
  <c r="B472" i="16"/>
  <c r="B473" i="16"/>
  <c r="B474" i="16"/>
  <c r="B475" i="16"/>
  <c r="B476" i="16"/>
  <c r="B477" i="16"/>
  <c r="B478" i="16"/>
  <c r="B479" i="16"/>
  <c r="B480" i="16"/>
  <c r="B481" i="16"/>
  <c r="B482" i="16"/>
  <c r="B483" i="16"/>
  <c r="B484" i="16"/>
  <c r="B485" i="16"/>
  <c r="B486" i="16"/>
  <c r="B487" i="16"/>
  <c r="B488" i="16"/>
  <c r="B489" i="16"/>
  <c r="B490" i="16"/>
  <c r="B491" i="16"/>
  <c r="B492" i="16"/>
  <c r="B493" i="16"/>
  <c r="B494" i="16"/>
  <c r="B495" i="16"/>
  <c r="B496" i="16"/>
  <c r="B497" i="16"/>
  <c r="B498" i="16"/>
  <c r="B499" i="16"/>
  <c r="B500" i="16"/>
  <c r="B501" i="16"/>
  <c r="B502" i="16"/>
  <c r="B503" i="16"/>
  <c r="B504" i="16"/>
  <c r="B505" i="16"/>
  <c r="B506" i="16"/>
  <c r="B507" i="16"/>
  <c r="B508" i="16"/>
  <c r="B509" i="16"/>
  <c r="B510" i="16"/>
  <c r="B511" i="16"/>
  <c r="B512" i="16"/>
  <c r="B513" i="16"/>
  <c r="B514" i="16"/>
  <c r="B515" i="16"/>
  <c r="B516" i="16"/>
  <c r="B517" i="16"/>
  <c r="B518" i="16"/>
  <c r="B519" i="16"/>
  <c r="B520" i="16"/>
  <c r="B521" i="16"/>
  <c r="B522" i="16"/>
  <c r="B523" i="16"/>
  <c r="B524" i="16"/>
  <c r="B525" i="16"/>
  <c r="B526" i="16"/>
  <c r="B527" i="16"/>
  <c r="B528" i="16"/>
  <c r="B529" i="16"/>
  <c r="B530" i="16"/>
  <c r="B531" i="16"/>
  <c r="B532" i="16"/>
  <c r="B533" i="16"/>
  <c r="B534" i="16"/>
  <c r="B535" i="16"/>
  <c r="B536" i="16"/>
  <c r="B537" i="16"/>
  <c r="B538" i="16"/>
  <c r="B539" i="16"/>
  <c r="B540" i="16"/>
  <c r="B541" i="16"/>
  <c r="B542" i="16"/>
  <c r="B543" i="16"/>
  <c r="B544" i="16"/>
  <c r="B545" i="16"/>
  <c r="B546" i="16"/>
  <c r="B547" i="16"/>
  <c r="B548" i="16"/>
  <c r="B549" i="16"/>
  <c r="B550" i="16"/>
  <c r="B551" i="16"/>
  <c r="B552" i="16"/>
  <c r="B553" i="16"/>
  <c r="B554" i="16"/>
  <c r="B555" i="16"/>
  <c r="B556" i="16"/>
  <c r="B557" i="16"/>
  <c r="B558" i="16"/>
  <c r="B559" i="16"/>
  <c r="B560" i="16"/>
  <c r="B561" i="16"/>
  <c r="B562" i="16"/>
  <c r="B563" i="16"/>
  <c r="B564" i="16"/>
  <c r="B565" i="16"/>
  <c r="B566" i="16"/>
  <c r="B567" i="16"/>
  <c r="B568" i="16"/>
  <c r="B569" i="16"/>
  <c r="B570" i="16"/>
  <c r="B571" i="16"/>
  <c r="B572" i="16"/>
  <c r="B573" i="16"/>
  <c r="B574" i="16"/>
  <c r="B575" i="16"/>
  <c r="B576" i="16"/>
  <c r="B577" i="16"/>
  <c r="B578" i="16"/>
  <c r="B579" i="16"/>
  <c r="B580" i="16"/>
  <c r="B581" i="16"/>
  <c r="B582" i="16"/>
  <c r="B583" i="16"/>
  <c r="B584" i="16"/>
  <c r="B585" i="16"/>
  <c r="B586" i="16"/>
  <c r="B587" i="16"/>
  <c r="B588" i="16"/>
  <c r="B589" i="16"/>
  <c r="B590" i="16"/>
  <c r="B591" i="16"/>
  <c r="B592" i="16"/>
  <c r="B593" i="16"/>
  <c r="B594" i="16"/>
  <c r="B595" i="16"/>
  <c r="B596" i="16"/>
  <c r="B597" i="16"/>
  <c r="B598" i="16"/>
  <c r="B599" i="16"/>
  <c r="B600" i="16"/>
  <c r="B601" i="16"/>
  <c r="B602" i="16"/>
  <c r="B603" i="16"/>
  <c r="B604" i="16"/>
  <c r="B605" i="16"/>
  <c r="B606" i="16"/>
  <c r="B607" i="16"/>
  <c r="B608" i="16"/>
  <c r="B609" i="16"/>
  <c r="B610" i="16"/>
  <c r="B611" i="16"/>
  <c r="B612" i="16"/>
  <c r="B613" i="16"/>
  <c r="B614" i="16"/>
  <c r="B615" i="16"/>
  <c r="B616" i="16"/>
  <c r="B617" i="16"/>
  <c r="B618" i="16"/>
  <c r="B619" i="16"/>
  <c r="B620" i="16"/>
  <c r="B621" i="16"/>
  <c r="B622" i="16"/>
  <c r="B623" i="16"/>
  <c r="B624" i="16"/>
  <c r="B625" i="16"/>
  <c r="B626" i="16"/>
  <c r="B627" i="16"/>
  <c r="B628" i="16"/>
  <c r="B629" i="16"/>
  <c r="B630" i="16"/>
  <c r="B631" i="16"/>
  <c r="B632" i="16"/>
  <c r="B633" i="16"/>
  <c r="B634" i="16"/>
  <c r="B635" i="16"/>
  <c r="B636" i="16"/>
  <c r="B637" i="16"/>
  <c r="B638" i="16"/>
  <c r="B639" i="16"/>
  <c r="B640" i="16"/>
  <c r="B641" i="16"/>
  <c r="B642" i="16"/>
  <c r="B643" i="16"/>
  <c r="B644" i="16"/>
  <c r="B645" i="16"/>
  <c r="B646" i="16"/>
  <c r="B647" i="16"/>
  <c r="B648" i="16"/>
  <c r="B649" i="16"/>
  <c r="B650" i="16"/>
  <c r="B651" i="16"/>
  <c r="B652" i="16"/>
  <c r="B653" i="16"/>
  <c r="B654" i="16"/>
  <c r="B655" i="16"/>
  <c r="B656" i="16"/>
  <c r="B657" i="16"/>
  <c r="B658" i="16"/>
  <c r="B659" i="16"/>
  <c r="B660" i="16"/>
  <c r="B661" i="16"/>
  <c r="B662" i="16"/>
  <c r="B663" i="16"/>
  <c r="B664" i="16"/>
  <c r="B665" i="16"/>
  <c r="B666" i="16"/>
  <c r="B667" i="16"/>
  <c r="B668" i="16"/>
  <c r="B669" i="16"/>
  <c r="B670" i="16"/>
  <c r="B671" i="16"/>
  <c r="B672" i="16"/>
  <c r="B673" i="16"/>
  <c r="B674" i="16"/>
  <c r="B675" i="16"/>
  <c r="B676" i="16"/>
  <c r="B677" i="16"/>
  <c r="B678" i="16"/>
  <c r="B679" i="16"/>
  <c r="B680" i="16"/>
  <c r="B681" i="16"/>
  <c r="B682" i="16"/>
  <c r="B683" i="16"/>
  <c r="B684" i="16"/>
  <c r="B685" i="16"/>
  <c r="B686" i="16"/>
  <c r="B687" i="16"/>
  <c r="B688" i="16"/>
  <c r="B689" i="16"/>
  <c r="B690" i="16"/>
  <c r="B691" i="16"/>
  <c r="B692" i="16"/>
  <c r="B693" i="16"/>
  <c r="B694" i="16"/>
  <c r="B695" i="16"/>
  <c r="B696" i="16"/>
  <c r="B697" i="16"/>
  <c r="B698" i="16"/>
  <c r="B699" i="16"/>
  <c r="B700" i="16"/>
  <c r="B701" i="16"/>
  <c r="B702" i="16"/>
  <c r="B703" i="16"/>
  <c r="B704" i="16"/>
  <c r="B705" i="16"/>
  <c r="B706" i="16"/>
  <c r="B707" i="16"/>
  <c r="B708" i="16"/>
  <c r="B709" i="16"/>
  <c r="B710" i="16"/>
  <c r="B711" i="16"/>
  <c r="B712" i="16"/>
  <c r="B713" i="16"/>
  <c r="B714" i="16"/>
  <c r="B715" i="16"/>
  <c r="B716" i="16"/>
  <c r="B717" i="16"/>
  <c r="B718" i="16"/>
  <c r="B719" i="16"/>
  <c r="B720" i="16"/>
  <c r="B721" i="16"/>
  <c r="B722" i="16"/>
  <c r="B723" i="16"/>
  <c r="B724" i="16"/>
  <c r="B725" i="16"/>
  <c r="B726" i="16"/>
  <c r="B727" i="16"/>
  <c r="B728" i="16"/>
  <c r="B729" i="16"/>
  <c r="B730" i="16"/>
  <c r="B731" i="16"/>
  <c r="B732" i="16"/>
  <c r="B733" i="16"/>
  <c r="B734" i="16"/>
  <c r="B735" i="16"/>
  <c r="B736" i="16"/>
  <c r="B737" i="16"/>
  <c r="B738" i="16"/>
  <c r="B739" i="16"/>
  <c r="B740" i="16"/>
  <c r="B741" i="16"/>
  <c r="B742" i="16"/>
  <c r="B743" i="16"/>
  <c r="B744" i="16"/>
  <c r="B745" i="16"/>
  <c r="B746" i="16"/>
  <c r="B747" i="16"/>
  <c r="B748" i="16"/>
  <c r="B749" i="16"/>
  <c r="B750" i="16"/>
  <c r="B751" i="16"/>
  <c r="B752" i="16"/>
  <c r="B753" i="16"/>
  <c r="B754" i="16"/>
  <c r="B755" i="16"/>
  <c r="B756" i="16"/>
  <c r="B757" i="16"/>
  <c r="B758" i="16"/>
  <c r="B759" i="16"/>
  <c r="B760" i="16"/>
  <c r="B761" i="16"/>
  <c r="B762" i="16"/>
  <c r="B763" i="16"/>
  <c r="B764" i="16"/>
  <c r="B765" i="16"/>
  <c r="B766" i="16"/>
  <c r="B767" i="16"/>
  <c r="B768" i="16"/>
  <c r="B769" i="16"/>
  <c r="B770" i="16"/>
  <c r="B771" i="16"/>
  <c r="B772" i="16"/>
  <c r="B773" i="16"/>
  <c r="B774" i="16"/>
  <c r="B775" i="16"/>
  <c r="B776" i="16"/>
  <c r="B777" i="16"/>
  <c r="B778" i="16"/>
  <c r="B779" i="16"/>
  <c r="B780" i="16"/>
  <c r="B781" i="16"/>
  <c r="B782" i="16"/>
  <c r="B783" i="16"/>
  <c r="B784" i="16"/>
  <c r="B785" i="16"/>
  <c r="B786" i="16"/>
  <c r="B787" i="16"/>
  <c r="B788" i="16"/>
  <c r="B789" i="16"/>
  <c r="B790" i="16"/>
  <c r="B791" i="16"/>
  <c r="B792" i="16"/>
  <c r="B793" i="16"/>
  <c r="B794" i="16"/>
  <c r="B795" i="16"/>
  <c r="B796" i="16"/>
  <c r="B797" i="16"/>
  <c r="B798" i="16"/>
  <c r="B799" i="16"/>
  <c r="B800" i="16"/>
  <c r="B801" i="16"/>
  <c r="B802" i="16"/>
  <c r="B803" i="16"/>
  <c r="B804" i="16"/>
  <c r="B805" i="16"/>
  <c r="B806" i="16"/>
  <c r="B807" i="16"/>
  <c r="B808" i="16"/>
  <c r="B809" i="16"/>
  <c r="B810" i="16"/>
  <c r="B811" i="16"/>
  <c r="B812" i="16"/>
  <c r="B813" i="16"/>
  <c r="B814" i="16"/>
  <c r="B815" i="16"/>
  <c r="B816" i="16"/>
  <c r="B817" i="16"/>
  <c r="B818" i="16"/>
  <c r="B819" i="16"/>
  <c r="B820" i="16"/>
  <c r="B821" i="16"/>
  <c r="B822" i="16"/>
  <c r="B823" i="16"/>
  <c r="B824" i="16"/>
  <c r="B825" i="16"/>
  <c r="B826" i="16"/>
  <c r="B827" i="16"/>
  <c r="B828" i="16"/>
  <c r="B829" i="16"/>
  <c r="B830" i="16"/>
  <c r="B831" i="16"/>
  <c r="B832" i="16"/>
  <c r="B833" i="16"/>
  <c r="B834" i="16"/>
  <c r="B835" i="16"/>
  <c r="B836" i="16"/>
  <c r="B837" i="16"/>
  <c r="B838" i="16"/>
  <c r="B839" i="16"/>
  <c r="B840" i="16"/>
  <c r="B841" i="16"/>
  <c r="B842" i="16"/>
  <c r="B843" i="16"/>
  <c r="B844" i="16"/>
  <c r="B845" i="16"/>
  <c r="B846" i="16"/>
  <c r="B847" i="16"/>
  <c r="B848" i="16"/>
  <c r="B849" i="16"/>
  <c r="B850" i="16"/>
  <c r="B851" i="16"/>
  <c r="B852" i="16"/>
  <c r="B853" i="16"/>
  <c r="B854" i="16"/>
  <c r="B855" i="16"/>
  <c r="B856" i="16"/>
  <c r="B857" i="16"/>
  <c r="B858" i="16"/>
  <c r="B859" i="16"/>
  <c r="B860" i="16"/>
  <c r="B861" i="16"/>
  <c r="B862" i="16"/>
  <c r="B863" i="16"/>
  <c r="B864" i="16"/>
  <c r="B865" i="16"/>
  <c r="B866" i="16"/>
  <c r="B867" i="16"/>
  <c r="B868" i="16"/>
  <c r="B869" i="16"/>
  <c r="B870" i="16"/>
  <c r="B871" i="16"/>
  <c r="B872" i="16"/>
  <c r="B873" i="16"/>
  <c r="B874" i="16"/>
  <c r="B875" i="16"/>
  <c r="B876" i="16"/>
  <c r="B877" i="16"/>
  <c r="B878" i="16"/>
  <c r="B879" i="16"/>
  <c r="B880" i="16"/>
  <c r="B881" i="16"/>
  <c r="B882" i="16"/>
  <c r="B883" i="16"/>
  <c r="B884" i="16"/>
  <c r="B885" i="16"/>
  <c r="B886" i="16"/>
  <c r="B887" i="16"/>
  <c r="B888" i="16"/>
  <c r="B889" i="16"/>
  <c r="B890" i="16"/>
  <c r="B891" i="16"/>
  <c r="B892" i="16"/>
  <c r="B893" i="16"/>
  <c r="B894" i="16"/>
  <c r="B895" i="16"/>
  <c r="B896" i="16"/>
  <c r="B897" i="16"/>
  <c r="B898" i="16"/>
  <c r="B899" i="16"/>
  <c r="B900" i="16"/>
  <c r="B901" i="16"/>
  <c r="B902" i="16"/>
  <c r="B903" i="16"/>
  <c r="B904" i="16"/>
  <c r="B905" i="16"/>
  <c r="B906" i="16"/>
  <c r="B907" i="16"/>
  <c r="B908" i="16"/>
  <c r="B909" i="16"/>
  <c r="B910" i="16"/>
  <c r="B911" i="16"/>
  <c r="B912" i="16"/>
  <c r="B913" i="16"/>
  <c r="B914" i="16"/>
  <c r="B915" i="16"/>
  <c r="B916" i="16"/>
  <c r="B917" i="16"/>
  <c r="B918" i="16"/>
  <c r="B919" i="16"/>
  <c r="B920" i="16"/>
  <c r="B921" i="16"/>
  <c r="B922" i="16"/>
  <c r="B923" i="16"/>
  <c r="B924" i="16"/>
  <c r="B925" i="16"/>
  <c r="B926" i="16"/>
  <c r="B927" i="16"/>
  <c r="B928" i="16"/>
  <c r="B929" i="16"/>
  <c r="B930" i="16"/>
  <c r="B931" i="16"/>
  <c r="B932" i="16"/>
  <c r="B933" i="16"/>
  <c r="B934" i="16"/>
  <c r="B935" i="16"/>
  <c r="B936" i="16"/>
  <c r="B937" i="16"/>
  <c r="B938" i="16"/>
  <c r="B939" i="16"/>
  <c r="B940" i="16"/>
  <c r="B941" i="16"/>
  <c r="B942" i="16"/>
  <c r="B943" i="16"/>
  <c r="B944" i="16"/>
  <c r="B945" i="16"/>
  <c r="B946" i="16"/>
  <c r="B947" i="16"/>
  <c r="B948" i="16"/>
  <c r="B949" i="16"/>
  <c r="B950" i="16"/>
  <c r="B951" i="16"/>
  <c r="B952" i="16"/>
  <c r="B953" i="16"/>
  <c r="B954" i="16"/>
  <c r="B955" i="16"/>
  <c r="B956" i="16"/>
  <c r="B957" i="16"/>
  <c r="B958" i="16"/>
  <c r="B959" i="16"/>
  <c r="B960" i="16"/>
  <c r="B961" i="16"/>
  <c r="B962" i="16"/>
  <c r="B963" i="16"/>
  <c r="B964" i="16"/>
  <c r="B965" i="16"/>
  <c r="B966" i="16"/>
  <c r="B967" i="16"/>
  <c r="B968" i="16"/>
  <c r="B969" i="16"/>
  <c r="B970" i="16"/>
  <c r="B971" i="16"/>
  <c r="B972" i="16"/>
  <c r="B973" i="16"/>
  <c r="B974" i="16"/>
  <c r="B975" i="16"/>
  <c r="B976" i="16"/>
  <c r="B977" i="16"/>
  <c r="B978" i="16"/>
  <c r="B979" i="16"/>
  <c r="B980" i="16"/>
  <c r="B981" i="16"/>
  <c r="B982" i="16"/>
  <c r="B983" i="16"/>
  <c r="B984" i="16"/>
  <c r="B985" i="16"/>
  <c r="B986" i="16"/>
  <c r="B987" i="16"/>
  <c r="B988" i="16"/>
  <c r="B989" i="16"/>
  <c r="B990" i="16"/>
  <c r="B991" i="16"/>
  <c r="B992" i="16"/>
  <c r="B993" i="16"/>
  <c r="B994" i="16"/>
  <c r="B995" i="16"/>
  <c r="B996" i="16"/>
  <c r="B997" i="16"/>
  <c r="B998" i="16"/>
  <c r="B999" i="16"/>
  <c r="B1000" i="16"/>
  <c r="B1001" i="16"/>
  <c r="B1002" i="16"/>
  <c r="B1003" i="16"/>
  <c r="B1004" i="16"/>
  <c r="B1005" i="16"/>
  <c r="B1006" i="16"/>
  <c r="B1007" i="16"/>
  <c r="B1008" i="16"/>
  <c r="B1009" i="16"/>
  <c r="B1010" i="16"/>
  <c r="B1011" i="16"/>
  <c r="B1012" i="16"/>
  <c r="B1013" i="16"/>
  <c r="B1014" i="16"/>
  <c r="B1015" i="16"/>
  <c r="B1016" i="16"/>
  <c r="B1017" i="16"/>
  <c r="B1018" i="16"/>
  <c r="B1019" i="16"/>
  <c r="B1020" i="16"/>
  <c r="B1021" i="16"/>
  <c r="B1022" i="16"/>
  <c r="B1023" i="16"/>
  <c r="B1024" i="16"/>
  <c r="B1025" i="16"/>
  <c r="B1026" i="16"/>
  <c r="B1027" i="16"/>
  <c r="B1028" i="16"/>
  <c r="B1029" i="16"/>
  <c r="B1030" i="16"/>
  <c r="B1031" i="16"/>
  <c r="B1032" i="16"/>
  <c r="B1033" i="16"/>
  <c r="B1034" i="16"/>
  <c r="B1035" i="16"/>
  <c r="B1036" i="16"/>
  <c r="B1037" i="16"/>
  <c r="B1038" i="16"/>
  <c r="B1039" i="16"/>
  <c r="B1040" i="16"/>
  <c r="B1041" i="16"/>
  <c r="B1042" i="16"/>
  <c r="B1043" i="16"/>
  <c r="B1044" i="16"/>
  <c r="B1045" i="16"/>
  <c r="B1046" i="16"/>
  <c r="B1047" i="16"/>
  <c r="B1048" i="16"/>
  <c r="B1049" i="16"/>
  <c r="B1050" i="16"/>
  <c r="B1051" i="16"/>
  <c r="B1052" i="16"/>
  <c r="B1053" i="16"/>
  <c r="B1054" i="16"/>
  <c r="B1055" i="16"/>
  <c r="B1056" i="16"/>
  <c r="B1057" i="16"/>
  <c r="B1058" i="16"/>
  <c r="B1059" i="16"/>
  <c r="B1060" i="16"/>
  <c r="B1061" i="16"/>
  <c r="B1062" i="16"/>
  <c r="B1063" i="16"/>
  <c r="B1064" i="16"/>
  <c r="B1065" i="16"/>
  <c r="B1066" i="16"/>
  <c r="B1067" i="16"/>
  <c r="B1068" i="16"/>
  <c r="B1069" i="16"/>
  <c r="B1070" i="16"/>
  <c r="B1071" i="16"/>
  <c r="B1072" i="16"/>
  <c r="B1073" i="16"/>
  <c r="B1074" i="16"/>
  <c r="B1075" i="16"/>
  <c r="B1076" i="16"/>
  <c r="B1077" i="16"/>
  <c r="B1078" i="16"/>
  <c r="B1079" i="16"/>
  <c r="B1080" i="16"/>
  <c r="B1081" i="16"/>
  <c r="B1082" i="16"/>
  <c r="B1083" i="16"/>
  <c r="B1084" i="16"/>
  <c r="B1085" i="16"/>
  <c r="B1086" i="16"/>
  <c r="B1087" i="16"/>
  <c r="B1088" i="16"/>
  <c r="B1089" i="16"/>
  <c r="B1090" i="16"/>
  <c r="B1091" i="16"/>
  <c r="B1092" i="16"/>
  <c r="B1093" i="16"/>
  <c r="B1094" i="16"/>
  <c r="B1095" i="16"/>
  <c r="B1096" i="16"/>
  <c r="B1097" i="16"/>
  <c r="B1098" i="16"/>
  <c r="B1099" i="16"/>
  <c r="B1100" i="16"/>
  <c r="B1101" i="16"/>
  <c r="B1102" i="16"/>
  <c r="B1103" i="16"/>
  <c r="B1104" i="16"/>
  <c r="B1105" i="16"/>
  <c r="B1106" i="16"/>
  <c r="B1107" i="16"/>
  <c r="B1108" i="16"/>
  <c r="B1109" i="16"/>
  <c r="B1110" i="16"/>
  <c r="B1111" i="16"/>
  <c r="B1112" i="16"/>
  <c r="B1113" i="16"/>
  <c r="B1114" i="16"/>
  <c r="B1115" i="16"/>
  <c r="B1116" i="16"/>
  <c r="B1117" i="16"/>
  <c r="B1118" i="16"/>
  <c r="B1119" i="16"/>
  <c r="B1120" i="16"/>
  <c r="B1121" i="16"/>
  <c r="B1122" i="16"/>
  <c r="B1123" i="16"/>
  <c r="B1124" i="16"/>
  <c r="B1125" i="16"/>
  <c r="B1126" i="16"/>
  <c r="B1127" i="16"/>
  <c r="B1128" i="16"/>
  <c r="B1129" i="16"/>
  <c r="B1130" i="16"/>
  <c r="B1131" i="16"/>
  <c r="B1132" i="16"/>
  <c r="B1133" i="16"/>
  <c r="B1134" i="16"/>
  <c r="B1135" i="16"/>
  <c r="B1136" i="16"/>
  <c r="B1137" i="16"/>
  <c r="B1138" i="16"/>
  <c r="B1139" i="16"/>
  <c r="B1140" i="16"/>
  <c r="B1141" i="16"/>
  <c r="B1142" i="16"/>
  <c r="B1143" i="16"/>
  <c r="B1144" i="16"/>
  <c r="B1145" i="16"/>
  <c r="B1146" i="16"/>
  <c r="B1147" i="16"/>
  <c r="B1148" i="16"/>
  <c r="B1149" i="16"/>
  <c r="B1150" i="16"/>
  <c r="B1151" i="16"/>
  <c r="B1152" i="16"/>
  <c r="B1153" i="16"/>
  <c r="B1154" i="16"/>
  <c r="B1155" i="16"/>
  <c r="B1156" i="16"/>
  <c r="B1157" i="16"/>
  <c r="B1158" i="16"/>
  <c r="B1159" i="16"/>
  <c r="B1160" i="16"/>
  <c r="B1161" i="16"/>
  <c r="B1162" i="16"/>
  <c r="B1163" i="16"/>
  <c r="B1164" i="16"/>
  <c r="B1165" i="16"/>
  <c r="B1166" i="16"/>
  <c r="B1167" i="16"/>
  <c r="B1168" i="16"/>
  <c r="B1169" i="16"/>
  <c r="B1170" i="16"/>
  <c r="B1171" i="16"/>
  <c r="B1172" i="16"/>
  <c r="B1173" i="16"/>
  <c r="B1174" i="16"/>
  <c r="B1175" i="16"/>
  <c r="B1176" i="16"/>
  <c r="B1177" i="16"/>
  <c r="B1178" i="16"/>
  <c r="B1179" i="16"/>
  <c r="B1180" i="16"/>
  <c r="B1181" i="16"/>
  <c r="B1182" i="16"/>
  <c r="B1183" i="16"/>
  <c r="B1184" i="16"/>
  <c r="B1185" i="16"/>
  <c r="B1186" i="16"/>
  <c r="B1187" i="16"/>
  <c r="B1188" i="16"/>
  <c r="B1189" i="16"/>
  <c r="B1190" i="16"/>
  <c r="B1191" i="16"/>
  <c r="B1192" i="16"/>
  <c r="B1193" i="16"/>
  <c r="B1194" i="16"/>
  <c r="B1195" i="16"/>
  <c r="B1196" i="16"/>
  <c r="B1197" i="16"/>
  <c r="B1198" i="16"/>
  <c r="B1199" i="16"/>
  <c r="B1200" i="16"/>
  <c r="B1201" i="16"/>
  <c r="B1202" i="16"/>
  <c r="B1203" i="16"/>
  <c r="B1204" i="16"/>
  <c r="B1205" i="16"/>
  <c r="B1206" i="16"/>
  <c r="B1207" i="16"/>
  <c r="B1208" i="16"/>
  <c r="B1209" i="16"/>
  <c r="B1210" i="16"/>
  <c r="B1211" i="16"/>
  <c r="B1212" i="16"/>
  <c r="B1213" i="16"/>
  <c r="B1214" i="16"/>
  <c r="B1215" i="16"/>
  <c r="B1216" i="16"/>
  <c r="B1217" i="16"/>
  <c r="B1218" i="16"/>
  <c r="B1219" i="16"/>
  <c r="B1220" i="16"/>
  <c r="B1221" i="16"/>
  <c r="B1222" i="16"/>
  <c r="B1223" i="16"/>
  <c r="B1224" i="16"/>
  <c r="B1225" i="16"/>
  <c r="B1226" i="16"/>
  <c r="B1227" i="16"/>
  <c r="B1228" i="16"/>
  <c r="B1229" i="16"/>
  <c r="B1230" i="16"/>
  <c r="B1231" i="16"/>
  <c r="B1232" i="16"/>
  <c r="B1233" i="16"/>
  <c r="B1234" i="16"/>
  <c r="B1235" i="16"/>
  <c r="B1236" i="16"/>
  <c r="B1237" i="16"/>
  <c r="B1238" i="16"/>
  <c r="B1239" i="16"/>
  <c r="B1240" i="16"/>
  <c r="B1241" i="16"/>
  <c r="B1242" i="16"/>
  <c r="B1243" i="16"/>
  <c r="B1244" i="16"/>
  <c r="B1245" i="16"/>
  <c r="B1246" i="16"/>
  <c r="B1247" i="16"/>
  <c r="B1248" i="16"/>
  <c r="B1249" i="16"/>
  <c r="B1250" i="16"/>
  <c r="B1251" i="16"/>
  <c r="B1252" i="16"/>
  <c r="B1253" i="16"/>
  <c r="B1254" i="16"/>
  <c r="B1255" i="16"/>
  <c r="B1256" i="16"/>
  <c r="B1257" i="16"/>
  <c r="B1258" i="16"/>
  <c r="B1259" i="16"/>
  <c r="B1260" i="16"/>
  <c r="B1261" i="16"/>
  <c r="B1262" i="16"/>
  <c r="B1263" i="16"/>
  <c r="B1264" i="16"/>
  <c r="B1265" i="16"/>
  <c r="B1266" i="16"/>
  <c r="B1267" i="16"/>
  <c r="B1268" i="16"/>
  <c r="B1269" i="16"/>
  <c r="B1270" i="16"/>
  <c r="B1271" i="16"/>
  <c r="B1272" i="16"/>
  <c r="B1273" i="16"/>
  <c r="B1274" i="16"/>
  <c r="B1275" i="16"/>
  <c r="B1276" i="16"/>
  <c r="B1277" i="16"/>
  <c r="B1278" i="16"/>
  <c r="B1279" i="16"/>
  <c r="B1280" i="16"/>
  <c r="B1281" i="16"/>
  <c r="B1282" i="16"/>
  <c r="B1283" i="16"/>
  <c r="B1284" i="16"/>
  <c r="B1285" i="16"/>
  <c r="B1286" i="16"/>
  <c r="B1287" i="16"/>
  <c r="B1288" i="16"/>
  <c r="B1289" i="16"/>
  <c r="B1290" i="16"/>
  <c r="B1291" i="16"/>
  <c r="B1292" i="16"/>
  <c r="B1293" i="16"/>
  <c r="B1294" i="16"/>
  <c r="B1295" i="16"/>
  <c r="B1296" i="16"/>
  <c r="B1297" i="16"/>
  <c r="B1298" i="16"/>
  <c r="B1299" i="16"/>
  <c r="B1300" i="16"/>
  <c r="B1301" i="16"/>
  <c r="B1302" i="16"/>
  <c r="B1303" i="16"/>
  <c r="B1304" i="16"/>
  <c r="B1305" i="16"/>
  <c r="B1306" i="16"/>
  <c r="B1307" i="16"/>
  <c r="B1308" i="16"/>
  <c r="B1309" i="16"/>
  <c r="B1310" i="16"/>
  <c r="B1311" i="16"/>
  <c r="B1312" i="16"/>
  <c r="B1313" i="16"/>
  <c r="B1314" i="16"/>
  <c r="B1315" i="16"/>
  <c r="B1316" i="16"/>
  <c r="B1317" i="16"/>
  <c r="B1318" i="16"/>
  <c r="B1319" i="16"/>
  <c r="B1320" i="16"/>
  <c r="B1321" i="16"/>
  <c r="B1322" i="16"/>
  <c r="B1323" i="16"/>
  <c r="B1324" i="16"/>
  <c r="B1325" i="16"/>
  <c r="B1326" i="16"/>
  <c r="B1327" i="16"/>
  <c r="B1328" i="16"/>
  <c r="B1329" i="16"/>
  <c r="B1330" i="16"/>
  <c r="B1331" i="16"/>
  <c r="B1332" i="16"/>
  <c r="B1333" i="16"/>
  <c r="B1334" i="16"/>
  <c r="B1335" i="16"/>
  <c r="B1336" i="16"/>
  <c r="B1337" i="16"/>
  <c r="B1338" i="16"/>
  <c r="B1339" i="16"/>
  <c r="B1340" i="16"/>
  <c r="B1341" i="16"/>
  <c r="B1342" i="16"/>
  <c r="B1343" i="16"/>
  <c r="B1344" i="16"/>
  <c r="B1345" i="16"/>
  <c r="B1346" i="16"/>
  <c r="B1347" i="16"/>
  <c r="B1348" i="16"/>
  <c r="B1349" i="16"/>
  <c r="B1350" i="16"/>
  <c r="B1351" i="16"/>
  <c r="B1352" i="16"/>
  <c r="B1353" i="16"/>
  <c r="B1354" i="16"/>
  <c r="B1355" i="16"/>
  <c r="B1356" i="16"/>
  <c r="B1357" i="16"/>
  <c r="B1358" i="16"/>
  <c r="B1359" i="16"/>
  <c r="B1360" i="16"/>
  <c r="B1361" i="16"/>
  <c r="B1362" i="16"/>
  <c r="B1363" i="16"/>
  <c r="B1364" i="16"/>
  <c r="B1365" i="16"/>
  <c r="B1366" i="16"/>
  <c r="B1367" i="16"/>
  <c r="B1368" i="16"/>
  <c r="B1369" i="16"/>
  <c r="B1370" i="16"/>
  <c r="B1371" i="16"/>
  <c r="B1372" i="16"/>
  <c r="B1373" i="16"/>
  <c r="B1374" i="16"/>
  <c r="B1375" i="16"/>
  <c r="B1376" i="16"/>
  <c r="B1377" i="16"/>
  <c r="B1378" i="16"/>
  <c r="B1379" i="16"/>
  <c r="B1380" i="16"/>
  <c r="B1381" i="16"/>
  <c r="B1382" i="16"/>
  <c r="B1383" i="16"/>
  <c r="B1384" i="16"/>
  <c r="B1385" i="16"/>
  <c r="B1386" i="16"/>
  <c r="B1387" i="16"/>
  <c r="B1388" i="16"/>
  <c r="B1389" i="16"/>
  <c r="B1390" i="16"/>
  <c r="B1391" i="16"/>
  <c r="B1392" i="16"/>
  <c r="B1393" i="16"/>
  <c r="B1394" i="16"/>
  <c r="B1395" i="16"/>
  <c r="B1396" i="16"/>
  <c r="B1397" i="16"/>
  <c r="B1398" i="16"/>
  <c r="B1399" i="16"/>
  <c r="B1400" i="16"/>
  <c r="B1401" i="16"/>
  <c r="B1402" i="16"/>
  <c r="B1403" i="16"/>
  <c r="B1404" i="16"/>
  <c r="B1405" i="16"/>
  <c r="B1406" i="16"/>
  <c r="B1407" i="16"/>
  <c r="B1408" i="16"/>
  <c r="B1409" i="16"/>
  <c r="B1410" i="16"/>
  <c r="B1411" i="16"/>
  <c r="B1412" i="16"/>
  <c r="B1413" i="16"/>
  <c r="B1414" i="16"/>
  <c r="B1415" i="16"/>
  <c r="B1416" i="16"/>
  <c r="B1417" i="16"/>
  <c r="B1418" i="16"/>
  <c r="B1419" i="16"/>
  <c r="B1420" i="16"/>
  <c r="B1421" i="16"/>
  <c r="B1422" i="16"/>
  <c r="B1423" i="16"/>
  <c r="B1424" i="16"/>
  <c r="B1425" i="16"/>
  <c r="B1426" i="16"/>
  <c r="B1427" i="16"/>
  <c r="B1428" i="16"/>
  <c r="B1429" i="16"/>
  <c r="B1430" i="16"/>
  <c r="B1431" i="16"/>
  <c r="B1432" i="16"/>
  <c r="B1433" i="16"/>
  <c r="B1434" i="16"/>
  <c r="B1435" i="16"/>
  <c r="B1436" i="16"/>
  <c r="B1437" i="16"/>
  <c r="B1438" i="16"/>
  <c r="B1439" i="16"/>
  <c r="B1440" i="16"/>
  <c r="B1441" i="16"/>
  <c r="B1442" i="16"/>
  <c r="B1443" i="16"/>
  <c r="B1444" i="16"/>
  <c r="B1445" i="16"/>
  <c r="B1446" i="16"/>
  <c r="B1447" i="16"/>
  <c r="B1448" i="16"/>
  <c r="B1449" i="16"/>
  <c r="B1450" i="16"/>
  <c r="B1451" i="16"/>
  <c r="B1452" i="16"/>
  <c r="B1453" i="16"/>
  <c r="B1454" i="16"/>
  <c r="B1455" i="16"/>
  <c r="B1456" i="16"/>
  <c r="B1457" i="16"/>
  <c r="B1458" i="16"/>
  <c r="B1459" i="16"/>
  <c r="B1460" i="16"/>
  <c r="B1461" i="16"/>
  <c r="B1462" i="16"/>
  <c r="B1463" i="16"/>
  <c r="B1464" i="16"/>
  <c r="B1465" i="16"/>
  <c r="B1466" i="16"/>
  <c r="B1467" i="16"/>
  <c r="B1468" i="16"/>
  <c r="B1469" i="16"/>
  <c r="B1470" i="16"/>
  <c r="B1471" i="16"/>
  <c r="B1472" i="16"/>
  <c r="B1473" i="16"/>
  <c r="B1474" i="16"/>
  <c r="B1475" i="16"/>
  <c r="B1476" i="16"/>
  <c r="B1477" i="16"/>
  <c r="B1478" i="16"/>
  <c r="B1479" i="16"/>
  <c r="B1480" i="16"/>
  <c r="B1481" i="16"/>
  <c r="B1482" i="16"/>
  <c r="B1483" i="16"/>
  <c r="B1484" i="16"/>
  <c r="B1485" i="16"/>
  <c r="B1486" i="16"/>
  <c r="B1487" i="16"/>
  <c r="B1488" i="16"/>
  <c r="B1489" i="16"/>
  <c r="B1490" i="16"/>
  <c r="B1491" i="16"/>
  <c r="B1492" i="16"/>
  <c r="B1493" i="16"/>
  <c r="B1494" i="16"/>
  <c r="B1495" i="16"/>
  <c r="B1496" i="16"/>
  <c r="B1497" i="16"/>
  <c r="B1498" i="16"/>
  <c r="B1499" i="16"/>
  <c r="B1500" i="16"/>
  <c r="B1501" i="16"/>
  <c r="B1502" i="16"/>
  <c r="B1503" i="16"/>
  <c r="B1504" i="16"/>
  <c r="B1505" i="16"/>
  <c r="B1506" i="16"/>
  <c r="B1507" i="16"/>
  <c r="B1508" i="16"/>
  <c r="B1509" i="16"/>
  <c r="B1510" i="16"/>
  <c r="B1511" i="16"/>
  <c r="B1512" i="16"/>
  <c r="B1513" i="16"/>
  <c r="B1514" i="16"/>
  <c r="B1515" i="16"/>
  <c r="B1516" i="16"/>
  <c r="B1517" i="16"/>
  <c r="B1518" i="16"/>
  <c r="B1519" i="16"/>
  <c r="B1520" i="16"/>
  <c r="B1521" i="16"/>
  <c r="B1522" i="16"/>
  <c r="B1523" i="16"/>
  <c r="B1524" i="16"/>
  <c r="B1525" i="16"/>
  <c r="B1526" i="16"/>
  <c r="B1527" i="16"/>
  <c r="B1528" i="16"/>
  <c r="B1529" i="16"/>
  <c r="B1530" i="16"/>
  <c r="B1531" i="16"/>
  <c r="B1532" i="16"/>
  <c r="B1533" i="16"/>
  <c r="B1534" i="16"/>
  <c r="B1535" i="16"/>
  <c r="B1536" i="16"/>
  <c r="B1537" i="16"/>
  <c r="B1538" i="16"/>
  <c r="B1539" i="16"/>
  <c r="B1540" i="16"/>
  <c r="B1541" i="16"/>
  <c r="B1542" i="16"/>
  <c r="B1543" i="16"/>
  <c r="B1544" i="16"/>
  <c r="B1545" i="16"/>
  <c r="B1546" i="16"/>
  <c r="B1547" i="16"/>
  <c r="B1548" i="16"/>
  <c r="B1549" i="16"/>
  <c r="B1550" i="16"/>
  <c r="B1551" i="16"/>
  <c r="B1552" i="16"/>
  <c r="B1553" i="16"/>
  <c r="B1554" i="16"/>
  <c r="B1555" i="16"/>
  <c r="B1556" i="16"/>
  <c r="B1557" i="16"/>
  <c r="B1558" i="16"/>
  <c r="B1559" i="16"/>
  <c r="B1560" i="16"/>
  <c r="B1561" i="16"/>
  <c r="B1562" i="16"/>
  <c r="B1563" i="16"/>
  <c r="B1564" i="16"/>
  <c r="B1565" i="16"/>
  <c r="B1566" i="16"/>
  <c r="B1567" i="16"/>
  <c r="B1568" i="16"/>
  <c r="B1569" i="16"/>
  <c r="B1570" i="16"/>
  <c r="B1571" i="16"/>
  <c r="B1572" i="16"/>
  <c r="B1573" i="16"/>
  <c r="B1574" i="16"/>
  <c r="B1575" i="16"/>
  <c r="B1576" i="16"/>
  <c r="B1577" i="16"/>
  <c r="B1578" i="16"/>
  <c r="B1579" i="16"/>
  <c r="B1580" i="16"/>
  <c r="B1581" i="16"/>
  <c r="B1582" i="16"/>
  <c r="B1583" i="16"/>
  <c r="B1584" i="16"/>
  <c r="B1585" i="16"/>
  <c r="B1586" i="16"/>
  <c r="B1587" i="16"/>
  <c r="B1588" i="16"/>
  <c r="B1589" i="16"/>
  <c r="B1590" i="16"/>
  <c r="B1591" i="16"/>
  <c r="B1592" i="16"/>
  <c r="B1593" i="16"/>
  <c r="B1594" i="16"/>
  <c r="B1595" i="16"/>
  <c r="B1596" i="16"/>
  <c r="B1597" i="16"/>
  <c r="B1598" i="16"/>
  <c r="B1599" i="16"/>
  <c r="B1600" i="16"/>
  <c r="B1601" i="16"/>
  <c r="B1602" i="16"/>
  <c r="B1603" i="16"/>
  <c r="B1604" i="16"/>
  <c r="B1605" i="16"/>
  <c r="B1606" i="16"/>
  <c r="B1607" i="16"/>
  <c r="B1608" i="16"/>
  <c r="B1609" i="16"/>
  <c r="B1610" i="16"/>
  <c r="B1611" i="16"/>
  <c r="B1612" i="16"/>
  <c r="B1613" i="16"/>
  <c r="B1614" i="16"/>
  <c r="B1615" i="16"/>
  <c r="B1616" i="16"/>
  <c r="B1617" i="16"/>
  <c r="B1618" i="16"/>
  <c r="B1619" i="16"/>
  <c r="B1620" i="16"/>
  <c r="B1621" i="16"/>
  <c r="B1622" i="16"/>
  <c r="B1623" i="16"/>
  <c r="B1624" i="16"/>
  <c r="B1625" i="16"/>
  <c r="B1626" i="16"/>
  <c r="B1627" i="16"/>
  <c r="B1628" i="16"/>
  <c r="B1629" i="16"/>
  <c r="B1630" i="16"/>
  <c r="B1631" i="16"/>
  <c r="B1632" i="16"/>
  <c r="B1633" i="16"/>
  <c r="B1634" i="16"/>
  <c r="B1635" i="16"/>
  <c r="B1636" i="16"/>
  <c r="B1637" i="16"/>
  <c r="B1638" i="16"/>
  <c r="B1639" i="16"/>
  <c r="B1640" i="16"/>
  <c r="B1641" i="16"/>
  <c r="B1642" i="16"/>
  <c r="B1643" i="16"/>
  <c r="B1644" i="16"/>
  <c r="B1645" i="16"/>
  <c r="B1646" i="16"/>
  <c r="B1647" i="16"/>
  <c r="B1648" i="16"/>
  <c r="B1649" i="16"/>
  <c r="B1650" i="16"/>
  <c r="B1651" i="16"/>
  <c r="B1652" i="16"/>
  <c r="B1653" i="16"/>
  <c r="B1654" i="16"/>
  <c r="B1655" i="16"/>
  <c r="B1656" i="16"/>
  <c r="B1657" i="16"/>
  <c r="B1658" i="16"/>
  <c r="B1659" i="16"/>
  <c r="B1660" i="16"/>
  <c r="B1661" i="16"/>
  <c r="B1662" i="16"/>
  <c r="B1663" i="16"/>
  <c r="B1664" i="16"/>
  <c r="B1665" i="16"/>
  <c r="B1666" i="16"/>
  <c r="B1667" i="16"/>
  <c r="B1668" i="16"/>
  <c r="B1669" i="16"/>
  <c r="B1670" i="16"/>
  <c r="B1671" i="16"/>
  <c r="B1672" i="16"/>
  <c r="B1673" i="16"/>
  <c r="B1674" i="16"/>
  <c r="B1675" i="16"/>
  <c r="B1676" i="16"/>
  <c r="B1677" i="16"/>
  <c r="B1678" i="16"/>
  <c r="B1679" i="16"/>
  <c r="B1680" i="16"/>
  <c r="B1681" i="16"/>
  <c r="B1682" i="16"/>
  <c r="B1683" i="16"/>
  <c r="B1684" i="16"/>
  <c r="B1685" i="16"/>
  <c r="B1686" i="16"/>
  <c r="B1687" i="16"/>
  <c r="B1688" i="16"/>
  <c r="B1689" i="16"/>
  <c r="B1690" i="16"/>
  <c r="B1691" i="16"/>
  <c r="B1692" i="16"/>
  <c r="B1693" i="16"/>
  <c r="B1694" i="16"/>
  <c r="B1695" i="16"/>
  <c r="B1696" i="16"/>
  <c r="B1697" i="16"/>
  <c r="B1698" i="16"/>
  <c r="B1699" i="16"/>
  <c r="B1700" i="16"/>
  <c r="B1701" i="16"/>
  <c r="B1702" i="16"/>
  <c r="B1703" i="16"/>
  <c r="B1704" i="16"/>
  <c r="B1705" i="16"/>
  <c r="B1706" i="16"/>
  <c r="B1707" i="16"/>
  <c r="B1708" i="16"/>
  <c r="B1709" i="16"/>
  <c r="B1710" i="16"/>
  <c r="B1711" i="16"/>
  <c r="B1712" i="16"/>
  <c r="B1713" i="16"/>
  <c r="B1714" i="16"/>
  <c r="B1715" i="16"/>
  <c r="B1716" i="16"/>
  <c r="B1717" i="16"/>
  <c r="B1718" i="16"/>
  <c r="B1719" i="16"/>
  <c r="B1720" i="16"/>
  <c r="B1721" i="16"/>
  <c r="B1722" i="16"/>
  <c r="B1723" i="16"/>
  <c r="B1724" i="16"/>
  <c r="B1725" i="16"/>
  <c r="B1726" i="16"/>
  <c r="B1727" i="16"/>
  <c r="B1728" i="16"/>
  <c r="B1729" i="16"/>
  <c r="B1730" i="16"/>
  <c r="B1731" i="16"/>
  <c r="B1732" i="16"/>
  <c r="B1733" i="16"/>
  <c r="B1734" i="16"/>
  <c r="B1735" i="16"/>
  <c r="B1736" i="16"/>
  <c r="B1737" i="16"/>
  <c r="B1738" i="16"/>
  <c r="B1739" i="16"/>
  <c r="B1740" i="16"/>
  <c r="B1741" i="16"/>
  <c r="B1742" i="16"/>
  <c r="B1743" i="16"/>
  <c r="B1744" i="16"/>
  <c r="B1745" i="16"/>
  <c r="B1746" i="16"/>
  <c r="B1747" i="16"/>
  <c r="B1748" i="16"/>
  <c r="B1749" i="16"/>
  <c r="B1750" i="16"/>
  <c r="B1751" i="16"/>
  <c r="B1752" i="16"/>
  <c r="B1753" i="16"/>
  <c r="B1754" i="16"/>
  <c r="B1755" i="16"/>
  <c r="B1756" i="16"/>
  <c r="B1757" i="16"/>
  <c r="B1758" i="16"/>
  <c r="B1759" i="16"/>
  <c r="B1760" i="16"/>
  <c r="B1761" i="16"/>
  <c r="B1762" i="16"/>
  <c r="B1763" i="16"/>
  <c r="B1764" i="16"/>
  <c r="B1765" i="16"/>
  <c r="B1766" i="16"/>
  <c r="B1767" i="16"/>
  <c r="B1768" i="16"/>
  <c r="B1769" i="16"/>
  <c r="B1770" i="16"/>
  <c r="B1771" i="16"/>
  <c r="B1772" i="16"/>
  <c r="B1773" i="16"/>
  <c r="B1774" i="16"/>
  <c r="B1775" i="16"/>
  <c r="B1776" i="16"/>
  <c r="B1777" i="16"/>
  <c r="B1778" i="16"/>
  <c r="B1779" i="16"/>
  <c r="B1780" i="16"/>
  <c r="B1781" i="16"/>
  <c r="B1782" i="16"/>
  <c r="B1783" i="16"/>
  <c r="B1784" i="16"/>
  <c r="B1785" i="16"/>
  <c r="B1786" i="16"/>
  <c r="B1787" i="16"/>
  <c r="B1788" i="16"/>
  <c r="B1789" i="16"/>
  <c r="B1790" i="16"/>
  <c r="B1791" i="16"/>
  <c r="B1792" i="16"/>
  <c r="B1793" i="16"/>
  <c r="B1794" i="16"/>
  <c r="B1795" i="16"/>
  <c r="B1796" i="16"/>
  <c r="B1797" i="16"/>
  <c r="B1798" i="16"/>
  <c r="B1799" i="16"/>
  <c r="B1800" i="16"/>
  <c r="B1801" i="16"/>
  <c r="B1802" i="16"/>
  <c r="B1803" i="16"/>
  <c r="B1804" i="16"/>
  <c r="B1805" i="16"/>
  <c r="B1806" i="16"/>
  <c r="B1807" i="16"/>
  <c r="B1808" i="16"/>
  <c r="B1809" i="16"/>
  <c r="B1810" i="16"/>
  <c r="B1811" i="16"/>
  <c r="B1812" i="16"/>
  <c r="B1813" i="16"/>
  <c r="B1814" i="16"/>
  <c r="B1815" i="16"/>
  <c r="B1816" i="16"/>
  <c r="B1817" i="16"/>
  <c r="B1818" i="16"/>
  <c r="B1819" i="16"/>
  <c r="B1820" i="16"/>
  <c r="B1821" i="16"/>
  <c r="B1822" i="16"/>
  <c r="B1823" i="16"/>
  <c r="B1824" i="16"/>
  <c r="B1825" i="16"/>
  <c r="B1826" i="16"/>
  <c r="B1827" i="16"/>
  <c r="B1828" i="16"/>
  <c r="B1829" i="16"/>
  <c r="B1830" i="16"/>
  <c r="B1831" i="16"/>
  <c r="B1832" i="16"/>
  <c r="B1833" i="16"/>
  <c r="B1834" i="16"/>
  <c r="B1835" i="16"/>
  <c r="B1836" i="16"/>
  <c r="B1837" i="16"/>
  <c r="B1838" i="16"/>
  <c r="B1839" i="16"/>
  <c r="B1840" i="16"/>
  <c r="B1841" i="16"/>
  <c r="B1842" i="16"/>
  <c r="B1843" i="16"/>
  <c r="B1844" i="16"/>
  <c r="B1845" i="16"/>
  <c r="B1846" i="16"/>
  <c r="B1847" i="16"/>
  <c r="B1848" i="16"/>
  <c r="B1849" i="16"/>
  <c r="B1850" i="16"/>
  <c r="B1851" i="16"/>
  <c r="B1852" i="16"/>
  <c r="B1853" i="16"/>
  <c r="B1854" i="16"/>
  <c r="B1855" i="16"/>
  <c r="B1856" i="16"/>
  <c r="B1857" i="16"/>
  <c r="B1858" i="16"/>
  <c r="B1859" i="16"/>
  <c r="B1860" i="16"/>
  <c r="B1861" i="16"/>
  <c r="B1862" i="16"/>
  <c r="B1863" i="16"/>
  <c r="B1864" i="16"/>
  <c r="B1865" i="16"/>
  <c r="B1866" i="16"/>
  <c r="B1867" i="16"/>
  <c r="B1868" i="16"/>
  <c r="B1869" i="16"/>
  <c r="B1870" i="16"/>
  <c r="B1871" i="16"/>
  <c r="B1872" i="16"/>
  <c r="B1873" i="16"/>
  <c r="B1874" i="16"/>
  <c r="B1875" i="16"/>
  <c r="B1876" i="16"/>
  <c r="B1877" i="16"/>
  <c r="B1878" i="16"/>
  <c r="B1879" i="16"/>
  <c r="B1880" i="16"/>
  <c r="B1881" i="16"/>
  <c r="B1882" i="16"/>
  <c r="B1883" i="16"/>
  <c r="B1884" i="16"/>
  <c r="B1885" i="16"/>
  <c r="B1886" i="16"/>
  <c r="B1887" i="16"/>
  <c r="B1888" i="16"/>
  <c r="B1889" i="16"/>
  <c r="B1890" i="16"/>
  <c r="B1891" i="16"/>
  <c r="B1892" i="16"/>
  <c r="B1893" i="16"/>
  <c r="B1894" i="16"/>
  <c r="B1895" i="16"/>
  <c r="B1896" i="16"/>
  <c r="B1897" i="16"/>
  <c r="B1898" i="16"/>
  <c r="B1899" i="16"/>
  <c r="B1900" i="16"/>
  <c r="B1901" i="16"/>
  <c r="B1902" i="16"/>
  <c r="B1903" i="16"/>
  <c r="B1904" i="16"/>
  <c r="B1905" i="16"/>
  <c r="B1906" i="16"/>
  <c r="B1907" i="16"/>
  <c r="B1908" i="16"/>
  <c r="B1909" i="16"/>
  <c r="B1910" i="16"/>
  <c r="B1911" i="16"/>
  <c r="B1912" i="16"/>
  <c r="B1913" i="16"/>
  <c r="B1914" i="16"/>
  <c r="B1915" i="16"/>
  <c r="B1916" i="16"/>
  <c r="B1917" i="16"/>
  <c r="B1918" i="16"/>
  <c r="B1919" i="16"/>
  <c r="B1920" i="16"/>
  <c r="B1921" i="16"/>
  <c r="B1922" i="16"/>
  <c r="B1923" i="16"/>
  <c r="B1924" i="16"/>
  <c r="B1925" i="16"/>
  <c r="B1926" i="16"/>
  <c r="B1927" i="16"/>
  <c r="B1928" i="16"/>
  <c r="B1929" i="16"/>
  <c r="B1930" i="16"/>
  <c r="B1931" i="16"/>
  <c r="B1932" i="16"/>
  <c r="B1933" i="16"/>
  <c r="B1934" i="16"/>
  <c r="B1935" i="16"/>
  <c r="B1936" i="16"/>
  <c r="B1937" i="16"/>
  <c r="B1938" i="16"/>
  <c r="B1939" i="16"/>
  <c r="B1940" i="16"/>
  <c r="B1941" i="16"/>
  <c r="B1942" i="16"/>
  <c r="B1943" i="16"/>
  <c r="B1944" i="16"/>
  <c r="B1945" i="16"/>
  <c r="B1946" i="16"/>
  <c r="B1947" i="16"/>
  <c r="B1948" i="16"/>
  <c r="B1949" i="16"/>
  <c r="B1950" i="16"/>
  <c r="B1951" i="16"/>
  <c r="B1952" i="16"/>
  <c r="B1953" i="16"/>
  <c r="B1954" i="16"/>
  <c r="B1955" i="16"/>
  <c r="B1956" i="16"/>
  <c r="B1957" i="16"/>
  <c r="B1958" i="16"/>
  <c r="B1959" i="16"/>
  <c r="B1960" i="16"/>
  <c r="B1961" i="16"/>
  <c r="B1962" i="16"/>
  <c r="B1963" i="16"/>
  <c r="B1964" i="16"/>
  <c r="B1965" i="16"/>
  <c r="B1966" i="16"/>
  <c r="B1967" i="16"/>
  <c r="B1968" i="16"/>
  <c r="B1969" i="16"/>
  <c r="B1970" i="16"/>
  <c r="B1971" i="16"/>
  <c r="B1972" i="16"/>
  <c r="B1973" i="16"/>
  <c r="B1974" i="16"/>
  <c r="B1975" i="16"/>
  <c r="B1976" i="16"/>
  <c r="B1977" i="16"/>
  <c r="B1978" i="16"/>
  <c r="B1979" i="16"/>
  <c r="B1980" i="16"/>
  <c r="B1981" i="16"/>
  <c r="B1982" i="16"/>
  <c r="B1983" i="16"/>
  <c r="B1984" i="16"/>
  <c r="B1985" i="16"/>
  <c r="B1986" i="16"/>
  <c r="B1987" i="16"/>
  <c r="B1988" i="16"/>
  <c r="B1989" i="16"/>
  <c r="B1990" i="16"/>
  <c r="B1991" i="16"/>
  <c r="B1992" i="16"/>
  <c r="B1993" i="16"/>
  <c r="B1994" i="16"/>
  <c r="B1995" i="16"/>
  <c r="B1996" i="16"/>
  <c r="B1997" i="16"/>
  <c r="B1998" i="16"/>
  <c r="B1999" i="16"/>
  <c r="B2000" i="16"/>
  <c r="B2001" i="16"/>
  <c r="B2002" i="16"/>
  <c r="B2003" i="16"/>
  <c r="B2004" i="16"/>
  <c r="B2005" i="16"/>
  <c r="B2006" i="16"/>
  <c r="B2007" i="16"/>
  <c r="B2008" i="16"/>
  <c r="B2009" i="16"/>
  <c r="B2010" i="16"/>
  <c r="B2011" i="16"/>
  <c r="B2012" i="16"/>
  <c r="B2013" i="16"/>
  <c r="B2014" i="16"/>
  <c r="B2015" i="16"/>
  <c r="B2016" i="16"/>
  <c r="B2017" i="16"/>
  <c r="B2018" i="16"/>
  <c r="B2019" i="16"/>
  <c r="B2020" i="16"/>
  <c r="B2021" i="16"/>
  <c r="B2022" i="16"/>
  <c r="B2023" i="16"/>
  <c r="B2024" i="16"/>
  <c r="B2025" i="16"/>
  <c r="B2026" i="16"/>
  <c r="B2027" i="16"/>
  <c r="B2028" i="16"/>
  <c r="B2029" i="16"/>
  <c r="B2030" i="16"/>
  <c r="B2031" i="16"/>
  <c r="B2032" i="16"/>
  <c r="B2033" i="16"/>
  <c r="B2034" i="16"/>
  <c r="B2035" i="16"/>
  <c r="B2036" i="16"/>
  <c r="B2037" i="16"/>
  <c r="B2038" i="16"/>
  <c r="B2039" i="16"/>
  <c r="B2040" i="16"/>
  <c r="B2041" i="16"/>
  <c r="B2042" i="16"/>
  <c r="B2043" i="16"/>
  <c r="B2044" i="16"/>
  <c r="B2045" i="16"/>
  <c r="B2046" i="16"/>
  <c r="B2047" i="16"/>
  <c r="B2048" i="16"/>
  <c r="B2049" i="16"/>
  <c r="B2050" i="16"/>
  <c r="B2051" i="16"/>
  <c r="B2052" i="16"/>
  <c r="B2053" i="16"/>
  <c r="B2054" i="16"/>
  <c r="B2055" i="16"/>
  <c r="B2056" i="16"/>
  <c r="B2057" i="16"/>
  <c r="B2058" i="16"/>
  <c r="B2059" i="16"/>
  <c r="B2060" i="16"/>
  <c r="B2061" i="16"/>
  <c r="B2062" i="16"/>
  <c r="B2063" i="16"/>
  <c r="B2064" i="16"/>
  <c r="B2065" i="16"/>
  <c r="B2066" i="16"/>
  <c r="B2067" i="16"/>
  <c r="B2068" i="16"/>
  <c r="B2069" i="16"/>
  <c r="B2070" i="16"/>
  <c r="B2071" i="16"/>
  <c r="B2072" i="16"/>
  <c r="B2073" i="16"/>
  <c r="B2074" i="16"/>
  <c r="B2075" i="16"/>
  <c r="B2076" i="16"/>
  <c r="B2077" i="16"/>
  <c r="B2078" i="16"/>
  <c r="B2079" i="16"/>
  <c r="B2080" i="16"/>
  <c r="B2081" i="16"/>
  <c r="B2082" i="16"/>
  <c r="B2083" i="16"/>
  <c r="B2084" i="16"/>
  <c r="B2085" i="16"/>
  <c r="B2086" i="16"/>
  <c r="B2087" i="16"/>
  <c r="B2088" i="16"/>
  <c r="B2089" i="16"/>
  <c r="B2090" i="16"/>
  <c r="B2091" i="16"/>
  <c r="B2092" i="16"/>
  <c r="B2093" i="16"/>
  <c r="B2094" i="16"/>
  <c r="B2095" i="16"/>
  <c r="B2096" i="16"/>
  <c r="B2097" i="16"/>
  <c r="B2098" i="16"/>
  <c r="B2099" i="16"/>
  <c r="B2100" i="16"/>
  <c r="B2101" i="16"/>
  <c r="B2102" i="16"/>
  <c r="B2103" i="16"/>
  <c r="B2104" i="16"/>
  <c r="B2105" i="16"/>
  <c r="B2106" i="16"/>
  <c r="B2107" i="16"/>
  <c r="B2108" i="16"/>
  <c r="B2109" i="16"/>
  <c r="B2110" i="16"/>
  <c r="B2111" i="16"/>
  <c r="B2112" i="16"/>
  <c r="B2113" i="16"/>
  <c r="B2114" i="16"/>
  <c r="B2115" i="16"/>
  <c r="B2116" i="16"/>
  <c r="B2117" i="16"/>
  <c r="B2118" i="16"/>
  <c r="B2119" i="16"/>
  <c r="B2120" i="16"/>
  <c r="B2121" i="16"/>
  <c r="B2122" i="16"/>
  <c r="B2123" i="16"/>
  <c r="B2124" i="16"/>
  <c r="B2125" i="16"/>
  <c r="B2126" i="16"/>
  <c r="B2127" i="16"/>
  <c r="B2128" i="16"/>
  <c r="B2129" i="16"/>
  <c r="B2130" i="16"/>
  <c r="B2131" i="16"/>
  <c r="B2132" i="16"/>
  <c r="B2133" i="16"/>
  <c r="B2134" i="16"/>
  <c r="B2135" i="16"/>
  <c r="B2136" i="16"/>
  <c r="B2137" i="16"/>
  <c r="B2138" i="16"/>
  <c r="B2139" i="16"/>
  <c r="B2140" i="16"/>
  <c r="B2141" i="16"/>
  <c r="B2142" i="16"/>
  <c r="B2143" i="16"/>
  <c r="B2144" i="16"/>
  <c r="B2145" i="16"/>
  <c r="B2146" i="16"/>
  <c r="B2147" i="16"/>
  <c r="B2148" i="16"/>
  <c r="B2149" i="16"/>
  <c r="B2150" i="16"/>
  <c r="B2151" i="16"/>
  <c r="B2152" i="16"/>
  <c r="B2153" i="16"/>
  <c r="B2154" i="16"/>
  <c r="B2155" i="16"/>
  <c r="B2156" i="16"/>
  <c r="B2157" i="16"/>
  <c r="B2158" i="16"/>
  <c r="B2159" i="16"/>
  <c r="B2160" i="16"/>
  <c r="B2161" i="16"/>
  <c r="B2162" i="16"/>
  <c r="B2163" i="16"/>
  <c r="B2164" i="16"/>
  <c r="B2165" i="16"/>
  <c r="B2166" i="16"/>
  <c r="B2167" i="16"/>
  <c r="B2168" i="16"/>
  <c r="B2169" i="16"/>
  <c r="B2170" i="16"/>
  <c r="B2171" i="16"/>
  <c r="B2172" i="16"/>
  <c r="B2173" i="16"/>
  <c r="B2174" i="16"/>
  <c r="B2175" i="16"/>
  <c r="B2176" i="16"/>
  <c r="B2177" i="16"/>
  <c r="B2178" i="16"/>
  <c r="B2179" i="16"/>
  <c r="B2180" i="16"/>
  <c r="B2181" i="16"/>
  <c r="B2182" i="16"/>
  <c r="B2183" i="16"/>
  <c r="B2184" i="16"/>
  <c r="B2185" i="16"/>
  <c r="B2186" i="16"/>
  <c r="B2187" i="16"/>
  <c r="B2188" i="16"/>
  <c r="B2189" i="16"/>
  <c r="B2190" i="16"/>
  <c r="B2191" i="16"/>
  <c r="B2192" i="16"/>
  <c r="B2193" i="16"/>
  <c r="B2194" i="16"/>
  <c r="B2195" i="16"/>
  <c r="B2196" i="16"/>
  <c r="B2197" i="16"/>
  <c r="B2198" i="16"/>
  <c r="B2199" i="16"/>
  <c r="B2200" i="16"/>
  <c r="B2201" i="16"/>
  <c r="B2202" i="16"/>
  <c r="B2203" i="16"/>
  <c r="B2204" i="16"/>
  <c r="B2205" i="16"/>
  <c r="B2206" i="16"/>
  <c r="B2207" i="16"/>
  <c r="B2208" i="16"/>
  <c r="B2209" i="16"/>
  <c r="B2210" i="16"/>
  <c r="B2211" i="16"/>
  <c r="B2212" i="16"/>
  <c r="B2213" i="16"/>
  <c r="B2214" i="16"/>
  <c r="B2215" i="16"/>
  <c r="B2216" i="16"/>
  <c r="B2217" i="16"/>
  <c r="B2218" i="16"/>
  <c r="B2219" i="16"/>
  <c r="B2220" i="16"/>
  <c r="B2221" i="16"/>
  <c r="B2222" i="16"/>
  <c r="B2223" i="16"/>
  <c r="B2224" i="16"/>
  <c r="B2225" i="16"/>
  <c r="B2226" i="16"/>
  <c r="B2227" i="16"/>
  <c r="B2228" i="16"/>
  <c r="B2229" i="16"/>
  <c r="B2230" i="16"/>
  <c r="B2231" i="16"/>
  <c r="B2232" i="16"/>
  <c r="B2233" i="16"/>
  <c r="B2234" i="16"/>
  <c r="B2235" i="16"/>
  <c r="B2236" i="16"/>
  <c r="B2237" i="16"/>
  <c r="B2238" i="16"/>
  <c r="B2239" i="16"/>
  <c r="B2240" i="16"/>
  <c r="B2241" i="16"/>
  <c r="B2242" i="16"/>
  <c r="B2243" i="16"/>
  <c r="B2244" i="16"/>
  <c r="B2245" i="16"/>
  <c r="B2246" i="16"/>
  <c r="B2247" i="16"/>
  <c r="B2248" i="16"/>
  <c r="B2249" i="16"/>
  <c r="B2250" i="16"/>
  <c r="B2251" i="16"/>
  <c r="B2252" i="16"/>
  <c r="B2253" i="16"/>
  <c r="B2254" i="16"/>
  <c r="B2255" i="16"/>
  <c r="B2256" i="16"/>
  <c r="B2257" i="16"/>
  <c r="B2258" i="16"/>
  <c r="B2259" i="16"/>
  <c r="B2260" i="16"/>
  <c r="B2261" i="16"/>
  <c r="B2262" i="16"/>
  <c r="B2263" i="16"/>
  <c r="B2264" i="16"/>
  <c r="B2265" i="16"/>
  <c r="B2266" i="16"/>
  <c r="B2267" i="16"/>
  <c r="B2268" i="16"/>
  <c r="B2269" i="16"/>
  <c r="B2270" i="16"/>
  <c r="B2271" i="16"/>
  <c r="B2272" i="16"/>
  <c r="B2273" i="16"/>
  <c r="B2274" i="16"/>
  <c r="B2275" i="16"/>
  <c r="B2276" i="16"/>
  <c r="B2277" i="16"/>
  <c r="B2278" i="16"/>
  <c r="B2279" i="16"/>
  <c r="B2280" i="16"/>
  <c r="B2281" i="16"/>
  <c r="B2282" i="16"/>
  <c r="B2283" i="16"/>
  <c r="B2284" i="16"/>
  <c r="B2285" i="16"/>
  <c r="B2286" i="16"/>
  <c r="B2287" i="16"/>
  <c r="B2288" i="16"/>
  <c r="B2289" i="16"/>
  <c r="B2290" i="16"/>
  <c r="B2291" i="16"/>
  <c r="B2292" i="16"/>
  <c r="B2293" i="16"/>
  <c r="B2294" i="16"/>
  <c r="B2295" i="16"/>
  <c r="B2296" i="16"/>
  <c r="B2297" i="16"/>
  <c r="B2298" i="16"/>
  <c r="B2299" i="16"/>
  <c r="B2300" i="16"/>
  <c r="B2301" i="16"/>
  <c r="B2302" i="16"/>
  <c r="B2303" i="16"/>
  <c r="B2304" i="16"/>
  <c r="B2305" i="16"/>
  <c r="B2306" i="16"/>
  <c r="B2307" i="16"/>
  <c r="B2308" i="16"/>
  <c r="B2309" i="16"/>
  <c r="B2310" i="16"/>
  <c r="B2311" i="16"/>
  <c r="B2312" i="16"/>
  <c r="B2313" i="16"/>
  <c r="B2314" i="16"/>
  <c r="B2315" i="16"/>
  <c r="B2316" i="16"/>
  <c r="B2317" i="16"/>
  <c r="B2318" i="16"/>
  <c r="B2319" i="16"/>
  <c r="B2320" i="16"/>
  <c r="B2321" i="16"/>
  <c r="B2322" i="16"/>
  <c r="B2323" i="16"/>
  <c r="B2324" i="16"/>
  <c r="B2325" i="16"/>
  <c r="B2326" i="16"/>
  <c r="B2327" i="16"/>
  <c r="B2328" i="16"/>
  <c r="B2329" i="16"/>
  <c r="B2330" i="16"/>
  <c r="B2331" i="16"/>
  <c r="B2332" i="16"/>
  <c r="B2333" i="16"/>
  <c r="B2334" i="16"/>
  <c r="B2335" i="16"/>
  <c r="B2336" i="16"/>
  <c r="B2" i="16"/>
  <c r="I3" i="15" a="1"/>
  <c r="I3" i="15" s="1"/>
  <c r="I4" i="15" a="1"/>
  <c r="I4" i="15" s="1"/>
  <c r="I5" i="15" a="1"/>
  <c r="I5" i="15"/>
  <c r="I6" i="15" a="1"/>
  <c r="I6" i="15" s="1"/>
  <c r="I7" i="15" a="1"/>
  <c r="I7" i="15" s="1"/>
  <c r="I8" i="15" a="1"/>
  <c r="I8" i="15" s="1"/>
  <c r="I9" i="15" a="1"/>
  <c r="I9" i="15" s="1"/>
  <c r="I10" i="15" a="1"/>
  <c r="I10" i="15" s="1"/>
  <c r="I11" i="15" a="1"/>
  <c r="I11" i="15" s="1"/>
  <c r="I12" i="15" a="1"/>
  <c r="I12" i="15" s="1"/>
  <c r="I13" i="15" a="1"/>
  <c r="I13" i="15" s="1"/>
  <c r="I14" i="15" a="1"/>
  <c r="I14" i="15" s="1"/>
  <c r="I15" i="15" a="1"/>
  <c r="I15" i="15" s="1"/>
  <c r="I16" i="15" a="1"/>
  <c r="I16" i="15" s="1"/>
  <c r="I17" i="15" a="1"/>
  <c r="I17" i="15" s="1"/>
  <c r="I18" i="15" a="1"/>
  <c r="I18" i="15" s="1"/>
  <c r="I19" i="15" a="1"/>
  <c r="I19" i="15" s="1"/>
  <c r="I20" i="15" a="1"/>
  <c r="I20" i="15" s="1"/>
  <c r="I21" i="15" a="1"/>
  <c r="I21" i="15"/>
  <c r="I22" i="15" a="1"/>
  <c r="I22" i="15" s="1"/>
  <c r="I23" i="15" a="1"/>
  <c r="I23" i="15" s="1"/>
  <c r="I24" i="15" a="1"/>
  <c r="I24" i="15" s="1"/>
  <c r="I25" i="15" a="1"/>
  <c r="I25" i="15"/>
  <c r="I26" i="15" a="1"/>
  <c r="I26" i="15" s="1"/>
  <c r="I27" i="15" a="1"/>
  <c r="I27" i="15" s="1"/>
  <c r="I28" i="15" a="1"/>
  <c r="I28" i="15" s="1"/>
  <c r="I29" i="15" a="1"/>
  <c r="I29" i="15"/>
  <c r="I30" i="15" a="1"/>
  <c r="I30" i="15" s="1"/>
  <c r="I31" i="15" a="1"/>
  <c r="I31" i="15" s="1"/>
  <c r="I32" i="15" a="1"/>
  <c r="I32" i="15" s="1"/>
  <c r="I33" i="15" a="1"/>
  <c r="I33" i="15" s="1"/>
  <c r="I34" i="15" a="1"/>
  <c r="I34" i="15" s="1"/>
  <c r="I35" i="15" a="1"/>
  <c r="I35" i="15" s="1"/>
  <c r="I36" i="15" a="1"/>
  <c r="I36" i="15" s="1"/>
  <c r="I37" i="15" a="1"/>
  <c r="I37" i="15"/>
  <c r="I38" i="15" a="1"/>
  <c r="I38" i="15" s="1"/>
  <c r="I39" i="15" a="1"/>
  <c r="I39" i="15" s="1"/>
  <c r="I40" i="15" a="1"/>
  <c r="I40" i="15" s="1"/>
  <c r="I41" i="15" a="1"/>
  <c r="I41" i="15" s="1"/>
  <c r="I42" i="15" a="1"/>
  <c r="I42" i="15" s="1"/>
  <c r="I43" i="15" a="1"/>
  <c r="I43" i="15" s="1"/>
  <c r="I44" i="15" a="1"/>
  <c r="I44" i="15" s="1"/>
  <c r="I45" i="15" a="1"/>
  <c r="I45" i="15"/>
  <c r="I46" i="15" a="1"/>
  <c r="I46" i="15" s="1"/>
  <c r="I47" i="15" a="1"/>
  <c r="I47" i="15" s="1"/>
  <c r="I48" i="15" a="1"/>
  <c r="I48" i="15" s="1"/>
  <c r="I49" i="15" a="1"/>
  <c r="I49" i="15" s="1"/>
  <c r="I50" i="15" a="1"/>
  <c r="I50" i="15" s="1"/>
  <c r="I51" i="15" a="1"/>
  <c r="I51" i="15" s="1"/>
  <c r="I52" i="15" a="1"/>
  <c r="I52" i="15" s="1"/>
  <c r="I53" i="15" a="1"/>
  <c r="I53" i="15"/>
  <c r="I54" i="15" a="1"/>
  <c r="I54" i="15" s="1"/>
  <c r="I55" i="15" a="1"/>
  <c r="I55" i="15" s="1"/>
  <c r="I56" i="15" a="1"/>
  <c r="I56" i="15" s="1"/>
  <c r="I57" i="15" a="1"/>
  <c r="I57" i="15"/>
  <c r="I58" i="15" a="1"/>
  <c r="I58" i="15" s="1"/>
  <c r="I59" i="15" a="1"/>
  <c r="I59" i="15" s="1"/>
  <c r="I60" i="15" a="1"/>
  <c r="I60" i="15" s="1"/>
  <c r="I61" i="15" a="1"/>
  <c r="I61" i="15"/>
  <c r="I62" i="15" a="1"/>
  <c r="I62" i="15" s="1"/>
  <c r="I63" i="15" a="1"/>
  <c r="I63" i="15" s="1"/>
  <c r="I64" i="15" a="1"/>
  <c r="I64" i="15" s="1"/>
  <c r="I65" i="15" a="1"/>
  <c r="I65" i="15" s="1"/>
  <c r="I66" i="15" a="1"/>
  <c r="I66" i="15" s="1"/>
  <c r="I67" i="15" a="1"/>
  <c r="I67" i="15" s="1"/>
  <c r="I68" i="15" a="1"/>
  <c r="I68" i="15" s="1"/>
  <c r="I69" i="15" a="1"/>
  <c r="I69" i="15"/>
  <c r="I70" i="15" a="1"/>
  <c r="I70" i="15" s="1"/>
  <c r="I71" i="15" a="1"/>
  <c r="I71" i="15" s="1"/>
  <c r="I72" i="15" a="1"/>
  <c r="I72" i="15" s="1"/>
  <c r="I73" i="15" a="1"/>
  <c r="I73" i="15" s="1"/>
  <c r="I74" i="15" a="1"/>
  <c r="I74" i="15" s="1"/>
  <c r="I75" i="15" a="1"/>
  <c r="I75" i="15" s="1"/>
  <c r="I76" i="15" a="1"/>
  <c r="I76" i="15" s="1"/>
  <c r="I77" i="15" a="1"/>
  <c r="I77" i="15"/>
  <c r="I78" i="15" a="1"/>
  <c r="I78" i="15" s="1"/>
  <c r="I79" i="15" a="1"/>
  <c r="I79" i="15" s="1"/>
  <c r="I80" i="15" a="1"/>
  <c r="I80" i="15" s="1"/>
  <c r="I81" i="15" a="1"/>
  <c r="I81" i="15" s="1"/>
  <c r="I82" i="15" a="1"/>
  <c r="I82" i="15" s="1"/>
  <c r="I83" i="15" a="1"/>
  <c r="I83" i="15" s="1"/>
  <c r="I84" i="15" a="1"/>
  <c r="I84" i="15" s="1"/>
  <c r="I85" i="15" a="1"/>
  <c r="I85" i="15"/>
  <c r="I86" i="15" a="1"/>
  <c r="I86" i="15" s="1"/>
  <c r="I87" i="15" a="1"/>
  <c r="I87" i="15" s="1"/>
  <c r="I88" i="15" a="1"/>
  <c r="I88" i="15" s="1"/>
  <c r="I89" i="15" a="1"/>
  <c r="I89" i="15"/>
  <c r="I90" i="15" a="1"/>
  <c r="I90" i="15" s="1"/>
  <c r="I91" i="15" a="1"/>
  <c r="I91" i="15" s="1"/>
  <c r="I92" i="15" a="1"/>
  <c r="I92" i="15" s="1"/>
  <c r="I93" i="15" a="1"/>
  <c r="I93" i="15"/>
  <c r="I94" i="15" a="1"/>
  <c r="I94" i="15" s="1"/>
  <c r="I95" i="15" a="1"/>
  <c r="I95" i="15" s="1"/>
  <c r="I96" i="15" a="1"/>
  <c r="I96" i="15" s="1"/>
  <c r="I97" i="15" a="1"/>
  <c r="I97" i="15" s="1"/>
  <c r="I98" i="15" a="1"/>
  <c r="I98" i="15" s="1"/>
  <c r="I99" i="15" a="1"/>
  <c r="I99" i="15" s="1"/>
  <c r="I100" i="15" a="1"/>
  <c r="I100" i="15" s="1"/>
  <c r="I101" i="15" a="1"/>
  <c r="I101" i="15"/>
  <c r="I102" i="15" a="1"/>
  <c r="I102" i="15" s="1"/>
  <c r="I103" i="15" a="1"/>
  <c r="I103" i="15" s="1"/>
  <c r="I104" i="15" a="1"/>
  <c r="I104" i="15" s="1"/>
  <c r="I105" i="15" a="1"/>
  <c r="I105" i="15" s="1"/>
  <c r="I106" i="15" a="1"/>
  <c r="I106" i="15" s="1"/>
  <c r="I107" i="15" a="1"/>
  <c r="I107" i="15" s="1"/>
  <c r="I108" i="15" a="1"/>
  <c r="I108" i="15" s="1"/>
  <c r="I109" i="15" a="1"/>
  <c r="I109" i="15"/>
  <c r="I110" i="15" a="1"/>
  <c r="I110" i="15" s="1"/>
  <c r="I111" i="15" a="1"/>
  <c r="I111" i="15" s="1"/>
  <c r="I112" i="15" a="1"/>
  <c r="I112" i="15" s="1"/>
  <c r="I113" i="15" a="1"/>
  <c r="I113" i="15" s="1"/>
  <c r="I114" i="15" a="1"/>
  <c r="I114" i="15" s="1"/>
  <c r="I115" i="15" a="1"/>
  <c r="I115" i="15" s="1"/>
  <c r="I116" i="15" a="1"/>
  <c r="I116" i="15" s="1"/>
  <c r="I117" i="15" a="1"/>
  <c r="I117" i="15"/>
  <c r="I118" i="15" a="1"/>
  <c r="I118" i="15" s="1"/>
  <c r="I119" i="15" a="1"/>
  <c r="I119" i="15" s="1"/>
  <c r="I120" i="15" a="1"/>
  <c r="I120" i="15" s="1"/>
  <c r="I121" i="15" a="1"/>
  <c r="I121" i="15"/>
  <c r="I122" i="15" a="1"/>
  <c r="I122" i="15" s="1"/>
  <c r="I123" i="15" a="1"/>
  <c r="I123" i="15" s="1"/>
  <c r="I124" i="15" a="1"/>
  <c r="I124" i="15" s="1"/>
  <c r="I125" i="15" a="1"/>
  <c r="I125" i="15"/>
  <c r="I126" i="15" a="1"/>
  <c r="I126" i="15" s="1"/>
  <c r="I127" i="15" a="1"/>
  <c r="I127" i="15" s="1"/>
  <c r="I128" i="15" a="1"/>
  <c r="I128" i="15" s="1"/>
  <c r="I129" i="15" a="1"/>
  <c r="I129" i="15" s="1"/>
  <c r="I130" i="15" a="1"/>
  <c r="I130" i="15" s="1"/>
  <c r="I131" i="15" a="1"/>
  <c r="I131" i="15" s="1"/>
  <c r="I132" i="15" a="1"/>
  <c r="I132" i="15" s="1"/>
  <c r="I133" i="15" a="1"/>
  <c r="I133" i="15"/>
  <c r="I134" i="15" a="1"/>
  <c r="I134" i="15" s="1"/>
  <c r="I135" i="15" a="1"/>
  <c r="I135" i="15" s="1"/>
  <c r="I136" i="15" a="1"/>
  <c r="I136" i="15" s="1"/>
  <c r="I137" i="15" a="1"/>
  <c r="I137" i="15" s="1"/>
  <c r="I138" i="15" a="1"/>
  <c r="I138" i="15" s="1"/>
  <c r="I139" i="15" a="1"/>
  <c r="I139" i="15" s="1"/>
  <c r="I140" i="15" a="1"/>
  <c r="I140" i="15" s="1"/>
  <c r="I141" i="15" a="1"/>
  <c r="I141" i="15"/>
  <c r="I142" i="15" a="1"/>
  <c r="I142" i="15" s="1"/>
  <c r="I143" i="15" a="1"/>
  <c r="I143" i="15" s="1"/>
  <c r="I144" i="15" a="1"/>
  <c r="I144" i="15" s="1"/>
  <c r="I145" i="15" a="1"/>
  <c r="I145" i="15" s="1"/>
  <c r="I146" i="15" a="1"/>
  <c r="I146" i="15" s="1"/>
  <c r="I147" i="15" a="1"/>
  <c r="I147" i="15" s="1"/>
  <c r="I148" i="15" a="1"/>
  <c r="I148" i="15" s="1"/>
  <c r="I149" i="15" a="1"/>
  <c r="I149" i="15"/>
  <c r="I150" i="15" a="1"/>
  <c r="I150" i="15" s="1"/>
  <c r="I151" i="15" a="1"/>
  <c r="I151" i="15" s="1"/>
  <c r="I152" i="15" a="1"/>
  <c r="I152" i="15" s="1"/>
  <c r="I153" i="15" a="1"/>
  <c r="I153" i="15"/>
  <c r="I154" i="15" a="1"/>
  <c r="I154" i="15" s="1"/>
  <c r="I155" i="15" a="1"/>
  <c r="I155" i="15" s="1"/>
  <c r="I156" i="15" a="1"/>
  <c r="I156" i="15" s="1"/>
  <c r="I157" i="15" a="1"/>
  <c r="I157" i="15"/>
  <c r="I158" i="15" a="1"/>
  <c r="I158" i="15" s="1"/>
  <c r="I159" i="15" a="1"/>
  <c r="I159" i="15" s="1"/>
  <c r="I160" i="15" a="1"/>
  <c r="I160" i="15" s="1"/>
  <c r="I161" i="15" a="1"/>
  <c r="I161" i="15" s="1"/>
  <c r="I162" i="15" a="1"/>
  <c r="I162" i="15" s="1"/>
  <c r="I163" i="15" a="1"/>
  <c r="I163" i="15" s="1"/>
  <c r="I164" i="15" a="1"/>
  <c r="I164" i="15" s="1"/>
  <c r="I165" i="15" a="1"/>
  <c r="I165" i="15"/>
  <c r="I166" i="15" a="1"/>
  <c r="I166" i="15" s="1"/>
  <c r="I167" i="15" a="1"/>
  <c r="I167" i="15" s="1"/>
  <c r="I168" i="15" a="1"/>
  <c r="I168" i="15" s="1"/>
  <c r="I169" i="15" a="1"/>
  <c r="I169" i="15" s="1"/>
  <c r="I170" i="15" a="1"/>
  <c r="I170" i="15" s="1"/>
  <c r="I171" i="15" a="1"/>
  <c r="I171" i="15" s="1"/>
  <c r="I172" i="15" a="1"/>
  <c r="I172" i="15" s="1"/>
  <c r="I173" i="15" a="1"/>
  <c r="I173" i="15"/>
  <c r="I174" i="15" a="1"/>
  <c r="I174" i="15" s="1"/>
  <c r="I175" i="15" a="1"/>
  <c r="I175" i="15" s="1"/>
  <c r="I176" i="15" a="1"/>
  <c r="I176" i="15" s="1"/>
  <c r="I177" i="15" a="1"/>
  <c r="I177" i="15" s="1"/>
  <c r="I178" i="15" a="1"/>
  <c r="I178" i="15" s="1"/>
  <c r="I179" i="15" a="1"/>
  <c r="I179" i="15" s="1"/>
  <c r="I180" i="15" a="1"/>
  <c r="I180" i="15" s="1"/>
  <c r="I181" i="15" a="1"/>
  <c r="I181" i="15"/>
  <c r="I182" i="15" a="1"/>
  <c r="I182" i="15" s="1"/>
  <c r="I183" i="15" a="1"/>
  <c r="I183" i="15" s="1"/>
  <c r="I184" i="15" a="1"/>
  <c r="I184" i="15" s="1"/>
  <c r="I185" i="15" a="1"/>
  <c r="I185" i="15"/>
  <c r="I186" i="15" a="1"/>
  <c r="I186" i="15" s="1"/>
  <c r="I187" i="15" a="1"/>
  <c r="I187" i="15" s="1"/>
  <c r="I188" i="15" a="1"/>
  <c r="I188" i="15" s="1"/>
  <c r="I189" i="15" a="1"/>
  <c r="I189" i="15"/>
  <c r="I190" i="15" a="1"/>
  <c r="I190" i="15" s="1"/>
  <c r="I191" i="15" a="1"/>
  <c r="I191" i="15" s="1"/>
  <c r="I192" i="15" a="1"/>
  <c r="I192" i="15" s="1"/>
  <c r="I193" i="15" a="1"/>
  <c r="I193" i="15" s="1"/>
  <c r="I194" i="15" a="1"/>
  <c r="I194" i="15" s="1"/>
  <c r="I195" i="15" a="1"/>
  <c r="I195" i="15" s="1"/>
  <c r="I196" i="15" a="1"/>
  <c r="I196" i="15" s="1"/>
  <c r="I197" i="15" a="1"/>
  <c r="I197" i="15"/>
  <c r="I198" i="15" a="1"/>
  <c r="I198" i="15" s="1"/>
  <c r="I199" i="15" a="1"/>
  <c r="I199" i="15" s="1"/>
  <c r="I200" i="15" a="1"/>
  <c r="I200" i="15" s="1"/>
  <c r="I201" i="15" a="1"/>
  <c r="I201" i="15" s="1"/>
  <c r="I202" i="15" a="1"/>
  <c r="I202" i="15" s="1"/>
  <c r="I203" i="15" a="1"/>
  <c r="I203" i="15" s="1"/>
  <c r="I204" i="15" a="1"/>
  <c r="I204" i="15" s="1"/>
  <c r="I205" i="15" a="1"/>
  <c r="I205" i="15"/>
  <c r="I206" i="15" a="1"/>
  <c r="I206" i="15" s="1"/>
  <c r="I207" i="15" a="1"/>
  <c r="I207" i="15" s="1"/>
  <c r="I208" i="15" a="1"/>
  <c r="I208" i="15" s="1"/>
  <c r="I209" i="15" a="1"/>
  <c r="I209" i="15" s="1"/>
  <c r="I210" i="15" a="1"/>
  <c r="I210" i="15" s="1"/>
  <c r="I211" i="15" a="1"/>
  <c r="I211" i="15" s="1"/>
  <c r="I212" i="15" a="1"/>
  <c r="I212" i="15" s="1"/>
  <c r="I213" i="15" a="1"/>
  <c r="I213" i="15"/>
  <c r="I214" i="15" a="1"/>
  <c r="I214" i="15" s="1"/>
  <c r="I215" i="15" a="1"/>
  <c r="I215" i="15" s="1"/>
  <c r="I216" i="15" a="1"/>
  <c r="I216" i="15" s="1"/>
  <c r="I217" i="15" a="1"/>
  <c r="I217" i="15"/>
  <c r="I218" i="15" a="1"/>
  <c r="I218" i="15" s="1"/>
  <c r="I219" i="15" a="1"/>
  <c r="I219" i="15" s="1"/>
  <c r="I220" i="15" a="1"/>
  <c r="I220" i="15" s="1"/>
  <c r="I221" i="15" a="1"/>
  <c r="I221" i="15"/>
  <c r="I222" i="15" a="1"/>
  <c r="I222" i="15" s="1"/>
  <c r="I223" i="15" a="1"/>
  <c r="I223" i="15" s="1"/>
  <c r="I224" i="15" a="1"/>
  <c r="I224" i="15" s="1"/>
  <c r="I225" i="15" a="1"/>
  <c r="I225" i="15" s="1"/>
  <c r="I226" i="15" a="1"/>
  <c r="I226" i="15" s="1"/>
  <c r="I227" i="15" a="1"/>
  <c r="I227" i="15" s="1"/>
  <c r="I228" i="15" a="1"/>
  <c r="I228" i="15" s="1"/>
  <c r="I229" i="15" a="1"/>
  <c r="I229" i="15"/>
  <c r="I230" i="15" a="1"/>
  <c r="I230" i="15" s="1"/>
  <c r="I231" i="15" a="1"/>
  <c r="I231" i="15" s="1"/>
  <c r="I232" i="15" a="1"/>
  <c r="I232" i="15" s="1"/>
  <c r="I233" i="15" a="1"/>
  <c r="I233" i="15" s="1"/>
  <c r="I234" i="15" a="1"/>
  <c r="I234" i="15" s="1"/>
  <c r="I235" i="15" a="1"/>
  <c r="I235" i="15" s="1"/>
  <c r="I236" i="15" a="1"/>
  <c r="I236" i="15" s="1"/>
  <c r="I237" i="15" a="1"/>
  <c r="I237" i="15" s="1"/>
  <c r="I238" i="15" a="1"/>
  <c r="I238" i="15" s="1"/>
  <c r="I239" i="15" a="1"/>
  <c r="I239" i="15" s="1"/>
  <c r="I240" i="15" a="1"/>
  <c r="I240" i="15" s="1"/>
  <c r="I241" i="15" a="1"/>
  <c r="I241" i="15" s="1"/>
  <c r="I242" i="15" a="1"/>
  <c r="I242" i="15" s="1"/>
  <c r="I243" i="15" a="1"/>
  <c r="I243" i="15" s="1"/>
  <c r="I244" i="15" a="1"/>
  <c r="I244" i="15" s="1"/>
  <c r="I245" i="15" a="1"/>
  <c r="I245" i="15"/>
  <c r="I246" i="15" a="1"/>
  <c r="I246" i="15" s="1"/>
  <c r="I247" i="15" a="1"/>
  <c r="I247" i="15" s="1"/>
  <c r="I248" i="15" a="1"/>
  <c r="I248" i="15" s="1"/>
  <c r="I249" i="15" a="1"/>
  <c r="I249" i="15"/>
  <c r="I250" i="15" a="1"/>
  <c r="I250" i="15" s="1"/>
  <c r="I251" i="15" a="1"/>
  <c r="I251" i="15" s="1"/>
  <c r="I252" i="15" a="1"/>
  <c r="I252" i="15" s="1"/>
  <c r="I253" i="15" a="1"/>
  <c r="I253" i="15"/>
  <c r="I254" i="15" a="1"/>
  <c r="I254" i="15" s="1"/>
  <c r="I255" i="15" a="1"/>
  <c r="I255" i="15" s="1"/>
  <c r="I256" i="15" a="1"/>
  <c r="I256" i="15" s="1"/>
  <c r="I257" i="15" a="1"/>
  <c r="I257" i="15" s="1"/>
  <c r="I258" i="15" a="1"/>
  <c r="I258" i="15" s="1"/>
  <c r="I259" i="15" a="1"/>
  <c r="I259" i="15" s="1"/>
  <c r="I260" i="15" a="1"/>
  <c r="I260" i="15" s="1"/>
  <c r="I261" i="15" a="1"/>
  <c r="I261" i="15"/>
  <c r="I262" i="15" a="1"/>
  <c r="I262" i="15" s="1"/>
  <c r="I263" i="15" a="1"/>
  <c r="I263" i="15" s="1"/>
  <c r="I264" i="15" a="1"/>
  <c r="I264" i="15" s="1"/>
  <c r="I265" i="15" a="1"/>
  <c r="I265" i="15" s="1"/>
  <c r="I266" i="15" a="1"/>
  <c r="I266" i="15" s="1"/>
  <c r="I267" i="15" a="1"/>
  <c r="I267" i="15" s="1"/>
  <c r="I268" i="15" a="1"/>
  <c r="I268" i="15" s="1"/>
  <c r="I269" i="15" a="1"/>
  <c r="I269" i="15"/>
  <c r="I270" i="15" a="1"/>
  <c r="I270" i="15" s="1"/>
  <c r="I271" i="15" a="1"/>
  <c r="I271" i="15" s="1"/>
  <c r="I272" i="15" a="1"/>
  <c r="I272" i="15" s="1"/>
  <c r="I273" i="15" a="1"/>
  <c r="I273" i="15" s="1"/>
  <c r="I274" i="15" a="1"/>
  <c r="I274" i="15" s="1"/>
  <c r="I275" i="15" a="1"/>
  <c r="I275" i="15" s="1"/>
  <c r="I276" i="15" a="1"/>
  <c r="I276" i="15" s="1"/>
  <c r="I277" i="15" a="1"/>
  <c r="I277" i="15"/>
  <c r="I278" i="15" a="1"/>
  <c r="I278" i="15" s="1"/>
  <c r="I279" i="15" a="1"/>
  <c r="I279" i="15" s="1"/>
  <c r="I280" i="15" a="1"/>
  <c r="I280" i="15" s="1"/>
  <c r="I281" i="15" a="1"/>
  <c r="I281" i="15"/>
  <c r="I282" i="15" a="1"/>
  <c r="I282" i="15" s="1"/>
  <c r="I283" i="15" a="1"/>
  <c r="I283" i="15" s="1"/>
  <c r="I284" i="15" a="1"/>
  <c r="I284" i="15" s="1"/>
  <c r="I285" i="15" a="1"/>
  <c r="I285" i="15"/>
  <c r="I286" i="15" a="1"/>
  <c r="I286" i="15" s="1"/>
  <c r="I287" i="15" a="1"/>
  <c r="I287" i="15" s="1"/>
  <c r="I288" i="15" a="1"/>
  <c r="I288" i="15" s="1"/>
  <c r="I289" i="15" a="1"/>
  <c r="I289" i="15" s="1"/>
  <c r="I290" i="15" a="1"/>
  <c r="I290" i="15" s="1"/>
  <c r="I291" i="15" a="1"/>
  <c r="I291" i="15" s="1"/>
  <c r="I292" i="15" a="1"/>
  <c r="I292" i="15" s="1"/>
  <c r="I293" i="15" a="1"/>
  <c r="I293" i="15"/>
  <c r="I294" i="15" a="1"/>
  <c r="I294" i="15" s="1"/>
  <c r="I295" i="15" a="1"/>
  <c r="I295" i="15" s="1"/>
  <c r="I296" i="15" a="1"/>
  <c r="I296" i="15" s="1"/>
  <c r="I297" i="15" a="1"/>
  <c r="I297" i="15" s="1"/>
  <c r="I298" i="15" a="1"/>
  <c r="I298" i="15" s="1"/>
  <c r="I299" i="15" a="1"/>
  <c r="I299" i="15" s="1"/>
  <c r="I300" i="15" a="1"/>
  <c r="I300" i="15" s="1"/>
  <c r="I301" i="15" a="1"/>
  <c r="I301" i="15" s="1"/>
  <c r="I302" i="15" a="1"/>
  <c r="I302" i="15" s="1"/>
  <c r="I303" i="15" a="1"/>
  <c r="I303" i="15" s="1"/>
  <c r="I304" i="15" a="1"/>
  <c r="I304" i="15" s="1"/>
  <c r="I305" i="15" a="1"/>
  <c r="I305" i="15" s="1"/>
  <c r="I306" i="15" a="1"/>
  <c r="I306" i="15" s="1"/>
  <c r="I307" i="15" a="1"/>
  <c r="I307" i="15" s="1"/>
  <c r="I308" i="15" a="1"/>
  <c r="I308" i="15" s="1"/>
  <c r="I309" i="15" a="1"/>
  <c r="I309" i="15"/>
  <c r="I310" i="15" a="1"/>
  <c r="I310" i="15" s="1"/>
  <c r="I311" i="15" a="1"/>
  <c r="I311" i="15" s="1"/>
  <c r="I312" i="15" a="1"/>
  <c r="I312" i="15" s="1"/>
  <c r="I313" i="15" a="1"/>
  <c r="I313" i="15" s="1"/>
  <c r="I314" i="15" a="1"/>
  <c r="I314" i="15" s="1"/>
  <c r="I315" i="15" a="1"/>
  <c r="I315" i="15" s="1"/>
  <c r="I316" i="15" a="1"/>
  <c r="I316" i="15" s="1"/>
  <c r="I317" i="15" a="1"/>
  <c r="I317" i="15"/>
  <c r="I318" i="15" a="1"/>
  <c r="I318" i="15" s="1"/>
  <c r="I319" i="15" a="1"/>
  <c r="I319" i="15" s="1"/>
  <c r="I320" i="15" a="1"/>
  <c r="I320" i="15" s="1"/>
  <c r="I321" i="15" a="1"/>
  <c r="I321" i="15" s="1"/>
  <c r="I322" i="15" a="1"/>
  <c r="I322" i="15" s="1"/>
  <c r="I323" i="15" a="1"/>
  <c r="I323" i="15"/>
  <c r="I324" i="15" a="1"/>
  <c r="I324" i="15" s="1"/>
  <c r="I325" i="15" a="1"/>
  <c r="I325" i="15" s="1"/>
  <c r="I326" i="15" a="1"/>
  <c r="I326" i="15" s="1"/>
  <c r="I327" i="15" a="1"/>
  <c r="I327" i="15"/>
  <c r="I328" i="15" a="1"/>
  <c r="I328" i="15" s="1"/>
  <c r="I329" i="15" a="1"/>
  <c r="I329" i="15" s="1"/>
  <c r="I330" i="15" a="1"/>
  <c r="I330" i="15" s="1"/>
  <c r="I331" i="15" a="1"/>
  <c r="I331" i="15" s="1"/>
  <c r="I332" i="15" a="1"/>
  <c r="I332" i="15" s="1"/>
  <c r="I333" i="15" a="1"/>
  <c r="I333" i="15" s="1"/>
  <c r="I334" i="15" a="1"/>
  <c r="I334" i="15" s="1"/>
  <c r="I335" i="15" a="1"/>
  <c r="I335" i="15"/>
  <c r="I336" i="15" a="1"/>
  <c r="I336" i="15" s="1"/>
  <c r="I337" i="15" a="1"/>
  <c r="I337" i="15" s="1"/>
  <c r="I338" i="15" a="1"/>
  <c r="I338" i="15" s="1"/>
  <c r="I339" i="15" a="1"/>
  <c r="I339" i="15"/>
  <c r="I340" i="15" a="1"/>
  <c r="I340" i="15" s="1"/>
  <c r="I341" i="15" a="1"/>
  <c r="I341" i="15" s="1"/>
  <c r="I342" i="15" a="1"/>
  <c r="I342" i="15" s="1"/>
  <c r="I343" i="15" a="1"/>
  <c r="I343" i="15"/>
  <c r="I344" i="15" a="1"/>
  <c r="I344" i="15"/>
  <c r="I345" i="15" a="1"/>
  <c r="I345" i="15"/>
  <c r="I346" i="15" a="1"/>
  <c r="I346" i="15"/>
  <c r="I347" i="15" a="1"/>
  <c r="I347" i="15"/>
  <c r="I348" i="15" a="1"/>
  <c r="I348" i="15"/>
  <c r="I349" i="15" a="1"/>
  <c r="I349" i="15"/>
  <c r="I350" i="15" a="1"/>
  <c r="I350" i="15"/>
  <c r="I351" i="15" a="1"/>
  <c r="I351" i="15"/>
  <c r="I352" i="15" a="1"/>
  <c r="I352" i="15" s="1"/>
  <c r="I353" i="15" a="1"/>
  <c r="I353" i="15"/>
  <c r="I354" i="15" a="1"/>
  <c r="I354" i="15"/>
  <c r="I355" i="15" a="1"/>
  <c r="I355" i="15"/>
  <c r="I356" i="15" a="1"/>
  <c r="I356" i="15" s="1"/>
  <c r="I357" i="15" a="1"/>
  <c r="I357" i="15"/>
  <c r="I358" i="15" a="1"/>
  <c r="I358" i="15" s="1"/>
  <c r="I359" i="15" a="1"/>
  <c r="I359" i="15"/>
  <c r="I360" i="15" a="1"/>
  <c r="I360" i="15" s="1"/>
  <c r="I361" i="15" a="1"/>
  <c r="I361" i="15"/>
  <c r="I362" i="15" a="1"/>
  <c r="I362" i="15" s="1"/>
  <c r="I363" i="15" a="1"/>
  <c r="I363" i="15"/>
  <c r="I364" i="15" a="1"/>
  <c r="I364" i="15" s="1"/>
  <c r="I365" i="15" a="1"/>
  <c r="I365" i="15"/>
  <c r="I366" i="15" a="1"/>
  <c r="I366" i="15"/>
  <c r="I367" i="15" a="1"/>
  <c r="I367" i="15"/>
  <c r="I368" i="15" a="1"/>
  <c r="I368" i="15" s="1"/>
  <c r="I369" i="15" a="1"/>
  <c r="I369" i="15"/>
  <c r="I370" i="15" a="1"/>
  <c r="I370" i="15" s="1"/>
  <c r="I371" i="15" a="1"/>
  <c r="I371" i="15"/>
  <c r="I372" i="15" a="1"/>
  <c r="I372" i="15" s="1"/>
  <c r="I373" i="15" a="1"/>
  <c r="I373" i="15"/>
  <c r="I374" i="15" a="1"/>
  <c r="I374" i="15" s="1"/>
  <c r="I375" i="15" a="1"/>
  <c r="I375" i="15"/>
  <c r="I376" i="15" a="1"/>
  <c r="I376" i="15" s="1"/>
  <c r="I377" i="15" a="1"/>
  <c r="I377" i="15"/>
  <c r="I378" i="15" a="1"/>
  <c r="I378" i="15"/>
  <c r="I379" i="15" a="1"/>
  <c r="I379" i="15"/>
  <c r="I380" i="15" a="1"/>
  <c r="I380" i="15" s="1"/>
  <c r="I381" i="15" a="1"/>
  <c r="I381" i="15"/>
  <c r="I382" i="15" a="1"/>
  <c r="I382" i="15"/>
  <c r="I383" i="15" a="1"/>
  <c r="I383" i="15"/>
  <c r="I384" i="15" a="1"/>
  <c r="I384" i="15" s="1"/>
  <c r="I385" i="15" a="1"/>
  <c r="I385" i="15"/>
  <c r="I386" i="15" a="1"/>
  <c r="I386" i="15" s="1"/>
  <c r="I387" i="15" a="1"/>
  <c r="I387" i="15"/>
  <c r="I388" i="15" a="1"/>
  <c r="I388" i="15" s="1"/>
  <c r="I389" i="15" a="1"/>
  <c r="I389" i="15"/>
  <c r="I390" i="15" a="1"/>
  <c r="I390" i="15" s="1"/>
  <c r="I391" i="15" a="1"/>
  <c r="I391" i="15"/>
  <c r="I392" i="15" a="1"/>
  <c r="I392" i="15" s="1"/>
  <c r="I393" i="15" a="1"/>
  <c r="I393" i="15"/>
  <c r="I394" i="15" a="1"/>
  <c r="I394" i="15" s="1"/>
  <c r="I395" i="15" a="1"/>
  <c r="I395" i="15"/>
  <c r="I396" i="15" a="1"/>
  <c r="I396" i="15" s="1"/>
  <c r="I397" i="15" a="1"/>
  <c r="I397" i="15"/>
  <c r="I398" i="15" a="1"/>
  <c r="I398" i="15"/>
  <c r="I399" i="15" a="1"/>
  <c r="I399" i="15"/>
  <c r="I400" i="15" a="1"/>
  <c r="I400" i="15" s="1"/>
  <c r="I401" i="15" a="1"/>
  <c r="I401" i="15"/>
  <c r="I402" i="15" a="1"/>
  <c r="I402" i="15" s="1"/>
  <c r="I403" i="15" a="1"/>
  <c r="I403" i="15"/>
  <c r="I404" i="15" a="1"/>
  <c r="I404" i="15" s="1"/>
  <c r="I405" i="15" a="1"/>
  <c r="I405" i="15"/>
  <c r="I406" i="15" a="1"/>
  <c r="I406" i="15" s="1"/>
  <c r="I407" i="15" a="1"/>
  <c r="I407" i="15"/>
  <c r="I408" i="15" a="1"/>
  <c r="I408" i="15" s="1"/>
  <c r="I409" i="15" a="1"/>
  <c r="I409" i="15"/>
  <c r="I410" i="15" a="1"/>
  <c r="I410" i="15"/>
  <c r="I411" i="15" a="1"/>
  <c r="I411" i="15"/>
  <c r="I412" i="15" a="1"/>
  <c r="I412" i="15" s="1"/>
  <c r="I413" i="15" a="1"/>
  <c r="I413" i="15"/>
  <c r="I414" i="15" a="1"/>
  <c r="I414" i="15"/>
  <c r="I415" i="15" a="1"/>
  <c r="I415" i="15"/>
  <c r="I416" i="15" a="1"/>
  <c r="I416" i="15" s="1"/>
  <c r="I417" i="15" a="1"/>
  <c r="I417" i="15"/>
  <c r="I418" i="15" a="1"/>
  <c r="I418" i="15" s="1"/>
  <c r="I419" i="15" a="1"/>
  <c r="I419" i="15"/>
  <c r="I420" i="15" a="1"/>
  <c r="I420" i="15" s="1"/>
  <c r="I421" i="15" a="1"/>
  <c r="I421" i="15"/>
  <c r="I422" i="15" a="1"/>
  <c r="I422" i="15" s="1"/>
  <c r="I423" i="15" a="1"/>
  <c r="I423" i="15"/>
  <c r="I424" i="15" a="1"/>
  <c r="I424" i="15" s="1"/>
  <c r="I425" i="15" a="1"/>
  <c r="I425" i="15"/>
  <c r="I426" i="15" a="1"/>
  <c r="I426" i="15" s="1"/>
  <c r="I427" i="15" a="1"/>
  <c r="I427" i="15"/>
  <c r="I428" i="15" a="1"/>
  <c r="I428" i="15" s="1"/>
  <c r="I429" i="15" a="1"/>
  <c r="I429" i="15"/>
  <c r="I430" i="15" a="1"/>
  <c r="I430" i="15"/>
  <c r="I431" i="15" a="1"/>
  <c r="I431" i="15"/>
  <c r="I432" i="15" a="1"/>
  <c r="I432" i="15" s="1"/>
  <c r="I433" i="15" a="1"/>
  <c r="I433" i="15"/>
  <c r="I434" i="15" a="1"/>
  <c r="I434" i="15" s="1"/>
  <c r="I435" i="15" a="1"/>
  <c r="I435" i="15" s="1"/>
  <c r="I436" i="15" a="1"/>
  <c r="I436" i="15" s="1"/>
  <c r="I437" i="15" a="1"/>
  <c r="I437" i="15"/>
  <c r="I438" i="15" a="1"/>
  <c r="I438" i="15" s="1"/>
  <c r="I439" i="15" a="1"/>
  <c r="I439" i="15"/>
  <c r="I440" i="15" a="1"/>
  <c r="I440" i="15" s="1"/>
  <c r="I441" i="15" a="1"/>
  <c r="I441" i="15"/>
  <c r="I442" i="15" a="1"/>
  <c r="I442" i="15"/>
  <c r="I443" i="15" a="1"/>
  <c r="I443" i="15" s="1"/>
  <c r="I444" i="15" a="1"/>
  <c r="I444" i="15" s="1"/>
  <c r="I445" i="15" a="1"/>
  <c r="I445" i="15"/>
  <c r="I446" i="15" a="1"/>
  <c r="I446" i="15"/>
  <c r="I447" i="15" a="1"/>
  <c r="I447" i="15" s="1"/>
  <c r="I448" i="15" a="1"/>
  <c r="I448" i="15" s="1"/>
  <c r="I449" i="15" a="1"/>
  <c r="I449" i="15"/>
  <c r="I450" i="15" a="1"/>
  <c r="I450" i="15" s="1"/>
  <c r="I451" i="15" a="1"/>
  <c r="I451" i="15"/>
  <c r="I452" i="15" a="1"/>
  <c r="I452" i="15" s="1"/>
  <c r="I453" i="15" a="1"/>
  <c r="I453" i="15"/>
  <c r="I454" i="15" a="1"/>
  <c r="I454" i="15" s="1"/>
  <c r="I455" i="15" a="1"/>
  <c r="I455" i="15"/>
  <c r="I456" i="15" a="1"/>
  <c r="I456" i="15" s="1"/>
  <c r="I457" i="15" a="1"/>
  <c r="I457" i="15" s="1"/>
  <c r="I458" i="15" a="1"/>
  <c r="I458" i="15" s="1"/>
  <c r="I459" i="15" a="1"/>
  <c r="I459" i="15" s="1"/>
  <c r="I460" i="15" a="1"/>
  <c r="I460" i="15" s="1"/>
  <c r="I461" i="15" a="1"/>
  <c r="I461" i="15" s="1"/>
  <c r="I462" i="15" a="1"/>
  <c r="I462" i="15"/>
  <c r="I463" i="15" a="1"/>
  <c r="I463" i="15" s="1"/>
  <c r="I464" i="15" a="1"/>
  <c r="I464" i="15" s="1"/>
  <c r="I465" i="15" a="1"/>
  <c r="I465" i="15"/>
  <c r="I466" i="15" a="1"/>
  <c r="I466" i="15" s="1"/>
  <c r="I467" i="15" a="1"/>
  <c r="I467" i="15" s="1"/>
  <c r="I468" i="15" a="1"/>
  <c r="I468" i="15" s="1"/>
  <c r="I469" i="15" a="1"/>
  <c r="I469" i="15"/>
  <c r="I470" i="15" a="1"/>
  <c r="I470" i="15" s="1"/>
  <c r="I471" i="15" a="1"/>
  <c r="I471" i="15"/>
  <c r="I472" i="15" a="1"/>
  <c r="I472" i="15" s="1"/>
  <c r="I473" i="15" a="1"/>
  <c r="I473" i="15" s="1"/>
  <c r="I474" i="15" a="1"/>
  <c r="I474" i="15"/>
  <c r="I475" i="15" a="1"/>
  <c r="I475" i="15" s="1"/>
  <c r="I476" i="15" a="1"/>
  <c r="I476" i="15" s="1"/>
  <c r="I477" i="15" a="1"/>
  <c r="I477" i="15" s="1"/>
  <c r="I478" i="15" a="1"/>
  <c r="I478" i="15"/>
  <c r="I479" i="15" a="1"/>
  <c r="I479" i="15" s="1"/>
  <c r="I480" i="15" a="1"/>
  <c r="I480" i="15" s="1"/>
  <c r="I481" i="15" a="1"/>
  <c r="I481" i="15" s="1"/>
  <c r="I482" i="15" a="1"/>
  <c r="I482" i="15" s="1"/>
  <c r="I483" i="15" a="1"/>
  <c r="I483" i="15"/>
  <c r="I484" i="15" a="1"/>
  <c r="I484" i="15" s="1"/>
  <c r="I485" i="15" a="1"/>
  <c r="I485" i="15"/>
  <c r="I486" i="15" a="1"/>
  <c r="I486" i="15" s="1"/>
  <c r="I487" i="15" a="1"/>
  <c r="I487" i="15"/>
  <c r="I488" i="15" a="1"/>
  <c r="I488" i="15" s="1"/>
  <c r="I489" i="15" a="1"/>
  <c r="I489" i="15" s="1"/>
  <c r="I490" i="15" a="1"/>
  <c r="I490" i="15" s="1"/>
  <c r="I491" i="15" a="1"/>
  <c r="I491" i="15" s="1"/>
  <c r="I492" i="15" a="1"/>
  <c r="I492" i="15" s="1"/>
  <c r="I493" i="15" a="1"/>
  <c r="I493" i="15" s="1"/>
  <c r="I494" i="15" a="1"/>
  <c r="I494" i="15"/>
  <c r="I495" i="15" a="1"/>
  <c r="I495" i="15" s="1"/>
  <c r="I496" i="15" a="1"/>
  <c r="I496" i="15" s="1"/>
  <c r="I497" i="15" a="1"/>
  <c r="I497" i="15"/>
  <c r="I498" i="15" a="1"/>
  <c r="I498" i="15" s="1"/>
  <c r="I499" i="15" a="1"/>
  <c r="I499" i="15" s="1"/>
  <c r="I500" i="15" a="1"/>
  <c r="I500" i="15" s="1"/>
  <c r="I501" i="15" a="1"/>
  <c r="I501" i="15"/>
  <c r="I502" i="15" a="1"/>
  <c r="I502" i="15" s="1"/>
  <c r="I503" i="15" a="1"/>
  <c r="I503" i="15"/>
  <c r="I504" i="15" a="1"/>
  <c r="I504" i="15" s="1"/>
  <c r="I505" i="15" a="1"/>
  <c r="I505" i="15" s="1"/>
  <c r="I506" i="15" a="1"/>
  <c r="I506" i="15"/>
  <c r="I507" i="15" a="1"/>
  <c r="I507" i="15" s="1"/>
  <c r="I508" i="15" a="1"/>
  <c r="I508" i="15" s="1"/>
  <c r="I509" i="15" a="1"/>
  <c r="I509" i="15" s="1"/>
  <c r="I510" i="15" a="1"/>
  <c r="I510" i="15"/>
  <c r="I511" i="15" a="1"/>
  <c r="I511" i="15" s="1"/>
  <c r="I512" i="15" a="1"/>
  <c r="I512" i="15" s="1"/>
  <c r="I513" i="15" a="1"/>
  <c r="I513" i="15" s="1"/>
  <c r="I514" i="15" a="1"/>
  <c r="I514" i="15" s="1"/>
  <c r="I515" i="15" a="1"/>
  <c r="I515" i="15"/>
  <c r="I516" i="15" a="1"/>
  <c r="I516" i="15" s="1"/>
  <c r="I517" i="15" a="1"/>
  <c r="I517" i="15"/>
  <c r="I518" i="15" a="1"/>
  <c r="I518" i="15" s="1"/>
  <c r="I519" i="15" a="1"/>
  <c r="I519" i="15"/>
  <c r="I520" i="15" a="1"/>
  <c r="I520" i="15" s="1"/>
  <c r="I521" i="15" a="1"/>
  <c r="I521" i="15" s="1"/>
  <c r="I522" i="15" a="1"/>
  <c r="I522" i="15" s="1"/>
  <c r="I523" i="15" a="1"/>
  <c r="I523" i="15" s="1"/>
  <c r="I524" i="15" a="1"/>
  <c r="I524" i="15" s="1"/>
  <c r="I525" i="15" a="1"/>
  <c r="I525" i="15" s="1"/>
  <c r="I526" i="15" a="1"/>
  <c r="I526" i="15"/>
  <c r="I527" i="15" a="1"/>
  <c r="I527" i="15" s="1"/>
  <c r="I528" i="15" a="1"/>
  <c r="I528" i="15" s="1"/>
  <c r="I529" i="15" a="1"/>
  <c r="I529" i="15"/>
  <c r="I530" i="15" a="1"/>
  <c r="I530" i="15" s="1"/>
  <c r="I531" i="15" a="1"/>
  <c r="I531" i="15" s="1"/>
  <c r="I532" i="15" a="1"/>
  <c r="I532" i="15" s="1"/>
  <c r="I533" i="15" a="1"/>
  <c r="I533" i="15"/>
  <c r="I534" i="15" a="1"/>
  <c r="I534" i="15" s="1"/>
  <c r="I535" i="15" a="1"/>
  <c r="I535" i="15"/>
  <c r="I536" i="15" a="1"/>
  <c r="I536" i="15" s="1"/>
  <c r="I537" i="15" a="1"/>
  <c r="I537" i="15" s="1"/>
  <c r="I538" i="15" a="1"/>
  <c r="I538" i="15"/>
  <c r="I539" i="15" a="1"/>
  <c r="I539" i="15" s="1"/>
  <c r="I540" i="15" a="1"/>
  <c r="I540" i="15" s="1"/>
  <c r="I541" i="15" a="1"/>
  <c r="I541" i="15" s="1"/>
  <c r="I542" i="15" a="1"/>
  <c r="I542" i="15"/>
  <c r="I543" i="15" a="1"/>
  <c r="I543" i="15" s="1"/>
  <c r="I544" i="15" a="1"/>
  <c r="I544" i="15" s="1"/>
  <c r="I545" i="15" a="1"/>
  <c r="I545" i="15" s="1"/>
  <c r="I546" i="15" a="1"/>
  <c r="I546" i="15" s="1"/>
  <c r="I547" i="15" a="1"/>
  <c r="I547" i="15"/>
  <c r="I548" i="15" a="1"/>
  <c r="I548" i="15" s="1"/>
  <c r="I549" i="15" a="1"/>
  <c r="I549" i="15"/>
  <c r="I550" i="15" a="1"/>
  <c r="I550" i="15" s="1"/>
  <c r="I551" i="15" a="1"/>
  <c r="I551" i="15"/>
  <c r="I552" i="15" a="1"/>
  <c r="I552" i="15" s="1"/>
  <c r="I553" i="15" a="1"/>
  <c r="I553" i="15" s="1"/>
  <c r="I554" i="15" a="1"/>
  <c r="I554" i="15" s="1"/>
  <c r="I555" i="15" a="1"/>
  <c r="I555" i="15" s="1"/>
  <c r="I556" i="15" a="1"/>
  <c r="I556" i="15" s="1"/>
  <c r="I557" i="15" a="1"/>
  <c r="I557" i="15" s="1"/>
  <c r="I558" i="15" a="1"/>
  <c r="I558" i="15"/>
  <c r="I559" i="15" a="1"/>
  <c r="I559" i="15" s="1"/>
  <c r="I560" i="15" a="1"/>
  <c r="I560" i="15" s="1"/>
  <c r="I561" i="15" a="1"/>
  <c r="I561" i="15"/>
  <c r="I562" i="15" a="1"/>
  <c r="I562" i="15" s="1"/>
  <c r="I563" i="15" a="1"/>
  <c r="I563" i="15" s="1"/>
  <c r="I564" i="15" a="1"/>
  <c r="I564" i="15" s="1"/>
  <c r="I565" i="15" a="1"/>
  <c r="I565" i="15"/>
  <c r="I566" i="15" a="1"/>
  <c r="I566" i="15" s="1"/>
  <c r="I567" i="15" a="1"/>
  <c r="I567" i="15"/>
  <c r="I568" i="15" a="1"/>
  <c r="I568" i="15" s="1"/>
  <c r="I569" i="15" a="1"/>
  <c r="I569" i="15" s="1"/>
  <c r="I570" i="15" a="1"/>
  <c r="I570" i="15"/>
  <c r="I571" i="15" a="1"/>
  <c r="I571" i="15" s="1"/>
  <c r="I572" i="15" a="1"/>
  <c r="I572" i="15" s="1"/>
  <c r="I573" i="15" a="1"/>
  <c r="I573" i="15" s="1"/>
  <c r="I574" i="15" a="1"/>
  <c r="I574" i="15"/>
  <c r="I575" i="15" a="1"/>
  <c r="I575" i="15" s="1"/>
  <c r="I576" i="15" a="1"/>
  <c r="I576" i="15" s="1"/>
  <c r="I577" i="15" a="1"/>
  <c r="I577" i="15" s="1"/>
  <c r="I578" i="15" a="1"/>
  <c r="I578" i="15" s="1"/>
  <c r="I579" i="15" a="1"/>
  <c r="I579" i="15"/>
  <c r="I580" i="15" a="1"/>
  <c r="I580" i="15" s="1"/>
  <c r="I581" i="15" a="1"/>
  <c r="I581" i="15"/>
  <c r="I582" i="15" a="1"/>
  <c r="I582" i="15" s="1"/>
  <c r="I583" i="15" a="1"/>
  <c r="I583" i="15"/>
  <c r="I584" i="15" a="1"/>
  <c r="I584" i="15" s="1"/>
  <c r="I585" i="15" a="1"/>
  <c r="I585" i="15" s="1"/>
  <c r="I586" i="15" a="1"/>
  <c r="I586" i="15" s="1"/>
  <c r="I587" i="15" a="1"/>
  <c r="I587" i="15" s="1"/>
  <c r="I588" i="15" a="1"/>
  <c r="I588" i="15" s="1"/>
  <c r="I589" i="15" a="1"/>
  <c r="I589" i="15" s="1"/>
  <c r="I590" i="15" a="1"/>
  <c r="I590" i="15"/>
  <c r="I591" i="15" a="1"/>
  <c r="I591" i="15" s="1"/>
  <c r="I592" i="15" a="1"/>
  <c r="I592" i="15" s="1"/>
  <c r="I593" i="15" a="1"/>
  <c r="I593" i="15"/>
  <c r="I594" i="15" a="1"/>
  <c r="I594" i="15" s="1"/>
  <c r="I595" i="15" a="1"/>
  <c r="I595" i="15" s="1"/>
  <c r="I596" i="15" a="1"/>
  <c r="I596" i="15" s="1"/>
  <c r="I597" i="15" a="1"/>
  <c r="I597" i="15"/>
  <c r="I598" i="15" a="1"/>
  <c r="I598" i="15" s="1"/>
  <c r="I599" i="15" a="1"/>
  <c r="I599" i="15"/>
  <c r="I600" i="15" a="1"/>
  <c r="I600" i="15" s="1"/>
  <c r="I601" i="15" a="1"/>
  <c r="I601" i="15" s="1"/>
  <c r="I602" i="15" a="1"/>
  <c r="I602" i="15"/>
  <c r="I603" i="15" a="1"/>
  <c r="I603" i="15" s="1"/>
  <c r="I604" i="15" a="1"/>
  <c r="I604" i="15" s="1"/>
  <c r="I605" i="15" a="1"/>
  <c r="I605" i="15" s="1"/>
  <c r="I606" i="15" a="1"/>
  <c r="I606" i="15"/>
  <c r="I607" i="15" a="1"/>
  <c r="I607" i="15" s="1"/>
  <c r="I608" i="15" a="1"/>
  <c r="I608" i="15" s="1"/>
  <c r="I609" i="15" a="1"/>
  <c r="I609" i="15" s="1"/>
  <c r="I610" i="15" a="1"/>
  <c r="I610" i="15" s="1"/>
  <c r="I611" i="15" a="1"/>
  <c r="I611" i="15"/>
  <c r="I612" i="15" a="1"/>
  <c r="I612" i="15" s="1"/>
  <c r="I613" i="15" a="1"/>
  <c r="I613" i="15"/>
  <c r="I614" i="15" a="1"/>
  <c r="I614" i="15" s="1"/>
  <c r="I615" i="15" a="1"/>
  <c r="I615" i="15"/>
  <c r="I616" i="15" a="1"/>
  <c r="I616" i="15" s="1"/>
  <c r="I617" i="15" a="1"/>
  <c r="I617" i="15" s="1"/>
  <c r="I618" i="15" a="1"/>
  <c r="I618" i="15" s="1"/>
  <c r="I619" i="15" a="1"/>
  <c r="I619" i="15" s="1"/>
  <c r="I620" i="15" a="1"/>
  <c r="I620" i="15" s="1"/>
  <c r="I621" i="15" a="1"/>
  <c r="I621" i="15" s="1"/>
  <c r="I622" i="15" a="1"/>
  <c r="I622" i="15"/>
  <c r="I623" i="15" a="1"/>
  <c r="I623" i="15" s="1"/>
  <c r="I624" i="15" a="1"/>
  <c r="I624" i="15" s="1"/>
  <c r="I625" i="15" a="1"/>
  <c r="I625" i="15"/>
  <c r="I626" i="15" a="1"/>
  <c r="I626" i="15" s="1"/>
  <c r="I627" i="15" a="1"/>
  <c r="I627" i="15" s="1"/>
  <c r="I628" i="15" a="1"/>
  <c r="I628" i="15" s="1"/>
  <c r="I629" i="15" a="1"/>
  <c r="I629" i="15"/>
  <c r="I630" i="15" a="1"/>
  <c r="I630" i="15" s="1"/>
  <c r="I631" i="15" a="1"/>
  <c r="I631" i="15"/>
  <c r="I632" i="15" a="1"/>
  <c r="I632" i="15" s="1"/>
  <c r="I633" i="15" a="1"/>
  <c r="I633" i="15" s="1"/>
  <c r="I634" i="15" a="1"/>
  <c r="I634" i="15"/>
  <c r="I635" i="15" a="1"/>
  <c r="I635" i="15" s="1"/>
  <c r="I636" i="15" a="1"/>
  <c r="I636" i="15" s="1"/>
  <c r="I637" i="15" a="1"/>
  <c r="I637" i="15" s="1"/>
  <c r="I638" i="15" a="1"/>
  <c r="I638" i="15"/>
  <c r="I639" i="15" a="1"/>
  <c r="I639" i="15" s="1"/>
  <c r="I640" i="15" a="1"/>
  <c r="I640" i="15" s="1"/>
  <c r="I641" i="15" a="1"/>
  <c r="I641" i="15" s="1"/>
  <c r="I642" i="15" a="1"/>
  <c r="I642" i="15" s="1"/>
  <c r="I643" i="15" a="1"/>
  <c r="I643" i="15"/>
  <c r="I644" i="15" a="1"/>
  <c r="I644" i="15" s="1"/>
  <c r="I645" i="15" a="1"/>
  <c r="I645" i="15"/>
  <c r="I646" i="15" a="1"/>
  <c r="I646" i="15" s="1"/>
  <c r="I647" i="15" a="1"/>
  <c r="I647" i="15"/>
  <c r="I648" i="15" a="1"/>
  <c r="I648" i="15" s="1"/>
  <c r="I649" i="15" a="1"/>
  <c r="I649" i="15" s="1"/>
  <c r="I650" i="15" a="1"/>
  <c r="I650" i="15" s="1"/>
  <c r="I651" i="15" a="1"/>
  <c r="I651" i="15" s="1"/>
  <c r="I652" i="15" a="1"/>
  <c r="I652" i="15" s="1"/>
  <c r="I653" i="15" a="1"/>
  <c r="I653" i="15" s="1"/>
  <c r="I654" i="15" a="1"/>
  <c r="I654" i="15"/>
  <c r="I655" i="15" a="1"/>
  <c r="I655" i="15" s="1"/>
  <c r="I656" i="15" a="1"/>
  <c r="I656" i="15" s="1"/>
  <c r="I657" i="15" a="1"/>
  <c r="I657" i="15"/>
  <c r="I658" i="15" a="1"/>
  <c r="I658" i="15" s="1"/>
  <c r="I659" i="15" a="1"/>
  <c r="I659" i="15"/>
  <c r="I660" i="15" a="1"/>
  <c r="I660" i="15" s="1"/>
  <c r="I661" i="15" a="1"/>
  <c r="I661" i="15"/>
  <c r="I662" i="15" a="1"/>
  <c r="I662" i="15" s="1"/>
  <c r="I663" i="15" a="1"/>
  <c r="I663" i="15"/>
  <c r="I664" i="15" a="1"/>
  <c r="I664" i="15" s="1"/>
  <c r="I665" i="15" a="1"/>
  <c r="I665" i="15" s="1"/>
  <c r="I666" i="15" a="1"/>
  <c r="I666" i="15"/>
  <c r="I667" i="15" a="1"/>
  <c r="I667" i="15" s="1"/>
  <c r="I668" i="15" a="1"/>
  <c r="I668" i="15" s="1"/>
  <c r="I669" i="15" a="1"/>
  <c r="I669" i="15" s="1"/>
  <c r="I670" i="15" a="1"/>
  <c r="I670" i="15"/>
  <c r="I671" i="15" a="1"/>
  <c r="I671" i="15" s="1"/>
  <c r="I672" i="15" a="1"/>
  <c r="I672" i="15" s="1"/>
  <c r="I673" i="15" a="1"/>
  <c r="I673" i="15"/>
  <c r="I674" i="15" a="1"/>
  <c r="I674" i="15" s="1"/>
  <c r="I675" i="15" a="1"/>
  <c r="I675" i="15"/>
  <c r="I676" i="15" a="1"/>
  <c r="I676" i="15" s="1"/>
  <c r="I677" i="15" a="1"/>
  <c r="I677" i="15"/>
  <c r="I678" i="15" a="1"/>
  <c r="I678" i="15" s="1"/>
  <c r="I679" i="15" a="1"/>
  <c r="I679" i="15"/>
  <c r="I680" i="15" a="1"/>
  <c r="I680" i="15" s="1"/>
  <c r="I681" i="15" a="1"/>
  <c r="I681" i="15" s="1"/>
  <c r="I682" i="15" a="1"/>
  <c r="I682" i="15" s="1"/>
  <c r="I683" i="15" a="1"/>
  <c r="I683" i="15" s="1"/>
  <c r="I684" i="15" a="1"/>
  <c r="I684" i="15" s="1"/>
  <c r="I685" i="15" a="1"/>
  <c r="I685" i="15" s="1"/>
  <c r="I686" i="15" a="1"/>
  <c r="I686" i="15"/>
  <c r="I687" i="15" a="1"/>
  <c r="I687" i="15" s="1"/>
  <c r="I688" i="15" a="1"/>
  <c r="I688" i="15" s="1"/>
  <c r="I689" i="15" a="1"/>
  <c r="I689" i="15"/>
  <c r="I690" i="15" a="1"/>
  <c r="I690" i="15" s="1"/>
  <c r="I691" i="15" a="1"/>
  <c r="I691" i="15" s="1"/>
  <c r="I692" i="15" a="1"/>
  <c r="I692" i="15" s="1"/>
  <c r="I693" i="15" a="1"/>
  <c r="I693" i="15" s="1"/>
  <c r="I694" i="15" a="1"/>
  <c r="I694" i="15" s="1"/>
  <c r="I695" i="15" a="1"/>
  <c r="I695" i="15"/>
  <c r="I696" i="15" a="1"/>
  <c r="I696" i="15" s="1"/>
  <c r="I697" i="15" a="1"/>
  <c r="I697" i="15"/>
  <c r="I698" i="15" a="1"/>
  <c r="I698" i="15" s="1"/>
  <c r="I699" i="15" a="1"/>
  <c r="I699" i="15" s="1"/>
  <c r="I700" i="15" a="1"/>
  <c r="I700" i="15" s="1"/>
  <c r="I701" i="15" a="1"/>
  <c r="I701" i="15" s="1"/>
  <c r="I702" i="15" a="1"/>
  <c r="I702" i="15" s="1"/>
  <c r="I703" i="15" a="1"/>
  <c r="I703" i="15"/>
  <c r="I704" i="15" a="1"/>
  <c r="I704" i="15" s="1"/>
  <c r="I705" i="15" a="1"/>
  <c r="I705" i="15"/>
  <c r="I706" i="15" a="1"/>
  <c r="I706" i="15" s="1"/>
  <c r="I707" i="15" a="1"/>
  <c r="I707" i="15"/>
  <c r="I708" i="15" a="1"/>
  <c r="I708" i="15" s="1"/>
  <c r="I709" i="15" a="1"/>
  <c r="I709" i="15" s="1"/>
  <c r="I710" i="15" a="1"/>
  <c r="I710" i="15" s="1"/>
  <c r="I711" i="15" a="1"/>
  <c r="I711" i="15"/>
  <c r="I712" i="15" a="1"/>
  <c r="I712" i="15" s="1"/>
  <c r="I713" i="15" a="1"/>
  <c r="I713" i="15" s="1"/>
  <c r="I714" i="15" a="1"/>
  <c r="I714" i="15" s="1"/>
  <c r="I715" i="15" a="1"/>
  <c r="I715" i="15" s="1"/>
  <c r="I716" i="15" a="1"/>
  <c r="I716" i="15" s="1"/>
  <c r="I717" i="15" a="1"/>
  <c r="I717" i="15" s="1"/>
  <c r="I718" i="15" a="1"/>
  <c r="I718" i="15" s="1"/>
  <c r="I719" i="15" a="1"/>
  <c r="I719" i="15"/>
  <c r="I720" i="15" a="1"/>
  <c r="I720" i="15" s="1"/>
  <c r="I721" i="15" a="1"/>
  <c r="I721" i="15"/>
  <c r="I722" i="15" a="1"/>
  <c r="I722" i="15" s="1"/>
  <c r="I723" i="15" a="1"/>
  <c r="I723" i="15"/>
  <c r="I724" i="15" a="1"/>
  <c r="I724" i="15" s="1"/>
  <c r="I725" i="15" a="1"/>
  <c r="I725" i="15" s="1"/>
  <c r="I726" i="15" a="1"/>
  <c r="I726" i="15" s="1"/>
  <c r="I727" i="15" a="1"/>
  <c r="I727" i="15"/>
  <c r="I728" i="15" a="1"/>
  <c r="I728" i="15" s="1"/>
  <c r="I729" i="15" a="1"/>
  <c r="I729" i="15" s="1"/>
  <c r="I730" i="15" a="1"/>
  <c r="I730" i="15" s="1"/>
  <c r="I731" i="15" a="1"/>
  <c r="I731" i="15" s="1"/>
  <c r="I732" i="15" a="1"/>
  <c r="I732" i="15" s="1"/>
  <c r="I733" i="15" a="1"/>
  <c r="I733" i="15" s="1"/>
  <c r="I734" i="15" a="1"/>
  <c r="I734" i="15" s="1"/>
  <c r="I735" i="15" a="1"/>
  <c r="I735" i="15"/>
  <c r="I736" i="15" a="1"/>
  <c r="I736" i="15" s="1"/>
  <c r="I737" i="15" a="1"/>
  <c r="I737" i="15"/>
  <c r="I738" i="15" a="1"/>
  <c r="I738" i="15" s="1"/>
  <c r="I739" i="15" a="1"/>
  <c r="I739" i="15"/>
  <c r="I740" i="15" a="1"/>
  <c r="I740" i="15" s="1"/>
  <c r="I741" i="15" a="1"/>
  <c r="I741" i="15" s="1"/>
  <c r="I742" i="15" a="1"/>
  <c r="I742" i="15" s="1"/>
  <c r="I743" i="15" a="1"/>
  <c r="I743" i="15"/>
  <c r="I744" i="15" a="1"/>
  <c r="I744" i="15" s="1"/>
  <c r="I745" i="15" a="1"/>
  <c r="I745" i="15" s="1"/>
  <c r="I746" i="15" a="1"/>
  <c r="I746" i="15" s="1"/>
  <c r="I747" i="15" a="1"/>
  <c r="I747" i="15" s="1"/>
  <c r="I748" i="15" a="1"/>
  <c r="I748" i="15" s="1"/>
  <c r="I749" i="15" a="1"/>
  <c r="I749" i="15" s="1"/>
  <c r="I750" i="15" a="1"/>
  <c r="I750" i="15" s="1"/>
  <c r="I751" i="15" a="1"/>
  <c r="I751" i="15"/>
  <c r="I752" i="15" a="1"/>
  <c r="I752" i="15" s="1"/>
  <c r="I753" i="15" a="1"/>
  <c r="I753" i="15"/>
  <c r="I754" i="15" a="1"/>
  <c r="I754" i="15" s="1"/>
  <c r="I755" i="15" a="1"/>
  <c r="I755" i="15"/>
  <c r="I756" i="15" a="1"/>
  <c r="I756" i="15" s="1"/>
  <c r="I757" i="15" a="1"/>
  <c r="I757" i="15" s="1"/>
  <c r="I758" i="15" a="1"/>
  <c r="I758" i="15" s="1"/>
  <c r="I759" i="15" a="1"/>
  <c r="I759" i="15"/>
  <c r="I760" i="15" a="1"/>
  <c r="I760" i="15" s="1"/>
  <c r="I761" i="15" a="1"/>
  <c r="I761" i="15" s="1"/>
  <c r="I762" i="15" a="1"/>
  <c r="I762" i="15" s="1"/>
  <c r="I763" i="15" a="1"/>
  <c r="I763" i="15" s="1"/>
  <c r="I764" i="15" a="1"/>
  <c r="I764" i="15" s="1"/>
  <c r="I765" i="15" a="1"/>
  <c r="I765" i="15" s="1"/>
  <c r="I766" i="15" a="1"/>
  <c r="I766" i="15" s="1"/>
  <c r="I767" i="15" a="1"/>
  <c r="I767" i="15"/>
  <c r="I768" i="15" a="1"/>
  <c r="I768" i="15" s="1"/>
  <c r="I769" i="15" a="1"/>
  <c r="I769" i="15"/>
  <c r="I770" i="15" a="1"/>
  <c r="I770" i="15" s="1"/>
  <c r="I771" i="15" a="1"/>
  <c r="I771" i="15"/>
  <c r="I772" i="15" a="1"/>
  <c r="I772" i="15" s="1"/>
  <c r="I773" i="15" a="1"/>
  <c r="I773" i="15" s="1"/>
  <c r="I774" i="15" a="1"/>
  <c r="I774" i="15" s="1"/>
  <c r="I775" i="15" a="1"/>
  <c r="I775" i="15"/>
  <c r="I776" i="15" a="1"/>
  <c r="I776" i="15" s="1"/>
  <c r="I777" i="15" a="1"/>
  <c r="I777" i="15"/>
  <c r="I778" i="15" a="1"/>
  <c r="I778" i="15" s="1"/>
  <c r="I779" i="15" a="1"/>
  <c r="I779" i="15" s="1"/>
  <c r="I780" i="15" a="1"/>
  <c r="I780" i="15" s="1"/>
  <c r="I781" i="15" a="1"/>
  <c r="I781" i="15" s="1"/>
  <c r="I782" i="15" a="1"/>
  <c r="I782" i="15" s="1"/>
  <c r="I783" i="15" a="1"/>
  <c r="I783" i="15"/>
  <c r="I784" i="15" a="1"/>
  <c r="I784" i="15" s="1"/>
  <c r="I785" i="15" a="1"/>
  <c r="I785" i="15"/>
  <c r="I786" i="15" a="1"/>
  <c r="I786" i="15" s="1"/>
  <c r="I787" i="15" a="1"/>
  <c r="I787" i="15" s="1"/>
  <c r="I788" i="15" a="1"/>
  <c r="I788" i="15" s="1"/>
  <c r="I789" i="15" a="1"/>
  <c r="I789" i="15" s="1"/>
  <c r="I790" i="15" a="1"/>
  <c r="I790" i="15" s="1"/>
  <c r="I791" i="15" a="1"/>
  <c r="I791" i="15"/>
  <c r="I792" i="15" a="1"/>
  <c r="I792" i="15" s="1"/>
  <c r="I793" i="15" a="1"/>
  <c r="I793" i="15"/>
  <c r="I794" i="15" a="1"/>
  <c r="I794" i="15" s="1"/>
  <c r="I795" i="15" a="1"/>
  <c r="I795" i="15" s="1"/>
  <c r="I796" i="15" a="1"/>
  <c r="I796" i="15" s="1"/>
  <c r="I797" i="15" a="1"/>
  <c r="I797" i="15" s="1"/>
  <c r="I798" i="15" a="1"/>
  <c r="I798" i="15" s="1"/>
  <c r="I799" i="15" a="1"/>
  <c r="I799" i="15"/>
  <c r="I800" i="15" a="1"/>
  <c r="I800" i="15" s="1"/>
  <c r="I801" i="15" a="1"/>
  <c r="I801" i="15"/>
  <c r="I802" i="15" a="1"/>
  <c r="I802" i="15" s="1"/>
  <c r="I803" i="15" a="1"/>
  <c r="I803" i="15"/>
  <c r="I804" i="15" a="1"/>
  <c r="I804" i="15" s="1"/>
  <c r="I805" i="15" a="1"/>
  <c r="I805" i="15" s="1"/>
  <c r="I806" i="15" a="1"/>
  <c r="I806" i="15" s="1"/>
  <c r="I807" i="15" a="1"/>
  <c r="I807" i="15"/>
  <c r="I808" i="15" a="1"/>
  <c r="I808" i="15" s="1"/>
  <c r="I809" i="15" a="1"/>
  <c r="I809" i="15"/>
  <c r="I810" i="15" a="1"/>
  <c r="I810" i="15" s="1"/>
  <c r="I811" i="15" a="1"/>
  <c r="I811" i="15" s="1"/>
  <c r="I812" i="15" a="1"/>
  <c r="I812" i="15" s="1"/>
  <c r="I813" i="15" a="1"/>
  <c r="I813" i="15" s="1"/>
  <c r="I814" i="15" a="1"/>
  <c r="I814" i="15" s="1"/>
  <c r="I815" i="15" a="1"/>
  <c r="I815" i="15"/>
  <c r="I816" i="15" a="1"/>
  <c r="I816" i="15" s="1"/>
  <c r="I817" i="15" a="1"/>
  <c r="I817" i="15"/>
  <c r="I818" i="15" a="1"/>
  <c r="I818" i="15" s="1"/>
  <c r="I819" i="15" a="1"/>
  <c r="I819" i="15"/>
  <c r="I820" i="15" a="1"/>
  <c r="I820" i="15" s="1"/>
  <c r="I821" i="15" a="1"/>
  <c r="I821" i="15" s="1"/>
  <c r="I822" i="15" a="1"/>
  <c r="I822" i="15" s="1"/>
  <c r="I823" i="15" a="1"/>
  <c r="I823" i="15"/>
  <c r="I824" i="15" a="1"/>
  <c r="I824" i="15" s="1"/>
  <c r="I825" i="15" a="1"/>
  <c r="I825" i="15"/>
  <c r="I826" i="15" a="1"/>
  <c r="I826" i="15" s="1"/>
  <c r="I827" i="15" a="1"/>
  <c r="I827" i="15" s="1"/>
  <c r="I828" i="15" a="1"/>
  <c r="I828" i="15" s="1"/>
  <c r="I829" i="15" a="1"/>
  <c r="I829" i="15" s="1"/>
  <c r="I830" i="15" a="1"/>
  <c r="I830" i="15" s="1"/>
  <c r="I831" i="15" a="1"/>
  <c r="I831" i="15"/>
  <c r="I832" i="15" a="1"/>
  <c r="I832" i="15" s="1"/>
  <c r="I833" i="15" a="1"/>
  <c r="I833" i="15"/>
  <c r="I834" i="15" a="1"/>
  <c r="I834" i="15" s="1"/>
  <c r="I835" i="15" a="1"/>
  <c r="I835" i="15" s="1"/>
  <c r="I836" i="15" a="1"/>
  <c r="I836" i="15" s="1"/>
  <c r="I837" i="15" a="1"/>
  <c r="I837" i="15" s="1"/>
  <c r="I838" i="15" a="1"/>
  <c r="I838" i="15" s="1"/>
  <c r="I839" i="15" a="1"/>
  <c r="I839" i="15" s="1"/>
  <c r="I840" i="15" a="1"/>
  <c r="I840" i="15" s="1"/>
  <c r="I841" i="15" a="1"/>
  <c r="I841" i="15" s="1"/>
  <c r="I842" i="15" a="1"/>
  <c r="I842" i="15" s="1"/>
  <c r="I843" i="15" a="1"/>
  <c r="I843" i="15" s="1"/>
  <c r="I844" i="15" a="1"/>
  <c r="I844" i="15" s="1"/>
  <c r="I845" i="15" a="1"/>
  <c r="I845" i="15" s="1"/>
  <c r="I846" i="15" a="1"/>
  <c r="I846" i="15" s="1"/>
  <c r="I847" i="15" a="1"/>
  <c r="I847" i="15"/>
  <c r="I848" i="15" a="1"/>
  <c r="I848" i="15" s="1"/>
  <c r="I849" i="15" a="1"/>
  <c r="I849" i="15"/>
  <c r="I850" i="15" a="1"/>
  <c r="I850" i="15" s="1"/>
  <c r="I851" i="15" a="1"/>
  <c r="I851" i="15"/>
  <c r="I852" i="15" a="1"/>
  <c r="I852" i="15" s="1"/>
  <c r="I853" i="15" a="1"/>
  <c r="I853" i="15" s="1"/>
  <c r="I854" i="15" a="1"/>
  <c r="I854" i="15" s="1"/>
  <c r="I855" i="15" a="1"/>
  <c r="I855" i="15"/>
  <c r="I856" i="15" a="1"/>
  <c r="I856" i="15" s="1"/>
  <c r="I857" i="15" a="1"/>
  <c r="I857" i="15" s="1"/>
  <c r="I858" i="15" a="1"/>
  <c r="I858" i="15" s="1"/>
  <c r="I859" i="15" a="1"/>
  <c r="I859" i="15" s="1"/>
  <c r="I860" i="15" a="1"/>
  <c r="I860" i="15" s="1"/>
  <c r="I861" i="15" a="1"/>
  <c r="I861" i="15" s="1"/>
  <c r="I862" i="15" a="1"/>
  <c r="I862" i="15" s="1"/>
  <c r="I863" i="15" a="1"/>
  <c r="I863" i="15"/>
  <c r="I864" i="15" a="1"/>
  <c r="I864" i="15" s="1"/>
  <c r="I865" i="15" a="1"/>
  <c r="I865" i="15"/>
  <c r="I866" i="15" a="1"/>
  <c r="I866" i="15" s="1"/>
  <c r="I867" i="15" a="1"/>
  <c r="I867" i="15"/>
  <c r="I868" i="15" a="1"/>
  <c r="I868" i="15" s="1"/>
  <c r="I869" i="15" a="1"/>
  <c r="I869" i="15" s="1"/>
  <c r="I870" i="15" a="1"/>
  <c r="I870" i="15" s="1"/>
  <c r="I871" i="15" a="1"/>
  <c r="I871" i="15"/>
  <c r="I872" i="15" a="1"/>
  <c r="I872" i="15" s="1"/>
  <c r="I873" i="15" a="1"/>
  <c r="I873" i="15" s="1"/>
  <c r="I874" i="15" a="1"/>
  <c r="I874" i="15" s="1"/>
  <c r="I875" i="15" a="1"/>
  <c r="I875" i="15" s="1"/>
  <c r="I876" i="15" a="1"/>
  <c r="I876" i="15" s="1"/>
  <c r="I877" i="15" a="1"/>
  <c r="I877" i="15" s="1"/>
  <c r="I878" i="15" a="1"/>
  <c r="I878" i="15" s="1"/>
  <c r="I879" i="15" a="1"/>
  <c r="I879" i="15"/>
  <c r="I880" i="15" a="1"/>
  <c r="I880" i="15" s="1"/>
  <c r="I881" i="15" a="1"/>
  <c r="I881" i="15"/>
  <c r="I882" i="15" a="1"/>
  <c r="I882" i="15" s="1"/>
  <c r="I883" i="15" a="1"/>
  <c r="I883" i="15"/>
  <c r="I884" i="15" a="1"/>
  <c r="I884" i="15" s="1"/>
  <c r="I885" i="15" a="1"/>
  <c r="I885" i="15" s="1"/>
  <c r="I886" i="15" a="1"/>
  <c r="I886" i="15" s="1"/>
  <c r="I887" i="15" a="1"/>
  <c r="I887" i="15"/>
  <c r="I888" i="15" a="1"/>
  <c r="I888" i="15" s="1"/>
  <c r="I889" i="15" a="1"/>
  <c r="I889" i="15" s="1"/>
  <c r="I890" i="15" a="1"/>
  <c r="I890" i="15" s="1"/>
  <c r="I891" i="15" a="1"/>
  <c r="I891" i="15"/>
  <c r="I892" i="15" a="1"/>
  <c r="I892" i="15" s="1"/>
  <c r="I893" i="15" a="1"/>
  <c r="I893" i="15" s="1"/>
  <c r="I894" i="15" a="1"/>
  <c r="I894" i="15"/>
  <c r="I895" i="15" a="1"/>
  <c r="I895" i="15" s="1"/>
  <c r="I896" i="15" a="1"/>
  <c r="I896" i="15" s="1"/>
  <c r="I897" i="15" a="1"/>
  <c r="I897" i="15" s="1"/>
  <c r="I898" i="15" a="1"/>
  <c r="I898" i="15" s="1"/>
  <c r="I899" i="15" a="1"/>
  <c r="I899" i="15" s="1"/>
  <c r="I900" i="15" a="1"/>
  <c r="I900" i="15" s="1"/>
  <c r="I901" i="15" a="1"/>
  <c r="I901" i="15"/>
  <c r="I902" i="15" a="1"/>
  <c r="I902" i="15" s="1"/>
  <c r="I903" i="15" a="1"/>
  <c r="I903" i="15"/>
  <c r="I904" i="15" a="1"/>
  <c r="I904" i="15" s="1"/>
  <c r="I905" i="15" a="1"/>
  <c r="I905" i="15"/>
  <c r="I906" i="15" a="1"/>
  <c r="I906" i="15" s="1"/>
  <c r="I907" i="15" a="1"/>
  <c r="I907" i="15" s="1"/>
  <c r="I908" i="15" a="1"/>
  <c r="I908" i="15" s="1"/>
  <c r="I909" i="15" a="1"/>
  <c r="I909" i="15" s="1"/>
  <c r="I910" i="15" a="1"/>
  <c r="I910" i="15"/>
  <c r="I911" i="15" a="1"/>
  <c r="I911" i="15" s="1"/>
  <c r="I912" i="15" a="1"/>
  <c r="I912" i="15" s="1"/>
  <c r="I913" i="15" a="1"/>
  <c r="I913" i="15" s="1"/>
  <c r="I914" i="15" a="1"/>
  <c r="I914" i="15"/>
  <c r="I915" i="15" a="1"/>
  <c r="I915" i="15" s="1"/>
  <c r="I916" i="15" a="1"/>
  <c r="I916" i="15" s="1"/>
  <c r="I917" i="15" a="1"/>
  <c r="I917" i="15"/>
  <c r="I918" i="15" a="1"/>
  <c r="I918" i="15" s="1"/>
  <c r="I919" i="15" a="1"/>
  <c r="I919" i="15"/>
  <c r="I920" i="15" a="1"/>
  <c r="I920" i="15" s="1"/>
  <c r="I921" i="15" a="1"/>
  <c r="I921" i="15" s="1"/>
  <c r="I922" i="15" a="1"/>
  <c r="I922" i="15" s="1"/>
  <c r="I923" i="15" a="1"/>
  <c r="I923" i="15" s="1"/>
  <c r="I924" i="15" a="1"/>
  <c r="I924" i="15" s="1"/>
  <c r="I925" i="15" a="1"/>
  <c r="I925" i="15" s="1"/>
  <c r="I926" i="15" a="1"/>
  <c r="I926" i="15"/>
  <c r="I927" i="15" a="1"/>
  <c r="I927" i="15" s="1"/>
  <c r="I928" i="15" a="1"/>
  <c r="I928" i="15"/>
  <c r="I929" i="15" a="1"/>
  <c r="I929" i="15" s="1"/>
  <c r="I930" i="15" a="1"/>
  <c r="I930" i="15"/>
  <c r="I931" i="15" a="1"/>
  <c r="I931" i="15" s="1"/>
  <c r="I932" i="15" a="1"/>
  <c r="I932" i="15" s="1"/>
  <c r="I933" i="15" a="1"/>
  <c r="I933" i="15" s="1"/>
  <c r="I934" i="15" a="1"/>
  <c r="I934" i="15"/>
  <c r="I935" i="15" a="1"/>
  <c r="I935" i="15" s="1"/>
  <c r="I936" i="15" a="1"/>
  <c r="I936" i="15" s="1"/>
  <c r="I937" i="15" a="1"/>
  <c r="I937" i="15" s="1"/>
  <c r="I938" i="15" a="1"/>
  <c r="I938" i="15"/>
  <c r="I939" i="15" a="1"/>
  <c r="I939" i="15" s="1"/>
  <c r="I940" i="15" a="1"/>
  <c r="I940" i="15" s="1"/>
  <c r="I941" i="15" a="1"/>
  <c r="I941" i="15" s="1"/>
  <c r="I942" i="15" a="1"/>
  <c r="I942" i="15"/>
  <c r="I943" i="15" a="1"/>
  <c r="I943" i="15" s="1"/>
  <c r="I944" i="15" a="1"/>
  <c r="I944" i="15" s="1"/>
  <c r="I945" i="15" a="1"/>
  <c r="I945" i="15" s="1"/>
  <c r="I946" i="15" a="1"/>
  <c r="I946" i="15"/>
  <c r="I947" i="15" a="1"/>
  <c r="I947" i="15" s="1"/>
  <c r="I948" i="15" a="1"/>
  <c r="I948" i="15" s="1"/>
  <c r="I949" i="15" a="1"/>
  <c r="I949" i="15" s="1"/>
  <c r="I950" i="15" a="1"/>
  <c r="I950" i="15"/>
  <c r="I951" i="15" a="1"/>
  <c r="I951" i="15" s="1"/>
  <c r="I952" i="15" a="1"/>
  <c r="I952" i="15" s="1"/>
  <c r="I953" i="15" a="1"/>
  <c r="I953" i="15" s="1"/>
  <c r="I954" i="15" a="1"/>
  <c r="I954" i="15"/>
  <c r="I955" i="15" a="1"/>
  <c r="I955" i="15" s="1"/>
  <c r="I956" i="15" a="1"/>
  <c r="I956" i="15" s="1"/>
  <c r="I957" i="15" a="1"/>
  <c r="I957" i="15" s="1"/>
  <c r="I958" i="15" a="1"/>
  <c r="I958" i="15"/>
  <c r="I959" i="15" a="1"/>
  <c r="I959" i="15" s="1"/>
  <c r="I960" i="15" a="1"/>
  <c r="I960" i="15" s="1"/>
  <c r="I961" i="15" a="1"/>
  <c r="I961" i="15" s="1"/>
  <c r="I962" i="15" a="1"/>
  <c r="I962" i="15"/>
  <c r="I963" i="15" a="1"/>
  <c r="I963" i="15" s="1"/>
  <c r="I964" i="15" a="1"/>
  <c r="I964" i="15" s="1"/>
  <c r="I965" i="15" a="1"/>
  <c r="I965" i="15" s="1"/>
  <c r="I966" i="15" a="1"/>
  <c r="I966" i="15"/>
  <c r="I967" i="15" a="1"/>
  <c r="I967" i="15" s="1"/>
  <c r="I968" i="15" a="1"/>
  <c r="I968" i="15" s="1"/>
  <c r="I969" i="15" a="1"/>
  <c r="I969" i="15" s="1"/>
  <c r="I970" i="15" a="1"/>
  <c r="I970" i="15"/>
  <c r="I971" i="15" a="1"/>
  <c r="I971" i="15" s="1"/>
  <c r="I972" i="15" a="1"/>
  <c r="I972" i="15" s="1"/>
  <c r="I973" i="15" a="1"/>
  <c r="I973" i="15" s="1"/>
  <c r="I974" i="15" a="1"/>
  <c r="I974" i="15"/>
  <c r="I975" i="15" a="1"/>
  <c r="I975" i="15" s="1"/>
  <c r="I976" i="15" a="1"/>
  <c r="I976" i="15" s="1"/>
  <c r="I977" i="15" a="1"/>
  <c r="I977" i="15" s="1"/>
  <c r="I978" i="15" a="1"/>
  <c r="I978" i="15"/>
  <c r="I979" i="15" a="1"/>
  <c r="I979" i="15" s="1"/>
  <c r="I980" i="15" a="1"/>
  <c r="I980" i="15" s="1"/>
  <c r="I981" i="15" a="1"/>
  <c r="I981" i="15" s="1"/>
  <c r="I982" i="15" a="1"/>
  <c r="I982" i="15"/>
  <c r="I983" i="15" a="1"/>
  <c r="I983" i="15" s="1"/>
  <c r="I984" i="15" a="1"/>
  <c r="I984" i="15" s="1"/>
  <c r="I985" i="15" a="1"/>
  <c r="I985" i="15" s="1"/>
  <c r="I986" i="15" a="1"/>
  <c r="I986" i="15"/>
  <c r="I987" i="15" a="1"/>
  <c r="I987" i="15" s="1"/>
  <c r="I988" i="15" a="1"/>
  <c r="I988" i="15" s="1"/>
  <c r="I989" i="15" a="1"/>
  <c r="I989" i="15" s="1"/>
  <c r="I990" i="15" a="1"/>
  <c r="I990" i="15"/>
  <c r="I991" i="15" a="1"/>
  <c r="I991" i="15" s="1"/>
  <c r="I992" i="15" a="1"/>
  <c r="I992" i="15" s="1"/>
  <c r="I993" i="15" a="1"/>
  <c r="I993" i="15" s="1"/>
  <c r="I994" i="15" a="1"/>
  <c r="I994" i="15"/>
  <c r="I995" i="15" a="1"/>
  <c r="I995" i="15" s="1"/>
  <c r="I996" i="15" a="1"/>
  <c r="I996" i="15" s="1"/>
  <c r="I997" i="15" a="1"/>
  <c r="I997" i="15" s="1"/>
  <c r="I998" i="15" a="1"/>
  <c r="I998" i="15"/>
  <c r="I999" i="15" a="1"/>
  <c r="I999" i="15" s="1"/>
  <c r="I1000" i="15" a="1"/>
  <c r="I1000" i="15" s="1"/>
  <c r="I1001" i="15" a="1"/>
  <c r="I1001" i="15" s="1"/>
  <c r="I1002" i="15" a="1"/>
  <c r="I1002" i="15"/>
  <c r="I1003" i="15" a="1"/>
  <c r="I1003" i="15" s="1"/>
  <c r="I1004" i="15" a="1"/>
  <c r="I1004" i="15" s="1"/>
  <c r="I1005" i="15" a="1"/>
  <c r="I1005" i="15" s="1"/>
  <c r="I1006" i="15" a="1"/>
  <c r="I1006" i="15"/>
  <c r="I1007" i="15" a="1"/>
  <c r="I1007" i="15" s="1"/>
  <c r="I1008" i="15" a="1"/>
  <c r="I1008" i="15" s="1"/>
  <c r="I1009" i="15" a="1"/>
  <c r="I1009" i="15" s="1"/>
  <c r="I1010" i="15" a="1"/>
  <c r="I1010" i="15"/>
  <c r="I1011" i="15" a="1"/>
  <c r="I1011" i="15" s="1"/>
  <c r="I1012" i="15" a="1"/>
  <c r="I1012" i="15" s="1"/>
  <c r="I1013" i="15" a="1"/>
  <c r="I1013" i="15" s="1"/>
  <c r="I1014" i="15" a="1"/>
  <c r="I1014" i="15" s="1"/>
  <c r="I1015" i="15" a="1"/>
  <c r="I1015" i="15" s="1"/>
  <c r="I1016" i="15" a="1"/>
  <c r="I1016" i="15" s="1"/>
  <c r="I1017" i="15" a="1"/>
  <c r="I1017" i="15" s="1"/>
  <c r="I1018" i="15" a="1"/>
  <c r="I1018" i="15" s="1"/>
  <c r="I1019" i="15" a="1"/>
  <c r="I1019" i="15" s="1"/>
  <c r="I1020" i="15" a="1"/>
  <c r="I1020" i="15" s="1"/>
  <c r="I1021" i="15" a="1"/>
  <c r="I1021" i="15" s="1"/>
  <c r="I1022" i="15" a="1"/>
  <c r="I1022" i="15"/>
  <c r="I1023" i="15" a="1"/>
  <c r="I1023" i="15" s="1"/>
  <c r="I1024" i="15" a="1"/>
  <c r="I1024" i="15" s="1"/>
  <c r="I1025" i="15" a="1"/>
  <c r="I1025" i="15" s="1"/>
  <c r="I1026" i="15" a="1"/>
  <c r="I1026" i="15" s="1"/>
  <c r="I1027" i="15" a="1"/>
  <c r="I1027" i="15" s="1"/>
  <c r="I1028" i="15" a="1"/>
  <c r="I1028" i="15" s="1"/>
  <c r="I1029" i="15" a="1"/>
  <c r="I1029" i="15" s="1"/>
  <c r="I1030" i="15" a="1"/>
  <c r="I1030" i="15" s="1"/>
  <c r="I1031" i="15" a="1"/>
  <c r="I1031" i="15" s="1"/>
  <c r="I1032" i="15" a="1"/>
  <c r="I1032" i="15" s="1"/>
  <c r="I1033" i="15" a="1"/>
  <c r="I1033" i="15" s="1"/>
  <c r="I1034" i="15" a="1"/>
  <c r="I1034" i="15" s="1"/>
  <c r="I1035" i="15" a="1"/>
  <c r="I1035" i="15" s="1"/>
  <c r="I1036" i="15" a="1"/>
  <c r="I1036" i="15" s="1"/>
  <c r="I1037" i="15" a="1"/>
  <c r="I1037" i="15" s="1"/>
  <c r="I1038" i="15" a="1"/>
  <c r="I1038" i="15"/>
  <c r="I1039" i="15" a="1"/>
  <c r="I1039" i="15" s="1"/>
  <c r="I1040" i="15" a="1"/>
  <c r="I1040" i="15" s="1"/>
  <c r="I1041" i="15" a="1"/>
  <c r="I1041" i="15" s="1"/>
  <c r="I1042" i="15" a="1"/>
  <c r="I1042" i="15"/>
  <c r="I1043" i="15" a="1"/>
  <c r="I1043" i="15" s="1"/>
  <c r="I1044" i="15" a="1"/>
  <c r="I1044" i="15" s="1"/>
  <c r="I1045" i="15" a="1"/>
  <c r="I1045" i="15" s="1"/>
  <c r="I1046" i="15" a="1"/>
  <c r="I1046" i="15" s="1"/>
  <c r="I1047" i="15" a="1"/>
  <c r="I1047" i="15" s="1"/>
  <c r="I1048" i="15" a="1"/>
  <c r="I1048" i="15" s="1"/>
  <c r="I1049" i="15" a="1"/>
  <c r="I1049" i="15" s="1"/>
  <c r="I1050" i="15" a="1"/>
  <c r="I1050" i="15" s="1"/>
  <c r="I1051" i="15" a="1"/>
  <c r="I1051" i="15" s="1"/>
  <c r="I1052" i="15" a="1"/>
  <c r="I1052" i="15" s="1"/>
  <c r="I1053" i="15" a="1"/>
  <c r="I1053" i="15" s="1"/>
  <c r="I1054" i="15" a="1"/>
  <c r="I1054" i="15"/>
  <c r="I1055" i="15" a="1"/>
  <c r="I1055" i="15" s="1"/>
  <c r="I1056" i="15" a="1"/>
  <c r="I1056" i="15" s="1"/>
  <c r="I1057" i="15" a="1"/>
  <c r="I1057" i="15" s="1"/>
  <c r="I1058" i="15" a="1"/>
  <c r="I1058" i="15" s="1"/>
  <c r="I1059" i="15" a="1"/>
  <c r="I1059" i="15" s="1"/>
  <c r="I1060" i="15" a="1"/>
  <c r="I1060" i="15" s="1"/>
  <c r="I1061" i="15" a="1"/>
  <c r="I1061" i="15" s="1"/>
  <c r="I1062" i="15" a="1"/>
  <c r="I1062" i="15" s="1"/>
  <c r="I1063" i="15" a="1"/>
  <c r="I1063" i="15" s="1"/>
  <c r="I1064" i="15" a="1"/>
  <c r="I1064" i="15" s="1"/>
  <c r="I1065" i="15" a="1"/>
  <c r="I1065" i="15" s="1"/>
  <c r="I1066" i="15" a="1"/>
  <c r="I1066" i="15" s="1"/>
  <c r="I1067" i="15" a="1"/>
  <c r="I1067" i="15" s="1"/>
  <c r="I1068" i="15" a="1"/>
  <c r="I1068" i="15" s="1"/>
  <c r="I1069" i="15" a="1"/>
  <c r="I1069" i="15" s="1"/>
  <c r="I1070" i="15" a="1"/>
  <c r="I1070" i="15"/>
  <c r="I1071" i="15" a="1"/>
  <c r="I1071" i="15" s="1"/>
  <c r="I1072" i="15" a="1"/>
  <c r="I1072" i="15" s="1"/>
  <c r="I1073" i="15" a="1"/>
  <c r="I1073" i="15" s="1"/>
  <c r="I1074" i="15" a="1"/>
  <c r="I1074" i="15"/>
  <c r="I1075" i="15" a="1"/>
  <c r="I1075" i="15" s="1"/>
  <c r="I1076" i="15" a="1"/>
  <c r="I1076" i="15" s="1"/>
  <c r="I1077" i="15" a="1"/>
  <c r="I1077" i="15" s="1"/>
  <c r="I1078" i="15" a="1"/>
  <c r="I1078" i="15" s="1"/>
  <c r="I1079" i="15" a="1"/>
  <c r="I1079" i="15" s="1"/>
  <c r="I1080" i="15" a="1"/>
  <c r="I1080" i="15" s="1"/>
  <c r="I1081" i="15" a="1"/>
  <c r="I1081" i="15" s="1"/>
  <c r="I1082" i="15" a="1"/>
  <c r="I1082" i="15" s="1"/>
  <c r="I1083" i="15" a="1"/>
  <c r="I1083" i="15" s="1"/>
  <c r="I1084" i="15" a="1"/>
  <c r="I1084" i="15" s="1"/>
  <c r="I1085" i="15" a="1"/>
  <c r="I1085" i="15" s="1"/>
  <c r="I1086" i="15" a="1"/>
  <c r="I1086" i="15"/>
  <c r="I1087" i="15" a="1"/>
  <c r="I1087" i="15" s="1"/>
  <c r="I1088" i="15" a="1"/>
  <c r="I1088" i="15" s="1"/>
  <c r="I1089" i="15" a="1"/>
  <c r="I1089" i="15" s="1"/>
  <c r="I1090" i="15" a="1"/>
  <c r="I1090" i="15" s="1"/>
  <c r="I1091" i="15" a="1"/>
  <c r="I1091" i="15" s="1"/>
  <c r="I1092" i="15" a="1"/>
  <c r="I1092" i="15" s="1"/>
  <c r="I1093" i="15" a="1"/>
  <c r="I1093" i="15" s="1"/>
  <c r="I1094" i="15" a="1"/>
  <c r="I1094" i="15" s="1"/>
  <c r="I1095" i="15" a="1"/>
  <c r="I1095" i="15" s="1"/>
  <c r="I1096" i="15" a="1"/>
  <c r="I1096" i="15" s="1"/>
  <c r="I1097" i="15" a="1"/>
  <c r="I1097" i="15" s="1"/>
  <c r="I1098" i="15" a="1"/>
  <c r="I1098" i="15" s="1"/>
  <c r="I1099" i="15" a="1"/>
  <c r="I1099" i="15" s="1"/>
  <c r="I1100" i="15" a="1"/>
  <c r="I1100" i="15" s="1"/>
  <c r="I1101" i="15" a="1"/>
  <c r="I1101" i="15" s="1"/>
  <c r="I1102" i="15" a="1"/>
  <c r="I1102" i="15"/>
  <c r="I1103" i="15" a="1"/>
  <c r="I1103" i="15" s="1"/>
  <c r="I1104" i="15" a="1"/>
  <c r="I1104" i="15" s="1"/>
  <c r="I1105" i="15" a="1"/>
  <c r="I1105" i="15" s="1"/>
  <c r="I1106" i="15" a="1"/>
  <c r="I1106" i="15"/>
  <c r="I1107" i="15" a="1"/>
  <c r="I1107" i="15" s="1"/>
  <c r="I1108" i="15" a="1"/>
  <c r="I1108" i="15" s="1"/>
  <c r="I1109" i="15" a="1"/>
  <c r="I1109" i="15" s="1"/>
  <c r="I1110" i="15" a="1"/>
  <c r="I1110" i="15" s="1"/>
  <c r="I1111" i="15" a="1"/>
  <c r="I1111" i="15" s="1"/>
  <c r="I1112" i="15" a="1"/>
  <c r="I1112" i="15" s="1"/>
  <c r="I1113" i="15" a="1"/>
  <c r="I1113" i="15" s="1"/>
  <c r="I1114" i="15" a="1"/>
  <c r="I1114" i="15" s="1"/>
  <c r="I1115" i="15" a="1"/>
  <c r="I1115" i="15" s="1"/>
  <c r="I1116" i="15" a="1"/>
  <c r="I1116" i="15" s="1"/>
  <c r="I1117" i="15" a="1"/>
  <c r="I1117" i="15" s="1"/>
  <c r="I1118" i="15" a="1"/>
  <c r="I1118" i="15"/>
  <c r="I1119" i="15" a="1"/>
  <c r="I1119" i="15" s="1"/>
  <c r="I1120" i="15" a="1"/>
  <c r="I1120" i="15" s="1"/>
  <c r="I1121" i="15" a="1"/>
  <c r="I1121" i="15" s="1"/>
  <c r="I1122" i="15" a="1"/>
  <c r="I1122" i="15" s="1"/>
  <c r="I1123" i="15" a="1"/>
  <c r="I1123" i="15" s="1"/>
  <c r="I1124" i="15" a="1"/>
  <c r="I1124" i="15" s="1"/>
  <c r="I1125" i="15" a="1"/>
  <c r="I1125" i="15" s="1"/>
  <c r="I1126" i="15" a="1"/>
  <c r="I1126" i="15" s="1"/>
  <c r="I1127" i="15" a="1"/>
  <c r="I1127" i="15" s="1"/>
  <c r="I1128" i="15" a="1"/>
  <c r="I1128" i="15" s="1"/>
  <c r="I1129" i="15" a="1"/>
  <c r="I1129" i="15" s="1"/>
  <c r="I1130" i="15" a="1"/>
  <c r="I1130" i="15" s="1"/>
  <c r="I1131" i="15" a="1"/>
  <c r="I1131" i="15" s="1"/>
  <c r="I1132" i="15" a="1"/>
  <c r="I1132" i="15" s="1"/>
  <c r="I1133" i="15" a="1"/>
  <c r="I1133" i="15" s="1"/>
  <c r="I1134" i="15" a="1"/>
  <c r="I1134" i="15"/>
  <c r="I1135" i="15" a="1"/>
  <c r="I1135" i="15" s="1"/>
  <c r="I1136" i="15" a="1"/>
  <c r="I1136" i="15" s="1"/>
  <c r="I1137" i="15" a="1"/>
  <c r="I1137" i="15" s="1"/>
  <c r="I1138" i="15" a="1"/>
  <c r="I1138" i="15"/>
  <c r="I1139" i="15" a="1"/>
  <c r="I1139" i="15" s="1"/>
  <c r="I1140" i="15" a="1"/>
  <c r="I1140" i="15" s="1"/>
  <c r="I1141" i="15" a="1"/>
  <c r="I1141" i="15" s="1"/>
  <c r="I1142" i="15" a="1"/>
  <c r="I1142" i="15" s="1"/>
  <c r="I1143" i="15" a="1"/>
  <c r="I1143" i="15" s="1"/>
  <c r="I1144" i="15" a="1"/>
  <c r="I1144" i="15" s="1"/>
  <c r="I1145" i="15" a="1"/>
  <c r="I1145" i="15" s="1"/>
  <c r="I1146" i="15" a="1"/>
  <c r="I1146" i="15" s="1"/>
  <c r="I1147" i="15" a="1"/>
  <c r="I1147" i="15" s="1"/>
  <c r="I1148" i="15" a="1"/>
  <c r="I1148" i="15" s="1"/>
  <c r="I1149" i="15" a="1"/>
  <c r="I1149" i="15" s="1"/>
  <c r="I1150" i="15" a="1"/>
  <c r="I1150" i="15"/>
  <c r="I1151" i="15" a="1"/>
  <c r="I1151" i="15" s="1"/>
  <c r="I1152" i="15" a="1"/>
  <c r="I1152" i="15" s="1"/>
  <c r="I1153" i="15" a="1"/>
  <c r="I1153" i="15" s="1"/>
  <c r="I1154" i="15" a="1"/>
  <c r="I1154" i="15" s="1"/>
  <c r="I1155" i="15" a="1"/>
  <c r="I1155" i="15" s="1"/>
  <c r="I1156" i="15" a="1"/>
  <c r="I1156" i="15" s="1"/>
  <c r="I1157" i="15" a="1"/>
  <c r="I1157" i="15" s="1"/>
  <c r="I1158" i="15" a="1"/>
  <c r="I1158" i="15" s="1"/>
  <c r="I1159" i="15" a="1"/>
  <c r="I1159" i="15" s="1"/>
  <c r="I1160" i="15" a="1"/>
  <c r="I1160" i="15" s="1"/>
  <c r="I1161" i="15" a="1"/>
  <c r="I1161" i="15" s="1"/>
  <c r="I1162" i="15" a="1"/>
  <c r="I1162" i="15" s="1"/>
  <c r="I1163" i="15" a="1"/>
  <c r="I1163" i="15" s="1"/>
  <c r="I1164" i="15" a="1"/>
  <c r="I1164" i="15" s="1"/>
  <c r="I1165" i="15" a="1"/>
  <c r="I1165" i="15" s="1"/>
  <c r="I1166" i="15" a="1"/>
  <c r="I1166" i="15"/>
  <c r="I1167" i="15" a="1"/>
  <c r="I1167" i="15" s="1"/>
  <c r="I1168" i="15" a="1"/>
  <c r="I1168" i="15" s="1"/>
  <c r="I1169" i="15" a="1"/>
  <c r="I1169" i="15" s="1"/>
  <c r="I1170" i="15" a="1"/>
  <c r="I1170" i="15"/>
  <c r="I1171" i="15" a="1"/>
  <c r="I1171" i="15" s="1"/>
  <c r="I1172" i="15" a="1"/>
  <c r="I1172" i="15" s="1"/>
  <c r="I1173" i="15" a="1"/>
  <c r="I1173" i="15" s="1"/>
  <c r="I1174" i="15" a="1"/>
  <c r="I1174" i="15" s="1"/>
  <c r="I1175" i="15" a="1"/>
  <c r="I1175" i="15" s="1"/>
  <c r="I1176" i="15" a="1"/>
  <c r="I1176" i="15" s="1"/>
  <c r="I1177" i="15" a="1"/>
  <c r="I1177" i="15" s="1"/>
  <c r="I1178" i="15" a="1"/>
  <c r="I1178" i="15" s="1"/>
  <c r="I1179" i="15" a="1"/>
  <c r="I1179" i="15" s="1"/>
  <c r="I1180" i="15" a="1"/>
  <c r="I1180" i="15" s="1"/>
  <c r="I1181" i="15" a="1"/>
  <c r="I1181" i="15" s="1"/>
  <c r="I1182" i="15" a="1"/>
  <c r="I1182" i="15"/>
  <c r="I1183" i="15" a="1"/>
  <c r="I1183" i="15" s="1"/>
  <c r="I1184" i="15" a="1"/>
  <c r="I1184" i="15" s="1"/>
  <c r="I1185" i="15" a="1"/>
  <c r="I1185" i="15" s="1"/>
  <c r="I1186" i="15" a="1"/>
  <c r="I1186" i="15" s="1"/>
  <c r="I1187" i="15" a="1"/>
  <c r="I1187" i="15" s="1"/>
  <c r="I1188" i="15" a="1"/>
  <c r="I1188" i="15" s="1"/>
  <c r="I1189" i="15" a="1"/>
  <c r="I1189" i="15" s="1"/>
  <c r="I1190" i="15" a="1"/>
  <c r="I1190" i="15" s="1"/>
  <c r="I1191" i="15" a="1"/>
  <c r="I1191" i="15" s="1"/>
  <c r="I1192" i="15" a="1"/>
  <c r="I1192" i="15" s="1"/>
  <c r="I1193" i="15" a="1"/>
  <c r="I1193" i="15" s="1"/>
  <c r="I1194" i="15" a="1"/>
  <c r="I1194" i="15" s="1"/>
  <c r="I1195" i="15" a="1"/>
  <c r="I1195" i="15" s="1"/>
  <c r="I1196" i="15" a="1"/>
  <c r="I1196" i="15" s="1"/>
  <c r="I1197" i="15" a="1"/>
  <c r="I1197" i="15" s="1"/>
  <c r="I1198" i="15" a="1"/>
  <c r="I1198" i="15"/>
  <c r="I1199" i="15" a="1"/>
  <c r="I1199" i="15" s="1"/>
  <c r="I1200" i="15" a="1"/>
  <c r="I1200" i="15" s="1"/>
  <c r="I1201" i="15" a="1"/>
  <c r="I1201" i="15" s="1"/>
  <c r="I1202" i="15" a="1"/>
  <c r="I1202" i="15"/>
  <c r="I1203" i="15" a="1"/>
  <c r="I1203" i="15" s="1"/>
  <c r="I1204" i="15" a="1"/>
  <c r="I1204" i="15" s="1"/>
  <c r="I1205" i="15" a="1"/>
  <c r="I1205" i="15" s="1"/>
  <c r="I1206" i="15" a="1"/>
  <c r="I1206" i="15" s="1"/>
  <c r="I1207" i="15" a="1"/>
  <c r="I1207" i="15" s="1"/>
  <c r="I1208" i="15" a="1"/>
  <c r="I1208" i="15" s="1"/>
  <c r="I1209" i="15" a="1"/>
  <c r="I1209" i="15" s="1"/>
  <c r="I1210" i="15" a="1"/>
  <c r="I1210" i="15" s="1"/>
  <c r="I1211" i="15" a="1"/>
  <c r="I1211" i="15" s="1"/>
  <c r="I1212" i="15" a="1"/>
  <c r="I1212" i="15" s="1"/>
  <c r="I1213" i="15" a="1"/>
  <c r="I1213" i="15" s="1"/>
  <c r="I1214" i="15" a="1"/>
  <c r="I1214" i="15" s="1"/>
  <c r="I1215" i="15" a="1"/>
  <c r="I1215" i="15" s="1"/>
  <c r="I1216" i="15" a="1"/>
  <c r="I1216" i="15" s="1"/>
  <c r="I1217" i="15" a="1"/>
  <c r="I1217" i="15" s="1"/>
  <c r="I1218" i="15" a="1"/>
  <c r="I1218" i="15" s="1"/>
  <c r="I1219" i="15" a="1"/>
  <c r="I1219" i="15" s="1"/>
  <c r="I1220" i="15" a="1"/>
  <c r="I1220" i="15" s="1"/>
  <c r="I1221" i="15" a="1"/>
  <c r="I1221" i="15" s="1"/>
  <c r="I1222" i="15" a="1"/>
  <c r="I1222" i="15" s="1"/>
  <c r="I1223" i="15" a="1"/>
  <c r="I1223" i="15" s="1"/>
  <c r="I1224" i="15" a="1"/>
  <c r="I1224" i="15" s="1"/>
  <c r="I1225" i="15" a="1"/>
  <c r="I1225" i="15" s="1"/>
  <c r="I1226" i="15" a="1"/>
  <c r="I1226" i="15" s="1"/>
  <c r="I1227" i="15" a="1"/>
  <c r="I1227" i="15" s="1"/>
  <c r="I1228" i="15" a="1"/>
  <c r="I1228" i="15" s="1"/>
  <c r="I1229" i="15" a="1"/>
  <c r="I1229" i="15" s="1"/>
  <c r="I1230" i="15" a="1"/>
  <c r="I1230" i="15"/>
  <c r="I1231" i="15" a="1"/>
  <c r="I1231" i="15" s="1"/>
  <c r="I1232" i="15" a="1"/>
  <c r="I1232" i="15" s="1"/>
  <c r="I1233" i="15" a="1"/>
  <c r="I1233" i="15" s="1"/>
  <c r="I1234" i="15" a="1"/>
  <c r="I1234" i="15"/>
  <c r="I1235" i="15" a="1"/>
  <c r="I1235" i="15" s="1"/>
  <c r="I1236" i="15" a="1"/>
  <c r="I1236" i="15" s="1"/>
  <c r="I1237" i="15" a="1"/>
  <c r="I1237" i="15" s="1"/>
  <c r="I1238" i="15" a="1"/>
  <c r="I1238" i="15" s="1"/>
  <c r="I1239" i="15" a="1"/>
  <c r="I1239" i="15" s="1"/>
  <c r="I1240" i="15" a="1"/>
  <c r="I1240" i="15" s="1"/>
  <c r="I1241" i="15" a="1"/>
  <c r="I1241" i="15" s="1"/>
  <c r="I1242" i="15" a="1"/>
  <c r="I1242" i="15"/>
  <c r="I1243" i="15" a="1"/>
  <c r="I1243" i="15" s="1"/>
  <c r="I1244" i="15" a="1"/>
  <c r="I1244" i="15" s="1"/>
  <c r="I1245" i="15" a="1"/>
  <c r="I1245" i="15" s="1"/>
  <c r="I1246" i="15" a="1"/>
  <c r="I1246" i="15"/>
  <c r="I1247" i="15" a="1"/>
  <c r="I1247" i="15" s="1"/>
  <c r="I1248" i="15" a="1"/>
  <c r="I1248" i="15" s="1"/>
  <c r="I1249" i="15" a="1"/>
  <c r="I1249" i="15" s="1"/>
  <c r="I1250" i="15" a="1"/>
  <c r="I1250" i="15"/>
  <c r="I1251" i="15" a="1"/>
  <c r="I1251" i="15" s="1"/>
  <c r="I1252" i="15" a="1"/>
  <c r="I1252" i="15" s="1"/>
  <c r="I1253" i="15" a="1"/>
  <c r="I1253" i="15" s="1"/>
  <c r="I1254" i="15" a="1"/>
  <c r="I1254" i="15"/>
  <c r="I1255" i="15" a="1"/>
  <c r="I1255" i="15" s="1"/>
  <c r="I1256" i="15" a="1"/>
  <c r="I1256" i="15" s="1"/>
  <c r="I1257" i="15" a="1"/>
  <c r="I1257" i="15" s="1"/>
  <c r="I1258" i="15" a="1"/>
  <c r="I1258" i="15"/>
  <c r="I1259" i="15" a="1"/>
  <c r="I1259" i="15" s="1"/>
  <c r="I1260" i="15" a="1"/>
  <c r="I1260" i="15" s="1"/>
  <c r="I1261" i="15" a="1"/>
  <c r="I1261" i="15" s="1"/>
  <c r="I1262" i="15" a="1"/>
  <c r="I1262" i="15"/>
  <c r="I1263" i="15" a="1"/>
  <c r="I1263" i="15" s="1"/>
  <c r="I1264" i="15" a="1"/>
  <c r="I1264" i="15" s="1"/>
  <c r="I1265" i="15" a="1"/>
  <c r="I1265" i="15" s="1"/>
  <c r="I1266" i="15" a="1"/>
  <c r="I1266" i="15"/>
  <c r="I1267" i="15" a="1"/>
  <c r="I1267" i="15" s="1"/>
  <c r="I1268" i="15" a="1"/>
  <c r="I1268" i="15" s="1"/>
  <c r="I1269" i="15" a="1"/>
  <c r="I1269" i="15" s="1"/>
  <c r="I1270" i="15" a="1"/>
  <c r="I1270" i="15"/>
  <c r="I1271" i="15" a="1"/>
  <c r="I1271" i="15" s="1"/>
  <c r="I1272" i="15" a="1"/>
  <c r="I1272" i="15" s="1"/>
  <c r="I1273" i="15" a="1"/>
  <c r="I1273" i="15" s="1"/>
  <c r="I1274" i="15" a="1"/>
  <c r="I1274" i="15"/>
  <c r="I1275" i="15" a="1"/>
  <c r="I1275" i="15" s="1"/>
  <c r="I1276" i="15" a="1"/>
  <c r="I1276" i="15" s="1"/>
  <c r="I1277" i="15" a="1"/>
  <c r="I1277" i="15" s="1"/>
  <c r="I1278" i="15" a="1"/>
  <c r="I1278" i="15"/>
  <c r="I1279" i="15" a="1"/>
  <c r="I1279" i="15" s="1"/>
  <c r="I1280" i="15" a="1"/>
  <c r="I1280" i="15" s="1"/>
  <c r="I1281" i="15" a="1"/>
  <c r="I1281" i="15" s="1"/>
  <c r="I1282" i="15" a="1"/>
  <c r="I1282" i="15"/>
  <c r="I1283" i="15" a="1"/>
  <c r="I1283" i="15" s="1"/>
  <c r="I1284" i="15" a="1"/>
  <c r="I1284" i="15" s="1"/>
  <c r="I1285" i="15" a="1"/>
  <c r="I1285" i="15" s="1"/>
  <c r="I1286" i="15" a="1"/>
  <c r="I1286" i="15"/>
  <c r="I1287" i="15" a="1"/>
  <c r="I1287" i="15" s="1"/>
  <c r="I1288" i="15" a="1"/>
  <c r="I1288" i="15" s="1"/>
  <c r="I1289" i="15" a="1"/>
  <c r="I1289" i="15" s="1"/>
  <c r="I1290" i="15" a="1"/>
  <c r="I1290" i="15"/>
  <c r="I1291" i="15" a="1"/>
  <c r="I1291" i="15" s="1"/>
  <c r="I1292" i="15" a="1"/>
  <c r="I1292" i="15" s="1"/>
  <c r="I1293" i="15" a="1"/>
  <c r="I1293" i="15" s="1"/>
  <c r="I1294" i="15" a="1"/>
  <c r="I1294" i="15"/>
  <c r="I1295" i="15" a="1"/>
  <c r="I1295" i="15" s="1"/>
  <c r="I1296" i="15" a="1"/>
  <c r="I1296" i="15" s="1"/>
  <c r="I1297" i="15" a="1"/>
  <c r="I1297" i="15" s="1"/>
  <c r="I1298" i="15" a="1"/>
  <c r="I1298" i="15"/>
  <c r="I1299" i="15" a="1"/>
  <c r="I1299" i="15" s="1"/>
  <c r="I1300" i="15" a="1"/>
  <c r="I1300" i="15" s="1"/>
  <c r="I1301" i="15" a="1"/>
  <c r="I1301" i="15" s="1"/>
  <c r="I1302" i="15" a="1"/>
  <c r="I1302" i="15"/>
  <c r="I1303" i="15" a="1"/>
  <c r="I1303" i="15" s="1"/>
  <c r="I1304" i="15" a="1"/>
  <c r="I1304" i="15" s="1"/>
  <c r="I1305" i="15" a="1"/>
  <c r="I1305" i="15" s="1"/>
  <c r="I1306" i="15" a="1"/>
  <c r="I1306" i="15"/>
  <c r="I1307" i="15" a="1"/>
  <c r="I1307" i="15" s="1"/>
  <c r="I1308" i="15" a="1"/>
  <c r="I1308" i="15" s="1"/>
  <c r="I1309" i="15" a="1"/>
  <c r="I1309" i="15" s="1"/>
  <c r="I1310" i="15" a="1"/>
  <c r="I1310" i="15"/>
  <c r="I1311" i="15" a="1"/>
  <c r="I1311" i="15" s="1"/>
  <c r="I1312" i="15" a="1"/>
  <c r="I1312" i="15" s="1"/>
  <c r="I1313" i="15" a="1"/>
  <c r="I1313" i="15" s="1"/>
  <c r="I1314" i="15" a="1"/>
  <c r="I1314" i="15"/>
  <c r="I1315" i="15" a="1"/>
  <c r="I1315" i="15" s="1"/>
  <c r="I1316" i="15" a="1"/>
  <c r="I1316" i="15" s="1"/>
  <c r="I1317" i="15" a="1"/>
  <c r="I1317" i="15" s="1"/>
  <c r="I1318" i="15" a="1"/>
  <c r="I1318" i="15"/>
  <c r="I1319" i="15" a="1"/>
  <c r="I1319" i="15" s="1"/>
  <c r="I1320" i="15" a="1"/>
  <c r="I1320" i="15" s="1"/>
  <c r="I1321" i="15" a="1"/>
  <c r="I1321" i="15" s="1"/>
  <c r="I1322" i="15" a="1"/>
  <c r="I1322" i="15"/>
  <c r="I1323" i="15" a="1"/>
  <c r="I1323" i="15" s="1"/>
  <c r="I1324" i="15" a="1"/>
  <c r="I1324" i="15" s="1"/>
  <c r="I1325" i="15" a="1"/>
  <c r="I1325" i="15" s="1"/>
  <c r="I1326" i="15" a="1"/>
  <c r="I1326" i="15"/>
  <c r="I1327" i="15" a="1"/>
  <c r="I1327" i="15" s="1"/>
  <c r="I1328" i="15" a="1"/>
  <c r="I1328" i="15" s="1"/>
  <c r="I1329" i="15" a="1"/>
  <c r="I1329" i="15" s="1"/>
  <c r="I1330" i="15" a="1"/>
  <c r="I1330" i="15" s="1"/>
  <c r="I1331" i="15" a="1"/>
  <c r="I1331" i="15" s="1"/>
  <c r="I1332" i="15" a="1"/>
  <c r="I1332" i="15" s="1"/>
  <c r="I1333" i="15" a="1"/>
  <c r="I1333" i="15" s="1"/>
  <c r="I1334" i="15" a="1"/>
  <c r="I1334" i="15"/>
  <c r="I1335" i="15" a="1"/>
  <c r="I1335" i="15" s="1"/>
  <c r="I1336" i="15" a="1"/>
  <c r="I1336" i="15" s="1"/>
  <c r="I1337" i="15" a="1"/>
  <c r="I1337" i="15" s="1"/>
  <c r="I1338" i="15" a="1"/>
  <c r="I1338" i="15"/>
  <c r="I1339" i="15" a="1"/>
  <c r="I1339" i="15" s="1"/>
  <c r="I1340" i="15" a="1"/>
  <c r="I1340" i="15" s="1"/>
  <c r="I1341" i="15" a="1"/>
  <c r="I1341" i="15" s="1"/>
  <c r="I1342" i="15" a="1"/>
  <c r="I1342" i="15" s="1"/>
  <c r="I1343" i="15" a="1"/>
  <c r="I1343" i="15" s="1"/>
  <c r="I1344" i="15" a="1"/>
  <c r="I1344" i="15" s="1"/>
  <c r="I1345" i="15" a="1"/>
  <c r="I1345" i="15" s="1"/>
  <c r="I1346" i="15" a="1"/>
  <c r="I1346" i="15" s="1"/>
  <c r="I1347" i="15" a="1"/>
  <c r="I1347" i="15" s="1"/>
  <c r="I1348" i="15" a="1"/>
  <c r="I1348" i="15" s="1"/>
  <c r="I1349" i="15" a="1"/>
  <c r="I1349" i="15" s="1"/>
  <c r="I1350" i="15" a="1"/>
  <c r="I1350" i="15"/>
  <c r="I1351" i="15" a="1"/>
  <c r="I1351" i="15" s="1"/>
  <c r="I1352" i="15" a="1"/>
  <c r="I1352" i="15" s="1"/>
  <c r="I1353" i="15" a="1"/>
  <c r="I1353" i="15" s="1"/>
  <c r="I1354" i="15" a="1"/>
  <c r="I1354" i="15"/>
  <c r="I1355" i="15" a="1"/>
  <c r="I1355" i="15" s="1"/>
  <c r="I1356" i="15" a="1"/>
  <c r="I1356" i="15" s="1"/>
  <c r="I1357" i="15" a="1"/>
  <c r="I1357" i="15" s="1"/>
  <c r="I1358" i="15" a="1"/>
  <c r="I1358" i="15" s="1"/>
  <c r="I1359" i="15" a="1"/>
  <c r="I1359" i="15" s="1"/>
  <c r="I1360" i="15" a="1"/>
  <c r="I1360" i="15" s="1"/>
  <c r="I1361" i="15" a="1"/>
  <c r="I1361" i="15" s="1"/>
  <c r="I1362" i="15" a="1"/>
  <c r="I1362" i="15" s="1"/>
  <c r="I1363" i="15" a="1"/>
  <c r="I1363" i="15" s="1"/>
  <c r="I1364" i="15" a="1"/>
  <c r="I1364" i="15" s="1"/>
  <c r="I1365" i="15" a="1"/>
  <c r="I1365" i="15" s="1"/>
  <c r="I1366" i="15" a="1"/>
  <c r="I1366" i="15"/>
  <c r="I1367" i="15" a="1"/>
  <c r="I1367" i="15" s="1"/>
  <c r="I1368" i="15" a="1"/>
  <c r="I1368" i="15" s="1"/>
  <c r="I1369" i="15" a="1"/>
  <c r="I1369" i="15" s="1"/>
  <c r="I1370" i="15" a="1"/>
  <c r="I1370" i="15"/>
  <c r="I1371" i="15" a="1"/>
  <c r="I1371" i="15" s="1"/>
  <c r="I1372" i="15" a="1"/>
  <c r="I1372" i="15" s="1"/>
  <c r="I1373" i="15" a="1"/>
  <c r="I1373" i="15" s="1"/>
  <c r="I1374" i="15" a="1"/>
  <c r="I1374" i="15" s="1"/>
  <c r="I1375" i="15" a="1"/>
  <c r="I1375" i="15" s="1"/>
  <c r="I1376" i="15" a="1"/>
  <c r="I1376" i="15" s="1"/>
  <c r="I1377" i="15" a="1"/>
  <c r="I1377" i="15" s="1"/>
  <c r="I1378" i="15" a="1"/>
  <c r="I1378" i="15" s="1"/>
  <c r="I1379" i="15" a="1"/>
  <c r="I1379" i="15" s="1"/>
  <c r="I1380" i="15" a="1"/>
  <c r="I1380" i="15" s="1"/>
  <c r="I1381" i="15" a="1"/>
  <c r="I1381" i="15" s="1"/>
  <c r="I1382" i="15" a="1"/>
  <c r="I1382" i="15"/>
  <c r="I1383" i="15" a="1"/>
  <c r="I1383" i="15" s="1"/>
  <c r="I1384" i="15" a="1"/>
  <c r="I1384" i="15" s="1"/>
  <c r="I1385" i="15" a="1"/>
  <c r="I1385" i="15" s="1"/>
  <c r="I1386" i="15" a="1"/>
  <c r="I1386" i="15"/>
  <c r="I1387" i="15" a="1"/>
  <c r="I1387" i="15" s="1"/>
  <c r="I1388" i="15" a="1"/>
  <c r="I1388" i="15" s="1"/>
  <c r="I1389" i="15" a="1"/>
  <c r="I1389" i="15" s="1"/>
  <c r="I1390" i="15" a="1"/>
  <c r="I1390" i="15" s="1"/>
  <c r="I1391" i="15" a="1"/>
  <c r="I1391" i="15" s="1"/>
  <c r="I1392" i="15" a="1"/>
  <c r="I1392" i="15" s="1"/>
  <c r="I1393" i="15" a="1"/>
  <c r="I1393" i="15" s="1"/>
  <c r="I1394" i="15" a="1"/>
  <c r="I1394" i="15" s="1"/>
  <c r="I1395" i="15" a="1"/>
  <c r="I1395" i="15" s="1"/>
  <c r="I1396" i="15" a="1"/>
  <c r="I1396" i="15" s="1"/>
  <c r="I1397" i="15" a="1"/>
  <c r="I1397" i="15" s="1"/>
  <c r="I1398" i="15" a="1"/>
  <c r="I1398" i="15"/>
  <c r="I1399" i="15" a="1"/>
  <c r="I1399" i="15" s="1"/>
  <c r="I1400" i="15" a="1"/>
  <c r="I1400" i="15" s="1"/>
  <c r="I1401" i="15" a="1"/>
  <c r="I1401" i="15" s="1"/>
  <c r="I1402" i="15" a="1"/>
  <c r="I1402" i="15"/>
  <c r="I1403" i="15" a="1"/>
  <c r="I1403" i="15" s="1"/>
  <c r="I1404" i="15" a="1"/>
  <c r="I1404" i="15" s="1"/>
  <c r="I1405" i="15" a="1"/>
  <c r="I1405" i="15" s="1"/>
  <c r="I1406" i="15" a="1"/>
  <c r="I1406" i="15" s="1"/>
  <c r="I1407" i="15" a="1"/>
  <c r="I1407" i="15" s="1"/>
  <c r="I1408" i="15" a="1"/>
  <c r="I1408" i="15" s="1"/>
  <c r="I1409" i="15" a="1"/>
  <c r="I1409" i="15" s="1"/>
  <c r="I1410" i="15" a="1"/>
  <c r="I1410" i="15" s="1"/>
  <c r="I1411" i="15" a="1"/>
  <c r="I1411" i="15" s="1"/>
  <c r="I1412" i="15" a="1"/>
  <c r="I1412" i="15" s="1"/>
  <c r="I1413" i="15" a="1"/>
  <c r="I1413" i="15" s="1"/>
  <c r="I1414" i="15" a="1"/>
  <c r="I1414" i="15"/>
  <c r="I1415" i="15" a="1"/>
  <c r="I1415" i="15" s="1"/>
  <c r="I1416" i="15" a="1"/>
  <c r="I1416" i="15" s="1"/>
  <c r="I1417" i="15" a="1"/>
  <c r="I1417" i="15" s="1"/>
  <c r="I1418" i="15" a="1"/>
  <c r="I1418" i="15"/>
  <c r="I1419" i="15" a="1"/>
  <c r="I1419" i="15" s="1"/>
  <c r="I1420" i="15" a="1"/>
  <c r="I1420" i="15" s="1"/>
  <c r="I1421" i="15" a="1"/>
  <c r="I1421" i="15" s="1"/>
  <c r="I1422" i="15" a="1"/>
  <c r="I1422" i="15" s="1"/>
  <c r="I1423" i="15" a="1"/>
  <c r="I1423" i="15" s="1"/>
  <c r="I1424" i="15" a="1"/>
  <c r="I1424" i="15" s="1"/>
  <c r="I1425" i="15" a="1"/>
  <c r="I1425" i="15" s="1"/>
  <c r="I1426" i="15" a="1"/>
  <c r="I1426" i="15" s="1"/>
  <c r="I1427" i="15" a="1"/>
  <c r="I1427" i="15" s="1"/>
  <c r="I1428" i="15" a="1"/>
  <c r="I1428" i="15" s="1"/>
  <c r="I1429" i="15" a="1"/>
  <c r="I1429" i="15" s="1"/>
  <c r="I1430" i="15" a="1"/>
  <c r="I1430" i="15" s="1"/>
  <c r="I1431" i="15" a="1"/>
  <c r="I1431" i="15" s="1"/>
  <c r="I1432" i="15" a="1"/>
  <c r="I1432" i="15" s="1"/>
  <c r="I1433" i="15" a="1"/>
  <c r="I1433" i="15" s="1"/>
  <c r="I1434" i="15" a="1"/>
  <c r="I1434" i="15"/>
  <c r="I1435" i="15" a="1"/>
  <c r="I1435" i="15" s="1"/>
  <c r="I1436" i="15" a="1"/>
  <c r="I1436" i="15" s="1"/>
  <c r="I1437" i="15" a="1"/>
  <c r="I1437" i="15" s="1"/>
  <c r="I1438" i="15" a="1"/>
  <c r="I1438" i="15" s="1"/>
  <c r="I1439" i="15" a="1"/>
  <c r="I1439" i="15" s="1"/>
  <c r="I1440" i="15" a="1"/>
  <c r="I1440" i="15" s="1"/>
  <c r="I1441" i="15" a="1"/>
  <c r="I1441" i="15" s="1"/>
  <c r="I1442" i="15" a="1"/>
  <c r="I1442" i="15" s="1"/>
  <c r="I1443" i="15" a="1"/>
  <c r="I1443" i="15" s="1"/>
  <c r="I1444" i="15" a="1"/>
  <c r="I1444" i="15" s="1"/>
  <c r="I1445" i="15" a="1"/>
  <c r="I1445" i="15" s="1"/>
  <c r="I1446" i="15" a="1"/>
  <c r="I1446" i="15"/>
  <c r="I1447" i="15" a="1"/>
  <c r="I1447" i="15" s="1"/>
  <c r="I1448" i="15" a="1"/>
  <c r="I1448" i="15" s="1"/>
  <c r="I1449" i="15" a="1"/>
  <c r="I1449" i="15" s="1"/>
  <c r="I1450" i="15" a="1"/>
  <c r="I1450" i="15"/>
  <c r="I1451" i="15" a="1"/>
  <c r="I1451" i="15" s="1"/>
  <c r="I1452" i="15" a="1"/>
  <c r="I1452" i="15" s="1"/>
  <c r="I1453" i="15" a="1"/>
  <c r="I1453" i="15" s="1"/>
  <c r="I1454" i="15" a="1"/>
  <c r="I1454" i="15" s="1"/>
  <c r="I1455" i="15" a="1"/>
  <c r="I1455" i="15" s="1"/>
  <c r="I1456" i="15" a="1"/>
  <c r="I1456" i="15" s="1"/>
  <c r="I1457" i="15" a="1"/>
  <c r="I1457" i="15" s="1"/>
  <c r="I1458" i="15" a="1"/>
  <c r="I1458" i="15" s="1"/>
  <c r="I1459" i="15" a="1"/>
  <c r="I1459" i="15" s="1"/>
  <c r="I1460" i="15" a="1"/>
  <c r="I1460" i="15" s="1"/>
  <c r="I1461" i="15" a="1"/>
  <c r="I1461" i="15" s="1"/>
  <c r="I1462" i="15" a="1"/>
  <c r="I1462" i="15" s="1"/>
  <c r="I1463" i="15" a="1"/>
  <c r="I1463" i="15" s="1"/>
  <c r="I1464" i="15" a="1"/>
  <c r="I1464" i="15" s="1"/>
  <c r="I1465" i="15" a="1"/>
  <c r="I1465" i="15" s="1"/>
  <c r="I1466" i="15" a="1"/>
  <c r="I1466" i="15"/>
  <c r="I1467" i="15" a="1"/>
  <c r="I1467" i="15" s="1"/>
  <c r="I1468" i="15" a="1"/>
  <c r="I1468" i="15" s="1"/>
  <c r="I1469" i="15" a="1"/>
  <c r="I1469" i="15" s="1"/>
  <c r="I1470" i="15" a="1"/>
  <c r="I1470" i="15" s="1"/>
  <c r="I1471" i="15" a="1"/>
  <c r="I1471" i="15" s="1"/>
  <c r="I1472" i="15" a="1"/>
  <c r="I1472" i="15" s="1"/>
  <c r="I1473" i="15" a="1"/>
  <c r="I1473" i="15" s="1"/>
  <c r="I1474" i="15" a="1"/>
  <c r="I1474" i="15" s="1"/>
  <c r="I1475" i="15" a="1"/>
  <c r="I1475" i="15" s="1"/>
  <c r="I1476" i="15" a="1"/>
  <c r="I1476" i="15" s="1"/>
  <c r="I1477" i="15" a="1"/>
  <c r="I1477" i="15" s="1"/>
  <c r="I1478" i="15" a="1"/>
  <c r="I1478" i="15"/>
  <c r="I1479" i="15" a="1"/>
  <c r="I1479" i="15" s="1"/>
  <c r="I1480" i="15" a="1"/>
  <c r="I1480" i="15" s="1"/>
  <c r="I1481" i="15" a="1"/>
  <c r="I1481" i="15" s="1"/>
  <c r="I1482" i="15" a="1"/>
  <c r="I1482" i="15"/>
  <c r="I1483" i="15" a="1"/>
  <c r="I1483" i="15" s="1"/>
  <c r="I1484" i="15" a="1"/>
  <c r="I1484" i="15" s="1"/>
  <c r="I1485" i="15" a="1"/>
  <c r="I1485" i="15" s="1"/>
  <c r="I1486" i="15" a="1"/>
  <c r="I1486" i="15" s="1"/>
  <c r="I1487" i="15" a="1"/>
  <c r="I1487" i="15" s="1"/>
  <c r="I1488" i="15" a="1"/>
  <c r="I1488" i="15" s="1"/>
  <c r="I1489" i="15" a="1"/>
  <c r="I1489" i="15" s="1"/>
  <c r="I1490" i="15" a="1"/>
  <c r="I1490" i="15" s="1"/>
  <c r="I1491" i="15" a="1"/>
  <c r="I1491" i="15" s="1"/>
  <c r="I1492" i="15" a="1"/>
  <c r="I1492" i="15" s="1"/>
  <c r="I1493" i="15" a="1"/>
  <c r="I1493" i="15" s="1"/>
  <c r="I1494" i="15" a="1"/>
  <c r="I1494" i="15" s="1"/>
  <c r="I1495" i="15" a="1"/>
  <c r="I1495" i="15" s="1"/>
  <c r="I1496" i="15" a="1"/>
  <c r="I1496" i="15" s="1"/>
  <c r="I1497" i="15" a="1"/>
  <c r="I1497" i="15" s="1"/>
  <c r="I1498" i="15" a="1"/>
  <c r="I1498" i="15"/>
  <c r="I1499" i="15" a="1"/>
  <c r="I1499" i="15" s="1"/>
  <c r="I1500" i="15" a="1"/>
  <c r="I1500" i="15" s="1"/>
  <c r="I1501" i="15" a="1"/>
  <c r="I1501" i="15" s="1"/>
  <c r="I1502" i="15" a="1"/>
  <c r="I1502" i="15" s="1"/>
  <c r="I1503" i="15" a="1"/>
  <c r="I1503" i="15" s="1"/>
  <c r="I1504" i="15" a="1"/>
  <c r="I1504" i="15" s="1"/>
  <c r="I1505" i="15" a="1"/>
  <c r="I1505" i="15" s="1"/>
  <c r="I1506" i="15" a="1"/>
  <c r="I1506" i="15" s="1"/>
  <c r="I1507" i="15" a="1"/>
  <c r="I1507" i="15" s="1"/>
  <c r="I1508" i="15" a="1"/>
  <c r="I1508" i="15" s="1"/>
  <c r="I1509" i="15" a="1"/>
  <c r="I1509" i="15" s="1"/>
  <c r="I1510" i="15" a="1"/>
  <c r="I1510" i="15" s="1"/>
  <c r="I1511" i="15" a="1"/>
  <c r="I1511" i="15" s="1"/>
  <c r="I1512" i="15" a="1"/>
  <c r="I1512" i="15" s="1"/>
  <c r="I1513" i="15" a="1"/>
  <c r="I1513" i="15" s="1"/>
  <c r="I1514" i="15" a="1"/>
  <c r="I1514" i="15"/>
  <c r="I1515" i="15" a="1"/>
  <c r="I1515" i="15" s="1"/>
  <c r="I1516" i="15" a="1"/>
  <c r="I1516" i="15" s="1"/>
  <c r="I1517" i="15" a="1"/>
  <c r="I1517" i="15" s="1"/>
  <c r="I1518" i="15" a="1"/>
  <c r="I1518" i="15" s="1"/>
  <c r="I1519" i="15" a="1"/>
  <c r="I1519" i="15" s="1"/>
  <c r="I1520" i="15" a="1"/>
  <c r="I1520" i="15" s="1"/>
  <c r="I1521" i="15" a="1"/>
  <c r="I1521" i="15" s="1"/>
  <c r="I1522" i="15" a="1"/>
  <c r="I1522" i="15" s="1"/>
  <c r="I1523" i="15" a="1"/>
  <c r="I1523" i="15" s="1"/>
  <c r="I1524" i="15" a="1"/>
  <c r="I1524" i="15" s="1"/>
  <c r="I1525" i="15" a="1"/>
  <c r="I1525" i="15" s="1"/>
  <c r="I1526" i="15" a="1"/>
  <c r="I1526" i="15" s="1"/>
  <c r="I1527" i="15" a="1"/>
  <c r="I1527" i="15" s="1"/>
  <c r="I1528" i="15" a="1"/>
  <c r="I1528" i="15" s="1"/>
  <c r="I1529" i="15" a="1"/>
  <c r="I1529" i="15" s="1"/>
  <c r="I1530" i="15" a="1"/>
  <c r="I1530" i="15"/>
  <c r="I1531" i="15" a="1"/>
  <c r="I1531" i="15" s="1"/>
  <c r="I1532" i="15" a="1"/>
  <c r="I1532" i="15" s="1"/>
  <c r="I1533" i="15" a="1"/>
  <c r="I1533" i="15" s="1"/>
  <c r="I1534" i="15" a="1"/>
  <c r="I1534" i="15" s="1"/>
  <c r="I1535" i="15" a="1"/>
  <c r="I1535" i="15" s="1"/>
  <c r="I1536" i="15" a="1"/>
  <c r="I1536" i="15" s="1"/>
  <c r="I1537" i="15" a="1"/>
  <c r="I1537" i="15" s="1"/>
  <c r="I1538" i="15" a="1"/>
  <c r="I1538" i="15" s="1"/>
  <c r="I1539" i="15" a="1"/>
  <c r="I1539" i="15" s="1"/>
  <c r="I1540" i="15" a="1"/>
  <c r="I1540" i="15" s="1"/>
  <c r="I1541" i="15" a="1"/>
  <c r="I1541" i="15" s="1"/>
  <c r="I1542" i="15" a="1"/>
  <c r="I1542" i="15" s="1"/>
  <c r="I1543" i="15" a="1"/>
  <c r="I1543" i="15" s="1"/>
  <c r="I1544" i="15" a="1"/>
  <c r="I1544" i="15" s="1"/>
  <c r="I1545" i="15" a="1"/>
  <c r="I1545" i="15" s="1"/>
  <c r="I1546" i="15" a="1"/>
  <c r="I1546" i="15"/>
  <c r="I1547" i="15" a="1"/>
  <c r="I1547" i="15" s="1"/>
  <c r="I1548" i="15" a="1"/>
  <c r="I1548" i="15" s="1"/>
  <c r="I1549" i="15" a="1"/>
  <c r="I1549" i="15" s="1"/>
  <c r="I1550" i="15" a="1"/>
  <c r="I1550" i="15" s="1"/>
  <c r="I1551" i="15" a="1"/>
  <c r="I1551" i="15" s="1"/>
  <c r="I1552" i="15" a="1"/>
  <c r="I1552" i="15" s="1"/>
  <c r="I1553" i="15" a="1"/>
  <c r="I1553" i="15" s="1"/>
  <c r="I1554" i="15" a="1"/>
  <c r="I1554" i="15" s="1"/>
  <c r="I1555" i="15" a="1"/>
  <c r="I1555" i="15" s="1"/>
  <c r="I1556" i="15" a="1"/>
  <c r="I1556" i="15" s="1"/>
  <c r="I1557" i="15" a="1"/>
  <c r="I1557" i="15" s="1"/>
  <c r="I1558" i="15" a="1"/>
  <c r="I1558" i="15" s="1"/>
  <c r="I1559" i="15" a="1"/>
  <c r="I1559" i="15" s="1"/>
  <c r="I1560" i="15" a="1"/>
  <c r="I1560" i="15" s="1"/>
  <c r="I1561" i="15" a="1"/>
  <c r="I1561" i="15" s="1"/>
  <c r="I1562" i="15" a="1"/>
  <c r="I1562" i="15" s="1"/>
  <c r="I1563" i="15" a="1"/>
  <c r="I1563" i="15" s="1"/>
  <c r="I1564" i="15" a="1"/>
  <c r="I1564" i="15" s="1"/>
  <c r="I1565" i="15" a="1"/>
  <c r="I1565" i="15" s="1"/>
  <c r="I1566" i="15" a="1"/>
  <c r="I1566" i="15" s="1"/>
  <c r="I1567" i="15" a="1"/>
  <c r="I1567" i="15" s="1"/>
  <c r="I1568" i="15" a="1"/>
  <c r="I1568" i="15" s="1"/>
  <c r="I1569" i="15" a="1"/>
  <c r="I1569" i="15" s="1"/>
  <c r="I1570" i="15" a="1"/>
  <c r="I1570" i="15" s="1"/>
  <c r="I1571" i="15" a="1"/>
  <c r="I1571" i="15" s="1"/>
  <c r="I1572" i="15" a="1"/>
  <c r="I1572" i="15" s="1"/>
  <c r="I1573" i="15" a="1"/>
  <c r="I1573" i="15" s="1"/>
  <c r="I1574" i="15" a="1"/>
  <c r="I1574" i="15" s="1"/>
  <c r="I1575" i="15" a="1"/>
  <c r="I1575" i="15" s="1"/>
  <c r="I1576" i="15" a="1"/>
  <c r="I1576" i="15" s="1"/>
  <c r="I1577" i="15" a="1"/>
  <c r="I1577" i="15" s="1"/>
  <c r="I1578" i="15" a="1"/>
  <c r="I1578" i="15" s="1"/>
  <c r="I1579" i="15" a="1"/>
  <c r="I1579" i="15" s="1"/>
  <c r="I1580" i="15" a="1"/>
  <c r="I1580" i="15" s="1"/>
  <c r="I1581" i="15" a="1"/>
  <c r="I1581" i="15" s="1"/>
  <c r="I1582" i="15" a="1"/>
  <c r="I1582" i="15" s="1"/>
  <c r="I1583" i="15" a="1"/>
  <c r="I1583" i="15" s="1"/>
  <c r="I1584" i="15" a="1"/>
  <c r="I1584" i="15" s="1"/>
  <c r="I1585" i="15" a="1"/>
  <c r="I1585" i="15" s="1"/>
  <c r="I1586" i="15" a="1"/>
  <c r="I1586" i="15" s="1"/>
  <c r="I1587" i="15" a="1"/>
  <c r="I1587" i="15" s="1"/>
  <c r="I1588" i="15" a="1"/>
  <c r="I1588" i="15" s="1"/>
  <c r="I1589" i="15" a="1"/>
  <c r="I1589" i="15" s="1"/>
  <c r="I1590" i="15" a="1"/>
  <c r="I1590" i="15" s="1"/>
  <c r="I1591" i="15" a="1"/>
  <c r="I1591" i="15" s="1"/>
  <c r="I1592" i="15" a="1"/>
  <c r="I1592" i="15" s="1"/>
  <c r="I1593" i="15" a="1"/>
  <c r="I1593" i="15" s="1"/>
  <c r="I1594" i="15" a="1"/>
  <c r="I1594" i="15" s="1"/>
  <c r="I1595" i="15" a="1"/>
  <c r="I1595" i="15" s="1"/>
  <c r="I1596" i="15" a="1"/>
  <c r="I1596" i="15" s="1"/>
  <c r="I1597" i="15" a="1"/>
  <c r="I1597" i="15" s="1"/>
  <c r="I1598" i="15" a="1"/>
  <c r="I1598" i="15" s="1"/>
  <c r="I1599" i="15" a="1"/>
  <c r="I1599" i="15" s="1"/>
  <c r="I1600" i="15" a="1"/>
  <c r="I1600" i="15" s="1"/>
  <c r="I1601" i="15" a="1"/>
  <c r="I1601" i="15" s="1"/>
  <c r="I1602" i="15" a="1"/>
  <c r="I1602" i="15" s="1"/>
  <c r="I1603" i="15" a="1"/>
  <c r="I1603" i="15" s="1"/>
  <c r="I1604" i="15" a="1"/>
  <c r="I1604" i="15" s="1"/>
  <c r="I1605" i="15" a="1"/>
  <c r="I1605" i="15" s="1"/>
  <c r="I1606" i="15" a="1"/>
  <c r="I1606" i="15" s="1"/>
  <c r="I1607" i="15" a="1"/>
  <c r="I1607" i="15" s="1"/>
  <c r="I1608" i="15" a="1"/>
  <c r="I1608" i="15" s="1"/>
  <c r="I1609" i="15" a="1"/>
  <c r="I1609" i="15" s="1"/>
  <c r="I1610" i="15" a="1"/>
  <c r="I1610" i="15" s="1"/>
  <c r="I1611" i="15" a="1"/>
  <c r="I1611" i="15" s="1"/>
  <c r="I1612" i="15" a="1"/>
  <c r="I1612" i="15" s="1"/>
  <c r="I1613" i="15" a="1"/>
  <c r="I1613" i="15" s="1"/>
  <c r="I1614" i="15" a="1"/>
  <c r="I1614" i="15" s="1"/>
  <c r="I1615" i="15" a="1"/>
  <c r="I1615" i="15" s="1"/>
  <c r="I1616" i="15" a="1"/>
  <c r="I1616" i="15" s="1"/>
  <c r="I1617" i="15" a="1"/>
  <c r="I1617" i="15" s="1"/>
  <c r="I1618" i="15" a="1"/>
  <c r="I1618" i="15" s="1"/>
  <c r="I1619" i="15" a="1"/>
  <c r="I1619" i="15" s="1"/>
  <c r="I1620" i="15" a="1"/>
  <c r="I1620" i="15" s="1"/>
  <c r="I1621" i="15" a="1"/>
  <c r="I1621" i="15" s="1"/>
  <c r="I1622" i="15" a="1"/>
  <c r="I1622" i="15" s="1"/>
  <c r="I1623" i="15" a="1"/>
  <c r="I1623" i="15" s="1"/>
  <c r="I1624" i="15" a="1"/>
  <c r="I1624" i="15" s="1"/>
  <c r="I1625" i="15" a="1"/>
  <c r="I1625" i="15" s="1"/>
  <c r="I1626" i="15" a="1"/>
  <c r="I1626" i="15" s="1"/>
  <c r="I1627" i="15" a="1"/>
  <c r="I1627" i="15" s="1"/>
  <c r="I1628" i="15" a="1"/>
  <c r="I1628" i="15" s="1"/>
  <c r="I1629" i="15" a="1"/>
  <c r="I1629" i="15" s="1"/>
  <c r="I1630" i="15" a="1"/>
  <c r="I1630" i="15" s="1"/>
  <c r="I1631" i="15" a="1"/>
  <c r="I1631" i="15" s="1"/>
  <c r="I1632" i="15" a="1"/>
  <c r="I1632" i="15" s="1"/>
  <c r="I1633" i="15" a="1"/>
  <c r="I1633" i="15" s="1"/>
  <c r="I1634" i="15" a="1"/>
  <c r="I1634" i="15" s="1"/>
  <c r="I1635" i="15" a="1"/>
  <c r="I1635" i="15" s="1"/>
  <c r="I1636" i="15" a="1"/>
  <c r="I1636" i="15" s="1"/>
  <c r="I1637" i="15" a="1"/>
  <c r="I1637" i="15" s="1"/>
  <c r="I1638" i="15" a="1"/>
  <c r="I1638" i="15" s="1"/>
  <c r="I1639" i="15" a="1"/>
  <c r="I1639" i="15" s="1"/>
  <c r="I1640" i="15" a="1"/>
  <c r="I1640" i="15" s="1"/>
  <c r="I1641" i="15" a="1"/>
  <c r="I1641" i="15" s="1"/>
  <c r="I1642" i="15" a="1"/>
  <c r="I1642" i="15" s="1"/>
  <c r="I1643" i="15" a="1"/>
  <c r="I1643" i="15" s="1"/>
  <c r="I1644" i="15" a="1"/>
  <c r="I1644" i="15" s="1"/>
  <c r="I1645" i="15" a="1"/>
  <c r="I1645" i="15" s="1"/>
  <c r="I1646" i="15" a="1"/>
  <c r="I1646" i="15" s="1"/>
  <c r="I1647" i="15" a="1"/>
  <c r="I1647" i="15" s="1"/>
  <c r="I1648" i="15" a="1"/>
  <c r="I1648" i="15" s="1"/>
  <c r="I1649" i="15" a="1"/>
  <c r="I1649" i="15" s="1"/>
  <c r="I1650" i="15" a="1"/>
  <c r="I1650" i="15" s="1"/>
  <c r="I1651" i="15" a="1"/>
  <c r="I1651" i="15" s="1"/>
  <c r="I1652" i="15" a="1"/>
  <c r="I1652" i="15" s="1"/>
  <c r="I1653" i="15" a="1"/>
  <c r="I1653" i="15" s="1"/>
  <c r="I1654" i="15" a="1"/>
  <c r="I1654" i="15" s="1"/>
  <c r="I1655" i="15" a="1"/>
  <c r="I1655" i="15" s="1"/>
  <c r="I1656" i="15" a="1"/>
  <c r="I1656" i="15" s="1"/>
  <c r="I1657" i="15" a="1"/>
  <c r="I1657" i="15" s="1"/>
  <c r="I1658" i="15" a="1"/>
  <c r="I1658" i="15" s="1"/>
  <c r="I1659" i="15" a="1"/>
  <c r="I1659" i="15" s="1"/>
  <c r="I1660" i="15" a="1"/>
  <c r="I1660" i="15" s="1"/>
  <c r="I1661" i="15" a="1"/>
  <c r="I1661" i="15" s="1"/>
  <c r="I1662" i="15" a="1"/>
  <c r="I1662" i="15" s="1"/>
  <c r="I1663" i="15" a="1"/>
  <c r="I1663" i="15" s="1"/>
  <c r="I1664" i="15" a="1"/>
  <c r="I1664" i="15" s="1"/>
  <c r="I1665" i="15" a="1"/>
  <c r="I1665" i="15" s="1"/>
  <c r="I1666" i="15" a="1"/>
  <c r="I1666" i="15" s="1"/>
  <c r="I1667" i="15" a="1"/>
  <c r="I1667" i="15" s="1"/>
  <c r="I1668" i="15" a="1"/>
  <c r="I1668" i="15" s="1"/>
  <c r="I1669" i="15" a="1"/>
  <c r="I1669" i="15" s="1"/>
  <c r="I1670" i="15" a="1"/>
  <c r="I1670" i="15" s="1"/>
  <c r="I1671" i="15" a="1"/>
  <c r="I1671" i="15" s="1"/>
  <c r="I1672" i="15" a="1"/>
  <c r="I1672" i="15" s="1"/>
  <c r="I1673" i="15" a="1"/>
  <c r="I1673" i="15" s="1"/>
  <c r="I1674" i="15" a="1"/>
  <c r="I1674" i="15" s="1"/>
  <c r="I1675" i="15" a="1"/>
  <c r="I1675" i="15" s="1"/>
  <c r="I1676" i="15" a="1"/>
  <c r="I1676" i="15" s="1"/>
  <c r="I1677" i="15" a="1"/>
  <c r="I1677" i="15" s="1"/>
  <c r="I1678" i="15" a="1"/>
  <c r="I1678" i="15" s="1"/>
  <c r="I1679" i="15" a="1"/>
  <c r="I1679" i="15" s="1"/>
  <c r="I1680" i="15" a="1"/>
  <c r="I1680" i="15" s="1"/>
  <c r="I1681" i="15" a="1"/>
  <c r="I1681" i="15" s="1"/>
  <c r="I1682" i="15" a="1"/>
  <c r="I1682" i="15" s="1"/>
  <c r="I1683" i="15" a="1"/>
  <c r="I1683" i="15" s="1"/>
  <c r="I1684" i="15" a="1"/>
  <c r="I1684" i="15" s="1"/>
  <c r="I1685" i="15" a="1"/>
  <c r="I1685" i="15" s="1"/>
  <c r="I1686" i="15" a="1"/>
  <c r="I1686" i="15" s="1"/>
  <c r="I1687" i="15" a="1"/>
  <c r="I1687" i="15" s="1"/>
  <c r="I1688" i="15" a="1"/>
  <c r="I1688" i="15" s="1"/>
  <c r="I1689" i="15" a="1"/>
  <c r="I1689" i="15" s="1"/>
  <c r="I1690" i="15" a="1"/>
  <c r="I1690" i="15" s="1"/>
  <c r="I1691" i="15" a="1"/>
  <c r="I1691" i="15" s="1"/>
  <c r="I1692" i="15" a="1"/>
  <c r="I1692" i="15" s="1"/>
  <c r="I1693" i="15" a="1"/>
  <c r="I1693" i="15" s="1"/>
  <c r="I1694" i="15" a="1"/>
  <c r="I1694" i="15" s="1"/>
  <c r="I1695" i="15" a="1"/>
  <c r="I1695" i="15" s="1"/>
  <c r="I1696" i="15" a="1"/>
  <c r="I1696" i="15" s="1"/>
  <c r="I1697" i="15" a="1"/>
  <c r="I1697" i="15" s="1"/>
  <c r="I1698" i="15" a="1"/>
  <c r="I1698" i="15" s="1"/>
  <c r="I1699" i="15" a="1"/>
  <c r="I1699" i="15" s="1"/>
  <c r="I1700" i="15" a="1"/>
  <c r="I1700" i="15" s="1"/>
  <c r="I1701" i="15" a="1"/>
  <c r="I1701" i="15" s="1"/>
  <c r="I1702" i="15" a="1"/>
  <c r="I1702" i="15" s="1"/>
  <c r="I1703" i="15" a="1"/>
  <c r="I1703" i="15" s="1"/>
  <c r="I1704" i="15" a="1"/>
  <c r="I1704" i="15" s="1"/>
  <c r="I1705" i="15" a="1"/>
  <c r="I1705" i="15" s="1"/>
  <c r="I1706" i="15" a="1"/>
  <c r="I1706" i="15" s="1"/>
  <c r="I1707" i="15" a="1"/>
  <c r="I1707" i="15" s="1"/>
  <c r="I1708" i="15" a="1"/>
  <c r="I1708" i="15" s="1"/>
  <c r="I1709" i="15" a="1"/>
  <c r="I1709" i="15" s="1"/>
  <c r="I1710" i="15" a="1"/>
  <c r="I1710" i="15" s="1"/>
  <c r="I1711" i="15" a="1"/>
  <c r="I1711" i="15" s="1"/>
  <c r="I1712" i="15" a="1"/>
  <c r="I1712" i="15" s="1"/>
  <c r="I1713" i="15" a="1"/>
  <c r="I1713" i="15" s="1"/>
  <c r="I1714" i="15" a="1"/>
  <c r="I1714" i="15" s="1"/>
  <c r="I1715" i="15" a="1"/>
  <c r="I1715" i="15" s="1"/>
  <c r="I1716" i="15" a="1"/>
  <c r="I1716" i="15" s="1"/>
  <c r="I1717" i="15" a="1"/>
  <c r="I1717" i="15" s="1"/>
  <c r="I1718" i="15" a="1"/>
  <c r="I1718" i="15" s="1"/>
  <c r="I1719" i="15" a="1"/>
  <c r="I1719" i="15" s="1"/>
  <c r="I1720" i="15" a="1"/>
  <c r="I1720" i="15" s="1"/>
  <c r="I1721" i="15" a="1"/>
  <c r="I1721" i="15" s="1"/>
  <c r="I1722" i="15" a="1"/>
  <c r="I1722" i="15" s="1"/>
  <c r="I1723" i="15" a="1"/>
  <c r="I1723" i="15" s="1"/>
  <c r="I1724" i="15" a="1"/>
  <c r="I1724" i="15" s="1"/>
  <c r="I1725" i="15" a="1"/>
  <c r="I1725" i="15" s="1"/>
  <c r="I1726" i="15" a="1"/>
  <c r="I1726" i="15" s="1"/>
  <c r="I1727" i="15" a="1"/>
  <c r="I1727" i="15" s="1"/>
  <c r="I1728" i="15" a="1"/>
  <c r="I1728" i="15" s="1"/>
  <c r="I1729" i="15" a="1"/>
  <c r="I1729" i="15" s="1"/>
  <c r="I1730" i="15" a="1"/>
  <c r="I1730" i="15" s="1"/>
  <c r="I1731" i="15" a="1"/>
  <c r="I1731" i="15" s="1"/>
  <c r="I1732" i="15" a="1"/>
  <c r="I1732" i="15" s="1"/>
  <c r="I1733" i="15" a="1"/>
  <c r="I1733" i="15" s="1"/>
  <c r="I1734" i="15" a="1"/>
  <c r="I1734" i="15" s="1"/>
  <c r="I1735" i="15" a="1"/>
  <c r="I1735" i="15" s="1"/>
  <c r="I1736" i="15" a="1"/>
  <c r="I1736" i="15" s="1"/>
  <c r="I1737" i="15" a="1"/>
  <c r="I1737" i="15" s="1"/>
  <c r="I1738" i="15" a="1"/>
  <c r="I1738" i="15" s="1"/>
  <c r="I1739" i="15" a="1"/>
  <c r="I1739" i="15" s="1"/>
  <c r="I1740" i="15" a="1"/>
  <c r="I1740" i="15" s="1"/>
  <c r="I1741" i="15" a="1"/>
  <c r="I1741" i="15" s="1"/>
  <c r="I1742" i="15" a="1"/>
  <c r="I1742" i="15" s="1"/>
  <c r="I1743" i="15" a="1"/>
  <c r="I1743" i="15" s="1"/>
  <c r="I1744" i="15" a="1"/>
  <c r="I1744" i="15" s="1"/>
  <c r="I1745" i="15" a="1"/>
  <c r="I1745" i="15" s="1"/>
  <c r="I1746" i="15" a="1"/>
  <c r="I1746" i="15" s="1"/>
  <c r="I1747" i="15" a="1"/>
  <c r="I1747" i="15" s="1"/>
  <c r="I1748" i="15" a="1"/>
  <c r="I1748" i="15" s="1"/>
  <c r="I1749" i="15" a="1"/>
  <c r="I1749" i="15" s="1"/>
  <c r="I1750" i="15" a="1"/>
  <c r="I1750" i="15" s="1"/>
  <c r="I1751" i="15" a="1"/>
  <c r="I1751" i="15" s="1"/>
  <c r="I1752" i="15" a="1"/>
  <c r="I1752" i="15" s="1"/>
  <c r="I1753" i="15" a="1"/>
  <c r="I1753" i="15" s="1"/>
  <c r="I1754" i="15" a="1"/>
  <c r="I1754" i="15" s="1"/>
  <c r="I1755" i="15" a="1"/>
  <c r="I1755" i="15" s="1"/>
  <c r="I1756" i="15" a="1"/>
  <c r="I1756" i="15" s="1"/>
  <c r="I1757" i="15" a="1"/>
  <c r="I1757" i="15" s="1"/>
  <c r="I1758" i="15" a="1"/>
  <c r="I1758" i="15" s="1"/>
  <c r="I1759" i="15" a="1"/>
  <c r="I1759" i="15" s="1"/>
  <c r="I1760" i="15" a="1"/>
  <c r="I1760" i="15" s="1"/>
  <c r="I1761" i="15" a="1"/>
  <c r="I1761" i="15" s="1"/>
  <c r="I1762" i="15" a="1"/>
  <c r="I1762" i="15" s="1"/>
  <c r="I1763" i="15" a="1"/>
  <c r="I1763" i="15" s="1"/>
  <c r="I1764" i="15" a="1"/>
  <c r="I1764" i="15" s="1"/>
  <c r="I1765" i="15" a="1"/>
  <c r="I1765" i="15" s="1"/>
  <c r="I1766" i="15" a="1"/>
  <c r="I1766" i="15" s="1"/>
  <c r="I1767" i="15" a="1"/>
  <c r="I1767" i="15" s="1"/>
  <c r="I1768" i="15" a="1"/>
  <c r="I1768" i="15" s="1"/>
  <c r="I1769" i="15" a="1"/>
  <c r="I1769" i="15" s="1"/>
  <c r="I1770" i="15" a="1"/>
  <c r="I1770" i="15" s="1"/>
  <c r="I1771" i="15" a="1"/>
  <c r="I1771" i="15" s="1"/>
  <c r="I1772" i="15" a="1"/>
  <c r="I1772" i="15" s="1"/>
  <c r="I1773" i="15" a="1"/>
  <c r="I1773" i="15" s="1"/>
  <c r="I1774" i="15" a="1"/>
  <c r="I1774" i="15" s="1"/>
  <c r="I1775" i="15" a="1"/>
  <c r="I1775" i="15" s="1"/>
  <c r="I1776" i="15" a="1"/>
  <c r="I1776" i="15" s="1"/>
  <c r="I1777" i="15" a="1"/>
  <c r="I1777" i="15" s="1"/>
  <c r="I1778" i="15" a="1"/>
  <c r="I1778" i="15" s="1"/>
  <c r="I1779" i="15" a="1"/>
  <c r="I1779" i="15" s="1"/>
  <c r="I1780" i="15" a="1"/>
  <c r="I1780" i="15" s="1"/>
  <c r="I1781" i="15" a="1"/>
  <c r="I1781" i="15" s="1"/>
  <c r="I1782" i="15" a="1"/>
  <c r="I1782" i="15" s="1"/>
  <c r="I1783" i="15" a="1"/>
  <c r="I1783" i="15" s="1"/>
  <c r="I1784" i="15" a="1"/>
  <c r="I1784" i="15" s="1"/>
  <c r="I1785" i="15" a="1"/>
  <c r="I1785" i="15" s="1"/>
  <c r="I1786" i="15" a="1"/>
  <c r="I1786" i="15" s="1"/>
  <c r="I1787" i="15" a="1"/>
  <c r="I1787" i="15" s="1"/>
  <c r="I1788" i="15" a="1"/>
  <c r="I1788" i="15" s="1"/>
  <c r="I1789" i="15" a="1"/>
  <c r="I1789" i="15" s="1"/>
  <c r="I1790" i="15" a="1"/>
  <c r="I1790" i="15" s="1"/>
  <c r="I1791" i="15" a="1"/>
  <c r="I1791" i="15" s="1"/>
  <c r="I1792" i="15" a="1"/>
  <c r="I1792" i="15" s="1"/>
  <c r="I1793" i="15" a="1"/>
  <c r="I1793" i="15" s="1"/>
  <c r="I1794" i="15" a="1"/>
  <c r="I1794" i="15" s="1"/>
  <c r="I1795" i="15" a="1"/>
  <c r="I1795" i="15" s="1"/>
  <c r="I1796" i="15" a="1"/>
  <c r="I1796" i="15" s="1"/>
  <c r="I1797" i="15" a="1"/>
  <c r="I1797" i="15" s="1"/>
  <c r="I1798" i="15" a="1"/>
  <c r="I1798" i="15" s="1"/>
  <c r="I1799" i="15" a="1"/>
  <c r="I1799" i="15" s="1"/>
  <c r="I1800" i="15" a="1"/>
  <c r="I1800" i="15" s="1"/>
  <c r="I1801" i="15" a="1"/>
  <c r="I1801" i="15" s="1"/>
  <c r="I1802" i="15" a="1"/>
  <c r="I1802" i="15" s="1"/>
  <c r="I1803" i="15" a="1"/>
  <c r="I1803" i="15" s="1"/>
  <c r="I1804" i="15" a="1"/>
  <c r="I1804" i="15" s="1"/>
  <c r="I1805" i="15" a="1"/>
  <c r="I1805" i="15" s="1"/>
  <c r="I1806" i="15" a="1"/>
  <c r="I1806" i="15" s="1"/>
  <c r="I1807" i="15" a="1"/>
  <c r="I1807" i="15" s="1"/>
  <c r="I1808" i="15" a="1"/>
  <c r="I1808" i="15" s="1"/>
  <c r="I1809" i="15" a="1"/>
  <c r="I1809" i="15" s="1"/>
  <c r="I1810" i="15" a="1"/>
  <c r="I1810" i="15" s="1"/>
  <c r="I1811" i="15" a="1"/>
  <c r="I1811" i="15" s="1"/>
  <c r="I1812" i="15" a="1"/>
  <c r="I1812" i="15" s="1"/>
  <c r="I1813" i="15" a="1"/>
  <c r="I1813" i="15" s="1"/>
  <c r="I1814" i="15" a="1"/>
  <c r="I1814" i="15" s="1"/>
  <c r="I1815" i="15" a="1"/>
  <c r="I1815" i="15" s="1"/>
  <c r="I1816" i="15" a="1"/>
  <c r="I1816" i="15" s="1"/>
  <c r="I1817" i="15" a="1"/>
  <c r="I1817" i="15" s="1"/>
  <c r="I1818" i="15" a="1"/>
  <c r="I1818" i="15" s="1"/>
  <c r="I1819" i="15" a="1"/>
  <c r="I1819" i="15" s="1"/>
  <c r="I1820" i="15" a="1"/>
  <c r="I1820" i="15" s="1"/>
  <c r="I1821" i="15" a="1"/>
  <c r="I1821" i="15" s="1"/>
  <c r="I1822" i="15" a="1"/>
  <c r="I1822" i="15" s="1"/>
  <c r="I1823" i="15" a="1"/>
  <c r="I1823" i="15" s="1"/>
  <c r="I1824" i="15" a="1"/>
  <c r="I1824" i="15" s="1"/>
  <c r="I1825" i="15" a="1"/>
  <c r="I1825" i="15" s="1"/>
  <c r="I1826" i="15" a="1"/>
  <c r="I1826" i="15" s="1"/>
  <c r="I1827" i="15" a="1"/>
  <c r="I1827" i="15" s="1"/>
  <c r="I1828" i="15" a="1"/>
  <c r="I1828" i="15" s="1"/>
  <c r="I1829" i="15" a="1"/>
  <c r="I1829" i="15" s="1"/>
  <c r="I1830" i="15" a="1"/>
  <c r="I1830" i="15" s="1"/>
  <c r="I1831" i="15" a="1"/>
  <c r="I1831" i="15" s="1"/>
  <c r="I1832" i="15" a="1"/>
  <c r="I1832" i="15" s="1"/>
  <c r="I1833" i="15" a="1"/>
  <c r="I1833" i="15" s="1"/>
  <c r="I1834" i="15" a="1"/>
  <c r="I1834" i="15" s="1"/>
  <c r="I1835" i="15" a="1"/>
  <c r="I1835" i="15" s="1"/>
  <c r="I1836" i="15" a="1"/>
  <c r="I1836" i="15" s="1"/>
  <c r="I1837" i="15" a="1"/>
  <c r="I1837" i="15" s="1"/>
  <c r="I1838" i="15" a="1"/>
  <c r="I1838" i="15" s="1"/>
  <c r="I1839" i="15" a="1"/>
  <c r="I1839" i="15" s="1"/>
  <c r="I1840" i="15" a="1"/>
  <c r="I1840" i="15" s="1"/>
  <c r="I1841" i="15" a="1"/>
  <c r="I1841" i="15" s="1"/>
  <c r="I1842" i="15" a="1"/>
  <c r="I1842" i="15" s="1"/>
  <c r="I1843" i="15" a="1"/>
  <c r="I1843" i="15" s="1"/>
  <c r="I1844" i="15" a="1"/>
  <c r="I1844" i="15" s="1"/>
  <c r="I1845" i="15" a="1"/>
  <c r="I1845" i="15" s="1"/>
  <c r="I1846" i="15" a="1"/>
  <c r="I1846" i="15" s="1"/>
  <c r="I1847" i="15" a="1"/>
  <c r="I1847" i="15" s="1"/>
  <c r="I1848" i="15" a="1"/>
  <c r="I1848" i="15" s="1"/>
  <c r="I1849" i="15" a="1"/>
  <c r="I1849" i="15" s="1"/>
  <c r="I1850" i="15" a="1"/>
  <c r="I1850" i="15" s="1"/>
  <c r="I1851" i="15" a="1"/>
  <c r="I1851" i="15" s="1"/>
  <c r="I1852" i="15" a="1"/>
  <c r="I1852" i="15" s="1"/>
  <c r="I1853" i="15" a="1"/>
  <c r="I1853" i="15" s="1"/>
  <c r="I1854" i="15" a="1"/>
  <c r="I1854" i="15" s="1"/>
  <c r="I1855" i="15" a="1"/>
  <c r="I1855" i="15" s="1"/>
  <c r="I1856" i="15" a="1"/>
  <c r="I1856" i="15" s="1"/>
  <c r="I1857" i="15" a="1"/>
  <c r="I1857" i="15" s="1"/>
  <c r="I1858" i="15" a="1"/>
  <c r="I1858" i="15" s="1"/>
  <c r="I1859" i="15" a="1"/>
  <c r="I1859" i="15" s="1"/>
  <c r="I1860" i="15" a="1"/>
  <c r="I1860" i="15" s="1"/>
  <c r="I1861" i="15" a="1"/>
  <c r="I1861" i="15" s="1"/>
  <c r="I1862" i="15" a="1"/>
  <c r="I1862" i="15" s="1"/>
  <c r="I1863" i="15" a="1"/>
  <c r="I1863" i="15" s="1"/>
  <c r="I1864" i="15" a="1"/>
  <c r="I1864" i="15" s="1"/>
  <c r="I1865" i="15" a="1"/>
  <c r="I1865" i="15" s="1"/>
  <c r="I1866" i="15" a="1"/>
  <c r="I1866" i="15" s="1"/>
  <c r="I1867" i="15" a="1"/>
  <c r="I1867" i="15" s="1"/>
  <c r="I1868" i="15" a="1"/>
  <c r="I1868" i="15" s="1"/>
  <c r="I1869" i="15" a="1"/>
  <c r="I1869" i="15" s="1"/>
  <c r="I1870" i="15" a="1"/>
  <c r="I1870" i="15" s="1"/>
  <c r="I1871" i="15" a="1"/>
  <c r="I1871" i="15" s="1"/>
  <c r="I1872" i="15" a="1"/>
  <c r="I1872" i="15" s="1"/>
  <c r="I1873" i="15" a="1"/>
  <c r="I1873" i="15" s="1"/>
  <c r="I1874" i="15" a="1"/>
  <c r="I1874" i="15" s="1"/>
  <c r="I1875" i="15" a="1"/>
  <c r="I1875" i="15" s="1"/>
  <c r="I1876" i="15" a="1"/>
  <c r="I1876" i="15" s="1"/>
  <c r="I1877" i="15" a="1"/>
  <c r="I1877" i="15" s="1"/>
  <c r="I1878" i="15" a="1"/>
  <c r="I1878" i="15" s="1"/>
  <c r="I1879" i="15" a="1"/>
  <c r="I1879" i="15" s="1"/>
  <c r="I1880" i="15" a="1"/>
  <c r="I1880" i="15" s="1"/>
  <c r="I1881" i="15" a="1"/>
  <c r="I1881" i="15" s="1"/>
  <c r="I1882" i="15" a="1"/>
  <c r="I1882" i="15" s="1"/>
  <c r="I1883" i="15" a="1"/>
  <c r="I1883" i="15" s="1"/>
  <c r="I1884" i="15" a="1"/>
  <c r="I1884" i="15" s="1"/>
  <c r="I1885" i="15" a="1"/>
  <c r="I1885" i="15"/>
  <c r="I1886" i="15" a="1"/>
  <c r="I1886" i="15" s="1"/>
  <c r="I1887" i="15" a="1"/>
  <c r="I1887" i="15"/>
  <c r="I1888" i="15" a="1"/>
  <c r="I1888" i="15"/>
  <c r="I1889" i="15" a="1"/>
  <c r="I1889" i="15"/>
  <c r="I1890" i="15" a="1"/>
  <c r="I1890" i="15" s="1"/>
  <c r="I1891" i="15" a="1"/>
  <c r="I1891" i="15"/>
  <c r="I1892" i="15" a="1"/>
  <c r="I1892" i="15" s="1"/>
  <c r="I1893" i="15" a="1"/>
  <c r="I1893" i="15"/>
  <c r="I1894" i="15" a="1"/>
  <c r="I1894" i="15" s="1"/>
  <c r="I1895" i="15" a="1"/>
  <c r="I1895" i="15" s="1"/>
  <c r="I1896" i="15" a="1"/>
  <c r="I1896" i="15" s="1"/>
  <c r="I1897" i="15" a="1"/>
  <c r="I1897" i="15"/>
  <c r="I1898" i="15" a="1"/>
  <c r="I1898" i="15" s="1"/>
  <c r="I1899" i="15" a="1"/>
  <c r="I1899" i="15" s="1"/>
  <c r="I1900" i="15" a="1"/>
  <c r="I1900" i="15" s="1"/>
  <c r="I1901" i="15" a="1"/>
  <c r="I1901" i="15"/>
  <c r="I1902" i="15" a="1"/>
  <c r="I1902" i="15" s="1"/>
  <c r="I1903" i="15" a="1"/>
  <c r="I1903" i="15" s="1"/>
  <c r="I1904" i="15" a="1"/>
  <c r="I1904" i="15" s="1"/>
  <c r="I1905" i="15" a="1"/>
  <c r="I1905" i="15"/>
  <c r="I1906" i="15" a="1"/>
  <c r="I1906" i="15" s="1"/>
  <c r="I1907" i="15" a="1"/>
  <c r="I1907" i="15" s="1"/>
  <c r="I1908" i="15" a="1"/>
  <c r="I1908" i="15" s="1"/>
  <c r="I1909" i="15" a="1"/>
  <c r="I1909" i="15"/>
  <c r="I1910" i="15" a="1"/>
  <c r="I1910" i="15" s="1"/>
  <c r="I1911" i="15" a="1"/>
  <c r="I1911" i="15" s="1"/>
  <c r="I1912" i="15" a="1"/>
  <c r="I1912" i="15" s="1"/>
  <c r="I1913" i="15" a="1"/>
  <c r="I1913" i="15"/>
  <c r="I1914" i="15" a="1"/>
  <c r="I1914" i="15" s="1"/>
  <c r="I1915" i="15" a="1"/>
  <c r="I1915" i="15" s="1"/>
  <c r="I1916" i="15" a="1"/>
  <c r="I1916" i="15" s="1"/>
  <c r="I1917" i="15" a="1"/>
  <c r="I1917" i="15"/>
  <c r="I1918" i="15" a="1"/>
  <c r="I1918" i="15" s="1"/>
  <c r="I1919" i="15" a="1"/>
  <c r="I1919" i="15" s="1"/>
  <c r="I1920" i="15" a="1"/>
  <c r="I1920" i="15" s="1"/>
  <c r="I1921" i="15" a="1"/>
  <c r="I1921" i="15"/>
  <c r="I1922" i="15" a="1"/>
  <c r="I1922" i="15" s="1"/>
  <c r="I1923" i="15" a="1"/>
  <c r="I1923" i="15" s="1"/>
  <c r="I1924" i="15" a="1"/>
  <c r="I1924" i="15" s="1"/>
  <c r="I1925" i="15" a="1"/>
  <c r="I1925" i="15"/>
  <c r="I1926" i="15" a="1"/>
  <c r="I1926" i="15" s="1"/>
  <c r="I1927" i="15" a="1"/>
  <c r="I1927" i="15" s="1"/>
  <c r="I1928" i="15" a="1"/>
  <c r="I1928" i="15" s="1"/>
  <c r="I1929" i="15" a="1"/>
  <c r="I1929" i="15"/>
  <c r="I1930" i="15" a="1"/>
  <c r="I1930" i="15" s="1"/>
  <c r="I1931" i="15" a="1"/>
  <c r="I1931" i="15" s="1"/>
  <c r="I1932" i="15" a="1"/>
  <c r="I1932" i="15" s="1"/>
  <c r="I1933" i="15" a="1"/>
  <c r="I1933" i="15"/>
  <c r="I1934" i="15" a="1"/>
  <c r="I1934" i="15" s="1"/>
  <c r="I1935" i="15" a="1"/>
  <c r="I1935" i="15" s="1"/>
  <c r="I1936" i="15" a="1"/>
  <c r="I1936" i="15" s="1"/>
  <c r="I1937" i="15" a="1"/>
  <c r="I1937" i="15"/>
  <c r="I1938" i="15" a="1"/>
  <c r="I1938" i="15" s="1"/>
  <c r="I1939" i="15" a="1"/>
  <c r="I1939" i="15" s="1"/>
  <c r="I1940" i="15" a="1"/>
  <c r="I1940" i="15" s="1"/>
  <c r="I1941" i="15" a="1"/>
  <c r="I1941" i="15"/>
  <c r="I1942" i="15" a="1"/>
  <c r="I1942" i="15" s="1"/>
  <c r="I1943" i="15" a="1"/>
  <c r="I1943" i="15" s="1"/>
  <c r="I1944" i="15" a="1"/>
  <c r="I1944" i="15" s="1"/>
  <c r="I1945" i="15" a="1"/>
  <c r="I1945" i="15"/>
  <c r="I1946" i="15" a="1"/>
  <c r="I1946" i="15" s="1"/>
  <c r="I1947" i="15" a="1"/>
  <c r="I1947" i="15" s="1"/>
  <c r="I1948" i="15" a="1"/>
  <c r="I1948" i="15" s="1"/>
  <c r="I1949" i="15" a="1"/>
  <c r="I1949" i="15"/>
  <c r="I1950" i="15" a="1"/>
  <c r="I1950" i="15" s="1"/>
  <c r="I1951" i="15" a="1"/>
  <c r="I1951" i="15" s="1"/>
  <c r="I1952" i="15" a="1"/>
  <c r="I1952" i="15" s="1"/>
  <c r="I1953" i="15" a="1"/>
  <c r="I1953" i="15"/>
  <c r="I1954" i="15" a="1"/>
  <c r="I1954" i="15" s="1"/>
  <c r="I1955" i="15" a="1"/>
  <c r="I1955" i="15" s="1"/>
  <c r="I1956" i="15" a="1"/>
  <c r="I1956" i="15" s="1"/>
  <c r="I1957" i="15" a="1"/>
  <c r="I1957" i="15"/>
  <c r="I1958" i="15" a="1"/>
  <c r="I1958" i="15" s="1"/>
  <c r="I1959" i="15" a="1"/>
  <c r="I1959" i="15" s="1"/>
  <c r="I1960" i="15" a="1"/>
  <c r="I1960" i="15" s="1"/>
  <c r="I1961" i="15" a="1"/>
  <c r="I1961" i="15"/>
  <c r="I1962" i="15" a="1"/>
  <c r="I1962" i="15" s="1"/>
  <c r="I1963" i="15" a="1"/>
  <c r="I1963" i="15" s="1"/>
  <c r="I1964" i="15" a="1"/>
  <c r="I1964" i="15" s="1"/>
  <c r="I1965" i="15" a="1"/>
  <c r="I1965" i="15"/>
  <c r="I1966" i="15" a="1"/>
  <c r="I1966" i="15" s="1"/>
  <c r="I1967" i="15" a="1"/>
  <c r="I1967" i="15" s="1"/>
  <c r="I1968" i="15" a="1"/>
  <c r="I1968" i="15" s="1"/>
  <c r="I1969" i="15" a="1"/>
  <c r="I1969" i="15"/>
  <c r="I1970" i="15" a="1"/>
  <c r="I1970" i="15" s="1"/>
  <c r="I1971" i="15" a="1"/>
  <c r="I1971" i="15" s="1"/>
  <c r="I1972" i="15" a="1"/>
  <c r="I1972" i="15" s="1"/>
  <c r="I1973" i="15" a="1"/>
  <c r="I1973" i="15"/>
  <c r="I1974" i="15" a="1"/>
  <c r="I1974" i="15" s="1"/>
  <c r="I1975" i="15" a="1"/>
  <c r="I1975" i="15" s="1"/>
  <c r="I1976" i="15" a="1"/>
  <c r="I1976" i="15" s="1"/>
  <c r="I1977" i="15" a="1"/>
  <c r="I1977" i="15"/>
  <c r="I1978" i="15" a="1"/>
  <c r="I1978" i="15" s="1"/>
  <c r="I1979" i="15" a="1"/>
  <c r="I1979" i="15" s="1"/>
  <c r="I1980" i="15" a="1"/>
  <c r="I1980" i="15" s="1"/>
  <c r="I1981" i="15" a="1"/>
  <c r="I1981" i="15"/>
  <c r="I1982" i="15" a="1"/>
  <c r="I1982" i="15" s="1"/>
  <c r="I1983" i="15" a="1"/>
  <c r="I1983" i="15" s="1"/>
  <c r="I1984" i="15" a="1"/>
  <c r="I1984" i="15" s="1"/>
  <c r="I1985" i="15" a="1"/>
  <c r="I1985" i="15"/>
  <c r="I1986" i="15" a="1"/>
  <c r="I1986" i="15" s="1"/>
  <c r="I1987" i="15" a="1"/>
  <c r="I1987" i="15" s="1"/>
  <c r="I1988" i="15" a="1"/>
  <c r="I1988" i="15" s="1"/>
  <c r="I1989" i="15" a="1"/>
  <c r="I1989" i="15"/>
  <c r="I1990" i="15" a="1"/>
  <c r="I1990" i="15" s="1"/>
  <c r="I1991" i="15" a="1"/>
  <c r="I1991" i="15" s="1"/>
  <c r="I1992" i="15" a="1"/>
  <c r="I1992" i="15" s="1"/>
  <c r="I1993" i="15" a="1"/>
  <c r="I1993" i="15"/>
  <c r="I1994" i="15" a="1"/>
  <c r="I1994" i="15" s="1"/>
  <c r="I1995" i="15" a="1"/>
  <c r="I1995" i="15" s="1"/>
  <c r="I1996" i="15" a="1"/>
  <c r="I1996" i="15" s="1"/>
  <c r="I1997" i="15" a="1"/>
  <c r="I1997" i="15"/>
  <c r="I1998" i="15" a="1"/>
  <c r="I1998" i="15" s="1"/>
  <c r="I1999" i="15" a="1"/>
  <c r="I1999" i="15" s="1"/>
  <c r="I2000" i="15" a="1"/>
  <c r="I2000" i="15" s="1"/>
  <c r="I2001" i="15" a="1"/>
  <c r="I2001" i="15"/>
  <c r="I2002" i="15" a="1"/>
  <c r="I2002" i="15" s="1"/>
  <c r="I2003" i="15" a="1"/>
  <c r="I2003" i="15" s="1"/>
  <c r="I2004" i="15" a="1"/>
  <c r="I2004" i="15" s="1"/>
  <c r="I2005" i="15" a="1"/>
  <c r="I2005" i="15"/>
  <c r="I2006" i="15" a="1"/>
  <c r="I2006" i="15" s="1"/>
  <c r="I2007" i="15" a="1"/>
  <c r="I2007" i="15" s="1"/>
  <c r="I2008" i="15" a="1"/>
  <c r="I2008" i="15" s="1"/>
  <c r="I2009" i="15" a="1"/>
  <c r="I2009" i="15"/>
  <c r="I2010" i="15" a="1"/>
  <c r="I2010" i="15" s="1"/>
  <c r="I2011" i="15" a="1"/>
  <c r="I2011" i="15" s="1"/>
  <c r="I2012" i="15" a="1"/>
  <c r="I2012" i="15" s="1"/>
  <c r="I2013" i="15" a="1"/>
  <c r="I2013" i="15"/>
  <c r="I2014" i="15" a="1"/>
  <c r="I2014" i="15" s="1"/>
  <c r="I2015" i="15" a="1"/>
  <c r="I2015" i="15" s="1"/>
  <c r="I2016" i="15" a="1"/>
  <c r="I2016" i="15" s="1"/>
  <c r="I2017" i="15" a="1"/>
  <c r="I2017" i="15"/>
  <c r="I2018" i="15" a="1"/>
  <c r="I2018" i="15" s="1"/>
  <c r="I2019" i="15" a="1"/>
  <c r="I2019" i="15" s="1"/>
  <c r="I2020" i="15" a="1"/>
  <c r="I2020" i="15" s="1"/>
  <c r="I2021" i="15" a="1"/>
  <c r="I2021" i="15"/>
  <c r="I2022" i="15" a="1"/>
  <c r="I2022" i="15" s="1"/>
  <c r="I2023" i="15" a="1"/>
  <c r="I2023" i="15" s="1"/>
  <c r="I2024" i="15" a="1"/>
  <c r="I2024" i="15" s="1"/>
  <c r="I2025" i="15" a="1"/>
  <c r="I2025" i="15"/>
  <c r="I2026" i="15" a="1"/>
  <c r="I2026" i="15" s="1"/>
  <c r="I2027" i="15" a="1"/>
  <c r="I2027" i="15" s="1"/>
  <c r="I2028" i="15" a="1"/>
  <c r="I2028" i="15" s="1"/>
  <c r="I2029" i="15" a="1"/>
  <c r="I2029" i="15"/>
  <c r="I2030" i="15" a="1"/>
  <c r="I2030" i="15" s="1"/>
  <c r="I2031" i="15" a="1"/>
  <c r="I2031" i="15" s="1"/>
  <c r="I2032" i="15" a="1"/>
  <c r="I2032" i="15" s="1"/>
  <c r="I2033" i="15" a="1"/>
  <c r="I2033" i="15"/>
  <c r="I2034" i="15" a="1"/>
  <c r="I2034" i="15" s="1"/>
  <c r="I2035" i="15" a="1"/>
  <c r="I2035" i="15" s="1"/>
  <c r="I2036" i="15" a="1"/>
  <c r="I2036" i="15" s="1"/>
  <c r="I2037" i="15" a="1"/>
  <c r="I2037" i="15"/>
  <c r="I2038" i="15" a="1"/>
  <c r="I2038" i="15" s="1"/>
  <c r="I2039" i="15" a="1"/>
  <c r="I2039" i="15" s="1"/>
  <c r="I2040" i="15" a="1"/>
  <c r="I2040" i="15" s="1"/>
  <c r="I2041" i="15" a="1"/>
  <c r="I2041" i="15"/>
  <c r="I2042" i="15" a="1"/>
  <c r="I2042" i="15" s="1"/>
  <c r="I2043" i="15" a="1"/>
  <c r="I2043" i="15" s="1"/>
  <c r="I2044" i="15" a="1"/>
  <c r="I2044" i="15" s="1"/>
  <c r="I2045" i="15" a="1"/>
  <c r="I2045" i="15"/>
  <c r="I2046" i="15" a="1"/>
  <c r="I2046" i="15" s="1"/>
  <c r="I2047" i="15" a="1"/>
  <c r="I2047" i="15" s="1"/>
  <c r="I2048" i="15" a="1"/>
  <c r="I2048" i="15" s="1"/>
  <c r="I2049" i="15" a="1"/>
  <c r="I2049" i="15"/>
  <c r="I2050" i="15" a="1"/>
  <c r="I2050" i="15" s="1"/>
  <c r="I2051" i="15" a="1"/>
  <c r="I2051" i="15" s="1"/>
  <c r="I2052" i="15" a="1"/>
  <c r="I2052" i="15" s="1"/>
  <c r="I2053" i="15" a="1"/>
  <c r="I2053" i="15"/>
  <c r="I2054" i="15" a="1"/>
  <c r="I2054" i="15" s="1"/>
  <c r="I2055" i="15" a="1"/>
  <c r="I2055" i="15" s="1"/>
  <c r="I2056" i="15" a="1"/>
  <c r="I2056" i="15" s="1"/>
  <c r="I2057" i="15" a="1"/>
  <c r="I2057" i="15"/>
  <c r="I2058" i="15" a="1"/>
  <c r="I2058" i="15" s="1"/>
  <c r="I2059" i="15" a="1"/>
  <c r="I2059" i="15" s="1"/>
  <c r="I2060" i="15" a="1"/>
  <c r="I2060" i="15" s="1"/>
  <c r="I2061" i="15" a="1"/>
  <c r="I2061" i="15"/>
  <c r="I2062" i="15" a="1"/>
  <c r="I2062" i="15" s="1"/>
  <c r="I2063" i="15" a="1"/>
  <c r="I2063" i="15" s="1"/>
  <c r="I2064" i="15" a="1"/>
  <c r="I2064" i="15" s="1"/>
  <c r="I2065" i="15" a="1"/>
  <c r="I2065" i="15"/>
  <c r="I2066" i="15" a="1"/>
  <c r="I2066" i="15" s="1"/>
  <c r="I2067" i="15" a="1"/>
  <c r="I2067" i="15" s="1"/>
  <c r="I2068" i="15" a="1"/>
  <c r="I2068" i="15" s="1"/>
  <c r="I2069" i="15" a="1"/>
  <c r="I2069" i="15"/>
  <c r="I2070" i="15" a="1"/>
  <c r="I2070" i="15" s="1"/>
  <c r="I2071" i="15" a="1"/>
  <c r="I2071" i="15" s="1"/>
  <c r="I2072" i="15" a="1"/>
  <c r="I2072" i="15" s="1"/>
  <c r="I2073" i="15" a="1"/>
  <c r="I2073" i="15"/>
  <c r="I2074" i="15" a="1"/>
  <c r="I2074" i="15" s="1"/>
  <c r="I2075" i="15" a="1"/>
  <c r="I2075" i="15" s="1"/>
  <c r="I2076" i="15" a="1"/>
  <c r="I2076" i="15" s="1"/>
  <c r="I2077" i="15" a="1"/>
  <c r="I2077" i="15"/>
  <c r="I2078" i="15" a="1"/>
  <c r="I2078" i="15" s="1"/>
  <c r="I2079" i="15" a="1"/>
  <c r="I2079" i="15" s="1"/>
  <c r="I2080" i="15" a="1"/>
  <c r="I2080" i="15" s="1"/>
  <c r="I2081" i="15" a="1"/>
  <c r="I2081" i="15"/>
  <c r="I2082" i="15" a="1"/>
  <c r="I2082" i="15" s="1"/>
  <c r="I2083" i="15" a="1"/>
  <c r="I2083" i="15" s="1"/>
  <c r="I2084" i="15" a="1"/>
  <c r="I2084" i="15" s="1"/>
  <c r="I2085" i="15" a="1"/>
  <c r="I2085" i="15"/>
  <c r="I2086" i="15" a="1"/>
  <c r="I2086" i="15" s="1"/>
  <c r="I2087" i="15" a="1"/>
  <c r="I2087" i="15" s="1"/>
  <c r="I2088" i="15" a="1"/>
  <c r="I2088" i="15" s="1"/>
  <c r="I2089" i="15" a="1"/>
  <c r="I2089" i="15"/>
  <c r="I2090" i="15" a="1"/>
  <c r="I2090" i="15" s="1"/>
  <c r="I2091" i="15" a="1"/>
  <c r="I2091" i="15" s="1"/>
  <c r="I2092" i="15" a="1"/>
  <c r="I2092" i="15" s="1"/>
  <c r="I2093" i="15" a="1"/>
  <c r="I2093" i="15"/>
  <c r="I2094" i="15" a="1"/>
  <c r="I2094" i="15" s="1"/>
  <c r="I2095" i="15" a="1"/>
  <c r="I2095" i="15" s="1"/>
  <c r="I2096" i="15" a="1"/>
  <c r="I2096" i="15" s="1"/>
  <c r="I2097" i="15" a="1"/>
  <c r="I2097" i="15"/>
  <c r="I2098" i="15" a="1"/>
  <c r="I2098" i="15" s="1"/>
  <c r="I2099" i="15" a="1"/>
  <c r="I2099" i="15" s="1"/>
  <c r="I2100" i="15" a="1"/>
  <c r="I2100" i="15" s="1"/>
  <c r="I2101" i="15" a="1"/>
  <c r="I2101" i="15"/>
  <c r="I2102" i="15" a="1"/>
  <c r="I2102" i="15" s="1"/>
  <c r="I2103" i="15" a="1"/>
  <c r="I2103" i="15" s="1"/>
  <c r="I2104" i="15" a="1"/>
  <c r="I2104" i="15" s="1"/>
  <c r="I2105" i="15" a="1"/>
  <c r="I2105" i="15"/>
  <c r="I2106" i="15" a="1"/>
  <c r="I2106" i="15" s="1"/>
  <c r="I2107" i="15" a="1"/>
  <c r="I2107" i="15" s="1"/>
  <c r="I2108" i="15" a="1"/>
  <c r="I2108" i="15" s="1"/>
  <c r="I2109" i="15" a="1"/>
  <c r="I2109" i="15"/>
  <c r="I2110" i="15" a="1"/>
  <c r="I2110" i="15" s="1"/>
  <c r="I2111" i="15" a="1"/>
  <c r="I2111" i="15" s="1"/>
  <c r="I2112" i="15" a="1"/>
  <c r="I2112" i="15" s="1"/>
  <c r="I2113" i="15" a="1"/>
  <c r="I2113" i="15"/>
  <c r="I2114" i="15" a="1"/>
  <c r="I2114" i="15" s="1"/>
  <c r="I2115" i="15" a="1"/>
  <c r="I2115" i="15" s="1"/>
  <c r="I2116" i="15" a="1"/>
  <c r="I2116" i="15" s="1"/>
  <c r="I2117" i="15" a="1"/>
  <c r="I2117" i="15"/>
  <c r="I2118" i="15" a="1"/>
  <c r="I2118" i="15" s="1"/>
  <c r="I2119" i="15" a="1"/>
  <c r="I2119" i="15" s="1"/>
  <c r="I2120" i="15" a="1"/>
  <c r="I2120" i="15" s="1"/>
  <c r="I2121" i="15" a="1"/>
  <c r="I2121" i="15"/>
  <c r="I2122" i="15" a="1"/>
  <c r="I2122" i="15" s="1"/>
  <c r="I2123" i="15" a="1"/>
  <c r="I2123" i="15" s="1"/>
  <c r="I2124" i="15" a="1"/>
  <c r="I2124" i="15" s="1"/>
  <c r="I2125" i="15" a="1"/>
  <c r="I2125" i="15"/>
  <c r="I2126" i="15" a="1"/>
  <c r="I2126" i="15" s="1"/>
  <c r="I2127" i="15" a="1"/>
  <c r="I2127" i="15" s="1"/>
  <c r="I2128" i="15" a="1"/>
  <c r="I2128" i="15" s="1"/>
  <c r="I2129" i="15" a="1"/>
  <c r="I2129" i="15"/>
  <c r="I2130" i="15" a="1"/>
  <c r="I2130" i="15" s="1"/>
  <c r="I2131" i="15" a="1"/>
  <c r="I2131" i="15" s="1"/>
  <c r="I2132" i="15" a="1"/>
  <c r="I2132" i="15" s="1"/>
  <c r="I2133" i="15" a="1"/>
  <c r="I2133" i="15"/>
  <c r="I2134" i="15" a="1"/>
  <c r="I2134" i="15" s="1"/>
  <c r="I2135" i="15" a="1"/>
  <c r="I2135" i="15" s="1"/>
  <c r="I2136" i="15" a="1"/>
  <c r="I2136" i="15" s="1"/>
  <c r="I2137" i="15" a="1"/>
  <c r="I2137" i="15"/>
  <c r="I2138" i="15" a="1"/>
  <c r="I2138" i="15" s="1"/>
  <c r="I2139" i="15" a="1"/>
  <c r="I2139" i="15" s="1"/>
  <c r="I2140" i="15" a="1"/>
  <c r="I2140" i="15" s="1"/>
  <c r="I2141" i="15" a="1"/>
  <c r="I2141" i="15"/>
  <c r="I2142" i="15" a="1"/>
  <c r="I2142" i="15" s="1"/>
  <c r="I2143" i="15" a="1"/>
  <c r="I2143" i="15" s="1"/>
  <c r="I2144" i="15" a="1"/>
  <c r="I2144" i="15" s="1"/>
  <c r="I2145" i="15" a="1"/>
  <c r="I2145" i="15"/>
  <c r="I2146" i="15" a="1"/>
  <c r="I2146" i="15" s="1"/>
  <c r="I2147" i="15" a="1"/>
  <c r="I2147" i="15" s="1"/>
  <c r="I2148" i="15" a="1"/>
  <c r="I2148" i="15" s="1"/>
  <c r="I2149" i="15" a="1"/>
  <c r="I2149" i="15"/>
  <c r="I2150" i="15" a="1"/>
  <c r="I2150" i="15" s="1"/>
  <c r="I2151" i="15" a="1"/>
  <c r="I2151" i="15" s="1"/>
  <c r="I2152" i="15" a="1"/>
  <c r="I2152" i="15" s="1"/>
  <c r="I2153" i="15" a="1"/>
  <c r="I2153" i="15"/>
  <c r="I2154" i="15" a="1"/>
  <c r="I2154" i="15" s="1"/>
  <c r="I2155" i="15" a="1"/>
  <c r="I2155" i="15" s="1"/>
  <c r="I2156" i="15" a="1"/>
  <c r="I2156" i="15" s="1"/>
  <c r="I2157" i="15" a="1"/>
  <c r="I2157" i="15"/>
  <c r="I2158" i="15" a="1"/>
  <c r="I2158" i="15" s="1"/>
  <c r="I2159" i="15" a="1"/>
  <c r="I2159" i="15" s="1"/>
  <c r="I2160" i="15" a="1"/>
  <c r="I2160" i="15" s="1"/>
  <c r="I2161" i="15" a="1"/>
  <c r="I2161" i="15"/>
  <c r="I2162" i="15" a="1"/>
  <c r="I2162" i="15" s="1"/>
  <c r="I2163" i="15" a="1"/>
  <c r="I2163" i="15" s="1"/>
  <c r="I2164" i="15" a="1"/>
  <c r="I2164" i="15" s="1"/>
  <c r="I2165" i="15" a="1"/>
  <c r="I2165" i="15"/>
  <c r="I2166" i="15" a="1"/>
  <c r="I2166" i="15" s="1"/>
  <c r="I2167" i="15" a="1"/>
  <c r="I2167" i="15" s="1"/>
  <c r="I2168" i="15" a="1"/>
  <c r="I2168" i="15" s="1"/>
  <c r="I2169" i="15" a="1"/>
  <c r="I2169" i="15"/>
  <c r="I2170" i="15" a="1"/>
  <c r="I2170" i="15" s="1"/>
  <c r="I2171" i="15" a="1"/>
  <c r="I2171" i="15" s="1"/>
  <c r="I2172" i="15" a="1"/>
  <c r="I2172" i="15" s="1"/>
  <c r="I2173" i="15" a="1"/>
  <c r="I2173" i="15"/>
  <c r="I2174" i="15" a="1"/>
  <c r="I2174" i="15" s="1"/>
  <c r="I2175" i="15" a="1"/>
  <c r="I2175" i="15" s="1"/>
  <c r="I2176" i="15" a="1"/>
  <c r="I2176" i="15" s="1"/>
  <c r="I2177" i="15" a="1"/>
  <c r="I2177" i="15"/>
  <c r="I2178" i="15" a="1"/>
  <c r="I2178" i="15" s="1"/>
  <c r="I2179" i="15" a="1"/>
  <c r="I2179" i="15" s="1"/>
  <c r="I2180" i="15" a="1"/>
  <c r="I2180" i="15" s="1"/>
  <c r="I2181" i="15" a="1"/>
  <c r="I2181" i="15"/>
  <c r="I2182" i="15" a="1"/>
  <c r="I2182" i="15" s="1"/>
  <c r="I2183" i="15" a="1"/>
  <c r="I2183" i="15" s="1"/>
  <c r="I2184" i="15" a="1"/>
  <c r="I2184" i="15" s="1"/>
  <c r="I2185" i="15" a="1"/>
  <c r="I2185" i="15"/>
  <c r="I2186" i="15" a="1"/>
  <c r="I2186" i="15" s="1"/>
  <c r="I2187" i="15" a="1"/>
  <c r="I2187" i="15" s="1"/>
  <c r="I2188" i="15" a="1"/>
  <c r="I2188" i="15" s="1"/>
  <c r="I2189" i="15" a="1"/>
  <c r="I2189" i="15"/>
  <c r="I2190" i="15" a="1"/>
  <c r="I2190" i="15" s="1"/>
  <c r="I2191" i="15" a="1"/>
  <c r="I2191" i="15" s="1"/>
  <c r="I2192" i="15" a="1"/>
  <c r="I2192" i="15" s="1"/>
  <c r="I2193" i="15" a="1"/>
  <c r="I2193" i="15"/>
  <c r="I2194" i="15" a="1"/>
  <c r="I2194" i="15" s="1"/>
  <c r="I2195" i="15" a="1"/>
  <c r="I2195" i="15" s="1"/>
  <c r="I2196" i="15" a="1"/>
  <c r="I2196" i="15" s="1"/>
  <c r="I2197" i="15" a="1"/>
  <c r="I2197" i="15"/>
  <c r="I2198" i="15" a="1"/>
  <c r="I2198" i="15" s="1"/>
  <c r="I2199" i="15" a="1"/>
  <c r="I2199" i="15" s="1"/>
  <c r="I2200" i="15" a="1"/>
  <c r="I2200" i="15" s="1"/>
  <c r="I2201" i="15" a="1"/>
  <c r="I2201" i="15"/>
  <c r="I2202" i="15" a="1"/>
  <c r="I2202" i="15" s="1"/>
  <c r="I2203" i="15" a="1"/>
  <c r="I2203" i="15" s="1"/>
  <c r="I2204" i="15" a="1"/>
  <c r="I2204" i="15" s="1"/>
  <c r="I2205" i="15" a="1"/>
  <c r="I2205" i="15"/>
  <c r="I2206" i="15" a="1"/>
  <c r="I2206" i="15" s="1"/>
  <c r="I2207" i="15" a="1"/>
  <c r="I2207" i="15" s="1"/>
  <c r="I2208" i="15" a="1"/>
  <c r="I2208" i="15" s="1"/>
  <c r="I2209" i="15" a="1"/>
  <c r="I2209" i="15"/>
  <c r="I2210" i="15" a="1"/>
  <c r="I2210" i="15" s="1"/>
  <c r="I2211" i="15" a="1"/>
  <c r="I2211" i="15" s="1"/>
  <c r="I2212" i="15" a="1"/>
  <c r="I2212" i="15" s="1"/>
  <c r="I2213" i="15" a="1"/>
  <c r="I2213" i="15"/>
  <c r="I2214" i="15" a="1"/>
  <c r="I2214" i="15" s="1"/>
  <c r="I2215" i="15" a="1"/>
  <c r="I2215" i="15" s="1"/>
  <c r="I2216" i="15" a="1"/>
  <c r="I2216" i="15" s="1"/>
  <c r="I2217" i="15" a="1"/>
  <c r="I2217" i="15"/>
  <c r="I2218" i="15" a="1"/>
  <c r="I2218" i="15" s="1"/>
  <c r="I2219" i="15" a="1"/>
  <c r="I2219" i="15" s="1"/>
  <c r="I2220" i="15" a="1"/>
  <c r="I2220" i="15" s="1"/>
  <c r="I2221" i="15" a="1"/>
  <c r="I2221" i="15"/>
  <c r="I2222" i="15" a="1"/>
  <c r="I2222" i="15" s="1"/>
  <c r="I2223" i="15" a="1"/>
  <c r="I2223" i="15" s="1"/>
  <c r="I2224" i="15" a="1"/>
  <c r="I2224" i="15" s="1"/>
  <c r="I2225" i="15" a="1"/>
  <c r="I2225" i="15"/>
  <c r="I2226" i="15" a="1"/>
  <c r="I2226" i="15" s="1"/>
  <c r="I2227" i="15" a="1"/>
  <c r="I2227" i="15" s="1"/>
  <c r="I2228" i="15" a="1"/>
  <c r="I2228" i="15" s="1"/>
  <c r="I2229" i="15" a="1"/>
  <c r="I2229" i="15"/>
  <c r="I2230" i="15" a="1"/>
  <c r="I2230" i="15" s="1"/>
  <c r="I2231" i="15" a="1"/>
  <c r="I2231" i="15" s="1"/>
  <c r="I2232" i="15" a="1"/>
  <c r="I2232" i="15" s="1"/>
  <c r="I2233" i="15" a="1"/>
  <c r="I2233" i="15"/>
  <c r="I2234" i="15" a="1"/>
  <c r="I2234" i="15" s="1"/>
  <c r="I2235" i="15" a="1"/>
  <c r="I2235" i="15" s="1"/>
  <c r="I2236" i="15" a="1"/>
  <c r="I2236" i="15" s="1"/>
  <c r="I2237" i="15" a="1"/>
  <c r="I2237" i="15"/>
  <c r="I2238" i="15" a="1"/>
  <c r="I2238" i="15" s="1"/>
  <c r="I2239" i="15" a="1"/>
  <c r="I2239" i="15" s="1"/>
  <c r="I2240" i="15" a="1"/>
  <c r="I2240" i="15" s="1"/>
  <c r="I2241" i="15" a="1"/>
  <c r="I2241" i="15"/>
  <c r="I2242" i="15" a="1"/>
  <c r="I2242" i="15" s="1"/>
  <c r="I2243" i="15" a="1"/>
  <c r="I2243" i="15" s="1"/>
  <c r="I2244" i="15" a="1"/>
  <c r="I2244" i="15" s="1"/>
  <c r="I2245" i="15" a="1"/>
  <c r="I2245" i="15"/>
  <c r="I2246" i="15" a="1"/>
  <c r="I2246" i="15" s="1"/>
  <c r="I2247" i="15" a="1"/>
  <c r="I2247" i="15" s="1"/>
  <c r="I2248" i="15" a="1"/>
  <c r="I2248" i="15" s="1"/>
  <c r="I2249" i="15" a="1"/>
  <c r="I2249" i="15"/>
  <c r="I2250" i="15" a="1"/>
  <c r="I2250" i="15" s="1"/>
  <c r="I2251" i="15" a="1"/>
  <c r="I2251" i="15" s="1"/>
  <c r="I2252" i="15" a="1"/>
  <c r="I2252" i="15" s="1"/>
  <c r="I2253" i="15" a="1"/>
  <c r="I2253" i="15"/>
  <c r="I2254" i="15" a="1"/>
  <c r="I2254" i="15" s="1"/>
  <c r="I2255" i="15" a="1"/>
  <c r="I2255" i="15" s="1"/>
  <c r="I2256" i="15" a="1"/>
  <c r="I2256" i="15" s="1"/>
  <c r="I2257" i="15" a="1"/>
  <c r="I2257" i="15"/>
  <c r="I2258" i="15" a="1"/>
  <c r="I2258" i="15" s="1"/>
  <c r="I2259" i="15" a="1"/>
  <c r="I2259" i="15" s="1"/>
  <c r="I2260" i="15" a="1"/>
  <c r="I2260" i="15" s="1"/>
  <c r="I2261" i="15" a="1"/>
  <c r="I2261" i="15"/>
  <c r="I2262" i="15" a="1"/>
  <c r="I2262" i="15" s="1"/>
  <c r="I2263" i="15" a="1"/>
  <c r="I2263" i="15" s="1"/>
  <c r="I2264" i="15" a="1"/>
  <c r="I2264" i="15" s="1"/>
  <c r="I2265" i="15" a="1"/>
  <c r="I2265" i="15"/>
  <c r="I2266" i="15" a="1"/>
  <c r="I2266" i="15" s="1"/>
  <c r="I2267" i="15" a="1"/>
  <c r="I2267" i="15" s="1"/>
  <c r="I2268" i="15" a="1"/>
  <c r="I2268" i="15" s="1"/>
  <c r="I2269" i="15" a="1"/>
  <c r="I2269" i="15"/>
  <c r="I2270" i="15" a="1"/>
  <c r="I2270" i="15" s="1"/>
  <c r="I2271" i="15" a="1"/>
  <c r="I2271" i="15" s="1"/>
  <c r="I2272" i="15" a="1"/>
  <c r="I2272" i="15" s="1"/>
  <c r="I2273" i="15" a="1"/>
  <c r="I2273" i="15"/>
  <c r="I2274" i="15" a="1"/>
  <c r="I2274" i="15" s="1"/>
  <c r="I2275" i="15" a="1"/>
  <c r="I2275" i="15" s="1"/>
  <c r="I2276" i="15" a="1"/>
  <c r="I2276" i="15" s="1"/>
  <c r="I2277" i="15" a="1"/>
  <c r="I2277" i="15"/>
  <c r="I2278" i="15" a="1"/>
  <c r="I2278" i="15" s="1"/>
  <c r="I2279" i="15" a="1"/>
  <c r="I2279" i="15" s="1"/>
  <c r="I2280" i="15" a="1"/>
  <c r="I2280" i="15" s="1"/>
  <c r="I2281" i="15" a="1"/>
  <c r="I2281" i="15"/>
  <c r="I2282" i="15" a="1"/>
  <c r="I2282" i="15" s="1"/>
  <c r="I2283" i="15" a="1"/>
  <c r="I2283" i="15" s="1"/>
  <c r="I2284" i="15" a="1"/>
  <c r="I2284" i="15" s="1"/>
  <c r="I2285" i="15" a="1"/>
  <c r="I2285" i="15"/>
  <c r="I2286" i="15" a="1"/>
  <c r="I2286" i="15" s="1"/>
  <c r="I2287" i="15" a="1"/>
  <c r="I2287" i="15" s="1"/>
  <c r="I2288" i="15" a="1"/>
  <c r="I2288" i="15" s="1"/>
  <c r="I2289" i="15" a="1"/>
  <c r="I2289" i="15"/>
  <c r="I2290" i="15" a="1"/>
  <c r="I2290" i="15" s="1"/>
  <c r="I2291" i="15" a="1"/>
  <c r="I2291" i="15" s="1"/>
  <c r="I2292" i="15" a="1"/>
  <c r="I2292" i="15" s="1"/>
  <c r="I2293" i="15" a="1"/>
  <c r="I2293" i="15"/>
  <c r="I2294" i="15" a="1"/>
  <c r="I2294" i="15" s="1"/>
  <c r="I2295" i="15" a="1"/>
  <c r="I2295" i="15" s="1"/>
  <c r="I2296" i="15" a="1"/>
  <c r="I2296" i="15" s="1"/>
  <c r="I2297" i="15" a="1"/>
  <c r="I2297" i="15"/>
  <c r="I2298" i="15" a="1"/>
  <c r="I2298" i="15" s="1"/>
  <c r="I2299" i="15" a="1"/>
  <c r="I2299" i="15" s="1"/>
  <c r="I2300" i="15" a="1"/>
  <c r="I2300" i="15" s="1"/>
  <c r="I2301" i="15" a="1"/>
  <c r="I2301" i="15"/>
  <c r="I2302" i="15" a="1"/>
  <c r="I2302" i="15" s="1"/>
  <c r="I2303" i="15" a="1"/>
  <c r="I2303" i="15" s="1"/>
  <c r="I2304" i="15" a="1"/>
  <c r="I2304" i="15" s="1"/>
  <c r="I2305" i="15" a="1"/>
  <c r="I2305" i="15"/>
  <c r="I2306" i="15" a="1"/>
  <c r="I2306" i="15" s="1"/>
  <c r="I2307" i="15" a="1"/>
  <c r="I2307" i="15" s="1"/>
  <c r="I2308" i="15" a="1"/>
  <c r="I2308" i="15" s="1"/>
  <c r="I2309" i="15" a="1"/>
  <c r="I2309" i="15"/>
  <c r="I2310" i="15" a="1"/>
  <c r="I2310" i="15" s="1"/>
  <c r="I2311" i="15" a="1"/>
  <c r="I2311" i="15" s="1"/>
  <c r="I2312" i="15" a="1"/>
  <c r="I2312" i="15" s="1"/>
  <c r="I2313" i="15" a="1"/>
  <c r="I2313" i="15"/>
  <c r="I2314" i="15" a="1"/>
  <c r="I2314" i="15" s="1"/>
  <c r="I2315" i="15" a="1"/>
  <c r="I2315" i="15" s="1"/>
  <c r="I2316" i="15" a="1"/>
  <c r="I2316" i="15" s="1"/>
  <c r="I2317" i="15" a="1"/>
  <c r="I2317" i="15"/>
  <c r="I2318" i="15" a="1"/>
  <c r="I2318" i="15" s="1"/>
  <c r="I2319" i="15" a="1"/>
  <c r="I2319" i="15" s="1"/>
  <c r="I2320" i="15" a="1"/>
  <c r="I2320" i="15" s="1"/>
  <c r="I2321" i="15" a="1"/>
  <c r="I2321" i="15"/>
  <c r="I2322" i="15" a="1"/>
  <c r="I2322" i="15" s="1"/>
  <c r="I2323" i="15" a="1"/>
  <c r="I2323" i="15" s="1"/>
  <c r="I2324" i="15" a="1"/>
  <c r="I2324" i="15" s="1"/>
  <c r="I2325" i="15" a="1"/>
  <c r="I2325" i="15"/>
  <c r="I2326" i="15" a="1"/>
  <c r="I2326" i="15" s="1"/>
  <c r="I2327" i="15" a="1"/>
  <c r="I2327" i="15" s="1"/>
  <c r="I2328" i="15" a="1"/>
  <c r="I2328" i="15" s="1"/>
  <c r="I2329" i="15" a="1"/>
  <c r="I2329" i="15"/>
  <c r="I2330" i="15" a="1"/>
  <c r="I2330" i="15" s="1"/>
  <c r="I2331" i="15" a="1"/>
  <c r="I2331" i="15" s="1"/>
  <c r="I2332" i="15" a="1"/>
  <c r="I2332" i="15" s="1"/>
  <c r="I2333" i="15" a="1"/>
  <c r="I2333" i="15"/>
  <c r="I2334" i="15" a="1"/>
  <c r="I2334" i="15" s="1"/>
  <c r="I2335" i="15" a="1"/>
  <c r="I2335" i="15" s="1"/>
  <c r="I2336" i="15" a="1"/>
  <c r="I2336" i="15" s="1"/>
  <c r="I2337" i="15" a="1"/>
  <c r="I2337" i="15"/>
  <c r="I2338" i="15" a="1"/>
  <c r="I2338" i="15" s="1"/>
  <c r="I2339" i="15" a="1"/>
  <c r="I2339" i="15" s="1"/>
  <c r="I2340" i="15" a="1"/>
  <c r="I2340" i="15" s="1"/>
  <c r="I2341" i="15" a="1"/>
  <c r="I2341" i="15"/>
  <c r="I2342" i="15" a="1"/>
  <c r="I2342" i="15" s="1"/>
  <c r="I2343" i="15" a="1"/>
  <c r="I2343" i="15" s="1"/>
  <c r="I2344" i="15" a="1"/>
  <c r="I2344" i="15" s="1"/>
  <c r="I2" i="15" a="1"/>
  <c r="I2" i="15" s="1"/>
  <c r="V2330" i="16" l="1"/>
  <c r="V2266" i="16"/>
  <c r="V2226" i="16"/>
  <c r="V2170" i="16"/>
  <c r="V2130" i="16"/>
  <c r="V2074" i="16"/>
  <c r="V2010" i="16"/>
  <c r="V1970" i="16"/>
  <c r="V1882" i="16"/>
  <c r="V2314" i="16"/>
  <c r="V2234" i="16"/>
  <c r="V2162" i="16"/>
  <c r="V2098" i="16"/>
  <c r="V2050" i="16"/>
  <c r="V2018" i="16"/>
  <c r="V1962" i="16"/>
  <c r="V1914" i="16"/>
  <c r="V1858" i="16"/>
  <c r="V2322" i="16"/>
  <c r="V2250" i="16"/>
  <c r="V2202" i="16"/>
  <c r="V2146" i="16"/>
  <c r="V2082" i="16"/>
  <c r="V2058" i="16"/>
  <c r="V2034" i="16"/>
  <c r="V1986" i="16"/>
  <c r="V1946" i="16"/>
  <c r="V1898" i="16"/>
  <c r="V2306" i="16"/>
  <c r="V2242" i="16"/>
  <c r="V2178" i="16"/>
  <c r="V2138" i="16"/>
  <c r="V2042" i="16"/>
  <c r="V1994" i="16"/>
  <c r="V1954" i="16"/>
  <c r="V1922" i="16"/>
  <c r="V1906" i="16"/>
  <c r="V2258" i="16"/>
  <c r="V2218" i="16"/>
  <c r="V2154" i="16"/>
  <c r="V2090" i="16"/>
  <c r="V2066" i="16"/>
  <c r="V2026" i="16"/>
  <c r="V1978" i="16"/>
  <c r="V1930" i="16"/>
  <c r="V1890" i="16"/>
  <c r="V1794" i="16"/>
  <c r="V1762" i="16"/>
  <c r="V1706" i="16"/>
  <c r="V1666" i="16"/>
  <c r="V1626" i="16"/>
  <c r="V1586" i="16"/>
  <c r="V1530" i="16"/>
  <c r="V1506" i="16"/>
  <c r="V1466" i="16"/>
  <c r="V1434" i="16"/>
  <c r="V1402" i="16"/>
  <c r="V1370" i="16"/>
  <c r="V1338" i="16"/>
  <c r="V1306" i="16"/>
  <c r="V1266" i="16"/>
  <c r="V1098" i="16"/>
  <c r="V1066" i="16"/>
  <c r="V1010" i="16"/>
  <c r="V962" i="16"/>
  <c r="V930" i="16"/>
  <c r="V890" i="16"/>
  <c r="V850" i="16"/>
  <c r="V802" i="16"/>
  <c r="V786" i="16"/>
  <c r="V730" i="16"/>
  <c r="V690" i="16"/>
  <c r="V658" i="16"/>
  <c r="V618" i="16"/>
  <c r="V578" i="16"/>
  <c r="V538" i="16"/>
  <c r="V498" i="16"/>
  <c r="V490" i="16"/>
  <c r="V450" i="16"/>
  <c r="V442" i="16"/>
  <c r="V434" i="16"/>
  <c r="V426" i="16"/>
  <c r="V418" i="16"/>
  <c r="V410" i="16"/>
  <c r="V402" i="16"/>
  <c r="V394" i="16"/>
  <c r="V386" i="16"/>
  <c r="V378" i="16"/>
  <c r="V370" i="16"/>
  <c r="V362" i="16"/>
  <c r="V354" i="16"/>
  <c r="V346" i="16"/>
  <c r="V338" i="16"/>
  <c r="V330" i="16"/>
  <c r="V322" i="16"/>
  <c r="V314" i="16"/>
  <c r="V306" i="16"/>
  <c r="V298" i="16"/>
  <c r="V290" i="16"/>
  <c r="V282" i="16"/>
  <c r="V274" i="16"/>
  <c r="V266" i="16"/>
  <c r="V250" i="16"/>
  <c r="V242" i="16"/>
  <c r="V234" i="16"/>
  <c r="V226" i="16"/>
  <c r="V218" i="16"/>
  <c r="V210" i="16"/>
  <c r="V202" i="16"/>
  <c r="V194" i="16"/>
  <c r="V186" i="16"/>
  <c r="V178" i="16"/>
  <c r="V170" i="16"/>
  <c r="V162" i="16"/>
  <c r="V154" i="16"/>
  <c r="V146" i="16"/>
  <c r="V130" i="16"/>
  <c r="V122" i="16"/>
  <c r="V114" i="16"/>
  <c r="V106" i="16"/>
  <c r="V98" i="16"/>
  <c r="V90" i="16"/>
  <c r="V82" i="16"/>
  <c r="V74" i="16"/>
  <c r="V66" i="16"/>
  <c r="V58" i="16"/>
  <c r="V50" i="16"/>
  <c r="V34" i="16"/>
  <c r="V26" i="16"/>
  <c r="V18" i="16"/>
  <c r="V10" i="16"/>
  <c r="V1818" i="16"/>
  <c r="V1786" i="16"/>
  <c r="V1730" i="16"/>
  <c r="V1690" i="16"/>
  <c r="V1658" i="16"/>
  <c r="V1618" i="16"/>
  <c r="V1562" i="16"/>
  <c r="V1546" i="16"/>
  <c r="V1498" i="16"/>
  <c r="V1458" i="16"/>
  <c r="V1426" i="16"/>
  <c r="V1386" i="16"/>
  <c r="V1354" i="16"/>
  <c r="V1314" i="16"/>
  <c r="V1274" i="16"/>
  <c r="V1242" i="16"/>
  <c r="V1226" i="16"/>
  <c r="V1194" i="16"/>
  <c r="V1130" i="16"/>
  <c r="V1082" i="16"/>
  <c r="V1042" i="16"/>
  <c r="V994" i="16"/>
  <c r="V954" i="16"/>
  <c r="V906" i="16"/>
  <c r="V858" i="16"/>
  <c r="V818" i="16"/>
  <c r="V754" i="16"/>
  <c r="V722" i="16"/>
  <c r="V666" i="16"/>
  <c r="V626" i="16"/>
  <c r="V570" i="16"/>
  <c r="V530" i="16"/>
  <c r="V482" i="16"/>
  <c r="V1874" i="16"/>
  <c r="V1834" i="16"/>
  <c r="V1810" i="16"/>
  <c r="V1778" i="16"/>
  <c r="V1738" i="16"/>
  <c r="V1714" i="16"/>
  <c r="V1674" i="16"/>
  <c r="V1634" i="16"/>
  <c r="V1610" i="16"/>
  <c r="V1570" i="16"/>
  <c r="V1522" i="16"/>
  <c r="V1490" i="16"/>
  <c r="V1290" i="16"/>
  <c r="V1258" i="16"/>
  <c r="V1234" i="16"/>
  <c r="V1202" i="16"/>
  <c r="V1178" i="16"/>
  <c r="V1162" i="16"/>
  <c r="V1146" i="16"/>
  <c r="V1122" i="16"/>
  <c r="V1090" i="16"/>
  <c r="V1050" i="16"/>
  <c r="V1002" i="16"/>
  <c r="V978" i="16"/>
  <c r="V946" i="16"/>
  <c r="V914" i="16"/>
  <c r="V882" i="16"/>
  <c r="V842" i="16"/>
  <c r="V794" i="16"/>
  <c r="V778" i="16"/>
  <c r="V746" i="16"/>
  <c r="V706" i="16"/>
  <c r="V674" i="16"/>
  <c r="V642" i="16"/>
  <c r="V610" i="16"/>
  <c r="V586" i="16"/>
  <c r="V546" i="16"/>
  <c r="V506" i="16"/>
  <c r="V458" i="16"/>
  <c r="V2336" i="16"/>
  <c r="V2328" i="16"/>
  <c r="V2320" i="16"/>
  <c r="V2312" i="16"/>
  <c r="V2304" i="16"/>
  <c r="V2296" i="16"/>
  <c r="V2280" i="16"/>
  <c r="V2264" i="16"/>
  <c r="V2256" i="16"/>
  <c r="V2248" i="16"/>
  <c r="V2240" i="16"/>
  <c r="V2224" i="16"/>
  <c r="V1866" i="16"/>
  <c r="V1826" i="16"/>
  <c r="V1770" i="16"/>
  <c r="V1746" i="16"/>
  <c r="V1698" i="16"/>
  <c r="V1642" i="16"/>
  <c r="V1602" i="16"/>
  <c r="V1578" i="16"/>
  <c r="V1538" i="16"/>
  <c r="V1482" i="16"/>
  <c r="V1442" i="16"/>
  <c r="V1410" i="16"/>
  <c r="V1394" i="16"/>
  <c r="V1362" i="16"/>
  <c r="V1330" i="16"/>
  <c r="V1298" i="16"/>
  <c r="V1250" i="16"/>
  <c r="V1210" i="16"/>
  <c r="V1170" i="16"/>
  <c r="V1154" i="16"/>
  <c r="V1106" i="16"/>
  <c r="V1058" i="16"/>
  <c r="V1018" i="16"/>
  <c r="V986" i="16"/>
  <c r="V938" i="16"/>
  <c r="V898" i="16"/>
  <c r="V866" i="16"/>
  <c r="V826" i="16"/>
  <c r="V770" i="16"/>
  <c r="V714" i="16"/>
  <c r="V682" i="16"/>
  <c r="V650" i="16"/>
  <c r="V602" i="16"/>
  <c r="V562" i="16"/>
  <c r="V522" i="16"/>
  <c r="V474" i="16"/>
  <c r="V1850" i="16"/>
  <c r="V1802" i="16"/>
  <c r="V1754" i="16"/>
  <c r="V1682" i="16"/>
  <c r="V1650" i="16"/>
  <c r="V1594" i="16"/>
  <c r="V1554" i="16"/>
  <c r="V1514" i="16"/>
  <c r="V1474" i="16"/>
  <c r="V1450" i="16"/>
  <c r="V1418" i="16"/>
  <c r="V1378" i="16"/>
  <c r="V1346" i="16"/>
  <c r="V1322" i="16"/>
  <c r="V1282" i="16"/>
  <c r="V1218" i="16"/>
  <c r="V1186" i="16"/>
  <c r="V1138" i="16"/>
  <c r="V1114" i="16"/>
  <c r="V1074" i="16"/>
  <c r="V1034" i="16"/>
  <c r="V970" i="16"/>
  <c r="V922" i="16"/>
  <c r="V874" i="16"/>
  <c r="V834" i="16"/>
  <c r="V810" i="16"/>
  <c r="V762" i="16"/>
  <c r="V738" i="16"/>
  <c r="V698" i="16"/>
  <c r="V634" i="16"/>
  <c r="V594" i="16"/>
  <c r="V554" i="16"/>
  <c r="V514" i="16"/>
  <c r="V466" i="16"/>
  <c r="V2208" i="16"/>
  <c r="V2200" i="16"/>
  <c r="V2176" i="16"/>
  <c r="V2168" i="16"/>
  <c r="V2160" i="16"/>
  <c r="V2152" i="16"/>
  <c r="V2144" i="16"/>
  <c r="V2136" i="16"/>
  <c r="V2128" i="16"/>
  <c r="V2120" i="16"/>
  <c r="V2096" i="16"/>
  <c r="V2088" i="16"/>
  <c r="V2080" i="16"/>
  <c r="V2072" i="16"/>
  <c r="V2064" i="16"/>
  <c r="V2056" i="16"/>
  <c r="V2040" i="16"/>
  <c r="V2024" i="16"/>
  <c r="V2016" i="16"/>
  <c r="V2008" i="16"/>
  <c r="V2000" i="16"/>
  <c r="V1992" i="16"/>
  <c r="V1984" i="16"/>
  <c r="V1976" i="16"/>
  <c r="V1968" i="16"/>
  <c r="V1960" i="16"/>
  <c r="V1952" i="16"/>
  <c r="V1944" i="16"/>
  <c r="V1936" i="16"/>
  <c r="V1928" i="16"/>
  <c r="V1920" i="16"/>
  <c r="V1904" i="16"/>
  <c r="V1896" i="16"/>
  <c r="V1888" i="16"/>
  <c r="V1880" i="16"/>
  <c r="V1872" i="16"/>
  <c r="V1864" i="16"/>
  <c r="V1856" i="16"/>
  <c r="V1848" i="16"/>
  <c r="V1840" i="16"/>
  <c r="V1832" i="16"/>
  <c r="V1824" i="16"/>
  <c r="V1816" i="16"/>
  <c r="V1808" i="16"/>
  <c r="V1800" i="16"/>
  <c r="V1784" i="16"/>
  <c r="V1776" i="16"/>
  <c r="V1768" i="16"/>
  <c r="V1760" i="16"/>
  <c r="V1752" i="16"/>
  <c r="V1744" i="16"/>
  <c r="V1736" i="16"/>
  <c r="V1728" i="16"/>
  <c r="V1720" i="16"/>
  <c r="V1712" i="16"/>
  <c r="V1704" i="16"/>
  <c r="V1696" i="16"/>
  <c r="V1688" i="16"/>
  <c r="V1680" i="16"/>
  <c r="V1672" i="16"/>
  <c r="V1664" i="16"/>
  <c r="V1656" i="16"/>
  <c r="V1648" i="16"/>
  <c r="V1640" i="16"/>
  <c r="V1632" i="16"/>
  <c r="V1624" i="16"/>
  <c r="V1616" i="16"/>
  <c r="V1608" i="16"/>
  <c r="V1600" i="16"/>
  <c r="V1592" i="16"/>
  <c r="V1584" i="16"/>
  <c r="V1576" i="16"/>
  <c r="V1568" i="16"/>
  <c r="V1560" i="16"/>
  <c r="V1552" i="16"/>
  <c r="V1544" i="16"/>
  <c r="V1536" i="16"/>
  <c r="V1528" i="16"/>
  <c r="V1520" i="16"/>
  <c r="V1512" i="16"/>
  <c r="V1496" i="16"/>
  <c r="V1488" i="16"/>
  <c r="V1480" i="16"/>
  <c r="V1472" i="16"/>
  <c r="V1464" i="16"/>
  <c r="V1456" i="16"/>
  <c r="V1448" i="16"/>
  <c r="V1440" i="16"/>
  <c r="V1432" i="16"/>
  <c r="V1424" i="16"/>
  <c r="V1416" i="16"/>
  <c r="V1408" i="16"/>
  <c r="V1400" i="16"/>
  <c r="V1392" i="16"/>
  <c r="V1384" i="16"/>
  <c r="V1376" i="16"/>
  <c r="V1368" i="16"/>
  <c r="V1360" i="16"/>
  <c r="V1352" i="16"/>
  <c r="V1344" i="16"/>
  <c r="V1336" i="16"/>
  <c r="V1328" i="16"/>
  <c r="V1312" i="16"/>
  <c r="V1304" i="16"/>
  <c r="V1296" i="16"/>
  <c r="V1288" i="16"/>
  <c r="V1280" i="16"/>
  <c r="V1272" i="16"/>
  <c r="V1264" i="16"/>
  <c r="V1256" i="16"/>
  <c r="V1248" i="16"/>
  <c r="V1240" i="16"/>
  <c r="V1232" i="16"/>
  <c r="V1224" i="16"/>
  <c r="V1216" i="16"/>
  <c r="V1208" i="16"/>
  <c r="V1200" i="16"/>
  <c r="V1192" i="16"/>
  <c r="V1184" i="16"/>
  <c r="V1176" i="16"/>
  <c r="V1168" i="16"/>
  <c r="V1160" i="16"/>
  <c r="V1152" i="16"/>
  <c r="V1144" i="16"/>
  <c r="V1136" i="16"/>
  <c r="V1128" i="16"/>
  <c r="V1120" i="16"/>
  <c r="V1112" i="16"/>
  <c r="V1104" i="16"/>
  <c r="V1096" i="16"/>
  <c r="V1088" i="16"/>
  <c r="V1080" i="16"/>
  <c r="V1072" i="16"/>
  <c r="V1064" i="16"/>
  <c r="V1056" i="16"/>
  <c r="V1048" i="16"/>
  <c r="V1040" i="16"/>
  <c r="V1032" i="16"/>
  <c r="V1024" i="16"/>
  <c r="V1016" i="16"/>
  <c r="V1008" i="16"/>
  <c r="V1000" i="16"/>
  <c r="V992" i="16"/>
  <c r="V984" i="16"/>
  <c r="V976" i="16"/>
  <c r="V968" i="16"/>
  <c r="V960" i="16"/>
  <c r="V952" i="16"/>
  <c r="V944" i="16"/>
  <c r="V936" i="16"/>
  <c r="V928" i="16"/>
  <c r="V920" i="16"/>
  <c r="V912" i="16"/>
  <c r="V904" i="16"/>
  <c r="V896" i="16"/>
  <c r="V888" i="16"/>
  <c r="V880" i="16"/>
  <c r="V872" i="16"/>
  <c r="V864" i="16"/>
  <c r="V856" i="16"/>
  <c r="V848" i="16"/>
  <c r="V840" i="16"/>
  <c r="V832" i="16"/>
  <c r="V824" i="16"/>
  <c r="V816" i="16"/>
  <c r="V808" i="16"/>
  <c r="V800" i="16"/>
  <c r="V792" i="16"/>
  <c r="V784" i="16"/>
  <c r="V776" i="16"/>
  <c r="V2331" i="16"/>
  <c r="V2323" i="16"/>
  <c r="V2315" i="16"/>
  <c r="V2307" i="16"/>
  <c r="V2299" i="16"/>
  <c r="V2283" i="16"/>
  <c r="V2275" i="16"/>
  <c r="V2267" i="16"/>
  <c r="V2259" i="16"/>
  <c r="V2251" i="16"/>
  <c r="V2243" i="16"/>
  <c r="V2235" i="16"/>
  <c r="V2227" i="16"/>
  <c r="V2203" i="16"/>
  <c r="V2179" i="16"/>
  <c r="V2171" i="16"/>
  <c r="V2163" i="16"/>
  <c r="V2155" i="16"/>
  <c r="V2147" i="16"/>
  <c r="V2131" i="16"/>
  <c r="V2099" i="16"/>
  <c r="V2091" i="16"/>
  <c r="V2083" i="16"/>
  <c r="V2075" i="16"/>
  <c r="V2067" i="16"/>
  <c r="V2059" i="16"/>
  <c r="V2051" i="16"/>
  <c r="V2043" i="16"/>
  <c r="V2035" i="16"/>
  <c r="V2027" i="16"/>
  <c r="V2019" i="16"/>
  <c r="V2011" i="16"/>
  <c r="V2003" i="16"/>
  <c r="V1995" i="16"/>
  <c r="V1987" i="16"/>
  <c r="V1979" i="16"/>
  <c r="V1971" i="16"/>
  <c r="V1963" i="16"/>
  <c r="V1955" i="16"/>
  <c r="V1947" i="16"/>
  <c r="V1939" i="16"/>
  <c r="V1931" i="16"/>
  <c r="V1923" i="16"/>
  <c r="V1915" i="16"/>
  <c r="V1907" i="16"/>
  <c r="V1891" i="16"/>
  <c r="V1883" i="16"/>
  <c r="V1875" i="16"/>
  <c r="V1867" i="16"/>
  <c r="V1859" i="16"/>
  <c r="V1851" i="16"/>
  <c r="V1843" i="16"/>
  <c r="V1835" i="16"/>
  <c r="V1827" i="16"/>
  <c r="V1819" i="16"/>
  <c r="V1811" i="16"/>
  <c r="V1803" i="16"/>
  <c r="V1795" i="16"/>
  <c r="V1787" i="16"/>
  <c r="V1779" i="16"/>
  <c r="V1771" i="16"/>
  <c r="V1763" i="16"/>
  <c r="V1755" i="16"/>
  <c r="V1747" i="16"/>
  <c r="V1739" i="16"/>
  <c r="V1731" i="16"/>
  <c r="V1715" i="16"/>
  <c r="V1707" i="16"/>
  <c r="V1699" i="16"/>
  <c r="V1691" i="16"/>
  <c r="V1683" i="16"/>
  <c r="V1675" i="16"/>
  <c r="V1667" i="16"/>
  <c r="V1659" i="16"/>
  <c r="V1651" i="16"/>
  <c r="V1643" i="16"/>
  <c r="V1635" i="16"/>
  <c r="V1627" i="16"/>
  <c r="V1619" i="16"/>
  <c r="V1611" i="16"/>
  <c r="V1603" i="16"/>
  <c r="V1595" i="16"/>
  <c r="V1587" i="16"/>
  <c r="V1579" i="16"/>
  <c r="V1571" i="16"/>
  <c r="V1563" i="16"/>
  <c r="V1555" i="16"/>
  <c r="V1547" i="16"/>
  <c r="V1539" i="16"/>
  <c r="V1531" i="16"/>
  <c r="V1523" i="16"/>
  <c r="V1515" i="16"/>
  <c r="V1507" i="16"/>
  <c r="V1499" i="16"/>
  <c r="V1491" i="16"/>
  <c r="V1483" i="16"/>
  <c r="V1475" i="16"/>
  <c r="V1467" i="16"/>
  <c r="V1459" i="16"/>
  <c r="V1451" i="16"/>
  <c r="V1443" i="16"/>
  <c r="V1435" i="16"/>
  <c r="V1427" i="16"/>
  <c r="V1419" i="16"/>
  <c r="V1411" i="16"/>
  <c r="V1403" i="16"/>
  <c r="V1395" i="16"/>
  <c r="V1387" i="16"/>
  <c r="V1379" i="16"/>
  <c r="V1371" i="16"/>
  <c r="V1363" i="16"/>
  <c r="V1355" i="16"/>
  <c r="V1347" i="16"/>
  <c r="V1339" i="16"/>
  <c r="V1331" i="16"/>
  <c r="V1323" i="16"/>
  <c r="V768" i="16"/>
  <c r="V760" i="16"/>
  <c r="V752" i="16"/>
  <c r="V744" i="16"/>
  <c r="V736" i="16"/>
  <c r="V728" i="16"/>
  <c r="V720" i="16"/>
  <c r="V712" i="16"/>
  <c r="V704" i="16"/>
  <c r="V696" i="16"/>
  <c r="V688" i="16"/>
  <c r="V680" i="16"/>
  <c r="V672" i="16"/>
  <c r="V664" i="16"/>
  <c r="V656" i="16"/>
  <c r="V648" i="16"/>
  <c r="V640" i="16"/>
  <c r="V632" i="16"/>
  <c r="V624" i="16"/>
  <c r="V616" i="16"/>
  <c r="V608" i="16"/>
  <c r="V600" i="16"/>
  <c r="V592" i="16"/>
  <c r="V584" i="16"/>
  <c r="V568" i="16"/>
  <c r="V560" i="16"/>
  <c r="V552" i="16"/>
  <c r="V536" i="16"/>
  <c r="V528" i="16"/>
  <c r="V520" i="16"/>
  <c r="V512" i="16"/>
  <c r="V504" i="16"/>
  <c r="V496" i="16"/>
  <c r="V488" i="16"/>
  <c r="V480" i="16"/>
  <c r="V472" i="16"/>
  <c r="V464" i="16"/>
  <c r="V456" i="16"/>
  <c r="V448" i="16"/>
  <c r="V440" i="16"/>
  <c r="V432" i="16"/>
  <c r="V424" i="16"/>
  <c r="V416" i="16"/>
  <c r="V408" i="16"/>
  <c r="V384" i="16"/>
  <c r="V376" i="16"/>
  <c r="V368" i="16"/>
  <c r="V360" i="16"/>
  <c r="V352" i="16"/>
  <c r="V344" i="16"/>
  <c r="V336" i="16"/>
  <c r="V328" i="16"/>
  <c r="V320" i="16"/>
  <c r="V312" i="16"/>
  <c r="V296" i="16"/>
  <c r="V288" i="16"/>
  <c r="V280" i="16"/>
  <c r="V272" i="16"/>
  <c r="V264" i="16"/>
  <c r="V256" i="16"/>
  <c r="V248" i="16"/>
  <c r="V240" i="16"/>
  <c r="V232" i="16"/>
  <c r="V224" i="16"/>
  <c r="V216" i="16"/>
  <c r="V208" i="16"/>
  <c r="V192" i="16"/>
  <c r="V184" i="16"/>
  <c r="V176" i="16"/>
  <c r="V168" i="16"/>
  <c r="V160" i="16"/>
  <c r="V152" i="16"/>
  <c r="V144" i="16"/>
  <c r="V136" i="16"/>
  <c r="V128" i="16"/>
  <c r="V120" i="16"/>
  <c r="V112" i="16"/>
  <c r="V104" i="16"/>
  <c r="V96" i="16"/>
  <c r="V88" i="16"/>
  <c r="V80" i="16"/>
  <c r="V72" i="16"/>
  <c r="V64" i="16"/>
  <c r="V56" i="16"/>
  <c r="V48" i="16"/>
  <c r="V2335" i="16"/>
  <c r="V2327" i="16"/>
  <c r="V2319" i="16"/>
  <c r="V2311" i="16"/>
  <c r="V2303" i="16"/>
  <c r="V2287" i="16"/>
  <c r="V2279" i="16"/>
  <c r="V2263" i="16"/>
  <c r="V2255" i="16"/>
  <c r="V2247" i="16"/>
  <c r="V2239" i="16"/>
  <c r="V2231" i="16"/>
  <c r="V2223" i="16"/>
  <c r="V2207" i="16"/>
  <c r="V2183" i="16"/>
  <c r="V2175" i="16"/>
  <c r="V2167" i="16"/>
  <c r="V2159" i="16"/>
  <c r="V2151" i="16"/>
  <c r="V2143" i="16"/>
  <c r="V2135" i="16"/>
  <c r="V2127" i="16"/>
  <c r="V2119" i="16"/>
  <c r="V1315" i="16"/>
  <c r="V1307" i="16"/>
  <c r="V1299" i="16"/>
  <c r="V1291" i="16"/>
  <c r="V1283" i="16"/>
  <c r="V1275" i="16"/>
  <c r="V1267" i="16"/>
  <c r="V1259" i="16"/>
  <c r="V1251" i="16"/>
  <c r="V1243" i="16"/>
  <c r="V1235" i="16"/>
  <c r="V1227" i="16"/>
  <c r="V1219" i="16"/>
  <c r="V1211" i="16"/>
  <c r="V1203" i="16"/>
  <c r="V1195" i="16"/>
  <c r="V1187" i="16"/>
  <c r="V1179" i="16"/>
  <c r="V1171" i="16"/>
  <c r="V1163" i="16"/>
  <c r="V1155" i="16"/>
  <c r="V1147" i="16"/>
  <c r="V40" i="16"/>
  <c r="V32" i="16"/>
  <c r="V24" i="16"/>
  <c r="V16" i="16"/>
  <c r="V8" i="16"/>
  <c r="V2095" i="16"/>
  <c r="V2087" i="16"/>
  <c r="V2079" i="16"/>
  <c r="V2071" i="16"/>
  <c r="V2055" i="16"/>
  <c r="V2031" i="16"/>
  <c r="V2023" i="16"/>
  <c r="V2015" i="16"/>
  <c r="V2007" i="16"/>
  <c r="V1999" i="16"/>
  <c r="V1991" i="16"/>
  <c r="V1983" i="16"/>
  <c r="V1975" i="16"/>
  <c r="V1967" i="16"/>
  <c r="V1959" i="16"/>
  <c r="V1951" i="16"/>
  <c r="V1943" i="16"/>
  <c r="V1935" i="16"/>
  <c r="V1927" i="16"/>
  <c r="V1919" i="16"/>
  <c r="V1911" i="16"/>
  <c r="V1903" i="16"/>
  <c r="V1895" i="16"/>
  <c r="V1887" i="16"/>
  <c r="V1879" i="16"/>
  <c r="V1871" i="16"/>
  <c r="V1863" i="16"/>
  <c r="V1855" i="16"/>
  <c r="V1847" i="16"/>
  <c r="V1839" i="16"/>
  <c r="V1831" i="16"/>
  <c r="V1823" i="16"/>
  <c r="V1815" i="16"/>
  <c r="V1807" i="16"/>
  <c r="V1799" i="16"/>
  <c r="V1791" i="16"/>
  <c r="V1783" i="16"/>
  <c r="V1775" i="16"/>
  <c r="V1767" i="16"/>
  <c r="V1759" i="16"/>
  <c r="V1751" i="16"/>
  <c r="V1743" i="16"/>
  <c r="V1735" i="16"/>
  <c r="V1727" i="16"/>
  <c r="V1719" i="16"/>
  <c r="V1711" i="16"/>
  <c r="V1703" i="16"/>
  <c r="V1695" i="16"/>
  <c r="V1687" i="16"/>
  <c r="V1679" i="16"/>
  <c r="V1671" i="16"/>
  <c r="V1663" i="16"/>
  <c r="V1655" i="16"/>
  <c r="V1639" i="16"/>
  <c r="V1631" i="16"/>
  <c r="V1623" i="16"/>
  <c r="V1615" i="16"/>
  <c r="V1607" i="16"/>
  <c r="V1599" i="16"/>
  <c r="V1591" i="16"/>
  <c r="V1583" i="16"/>
  <c r="V1575" i="16"/>
  <c r="V1567" i="16"/>
  <c r="V1559" i="16"/>
  <c r="V1551" i="16"/>
  <c r="V1543" i="16"/>
  <c r="V1535" i="16"/>
  <c r="V1527" i="16"/>
  <c r="V1519" i="16"/>
  <c r="V1503" i="16"/>
  <c r="V1495" i="16"/>
  <c r="V1487" i="16"/>
  <c r="V1479" i="16"/>
  <c r="V1471" i="16"/>
  <c r="V1463" i="16"/>
  <c r="V1455" i="16"/>
  <c r="V1447" i="16"/>
  <c r="V1439" i="16"/>
  <c r="V1431" i="16"/>
  <c r="V1423" i="16"/>
  <c r="V1415" i="16"/>
  <c r="V1407" i="16"/>
  <c r="V1399" i="16"/>
  <c r="V1391" i="16"/>
  <c r="V1383" i="16"/>
  <c r="V1375" i="16"/>
  <c r="V1367" i="16"/>
  <c r="V1359" i="16"/>
  <c r="V1351" i="16"/>
  <c r="V1343" i="16"/>
  <c r="V1335" i="16"/>
  <c r="V1327" i="16"/>
  <c r="V1319" i="16"/>
  <c r="V1311" i="16"/>
  <c r="V1303" i="16"/>
  <c r="V1295" i="16"/>
  <c r="V1287" i="16"/>
  <c r="V1279" i="16"/>
  <c r="V1271" i="16"/>
  <c r="V1263" i="16"/>
  <c r="V1255" i="16"/>
  <c r="V1247" i="16"/>
  <c r="V1239" i="16"/>
  <c r="V1231" i="16"/>
  <c r="V1223" i="16"/>
  <c r="V1215" i="16"/>
  <c r="V1207" i="16"/>
  <c r="V1199" i="16"/>
  <c r="V1191" i="16"/>
  <c r="V1183" i="16"/>
  <c r="V1175" i="16"/>
  <c r="V1167" i="16"/>
  <c r="V1159" i="16"/>
  <c r="V1151" i="16"/>
  <c r="V1143" i="16"/>
  <c r="V1135" i="16"/>
  <c r="V1127" i="16"/>
  <c r="V1119" i="16"/>
  <c r="V1111" i="16"/>
  <c r="V1103" i="16"/>
  <c r="V1095" i="16"/>
  <c r="V1087" i="16"/>
  <c r="V1079" i="16"/>
  <c r="V1071" i="16"/>
  <c r="V1063" i="16"/>
  <c r="V1055" i="16"/>
  <c r="V1047" i="16"/>
  <c r="V1039" i="16"/>
  <c r="V1031" i="16"/>
  <c r="V1023" i="16"/>
  <c r="V1015" i="16"/>
  <c r="V1007" i="16"/>
  <c r="V999" i="16"/>
  <c r="V991" i="16"/>
  <c r="V983" i="16"/>
  <c r="V975" i="16"/>
  <c r="V967" i="16"/>
  <c r="V959" i="16"/>
  <c r="V951" i="16"/>
  <c r="V943" i="16"/>
  <c r="V935" i="16"/>
  <c r="V927" i="16"/>
  <c r="V919" i="16"/>
  <c r="V911" i="16"/>
  <c r="V903" i="16"/>
  <c r="V895" i="16"/>
  <c r="V887" i="16"/>
  <c r="V879" i="16"/>
  <c r="V871" i="16"/>
  <c r="V863" i="16"/>
  <c r="V855" i="16"/>
  <c r="V847" i="16"/>
  <c r="V839" i="16"/>
  <c r="V831" i="16"/>
  <c r="V823" i="16"/>
  <c r="V815" i="16"/>
  <c r="V807" i="16"/>
  <c r="V799" i="16"/>
  <c r="V791" i="16"/>
  <c r="V783" i="16"/>
  <c r="V775" i="16"/>
  <c r="V767" i="16"/>
  <c r="V759" i="16"/>
  <c r="V751" i="16"/>
  <c r="V735" i="16"/>
  <c r="V727" i="16"/>
  <c r="V719" i="16"/>
  <c r="V711" i="16"/>
  <c r="V703" i="16"/>
  <c r="V695" i="16"/>
  <c r="V1139" i="16"/>
  <c r="V1131" i="16"/>
  <c r="V1123" i="16"/>
  <c r="V1115" i="16"/>
  <c r="V1107" i="16"/>
  <c r="V1099" i="16"/>
  <c r="V1091" i="16"/>
  <c r="V1083" i="16"/>
  <c r="V1075" i="16"/>
  <c r="V1067" i="16"/>
  <c r="V1059" i="16"/>
  <c r="V1051" i="16"/>
  <c r="V1043" i="16"/>
  <c r="V1035" i="16"/>
  <c r="V1027" i="16"/>
  <c r="V1019" i="16"/>
  <c r="V1011" i="16"/>
  <c r="V1003" i="16"/>
  <c r="V995" i="16"/>
  <c r="V987" i="16"/>
  <c r="V979" i="16"/>
  <c r="V971" i="16"/>
  <c r="V963" i="16"/>
  <c r="V955" i="16"/>
  <c r="V947" i="16"/>
  <c r="V687" i="16"/>
  <c r="V679" i="16"/>
  <c r="V671" i="16"/>
  <c r="V663" i="16"/>
  <c r="V655" i="16"/>
  <c r="V647" i="16"/>
  <c r="V639" i="16"/>
  <c r="V631" i="16"/>
  <c r="V623" i="16"/>
  <c r="V615" i="16"/>
  <c r="V607" i="16"/>
  <c r="V599" i="16"/>
  <c r="V591" i="16"/>
  <c r="V583" i="16"/>
  <c r="V575" i="16"/>
  <c r="V567" i="16"/>
  <c r="V559" i="16"/>
  <c r="V551" i="16"/>
  <c r="V543" i="16"/>
  <c r="V535" i="16"/>
  <c r="V527" i="16"/>
  <c r="V519" i="16"/>
  <c r="V511" i="16"/>
  <c r="V503" i="16"/>
  <c r="V495" i="16"/>
  <c r="V487" i="16"/>
  <c r="V479" i="16"/>
  <c r="V471" i="16"/>
  <c r="V463" i="16"/>
  <c r="V455" i="16"/>
  <c r="V447" i="16"/>
  <c r="V439" i="16"/>
  <c r="V431" i="16"/>
  <c r="V423" i="16"/>
  <c r="V415" i="16"/>
  <c r="V407" i="16"/>
  <c r="V399" i="16"/>
  <c r="V391" i="16"/>
  <c r="V383" i="16"/>
  <c r="V375" i="16"/>
  <c r="V367" i="16"/>
  <c r="V359" i="16"/>
  <c r="V351" i="16"/>
  <c r="V343" i="16"/>
  <c r="V335" i="16"/>
  <c r="V327" i="16"/>
  <c r="V319" i="16"/>
  <c r="V311" i="16"/>
  <c r="V303" i="16"/>
  <c r="V295" i="16"/>
  <c r="V287" i="16"/>
  <c r="V279" i="16"/>
  <c r="V271" i="16"/>
  <c r="V263" i="16"/>
  <c r="V247" i="16"/>
  <c r="V239" i="16"/>
  <c r="V231" i="16"/>
  <c r="V223" i="16"/>
  <c r="V215" i="16"/>
  <c r="V207" i="16"/>
  <c r="V199" i="16"/>
  <c r="V191" i="16"/>
  <c r="V183" i="16"/>
  <c r="V175" i="16"/>
  <c r="V167" i="16"/>
  <c r="V159" i="16"/>
  <c r="V151" i="16"/>
  <c r="V143" i="16"/>
  <c r="V135" i="16"/>
  <c r="V127" i="16"/>
  <c r="V119" i="16"/>
  <c r="V111" i="16"/>
  <c r="V103" i="16"/>
  <c r="V95" i="16"/>
  <c r="V87" i="16"/>
  <c r="V79" i="16"/>
  <c r="V71" i="16"/>
  <c r="V63" i="16"/>
  <c r="V55" i="16"/>
  <c r="V47" i="16"/>
  <c r="V39" i="16"/>
  <c r="V31" i="16"/>
  <c r="V23" i="16"/>
  <c r="V15" i="16"/>
  <c r="V7" i="16"/>
  <c r="V939" i="16"/>
  <c r="V931" i="16"/>
  <c r="V923" i="16"/>
  <c r="V915" i="16"/>
  <c r="V907" i="16"/>
  <c r="V899" i="16"/>
  <c r="V891" i="16"/>
  <c r="V883" i="16"/>
  <c r="V875" i="16"/>
  <c r="V867" i="16"/>
  <c r="V859" i="16"/>
  <c r="V851" i="16"/>
  <c r="V843" i="16"/>
  <c r="V835" i="16"/>
  <c r="V827" i="16"/>
  <c r="V819" i="16"/>
  <c r="V811" i="16"/>
  <c r="V803" i="16"/>
  <c r="V795" i="16"/>
  <c r="V787" i="16"/>
  <c r="V779" i="16"/>
  <c r="V771" i="16"/>
  <c r="V763" i="16"/>
  <c r="V755" i="16"/>
  <c r="V747" i="16"/>
  <c r="V739" i="16"/>
  <c r="V731" i="16"/>
  <c r="V723" i="16"/>
  <c r="C12" i="17"/>
  <c r="V2" i="16"/>
  <c r="V715" i="16"/>
  <c r="V707" i="16"/>
  <c r="V699" i="16"/>
  <c r="V691" i="16"/>
  <c r="V683" i="16"/>
  <c r="V675" i="16"/>
  <c r="V667" i="16"/>
  <c r="V659" i="16"/>
  <c r="V651" i="16"/>
  <c r="V643" i="16"/>
  <c r="V635" i="16"/>
  <c r="V627" i="16"/>
  <c r="V619" i="16"/>
  <c r="V611" i="16"/>
  <c r="V603" i="16"/>
  <c r="V595" i="16"/>
  <c r="V587" i="16"/>
  <c r="V579" i="16"/>
  <c r="V571" i="16"/>
  <c r="V563" i="16"/>
  <c r="V555" i="16"/>
  <c r="V547" i="16"/>
  <c r="V539" i="16"/>
  <c r="V531" i="16"/>
  <c r="V523" i="16"/>
  <c r="V515" i="16"/>
  <c r="V507" i="16"/>
  <c r="V499" i="16"/>
  <c r="V491" i="16"/>
  <c r="V483" i="16"/>
  <c r="V475" i="16"/>
  <c r="V467" i="16"/>
  <c r="V459" i="16"/>
  <c r="V451" i="16"/>
  <c r="V443" i="16"/>
  <c r="V435" i="16"/>
  <c r="V427" i="16"/>
  <c r="V419" i="16"/>
  <c r="V411" i="16"/>
  <c r="V403" i="16"/>
  <c r="V379" i="16"/>
  <c r="V371" i="16"/>
  <c r="V363" i="16"/>
  <c r="V355" i="16"/>
  <c r="V347" i="16"/>
  <c r="V339" i="16"/>
  <c r="V331" i="16"/>
  <c r="V323" i="16"/>
  <c r="V315" i="16"/>
  <c r="V307" i="16"/>
  <c r="V299" i="16"/>
  <c r="V291" i="16"/>
  <c r="V283" i="16"/>
  <c r="V275" i="16"/>
  <c r="V267" i="16"/>
  <c r="V259" i="16"/>
  <c r="V251" i="16"/>
  <c r="V243" i="16"/>
  <c r="V235" i="16"/>
  <c r="V227" i="16"/>
  <c r="V219" i="16"/>
  <c r="V203" i="16"/>
  <c r="V187" i="16"/>
  <c r="V179" i="16"/>
  <c r="V163" i="16"/>
  <c r="V155" i="16"/>
  <c r="V147" i="16"/>
  <c r="V139" i="16"/>
  <c r="V131" i="16"/>
  <c r="V123" i="16"/>
  <c r="V115" i="16"/>
  <c r="V107" i="16"/>
  <c r="V99" i="16"/>
  <c r="V91" i="16"/>
  <c r="V83" i="16"/>
  <c r="V75" i="16"/>
  <c r="V67" i="16"/>
  <c r="V59" i="16"/>
  <c r="V51" i="16"/>
  <c r="V43" i="16"/>
  <c r="V35" i="16"/>
  <c r="V27" i="16"/>
  <c r="V19" i="16"/>
  <c r="V11" i="16"/>
  <c r="V3" i="16"/>
  <c r="V2333" i="16"/>
  <c r="V2325" i="16"/>
  <c r="V2317" i="16"/>
  <c r="V2309" i="16"/>
  <c r="V2301" i="16"/>
  <c r="V2293" i="16"/>
  <c r="V2285" i="16"/>
  <c r="V2277" i="16"/>
  <c r="V2269" i="16"/>
  <c r="V2261" i="16"/>
  <c r="V2253" i="16"/>
  <c r="V2245" i="16"/>
  <c r="V2237" i="16"/>
  <c r="V2229" i="16"/>
  <c r="V2221" i="16"/>
  <c r="V2213" i="16"/>
  <c r="V2205" i="16"/>
  <c r="V2197" i="16"/>
  <c r="V2189" i="16"/>
  <c r="V2181" i="16"/>
  <c r="V2173" i="16"/>
  <c r="V2165" i="16"/>
  <c r="V2157" i="16"/>
  <c r="V2149" i="16"/>
  <c r="V2141" i="16"/>
  <c r="V2133" i="16"/>
  <c r="V2125" i="16"/>
  <c r="V2117" i="16"/>
  <c r="V2109" i="16"/>
  <c r="V2101" i="16"/>
  <c r="V2093" i="16"/>
  <c r="V2085" i="16"/>
  <c r="V2077" i="16"/>
  <c r="V2069" i="16"/>
  <c r="V2061" i="16"/>
  <c r="V2053" i="16"/>
  <c r="V2045" i="16"/>
  <c r="V2037" i="16"/>
  <c r="V2029" i="16"/>
  <c r="V2021" i="16"/>
  <c r="V2013" i="16"/>
  <c r="V2005" i="16"/>
  <c r="V1997" i="16"/>
  <c r="V1989" i="16"/>
  <c r="V1981" i="16"/>
  <c r="V1973" i="16"/>
  <c r="V1965" i="16"/>
  <c r="V1957" i="16"/>
  <c r="V1949" i="16"/>
  <c r="V1941" i="16"/>
  <c r="V1933" i="16"/>
  <c r="V1925" i="16"/>
  <c r="V1917" i="16"/>
  <c r="V1909" i="16"/>
  <c r="V1901" i="16"/>
  <c r="V1893" i="16"/>
  <c r="V1885" i="16"/>
  <c r="V1877" i="16"/>
  <c r="V1869" i="16"/>
  <c r="V1861" i="16"/>
  <c r="V1853" i="16"/>
  <c r="V1845" i="16"/>
  <c r="V1837" i="16"/>
  <c r="V1829" i="16"/>
  <c r="V1821" i="16"/>
  <c r="V1813" i="16"/>
  <c r="V1805" i="16"/>
  <c r="V1797" i="16"/>
  <c r="V1789" i="16"/>
  <c r="V1781" i="16"/>
  <c r="V1773" i="16"/>
  <c r="V1765" i="16"/>
  <c r="V1757" i="16"/>
  <c r="V1749" i="16"/>
  <c r="V1741" i="16"/>
  <c r="V1733" i="16"/>
  <c r="V1725" i="16"/>
  <c r="V1717" i="16"/>
  <c r="V1709" i="16"/>
  <c r="V1701" i="16"/>
  <c r="V1693" i="16"/>
  <c r="V1685" i="16"/>
  <c r="V1677" i="16"/>
  <c r="V1669" i="16"/>
  <c r="V1661" i="16"/>
  <c r="V2329" i="16"/>
  <c r="V2321" i="16"/>
  <c r="V2313" i="16"/>
  <c r="V337" i="16"/>
  <c r="V2334" i="16"/>
  <c r="V2326" i="16"/>
  <c r="V2318" i="16"/>
  <c r="V2310" i="16"/>
  <c r="V2302" i="16"/>
  <c r="V2294" i="16"/>
  <c r="V2286" i="16"/>
  <c r="V2278" i="16"/>
  <c r="V2270" i="16"/>
  <c r="V2262" i="16"/>
  <c r="V2254" i="16"/>
  <c r="V2246" i="16"/>
  <c r="V2238" i="16"/>
  <c r="V2230" i="16"/>
  <c r="V2222" i="16"/>
  <c r="V2214" i="16"/>
  <c r="V2206" i="16"/>
  <c r="V2198" i="16"/>
  <c r="V2190" i="16"/>
  <c r="V2182" i="16"/>
  <c r="V2174" i="16"/>
  <c r="V2166" i="16"/>
  <c r="V2158" i="16"/>
  <c r="V2150" i="16"/>
  <c r="V2142" i="16"/>
  <c r="V2134" i="16"/>
  <c r="V2126" i="16"/>
  <c r="V2118" i="16"/>
  <c r="V2110" i="16"/>
  <c r="V2102" i="16"/>
  <c r="V2094" i="16"/>
  <c r="V2086" i="16"/>
  <c r="V2078" i="16"/>
  <c r="V2070" i="16"/>
  <c r="V2062" i="16"/>
  <c r="V2054" i="16"/>
  <c r="V2046" i="16"/>
  <c r="V2038" i="16"/>
  <c r="V2030" i="16"/>
  <c r="V2022" i="16"/>
  <c r="V2014" i="16"/>
  <c r="V2006" i="16"/>
  <c r="V1998" i="16"/>
  <c r="V1990" i="16"/>
  <c r="V1982" i="16"/>
  <c r="V1974" i="16"/>
  <c r="V1966" i="16"/>
  <c r="V1958" i="16"/>
  <c r="V1950" i="16"/>
  <c r="V1942" i="16"/>
  <c r="V1934" i="16"/>
  <c r="V1926" i="16"/>
  <c r="V1918" i="16"/>
  <c r="V1910" i="16"/>
  <c r="V1902" i="16"/>
  <c r="V1894" i="16"/>
  <c r="V1886" i="16"/>
  <c r="V1878" i="16"/>
  <c r="V1870" i="16"/>
  <c r="V1862" i="16"/>
  <c r="V1854" i="16"/>
  <c r="V1846" i="16"/>
  <c r="V1838" i="16"/>
  <c r="V1830" i="16"/>
  <c r="V1822" i="16"/>
  <c r="V1814" i="16"/>
  <c r="V1806" i="16"/>
  <c r="V1798" i="16"/>
  <c r="V1790" i="16"/>
  <c r="V1782" i="16"/>
  <c r="V1774" i="16"/>
  <c r="V1766" i="16"/>
  <c r="V1758" i="16"/>
  <c r="V1750" i="16"/>
  <c r="V1742" i="16"/>
  <c r="V1734" i="16"/>
  <c r="V1726" i="16"/>
  <c r="V1718" i="16"/>
  <c r="V1710" i="16"/>
  <c r="V1702" i="16"/>
  <c r="V1694" i="16"/>
  <c r="V1686" i="16"/>
  <c r="V1678" i="16"/>
  <c r="V1670" i="16"/>
  <c r="V1662" i="16"/>
  <c r="V1654" i="16"/>
  <c r="V1646" i="16"/>
  <c r="V1638" i="16"/>
  <c r="V1630" i="16"/>
  <c r="V1622" i="16"/>
  <c r="V1614" i="16"/>
  <c r="V1606" i="16"/>
  <c r="V1598" i="16"/>
  <c r="V1590" i="16"/>
  <c r="V1582" i="16"/>
  <c r="V1574" i="16"/>
  <c r="V1566" i="16"/>
  <c r="V1558" i="16"/>
  <c r="V1550" i="16"/>
  <c r="V1542" i="16"/>
  <c r="V1534" i="16"/>
  <c r="V1526" i="16"/>
  <c r="V1518" i="16"/>
  <c r="V1510" i="16"/>
  <c r="V1502" i="16"/>
  <c r="V1494" i="16"/>
  <c r="V1486" i="16"/>
  <c r="V1478" i="16"/>
  <c r="V1470" i="16"/>
  <c r="V1462" i="16"/>
  <c r="V1454" i="16"/>
  <c r="V1446" i="16"/>
  <c r="V1438" i="16"/>
  <c r="V1430" i="16"/>
  <c r="V1422" i="16"/>
  <c r="V1414" i="16"/>
  <c r="V1406" i="16"/>
  <c r="V1398" i="16"/>
  <c r="V1390" i="16"/>
  <c r="V1382" i="16"/>
  <c r="V1374" i="16"/>
  <c r="V1366" i="16"/>
  <c r="V1358" i="16"/>
  <c r="V1350" i="16"/>
  <c r="V1342" i="16"/>
  <c r="V1334" i="16"/>
  <c r="V1326" i="16"/>
  <c r="V1318" i="16"/>
  <c r="V1310" i="16"/>
  <c r="V1302" i="16"/>
  <c r="V1294" i="16"/>
  <c r="V1286" i="16"/>
  <c r="V1278" i="16"/>
  <c r="V1270" i="16"/>
  <c r="V1262" i="16"/>
  <c r="V1254" i="16"/>
  <c r="V1246" i="16"/>
  <c r="V1238" i="16"/>
  <c r="V1230" i="16"/>
  <c r="V1222" i="16"/>
  <c r="V1214" i="16"/>
  <c r="V1206" i="16"/>
  <c r="V1198" i="16"/>
  <c r="V1190" i="16"/>
  <c r="V1182" i="16"/>
  <c r="V1174" i="16"/>
  <c r="V1166" i="16"/>
  <c r="V1158" i="16"/>
  <c r="V1150" i="16"/>
  <c r="V1142" i="16"/>
  <c r="V1134" i="16"/>
  <c r="V1126" i="16"/>
  <c r="V1118" i="16"/>
  <c r="V1110" i="16"/>
  <c r="V1102" i="16"/>
  <c r="V1094" i="16"/>
  <c r="V1086" i="16"/>
  <c r="V1078" i="16"/>
  <c r="V1070" i="16"/>
  <c r="V1062" i="16"/>
  <c r="V1054" i="16"/>
  <c r="V1046" i="16"/>
  <c r="V1038" i="16"/>
  <c r="V1030" i="16"/>
  <c r="V1022" i="16"/>
  <c r="V1014" i="16"/>
  <c r="V1006" i="16"/>
  <c r="V998" i="16"/>
  <c r="V990" i="16"/>
  <c r="V982" i="16"/>
  <c r="V974" i="16"/>
  <c r="V966" i="16"/>
  <c r="V958" i="16"/>
  <c r="V950" i="16"/>
  <c r="V942" i="16"/>
  <c r="V934" i="16"/>
  <c r="V926" i="16"/>
  <c r="V918" i="16"/>
  <c r="V910" i="16"/>
  <c r="V902" i="16"/>
  <c r="V894" i="16"/>
  <c r="V886" i="16"/>
  <c r="V878" i="16"/>
  <c r="V870" i="16"/>
  <c r="V862" i="16"/>
  <c r="V854" i="16"/>
  <c r="V846" i="16"/>
  <c r="V838" i="16"/>
  <c r="V830" i="16"/>
  <c r="V822" i="16"/>
  <c r="V814" i="16"/>
  <c r="V806" i="16"/>
  <c r="V798" i="16"/>
  <c r="V790" i="16"/>
  <c r="V782" i="16"/>
  <c r="V774" i="16"/>
  <c r="V766" i="16"/>
  <c r="V758" i="16"/>
  <c r="V750" i="16"/>
  <c r="V742" i="16"/>
  <c r="V734" i="16"/>
  <c r="V726" i="16"/>
  <c r="V718" i="16"/>
  <c r="V710" i="16"/>
  <c r="V702" i="16"/>
  <c r="V694" i="16"/>
  <c r="V686" i="16"/>
  <c r="V678" i="16"/>
  <c r="V670" i="16"/>
  <c r="V662" i="16"/>
  <c r="V654" i="16"/>
  <c r="V646" i="16"/>
  <c r="V638" i="16"/>
  <c r="V630" i="16"/>
  <c r="V622" i="16"/>
  <c r="V614" i="16"/>
  <c r="V606" i="16"/>
  <c r="V598" i="16"/>
  <c r="V590" i="16"/>
  <c r="V582" i="16"/>
  <c r="V574" i="16"/>
  <c r="V566" i="16"/>
  <c r="V558" i="16"/>
  <c r="V550" i="16"/>
  <c r="V542" i="16"/>
  <c r="V534" i="16"/>
  <c r="V526" i="16"/>
  <c r="V518" i="16"/>
  <c r="V510" i="16"/>
  <c r="V502" i="16"/>
  <c r="V494" i="16"/>
  <c r="V486" i="16"/>
  <c r="V478" i="16"/>
  <c r="V470" i="16"/>
  <c r="V462" i="16"/>
  <c r="V454" i="16"/>
  <c r="V446" i="16"/>
  <c r="V438" i="16"/>
  <c r="V430" i="16"/>
  <c r="V422" i="16"/>
  <c r="V414" i="16"/>
  <c r="V406" i="16"/>
  <c r="V398" i="16"/>
  <c r="V390" i="16"/>
  <c r="V382" i="16"/>
  <c r="V374" i="16"/>
  <c r="V366" i="16"/>
  <c r="V358" i="16"/>
  <c r="V350" i="16"/>
  <c r="V342" i="16"/>
  <c r="V334" i="16"/>
  <c r="V1653" i="16"/>
  <c r="V1645" i="16"/>
  <c r="V1637" i="16"/>
  <c r="V1629" i="16"/>
  <c r="V1621" i="16"/>
  <c r="V1613" i="16"/>
  <c r="V1605" i="16"/>
  <c r="V1597" i="16"/>
  <c r="V1589" i="16"/>
  <c r="V1581" i="16"/>
  <c r="V1573" i="16"/>
  <c r="V1565" i="16"/>
  <c r="V1557" i="16"/>
  <c r="V1549" i="16"/>
  <c r="V1541" i="16"/>
  <c r="V1533" i="16"/>
  <c r="V1525" i="16"/>
  <c r="V1517" i="16"/>
  <c r="V1509" i="16"/>
  <c r="V1501" i="16"/>
  <c r="V1493" i="16"/>
  <c r="V1485" i="16"/>
  <c r="V1477" i="16"/>
  <c r="V1469" i="16"/>
  <c r="V1461" i="16"/>
  <c r="V1453" i="16"/>
  <c r="V1445" i="16"/>
  <c r="V1437" i="16"/>
  <c r="V1429" i="16"/>
  <c r="V1421" i="16"/>
  <c r="V1413" i="16"/>
  <c r="V1405" i="16"/>
  <c r="V1397" i="16"/>
  <c r="V1389" i="16"/>
  <c r="V1381" i="16"/>
  <c r="V1373" i="16"/>
  <c r="V1365" i="16"/>
  <c r="V1357" i="16"/>
  <c r="V1349" i="16"/>
  <c r="V1341" i="16"/>
  <c r="V1333" i="16"/>
  <c r="V1325" i="16"/>
  <c r="V1317" i="16"/>
  <c r="V1309" i="16"/>
  <c r="V1301" i="16"/>
  <c r="V1293" i="16"/>
  <c r="V1285" i="16"/>
  <c r="V1277" i="16"/>
  <c r="V1269" i="16"/>
  <c r="V1261" i="16"/>
  <c r="V1253" i="16"/>
  <c r="V1245" i="16"/>
  <c r="V1237" i="16"/>
  <c r="V1229" i="16"/>
  <c r="V1221" i="16"/>
  <c r="V1213" i="16"/>
  <c r="V1205" i="16"/>
  <c r="V1197" i="16"/>
  <c r="V1189" i="16"/>
  <c r="V1181" i="16"/>
  <c r="V1173" i="16"/>
  <c r="V1165" i="16"/>
  <c r="V1157" i="16"/>
  <c r="V1149" i="16"/>
  <c r="V1141" i="16"/>
  <c r="V1133" i="16"/>
  <c r="V1125" i="16"/>
  <c r="V1117" i="16"/>
  <c r="V1109" i="16"/>
  <c r="V1101" i="16"/>
  <c r="V1093" i="16"/>
  <c r="V1085" i="16"/>
  <c r="V1077" i="16"/>
  <c r="V1069" i="16"/>
  <c r="V1061" i="16"/>
  <c r="V1053" i="16"/>
  <c r="V1045" i="16"/>
  <c r="V1037" i="16"/>
  <c r="V1029" i="16"/>
  <c r="V1021" i="16"/>
  <c r="V1013" i="16"/>
  <c r="V1005" i="16"/>
  <c r="V509" i="16"/>
  <c r="V253" i="16"/>
  <c r="V141" i="16"/>
  <c r="C10" i="17"/>
  <c r="D14" i="17"/>
  <c r="V997" i="16"/>
  <c r="V989" i="16"/>
  <c r="V981" i="16"/>
  <c r="V973" i="16"/>
  <c r="V965" i="16"/>
  <c r="V957" i="16"/>
  <c r="V949" i="16"/>
  <c r="V941" i="16"/>
  <c r="V933" i="16"/>
  <c r="V925" i="16"/>
  <c r="V917" i="16"/>
  <c r="V909" i="16"/>
  <c r="V901" i="16"/>
  <c r="V893" i="16"/>
  <c r="V885" i="16"/>
  <c r="V877" i="16"/>
  <c r="V869" i="16"/>
  <c r="V861" i="16"/>
  <c r="V853" i="16"/>
  <c r="V845" i="16"/>
  <c r="V837" i="16"/>
  <c r="V829" i="16"/>
  <c r="V821" i="16"/>
  <c r="V813" i="16"/>
  <c r="V805" i="16"/>
  <c r="V797" i="16"/>
  <c r="V789" i="16"/>
  <c r="V781" i="16"/>
  <c r="V773" i="16"/>
  <c r="V765" i="16"/>
  <c r="V757" i="16"/>
  <c r="V749" i="16"/>
  <c r="V741" i="16"/>
  <c r="V733" i="16"/>
  <c r="V725" i="16"/>
  <c r="V717" i="16"/>
  <c r="V709" i="16"/>
  <c r="V701" i="16"/>
  <c r="V693" i="16"/>
  <c r="V685" i="16"/>
  <c r="V677" i="16"/>
  <c r="V669" i="16"/>
  <c r="V661" i="16"/>
  <c r="V653" i="16"/>
  <c r="V645" i="16"/>
  <c r="V637" i="16"/>
  <c r="V629" i="16"/>
  <c r="V621" i="16"/>
  <c r="V613" i="16"/>
  <c r="V605" i="16"/>
  <c r="V597" i="16"/>
  <c r="V589" i="16"/>
  <c r="V581" i="16"/>
  <c r="V573" i="16"/>
  <c r="V565" i="16"/>
  <c r="V557" i="16"/>
  <c r="V549" i="16"/>
  <c r="V541" i="16"/>
  <c r="V533" i="16"/>
  <c r="V525" i="16"/>
  <c r="V517" i="16"/>
  <c r="V501" i="16"/>
  <c r="V493" i="16"/>
  <c r="V485" i="16"/>
  <c r="V477" i="16"/>
  <c r="V469" i="16"/>
  <c r="V461" i="16"/>
  <c r="V453" i="16"/>
  <c r="V445" i="16"/>
  <c r="V437" i="16"/>
  <c r="V429" i="16"/>
  <c r="V421" i="16"/>
  <c r="V413" i="16"/>
  <c r="V405" i="16"/>
  <c r="V397" i="16"/>
  <c r="V389" i="16"/>
  <c r="V381" i="16"/>
  <c r="V373" i="16"/>
  <c r="V365" i="16"/>
  <c r="V357" i="16"/>
  <c r="V349" i="16"/>
  <c r="V341" i="16"/>
  <c r="V333" i="16"/>
  <c r="V325" i="16"/>
  <c r="V317" i="16"/>
  <c r="V309" i="16"/>
  <c r="V301" i="16"/>
  <c r="V293" i="16"/>
  <c r="V285" i="16"/>
  <c r="V277" i="16"/>
  <c r="V269" i="16"/>
  <c r="V261" i="16"/>
  <c r="V245" i="16"/>
  <c r="V237" i="16"/>
  <c r="V229" i="16"/>
  <c r="V221" i="16"/>
  <c r="V213" i="16"/>
  <c r="V205" i="16"/>
  <c r="V197" i="16"/>
  <c r="V189" i="16"/>
  <c r="V181" i="16"/>
  <c r="V173" i="16"/>
  <c r="V165" i="16"/>
  <c r="V157" i="16"/>
  <c r="V149" i="16"/>
  <c r="V133" i="16"/>
  <c r="V125" i="16"/>
  <c r="V117" i="16"/>
  <c r="V109" i="16"/>
  <c r="V101" i="16"/>
  <c r="V93" i="16"/>
  <c r="V85" i="16"/>
  <c r="V77" i="16"/>
  <c r="V69" i="16"/>
  <c r="V61" i="16"/>
  <c r="V53" i="16"/>
  <c r="V45" i="16"/>
  <c r="V37" i="16"/>
  <c r="V29" i="16"/>
  <c r="V21" i="16"/>
  <c r="V13" i="16"/>
  <c r="V5" i="16"/>
  <c r="V2308" i="16"/>
  <c r="V2300" i="16"/>
  <c r="V2292" i="16"/>
  <c r="V2284" i="16"/>
  <c r="V2276" i="16"/>
  <c r="V2268" i="16"/>
  <c r="V2260" i="16"/>
  <c r="V2252" i="16"/>
  <c r="V2244" i="16"/>
  <c r="V2236" i="16"/>
  <c r="V2228" i="16"/>
  <c r="V2220" i="16"/>
  <c r="V2212" i="16"/>
  <c r="V2204" i="16"/>
  <c r="V2196" i="16"/>
  <c r="V2188" i="16"/>
  <c r="V2180" i="16"/>
  <c r="V2172" i="16"/>
  <c r="V2164" i="16"/>
  <c r="V2156" i="16"/>
  <c r="V2148" i="16"/>
  <c r="V2140" i="16"/>
  <c r="V2132" i="16"/>
  <c r="V2124" i="16"/>
  <c r="V2116" i="16"/>
  <c r="V2108" i="16"/>
  <c r="V2100" i="16"/>
  <c r="V2092" i="16"/>
  <c r="V2084" i="16"/>
  <c r="V2076" i="16"/>
  <c r="V2068" i="16"/>
  <c r="V2060" i="16"/>
  <c r="V2052" i="16"/>
  <c r="V2044" i="16"/>
  <c r="V2036" i="16"/>
  <c r="V2028" i="16"/>
  <c r="V2020" i="16"/>
  <c r="V2012" i="16"/>
  <c r="V2004" i="16"/>
  <c r="V1996" i="16"/>
  <c r="V1988" i="16"/>
  <c r="V1980" i="16"/>
  <c r="V1972" i="16"/>
  <c r="V1964" i="16"/>
  <c r="V1956" i="16"/>
  <c r="V1948" i="16"/>
  <c r="V1940" i="16"/>
  <c r="V1932" i="16"/>
  <c r="V1924" i="16"/>
  <c r="V1916" i="16"/>
  <c r="V1908" i="16"/>
  <c r="V1900" i="16"/>
  <c r="V1892" i="16"/>
  <c r="V1884" i="16"/>
  <c r="V1876" i="16"/>
  <c r="V1868" i="16"/>
  <c r="V1860" i="16"/>
  <c r="V1852" i="16"/>
  <c r="V1844" i="16"/>
  <c r="V1836" i="16"/>
  <c r="V1828" i="16"/>
  <c r="V1820" i="16"/>
  <c r="V1812" i="16"/>
  <c r="V1804" i="16"/>
  <c r="V1796" i="16"/>
  <c r="V1788" i="16"/>
  <c r="V1780" i="16"/>
  <c r="V1772" i="16"/>
  <c r="V1764" i="16"/>
  <c r="V1756" i="16"/>
  <c r="V1748" i="16"/>
  <c r="V1740" i="16"/>
  <c r="V1732" i="16"/>
  <c r="V1724" i="16"/>
  <c r="V1716" i="16"/>
  <c r="V1708" i="16"/>
  <c r="V1700" i="16"/>
  <c r="V1692" i="16"/>
  <c r="V1684" i="16"/>
  <c r="V1676" i="16"/>
  <c r="V1668" i="16"/>
  <c r="V1660" i="16"/>
  <c r="V1652" i="16"/>
  <c r="V1644" i="16"/>
  <c r="V1636" i="16"/>
  <c r="V1628" i="16"/>
  <c r="V1620" i="16"/>
  <c r="V1612" i="16"/>
  <c r="V1604" i="16"/>
  <c r="V1596" i="16"/>
  <c r="V1588" i="16"/>
  <c r="V1580" i="16"/>
  <c r="V1572" i="16"/>
  <c r="V1564" i="16"/>
  <c r="V1556" i="16"/>
  <c r="V1548" i="16"/>
  <c r="V1540" i="16"/>
  <c r="V1532" i="16"/>
  <c r="V1524" i="16"/>
  <c r="V1516" i="16"/>
  <c r="V1508" i="16"/>
  <c r="V1500" i="16"/>
  <c r="V1492" i="16"/>
  <c r="V1484" i="16"/>
  <c r="V1476" i="16"/>
  <c r="V1468" i="16"/>
  <c r="V1460" i="16"/>
  <c r="V1452" i="16"/>
  <c r="V1444" i="16"/>
  <c r="V1436" i="16"/>
  <c r="V1428" i="16"/>
  <c r="V1420" i="16"/>
  <c r="V1412" i="16"/>
  <c r="V1404" i="16"/>
  <c r="V1396" i="16"/>
  <c r="V1388" i="16"/>
  <c r="V1380" i="16"/>
  <c r="V1372" i="16"/>
  <c r="V1364" i="16"/>
  <c r="V1356" i="16"/>
  <c r="V1348" i="16"/>
  <c r="V1340" i="16"/>
  <c r="V1332" i="16"/>
  <c r="V1324" i="16"/>
  <c r="V1316" i="16"/>
  <c r="V1308" i="16"/>
  <c r="V1300" i="16"/>
  <c r="V1292" i="16"/>
  <c r="V1284" i="16"/>
  <c r="V1276" i="16"/>
  <c r="V1268" i="16"/>
  <c r="V1260" i="16"/>
  <c r="V1252" i="16"/>
  <c r="V1244" i="16"/>
  <c r="V1236" i="16"/>
  <c r="V1228" i="16"/>
  <c r="V1220" i="16"/>
  <c r="V1212" i="16"/>
  <c r="V1204" i="16"/>
  <c r="V1196" i="16"/>
  <c r="V1188" i="16"/>
  <c r="V1180" i="16"/>
  <c r="V1172" i="16"/>
  <c r="V1164" i="16"/>
  <c r="V1156" i="16"/>
  <c r="V1148" i="16"/>
  <c r="V1140" i="16"/>
  <c r="V1132" i="16"/>
  <c r="V1124" i="16"/>
  <c r="V1116" i="16"/>
  <c r="V1108" i="16"/>
  <c r="V1100" i="16"/>
  <c r="V1092" i="16"/>
  <c r="V1084" i="16"/>
  <c r="V1076" i="16"/>
  <c r="V1068" i="16"/>
  <c r="V1060" i="16"/>
  <c r="V1052" i="16"/>
  <c r="V1044" i="16"/>
  <c r="V1036" i="16"/>
  <c r="V1028" i="16"/>
  <c r="V1020" i="16"/>
  <c r="V1012" i="16"/>
  <c r="V1004" i="16"/>
  <c r="V996" i="16"/>
  <c r="V988" i="16"/>
  <c r="V980" i="16"/>
  <c r="V972" i="16"/>
  <c r="V964" i="16"/>
  <c r="V956" i="16"/>
  <c r="V948" i="16"/>
  <c r="V940" i="16"/>
  <c r="V932" i="16"/>
  <c r="V924" i="16"/>
  <c r="V916" i="16"/>
  <c r="V908" i="16"/>
  <c r="V900" i="16"/>
  <c r="V892" i="16"/>
  <c r="V884" i="16"/>
  <c r="V876" i="16"/>
  <c r="V868" i="16"/>
  <c r="V860" i="16"/>
  <c r="V852" i="16"/>
  <c r="V844" i="16"/>
  <c r="V836" i="16"/>
  <c r="V828" i="16"/>
  <c r="V820" i="16"/>
  <c r="V812" i="16"/>
  <c r="V804" i="16"/>
  <c r="V796" i="16"/>
  <c r="V788" i="16"/>
  <c r="V780" i="16"/>
  <c r="V772" i="16"/>
  <c r="V764" i="16"/>
  <c r="V756" i="16"/>
  <c r="V748" i="16"/>
  <c r="V740" i="16"/>
  <c r="V732" i="16"/>
  <c r="V724" i="16"/>
  <c r="V716" i="16"/>
  <c r="V708" i="16"/>
  <c r="V700" i="16"/>
  <c r="V692" i="16"/>
  <c r="V684" i="16"/>
  <c r="V676" i="16"/>
  <c r="V668" i="16"/>
  <c r="V660" i="16"/>
  <c r="V652" i="16"/>
  <c r="V644" i="16"/>
  <c r="V636" i="16"/>
  <c r="V628" i="16"/>
  <c r="V620" i="16"/>
  <c r="V612" i="16"/>
  <c r="V604" i="16"/>
  <c r="V596" i="16"/>
  <c r="V588" i="16"/>
  <c r="V580" i="16"/>
  <c r="V572" i="16"/>
  <c r="V564" i="16"/>
  <c r="V556" i="16"/>
  <c r="V548" i="16"/>
  <c r="V540" i="16"/>
  <c r="V532" i="16"/>
  <c r="V524" i="16"/>
  <c r="V516" i="16"/>
  <c r="V508" i="16"/>
  <c r="V500" i="16"/>
  <c r="V492" i="16"/>
  <c r="V484" i="16"/>
  <c r="V476" i="16"/>
  <c r="V468" i="16"/>
  <c r="V460" i="16"/>
  <c r="V452" i="16"/>
  <c r="V444" i="16"/>
  <c r="V436" i="16"/>
  <c r="V428" i="16"/>
  <c r="V420" i="16"/>
  <c r="V412" i="16"/>
  <c r="V404" i="16"/>
  <c r="V396" i="16"/>
  <c r="V388" i="16"/>
  <c r="V380" i="16"/>
  <c r="V372" i="16"/>
  <c r="V364" i="16"/>
  <c r="V356" i="16"/>
  <c r="V348" i="16"/>
  <c r="V340" i="16"/>
  <c r="V332" i="16"/>
  <c r="V324" i="16"/>
  <c r="V316" i="16"/>
  <c r="V308" i="16"/>
  <c r="V300" i="16"/>
  <c r="V292" i="16"/>
  <c r="V284" i="16"/>
  <c r="V276" i="16"/>
  <c r="V268" i="16"/>
  <c r="V260" i="16"/>
  <c r="V252" i="16"/>
  <c r="V244" i="16"/>
  <c r="V236" i="16"/>
  <c r="V228" i="16"/>
  <c r="V220" i="16"/>
  <c r="V212" i="16"/>
  <c r="V204" i="16"/>
  <c r="V196" i="16"/>
  <c r="V188" i="16"/>
  <c r="V180" i="16"/>
  <c r="V172" i="16"/>
  <c r="V164" i="16"/>
  <c r="V156" i="16"/>
  <c r="V148" i="16"/>
  <c r="V140" i="16"/>
  <c r="V132" i="16"/>
  <c r="V124" i="16"/>
  <c r="V116" i="16"/>
  <c r="V108" i="16"/>
  <c r="V100" i="16"/>
  <c r="V92" i="16"/>
  <c r="V84" i="16"/>
  <c r="V76" i="16"/>
  <c r="V68" i="16"/>
  <c r="V60" i="16"/>
  <c r="V52" i="16"/>
  <c r="V44" i="16"/>
  <c r="V36" i="16"/>
  <c r="V28" i="16"/>
  <c r="V20" i="16"/>
  <c r="V12" i="16"/>
  <c r="V4" i="16"/>
  <c r="V2305" i="16"/>
  <c r="V2297" i="16"/>
  <c r="V2289" i="16"/>
  <c r="V2281" i="16"/>
  <c r="V2273" i="16"/>
  <c r="V2265" i="16"/>
  <c r="V2257" i="16"/>
  <c r="V2249" i="16"/>
  <c r="V2241" i="16"/>
  <c r="V2233" i="16"/>
  <c r="V2225" i="16"/>
  <c r="V2217" i="16"/>
  <c r="V2209" i="16"/>
  <c r="V2201" i="16"/>
  <c r="V2193" i="16"/>
  <c r="V2185" i="16"/>
  <c r="V2177" i="16"/>
  <c r="V2169" i="16"/>
  <c r="V2161" i="16"/>
  <c r="V2153" i="16"/>
  <c r="V2145" i="16"/>
  <c r="V2137" i="16"/>
  <c r="V2129" i="16"/>
  <c r="V2121" i="16"/>
  <c r="V2113" i="16"/>
  <c r="V2105" i="16"/>
  <c r="V2097" i="16"/>
  <c r="V2089" i="16"/>
  <c r="V2081" i="16"/>
  <c r="V2073" i="16"/>
  <c r="V2065" i="16"/>
  <c r="V2057" i="16"/>
  <c r="V2049" i="16"/>
  <c r="V2041" i="16"/>
  <c r="V2033" i="16"/>
  <c r="V2025" i="16"/>
  <c r="V2017" i="16"/>
  <c r="V2009" i="16"/>
  <c r="V2001" i="16"/>
  <c r="V1993" i="16"/>
  <c r="V1985" i="16"/>
  <c r="V1977" i="16"/>
  <c r="V1969" i="16"/>
  <c r="V1961" i="16"/>
  <c r="V1953" i="16"/>
  <c r="V1945" i="16"/>
  <c r="V1937" i="16"/>
  <c r="V1929" i="16"/>
  <c r="V1921" i="16"/>
  <c r="V1913" i="16"/>
  <c r="V1905" i="16"/>
  <c r="V1897" i="16"/>
  <c r="V1889" i="16"/>
  <c r="V1881" i="16"/>
  <c r="V1873" i="16"/>
  <c r="V1865" i="16"/>
  <c r="V1857" i="16"/>
  <c r="V1849" i="16"/>
  <c r="V1841" i="16"/>
  <c r="V1833" i="16"/>
  <c r="V1825" i="16"/>
  <c r="V1817" i="16"/>
  <c r="V1809" i="16"/>
  <c r="V1801" i="16"/>
  <c r="V1793" i="16"/>
  <c r="V1785" i="16"/>
  <c r="V1777" i="16"/>
  <c r="V1769" i="16"/>
  <c r="V1761" i="16"/>
  <c r="V1753" i="16"/>
  <c r="V1745" i="16"/>
  <c r="V1737" i="16"/>
  <c r="V1729" i="16"/>
  <c r="V1721" i="16"/>
  <c r="V1713" i="16"/>
  <c r="V1705" i="16"/>
  <c r="V1697" i="16"/>
  <c r="V1689" i="16"/>
  <c r="V1681" i="16"/>
  <c r="V1673" i="16"/>
  <c r="V1665" i="16"/>
  <c r="V1657" i="16"/>
  <c r="V1649" i="16"/>
  <c r="V1641" i="16"/>
  <c r="V1633" i="16"/>
  <c r="V1625" i="16"/>
  <c r="V1617" i="16"/>
  <c r="V1609" i="16"/>
  <c r="V1601" i="16"/>
  <c r="V1593" i="16"/>
  <c r="V1585" i="16"/>
  <c r="V1577" i="16"/>
  <c r="V1569" i="16"/>
  <c r="V1561" i="16"/>
  <c r="V1553" i="16"/>
  <c r="V1545" i="16"/>
  <c r="V1537" i="16"/>
  <c r="V1529" i="16"/>
  <c r="V1521" i="16"/>
  <c r="V1513" i="16"/>
  <c r="V1505" i="16"/>
  <c r="V1497" i="16"/>
  <c r="V1489" i="16"/>
  <c r="V1481" i="16"/>
  <c r="V1473" i="16"/>
  <c r="V1465" i="16"/>
  <c r="V1457" i="16"/>
  <c r="V1449" i="16"/>
  <c r="V1441" i="16"/>
  <c r="V1433" i="16"/>
  <c r="V1425" i="16"/>
  <c r="V1417" i="16"/>
  <c r="V1409" i="16"/>
  <c r="V1401" i="16"/>
  <c r="V1393" i="16"/>
  <c r="V1385" i="16"/>
  <c r="V1377" i="16"/>
  <c r="V1369" i="16"/>
  <c r="V1361" i="16"/>
  <c r="V1353" i="16"/>
  <c r="V1345" i="16"/>
  <c r="V1337" i="16"/>
  <c r="V1329" i="16"/>
  <c r="V1321" i="16"/>
  <c r="V1313" i="16"/>
  <c r="V1305" i="16"/>
  <c r="V1297" i="16"/>
  <c r="V1289" i="16"/>
  <c r="V1281" i="16"/>
  <c r="V1273" i="16"/>
  <c r="V1265" i="16"/>
  <c r="V1257" i="16"/>
  <c r="V1249" i="16"/>
  <c r="V1241" i="16"/>
  <c r="V1233" i="16"/>
  <c r="V1225" i="16"/>
  <c r="V1217" i="16"/>
  <c r="V1209" i="16"/>
  <c r="V1201" i="16"/>
  <c r="V1193" i="16"/>
  <c r="V1185" i="16"/>
  <c r="V1177" i="16"/>
  <c r="V1169" i="16"/>
  <c r="V1161" i="16"/>
  <c r="V1153" i="16"/>
  <c r="V1145" i="16"/>
  <c r="V1137" i="16"/>
  <c r="V1129" i="16"/>
  <c r="V1121" i="16"/>
  <c r="V1113" i="16"/>
  <c r="V1105" i="16"/>
  <c r="V1097" i="16"/>
  <c r="V1089" i="16"/>
  <c r="V1081" i="16"/>
  <c r="V1073" i="16"/>
  <c r="V1065" i="16"/>
  <c r="V1057" i="16"/>
  <c r="V1049" i="16"/>
  <c r="V1041" i="16"/>
  <c r="V1033" i="16"/>
  <c r="V1025" i="16"/>
  <c r="V1017" i="16"/>
  <c r="V1009" i="16"/>
  <c r="V1001" i="16"/>
  <c r="V993" i="16"/>
  <c r="V985" i="16"/>
  <c r="V977" i="16"/>
  <c r="V969" i="16"/>
  <c r="V961" i="16"/>
  <c r="V953" i="16"/>
  <c r="V945" i="16"/>
  <c r="V937" i="16"/>
  <c r="V929" i="16"/>
  <c r="V921" i="16"/>
  <c r="V913" i="16"/>
  <c r="V905" i="16"/>
  <c r="V897" i="16"/>
  <c r="V889" i="16"/>
  <c r="V881" i="16"/>
  <c r="V873" i="16"/>
  <c r="V865" i="16"/>
  <c r="V857" i="16"/>
  <c r="V849" i="16"/>
  <c r="V841" i="16"/>
  <c r="V833" i="16"/>
  <c r="V825" i="16"/>
  <c r="V817" i="16"/>
  <c r="V809" i="16"/>
  <c r="V801" i="16"/>
  <c r="V793" i="16"/>
  <c r="V785" i="16"/>
  <c r="V777" i="16"/>
  <c r="V769" i="16"/>
  <c r="V761" i="16"/>
  <c r="V753" i="16"/>
  <c r="V745" i="16"/>
  <c r="V737" i="16"/>
  <c r="V729" i="16"/>
  <c r="V721" i="16"/>
  <c r="V713" i="16"/>
  <c r="V705" i="16"/>
  <c r="V697" i="16"/>
  <c r="V689" i="16"/>
  <c r="V681" i="16"/>
  <c r="V673" i="16"/>
  <c r="V665" i="16"/>
  <c r="V657" i="16"/>
  <c r="V649" i="16"/>
  <c r="V641" i="16"/>
  <c r="V633" i="16"/>
  <c r="V625" i="16"/>
  <c r="V617" i="16"/>
  <c r="V609" i="16"/>
  <c r="V601" i="16"/>
  <c r="V593" i="16"/>
  <c r="V585" i="16"/>
  <c r="V577" i="16"/>
  <c r="V569" i="16"/>
  <c r="V561" i="16"/>
  <c r="V553" i="16"/>
  <c r="V545" i="16"/>
  <c r="V537" i="16"/>
  <c r="V529" i="16"/>
  <c r="V521" i="16"/>
  <c r="V513" i="16"/>
  <c r="V505" i="16"/>
  <c r="V497" i="16"/>
  <c r="V489" i="16"/>
  <c r="V481" i="16"/>
  <c r="V473" i="16"/>
  <c r="V465" i="16"/>
  <c r="V457" i="16"/>
  <c r="V449" i="16"/>
  <c r="V441" i="16"/>
  <c r="V433" i="16"/>
  <c r="V425" i="16"/>
  <c r="V417" i="16"/>
  <c r="V409" i="16"/>
  <c r="V401" i="16"/>
  <c r="V393" i="16"/>
  <c r="V385" i="16"/>
  <c r="V377" i="16"/>
  <c r="V369" i="16"/>
  <c r="V361" i="16"/>
  <c r="V353" i="16"/>
  <c r="V345" i="16"/>
  <c r="V329" i="16"/>
  <c r="V321" i="16"/>
  <c r="V313" i="16"/>
  <c r="V305" i="16"/>
  <c r="V297" i="16"/>
  <c r="V289" i="16"/>
  <c r="V281" i="16"/>
  <c r="V273" i="16"/>
  <c r="V265" i="16"/>
  <c r="V257" i="16"/>
  <c r="V249" i="16"/>
  <c r="V241" i="16"/>
  <c r="V233" i="16"/>
  <c r="V225" i="16"/>
  <c r="V217" i="16"/>
  <c r="V209" i="16"/>
  <c r="V201" i="16"/>
  <c r="V193" i="16"/>
  <c r="V185" i="16"/>
  <c r="V177" i="16"/>
  <c r="V169" i="16"/>
  <c r="V161" i="16"/>
  <c r="V153" i="16"/>
  <c r="V145" i="16"/>
  <c r="V137" i="16"/>
  <c r="V129" i="16"/>
  <c r="V121" i="16"/>
  <c r="V113" i="16"/>
  <c r="V105" i="16"/>
  <c r="V97" i="16"/>
  <c r="V89" i="16"/>
  <c r="V81" i="16"/>
  <c r="V73" i="16"/>
  <c r="V65" i="16"/>
  <c r="V57" i="16"/>
  <c r="V49" i="16"/>
  <c r="V41" i="16"/>
  <c r="V33" i="16"/>
  <c r="V25" i="16"/>
  <c r="V17" i="16"/>
  <c r="V9" i="16"/>
  <c r="C13" i="17"/>
  <c r="V326" i="16"/>
  <c r="V318" i="16"/>
  <c r="V310" i="16"/>
  <c r="V302" i="16"/>
  <c r="V294" i="16"/>
  <c r="V286" i="16"/>
  <c r="V278" i="16"/>
  <c r="V270" i="16"/>
  <c r="V262" i="16"/>
  <c r="V254" i="16"/>
  <c r="V246" i="16"/>
  <c r="V238" i="16"/>
  <c r="V230" i="16"/>
  <c r="V222" i="16"/>
  <c r="V214" i="16"/>
  <c r="V206" i="16"/>
  <c r="V198" i="16"/>
  <c r="V190" i="16"/>
  <c r="V182" i="16"/>
  <c r="V174" i="16"/>
  <c r="V166" i="16"/>
  <c r="V158" i="16"/>
  <c r="V150" i="16"/>
  <c r="V142" i="16"/>
  <c r="V134" i="16"/>
  <c r="V126" i="16"/>
  <c r="V118" i="16"/>
  <c r="V110" i="16"/>
  <c r="V102" i="16"/>
  <c r="V94" i="16"/>
  <c r="V86" i="16"/>
  <c r="V78" i="16"/>
  <c r="V70" i="16"/>
  <c r="V62" i="16"/>
  <c r="V54" i="16"/>
  <c r="V46" i="16"/>
  <c r="V38" i="16"/>
  <c r="V30" i="16"/>
  <c r="V22" i="16"/>
  <c r="V14" i="16"/>
  <c r="V6" i="16"/>
  <c r="C11" i="1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<sst xmlns="http://schemas.openxmlformats.org/spreadsheetml/2006/main" count="77272" uniqueCount="8818">
  <si>
    <t>Customer ID</t>
  </si>
  <si>
    <t>Title</t>
  </si>
  <si>
    <t>First Name</t>
  </si>
  <si>
    <t>Last Name</t>
  </si>
  <si>
    <t>BMI</t>
  </si>
  <si>
    <t>HBA1C</t>
  </si>
  <si>
    <t>Heart Issues</t>
  </si>
  <si>
    <t>Any Transplants</t>
  </si>
  <si>
    <t>Cancer history</t>
  </si>
  <si>
    <t>NumberOfMajorSurgeries</t>
  </si>
  <si>
    <t>Weight Status</t>
  </si>
  <si>
    <t>Diabetes Status</t>
  </si>
  <si>
    <t>State ID</t>
  </si>
  <si>
    <t>Date of Birth</t>
  </si>
  <si>
    <t>Age</t>
  </si>
  <si>
    <t>Medical Examination Table:</t>
  </si>
  <si>
    <t>1. How many customers have a history of cancer?</t>
  </si>
  <si>
    <t>2. Identify the customer(s) with the highest BMI.</t>
  </si>
  <si>
    <t>3. How many customers have Diabetes?</t>
  </si>
  <si>
    <t>4. How many obese customers have heart issues?</t>
  </si>
  <si>
    <t>5. What is the total number of major surgeries performed on customers?</t>
  </si>
  <si>
    <t>6. Calculate the percentage of customers who have undergone any transplants.</t>
  </si>
  <si>
    <t>7. Find the average HBA1C value of customers who are smokers.</t>
  </si>
  <si>
    <t>8. How many customers with heart issues have done a transplant?</t>
  </si>
  <si>
    <t>9. What is the average BMI of customers who have done more than 2 major surgeries?</t>
  </si>
  <si>
    <t>1. Calculate all the Summary statistics for the 'charges' column.</t>
  </si>
  <si>
    <t>2. Which is the median age and the most common age in the dataset?</t>
  </si>
  <si>
    <t>3. Find the average hospitalization charges for customers who are more than 50 years old.</t>
  </si>
  <si>
    <t>4. Compare the total charges across different hospital tiers.</t>
  </si>
  <si>
    <t>5. Which city tier has the highest average hospitalization charges?</t>
  </si>
  <si>
    <t>6. Calculate the average charges for people who have more than 2 children.</t>
  </si>
  <si>
    <t>7. Find the integer average number of children of customers who are less than 40 years old.</t>
  </si>
  <si>
    <t>2. How does the total number of major surgeries and average HbA1C differ between patients with and without a history of transplants?</t>
  </si>
  <si>
    <t>Analysis using Column/Bar Chart:</t>
  </si>
  <si>
    <t>3. How do healthcare charges vary based on different weight statuses and diabetes statuses?</t>
  </si>
  <si>
    <t>4. Can you compare the average charges for each hospital tier within different states?</t>
  </si>
  <si>
    <t>5. Is there any correlation between age and both BMI and HbA1C in the dataset?</t>
  </si>
  <si>
    <t>6. Explore the relationship between age and healthcare charges.</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</si>
  <si>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</si>
  <si>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</si>
  <si>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</si>
  <si>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</si>
  <si>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</si>
  <si>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</si>
  <si>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</si>
  <si>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</si>
  <si>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</si>
  <si>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</si>
  <si>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</si>
  <si>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</si>
  <si>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</si>
  <si>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</si>
  <si>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</si>
  <si>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</si>
  <si>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</si>
  <si>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</si>
  <si>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</si>
  <si>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</si>
  <si>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</si>
  <si>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</si>
  <si>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</si>
  <si>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</si>
  <si>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</si>
  <si>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</si>
  <si>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</si>
  <si>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</si>
  <si>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</si>
  <si>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</si>
  <si>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</si>
  <si>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</si>
  <si>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</si>
  <si>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</si>
  <si>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</si>
  <si>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</si>
  <si>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</si>
  <si>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</si>
  <si>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</si>
  <si>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</si>
  <si>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</si>
  <si>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</si>
  <si>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</si>
  <si>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</si>
  <si>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</si>
  <si>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</si>
  <si>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</si>
  <si>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</si>
  <si>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</si>
  <si>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</si>
  <si>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</si>
  <si>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</si>
  <si>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</si>
  <si>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</si>
  <si>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</si>
  <si>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</si>
  <si>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</si>
  <si>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</si>
  <si>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</si>
  <si>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</si>
  <si>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</si>
  <si>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</si>
  <si>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</si>
  <si>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</si>
  <si>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</si>
  <si>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</si>
  <si>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</si>
  <si>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</si>
  <si>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</si>
  <si>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</si>
  <si>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</si>
  <si>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</si>
  <si>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</si>
  <si>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</si>
  <si>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</si>
  <si>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</si>
  <si>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</si>
  <si>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</si>
  <si>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</si>
  <si>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</si>
  <si>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</si>
  <si>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</si>
  <si>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</si>
  <si>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</si>
  <si>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</si>
  <si>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</si>
  <si>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</si>
  <si>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</si>
  <si>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</si>
  <si>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</si>
  <si>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</si>
  <si>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</si>
  <si>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</si>
  <si>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</si>
  <si>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</si>
  <si>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</si>
  <si>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</si>
  <si>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</si>
  <si>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</si>
  <si>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</si>
  <si>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</si>
  <si>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</si>
  <si>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</si>
  <si>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</si>
  <si>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</si>
  <si>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</si>
  <si>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</si>
  <si>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</si>
  <si>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</si>
  <si>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</si>
  <si>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</si>
  <si>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</si>
  <si>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</si>
  <si>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</si>
  <si>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</si>
  <si>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</si>
  <si>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</si>
  <si>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</si>
  <si>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</si>
  <si>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</si>
  <si>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</si>
  <si>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</si>
  <si>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</si>
  <si>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</si>
  <si>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</si>
  <si>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</si>
  <si>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</si>
  <si>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</si>
  <si>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</si>
  <si>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</si>
  <si>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</si>
  <si>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</si>
  <si>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</si>
  <si>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</si>
  <si>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</si>
  <si>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</si>
  <si>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</si>
  <si>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</si>
  <si>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</si>
  <si>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</si>
  <si>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</si>
  <si>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</si>
  <si>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</si>
  <si>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</si>
  <si>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</si>
  <si>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</si>
  <si>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</si>
  <si>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</si>
  <si>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</si>
  <si>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</si>
  <si>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</si>
  <si>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</si>
  <si>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</si>
  <si>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</si>
  <si>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</si>
  <si>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</si>
  <si>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</si>
  <si>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</si>
  <si>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</si>
  <si>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</si>
  <si>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</si>
  <si>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</si>
  <si>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</si>
  <si>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</si>
  <si>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</si>
  <si>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</si>
  <si>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</si>
  <si>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</si>
  <si>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</si>
  <si>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</si>
  <si>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</si>
  <si>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</si>
  <si>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</si>
  <si>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</si>
  <si>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</si>
  <si>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</si>
  <si>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</si>
  <si>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</si>
  <si>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</si>
  <si>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</si>
  <si>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</si>
  <si>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</si>
  <si>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</si>
  <si>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</si>
  <si>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</si>
  <si>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</si>
  <si>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</si>
  <si>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</si>
  <si>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</si>
  <si>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</si>
  <si>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</si>
  <si>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</si>
  <si>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</si>
  <si>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</si>
  <si>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</si>
  <si>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</si>
  <si>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</si>
  <si>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</si>
  <si>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</si>
  <si>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</si>
  <si>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</si>
  <si>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</si>
  <si>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</si>
  <si>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</si>
  <si>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</si>
  <si>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</si>
  <si>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</si>
  <si>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</si>
  <si>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</si>
  <si>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</si>
  <si>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</si>
  <si>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</si>
  <si>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</si>
  <si>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</si>
  <si>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</si>
  <si>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</si>
  <si>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</si>
  <si>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</si>
  <si>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</si>
  <si>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</si>
  <si>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</si>
  <si>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</si>
  <si>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</si>
  <si>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</si>
  <si>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</si>
  <si>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</si>
  <si>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</si>
  <si>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</si>
  <si>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</si>
  <si>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</si>
  <si>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</si>
  <si>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</si>
  <si>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</si>
  <si>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</si>
  <si>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</si>
  <si>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</si>
  <si>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</si>
  <si>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</si>
  <si>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</si>
  <si>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</si>
  <si>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</si>
  <si>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</si>
  <si>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</si>
  <si>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</si>
  <si>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</si>
  <si>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</si>
  <si>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</si>
  <si>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</si>
  <si>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</si>
  <si>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</si>
  <si>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</si>
  <si>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</si>
  <si>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</si>
  <si>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</si>
  <si>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</si>
  <si>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</si>
  <si>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</si>
  <si>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</si>
  <si>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</si>
  <si>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</si>
  <si>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</si>
  <si>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</si>
  <si>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</si>
  <si>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</si>
  <si>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</si>
  <si>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</si>
  <si>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</si>
  <si>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</si>
  <si>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</si>
  <si>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</si>
  <si>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</si>
  <si>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</si>
  <si>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</si>
  <si>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</si>
  <si>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</si>
  <si>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</si>
  <si>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</si>
  <si>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</si>
  <si>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</si>
  <si>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</si>
  <si>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</si>
  <si>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</si>
  <si>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</si>
  <si>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</si>
  <si>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</si>
  <si>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</si>
  <si>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</si>
  <si>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</si>
  <si>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</si>
  <si>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</si>
  <si>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</si>
  <si>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</si>
  <si>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</si>
  <si>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</si>
  <si>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</si>
  <si>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</si>
  <si>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</si>
  <si>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</si>
  <si>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</si>
  <si>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</si>
  <si>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</si>
  <si>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</si>
  <si>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</si>
  <si>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</si>
  <si>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</si>
  <si>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</si>
  <si>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</si>
  <si>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</si>
  <si>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</si>
  <si>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</si>
  <si>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</si>
  <si>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</si>
  <si>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</si>
  <si>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</si>
  <si>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</si>
  <si>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</si>
  <si>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</si>
  <si>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</si>
  <si>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</si>
  <si>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</si>
  <si>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</si>
  <si>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</si>
  <si>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</si>
  <si>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</si>
  <si>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</si>
  <si>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</si>
  <si>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</si>
  <si>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</si>
  <si>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</si>
  <si>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</si>
  <si>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</si>
  <si>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</si>
  <si>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</si>
  <si>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</si>
  <si>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</si>
  <si>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</si>
  <si>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</si>
  <si>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</si>
  <si>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</si>
  <si>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</si>
  <si>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</si>
  <si>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</si>
  <si>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</si>
  <si>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</si>
  <si>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</si>
  <si>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</si>
  <si>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</si>
  <si>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</si>
  <si>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</si>
  <si>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</si>
  <si>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</si>
  <si>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</si>
  <si>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</si>
  <si>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</si>
  <si>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</si>
  <si>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</si>
  <si>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</si>
  <si>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</si>
  <si>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</si>
  <si>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</si>
  <si>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</si>
  <si>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</si>
  <si>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</si>
  <si>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</si>
  <si>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</si>
  <si>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</si>
  <si>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</si>
  <si>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</si>
  <si>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</si>
  <si>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</si>
  <si>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</si>
  <si>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</si>
  <si>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</si>
  <si>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</si>
  <si>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</si>
  <si>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</si>
  <si>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</si>
  <si>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</si>
  <si>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</si>
  <si>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</si>
  <si>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</si>
  <si>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</si>
  <si>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</si>
  <si>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</si>
  <si>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</si>
  <si>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</si>
  <si>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</si>
  <si>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</si>
  <si>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</si>
  <si>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</si>
  <si>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</si>
  <si>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</si>
  <si>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</si>
  <si>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</si>
  <si>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</si>
  <si>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</si>
  <si>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</si>
  <si>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</si>
  <si>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</si>
  <si>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</si>
  <si>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</si>
  <si>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</si>
  <si>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</si>
  <si>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</si>
  <si>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</si>
  <si>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</si>
  <si>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</si>
  <si>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</si>
  <si>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</si>
  <si>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</si>
  <si>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</si>
  <si>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</si>
  <si>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</si>
  <si>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</si>
  <si>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</si>
  <si>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</si>
  <si>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</si>
  <si>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</si>
  <si>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</si>
  <si>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</si>
  <si>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</si>
  <si>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</si>
  <si>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</si>
  <si>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</si>
  <si>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</si>
  <si>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</si>
  <si>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</si>
  <si>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</si>
  <si>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</si>
  <si>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</si>
  <si>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</si>
  <si>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</si>
  <si>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</si>
  <si>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</si>
  <si>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</si>
  <si>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</si>
  <si>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</si>
  <si>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</si>
  <si>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</si>
  <si>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</si>
  <si>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</si>
  <si>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</si>
  <si>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</si>
  <si>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</si>
  <si>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</si>
  <si>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</si>
  <si>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</si>
  <si>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</si>
  <si>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</si>
  <si>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</si>
  <si>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</si>
  <si>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</si>
  <si>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</si>
  <si>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</si>
  <si>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</si>
  <si>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</si>
  <si>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</si>
  <si>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</si>
  <si>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</si>
  <si>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</si>
  <si>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</si>
  <si>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</si>
  <si>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</si>
  <si>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</si>
  <si>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</si>
  <si>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</si>
  <si>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</si>
  <si>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</si>
  <si>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</si>
  <si>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</si>
  <si>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</si>
  <si>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</si>
  <si>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</si>
  <si>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</si>
  <si>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</si>
  <si>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</si>
  <si>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</si>
  <si>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</si>
  <si>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</si>
  <si>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</si>
  <si>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</si>
  <si>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</si>
  <si>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</si>
  <si>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</si>
  <si>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</si>
  <si>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</si>
  <si>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</si>
  <si>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</si>
  <si>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</si>
  <si>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</si>
  <si>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</si>
  <si>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</si>
  <si>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</si>
  <si>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</si>
  <si>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</si>
  <si>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</si>
  <si>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</si>
  <si>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</si>
  <si>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</si>
  <si>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</si>
  <si>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</si>
  <si>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</si>
  <si>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</si>
  <si>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</si>
  <si>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</si>
  <si>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</si>
  <si>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</si>
  <si>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</si>
  <si>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</si>
  <si>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</si>
  <si>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</si>
  <si>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</si>
  <si>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</si>
  <si>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</si>
  <si>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</si>
  <si>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</si>
  <si>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</si>
  <si>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</si>
  <si>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</si>
  <si>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</si>
  <si>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</si>
  <si>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</si>
  <si>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</si>
  <si>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</si>
  <si>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</si>
  <si>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</si>
  <si>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</si>
  <si>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</si>
  <si>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</si>
  <si>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</si>
  <si>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</si>
  <si>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</si>
  <si>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</si>
  <si>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</si>
  <si>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</si>
  <si>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</si>
  <si>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</si>
  <si>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</si>
  <si>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</si>
  <si>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</si>
  <si>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</si>
  <si>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</si>
  <si>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</si>
  <si>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</si>
  <si>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</si>
  <si>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</si>
  <si>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</si>
  <si>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</si>
  <si>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</si>
  <si>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</si>
  <si>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</si>
  <si>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</si>
  <si>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</si>
  <si>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</si>
  <si>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</si>
  <si>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</si>
  <si>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</si>
  <si>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</si>
  <si>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</si>
  <si>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</si>
  <si>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</si>
  <si>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</si>
  <si>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</si>
  <si>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</si>
  <si>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</si>
  <si>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</si>
  <si>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</si>
  <si>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</si>
  <si>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</si>
  <si>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</si>
  <si>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</si>
  <si>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</si>
  <si>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</si>
  <si>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</si>
  <si>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</si>
  <si>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</si>
  <si>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</si>
  <si>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</si>
  <si>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</si>
  <si>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</si>
  <si>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</si>
  <si>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</si>
  <si>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</si>
  <si>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</si>
  <si>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</si>
  <si>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</si>
  <si>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</si>
  <si>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</si>
  <si>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</si>
  <si>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</si>
  <si>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</si>
  <si>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</si>
  <si>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</si>
  <si>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</si>
  <si>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</si>
  <si>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</si>
  <si>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</si>
  <si>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</si>
  <si>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</si>
  <si>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</si>
  <si>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</si>
  <si>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</si>
  <si>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</si>
  <si>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</si>
  <si>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</si>
  <si>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</si>
  <si>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</si>
  <si>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</si>
  <si>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</si>
  <si>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</si>
  <si>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</si>
  <si>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</si>
  <si>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</si>
  <si>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</si>
  <si>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</si>
  <si>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</si>
  <si>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</si>
  <si>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</si>
  <si>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</si>
  <si>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</si>
  <si>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</si>
  <si>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</si>
  <si>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</si>
  <si>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</si>
  <si>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</si>
  <si>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</si>
  <si>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</si>
  <si>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</si>
  <si>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</si>
  <si>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</si>
  <si>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</si>
  <si>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</si>
  <si>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</si>
  <si>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</si>
  <si>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</si>
  <si>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</si>
  <si>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</si>
  <si>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</si>
  <si>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</si>
  <si>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</si>
  <si>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</si>
  <si>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</si>
  <si>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</si>
  <si>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</si>
  <si>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</si>
  <si>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</si>
  <si>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</si>
  <si>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</si>
  <si>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</si>
  <si>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</si>
  <si>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</si>
  <si>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</si>
  <si>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</si>
  <si>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</si>
  <si>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</si>
  <si>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</si>
  <si>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</si>
  <si>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</si>
  <si>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</si>
  <si>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</si>
  <si>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</si>
  <si>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</si>
  <si>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</si>
  <si>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</si>
  <si>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</si>
  <si>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</si>
  <si>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</si>
  <si>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</si>
  <si>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</si>
  <si>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</si>
  <si>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</si>
  <si>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</si>
  <si>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</si>
  <si>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</si>
  <si>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</si>
  <si>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</si>
  <si>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</si>
  <si>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</si>
  <si>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</si>
  <si>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</si>
  <si>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</si>
  <si>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</si>
  <si>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</si>
  <si>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</si>
  <si>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</si>
  <si>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</si>
  <si>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</si>
  <si>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</si>
  <si>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</si>
  <si>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</si>
  <si>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</si>
  <si>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</si>
  <si>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</si>
  <si>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</si>
  <si>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</si>
  <si>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</si>
  <si>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</si>
  <si>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</si>
  <si>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</si>
  <si>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</si>
  <si>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</si>
  <si>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</si>
  <si>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</si>
  <si>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</si>
  <si>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</si>
  <si>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</si>
  <si>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</si>
  <si>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</si>
  <si>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</si>
  <si>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</si>
  <si>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</si>
  <si>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</si>
  <si>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</si>
  <si>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</si>
  <si>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</si>
  <si>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</si>
  <si>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</si>
  <si>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</si>
  <si>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</si>
  <si>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</si>
  <si>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</si>
  <si>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</si>
  <si>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</si>
  <si>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</si>
  <si>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</si>
  <si>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</si>
  <si>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</si>
  <si>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</si>
  <si>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</si>
  <si>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</si>
  <si>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</si>
  <si>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</si>
  <si>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</si>
  <si>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</si>
  <si>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</si>
  <si>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</si>
  <si>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</si>
  <si>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</si>
  <si>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</si>
  <si>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</si>
  <si>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</si>
  <si>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</si>
  <si>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</si>
  <si>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</si>
  <si>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</si>
  <si>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</si>
  <si>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</si>
  <si>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</si>
  <si>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</si>
  <si>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</si>
  <si>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</si>
  <si>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</si>
  <si>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</si>
  <si>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</si>
  <si>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</si>
  <si>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</si>
  <si>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</si>
  <si>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</si>
  <si>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</si>
  <si>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</si>
  <si>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</si>
  <si>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</si>
  <si>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</si>
  <si>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</si>
  <si>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</si>
  <si>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</si>
  <si>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</si>
  <si>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</si>
  <si>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</si>
  <si>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</si>
  <si>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</si>
  <si>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</si>
  <si>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</si>
  <si>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</si>
  <si>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</si>
  <si>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</si>
  <si>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</si>
  <si>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</si>
  <si>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</si>
  <si>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</si>
  <si>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</si>
  <si>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</si>
  <si>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</si>
  <si>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</si>
  <si>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</si>
  <si>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</si>
  <si>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</si>
  <si>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</si>
  <si>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</si>
  <si>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</si>
  <si>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</si>
  <si>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</si>
  <si>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</si>
  <si>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</si>
  <si>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</si>
  <si>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</si>
  <si>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</si>
  <si>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</si>
  <si>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</si>
  <si>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</si>
  <si>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</si>
  <si>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</si>
  <si>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</si>
  <si>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</si>
  <si>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</si>
  <si>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</si>
  <si>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</si>
  <si>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</si>
  <si>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</si>
  <si>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</si>
  <si>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</si>
  <si>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</si>
  <si>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</si>
  <si>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</si>
  <si>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</si>
  <si>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</si>
  <si>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</si>
  <si>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</si>
  <si>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</si>
  <si>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</si>
  <si>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</si>
  <si>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</si>
  <si>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</si>
  <si>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</si>
  <si>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</si>
  <si>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</si>
  <si>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</si>
  <si>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</si>
  <si>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</si>
  <si>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</si>
  <si>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</si>
  <si>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</si>
  <si>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</si>
  <si>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</si>
  <si>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</si>
  <si>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</si>
  <si>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</si>
  <si>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</si>
  <si>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</si>
  <si>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</si>
  <si>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</si>
  <si>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</si>
  <si>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</si>
  <si>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</si>
  <si>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</si>
  <si>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</si>
  <si>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</si>
  <si>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</si>
  <si>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</si>
  <si>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</si>
  <si>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</si>
  <si>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</si>
  <si>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</si>
  <si>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</si>
  <si>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</si>
  <si>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</si>
  <si>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</si>
  <si>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</si>
  <si>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</si>
  <si>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</si>
  <si>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</si>
  <si>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</si>
  <si>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</si>
  <si>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</si>
  <si>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</si>
  <si>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</si>
  <si>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</si>
  <si>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</si>
  <si>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</si>
  <si>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</si>
  <si>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</si>
  <si>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</si>
  <si>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</si>
  <si>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</si>
  <si>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</si>
  <si>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</si>
  <si>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</si>
  <si>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</si>
  <si>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</si>
  <si>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</si>
  <si>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</si>
  <si>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</si>
  <si>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</si>
  <si>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</si>
  <si>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</si>
  <si>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</si>
  <si>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</si>
  <si>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</si>
  <si>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</si>
  <si>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</si>
  <si>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</si>
  <si>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</si>
  <si>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</si>
  <si>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</si>
  <si>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</si>
  <si>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</si>
  <si>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</si>
  <si>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</si>
  <si>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</si>
  <si>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</si>
  <si>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</si>
  <si>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</si>
  <si>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</si>
  <si>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</si>
  <si>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</si>
  <si>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</si>
  <si>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</si>
  <si>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</si>
  <si>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</si>
  <si>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</si>
  <si>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</si>
  <si>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</si>
  <si>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</si>
  <si>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</si>
  <si>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</si>
  <si>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</si>
  <si>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</si>
  <si>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</si>
  <si>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</si>
  <si>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</si>
  <si>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</si>
  <si>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</si>
  <si>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</si>
  <si>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</si>
  <si>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</si>
  <si>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</si>
  <si>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</si>
  <si>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</si>
  <si>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</si>
  <si>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</si>
  <si>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</si>
  <si>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</si>
  <si>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</si>
  <si>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</si>
  <si>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</si>
  <si>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</si>
  <si>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</si>
  <si>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</si>
  <si>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</si>
  <si>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</si>
  <si>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</si>
  <si>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</si>
  <si>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</si>
  <si>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</si>
  <si>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</si>
  <si>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</si>
  <si>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</si>
  <si>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</si>
  <si>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</si>
  <si>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</si>
  <si>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</si>
  <si>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</si>
  <si>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</si>
  <si>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</si>
  <si>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</si>
  <si>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</si>
  <si>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</si>
  <si>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</si>
  <si>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</si>
  <si>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</si>
  <si>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</si>
  <si>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</si>
  <si>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</si>
  <si>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</si>
  <si>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</si>
  <si>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</si>
  <si>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</si>
  <si>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</si>
  <si>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</si>
  <si>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</si>
  <si>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</si>
  <si>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</si>
  <si>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</si>
  <si>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</si>
  <si>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</si>
  <si>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</si>
  <si>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</si>
  <si>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</si>
  <si>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</si>
  <si>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</si>
  <si>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</si>
  <si>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</si>
  <si>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</si>
  <si>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</si>
  <si>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</si>
  <si>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</si>
  <si>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</si>
  <si>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</si>
  <si>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</si>
  <si>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</si>
  <si>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</si>
  <si>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</si>
  <si>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</si>
  <si>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</si>
  <si>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</si>
  <si>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</si>
  <si>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</si>
  <si>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</si>
  <si>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</si>
  <si>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</si>
  <si>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</si>
  <si>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</si>
  <si>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</si>
  <si>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</si>
  <si>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</si>
  <si>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</si>
  <si>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</si>
  <si>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</si>
  <si>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</si>
  <si>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</si>
  <si>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</si>
  <si>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</si>
  <si>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</si>
  <si>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</si>
  <si>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</si>
  <si>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</si>
  <si>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</si>
  <si>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</si>
  <si>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</si>
  <si>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</si>
  <si>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</si>
  <si>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</si>
  <si>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</si>
  <si>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</si>
  <si>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</si>
  <si>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</si>
  <si>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</si>
  <si>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</si>
  <si>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</si>
  <si>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</si>
  <si>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</si>
  <si>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</si>
  <si>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</si>
  <si>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</si>
  <si>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</si>
  <si>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</si>
  <si>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</si>
  <si>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</si>
  <si>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</si>
  <si>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</si>
  <si>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</si>
  <si>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</si>
  <si>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</si>
  <si>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</si>
  <si>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</si>
  <si>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</si>
  <si>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</si>
  <si>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</si>
  <si>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</si>
  <si>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</si>
  <si>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</si>
  <si>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</si>
  <si>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</si>
  <si>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</si>
  <si>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</si>
  <si>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</si>
  <si>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</si>
  <si>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</si>
  <si>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</si>
  <si>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</si>
  <si>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</si>
  <si>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</si>
  <si>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</si>
  <si>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</si>
  <si>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</si>
  <si>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</si>
  <si>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</si>
  <si>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</si>
  <si>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</si>
  <si>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</si>
  <si>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</si>
  <si>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</si>
  <si>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</si>
  <si>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</si>
  <si>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</si>
  <si>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</si>
  <si>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</si>
  <si>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</si>
  <si>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</si>
  <si>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</si>
  <si>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</si>
  <si>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</si>
  <si>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</si>
  <si>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</si>
  <si>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</si>
  <si>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</si>
  <si>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</si>
  <si>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</si>
  <si>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</si>
  <si>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</si>
  <si>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</si>
  <si>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</si>
  <si>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</si>
  <si>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</si>
  <si>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</si>
  <si>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</si>
  <si>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</si>
  <si>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</si>
  <si>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</si>
  <si>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</si>
  <si>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</si>
  <si>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</si>
  <si>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</si>
  <si>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</si>
  <si>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</si>
  <si>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</si>
  <si>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</si>
  <si>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</si>
  <si>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</si>
  <si>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</si>
  <si>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</si>
  <si>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</si>
  <si>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</si>
  <si>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</si>
  <si>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</si>
  <si>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</si>
  <si>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</si>
  <si>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</si>
  <si>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</si>
  <si>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</si>
  <si>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</si>
  <si>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</si>
  <si>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</si>
  <si>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</si>
  <si>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</si>
  <si>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</si>
  <si>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</si>
  <si>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</si>
  <si>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</si>
  <si>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</si>
  <si>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</si>
  <si>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</si>
  <si>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</si>
  <si>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</si>
  <si>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</si>
  <si>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</si>
  <si>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</si>
  <si>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</si>
  <si>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</si>
  <si>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</si>
  <si>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</si>
  <si>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</si>
  <si>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</si>
  <si>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</si>
  <si>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</si>
  <si>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</si>
  <si>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</si>
  <si>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</si>
  <si>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</si>
  <si>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</si>
  <si>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</si>
  <si>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</si>
  <si>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</si>
  <si>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</si>
  <si>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</si>
  <si>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</si>
  <si>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</si>
  <si>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</si>
  <si>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</si>
  <si>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</si>
  <si>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</si>
  <si>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</si>
  <si>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</si>
  <si>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</si>
  <si>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</si>
  <si>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</si>
  <si>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</si>
  <si>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</si>
  <si>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</si>
  <si>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</si>
  <si>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</si>
  <si>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</si>
  <si>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</si>
  <si>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</si>
  <si>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</si>
  <si>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</si>
  <si>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</si>
  <si>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</si>
  <si>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</si>
  <si>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</si>
  <si>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</si>
  <si>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</si>
  <si>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</si>
  <si>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</si>
  <si>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</si>
  <si>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</si>
  <si>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</si>
  <si>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</si>
  <si>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</si>
  <si>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</si>
  <si>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</si>
  <si>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</si>
  <si>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</si>
  <si>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</si>
  <si>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</si>
  <si>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</si>
  <si>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</si>
  <si>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</si>
  <si>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</si>
  <si>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</si>
  <si>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</si>
  <si>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</si>
  <si>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</si>
  <si>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</si>
  <si>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</si>
  <si>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</si>
  <si>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</si>
  <si>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</si>
  <si>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</si>
  <si>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</si>
  <si>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</si>
  <si>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</si>
  <si>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</si>
  <si>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</si>
  <si>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</si>
  <si>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</si>
  <si>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</si>
  <si>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</si>
  <si>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</si>
  <si>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</si>
  <si>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</si>
  <si>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</si>
  <si>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</si>
  <si>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</si>
  <si>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</si>
  <si>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</si>
  <si>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</si>
  <si>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</si>
  <si>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</si>
  <si>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</si>
  <si>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</si>
  <si>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</si>
  <si>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</si>
  <si>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</si>
  <si>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</si>
  <si>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</si>
  <si>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</si>
  <si>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</si>
  <si>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</si>
  <si>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</si>
  <si>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</si>
  <si>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</si>
  <si>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</si>
  <si>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</si>
  <si>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</si>
  <si>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</si>
  <si>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</si>
  <si>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</si>
  <si>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</si>
  <si>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</si>
  <si>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</si>
  <si>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</si>
  <si>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</si>
  <si>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</si>
  <si>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</si>
  <si>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</si>
  <si>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</si>
  <si>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</si>
  <si>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</si>
  <si>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</si>
  <si>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</si>
  <si>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</si>
  <si>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</si>
  <si>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</si>
  <si>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</si>
  <si>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</si>
  <si>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</si>
  <si>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</si>
  <si>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</si>
  <si>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</si>
  <si>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</si>
  <si>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</si>
  <si>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</si>
  <si>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</si>
  <si>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</si>
  <si>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</si>
  <si>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</si>
  <si>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</si>
  <si>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</si>
  <si>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</si>
  <si>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</si>
  <si>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</si>
  <si>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</si>
  <si>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</si>
  <si>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</si>
  <si>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</si>
  <si>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</si>
  <si>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</si>
  <si>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</si>
  <si>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</si>
  <si>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</si>
  <si>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</si>
  <si>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</si>
  <si>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</si>
  <si>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</si>
  <si>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</si>
  <si>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</si>
  <si>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</si>
  <si>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</si>
  <si>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</si>
  <si>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</si>
  <si>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</si>
  <si>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</si>
  <si>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</si>
  <si>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</si>
  <si>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</si>
  <si>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</si>
  <si>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</si>
  <si>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</si>
  <si>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</si>
  <si>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</si>
  <si>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</si>
  <si>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</si>
  <si>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</si>
  <si>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</si>
  <si>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</si>
  <si>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</si>
  <si>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</si>
  <si>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</si>
  <si>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</si>
  <si>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</si>
  <si>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</si>
  <si>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</si>
  <si>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</si>
  <si>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</si>
  <si>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</si>
  <si>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</si>
  <si>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</si>
  <si>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</si>
  <si>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</si>
  <si>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</si>
  <si>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</si>
  <si>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</si>
  <si>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</si>
  <si>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</si>
  <si>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</si>
  <si>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</si>
  <si>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</si>
  <si>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</si>
  <si>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</si>
  <si>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</si>
  <si>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</si>
  <si>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</si>
  <si>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</si>
  <si>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</si>
  <si>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</si>
  <si>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</si>
  <si>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</si>
  <si>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</si>
  <si>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</si>
  <si>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</si>
  <si>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</si>
  <si>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</si>
  <si>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</si>
  <si>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</si>
  <si>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</si>
  <si>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</si>
  <si>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</si>
  <si>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</si>
  <si>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</si>
  <si>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</si>
  <si>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</si>
  <si>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</si>
  <si>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</si>
  <si>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</si>
  <si>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</si>
  <si>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</si>
  <si>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</si>
  <si>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</si>
  <si>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</si>
  <si>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</si>
  <si>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</si>
  <si>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</si>
  <si>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</si>
  <si>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</si>
  <si>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</si>
  <si>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</si>
  <si>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</si>
  <si>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</si>
  <si>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</si>
  <si>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</si>
  <si>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</si>
  <si>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</si>
  <si>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</si>
  <si>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</si>
  <si>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</si>
  <si>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</si>
  <si>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</si>
  <si>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</si>
  <si>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</si>
  <si>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</si>
  <si>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</si>
  <si>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</si>
  <si>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</si>
  <si>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</si>
  <si>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</si>
  <si>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</si>
  <si>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</si>
  <si>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</si>
  <si>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</si>
  <si>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</si>
  <si>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</si>
  <si>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</si>
  <si>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</si>
  <si>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</si>
  <si>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</si>
  <si>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</si>
  <si>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</si>
  <si>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</si>
  <si>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</si>
  <si>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</si>
  <si>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</si>
  <si>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</si>
  <si>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</si>
  <si>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</si>
  <si>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</si>
  <si>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</si>
  <si>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</si>
  <si>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</si>
  <si>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</si>
  <si>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</si>
  <si>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</si>
  <si>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</si>
  <si>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</si>
  <si>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</si>
  <si>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</si>
  <si>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</si>
  <si>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</si>
  <si>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</si>
  <si>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</si>
  <si>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</si>
  <si>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</si>
  <si>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</si>
  <si>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</si>
  <si>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</si>
  <si>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</si>
  <si>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</si>
  <si>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</si>
  <si>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</si>
  <si>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</si>
  <si>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</si>
  <si>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</si>
  <si>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</si>
  <si>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</si>
  <si>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</si>
  <si>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</si>
  <si>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</si>
  <si>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</si>
  <si>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</si>
  <si>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</si>
  <si>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</si>
  <si>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</si>
  <si>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</si>
  <si>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</si>
  <si>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</si>
  <si>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</si>
  <si>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</si>
  <si>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</si>
  <si>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</si>
  <si>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</si>
  <si>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</si>
  <si>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</si>
  <si>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</si>
  <si>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</si>
  <si>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</si>
  <si>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</si>
  <si>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</si>
  <si>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</si>
  <si>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</si>
  <si>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</si>
  <si>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</si>
  <si>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</si>
  <si>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</si>
  <si>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</si>
  <si>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</si>
  <si>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</si>
  <si>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</si>
  <si>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</si>
  <si>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</si>
  <si>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</si>
  <si>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</si>
  <si>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</si>
  <si>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</si>
  <si>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</si>
  <si>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</si>
  <si>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</si>
  <si>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</si>
  <si>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</si>
  <si>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</si>
  <si>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</si>
  <si>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</si>
  <si>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</si>
  <si>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</si>
  <si>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</si>
  <si>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</si>
  <si>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</si>
  <si>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</si>
  <si>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</si>
  <si>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</si>
  <si>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</si>
  <si>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</si>
  <si>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</si>
  <si>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</si>
  <si>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</si>
  <si>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</si>
  <si>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</si>
  <si>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</si>
  <si>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</si>
  <si>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</si>
  <si>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</si>
  <si>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</si>
  <si>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</si>
  <si>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</si>
  <si>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</si>
  <si>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</si>
  <si>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</si>
  <si>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</si>
  <si>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</si>
  <si>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</si>
  <si>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</si>
  <si>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</si>
  <si>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</si>
  <si>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</si>
  <si>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</si>
  <si>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</si>
  <si>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</si>
  <si>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</si>
  <si>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</si>
  <si>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</si>
  <si>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</si>
  <si>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</si>
  <si>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</si>
  <si>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</si>
  <si>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</si>
  <si>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</si>
  <si>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</si>
  <si>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</si>
  <si>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</si>
  <si>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</si>
  <si>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</si>
  <si>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</si>
  <si>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</si>
  <si>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</si>
  <si>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</si>
  <si>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</si>
  <si>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</si>
  <si>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</si>
  <si>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</si>
  <si>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</si>
  <si>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</si>
  <si>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</si>
  <si>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</si>
  <si>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</si>
  <si>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</si>
  <si>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</si>
  <si>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</si>
  <si>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</si>
  <si>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</si>
  <si>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</si>
  <si>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</si>
  <si>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</si>
  <si>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</si>
  <si>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</si>
  <si>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</si>
  <si>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</si>
  <si>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</si>
  <si>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</si>
  <si>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</si>
  <si>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</si>
  <si>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</si>
  <si>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</si>
  <si>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</si>
  <si>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</si>
  <si>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</si>
  <si>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</si>
  <si>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</si>
  <si>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</si>
  <si>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</si>
  <si>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</si>
  <si>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</si>
  <si>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</si>
  <si>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</si>
  <si>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</si>
  <si>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</si>
  <si>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</si>
  <si>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</si>
  <si>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</si>
  <si>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</si>
  <si>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</si>
  <si>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</si>
  <si>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</si>
  <si>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</si>
  <si>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</si>
  <si>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</si>
  <si>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</si>
  <si>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</si>
  <si>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</si>
  <si>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</si>
  <si>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</si>
  <si>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</si>
  <si>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</si>
  <si>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</si>
  <si>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</si>
  <si>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</si>
  <si>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</si>
  <si>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</si>
  <si>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</si>
  <si>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</si>
  <si>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</si>
  <si>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</si>
  <si>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</si>
  <si>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</si>
  <si>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</si>
  <si>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</si>
  <si>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</si>
  <si>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</si>
  <si>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</si>
  <si>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</si>
  <si>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</si>
  <si>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</si>
  <si>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</si>
  <si>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</si>
  <si>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</si>
  <si>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</si>
  <si>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</si>
  <si>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</si>
  <si>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</si>
  <si>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</si>
  <si>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</si>
  <si>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</si>
  <si>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</si>
  <si>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</si>
  <si>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</si>
  <si>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</si>
  <si>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</si>
  <si>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</si>
  <si>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</si>
  <si>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</si>
  <si>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</si>
  <si>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</si>
  <si>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</si>
  <si>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</si>
  <si>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</si>
  <si>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</si>
  <si>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</si>
  <si>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</si>
  <si>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</si>
  <si>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</si>
  <si>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</si>
  <si>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</si>
  <si>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</si>
  <si>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</si>
  <si>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</si>
  <si>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</si>
  <si>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</si>
  <si>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</si>
  <si>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</si>
  <si>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</si>
  <si>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</si>
  <si>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</si>
  <si>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</si>
  <si>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</si>
  <si>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</si>
  <si>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</si>
  <si>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</si>
  <si>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</si>
  <si>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</si>
  <si>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</si>
  <si>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</si>
  <si>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</si>
  <si>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</si>
  <si>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</si>
  <si>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</si>
  <si>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</si>
  <si>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</si>
  <si>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</si>
  <si>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</si>
  <si>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</si>
  <si>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</si>
  <si>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</si>
  <si>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</si>
  <si>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</si>
  <si>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</si>
  <si>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</si>
  <si>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</si>
  <si>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</si>
  <si>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</si>
  <si>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</si>
  <si>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</si>
  <si>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</si>
  <si>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</si>
  <si>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</si>
  <si>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</si>
  <si>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</si>
  <si>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</si>
  <si>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</si>
  <si>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</si>
  <si>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</si>
  <si>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</si>
  <si>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</si>
  <si>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</si>
  <si>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</si>
  <si>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</si>
  <si>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</si>
  <si>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</si>
  <si>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</si>
  <si>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</si>
  <si>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</si>
  <si>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</si>
  <si>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</si>
  <si>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</si>
  <si>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</si>
  <si>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</si>
  <si>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</si>
  <si>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</si>
  <si>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</si>
  <si>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</si>
  <si>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</si>
  <si>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</si>
  <si>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</si>
  <si>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</si>
  <si>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</si>
  <si>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</si>
  <si>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</si>
  <si>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</si>
  <si>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</si>
  <si>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</si>
  <si>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</si>
  <si>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</si>
  <si>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</si>
  <si>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</si>
  <si>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</si>
  <si>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</si>
  <si>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</si>
  <si>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</si>
  <si>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</si>
  <si>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</si>
  <si>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</si>
  <si>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</si>
  <si>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</si>
  <si>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</si>
  <si>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</si>
  <si>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</si>
  <si>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</si>
  <si>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</si>
  <si>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</si>
  <si>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</si>
  <si>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</si>
  <si>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</si>
  <si>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</si>
  <si>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</si>
  <si>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</si>
  <si>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</si>
  <si>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</si>
  <si>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</si>
  <si>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</si>
  <si>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</si>
  <si>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</si>
  <si>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</si>
  <si>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</si>
  <si>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</si>
  <si>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</si>
  <si>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</si>
  <si>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</si>
  <si>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</si>
  <si>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</si>
  <si>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</si>
  <si>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</si>
  <si>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</si>
  <si>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</si>
  <si>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</si>
  <si>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</si>
  <si>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</si>
  <si>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</si>
  <si>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</si>
  <si>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</si>
  <si>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</si>
  <si>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</si>
  <si>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</si>
  <si>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</si>
  <si>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</si>
  <si>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</si>
  <si>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</si>
  <si>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</si>
  <si>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</si>
  <si>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</si>
  <si>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</si>
  <si>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</si>
  <si>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</si>
  <si>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</si>
  <si>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</si>
  <si>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</si>
  <si>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</si>
  <si>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</si>
  <si>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</si>
  <si>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</si>
  <si>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</si>
  <si>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</si>
  <si>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</si>
  <si>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</si>
  <si>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</si>
  <si>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</si>
  <si>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</si>
  <si>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</si>
  <si>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</si>
  <si>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</si>
  <si>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</si>
  <si>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</si>
  <si>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</si>
  <si>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</si>
  <si>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</si>
  <si>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</si>
  <si>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</si>
  <si>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</si>
  <si>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</si>
  <si>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</si>
  <si>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</si>
  <si>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</si>
  <si>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</si>
  <si>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</si>
  <si>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</si>
  <si>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</si>
  <si>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</si>
  <si>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</si>
  <si>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</si>
  <si>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</si>
  <si>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</si>
  <si>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</si>
  <si>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</si>
  <si>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</si>
  <si>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</si>
  <si>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</si>
  <si>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</si>
  <si>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</si>
  <si>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</si>
  <si>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</si>
  <si>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</si>
  <si>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</si>
  <si>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</si>
  <si>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</si>
  <si>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</si>
  <si>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</si>
  <si>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</si>
  <si>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</si>
  <si>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</si>
  <si>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</si>
  <si>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</si>
  <si>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</si>
  <si>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</si>
  <si>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</si>
  <si>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</si>
  <si>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</si>
  <si>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</si>
  <si>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</si>
  <si>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</si>
  <si>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</si>
  <si>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</si>
  <si>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</si>
  <si>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</si>
  <si>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</si>
  <si>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</si>
  <si>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</si>
  <si>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</si>
  <si>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</si>
  <si>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</si>
  <si>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</si>
  <si>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</si>
  <si>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</si>
  <si>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</si>
  <si>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</si>
  <si>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</si>
  <si>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</si>
  <si>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</si>
  <si>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</si>
  <si>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</si>
  <si>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</si>
  <si>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</si>
  <si>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</si>
  <si>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</si>
  <si>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</si>
  <si>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</si>
  <si>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</si>
  <si>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</si>
  <si>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</si>
  <si>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</si>
  <si>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</si>
  <si>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</si>
  <si>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</si>
  <si>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</si>
  <si>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</si>
  <si>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</si>
  <si>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</si>
  <si>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</si>
  <si>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</si>
  <si>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</si>
  <si>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</si>
  <si>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</si>
  <si>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</si>
  <si>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</si>
  <si>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</si>
  <si>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</si>
  <si>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</si>
  <si>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</si>
  <si>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</si>
  <si>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</si>
  <si>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</si>
  <si>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</si>
  <si>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</si>
  <si>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</si>
  <si>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</si>
  <si>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</si>
  <si>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</si>
  <si>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</si>
  <si>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</si>
  <si>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</si>
  <si>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</si>
  <si>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</si>
  <si>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</si>
  <si>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</si>
  <si>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</si>
  <si>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</si>
  <si>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</si>
  <si>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</si>
  <si>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</si>
  <si>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</si>
  <si>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</si>
  <si>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</si>
  <si>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</si>
  <si>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</si>
  <si>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</si>
  <si>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</si>
  <si>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</si>
  <si>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</si>
  <si>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</si>
  <si>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</si>
  <si>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</si>
  <si>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</si>
  <si>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</si>
  <si>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</si>
  <si>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</si>
  <si>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</si>
  <si>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</si>
  <si>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</si>
  <si>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</si>
  <si>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</si>
  <si>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</si>
  <si>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</si>
  <si>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</si>
  <si>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</si>
  <si>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</si>
  <si>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</si>
  <si>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</si>
  <si>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</si>
  <si>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</si>
  <si>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</si>
  <si>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</si>
  <si>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</si>
  <si>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</si>
  <si>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</si>
  <si>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</si>
  <si>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</si>
  <si>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</si>
  <si>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</si>
  <si>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</si>
  <si>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</si>
  <si>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</si>
  <si>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</si>
  <si>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</si>
  <si>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</si>
  <si>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</si>
  <si>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</si>
  <si>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</si>
  <si>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</si>
  <si>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</si>
  <si>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</si>
  <si>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</si>
  <si>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</si>
  <si>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</si>
  <si>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</si>
  <si>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</si>
  <si>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</si>
  <si>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</si>
  <si>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</si>
  <si>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</si>
  <si>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</si>
  <si>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</si>
  <si>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</si>
  <si>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</si>
  <si>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</si>
  <si>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</si>
  <si>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</si>
  <si>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</si>
  <si>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</si>
  <si>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</si>
  <si>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</si>
  <si>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</si>
  <si>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</si>
  <si>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</si>
  <si>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</si>
  <si>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</si>
  <si>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</si>
  <si>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</si>
  <si>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</si>
  <si>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</si>
  <si>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</si>
  <si>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</si>
  <si>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</si>
  <si>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</si>
  <si>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</si>
  <si>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</si>
  <si>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</si>
  <si>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</si>
  <si>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</si>
  <si>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</si>
  <si>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</si>
  <si>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</si>
  <si>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</si>
  <si>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</si>
  <si>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</si>
  <si>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</si>
  <si>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</si>
  <si>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</si>
  <si>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</si>
  <si>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</si>
  <si>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</si>
  <si>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</si>
  <si>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</si>
  <si>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</si>
  <si>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</si>
  <si>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</si>
  <si>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</si>
  <si>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</si>
  <si>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</si>
  <si>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</si>
  <si>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</si>
  <si>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</si>
  <si>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</si>
  <si>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</si>
  <si>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</si>
  <si>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</si>
  <si>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</si>
  <si>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</si>
  <si>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</si>
  <si>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</si>
  <si>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</si>
  <si>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</si>
  <si>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</si>
  <si>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</si>
  <si>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</si>
  <si>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</si>
  <si>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</si>
  <si>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</si>
  <si>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</si>
  <si>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</si>
  <si>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</si>
  <si>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</si>
  <si>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</si>
  <si>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</si>
  <si>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</si>
  <si>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</si>
  <si>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</si>
  <si>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</si>
  <si>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</si>
  <si>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</si>
  <si>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</si>
  <si>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</si>
  <si>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</si>
  <si>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</si>
  <si>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</si>
  <si>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</si>
  <si>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</si>
  <si>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</si>
  <si>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</si>
  <si>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</si>
  <si>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</si>
  <si>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</si>
  <si>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</si>
  <si>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</si>
  <si>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</si>
  <si>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</si>
  <si>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</si>
  <si>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</si>
  <si>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</si>
  <si>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</si>
  <si>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</si>
  <si>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</si>
  <si>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</si>
  <si>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</si>
  <si>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</si>
  <si>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</si>
  <si>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</si>
  <si>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</si>
  <si>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</si>
  <si>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</si>
  <si>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</si>
  <si>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</si>
  <si>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</si>
  <si>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</si>
  <si>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</si>
  <si>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</si>
  <si>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</si>
  <si>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</si>
  <si>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</si>
  <si>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</si>
  <si>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</si>
  <si>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</si>
  <si>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</si>
  <si>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</si>
  <si>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</si>
  <si>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</si>
  <si>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</si>
  <si>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</si>
  <si>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</si>
  <si>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</si>
  <si>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</si>
  <si>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</si>
  <si>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</si>
  <si>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</si>
  <si>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</si>
  <si>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</si>
  <si>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</si>
  <si>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</si>
  <si>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</si>
  <si>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</si>
  <si>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</si>
  <si>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</si>
  <si>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</si>
  <si>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</si>
  <si>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</si>
  <si>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</si>
  <si>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</si>
  <si>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</si>
  <si>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</si>
  <si>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</si>
  <si>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</si>
  <si>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</si>
  <si>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</si>
  <si>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</si>
  <si>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</si>
  <si>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</si>
  <si>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</si>
  <si>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</si>
  <si>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</si>
  <si>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</si>
  <si>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</si>
  <si>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</si>
  <si>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</si>
  <si>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</si>
  <si>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</si>
  <si>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</si>
  <si>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</si>
  <si>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</si>
  <si>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</si>
  <si>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</si>
  <si>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</si>
  <si>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</si>
  <si>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</si>
  <si>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</si>
  <si>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</si>
  <si>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</si>
  <si>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</si>
  <si>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</si>
  <si>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</si>
  <si>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</si>
  <si>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</si>
  <si>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</si>
  <si>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</si>
  <si>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</si>
  <si>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</si>
  <si>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</si>
  <si>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</si>
  <si>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</si>
  <si>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</si>
  <si>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</si>
  <si>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</si>
  <si>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</si>
  <si>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</si>
  <si>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</si>
  <si>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</si>
  <si>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</si>
  <si>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</si>
  <si>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</si>
  <si>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</si>
  <si>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</si>
  <si>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</si>
  <si>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</si>
  <si>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</si>
  <si>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</si>
  <si>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</si>
  <si>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</si>
  <si>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</si>
  <si>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</si>
  <si>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</si>
  <si>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</si>
  <si>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</si>
  <si>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</si>
  <si>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</si>
  <si>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</si>
  <si>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</si>
  <si>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</si>
  <si>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</si>
  <si>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</si>
  <si>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</si>
  <si>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</si>
  <si>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</si>
  <si>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</si>
  <si>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</si>
  <si>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</si>
  <si>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</si>
  <si>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</si>
  <si>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</si>
  <si>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</si>
  <si>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</si>
  <si>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</si>
  <si>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</si>
  <si>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</si>
  <si>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</si>
  <si>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</si>
  <si>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</si>
  <si>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</si>
  <si>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</si>
  <si>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</si>
  <si>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</si>
  <si>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</si>
  <si>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</si>
  <si>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</si>
  <si>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</si>
  <si>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</si>
  <si>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</si>
  <si>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</si>
  <si>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</si>
  <si>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</si>
  <si>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</si>
  <si>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</si>
  <si>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</si>
  <si>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</si>
  <si>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</si>
  <si>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</si>
  <si>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</si>
  <si>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</si>
  <si>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</si>
  <si>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</si>
  <si>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</si>
  <si>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</si>
  <si>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</si>
  <si>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</si>
  <si>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</si>
  <si>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</si>
  <si>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</si>
  <si>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</si>
  <si>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</si>
  <si>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</si>
  <si>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</si>
  <si>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</si>
  <si>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</si>
  <si>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</si>
  <si>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</si>
  <si>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</si>
  <si>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</si>
  <si>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</si>
  <si>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</si>
  <si>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</si>
  <si>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</si>
  <si>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</si>
  <si>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</si>
  <si>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</si>
  <si>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</si>
  <si>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</si>
  <si>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</si>
  <si>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</si>
  <si>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</si>
  <si>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</si>
  <si>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</si>
  <si>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</si>
  <si>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</si>
  <si>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</si>
  <si>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</si>
  <si>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</si>
  <si>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</si>
  <si>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</si>
  <si>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</si>
  <si>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</si>
  <si>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</si>
  <si>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</si>
  <si>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</si>
  <si>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</si>
  <si>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</si>
  <si>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</si>
  <si>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</si>
  <si>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</si>
  <si>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</si>
  <si>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</si>
  <si>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</si>
  <si>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</si>
  <si>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</si>
  <si>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</si>
  <si>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</si>
  <si>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</si>
  <si>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</si>
  <si>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</si>
  <si>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</si>
  <si>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</si>
  <si>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</si>
  <si>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</si>
  <si>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</si>
  <si>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</si>
  <si>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</si>
  <si>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</si>
  <si>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</si>
  <si>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</si>
  <si>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</si>
  <si>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</si>
  <si>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</si>
  <si>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</si>
  <si>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</si>
  <si>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</si>
  <si>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</si>
  <si>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</si>
  <si>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</si>
  <si>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</si>
  <si>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</si>
  <si>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</si>
  <si>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</si>
  <si>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</si>
  <si>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</si>
  <si>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</si>
  <si>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</si>
  <si>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</si>
  <si>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</si>
  <si>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</si>
  <si>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</si>
  <si>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</si>
  <si>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</si>
  <si>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</si>
  <si>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</si>
  <si>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</si>
  <si>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</si>
  <si>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</si>
  <si>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</si>
  <si>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</si>
  <si>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</si>
  <si>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</si>
  <si>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</si>
  <si>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</si>
  <si>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</si>
  <si>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</si>
  <si>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</si>
  <si>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</si>
  <si>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</si>
  <si>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</si>
  <si>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</si>
  <si>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</si>
  <si>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</si>
  <si>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</si>
  <si>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</si>
  <si>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</si>
  <si>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</si>
  <si>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</si>
  <si>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</si>
  <si>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</si>
  <si>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</si>
  <si>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</si>
  <si>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</si>
  <si>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</si>
  <si>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</si>
  <si>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</si>
  <si>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</si>
  <si>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</si>
  <si>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</si>
  <si>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</si>
  <si>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</si>
  <si>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</si>
  <si>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</si>
  <si>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</si>
  <si>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</si>
  <si>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</si>
  <si>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</si>
  <si>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</si>
  <si>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</si>
  <si>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</si>
  <si>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</si>
  <si>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</si>
  <si>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</si>
  <si>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</si>
  <si>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</si>
  <si>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</si>
  <si>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</si>
  <si>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</si>
  <si>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</si>
  <si>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</si>
  <si>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</si>
  <si>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</si>
  <si>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</si>
  <si>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</si>
  <si>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</si>
  <si>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</si>
  <si>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</si>
  <si>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</si>
  <si>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</si>
  <si>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</si>
  <si>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</si>
  <si>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</si>
  <si>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</si>
  <si>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</si>
  <si>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</si>
  <si>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</si>
  <si>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</si>
  <si>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</si>
  <si>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</si>
  <si>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</si>
  <si>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</si>
  <si>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</si>
  <si>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</si>
  <si>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</si>
  <si>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</si>
  <si>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</si>
  <si>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</si>
  <si>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</si>
  <si>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</si>
  <si>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</si>
  <si>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</si>
  <si>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</si>
  <si>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</si>
  <si>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</si>
  <si>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</si>
  <si>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</si>
  <si>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</si>
  <si>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</si>
  <si>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</si>
  <si>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</si>
  <si>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</si>
  <si>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</si>
  <si>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</si>
  <si>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</si>
  <si>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</si>
  <si>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</si>
  <si>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</si>
  <si>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</si>
  <si>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</si>
  <si>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</si>
  <si>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</si>
  <si>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</si>
  <si>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</si>
  <si>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</si>
  <si>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</si>
  <si>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</si>
  <si>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</si>
  <si>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</si>
  <si>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</si>
  <si>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</si>
  <si>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</si>
  <si>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</si>
  <si>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</si>
  <si>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</si>
  <si>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</si>
  <si>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</si>
  <si>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</si>
  <si>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</si>
  <si>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</si>
  <si>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</si>
  <si>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</si>
  <si>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</si>
  <si>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</si>
  <si>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</si>
  <si>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</si>
  <si>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</si>
  <si>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</si>
  <si>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</si>
  <si>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</si>
  <si>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</si>
  <si>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</si>
  <si>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</si>
  <si>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</si>
  <si>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</si>
  <si>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</si>
  <si>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</si>
  <si>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</si>
  <si>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</si>
  <si>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</si>
  <si>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</si>
  <si>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</si>
  <si>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</si>
  <si>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</si>
  <si>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</si>
  <si>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</si>
  <si>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</si>
  <si>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</si>
  <si>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</si>
  <si>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</si>
  <si>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</si>
  <si>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</si>
  <si>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</si>
  <si>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</si>
  <si>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</si>
  <si>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</si>
  <si>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</si>
  <si>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</si>
  <si>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</si>
  <si>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</si>
  <si>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</si>
  <si>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</si>
  <si>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</si>
  <si>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</si>
  <si>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</si>
  <si>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</si>
  <si>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</si>
  <si>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</si>
  <si>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</si>
  <si>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</si>
  <si>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</si>
  <si>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</si>
  <si>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</si>
  <si>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</si>
  <si>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</si>
  <si>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</si>
  <si>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</si>
  <si>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</si>
  <si>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</si>
  <si>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</si>
  <si>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</si>
  <si>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</si>
  <si>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</si>
  <si>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</si>
  <si>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</si>
  <si>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</si>
  <si>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</si>
  <si>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</si>
  <si>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</si>
  <si>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</si>
  <si>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</si>
  <si>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</si>
  <si>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</si>
  <si>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</si>
  <si>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</si>
  <si>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</si>
  <si>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</si>
  <si>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</si>
  <si>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</si>
  <si>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</si>
  <si>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</si>
  <si>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</si>
  <si>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</si>
  <si>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</si>
  <si>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</si>
  <si>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</si>
  <si>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</si>
  <si>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</si>
  <si>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</si>
  <si>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</si>
  <si>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</si>
  <si>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</si>
  <si>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</si>
  <si>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</si>
  <si>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</si>
  <si>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</si>
  <si>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</si>
  <si>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</si>
  <si>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</si>
  <si>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</si>
  <si>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</si>
  <si>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</si>
  <si>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</si>
  <si>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</si>
  <si>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</si>
  <si>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</si>
  <si>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</si>
  <si>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</si>
  <si>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</si>
  <si>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</si>
  <si>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</si>
  <si>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</si>
  <si>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</si>
  <si>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</si>
  <si>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</si>
  <si>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</si>
  <si>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</si>
  <si>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</si>
  <si>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</si>
  <si>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</si>
  <si>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</si>
  <si>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</si>
  <si>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</si>
  <si>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</si>
  <si>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</si>
  <si>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</si>
  <si>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</si>
  <si>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</si>
  <si>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</si>
  <si>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</si>
  <si>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</si>
  <si>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</si>
  <si>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</si>
  <si>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</si>
  <si>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</si>
  <si>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</si>
  <si>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</si>
  <si>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</si>
  <si>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</si>
  <si>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</si>
  <si>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</si>
  <si>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</si>
  <si>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</si>
  <si>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</si>
  <si>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</si>
  <si>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</si>
  <si>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</si>
  <si>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</si>
  <si>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</si>
  <si>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</si>
  <si>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</si>
  <si>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</si>
  <si>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</si>
  <si>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</si>
  <si>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</si>
  <si>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</si>
  <si>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</si>
  <si>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</si>
  <si>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</si>
  <si>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</si>
  <si>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</si>
  <si>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</si>
  <si>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</si>
  <si>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</si>
  <si>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</si>
  <si>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</si>
  <si>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</si>
  <si>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</si>
  <si>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</si>
  <si>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</si>
  <si>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</si>
  <si>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</si>
  <si>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</si>
  <si>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</si>
  <si>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</si>
  <si>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</si>
  <si>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</si>
  <si>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</si>
  <si>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</si>
  <si>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</si>
  <si>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</si>
  <si>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</si>
  <si>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</si>
  <si>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</si>
  <si>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</si>
  <si>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</si>
  <si>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</si>
  <si>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</si>
  <si>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</si>
  <si>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</si>
  <si>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</si>
  <si>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</si>
  <si>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</si>
  <si>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</si>
  <si>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</si>
  <si>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</si>
  <si>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</si>
  <si>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</si>
  <si>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</si>
  <si>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</si>
  <si>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</si>
  <si>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</si>
  <si>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</si>
  <si>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</si>
  <si>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</si>
  <si>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</si>
  <si>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</si>
  <si>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</si>
  <si>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</si>
  <si>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</si>
  <si>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</si>
  <si>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</si>
  <si>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</si>
  <si>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</si>
  <si>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</si>
  <si>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</si>
  <si>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</si>
  <si>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</si>
  <si>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</si>
  <si>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</si>
  <si>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</si>
  <si>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</si>
  <si>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</si>
  <si>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</si>
  <si>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</si>
  <si>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</si>
  <si>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</si>
  <si>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</si>
  <si>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</si>
  <si>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</si>
  <si>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</si>
  <si>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</si>
  <si>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</si>
  <si>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</si>
  <si>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</si>
  <si>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</si>
  <si>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</si>
  <si>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</si>
  <si>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</si>
  <si>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</si>
  <si>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</si>
  <si>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</si>
  <si>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</si>
  <si>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</si>
  <si>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</si>
  <si>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</si>
  <si>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</si>
  <si>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</si>
  <si>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</si>
  <si>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</si>
  <si>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</si>
  <si>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</si>
  <si>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</si>
  <si>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</si>
  <si>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</si>
  <si>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</si>
  <si>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</si>
  <si>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</si>
  <si>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</si>
  <si>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</si>
  <si>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</si>
  <si>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</si>
  <si>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</si>
  <si>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</si>
  <si>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</si>
  <si>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</si>
  <si>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</si>
  <si>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</si>
  <si>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</si>
  <si>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</si>
  <si>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</si>
  <si>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</si>
  <si>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</si>
  <si>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</si>
  <si>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</si>
  <si>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</si>
  <si>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</si>
  <si>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</si>
  <si>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</si>
  <si>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</si>
  <si>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</si>
  <si>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</si>
  <si>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</si>
  <si>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</si>
  <si>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</si>
  <si>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</si>
  <si>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</si>
  <si>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</si>
  <si>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</si>
  <si>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</si>
  <si>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</si>
  <si>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</si>
  <si>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</si>
  <si>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</si>
  <si>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</si>
  <si>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</si>
  <si>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</si>
  <si>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</si>
  <si>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</si>
  <si>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</si>
  <si>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</si>
  <si>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</si>
  <si>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</si>
  <si>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</si>
  <si>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</si>
  <si>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</si>
  <si>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</si>
  <si>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</si>
  <si>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</si>
  <si>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</si>
  <si>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</si>
  <si>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</si>
  <si>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</si>
  <si>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</si>
  <si>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</si>
  <si>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</si>
  <si>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</si>
  <si>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</si>
  <si>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</si>
  <si>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</si>
  <si>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</si>
  <si>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</si>
  <si>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</si>
  <si>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</si>
  <si>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</si>
  <si>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</si>
  <si>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</si>
  <si>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</si>
  <si>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</si>
  <si>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</si>
  <si>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</si>
  <si>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</si>
  <si>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</si>
  <si>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</si>
  <si>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</si>
  <si>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</si>
  <si>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</si>
  <si>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</si>
  <si>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</si>
  <si>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</si>
  <si>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</si>
  <si>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</si>
  <si>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</si>
  <si>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</si>
  <si>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</si>
  <si>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</si>
  <si>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</si>
  <si>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</si>
  <si>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</si>
  <si>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</si>
  <si>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</si>
  <si>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</si>
  <si>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</si>
  <si>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</si>
  <si>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</si>
  <si>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</si>
  <si>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</si>
  <si>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</si>
  <si>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</si>
  <si>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</si>
  <si>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</si>
  <si>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</si>
  <si>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</si>
  <si>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</si>
  <si>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</si>
  <si>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</si>
  <si>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</si>
  <si>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</si>
  <si>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</si>
  <si>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</si>
  <si>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</si>
  <si>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</si>
  <si>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</si>
  <si>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</si>
  <si>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</si>
  <si>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</si>
  <si>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</si>
  <si>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</si>
  <si>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</si>
  <si>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</si>
  <si>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</si>
  <si>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</si>
  <si>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</si>
  <si>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</si>
  <si>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</si>
  <si>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</si>
  <si>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</si>
  <si>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</si>
  <si>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</si>
  <si>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</si>
  <si>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</si>
  <si>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</si>
  <si>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</si>
  <si>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</si>
  <si>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</si>
  <si>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</si>
  <si>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</si>
  <si>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</si>
  <si>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</si>
  <si>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</si>
  <si>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</si>
  <si>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</si>
  <si>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</si>
  <si>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</si>
  <si>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</si>
  <si>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</si>
  <si>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</si>
  <si>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</si>
  <si>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</si>
  <si>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</si>
  <si>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</si>
  <si>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</si>
  <si>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</si>
  <si>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</si>
  <si>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</si>
  <si>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</si>
  <si>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</si>
  <si>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</si>
  <si>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</si>
  <si>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</si>
  <si>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</si>
  <si>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</si>
  <si>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</si>
  <si>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</si>
  <si>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</si>
  <si>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</si>
  <si>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</si>
  <si>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</si>
  <si>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</si>
  <si>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</si>
  <si>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</si>
  <si>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</si>
  <si>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</si>
  <si>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</si>
  <si>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</si>
  <si>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</si>
  <si>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</si>
  <si>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</si>
  <si>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</si>
  <si>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</si>
  <si>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</si>
  <si>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</si>
  <si>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</si>
  <si>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</si>
  <si>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</si>
  <si>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</si>
  <si>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</si>
  <si>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</si>
  <si>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</si>
  <si>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</si>
  <si>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</si>
  <si>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</si>
  <si>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</si>
  <si>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</si>
  <si>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</si>
  <si>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</si>
  <si>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</si>
  <si>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</si>
  <si>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</si>
  <si>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</si>
  <si>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</si>
  <si>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</si>
  <si>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</si>
  <si>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</si>
  <si>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</si>
  <si>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</si>
  <si>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</si>
  <si>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</si>
  <si>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</si>
  <si>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</si>
  <si>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</si>
  <si>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</si>
  <si>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</si>
  <si>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</si>
  <si>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</si>
  <si>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</si>
  <si>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</si>
  <si>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</si>
  <si>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</si>
  <si>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</si>
  <si>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</si>
  <si>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</si>
  <si>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</si>
  <si>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</si>
  <si>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</si>
  <si>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</si>
  <si>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</si>
  <si>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</si>
  <si>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</si>
  <si>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</si>
  <si>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</si>
  <si>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</si>
  <si>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</si>
  <si>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</si>
  <si>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</si>
  <si>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</si>
  <si>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</si>
  <si>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</si>
  <si>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</si>
  <si>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</si>
  <si>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</si>
  <si>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</si>
  <si>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</si>
  <si>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</si>
  <si>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</si>
  <si>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</si>
  <si>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</si>
  <si>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</si>
  <si>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</si>
  <si>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</si>
  <si>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</si>
  <si>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</si>
  <si>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</si>
  <si>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</si>
  <si>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</si>
  <si>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</si>
  <si>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</si>
  <si>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</si>
  <si>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</si>
  <si>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</si>
  <si>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</si>
  <si>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</si>
  <si>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</si>
  <si>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</si>
  <si>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</si>
  <si>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</si>
  <si>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</si>
  <si>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</si>
  <si>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</si>
  <si>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</si>
  <si>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</si>
  <si>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</si>
  <si>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</si>
  <si>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</si>
  <si>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</si>
  <si>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</si>
  <si>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</si>
  <si>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</si>
  <si>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</si>
  <si>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</si>
  <si>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</si>
  <si>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</si>
  <si>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</si>
  <si>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</si>
  <si>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</si>
  <si>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</si>
  <si>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</si>
  <si>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</si>
  <si>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</si>
  <si>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</si>
  <si>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</si>
  <si>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</si>
  <si>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</si>
  <si>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</si>
  <si>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</si>
  <si>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</si>
  <si>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</si>
  <si>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</si>
  <si>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</si>
  <si>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</si>
  <si>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</si>
  <si>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</si>
  <si>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</si>
  <si>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</si>
  <si>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</si>
  <si>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</si>
  <si>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</si>
  <si>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</si>
  <si>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</si>
  <si>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</si>
  <si>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</si>
  <si>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</si>
  <si>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</si>
  <si>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</si>
  <si>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</si>
  <si>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</si>
  <si>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</si>
  <si>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</si>
  <si>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</si>
  <si>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</si>
  <si>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</si>
  <si>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</si>
  <si>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</si>
  <si>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</si>
  <si>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</si>
  <si>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</si>
  <si>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</si>
  <si>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</si>
  <si>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</si>
  <si>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</si>
  <si>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</si>
  <si>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</si>
  <si>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</si>
  <si>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</si>
  <si>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</si>
  <si>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</si>
  <si>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</si>
  <si>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</si>
  <si>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</si>
  <si>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</si>
  <si>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</si>
  <si>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</si>
  <si>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</si>
  <si>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</si>
  <si>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</si>
  <si>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</si>
  <si>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</si>
  <si>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</si>
  <si>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</si>
  <si>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</si>
  <si>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</si>
  <si>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</si>
  <si>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</si>
  <si>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</si>
  <si>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</si>
  <si>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</si>
  <si>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</si>
  <si>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</si>
  <si>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</si>
  <si>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</si>
  <si>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</si>
  <si>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</si>
  <si>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</si>
  <si>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</si>
  <si>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</si>
  <si>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</si>
  <si>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</si>
  <si>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</si>
  <si>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</si>
  <si>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</si>
  <si>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</si>
  <si>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</si>
  <si>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</si>
  <si>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</si>
  <si>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</si>
  <si>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</si>
  <si>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</si>
  <si>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</si>
  <si>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</si>
  <si>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</si>
  <si>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</si>
  <si>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</si>
  <si>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</si>
  <si>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</si>
  <si>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</si>
  <si>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</si>
  <si>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</si>
  <si>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</si>
  <si>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</si>
  <si>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</si>
  <si>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</si>
  <si>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</si>
  <si>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</si>
  <si>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</si>
  <si>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</si>
  <si>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</si>
  <si>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</si>
  <si>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</si>
  <si>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</si>
  <si>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</si>
  <si>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</si>
  <si>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</si>
  <si>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</si>
  <si>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</si>
  <si>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</si>
  <si>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</si>
  <si>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</si>
  <si>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</si>
  <si>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</si>
  <si>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</si>
  <si>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</si>
  <si>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</si>
  <si>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</si>
  <si>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</si>
  <si>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</si>
  <si>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</si>
  <si>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</si>
  <si>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</si>
  <si>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</si>
  <si>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</si>
  <si>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</si>
  <si>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</si>
  <si>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</si>
  <si>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</si>
  <si>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</si>
  <si>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</si>
  <si>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</si>
  <si>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</si>
  <si>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</si>
  <si>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</si>
  <si>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</si>
  <si>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</si>
  <si>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</si>
  <si>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</si>
  <si>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</si>
  <si>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</si>
  <si>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</si>
  <si>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</si>
  <si>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</si>
  <si>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</si>
  <si>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</si>
  <si>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</si>
  <si>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</si>
  <si>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</si>
  <si>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</si>
  <si>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</si>
  <si>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</si>
  <si>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</si>
  <si>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</si>
  <si>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</si>
  <si>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</si>
  <si>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</si>
  <si>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</si>
  <si>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</si>
  <si>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</si>
  <si>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</si>
  <si>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</si>
  <si>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</si>
  <si>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</si>
  <si>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</si>
  <si>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</si>
  <si>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</si>
  <si>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</si>
  <si>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</si>
  <si>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</si>
  <si>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</si>
  <si>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</si>
  <si>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</si>
  <si>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</si>
  <si>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</si>
  <si>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</si>
  <si>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</si>
  <si>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</si>
  <si>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</si>
  <si>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</si>
  <si>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</si>
  <si>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</si>
  <si>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</si>
  <si>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</si>
  <si>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</si>
  <si>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</si>
  <si>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</si>
  <si>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</si>
  <si>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</si>
  <si>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</si>
  <si>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</si>
  <si>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</si>
  <si>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</si>
  <si>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</si>
  <si>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</si>
  <si>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</si>
  <si>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</si>
  <si>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</si>
  <si>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</si>
  <si>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</si>
  <si>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</si>
  <si>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</si>
  <si>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</si>
  <si>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</si>
  <si>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</si>
  <si>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</si>
  <si>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</si>
  <si>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</si>
  <si>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</si>
  <si>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</si>
  <si>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</si>
  <si>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</si>
  <si>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</si>
  <si>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</si>
  <si>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</si>
  <si>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</si>
  <si>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</si>
  <si>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</si>
  <si>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</si>
  <si>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</si>
  <si>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</si>
  <si>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</si>
  <si>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</si>
  <si>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</si>
  <si>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</si>
  <si>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</si>
  <si>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</si>
  <si>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</si>
  <si>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</si>
  <si>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</si>
  <si>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</si>
  <si>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</si>
  <si>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</si>
  <si>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</si>
  <si>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</si>
  <si>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</si>
  <si>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</si>
  <si>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</si>
  <si>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</si>
  <si>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</si>
  <si>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</si>
  <si>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</si>
  <si>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</si>
  <si>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</si>
  <si>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</si>
  <si>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</si>
  <si>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</si>
  <si>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</si>
  <si>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</si>
  <si>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</si>
  <si>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</si>
  <si>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</si>
  <si>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</si>
  <si>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</si>
  <si>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</si>
  <si>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</si>
  <si>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</si>
  <si>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</si>
  <si>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</si>
  <si>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</si>
  <si>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</si>
  <si>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</si>
  <si>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</si>
  <si>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</si>
  <si>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</si>
  <si>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</si>
  <si>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</si>
  <si>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</si>
  <si>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</si>
  <si>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</si>
  <si>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</si>
  <si>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</si>
  <si>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</si>
  <si>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</si>
  <si>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</si>
  <si>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</si>
  <si>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</si>
  <si>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</si>
  <si>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</si>
  <si>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</si>
  <si>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</si>
  <si>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</si>
  <si>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</si>
  <si>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</si>
  <si>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</si>
  <si>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</si>
  <si>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</si>
  <si>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</si>
  <si>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</si>
  <si>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</si>
  <si>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</si>
  <si>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</si>
  <si>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</si>
  <si>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</si>
  <si>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</si>
  <si>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</si>
  <si>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</si>
  <si>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</si>
  <si>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</si>
  <si>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</si>
  <si>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</si>
  <si>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</si>
  <si>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</si>
  <si>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</si>
  <si>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</si>
  <si>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</si>
  <si>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</si>
  <si>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</si>
  <si>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</si>
  <si>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</si>
  <si>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</si>
  <si>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</si>
  <si>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</si>
  <si>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</si>
  <si>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</si>
  <si>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</si>
  <si>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</si>
  <si>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</si>
  <si>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</si>
  <si>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</si>
  <si>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</si>
  <si>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</si>
  <si>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</si>
  <si>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</si>
  <si>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</si>
  <si>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</si>
  <si>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</si>
  <si>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</si>
  <si>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</si>
  <si>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</si>
  <si>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</si>
  <si>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</si>
  <si>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</si>
  <si>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</si>
  <si>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</si>
  <si>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</si>
  <si>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</si>
  <si>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</si>
  <si>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</si>
  <si>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</si>
  <si>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</si>
  <si>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</si>
  <si>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</si>
  <si>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</si>
  <si>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</si>
  <si>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</si>
  <si>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</si>
  <si>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</si>
  <si>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</si>
  <si>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</si>
  <si>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</si>
  <si>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</si>
  <si>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</si>
  <si>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</si>
  <si>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</si>
  <si>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</si>
  <si>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</si>
  <si>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</si>
  <si>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</si>
  <si>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</si>
  <si>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</si>
  <si>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</si>
  <si>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</si>
  <si>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</si>
  <si>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</si>
  <si>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</si>
  <si>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</si>
  <si>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</si>
  <si>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</si>
  <si>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</si>
  <si>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</si>
  <si>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</si>
  <si>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</si>
  <si>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</si>
  <si>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</si>
  <si>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</si>
  <si>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</si>
  <si>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</si>
  <si>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</si>
  <si>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</si>
  <si>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</si>
  <si>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</si>
  <si>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</si>
  <si>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</si>
  <si>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</si>
  <si>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</si>
  <si>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</si>
  <si>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</si>
  <si>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</si>
  <si>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</si>
  <si>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</si>
  <si>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</si>
  <si>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</si>
  <si>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</si>
  <si>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</si>
  <si>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</si>
  <si>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</si>
  <si>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</si>
  <si>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</si>
  <si>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</si>
  <si>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</si>
  <si>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</si>
  <si>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</si>
  <si>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</si>
  <si>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</si>
  <si>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</si>
  <si>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</si>
  <si>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</si>
  <si>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</si>
  <si>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</si>
  <si>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</si>
  <si>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</si>
  <si>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</si>
  <si>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</si>
  <si>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</si>
  <si>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</si>
  <si>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</si>
  <si>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</si>
  <si>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</si>
  <si>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</si>
  <si>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</si>
  <si>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</si>
  <si>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</si>
  <si>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</si>
  <si>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</si>
  <si>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</si>
  <si>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</si>
  <si>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</si>
  <si>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</si>
  <si>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</si>
  <si>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</si>
  <si>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</si>
  <si>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</si>
  <si>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</si>
  <si>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</si>
  <si>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</si>
  <si>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</si>
  <si>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</si>
  <si>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</si>
  <si>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</si>
  <si>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</si>
  <si>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</si>
  <si>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</si>
  <si>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</si>
  <si>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</si>
  <si>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</si>
  <si>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</si>
  <si>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</si>
  <si>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</si>
  <si>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</si>
  <si>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</si>
  <si>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</si>
  <si>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</si>
  <si>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</si>
  <si>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</si>
  <si>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</si>
  <si>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</si>
  <si>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</si>
  <si>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</si>
  <si>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</si>
  <si>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</si>
  <si>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</si>
  <si>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</si>
  <si>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</si>
  <si>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</si>
  <si>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</si>
  <si>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</si>
  <si>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</si>
  <si>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</si>
  <si>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</si>
  <si>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</si>
  <si>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</si>
  <si>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</si>
  <si>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</si>
  <si>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</si>
  <si>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</si>
  <si>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</si>
  <si>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</si>
  <si>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</si>
  <si>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</si>
  <si>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</si>
  <si>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</si>
  <si>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</si>
  <si>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</si>
  <si>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</si>
  <si>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</si>
  <si>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</si>
  <si>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</si>
  <si>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</si>
  <si>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</si>
  <si>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</si>
  <si>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</si>
  <si>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</si>
  <si>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</si>
  <si>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</si>
  <si>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</si>
  <si>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</si>
  <si>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</si>
  <si>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</si>
  <si>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</si>
  <si>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</si>
  <si>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</si>
  <si>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</si>
  <si>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</si>
  <si>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</si>
  <si>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</si>
  <si>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</si>
  <si>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</si>
  <si>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</si>
  <si>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</si>
  <si>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</si>
  <si>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</si>
  <si>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</si>
  <si>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</si>
  <si>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</si>
  <si>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</si>
  <si>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</si>
  <si>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</si>
  <si>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</si>
  <si>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</si>
  <si>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</si>
  <si>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</si>
  <si>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</si>
  <si>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</si>
  <si>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</si>
  <si>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</si>
  <si>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</si>
  <si>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</si>
  <si>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</si>
  <si>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</si>
  <si>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</si>
  <si>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</si>
  <si>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</si>
  <si>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</si>
  <si>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</si>
  <si>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</si>
  <si>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</si>
  <si>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</si>
  <si>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</si>
  <si>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</si>
  <si>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</si>
  <si>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</si>
  <si>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</si>
  <si>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</si>
  <si>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</si>
  <si>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</si>
  <si>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</si>
  <si>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</si>
  <si>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</si>
  <si>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</si>
  <si>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</si>
  <si>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</si>
  <si>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</si>
  <si>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</si>
  <si>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</si>
  <si>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</si>
  <si>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</si>
  <si>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</si>
  <si>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</si>
  <si>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</si>
  <si>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</si>
  <si>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</si>
  <si>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</si>
  <si>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</si>
  <si>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</si>
  <si>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</si>
  <si>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</si>
  <si>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</si>
  <si>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</si>
  <si>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</si>
  <si>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</si>
  <si>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</si>
  <si>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</si>
  <si>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</si>
  <si>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</si>
  <si>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</si>
  <si>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</si>
  <si>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</si>
  <si>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</si>
  <si>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</si>
  <si>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</si>
  <si>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</si>
  <si>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</si>
  <si>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</si>
  <si>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</si>
  <si>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</si>
  <si>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</si>
  <si>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</si>
  <si>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</si>
  <si>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</si>
  <si>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</si>
  <si>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</si>
  <si>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</si>
  <si>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</si>
  <si>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</si>
  <si>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</si>
  <si>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</si>
  <si>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</si>
  <si>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</si>
  <si>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</si>
  <si>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</si>
  <si>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</si>
  <si>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</si>
  <si>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</si>
  <si>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</si>
  <si>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</si>
  <si>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</si>
  <si>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</si>
  <si>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</si>
  <si>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</si>
  <si>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</si>
  <si>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</si>
  <si>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</si>
  <si>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</si>
  <si>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</si>
  <si>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</si>
  <si>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</si>
  <si>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</si>
  <si>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</si>
  <si>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</si>
  <si>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</si>
  <si>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</si>
  <si>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</si>
  <si>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</si>
  <si>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</si>
  <si>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</si>
  <si>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</si>
  <si>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</si>
  <si>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</si>
  <si>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</si>
  <si>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</si>
  <si>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</si>
  <si>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</si>
  <si>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</si>
  <si>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</si>
  <si>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</si>
  <si>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</si>
  <si>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</si>
  <si>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</si>
  <si>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</si>
  <si>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</si>
  <si>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</si>
  <si>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</si>
  <si>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</si>
  <si>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</si>
  <si>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</si>
  <si>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</si>
  <si>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</si>
  <si>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</si>
  <si>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</si>
  <si>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</si>
  <si>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</si>
  <si>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</si>
  <si>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</si>
  <si>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</si>
  <si>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</si>
  <si>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</si>
  <si>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</si>
  <si>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</si>
  <si>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</si>
  <si>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</si>
  <si>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</si>
  <si>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</si>
  <si>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</si>
  <si>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</si>
  <si>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</si>
  <si>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</si>
  <si>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</si>
  <si>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</si>
  <si>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</si>
  <si>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</si>
  <si>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</si>
  <si>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</si>
  <si>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</si>
  <si>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</si>
  <si>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</si>
  <si>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</si>
  <si>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</si>
  <si>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</si>
  <si>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</si>
  <si>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</si>
  <si>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</si>
  <si>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</si>
  <si>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</si>
  <si>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</si>
  <si>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</si>
  <si>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</si>
  <si>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</si>
  <si>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</si>
  <si>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</si>
  <si>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</si>
  <si>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</si>
  <si>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</si>
  <si>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</si>
  <si>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</si>
  <si>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</si>
  <si>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</si>
  <si>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</si>
  <si>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</si>
  <si>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</si>
  <si>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</si>
  <si>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</si>
  <si>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</si>
  <si>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</si>
  <si>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</si>
  <si>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</si>
  <si>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</si>
  <si>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</si>
  <si>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</si>
  <si>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</si>
  <si>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</si>
  <si>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</si>
  <si>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</si>
  <si>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</si>
  <si>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</si>
  <si>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</si>
  <si>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</si>
  <si>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</si>
  <si>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</si>
  <si>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</si>
  <si>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</si>
  <si>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</si>
  <si>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</si>
  <si>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</si>
  <si>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</si>
  <si>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</si>
  <si>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</si>
  <si>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</si>
  <si>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</si>
  <si>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</si>
  <si>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</si>
  <si>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</si>
  <si>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</si>
  <si>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</si>
  <si>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</si>
  <si>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</si>
  <si>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</si>
  <si>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</si>
  <si>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</si>
  <si>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</si>
  <si>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</si>
  <si>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</si>
  <si>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</si>
  <si>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</si>
  <si>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</si>
  <si>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Waiver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</si>
  <si>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</si>
  <si>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</si>
  <si>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</si>
  <si>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</si>
  <si>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</si>
  <si>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</si>
  <si>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</si>
  <si>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</si>
  <si>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</si>
  <si>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</si>
  <si>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</si>
  <si>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</si>
  <si>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</si>
  <si>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</si>
  <si>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</si>
  <si>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</si>
  <si>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</si>
  <si>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</si>
  <si>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</si>
  <si>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</si>
  <si>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</si>
  <si>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</si>
  <si>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</si>
  <si>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</si>
  <si>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</si>
  <si>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</si>
  <si>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</si>
  <si>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</si>
  <si>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</si>
  <si>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</si>
  <si>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</si>
  <si>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</si>
  <si>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</si>
  <si>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</si>
  <si>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</si>
  <si>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</si>
  <si>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</si>
  <si>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</si>
  <si>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</si>
  <si>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</si>
  <si>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</si>
  <si>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</si>
  <si>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</si>
  <si>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</si>
  <si>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</si>
  <si>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</si>
  <si>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</si>
  <si>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</si>
  <si>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</si>
  <si>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</si>
  <si>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</si>
  <si>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</si>
  <si>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</si>
  <si>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</si>
  <si>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</si>
  <si>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</si>
  <si>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</si>
  <si>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</si>
  <si>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</si>
  <si>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</si>
  <si>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</si>
  <si>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</si>
  <si>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</si>
  <si>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</si>
  <si>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</si>
  <si>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</si>
  <si>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</si>
  <si>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</si>
  <si>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</si>
  <si>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</si>
  <si>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</si>
  <si>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</si>
  <si>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</si>
  <si>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</si>
  <si>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</si>
  <si>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</si>
  <si>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</si>
  <si>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</si>
  <si>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</si>
  <si>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</si>
  <si>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</si>
  <si>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</si>
  <si>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</si>
  <si>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</si>
  <si>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</si>
  <si>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</si>
  <si>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</si>
  <si>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</si>
  <si>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</si>
  <si>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</si>
  <si>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</si>
  <si>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</si>
  <si>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</si>
  <si>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</si>
  <si>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</si>
  <si>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</si>
  <si>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</si>
  <si>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</si>
  <si>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</si>
  <si>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</si>
  <si>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</si>
  <si>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</si>
  <si>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</si>
  <si>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</si>
  <si>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</si>
  <si>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</si>
  <si>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</si>
  <si>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</si>
  <si>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</si>
  <si>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</si>
  <si>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</si>
  <si>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</si>
  <si>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</si>
  <si>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</si>
  <si>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</si>
  <si>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</si>
  <si>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</si>
  <si>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</si>
  <si>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</si>
  <si>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</si>
  <si>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</si>
  <si>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</si>
  <si>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</si>
  <si>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</si>
  <si>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</si>
  <si>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</si>
  <si>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</si>
  <si>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</si>
  <si>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</si>
  <si>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</si>
  <si>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</si>
  <si>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</si>
  <si>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</si>
  <si>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</si>
  <si>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</si>
  <si>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</si>
  <si>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</si>
  <si>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</si>
  <si>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</si>
  <si>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</si>
  <si>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</si>
  <si>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</si>
  <si>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</si>
  <si>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</si>
  <si>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</si>
  <si>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</si>
  <si>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</si>
  <si>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</si>
  <si>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</si>
  <si>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</si>
  <si>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</si>
  <si>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</si>
  <si>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</si>
  <si>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</si>
  <si>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</si>
  <si>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</si>
  <si>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</si>
  <si>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</si>
  <si>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</si>
  <si>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</si>
  <si>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</si>
  <si>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</si>
  <si>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</si>
  <si>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</si>
  <si>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</si>
  <si>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</si>
  <si>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</si>
  <si>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</si>
  <si>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</si>
  <si>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</si>
  <si>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</si>
  <si>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</si>
  <si>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</si>
  <si>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</si>
  <si>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</si>
  <si>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</si>
  <si>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</si>
  <si>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</si>
  <si>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</si>
  <si>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</si>
  <si>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</si>
  <si>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</si>
  <si>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</si>
  <si>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</si>
  <si>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</si>
  <si>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</si>
  <si>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</si>
  <si>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</si>
  <si>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</si>
  <si>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</si>
  <si>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</si>
  <si>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</si>
  <si>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</si>
  <si>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</si>
  <si>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</si>
  <si>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</si>
  <si>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</si>
  <si>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</si>
  <si>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</si>
  <si>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</si>
  <si>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</si>
  <si>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</si>
  <si>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</si>
  <si>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</si>
  <si>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</si>
  <si>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</si>
  <si>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</si>
  <si>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</si>
  <si>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</si>
  <si>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</si>
  <si>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</si>
  <si>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</si>
  <si>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</si>
  <si>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</si>
  <si>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</si>
  <si>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</si>
  <si>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</si>
  <si>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</si>
  <si>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</si>
  <si>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</si>
  <si>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</si>
  <si>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</si>
  <si>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</si>
  <si>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</si>
  <si>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</si>
  <si>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</si>
  <si>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</si>
  <si>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</si>
  <si>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</si>
  <si>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</si>
  <si>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</si>
  <si>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</si>
  <si>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</si>
  <si>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</si>
  <si>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</si>
  <si>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</si>
  <si>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</si>
  <si>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</si>
  <si>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</si>
  <si>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</si>
  <si>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</si>
  <si>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</si>
  <si>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</si>
  <si>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</si>
  <si>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</si>
  <si>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</si>
  <si>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</si>
  <si>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</si>
  <si>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</si>
  <si>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</si>
  <si>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</si>
  <si>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</si>
  <si>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</si>
  <si>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</si>
  <si>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</si>
  <si>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</si>
  <si>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</si>
  <si>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</si>
  <si>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</si>
  <si>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</si>
  <si>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</si>
  <si>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</si>
  <si>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</si>
  <si>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</si>
  <si>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</si>
  <si>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</si>
  <si>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</si>
  <si>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</si>
  <si>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</si>
  <si>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</si>
  <si>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</si>
  <si>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</si>
  <si>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</si>
  <si>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</si>
  <si>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</si>
  <si>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</si>
  <si>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</si>
  <si>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</si>
  <si>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</si>
  <si>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</si>
  <si>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</si>
  <si>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</si>
  <si>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</si>
  <si>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</si>
  <si>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</si>
  <si>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</si>
  <si>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</si>
  <si>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</si>
  <si>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</si>
  <si>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</si>
  <si>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</si>
  <si>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</si>
  <si>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</si>
  <si>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</si>
  <si>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</si>
  <si>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</si>
  <si>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</si>
  <si>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</si>
  <si>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</si>
  <si>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</si>
  <si>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</si>
  <si>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</si>
  <si>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</si>
  <si>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</si>
  <si>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</si>
  <si>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</si>
  <si>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</si>
  <si>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</si>
  <si>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</si>
  <si>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</si>
  <si>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</si>
  <si>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</si>
  <si>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</si>
  <si>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</si>
  <si>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</si>
  <si>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</si>
  <si>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</si>
  <si>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</si>
  <si>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</si>
  <si>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</si>
  <si>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</si>
  <si>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</si>
  <si>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</si>
  <si>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</si>
  <si>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</si>
  <si>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</si>
  <si>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</si>
  <si>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</si>
  <si>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</si>
  <si>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</si>
  <si>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</si>
  <si>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</si>
  <si>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</si>
  <si>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</si>
  <si>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</si>
  <si>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</si>
  <si>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</si>
  <si>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</si>
  <si>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</si>
  <si>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</si>
  <si>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</si>
  <si>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</si>
  <si>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</si>
  <si>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</si>
  <si>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</si>
  <si>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</si>
  <si>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</si>
  <si>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</si>
  <si>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</si>
  <si>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</si>
  <si>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</si>
  <si>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</si>
  <si>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</si>
  <si>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</si>
  <si>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</si>
  <si>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</si>
  <si>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</si>
  <si>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</si>
  <si>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</si>
  <si>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</si>
  <si>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</si>
  <si>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</si>
  <si>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</si>
  <si>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</si>
  <si>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</si>
  <si>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</si>
  <si>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</si>
  <si>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</si>
  <si>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</si>
  <si>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</si>
  <si>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</si>
  <si>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</si>
  <si>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</si>
  <si>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</si>
  <si>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</si>
  <si>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</si>
  <si>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</si>
  <si>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</si>
  <si>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</si>
  <si>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</si>
  <si>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</si>
  <si>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</si>
  <si>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</si>
  <si>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</si>
  <si>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</si>
  <si>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</si>
  <si>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</si>
  <si>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</si>
  <si>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</si>
  <si>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</si>
  <si>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</si>
  <si>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</si>
  <si>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</si>
  <si>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</si>
  <si>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</si>
  <si>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</si>
  <si>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</si>
  <si>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</si>
  <si>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</si>
  <si>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</si>
  <si>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</si>
  <si>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</si>
  <si>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</si>
  <si>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</si>
  <si>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</si>
  <si>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</si>
  <si>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</si>
  <si>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</si>
  <si>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</si>
  <si>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</si>
  <si>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</si>
  <si>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</si>
  <si>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</si>
  <si>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</si>
  <si>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</si>
  <si>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</si>
  <si>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</si>
  <si>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</si>
  <si>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</si>
  <si>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</si>
  <si>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</si>
  <si>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</si>
  <si>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</si>
  <si>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</si>
  <si>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</si>
  <si>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</si>
  <si>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</si>
  <si>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</si>
  <si>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</si>
  <si>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</si>
  <si>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</si>
  <si>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</si>
  <si>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</si>
  <si>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</si>
  <si>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</si>
  <si>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</si>
  <si>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</si>
  <si>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</si>
  <si>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</si>
  <si>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</si>
  <si>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</si>
  <si>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</si>
  <si>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</si>
  <si>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</si>
  <si>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</si>
  <si>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</si>
  <si>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</si>
  <si>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</si>
  <si>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</si>
  <si>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</si>
  <si>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</si>
  <si>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</si>
  <si>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</si>
  <si>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</si>
  <si>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</si>
  <si>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</si>
  <si>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</si>
  <si>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</si>
  <si>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</si>
  <si>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</si>
  <si>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</si>
  <si>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</si>
  <si>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</si>
  <si>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</si>
  <si>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</si>
  <si>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</si>
  <si>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</si>
  <si>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</si>
  <si>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</si>
  <si>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</si>
  <si>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</si>
  <si>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</si>
  <si>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</si>
  <si>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</si>
  <si>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</si>
  <si>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</si>
  <si>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</si>
  <si>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</si>
  <si>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</si>
  <si>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</si>
  <si>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</si>
  <si>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</si>
  <si>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</si>
  <si>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</si>
  <si>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</si>
  <si>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</si>
  <si>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</si>
  <si>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</si>
  <si>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</si>
  <si>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</si>
  <si>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</si>
  <si>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</si>
  <si>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</si>
  <si>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</si>
  <si>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</si>
  <si>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</si>
  <si>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</si>
  <si>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</si>
  <si>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</si>
  <si>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</si>
  <si>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</si>
  <si>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</si>
  <si>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</si>
  <si>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</si>
  <si>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</si>
  <si>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</si>
  <si>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</si>
  <si>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</si>
  <si>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</si>
  <si>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</si>
  <si>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</si>
  <si>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</si>
  <si>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</si>
  <si>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</si>
  <si>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</si>
  <si>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</si>
  <si>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</si>
  <si>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</si>
  <si>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</si>
  <si>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</si>
  <si>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</si>
  <si>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</si>
  <si>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</si>
  <si>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</si>
  <si>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</si>
  <si>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</si>
  <si>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</si>
  <si>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</si>
  <si>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</si>
  <si>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</si>
  <si>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</si>
  <si>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</si>
  <si>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</si>
  <si>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</si>
  <si>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</si>
  <si>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</si>
  <si>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</si>
  <si>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</si>
  <si>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</si>
  <si>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</si>
  <si>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</si>
  <si>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</si>
  <si>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</si>
  <si>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</si>
  <si>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</si>
  <si>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</si>
  <si>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</si>
  <si>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</si>
  <si>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</si>
  <si>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</si>
  <si>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</si>
  <si>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</si>
  <si>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</si>
  <si>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</si>
  <si>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</si>
  <si>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</si>
  <si>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</si>
  <si>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</si>
  <si>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</si>
  <si>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</si>
  <si>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</si>
  <si>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</si>
  <si>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</si>
  <si>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</si>
  <si>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</si>
  <si>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</si>
  <si>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</si>
  <si>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</si>
  <si>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</si>
  <si>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</si>
  <si>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</si>
  <si>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</si>
  <si>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</si>
  <si>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</si>
  <si>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</si>
  <si>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</si>
  <si>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</si>
  <si>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</si>
  <si>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</si>
  <si>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</si>
  <si>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</si>
  <si>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</si>
  <si>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</si>
  <si>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</si>
  <si>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</si>
  <si>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</si>
  <si>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</si>
  <si>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</si>
  <si>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</si>
  <si>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</si>
  <si>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</si>
  <si>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</si>
  <si>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</si>
  <si>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</si>
  <si>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</si>
  <si>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</si>
  <si>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</si>
  <si>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</si>
  <si>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</si>
  <si>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</si>
  <si>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</si>
  <si>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</si>
  <si>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</si>
  <si>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</si>
  <si>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</si>
  <si>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</si>
  <si>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</si>
  <si>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</si>
  <si>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</si>
  <si>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</si>
  <si>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</si>
  <si>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</si>
  <si>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</si>
  <si>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</si>
  <si>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</si>
  <si>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</si>
  <si>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</si>
  <si>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</si>
  <si>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</si>
  <si>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</si>
  <si>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</si>
  <si>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</si>
  <si>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</si>
  <si>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</si>
  <si>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</si>
  <si>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</si>
  <si>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</si>
  <si>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</si>
  <si>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</si>
  <si>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</si>
  <si>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</si>
  <si>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</si>
  <si>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</si>
  <si>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</si>
  <si>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</si>
  <si>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</si>
  <si>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</si>
  <si>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</si>
  <si>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</si>
  <si>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</si>
  <si>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</si>
  <si>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</si>
  <si>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</si>
  <si>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</si>
  <si>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</si>
  <si>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</si>
  <si>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</si>
  <si>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</si>
  <si>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</si>
  <si>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</si>
  <si>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</si>
  <si>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</si>
  <si>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</si>
  <si>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</si>
  <si>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</si>
  <si>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</si>
  <si>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</si>
  <si>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</si>
  <si>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</si>
  <si>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</si>
  <si>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</si>
  <si>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</si>
  <si>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</si>
  <si>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</si>
  <si>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</si>
  <si>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</si>
  <si>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</si>
  <si>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</si>
  <si>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</si>
  <si>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</si>
  <si>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</si>
  <si>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</si>
  <si>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</si>
  <si>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</si>
  <si>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</si>
  <si>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</si>
  <si>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</si>
  <si>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</si>
  <si>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</si>
  <si>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</si>
  <si>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</si>
  <si>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</si>
  <si>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</si>
  <si>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</si>
  <si>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</si>
  <si>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</si>
  <si>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</si>
  <si>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</si>
  <si>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</si>
  <si>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</si>
  <si>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</si>
  <si>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</si>
  <si>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</si>
  <si>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</si>
  <si>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</si>
  <si>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</si>
  <si>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</si>
  <si>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</si>
  <si>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</si>
  <si>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</si>
  <si>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</si>
  <si>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</si>
  <si>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</si>
  <si>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</si>
  <si>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</si>
  <si>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</si>
  <si>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</si>
  <si>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</si>
  <si>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</si>
  <si>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</si>
  <si>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</si>
  <si>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</si>
  <si>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</si>
  <si>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</si>
  <si>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</si>
  <si>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</si>
  <si>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</si>
  <si>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</si>
  <si>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</si>
  <si>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</si>
  <si>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</si>
  <si>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</si>
  <si>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</si>
  <si>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</si>
  <si>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</si>
  <si>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</si>
  <si>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</si>
  <si>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</si>
  <si>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</si>
  <si>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</si>
  <si>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</si>
  <si>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</si>
  <si>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</si>
  <si>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</si>
  <si>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</si>
  <si>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</si>
  <si>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</si>
  <si>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</si>
  <si>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</si>
  <si>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</si>
  <si>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</si>
  <si>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</si>
  <si>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</si>
  <si>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</si>
  <si>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</si>
  <si>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</si>
  <si>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</si>
  <si>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</si>
  <si>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</si>
  <si>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</si>
  <si>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</si>
  <si>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</si>
  <si>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</si>
  <si>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</si>
  <si>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</si>
  <si>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</si>
  <si>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</si>
  <si>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</si>
  <si>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</si>
  <si>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</si>
  <si>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</si>
  <si>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</si>
  <si>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</si>
  <si>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</si>
  <si>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</si>
  <si>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</si>
  <si>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</si>
  <si>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</si>
  <si>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</si>
  <si>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</si>
  <si>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</si>
  <si>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</si>
  <si>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</si>
  <si>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</si>
  <si>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</si>
  <si>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</si>
  <si>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</si>
  <si>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</si>
  <si>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</si>
  <si>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</si>
  <si>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</si>
  <si>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</si>
  <si>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</si>
  <si>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</si>
  <si>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</si>
  <si>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</si>
  <si>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</si>
  <si>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</si>
  <si>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</si>
  <si>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</si>
  <si>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</si>
  <si>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</si>
  <si>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</si>
  <si>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</si>
  <si>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</si>
  <si>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</si>
  <si>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</si>
  <si>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</si>
  <si>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</si>
  <si>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</si>
  <si>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</si>
  <si>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</si>
  <si>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</si>
  <si>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</si>
  <si>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</si>
  <si>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</si>
  <si>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</si>
  <si>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</si>
  <si>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</si>
  <si>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</si>
  <si>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</si>
  <si>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</si>
  <si>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</si>
  <si>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</si>
  <si>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</si>
  <si>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</si>
  <si>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</si>
  <si>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</si>
  <si>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</si>
  <si>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</si>
  <si>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</si>
  <si>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</si>
  <si>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</si>
  <si>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</si>
  <si>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</si>
  <si>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</si>
  <si>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</si>
  <si>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</si>
  <si>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</si>
  <si>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</si>
  <si>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</si>
  <si>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</si>
  <si>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</si>
  <si>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</si>
  <si>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</si>
  <si>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</si>
  <si>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</si>
  <si>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</si>
  <si>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</si>
  <si>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</si>
  <si>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</si>
  <si>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</si>
  <si>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</si>
  <si>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</si>
  <si>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</si>
  <si>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</si>
  <si>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</si>
  <si>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</si>
  <si>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</si>
  <si>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</si>
  <si>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</si>
  <si>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</si>
  <si>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</si>
  <si>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</si>
  <si>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</si>
  <si>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</si>
  <si>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</si>
  <si>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</si>
  <si>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</si>
  <si>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</si>
  <si>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</si>
  <si>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</si>
  <si>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</si>
  <si>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</si>
  <si>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</si>
  <si>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</si>
  <si>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</si>
  <si>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</si>
  <si>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</si>
  <si>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</si>
  <si>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</si>
  <si>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</si>
  <si>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</si>
  <si>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</si>
  <si>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</si>
  <si>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</si>
  <si>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</si>
  <si>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</si>
  <si>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</si>
  <si>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</si>
  <si>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</si>
  <si>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</si>
  <si>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</si>
  <si>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</si>
  <si>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</si>
  <si>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</si>
  <si>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</si>
  <si>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</si>
  <si>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</si>
  <si>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</si>
  <si>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</si>
  <si>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</si>
  <si>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</si>
  <si>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</si>
  <si>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</si>
  <si>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</si>
  <si>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</si>
  <si>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</si>
  <si>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</si>
  <si>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</si>
  <si>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</si>
  <si>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</si>
  <si>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</si>
  <si>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</si>
  <si>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</si>
  <si>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</si>
  <si>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</si>
  <si>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</si>
  <si>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</si>
  <si>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</si>
  <si>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</si>
  <si>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</si>
  <si>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</si>
  <si>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</si>
  <si>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</si>
  <si>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</si>
  <si>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</si>
  <si>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</si>
  <si>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</si>
  <si>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</si>
  <si>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</si>
  <si>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</si>
  <si>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</si>
  <si>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</si>
  <si>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</si>
  <si>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</si>
  <si>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</si>
  <si>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</si>
  <si>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</si>
  <si>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</si>
  <si>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</si>
  <si>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</si>
  <si>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</si>
  <si>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</si>
  <si>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</si>
  <si>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</si>
  <si>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</si>
  <si>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</si>
  <si>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</si>
  <si>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</si>
  <si>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</si>
  <si>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</si>
  <si>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</si>
  <si>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</si>
  <si>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</si>
  <si>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</si>
  <si>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</si>
  <si>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</si>
  <si>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</si>
  <si>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</si>
  <si>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</si>
  <si>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</si>
  <si>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</si>
  <si>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</si>
  <si>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</si>
  <si>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</si>
  <si>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</si>
  <si>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</si>
  <si>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</si>
  <si>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</si>
  <si>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</si>
  <si>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</si>
  <si>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</si>
  <si>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</si>
  <si>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</si>
  <si>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</si>
  <si>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</si>
  <si>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</si>
  <si>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</si>
  <si>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</si>
  <si>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</si>
  <si>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</si>
  <si>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</si>
  <si>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</si>
  <si>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</si>
  <si>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</si>
  <si>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Johnson</t>
  </si>
  <si>
    <t>Mutz</t>
  </si>
  <si>
    <t>Lee</t>
  </si>
  <si>
    <t>Turner</t>
  </si>
  <si>
    <t>Rangel</t>
  </si>
  <si>
    <t>Lacey</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</si>
  <si>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</si>
  <si>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</si>
  <si>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</si>
  <si>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</si>
  <si>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</si>
  <si>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</si>
  <si>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</si>
  <si>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</si>
  <si>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</si>
  <si>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</si>
  <si>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</si>
  <si>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</si>
  <si>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</si>
  <si>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</si>
  <si>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</si>
  <si>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</si>
  <si>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</si>
  <si>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</si>
  <si>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</si>
  <si>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</si>
  <si>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</si>
  <si>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</si>
  <si>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</si>
  <si>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</si>
  <si>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</si>
  <si>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</si>
  <si>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</si>
  <si>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</si>
  <si>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</si>
  <si>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</si>
  <si>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</si>
  <si>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</si>
  <si>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</si>
  <si>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</si>
  <si>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</si>
  <si>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</si>
  <si>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</si>
  <si>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</si>
  <si>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</si>
  <si>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</si>
  <si>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</si>
  <si>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</si>
  <si>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</si>
  <si>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</si>
  <si>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</si>
  <si>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</si>
  <si>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</si>
  <si>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</si>
  <si>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</si>
  <si>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</si>
  <si>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</si>
  <si>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</si>
  <si>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</si>
  <si>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</si>
  <si>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</si>
  <si>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</si>
  <si>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</si>
  <si>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</si>
  <si>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</si>
  <si>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</si>
  <si>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</si>
  <si>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</si>
  <si>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</si>
  <si>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</si>
  <si>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</si>
  <si>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</si>
  <si>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</si>
  <si>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</si>
  <si>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</si>
  <si>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</si>
  <si>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</si>
  <si>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</si>
  <si>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</si>
  <si>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</si>
  <si>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</si>
  <si>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</si>
  <si>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</si>
  <si>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</si>
  <si>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</si>
  <si>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</si>
  <si>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</si>
  <si>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</si>
  <si>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</si>
  <si>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</si>
  <si>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</si>
  <si>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</si>
  <si>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</si>
  <si>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</si>
  <si>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</si>
  <si>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</si>
  <si>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</si>
  <si>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</si>
  <si>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</si>
  <si>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</si>
  <si>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</si>
  <si>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</si>
  <si>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</si>
  <si>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</si>
  <si>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</si>
  <si>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</si>
  <si>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</si>
  <si>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</si>
  <si>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</si>
  <si>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</si>
  <si>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</si>
  <si>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</si>
  <si>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</si>
  <si>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</si>
  <si>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</si>
  <si>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</si>
  <si>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</si>
  <si>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</si>
  <si>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</si>
  <si>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</si>
  <si>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</si>
  <si>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</si>
  <si>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</si>
  <si>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</si>
  <si>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</si>
  <si>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</si>
  <si>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</si>
  <si>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</si>
  <si>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</si>
  <si>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</si>
  <si>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</si>
  <si>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</si>
  <si>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</si>
  <si>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</si>
  <si>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</si>
  <si>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</si>
  <si>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</si>
  <si>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</si>
  <si>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</si>
  <si>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</si>
  <si>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</si>
  <si>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</si>
  <si>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</si>
  <si>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</si>
  <si>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</si>
  <si>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</si>
  <si>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</si>
  <si>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</si>
  <si>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</si>
  <si>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</si>
  <si>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</si>
  <si>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</si>
  <si>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</si>
  <si>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</si>
  <si>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</si>
  <si>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</si>
  <si>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</si>
  <si>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</si>
  <si>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</si>
  <si>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</si>
  <si>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</si>
  <si>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</si>
  <si>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</si>
  <si>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</si>
  <si>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</si>
  <si>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</si>
  <si>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</si>
  <si>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</si>
  <si>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</si>
  <si>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</si>
  <si>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</si>
  <si>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</si>
  <si>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</si>
  <si>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</si>
  <si>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</si>
  <si>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</si>
  <si>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</si>
  <si>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</si>
  <si>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</si>
  <si>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</si>
  <si>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</si>
  <si>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</si>
  <si>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</si>
  <si>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</si>
  <si>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</si>
  <si>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</si>
  <si>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</si>
  <si>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</si>
  <si>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</si>
  <si>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</si>
  <si>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</si>
  <si>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Lindsay</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</si>
  <si>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</si>
  <si>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</si>
  <si>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</si>
  <si>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</si>
  <si>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</si>
  <si>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</si>
  <si>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</si>
  <si>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</si>
  <si>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</si>
  <si>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</si>
  <si>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</si>
  <si>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</si>
  <si>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</si>
  <si>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</si>
  <si>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</si>
  <si>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</si>
  <si>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</si>
  <si>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</si>
  <si>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</si>
  <si>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</si>
  <si>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</si>
  <si>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</si>
  <si>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</si>
  <si>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</si>
  <si>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</si>
  <si>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</si>
  <si>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</si>
  <si>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</si>
  <si>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</si>
  <si>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</si>
  <si>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</si>
  <si>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</si>
  <si>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</si>
  <si>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</si>
  <si>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Ashley</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</si>
  <si>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</si>
  <si>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</si>
  <si>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</si>
  <si>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</si>
  <si>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</si>
  <si>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</si>
  <si>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</si>
  <si>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</si>
  <si>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</si>
  <si>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</si>
  <si>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</si>
  <si>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</si>
  <si>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</si>
  <si>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</si>
  <si>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</si>
  <si>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</si>
  <si>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</si>
  <si>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</si>
  <si>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</si>
  <si>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</si>
  <si>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</si>
  <si>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</si>
  <si>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</si>
  <si>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</si>
  <si>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</si>
  <si>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</si>
  <si>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</si>
  <si>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</si>
  <si>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</si>
  <si>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Spencer</t>
  </si>
  <si>
    <t>Jarosik</t>
  </si>
  <si>
    <t>Heinzen</t>
  </si>
  <si>
    <t>Kelley</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</si>
  <si>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</si>
  <si>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</si>
  <si>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</si>
  <si>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</si>
  <si>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</si>
  <si>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</si>
  <si>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</si>
  <si>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</si>
  <si>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</si>
  <si>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</si>
  <si>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</si>
  <si>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</si>
  <si>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</si>
  <si>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</si>
  <si>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</si>
  <si>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</si>
  <si>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</si>
  <si>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</si>
  <si>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</si>
  <si>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</si>
  <si>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</si>
  <si>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</si>
  <si>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</si>
  <si>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</si>
  <si>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</si>
  <si>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</si>
  <si>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</si>
  <si>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</si>
  <si>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</si>
  <si>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</si>
  <si>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</si>
  <si>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</si>
  <si>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</si>
  <si>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</si>
  <si>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</si>
  <si>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</si>
  <si>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</si>
  <si>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</si>
  <si>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</si>
  <si>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</si>
  <si>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</si>
  <si>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</si>
  <si>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</si>
  <si>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</si>
  <si>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</si>
  <si>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</si>
  <si>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</si>
  <si>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</si>
  <si>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</si>
  <si>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</si>
  <si>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</si>
  <si>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</si>
  <si>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</si>
  <si>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</si>
  <si>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</si>
  <si>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</si>
  <si>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</si>
  <si>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</si>
  <si>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</si>
  <si>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</si>
  <si>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</si>
  <si>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</si>
  <si>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</si>
  <si>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</si>
  <si>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</si>
  <si>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</si>
  <si>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</si>
  <si>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Martin</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</si>
  <si>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</si>
  <si>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</si>
  <si>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</si>
  <si>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</si>
  <si>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</si>
  <si>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</si>
  <si>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</si>
  <si>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</si>
  <si>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</si>
  <si>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</si>
  <si>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</si>
  <si>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</si>
  <si>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</si>
  <si>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</si>
  <si>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</si>
  <si>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</si>
  <si>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</si>
  <si>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</si>
  <si>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</si>
  <si>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</si>
  <si>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</si>
  <si>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</si>
  <si>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</si>
  <si>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</si>
  <si>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</si>
  <si>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</si>
  <si>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</si>
  <si>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</si>
  <si>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</si>
  <si>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</si>
  <si>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</si>
  <si>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</si>
  <si>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</si>
  <si>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</si>
  <si>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</si>
  <si>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</si>
  <si>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</si>
  <si>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Kelly</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</si>
  <si>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</si>
  <si>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</si>
  <si>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</si>
  <si>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</si>
  <si>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</si>
  <si>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</si>
  <si>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</si>
  <si>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</si>
  <si>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</si>
  <si>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</si>
  <si>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</si>
  <si>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</si>
  <si>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</si>
  <si>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</si>
  <si>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</si>
  <si>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</si>
  <si>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</si>
  <si>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</si>
  <si>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</si>
  <si>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</si>
  <si>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</si>
  <si>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</si>
  <si>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</si>
  <si>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</si>
  <si>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</si>
  <si>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</si>
  <si>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</si>
  <si>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</si>
  <si>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</si>
  <si>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</si>
  <si>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</si>
  <si>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</si>
  <si>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</si>
  <si>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Ryan</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</si>
  <si>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</si>
  <si>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</si>
  <si>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</si>
  <si>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</si>
  <si>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</si>
  <si>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</si>
  <si>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</si>
  <si>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</si>
  <si>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</si>
  <si>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</si>
  <si>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</si>
  <si>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</si>
  <si>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</si>
  <si>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</si>
  <si>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</si>
  <si>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</si>
  <si>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</si>
  <si>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</si>
  <si>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</si>
  <si>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</si>
  <si>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</si>
  <si>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George</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</si>
  <si>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</si>
  <si>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</si>
  <si>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</si>
  <si>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</si>
  <si>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</si>
  <si>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</si>
  <si>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</si>
  <si>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</si>
  <si>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</si>
  <si>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</si>
  <si>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</si>
  <si>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</si>
  <si>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</si>
  <si>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</si>
  <si>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</si>
  <si>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</si>
  <si>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</si>
  <si>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</si>
  <si>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</si>
  <si>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</si>
  <si>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</si>
  <si>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</si>
  <si>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Craig</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</si>
  <si>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</si>
  <si>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</si>
  <si>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</si>
  <si>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</si>
  <si>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</si>
  <si>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</si>
  <si>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</si>
  <si>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</si>
  <si>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</si>
  <si>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</si>
  <si>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</si>
  <si>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</si>
  <si>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</si>
  <si>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</si>
  <si>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</si>
  <si>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</si>
  <si>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</si>
  <si>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</si>
  <si>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</si>
  <si>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</si>
  <si>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</si>
  <si>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</si>
  <si>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</si>
  <si>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</si>
  <si>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</si>
  <si>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</si>
  <si>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</si>
  <si>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</si>
  <si>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</si>
  <si>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</si>
  <si>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</si>
  <si>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</si>
  <si>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</si>
  <si>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</si>
  <si>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</si>
  <si>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</si>
  <si>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</si>
  <si>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</si>
  <si>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</si>
  <si>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</si>
  <si>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</si>
  <si>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</si>
  <si>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</si>
  <si>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</si>
  <si>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</si>
  <si>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</si>
  <si>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</si>
  <si>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</si>
  <si>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</si>
  <si>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</si>
  <si>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</si>
  <si>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</si>
  <si>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</si>
  <si>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</si>
  <si>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</si>
  <si>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</si>
  <si>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</si>
  <si>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</si>
  <si>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Scott</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</si>
  <si>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</si>
  <si>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</si>
  <si>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</si>
  <si>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</si>
  <si>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</si>
  <si>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</si>
  <si>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</si>
  <si>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</si>
  <si>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</si>
  <si>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</si>
  <si>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</si>
  <si>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</si>
  <si>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</si>
  <si>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</si>
  <si>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</si>
  <si>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</si>
  <si>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</si>
  <si>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</si>
  <si>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</si>
  <si>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</si>
  <si>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</si>
  <si>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</si>
  <si>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</si>
  <si>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</si>
  <si>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</si>
  <si>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</si>
  <si>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</si>
  <si>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</si>
  <si>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</si>
  <si>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</si>
  <si>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</si>
  <si>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</si>
  <si>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</si>
  <si>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</si>
  <si>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</si>
  <si>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</si>
  <si>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</si>
  <si>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</si>
  <si>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</si>
  <si>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</si>
  <si>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</si>
  <si>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</si>
  <si>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</si>
  <si>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</si>
  <si>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</si>
  <si>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</si>
  <si>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</si>
  <si>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Haley</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</si>
  <si>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</si>
  <si>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</si>
  <si>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</si>
  <si>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</si>
  <si>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</si>
  <si>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</si>
  <si>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</si>
  <si>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</si>
  <si>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</si>
  <si>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</si>
  <si>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</si>
  <si>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</si>
  <si>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</si>
  <si>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</si>
  <si>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</si>
  <si>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</si>
  <si>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</si>
  <si>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</si>
  <si>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</si>
  <si>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</si>
  <si>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</si>
  <si>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</si>
  <si>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</si>
  <si>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</si>
  <si>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</si>
  <si>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</si>
  <si>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</si>
  <si>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</si>
  <si>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</si>
  <si>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</si>
  <si>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</si>
  <si>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</si>
  <si>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</si>
  <si>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</si>
  <si>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</si>
  <si>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</si>
  <si>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</si>
  <si>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</si>
  <si>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</si>
  <si>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</si>
  <si>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</si>
  <si>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</si>
  <si>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</si>
  <si>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</si>
  <si>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</si>
  <si>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</si>
  <si>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</si>
  <si>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</si>
  <si>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</si>
  <si>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</si>
  <si>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</si>
  <si>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</si>
  <si>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</si>
  <si>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</si>
  <si>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</si>
  <si>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</si>
  <si>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</si>
  <si>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</si>
  <si>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</si>
  <si>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</si>
  <si>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</si>
  <si>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</si>
  <si>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</si>
  <si>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</si>
  <si>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</si>
  <si>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</si>
  <si>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</si>
  <si>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</si>
  <si>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</si>
  <si>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</si>
  <si>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</si>
  <si>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</si>
  <si>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</si>
  <si>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</si>
  <si>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</si>
  <si>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</si>
  <si>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</si>
  <si>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</si>
  <si>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</si>
  <si>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</si>
  <si>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</si>
  <si>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</si>
  <si>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</si>
  <si>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</si>
  <si>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</si>
  <si>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</si>
  <si>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</si>
  <si>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</si>
  <si>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</si>
  <si>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</si>
  <si>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</si>
  <si>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</si>
  <si>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</si>
  <si>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</si>
  <si>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</si>
  <si>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</si>
  <si>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</si>
  <si>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</si>
  <si>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</si>
  <si>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</si>
  <si>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</si>
  <si>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</si>
  <si>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</si>
  <si>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</si>
  <si>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</si>
  <si>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</si>
  <si>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</si>
  <si>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</si>
  <si>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</si>
  <si>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</si>
  <si>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</si>
  <si>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</si>
  <si>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Taylor</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</si>
  <si>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</si>
  <si>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</si>
  <si>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</si>
  <si>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</si>
  <si>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</si>
  <si>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</si>
  <si>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</si>
  <si>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</si>
  <si>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</si>
  <si>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</si>
  <si>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</si>
  <si>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</si>
  <si>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</si>
  <si>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</si>
  <si>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</si>
  <si>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</si>
  <si>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</si>
  <si>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</si>
  <si>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</si>
  <si>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</si>
  <si>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</si>
  <si>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</si>
  <si>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</si>
  <si>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</si>
  <si>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</si>
  <si>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</si>
  <si>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</si>
  <si>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</si>
  <si>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</si>
  <si>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</si>
  <si>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</si>
  <si>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</si>
  <si>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</si>
  <si>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</si>
  <si>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</si>
  <si>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</si>
  <si>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</si>
  <si>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</si>
  <si>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</si>
  <si>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</si>
  <si>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</si>
  <si>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</si>
  <si>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</si>
  <si>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</si>
  <si>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</si>
  <si>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</si>
  <si>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</si>
  <si>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</si>
  <si>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</si>
  <si>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</si>
  <si>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</si>
  <si>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</si>
  <si>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</si>
  <si>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</si>
  <si>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</si>
  <si>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</si>
  <si>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</si>
  <si>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</si>
  <si>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</si>
  <si>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</si>
  <si>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</si>
  <si>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</si>
  <si>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</si>
  <si>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</si>
  <si>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</si>
  <si>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</si>
  <si>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</si>
  <si>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</si>
  <si>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</si>
  <si>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</si>
  <si>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</si>
  <si>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</si>
  <si>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</si>
  <si>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</si>
  <si>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</si>
  <si>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</si>
  <si>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</si>
  <si>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</si>
  <si>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</si>
  <si>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</si>
  <si>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</si>
  <si>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</si>
  <si>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</si>
  <si>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</si>
  <si>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</si>
  <si>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</si>
  <si>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</si>
  <si>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</si>
  <si>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</si>
  <si>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</si>
  <si>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</si>
  <si>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</si>
  <si>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</si>
  <si>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</si>
  <si>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</si>
  <si>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</si>
  <si>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</si>
  <si>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</si>
  <si>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</si>
  <si>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</si>
  <si>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</si>
  <si>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</si>
  <si>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</si>
  <si>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</si>
  <si>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</si>
  <si>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</si>
  <si>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</si>
  <si>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</si>
  <si>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</si>
  <si>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Thomas</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</si>
  <si>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</si>
  <si>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</si>
  <si>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</si>
  <si>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</si>
  <si>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</si>
  <si>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</si>
  <si>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</si>
  <si>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</si>
  <si>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</si>
  <si>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</si>
  <si>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</si>
  <si>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</si>
  <si>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</si>
  <si>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</si>
  <si>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</si>
  <si>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</si>
  <si>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</si>
  <si>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</si>
  <si>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</si>
  <si>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</si>
  <si>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</si>
  <si>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</si>
  <si>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</si>
  <si>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</si>
  <si>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</si>
  <si>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</si>
  <si>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</si>
  <si>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</si>
  <si>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</si>
  <si>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</si>
  <si>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</si>
  <si>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</si>
  <si>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</si>
  <si>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</si>
  <si>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</si>
  <si>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</si>
  <si>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</si>
  <si>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</si>
  <si>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</si>
  <si>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</si>
  <si>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</si>
  <si>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</si>
  <si>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</si>
  <si>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</si>
  <si>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</si>
  <si>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</si>
  <si>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</si>
  <si>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</si>
  <si>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</si>
  <si>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</si>
  <si>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</si>
  <si>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</si>
  <si>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</si>
  <si>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</si>
  <si>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</si>
  <si>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</si>
  <si>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</si>
  <si>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</si>
  <si>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</si>
  <si>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</si>
  <si>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</si>
  <si>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</si>
  <si>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</si>
  <si>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</si>
  <si>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</si>
  <si>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</si>
  <si>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</si>
  <si>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</si>
  <si>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</si>
  <si>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</si>
  <si>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</si>
  <si>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</si>
  <si>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</si>
  <si>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</si>
  <si>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</si>
  <si>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</si>
  <si>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</si>
  <si>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</si>
  <si>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</si>
  <si>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</si>
  <si>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</si>
  <si>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</si>
  <si>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</si>
  <si>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</si>
  <si>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</si>
  <si>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</si>
  <si>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</si>
  <si>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</si>
  <si>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</si>
  <si>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</si>
  <si>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</si>
  <si>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</si>
  <si>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</si>
  <si>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</si>
  <si>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</si>
  <si>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</si>
  <si>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</si>
  <si>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</si>
  <si>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</si>
  <si>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</si>
  <si>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</si>
  <si>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</si>
  <si>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</si>
  <si>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</si>
  <si>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</si>
  <si>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</si>
  <si>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</si>
  <si>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</si>
  <si>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</si>
  <si>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</si>
  <si>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</si>
  <si>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</si>
  <si>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</si>
  <si>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</si>
  <si>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</si>
  <si>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Gardner</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</si>
  <si>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</si>
  <si>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</si>
  <si>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</si>
  <si>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</si>
  <si>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</si>
  <si>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</si>
  <si>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</si>
  <si>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</si>
  <si>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</si>
  <si>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</si>
  <si>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</si>
  <si>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</si>
  <si>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</si>
  <si>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</si>
  <si>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</si>
  <si>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</si>
  <si>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</si>
  <si>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</si>
  <si>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</si>
  <si>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</si>
  <si>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</si>
  <si>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</si>
  <si>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</si>
  <si>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</si>
  <si>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</si>
  <si>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</si>
  <si>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</si>
  <si>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</si>
  <si>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</si>
  <si>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</si>
  <si>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</si>
  <si>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</si>
  <si>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</si>
  <si>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</si>
  <si>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</si>
  <si>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</si>
  <si>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</si>
  <si>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</si>
  <si>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</si>
  <si>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</si>
  <si>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</si>
  <si>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</si>
  <si>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</si>
  <si>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</si>
  <si>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</si>
  <si>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</si>
  <si>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</si>
  <si>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</si>
  <si>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</si>
  <si>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</si>
  <si>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</si>
  <si>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</si>
  <si>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</si>
  <si>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</si>
  <si>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</si>
  <si>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</si>
  <si>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</si>
  <si>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</si>
  <si>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Paul</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</si>
  <si>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</si>
  <si>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</si>
  <si>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</si>
  <si>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</si>
  <si>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</si>
  <si>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</si>
  <si>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</si>
  <si>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</si>
  <si>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</si>
  <si>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</si>
  <si>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</si>
  <si>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</si>
  <si>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</si>
  <si>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</si>
  <si>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</si>
  <si>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</si>
  <si>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</si>
  <si>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</si>
  <si>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</si>
  <si>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</si>
  <si>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</si>
  <si>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</si>
  <si>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</si>
  <si>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</si>
  <si>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Lynn</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</si>
  <si>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</si>
  <si>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</si>
  <si>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</si>
  <si>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</si>
  <si>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</si>
  <si>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</si>
  <si>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</si>
  <si>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</si>
  <si>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</si>
  <si>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</si>
  <si>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</si>
  <si>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</si>
  <si>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</si>
  <si>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</si>
  <si>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</si>
  <si>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</si>
  <si>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</si>
  <si>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</si>
  <si>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</si>
  <si>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</si>
  <si>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</si>
  <si>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</si>
  <si>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</si>
  <si>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</si>
  <si>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</si>
  <si>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</si>
  <si>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</si>
  <si>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</si>
  <si>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</si>
  <si>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</si>
  <si>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</si>
  <si>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</si>
  <si>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</si>
  <si>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</si>
  <si>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</si>
  <si>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</si>
  <si>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</si>
  <si>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</si>
  <si>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</si>
  <si>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</si>
  <si>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</si>
  <si>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</si>
  <si>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</si>
  <si>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</si>
  <si>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</si>
  <si>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</si>
  <si>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</si>
  <si>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</si>
  <si>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</si>
  <si>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</si>
  <si>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</si>
  <si>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</si>
  <si>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</si>
  <si>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</si>
  <si>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</si>
  <si>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</si>
  <si>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</si>
  <si>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</si>
  <si>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</si>
  <si>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</si>
  <si>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</si>
  <si>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</si>
  <si>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</si>
  <si>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Blake</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</si>
  <si>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</si>
  <si>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</si>
  <si>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</si>
  <si>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</si>
  <si>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</si>
  <si>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</si>
  <si>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</si>
  <si>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</si>
  <si>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</si>
  <si>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</si>
  <si>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</si>
  <si>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</si>
  <si>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</si>
  <si>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</si>
  <si>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</si>
  <si>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</si>
  <si>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</si>
  <si>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</si>
  <si>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</si>
  <si>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</si>
  <si>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</si>
  <si>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</si>
  <si>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</si>
  <si>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</si>
  <si>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</si>
  <si>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Patrick</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</si>
  <si>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</si>
  <si>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</si>
  <si>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</si>
  <si>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</si>
  <si>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</si>
  <si>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</si>
  <si>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</si>
  <si>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</si>
  <si>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</si>
  <si>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</si>
  <si>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</si>
  <si>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</si>
  <si>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</si>
  <si>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</si>
  <si>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</si>
  <si>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</si>
  <si>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</si>
  <si>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</si>
  <si>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</si>
  <si>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</si>
  <si>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</si>
  <si>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</si>
  <si>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</si>
  <si>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</si>
  <si>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</si>
  <si>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</si>
  <si>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</si>
  <si>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</si>
  <si>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</si>
  <si>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</si>
  <si>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</si>
  <si>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</si>
  <si>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</si>
  <si>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</si>
  <si>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</si>
  <si>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</si>
  <si>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</si>
  <si>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</si>
  <si>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</si>
  <si>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</si>
  <si>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</si>
  <si>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</si>
  <si>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</si>
  <si>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Ainsley</t>
  </si>
  <si>
    <t>Overpeck</t>
  </si>
  <si>
    <t>Levine</t>
  </si>
  <si>
    <t>Jean</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</si>
  <si>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</si>
  <si>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</si>
  <si>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</si>
  <si>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</si>
  <si>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</si>
  <si>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</si>
  <si>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</si>
  <si>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</si>
  <si>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</si>
  <si>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</si>
  <si>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</si>
  <si>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</si>
  <si>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</si>
  <si>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</si>
  <si>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</si>
  <si>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</si>
  <si>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</si>
  <si>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</si>
  <si>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</si>
  <si>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</si>
  <si>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</si>
  <si>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</si>
  <si>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</si>
  <si>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</si>
  <si>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</si>
  <si>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</si>
  <si>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</si>
  <si>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</si>
  <si>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</si>
  <si>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</si>
  <si>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</si>
  <si>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</si>
  <si>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</si>
  <si>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</si>
  <si>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</si>
  <si>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</si>
  <si>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</si>
  <si>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</si>
  <si>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</si>
  <si>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</si>
  <si>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</si>
  <si>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</si>
  <si>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</si>
  <si>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</si>
  <si>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</si>
  <si>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</si>
  <si>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</si>
  <si>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</si>
  <si>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</si>
  <si>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</si>
  <si>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</si>
  <si>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</si>
  <si>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</si>
  <si>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</si>
  <si>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</si>
  <si>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</si>
  <si>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</si>
  <si>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</si>
  <si>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</si>
  <si>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</si>
  <si>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</si>
  <si>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</si>
  <si>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</si>
  <si>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</si>
  <si>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</si>
  <si>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</si>
  <si>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</si>
  <si>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Lindsey</t>
  </si>
  <si>
    <t>Krueger</t>
  </si>
  <si>
    <t>Babler</t>
  </si>
  <si>
    <t>Brezenski</t>
  </si>
  <si>
    <t>Marschner</t>
  </si>
  <si>
    <t>Montez</t>
  </si>
  <si>
    <t>Hurt</t>
  </si>
  <si>
    <t>Garey</t>
  </si>
  <si>
    <t>Reddy</t>
  </si>
  <si>
    <t>Mueller</t>
  </si>
  <si>
    <t>Julia</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</si>
  <si>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</si>
  <si>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</si>
  <si>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</si>
  <si>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</si>
  <si>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</si>
  <si>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</si>
  <si>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</si>
  <si>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</si>
  <si>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</si>
  <si>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</si>
  <si>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</si>
  <si>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</si>
  <si>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</si>
  <si>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</si>
  <si>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</si>
  <si>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</si>
  <si>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</si>
  <si>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</si>
  <si>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</si>
  <si>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</si>
  <si>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</si>
  <si>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</si>
  <si>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</si>
  <si>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</si>
  <si>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</si>
  <si>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</si>
  <si>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</si>
  <si>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</si>
  <si>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</si>
  <si>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</si>
  <si>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</si>
  <si>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</si>
  <si>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</si>
  <si>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</si>
  <si>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</si>
  <si>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</si>
  <si>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</si>
  <si>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</si>
  <si>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</si>
  <si>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</si>
  <si>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</si>
  <si>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</si>
  <si>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</si>
  <si>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</si>
  <si>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</si>
  <si>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</si>
  <si>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</si>
  <si>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</si>
  <si>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</si>
  <si>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</si>
  <si>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Douglas</t>
  </si>
  <si>
    <t>Tecklenburg</t>
  </si>
  <si>
    <t>Schenck</t>
  </si>
  <si>
    <t>Blendell</t>
  </si>
  <si>
    <t>Parodi</t>
  </si>
  <si>
    <t>Morgan</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</si>
  <si>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</si>
  <si>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</si>
  <si>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</si>
  <si>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</si>
  <si>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</si>
  <si>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</si>
  <si>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</si>
  <si>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</si>
  <si>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</si>
  <si>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</si>
  <si>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</si>
  <si>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</si>
  <si>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</si>
  <si>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</si>
  <si>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</si>
  <si>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</si>
  <si>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</si>
  <si>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</si>
  <si>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</si>
  <si>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Todd</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</si>
  <si>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</si>
  <si>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</si>
  <si>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</si>
  <si>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</si>
  <si>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</si>
  <si>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</si>
  <si>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</si>
  <si>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</si>
  <si>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</si>
  <si>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</si>
  <si>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</si>
  <si>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</si>
  <si>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</si>
  <si>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</si>
  <si>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</si>
  <si>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</si>
  <si>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</si>
  <si>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</si>
  <si>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</si>
  <si>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</si>
  <si>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</si>
  <si>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Bruce</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</si>
  <si>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</si>
  <si>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</si>
  <si>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</si>
  <si>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</si>
  <si>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</si>
  <si>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</si>
  <si>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</si>
  <si>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</si>
  <si>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</si>
  <si>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</si>
  <si>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</si>
  <si>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</si>
  <si>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</si>
  <si>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</si>
  <si>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</si>
  <si>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</si>
  <si>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</si>
  <si>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</si>
  <si>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</si>
  <si>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</si>
  <si>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</si>
  <si>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</si>
  <si>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</si>
  <si>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</si>
  <si>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</si>
  <si>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</si>
  <si>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Casey</t>
  </si>
  <si>
    <t>Randall</t>
  </si>
  <si>
    <t>Doyon</t>
  </si>
  <si>
    <t>Sankey</t>
  </si>
  <si>
    <t>Stilgenbauer</t>
  </si>
  <si>
    <t>Jaskiewicz</t>
  </si>
  <si>
    <t>Deppen</t>
  </si>
  <si>
    <t>Hine</t>
  </si>
  <si>
    <t>Mathews</t>
  </si>
  <si>
    <t>Yabu</t>
  </si>
  <si>
    <t>Strang</t>
  </si>
  <si>
    <t>Frank</t>
  </si>
  <si>
    <t>Shanley</t>
  </si>
  <si>
    <t>Mancebo Garcia</t>
  </si>
  <si>
    <t>Keehan</t>
  </si>
  <si>
    <t>Mahaney</t>
  </si>
  <si>
    <t>Nolan</t>
  </si>
  <si>
    <t>Sobrino</t>
  </si>
  <si>
    <t>Gennaro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</si>
  <si>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</si>
  <si>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</si>
  <si>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</si>
  <si>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</si>
  <si>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</si>
  <si>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</si>
  <si>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</si>
  <si>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</si>
  <si>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</si>
  <si>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</si>
  <si>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</si>
  <si>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</si>
  <si>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</si>
  <si>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</si>
  <si>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</si>
  <si>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</si>
  <si>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</si>
  <si>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</si>
  <si>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</si>
  <si>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</si>
  <si>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</si>
  <si>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</si>
  <si>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</si>
  <si>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</si>
  <si>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</si>
  <si>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</si>
  <si>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</si>
  <si>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</si>
  <si>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</si>
  <si>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</si>
  <si>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</si>
  <si>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</si>
  <si>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</si>
  <si>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</si>
  <si>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</si>
  <si>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</si>
  <si>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</si>
  <si>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</si>
  <si>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</si>
  <si>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</si>
  <si>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</si>
  <si>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</si>
  <si>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</si>
  <si>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Simon</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</si>
  <si>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</si>
  <si>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</si>
  <si>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</si>
  <si>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</si>
  <si>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</si>
  <si>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</si>
  <si>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</si>
  <si>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</si>
  <si>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</si>
  <si>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</si>
  <si>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</si>
  <si>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</si>
  <si>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</si>
  <si>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</si>
  <si>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</si>
  <si>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</si>
  <si>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</si>
  <si>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</si>
  <si>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</si>
  <si>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</si>
  <si>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</si>
  <si>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</si>
  <si>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</si>
  <si>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</si>
  <si>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</si>
  <si>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</si>
  <si>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</si>
  <si>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</si>
  <si>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</si>
  <si>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</si>
  <si>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</si>
  <si>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</si>
  <si>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</si>
  <si>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</si>
  <si>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</si>
  <si>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</si>
  <si>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</si>
  <si>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</si>
  <si>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</si>
  <si>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</si>
  <si>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</si>
  <si>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</si>
  <si>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</si>
  <si>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</si>
  <si>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</si>
  <si>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</si>
  <si>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</si>
  <si>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</si>
  <si>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</si>
  <si>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</si>
  <si>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Marcus</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</si>
  <si>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</si>
  <si>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</si>
  <si>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</si>
  <si>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</si>
  <si>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</si>
  <si>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</si>
  <si>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</si>
  <si>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</si>
  <si>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</si>
  <si>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</si>
  <si>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</si>
  <si>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</si>
  <si>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</si>
  <si>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</si>
  <si>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</si>
  <si>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</si>
  <si>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</si>
  <si>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</si>
  <si>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</si>
  <si>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</si>
  <si>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</si>
  <si>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</si>
  <si>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</si>
  <si>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</si>
  <si>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</si>
  <si>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</si>
  <si>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</si>
  <si>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</si>
  <si>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</si>
  <si>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</si>
  <si>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</si>
  <si>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Rich</t>
  </si>
  <si>
    <t>Fayter</t>
  </si>
  <si>
    <t>Parise</t>
  </si>
  <si>
    <t>Andrew</t>
  </si>
  <si>
    <t>Gryniewicz</t>
  </si>
  <si>
    <t>Panora</t>
  </si>
  <si>
    <t>Lambe</t>
  </si>
  <si>
    <t>Casto</t>
  </si>
  <si>
    <t>Martelli</t>
  </si>
  <si>
    <t>Naskret</t>
  </si>
  <si>
    <t>Maloney</t>
  </si>
  <si>
    <t>Amherst</t>
  </si>
  <si>
    <t>Johansen</t>
  </si>
  <si>
    <t>Chandler</t>
  </si>
  <si>
    <t>Kaufmann</t>
  </si>
  <si>
    <t>Barnes-Zurkinden</t>
  </si>
  <si>
    <t>Wolter</t>
  </si>
  <si>
    <t>Pearson</t>
  </si>
  <si>
    <t>Leon</t>
  </si>
  <si>
    <t>Marriott</t>
  </si>
  <si>
    <t>Wilkins</t>
  </si>
  <si>
    <t>Saiter</t>
  </si>
  <si>
    <t>Winrow</t>
  </si>
  <si>
    <t>Gries</t>
  </si>
  <si>
    <t>Strohschein</t>
  </si>
  <si>
    <t>Coogan</t>
  </si>
  <si>
    <t>Gagnon</t>
  </si>
  <si>
    <t>Brian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</si>
  <si>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</si>
  <si>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</si>
  <si>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</si>
  <si>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</si>
  <si>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</si>
  <si>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</si>
  <si>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</si>
  <si>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</si>
  <si>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</si>
  <si>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</si>
  <si>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</si>
  <si>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</si>
  <si>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</si>
  <si>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</si>
  <si>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</si>
  <si>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</si>
  <si>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</si>
  <si>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</si>
  <si>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</si>
  <si>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Anthony</t>
  </si>
  <si>
    <t>Hetrick</t>
  </si>
  <si>
    <t>Stern</t>
  </si>
  <si>
    <t>Newman</t>
  </si>
  <si>
    <t>Mone</t>
  </si>
  <si>
    <t>Powers</t>
  </si>
  <si>
    <t>Ulery</t>
  </si>
  <si>
    <t>Cho</t>
  </si>
  <si>
    <t>Reumann</t>
  </si>
  <si>
    <t>Cooper</t>
  </si>
  <si>
    <t>Cichon</t>
  </si>
  <si>
    <t>Maroevic</t>
  </si>
  <si>
    <t>Schulz</t>
  </si>
  <si>
    <t>Capriolo</t>
  </si>
  <si>
    <t>Borleis</t>
  </si>
  <si>
    <t>Conrad</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</si>
  <si>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</si>
  <si>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</si>
  <si>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</si>
  <si>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</si>
  <si>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</si>
  <si>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</si>
  <si>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</si>
  <si>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</si>
  <si>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</si>
  <si>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</si>
  <si>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</si>
  <si>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</si>
  <si>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</si>
  <si>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</si>
  <si>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</si>
  <si>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</si>
  <si>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</si>
  <si>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</si>
  <si>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</si>
  <si>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</si>
  <si>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</si>
  <si>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</si>
  <si>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</si>
  <si>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</si>
  <si>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</si>
  <si>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</si>
  <si>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</si>
  <si>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</si>
  <si>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</si>
  <si>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</si>
  <si>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</si>
  <si>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</si>
  <si>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</si>
  <si>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</si>
  <si>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</si>
  <si>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</si>
  <si>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</si>
  <si>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</si>
  <si>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</si>
  <si>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</si>
  <si>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</si>
  <si>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</si>
  <si>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</si>
  <si>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</si>
  <si>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</si>
  <si>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</si>
  <si>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</si>
  <si>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</si>
  <si>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</si>
  <si>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</si>
  <si>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</si>
  <si>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</si>
  <si>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</si>
  <si>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</si>
  <si>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</si>
  <si>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</si>
  <si>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Miles</t>
  </si>
  <si>
    <t>Zamore</t>
  </si>
  <si>
    <t>Donaghy</t>
  </si>
  <si>
    <t>Fiorini</t>
  </si>
  <si>
    <t>Alexander</t>
  </si>
  <si>
    <t>Watkins</t>
  </si>
  <si>
    <t>Cassel</t>
  </si>
  <si>
    <t>O'Sullivan</t>
  </si>
  <si>
    <t>Chepkirui</t>
  </si>
  <si>
    <t>Gurney</t>
  </si>
  <si>
    <t>Francis</t>
  </si>
  <si>
    <t>Gruca</t>
  </si>
  <si>
    <t>Rojas Alvarez</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</si>
  <si>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</si>
  <si>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</si>
  <si>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</si>
  <si>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</si>
  <si>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</si>
  <si>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</si>
  <si>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</si>
  <si>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</si>
  <si>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</si>
  <si>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</si>
  <si>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</si>
  <si>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</si>
  <si>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</si>
  <si>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</si>
  <si>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</si>
  <si>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</si>
  <si>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</si>
  <si>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</si>
  <si>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</si>
  <si>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</si>
  <si>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</si>
  <si>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</si>
  <si>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</si>
  <si>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</si>
  <si>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</si>
  <si>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</si>
  <si>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</si>
  <si>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</si>
  <si>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</si>
  <si>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</si>
  <si>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</si>
  <si>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</si>
  <si>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</si>
  <si>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</si>
  <si>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</si>
  <si>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Jacob</t>
  </si>
  <si>
    <t>McCutcheon</t>
  </si>
  <si>
    <t>Connor</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</si>
  <si>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</si>
  <si>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</si>
  <si>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</si>
  <si>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</si>
  <si>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</si>
  <si>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</si>
  <si>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</si>
  <si>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</si>
  <si>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</si>
  <si>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</si>
  <si>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</si>
  <si>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</si>
  <si>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</si>
  <si>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</si>
  <si>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</si>
  <si>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</si>
  <si>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</si>
  <si>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</si>
  <si>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</si>
  <si>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</si>
  <si>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</si>
  <si>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</si>
  <si>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</si>
  <si>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</si>
  <si>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</si>
  <si>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</si>
  <si>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</si>
  <si>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</si>
  <si>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</si>
  <si>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</si>
  <si>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</si>
  <si>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</si>
  <si>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</si>
  <si>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</si>
  <si>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</si>
  <si>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</si>
  <si>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</si>
  <si>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</si>
  <si>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</si>
  <si>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</si>
  <si>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</si>
  <si>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</si>
  <si>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</si>
  <si>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</si>
  <si>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</si>
  <si>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</si>
  <si>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</si>
  <si>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</si>
  <si>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</si>
  <si>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</si>
  <si>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</si>
  <si>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</si>
  <si>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</si>
  <si>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</si>
  <si>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</si>
  <si>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</si>
  <si>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</si>
  <si>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</si>
  <si>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</si>
  <si>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</si>
  <si>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</si>
  <si>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</si>
  <si>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</si>
  <si>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</si>
  <si>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</si>
  <si>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</si>
  <si>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</si>
  <si>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</si>
  <si>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</si>
  <si>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</si>
  <si>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</si>
  <si>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</si>
  <si>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</si>
  <si>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</si>
  <si>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</si>
  <si>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</si>
  <si>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</si>
  <si>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</si>
  <si>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</si>
  <si>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</si>
  <si>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</si>
  <si>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</si>
  <si>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</si>
  <si>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</si>
  <si>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</si>
  <si>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</si>
  <si>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</si>
  <si>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</si>
  <si>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</si>
  <si>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</si>
  <si>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</si>
  <si>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</si>
  <si>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</si>
  <si>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</si>
  <si>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</si>
  <si>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</si>
  <si>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</si>
  <si>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</si>
  <si>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</si>
  <si>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</si>
  <si>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</si>
  <si>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</si>
  <si>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</si>
  <si>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</si>
  <si>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</si>
  <si>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</si>
  <si>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</si>
  <si>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</si>
  <si>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</si>
  <si>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</si>
  <si>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</si>
  <si>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</si>
  <si>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</si>
  <si>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</si>
  <si>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</si>
  <si>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</si>
  <si>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</si>
  <si>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</si>
  <si>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</si>
  <si>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</si>
  <si>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</si>
  <si>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</si>
  <si>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</si>
  <si>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</si>
  <si>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</si>
  <si>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</si>
  <si>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</si>
  <si>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</si>
  <si>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Brady</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</si>
  <si>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</si>
  <si>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</si>
  <si>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</si>
  <si>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</si>
  <si>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</si>
  <si>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</si>
  <si>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</si>
  <si>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</si>
  <si>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</si>
  <si>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</si>
  <si>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</si>
  <si>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</si>
  <si>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</si>
  <si>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</si>
  <si>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</si>
  <si>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</si>
  <si>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</si>
  <si>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</si>
  <si>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</si>
  <si>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</si>
  <si>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</si>
  <si>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</si>
  <si>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</si>
  <si>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</si>
  <si>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</si>
  <si>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</si>
  <si>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</si>
  <si>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</si>
  <si>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</si>
  <si>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</si>
  <si>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</si>
  <si>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</si>
  <si>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</si>
  <si>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</si>
  <si>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</si>
  <si>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</si>
  <si>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</si>
  <si>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</si>
  <si>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</si>
  <si>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</si>
  <si>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</si>
  <si>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</si>
  <si>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</si>
  <si>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</si>
  <si>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</si>
  <si>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</si>
  <si>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</si>
  <si>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</si>
  <si>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</si>
  <si>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</si>
  <si>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</si>
  <si>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</si>
  <si>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</si>
  <si>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</si>
  <si>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</si>
  <si>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</si>
  <si>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</si>
  <si>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</si>
  <si>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</si>
  <si>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</si>
  <si>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</si>
  <si>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</si>
  <si>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</si>
  <si>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</si>
  <si>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</si>
  <si>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</si>
  <si>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</si>
  <si>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</si>
  <si>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</si>
  <si>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</si>
  <si>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</si>
  <si>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</si>
  <si>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</si>
  <si>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</si>
  <si>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</si>
  <si>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</si>
  <si>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</si>
  <si>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</si>
  <si>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</si>
  <si>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</si>
  <si>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</si>
  <si>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</si>
  <si>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</si>
  <si>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Freeman</t>
  </si>
  <si>
    <t>Petrulak</t>
  </si>
  <si>
    <t>Zablocki</t>
  </si>
  <si>
    <t>Van Meter</t>
  </si>
  <si>
    <t>Babay</t>
  </si>
  <si>
    <t>Moody</t>
  </si>
  <si>
    <t>Swierzbinski</t>
  </si>
  <si>
    <t>Schwartz</t>
  </si>
  <si>
    <t>Sanseverino</t>
  </si>
  <si>
    <t>Lawder</t>
  </si>
  <si>
    <t>Hoerner</t>
  </si>
  <si>
    <t>Beaulne</t>
  </si>
  <si>
    <t>Lunz</t>
  </si>
  <si>
    <t>Kyle</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</si>
  <si>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</si>
  <si>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</si>
  <si>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</si>
  <si>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</si>
  <si>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</si>
  <si>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</si>
  <si>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</si>
  <si>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</si>
  <si>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</si>
  <si>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</si>
  <si>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</si>
  <si>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</si>
  <si>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</si>
  <si>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</si>
  <si>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</si>
  <si>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</si>
  <si>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</si>
  <si>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</si>
  <si>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</si>
  <si>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</si>
  <si>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</si>
  <si>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</si>
  <si>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</si>
  <si>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</si>
  <si>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</si>
  <si>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</si>
  <si>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</si>
  <si>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</si>
  <si>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</si>
  <si>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</si>
  <si>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</si>
  <si>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</si>
  <si>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</si>
  <si>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</si>
  <si>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</si>
  <si>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</si>
  <si>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</si>
  <si>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</si>
  <si>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</si>
  <si>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</si>
  <si>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</si>
  <si>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</si>
  <si>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</si>
  <si>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</si>
  <si>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</si>
  <si>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</si>
  <si>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</si>
  <si>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April</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</si>
  <si>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</si>
  <si>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</si>
  <si>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</si>
  <si>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</si>
  <si>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</si>
  <si>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</si>
  <si>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</si>
  <si>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</si>
  <si>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</si>
  <si>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</si>
  <si>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</si>
  <si>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</si>
  <si>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</si>
  <si>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</si>
  <si>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</si>
  <si>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</si>
  <si>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</si>
  <si>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</si>
  <si>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</si>
  <si>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</si>
  <si>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</si>
  <si>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</si>
  <si>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</si>
  <si>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</si>
  <si>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</si>
  <si>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</si>
  <si>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</si>
  <si>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</si>
  <si>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</si>
  <si>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</si>
  <si>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</si>
  <si>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</si>
  <si>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</si>
  <si>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</si>
  <si>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</si>
  <si>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Ms. Kelly</t>
  </si>
  <si>
    <t>Mr. Matthew</t>
  </si>
  <si>
    <t>Mr. Phil</t>
  </si>
  <si>
    <t>Ms. Kelsey</t>
  </si>
  <si>
    <t>Ms. Kristyn</t>
  </si>
  <si>
    <t>Mr. Russell</t>
  </si>
  <si>
    <t>Mr. Scott</t>
  </si>
  <si>
    <t>Mr. Stephen</t>
  </si>
  <si>
    <t>Mr. Patrick</t>
  </si>
  <si>
    <t>Ms. Brooke</t>
  </si>
  <si>
    <t>Ms. Paola</t>
  </si>
  <si>
    <t>Mr. David</t>
  </si>
  <si>
    <t>Mr. Wade</t>
  </si>
  <si>
    <t>Mr. Franklin</t>
  </si>
  <si>
    <t>Ms. Leilani</t>
  </si>
  <si>
    <t>Mr. Philippe</t>
  </si>
  <si>
    <t>Ms. Jennifer</t>
  </si>
  <si>
    <t>Ms. Christina</t>
  </si>
  <si>
    <t>Mr. Said</t>
  </si>
  <si>
    <t>Mr. John</t>
  </si>
  <si>
    <t>Mr. Myles</t>
  </si>
  <si>
    <t>Ms. Madelyn</t>
  </si>
  <si>
    <t>Ms. Nicole</t>
  </si>
  <si>
    <t>Mr. Eric</t>
  </si>
  <si>
    <t>Mr. Emiliano</t>
  </si>
  <si>
    <t>Mr. Adam</t>
  </si>
  <si>
    <t>Mr. Zach</t>
  </si>
  <si>
    <t>Ms. Stephanie</t>
  </si>
  <si>
    <t>Ms. Natalie</t>
  </si>
  <si>
    <t>Mr. Jefferson</t>
  </si>
  <si>
    <t>Mr. Brendan</t>
  </si>
  <si>
    <t>Ms. Courtney</t>
  </si>
  <si>
    <t>Ms. Sydney</t>
  </si>
  <si>
    <t>Mr. Julien</t>
  </si>
  <si>
    <t>Mr. Ryan</t>
  </si>
  <si>
    <t>Ms. Anna</t>
  </si>
  <si>
    <t>Ms. Samantha</t>
  </si>
  <si>
    <t>Mr. Robert</t>
  </si>
  <si>
    <t>Mr. James</t>
  </si>
  <si>
    <t>Ms. Roseann</t>
  </si>
  <si>
    <t>Mr. Spencer</t>
  </si>
  <si>
    <t>Ms. Brianna</t>
  </si>
  <si>
    <t>Mr. Thomas</t>
  </si>
  <si>
    <t>Ms. Melissa</t>
  </si>
  <si>
    <t>Mr. Flavio</t>
  </si>
  <si>
    <t>Mr. Anthony</t>
  </si>
  <si>
    <t>Ms. Alex</t>
  </si>
  <si>
    <t>Mr. Andrew</t>
  </si>
  <si>
    <t>Ms. Dara</t>
  </si>
  <si>
    <t>Ms. Inna</t>
  </si>
  <si>
    <t>Mr. Ari</t>
  </si>
  <si>
    <t>Ms. Lindsey</t>
  </si>
  <si>
    <t>Mr. Kenny</t>
  </si>
  <si>
    <t>Ms. Louise</t>
  </si>
  <si>
    <t>Mr. Cameron</t>
  </si>
  <si>
    <t>Ms. Katie</t>
  </si>
  <si>
    <t>Ms. Casey</t>
  </si>
  <si>
    <t>Mr. Bryson</t>
  </si>
  <si>
    <t>Ms. Megan</t>
  </si>
  <si>
    <t>Mr. Daniel</t>
  </si>
  <si>
    <t>Mr. Steven</t>
  </si>
  <si>
    <t>Ms. Jenna</t>
  </si>
  <si>
    <t>Mr. Freeman</t>
  </si>
  <si>
    <t>Mr. Jeff</t>
  </si>
  <si>
    <t>Mr. Elenilton</t>
  </si>
  <si>
    <t>Ms. Maurya</t>
  </si>
  <si>
    <t>Ms. Bethany</t>
  </si>
  <si>
    <t>Mr. Yves</t>
  </si>
  <si>
    <t>Ms. Danielle</t>
  </si>
  <si>
    <t>Ms. Julia</t>
  </si>
  <si>
    <t>Mr. Joshua</t>
  </si>
  <si>
    <t>Ms. Gwen</t>
  </si>
  <si>
    <t>Ms. Kate</t>
  </si>
  <si>
    <t>Mr. Kevin</t>
  </si>
  <si>
    <t>Mr. Philip</t>
  </si>
  <si>
    <t>Mr. Brett</t>
  </si>
  <si>
    <t>Ms. Rebecca</t>
  </si>
  <si>
    <t>Ms. Kelley</t>
  </si>
  <si>
    <t>Ms. Abigail</t>
  </si>
  <si>
    <t>Ms. Hope</t>
  </si>
  <si>
    <t>Ms. Elyse</t>
  </si>
  <si>
    <t>Mr. Nicholas</t>
  </si>
  <si>
    <t>Ms. Pamela</t>
  </si>
  <si>
    <t>Ms. Jessica</t>
  </si>
  <si>
    <t>Mr. Ron</t>
  </si>
  <si>
    <t>Mr. Brian</t>
  </si>
  <si>
    <t>Ms. Sari</t>
  </si>
  <si>
    <t>Mr. Ricardo</t>
  </si>
  <si>
    <t>Mr. Gedion</t>
  </si>
  <si>
    <t>Mr. Mark</t>
  </si>
  <si>
    <t>Mr. Gamini</t>
  </si>
  <si>
    <t>Ms. Emily</t>
  </si>
  <si>
    <t>Ms. Amanda</t>
  </si>
  <si>
    <t>Mr. Knox</t>
  </si>
  <si>
    <t>Ms. Yianna</t>
  </si>
  <si>
    <t>Ms. Roberta</t>
  </si>
  <si>
    <t>Mr. Benjamin</t>
  </si>
  <si>
    <t>Mr. Craig</t>
  </si>
  <si>
    <t>Ms. Ann</t>
  </si>
  <si>
    <t>Mr. Jamie</t>
  </si>
  <si>
    <t>Mr. Charlie</t>
  </si>
  <si>
    <t>Mr. Meb</t>
  </si>
  <si>
    <t>Mr. Aaqib</t>
  </si>
  <si>
    <t>Ms. Meredith</t>
  </si>
  <si>
    <t>Mr. Doug</t>
  </si>
  <si>
    <t>Ms. Elizabeth</t>
  </si>
  <si>
    <t>Mr. Guillermo</t>
  </si>
  <si>
    <t>Mr. Dane</t>
  </si>
  <si>
    <t>Mr. Jonas</t>
  </si>
  <si>
    <t>Mr. George</t>
  </si>
  <si>
    <t>Ms. Sara</t>
  </si>
  <si>
    <t>Mr. Nick</t>
  </si>
  <si>
    <t>Mr. Timothy</t>
  </si>
  <si>
    <t>Ms. Becky</t>
  </si>
  <si>
    <t>Ms. Steph</t>
  </si>
  <si>
    <t>Ms. Kristine</t>
  </si>
  <si>
    <t>Mr. Taylor</t>
  </si>
  <si>
    <t>Mr. William</t>
  </si>
  <si>
    <t>Mr. Sage</t>
  </si>
  <si>
    <t>Mr. Cole</t>
  </si>
  <si>
    <t>Mr. Jesse</t>
  </si>
  <si>
    <t>Ms. Tammi</t>
  </si>
  <si>
    <t>Ms. Valeria</t>
  </si>
  <si>
    <t>Mr. Michael</t>
  </si>
  <si>
    <t>Mr. Rami</t>
  </si>
  <si>
    <t>Mr. Denis</t>
  </si>
  <si>
    <t>Ms. Bonnie</t>
  </si>
  <si>
    <t>Mr. Paul</t>
  </si>
  <si>
    <t>Mr. Samuel</t>
  </si>
  <si>
    <t>Ms. Syndy</t>
  </si>
  <si>
    <t>Ms. Aleksandra</t>
  </si>
  <si>
    <t>Mr. Steeve</t>
  </si>
  <si>
    <t>Mr. Richard</t>
  </si>
  <si>
    <t>Mr. Aaron</t>
  </si>
  <si>
    <t>Mr. Akira</t>
  </si>
  <si>
    <t>Mr. Ben</t>
  </si>
  <si>
    <t>Ms. Jana</t>
  </si>
  <si>
    <t>Mr. Jay</t>
  </si>
  <si>
    <t>Ms. Marie-Helene</t>
  </si>
  <si>
    <t>Ms. Bret</t>
  </si>
  <si>
    <t>Mr. Gardner</t>
  </si>
  <si>
    <t>Mr. Bobby</t>
  </si>
  <si>
    <t>Ms. Lina</t>
  </si>
  <si>
    <t>Mr. Zebulon</t>
  </si>
  <si>
    <t>Mr. Greg</t>
  </si>
  <si>
    <t>Ms. Bronwen</t>
  </si>
  <si>
    <t>Ms. Manuela</t>
  </si>
  <si>
    <t>Ms. Abby</t>
  </si>
  <si>
    <t>Mr. Tyler</t>
  </si>
  <si>
    <t>Mr. Jeffrey</t>
  </si>
  <si>
    <t>Ms. Amy</t>
  </si>
  <si>
    <t>Ms. Sarah</t>
  </si>
  <si>
    <t>Ms. Lara</t>
  </si>
  <si>
    <t>Mr. Sebastien</t>
  </si>
  <si>
    <t>Mr. Padraig</t>
  </si>
  <si>
    <t>Ms. Heather</t>
  </si>
  <si>
    <t>Mr. Jorge</t>
  </si>
  <si>
    <t>Mr. Jack</t>
  </si>
  <si>
    <t>Mr. Felix</t>
  </si>
  <si>
    <t>Mr. Christopher</t>
  </si>
  <si>
    <t>Ms. Jill</t>
  </si>
  <si>
    <t>Mr. Alejandro</t>
  </si>
  <si>
    <t>Mr. Ian</t>
  </si>
  <si>
    <t>Mr. Hector</t>
  </si>
  <si>
    <t>Mr. Matt</t>
  </si>
  <si>
    <t>Ms. Grace</t>
  </si>
  <si>
    <t>Mr. Jaime</t>
  </si>
  <si>
    <t>Ms. Calesse</t>
  </si>
  <si>
    <t>Mr. Sergey</t>
  </si>
  <si>
    <t>Mr. Lawrence</t>
  </si>
  <si>
    <t>Mr. Alex</t>
  </si>
  <si>
    <t>Mr. Gavin</t>
  </si>
  <si>
    <t>Mr. Rick</t>
  </si>
  <si>
    <t>Ms. Andrea</t>
  </si>
  <si>
    <t>Mr. Erik</t>
  </si>
  <si>
    <t>Ms. Kiley</t>
  </si>
  <si>
    <t>Mr. Chris</t>
  </si>
  <si>
    <t>Ms. Marian</t>
  </si>
  <si>
    <t>Mr. Jeremy</t>
  </si>
  <si>
    <t>Ms. Allison</t>
  </si>
  <si>
    <t>Mr. Anders</t>
  </si>
  <si>
    <t>Mr. Sean</t>
  </si>
  <si>
    <t>Ms. Susannah</t>
  </si>
  <si>
    <t>Mr. Randy</t>
  </si>
  <si>
    <t>Mr. Leslie</t>
  </si>
  <si>
    <t>Ms. Brittany</t>
  </si>
  <si>
    <t>Ms. Cassie</t>
  </si>
  <si>
    <t>Mr. Peter</t>
  </si>
  <si>
    <t>Mr. Douglas</t>
  </si>
  <si>
    <t>Mr. Dan</t>
  </si>
  <si>
    <t>Mr. Les</t>
  </si>
  <si>
    <t>Ms. Ashley</t>
  </si>
  <si>
    <t>Ms. Kylie</t>
  </si>
  <si>
    <t>Ms. Carrie</t>
  </si>
  <si>
    <t>Mr. Alan</t>
  </si>
  <si>
    <t>Mr. Nate</t>
  </si>
  <si>
    <t>Mr. Jason</t>
  </si>
  <si>
    <t>Mr. Luke</t>
  </si>
  <si>
    <t>Ms. Jacy</t>
  </si>
  <si>
    <t>Mr. Simon</t>
  </si>
  <si>
    <t>Ms. Ainsley</t>
  </si>
  <si>
    <t>Ms. Erica</t>
  </si>
  <si>
    <t>Ms. Erin</t>
  </si>
  <si>
    <t>Ms. Adrienne</t>
  </si>
  <si>
    <t>Mr. Yutaka</t>
  </si>
  <si>
    <t>Mr. Shawn</t>
  </si>
  <si>
    <t>Mr. Nathaniel</t>
  </si>
  <si>
    <t>Ms. Joan</t>
  </si>
  <si>
    <t>Ms. Kacy</t>
  </si>
  <si>
    <t>Mr. Xaviour</t>
  </si>
  <si>
    <t>Mr. Bradley</t>
  </si>
  <si>
    <t>Ms. Nancy</t>
  </si>
  <si>
    <t>Mr. Lee</t>
  </si>
  <si>
    <t>Mr. Rod</t>
  </si>
  <si>
    <t>Mr. Joey</t>
  </si>
  <si>
    <t>Ms. Hillary</t>
  </si>
  <si>
    <t>Mr. Nicolas</t>
  </si>
  <si>
    <t>Mr. Marcel</t>
  </si>
  <si>
    <t>Mr. Evan</t>
  </si>
  <si>
    <t>Ms. Krisana</t>
  </si>
  <si>
    <t>Mr. Kyle</t>
  </si>
  <si>
    <t>Mr. Martin</t>
  </si>
  <si>
    <t>Ms. Stacey</t>
  </si>
  <si>
    <t>Ms. Christine</t>
  </si>
  <si>
    <t>Ms. Michele</t>
  </si>
  <si>
    <t>Ms. Nikki</t>
  </si>
  <si>
    <t>Mr. Bryan</t>
  </si>
  <si>
    <t>Ms. Angielyn</t>
  </si>
  <si>
    <t>Ms. Jeanie</t>
  </si>
  <si>
    <t>Mr. Aliaksandr</t>
  </si>
  <si>
    <t>Ms. Sheera</t>
  </si>
  <si>
    <t>Ms. Janice</t>
  </si>
  <si>
    <t>Ms. Marie-France</t>
  </si>
  <si>
    <t>Mr. Yu</t>
  </si>
  <si>
    <t>Mr. Caleb</t>
  </si>
  <si>
    <t>Ms. Angela</t>
  </si>
  <si>
    <t>Mr. Keith</t>
  </si>
  <si>
    <t>Ms. Emma</t>
  </si>
  <si>
    <t>Mr. Nathan</t>
  </si>
  <si>
    <t>Ms. Kathryn</t>
  </si>
  <si>
    <t>Ms. Cheryl</t>
  </si>
  <si>
    <t>Ms. Kimberly</t>
  </si>
  <si>
    <t>Ms. Cynthia</t>
  </si>
  <si>
    <t>Mr. Bruce</t>
  </si>
  <si>
    <t>Ms. Gabriela</t>
  </si>
  <si>
    <t>Ms. Sharon</t>
  </si>
  <si>
    <t>Ms. Chelsey</t>
  </si>
  <si>
    <t>Mr. Devon</t>
  </si>
  <si>
    <t>Ms. Joni</t>
  </si>
  <si>
    <t>Mr. Colin</t>
  </si>
  <si>
    <t>Ms. Rachael</t>
  </si>
  <si>
    <t>Ms. Maricela</t>
  </si>
  <si>
    <t>Ms. Marie</t>
  </si>
  <si>
    <t>Mr. Frank</t>
  </si>
  <si>
    <t>Mr. Jeffry</t>
  </si>
  <si>
    <t>Mr. Mike</t>
  </si>
  <si>
    <t>Mr. Pierre-Michel</t>
  </si>
  <si>
    <t>Ms. Morgan</t>
  </si>
  <si>
    <t>Ms. Caroline</t>
  </si>
  <si>
    <t>Mr. Drew</t>
  </si>
  <si>
    <t>Mr. Austin</t>
  </si>
  <si>
    <t>Ms. Berenice</t>
  </si>
  <si>
    <t>Mr. Kenneth</t>
  </si>
  <si>
    <t>Mr. Miguel</t>
  </si>
  <si>
    <t>Ms. Hadley</t>
  </si>
  <si>
    <t>Ms. Tenielle</t>
  </si>
  <si>
    <t>Ms. Nora</t>
  </si>
  <si>
    <t>Mr. Zachary</t>
  </si>
  <si>
    <t>Ms. Alyssa</t>
  </si>
  <si>
    <t>Mr. Dante</t>
  </si>
  <si>
    <t>Mr. Joel</t>
  </si>
  <si>
    <t>Ms. Michelle</t>
  </si>
  <si>
    <t>Ms. Summer</t>
  </si>
  <si>
    <t>Mr. Edward</t>
  </si>
  <si>
    <t>Ms. Kacee</t>
  </si>
  <si>
    <t>Mr. Dave</t>
  </si>
  <si>
    <t>Ms. Maryanna</t>
  </si>
  <si>
    <t>Ms. Deanna</t>
  </si>
  <si>
    <t>Mr. Gregory</t>
  </si>
  <si>
    <t>Ms. Anne</t>
  </si>
  <si>
    <t>Mr. Elliot</t>
  </si>
  <si>
    <t>Mr. Corey</t>
  </si>
  <si>
    <t>Ms. Raven</t>
  </si>
  <si>
    <t>Ms. Kendra</t>
  </si>
  <si>
    <t>Ms. Jordan</t>
  </si>
  <si>
    <t>Mr. Nils</t>
  </si>
  <si>
    <t>Ms. Caitlin</t>
  </si>
  <si>
    <t>Ms. Tracy</t>
  </si>
  <si>
    <t>Mr. Dustin</t>
  </si>
  <si>
    <t>Ms. Jenny</t>
  </si>
  <si>
    <t>Ms. Fabienne</t>
  </si>
  <si>
    <t>Mr. Jordan</t>
  </si>
  <si>
    <t>Ms. Taryn</t>
  </si>
  <si>
    <t>Ms. Temima</t>
  </si>
  <si>
    <t>Ms. Serena</t>
  </si>
  <si>
    <t>Ms. Victoria</t>
  </si>
  <si>
    <t>Ms. Phoebe</t>
  </si>
  <si>
    <t>Mr. Christian</t>
  </si>
  <si>
    <t>Mr. Jonathon</t>
  </si>
  <si>
    <t>Ms. Nichole</t>
  </si>
  <si>
    <t>Ms. Denise</t>
  </si>
  <si>
    <t>Mr. Johnson</t>
  </si>
  <si>
    <t>Ms. Katherine</t>
  </si>
  <si>
    <t>Ms. Lynda</t>
  </si>
  <si>
    <t>Ms. Linnea</t>
  </si>
  <si>
    <t>Mr. Massimiliano</t>
  </si>
  <si>
    <t>Ms. Lauren</t>
  </si>
  <si>
    <t>Mr. Xiao</t>
  </si>
  <si>
    <t>Ms. Harper</t>
  </si>
  <si>
    <t>Mr. Wilson</t>
  </si>
  <si>
    <t>Mr. Shizhong</t>
  </si>
  <si>
    <t>Ms. Marie-Claire</t>
  </si>
  <si>
    <t>Mr. Todd</t>
  </si>
  <si>
    <t>Ms. Carolyn</t>
  </si>
  <si>
    <t>Ms. Marissa</t>
  </si>
  <si>
    <t>Mr. Jean</t>
  </si>
  <si>
    <t>Mr. Jim</t>
  </si>
  <si>
    <t>Ms. Rachel</t>
  </si>
  <si>
    <t>Ms. Corina</t>
  </si>
  <si>
    <t>Mr. Guannan</t>
  </si>
  <si>
    <t>Mr. Don</t>
  </si>
  <si>
    <t>Mr. Jatin</t>
  </si>
  <si>
    <t>Mr. J</t>
  </si>
  <si>
    <t>Mr. Blake</t>
  </si>
  <si>
    <t>Mr. Damon</t>
  </si>
  <si>
    <t>Mr. Malcolm</t>
  </si>
  <si>
    <t>Ms. Margaret</t>
  </si>
  <si>
    <t>Ms. Helen</t>
  </si>
  <si>
    <t>Mrs. Tara</t>
  </si>
  <si>
    <t>Ms. Kristin</t>
  </si>
  <si>
    <t>Ms. Carly</t>
  </si>
  <si>
    <t>Ms. Lisa</t>
  </si>
  <si>
    <t>Mr. Louis</t>
  </si>
  <si>
    <t>Mrs. Jessica</t>
  </si>
  <si>
    <t>Ms. Dawn</t>
  </si>
  <si>
    <t>Ms. Karen</t>
  </si>
  <si>
    <t>Mr. Mathieu</t>
  </si>
  <si>
    <t>Mr. Kam</t>
  </si>
  <si>
    <t>Ms. Valerie</t>
  </si>
  <si>
    <t>Ms. Freya</t>
  </si>
  <si>
    <t>Ms. Kara</t>
  </si>
  <si>
    <t>Ms. Amber</t>
  </si>
  <si>
    <t>Mr. Brady</t>
  </si>
  <si>
    <t>Ms. Kameko</t>
  </si>
  <si>
    <t>Ms. Sabine</t>
  </si>
  <si>
    <t>Mr. Joseph</t>
  </si>
  <si>
    <t>Ms. Karolyn</t>
  </si>
  <si>
    <t>Mrs. Anita</t>
  </si>
  <si>
    <t>Ms. Laura</t>
  </si>
  <si>
    <t>Mrs. Ashley</t>
  </si>
  <si>
    <t>Ms. Cathryn</t>
  </si>
  <si>
    <t>Ms. Shauna</t>
  </si>
  <si>
    <t>Mr. Terence</t>
  </si>
  <si>
    <t>Ms. Marisol</t>
  </si>
  <si>
    <t>Ms. Lindsay</t>
  </si>
  <si>
    <t>Mr. Dylan</t>
  </si>
  <si>
    <t>Mrs. Teiko</t>
  </si>
  <si>
    <t>Ms. Johannah</t>
  </si>
  <si>
    <t>Mr. Andres</t>
  </si>
  <si>
    <t>Ms. Lizette</t>
  </si>
  <si>
    <t>Mr. Jeb</t>
  </si>
  <si>
    <t>Ms. Simonezitrone</t>
  </si>
  <si>
    <t>Mr. Oz</t>
  </si>
  <si>
    <t>Mrs. Katie</t>
  </si>
  <si>
    <t>Ms. Tara</t>
  </si>
  <si>
    <t>Ms. Haley</t>
  </si>
  <si>
    <t>Ms. Kayla</t>
  </si>
  <si>
    <t>Mrs. Beth</t>
  </si>
  <si>
    <t>Mr. Yoshinori</t>
  </si>
  <si>
    <t>Mrs. Meredith</t>
  </si>
  <si>
    <t>Mr. Junyong</t>
  </si>
  <si>
    <t>Ms. Kristen</t>
  </si>
  <si>
    <t>Ms. Maria</t>
  </si>
  <si>
    <t>Mr. Jonathan</t>
  </si>
  <si>
    <t>Ms. Benjamina</t>
  </si>
  <si>
    <t>Ms. Alison</t>
  </si>
  <si>
    <t>Ms. Alexis</t>
  </si>
  <si>
    <t>Ms. Shanda</t>
  </si>
  <si>
    <t>Mrs. Lacey</t>
  </si>
  <si>
    <t>Ms. Laurette</t>
  </si>
  <si>
    <t>Ms. Mary</t>
  </si>
  <si>
    <t>Ms. Kati</t>
  </si>
  <si>
    <t>Mrs. Kelly</t>
  </si>
  <si>
    <t>Ms. Greer</t>
  </si>
  <si>
    <t>Mr. Brent</t>
  </si>
  <si>
    <t>Mr. Eugene</t>
  </si>
  <si>
    <t>Ms. Kamilla</t>
  </si>
  <si>
    <t>Mr. Wayne</t>
  </si>
  <si>
    <t>Mrs. Heather</t>
  </si>
  <si>
    <t>Mrs. Megan</t>
  </si>
  <si>
    <t>Mr. Gianfilippo</t>
  </si>
  <si>
    <t>Mrs. Aubri</t>
  </si>
  <si>
    <t>Mr. Justin</t>
  </si>
  <si>
    <t>Ms. Erika</t>
  </si>
  <si>
    <t>Ms. Devin</t>
  </si>
  <si>
    <t>Mrs. Sarah</t>
  </si>
  <si>
    <t>Mrs. Kristina</t>
  </si>
  <si>
    <t>Mr. Brad</t>
  </si>
  <si>
    <t>Mr. Simo</t>
  </si>
  <si>
    <t>Mr. Mario</t>
  </si>
  <si>
    <t>Mrs. Meghann</t>
  </si>
  <si>
    <t>Mrs. Samantha</t>
  </si>
  <si>
    <t>Mrs. Maya</t>
  </si>
  <si>
    <t>Mrs. Hilda</t>
  </si>
  <si>
    <t>Mrs. Sandra</t>
  </si>
  <si>
    <t>Mr. Takuo</t>
  </si>
  <si>
    <t>Mr. Benoit</t>
  </si>
  <si>
    <t>Ms. Monica</t>
  </si>
  <si>
    <t>Ms. Della</t>
  </si>
  <si>
    <t>Mr. Tasos</t>
  </si>
  <si>
    <t>Mr. Lukasz</t>
  </si>
  <si>
    <t>Ms. Meta</t>
  </si>
  <si>
    <t>Ms. Angelica</t>
  </si>
  <si>
    <t>Ms. Kathleen</t>
  </si>
  <si>
    <t>Mr. Gabriel</t>
  </si>
  <si>
    <t>Mr. Neil</t>
  </si>
  <si>
    <t>Ms. Ariel</t>
  </si>
  <si>
    <t>Mrs. Erin</t>
  </si>
  <si>
    <t>Mrs. Molly</t>
  </si>
  <si>
    <t>Mrs. Jennifer</t>
  </si>
  <si>
    <t>Ms. Hiruni</t>
  </si>
  <si>
    <t>Ms. Reina</t>
  </si>
  <si>
    <t>Ms. Kristi</t>
  </si>
  <si>
    <t>Ms. Jocelyn</t>
  </si>
  <si>
    <t>Mrs. Daphne</t>
  </si>
  <si>
    <t>Ms. Carolina</t>
  </si>
  <si>
    <t>Mrs. Jenny</t>
  </si>
  <si>
    <t>Mr. Marc-Olivier</t>
  </si>
  <si>
    <t>Ms. Karine</t>
  </si>
  <si>
    <t>Ms. Adriana</t>
  </si>
  <si>
    <t>Ms. Miranda</t>
  </si>
  <si>
    <t>Mr. Roberto</t>
  </si>
  <si>
    <t>Mrs. Rebecca</t>
  </si>
  <si>
    <t>Ms. Tiffany</t>
  </si>
  <si>
    <t>Mr. Alexander</t>
  </si>
  <si>
    <t>Mr. Rich</t>
  </si>
  <si>
    <t>Mr. Daven</t>
  </si>
  <si>
    <t>Mrs. Brianne</t>
  </si>
  <si>
    <t>Mr. Hiroki</t>
  </si>
  <si>
    <t>Ms. Candace</t>
  </si>
  <si>
    <t>Mr. Bruno</t>
  </si>
  <si>
    <t>Mrs. Sally</t>
  </si>
  <si>
    <t>Ms. Meaghan</t>
  </si>
  <si>
    <t>Ms. Rina</t>
  </si>
  <si>
    <t>Mr. Albert</t>
  </si>
  <si>
    <t>Mrs. Shannon</t>
  </si>
  <si>
    <t>Ms. A</t>
  </si>
  <si>
    <t>Mr. Conrad</t>
  </si>
  <si>
    <t>Mr. Josh</t>
  </si>
  <si>
    <t>Mr. Maxime</t>
  </si>
  <si>
    <t>Mrs. Lisa</t>
  </si>
  <si>
    <t>Mr. Armando</t>
  </si>
  <si>
    <t>Ms. Dana</t>
  </si>
  <si>
    <t>Ms. Tanya</t>
  </si>
  <si>
    <t>Mr. Cary</t>
  </si>
  <si>
    <t>Mrs. Jill</t>
  </si>
  <si>
    <t>Mrs. Lauren</t>
  </si>
  <si>
    <t>Mrs. Kathryn</t>
  </si>
  <si>
    <t>Ms. Polly</t>
  </si>
  <si>
    <t>Mrs. Jessie</t>
  </si>
  <si>
    <t>Ms. Nuta</t>
  </si>
  <si>
    <t>Ms. Margie</t>
  </si>
  <si>
    <t>Mrs. Heidi</t>
  </si>
  <si>
    <t>Mr. Diego</t>
  </si>
  <si>
    <t>Mr. Enrique</t>
  </si>
  <si>
    <t>Mr. Filip</t>
  </si>
  <si>
    <t>Ms. Rosemary</t>
  </si>
  <si>
    <t>Ms. Madeleine</t>
  </si>
  <si>
    <t>Mrs. Amy</t>
  </si>
  <si>
    <t>Mrs. Karen</t>
  </si>
  <si>
    <t>Ms. Tennille</t>
  </si>
  <si>
    <t>Ms. Shalane</t>
  </si>
  <si>
    <t>Ms. Melanie</t>
  </si>
  <si>
    <t>Ms. Ruth</t>
  </si>
  <si>
    <t>Ms. Una</t>
  </si>
  <si>
    <t>Ms. Taralyn</t>
  </si>
  <si>
    <t>Mr. Ning</t>
  </si>
  <si>
    <t>Ms. Brittney</t>
  </si>
  <si>
    <t>Mrs. Sheila</t>
  </si>
  <si>
    <t>Mr. Koji</t>
  </si>
  <si>
    <t>Mrs. Colleen</t>
  </si>
  <si>
    <t>Ms. Deedra</t>
  </si>
  <si>
    <t>Mrs. Kulwinder</t>
  </si>
  <si>
    <t>Ms. Apryl</t>
  </si>
  <si>
    <t>Mrs. Ilana</t>
  </si>
  <si>
    <t>Mr. Karl</t>
  </si>
  <si>
    <t>Mr. Will</t>
  </si>
  <si>
    <t>Mr. Tom</t>
  </si>
  <si>
    <t>Mr. Nobuyori</t>
  </si>
  <si>
    <t>Mr. Marcos</t>
  </si>
  <si>
    <t>Mr. Andy</t>
  </si>
  <si>
    <t>Mr. Marcus</t>
  </si>
  <si>
    <t>Mr. Geoff</t>
  </si>
  <si>
    <t>Ms. Kelli</t>
  </si>
  <si>
    <t>Mrs. Maggie</t>
  </si>
  <si>
    <t>Mrs. Michelle</t>
  </si>
  <si>
    <t>Mrs. Karine</t>
  </si>
  <si>
    <t>Ms. Antonia</t>
  </si>
  <si>
    <t>Ms. Casondra</t>
  </si>
  <si>
    <t>Ms. Wendy</t>
  </si>
  <si>
    <t>Ms. Amelia</t>
  </si>
  <si>
    <t>Mrs. Mayumi</t>
  </si>
  <si>
    <t>Ms. Vanessa</t>
  </si>
  <si>
    <t>Ms. Natali</t>
  </si>
  <si>
    <t>Ms. Beth</t>
  </si>
  <si>
    <t>Ms. Andee</t>
  </si>
  <si>
    <t>Mr. C</t>
  </si>
  <si>
    <t>Ms. Keila</t>
  </si>
  <si>
    <t>Ms. Zanae</t>
  </si>
  <si>
    <t>Mrs. Erika</t>
  </si>
  <si>
    <t>Mr. Chad</t>
  </si>
  <si>
    <t>Mrs. Orla</t>
  </si>
  <si>
    <t>Ms. Shaista</t>
  </si>
  <si>
    <t>Mrs. Emily</t>
  </si>
  <si>
    <t>Ms. Julie</t>
  </si>
  <si>
    <t>Ms. Megumi</t>
  </si>
  <si>
    <t>Ms. Skylar</t>
  </si>
  <si>
    <t>Mrs. Victoria</t>
  </si>
  <si>
    <t>Mrs. Amanda</t>
  </si>
  <si>
    <t>Ms. Renee</t>
  </si>
  <si>
    <t>Ms. Nellie</t>
  </si>
  <si>
    <t>Ms. Tamara</t>
  </si>
  <si>
    <t>Ms. Aimee</t>
  </si>
  <si>
    <t>Ms. Suzanne</t>
  </si>
  <si>
    <t>Ms. Bronwyn</t>
  </si>
  <si>
    <t>Ms. Taylor</t>
  </si>
  <si>
    <t>Mrs. Kimberly</t>
  </si>
  <si>
    <t>Mr. Francisco</t>
  </si>
  <si>
    <t>Mrs. Rhonda</t>
  </si>
  <si>
    <t>Mr. Miles</t>
  </si>
  <si>
    <t>Ms. Justyna</t>
  </si>
  <si>
    <t>Ms. Lucille</t>
  </si>
  <si>
    <t>Ms. April</t>
  </si>
  <si>
    <t>Mrs. Alyssa</t>
  </si>
  <si>
    <t>Ms. Emilie</t>
  </si>
  <si>
    <t>Mrs. Leah</t>
  </si>
  <si>
    <t>Mr. Floris</t>
  </si>
  <si>
    <t>Mr. Marc</t>
  </si>
  <si>
    <t>Mr. Aharon</t>
  </si>
  <si>
    <t>Ms. Chia</t>
  </si>
  <si>
    <t>Ms. Aditi</t>
  </si>
  <si>
    <t>Ms. Leah</t>
  </si>
  <si>
    <t>Ms. Marianne</t>
  </si>
  <si>
    <t>Ms. Carla</t>
  </si>
  <si>
    <t>Ms. Oksana</t>
  </si>
  <si>
    <t>Mr. Steve</t>
  </si>
  <si>
    <t>Mrs. Tiffany</t>
  </si>
  <si>
    <t>Mr. Dale</t>
  </si>
  <si>
    <t>Mrs. Ulrike</t>
  </si>
  <si>
    <t>Ms. Katlyn</t>
  </si>
  <si>
    <t>Mr. Morgan</t>
  </si>
  <si>
    <t>Ms. Chandler</t>
  </si>
  <si>
    <t>Ms. Silvana</t>
  </si>
  <si>
    <t>Ms. Natty</t>
  </si>
  <si>
    <t>Mr. Antony</t>
  </si>
  <si>
    <t>Ms. Cassandra</t>
  </si>
  <si>
    <t>Mr. Gerardo</t>
  </si>
  <si>
    <t>Mrs. Meghan</t>
  </si>
  <si>
    <t>Mrs. Jane</t>
  </si>
  <si>
    <t>Ms. Jillian</t>
  </si>
  <si>
    <t>Mrs. Laura</t>
  </si>
  <si>
    <t>Ms. Shannon</t>
  </si>
  <si>
    <t>Ms. Rachelle</t>
  </si>
  <si>
    <t>Mr. Casey</t>
  </si>
  <si>
    <t>Mr. Brandon</t>
  </si>
  <si>
    <t>Mrs. Bettina</t>
  </si>
  <si>
    <t>Mrs. Holli</t>
  </si>
  <si>
    <t>Mr. Graham</t>
  </si>
  <si>
    <t>Mr. Garrett</t>
  </si>
  <si>
    <t>Mrs. Annabelle</t>
  </si>
  <si>
    <t>Ms. Deanne</t>
  </si>
  <si>
    <t>Mrs. Suzanne</t>
  </si>
  <si>
    <t>Ms. Jasmine</t>
  </si>
  <si>
    <t>Ms. Tracie</t>
  </si>
  <si>
    <t>Mr. Tristan</t>
  </si>
  <si>
    <t>Mr. Peiweng</t>
  </si>
  <si>
    <t>Ms. Theresa</t>
  </si>
  <si>
    <t>Mrs. Courtney</t>
  </si>
  <si>
    <t>Mr. Jose</t>
  </si>
  <si>
    <t>Mrs. Stephanie</t>
  </si>
  <si>
    <t>Mrs. Krista</t>
  </si>
  <si>
    <t>Ms. Jenessa</t>
  </si>
  <si>
    <t>Ms. Teresa</t>
  </si>
  <si>
    <t>Mr. Dorian</t>
  </si>
  <si>
    <t>Ms. Aberu</t>
  </si>
  <si>
    <t>Ms. Tania</t>
  </si>
  <si>
    <t>Ms. Valery</t>
  </si>
  <si>
    <t>Mrs. Joanna</t>
  </si>
  <si>
    <t>Mrs. Stefanie</t>
  </si>
  <si>
    <t>Ms. Liza</t>
  </si>
  <si>
    <t>Ms. Claudia</t>
  </si>
  <si>
    <t>Mr. Billy</t>
  </si>
  <si>
    <t>Mr. Tim</t>
  </si>
  <si>
    <t>Ms. Bridget</t>
  </si>
  <si>
    <t>Ms. Natasha</t>
  </si>
  <si>
    <t>Ms. Mckendree</t>
  </si>
  <si>
    <t>Ms. Shure</t>
  </si>
  <si>
    <t>Ms. Brenda</t>
  </si>
  <si>
    <t>Mrs. Kathya</t>
  </si>
  <si>
    <t>Mr. Wesley</t>
  </si>
  <si>
    <t>Ms. Jamie</t>
  </si>
  <si>
    <t>Ms. Alexandra</t>
  </si>
  <si>
    <t>Ms. Gillian</t>
  </si>
  <si>
    <t>Mrs. Brenn</t>
  </si>
  <si>
    <t>Mr. Gal</t>
  </si>
  <si>
    <t>Mr. Anton</t>
  </si>
  <si>
    <t>Ms. Yazmin</t>
  </si>
  <si>
    <t>Mr. Florian</t>
  </si>
  <si>
    <t>Ms. Claire</t>
  </si>
  <si>
    <t>Ms. Lynn</t>
  </si>
  <si>
    <t>Mrs. Candice</t>
  </si>
  <si>
    <t>Ms. Elena</t>
  </si>
  <si>
    <t>Mr. Bert</t>
  </si>
  <si>
    <t>Mrs. Kristine</t>
  </si>
  <si>
    <t>Ms. Milah</t>
  </si>
  <si>
    <t>Ms. Annette</t>
  </si>
  <si>
    <t>Mrs. Yoko</t>
  </si>
  <si>
    <t>Ms. Tess</t>
  </si>
  <si>
    <t>Ms. Paige</t>
  </si>
  <si>
    <t>Mrs. Maria</t>
  </si>
  <si>
    <t>Ms. Kaitlin</t>
  </si>
  <si>
    <t>Mr. Mohammad</t>
  </si>
  <si>
    <t>Mrs. Sheridan</t>
  </si>
  <si>
    <t>Ms. Gisele</t>
  </si>
  <si>
    <t>Ms. Myra</t>
  </si>
  <si>
    <t>Ms. Eleanor</t>
  </si>
  <si>
    <t>Ms. Mallory</t>
  </si>
  <si>
    <t>Mrs. Jamie</t>
  </si>
  <si>
    <t>Ms. Ariell</t>
  </si>
  <si>
    <t>Mrs. Rachelle</t>
  </si>
  <si>
    <t>Ms. Colleen</t>
  </si>
  <si>
    <t>Ms. Lucie</t>
  </si>
  <si>
    <t>Ms. Carma</t>
  </si>
  <si>
    <t>Ms. Francesca</t>
  </si>
  <si>
    <t>Mr. Toshiyuki</t>
  </si>
  <si>
    <t>Ms. Julee</t>
  </si>
  <si>
    <t>Mr. Ciaran</t>
  </si>
  <si>
    <t>Ms. Makie</t>
  </si>
  <si>
    <t>Ms. Tatiana</t>
  </si>
  <si>
    <t>Ms. Liisa</t>
  </si>
  <si>
    <t>Mr. Maxwell</t>
  </si>
  <si>
    <t>Ms. Pascale</t>
  </si>
  <si>
    <t>Ms. Becca</t>
  </si>
  <si>
    <t>Mrs. Nicole</t>
  </si>
  <si>
    <t>Mr. Grant</t>
  </si>
  <si>
    <t>Mrs. Sophia</t>
  </si>
  <si>
    <t>Mr. Sam</t>
  </si>
  <si>
    <t>Mrs. Haley</t>
  </si>
  <si>
    <t>Mr. Ethan</t>
  </si>
  <si>
    <t>Ms. Kasey</t>
  </si>
  <si>
    <t>Ms. Mary-Lynn</t>
  </si>
  <si>
    <t>Ms. Audrey</t>
  </si>
  <si>
    <t>Mr. Jacob</t>
  </si>
  <si>
    <t>Mr. Sylvain</t>
  </si>
  <si>
    <t>Mrs. Kaitlin</t>
  </si>
  <si>
    <t>Mrs. Veronica</t>
  </si>
  <si>
    <t>Mr. Warren</t>
  </si>
  <si>
    <t>Mrs. Daniela</t>
  </si>
  <si>
    <t>Ms. Deirdre</t>
  </si>
  <si>
    <t>Mr. Mathias</t>
  </si>
  <si>
    <t>Mr. Kurt</t>
  </si>
  <si>
    <t>Ms. Alice</t>
  </si>
  <si>
    <t>Mr. Johannes</t>
  </si>
  <si>
    <t>Mr. Jon</t>
  </si>
  <si>
    <t>Mr. Fasil</t>
  </si>
  <si>
    <t>Mr. Doron</t>
  </si>
  <si>
    <t>Ms. Katharina</t>
  </si>
  <si>
    <t>Mr. Carl</t>
  </si>
  <si>
    <t>Mr. Juan</t>
  </si>
  <si>
    <t>Mrs. Kristin</t>
  </si>
  <si>
    <t>Mr. Braulio</t>
  </si>
  <si>
    <t>Ms. Anne-Marie</t>
  </si>
  <si>
    <t>Mrs. Yuki</t>
  </si>
  <si>
    <t>Mr. Rafer</t>
  </si>
  <si>
    <t>Ms. Erynn</t>
  </si>
  <si>
    <t>Mr. Mahesh</t>
  </si>
  <si>
    <t>Mr. Stanley</t>
  </si>
  <si>
    <t>Mr. Fritz</t>
  </si>
  <si>
    <t>Ms. Roxanne</t>
  </si>
  <si>
    <t>Mr. Israel</t>
  </si>
  <si>
    <t>Mr. Samalya</t>
  </si>
  <si>
    <t>Ms. Alicia</t>
  </si>
  <si>
    <t>Mr. Guomin</t>
  </si>
  <si>
    <t>Mr. Javier</t>
  </si>
  <si>
    <t>Ms. Martha</t>
  </si>
  <si>
    <t>Mr. Eddie</t>
  </si>
  <si>
    <t>Ms. Svetlana</t>
  </si>
  <si>
    <t>Mr. Torrey</t>
  </si>
  <si>
    <t>Ms. Lana</t>
  </si>
  <si>
    <t>Ms. Annie</t>
  </si>
  <si>
    <t>Ms. Katarina</t>
  </si>
  <si>
    <t>Mr. B.J.</t>
  </si>
  <si>
    <t>Mrs. Anne</t>
  </si>
  <si>
    <t>Ms. Sandra</t>
  </si>
  <si>
    <t>Mr. Rodney</t>
  </si>
  <si>
    <t>Mr. Maximilian</t>
  </si>
  <si>
    <t>Mr. Eirik</t>
  </si>
  <si>
    <t>Mr. Rik</t>
  </si>
  <si>
    <t>Mr. Yannick</t>
  </si>
  <si>
    <t>Mr. Thibaud</t>
  </si>
  <si>
    <t>Ms. Gretchen</t>
  </si>
  <si>
    <t>Ms. Martina</t>
  </si>
  <si>
    <t>Ms. Saeger</t>
  </si>
  <si>
    <t>Ms. Buzunesh</t>
  </si>
  <si>
    <t>Ms. Mirte</t>
  </si>
  <si>
    <t>Ms. Kerry</t>
  </si>
  <si>
    <t>Mrs. Elizabeth</t>
  </si>
  <si>
    <t>Mrs. Gina</t>
  </si>
  <si>
    <t>Mr. Dino</t>
  </si>
  <si>
    <t>Mr. Jan</t>
  </si>
  <si>
    <t>Mrs. Mary</t>
  </si>
  <si>
    <t>Mr. Stan</t>
  </si>
  <si>
    <t>Ms. Krysta</t>
  </si>
  <si>
    <t>Mrs. Natascia</t>
  </si>
  <si>
    <t>Ms. Angie</t>
  </si>
  <si>
    <t>Ms. Sabina</t>
  </si>
  <si>
    <t>Ms. Jackie</t>
  </si>
  <si>
    <t>Ms. Cindy</t>
  </si>
  <si>
    <t>Mr. Gennaro</t>
  </si>
  <si>
    <t>Mr. Terry</t>
  </si>
  <si>
    <t>Ms. Keara</t>
  </si>
  <si>
    <t>Mrs. Katena</t>
  </si>
  <si>
    <t>Ms. Bean</t>
  </si>
  <si>
    <t>Mr. Jan-Patrick</t>
  </si>
  <si>
    <t>Ms. Marguerite</t>
  </si>
  <si>
    <t>Mr. Travis</t>
  </si>
  <si>
    <t>Mr. Ricky</t>
  </si>
  <si>
    <t>Mr. Jean-Marc</t>
  </si>
  <si>
    <t>Mr. Ulrich</t>
  </si>
  <si>
    <t>Ms. Hannah</t>
  </si>
  <si>
    <t>Ms. Gina</t>
  </si>
  <si>
    <t>Ms. Shantel</t>
  </si>
  <si>
    <t>Mrs. Robyn</t>
  </si>
  <si>
    <t>Ms. Katelyn</t>
  </si>
  <si>
    <t>Mr. Eoghan</t>
  </si>
  <si>
    <t>Ms. Kassie</t>
  </si>
  <si>
    <t>Mr. Ruben</t>
  </si>
  <si>
    <t>Ms. Jenni</t>
  </si>
  <si>
    <t>Mr. Estuardo</t>
  </si>
  <si>
    <t>Ms. Kaye</t>
  </si>
  <si>
    <t>Mrs. Laurie</t>
  </si>
  <si>
    <t>Ms. Shelby</t>
  </si>
  <si>
    <t>Ms. Leticia</t>
  </si>
  <si>
    <t>Ms. Nelly</t>
  </si>
  <si>
    <t>Ms. Katharine</t>
  </si>
  <si>
    <t>Ms. Desiree</t>
  </si>
  <si>
    <t>Mr. Arturo</t>
  </si>
  <si>
    <t>Mr. Ketil</t>
  </si>
  <si>
    <t>Ms. Christi</t>
  </si>
  <si>
    <t>Mr. Edivaldo</t>
  </si>
  <si>
    <t>Ms. Eve</t>
  </si>
  <si>
    <t>Mr. Devin</t>
  </si>
  <si>
    <t>Mr. Shaun</t>
  </si>
  <si>
    <t>Mr. Adrian</t>
  </si>
  <si>
    <t>Mr. Johann</t>
  </si>
  <si>
    <t>Ms. Robin</t>
  </si>
  <si>
    <t>Mr. Byron</t>
  </si>
  <si>
    <t>Ms. Carine</t>
  </si>
  <si>
    <t>Ms. Ayako</t>
  </si>
  <si>
    <t>Ms. Emilee</t>
  </si>
  <si>
    <t>Ms. Annemarie</t>
  </si>
  <si>
    <t>Ms. Leslie</t>
  </si>
  <si>
    <t>Mr. Mauricio</t>
  </si>
  <si>
    <t>Mr. Kieran</t>
  </si>
  <si>
    <t>Mr. Zeke</t>
  </si>
  <si>
    <t>Mr. Chip</t>
  </si>
  <si>
    <t>Ms. Meghan</t>
  </si>
  <si>
    <t>Mrs. Millicent</t>
  </si>
  <si>
    <t>Ms. Traci</t>
  </si>
  <si>
    <t>Mr. Logan</t>
  </si>
  <si>
    <t>Ms. Leigh</t>
  </si>
  <si>
    <t>Mr. Yosuke</t>
  </si>
  <si>
    <t>Ms. Jodi</t>
  </si>
  <si>
    <t>Ms. Misti</t>
  </si>
  <si>
    <t>Ms. Susan</t>
  </si>
  <si>
    <t>Ms. Yoshie</t>
  </si>
  <si>
    <t>Mr. Mason</t>
  </si>
  <si>
    <t>Mr. Jake</t>
  </si>
  <si>
    <t>Mr. Ezra</t>
  </si>
  <si>
    <t>Ms. Fanny</t>
  </si>
  <si>
    <t>Ms. Catherine</t>
  </si>
  <si>
    <t>Ms. Janel</t>
  </si>
  <si>
    <t>Ms. Yann</t>
  </si>
  <si>
    <t>Ms. Marina</t>
  </si>
  <si>
    <t>Mr. Ross</t>
  </si>
  <si>
    <t>Ms. Aoife</t>
  </si>
  <si>
    <t>Mr. Barry</t>
  </si>
  <si>
    <t>Mr. Maciej</t>
  </si>
  <si>
    <t>Mr. Jerry</t>
  </si>
  <si>
    <t>Ms. Cathi</t>
  </si>
  <si>
    <t>Mr. Liang</t>
  </si>
  <si>
    <t>Ms. Lexy</t>
  </si>
  <si>
    <t>Mrs. Rochelle</t>
  </si>
  <si>
    <t>Ms. Paula</t>
  </si>
  <si>
    <t>Mrs. Madeline</t>
  </si>
  <si>
    <t>Mr. Arthur</t>
  </si>
  <si>
    <t>Ms. Sachiko</t>
  </si>
  <si>
    <t>Mrs. Angela</t>
  </si>
  <si>
    <t>Mr. Chatham</t>
  </si>
  <si>
    <t>Mr. Derek</t>
  </si>
  <si>
    <t>Mr. Kalvin</t>
  </si>
  <si>
    <t>Ms. Barbara</t>
  </si>
  <si>
    <t>Mr. Skylar</t>
  </si>
  <si>
    <t>Mr. Sunny</t>
  </si>
  <si>
    <t>Mrs. Anne-Marie</t>
  </si>
  <si>
    <t>Ms. Marisa</t>
  </si>
  <si>
    <t>Mr. Lyazid</t>
  </si>
  <si>
    <t>Mr. Leif</t>
  </si>
  <si>
    <t>Mr. Bo</t>
  </si>
  <si>
    <t>Mrs. Allie</t>
  </si>
  <si>
    <t>Ms. Trasi</t>
  </si>
  <si>
    <t>Mr. Fernando</t>
  </si>
  <si>
    <t>Ms. Ieva</t>
  </si>
  <si>
    <t>Ms. Kris</t>
  </si>
  <si>
    <t>Mr. Alden</t>
  </si>
  <si>
    <t>Ms. Heidi</t>
  </si>
  <si>
    <t>Mr. Fan</t>
  </si>
  <si>
    <t>Mrs. Rachel</t>
  </si>
  <si>
    <t>Mr. Chaiwat</t>
  </si>
  <si>
    <t>Ms. Kerri</t>
  </si>
  <si>
    <t>Mr. Vasilis</t>
  </si>
  <si>
    <t>Mrs. Annika</t>
  </si>
  <si>
    <t>Mr. Patricio</t>
  </si>
  <si>
    <t>Mr. Bob</t>
  </si>
  <si>
    <t>Mr. Guillaume</t>
  </si>
  <si>
    <t>Ms. Kaylee</t>
  </si>
  <si>
    <t>Ms. Linda</t>
  </si>
  <si>
    <t>Mr. Owen</t>
  </si>
  <si>
    <t>Ms. Jacqueline</t>
  </si>
  <si>
    <t>Mr. Yefeng</t>
  </si>
  <si>
    <t>Mr. Ken</t>
  </si>
  <si>
    <t>Mrs. Noel</t>
  </si>
  <si>
    <t>Ms. Federica</t>
  </si>
  <si>
    <t>Mr. Randall</t>
  </si>
  <si>
    <t>Ms. Azelie</t>
  </si>
  <si>
    <t>Ms. Kim</t>
  </si>
  <si>
    <t>Mr. Dariusz</t>
  </si>
  <si>
    <t>Ms. Holly</t>
  </si>
  <si>
    <t>Ms. Tricity</t>
  </si>
  <si>
    <t>Mr. Trent</t>
  </si>
  <si>
    <t>Mr. Sawomir</t>
  </si>
  <si>
    <t>Ms. Micah</t>
  </si>
  <si>
    <t>Mr. Austen</t>
  </si>
  <si>
    <t>Mr. Tory</t>
  </si>
  <si>
    <t>Ms. Kristina</t>
  </si>
  <si>
    <t>Ms. Flo</t>
  </si>
  <si>
    <t>Ms. Anabel</t>
  </si>
  <si>
    <t>Ms. Marcia</t>
  </si>
  <si>
    <t>Ms. Isabelle</t>
  </si>
  <si>
    <t>Mrs. Kelli</t>
  </si>
  <si>
    <t>Ms. Pilar</t>
  </si>
  <si>
    <t>Mrs. Christie</t>
  </si>
  <si>
    <t>Mr. Masahiro</t>
  </si>
  <si>
    <t>Ms. Britt</t>
  </si>
  <si>
    <t>Ms. Joyce</t>
  </si>
  <si>
    <t>Ms. Michaela</t>
  </si>
  <si>
    <t>Ms. Shalaleh</t>
  </si>
  <si>
    <t>Ms. Zuzana</t>
  </si>
  <si>
    <t>Ms. Nadine</t>
  </si>
  <si>
    <t>Mr. Youngseong</t>
  </si>
  <si>
    <t>Mr. Janez</t>
  </si>
  <si>
    <t>Mr. Deniz</t>
  </si>
  <si>
    <t>Mr. Alfredo</t>
  </si>
  <si>
    <t>Mr. Troy</t>
  </si>
  <si>
    <t>Ms. Jennefer</t>
  </si>
  <si>
    <t>Ms. Tracey</t>
  </si>
  <si>
    <t>Ms. Esther</t>
  </si>
  <si>
    <t>Mr. Hugo</t>
  </si>
  <si>
    <t>Mr. Rob</t>
  </si>
  <si>
    <t>Ms. Virginie</t>
  </si>
  <si>
    <t>Ms. Jaime</t>
  </si>
  <si>
    <t>Mr. Zachariah</t>
  </si>
  <si>
    <t>Ms. Patricia</t>
  </si>
  <si>
    <t>Mr. Breno</t>
  </si>
  <si>
    <t>Mr. Takaya</t>
  </si>
  <si>
    <t>Ms. Ruby</t>
  </si>
  <si>
    <t>Mr. Bart</t>
  </si>
  <si>
    <t>Mr. Yemane</t>
  </si>
  <si>
    <t>Mr. Bird</t>
  </si>
  <si>
    <t>Mr. Yuri</t>
  </si>
  <si>
    <t>Ms. Debbie</t>
  </si>
  <si>
    <t>Ms. Daniell</t>
  </si>
  <si>
    <t>Mr. Janne</t>
  </si>
  <si>
    <t>Ms. Callie</t>
  </si>
  <si>
    <t>Mr. Dougie</t>
  </si>
  <si>
    <t>Mr. Jeremiah</t>
  </si>
  <si>
    <t>Mr. Ashley</t>
  </si>
  <si>
    <t>Mr. Turner</t>
  </si>
  <si>
    <t>Mr. Roger</t>
  </si>
  <si>
    <t>Mrs. Katherine</t>
  </si>
  <si>
    <t>Ms. Terri</t>
  </si>
  <si>
    <t>Ms. Tammara</t>
  </si>
  <si>
    <t>Ms. Dorota</t>
  </si>
  <si>
    <t>Mr. Bryant</t>
  </si>
  <si>
    <t>Mr. Eduardo</t>
  </si>
  <si>
    <t>Ms. Christin</t>
  </si>
  <si>
    <t>Ms. Donna</t>
  </si>
  <si>
    <t>Mr. Joe</t>
  </si>
  <si>
    <t>Ms. Kayleigh</t>
  </si>
  <si>
    <t>Mr. Lorcan</t>
  </si>
  <si>
    <t>Mr. Bernard</t>
  </si>
  <si>
    <t>Mrs. Bryn</t>
  </si>
  <si>
    <t>Ms. Shelley</t>
  </si>
  <si>
    <t>Ms. Jekaterina</t>
  </si>
  <si>
    <t>Ms. Pauline</t>
  </si>
  <si>
    <t>Ms. Aleah</t>
  </si>
  <si>
    <t>Ms. Mare</t>
  </si>
  <si>
    <t>Mr. Murray</t>
  </si>
  <si>
    <t>Mr. Seth</t>
  </si>
  <si>
    <t>Mr. Brock</t>
  </si>
  <si>
    <t>Ms. Missy</t>
  </si>
  <si>
    <t>Mr. Apolo</t>
  </si>
  <si>
    <t>Mr. Alfons</t>
  </si>
  <si>
    <t>Ms. Lilia</t>
  </si>
  <si>
    <t>Mr. Danny</t>
  </si>
  <si>
    <t>Ms. Satomi</t>
  </si>
  <si>
    <t>Mr. Manuel</t>
  </si>
  <si>
    <t>Ms. Kindsey</t>
  </si>
  <si>
    <t>Mrs. Chloe</t>
  </si>
  <si>
    <t>Ms. Cailtlin</t>
  </si>
  <si>
    <t>Mr. Chuy</t>
  </si>
  <si>
    <t>Ms. Laurie</t>
  </si>
  <si>
    <t>Ms. Aya</t>
  </si>
  <si>
    <t>Mr. Ping</t>
  </si>
  <si>
    <t>Mrs. Cynthia</t>
  </si>
  <si>
    <t>Mr. Emmett</t>
  </si>
  <si>
    <t>Mr. Norman</t>
  </si>
  <si>
    <t>Ms. Tatyana</t>
  </si>
  <si>
    <t>Ms. Chrissy</t>
  </si>
  <si>
    <t>Ms. Halle</t>
  </si>
  <si>
    <t>Mr. Rasim</t>
  </si>
  <si>
    <t>Ms. Dina</t>
  </si>
  <si>
    <t>Ms. Caitrin</t>
  </si>
  <si>
    <t>Mrs. Kristen</t>
  </si>
  <si>
    <t>Ms. Alix</t>
  </si>
  <si>
    <t>Mr. Kakushin</t>
  </si>
  <si>
    <t>Mr. Valur</t>
  </si>
  <si>
    <t>Ms. Lissa</t>
  </si>
  <si>
    <t>Ms. Alyson</t>
  </si>
  <si>
    <t>Mr. Chance</t>
  </si>
  <si>
    <t>Ms. Therese</t>
  </si>
  <si>
    <t>Mr. Beau</t>
  </si>
  <si>
    <t>Ms. Deborah</t>
  </si>
  <si>
    <t>Mr. Chuck</t>
  </si>
  <si>
    <t>Ms. Amany</t>
  </si>
  <si>
    <t>Ms. Kipling</t>
  </si>
  <si>
    <t>Mr. Duncan</t>
  </si>
  <si>
    <t>Ms. Ildiko</t>
  </si>
  <si>
    <t>Ms. Melinda</t>
  </si>
  <si>
    <t>Mr. Danilo</t>
  </si>
  <si>
    <t>Mr. Mikko</t>
  </si>
  <si>
    <t>Ms. Kirsten</t>
  </si>
  <si>
    <t>Ms. Christy</t>
  </si>
  <si>
    <t>Ms. Jingjing</t>
  </si>
  <si>
    <t>Mr. Frankline</t>
  </si>
  <si>
    <t>Ms. Natalia</t>
  </si>
  <si>
    <t>Ms. Marny</t>
  </si>
  <si>
    <t>Ms. Stefanie</t>
  </si>
  <si>
    <t>Mr. Bernat</t>
  </si>
  <si>
    <t>Mr. Hicham</t>
  </si>
  <si>
    <t>Ms. Elisabetta</t>
  </si>
  <si>
    <t>Mr. Trevor</t>
  </si>
  <si>
    <t>Ms. Janae</t>
  </si>
  <si>
    <t>Ms. Krista</t>
  </si>
  <si>
    <t>Mr. Ariel</t>
  </si>
  <si>
    <t>Ms. Rosalie</t>
  </si>
  <si>
    <t>Mr. Vitaliy</t>
  </si>
  <si>
    <t>Mr. Kiyokatsu</t>
  </si>
  <si>
    <t>Ms. Rhea</t>
  </si>
  <si>
    <t>Mr. Shamus</t>
  </si>
  <si>
    <t>Ms. Hallie</t>
  </si>
  <si>
    <t>Ms. Ji</t>
  </si>
  <si>
    <t>Ms. Carissa</t>
  </si>
  <si>
    <t>Ms. Mona</t>
  </si>
  <si>
    <t>Ms. Hilary</t>
  </si>
  <si>
    <t>Ms. Dominique</t>
  </si>
  <si>
    <t>Mr. Carlos</t>
  </si>
  <si>
    <t>Ms. Danya</t>
  </si>
  <si>
    <t>Ms. Lorraine</t>
  </si>
  <si>
    <t>Mr. Jesus</t>
  </si>
  <si>
    <t>Ms. Evan</t>
  </si>
  <si>
    <t>Mr. Marshall</t>
  </si>
  <si>
    <t>Mr. Lavar</t>
  </si>
  <si>
    <t>Ms. Tammy</t>
  </si>
  <si>
    <t>Ms. Lena</t>
  </si>
  <si>
    <t>Ms. Valentina</t>
  </si>
  <si>
    <t>Mr. Geraint</t>
  </si>
  <si>
    <t>Mr. Dj</t>
  </si>
  <si>
    <t>Ms. Ellen</t>
  </si>
  <si>
    <t>Mrs. Grace</t>
  </si>
  <si>
    <t>Ms. Caitie</t>
  </si>
  <si>
    <t>Mr. Tadese</t>
  </si>
  <si>
    <t>Mr. Dathan</t>
  </si>
  <si>
    <t>Mr. Harald</t>
  </si>
  <si>
    <t>Ms. Siobhan</t>
  </si>
  <si>
    <t>Ms. Kiersten</t>
  </si>
  <si>
    <t>Mr. Lelisa</t>
  </si>
  <si>
    <t>Mr. Vajin</t>
  </si>
  <si>
    <t>Mr. Kirby</t>
  </si>
  <si>
    <t>Mr. Connor</t>
  </si>
  <si>
    <t>Ms. Elleree</t>
  </si>
  <si>
    <t>Ms. Nina</t>
  </si>
  <si>
    <t>Ms. Dani</t>
  </si>
  <si>
    <t>Mr. Pat</t>
  </si>
  <si>
    <t>Mr. Maaikel</t>
  </si>
  <si>
    <t>Ms. Lyndsy</t>
  </si>
  <si>
    <t>Ms. Sonja</t>
  </si>
  <si>
    <t>Mr. Cliff</t>
  </si>
  <si>
    <t>Mr. Blue</t>
  </si>
  <si>
    <t>Mr. Mohd</t>
  </si>
  <si>
    <t>Mr. Jerome</t>
  </si>
  <si>
    <t>Mr. Ali</t>
  </si>
  <si>
    <t>Mr. Pierre</t>
  </si>
  <si>
    <t>Mr. Alvaro</t>
  </si>
  <si>
    <t>Mr. Lusapho</t>
  </si>
  <si>
    <t>Mr. Roman</t>
  </si>
  <si>
    <t>Ms. Evelyn</t>
  </si>
  <si>
    <t>Mrs. Kathleen</t>
  </si>
  <si>
    <t>Ms. Flannery</t>
  </si>
  <si>
    <t>Ms. Candice</t>
  </si>
  <si>
    <t>Mr. Theodore</t>
  </si>
  <si>
    <t>Ms. Lindy</t>
  </si>
  <si>
    <t>Mr. Fred</t>
  </si>
  <si>
    <t>Mr. Sebastian</t>
  </si>
  <si>
    <t>Ms. Katy</t>
  </si>
  <si>
    <t>Name</t>
  </si>
  <si>
    <t>D</t>
  </si>
  <si>
    <t/>
  </si>
  <si>
    <t>B.</t>
  </si>
  <si>
    <t>R.</t>
  </si>
  <si>
    <t>N.</t>
  </si>
  <si>
    <t>Andrea</t>
  </si>
  <si>
    <t>M.</t>
  </si>
  <si>
    <t>A.</t>
  </si>
  <si>
    <t>Sr.</t>
  </si>
  <si>
    <t>C</t>
  </si>
  <si>
    <t>I.</t>
  </si>
  <si>
    <t>W.</t>
  </si>
  <si>
    <t>J.</t>
  </si>
  <si>
    <t>D.</t>
  </si>
  <si>
    <t>L.</t>
  </si>
  <si>
    <t>M</t>
  </si>
  <si>
    <t>H.</t>
  </si>
  <si>
    <t>W</t>
  </si>
  <si>
    <t>L</t>
  </si>
  <si>
    <t>B</t>
  </si>
  <si>
    <t>E</t>
  </si>
  <si>
    <t>T.</t>
  </si>
  <si>
    <t>C.</t>
  </si>
  <si>
    <t>V. Sr.</t>
  </si>
  <si>
    <t>A</t>
  </si>
  <si>
    <t>Ii</t>
  </si>
  <si>
    <t>K</t>
  </si>
  <si>
    <t>N</t>
  </si>
  <si>
    <t>P.</t>
  </si>
  <si>
    <t>J</t>
  </si>
  <si>
    <t>P</t>
  </si>
  <si>
    <t>S</t>
  </si>
  <si>
    <t>K.</t>
  </si>
  <si>
    <t>S.</t>
  </si>
  <si>
    <t>R</t>
  </si>
  <si>
    <t>T Sr.</t>
  </si>
  <si>
    <t>T</t>
  </si>
  <si>
    <t>F</t>
  </si>
  <si>
    <t>M. V</t>
  </si>
  <si>
    <t>E.</t>
  </si>
  <si>
    <t>H</t>
  </si>
  <si>
    <t>V</t>
  </si>
  <si>
    <t>Y</t>
  </si>
  <si>
    <t>G.</t>
  </si>
  <si>
    <t>F.</t>
  </si>
  <si>
    <t>Elise</t>
  </si>
  <si>
    <t>O.</t>
  </si>
  <si>
    <t>V.</t>
  </si>
  <si>
    <t>Luc</t>
  </si>
  <si>
    <t>P. Ii</t>
  </si>
  <si>
    <t>G</t>
  </si>
  <si>
    <t>O</t>
  </si>
  <si>
    <t>Danielle</t>
  </si>
  <si>
    <t>D. Jr.</t>
  </si>
  <si>
    <t>A Jr.</t>
  </si>
  <si>
    <t>M Sr.</t>
  </si>
  <si>
    <t>Angelica</t>
  </si>
  <si>
    <t>Fred</t>
  </si>
  <si>
    <t>J. Sr.</t>
  </si>
  <si>
    <t>Jr.</t>
  </si>
  <si>
    <t>H. Iii</t>
  </si>
  <si>
    <t>Antonio Sr.</t>
  </si>
  <si>
    <t>Fiskerstand</t>
  </si>
  <si>
    <t>Carlos</t>
  </si>
  <si>
    <t>Iii</t>
  </si>
  <si>
    <t>Patricia</t>
  </si>
  <si>
    <t>C Iii</t>
  </si>
  <si>
    <t>U</t>
  </si>
  <si>
    <t>Dario</t>
  </si>
  <si>
    <t>WaiVer</t>
  </si>
  <si>
    <t>B. Sr.</t>
  </si>
  <si>
    <t>Angel Sr.</t>
  </si>
  <si>
    <t>R. Jr.</t>
  </si>
  <si>
    <t>W. Sr.</t>
  </si>
  <si>
    <t>Kai</t>
  </si>
  <si>
    <t>Isabel</t>
  </si>
  <si>
    <t>Lynne</t>
  </si>
  <si>
    <t>Z.</t>
  </si>
  <si>
    <t>Guadalupe P. Sr.</t>
  </si>
  <si>
    <t>J. Jr.</t>
  </si>
  <si>
    <t>I. Jr.</t>
  </si>
  <si>
    <t>Iv</t>
  </si>
  <si>
    <t>Adhane</t>
  </si>
  <si>
    <t>Norberto Sr.</t>
  </si>
  <si>
    <t>C. Jr.</t>
  </si>
  <si>
    <t>U.</t>
  </si>
  <si>
    <t>T Ii</t>
  </si>
  <si>
    <t>W. Jr.</t>
  </si>
  <si>
    <t>Beth</t>
  </si>
  <si>
    <t>I</t>
  </si>
  <si>
    <t>Francisco Sr.</t>
  </si>
  <si>
    <t>K. Jr.</t>
  </si>
  <si>
    <t>Wavik Sr.</t>
  </si>
  <si>
    <t>Syahidan</t>
  </si>
  <si>
    <t>Tomas</t>
  </si>
  <si>
    <t>Evan</t>
  </si>
  <si>
    <t>D. Sr.</t>
  </si>
  <si>
    <t>No</t>
  </si>
  <si>
    <t>Yes</t>
  </si>
  <si>
    <t>Obesity</t>
  </si>
  <si>
    <t>Overweight</t>
  </si>
  <si>
    <t>Healthy Weight</t>
  </si>
  <si>
    <t>Underweight</t>
  </si>
  <si>
    <t>Diabetes</t>
  </si>
  <si>
    <t>Prediabetes</t>
  </si>
  <si>
    <t>Normal</t>
  </si>
  <si>
    <t>Jul</t>
  </si>
  <si>
    <t>Nov</t>
  </si>
  <si>
    <t>Jun</t>
  </si>
  <si>
    <t>Sep</t>
  </si>
  <si>
    <t>Dec</t>
  </si>
  <si>
    <t>Aug</t>
  </si>
  <si>
    <t>Oct</t>
  </si>
  <si>
    <t>ID3445</t>
  </si>
  <si>
    <t>ID3446</t>
  </si>
  <si>
    <t>ID3447</t>
  </si>
  <si>
    <t>ID2444</t>
  </si>
  <si>
    <t>ID3444</t>
  </si>
  <si>
    <t>ID3448</t>
  </si>
  <si>
    <t>ID3449</t>
  </si>
  <si>
    <t>ID3450</t>
  </si>
  <si>
    <t>R1013</t>
  </si>
  <si>
    <t>R1012</t>
  </si>
  <si>
    <t>R1011</t>
  </si>
  <si>
    <t>R1015</t>
  </si>
  <si>
    <t>R1019</t>
  </si>
  <si>
    <t>R1016</t>
  </si>
  <si>
    <t>R1018</t>
  </si>
  <si>
    <t>R1025</t>
  </si>
  <si>
    <t>R1024</t>
  </si>
  <si>
    <t>R1023</t>
  </si>
  <si>
    <t>R1014</t>
  </si>
  <si>
    <t>R1021</t>
  </si>
  <si>
    <t>R1017</t>
  </si>
  <si>
    <t>R1020</t>
  </si>
  <si>
    <t>R1026</t>
  </si>
  <si>
    <t>R1022</t>
  </si>
  <si>
    <t>Year</t>
  </si>
  <si>
    <t>Month</t>
  </si>
  <si>
    <t>Date</t>
  </si>
  <si>
    <t>Children</t>
  </si>
  <si>
    <t>Charges</t>
  </si>
  <si>
    <t>Hospital Tier</t>
  </si>
  <si>
    <t>City Tier</t>
  </si>
  <si>
    <t>Tier - 3</t>
  </si>
  <si>
    <t>Tier - 1</t>
  </si>
  <si>
    <t>Tier - 2</t>
  </si>
  <si>
    <t>Smoker</t>
  </si>
  <si>
    <t>Grand Total</t>
  </si>
  <si>
    <t>Sum of Charges</t>
  </si>
  <si>
    <t>Average of Charges</t>
  </si>
  <si>
    <t>Average of HBA1C</t>
  </si>
  <si>
    <t>Average of BMI</t>
  </si>
  <si>
    <t>Count of Cancer history</t>
  </si>
  <si>
    <t>Ms.</t>
  </si>
  <si>
    <t>Mr.</t>
  </si>
  <si>
    <t>Matthew</t>
  </si>
  <si>
    <t>Phil</t>
  </si>
  <si>
    <t>Kelsey</t>
  </si>
  <si>
    <t>Kristyn</t>
  </si>
  <si>
    <t>Russell</t>
  </si>
  <si>
    <t>Stephen</t>
  </si>
  <si>
    <t>Brooke</t>
  </si>
  <si>
    <t>Paola</t>
  </si>
  <si>
    <t>David</t>
  </si>
  <si>
    <t>Wade</t>
  </si>
  <si>
    <t>Franklin</t>
  </si>
  <si>
    <t>Leilani</t>
  </si>
  <si>
    <t>Philippe</t>
  </si>
  <si>
    <t>Jennifer</t>
  </si>
  <si>
    <t>Christina</t>
  </si>
  <si>
    <t>Said</t>
  </si>
  <si>
    <t>John</t>
  </si>
  <si>
    <t>Myles</t>
  </si>
  <si>
    <t>Madelyn</t>
  </si>
  <si>
    <t>Nicole</t>
  </si>
  <si>
    <t>Eric</t>
  </si>
  <si>
    <t>Emiliano</t>
  </si>
  <si>
    <t>Adam</t>
  </si>
  <si>
    <t>Zach</t>
  </si>
  <si>
    <t>Stephanie</t>
  </si>
  <si>
    <t>Natalie</t>
  </si>
  <si>
    <t>Jefferson</t>
  </si>
  <si>
    <t>Brendan</t>
  </si>
  <si>
    <t>Courtney</t>
  </si>
  <si>
    <t>Sydney</t>
  </si>
  <si>
    <t>Julien</t>
  </si>
  <si>
    <t>Anna</t>
  </si>
  <si>
    <t>Samantha</t>
  </si>
  <si>
    <t>Robert</t>
  </si>
  <si>
    <t>James</t>
  </si>
  <si>
    <t>Roseann</t>
  </si>
  <si>
    <t>Brianna</t>
  </si>
  <si>
    <t>Melissa</t>
  </si>
  <si>
    <t>Flavio</t>
  </si>
  <si>
    <t>Alex</t>
  </si>
  <si>
    <t>Dara</t>
  </si>
  <si>
    <t>Inna</t>
  </si>
  <si>
    <t>Ari</t>
  </si>
  <si>
    <t>Kenny</t>
  </si>
  <si>
    <t>Louise</t>
  </si>
  <si>
    <t>Cameron</t>
  </si>
  <si>
    <t>Katie</t>
  </si>
  <si>
    <t>Bryson</t>
  </si>
  <si>
    <t>Megan</t>
  </si>
  <si>
    <t>Daniel</t>
  </si>
  <si>
    <t>Steven</t>
  </si>
  <si>
    <t>Jenna</t>
  </si>
  <si>
    <t>Jeff</t>
  </si>
  <si>
    <t>Elenilton</t>
  </si>
  <si>
    <t>Maurya</t>
  </si>
  <si>
    <t>Bethany</t>
  </si>
  <si>
    <t>Yves</t>
  </si>
  <si>
    <t>Joshua</t>
  </si>
  <si>
    <t>Gwen</t>
  </si>
  <si>
    <t>Kate</t>
  </si>
  <si>
    <t>Kevin</t>
  </si>
  <si>
    <t>Philip</t>
  </si>
  <si>
    <t>Brett</t>
  </si>
  <si>
    <t>Rebecca</t>
  </si>
  <si>
    <t>Abigail</t>
  </si>
  <si>
    <t>Hope</t>
  </si>
  <si>
    <t>Elyse</t>
  </si>
  <si>
    <t>Nicholas</t>
  </si>
  <si>
    <t>Pamela</t>
  </si>
  <si>
    <t>Jessica</t>
  </si>
  <si>
    <t>Ron</t>
  </si>
  <si>
    <t>Sari</t>
  </si>
  <si>
    <t>Ricardo</t>
  </si>
  <si>
    <t>Gedion</t>
  </si>
  <si>
    <t>Mark</t>
  </si>
  <si>
    <t>Gamini</t>
  </si>
  <si>
    <t>Emily</t>
  </si>
  <si>
    <t>Amanda</t>
  </si>
  <si>
    <t>Knox</t>
  </si>
  <si>
    <t>Yianna</t>
  </si>
  <si>
    <t>Roberta</t>
  </si>
  <si>
    <t>Benjamin</t>
  </si>
  <si>
    <t>Ann</t>
  </si>
  <si>
    <t>Jamie</t>
  </si>
  <si>
    <t>Charlie</t>
  </si>
  <si>
    <t>Meb</t>
  </si>
  <si>
    <t>Aaqib</t>
  </si>
  <si>
    <t>Meredith</t>
  </si>
  <si>
    <t>Doug</t>
  </si>
  <si>
    <t>Elizabeth</t>
  </si>
  <si>
    <t>Guillermo</t>
  </si>
  <si>
    <t>Dane</t>
  </si>
  <si>
    <t>Jonas</t>
  </si>
  <si>
    <t>Sara</t>
  </si>
  <si>
    <t>Nick</t>
  </si>
  <si>
    <t>Timothy</t>
  </si>
  <si>
    <t>Becky</t>
  </si>
  <si>
    <t>Steph</t>
  </si>
  <si>
    <t>Kristine</t>
  </si>
  <si>
    <t>William</t>
  </si>
  <si>
    <t>Sage</t>
  </si>
  <si>
    <t>Cole</t>
  </si>
  <si>
    <t>Jesse</t>
  </si>
  <si>
    <t>Tammi</t>
  </si>
  <si>
    <t>Valeria</t>
  </si>
  <si>
    <t>Michael</t>
  </si>
  <si>
    <t>Rami</t>
  </si>
  <si>
    <t>Denis</t>
  </si>
  <si>
    <t>Bonnie</t>
  </si>
  <si>
    <t>Samuel</t>
  </si>
  <si>
    <t>Syndy</t>
  </si>
  <si>
    <t>Aleksandra</t>
  </si>
  <si>
    <t>Steeve</t>
  </si>
  <si>
    <t>Richard</t>
  </si>
  <si>
    <t>Aaron</t>
  </si>
  <si>
    <t>Akira</t>
  </si>
  <si>
    <t>Ben</t>
  </si>
  <si>
    <t>Jana</t>
  </si>
  <si>
    <t>Jay</t>
  </si>
  <si>
    <t>Marie-Helene</t>
  </si>
  <si>
    <t>Bret</t>
  </si>
  <si>
    <t>Bobby</t>
  </si>
  <si>
    <t>Lina</t>
  </si>
  <si>
    <t>Zebulon</t>
  </si>
  <si>
    <t>Greg</t>
  </si>
  <si>
    <t>Bronwen</t>
  </si>
  <si>
    <t>Manuela</t>
  </si>
  <si>
    <t>Abby</t>
  </si>
  <si>
    <t>Tyler</t>
  </si>
  <si>
    <t>Jeffrey</t>
  </si>
  <si>
    <t>Amy</t>
  </si>
  <si>
    <t>Sarah</t>
  </si>
  <si>
    <t>Lara</t>
  </si>
  <si>
    <t>Sebastien</t>
  </si>
  <si>
    <t>Padraig</t>
  </si>
  <si>
    <t>Heather</t>
  </si>
  <si>
    <t>Jorge</t>
  </si>
  <si>
    <t>Jack</t>
  </si>
  <si>
    <t>Felix</t>
  </si>
  <si>
    <t>Christopher</t>
  </si>
  <si>
    <t>Jill</t>
  </si>
  <si>
    <t>Alejandro</t>
  </si>
  <si>
    <t>Ian</t>
  </si>
  <si>
    <t>Hector</t>
  </si>
  <si>
    <t>Matt</t>
  </si>
  <si>
    <t>Grace</t>
  </si>
  <si>
    <t>Jaime</t>
  </si>
  <si>
    <t>Calesse</t>
  </si>
  <si>
    <t>Sergey</t>
  </si>
  <si>
    <t>Lawrence</t>
  </si>
  <si>
    <t>Rick</t>
  </si>
  <si>
    <t>Erik</t>
  </si>
  <si>
    <t>Kiley</t>
  </si>
  <si>
    <t>Chris</t>
  </si>
  <si>
    <t>Marian</t>
  </si>
  <si>
    <t>Jeremy</t>
  </si>
  <si>
    <t>Allison</t>
  </si>
  <si>
    <t>Anders</t>
  </si>
  <si>
    <t>Sean</t>
  </si>
  <si>
    <t>Susannah</t>
  </si>
  <si>
    <t>Randy</t>
  </si>
  <si>
    <t>Leslie</t>
  </si>
  <si>
    <t>Brittany</t>
  </si>
  <si>
    <t>Cassie</t>
  </si>
  <si>
    <t>Peter</t>
  </si>
  <si>
    <t>Dan</t>
  </si>
  <si>
    <t>Les</t>
  </si>
  <si>
    <t>Kylie</t>
  </si>
  <si>
    <t>Carrie</t>
  </si>
  <si>
    <t>Alan</t>
  </si>
  <si>
    <t>Nate</t>
  </si>
  <si>
    <t>Jason</t>
  </si>
  <si>
    <t>Luke</t>
  </si>
  <si>
    <t>Jacy</t>
  </si>
  <si>
    <t>Erica</t>
  </si>
  <si>
    <t>Erin</t>
  </si>
  <si>
    <t>Adrienne</t>
  </si>
  <si>
    <t>Yutaka</t>
  </si>
  <si>
    <t>Shawn</t>
  </si>
  <si>
    <t>Nathaniel</t>
  </si>
  <si>
    <t>Joan</t>
  </si>
  <si>
    <t>Kacy</t>
  </si>
  <si>
    <t>Xaviour</t>
  </si>
  <si>
    <t>Bradley</t>
  </si>
  <si>
    <t>Nancy</t>
  </si>
  <si>
    <t>Rod</t>
  </si>
  <si>
    <t>Joey</t>
  </si>
  <si>
    <t>Hillary</t>
  </si>
  <si>
    <t>Nicolas</t>
  </si>
  <si>
    <t>Marcel</t>
  </si>
  <si>
    <t>Krisana</t>
  </si>
  <si>
    <t>Stacey</t>
  </si>
  <si>
    <t>Christine</t>
  </si>
  <si>
    <t>Michele</t>
  </si>
  <si>
    <t>Nikki</t>
  </si>
  <si>
    <t>Bryan</t>
  </si>
  <si>
    <t>Angielyn</t>
  </si>
  <si>
    <t>Jeanie</t>
  </si>
  <si>
    <t>Aliaksandr</t>
  </si>
  <si>
    <t>Sheera</t>
  </si>
  <si>
    <t>Janice</t>
  </si>
  <si>
    <t>Marie-France</t>
  </si>
  <si>
    <t>Yu</t>
  </si>
  <si>
    <t>Caleb</t>
  </si>
  <si>
    <t>Angela</t>
  </si>
  <si>
    <t>Keith</t>
  </si>
  <si>
    <t>Emma</t>
  </si>
  <si>
    <t>Nathan</t>
  </si>
  <si>
    <t>Kathryn</t>
  </si>
  <si>
    <t>Cheryl</t>
  </si>
  <si>
    <t>Kimberly</t>
  </si>
  <si>
    <t>Cynthia</t>
  </si>
  <si>
    <t>Gabriela</t>
  </si>
  <si>
    <t>Sharon</t>
  </si>
  <si>
    <t>Chelsey</t>
  </si>
  <si>
    <t>Devon</t>
  </si>
  <si>
    <t>Joni</t>
  </si>
  <si>
    <t>Colin</t>
  </si>
  <si>
    <t>Rachael</t>
  </si>
  <si>
    <t>Maricela</t>
  </si>
  <si>
    <t>Marie</t>
  </si>
  <si>
    <t>Jeffry</t>
  </si>
  <si>
    <t>Mike</t>
  </si>
  <si>
    <t>Pierre-Michel</t>
  </si>
  <si>
    <t>Caroline</t>
  </si>
  <si>
    <t>Drew</t>
  </si>
  <si>
    <t>Austin</t>
  </si>
  <si>
    <t>Berenice</t>
  </si>
  <si>
    <t>Kenneth</t>
  </si>
  <si>
    <t>Miguel</t>
  </si>
  <si>
    <t>Hadley</t>
  </si>
  <si>
    <t>Tenielle</t>
  </si>
  <si>
    <t>Nora</t>
  </si>
  <si>
    <t>Zachary</t>
  </si>
  <si>
    <t>Alyssa</t>
  </si>
  <si>
    <t>Dante</t>
  </si>
  <si>
    <t>Joel</t>
  </si>
  <si>
    <t>Michelle</t>
  </si>
  <si>
    <t>Summer</t>
  </si>
  <si>
    <t>Edward</t>
  </si>
  <si>
    <t>Kacee</t>
  </si>
  <si>
    <t>Dave</t>
  </si>
  <si>
    <t>Maryanna</t>
  </si>
  <si>
    <t>Deanna</t>
  </si>
  <si>
    <t>Gregory</t>
  </si>
  <si>
    <t>Anne</t>
  </si>
  <si>
    <t>Elliot</t>
  </si>
  <si>
    <t>Corey</t>
  </si>
  <si>
    <t>Raven</t>
  </si>
  <si>
    <t>Kendra</t>
  </si>
  <si>
    <t>Jordan</t>
  </si>
  <si>
    <t>Nils</t>
  </si>
  <si>
    <t>Caitlin</t>
  </si>
  <si>
    <t>Tracy</t>
  </si>
  <si>
    <t>Dustin</t>
  </si>
  <si>
    <t>Jenny</t>
  </si>
  <si>
    <t>Fabienne</t>
  </si>
  <si>
    <t>Taryn</t>
  </si>
  <si>
    <t>Temima</t>
  </si>
  <si>
    <t>Serena</t>
  </si>
  <si>
    <t>Victoria</t>
  </si>
  <si>
    <t>Phoebe</t>
  </si>
  <si>
    <t>Christian</t>
  </si>
  <si>
    <t>Jonathon</t>
  </si>
  <si>
    <t>Nichole</t>
  </si>
  <si>
    <t>Denise</t>
  </si>
  <si>
    <t>Katherine</t>
  </si>
  <si>
    <t>Lynda</t>
  </si>
  <si>
    <t>Linnea</t>
  </si>
  <si>
    <t>Massimiliano</t>
  </si>
  <si>
    <t>Lauren</t>
  </si>
  <si>
    <t>Xiao</t>
  </si>
  <si>
    <t>Harper</t>
  </si>
  <si>
    <t>Shizhong</t>
  </si>
  <si>
    <t>Marie-Claire</t>
  </si>
  <si>
    <t>Carolyn</t>
  </si>
  <si>
    <t>Marissa</t>
  </si>
  <si>
    <t>Jim</t>
  </si>
  <si>
    <t>Rachel</t>
  </si>
  <si>
    <t>Corina</t>
  </si>
  <si>
    <t>Guannan</t>
  </si>
  <si>
    <t>Don</t>
  </si>
  <si>
    <t>Jatin</t>
  </si>
  <si>
    <t>Damon</t>
  </si>
  <si>
    <t>Malcolm</t>
  </si>
  <si>
    <t>Margaret</t>
  </si>
  <si>
    <t>Helen</t>
  </si>
  <si>
    <t>Mrs.</t>
  </si>
  <si>
    <t>Tara</t>
  </si>
  <si>
    <t>Kristin</t>
  </si>
  <si>
    <t>Carly</t>
  </si>
  <si>
    <t>Lisa</t>
  </si>
  <si>
    <t>Louis</t>
  </si>
  <si>
    <t>Dawn</t>
  </si>
  <si>
    <t>Karen</t>
  </si>
  <si>
    <t>Mathieu</t>
  </si>
  <si>
    <t>Kam</t>
  </si>
  <si>
    <t>Valerie</t>
  </si>
  <si>
    <t>Freya</t>
  </si>
  <si>
    <t>Kara</t>
  </si>
  <si>
    <t>Amber</t>
  </si>
  <si>
    <t>Kameko</t>
  </si>
  <si>
    <t>Sabine</t>
  </si>
  <si>
    <t>Joseph</t>
  </si>
  <si>
    <t>Karolyn</t>
  </si>
  <si>
    <t>Anita</t>
  </si>
  <si>
    <t>Laura</t>
  </si>
  <si>
    <t>Cathryn</t>
  </si>
  <si>
    <t>Shauna</t>
  </si>
  <si>
    <t>Terence</t>
  </si>
  <si>
    <t>Marisol</t>
  </si>
  <si>
    <t>Dylan</t>
  </si>
  <si>
    <t>Teiko</t>
  </si>
  <si>
    <t>Johannah</t>
  </si>
  <si>
    <t>Andres</t>
  </si>
  <si>
    <t>Lizette</t>
  </si>
  <si>
    <t>Jeb</t>
  </si>
  <si>
    <t>Simonezitrone</t>
  </si>
  <si>
    <t>Oz</t>
  </si>
  <si>
    <t>Kayla</t>
  </si>
  <si>
    <t>Yoshinori</t>
  </si>
  <si>
    <t>Junyong</t>
  </si>
  <si>
    <t>Kristen</t>
  </si>
  <si>
    <t>Maria</t>
  </si>
  <si>
    <t>Jonathan</t>
  </si>
  <si>
    <t>Benjamina</t>
  </si>
  <si>
    <t>Alison</t>
  </si>
  <si>
    <t>Alexis</t>
  </si>
  <si>
    <t>Shanda</t>
  </si>
  <si>
    <t>Laurette</t>
  </si>
  <si>
    <t>Mary</t>
  </si>
  <si>
    <t>Kati</t>
  </si>
  <si>
    <t>Greer</t>
  </si>
  <si>
    <t>Brent</t>
  </si>
  <si>
    <t>Eugene</t>
  </si>
  <si>
    <t>Kamilla</t>
  </si>
  <si>
    <t>Wayne</t>
  </si>
  <si>
    <t>Gianfilippo</t>
  </si>
  <si>
    <t>Aubri</t>
  </si>
  <si>
    <t>Justin</t>
  </si>
  <si>
    <t>Erika</t>
  </si>
  <si>
    <t>Devin</t>
  </si>
  <si>
    <t>Kristina</t>
  </si>
  <si>
    <t>Brad</t>
  </si>
  <si>
    <t>Simo</t>
  </si>
  <si>
    <t>Mario</t>
  </si>
  <si>
    <t>Meghann</t>
  </si>
  <si>
    <t>Maya</t>
  </si>
  <si>
    <t>Hilda</t>
  </si>
  <si>
    <t>Sandra</t>
  </si>
  <si>
    <t>Takuo</t>
  </si>
  <si>
    <t>Benoit</t>
  </si>
  <si>
    <t>Monica</t>
  </si>
  <si>
    <t>Della</t>
  </si>
  <si>
    <t>Tasos</t>
  </si>
  <si>
    <t>Lukasz</t>
  </si>
  <si>
    <t>Meta</t>
  </si>
  <si>
    <t>Kathleen</t>
  </si>
  <si>
    <t>Gabriel</t>
  </si>
  <si>
    <t>Neil</t>
  </si>
  <si>
    <t>Ariel</t>
  </si>
  <si>
    <t>Molly</t>
  </si>
  <si>
    <t>Hiruni</t>
  </si>
  <si>
    <t>Reina</t>
  </si>
  <si>
    <t>Kristi</t>
  </si>
  <si>
    <t>Jocelyn</t>
  </si>
  <si>
    <t>Daphne</t>
  </si>
  <si>
    <t>Carolina</t>
  </si>
  <si>
    <t>Marc-Olivier</t>
  </si>
  <si>
    <t>Karine</t>
  </si>
  <si>
    <t>Adriana</t>
  </si>
  <si>
    <t>Miranda</t>
  </si>
  <si>
    <t>Roberto</t>
  </si>
  <si>
    <t>Tiffany</t>
  </si>
  <si>
    <t>Daven</t>
  </si>
  <si>
    <t>Brianne</t>
  </si>
  <si>
    <t>Hiroki</t>
  </si>
  <si>
    <t>Candace</t>
  </si>
  <si>
    <t>Bruno</t>
  </si>
  <si>
    <t>Sally</t>
  </si>
  <si>
    <t>Meaghan</t>
  </si>
  <si>
    <t>Rina</t>
  </si>
  <si>
    <t>Albert</t>
  </si>
  <si>
    <t>Shannon</t>
  </si>
  <si>
    <t>Josh</t>
  </si>
  <si>
    <t>Maxime</t>
  </si>
  <si>
    <t>Armando</t>
  </si>
  <si>
    <t>Dana</t>
  </si>
  <si>
    <t>Tanya</t>
  </si>
  <si>
    <t>Cary</t>
  </si>
  <si>
    <t>Polly</t>
  </si>
  <si>
    <t>Jessie</t>
  </si>
  <si>
    <t>Nuta</t>
  </si>
  <si>
    <t>Margie</t>
  </si>
  <si>
    <t>Heidi</t>
  </si>
  <si>
    <t>Diego</t>
  </si>
  <si>
    <t>Enrique</t>
  </si>
  <si>
    <t>Filip</t>
  </si>
  <si>
    <t>Rosemary</t>
  </si>
  <si>
    <t>Madeleine</t>
  </si>
  <si>
    <t>Tennille</t>
  </si>
  <si>
    <t>Shalane</t>
  </si>
  <si>
    <t>Melanie</t>
  </si>
  <si>
    <t>Ruth</t>
  </si>
  <si>
    <t>Una</t>
  </si>
  <si>
    <t>Taralyn</t>
  </si>
  <si>
    <t>Ning</t>
  </si>
  <si>
    <t>Brittney</t>
  </si>
  <si>
    <t>Sheila</t>
  </si>
  <si>
    <t>Koji</t>
  </si>
  <si>
    <t>Colleen</t>
  </si>
  <si>
    <t>Deedra</t>
  </si>
  <si>
    <t>Kulwinder</t>
  </si>
  <si>
    <t>Apryl</t>
  </si>
  <si>
    <t>Ilana</t>
  </si>
  <si>
    <t>Karl</t>
  </si>
  <si>
    <t>Will</t>
  </si>
  <si>
    <t>Tom</t>
  </si>
  <si>
    <t>Nobuyori</t>
  </si>
  <si>
    <t>Marcos</t>
  </si>
  <si>
    <t>Andy</t>
  </si>
  <si>
    <t>Geoff</t>
  </si>
  <si>
    <t>Kelli</t>
  </si>
  <si>
    <t>Maggie</t>
  </si>
  <si>
    <t>Antonia</t>
  </si>
  <si>
    <t>Casondra</t>
  </si>
  <si>
    <t>Wendy</t>
  </si>
  <si>
    <t>Amelia</t>
  </si>
  <si>
    <t>Mayumi</t>
  </si>
  <si>
    <t>Vanessa</t>
  </si>
  <si>
    <t>Natali</t>
  </si>
  <si>
    <t>Andee</t>
  </si>
  <si>
    <t>Keila</t>
  </si>
  <si>
    <t>Zanae</t>
  </si>
  <si>
    <t>Chad</t>
  </si>
  <si>
    <t>Orla</t>
  </si>
  <si>
    <t>Shaista</t>
  </si>
  <si>
    <t>Julie</t>
  </si>
  <si>
    <t>Megumi</t>
  </si>
  <si>
    <t>Skylar</t>
  </si>
  <si>
    <t>Renee</t>
  </si>
  <si>
    <t>Nellie</t>
  </si>
  <si>
    <t>Tamara</t>
  </si>
  <si>
    <t>Aimee</t>
  </si>
  <si>
    <t>Suzanne</t>
  </si>
  <si>
    <t>Bronwyn</t>
  </si>
  <si>
    <t>Francisco</t>
  </si>
  <si>
    <t>Rhonda</t>
  </si>
  <si>
    <t>Justyna</t>
  </si>
  <si>
    <t>Lucille</t>
  </si>
  <si>
    <t>Emilie</t>
  </si>
  <si>
    <t>Leah</t>
  </si>
  <si>
    <t>Floris</t>
  </si>
  <si>
    <t>Marc</t>
  </si>
  <si>
    <t>Aharon</t>
  </si>
  <si>
    <t>Chia</t>
  </si>
  <si>
    <t>Aditi</t>
  </si>
  <si>
    <t>Marianne</t>
  </si>
  <si>
    <t>Carla</t>
  </si>
  <si>
    <t>Oksana</t>
  </si>
  <si>
    <t>Steve</t>
  </si>
  <si>
    <t>Dale</t>
  </si>
  <si>
    <t>Ulrike</t>
  </si>
  <si>
    <t>Katlyn</t>
  </si>
  <si>
    <t>Silvana</t>
  </si>
  <si>
    <t>Natty</t>
  </si>
  <si>
    <t>Antony</t>
  </si>
  <si>
    <t>Cassandra</t>
  </si>
  <si>
    <t>Gerardo</t>
  </si>
  <si>
    <t>Meghan</t>
  </si>
  <si>
    <t>Jane</t>
  </si>
  <si>
    <t>Jillian</t>
  </si>
  <si>
    <t>Rachelle</t>
  </si>
  <si>
    <t>Bettina</t>
  </si>
  <si>
    <t>Holli</t>
  </si>
  <si>
    <t>Garrett</t>
  </si>
  <si>
    <t>Annabelle</t>
  </si>
  <si>
    <t>Deanne</t>
  </si>
  <si>
    <t>Jasmine</t>
  </si>
  <si>
    <t>Tracie</t>
  </si>
  <si>
    <t>Tristan</t>
  </si>
  <si>
    <t>Peiweng</t>
  </si>
  <si>
    <t>Theresa</t>
  </si>
  <si>
    <t>Jose</t>
  </si>
  <si>
    <t>Krista</t>
  </si>
  <si>
    <t>Jenessa</t>
  </si>
  <si>
    <t>Teresa</t>
  </si>
  <si>
    <t>Dorian</t>
  </si>
  <si>
    <t>Aberu</t>
  </si>
  <si>
    <t>Tania</t>
  </si>
  <si>
    <t>Valery</t>
  </si>
  <si>
    <t>Joanna</t>
  </si>
  <si>
    <t>Stefanie</t>
  </si>
  <si>
    <t>Liza</t>
  </si>
  <si>
    <t>Claudia</t>
  </si>
  <si>
    <t>Billy</t>
  </si>
  <si>
    <t>Tim</t>
  </si>
  <si>
    <t>Bridget</t>
  </si>
  <si>
    <t>Natasha</t>
  </si>
  <si>
    <t>Mckendree</t>
  </si>
  <si>
    <t>Shure</t>
  </si>
  <si>
    <t>Brenda</t>
  </si>
  <si>
    <t>Kathya</t>
  </si>
  <si>
    <t>Wesley</t>
  </si>
  <si>
    <t>Alexandra</t>
  </si>
  <si>
    <t>Gillian</t>
  </si>
  <si>
    <t>Brenn</t>
  </si>
  <si>
    <t>Gal</t>
  </si>
  <si>
    <t>Anton</t>
  </si>
  <si>
    <t>Yazmin</t>
  </si>
  <si>
    <t>Florian</t>
  </si>
  <si>
    <t>Claire</t>
  </si>
  <si>
    <t>Candice</t>
  </si>
  <si>
    <t>Elena</t>
  </si>
  <si>
    <t>Bert</t>
  </si>
  <si>
    <t>Milah</t>
  </si>
  <si>
    <t>Annette</t>
  </si>
  <si>
    <t>Yoko</t>
  </si>
  <si>
    <t>Tess</t>
  </si>
  <si>
    <t>Paige</t>
  </si>
  <si>
    <t>Kaitlin</t>
  </si>
  <si>
    <t>Mohammad</t>
  </si>
  <si>
    <t>Sheridan</t>
  </si>
  <si>
    <t>Gisele</t>
  </si>
  <si>
    <t>Myra</t>
  </si>
  <si>
    <t>Eleanor</t>
  </si>
  <si>
    <t>Mallory</t>
  </si>
  <si>
    <t>Ariell</t>
  </si>
  <si>
    <t>Lucie</t>
  </si>
  <si>
    <t>Carma</t>
  </si>
  <si>
    <t>Francesca</t>
  </si>
  <si>
    <t>Toshiyuki</t>
  </si>
  <si>
    <t>Julee</t>
  </si>
  <si>
    <t>Ciaran</t>
  </si>
  <si>
    <t>Makie</t>
  </si>
  <si>
    <t>Tatiana</t>
  </si>
  <si>
    <t>Liisa</t>
  </si>
  <si>
    <t>Maxwell</t>
  </si>
  <si>
    <t>Pascale</t>
  </si>
  <si>
    <t>Becca</t>
  </si>
  <si>
    <t>Grant</t>
  </si>
  <si>
    <t>Sophia</t>
  </si>
  <si>
    <t>Sam</t>
  </si>
  <si>
    <t>Ethan</t>
  </si>
  <si>
    <t>Kasey</t>
  </si>
  <si>
    <t>Mary-Lynn</t>
  </si>
  <si>
    <t>Audrey</t>
  </si>
  <si>
    <t>Sylvain</t>
  </si>
  <si>
    <t>Veronica</t>
  </si>
  <si>
    <t>Warren</t>
  </si>
  <si>
    <t>Daniela</t>
  </si>
  <si>
    <t>Deirdre</t>
  </si>
  <si>
    <t>Mathias</t>
  </si>
  <si>
    <t>Alice</t>
  </si>
  <si>
    <t>Johannes</t>
  </si>
  <si>
    <t>Jon</t>
  </si>
  <si>
    <t>Fasil</t>
  </si>
  <si>
    <t>Doron</t>
  </si>
  <si>
    <t>Katharina</t>
  </si>
  <si>
    <t>Carl</t>
  </si>
  <si>
    <t>Juan</t>
  </si>
  <si>
    <t>Braulio</t>
  </si>
  <si>
    <t>Anne-Marie</t>
  </si>
  <si>
    <t>Yuki</t>
  </si>
  <si>
    <t>Rafer</t>
  </si>
  <si>
    <t>Erynn</t>
  </si>
  <si>
    <t>Mahesh</t>
  </si>
  <si>
    <t>Stanley</t>
  </si>
  <si>
    <t>Fritz</t>
  </si>
  <si>
    <t>Roxanne</t>
  </si>
  <si>
    <t>Israel</t>
  </si>
  <si>
    <t>Samalya</t>
  </si>
  <si>
    <t>Alicia</t>
  </si>
  <si>
    <t>Guomin</t>
  </si>
  <si>
    <t>Javier</t>
  </si>
  <si>
    <t>Martha</t>
  </si>
  <si>
    <t>Eddie</t>
  </si>
  <si>
    <t>Svetlana</t>
  </si>
  <si>
    <t>Torrey</t>
  </si>
  <si>
    <t>Lana</t>
  </si>
  <si>
    <t>Annie</t>
  </si>
  <si>
    <t>Katarina</t>
  </si>
  <si>
    <t>B.J.</t>
  </si>
  <si>
    <t>Rodney</t>
  </si>
  <si>
    <t>Maximilian</t>
  </si>
  <si>
    <t>Eirik</t>
  </si>
  <si>
    <t>Rik</t>
  </si>
  <si>
    <t>Yannick</t>
  </si>
  <si>
    <t>Thibaud</t>
  </si>
  <si>
    <t>Gretchen</t>
  </si>
  <si>
    <t>Martina</t>
  </si>
  <si>
    <t>Saeger</t>
  </si>
  <si>
    <t>Buzunesh</t>
  </si>
  <si>
    <t>Mirte</t>
  </si>
  <si>
    <t>Kerry</t>
  </si>
  <si>
    <t>Gina</t>
  </si>
  <si>
    <t>Dino</t>
  </si>
  <si>
    <t>Jan</t>
  </si>
  <si>
    <t>Stan</t>
  </si>
  <si>
    <t>Krysta</t>
  </si>
  <si>
    <t>Natascia</t>
  </si>
  <si>
    <t>Angie</t>
  </si>
  <si>
    <t>Sabina</t>
  </si>
  <si>
    <t>Jackie</t>
  </si>
  <si>
    <t>Cindy</t>
  </si>
  <si>
    <t>Terry</t>
  </si>
  <si>
    <t>Keara</t>
  </si>
  <si>
    <t>Katena</t>
  </si>
  <si>
    <t>Bean</t>
  </si>
  <si>
    <t>Jan-Patrick</t>
  </si>
  <si>
    <t>Marguerite</t>
  </si>
  <si>
    <t>Travis</t>
  </si>
  <si>
    <t>Ricky</t>
  </si>
  <si>
    <t>Jean-Marc</t>
  </si>
  <si>
    <t>Ulrich</t>
  </si>
  <si>
    <t>Hannah</t>
  </si>
  <si>
    <t>Shantel</t>
  </si>
  <si>
    <t>Robyn</t>
  </si>
  <si>
    <t>Katelyn</t>
  </si>
  <si>
    <t>Eoghan</t>
  </si>
  <si>
    <t>Kassie</t>
  </si>
  <si>
    <t>Ruben</t>
  </si>
  <si>
    <t>Jenni</t>
  </si>
  <si>
    <t>Estuardo</t>
  </si>
  <si>
    <t>Kaye</t>
  </si>
  <si>
    <t>Shelby</t>
  </si>
  <si>
    <t>Leticia</t>
  </si>
  <si>
    <t>Nelly</t>
  </si>
  <si>
    <t>Katharine</t>
  </si>
  <si>
    <t>Desiree</t>
  </si>
  <si>
    <t>Arturo</t>
  </si>
  <si>
    <t>Ketil</t>
  </si>
  <si>
    <t>Christi</t>
  </si>
  <si>
    <t>Edivaldo</t>
  </si>
  <si>
    <t>Eve</t>
  </si>
  <si>
    <t>Shaun</t>
  </si>
  <si>
    <t>Adrian</t>
  </si>
  <si>
    <t>Johann</t>
  </si>
  <si>
    <t>Robin</t>
  </si>
  <si>
    <t>Byron</t>
  </si>
  <si>
    <t>Carine</t>
  </si>
  <si>
    <t>Ayako</t>
  </si>
  <si>
    <t>Emilee</t>
  </si>
  <si>
    <t>Annemarie</t>
  </si>
  <si>
    <t>Mauricio</t>
  </si>
  <si>
    <t>Kieran</t>
  </si>
  <si>
    <t>Zeke</t>
  </si>
  <si>
    <t>Chip</t>
  </si>
  <si>
    <t>Millicent</t>
  </si>
  <si>
    <t>Traci</t>
  </si>
  <si>
    <t>Logan</t>
  </si>
  <si>
    <t>Leigh</t>
  </si>
  <si>
    <t>Yosuke</t>
  </si>
  <si>
    <t>Jodi</t>
  </si>
  <si>
    <t>Misti</t>
  </si>
  <si>
    <t>Susan</t>
  </si>
  <si>
    <t>Yoshie</t>
  </si>
  <si>
    <t>Jake</t>
  </si>
  <si>
    <t>Ezra</t>
  </si>
  <si>
    <t>Fanny</t>
  </si>
  <si>
    <t>Catherine</t>
  </si>
  <si>
    <t>Janel</t>
  </si>
  <si>
    <t>Yann</t>
  </si>
  <si>
    <t>Marina</t>
  </si>
  <si>
    <t>Ross</t>
  </si>
  <si>
    <t>Aoife</t>
  </si>
  <si>
    <t>Maciej</t>
  </si>
  <si>
    <t>Jerry</t>
  </si>
  <si>
    <t>Cathi</t>
  </si>
  <si>
    <t>Liang</t>
  </si>
  <si>
    <t>Lexy</t>
  </si>
  <si>
    <t>Rochelle</t>
  </si>
  <si>
    <t>Paula</t>
  </si>
  <si>
    <t>Madeline</t>
  </si>
  <si>
    <t>Arthur</t>
  </si>
  <si>
    <t>Sachiko</t>
  </si>
  <si>
    <t>Chatham</t>
  </si>
  <si>
    <t>Derek</t>
  </si>
  <si>
    <t>Kalvin</t>
  </si>
  <si>
    <t>Barbara</t>
  </si>
  <si>
    <t>Sunny</t>
  </si>
  <si>
    <t>Marisa</t>
  </si>
  <si>
    <t>Lyazid</t>
  </si>
  <si>
    <t>Leif</t>
  </si>
  <si>
    <t>Bo</t>
  </si>
  <si>
    <t>Allie</t>
  </si>
  <si>
    <t>Trasi</t>
  </si>
  <si>
    <t>Fernando</t>
  </si>
  <si>
    <t>Ieva</t>
  </si>
  <si>
    <t>Kris</t>
  </si>
  <si>
    <t>Alden</t>
  </si>
  <si>
    <t>Fan</t>
  </si>
  <si>
    <t>Chaiwat</t>
  </si>
  <si>
    <t>Kerri</t>
  </si>
  <si>
    <t>Vasilis</t>
  </si>
  <si>
    <t>Annika</t>
  </si>
  <si>
    <t>Patricio</t>
  </si>
  <si>
    <t>Bob</t>
  </si>
  <si>
    <t>Guillaume</t>
  </si>
  <si>
    <t>Kaylee</t>
  </si>
  <si>
    <t>Linda</t>
  </si>
  <si>
    <t>Owen</t>
  </si>
  <si>
    <t>Jacqueline</t>
  </si>
  <si>
    <t>Yefeng</t>
  </si>
  <si>
    <t>Ken</t>
  </si>
  <si>
    <t>Noel</t>
  </si>
  <si>
    <t>Federica</t>
  </si>
  <si>
    <t>Azelie</t>
  </si>
  <si>
    <t>Kim</t>
  </si>
  <si>
    <t>Dariusz</t>
  </si>
  <si>
    <t>Holly</t>
  </si>
  <si>
    <t>Tricity</t>
  </si>
  <si>
    <t>Trent</t>
  </si>
  <si>
    <t>Sawomir</t>
  </si>
  <si>
    <t>Micah</t>
  </si>
  <si>
    <t>Austen</t>
  </si>
  <si>
    <t>Tory</t>
  </si>
  <si>
    <t>Flo</t>
  </si>
  <si>
    <t>Anabel</t>
  </si>
  <si>
    <t>Marcia</t>
  </si>
  <si>
    <t>Isabelle</t>
  </si>
  <si>
    <t>Pilar</t>
  </si>
  <si>
    <t>Christie</t>
  </si>
  <si>
    <t>Masahiro</t>
  </si>
  <si>
    <t>Britt</t>
  </si>
  <si>
    <t>Joyce</t>
  </si>
  <si>
    <t>Michaela</t>
  </si>
  <si>
    <t>Shalaleh</t>
  </si>
  <si>
    <t>Zuzana</t>
  </si>
  <si>
    <t>Nadine</t>
  </si>
  <si>
    <t>Youngseong</t>
  </si>
  <si>
    <t>Janez</t>
  </si>
  <si>
    <t>Deniz</t>
  </si>
  <si>
    <t>Alfredo</t>
  </si>
  <si>
    <t>Troy</t>
  </si>
  <si>
    <t>Jennefer</t>
  </si>
  <si>
    <t>Tracey</t>
  </si>
  <si>
    <t>Esther</t>
  </si>
  <si>
    <t>Hugo</t>
  </si>
  <si>
    <t>Rob</t>
  </si>
  <si>
    <t>Virginie</t>
  </si>
  <si>
    <t>Zachariah</t>
  </si>
  <si>
    <t>Breno</t>
  </si>
  <si>
    <t>Takaya</t>
  </si>
  <si>
    <t>Ruby</t>
  </si>
  <si>
    <t>Bart</t>
  </si>
  <si>
    <t>Yemane</t>
  </si>
  <si>
    <t>Bird</t>
  </si>
  <si>
    <t>Yuri</t>
  </si>
  <si>
    <t>Debbie</t>
  </si>
  <si>
    <t>Daniell</t>
  </si>
  <si>
    <t>Janne</t>
  </si>
  <si>
    <t>Callie</t>
  </si>
  <si>
    <t>Dougie</t>
  </si>
  <si>
    <t>Jeremiah</t>
  </si>
  <si>
    <t>Roger</t>
  </si>
  <si>
    <t>Terri</t>
  </si>
  <si>
    <t>Tammara</t>
  </si>
  <si>
    <t>Dorota</t>
  </si>
  <si>
    <t>Bryant</t>
  </si>
  <si>
    <t>Eduardo</t>
  </si>
  <si>
    <t>Christin</t>
  </si>
  <si>
    <t>Donna</t>
  </si>
  <si>
    <t>Joe</t>
  </si>
  <si>
    <t>Kayleigh</t>
  </si>
  <si>
    <t>Lorcan</t>
  </si>
  <si>
    <t>Bernard</t>
  </si>
  <si>
    <t>Bryn</t>
  </si>
  <si>
    <t>Shelley</t>
  </si>
  <si>
    <t>Jekaterina</t>
  </si>
  <si>
    <t>Pauline</t>
  </si>
  <si>
    <t>Aleah</t>
  </si>
  <si>
    <t>Mare</t>
  </si>
  <si>
    <t>Seth</t>
  </si>
  <si>
    <t>Missy</t>
  </si>
  <si>
    <t>Apolo</t>
  </si>
  <si>
    <t>Alfons</t>
  </si>
  <si>
    <t>Lilia</t>
  </si>
  <si>
    <t>Danny</t>
  </si>
  <si>
    <t>Satomi</t>
  </si>
  <si>
    <t>Kindsey</t>
  </si>
  <si>
    <t>Chloe</t>
  </si>
  <si>
    <t>Cailtlin</t>
  </si>
  <si>
    <t>Chuy</t>
  </si>
  <si>
    <t>Aya</t>
  </si>
  <si>
    <t>Ping</t>
  </si>
  <si>
    <t>Emmett</t>
  </si>
  <si>
    <t>Norman</t>
  </si>
  <si>
    <t>Tatyana</t>
  </si>
  <si>
    <t>Chrissy</t>
  </si>
  <si>
    <t>Halle</t>
  </si>
  <si>
    <t>Rasim</t>
  </si>
  <si>
    <t>Dina</t>
  </si>
  <si>
    <t>Caitrin</t>
  </si>
  <si>
    <t>Alix</t>
  </si>
  <si>
    <t>Kakushin</t>
  </si>
  <si>
    <t>Valur</t>
  </si>
  <si>
    <t>Lissa</t>
  </si>
  <si>
    <t>Alyson</t>
  </si>
  <si>
    <t>Chance</t>
  </si>
  <si>
    <t>Therese</t>
  </si>
  <si>
    <t>Beau</t>
  </si>
  <si>
    <t>Deborah</t>
  </si>
  <si>
    <t>Chuck</t>
  </si>
  <si>
    <t>Amany</t>
  </si>
  <si>
    <t>Kipling</t>
  </si>
  <si>
    <t>Ildiko</t>
  </si>
  <si>
    <t>Melinda</t>
  </si>
  <si>
    <t>Danilo</t>
  </si>
  <si>
    <t>Mikko</t>
  </si>
  <si>
    <t>Kirsten</t>
  </si>
  <si>
    <t>Christy</t>
  </si>
  <si>
    <t>Jingjing</t>
  </si>
  <si>
    <t>Frankline</t>
  </si>
  <si>
    <t>Natalia</t>
  </si>
  <si>
    <t>Marny</t>
  </si>
  <si>
    <t>Bernat</t>
  </si>
  <si>
    <t>Hicham</t>
  </si>
  <si>
    <t>Elisabetta</t>
  </si>
  <si>
    <t>Trevor</t>
  </si>
  <si>
    <t>Janae</t>
  </si>
  <si>
    <t>Rosalie</t>
  </si>
  <si>
    <t>Vitaliy</t>
  </si>
  <si>
    <t>Kiyokatsu</t>
  </si>
  <si>
    <t>Rhea</t>
  </si>
  <si>
    <t>Shamus</t>
  </si>
  <si>
    <t>Hallie</t>
  </si>
  <si>
    <t>Ji</t>
  </si>
  <si>
    <t>Carissa</t>
  </si>
  <si>
    <t>Mona</t>
  </si>
  <si>
    <t>Hilary</t>
  </si>
  <si>
    <t>Dominique</t>
  </si>
  <si>
    <t>Danya</t>
  </si>
  <si>
    <t>Lorraine</t>
  </si>
  <si>
    <t>Jesus</t>
  </si>
  <si>
    <t>Lavar</t>
  </si>
  <si>
    <t>Tammy</t>
  </si>
  <si>
    <t>Lena</t>
  </si>
  <si>
    <t>Valentina</t>
  </si>
  <si>
    <t>Geraint</t>
  </si>
  <si>
    <t>Dj</t>
  </si>
  <si>
    <t>Ellen</t>
  </si>
  <si>
    <t>Caitie</t>
  </si>
  <si>
    <t>Tadese</t>
  </si>
  <si>
    <t>Dathan</t>
  </si>
  <si>
    <t>Harald</t>
  </si>
  <si>
    <t>Siobhan</t>
  </si>
  <si>
    <t>Kiersten</t>
  </si>
  <si>
    <t>Lelisa</t>
  </si>
  <si>
    <t>Vajin</t>
  </si>
  <si>
    <t>Kirby</t>
  </si>
  <si>
    <t>Elleree</t>
  </si>
  <si>
    <t>Nina</t>
  </si>
  <si>
    <t>Dani</t>
  </si>
  <si>
    <t>Pat</t>
  </si>
  <si>
    <t>Maaikel</t>
  </si>
  <si>
    <t>Lyndsy</t>
  </si>
  <si>
    <t>Sonja</t>
  </si>
  <si>
    <t>Cliff</t>
  </si>
  <si>
    <t>Blue</t>
  </si>
  <si>
    <t>Mohd</t>
  </si>
  <si>
    <t>Jerome</t>
  </si>
  <si>
    <t>Ali</t>
  </si>
  <si>
    <t>Pierre</t>
  </si>
  <si>
    <t>Alvaro</t>
  </si>
  <si>
    <t>Lusapho</t>
  </si>
  <si>
    <t>Roman</t>
  </si>
  <si>
    <t>Evelyn</t>
  </si>
  <si>
    <t>Flannery</t>
  </si>
  <si>
    <t>Theodore</t>
  </si>
  <si>
    <t>Lindy</t>
  </si>
  <si>
    <t>Sebastian</t>
  </si>
  <si>
    <t>Katy</t>
  </si>
  <si>
    <t>Fierro</t>
  </si>
  <si>
    <t>De</t>
  </si>
  <si>
    <t>Van</t>
  </si>
  <si>
    <t>Navarro</t>
  </si>
  <si>
    <t>San</t>
  </si>
  <si>
    <t>Sanchez</t>
  </si>
  <si>
    <t>Martinez</t>
  </si>
  <si>
    <t>Corona</t>
  </si>
  <si>
    <t>Imbalzano</t>
  </si>
  <si>
    <t>Vallejo</t>
  </si>
  <si>
    <t>Herra</t>
  </si>
  <si>
    <t>Escanero</t>
  </si>
  <si>
    <t>Barrera</t>
  </si>
  <si>
    <t>Do</t>
  </si>
  <si>
    <t>Cifuentes</t>
  </si>
  <si>
    <t>Mancebo</t>
  </si>
  <si>
    <t>Hidalgo</t>
  </si>
  <si>
    <t>Tjong</t>
  </si>
  <si>
    <t>Shabot</t>
  </si>
  <si>
    <t>Rojas</t>
  </si>
  <si>
    <t>Rosales</t>
  </si>
  <si>
    <t>Von</t>
  </si>
  <si>
    <t>Ruiz</t>
  </si>
  <si>
    <t>Bin</t>
  </si>
  <si>
    <t>Ruiz-Tagle</t>
  </si>
  <si>
    <t>Graves</t>
  </si>
  <si>
    <t>Riveros</t>
  </si>
  <si>
    <t>Number of Major Surgeries</t>
  </si>
  <si>
    <t>Age_Group</t>
  </si>
  <si>
    <t>QUESTIONS</t>
  </si>
  <si>
    <t>Are there any duplicates?</t>
  </si>
  <si>
    <t>NO</t>
  </si>
  <si>
    <t>YES</t>
  </si>
  <si>
    <t>How many customers are included in the dataset?</t>
  </si>
  <si>
    <t>Full Name</t>
  </si>
  <si>
    <t>Mean</t>
  </si>
  <si>
    <t>Mode</t>
  </si>
  <si>
    <t>Median</t>
  </si>
  <si>
    <t>Range</t>
  </si>
  <si>
    <t>Min</t>
  </si>
  <si>
    <t>Max</t>
  </si>
  <si>
    <t>Std Dev</t>
  </si>
  <si>
    <t>Variance</t>
  </si>
  <si>
    <t>Median Age</t>
  </si>
  <si>
    <t>Common Age</t>
  </si>
  <si>
    <t>Tier 2&gt;Tier 1&gt;Tier-3</t>
  </si>
  <si>
    <t>Row Labels</t>
  </si>
  <si>
    <r>
      <t xml:space="preserve">1. </t>
    </r>
    <r>
      <rPr>
        <b/>
        <sz val="11"/>
        <color theme="1"/>
        <rFont val="Calibri"/>
        <family val="2"/>
        <scheme val="minor"/>
      </rPr>
      <t>What is the distribution of cancer history among smokers and non-smokers?</t>
    </r>
  </si>
  <si>
    <t>Column Labels</t>
  </si>
  <si>
    <t>Old</t>
  </si>
  <si>
    <t>HEALTHCARE DATA ANALYSIS PROJECT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</si>
</sst>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quot;₹&quot;\ * #,##0.00_ ;_ &quot;₹&quot;\ * \-#,##0.00_ ;_ &quot;₹&quot;\ * &quot;-&quot;??_ ;_ @_ "/>
    <numFmt numFmtId="166" formatCode="[$$-409]#,##0.00"/>
    <numFmt numFmtId="167" formatCode="dd/mmm/yyyy"/>
    <numFmt numFmtId="168" formatCode="0.0"/>
    <numFmt numFmtId="171" formatCode="&quot;£&quot;#,##0"/>
  </numFmts>
  <fonts count="24" x14ac:knownFonts="1">
    <font>
      <sz val="11"/>
      <color theme="1"/>
      <name val="Calibri"/>
      <scheme val="minor"/>
    </font>
    <font>
      <sz val="11"/>
      <color theme="1"/>
      <name val="Calibri"/>
      <family val="2"/>
      <scheme val="minor"/>
    </font>
    <font>
      <sz val="11"/>
      <color theme="1"/>
      <name val="Calibri"/>
      <family val="2"/>
      <scheme val="minor"/>
    </font>
    <font>
      <b/>
      <sz val="12"/>
      <color rgb="FFFFFFFF"/>
      <name val="Calibri"/>
    </font>
    <font>
      <b/>
      <sz val="11"/>
      <color theme="1"/>
      <name val="Calibri"/>
    </font>
    <font>
      <b/>
      <sz val="11"/>
      <color rgb="FF632D09"/>
      <name val="Calibri"/>
    </font>
    <font>
      <sz val="11"/>
      <color theme="1"/>
      <name val="Calibri"/>
      <scheme val="minor"/>
    </font>
    <font>
      <b/>
      <sz val="11"/>
      <color rgb="FF002060"/>
      <name val="Calibri"/>
    </font>
    <font>
      <b/>
      <u/>
      <sz val="16"/>
      <color theme="1"/>
      <name val="Calibri"/>
    </font>
    <font>
      <sz val="11"/>
      <color theme="1"/>
      <name val="Calibri"/>
    </font>
    <font>
      <b/>
      <sz val="12"/>
      <color theme="1"/>
      <name val="Calibri"/>
    </font>
    <font>
      <b/>
      <u/>
      <sz val="14"/>
      <color theme="1"/>
      <name val="Calibri"/>
    </font>
    <font>
      <sz val="11"/>
      <color theme="1"/>
      <name val="Calibri"/>
      <family val="2"/>
    </font>
    <font>
      <sz val="12"/>
      <color theme="1"/>
      <name val="Calibri"/>
      <family val="2"/>
      <scheme val="minor"/>
    </font>
    <font>
      <b/>
      <sz val="11"/>
      <color rgb="FF002060"/>
      <name val="Calibri"/>
      <family val="2"/>
    </font>
    <font>
      <sz val="8"/>
      <name val="Calibri"/>
      <scheme val="minor"/>
    </font>
    <font>
      <b/>
      <sz val="11"/>
      <color theme="1"/>
      <name val="Calibri"/>
      <family val="2"/>
      <scheme val="minor"/>
    </font>
    <font>
      <b/>
      <sz val="36"/>
      <color theme="0"/>
      <name val="Calibri"/>
      <family val="2"/>
      <scheme val="minor"/>
    </font>
    <font>
      <b/>
      <sz val="36"/>
      <color theme="0"/>
      <name val="Arial"/>
      <family val="2"/>
    </font>
    <font>
      <b/>
      <sz val="12"/>
      <color theme="1"/>
      <name val="Calibri"/>
      <family val="2"/>
    </font>
    <font>
      <b/>
      <sz val="11"/>
      <color theme="1"/>
      <name val="Calibri"/>
      <family val="2"/>
    </font>
    <font>
      <b/>
      <sz val="14"/>
      <color theme="4" tint="-0.249977111117893"/>
      <name val="Calibri"/>
      <family val="2"/>
    </font>
    <font>
      <sz val="11"/>
      <color theme="4" tint="-0.249977111117893"/>
      <name val="Calibri"/>
      <family val="2"/>
      <scheme val="minor"/>
    </font>
    <font>
      <b/>
      <sz val="20"/>
      <color theme="4" tint="-0.249977111117893"/>
      <name val="Calibri"/>
      <family val="2"/>
      <scheme val="minor"/>
    </font>
  </fonts>
  <fills count="8">
    <fill>
      <patternFill patternType="none"/>
    </fill>
    <fill>
      <patternFill patternType="gray125"/>
    </fill>
    <fill>
      <patternFill patternType="solid">
        <fgColor rgb="FF7030A0"/>
        <bgColor rgb="FF7030A0"/>
      </patternFill>
    </fill>
    <fill>
      <patternFill patternType="solid">
        <fgColor rgb="FFFFC000"/>
        <bgColor rgb="FFFFC000"/>
      </patternFill>
    </fill>
    <fill>
      <patternFill patternType="solid">
        <fgColor rgb="FF00B0F0"/>
        <bgColor rgb="FF00B0F0"/>
      </patternFill>
    </fill>
    <fill>
      <patternFill patternType="solid">
        <fgColor theme="0"/>
        <bgColor indexed="64"/>
      </patternFill>
    </fill>
    <fill>
      <patternFill patternType="solid">
        <fgColor theme="4"/>
        <bgColor indexed="64"/>
      </patternFill>
    </fill>
    <fill>
      <patternFill patternType="solid">
        <fgColor theme="7"/>
        <bgColor indexed="64"/>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164" fontId="6" fillId="0" borderId="0" applyFont="0" applyFill="0" applyBorder="0" applyAlignment="0" applyProtection="0"/>
    <xf numFmtId="9" fontId="6" fillId="0" borderId="0" applyFont="0" applyFill="0" applyBorder="0" applyAlignment="0" applyProtection="0"/>
    <xf numFmtId="0" fontId="13" fillId="0" borderId="1"/>
    <xf numFmtId="43" fontId="6" fillId="0" borderId="0" applyFont="0" applyFill="0" applyBorder="0" applyAlignment="0" applyProtection="0"/>
  </cellStyleXfs>
  <cellXfs count="70">
    <xf numFmtId="0" fontId="0" fillId="0" borderId="0" xfId="0"/>
    <xf numFmtId="0" fontId="6" fillId="0" borderId="0" xfId="0" applyFont="1" applyAlignment="1">
      <alignment vertical="center"/>
    </xf>
    <xf numFmtId="0" fontId="8" fillId="0" borderId="0" xfId="0" applyFont="1" applyAlignment="1">
      <alignment vertical="center"/>
    </xf>
    <xf numFmtId="0" fontId="9" fillId="0" borderId="0" xfId="0" applyFont="1"/>
    <xf numFmtId="0" fontId="10" fillId="0" borderId="0" xfId="0" applyFont="1" applyAlignment="1">
      <alignment horizontal="left" vertical="center"/>
    </xf>
    <xf numFmtId="0" fontId="11" fillId="0" borderId="0" xfId="0" applyFont="1" applyAlignment="1">
      <alignment vertical="center"/>
    </xf>
    <xf numFmtId="0" fontId="4" fillId="0" borderId="0" xfId="0" applyFont="1" applyAlignment="1">
      <alignment horizontal="left" vertical="center"/>
    </xf>
    <xf numFmtId="0" fontId="5" fillId="3" borderId="2" xfId="0" applyFont="1" applyFill="1" applyBorder="1" applyAlignment="1">
      <alignment horizontal="center" vertical="center"/>
    </xf>
    <xf numFmtId="0" fontId="0" fillId="0" borderId="2" xfId="0" applyBorder="1"/>
    <xf numFmtId="0" fontId="3" fillId="2" borderId="2" xfId="0" applyFont="1" applyFill="1" applyBorder="1" applyAlignment="1">
      <alignment horizontal="center" vertical="center"/>
    </xf>
    <xf numFmtId="0" fontId="13" fillId="0" borderId="2" xfId="3" applyBorder="1"/>
    <xf numFmtId="0" fontId="7" fillId="4" borderId="2" xfId="0" applyFont="1" applyFill="1" applyBorder="1" applyAlignment="1">
      <alignment horizontal="center" vertical="center"/>
    </xf>
    <xf numFmtId="166" fontId="0" fillId="0" borderId="2" xfId="1" applyNumberFormat="1" applyFont="1" applyBorder="1"/>
    <xf numFmtId="167" fontId="0" fillId="0" borderId="2" xfId="0" applyNumberFormat="1" applyBorder="1"/>
    <xf numFmtId="0" fontId="0" fillId="5" borderId="2" xfId="0" applyFill="1" applyBorder="1"/>
    <xf numFmtId="14" fontId="0" fillId="0" borderId="2" xfId="0" applyNumberFormat="1" applyBorder="1"/>
    <xf numFmtId="0" fontId="14" fillId="4" borderId="2" xfId="0" applyFont="1" applyFill="1" applyBorder="1" applyAlignment="1">
      <alignment horizontal="center" vertical="center"/>
    </xf>
    <xf numFmtId="9" fontId="0" fillId="0" borderId="0" xfId="2" applyFont="1" applyAlignment="1"/>
    <xf numFmtId="0" fontId="12" fillId="0" borderId="0" xfId="0" applyFont="1"/>
    <xf numFmtId="0" fontId="2" fillId="0" borderId="0" xfId="0" applyFont="1"/>
    <xf numFmtId="0" fontId="0" fillId="0" borderId="2" xfId="0" applyBorder="1" applyAlignment="1">
      <alignment horizontal="left"/>
    </xf>
    <xf numFmtId="0" fontId="0" fillId="0" borderId="0" xfId="0" applyAlignment="1">
      <alignment horizontal="center" vertical="center"/>
    </xf>
    <xf numFmtId="2" fontId="0" fillId="0" borderId="2" xfId="0" applyNumberFormat="1" applyBorder="1"/>
    <xf numFmtId="2" fontId="0" fillId="0" borderId="0" xfId="0" applyNumberFormat="1"/>
    <xf numFmtId="168" fontId="0" fillId="0" borderId="2" xfId="0" applyNumberFormat="1" applyBorder="1"/>
    <xf numFmtId="168" fontId="0" fillId="0" borderId="0" xfId="0" applyNumberFormat="1"/>
    <xf numFmtId="0" fontId="5" fillId="3" borderId="2" xfId="0" applyFont="1" applyFill="1" applyBorder="1" applyAlignment="1">
      <alignment horizontal="left" vertical="center"/>
    </xf>
    <xf numFmtId="0" fontId="0" fillId="0" borderId="0" xfId="0" applyAlignment="1">
      <alignment horizontal="left"/>
    </xf>
    <xf numFmtId="2" fontId="5" fillId="3" borderId="2" xfId="0" applyNumberFormat="1" applyFont="1" applyFill="1" applyBorder="1" applyAlignment="1">
      <alignment horizontal="left" vertical="center"/>
    </xf>
    <xf numFmtId="2" fontId="0" fillId="0" borderId="2" xfId="0" applyNumberFormat="1" applyBorder="1" applyAlignment="1">
      <alignment horizontal="left"/>
    </xf>
    <xf numFmtId="2" fontId="0" fillId="0" borderId="0" xfId="0" applyNumberFormat="1" applyAlignment="1">
      <alignment horizontal="left"/>
    </xf>
    <xf numFmtId="168" fontId="5" fillId="3" borderId="2" xfId="0" applyNumberFormat="1" applyFont="1" applyFill="1" applyBorder="1" applyAlignment="1">
      <alignment horizontal="left" vertical="center"/>
    </xf>
    <xf numFmtId="168" fontId="0" fillId="0" borderId="2" xfId="0" applyNumberFormat="1" applyBorder="1" applyAlignment="1">
      <alignment horizontal="left"/>
    </xf>
    <xf numFmtId="168" fontId="0" fillId="0" borderId="0" xfId="0" applyNumberFormat="1" applyAlignment="1">
      <alignment horizontal="left"/>
    </xf>
    <xf numFmtId="0" fontId="14" fillId="4" borderId="2" xfId="0" applyFont="1" applyFill="1" applyBorder="1" applyAlignment="1">
      <alignment horizontal="left" vertical="center"/>
    </xf>
    <xf numFmtId="1" fontId="0" fillId="0" borderId="0" xfId="0" applyNumberFormat="1"/>
    <xf numFmtId="171" fontId="0" fillId="0" borderId="0" xfId="0" applyNumberFormat="1"/>
    <xf numFmtId="171" fontId="14" fillId="4" borderId="2" xfId="0" applyNumberFormat="1" applyFont="1" applyFill="1" applyBorder="1" applyAlignment="1">
      <alignment horizontal="left" vertical="center"/>
    </xf>
    <xf numFmtId="171" fontId="0" fillId="0" borderId="2" xfId="1" applyNumberFormat="1" applyFont="1" applyBorder="1" applyAlignment="1">
      <alignment horizontal="left"/>
    </xf>
    <xf numFmtId="171" fontId="0" fillId="0" borderId="0" xfId="0" applyNumberFormat="1" applyAlignment="1">
      <alignment horizontal="left"/>
    </xf>
    <xf numFmtId="14" fontId="0" fillId="0" borderId="0" xfId="0" applyNumberFormat="1"/>
    <xf numFmtId="0" fontId="7" fillId="4" borderId="2" xfId="0" applyFont="1" applyFill="1" applyBorder="1" applyAlignment="1">
      <alignment horizontal="left" vertical="center"/>
    </xf>
    <xf numFmtId="14" fontId="7" fillId="4" borderId="2" xfId="0" applyNumberFormat="1" applyFont="1" applyFill="1" applyBorder="1" applyAlignment="1">
      <alignment horizontal="left" vertical="center"/>
    </xf>
    <xf numFmtId="14" fontId="0" fillId="0" borderId="2" xfId="0" applyNumberFormat="1" applyBorder="1" applyAlignment="1">
      <alignment horizontal="left"/>
    </xf>
    <xf numFmtId="14" fontId="0" fillId="0" borderId="0" xfId="0" applyNumberFormat="1" applyAlignment="1">
      <alignment horizontal="left"/>
    </xf>
    <xf numFmtId="1" fontId="5" fillId="3" borderId="2" xfId="0" applyNumberFormat="1" applyFont="1" applyFill="1" applyBorder="1" applyAlignment="1">
      <alignment horizontal="left" vertical="center"/>
    </xf>
    <xf numFmtId="1" fontId="0" fillId="0" borderId="0" xfId="0" applyNumberFormat="1" applyAlignment="1">
      <alignment horizontal="left"/>
    </xf>
    <xf numFmtId="1" fontId="14" fillId="4" borderId="2" xfId="0" applyNumberFormat="1" applyFont="1" applyFill="1" applyBorder="1" applyAlignment="1">
      <alignment horizontal="left" vertical="center"/>
    </xf>
    <xf numFmtId="1" fontId="0" fillId="0" borderId="2" xfId="0" applyNumberFormat="1" applyBorder="1" applyAlignment="1">
      <alignment horizontal="left"/>
    </xf>
    <xf numFmtId="171" fontId="0" fillId="0" borderId="2" xfId="0" applyNumberFormat="1" applyBorder="1"/>
    <xf numFmtId="0" fontId="17" fillId="6" borderId="1" xfId="0" applyFont="1" applyFill="1" applyBorder="1" applyAlignment="1">
      <alignment horizontal="center" vertical="center"/>
    </xf>
    <xf numFmtId="0" fontId="18" fillId="6" borderId="1" xfId="0" applyFont="1" applyFill="1" applyBorder="1" applyAlignment="1">
      <alignment horizontal="center" vertical="center"/>
    </xf>
    <xf numFmtId="0" fontId="1" fillId="0" borderId="0" xfId="0" applyFont="1"/>
    <xf numFmtId="0" fontId="1" fillId="7" borderId="0" xfId="0" applyFont="1" applyFill="1" applyAlignment="1">
      <alignment horizontal="center"/>
    </xf>
    <xf numFmtId="0" fontId="19" fillId="0" borderId="0" xfId="0" applyFont="1" applyAlignment="1">
      <alignment horizontal="left" vertical="center"/>
    </xf>
    <xf numFmtId="0" fontId="9" fillId="0" borderId="0" xfId="0" applyFont="1" applyAlignment="1">
      <alignment horizontal="left"/>
    </xf>
    <xf numFmtId="2" fontId="9" fillId="0" borderId="0" xfId="0" applyNumberFormat="1" applyFont="1"/>
    <xf numFmtId="1" fontId="9" fillId="0" borderId="0" xfId="0" applyNumberFormat="1" applyFont="1"/>
    <xf numFmtId="9" fontId="9" fillId="0" borderId="0" xfId="2" applyFont="1"/>
    <xf numFmtId="2" fontId="21" fillId="0" borderId="0" xfId="0" applyNumberFormat="1" applyFont="1"/>
    <xf numFmtId="1" fontId="12" fillId="0" borderId="0" xfId="0" applyNumberFormat="1" applyFont="1"/>
    <xf numFmtId="43" fontId="9" fillId="0" borderId="0" xfId="4" applyFont="1"/>
    <xf numFmtId="1" fontId="9" fillId="0" borderId="0" xfId="4" applyNumberFormat="1" applyFont="1"/>
    <xf numFmtId="0" fontId="21" fillId="0" borderId="0" xfId="0" applyFont="1"/>
    <xf numFmtId="0" fontId="0" fillId="0" borderId="0" xfId="0" pivotButton="1"/>
    <xf numFmtId="0" fontId="0" fillId="0" borderId="0" xfId="0" applyNumberFormat="1"/>
    <xf numFmtId="0" fontId="20" fillId="0" borderId="0" xfId="0" applyFont="1" applyAlignment="1">
      <alignment horizontal="left" vertical="center"/>
    </xf>
    <xf numFmtId="0" fontId="0" fillId="0" borderId="0" xfId="0" applyAlignment="1">
      <alignment vertical="center"/>
    </xf>
    <xf numFmtId="0" fontId="22" fillId="7" borderId="1" xfId="0" applyFont="1" applyFill="1" applyBorder="1" applyAlignment="1">
      <alignment horizontal="center" vertical="center"/>
    </xf>
    <xf numFmtId="0" fontId="23" fillId="7" borderId="1" xfId="0" applyFont="1" applyFill="1" applyBorder="1" applyAlignment="1">
      <alignment horizontal="center" vertical="center"/>
    </xf>
  </cellXfs>
  <cellStyles count="5">
    <cellStyle name="Comma" xfId="4" builtinId="3"/>
    <cellStyle name="Currency" xfId="1" builtinId="4"/>
    <cellStyle name="Normal" xfId="0" builtinId="0"/>
    <cellStyle name="Normal 2" xfId="3" xr:uid="{73915DFC-99C4-4880-AFA3-B9D5F0498E13}"/>
    <cellStyle name="Percent" xfId="2"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0000"/>
                </a:solidFill>
              </a:rPr>
              <a:t>Cancer History Among Smokers and Non-Smokers</a:t>
            </a:r>
            <a:endParaRPr lang="en-GB"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Table'!$B$2:$B$3</c:f>
              <c:strCache>
                <c:ptCount val="1"/>
                <c:pt idx="0">
                  <c:v>No</c:v>
                </c:pt>
              </c:strCache>
            </c:strRef>
          </c:tx>
          <c:dPt>
            <c:idx val="0"/>
            <c:bubble3D val="0"/>
            <c:spPr>
              <a:solidFill>
                <a:schemeClr val="accent1"/>
              </a:solidFill>
              <a:ln w="19050">
                <a:solidFill>
                  <a:schemeClr val="lt1"/>
                </a:solidFill>
              </a:ln>
              <a:effectLst/>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Table'!$A$4:$A$5</c:f>
              <c:strCache>
                <c:ptCount val="1"/>
                <c:pt idx="0">
                  <c:v>No</c:v>
                </c:pt>
              </c:strCache>
            </c:strRef>
          </c:cat>
          <c:val>
            <c:numRef>
              <c:f>'Pivot Table'!$B$4:$B$5</c:f>
              <c:numCache>
                <c:formatCode>General</c:formatCode>
                <c:ptCount val="1"/>
                <c:pt idx="0">
                  <c:v>1</c:v>
                </c:pt>
              </c:numCache>
            </c:numRef>
          </c:val>
          <c:extLst>
            <c:ext xmlns:c16="http://schemas.microsoft.com/office/drawing/2014/chart" uri="{C3380CC4-5D6E-409C-BE32-E72D297353CC}">
              <c16:uniqueId val="{00000000-A281-497B-A944-F05741C6E5E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0000"/>
                </a:solidFill>
              </a:rPr>
              <a:t>Major Surgeries and HbA1C: With vs. Without Transplants"</a:t>
            </a:r>
            <a:endParaRPr lang="en-GB"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Table'!$B$13:$B$14</c:f>
              <c:strCache>
                <c:ptCount val="1"/>
                <c:pt idx="0">
                  <c:v>3</c:v>
                </c:pt>
              </c:strCache>
            </c:strRef>
          </c:tx>
          <c:dPt>
            <c:idx val="0"/>
            <c:bubble3D val="0"/>
            <c:spPr>
              <a:solidFill>
                <a:schemeClr val="accent1"/>
              </a:solidFill>
              <a:ln w="19050">
                <a:solidFill>
                  <a:schemeClr val="lt1"/>
                </a:solidFill>
              </a:ln>
              <a:effectLst/>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Table'!$A$15:$A$16</c:f>
              <c:strCache>
                <c:ptCount val="1"/>
                <c:pt idx="0">
                  <c:v>No</c:v>
                </c:pt>
              </c:strCache>
            </c:strRef>
          </c:cat>
          <c:val>
            <c:numRef>
              <c:f>'Pivot Table'!$B$15:$B$16</c:f>
              <c:numCache>
                <c:formatCode>0.00</c:formatCode>
                <c:ptCount val="1"/>
                <c:pt idx="0">
                  <c:v>26.41</c:v>
                </c:pt>
              </c:numCache>
            </c:numRef>
          </c:val>
          <c:extLst>
            <c:ext xmlns:c16="http://schemas.microsoft.com/office/drawing/2014/chart" uri="{C3380CC4-5D6E-409C-BE32-E72D297353CC}">
              <c16:uniqueId val="{00000000-B2D3-4E7E-8D88-DF23E19DD7A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solidFill>
                  <a:srgbClr val="FF0000"/>
                </a:solidFill>
              </a:rPr>
              <a:t>Variation in Healthcare Charges by Weight and Diabetes Status</a:t>
            </a:r>
            <a:endParaRPr lang="en-GB">
              <a:solidFill>
                <a:srgbClr val="FF0000"/>
              </a:solidFill>
            </a:endParaRPr>
          </a:p>
        </c:rich>
      </c:tx>
      <c:layout>
        <c:manualLayout>
          <c:xMode val="edge"/>
          <c:yMode val="edge"/>
          <c:x val="0.10944910233952938"/>
          <c:y val="0.1042961735046276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Table'!$B$22:$B$23</c:f>
              <c:strCache>
                <c:ptCount val="1"/>
                <c:pt idx="0">
                  <c:v>Diabetes</c:v>
                </c:pt>
              </c:strCache>
            </c:strRef>
          </c:tx>
          <c:spPr>
            <a:solidFill>
              <a:schemeClr val="accent1"/>
            </a:solidFill>
            <a:ln>
              <a:noFill/>
            </a:ln>
            <a:effectLst/>
          </c:spPr>
          <c:invertIfNegative val="0"/>
          <c:cat>
            <c:strRef>
              <c:f>'Pivot Table'!$A$24:$A$25</c:f>
              <c:strCache>
                <c:ptCount val="1"/>
                <c:pt idx="0">
                  <c:v>Overweight</c:v>
                </c:pt>
              </c:strCache>
            </c:strRef>
          </c:cat>
          <c:val>
            <c:numRef>
              <c:f>'Pivot Table'!$B$24:$B$25</c:f>
              <c:numCache>
                <c:formatCode>"£"#,##0</c:formatCode>
                <c:ptCount val="1"/>
                <c:pt idx="0">
                  <c:v>14394.56</c:v>
                </c:pt>
              </c:numCache>
            </c:numRef>
          </c:val>
          <c:extLst>
            <c:ext xmlns:c16="http://schemas.microsoft.com/office/drawing/2014/chart" uri="{C3380CC4-5D6E-409C-BE32-E72D297353CC}">
              <c16:uniqueId val="{00000000-8712-4F4A-BDA8-85DD01BCFBFC}"/>
            </c:ext>
          </c:extLst>
        </c:ser>
        <c:dLbls>
          <c:showLegendKey val="0"/>
          <c:showVal val="0"/>
          <c:showCatName val="0"/>
          <c:showSerName val="0"/>
          <c:showPercent val="0"/>
          <c:showBubbleSize val="0"/>
        </c:dLbls>
        <c:gapWidth val="219"/>
        <c:overlap val="-27"/>
        <c:axId val="1940824688"/>
        <c:axId val="1940825168"/>
      </c:barChart>
      <c:catAx>
        <c:axId val="1940824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Weight 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25168"/>
        <c:crosses val="autoZero"/>
        <c:auto val="1"/>
        <c:lblAlgn val="ctr"/>
        <c:lblOffset val="100"/>
        <c:noMultiLvlLbl val="0"/>
      </c:catAx>
      <c:valAx>
        <c:axId val="1940825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Charges</a:t>
                </a:r>
              </a:p>
            </c:rich>
          </c:tx>
          <c:layout>
            <c:manualLayout>
              <c:xMode val="edge"/>
              <c:yMode val="edge"/>
              <c:x val="2.8409090909090908E-2"/>
              <c:y val="0.365327861087427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2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0000"/>
                </a:solidFill>
              </a:rPr>
              <a:t>Average Charges by Hospital Tier Across States</a:t>
            </a:r>
            <a:endParaRPr lang="en-GB"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Table'!$B$31:$B$32</c:f>
              <c:strCache>
                <c:ptCount val="1"/>
                <c:pt idx="0">
                  <c:v>Tier - 2</c:v>
                </c:pt>
              </c:strCache>
            </c:strRef>
          </c:tx>
          <c:spPr>
            <a:solidFill>
              <a:schemeClr val="accent1"/>
            </a:solidFill>
            <a:ln>
              <a:noFill/>
            </a:ln>
            <a:effectLst/>
          </c:spPr>
          <c:invertIfNegative val="0"/>
          <c:cat>
            <c:strRef>
              <c:f>'Pivot Table'!$A$33:$A$34</c:f>
              <c:strCache>
                <c:ptCount val="1"/>
                <c:pt idx="0">
                  <c:v>R1018</c:v>
                </c:pt>
              </c:strCache>
            </c:strRef>
          </c:cat>
          <c:val>
            <c:numRef>
              <c:f>'Pivot Table'!$B$33:$B$34</c:f>
              <c:numCache>
                <c:formatCode>"£"#,##0</c:formatCode>
                <c:ptCount val="1"/>
                <c:pt idx="0">
                  <c:v>14394.56</c:v>
                </c:pt>
              </c:numCache>
            </c:numRef>
          </c:val>
          <c:extLst>
            <c:ext xmlns:c16="http://schemas.microsoft.com/office/drawing/2014/chart" uri="{C3380CC4-5D6E-409C-BE32-E72D297353CC}">
              <c16:uniqueId val="{00000000-B55A-4400-B35B-10C3D4E6DBD7}"/>
            </c:ext>
          </c:extLst>
        </c:ser>
        <c:dLbls>
          <c:showLegendKey val="0"/>
          <c:showVal val="0"/>
          <c:showCatName val="0"/>
          <c:showSerName val="0"/>
          <c:showPercent val="0"/>
          <c:showBubbleSize val="0"/>
        </c:dLbls>
        <c:gapWidth val="182"/>
        <c:axId val="1729706992"/>
        <c:axId val="1729706032"/>
      </c:barChart>
      <c:catAx>
        <c:axId val="172970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706032"/>
        <c:crosses val="autoZero"/>
        <c:auto val="1"/>
        <c:lblAlgn val="ctr"/>
        <c:lblOffset val="100"/>
        <c:noMultiLvlLbl val="0"/>
      </c:catAx>
      <c:valAx>
        <c:axId val="17297060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70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0000"/>
                </a:solidFill>
              </a:rPr>
              <a:t>Age vs. BMI and HbA1C Correlation</a:t>
            </a:r>
            <a:endParaRPr lang="en-GB"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Table'!$B$52</c:f>
              <c:strCache>
                <c:ptCount val="1"/>
                <c:pt idx="0">
                  <c:v>Average of HBA1C</c:v>
                </c:pt>
              </c:strCache>
            </c:strRef>
          </c:tx>
          <c:spPr>
            <a:ln w="28575" cap="rnd">
              <a:solidFill>
                <a:schemeClr val="accent1"/>
              </a:solidFill>
              <a:round/>
            </a:ln>
            <a:effectLst/>
          </c:spPr>
          <c:marker>
            <c:symbol val="none"/>
          </c:marker>
          <c:cat>
            <c:strRef>
              <c:f>'Pivot Table'!$A$53:$A$54</c:f>
              <c:strCache>
                <c:ptCount val="1"/>
                <c:pt idx="0">
                  <c:v>Old</c:v>
                </c:pt>
              </c:strCache>
            </c:strRef>
          </c:cat>
          <c:val>
            <c:numRef>
              <c:f>'Pivot Table'!$B$53:$B$54</c:f>
              <c:numCache>
                <c:formatCode>0.0</c:formatCode>
                <c:ptCount val="1"/>
                <c:pt idx="0">
                  <c:v>8.11</c:v>
                </c:pt>
              </c:numCache>
            </c:numRef>
          </c:val>
          <c:smooth val="0"/>
          <c:extLst>
            <c:ext xmlns:c16="http://schemas.microsoft.com/office/drawing/2014/chart" uri="{C3380CC4-5D6E-409C-BE32-E72D297353CC}">
              <c16:uniqueId val="{00000000-9305-4E20-B0B2-28A8CED4AC31}"/>
            </c:ext>
          </c:extLst>
        </c:ser>
        <c:ser>
          <c:idx val="1"/>
          <c:order val="1"/>
          <c:tx>
            <c:strRef>
              <c:f>'Pivot Table'!$C$52</c:f>
              <c:strCache>
                <c:ptCount val="1"/>
                <c:pt idx="0">
                  <c:v>Average of BMI</c:v>
                </c:pt>
              </c:strCache>
            </c:strRef>
          </c:tx>
          <c:spPr>
            <a:ln w="28575" cap="rnd">
              <a:solidFill>
                <a:schemeClr val="accent2"/>
              </a:solidFill>
              <a:round/>
            </a:ln>
            <a:effectLst/>
          </c:spPr>
          <c:marker>
            <c:symbol val="none"/>
          </c:marker>
          <c:cat>
            <c:strRef>
              <c:f>'Pivot Table'!$A$53:$A$54</c:f>
              <c:strCache>
                <c:ptCount val="1"/>
                <c:pt idx="0">
                  <c:v>Old</c:v>
                </c:pt>
              </c:strCache>
            </c:strRef>
          </c:cat>
          <c:val>
            <c:numRef>
              <c:f>'Pivot Table'!$C$53:$C$54</c:f>
              <c:numCache>
                <c:formatCode>0.00</c:formatCode>
                <c:ptCount val="1"/>
                <c:pt idx="0">
                  <c:v>26.41</c:v>
                </c:pt>
              </c:numCache>
            </c:numRef>
          </c:val>
          <c:smooth val="0"/>
          <c:extLst>
            <c:ext xmlns:c16="http://schemas.microsoft.com/office/drawing/2014/chart" uri="{C3380CC4-5D6E-409C-BE32-E72D297353CC}">
              <c16:uniqueId val="{00000001-9305-4E20-B0B2-28A8CED4AC31}"/>
            </c:ext>
          </c:extLst>
        </c:ser>
        <c:dLbls>
          <c:showLegendKey val="0"/>
          <c:showVal val="0"/>
          <c:showCatName val="0"/>
          <c:showSerName val="0"/>
          <c:showPercent val="0"/>
          <c:showBubbleSize val="0"/>
        </c:dLbls>
        <c:smooth val="0"/>
        <c:axId val="1944077104"/>
        <c:axId val="1944075184"/>
      </c:lineChart>
      <c:catAx>
        <c:axId val="194407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Age Group</a:t>
                </a:r>
              </a:p>
            </c:rich>
          </c:tx>
          <c:layout>
            <c:manualLayout>
              <c:xMode val="edge"/>
              <c:yMode val="edge"/>
              <c:x val="0.39400566680433985"/>
              <c:y val="0.817707519384504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75184"/>
        <c:crosses val="autoZero"/>
        <c:auto val="1"/>
        <c:lblAlgn val="ctr"/>
        <c:lblOffset val="100"/>
        <c:noMultiLvlLbl val="0"/>
      </c:catAx>
      <c:valAx>
        <c:axId val="194407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Average of BMI</a:t>
                </a:r>
                <a:r>
                  <a:rPr lang="en-GB" b="1" baseline="0"/>
                  <a:t> &amp; HBA1C</a:t>
                </a:r>
                <a:endParaRPr lang="en-GB"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7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Age vs. Charges</a:t>
            </a:r>
          </a:p>
        </c:rich>
      </c:tx>
      <c:layout>
        <c:manualLayout>
          <c:xMode val="edge"/>
          <c:yMode val="edge"/>
          <c:x val="0.32675309751528075"/>
          <c:y val="9.82077240344956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Table'!$B$59</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Table'!$A$60:$A$61</c:f>
              <c:strCache>
                <c:ptCount val="1"/>
                <c:pt idx="0">
                  <c:v>64</c:v>
                </c:pt>
              </c:strCache>
            </c:strRef>
          </c:cat>
          <c:val>
            <c:numRef>
              <c:f>'Pivot Table'!$B$60:$B$61</c:f>
              <c:numCache>
                <c:formatCode>"£"#,##0</c:formatCode>
                <c:ptCount val="1"/>
                <c:pt idx="0">
                  <c:v>14394.56</c:v>
                </c:pt>
              </c:numCache>
            </c:numRef>
          </c:val>
          <c:extLst>
            <c:ext xmlns:c16="http://schemas.microsoft.com/office/drawing/2014/chart" uri="{C3380CC4-5D6E-409C-BE32-E72D297353CC}">
              <c16:uniqueId val="{00000000-05C7-4864-B16C-5C1CE15B378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0000"/>
                </a:solidFill>
              </a:rPr>
              <a:t>Cancer History Distribution: Smokers vs. Non-Smokers</a:t>
            </a:r>
            <a:endParaRPr lang="en-US" b="1">
              <a:solidFill>
                <a:srgbClr val="FF0000"/>
              </a:solidFill>
            </a:endParaRPr>
          </a:p>
        </c:rich>
      </c:tx>
      <c:layout>
        <c:manualLayout>
          <c:xMode val="edge"/>
          <c:yMode val="edge"/>
          <c:x val="0.12485411198600173"/>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Table'!$B$2:$B$3</c:f>
              <c:strCache>
                <c:ptCount val="1"/>
                <c:pt idx="0">
                  <c:v>No</c:v>
                </c:pt>
              </c:strCache>
            </c:strRef>
          </c:tx>
          <c:dPt>
            <c:idx val="0"/>
            <c:bubble3D val="0"/>
            <c:spPr>
              <a:solidFill>
                <a:schemeClr val="accent1"/>
              </a:solidFill>
              <a:ln w="19050">
                <a:solidFill>
                  <a:schemeClr val="lt1"/>
                </a:solidFill>
              </a:ln>
              <a:effectLst/>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Table'!$A$4:$A$5</c:f>
              <c:strCache>
                <c:ptCount val="1"/>
                <c:pt idx="0">
                  <c:v>No</c:v>
                </c:pt>
              </c:strCache>
            </c:strRef>
          </c:cat>
          <c:val>
            <c:numRef>
              <c:f>'Pivot Table'!$B$4:$B$5</c:f>
              <c:numCache>
                <c:formatCode>General</c:formatCode>
                <c:ptCount val="1"/>
                <c:pt idx="0">
                  <c:v>1</c:v>
                </c:pt>
              </c:numCache>
            </c:numRef>
          </c:val>
          <c:extLst>
            <c:ext xmlns:c16="http://schemas.microsoft.com/office/drawing/2014/chart" uri="{C3380CC4-5D6E-409C-BE32-E72D297353CC}">
              <c16:uniqueId val="{00000000-836E-43EE-80D9-B50B5E9AF62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0000"/>
                </a:solidFill>
              </a:rPr>
              <a:t>Age vs. BMI and HbA1C Correlation</a:t>
            </a:r>
            <a:endParaRPr lang="en-GB"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Table'!$B$52</c:f>
              <c:strCache>
                <c:ptCount val="1"/>
                <c:pt idx="0">
                  <c:v>Average of HBA1C</c:v>
                </c:pt>
              </c:strCache>
            </c:strRef>
          </c:tx>
          <c:spPr>
            <a:ln w="28575" cap="rnd">
              <a:solidFill>
                <a:schemeClr val="accent1"/>
              </a:solidFill>
              <a:round/>
            </a:ln>
            <a:effectLst/>
          </c:spPr>
          <c:marker>
            <c:symbol val="none"/>
          </c:marker>
          <c:cat>
            <c:strRef>
              <c:f>'Pivot Table'!$A$53:$A$54</c:f>
              <c:strCache>
                <c:ptCount val="1"/>
                <c:pt idx="0">
                  <c:v>Old</c:v>
                </c:pt>
              </c:strCache>
            </c:strRef>
          </c:cat>
          <c:val>
            <c:numRef>
              <c:f>'Pivot Table'!$B$53:$B$54</c:f>
              <c:numCache>
                <c:formatCode>0.0</c:formatCode>
                <c:ptCount val="1"/>
                <c:pt idx="0">
                  <c:v>8.11</c:v>
                </c:pt>
              </c:numCache>
            </c:numRef>
          </c:val>
          <c:smooth val="0"/>
          <c:extLst>
            <c:ext xmlns:c16="http://schemas.microsoft.com/office/drawing/2014/chart" uri="{C3380CC4-5D6E-409C-BE32-E72D297353CC}">
              <c16:uniqueId val="{00000000-0B10-4DC1-BF5B-5771236375D7}"/>
            </c:ext>
          </c:extLst>
        </c:ser>
        <c:ser>
          <c:idx val="1"/>
          <c:order val="1"/>
          <c:tx>
            <c:strRef>
              <c:f>'Pivot Table'!$C$52</c:f>
              <c:strCache>
                <c:ptCount val="1"/>
                <c:pt idx="0">
                  <c:v>Average of BMI</c:v>
                </c:pt>
              </c:strCache>
            </c:strRef>
          </c:tx>
          <c:spPr>
            <a:ln w="28575" cap="rnd">
              <a:solidFill>
                <a:schemeClr val="accent2"/>
              </a:solidFill>
              <a:round/>
            </a:ln>
            <a:effectLst/>
          </c:spPr>
          <c:marker>
            <c:symbol val="none"/>
          </c:marker>
          <c:cat>
            <c:strRef>
              <c:f>'Pivot Table'!$A$53:$A$54</c:f>
              <c:strCache>
                <c:ptCount val="1"/>
                <c:pt idx="0">
                  <c:v>Old</c:v>
                </c:pt>
              </c:strCache>
            </c:strRef>
          </c:cat>
          <c:val>
            <c:numRef>
              <c:f>'Pivot Table'!$C$53:$C$54</c:f>
              <c:numCache>
                <c:formatCode>0.00</c:formatCode>
                <c:ptCount val="1"/>
                <c:pt idx="0">
                  <c:v>26.41</c:v>
                </c:pt>
              </c:numCache>
            </c:numRef>
          </c:val>
          <c:smooth val="0"/>
          <c:extLst>
            <c:ext xmlns:c16="http://schemas.microsoft.com/office/drawing/2014/chart" uri="{C3380CC4-5D6E-409C-BE32-E72D297353CC}">
              <c16:uniqueId val="{00000001-0B10-4DC1-BF5B-5771236375D7}"/>
            </c:ext>
          </c:extLst>
        </c:ser>
        <c:dLbls>
          <c:showLegendKey val="0"/>
          <c:showVal val="0"/>
          <c:showCatName val="0"/>
          <c:showSerName val="0"/>
          <c:showPercent val="0"/>
          <c:showBubbleSize val="0"/>
        </c:dLbls>
        <c:smooth val="0"/>
        <c:axId val="1944077104"/>
        <c:axId val="1944075184"/>
      </c:lineChart>
      <c:catAx>
        <c:axId val="194407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Age Group</a:t>
                </a:r>
              </a:p>
            </c:rich>
          </c:tx>
          <c:layout>
            <c:manualLayout>
              <c:xMode val="edge"/>
              <c:yMode val="edge"/>
              <c:x val="0.39400566680433985"/>
              <c:y val="0.817707519384504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75184"/>
        <c:crosses val="autoZero"/>
        <c:auto val="1"/>
        <c:lblAlgn val="ctr"/>
        <c:lblOffset val="100"/>
        <c:noMultiLvlLbl val="0"/>
      </c:catAx>
      <c:valAx>
        <c:axId val="194407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Average of BMI</a:t>
                </a:r>
                <a:r>
                  <a:rPr lang="en-GB" b="1" baseline="0"/>
                  <a:t> &amp; HBA1C</a:t>
                </a:r>
                <a:endParaRPr lang="en-GB"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7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Age vs. Charges</a:t>
            </a:r>
          </a:p>
        </c:rich>
      </c:tx>
      <c:layout>
        <c:manualLayout>
          <c:xMode val="edge"/>
          <c:yMode val="edge"/>
          <c:x val="0.32675309751528075"/>
          <c:y val="9.82077240344956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s>
    <c:plotArea>
      <c:layout/>
      <c:pieChart>
        <c:varyColors val="1"/>
        <c:ser>
          <c:idx val="0"/>
          <c:order val="0"/>
          <c:tx>
            <c:strRef>
              <c:f>'Pivot Table'!$B$59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74-4339-B181-B1139E676F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74-4339-B181-B1139E676F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74-4339-B181-B1139E676F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74-4339-B181-B1139E676FA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74-4339-B181-B1139E676FA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474-4339-B181-B1139E676FA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474-4339-B181-B1139E676FA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474-4339-B181-B1139E676FA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474-4339-B181-B1139E676FA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474-4339-B181-B1139E676FA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474-4339-B181-B1139E676FA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474-4339-B181-B1139E676FA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474-4339-B181-B1139E676FA4}"/>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474-4339-B181-B1139E676FA4}"/>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474-4339-B181-B1139E676FA4}"/>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474-4339-B181-B1139E676FA4}"/>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474-4339-B181-B1139E676FA4}"/>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474-4339-B181-B1139E676FA4}"/>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2474-4339-B181-B1139E676FA4}"/>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2474-4339-B181-B1139E676FA4}"/>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2474-4339-B181-B1139E676FA4}"/>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2474-4339-B181-B1139E676FA4}"/>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2474-4339-B181-B1139E676FA4}"/>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2474-4339-B181-B1139E676FA4}"/>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2474-4339-B181-B1139E676FA4}"/>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2474-4339-B181-B1139E676FA4}"/>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2474-4339-B181-B1139E676FA4}"/>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2474-4339-B181-B1139E676FA4}"/>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2474-4339-B181-B1139E676FA4}"/>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2474-4339-B181-B1139E676FA4}"/>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2474-4339-B181-B1139E676FA4}"/>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2474-4339-B181-B1139E676FA4}"/>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2474-4339-B181-B1139E676FA4}"/>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2474-4339-B181-B1139E676FA4}"/>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2474-4339-B181-B1139E676FA4}"/>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2474-4339-B181-B1139E676FA4}"/>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2474-4339-B181-B1139E676FA4}"/>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2474-4339-B181-B1139E676FA4}"/>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2474-4339-B181-B1139E676FA4}"/>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2474-4339-B181-B1139E676FA4}"/>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2474-4339-B181-B1139E676FA4}"/>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2474-4339-B181-B1139E676FA4}"/>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2474-4339-B181-B1139E676FA4}"/>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2474-4339-B181-B1139E676FA4}"/>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2474-4339-B181-B1139E676FA4}"/>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2474-4339-B181-B1139E676FA4}"/>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2474-4339-B181-B1139E676FA4}"/>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2474-4339-B181-B1139E676F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Table'!$A$60:$A$61</c:f>
              <c:strCache>
                <c:ptCount val="1"/>
                <c:pt idx="0">
                  <c:v>64</c:v>
                </c:pt>
              </c:strCache>
            </c:strRef>
          </c:cat>
          <c:val>
            <c:numRef>
              <c:f>'Pivot Table'!$B$60:$B$61</c:f>
              <c:numCache>
                <c:formatCode>"£"#,##0</c:formatCode>
                <c:ptCount val="1"/>
                <c:pt idx="0">
                  <c:v>14394.56</c:v>
                </c:pt>
              </c:numCache>
            </c:numRef>
          </c:val>
          <c:extLst>
            <c:ext xmlns:c16="http://schemas.microsoft.com/office/drawing/2014/chart" uri="{C3380CC4-5D6E-409C-BE32-E72D297353CC}">
              <c16:uniqueId val="{00000060-2474-4339-B181-B1139E676F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0000"/>
                </a:solidFill>
              </a:rPr>
              <a:t>Major Surgeries and HbA1C: With vs. Without Transplants"</a:t>
            </a:r>
            <a:endParaRPr lang="en-GB"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doughnutChart>
        <c:varyColors val="1"/>
        <c:ser>
          <c:idx val="0"/>
          <c:order val="0"/>
          <c:tx>
            <c:strRef>
              <c:f>'Pivot Table'!$B$13:$B$14</c:f>
              <c:strCache>
                <c:ptCount val="1"/>
                <c:pt idx="0">
                  <c:v>3</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85-4FCC-A696-D83AD71A17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85-4FCC-A696-D83AD71A176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Table'!$A$15:$A$16</c:f>
              <c:strCache>
                <c:ptCount val="1"/>
                <c:pt idx="0">
                  <c:v>No</c:v>
                </c:pt>
              </c:strCache>
            </c:strRef>
          </c:cat>
          <c:val>
            <c:numRef>
              <c:f>'Pivot Table'!$B$15:$B$16</c:f>
              <c:numCache>
                <c:formatCode>0.00</c:formatCode>
                <c:ptCount val="1"/>
                <c:pt idx="0">
                  <c:v>26.41</c:v>
                </c:pt>
              </c:numCache>
            </c:numRef>
          </c:val>
          <c:extLst>
            <c:ext xmlns:c16="http://schemas.microsoft.com/office/drawing/2014/chart" uri="{C3380CC4-5D6E-409C-BE32-E72D297353CC}">
              <c16:uniqueId val="{00000004-0785-4FCC-A696-D83AD71A176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solidFill>
                  <a:srgbClr val="FF0000"/>
                </a:solidFill>
              </a:rPr>
              <a:t>Variation in Healthcare Charges by Weight and Diabetes Status</a:t>
            </a:r>
            <a:endParaRPr lang="en-GB">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Table'!$B$22:$B$23</c:f>
              <c:strCache>
                <c:ptCount val="1"/>
                <c:pt idx="0">
                  <c:v>Diabetes</c:v>
                </c:pt>
              </c:strCache>
            </c:strRef>
          </c:tx>
          <c:spPr>
            <a:solidFill>
              <a:schemeClr val="accent1"/>
            </a:solidFill>
            <a:ln>
              <a:noFill/>
            </a:ln>
            <a:effectLst/>
          </c:spPr>
          <c:invertIfNegative val="0"/>
          <c:cat>
            <c:strRef>
              <c:f>'Pivot Table'!$A$24:$A$25</c:f>
              <c:strCache>
                <c:ptCount val="1"/>
                <c:pt idx="0">
                  <c:v>Overweight</c:v>
                </c:pt>
              </c:strCache>
            </c:strRef>
          </c:cat>
          <c:val>
            <c:numRef>
              <c:f>'Pivot Table'!$B$24:$B$25</c:f>
              <c:numCache>
                <c:formatCode>"£"#,##0</c:formatCode>
                <c:ptCount val="1"/>
                <c:pt idx="0">
                  <c:v>14394.56</c:v>
                </c:pt>
              </c:numCache>
            </c:numRef>
          </c:val>
          <c:extLst>
            <c:ext xmlns:c16="http://schemas.microsoft.com/office/drawing/2014/chart" uri="{C3380CC4-5D6E-409C-BE32-E72D297353CC}">
              <c16:uniqueId val="{00000000-753B-4751-A382-4D8EAB2240EA}"/>
            </c:ext>
          </c:extLst>
        </c:ser>
        <c:dLbls>
          <c:showLegendKey val="0"/>
          <c:showVal val="0"/>
          <c:showCatName val="0"/>
          <c:showSerName val="0"/>
          <c:showPercent val="0"/>
          <c:showBubbleSize val="0"/>
        </c:dLbls>
        <c:gapWidth val="219"/>
        <c:overlap val="-27"/>
        <c:axId val="1940824688"/>
        <c:axId val="1940825168"/>
      </c:barChart>
      <c:catAx>
        <c:axId val="1940824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Weight 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25168"/>
        <c:crosses val="autoZero"/>
        <c:auto val="1"/>
        <c:lblAlgn val="ctr"/>
        <c:lblOffset val="100"/>
        <c:noMultiLvlLbl val="0"/>
      </c:catAx>
      <c:valAx>
        <c:axId val="1940825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Charges</a:t>
                </a:r>
              </a:p>
            </c:rich>
          </c:tx>
          <c:layout>
            <c:manualLayout>
              <c:xMode val="edge"/>
              <c:yMode val="edge"/>
              <c:x val="2.8409090909090908E-2"/>
              <c:y val="0.365327861087427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2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0000"/>
                </a:solidFill>
              </a:rPr>
              <a:t>Average Charges by Hospital Tier Across States</a:t>
            </a:r>
            <a:endParaRPr lang="en-GB"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Table'!$B$31:$B$32</c:f>
              <c:strCache>
                <c:ptCount val="1"/>
                <c:pt idx="0">
                  <c:v>Tier - 2</c:v>
                </c:pt>
              </c:strCache>
            </c:strRef>
          </c:tx>
          <c:spPr>
            <a:solidFill>
              <a:schemeClr val="accent1"/>
            </a:solidFill>
            <a:ln>
              <a:noFill/>
            </a:ln>
            <a:effectLst/>
          </c:spPr>
          <c:invertIfNegative val="0"/>
          <c:cat>
            <c:strRef>
              <c:f>'Pivot Table'!$A$33:$A$34</c:f>
              <c:strCache>
                <c:ptCount val="1"/>
                <c:pt idx="0">
                  <c:v>R1018</c:v>
                </c:pt>
              </c:strCache>
            </c:strRef>
          </c:cat>
          <c:val>
            <c:numRef>
              <c:f>'Pivot Table'!$B$33:$B$34</c:f>
              <c:numCache>
                <c:formatCode>"£"#,##0</c:formatCode>
                <c:ptCount val="1"/>
                <c:pt idx="0">
                  <c:v>14394.56</c:v>
                </c:pt>
              </c:numCache>
            </c:numRef>
          </c:val>
          <c:extLst>
            <c:ext xmlns:c16="http://schemas.microsoft.com/office/drawing/2014/chart" uri="{C3380CC4-5D6E-409C-BE32-E72D297353CC}">
              <c16:uniqueId val="{00000000-93B1-41F7-9252-E1AE38CC801B}"/>
            </c:ext>
          </c:extLst>
        </c:ser>
        <c:dLbls>
          <c:showLegendKey val="0"/>
          <c:showVal val="0"/>
          <c:showCatName val="0"/>
          <c:showSerName val="0"/>
          <c:showPercent val="0"/>
          <c:showBubbleSize val="0"/>
        </c:dLbls>
        <c:gapWidth val="182"/>
        <c:axId val="1729706992"/>
        <c:axId val="1729706032"/>
      </c:barChart>
      <c:catAx>
        <c:axId val="172970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706032"/>
        <c:crosses val="autoZero"/>
        <c:auto val="1"/>
        <c:lblAlgn val="ctr"/>
        <c:lblOffset val="100"/>
        <c:noMultiLvlLbl val="0"/>
      </c:catAx>
      <c:valAx>
        <c:axId val="17297060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70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Excel Data Analysis Project 3.xlsx]Pivot Table!PivotTable1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0000"/>
                </a:solidFill>
              </a:rPr>
              <a:t>Cancer History Distribution: Smokers vs. Non-Smokers</a:t>
            </a:r>
            <a:endParaRPr lang="en-US" b="1">
              <a:solidFill>
                <a:srgbClr val="FF0000"/>
              </a:solidFill>
            </a:endParaRPr>
          </a:p>
        </c:rich>
      </c:tx>
      <c:layout>
        <c:manualLayout>
          <c:xMode val="edge"/>
          <c:yMode val="edge"/>
          <c:x val="0.12485411198600173"/>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 Table'!$B$2:$B$3</c:f>
              <c:strCache>
                <c:ptCount val="1"/>
                <c:pt idx="0">
                  <c:v>No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D9-47C2-B106-02C0B28933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D9-47C2-B106-02C0B2893397}"/>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Table'!$A$4:$A$5</c:f>
              <c:strCache>
                <c:ptCount val="1"/>
                <c:pt idx="0">
                  <c:v>No</c:v>
                </c:pt>
              </c:strCache>
            </c:strRef>
          </c:cat>
          <c:val>
            <c:numRef>
              <c:f>'Pivot Table'!$B$4:$B$5</c:f>
              <c:numCache>
                <c:formatCode>General</c:formatCode>
                <c:ptCount val="1"/>
                <c:pt idx="0">
                  <c:v>1</c:v>
                </c:pt>
              </c:numCache>
            </c:numRef>
          </c:val>
          <c:extLst>
            <c:ext xmlns:c16="http://schemas.microsoft.com/office/drawing/2014/chart" uri="{C3380CC4-5D6E-409C-BE32-E72D297353CC}">
              <c16:uniqueId val="{00000004-5FD9-47C2-B106-02C0B289339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12</xdr:col>
      <xdr:colOff>152400</xdr:colOff>
      <xdr:row>0</xdr:row>
      <xdr:rowOff>45720</xdr:rowOff>
    </xdr:from>
    <xdr:to>
      <xdr:col>18</xdr:col>
      <xdr:colOff>281940</xdr:colOff>
      <xdr:row>19</xdr:row>
      <xdr:rowOff>53340</xdr:rowOff>
    </xdr:to>
    <xdr:graphicFrame macro="">
      <xdr:nvGraphicFramePr>
        <xdr:cNvPr id="2" name="Chart 1">
          <a:extLst>
            <a:ext uri="{FF2B5EF4-FFF2-40B4-BE49-F238E27FC236}">
              <a16:creationId xmlns:a16="http://schemas.microsoft.com/office/drawing/2014/main" id="{FC76EC42-BED2-E949-2421-1CED62769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548640</xdr:colOff>
      <xdr:row>12</xdr:row>
      <xdr:rowOff>3810</xdr:rowOff>
    </xdr:from>
    <xdr:to>
      <xdr:col>10</xdr:col>
      <xdr:colOff>220980</xdr:colOff>
      <xdr:row>26</xdr:row>
      <xdr:rowOff>99060</xdr:rowOff>
    </xdr:to>
    <xdr:graphicFrame macro="">
      <xdr:nvGraphicFramePr>
        <xdr:cNvPr id="3" name="Chart 2">
          <a:extLst>
            <a:ext uri="{FF2B5EF4-FFF2-40B4-BE49-F238E27FC236}">
              <a16:creationId xmlns:a16="http://schemas.microsoft.com/office/drawing/2014/main" id="{B890F41C-524B-FBCA-20C5-0E26A33A3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960120</xdr:colOff>
      <xdr:row>1</xdr:row>
      <xdr:rowOff>68580</xdr:rowOff>
    </xdr:from>
    <xdr:to>
      <xdr:col>8</xdr:col>
      <xdr:colOff>312420</xdr:colOff>
      <xdr:row>17</xdr:row>
      <xdr:rowOff>38100</xdr:rowOff>
    </xdr:to>
    <xdr:graphicFrame macro="">
      <xdr:nvGraphicFramePr>
        <xdr:cNvPr id="4" name="Chart 3">
          <a:extLst>
            <a:ext uri="{FF2B5EF4-FFF2-40B4-BE49-F238E27FC236}">
              <a16:creationId xmlns:a16="http://schemas.microsoft.com/office/drawing/2014/main" id="{ED7A6B75-2542-FFE9-A846-AA2DFF8EA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350520</xdr:colOff>
      <xdr:row>25</xdr:row>
      <xdr:rowOff>30480</xdr:rowOff>
    </xdr:from>
    <xdr:to>
      <xdr:col>12</xdr:col>
      <xdr:colOff>281940</xdr:colOff>
      <xdr:row>43</xdr:row>
      <xdr:rowOff>60960</xdr:rowOff>
    </xdr:to>
    <xdr:graphicFrame macro="">
      <xdr:nvGraphicFramePr>
        <xdr:cNvPr id="5" name="Chart 4">
          <a:extLst>
            <a:ext uri="{FF2B5EF4-FFF2-40B4-BE49-F238E27FC236}">
              <a16:creationId xmlns:a16="http://schemas.microsoft.com/office/drawing/2014/main" id="{558CF28B-CBC8-C214-F674-6058D99F5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342900</xdr:colOff>
      <xdr:row>43</xdr:row>
      <xdr:rowOff>129540</xdr:rowOff>
    </xdr:from>
    <xdr:to>
      <xdr:col>9</xdr:col>
      <xdr:colOff>670560</xdr:colOff>
      <xdr:row>60</xdr:row>
      <xdr:rowOff>15240</xdr:rowOff>
    </xdr:to>
    <xdr:graphicFrame macro="">
      <xdr:nvGraphicFramePr>
        <xdr:cNvPr id="6" name="Chart 5">
          <a:extLst>
            <a:ext uri="{FF2B5EF4-FFF2-40B4-BE49-F238E27FC236}">
              <a16:creationId xmlns:a16="http://schemas.microsoft.com/office/drawing/2014/main" id="{F81CF3D2-0C23-03A8-3B5E-0D32182FF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883920</xdr:colOff>
      <xdr:row>60</xdr:row>
      <xdr:rowOff>95250</xdr:rowOff>
    </xdr:from>
    <xdr:to>
      <xdr:col>7</xdr:col>
      <xdr:colOff>213360</xdr:colOff>
      <xdr:row>78</xdr:row>
      <xdr:rowOff>137160</xdr:rowOff>
    </xdr:to>
    <xdr:graphicFrame macro="">
      <xdr:nvGraphicFramePr>
        <xdr:cNvPr id="7" name="Chart 6">
          <a:extLst>
            <a:ext uri="{FF2B5EF4-FFF2-40B4-BE49-F238E27FC236}">
              <a16:creationId xmlns:a16="http://schemas.microsoft.com/office/drawing/2014/main" id="{85CAB48A-E876-BBED-C112-A1CAD4BEE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228600</xdr:colOff>
      <xdr:row>6</xdr:row>
      <xdr:rowOff>45720</xdr:rowOff>
    </xdr:from>
    <xdr:to>
      <xdr:col>7</xdr:col>
      <xdr:colOff>624840</xdr:colOff>
      <xdr:row>21</xdr:row>
      <xdr:rowOff>0</xdr:rowOff>
    </xdr:to>
    <xdr:graphicFrame macro="">
      <xdr:nvGraphicFramePr>
        <xdr:cNvPr id="8" name="Chart 7">
          <a:extLst>
            <a:ext uri="{FF2B5EF4-FFF2-40B4-BE49-F238E27FC236}">
              <a16:creationId xmlns:a16="http://schemas.microsoft.com/office/drawing/2014/main" id="{CC38605F-947A-199D-24C0-8B914D371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15240</xdr:colOff>
      <xdr:row>7</xdr:row>
      <xdr:rowOff>0</xdr:rowOff>
    </xdr:from>
    <xdr:to>
      <xdr:col>13</xdr:col>
      <xdr:colOff>358140</xdr:colOff>
      <xdr:row>23</xdr:row>
      <xdr:rowOff>91440</xdr:rowOff>
    </xdr:to>
    <xdr:graphicFrame macro="">
      <xdr:nvGraphicFramePr>
        <xdr:cNvPr id="2" name="Chart 1">
          <a:extLst>
            <a:ext uri="{FF2B5EF4-FFF2-40B4-BE49-F238E27FC236}">
              <a16:creationId xmlns:a16="http://schemas.microsoft.com/office/drawing/2014/main" id="{A3D05725-8337-40C7-9408-6B7D271E9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434340</xdr:colOff>
      <xdr:row>23</xdr:row>
      <xdr:rowOff>152400</xdr:rowOff>
    </xdr:from>
    <xdr:to>
      <xdr:col>20</xdr:col>
      <xdr:colOff>243840</xdr:colOff>
      <xdr:row>38</xdr:row>
      <xdr:rowOff>144780</xdr:rowOff>
    </xdr:to>
    <xdr:graphicFrame macro="">
      <xdr:nvGraphicFramePr>
        <xdr:cNvPr id="3" name="Chart 2">
          <a:extLst>
            <a:ext uri="{FF2B5EF4-FFF2-40B4-BE49-F238E27FC236}">
              <a16:creationId xmlns:a16="http://schemas.microsoft.com/office/drawing/2014/main" id="{0D6CC77E-C023-469E-99F3-075C37F09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464820</xdr:colOff>
      <xdr:row>7</xdr:row>
      <xdr:rowOff>0</xdr:rowOff>
    </xdr:from>
    <xdr:to>
      <xdr:col>20</xdr:col>
      <xdr:colOff>213360</xdr:colOff>
      <xdr:row>23</xdr:row>
      <xdr:rowOff>99060</xdr:rowOff>
    </xdr:to>
    <xdr:graphicFrame macro="">
      <xdr:nvGraphicFramePr>
        <xdr:cNvPr id="4" name="Chart 3">
          <a:extLst>
            <a:ext uri="{FF2B5EF4-FFF2-40B4-BE49-F238E27FC236}">
              <a16:creationId xmlns:a16="http://schemas.microsoft.com/office/drawing/2014/main" id="{E18AC2D5-EE32-44D4-9B23-AA0309488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541020</xdr:colOff>
      <xdr:row>23</xdr:row>
      <xdr:rowOff>144780</xdr:rowOff>
    </xdr:from>
    <xdr:to>
      <xdr:col>7</xdr:col>
      <xdr:colOff>563880</xdr:colOff>
      <xdr:row>40</xdr:row>
      <xdr:rowOff>91440</xdr:rowOff>
    </xdr:to>
    <xdr:graphicFrame macro="">
      <xdr:nvGraphicFramePr>
        <xdr:cNvPr id="5" name="Chart 4">
          <a:extLst>
            <a:ext uri="{FF2B5EF4-FFF2-40B4-BE49-F238E27FC236}">
              <a16:creationId xmlns:a16="http://schemas.microsoft.com/office/drawing/2014/main" id="{B5635DDA-CC85-494E-95AD-DA4499059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xdr:colOff>
      <xdr:row>23</xdr:row>
      <xdr:rowOff>175260</xdr:rowOff>
    </xdr:from>
    <xdr:to>
      <xdr:col>13</xdr:col>
      <xdr:colOff>350520</xdr:colOff>
      <xdr:row>39</xdr:row>
      <xdr:rowOff>0</xdr:rowOff>
    </xdr:to>
    <xdr:graphicFrame macro="">
      <xdr:nvGraphicFramePr>
        <xdr:cNvPr id="6" name="Chart 5">
          <a:extLst>
            <a:ext uri="{FF2B5EF4-FFF2-40B4-BE49-F238E27FC236}">
              <a16:creationId xmlns:a16="http://schemas.microsoft.com/office/drawing/2014/main" id="{ECA8047D-FA8F-4A25-B86F-DD1982FBD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518160</xdr:colOff>
      <xdr:row>7</xdr:row>
      <xdr:rowOff>0</xdr:rowOff>
    </xdr:from>
    <xdr:to>
      <xdr:col>7</xdr:col>
      <xdr:colOff>579120</xdr:colOff>
      <xdr:row>23</xdr:row>
      <xdr:rowOff>53340</xdr:rowOff>
    </xdr:to>
    <xdr:graphicFrame macro="">
      <xdr:nvGraphicFramePr>
        <xdr:cNvPr id="7" name="Chart 6">
          <a:extLst>
            <a:ext uri="{FF2B5EF4-FFF2-40B4-BE49-F238E27FC236}">
              <a16:creationId xmlns:a16="http://schemas.microsoft.com/office/drawing/2014/main" id="{A37FFBEF-3400-4C76-83EA-FA64409B0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5</xdr:row>
      <xdr:rowOff>152401</xdr:rowOff>
    </xdr:from>
    <xdr:to>
      <xdr:col>2</xdr:col>
      <xdr:colOff>518160</xdr:colOff>
      <xdr:row>12</xdr:row>
      <xdr:rowOff>76201</xdr:rowOff>
    </xdr:to>
    <mc:AlternateContent xmlns:mc="http://schemas.openxmlformats.org/markup-compatibility/2006">
      <mc:Choice xmlns:a14="http://schemas.microsoft.com/office/drawing/2010/main" Requires="a14">
        <xdr:graphicFrame macro="">
          <xdr:nvGraphicFramePr>
            <xdr:cNvPr id="9" name="Hospital Tier">
              <a:extLst>
                <a:ext uri="{FF2B5EF4-FFF2-40B4-BE49-F238E27FC236}">
                  <a16:creationId xmlns:a16="http://schemas.microsoft.com/office/drawing/2014/main" id="{693413BD-AB16-7283-72AA-3F78149F6C57}"/>
                </a:ext>
              </a:extLst>
            </xdr:cNvPr>
            <xdr:cNvGraphicFramePr/>
          </xdr:nvGraphicFramePr>
          <xdr:xfrm>
            <a:off x="0" y="0"/>
            <a:ext cx="0" cy="0"/>
          </xdr:xfrm>
          <a:graphic>
            <a:graphicData uri="http://schemas.microsoft.com/office/drawing/2010/slicer">
              <sle:slicer xmlns:sle="http://schemas.microsoft.com/office/drawing/2010/slicer" name="Hospital Tier"/>
            </a:graphicData>
          </a:graphic>
        </xdr:graphicFrame>
      </mc:Choice>
      <mc:Fallback>
        <xdr:sp macro="" textlink="">
          <xdr:nvSpPr>
            <xdr:cNvPr id="0" name=""/>
            <xdr:cNvSpPr>
              <a:spLocks noTextEdit="1"/>
            </xdr:cNvSpPr>
          </xdr:nvSpPr>
          <xdr:spPr>
            <a:xfrm>
              <a:off x="0" y="1150621"/>
              <a:ext cx="1737360" cy="1203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114300</xdr:rowOff>
    </xdr:from>
    <xdr:to>
      <xdr:col>2</xdr:col>
      <xdr:colOff>342900</xdr:colOff>
      <xdr:row>26</xdr:row>
      <xdr:rowOff>20955</xdr:rowOff>
    </xdr:to>
    <mc:AlternateContent xmlns:mc="http://schemas.openxmlformats.org/markup-compatibility/2006">
      <mc:Choice xmlns:a14="http://schemas.microsoft.com/office/drawing/2010/main" Requires="a14">
        <xdr:graphicFrame macro="">
          <xdr:nvGraphicFramePr>
            <xdr:cNvPr id="10" name="Full Name">
              <a:extLst>
                <a:ext uri="{FF2B5EF4-FFF2-40B4-BE49-F238E27FC236}">
                  <a16:creationId xmlns:a16="http://schemas.microsoft.com/office/drawing/2014/main" id="{588FD92B-A70A-E83B-F4D2-29ADE1FF3A01}"/>
                </a:ext>
              </a:extLst>
            </xdr:cNvPr>
            <xdr:cNvGraphicFramePr/>
          </xdr:nvGraphicFramePr>
          <xdr:xfrm>
            <a:off x="0" y="0"/>
            <a:ext cx="0" cy="0"/>
          </xdr:xfrm>
          <a:graphic>
            <a:graphicData uri="http://schemas.microsoft.com/office/drawing/2010/slicer">
              <sle:slicer xmlns:sle="http://schemas.microsoft.com/office/drawing/2010/slicer" name="Full Name"/>
            </a:graphicData>
          </a:graphic>
        </xdr:graphicFrame>
      </mc:Choice>
      <mc:Fallback>
        <xdr:sp macro="" textlink="">
          <xdr:nvSpPr>
            <xdr:cNvPr id="0" name=""/>
            <xdr:cNvSpPr>
              <a:spLocks noTextEdit="1"/>
            </xdr:cNvSpPr>
          </xdr:nvSpPr>
          <xdr:spPr>
            <a:xfrm>
              <a:off x="0" y="2392680"/>
              <a:ext cx="15621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oma Nnadi" refreshedDate="45712.699823263887" createdVersion="8" refreshedVersion="8" minRefreshableVersion="3" recordCount="2335" xr:uid="{5E43C84B-EC5E-43CD-8DD3-AD02C60EAF24}">
  <cacheSource type="worksheet">
    <worksheetSource ref="A1:V2336" sheet="Master Sheet"/>
  </cacheSource>
  <cacheFields count="22">
    <cacheField name="Customer ID" numFmtId="0">
      <sharedItems/>
    </cacheField>
    <cacheField name="Title" numFmtId="0">
      <sharedItems/>
    </cacheField>
    <cacheField name="First Name" numFmtId="0">
      <sharedItems/>
    </cacheField>
    <cacheField name="Last Name" numFmtId="0">
      <sharedItems/>
    </cacheField>
    <cacheField name="BMI" numFmtId="2">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168">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 of Major Surgeries" numFmtId="1">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weight"/>
        <s v="Healthy Weight"/>
        <s v="Underweight"/>
      </sharedItems>
    </cacheField>
    <cacheField name="Diabetes Status" numFmtId="0">
      <sharedItems count="3">
        <s v="Diabetes"/>
        <s v="Prediabetes"/>
        <s v="Normal"/>
      </sharedItems>
    </cacheField>
    <cacheField name="Children" numFmtId="1">
      <sharedItems containsSemiMixedTypes="0" containsString="0" containsNumber="1" containsInteger="1" minValue="0" maxValue="5"/>
    </cacheField>
    <cacheField name="Charges" numFmtId="171">
      <sharedItems containsSemiMixedTypes="0" containsString="0" containsNumber="1" minValue="563.84" maxValue="63770.43"/>
    </cacheField>
    <cacheField name="Hospital Tier" numFmtId="0">
      <sharedItems count="3">
        <s v="Tier - 1"/>
        <s v="Tier - 2"/>
        <s v="Tier - 3"/>
      </sharedItems>
    </cacheField>
    <cacheField name="City Tier" numFmtId="0">
      <sharedItems/>
    </cacheField>
    <cacheField name="State ID" numFmtId="0">
      <sharedItems count="16">
        <s v="R1013"/>
        <s v="R1012"/>
        <s v="R1024"/>
        <s v="R1011"/>
        <s v="R1016"/>
        <s v="R1015"/>
        <s v="R1017"/>
        <s v="R1014"/>
        <s v="R1023"/>
        <s v="R1019"/>
        <s v="R1018"/>
        <s v="R1026"/>
        <s v="R1022"/>
        <s v="R1021"/>
        <s v="R1025"/>
        <s v="R1020"/>
      </sharedItems>
    </cacheField>
    <cacheField name="Date of Birth" numFmtId="14">
      <sharedItems containsSemiMixedTypes="0" containsNonDate="0" containsDate="1" containsString="0" minDate="1958-06-05T00:00:00" maxDate="2004-12-28T00:00:00"/>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 name="Age_Group" numFmtId="0">
      <sharedItems count="3">
        <s v="Adult"/>
        <s v="Old"/>
        <s v="Child"/>
      </sharedItems>
    </cacheField>
    <cacheField name="Full Name" numFmtId="0">
      <sharedItems count="2332">
        <s v="Kelly Hawks"/>
        <s v="Matthew Lehner"/>
        <s v="Phil Lu"/>
        <s v="Kelsey Osborne"/>
        <s v="Kristyn Kadala"/>
        <s v="Russell Baker"/>
        <s v="Scott Macpherson"/>
        <s v="Stephen Hallman"/>
        <s v="Patrick Moran"/>
        <s v="Brooke Benner"/>
        <s v="Paola Fierro"/>
        <s v="David Franz"/>
        <s v="Wade Foster"/>
        <s v="Franklin Tenorio"/>
        <s v="Leilani Rios"/>
        <s v="Philippe Viau-Dupuis"/>
        <s v="Jennifer Cronin"/>
        <s v="Christina Noordstar"/>
        <s v="Said Boudalia"/>
        <s v="John Flor"/>
        <s v="Myles Fennon"/>
        <s v="Madelyn Hribar"/>
        <s v="Nicole Tassello"/>
        <s v="Eric Mauricette"/>
        <s v="Emiliano Garcia"/>
        <s v="Adam Airoldi"/>
        <s v="Zach Cater-Cyker"/>
        <s v="Stephanie Hamm"/>
        <s v="Stephen Cox"/>
        <s v="Natalie Sachrajda"/>
        <s v="Nicole Gareri"/>
        <s v="Jefferson Welch"/>
        <s v="Brendan Prindiville"/>
        <s v="Courtney Kincaid"/>
        <s v="Sydney Bruestle"/>
        <s v="Julien Lachance"/>
        <s v="Ryan Eason"/>
        <s v="Anna Grummon"/>
        <s v="Samantha Vanwechel"/>
        <s v="Robert Fisher"/>
        <s v="James Jenkins"/>
        <s v="Roseann Peters"/>
        <s v="Nicole Aha"/>
        <s v="Spencer McElwain"/>
        <s v="Eric Januszewski"/>
        <s v="Brianna Rohne"/>
        <s v="Thomas O'Grady"/>
        <s v="Melissa Peters"/>
        <s v="Flavio De"/>
        <s v="Ryan Beckett"/>
        <s v="Anthony Sobrilsky"/>
        <s v="Alex Wang"/>
        <s v="David Campa"/>
        <s v="Andrew Clifford"/>
        <s v="Dara Dalmata"/>
        <s v="Inna Vishik"/>
        <s v="Ari Schorr"/>
        <s v="Lindsey Lusardi"/>
        <s v="Kenny Rayner"/>
        <s v="Louise Voghel"/>
        <s v="Cameron Rieth"/>
        <s v="Katie Gollotto"/>
        <s v="Casey Dunn"/>
        <s v="David Blitzer"/>
        <s v="Bryson Smith"/>
        <s v="Megan Hyland"/>
        <s v="Daniel Ducharme"/>
        <s v="Steven Johnson"/>
        <s v="Jenna Mutz"/>
        <s v="Freeman Lee"/>
        <s v="Jeff Turner"/>
        <s v="Elenilton Rangel"/>
        <s v="Maurya Lacey"/>
        <s v="Samantha Stiger"/>
        <s v="Bethany Caldwell"/>
        <s v="Yves Marmillod"/>
        <s v="Danielle Cloutier-Simons"/>
        <s v="Julia Vegas"/>
        <s v="Joshua Cochran"/>
        <s v="Jennifer Holtzapple"/>
        <s v="Gwen Meyer"/>
        <s v="Patrick Brickley"/>
        <s v="Kate Magee"/>
        <s v="Kevin Thoma"/>
        <s v="Stephen Heagy"/>
        <s v="Philip Regnier"/>
        <s v="Brett Parendo"/>
        <s v="Rebecca Schell"/>
        <s v="Kelley Driscoll"/>
        <s v="Abigail Mitchell"/>
        <s v="Hope Cutler"/>
        <s v="Elyse Derian"/>
        <s v="Nicholas Farina"/>
        <s v="David Saunders"/>
        <s v="Natalie Kratz"/>
        <s v="Thomas Boland"/>
        <s v="Pamela Van"/>
        <s v="Jessica Ramsey"/>
        <s v="Ron Gage"/>
        <s v="Daniel Gollins"/>
        <s v="Brian Benestad"/>
        <s v="Sari Aviv"/>
        <s v="Robert Burns"/>
        <s v="Ricardo Maldonado"/>
        <s v="Gedion Yitref"/>
        <s v="Mark Loudon-Brown"/>
        <s v="Gamini Sugathadasa"/>
        <s v="Emily Ganley"/>
        <s v="Amanda Potter"/>
        <s v="Nicholas Rasmussen"/>
        <s v="Knox Robinson"/>
        <s v="Yianna Antonopoulos"/>
        <s v="Roberta Groner"/>
        <s v="Benjamin Zywicki"/>
        <s v="Craig Cardinal"/>
        <s v="Ann Alleman"/>
        <s v="Jamie Stroffolino"/>
        <s v="John Clubb"/>
        <s v="Charlie McGoogan"/>
        <s v="Meb Keflezighi"/>
        <s v="Aaqib Syed"/>
        <s v="Craig Segal"/>
        <s v="Meredith Defranco"/>
        <s v="Doug Kells"/>
        <s v="Elizabeth Lawton"/>
        <s v="Matthew Bejar"/>
        <s v="Guillermo Navarro"/>
        <s v="Ryan Tice"/>
        <s v="Dane Wolf"/>
        <s v="Jonas Oppedal"/>
        <s v="George Wright"/>
        <s v="Sara Ellis"/>
        <s v="Nick Taormina"/>
        <s v="Timothy Lynch"/>
        <s v="Becky Tavella"/>
        <s v="Steph Neufeld"/>
        <s v="Kristine Walhovd"/>
        <s v="Taylor Washburn"/>
        <s v="William Mroz"/>
        <s v="Sage Canaday"/>
        <s v="Cole Atkins"/>
        <s v="Jesse Kropelnicki"/>
        <s v="Tammi Braund"/>
        <s v="Matthew Anderson"/>
        <s v="Eric Bilbrey"/>
        <s v="Valeria Curtis"/>
        <s v="Michael Meyer"/>
        <s v="Rami Bardeesy"/>
        <s v="Denis Shanahan"/>
        <s v="Brian Sutter"/>
        <s v="Bonnie Yesian"/>
        <s v="Michael Meers"/>
        <s v="Paul Conlon"/>
        <s v="Michael Arnstein"/>
        <s v="Samuel Jurek"/>
        <s v="Matthew Thill"/>
        <s v="Daniel Glaz"/>
        <s v="Syndy Sampson"/>
        <s v="Aleksandra Duliba"/>
        <s v="Steeve Tanguay"/>
        <s v="Richard McClelland"/>
        <s v="Aaron Gorman"/>
        <s v="Akira Nishimura"/>
        <s v="Ben Brimble"/>
        <s v="Jana Trenk"/>
        <s v="Jay Wittmann"/>
        <s v="Marie-Helene Tremblay"/>
        <s v="Bret Scofield"/>
        <s v="Gardner Yost"/>
        <s v="Bobby Torphy"/>
        <s v="Natalie Busby"/>
        <s v="Lina Nguyen"/>
        <s v="Zebulon Hanley"/>
        <s v="Amanda Scheer"/>
        <s v="Greg Rankin"/>
        <s v="John Ricardi"/>
        <s v="Kelsey Karkos"/>
        <s v="Bronwen Price-Dierksen"/>
        <s v="Manuela Knispel"/>
        <s v="Jennifer King"/>
        <s v="Abby Samuelson"/>
        <s v="Tyler Fredsall"/>
        <s v="Jeffrey Eggleston"/>
        <s v="Matthew Palombaro"/>
        <s v="Ryan Silva"/>
        <s v="Amy Bugala"/>
        <s v="Andrew Dublin"/>
        <s v="George Cleland"/>
        <s v="Sarah Evans"/>
        <s v="Lara Boyd"/>
        <s v="Sebastien Roulier"/>
        <s v="Padraig Mullins"/>
        <s v="Heather Hofmann"/>
        <s v="Jorge Garcia"/>
        <s v="Jack Klecker"/>
        <s v="Felix Cancre"/>
        <s v="Christopher Denucci"/>
        <s v="Jesse Saldana"/>
        <s v="Jill Weinberg"/>
        <s v="William Walsh"/>
        <s v="Alejandro Pasten"/>
        <s v="Ian LaBelle"/>
        <s v="Hector Guzman"/>
        <s v="Rebecca Turnbull"/>
        <s v="Matt Aguero"/>
        <s v="Elizabeth Woodward"/>
        <s v="Grace McElroy"/>
        <s v="Jaime Lopez"/>
        <s v="Calesse Cardosi"/>
        <s v="Kate Looney"/>
        <s v="Sergey Zyryanov"/>
        <s v="Timothy Gavin"/>
        <s v="Andrew Littlefield"/>
        <s v="Matthew Shearer"/>
        <s v="Jessica Armstrong"/>
        <s v="Lawrence Warriner"/>
        <s v="Alex White"/>
        <s v="Kevin Cordaro"/>
        <s v="Gavin Hamilton"/>
        <s v="Rick Meyer"/>
        <s v="Andrea Duke"/>
        <s v="Anthony Malatesta"/>
        <s v="Erik Hinrichsen"/>
        <s v="Kiley Lucan"/>
        <s v="Jennifer Koch"/>
        <s v="Chris Smith"/>
        <s v="Marian O'Connor"/>
        <s v="Jeremy Kampwerth"/>
        <s v="Allison Federoff"/>
        <s v="Elizabeth Goya"/>
        <s v="Andrew Hodges"/>
        <s v="Anders Erickson"/>
        <s v="Sean Welleck"/>
        <s v="Brian Polen"/>
        <s v="Jeremy Lynch"/>
        <s v="Susannah Hufstader"/>
        <s v="Randy Doak"/>
        <s v="Leslie Noya"/>
        <s v="Brittany Heninger"/>
        <s v="Cassie Richardson"/>
        <s v="Peter Deucher"/>
        <s v="Douglas Wilson"/>
        <s v="Dan Hall"/>
        <s v="Dan Reed"/>
        <s v="Eric Frome"/>
        <s v="Les Creasy"/>
        <s v="Stephanie Latimer"/>
        <s v="Melissa Wei"/>
        <s v="Ashley Hayes"/>
        <s v="Stephanie Velardo"/>
        <s v="Kylie Kastes"/>
        <s v="Kelly Escorcia"/>
        <s v="Carrie Larscheid"/>
        <s v="Alex O'Bannon"/>
        <s v="Zach Ridgway"/>
        <s v="Alan Black"/>
        <s v="Nate Canton"/>
        <s v="Jesse Fine"/>
        <s v="Jason Bui"/>
        <s v="Megan Riepma"/>
        <s v="Luke Inman"/>
        <s v="Jacy Kruzel"/>
        <s v="Simon Lindsay"/>
        <s v="Ainsley Land"/>
        <s v="Erica Brecher"/>
        <s v="Erik Debolt"/>
        <s v="Erin Oswalt"/>
        <s v="Adrienne Boyd"/>
        <s v="Adam Bulewich"/>
        <s v="Yutaka Fukuda"/>
        <s v="Tyler Phillips"/>
        <s v="Stephen Maddison"/>
        <s v="Andrew Lockwood"/>
        <s v="James Defilippi"/>
        <s v="Shawn Jackson"/>
        <s v="Matt Ozahowski"/>
        <s v="Nathaniel Guthals"/>
        <s v="Kevin Yates"/>
        <s v="Joan Samuelson"/>
        <s v="Christopher Lemos"/>
        <s v="Kacy Seynders"/>
        <s v="Benjamin Saunders"/>
        <s v="Xaviour Walker"/>
        <s v="Michael Lam"/>
        <s v="Bradley Sweigart"/>
        <s v="Andrea Sieczkowski"/>
        <s v="Nancy Jurgens"/>
        <s v="Matt Hackman"/>
        <s v="Lee Klarich"/>
        <s v="Chris Schulten"/>
        <s v="Erik Fagerstrom"/>
        <s v="Rod Bien"/>
        <s v="Joey Hess"/>
        <s v="Hillary Shaw"/>
        <s v="Eric Williams"/>
        <s v="Nicolas Menzies"/>
        <s v="Marcel Buehler"/>
        <s v="Ashley Degen"/>
        <s v="Evan Arsenault"/>
        <s v="Krisana Hoff"/>
        <s v="Kyle Hall"/>
        <s v="Kate Ashley"/>
        <s v="Martin Rindahl"/>
        <s v="Stacey Clark"/>
        <s v="Christine Irish"/>
        <s v="Sarah Richardson"/>
        <s v="Megan Dewitt"/>
        <s v="Jason Hickman"/>
        <s v="Michele Gonzalez"/>
        <s v="Nikki Difani"/>
        <s v="Philip Turner"/>
        <s v="Bryan Widmann"/>
        <s v="Timothy Tunney"/>
        <s v="Angielyn San"/>
        <s v="Jeanie Croll"/>
        <s v="Greg Rolfes"/>
        <s v="John Hinkle"/>
        <s v="Aliaksandr Leuchanka"/>
        <s v="Jason Ayr"/>
        <s v="Sheera Siegel"/>
        <s v="Janice Penrose"/>
        <s v="Timothy Schuler"/>
        <s v="Alan Walker"/>
        <s v="Michael Stange"/>
        <s v="Marie-France Roy"/>
        <s v="Erik Potere"/>
        <s v="Andrew Podgurski"/>
        <s v="Anthony Diamond"/>
        <s v="Chris Sallade"/>
        <s v="Yu Zhang"/>
        <s v="Caleb Chatfield"/>
        <s v="Jason Bruns"/>
        <s v="Angela Yochum"/>
        <s v="Keith Freeburn"/>
        <s v="Emma Spencer"/>
        <s v="Nathan Jarosik"/>
        <s v="Kathryn Heinzen"/>
        <s v="Elizabeth Kelley"/>
        <s v="Ben Thacker"/>
        <s v="Cheryl Jeseritz"/>
        <s v="Kimberly Hohman"/>
        <s v="Cynthia Hill"/>
        <s v="Jessica Kuepfer"/>
        <s v="Bruce Kaczmarek"/>
        <s v="Allison Pitt"/>
        <s v="Alex Lorton"/>
        <s v="Gabriela Castaneda"/>
        <s v="Sharon Cherop"/>
        <s v="Jason Howell"/>
        <s v="Chelsey Palmer"/>
        <s v="Devon Olson"/>
        <s v="Joni Waldron"/>
        <s v="Colin Meyer"/>
        <s v="Rachael Stack"/>
        <s v="Maricela Sanchez"/>
        <s v="Marie Daniels"/>
        <s v="Frank Pepp"/>
        <s v="Jeffry Buechler"/>
        <s v="Mike Buenting"/>
        <s v="Rick Evans"/>
        <s v="Pierre-Michel Arcand"/>
        <s v="Daniel Kesack"/>
        <s v="Brian Post"/>
        <s v="Morgan Dunne"/>
        <s v="Caroline Kilel"/>
        <s v="Drew Nicholson"/>
        <s v="Austin Susmann"/>
        <s v="Berenice Harsh"/>
        <s v="Kenneth Pocasangre"/>
        <s v="Miguel Martinez"/>
        <s v="Hadley Riegel"/>
        <s v="Taylor Monson"/>
        <s v="Tenielle Klubben"/>
        <s v="Andrea Mascaro"/>
        <s v="Nora Norvell"/>
        <s v="Zachary Ornelas"/>
        <s v="Michael Fitzpatrick"/>
        <s v="Alyssa Bloomquist"/>
        <s v="Heather Wick"/>
        <s v="Dante Zappala"/>
        <s v="Sara Earle"/>
        <s v="Scott Majewski"/>
        <s v="Sean Apfelbaum"/>
        <s v="Danielle Graham"/>
        <s v="Andrew Whitacre"/>
        <s v="Joel Wegener"/>
        <s v="Michelle Collie"/>
        <s v="Michael Murphy"/>
        <s v="Nikki Butters"/>
        <s v="Summer Cook"/>
        <s v="Edward Breen"/>
        <s v="Ryan Fitzsimons"/>
        <s v="Kacee Houle"/>
        <s v="Dave Woodward"/>
        <s v="Maryanna Ray"/>
        <s v="Jessica Jennings"/>
        <s v="Deanna Fuller"/>
        <s v="Peter Lovisek"/>
        <s v="Rebecca Painter"/>
        <s v="Elizabeth Edwards"/>
        <s v="Gregory Liebl"/>
        <s v="Sarah Kasabian-Larson"/>
        <s v="Anne Creamer"/>
        <s v="Christopher Kimbel"/>
        <s v="Elliot Livensparger"/>
        <s v="Christopher Grange"/>
        <s v="Corey Nunlist"/>
        <s v="Patrick Cutter"/>
        <s v="Anthony Martin"/>
        <s v="Melissa Cooney"/>
        <s v="Raven Bier"/>
        <s v="Christopher Muskopf"/>
        <s v="Kendra Sirak"/>
        <s v="Jordan Nelsen"/>
        <s v="Nils Schallner"/>
        <s v="Scott Dunlap"/>
        <s v="Angela Messing"/>
        <s v="Allison Bondell"/>
        <s v="Caitlin Gaughan"/>
        <s v="Tracy Gruman"/>
        <s v="Dustin Whitlow"/>
        <s v="Jenny Robinson"/>
        <s v="Emily Sabo"/>
        <s v="Fabienne Nazarian"/>
        <s v="Jordan Lerma"/>
        <s v="Matt Dahl"/>
        <s v="Taryn Surtees"/>
        <s v="Temima Spetner"/>
        <s v="Jennifer Brandon"/>
        <s v="Serena Eley"/>
        <s v="Victoria Sedicum"/>
        <s v="Phoebe Markle"/>
        <s v="Corey Kunz"/>
        <s v="Rebecca Wimert"/>
        <s v="Nicholas Peterson"/>
        <s v="Christian Mercier"/>
        <s v="Jonathon Laurie"/>
        <s v="Caroline Sekaquaptewa"/>
        <s v="Joshua Frash"/>
        <s v="Nichole Bukowski"/>
        <s v="Denise Sandahl"/>
        <s v="Peter Speight"/>
        <s v="Johnson Lee"/>
        <s v="Katherine Nielsen"/>
        <s v="Lynda Zirdok"/>
        <s v="Anthony Crudale"/>
        <s v="Linnea Koopmans"/>
        <s v="Massimiliano Milani"/>
        <s v="James Kelly"/>
        <s v="Lauren Finelli"/>
        <s v="Michele Palmer"/>
        <s v="Xiao Wang"/>
        <s v="Harper Beasley"/>
        <s v="Nick Bedbury"/>
        <s v="Scott Stemberger"/>
        <s v="Wilson Chebet"/>
        <s v="Lee Muir"/>
        <s v="Shizhong Yang"/>
        <s v="Marie-Claire Gravel"/>
        <s v="Todd Smith"/>
        <s v="Carolyn Williams"/>
        <s v="Lindsey Meyer"/>
        <s v="Marissa Jamieson"/>
        <s v="Jean Dufeal"/>
        <s v="Danielle Sansonetti"/>
        <s v="Jim Koneazny"/>
        <s v="Matthew Johnson"/>
        <s v="Rachel Glasson"/>
        <s v="Corina Canitz"/>
        <s v="Guannan Li"/>
        <s v="Don Parsons"/>
        <s v="Chris Raulli"/>
        <s v="Gavin Frome"/>
        <s v="David Sevcik"/>
        <s v="Jatin Narang"/>
        <s v="J Royston"/>
        <s v="Angela Tieri"/>
        <s v="Blake Whitney"/>
        <s v="Brian Wandzilak"/>
        <s v="Damon Valenzona"/>
        <s v="Jeffrey Young"/>
        <s v="Malcolm Richards"/>
        <s v="Margaret Alexson"/>
        <s v="Helen Wright"/>
        <s v="Matthew McKenna"/>
        <s v="Jeff Sallade"/>
        <s v="Tara Argall"/>
        <s v="Kristin Patchell"/>
        <s v="Timothy Catoggio"/>
        <s v="Scott Adams"/>
        <s v="Carly Windt"/>
        <s v="Lisa Ryan"/>
        <s v="Stacey Marion"/>
        <s v="Louis Raffetto"/>
        <s v="Brian Young"/>
        <s v="Jessica Oehlke"/>
        <s v="Dawn Sudol"/>
        <s v="Chris Van"/>
        <s v="Karen Dolge"/>
        <s v="Jessica Marlier"/>
        <s v="Mathieu Girard"/>
        <s v="Kam Lee"/>
        <s v="Valerie Hubbard"/>
        <s v="Freya Koester"/>
        <s v="Jennifer Matthews"/>
        <s v="Kara Rubinich"/>
        <s v="Bradley Alban"/>
        <s v="Brendan Corcoran"/>
        <s v="Amber Sargent"/>
        <s v="Sean Watson"/>
        <s v="Rick Esponda"/>
        <s v="Matthew Krall"/>
        <s v="Brady Poskin"/>
        <s v="Kameko Halfmann"/>
        <s v="Jeremy Klapper"/>
        <s v="Daniel George"/>
        <s v="Amanda Hicks"/>
        <s v="Karen Lockyer"/>
        <s v="Gregory Byrnes"/>
        <s v="Sabine Norris"/>
        <s v="Joseph Darda"/>
        <s v="Adam Otstot"/>
        <s v="Karolyn Bowley"/>
        <s v="Anita Rogers"/>
        <s v="Laura Mclaughlin"/>
        <s v="Sarah Ziegler"/>
        <s v="Ashley Hughey"/>
        <s v="Lindsey Knast"/>
        <s v="Alan Stob"/>
        <s v="Dan Jensen"/>
        <s v="Katie Mutter"/>
        <s v="Eric Ahern"/>
        <s v="Cathryn Chviruk"/>
        <s v="Brendan Meehan"/>
        <s v="Shauna Gammon"/>
        <s v="Terence Lee"/>
        <s v="Marisol Franco"/>
        <s v="Lindsay Patterson"/>
        <s v="Katie Valdes"/>
        <s v="Daniel Craig"/>
        <s v="Brett Whipple"/>
        <s v="Dylan Marton"/>
        <s v="Elizabeth Hildebrandt"/>
        <s v="Brooke Biggs"/>
        <s v="Teiko Shigezumi"/>
        <s v="Zachary Meineke"/>
        <s v="Johannah Ludington"/>
        <s v="Ryan Perrich"/>
        <s v="Andres Cervantes"/>
        <s v="Bryan Andrews"/>
        <s v="Lizette Ruvalcaba"/>
        <s v="Don King"/>
        <s v="Jeb Stone"/>
        <s v="Amy Campbell"/>
        <s v="Brian Asher"/>
        <s v="Mike Mazzotta"/>
        <s v="Simonezitrone Huttl"/>
        <s v="Nicholas Ferron"/>
        <s v="Angela Colarusso"/>
        <s v="Oz Pearlman"/>
        <s v="Erin O'Mara"/>
        <s v="Bobby Niska"/>
        <s v="Daniel Schlich"/>
        <s v="Marie Zidek"/>
        <s v="Katie Ellgass"/>
        <s v="Eric Lowe"/>
        <s v="Tara Malone"/>
        <s v="Haley Dumke"/>
        <s v="Kayla Strong"/>
        <s v="Mark Ferguson"/>
        <s v="Patrick Klein"/>
        <s v="Alejandro Eusebio"/>
        <s v="Beth Szolosi"/>
        <s v="Jason Butler"/>
        <s v="Yoshinori Fukuchi"/>
        <s v="Adrienne Drucker"/>
        <s v="Meredith Aziz"/>
        <s v="Junyong Pak"/>
        <s v="Kristen Kieta"/>
        <s v="Maria Velez"/>
        <s v="Jonathan Bussiere"/>
        <s v="Phil McCartney"/>
        <s v="Benjamina Bambauer"/>
        <s v="Christopher Mertz"/>
        <s v="Alison Mason"/>
        <s v="Caroline Rotich"/>
        <s v="Alexis Fetzer"/>
        <s v="Shanda Mattis"/>
        <s v="Lacey Cochran"/>
        <s v="Laurette Balinsky"/>
        <s v="Jason Reilly"/>
        <s v="Mary Johnson"/>
        <s v="Kati Petry"/>
        <s v="Kelly Laleman"/>
        <s v="Greer Colby"/>
        <s v="Brent Wathke"/>
        <s v="Eugene Daly"/>
        <s v="Erin Dillon"/>
        <s v="Kamilla Pontes"/>
        <s v="Wayne Spies"/>
        <s v="Tracy Greig"/>
        <s v="Heather Scott"/>
        <s v="Megan Erlandson"/>
        <s v="Jonathan Autrey"/>
        <s v="Greg Alleman"/>
        <s v="Steven Michalski"/>
        <s v="Gianfilippo Grillo"/>
        <s v="Hector Coronado"/>
        <s v="Mark Dewine"/>
        <s v="Aubri Carman"/>
        <s v="Justin Neems"/>
        <s v="Megan Pesyna"/>
        <s v="Erika Meling"/>
        <s v="Daniel Widlowski"/>
        <s v="Devin Nadar"/>
        <s v="Louise Turner"/>
        <s v="Sarah Walker"/>
        <s v="Amy Leedham"/>
        <s v="Brittany Haglund"/>
        <s v="Jessica Mills"/>
        <s v="Kristina Drnjevich"/>
        <s v="Brad Clay"/>
        <s v="Margaret Marbury"/>
        <s v="Craig Coon"/>
        <s v="Simo Vanttinen"/>
        <s v="Christopher Garges"/>
        <s v="Mario Rivel"/>
        <s v="Meghann Lawson"/>
        <s v="Scott Cale"/>
        <s v="Caitlin Phillips"/>
        <s v="Samantha Stewart"/>
        <s v="Erik Drotz"/>
        <s v="Christopher Mutai"/>
        <s v="Maya Lovlien"/>
        <s v="Zachary Bruns"/>
        <s v="Hilda Stoney"/>
        <s v="Stephanie Markert"/>
        <s v="Doug McLucas"/>
        <s v="Bethany Erwin"/>
        <s v="Sandra Osborne"/>
        <s v="Takuo Otsuka"/>
        <s v="Kelly Smith"/>
        <s v="Scott Myers"/>
        <s v="Benoit Cote"/>
        <s v="Elizabeth Ehrhardt"/>
        <s v="Jessica Petersen"/>
        <s v="Monica Ertel"/>
        <s v="Kevin Lanza"/>
        <s v="Gregory Picklesimer"/>
        <s v="Della Giles"/>
        <s v="David Harmon"/>
        <s v="Victoria Pennings"/>
        <s v="Tasos Tseronis"/>
        <s v="Thomas Aliff"/>
        <s v="Lukasz Willenberg"/>
        <s v="Matthew Millett"/>
        <s v="Meta Haley"/>
        <s v="Rachel Ackerman"/>
        <s v="Angelica Valdez"/>
        <s v="Kathleen Michaud"/>
        <s v="Gabriel Gunnink"/>
        <s v="Jeff Knight"/>
        <s v="Neil Grosscup"/>
        <s v="Katherine Koniuch"/>
        <s v="Ariel Heitzman"/>
        <s v="Christopher Tatton"/>
        <s v="Erin Flanagan"/>
        <s v="Molly Funk"/>
        <s v="Ryan Davenport"/>
        <s v="Jennifer Nicholson"/>
        <s v="Daniel Lindbloom"/>
        <s v="Hiruni Wijayaratne"/>
        <s v="Reina Ainsworth"/>
        <s v="Kristi Gayagoy"/>
        <s v="Meredith Fitzmaurice"/>
        <s v="Jocelyn Rodriguez"/>
        <s v="Daphne Tsoucas"/>
        <s v="Margaret Muhly"/>
        <s v="Mario Lund"/>
        <s v="Peter Battaglino"/>
        <s v="Carolina Pena"/>
        <s v="Jenny Thomason"/>
        <s v="Jessica Hancox"/>
        <s v="Kimberly Canarecci"/>
        <s v="Marc-Olivier Toupin"/>
        <s v="Russell Mulley"/>
        <s v="Karine Parry"/>
        <s v="Cheryl Mason"/>
        <s v="Allison Thompson"/>
        <s v="Adriana Nelson"/>
        <s v="Miranda Forte"/>
        <s v="Roberto Corona"/>
        <s v="Rebecca McCollum"/>
        <s v="Tiffany Hevner"/>
        <s v="Alexander Looi"/>
        <s v="Rich Power"/>
        <s v="Aaron Routon"/>
        <s v="Kate Dochelli"/>
        <s v="Maria Gillespie"/>
        <s v="Daven Oskvig"/>
        <s v="Brianne Holland-Stergar"/>
        <s v="Hiroki Arai"/>
        <s v="Anders Olausson"/>
        <s v="Danielle Wagner"/>
        <s v="Candace Delong"/>
        <s v="Bruno Mehech"/>
        <s v="Emily Machiela"/>
        <s v="Katie Young"/>
        <s v="Sally Dupere"/>
        <s v="Meaghan Iandolo"/>
        <s v="Rina Ito"/>
        <s v="Kristin Barry"/>
        <s v="Albert Boyce"/>
        <s v="Ashley Lin"/>
        <s v="Shannon Smith"/>
        <s v="Amy Nalven"/>
        <s v="A Bourgeois"/>
        <s v="Conrad Orloff"/>
        <s v="Josh Ramirez"/>
        <s v="Maxime Fouquet"/>
        <s v="Natalie McPhillips"/>
        <s v="Melissa Burgin"/>
        <s v="Laura Roberts"/>
        <s v="Lisa Nemec"/>
        <s v="William Appman"/>
        <s v="James Driscoll"/>
        <s v="John Glotzbach"/>
        <s v="Adam Tenforde"/>
        <s v="Armando Ramirez"/>
        <s v="Dana Stanley"/>
        <s v="Jennifer Vandongen"/>
        <s v="Benjamin Liebald"/>
        <s v="Tanya Holte"/>
        <s v="Tracy Johnson"/>
        <s v="Emily Bartlett"/>
        <s v="Kelly Bergman"/>
        <s v="Kyle Aitken"/>
        <s v="Bruce Berger"/>
        <s v="Cary Richey"/>
        <s v="Jill Trotter"/>
        <s v="Chris Chavez"/>
        <s v="Michael Orifice"/>
        <s v="Lauren Farkash"/>
        <s v="Kathryn Hribar"/>
        <s v="Polly Crawford"/>
        <s v="Mark Sittlington"/>
        <s v="Jessie Silbert"/>
        <s v="Chris Carrique"/>
        <s v="Daniel Kosla"/>
        <s v="Megan Parker"/>
        <s v="Kevin Horton"/>
        <s v="Caroline Boller"/>
        <s v="Nuta Olaru"/>
        <s v="Margie Prescott"/>
        <s v="Heidi Hines"/>
        <s v="Diego Blanton"/>
        <s v="Enrique Bustamante"/>
        <s v="Greg McCann"/>
        <s v="Filip Schmole"/>
        <s v="Rosemary Barber"/>
        <s v="Lisa Reichmann"/>
        <s v="Jason Cavatorta"/>
        <s v="Courtney Yaeger"/>
        <s v="Jennifer Hughes"/>
        <s v="Lauren Donahue"/>
        <s v="Ashley Greenwell"/>
        <s v="Alison Steele"/>
        <s v="Madeleine Gunter"/>
        <s v="Stacey McDonough"/>
        <s v="Kimberly Sweetland"/>
        <s v="Matthew Hammersmith"/>
        <s v="Michael French"/>
        <s v="Ben Garbe"/>
        <s v="Chris Duncan"/>
        <s v="Jeremy Wallace"/>
        <s v="Amy Tillman"/>
        <s v="Karen Lee"/>
        <s v="Tennille Taylor"/>
        <s v="Matt McSween"/>
        <s v="Emily Schubert"/>
        <s v="Justin Lalanne"/>
        <s v="Shalane Flanagan"/>
        <s v="Jessica Arellano"/>
        <s v="Melanie Charette"/>
        <s v="Ruth Pena"/>
        <s v="Una Broderick"/>
        <s v="Taralyn Summers"/>
        <s v="James Fisher"/>
        <s v="Ning Zhou"/>
        <s v="Joel Clarke-Ames"/>
        <s v="Pamela Staton"/>
        <s v="Brittney Forster"/>
        <s v="Sheila Monaghan"/>
        <s v="Koji Kawamoto"/>
        <s v="Sarah Dicharry"/>
        <s v="Colleen Berry"/>
        <s v="Deedra Porfirio"/>
        <s v="Kulwinder Thind"/>
        <s v="Ann Ryan"/>
        <s v="Sarah Horn"/>
        <s v="Apryl Sabadosa"/>
        <s v="Ilana Casady"/>
        <s v="Katherine Phillips"/>
        <s v="Katherine Ahokas"/>
        <s v="Karl Hebert"/>
        <s v="Stephen Fair"/>
        <s v="Will Swenson"/>
        <s v="Bradley Revenis"/>
        <s v="Amy Engnes"/>
        <s v="Matthew Wiltse"/>
        <s v="Doug Fernandez"/>
        <s v="Tom Edwards"/>
        <s v="Jonathan Pinney"/>
        <s v="Wayne Levy"/>
        <s v="Nobuyori Takeda"/>
        <s v="Rich Burke"/>
        <s v="Marcos Duarte"/>
        <s v="Dave Clark"/>
        <s v="Andy Nice"/>
        <s v="Mary Windler"/>
        <s v="Marcus Jones"/>
        <s v="Thomas Stevenson"/>
        <s v="Robert Humphrey"/>
        <s v="Geoff Nelson"/>
        <s v="Chris Payne"/>
        <s v="Kate Hails"/>
        <s v="Kelli Proctor"/>
        <s v="Maggie Ryan"/>
        <s v="Michelle Watson"/>
        <s v="Ashley Gresh"/>
        <s v="Michael Anis"/>
        <s v="Ryan Swartz"/>
        <s v="Matthew Schluneker"/>
        <s v="Karine Bellemare"/>
        <s v="Antonia Vitalo"/>
        <s v="Casondra Hamilton"/>
        <s v="Wendy Marshall"/>
        <s v="Eric Cale"/>
        <s v="Elizabeth Pittaway"/>
        <s v="Laura Bill"/>
        <s v="Amelia Antrim"/>
        <s v="Amy Doolittle-Crider"/>
        <s v="Katie Ruhlman"/>
        <s v="Laura Anderson"/>
        <s v="Mayumi Uchiyama"/>
        <s v="Vanessa Desota"/>
        <s v="Natali Edmonds"/>
        <s v="Beth Otto"/>
        <s v="Alex Kurt"/>
        <s v="Spencer Duhaime"/>
        <s v="Andee Swann"/>
        <s v="Amy Burton"/>
        <s v="Joshua Ricardi"/>
        <s v="C Joslyn"/>
        <s v="Jeremy Bennie"/>
        <s v="Patrick Kanyane"/>
        <s v="Kelly McFadden"/>
        <s v="Katherine Connolly"/>
        <s v="Keila Merino"/>
        <s v="Zanae Baird"/>
        <s v="Alex Locatelli"/>
        <s v="Kathryn Brake"/>
        <s v="Jason Jacobs"/>
        <s v="Benjamin Vaught"/>
        <s v="Steven Monteleone"/>
        <s v="Erika Verdugo"/>
        <s v="Chad Sellers"/>
        <s v="Mark Bowman"/>
        <s v="David Marley"/>
        <s v="Matthew Grey"/>
        <s v="Orla O'Rourke"/>
        <s v="Shaista Fatehali"/>
        <s v="Emily Piza-Taylor"/>
        <s v="Julie Cavanaugh"/>
        <s v="Megumi Amako"/>
        <s v="Skylar Musa"/>
        <s v="Victoria Phillippi"/>
        <s v="Amanda Hoskins"/>
        <s v="Renee Imbalzano"/>
        <s v="Nellie Triedman"/>
        <s v="Tamara Lovuolo"/>
        <s v="Joan Chung"/>
        <s v="Aimee Newsom"/>
        <s v="Suzanne Harrington"/>
        <s v="Kristin Hoffman"/>
        <s v="Bronwyn Van"/>
        <s v="Taylor Feehley"/>
        <s v="Kimberly Ashworth"/>
        <s v="Joshua Hansen"/>
        <s v="Jeffrey Czyz"/>
        <s v="Andrew Bauder"/>
        <s v="Francisco Mendoza"/>
        <s v="Rhonda Glass"/>
        <s v="John Butcher"/>
        <s v="Miles Traiser"/>
        <s v="Justyna Mudy-Mader"/>
        <s v="Lucille Rogers"/>
        <s v="April Woo"/>
        <s v="Robert Walsh"/>
        <s v="Alyssa White"/>
        <s v="Jessica Sheppard"/>
        <s v="Patrick Doran"/>
        <s v="Emilie Labrosse"/>
        <s v="Caitlin Thomas"/>
        <s v="Joseph Lesniak"/>
        <s v="Wendy Prowse"/>
        <s v="Leah Seigel"/>
        <s v="Wayne Blas"/>
        <s v="Jason Simpson"/>
        <s v="Floris Gierman"/>
        <s v="Marc Jeuland"/>
        <s v="Christopher Chorney"/>
        <s v="Kevin Rook"/>
        <s v="Aharon Wright"/>
        <s v="Lawrence Chin"/>
        <s v="Malcolm White"/>
        <s v="Anna Savage"/>
        <s v="Jenny Hitchings"/>
        <s v="Melissa Truitt"/>
        <s v="Chia Chang"/>
        <s v="Laura Frey"/>
        <s v="Aditi Krishna"/>
        <s v="Leah Maher"/>
        <s v="Marianne Boivin"/>
        <s v="Carla McAlister"/>
        <s v="Oksana Akhmedova"/>
        <s v="Rebecca Tucker"/>
        <s v="Maria Gramelspacher"/>
        <s v="Lisa Goldsmith"/>
        <s v="Steve Tranter"/>
        <s v="Tiffany Tu"/>
        <s v="Greg Kaczka"/>
        <s v="Dale Hunter"/>
        <s v="Brittany Moran"/>
        <s v="Robert Ashby"/>
        <s v="Cameron Ausen"/>
        <s v="Ulrike Savage"/>
        <s v="Katlyn O'Leary"/>
        <s v="Morgan Scoville"/>
        <s v="Peter Kaus"/>
        <s v="Chandler Rainey"/>
        <s v="Silvana Rasch"/>
        <s v="Natty Plunkett"/>
        <s v="Nicholas Murphy"/>
        <s v="Rebecca Gusmer"/>
        <s v="John Loftus"/>
        <s v="Antony Scott"/>
        <s v="Eric Alvarez"/>
        <s v="Erik Petersson"/>
        <s v="Matthew Liaw"/>
        <s v="Cassandra Tripaldi"/>
        <s v="Rosemary Kelley"/>
        <s v="Carrie Endara"/>
        <s v="Gerardo Valle"/>
        <s v="Matthew Germain"/>
        <s v="Meghan Finecey"/>
        <s v="Eric Mendoza"/>
        <s v="Lisa Roe"/>
        <s v="Jane Webb"/>
        <s v="Allison Stocker"/>
        <s v="Sarah Jacobson"/>
        <s v="Philip Shaw"/>
        <s v="Jillian Goodwin"/>
        <s v="Laura Brock"/>
        <s v="Megan Papp"/>
        <s v="Shannon Siragusa"/>
        <s v="Rachelle Pizarro"/>
        <s v="Casey Strange"/>
        <s v="Jessica Eidinger"/>
        <s v="Brandon Ginsburg"/>
        <s v="Melissa Truex"/>
        <s v="Danielle Higgins"/>
        <s v="Matthew McCurdy"/>
        <s v="Bettina Hughes"/>
        <s v="Alexander Varner"/>
        <s v="Holli Dahmen"/>
        <s v="Heather Young"/>
        <s v="Kyle Fraser"/>
        <s v="Thomas Deeg"/>
        <s v="Chris Robertson"/>
        <s v="Graham Peck"/>
        <s v="Garrett Burger"/>
        <s v="Andrew Blain"/>
        <s v="Annabelle Winters"/>
        <s v="Daniel McCue"/>
        <s v="Deanne Webster"/>
        <s v="Carrie Anderson"/>
        <s v="Suzanne Chiappone"/>
        <s v="Jasmine Opie"/>
        <s v="Jennifer Donnelly"/>
        <s v="Tracie Rall"/>
        <s v="Tristan Mitchell"/>
        <s v="Peiweng Chen"/>
        <s v="Theresa Tufaro"/>
        <s v="Daniel Peters"/>
        <s v="Courtney Susedik"/>
        <s v="Jose Garcia"/>
        <s v="Lauren Deady"/>
        <s v="Jonathon Campbell"/>
        <s v="Stephanie Schaefer"/>
        <s v="Patrick D'Alessandro"/>
        <s v="Krista Wyss"/>
        <s v="Jenessa Rose"/>
        <s v="Ryan Hopper"/>
        <s v="Thomas Finneran"/>
        <s v="Amanda Basham"/>
        <s v="Teresa Inman"/>
        <s v="Dorian Oscal"/>
        <s v="Amy Craft"/>
        <s v="Aberu Kebede"/>
        <s v="Ashley Strobel"/>
        <s v="Anna Dalton"/>
        <s v="Tania Morimoto"/>
        <s v="Ashley Manlove"/>
        <s v="Aleksandra Madzik"/>
        <s v="Valery Hobson"/>
        <s v="Joanna Reyes"/>
        <s v="Stefanie Tierney"/>
        <s v="Stephen Gabris"/>
        <s v="Liza Howard"/>
        <s v="Ian Kallay"/>
        <s v="Claudia Leguizamo"/>
        <s v="Jessica Escartin"/>
        <s v="Billy Chorey"/>
        <s v="David McVay"/>
        <s v="Tim Vinson"/>
        <s v="Emma Astrike-Davis"/>
        <s v="Tim Harder"/>
        <s v="Patrick Bell"/>
        <s v="Bridget Dawes"/>
        <s v="Gabriel Larios"/>
        <s v="Natasha Yaremczuk"/>
        <s v="Abby Knight"/>
        <s v="Michelle Eversman"/>
        <s v="Mckendree Hickory"/>
        <s v="Tara Mooney"/>
        <s v="Daniel Craighead"/>
        <s v="Joshua Gardner"/>
        <s v="Erin Lohrenz"/>
        <s v="Shure Demise"/>
        <s v="Richard Nelson"/>
        <s v="Brenda Guitard"/>
        <s v="Joseph Navas"/>
        <s v="Stephen Ptucha"/>
        <s v="Kathya Kirouac"/>
        <s v="Wesley Toews"/>
        <s v="Tim Perry"/>
        <s v="Jamie Kretz"/>
        <s v="Alexandra Hempel"/>
        <s v="Tiffany McBroom"/>
        <s v="Rebecca Yoo"/>
        <s v="Austin Rand"/>
        <s v="Jamie Wolfe"/>
        <s v="Matthew Vance"/>
        <s v="Emily Burnett"/>
        <s v="Gillian Clason"/>
        <s v="Brenn Donnelly"/>
        <s v="Lisa Pietz"/>
        <s v="Matt Tegenkamp"/>
        <s v="Thomas Dover"/>
        <s v="Kevin Dockemeyer"/>
        <s v="William Steele"/>
        <s v="Gal Harel"/>
        <s v="Anton Aguila"/>
        <s v="Yazmin Vallejo"/>
        <s v="Florian Beisheim"/>
        <s v="Karen Lenhoff"/>
        <s v="Scott Wehrwein"/>
        <s v="Claire Wallace"/>
        <s v="Lynn Markowitz"/>
        <s v="Sharon Vos"/>
        <s v="Candice McLeod"/>
        <s v="Jennifer Balcom"/>
        <s v="Eric Dirth"/>
        <s v="Bryan Inglish"/>
        <s v="Devon Matthews"/>
        <s v="Elena Massa-Musiak"/>
        <s v="Chris Bailey"/>
        <s v="Bert Jacoby"/>
        <s v="John Crimmings"/>
        <s v="Daniel Crane"/>
        <s v="Lisa Swartzfager"/>
        <s v="Kristine Clevenger"/>
        <s v="Paul Reichardt"/>
        <s v="Bryan Morton"/>
        <s v="Chris Sunstrum"/>
        <s v="Milah Frownfelter"/>
        <s v="Annette Richter"/>
        <s v="Yoko England"/>
        <s v="Laura McLean"/>
        <s v="Tess Gardner"/>
        <s v="William Lane"/>
        <s v="Paige Vonachen"/>
        <s v="Matthew Smith"/>
        <s v="Matthew Kidwell"/>
        <s v="Maria Betancourth"/>
        <s v="Stephanie Henstrom"/>
        <s v="Tiffany Pereira"/>
        <s v="Sara Black"/>
        <s v="Scott Brown"/>
        <s v="Lauren Reasoner"/>
        <s v="Scott Wandzilak"/>
        <s v="Brian Carver"/>
        <s v="Kaitlin Borror"/>
        <s v="Mohammad Saad"/>
        <s v="Charlie Paul"/>
        <s v="Brent Trail"/>
        <s v="Kelli Benton"/>
        <s v="Sheridan Bauman"/>
        <s v="Sarah Bakula"/>
        <s v="Jennifer Edwards"/>
        <s v="Laura Davis"/>
        <s v="Thomas Weiler"/>
        <s v="Gisele Schaaf"/>
        <s v="Myra Sack"/>
        <s v="Melissa Chenard"/>
        <s v="Eleanor Williamson"/>
        <s v="Elizabeth Dollas"/>
        <s v="Kenneth Sprague"/>
        <s v="Robert Michell"/>
        <s v="Thomas Datwyler"/>
        <s v="Matthew Mead"/>
        <s v="Mallory Kennedy"/>
        <s v="Christopher Czech"/>
        <s v="Jamie O'Brien"/>
        <s v="Ariell Bachman"/>
        <s v="Christopher Bednar"/>
        <s v="Ryan Daye"/>
        <s v="Thomas Clarke"/>
        <s v="Katie Koren"/>
        <s v="Rachelle Kuramoto"/>
        <s v="Colleen Lynn"/>
        <s v="Gregory Dierksen"/>
        <s v="Lara Zoeller"/>
        <s v="Megan Flesch"/>
        <s v="Sara Maltby"/>
        <s v="Lucie Custance"/>
        <s v="Elizabeth Choi"/>
        <s v="Carma Barnett"/>
        <s v="Ryan Proulx"/>
        <s v="Daniel Hamilton"/>
        <s v="Sarah Lundine"/>
        <s v="Matthew Paullin"/>
        <s v="Francesca Delucia"/>
        <s v="Nicole Valentine"/>
        <s v="Toshiyuki Mohara"/>
        <s v="Tom Fairbrother"/>
        <s v="Brian Fagan"/>
        <s v="Matthew Toth"/>
        <s v="Julee Guinn"/>
        <s v="Christopher Rogers"/>
        <s v="Ciaran Diviney"/>
        <s v="Kara Marlatt"/>
        <s v="Makie Ohler"/>
        <s v="Emily Mossler"/>
        <s v="Cary Segall"/>
        <s v="Steven Sprieser"/>
        <s v="Jose Blanco"/>
        <s v="Tatiana Sheptock"/>
        <s v="Dan Chruniak"/>
        <s v="Liisa Miller"/>
        <s v="Kathryn Theis"/>
        <s v="Maxwell Sadler"/>
        <s v="Pascale Auger"/>
        <s v="Becca Steadman"/>
        <s v="Grace McCarron"/>
        <s v="Samantha Roecker"/>
        <s v="Nicole Giumarra"/>
        <s v="David Peters"/>
        <s v="Grant Bower"/>
        <s v="Sophia Chen"/>
        <s v="Christina Capriccioso"/>
        <s v="Sam Starbuck"/>
        <s v="Haley McMahon"/>
        <s v="Ethan Rissell"/>
        <s v="Andrew Kromroy"/>
        <s v="Mark Manfredi"/>
        <s v="Kasey Manwaring"/>
        <s v="Jeff Tomaszewski"/>
        <s v="Amy Gannon"/>
        <s v="Adam Frye"/>
        <s v="Kristin Jenkins"/>
        <s v="Mary-Lynn Currier"/>
        <s v="Jamie Whittendale"/>
        <s v="Jeffrey Rixe"/>
        <s v="Nicole Ballon-Landa"/>
        <s v="Audrey Zaferos"/>
        <s v="Jacob Jackson"/>
        <s v="Daniel Evans"/>
        <s v="Marc Samland"/>
        <s v="Mark Shapiro"/>
        <s v="Dan Snitzer"/>
        <s v="Gabriela Herra"/>
        <s v="Amanda Watters"/>
        <s v="Dara Steele-Belkin"/>
        <s v="Rachelle Christensen"/>
        <s v="Brenda Hodge"/>
        <s v="Tim Rusterholz"/>
        <s v="Sylvain Lafrance"/>
        <s v="Lisa Hallis"/>
        <s v="Ryan Marshall"/>
        <s v="Kaitlin Salowitz"/>
        <s v="William Blake"/>
        <s v="Bruce Langerak"/>
        <s v="Veronica Bonilla"/>
        <s v="Warren Ciabattoni"/>
        <s v="Daniela Escanero"/>
        <s v="Deirdre Lowe"/>
        <s v="Mathias Osmark"/>
        <s v="Matthew Lawson"/>
        <s v="Kurt Warwick"/>
        <s v="Samuel Magnuson"/>
        <s v="Emily Marsh"/>
        <s v="Tiffany Kari"/>
        <s v="Alex Standiford"/>
        <s v="Alice Sherwin"/>
        <s v="Allison Parker"/>
        <s v="Johannes Blekeli"/>
        <s v="Stephen Vangampleare"/>
        <s v="Jon Hiatt"/>
        <s v="Fasil Tadesse"/>
        <s v="Megan Jaswell"/>
        <s v="Lisa Phillips-Cook"/>
        <s v="Doron Clark"/>
        <s v="Katharina Wang"/>
        <s v="Carl Desruisseaux"/>
        <s v="Kelsey Ripp"/>
        <s v="Stephen Harris"/>
        <s v="Dan Shafer"/>
        <s v="Katie Hemesath"/>
        <s v="Melissa Vinci"/>
        <s v="Kara Diamond-Husmann"/>
        <s v="Juan Soto"/>
        <s v="John Howard"/>
        <s v="Sarah Patrick"/>
        <s v="Kristin Dacko"/>
        <s v="Casey Glassey"/>
        <s v="Samuel Frechette"/>
        <s v="Braulio Benitez"/>
        <s v="Anne-Marie Gauthier"/>
        <s v="Samuel Fazioli"/>
        <s v="Yuki Chorney"/>
        <s v="Rafer Dannenhauer"/>
        <s v="Claire McComb"/>
        <s v="Erynn Blake"/>
        <s v="Mahesh Sambasivam"/>
        <s v="Stanley Maina"/>
        <s v="Gregory Keshian"/>
        <s v="Eric Maas"/>
        <s v="Rachel Sinasac"/>
        <s v="Fritz Van"/>
        <s v="Brad Ruffo"/>
        <s v="Claire Long"/>
        <s v="Jennifer Rohde"/>
        <s v="Maria Bonzi"/>
        <s v="Katherine Moore"/>
        <s v="Michael McGrane"/>
        <s v="Roxanne Stepnowski"/>
        <s v="Israel Merkle"/>
        <s v="Samalya Schaefer"/>
        <s v="Peter Vigneron"/>
        <s v="Alicia Mucci"/>
        <s v="Sarah MacDonald"/>
        <s v="Guomin Deng"/>
        <s v="Javier De"/>
        <s v="Matt Strickland"/>
        <s v="Thomas Cheney"/>
        <s v="Martha Godoy"/>
        <s v="Alicia Rider"/>
        <s v="Jennifer Evans"/>
        <s v="Michael Anderson"/>
        <s v="Eddie Walters"/>
        <s v="Maxime Leboeuf"/>
        <s v="Mark Scheibel"/>
        <s v="Adam Ritter"/>
        <s v="Justin Deeg"/>
        <s v="Svetlana Pretot"/>
        <s v="Jana Willsey"/>
        <s v="Laura Roach"/>
        <s v="Torrey Jacobsen"/>
        <s v="Paul O'Hora"/>
        <s v="Jennifer Amato"/>
        <s v="Erik Reed"/>
        <s v="Lana Wegner"/>
        <s v="Rebecca Bokun"/>
        <s v="Katie Ainsley"/>
        <s v="Elizabeth Foster"/>
        <s v="Sarah Overpeck"/>
        <s v="Annie Levine"/>
        <s v="Annie Jean"/>
        <s v="Lindsey Wild"/>
        <s v="Laura Tabor"/>
        <s v="Amy Steffen"/>
        <s v="Katarina Tadich"/>
        <s v="B.J. Christenson"/>
        <s v="Alison Shell"/>
        <s v="Neil Rao"/>
        <s v="Anne Myers"/>
        <s v="Sandra McLean"/>
        <s v="Robert Gomez"/>
        <s v="Rodney Hemingway"/>
        <s v="Carl Pett"/>
        <s v="Maximilian Meingast"/>
        <s v="Erik McCarthy"/>
        <s v="Christopher Boyle"/>
        <s v="Eirik Gundersen"/>
        <s v="Rik Wolswinkel"/>
        <s v="Matthew Bomberger"/>
        <s v="Daniel Roy"/>
        <s v="Yannick Lapierre"/>
        <s v="Sean Beaty"/>
        <s v="Peter Hammer"/>
        <s v="Sara Randolph"/>
        <s v="Erin Masterson"/>
        <s v="Thibaud Friess"/>
        <s v="Lisa Mantoni"/>
        <s v="Gretchen Bodeen"/>
        <s v="Martina McPherson"/>
        <s v="Dustin Palko"/>
        <s v="Kelsey Breathitt"/>
        <s v="Daniel Evora"/>
        <s v="Saeger Fischer"/>
        <s v="Buzunesh Deba"/>
        <s v="Mirte Leloup"/>
        <s v="Megan Labare"/>
        <s v="Kerry Arouca"/>
        <s v="Kristin Reese"/>
        <s v="Christopher McCloskey"/>
        <s v="Elizabeth Tedsen"/>
        <s v="Andrew Koehlinger"/>
        <s v="Dawn Pielechaty"/>
        <s v="Jonathan Korhonen"/>
        <s v="Gina Kehr"/>
        <s v="Dino Montagna"/>
        <s v="Jan M√ºller"/>
        <s v="Jonathan Baker"/>
        <s v="Mark Sidebottom"/>
        <s v="Samuel Morris"/>
        <s v="Stan Chaisson"/>
        <s v="Jessica Pigott"/>
        <s v="Krysta Cochrane"/>
        <s v="Natascia Armitage"/>
        <s v="Jenny Shen"/>
        <s v="Brian O'Kelly"/>
        <s v="Monica Huff"/>
        <s v="Tyler Dye"/>
        <s v="Kelly Willard"/>
        <s v="Emily D'Addario"/>
        <s v="James Buchanan"/>
        <s v="Angie Clark"/>
        <s v="Michael Waterson"/>
        <s v="Sabina Piras"/>
        <s v="Amy Olson"/>
        <s v="Victoria Manfredi"/>
        <s v="Amelia Landberg"/>
        <s v="Jackie Flynn"/>
        <s v="Justin Bishop"/>
        <s v="Kerry Devitt"/>
        <s v="Cindy Lynch"/>
        <s v="Gennaro Tramontano"/>
        <s v="Terry Davidson"/>
        <s v="Patrick Burke"/>
        <s v="Keara McGraw"/>
        <s v="Nicole Fellure"/>
        <s v="Katena Sanford"/>
        <s v="Bean Wrenn"/>
        <s v="Brian Lindsey"/>
        <s v="Jan-Patrick Krueger"/>
        <s v="Jesse Babler"/>
        <s v="Lindsey Brezenski"/>
        <s v="Marguerite Marschner"/>
        <s v="Travis King"/>
        <s v="Ricky Montez"/>
        <s v="Colleen Campbell"/>
        <s v="Charlie Hurt"/>
        <s v="Rick Garey"/>
        <s v="Lauren Reddy"/>
        <s v="Daniel Mueller"/>
        <s v="Jaime Julia"/>
        <s v="Erik Uribe"/>
        <s v="Katie Hand"/>
        <s v="Thomas Petersen"/>
        <s v="Jean-Marc Mac-Thiong"/>
        <s v="Kerry Walker"/>
        <s v="Ulrich Steidl"/>
        <s v="Justin Rose"/>
        <s v="Hannah Alderfer"/>
        <s v="David Ryland"/>
        <s v="Jim Bethea"/>
        <s v="Joseph Kelly"/>
        <s v="Michael Blois"/>
        <s v="Gina Dayton"/>
        <s v="Shantel Cloud"/>
        <s v="Brian Betournay"/>
        <s v="Brian Temple"/>
        <s v="Jessica Rollie"/>
        <s v="Robyn Roybal"/>
        <s v="Ashley Turgeon"/>
        <s v="Dana Deingenis"/>
        <s v="Jessica Hodge"/>
        <s v="Lindsey Gibbs"/>
        <s v="Kelly Trom"/>
        <s v="Brooke Sizer"/>
        <s v="Katelyn Ellison"/>
        <s v="Adam Sulkowski"/>
        <s v="Dana Maringo"/>
        <s v="Eric Lattin"/>
        <s v="Matthew Deblander"/>
        <s v="Eoghan O'Neill"/>
        <s v="Pamela Davis"/>
        <s v="Lindsey Stanek"/>
        <s v="Kassie Harris"/>
        <s v="Matthew Manning"/>
        <s v="Ruben Barrera"/>
        <s v="Kevin Schauwaers"/>
        <s v="Lindsay Hartman"/>
        <s v="Amanda Fire"/>
        <s v="James Waliaula"/>
        <s v="Samuel Blackshear"/>
        <s v="Jenni Nettik"/>
        <s v="Estuardo Novales"/>
        <s v="Brett Rosauer"/>
        <s v="Sharon Ryder"/>
        <s v="Jacob Larsen"/>
        <s v="Scott Keate"/>
        <s v="Brooke Williams"/>
        <s v="Kaye Starosciak"/>
        <s v="Carolyn Smith"/>
        <s v="Daniel Henderson"/>
        <s v="Laurie Winkelman"/>
        <s v="Nicole Monette"/>
        <s v="Shelby Kramer"/>
        <s v="Allison Goldstein"/>
        <s v="Leticia Gonzalez"/>
        <s v="John Barrett"/>
        <s v="April Irwin"/>
        <s v="Ashley Glenn"/>
        <s v="Madeleine O'Meara"/>
        <s v="Nelly Budrow"/>
        <s v="Meredith Anderson"/>
        <s v="Kevin Douglas"/>
        <s v="Lisa Tecklenburg"/>
        <s v="Katherine Baker"/>
        <s v="Steve Schenck"/>
        <s v="Kate Johnson"/>
        <s v="Beth Blendell"/>
        <s v="Katharine Parodi"/>
        <s v="Heather Morgan"/>
        <s v="Desiree Linden"/>
        <s v="Peter Horning"/>
        <s v="Adam Goode"/>
        <s v="Jeremy Doden"/>
        <s v="Adam Groff"/>
        <s v="Jon Kuehler"/>
        <s v="Steven Daniels"/>
        <s v="Jessica Gibby"/>
        <s v="Ashley Busa"/>
        <s v="Arturo Moyo"/>
        <s v="Ketil Horn"/>
        <s v="Katie Bien"/>
        <s v="Christi O'Connor"/>
        <s v="Alan Ash"/>
        <s v="Edivaldo Do"/>
        <s v="Eve Phillips"/>
        <s v="Devin Kelly"/>
        <s v="Shaun Dever"/>
        <s v="Adrian Horvath"/>
        <s v="Andrew Danner"/>
        <s v="Mallory Weiss"/>
        <s v="Shawn D'Andrea"/>
        <s v="Sarah Olesky"/>
        <s v="Josh Whitcraft"/>
        <s v="Johann Salazar"/>
        <s v="Robin Todd"/>
        <s v="Kyle Pond"/>
        <s v="Alison Egan"/>
        <s v="Michael Bersani"/>
        <s v="Byron Creech"/>
        <s v="Carine Sudres"/>
        <s v="Nathaniel Couture"/>
        <s v="Lindsay Willard"/>
        <s v="Justin Patronick"/>
        <s v="Casey Depasquale"/>
        <s v="Amanda Lavergne"/>
        <s v="Ayako Kawakami"/>
        <s v="Emilee Gonsalves"/>
        <s v="Stephen Peck"/>
        <s v="Annemarie Aure"/>
        <s v="Ashley Mattingly"/>
        <s v="Leslie Stelpflug"/>
        <s v="Mauricio Sanchez"/>
        <s v="Kieran Condon"/>
        <s v="Elizabeth Magato"/>
        <s v="Zeke Dombrowski"/>
        <s v="Chip Ohara"/>
        <s v="Miguel Cifuentes"/>
        <s v="Brian Keno"/>
        <s v="Meghan Bruce"/>
        <s v="Meredith Lorch"/>
        <s v="Millicent Sullivan"/>
        <s v="Kathleen Cave"/>
        <s v="Kimberly Gudenkauf"/>
        <s v="Justin Thomas"/>
        <s v="Tristan Holley"/>
        <s v="Traci Kemble"/>
        <s v="Justin Bentley"/>
        <s v="Logan Jones"/>
        <s v="Sebastien Tremblay"/>
        <s v="Tiffany Bellucci"/>
        <s v="Matthew Collins"/>
        <s v="Luke Gillman"/>
        <s v="Leigh West"/>
        <s v="Yosuke Chida"/>
        <s v="Matthew Reisenauer"/>
        <s v="Jacob Rosenberg-Wohl"/>
        <s v="Jodi Theriault"/>
        <s v="Lauren Manuel"/>
        <s v="Misti Demko"/>
        <s v="Angela Battaglia"/>
        <s v="Jonathan Follo"/>
        <s v="Victoria Barana"/>
        <s v="Adrian Lysaght"/>
        <s v="Andrew Chalmers"/>
        <s v="Jason Phillippi"/>
        <s v="Rachel MacPherson"/>
        <s v="Susan Delfidio"/>
        <s v="Cameron Cummings"/>
        <s v="Claudia Schroegel"/>
        <s v="Kate Williams"/>
        <s v="Nicole Casey"/>
        <s v="Jack Randall"/>
        <s v="Gregory Doyon"/>
        <s v="Rebecca Sankey"/>
        <s v="Adam Stilgenbauer"/>
        <s v="Ryan Jaskiewicz"/>
        <s v="Jackie Deppen"/>
        <s v="Chris Hine"/>
        <s v="Tyler Mathews"/>
        <s v="Yoshie Yabu"/>
        <s v="Lauren Strang"/>
        <s v="Mason Frank"/>
        <s v="Ryan Shanley"/>
        <s v="Arturo Mancebo"/>
        <s v="Jake Keehan"/>
        <s v="Sarah Mahaney"/>
        <s v="Alison Nolan"/>
        <s v="Karen Sobrino"/>
        <s v="Thomas Gennaro"/>
        <s v="Stephanie Mayer"/>
        <s v="Ezra Becker"/>
        <s v="Jim Moore"/>
        <s v="Ari Platt"/>
        <s v="Fanny Brodeur"/>
        <s v="Heather Knight"/>
        <s v="Peter Richter"/>
        <s v="Catherine Jubinski"/>
        <s v="Kelly Wall"/>
        <s v="Janel McKay"/>
        <s v="Yann Oh"/>
        <s v="Zachary Kessell"/>
        <s v="Alejandro Hidalgo"/>
        <s v="Nicholas Caprario"/>
        <s v="Paul Ryan"/>
        <s v="Michael Hoffman"/>
        <s v="Marina Wong"/>
        <s v="Caroline Lea"/>
        <s v="Ross Patterson"/>
        <s v="Aoife Quigley"/>
        <s v="Wesley Korir"/>
        <s v="Rebecca Downs"/>
        <s v="Barry Young"/>
        <s v="Maciej Zywek"/>
        <s v="Jerry Faulkner"/>
        <s v="Eric Erspamer"/>
        <s v="Cathi Campbell"/>
        <s v="Alex Addison"/>
        <s v="Liang Wu"/>
        <s v="Lexy Millett"/>
        <s v="Michael Bosl"/>
        <s v="Samuel Goldberg"/>
        <s v="Spencer Kelley"/>
        <s v="Rochelle Johnston"/>
        <s v="Paula Keating"/>
        <s v="Madeline Duhon"/>
        <s v="Maria Briseno"/>
        <s v="Arthur Besse"/>
        <s v="Joseph Shillings"/>
        <s v="Sachiko Tate"/>
        <s v="Christopher Arsenault"/>
        <s v="Joseph Hengoed"/>
        <s v="Lawrence Aller"/>
        <s v="Katie Pisano"/>
        <s v="Ruben Sanca"/>
        <s v="Sarah Bond"/>
        <s v="Angela Carron"/>
        <s v="Chatham Ellwanger"/>
        <s v="Derek Hanson"/>
        <s v="Kalvin Tucker"/>
        <s v="Dave Counts"/>
        <s v="Barbara Carson"/>
        <s v="Skylar Haines"/>
        <s v="Nick Schnabel"/>
        <s v="Sunny Thind"/>
        <s v="Anne-Marie Simon"/>
        <s v="Nicholas Arciniaga"/>
        <s v="Scott Ryan"/>
        <s v="Marisa Lizak"/>
        <s v="Katie Howery"/>
        <s v="Amy Crain"/>
        <s v="Jenna Hotze"/>
        <s v="Elizabeth Chauhan"/>
        <s v="Lyazid Raab"/>
        <s v="Lindsey McKown"/>
        <s v="Chris Schiemann"/>
        <s v="Jennifer Cress"/>
        <s v="Leif Mawson"/>
        <s v="Stephanie Wigginton"/>
        <s v="Bo Wang"/>
        <s v="Leah Schroeder"/>
        <s v="Kara Leonard"/>
        <s v="Jeffrey Tissue"/>
        <s v="Justin Wood"/>
        <s v="Emily Denny"/>
        <s v="Rebecca Testa"/>
        <s v="Allie Mooney"/>
        <s v="Trasi Buchholtz"/>
        <s v="Kevin Hoyt"/>
        <s v="Fernando Cabada"/>
        <s v="Ieva Lobaciute"/>
        <s v="Chris Dawes"/>
        <s v="Drew Deppen"/>
        <s v="Christina Oberndorfer"/>
        <s v="Alexander Hetherington"/>
        <s v="Meaghan Murray"/>
        <s v="Kristin Higden"/>
        <s v="Andrea Rediger"/>
        <s v="Kris Huff"/>
        <s v="Alden Hall"/>
        <s v="Suzanne Grise"/>
        <s v="Heidi Skildum"/>
        <s v="Carolyn Yang"/>
        <s v="Sabine Fischer-Daly"/>
        <s v="Bobby Asher"/>
        <s v="Fan Zhou"/>
        <s v="Rachel Rudder"/>
        <s v="Greg Cartmell"/>
        <s v="Dan Troland"/>
        <s v="Jennifer Hall"/>
        <s v="Jessica Berg"/>
        <s v="Chaiwat Engtrakul"/>
        <s v="Kerri Leonhardt"/>
        <s v="Lisa Goetz"/>
        <s v="Nicholas Cacharelis"/>
        <s v="Vasilis Kariolis"/>
        <s v="Michael Zelwin"/>
        <s v="Colleen Barry"/>
        <s v="Annika Bannon"/>
        <s v="Kelly Chang"/>
        <s v="Nicholas Vetter"/>
        <s v="Kelly Jablonski"/>
        <s v="Andrew Jakubowitch"/>
        <s v="Hannah Altshuler"/>
        <s v="Patricio Ugarte"/>
        <s v="Robert Tusso"/>
        <s v="Benjamin Johnson"/>
        <s v="Robert Landry"/>
        <s v="Eric McDonald"/>
        <s v="Matthew Dunlap"/>
        <s v="Bob Larue"/>
        <s v="Stephanie Hodge"/>
        <s v="Jake Marcus"/>
        <s v="Alison Daubert"/>
        <s v="Lindsay Close"/>
        <s v="Guillaume Roels"/>
        <s v="Kaylee Venosky"/>
        <s v="Theresa Gosnell"/>
        <s v="Travis Chewning-Kulick"/>
        <s v="Emma McCarron"/>
        <s v="Linda Manion"/>
        <s v="Owen Strong"/>
        <s v="Jacob Leblanc"/>
        <s v="Jacqueline Palmer"/>
        <s v="Yefeng Shen"/>
        <s v="Thomas Goldsby"/>
        <s v="Ken Whitney"/>
        <s v="Annie Mahoney"/>
        <s v="Noel McCracken"/>
        <s v="Mark Spewak"/>
        <s v="Federica Cottini"/>
        <s v="Pamela Findlay"/>
        <s v="Andrew Strasburg"/>
        <s v="Randall Adams"/>
        <s v="Tracy Deeter"/>
        <s v="Azelie Arpin"/>
        <s v="Monica Schoeneck"/>
        <s v="Katarina Mueller"/>
        <s v="Jamie Willits"/>
        <s v="Brian Syring"/>
        <s v="Stacey Strike"/>
        <s v="Stephen Hennigar"/>
        <s v="Joshua May"/>
        <s v="Josh Metcalf"/>
        <s v="Heather Tiska"/>
        <s v="James McDonough"/>
        <s v="Kim Fairley"/>
        <s v="Marie Barnett"/>
        <s v="Dariusz Piasta"/>
        <s v="Jessica Mueller"/>
        <s v="Kristen Olsen"/>
        <s v="Jose De"/>
        <s v="Cynthia Bartus"/>
        <s v="Tyler Stevens"/>
        <s v="Holly Rich"/>
        <s v="Kristen Fayter"/>
        <s v="Thomas Parise"/>
        <s v="Tricity Andrew"/>
        <s v="Sarah Gryniewicz"/>
        <s v="Lisa Panora"/>
        <s v="Tracy Woodward"/>
        <s v="Patrick Lambe"/>
        <s v="Trent Casto"/>
        <s v="Julie Martelli"/>
        <s v="Sawomir Naskret"/>
        <s v="Micah Morgan"/>
        <s v="Kelly Maloney"/>
        <s v="Lindsay Amherst"/>
        <s v="Austen Davenport"/>
        <s v="Tory Johansen"/>
        <s v="Robert Bond"/>
        <s v="Steph Reilly"/>
        <s v="Kate Chandler"/>
        <s v="Kristina Kaufmann"/>
        <s v="Flo Barnes-Zurkinden"/>
        <s v="Sarah Wolter"/>
        <s v="Anabel Pearson"/>
        <s v="Ian Thomas"/>
        <s v="Alex Leon"/>
        <s v="Richard Marriott"/>
        <s v="Jacqueline Wilkins"/>
        <s v="Cindy Saiter"/>
        <s v="Marcia Winrow"/>
        <s v="Samantha Gries"/>
        <s v="Katie Strohschein"/>
        <s v="John Berger"/>
        <s v="Rachel Coogan"/>
        <s v="Isabelle Gagnon"/>
        <s v="Neil Pearson"/>
        <s v="Tom Brian"/>
        <s v="Nathan Brown"/>
        <s v="Kelli Fox"/>
        <s v="Scott Traver"/>
        <s v="Grant Quick"/>
        <s v="Jonathan Scott"/>
        <s v="Rachael Theriot"/>
        <s v="Pilar Michalis"/>
        <s v="Christie Tjong"/>
        <s v="David Palma"/>
        <s v="Masahiro Takaoka"/>
        <s v="Logan Sherman"/>
        <s v="Stephanie Andre"/>
        <s v="Angela Switt"/>
        <s v="Britt Erickson"/>
        <s v="Joyce Miller"/>
        <s v="Ben Whitbeck"/>
        <s v="Sarah Auer"/>
        <s v="Sarah Attar"/>
        <s v="Katie Misuraca"/>
        <s v="Michaela Spannaus"/>
        <s v="Shalaleh Tarbiat"/>
        <s v="Karen Pulkkinen"/>
        <s v="Zuzana Trnovcova"/>
        <s v="Daniel Anthony"/>
        <s v="Alexandra Hetrick"/>
        <s v="Jessica Stern"/>
        <s v="Matthew Newman"/>
        <s v="Nadine Reasoner"/>
        <s v="Peter Mone"/>
        <s v="Colleen Powers"/>
        <s v="Julie Ulery"/>
        <s v="Douglas Haines"/>
        <s v="Catherine Airoldi"/>
        <s v="James Mattis"/>
        <s v="Youngseong Cho"/>
        <s v="John Reumann"/>
        <s v="Brandon Cooper"/>
        <s v="Sean Kennedy"/>
        <s v="Scott Cichon"/>
        <s v="Janez Maroevic"/>
        <s v="John Martin"/>
        <s v="Heather Schulz"/>
        <s v="Michael Capriolo"/>
        <s v="Kathleen Borleis"/>
        <s v="Ryan Kramer"/>
        <s v="Sara Conrad"/>
        <s v="Deniz Karakoyunlu"/>
        <s v="Shannon Desrosiers"/>
        <s v="Kaitlin O'Mara"/>
        <s v="Alfredo Shabot"/>
        <s v="Kristen Comment"/>
        <s v="Daniel Moss"/>
        <s v="Jonathan Guzman"/>
        <s v="Troy Cox"/>
        <s v="Daniel Clash"/>
        <s v="Lauren Blankenship"/>
        <s v="Jennefer Lloyd"/>
        <s v="Tracey Kong"/>
        <s v="Ashley Benson"/>
        <s v="Cindy Huntington"/>
        <s v="Esther Kendall"/>
        <s v="Jackie Gast"/>
        <s v="Timothy Scanlin"/>
        <s v="Lauren Philbrook"/>
        <s v="Benjamin Cowan"/>
        <s v="Hugo Sousa"/>
        <s v="Daniel Stanton"/>
        <s v="Justin Mollak"/>
        <s v="Colin Bell"/>
        <s v="Rob Weston"/>
        <s v="Patrick Rabuzzi"/>
        <s v="Austin Hendrix"/>
        <s v="Brittany Van"/>
        <s v="Matthew Blanton"/>
        <s v="Becky Schout"/>
        <s v="Virginie Schmaltz"/>
        <s v="Allison Eagen"/>
        <s v="Julie Rotramel"/>
        <s v="Katherine Prevost"/>
        <s v="Caleb Boyd"/>
        <s v="Jaime Dawes"/>
        <s v="Hannah Jennings"/>
        <s v="Zachariah Nyambaso"/>
        <s v="Patricia Shaffer"/>
        <s v="Elizabeth Corkum"/>
        <s v="Benjamin Pedersen"/>
        <s v="Breno Melo"/>
        <s v="Takaya Sakamoto"/>
        <s v="Thomas McMahon"/>
        <s v="Bradley Harris"/>
        <s v="Megan Lombardo"/>
        <s v="Ruby Bode"/>
        <s v="Bart Johnson"/>
        <s v="Robert Norcross"/>
        <s v="Adam Lazrus"/>
        <s v="Yemane Tsegay"/>
        <s v="Jesse Schneider"/>
        <s v="Bird Loreto"/>
        <s v="Patrick Callahan"/>
        <s v="Kyle Timko"/>
        <s v="Ryan Achatz"/>
        <s v="Yuri Horwitz"/>
        <s v="Ryan Gordyan"/>
        <s v="Debbie Hetherington"/>
        <s v="Mark Thompson"/>
        <s v="Christopher Battoo"/>
        <s v="Daniell Barker"/>
        <s v="Janne Saarnilehto"/>
        <s v="Martina Morton"/>
        <s v="Elizabeth Thomas"/>
        <s v="Stephanie Hillman"/>
        <s v="Katie Edwards"/>
        <s v="Callie Bartel"/>
        <s v="Inna Potekhina"/>
        <s v="Mary Kelly"/>
        <s v="Samuel Lapp"/>
        <s v="Kimberly Burke"/>
        <s v="Tom Barry"/>
        <s v="Zachary McCormick"/>
        <s v="Dane McElroy"/>
        <s v="Dougie Coffed"/>
        <s v="Jeremiah Estes"/>
        <s v="Ashley Miles"/>
        <s v="Turner Zamore"/>
        <s v="Roger Donaghy"/>
        <s v="Pamela Kennedy"/>
        <s v="Allison Fiorini"/>
        <s v="Katherine Alexander"/>
        <s v="Robin Watkins"/>
        <s v="Terri Cassel"/>
        <s v="Eddie Ferguson"/>
        <s v="Pamela O'Sullivan"/>
        <s v="Joyce Chepkirui"/>
        <s v="Alison Gurney"/>
        <s v="Tammara Francis"/>
        <s v="Dorota Gruca"/>
        <s v="Jose Rojas"/>
        <s v="Peter Denton"/>
        <s v="Bryant Mason"/>
        <s v="Christina Trout"/>
        <s v="John Gilbert"/>
        <s v="Eduardo Chong"/>
        <s v="Laura Henry"/>
        <s v="Charlie Brenneman"/>
        <s v="Melissa Kemp"/>
        <s v="Dan Wilson"/>
        <s v="Matthew Hillyard"/>
        <s v="Wesley Turner"/>
        <s v="Christopher Benestad"/>
        <s v="Jessica Gonzales"/>
        <s v="Christin Newman"/>
        <s v="Sara Sayre"/>
        <s v="Elizabeth Panke"/>
        <s v="Margaret Brennan"/>
        <s v="Tiffany Ngo"/>
        <s v="David Guerdan"/>
        <s v="Christine Shaw"/>
        <s v="Donna Mills-Honarvar"/>
        <s v="Rod Farvard"/>
        <s v="Joe Kelly"/>
        <s v="Kayleigh Skinner"/>
        <s v="Lorcan Murphy"/>
        <s v="Billy Shue"/>
        <s v="Paul Reilly"/>
        <s v="Brenda Blinn"/>
        <s v="Jeff Duyn"/>
        <s v="Michael Wardian"/>
        <s v="Jan Heuninck"/>
        <s v="Bernard Kipyego"/>
        <s v="Craig Kuehl"/>
        <s v="Bryn Burkholder"/>
        <s v="Michael Stadolnik"/>
        <s v="Benjamin Shields"/>
        <s v="Jay Margolis"/>
        <s v="William Uffenbeck"/>
        <s v="Shelley Brake"/>
        <s v="Jekaterina Stepanova"/>
        <s v="Daniel Verdi"/>
        <s v="Pauline McLean"/>
        <s v="Colleen Ryan"/>
        <s v="Aleah Mickelson"/>
        <s v="Mare Dibaba"/>
        <s v="Kevin Shilling"/>
        <s v="Jessica Bashaw"/>
        <s v="Amanda Jacob"/>
        <s v="Murray McCutcheon"/>
        <s v="Meghan Connor"/>
        <s v="David May"/>
        <s v="Seth Geoghegan"/>
        <s v="Michael McGinn"/>
        <s v="Russell Jones"/>
        <s v="Martin Quinteros"/>
        <s v="Michael Loenser"/>
        <s v="Miles Aitken"/>
        <s v="Amanda Furrer"/>
        <s v="Roger Konigs"/>
        <s v="Brock Tesdahl"/>
        <s v="Stephen Engel"/>
        <s v="Missy Kuck"/>
        <s v="William Dillon"/>
        <s v="Lauren Neuschel"/>
        <s v="Apolo Rosales"/>
        <s v="Alfons Marquez"/>
        <s v="Amber Green"/>
        <s v="Leah Schubel"/>
        <s v="Lilia Jimenez"/>
        <s v="Danny Zimny-Schmitt"/>
        <s v="Lauren Hill"/>
        <s v="Courtney Brohart"/>
        <s v="Elizabeth Ryan"/>
        <s v="Satomi Oka"/>
        <s v="Peter Metzger"/>
        <s v="Manuel Gonzalez"/>
        <s v="Kindsey Vaughn"/>
        <s v="Thomas Clifford"/>
        <s v="Kyle Petty"/>
        <s v="Alexander Sanford"/>
        <s v="Dustin Sprague"/>
        <s v="Chloe Lasseron"/>
        <s v="Cailtlin Bushong"/>
        <s v="Joshua Dennison"/>
        <s v="Chuy Lira"/>
        <s v="Laurie Nahigian"/>
        <s v="Rachel Cackett"/>
        <s v="Liza Hunter-Galvan"/>
        <s v="Lindsey Pierret"/>
        <s v="Lindsay White"/>
        <s v="Kathleen O'Neil"/>
        <s v="Aya Leitz"/>
        <s v="Carolyn Durfee"/>
        <s v="Bethany Maylone"/>
        <s v="Holly Reiland"/>
        <s v="Ping Hu"/>
        <s v="Tim Lessek"/>
        <s v="John Colavincenzo"/>
        <s v="Cynthia Mendez-Karr"/>
        <s v="Emmett Saulnier"/>
        <s v="Kate Schoonover"/>
        <s v="Christopher Hass"/>
        <s v="Christopher Cadotte"/>
        <s v="Christopher Cacciapaglia"/>
        <s v="Norman Mininger"/>
        <s v="Susan Mayo"/>
        <s v="Tatyana Zicko"/>
        <s v="Chrissy Graham"/>
        <s v="Carrie Boland"/>
        <s v="Halle Cupp"/>
        <s v="Carolyn Shaw"/>
        <s v="Tara Klassen"/>
        <s v="Rasim Musal"/>
        <s v="Dina Kitayama"/>
        <s v="Lisa Altman"/>
        <s v="Caitrin Demchko"/>
        <s v="Adriana Wild"/>
        <s v="Megan Betts"/>
        <s v="Kristen Martin"/>
        <s v="Alix Vandeventer"/>
        <s v="Kakushin Hirano"/>
        <s v="Michael Davi"/>
        <s v="Bradley Sloan"/>
        <s v="Matt Homich"/>
        <s v="Amanda Bell"/>
        <s v="Valur Kristjansson"/>
        <s v="Erica Pitman"/>
        <s v="Stephen Curley"/>
        <s v="Lissa Zimmer"/>
        <s v="Megan Granski"/>
        <s v="Alyson Dunn"/>
        <s v="Chance Regina"/>
        <s v="Sean O'Connor"/>
        <s v="Therese Howe"/>
        <s v="Beau Atwater"/>
        <s v="Kelsey Gurganus"/>
        <s v="Gretchen Holden"/>
        <s v="Nicholas Parton"/>
        <s v="Deborah Downs"/>
        <s v="Chuck Dent"/>
        <s v="Daniel Ranti"/>
        <s v="Amany Ishaq"/>
        <s v="Kipling Wiles"/>
        <s v="Duncan Roberts"/>
        <s v="Louis Serafini"/>
        <s v="Daniel Button"/>
        <s v="Ildiko Gaal"/>
        <s v="Melinda Liptak"/>
        <s v="Ashley Kellam"/>
        <s v="Stephanie Gordon"/>
        <s v="Sean Hyland"/>
        <s v="Emily Wagoner"/>
        <s v="Malcolm Thomas"/>
        <s v="Danilo Goffi"/>
        <s v="Mikko Salovaara"/>
        <s v="Paula Reid"/>
        <s v="Kirsten Allan"/>
        <s v="Christy McLaughlin"/>
        <s v="Jennifer Lee"/>
        <s v="Jingjing Tang"/>
        <s v="Morgan Kennedy"/>
        <s v="Patrick Condon"/>
        <s v="Frankline Chepkwony"/>
        <s v="Laura Rodriguez"/>
        <s v="Natalia Szynkarczuk"/>
        <s v="Jennifer Brill"/>
        <s v="Brooke Adams"/>
        <s v="Jeremy Nunn"/>
        <s v="Megan Blair"/>
        <s v="Bryan Sharkey"/>
        <s v="Marny Scalard"/>
        <s v="Marc Burget"/>
        <s v="Benjamin English"/>
        <s v="Rob Hampton"/>
        <s v="Stefanie Flynn"/>
        <s v="Stephanie Knast"/>
        <s v="Caroline Lucas"/>
        <s v="Julia Thomas"/>
        <s v="Jack Cherewatti"/>
        <s v="Bernat Olle"/>
        <s v="Hicham Hamsi"/>
        <s v="Sarah Finnegan"/>
        <s v="Anthony Walsh"/>
        <s v="Elisabetta Villa"/>
        <s v="Trevor Cable"/>
        <s v="Nancy Eiring"/>
        <s v="Allison Connor"/>
        <s v="Robert Friedman"/>
        <s v="Nicholas Croker"/>
        <s v="Kevin Beganics"/>
        <s v="Bryan Huberty"/>
        <s v="Janae Jacobs"/>
        <s v="Audrey Hazlehurst"/>
        <s v="Laura Marin"/>
        <s v="Nicole Dear"/>
        <s v="Krista Lederer"/>
        <s v="Denise Robson"/>
        <s v="Ariel Galvan"/>
        <s v="Jeremy Walsh"/>
        <s v="Rosalie Teeuwen"/>
        <s v="Jay List"/>
        <s v="Vitaliy Shafar"/>
        <s v="Benjamin Copenhaver"/>
        <s v="Jesse Stump"/>
        <s v="Mark Wehrman"/>
        <s v="Lauren Sischo"/>
        <s v="Massimiliano Fonti"/>
        <s v="Josh Merlis"/>
        <s v="Kiyokatsu Hasegawa"/>
        <s v="Amanda Haselden"/>
        <s v="Matthew Simonson"/>
        <s v="Julia Montag"/>
        <s v="Rhea Deroian"/>
        <s v="Justin Goetz"/>
        <s v="Shamus Brady"/>
        <s v="Mike Moran"/>
        <s v="Mary Strickler"/>
        <s v="Erin Simone"/>
        <s v="Hallie Von"/>
        <s v="Paige Woodard"/>
        <s v="Ji Li"/>
        <s v="Carissa Sinda"/>
        <s v="Mona Rydland"/>
        <s v="Kristin Vespa"/>
        <s v="Beth Meadows"/>
        <s v="Allison Toppen"/>
        <s v="Ashley Ermer"/>
        <s v="Hilary Dionne"/>
        <s v="Dominique Stasulli"/>
        <s v="Carlos Duran"/>
        <s v="Matthew Klundt"/>
        <s v="Kara Waters"/>
        <s v="Sarah Rusk"/>
        <s v="Shauna Gersbach"/>
        <s v="Lindsay Taylor-Watson"/>
        <s v="Danya Crawford"/>
        <s v="Lorraine Levitsky"/>
        <s v="Jennifer Carroll"/>
        <s v="Jesus Campos"/>
        <s v="Kristen Flajslik"/>
        <s v="Catherine Chua"/>
        <s v="Paula Wiltse"/>
        <s v="Evan Fisher"/>
        <s v="Nathan Wilzbacher"/>
        <s v="Ashley Thayer"/>
        <s v="Jason Brosseau"/>
        <s v="Marshall Phares"/>
        <s v="Lavar Curley"/>
        <s v="Charlie Johnston"/>
        <s v="Lauren Padula"/>
        <s v="Arthur Gamirov"/>
        <s v="Thomas Briot"/>
        <s v="Jennifer De"/>
        <s v="Tammy Putt"/>
        <s v="Lena Deiman"/>
        <s v="Valentina Bonanni"/>
        <s v="Russell Stein"/>
        <s v="Scott Laumann"/>
        <s v="Jose Galaviz"/>
        <s v="Paul Piper"/>
        <s v="Adam Cantini"/>
        <s v="Edward Hartman"/>
        <s v="Patrick Werhane"/>
        <s v="Geraint Davies"/>
        <s v="Dj Hummel"/>
        <s v="Zachary Lutz"/>
        <s v="Brian Waters"/>
        <s v="Joe Viglienzoni"/>
        <s v="Stephen Rathbun"/>
        <s v="Ellen crane"/>
        <s v="Cindy Conant"/>
        <s v="Abigail Huyser-Wierenga"/>
        <s v="Amy Natalini"/>
        <s v="Amy Robbins"/>
        <s v="Grace Stanislav"/>
        <s v="Caitie Meyer"/>
        <s v="Benjamin Mears"/>
        <s v="Ian Neill"/>
        <s v="Tadese Tola"/>
        <s v="Jonathan Briskman"/>
        <s v="Dathan Ritzenhein"/>
        <s v="Eric Malkowski"/>
        <s v="Allison Andreyko"/>
        <s v="Paul Landry"/>
        <s v="Aaron Lozier"/>
        <s v="Caitlin O'Brien"/>
        <s v="Harald Rodas"/>
        <s v="Siobhan O'Connor"/>
        <s v="Andrea White"/>
        <s v="Marie Davenport"/>
        <s v="Rachel Karmen"/>
        <s v="Emma Miller"/>
        <s v="Kiersten Lippmann"/>
        <s v="Rachael Klehm"/>
        <s v="Timothy Murphy"/>
        <s v="Lelisa Desisa"/>
        <s v="Nate Brooks"/>
        <s v="Chris Stone"/>
        <s v="Scott Weispfennig"/>
        <s v="Kevin Sorrell"/>
        <s v="Erik Morris"/>
        <s v="Shawn Marek"/>
        <s v="Vajin Armstrong"/>
        <s v="John Werner"/>
        <s v="Kevin Gries"/>
        <s v="Kirby Mills"/>
        <s v="J Penny"/>
        <s v="Dustin Hicks"/>
        <s v="Anthony Masayesva"/>
        <s v="Ryan Paavola"/>
        <s v="Eric Gehlsen"/>
        <s v="Connor Roche"/>
        <s v="Patrick Hearn"/>
        <s v="Tyler Dimson"/>
        <s v="Deborah Slason"/>
        <s v="Andrea Gibson"/>
        <s v="Elleree Erdos"/>
        <s v="Brandon Cushman"/>
        <s v="Steve Hammel"/>
        <s v="Nina Ytterstad"/>
        <s v="Dani Prince"/>
        <s v="Jennifer Freeman"/>
        <s v="Martin Petrulak"/>
        <s v="Steve Lloyd"/>
        <s v="Christopher Zablocki"/>
        <s v="Kathryn Van"/>
        <s v="Emily Babay"/>
        <s v="Trent Taylor"/>
        <s v="Jennifer Smith"/>
        <s v="Polly Moody"/>
        <s v="Elizabeth Swierzbinski"/>
        <s v="Tiffany Schwartz"/>
        <s v="Cole Sanseverino"/>
        <s v="Matthew Lawder"/>
        <s v="Zachary Young"/>
        <s v="Matthew Hoerner"/>
        <s v="Pat Benson"/>
        <s v="Ashley Horton"/>
        <s v="Elizabeth McGraw"/>
        <s v="Rebecca Beaulne"/>
        <s v="Ruth Lunz"/>
        <s v="Gregory Kyle"/>
        <s v="Alexandra Brackenwagen"/>
        <s v="Hillary Schmitt"/>
        <s v="Amy Borden"/>
        <s v="Scott McLean"/>
        <s v="John Regan"/>
        <s v="Maaikel Koenis"/>
        <s v="Daniel Kittaka"/>
        <s v="Christopher Concannon"/>
        <s v="William Johnson"/>
        <s v="Lyndsy Schultz"/>
        <s v="Jessica Brannigan"/>
        <s v="Anna Cavallo"/>
        <s v="Jordan Chang"/>
        <s v="Brian Axelrod"/>
        <s v="Katherine Davenport"/>
        <s v="Melanie Roberge"/>
        <s v="Jessica Schmidt"/>
        <s v="Eric Kosters"/>
        <s v="Joseph Dykes"/>
        <s v="Mary Velan"/>
        <s v="Natalie Goolik"/>
        <s v="Christopher Bain"/>
        <s v="Sonja Wieck"/>
        <s v="Alexandra Friel"/>
        <s v="Martha Santandreu"/>
        <s v="Ryan Johnson"/>
        <s v="Cliff Gerber"/>
        <s v="Blue Benadum"/>
        <s v="Jeffrey Ragazzini"/>
        <s v="Andrew Kessinger"/>
        <s v="Julia Bezgin"/>
        <s v="Daniel Woldesilassie"/>
        <s v="Jaime Ruiz"/>
        <s v="Mohd Bin"/>
        <s v="Matthew Fischer-Daly"/>
        <s v="Elizabeth Pulliam"/>
        <s v="Katie Guisinger"/>
        <s v="Christi Arnerich"/>
        <s v="Sandra Lynch"/>
        <s v="Katharine Reilly"/>
        <s v="Jerome Nolette"/>
        <s v="Julia Chabrier"/>
        <s v="Sean Lee"/>
        <s v="Rachel Knotts"/>
        <s v="Jim Pultorak"/>
        <s v="Tim Maxon"/>
        <s v="Abby Kraai"/>
        <s v="Mark Larosa"/>
        <s v="Ali King"/>
        <s v="Joshua Haney"/>
        <s v="Pierre Boulay"/>
        <s v="Kate Peters"/>
        <s v="David Luy"/>
        <s v="Carla Fava"/>
        <s v="Alvaro Montoya"/>
        <s v="Hope Bain"/>
        <s v="Mark Albertson"/>
        <s v="Desiree Barger"/>
        <s v="Mario Fraioli"/>
        <s v="Lusapho April"/>
        <s v="Erin King"/>
        <s v="Alan Talhelm"/>
        <s v="Ryan Regnier"/>
        <s v="Hope Treece"/>
        <s v="Josh Beisel"/>
        <s v="Jacob Enke"/>
        <s v="Jose Ruiz-Tagle"/>
        <s v="Mary Ferrell"/>
        <s v="Justin Gates"/>
        <s v="Patrick Jeffers"/>
        <s v="Roman Sulhanek"/>
        <s v="David Ozahowski"/>
        <s v="Evelyn Caron"/>
        <s v="Jim Fullarton"/>
        <s v="Matthew Lindgren"/>
        <s v="Kenneth Akiha"/>
        <s v="Andrea Sweny"/>
        <s v="Kristina Tobin"/>
        <s v="Kristen Pedersen"/>
        <s v="Matthew Lynch"/>
        <s v="Kathleen Keys"/>
        <s v="Lindsey Wilbur"/>
        <s v="Robert Ditota"/>
        <s v="Sarah Horbol"/>
        <s v="Flannery O'Rourke"/>
        <s v="John Williams"/>
        <s v="Koji Murakami"/>
        <s v="Candice Gagnon"/>
        <s v="Theodore Petermann"/>
        <s v="Lindy Graves"/>
        <s v="Thomas Danielson"/>
        <s v="Holly Street"/>
        <s v="Matthew Buss"/>
        <s v="Meghan Duffy"/>
        <s v="Fred Hines"/>
        <s v="Sebastian Castro"/>
        <s v="Laura Howell"/>
        <s v="Nicole Avery"/>
        <s v="Susan Bohinski"/>
        <s v="Katy Kohls"/>
        <s v="Jordan Brietzke"/>
        <s v="Juan Riveros"/>
        <s v="Julie Albano"/>
        <s v="Evan Rosendahl"/>
        <s v="Aaron German"/>
      </sharedItems>
    </cacheField>
  </cacheFields>
  <extLst>
    <ext xmlns:x14="http://schemas.microsoft.com/office/spreadsheetml/2009/9/main" uri="{725AE2AE-9491-48be-B2B4-4EB974FC3084}">
      <x14:pivotCacheDefinition pivotCacheId="7363998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Ms."/>
    <s v="Kelly"/>
    <s v="Hawks"/>
    <x v="0"/>
    <x v="0"/>
    <s v="No"/>
    <x v="0"/>
    <x v="0"/>
    <x v="0"/>
    <x v="0"/>
    <x v="0"/>
    <x v="0"/>
    <n v="0"/>
    <n v="63770.43"/>
    <x v="0"/>
    <s v="Tier - 3"/>
    <x v="0"/>
    <d v="1968-10-12T00:00:00"/>
    <x v="0"/>
    <x v="0"/>
    <x v="0"/>
  </r>
  <r>
    <s v="ID2"/>
    <s v="Mr."/>
    <s v="Matthew"/>
    <s v="Lehner"/>
    <x v="1"/>
    <x v="1"/>
    <s v="No"/>
    <x v="0"/>
    <x v="0"/>
    <x v="0"/>
    <x v="0"/>
    <x v="0"/>
    <x v="1"/>
    <n v="0"/>
    <n v="62592.87"/>
    <x v="1"/>
    <s v="Tier - 3"/>
    <x v="0"/>
    <d v="1977-06-08T00:00:00"/>
    <x v="1"/>
    <x v="0"/>
    <x v="1"/>
  </r>
  <r>
    <s v="ID3"/>
    <s v="Mr."/>
    <s v="Phil"/>
    <s v="Lu"/>
    <x v="2"/>
    <x v="2"/>
    <s v="Yes"/>
    <x v="0"/>
    <x v="0"/>
    <x v="1"/>
    <x v="0"/>
    <x v="0"/>
    <x v="0"/>
    <n v="3"/>
    <n v="60021.4"/>
    <x v="0"/>
    <s v="Tier - 1"/>
    <x v="1"/>
    <d v="1970-09-11T00:00:00"/>
    <x v="2"/>
    <x v="0"/>
    <x v="2"/>
  </r>
  <r>
    <s v="ID4"/>
    <s v="Ms."/>
    <s v="Kelsey"/>
    <s v="Osborne"/>
    <x v="3"/>
    <x v="3"/>
    <s v="No"/>
    <x v="0"/>
    <x v="0"/>
    <x v="0"/>
    <x v="0"/>
    <x v="0"/>
    <x v="1"/>
    <n v="1"/>
    <n v="58571.07"/>
    <x v="0"/>
    <s v="Tier - 3"/>
    <x v="2"/>
    <d v="1991-06-06T00:00:00"/>
    <x v="3"/>
    <x v="0"/>
    <x v="3"/>
  </r>
  <r>
    <s v="ID5"/>
    <s v="Ms."/>
    <s v="Kristyn"/>
    <s v="Kadala"/>
    <x v="4"/>
    <x v="4"/>
    <s v="No"/>
    <x v="0"/>
    <x v="0"/>
    <x v="0"/>
    <x v="0"/>
    <x v="0"/>
    <x v="2"/>
    <n v="0"/>
    <n v="55135.4"/>
    <x v="0"/>
    <s v="Tier - 2"/>
    <x v="1"/>
    <d v="1989-06-19T00:00:00"/>
    <x v="4"/>
    <x v="0"/>
    <x v="4"/>
  </r>
  <r>
    <s v="ID6"/>
    <s v="Mr."/>
    <s v="Russell"/>
    <s v="Baker"/>
    <x v="5"/>
    <x v="5"/>
    <s v="No"/>
    <x v="0"/>
    <x v="0"/>
    <x v="0"/>
    <x v="0"/>
    <x v="0"/>
    <x v="0"/>
    <n v="0"/>
    <n v="52590.83"/>
    <x v="0"/>
    <s v="Tier - 3"/>
    <x v="3"/>
    <d v="1962-08-04T00:00:00"/>
    <x v="5"/>
    <x v="1"/>
    <x v="5"/>
  </r>
  <r>
    <s v="ID7"/>
    <s v="Mr."/>
    <s v="Scott"/>
    <s v="Macpherson"/>
    <x v="6"/>
    <x v="6"/>
    <s v="No"/>
    <x v="0"/>
    <x v="0"/>
    <x v="0"/>
    <x v="0"/>
    <x v="0"/>
    <x v="1"/>
    <n v="1"/>
    <n v="51194.559999999998"/>
    <x v="0"/>
    <s v="Tier - 3"/>
    <x v="3"/>
    <d v="1994-10-27T00:00:00"/>
    <x v="6"/>
    <x v="0"/>
    <x v="6"/>
  </r>
  <r>
    <s v="ID8"/>
    <s v="Mr."/>
    <s v="Stephen"/>
    <s v="Hallman"/>
    <x v="7"/>
    <x v="7"/>
    <s v="No"/>
    <x v="0"/>
    <x v="0"/>
    <x v="2"/>
    <x v="0"/>
    <x v="0"/>
    <x v="0"/>
    <n v="2"/>
    <n v="49577.66"/>
    <x v="1"/>
    <s v="Tier - 2"/>
    <x v="0"/>
    <d v="1958-06-27T00:00:00"/>
    <x v="7"/>
    <x v="1"/>
    <x v="7"/>
  </r>
  <r>
    <s v="ID9"/>
    <s v="Mr."/>
    <s v="Patrick"/>
    <s v="Moran"/>
    <x v="8"/>
    <x v="8"/>
    <s v="Yes"/>
    <x v="0"/>
    <x v="1"/>
    <x v="3"/>
    <x v="0"/>
    <x v="0"/>
    <x v="0"/>
    <n v="1"/>
    <n v="48970.25"/>
    <x v="0"/>
    <s v="Tier - 2"/>
    <x v="0"/>
    <d v="1963-09-04T00:00:00"/>
    <x v="8"/>
    <x v="1"/>
    <x v="8"/>
  </r>
  <r>
    <s v="ID10"/>
    <s v="Ms."/>
    <s v="Brooke"/>
    <s v="Benner"/>
    <x v="9"/>
    <x v="9"/>
    <s v="No"/>
    <x v="0"/>
    <x v="0"/>
    <x v="0"/>
    <x v="0"/>
    <x v="0"/>
    <x v="0"/>
    <n v="0"/>
    <n v="48885.14"/>
    <x v="0"/>
    <s v="Tier - 2"/>
    <x v="0"/>
    <d v="1978-12-29T00:00:00"/>
    <x v="9"/>
    <x v="0"/>
    <x v="9"/>
  </r>
  <r>
    <s v="ID11"/>
    <s v="Ms."/>
    <s v="Paola"/>
    <s v="Fierro"/>
    <x v="10"/>
    <x v="10"/>
    <s v="Yes"/>
    <x v="0"/>
    <x v="0"/>
    <x v="1"/>
    <x v="0"/>
    <x v="0"/>
    <x v="1"/>
    <n v="0"/>
    <n v="48824.45"/>
    <x v="1"/>
    <s v="Tier - 1"/>
    <x v="3"/>
    <d v="1959-07-22T00:00:00"/>
    <x v="10"/>
    <x v="1"/>
    <x v="10"/>
  </r>
  <r>
    <s v="ID12"/>
    <s v="Mr."/>
    <s v="David"/>
    <s v="Franz"/>
    <x v="11"/>
    <x v="11"/>
    <s v="No"/>
    <x v="0"/>
    <x v="0"/>
    <x v="0"/>
    <x v="0"/>
    <x v="0"/>
    <x v="0"/>
    <n v="1"/>
    <n v="48675.519999999997"/>
    <x v="0"/>
    <s v="Tier - 2"/>
    <x v="0"/>
    <d v="1965-10-27T00:00:00"/>
    <x v="11"/>
    <x v="1"/>
    <x v="11"/>
  </r>
  <r>
    <s v="ID13"/>
    <s v="Mr."/>
    <s v="Wade"/>
    <s v="Foster"/>
    <x v="12"/>
    <x v="12"/>
    <s v="No"/>
    <x v="0"/>
    <x v="0"/>
    <x v="0"/>
    <x v="0"/>
    <x v="0"/>
    <x v="0"/>
    <n v="0"/>
    <n v="48673.56"/>
    <x v="0"/>
    <s v="Tier - 2"/>
    <x v="0"/>
    <d v="1962-10-11T00:00:00"/>
    <x v="5"/>
    <x v="1"/>
    <x v="12"/>
  </r>
  <r>
    <s v="ID14"/>
    <s v="Mr."/>
    <s v="Franklin"/>
    <s v="Tenorio"/>
    <x v="13"/>
    <x v="13"/>
    <s v="No"/>
    <x v="0"/>
    <x v="0"/>
    <x v="0"/>
    <x v="0"/>
    <x v="0"/>
    <x v="0"/>
    <n v="3"/>
    <n v="48549.18"/>
    <x v="0"/>
    <s v="Tier - 3"/>
    <x v="4"/>
    <d v="1968-12-01T00:00:00"/>
    <x v="0"/>
    <x v="0"/>
    <x v="13"/>
  </r>
  <r>
    <s v="ID15"/>
    <s v="Ms."/>
    <s v="Leilani"/>
    <s v="Rios"/>
    <x v="14"/>
    <x v="14"/>
    <s v="Yes"/>
    <x v="0"/>
    <x v="0"/>
    <x v="1"/>
    <x v="0"/>
    <x v="0"/>
    <x v="0"/>
    <n v="1"/>
    <n v="48517.56"/>
    <x v="0"/>
    <s v="Tier - 3"/>
    <x v="2"/>
    <d v="1961-12-21T00:00:00"/>
    <x v="12"/>
    <x v="1"/>
    <x v="14"/>
  </r>
  <r>
    <s v="ID16"/>
    <s v="Mr."/>
    <s v="Philippe"/>
    <s v="Viau-Dupuis"/>
    <x v="15"/>
    <x v="15"/>
    <s v="No"/>
    <x v="0"/>
    <x v="0"/>
    <x v="0"/>
    <x v="0"/>
    <x v="0"/>
    <x v="0"/>
    <n v="0"/>
    <n v="48173.36"/>
    <x v="0"/>
    <s v="Tier - 3"/>
    <x v="3"/>
    <d v="1962-08-27T00:00:00"/>
    <x v="5"/>
    <x v="1"/>
    <x v="15"/>
  </r>
  <r>
    <s v="ID17"/>
    <s v="Ms."/>
    <s v="Jennifer"/>
    <s v="Cronin"/>
    <x v="16"/>
    <x v="16"/>
    <s v="No"/>
    <x v="0"/>
    <x v="0"/>
    <x v="2"/>
    <x v="0"/>
    <x v="0"/>
    <x v="0"/>
    <n v="1"/>
    <n v="47928.03"/>
    <x v="1"/>
    <s v="Tier - 3"/>
    <x v="3"/>
    <d v="1958-11-16T00:00:00"/>
    <x v="7"/>
    <x v="1"/>
    <x v="16"/>
  </r>
  <r>
    <s v="ID18"/>
    <s v="Ms."/>
    <s v="Christina"/>
    <s v="Noordstar"/>
    <x v="17"/>
    <x v="17"/>
    <s v="Yes"/>
    <x v="0"/>
    <x v="1"/>
    <x v="3"/>
    <x v="0"/>
    <x v="0"/>
    <x v="0"/>
    <n v="1"/>
    <n v="47896.79"/>
    <x v="0"/>
    <s v="Tier - 3"/>
    <x v="2"/>
    <d v="1963-08-05T00:00:00"/>
    <x v="8"/>
    <x v="1"/>
    <x v="17"/>
  </r>
  <r>
    <s v="ID19"/>
    <s v="Mr."/>
    <s v="Said"/>
    <s v="Boudalia"/>
    <x v="18"/>
    <x v="18"/>
    <s v="Yes"/>
    <x v="0"/>
    <x v="0"/>
    <x v="3"/>
    <x v="0"/>
    <x v="0"/>
    <x v="2"/>
    <n v="2"/>
    <n v="47496.49"/>
    <x v="0"/>
    <s v="Tier - 3"/>
    <x v="1"/>
    <d v="1964-11-07T00:00:00"/>
    <x v="13"/>
    <x v="1"/>
    <x v="18"/>
  </r>
  <r>
    <s v="ID20"/>
    <s v="Mr."/>
    <s v="John"/>
    <s v="Flor"/>
    <x v="19"/>
    <x v="19"/>
    <s v="No"/>
    <x v="0"/>
    <x v="0"/>
    <x v="0"/>
    <x v="0"/>
    <x v="0"/>
    <x v="0"/>
    <n v="2"/>
    <n v="47462.89"/>
    <x v="0"/>
    <s v="Tier - 2"/>
    <x v="0"/>
    <d v="1971-09-27T00:00:00"/>
    <x v="14"/>
    <x v="0"/>
    <x v="19"/>
  </r>
  <r>
    <s v="ID21"/>
    <s v="Mr."/>
    <s v="Myles"/>
    <s v="Fennon"/>
    <x v="20"/>
    <x v="20"/>
    <s v="Yes"/>
    <x v="0"/>
    <x v="0"/>
    <x v="1"/>
    <x v="0"/>
    <x v="0"/>
    <x v="0"/>
    <n v="1"/>
    <n v="47403.88"/>
    <x v="0"/>
    <s v="Tier - 3"/>
    <x v="3"/>
    <d v="1961-06-13T00:00:00"/>
    <x v="12"/>
    <x v="1"/>
    <x v="20"/>
  </r>
  <r>
    <s v="ID22"/>
    <s v="Ms."/>
    <s v="Madelyn"/>
    <s v="Hribar"/>
    <x v="21"/>
    <x v="21"/>
    <s v="Yes"/>
    <x v="0"/>
    <x v="0"/>
    <x v="1"/>
    <x v="0"/>
    <x v="0"/>
    <x v="1"/>
    <n v="2"/>
    <n v="47305.31"/>
    <x v="1"/>
    <s v="Tier - 1"/>
    <x v="3"/>
    <d v="1959-10-04T00:00:00"/>
    <x v="10"/>
    <x v="1"/>
    <x v="21"/>
  </r>
  <r>
    <s v="ID23"/>
    <s v="Ms."/>
    <s v="Nicole"/>
    <s v="Tassello"/>
    <x v="22"/>
    <x v="22"/>
    <s v="No"/>
    <x v="0"/>
    <x v="0"/>
    <x v="2"/>
    <x v="0"/>
    <x v="0"/>
    <x v="0"/>
    <n v="2"/>
    <n v="47291.06"/>
    <x v="1"/>
    <s v="Tier - 1"/>
    <x v="3"/>
    <d v="1958-09-03T00:00:00"/>
    <x v="7"/>
    <x v="1"/>
    <x v="22"/>
  </r>
  <r>
    <s v="ID24"/>
    <s v="Mr."/>
    <s v="Eric"/>
    <s v="Mauricette"/>
    <x v="23"/>
    <x v="23"/>
    <s v="Yes"/>
    <x v="0"/>
    <x v="0"/>
    <x v="1"/>
    <x v="0"/>
    <x v="0"/>
    <x v="0"/>
    <n v="2"/>
    <n v="47269.85"/>
    <x v="0"/>
    <s v="Tier - 2"/>
    <x v="0"/>
    <d v="1970-12-28T00:00:00"/>
    <x v="2"/>
    <x v="0"/>
    <x v="23"/>
  </r>
  <r>
    <s v="ID25"/>
    <s v="Mr."/>
    <s v="Emiliano"/>
    <s v="Garcia"/>
    <x v="24"/>
    <x v="24"/>
    <s v="Yes"/>
    <x v="0"/>
    <x v="0"/>
    <x v="1"/>
    <x v="0"/>
    <x v="0"/>
    <x v="2"/>
    <n v="0"/>
    <n v="47055.53"/>
    <x v="1"/>
    <s v="Tier - 1"/>
    <x v="0"/>
    <d v="1959-07-14T00:00:00"/>
    <x v="10"/>
    <x v="1"/>
    <x v="24"/>
  </r>
  <r>
    <s v="ID26"/>
    <s v="Mr."/>
    <s v="Adam"/>
    <s v="Airoldi"/>
    <x v="25"/>
    <x v="25"/>
    <s v="No"/>
    <x v="0"/>
    <x v="0"/>
    <x v="2"/>
    <x v="0"/>
    <x v="0"/>
    <x v="0"/>
    <n v="0"/>
    <n v="46889.26"/>
    <x v="1"/>
    <s v="Tier - 3"/>
    <x v="0"/>
    <d v="1958-09-15T00:00:00"/>
    <x v="7"/>
    <x v="1"/>
    <x v="25"/>
  </r>
  <r>
    <s v="ID27"/>
    <s v="Mr."/>
    <s v="Zach"/>
    <s v="Cater-Cyker"/>
    <x v="26"/>
    <x v="26"/>
    <s v="No"/>
    <x v="0"/>
    <x v="0"/>
    <x v="0"/>
    <x v="0"/>
    <x v="0"/>
    <x v="0"/>
    <n v="3"/>
    <n v="46718.16"/>
    <x v="0"/>
    <s v="Tier - 1"/>
    <x v="1"/>
    <d v="1960-11-17T00:00:00"/>
    <x v="15"/>
    <x v="1"/>
    <x v="26"/>
  </r>
  <r>
    <s v="ID28"/>
    <s v="Ms."/>
    <s v="Stephanie"/>
    <s v="Hamm"/>
    <x v="27"/>
    <x v="27"/>
    <s v="Yes"/>
    <x v="0"/>
    <x v="1"/>
    <x v="3"/>
    <x v="0"/>
    <x v="0"/>
    <x v="2"/>
    <n v="3"/>
    <n v="46661.440000000002"/>
    <x v="0"/>
    <s v="Tier - 3"/>
    <x v="1"/>
    <d v="1969-06-23T00:00:00"/>
    <x v="16"/>
    <x v="0"/>
    <x v="27"/>
  </r>
  <r>
    <s v="ID29"/>
    <s v="Mr."/>
    <s v="Stephen"/>
    <s v="Cox"/>
    <x v="28"/>
    <x v="28"/>
    <s v="Yes"/>
    <x v="0"/>
    <x v="0"/>
    <x v="1"/>
    <x v="0"/>
    <x v="0"/>
    <x v="0"/>
    <n v="0"/>
    <n v="46599.11"/>
    <x v="0"/>
    <s v="Tier - 1"/>
    <x v="0"/>
    <d v="1961-08-08T00:00:00"/>
    <x v="12"/>
    <x v="1"/>
    <x v="28"/>
  </r>
  <r>
    <s v="ID30"/>
    <s v="Ms."/>
    <s v="Natalie"/>
    <s v="Sachrajda"/>
    <x v="29"/>
    <x v="29"/>
    <s v="No"/>
    <x v="0"/>
    <x v="0"/>
    <x v="0"/>
    <x v="0"/>
    <x v="0"/>
    <x v="0"/>
    <n v="3"/>
    <n v="46255.11"/>
    <x v="0"/>
    <s v="Tier - 3"/>
    <x v="2"/>
    <d v="1971-12-06T00:00:00"/>
    <x v="14"/>
    <x v="0"/>
    <x v="29"/>
  </r>
  <r>
    <s v="ID31"/>
    <s v="Ms."/>
    <s v="Nicole"/>
    <s v="Gareri"/>
    <x v="30"/>
    <x v="30"/>
    <s v="No"/>
    <x v="0"/>
    <x v="0"/>
    <x v="0"/>
    <x v="0"/>
    <x v="0"/>
    <x v="0"/>
    <n v="2"/>
    <n v="46200.99"/>
    <x v="0"/>
    <s v="Tier - 1"/>
    <x v="0"/>
    <d v="1978-08-17T00:00:00"/>
    <x v="9"/>
    <x v="0"/>
    <x v="30"/>
  </r>
  <r>
    <s v="ID32"/>
    <s v="Mr."/>
    <s v="Jefferson"/>
    <s v="Welch"/>
    <x v="31"/>
    <x v="31"/>
    <s v="Yes"/>
    <x v="0"/>
    <x v="0"/>
    <x v="0"/>
    <x v="0"/>
    <x v="0"/>
    <x v="2"/>
    <n v="3"/>
    <n v="46151.12"/>
    <x v="0"/>
    <s v="Tier - 3"/>
    <x v="0"/>
    <d v="1976-12-02T00:00:00"/>
    <x v="1"/>
    <x v="0"/>
    <x v="31"/>
  </r>
  <r>
    <s v="ID33"/>
    <s v="Mr."/>
    <s v="Brendan"/>
    <s v="Prindiville"/>
    <x v="32"/>
    <x v="32"/>
    <s v="No"/>
    <x v="0"/>
    <x v="0"/>
    <x v="0"/>
    <x v="0"/>
    <x v="0"/>
    <x v="0"/>
    <n v="3"/>
    <n v="46130.53"/>
    <x v="0"/>
    <s v="Tier - 1"/>
    <x v="1"/>
    <d v="1962-12-04T00:00:00"/>
    <x v="5"/>
    <x v="1"/>
    <x v="32"/>
  </r>
  <r>
    <s v="ID34"/>
    <s v="Ms."/>
    <s v="Courtney"/>
    <s v="Kincaid"/>
    <x v="33"/>
    <x v="33"/>
    <s v="Yes"/>
    <x v="0"/>
    <x v="0"/>
    <x v="0"/>
    <x v="0"/>
    <x v="0"/>
    <x v="1"/>
    <n v="2"/>
    <n v="46113.51"/>
    <x v="1"/>
    <s v="Tier - 3"/>
    <x v="3"/>
    <d v="1985-09-30T00:00:00"/>
    <x v="17"/>
    <x v="0"/>
    <x v="33"/>
  </r>
  <r>
    <s v="ID35"/>
    <s v="Ms."/>
    <s v="Sydney"/>
    <s v="Bruestle"/>
    <x v="34"/>
    <x v="34"/>
    <s v="No"/>
    <x v="0"/>
    <x v="1"/>
    <x v="3"/>
    <x v="0"/>
    <x v="0"/>
    <x v="1"/>
    <n v="0"/>
    <n v="45863.21"/>
    <x v="1"/>
    <s v="Tier - 1"/>
    <x v="0"/>
    <d v="1979-08-12T00:00:00"/>
    <x v="18"/>
    <x v="0"/>
    <x v="34"/>
  </r>
  <r>
    <s v="ID36"/>
    <s v="Mr."/>
    <s v="Julien"/>
    <s v="Lachance"/>
    <x v="35"/>
    <x v="35"/>
    <s v="No"/>
    <x v="0"/>
    <x v="0"/>
    <x v="0"/>
    <x v="0"/>
    <x v="0"/>
    <x v="0"/>
    <n v="0"/>
    <n v="45710.21"/>
    <x v="1"/>
    <s v="Tier - 2"/>
    <x v="4"/>
    <d v="1960-12-21T00:00:00"/>
    <x v="15"/>
    <x v="1"/>
    <x v="35"/>
  </r>
  <r>
    <s v="ID37"/>
    <s v="Mr."/>
    <s v="Ryan"/>
    <s v="Eason"/>
    <x v="13"/>
    <x v="36"/>
    <s v="No"/>
    <x v="0"/>
    <x v="0"/>
    <x v="0"/>
    <x v="0"/>
    <x v="0"/>
    <x v="0"/>
    <n v="2"/>
    <n v="45702.02"/>
    <x v="1"/>
    <s v="Tier - 2"/>
    <x v="1"/>
    <d v="1974-08-09T00:00:00"/>
    <x v="19"/>
    <x v="0"/>
    <x v="36"/>
  </r>
  <r>
    <s v="ID38"/>
    <s v="Ms."/>
    <s v="Anna"/>
    <s v="Grummon"/>
    <x v="36"/>
    <x v="37"/>
    <s v="No"/>
    <x v="0"/>
    <x v="0"/>
    <x v="0"/>
    <x v="0"/>
    <x v="0"/>
    <x v="0"/>
    <n v="0"/>
    <n v="45008.959999999999"/>
    <x v="1"/>
    <s v="Tier - 2"/>
    <x v="0"/>
    <d v="1962-12-17T00:00:00"/>
    <x v="5"/>
    <x v="1"/>
    <x v="37"/>
  </r>
  <r>
    <s v="ID39"/>
    <s v="Ms."/>
    <s v="Samantha"/>
    <s v="Vanwechel"/>
    <x v="37"/>
    <x v="38"/>
    <s v="No"/>
    <x v="0"/>
    <x v="0"/>
    <x v="0"/>
    <x v="0"/>
    <x v="0"/>
    <x v="0"/>
    <n v="2"/>
    <n v="44641.2"/>
    <x v="1"/>
    <s v="Tier - 3"/>
    <x v="2"/>
    <d v="1971-08-13T00:00:00"/>
    <x v="14"/>
    <x v="0"/>
    <x v="38"/>
  </r>
  <r>
    <s v="ID40"/>
    <s v="Mr."/>
    <s v="Robert"/>
    <s v="Fisher"/>
    <x v="38"/>
    <x v="39"/>
    <s v="No"/>
    <x v="0"/>
    <x v="1"/>
    <x v="3"/>
    <x v="0"/>
    <x v="0"/>
    <x v="2"/>
    <n v="2"/>
    <n v="44585.46"/>
    <x v="1"/>
    <s v="Tier - 2"/>
    <x v="3"/>
    <d v="1993-10-11T00:00:00"/>
    <x v="20"/>
    <x v="0"/>
    <x v="39"/>
  </r>
  <r>
    <s v="ID41"/>
    <s v="Mr."/>
    <s v="James"/>
    <s v="Jenkins"/>
    <x v="39"/>
    <x v="40"/>
    <s v="No"/>
    <x v="1"/>
    <x v="0"/>
    <x v="3"/>
    <x v="0"/>
    <x v="0"/>
    <x v="2"/>
    <n v="1"/>
    <n v="44501.4"/>
    <x v="1"/>
    <s v="Tier - 3"/>
    <x v="0"/>
    <d v="2000-08-02T00:00:00"/>
    <x v="21"/>
    <x v="0"/>
    <x v="40"/>
  </r>
  <r>
    <s v="ID42"/>
    <s v="Ms."/>
    <s v="Roseann"/>
    <s v="Peters"/>
    <x v="40"/>
    <x v="41"/>
    <s v="Yes"/>
    <x v="0"/>
    <x v="0"/>
    <x v="0"/>
    <x v="0"/>
    <x v="0"/>
    <x v="0"/>
    <n v="0"/>
    <n v="44423.8"/>
    <x v="1"/>
    <s v="Tier - 3"/>
    <x v="0"/>
    <d v="1967-09-14T00:00:00"/>
    <x v="22"/>
    <x v="1"/>
    <x v="41"/>
  </r>
  <r>
    <s v="ID43"/>
    <s v="Ms."/>
    <s v="Nicole"/>
    <s v="Aha"/>
    <x v="9"/>
    <x v="42"/>
    <s v="No"/>
    <x v="0"/>
    <x v="0"/>
    <x v="0"/>
    <x v="0"/>
    <x v="0"/>
    <x v="0"/>
    <n v="0"/>
    <n v="44400.41"/>
    <x v="1"/>
    <s v="Tier - 2"/>
    <x v="0"/>
    <d v="1971-10-29T00:00:00"/>
    <x v="14"/>
    <x v="0"/>
    <x v="42"/>
  </r>
  <r>
    <s v="ID44"/>
    <s v="Mr."/>
    <s v="Spencer"/>
    <s v="McElwain"/>
    <x v="41"/>
    <x v="43"/>
    <s v="No"/>
    <x v="0"/>
    <x v="0"/>
    <x v="0"/>
    <x v="0"/>
    <x v="0"/>
    <x v="0"/>
    <n v="2"/>
    <n v="44260.75"/>
    <x v="1"/>
    <s v="Tier - 1"/>
    <x v="0"/>
    <d v="1968-11-24T00:00:00"/>
    <x v="0"/>
    <x v="0"/>
    <x v="43"/>
  </r>
  <r>
    <s v="ID45"/>
    <s v="Mr."/>
    <s v="Eric"/>
    <s v="Januszewski"/>
    <x v="42"/>
    <x v="44"/>
    <s v="Yes"/>
    <x v="0"/>
    <x v="0"/>
    <x v="3"/>
    <x v="0"/>
    <x v="0"/>
    <x v="0"/>
    <n v="2"/>
    <n v="44202.65"/>
    <x v="1"/>
    <s v="Tier - 2"/>
    <x v="0"/>
    <d v="1975-06-01T00:00:00"/>
    <x v="19"/>
    <x v="0"/>
    <x v="44"/>
  </r>
  <r>
    <s v="ID46"/>
    <s v="Ms."/>
    <s v="Brianna"/>
    <s v="Rohne"/>
    <x v="43"/>
    <x v="45"/>
    <s v="Yes"/>
    <x v="0"/>
    <x v="0"/>
    <x v="3"/>
    <x v="0"/>
    <x v="0"/>
    <x v="2"/>
    <n v="1"/>
    <n v="43943.88"/>
    <x v="1"/>
    <s v="Tier - 1"/>
    <x v="1"/>
    <d v="1988-07-16T00:00:00"/>
    <x v="23"/>
    <x v="0"/>
    <x v="45"/>
  </r>
  <r>
    <s v="ID47"/>
    <s v="Mr."/>
    <s v="Thomas"/>
    <s v="O'Grady"/>
    <x v="44"/>
    <x v="46"/>
    <s v="Yes"/>
    <x v="0"/>
    <x v="0"/>
    <x v="1"/>
    <x v="0"/>
    <x v="0"/>
    <x v="2"/>
    <n v="0"/>
    <n v="43921.18"/>
    <x v="1"/>
    <s v="Tier - 2"/>
    <x v="1"/>
    <d v="1966-10-05T00:00:00"/>
    <x v="24"/>
    <x v="1"/>
    <x v="46"/>
  </r>
  <r>
    <s v="ID48"/>
    <s v="Ms."/>
    <s v="Melissa"/>
    <s v="Peters"/>
    <x v="45"/>
    <x v="47"/>
    <s v="No"/>
    <x v="0"/>
    <x v="0"/>
    <x v="0"/>
    <x v="0"/>
    <x v="0"/>
    <x v="2"/>
    <n v="2"/>
    <n v="43896.38"/>
    <x v="1"/>
    <s v="Tier - 1"/>
    <x v="0"/>
    <d v="1980-11-10T00:00:00"/>
    <x v="25"/>
    <x v="0"/>
    <x v="47"/>
  </r>
  <r>
    <s v="ID49"/>
    <s v="Mr."/>
    <s v="Flavio"/>
    <s v="De"/>
    <x v="46"/>
    <x v="48"/>
    <s v="Yes"/>
    <x v="0"/>
    <x v="0"/>
    <x v="1"/>
    <x v="0"/>
    <x v="0"/>
    <x v="2"/>
    <n v="0"/>
    <n v="43817.45"/>
    <x v="1"/>
    <s v="Tier - 3"/>
    <x v="1"/>
    <d v="1966-07-02T00:00:00"/>
    <x v="24"/>
    <x v="1"/>
    <x v="48"/>
  </r>
  <r>
    <s v="ID50"/>
    <s v="Mr."/>
    <s v="Ryan"/>
    <s v="Beckett"/>
    <x v="47"/>
    <x v="49"/>
    <s v="Yes"/>
    <x v="0"/>
    <x v="0"/>
    <x v="1"/>
    <x v="0"/>
    <x v="0"/>
    <x v="2"/>
    <n v="2"/>
    <n v="43813.87"/>
    <x v="1"/>
    <s v="Tier - 2"/>
    <x v="0"/>
    <d v="1966-10-25T00:00:00"/>
    <x v="24"/>
    <x v="1"/>
    <x v="49"/>
  </r>
  <r>
    <s v="ID51"/>
    <s v="Mr."/>
    <s v="Anthony"/>
    <s v="Sobrilsky"/>
    <x v="48"/>
    <x v="50"/>
    <s v="Yes"/>
    <x v="0"/>
    <x v="0"/>
    <x v="3"/>
    <x v="0"/>
    <x v="0"/>
    <x v="0"/>
    <n v="3"/>
    <n v="43753.34"/>
    <x v="1"/>
    <s v="Tier - 1"/>
    <x v="5"/>
    <d v="1986-12-29T00:00:00"/>
    <x v="26"/>
    <x v="0"/>
    <x v="50"/>
  </r>
  <r>
    <s v="ID52"/>
    <s v="Ms."/>
    <s v="Alex"/>
    <s v="Wang"/>
    <x v="49"/>
    <x v="51"/>
    <s v="No"/>
    <x v="0"/>
    <x v="0"/>
    <x v="0"/>
    <x v="0"/>
    <x v="0"/>
    <x v="0"/>
    <n v="0"/>
    <n v="43578.94"/>
    <x v="1"/>
    <s v="Tier - 2"/>
    <x v="1"/>
    <d v="1965-08-22T00:00:00"/>
    <x v="11"/>
    <x v="1"/>
    <x v="51"/>
  </r>
  <r>
    <s v="ID53"/>
    <s v="Mr."/>
    <s v="David"/>
    <s v="Campa"/>
    <x v="50"/>
    <x v="52"/>
    <s v="Yes"/>
    <x v="0"/>
    <x v="1"/>
    <x v="3"/>
    <x v="0"/>
    <x v="0"/>
    <x v="2"/>
    <n v="0"/>
    <n v="43254.42"/>
    <x v="1"/>
    <s v="Tier - 2"/>
    <x v="4"/>
    <d v="1969-12-03T00:00:00"/>
    <x v="16"/>
    <x v="0"/>
    <x v="52"/>
  </r>
  <r>
    <s v="ID54"/>
    <s v="Mr."/>
    <s v="Andrew"/>
    <s v="Clifford"/>
    <x v="51"/>
    <x v="53"/>
    <s v="No"/>
    <x v="0"/>
    <x v="0"/>
    <x v="0"/>
    <x v="0"/>
    <x v="0"/>
    <x v="0"/>
    <n v="0"/>
    <n v="43073.760000000002"/>
    <x v="1"/>
    <s v="Tier - 2"/>
    <x v="3"/>
    <d v="1965-11-29T00:00:00"/>
    <x v="11"/>
    <x v="1"/>
    <x v="53"/>
  </r>
  <r>
    <s v="ID55"/>
    <s v="Ms."/>
    <s v="Dara"/>
    <s v="Dalmata"/>
    <x v="52"/>
    <x v="54"/>
    <s v="No"/>
    <x v="0"/>
    <x v="0"/>
    <x v="0"/>
    <x v="0"/>
    <x v="0"/>
    <x v="0"/>
    <n v="0"/>
    <n v="42983.46"/>
    <x v="0"/>
    <s v="Tier - 2"/>
    <x v="1"/>
    <d v="1978-11-04T00:00:00"/>
    <x v="9"/>
    <x v="0"/>
    <x v="54"/>
  </r>
  <r>
    <s v="ID56"/>
    <s v="Ms."/>
    <s v="Inna"/>
    <s v="Vishik"/>
    <x v="53"/>
    <x v="55"/>
    <s v="Yes"/>
    <x v="0"/>
    <x v="0"/>
    <x v="3"/>
    <x v="0"/>
    <x v="0"/>
    <x v="0"/>
    <n v="1"/>
    <n v="42969.85"/>
    <x v="0"/>
    <s v="Tier - 3"/>
    <x v="0"/>
    <d v="1975-10-23T00:00:00"/>
    <x v="27"/>
    <x v="0"/>
    <x v="55"/>
  </r>
  <r>
    <s v="ID57"/>
    <s v="Mr."/>
    <s v="Ari"/>
    <s v="Schorr"/>
    <x v="54"/>
    <x v="56"/>
    <s v="No"/>
    <x v="0"/>
    <x v="0"/>
    <x v="1"/>
    <x v="0"/>
    <x v="0"/>
    <x v="1"/>
    <n v="2"/>
    <n v="42856.84"/>
    <x v="0"/>
    <s v="Tier - 1"/>
    <x v="3"/>
    <d v="1972-09-10T00:00:00"/>
    <x v="28"/>
    <x v="0"/>
    <x v="56"/>
  </r>
  <r>
    <s v="ID58"/>
    <s v="Ms."/>
    <s v="Lindsey"/>
    <s v="Lusardi"/>
    <x v="55"/>
    <x v="57"/>
    <s v="No"/>
    <x v="0"/>
    <x v="0"/>
    <x v="0"/>
    <x v="0"/>
    <x v="0"/>
    <x v="0"/>
    <n v="0"/>
    <n v="42764.12"/>
    <x v="0"/>
    <s v="Tier - 2"/>
    <x v="3"/>
    <d v="1965-10-29T00:00:00"/>
    <x v="11"/>
    <x v="1"/>
    <x v="57"/>
  </r>
  <r>
    <s v="ID59"/>
    <s v="Mr."/>
    <s v="Kenny"/>
    <s v="Rayner"/>
    <x v="56"/>
    <x v="58"/>
    <s v="No"/>
    <x v="0"/>
    <x v="0"/>
    <x v="0"/>
    <x v="0"/>
    <x v="0"/>
    <x v="1"/>
    <n v="2"/>
    <n v="42760.5"/>
    <x v="0"/>
    <s v="Tier - 2"/>
    <x v="1"/>
    <d v="1977-10-21T00:00:00"/>
    <x v="29"/>
    <x v="0"/>
    <x v="58"/>
  </r>
  <r>
    <s v="ID60"/>
    <s v="Ms."/>
    <s v="Louise"/>
    <s v="Voghel"/>
    <x v="57"/>
    <x v="59"/>
    <s v="No"/>
    <x v="0"/>
    <x v="0"/>
    <x v="0"/>
    <x v="0"/>
    <x v="0"/>
    <x v="0"/>
    <n v="0"/>
    <n v="42644.2"/>
    <x v="0"/>
    <s v="Tier - 3"/>
    <x v="3"/>
    <d v="1971-11-03T00:00:00"/>
    <x v="14"/>
    <x v="0"/>
    <x v="59"/>
  </r>
  <r>
    <s v="ID61"/>
    <s v="Mr."/>
    <s v="Cameron"/>
    <s v="Rieth"/>
    <x v="9"/>
    <x v="60"/>
    <s v="No"/>
    <x v="0"/>
    <x v="1"/>
    <x v="3"/>
    <x v="0"/>
    <x v="0"/>
    <x v="1"/>
    <n v="2"/>
    <n v="42560.43"/>
    <x v="0"/>
    <s v="Tier - 3"/>
    <x v="0"/>
    <d v="1979-12-27T00:00:00"/>
    <x v="18"/>
    <x v="0"/>
    <x v="60"/>
  </r>
  <r>
    <s v="ID62"/>
    <s v="Ms."/>
    <s v="Katie"/>
    <s v="Gollotto"/>
    <x v="58"/>
    <x v="61"/>
    <s v="Yes"/>
    <x v="0"/>
    <x v="0"/>
    <x v="0"/>
    <x v="0"/>
    <x v="0"/>
    <x v="0"/>
    <n v="0"/>
    <n v="42538.720000000001"/>
    <x v="0"/>
    <s v="Tier - 3"/>
    <x v="3"/>
    <d v="1967-06-27T00:00:00"/>
    <x v="22"/>
    <x v="1"/>
    <x v="61"/>
  </r>
  <r>
    <s v="ID63"/>
    <s v="Ms."/>
    <s v="Casey"/>
    <s v="Dunn"/>
    <x v="59"/>
    <x v="62"/>
    <s v="No"/>
    <x v="0"/>
    <x v="0"/>
    <x v="0"/>
    <x v="0"/>
    <x v="0"/>
    <x v="0"/>
    <n v="0"/>
    <n v="42478.6"/>
    <x v="0"/>
    <s v="Tier - 2"/>
    <x v="3"/>
    <d v="1968-08-03T00:00:00"/>
    <x v="0"/>
    <x v="0"/>
    <x v="62"/>
  </r>
  <r>
    <s v="ID64"/>
    <s v="Mr."/>
    <s v="David"/>
    <s v="Blitzer"/>
    <x v="60"/>
    <x v="13"/>
    <s v="Yes"/>
    <x v="0"/>
    <x v="0"/>
    <x v="0"/>
    <x v="0"/>
    <x v="0"/>
    <x v="0"/>
    <n v="0"/>
    <n v="42303.69"/>
    <x v="0"/>
    <s v="Tier - 2"/>
    <x v="4"/>
    <d v="1967-06-28T00:00:00"/>
    <x v="22"/>
    <x v="1"/>
    <x v="63"/>
  </r>
  <r>
    <s v="ID65"/>
    <s v="Mr."/>
    <s v="Bryson"/>
    <s v="Smith"/>
    <x v="61"/>
    <x v="63"/>
    <s v="Yes"/>
    <x v="0"/>
    <x v="0"/>
    <x v="3"/>
    <x v="0"/>
    <x v="0"/>
    <x v="0"/>
    <n v="1"/>
    <n v="42211.14"/>
    <x v="0"/>
    <s v="Tier - 3"/>
    <x v="0"/>
    <d v="1975-08-15T00:00:00"/>
    <x v="27"/>
    <x v="0"/>
    <x v="64"/>
  </r>
  <r>
    <s v="ID66"/>
    <s v="Ms."/>
    <s v="Megan"/>
    <s v="Hyland"/>
    <x v="62"/>
    <x v="64"/>
    <s v="No"/>
    <x v="0"/>
    <x v="0"/>
    <x v="1"/>
    <x v="0"/>
    <x v="0"/>
    <x v="0"/>
    <n v="0"/>
    <n v="42188.15"/>
    <x v="0"/>
    <s v="Tier - 1"/>
    <x v="3"/>
    <d v="1973-09-18T00:00:00"/>
    <x v="30"/>
    <x v="0"/>
    <x v="65"/>
  </r>
  <r>
    <s v="ID67"/>
    <s v="Mr."/>
    <s v="Daniel"/>
    <s v="Ducharme"/>
    <x v="63"/>
    <x v="65"/>
    <s v="No"/>
    <x v="0"/>
    <x v="1"/>
    <x v="3"/>
    <x v="0"/>
    <x v="0"/>
    <x v="1"/>
    <n v="3"/>
    <n v="42124.52"/>
    <x v="0"/>
    <s v="Tier - 1"/>
    <x v="0"/>
    <d v="1979-07-03T00:00:00"/>
    <x v="18"/>
    <x v="0"/>
    <x v="66"/>
  </r>
  <r>
    <s v="ID68"/>
    <s v="Mr."/>
    <s v="Steven"/>
    <s v="Johnson"/>
    <x v="64"/>
    <x v="66"/>
    <s v="Yes"/>
    <x v="0"/>
    <x v="1"/>
    <x v="3"/>
    <x v="0"/>
    <x v="0"/>
    <x v="2"/>
    <n v="2"/>
    <n v="42112.24"/>
    <x v="0"/>
    <s v="Tier - 3"/>
    <x v="0"/>
    <d v="1997-12-09T00:00:00"/>
    <x v="31"/>
    <x v="0"/>
    <x v="67"/>
  </r>
  <r>
    <s v="ID69"/>
    <s v="Ms."/>
    <s v="Jenna"/>
    <s v="Mutz"/>
    <x v="4"/>
    <x v="67"/>
    <s v="Yes"/>
    <x v="0"/>
    <x v="0"/>
    <x v="0"/>
    <x v="0"/>
    <x v="0"/>
    <x v="2"/>
    <n v="0"/>
    <n v="42111.66"/>
    <x v="0"/>
    <s v="Tier - 1"/>
    <x v="2"/>
    <d v="1976-11-28T00:00:00"/>
    <x v="1"/>
    <x v="0"/>
    <x v="68"/>
  </r>
  <r>
    <s v="ID70"/>
    <s v="Mr."/>
    <s v="Freeman"/>
    <s v="Lee"/>
    <x v="65"/>
    <x v="68"/>
    <s v="No"/>
    <x v="0"/>
    <x v="0"/>
    <x v="0"/>
    <x v="0"/>
    <x v="0"/>
    <x v="0"/>
    <n v="1"/>
    <n v="41999.519999999997"/>
    <x v="0"/>
    <s v="Tier - 3"/>
    <x v="0"/>
    <d v="1968-12-19T00:00:00"/>
    <x v="0"/>
    <x v="0"/>
    <x v="69"/>
  </r>
  <r>
    <s v="ID71"/>
    <s v="Mr."/>
    <s v="Jeff"/>
    <s v="Turner"/>
    <x v="66"/>
    <x v="69"/>
    <s v="No"/>
    <x v="0"/>
    <x v="0"/>
    <x v="3"/>
    <x v="0"/>
    <x v="0"/>
    <x v="2"/>
    <n v="3"/>
    <n v="41949.24"/>
    <x v="0"/>
    <s v="Tier - 1"/>
    <x v="0"/>
    <d v="1984-11-10T00:00:00"/>
    <x v="32"/>
    <x v="0"/>
    <x v="70"/>
  </r>
  <r>
    <s v="ID72"/>
    <s v="Mr."/>
    <s v="Elenilton"/>
    <s v="Rangel"/>
    <x v="67"/>
    <x v="70"/>
    <s v="No"/>
    <x v="0"/>
    <x v="0"/>
    <x v="1"/>
    <x v="0"/>
    <x v="0"/>
    <x v="2"/>
    <n v="1"/>
    <n v="41919.1"/>
    <x v="0"/>
    <s v="Tier - 1"/>
    <x v="4"/>
    <d v="1972-06-08T00:00:00"/>
    <x v="14"/>
    <x v="0"/>
    <x v="71"/>
  </r>
  <r>
    <s v="ID73"/>
    <s v="Ms."/>
    <s v="Maurya"/>
    <s v="Lacey"/>
    <x v="68"/>
    <x v="21"/>
    <s v="Yes"/>
    <x v="0"/>
    <x v="0"/>
    <x v="1"/>
    <x v="0"/>
    <x v="0"/>
    <x v="1"/>
    <n v="0"/>
    <n v="41886.54"/>
    <x v="0"/>
    <s v="Tier - 3"/>
    <x v="3"/>
    <d v="1966-09-21T00:00:00"/>
    <x v="24"/>
    <x v="1"/>
    <x v="72"/>
  </r>
  <r>
    <s v="ID74"/>
    <s v="Ms."/>
    <s v="Samantha"/>
    <s v="Stiger"/>
    <x v="69"/>
    <x v="71"/>
    <s v="No"/>
    <x v="0"/>
    <x v="0"/>
    <x v="0"/>
    <x v="0"/>
    <x v="0"/>
    <x v="0"/>
    <n v="0"/>
    <n v="41794.629999999997"/>
    <x v="0"/>
    <s v="Tier - 3"/>
    <x v="3"/>
    <d v="1962-09-22T00:00:00"/>
    <x v="5"/>
    <x v="1"/>
    <x v="73"/>
  </r>
  <r>
    <s v="ID75"/>
    <s v="Ms."/>
    <s v="Bethany"/>
    <s v="Caldwell"/>
    <x v="70"/>
    <x v="72"/>
    <s v="Yes"/>
    <x v="0"/>
    <x v="0"/>
    <x v="3"/>
    <x v="0"/>
    <x v="0"/>
    <x v="0"/>
    <n v="1"/>
    <n v="41681.86"/>
    <x v="0"/>
    <s v="Tier - 1"/>
    <x v="3"/>
    <d v="1975-09-29T00:00:00"/>
    <x v="27"/>
    <x v="0"/>
    <x v="74"/>
  </r>
  <r>
    <s v="ID76"/>
    <s v="Mr."/>
    <s v="Yves"/>
    <s v="Marmillod"/>
    <x v="71"/>
    <x v="73"/>
    <s v="Yes"/>
    <x v="0"/>
    <x v="0"/>
    <x v="3"/>
    <x v="0"/>
    <x v="0"/>
    <x v="0"/>
    <n v="0"/>
    <n v="41676.080000000002"/>
    <x v="0"/>
    <s v="Tier - 2"/>
    <x v="0"/>
    <d v="1975-11-14T00:00:00"/>
    <x v="27"/>
    <x v="0"/>
    <x v="75"/>
  </r>
  <r>
    <s v="ID77"/>
    <s v="Ms."/>
    <s v="Danielle"/>
    <s v="Cloutier-Simons"/>
    <x v="72"/>
    <x v="74"/>
    <s v="Yes"/>
    <x v="0"/>
    <x v="0"/>
    <x v="0"/>
    <x v="0"/>
    <x v="0"/>
    <x v="1"/>
    <n v="1"/>
    <n v="41661.599999999999"/>
    <x v="0"/>
    <s v="Tier - 3"/>
    <x v="3"/>
    <d v="1976-10-29T00:00:00"/>
    <x v="1"/>
    <x v="0"/>
    <x v="76"/>
  </r>
  <r>
    <s v="ID78"/>
    <s v="Ms."/>
    <s v="Julia"/>
    <s v="Vegas"/>
    <x v="73"/>
    <x v="75"/>
    <s v="No"/>
    <x v="0"/>
    <x v="0"/>
    <x v="0"/>
    <x v="0"/>
    <x v="0"/>
    <x v="0"/>
    <n v="0"/>
    <n v="41636.199999999997"/>
    <x v="0"/>
    <s v="Tier - 1"/>
    <x v="3"/>
    <d v="1974-11-24T00:00:00"/>
    <x v="19"/>
    <x v="0"/>
    <x v="77"/>
  </r>
  <r>
    <s v="ID79"/>
    <s v="Mr."/>
    <s v="Joshua"/>
    <s v="Cochran"/>
    <x v="74"/>
    <x v="76"/>
    <s v="Yes"/>
    <x v="0"/>
    <x v="0"/>
    <x v="0"/>
    <x v="0"/>
    <x v="0"/>
    <x v="0"/>
    <n v="0"/>
    <n v="41505.15"/>
    <x v="0"/>
    <s v="Tier - 2"/>
    <x v="3"/>
    <d v="1967-12-22T00:00:00"/>
    <x v="22"/>
    <x v="1"/>
    <x v="78"/>
  </r>
  <r>
    <s v="ID80"/>
    <s v="Ms."/>
    <s v="Jennifer"/>
    <s v="Holtzapple"/>
    <x v="75"/>
    <x v="77"/>
    <s v="No"/>
    <x v="0"/>
    <x v="0"/>
    <x v="0"/>
    <x v="0"/>
    <x v="0"/>
    <x v="0"/>
    <n v="0"/>
    <n v="41351.879999999997"/>
    <x v="0"/>
    <s v="Tier - 2"/>
    <x v="3"/>
    <d v="1971-10-16T00:00:00"/>
    <x v="14"/>
    <x v="0"/>
    <x v="79"/>
  </r>
  <r>
    <s v="ID81"/>
    <s v="Ms."/>
    <s v="Gwen"/>
    <s v="Meyer"/>
    <x v="76"/>
    <x v="78"/>
    <s v="Yes"/>
    <x v="0"/>
    <x v="0"/>
    <x v="3"/>
    <x v="0"/>
    <x v="0"/>
    <x v="2"/>
    <n v="0"/>
    <n v="41331.79"/>
    <x v="0"/>
    <s v="Tier - 2"/>
    <x v="3"/>
    <d v="1964-10-07T00:00:00"/>
    <x v="13"/>
    <x v="1"/>
    <x v="80"/>
  </r>
  <r>
    <s v="ID82"/>
    <s v="Mr."/>
    <s v="Patrick"/>
    <s v="Brickley"/>
    <x v="77"/>
    <x v="45"/>
    <s v="No"/>
    <x v="0"/>
    <x v="0"/>
    <x v="0"/>
    <x v="0"/>
    <x v="0"/>
    <x v="2"/>
    <n v="2"/>
    <n v="41271.5"/>
    <x v="0"/>
    <s v="Tier - 2"/>
    <x v="3"/>
    <d v="1977-08-27T00:00:00"/>
    <x v="29"/>
    <x v="0"/>
    <x v="81"/>
  </r>
  <r>
    <s v="ID83"/>
    <s v="Ms."/>
    <s v="Kate"/>
    <s v="Magee"/>
    <x v="78"/>
    <x v="79"/>
    <s v="Yes"/>
    <x v="0"/>
    <x v="0"/>
    <x v="3"/>
    <x v="0"/>
    <x v="0"/>
    <x v="2"/>
    <n v="0"/>
    <n v="41250.39"/>
    <x v="0"/>
    <s v="Tier - 3"/>
    <x v="3"/>
    <d v="1964-06-06T00:00:00"/>
    <x v="8"/>
    <x v="1"/>
    <x v="82"/>
  </r>
  <r>
    <s v="ID84"/>
    <s v="Mr."/>
    <s v="Kevin"/>
    <s v="Thoma"/>
    <x v="79"/>
    <x v="80"/>
    <s v="Yes"/>
    <x v="0"/>
    <x v="1"/>
    <x v="3"/>
    <x v="0"/>
    <x v="0"/>
    <x v="2"/>
    <n v="0"/>
    <n v="41191.57"/>
    <x v="0"/>
    <s v="Tier - 2"/>
    <x v="3"/>
    <d v="1969-08-08T00:00:00"/>
    <x v="16"/>
    <x v="0"/>
    <x v="83"/>
  </r>
  <r>
    <s v="ID85"/>
    <s v="Mr."/>
    <s v="Stephen"/>
    <s v="Heagy"/>
    <x v="80"/>
    <x v="81"/>
    <s v="No"/>
    <x v="0"/>
    <x v="0"/>
    <x v="1"/>
    <x v="0"/>
    <x v="0"/>
    <x v="2"/>
    <n v="0"/>
    <n v="41097.160000000003"/>
    <x v="0"/>
    <s v="Tier - 3"/>
    <x v="4"/>
    <d v="1972-09-06T00:00:00"/>
    <x v="28"/>
    <x v="0"/>
    <x v="84"/>
  </r>
  <r>
    <s v="ID86"/>
    <s v="Mr."/>
    <s v="Philip"/>
    <s v="Regnier"/>
    <x v="81"/>
    <x v="82"/>
    <s v="No"/>
    <x v="0"/>
    <x v="0"/>
    <x v="1"/>
    <x v="0"/>
    <x v="0"/>
    <x v="2"/>
    <n v="0"/>
    <n v="41055.29"/>
    <x v="0"/>
    <s v="Tier - 2"/>
    <x v="3"/>
    <d v="1972-08-12T00:00:00"/>
    <x v="28"/>
    <x v="0"/>
    <x v="85"/>
  </r>
  <r>
    <s v="ID87"/>
    <s v="Mr."/>
    <s v="Brett"/>
    <s v="Parendo"/>
    <x v="37"/>
    <x v="83"/>
    <s v="No"/>
    <x v="0"/>
    <x v="1"/>
    <x v="3"/>
    <x v="0"/>
    <x v="0"/>
    <x v="2"/>
    <n v="1"/>
    <n v="41034.22"/>
    <x v="0"/>
    <s v="Tier - 3"/>
    <x v="6"/>
    <d v="1979-10-11T00:00:00"/>
    <x v="18"/>
    <x v="0"/>
    <x v="86"/>
  </r>
  <r>
    <s v="ID88"/>
    <s v="Ms."/>
    <s v="Rebecca"/>
    <s v="Schell"/>
    <x v="82"/>
    <x v="84"/>
    <s v="No"/>
    <x v="0"/>
    <x v="0"/>
    <x v="0"/>
    <x v="0"/>
    <x v="0"/>
    <x v="0"/>
    <n v="0"/>
    <n v="40974.160000000003"/>
    <x v="0"/>
    <s v="Tier - 2"/>
    <x v="0"/>
    <d v="1974-06-05T00:00:00"/>
    <x v="30"/>
    <x v="0"/>
    <x v="87"/>
  </r>
  <r>
    <s v="ID89"/>
    <s v="Ms."/>
    <s v="Kelley"/>
    <s v="Driscoll"/>
    <x v="83"/>
    <x v="85"/>
    <s v="Yes"/>
    <x v="0"/>
    <x v="1"/>
    <x v="3"/>
    <x v="0"/>
    <x v="0"/>
    <x v="1"/>
    <n v="3"/>
    <n v="40961.29"/>
    <x v="0"/>
    <s v="Tier - 2"/>
    <x v="3"/>
    <d v="1983-09-08T00:00:00"/>
    <x v="33"/>
    <x v="0"/>
    <x v="88"/>
  </r>
  <r>
    <s v="ID90"/>
    <s v="Ms."/>
    <s v="Abigail"/>
    <s v="Mitchell"/>
    <x v="84"/>
    <x v="86"/>
    <s v="No"/>
    <x v="0"/>
    <x v="1"/>
    <x v="3"/>
    <x v="0"/>
    <x v="0"/>
    <x v="2"/>
    <n v="3"/>
    <n v="40941.29"/>
    <x v="0"/>
    <s v="Tier - 2"/>
    <x v="0"/>
    <d v="1979-09-16T00:00:00"/>
    <x v="18"/>
    <x v="0"/>
    <x v="89"/>
  </r>
  <r>
    <s v="ID91"/>
    <s v="Ms."/>
    <s v="Hope"/>
    <s v="Cutler"/>
    <x v="85"/>
    <x v="87"/>
    <s v="No"/>
    <x v="0"/>
    <x v="0"/>
    <x v="3"/>
    <x v="0"/>
    <x v="0"/>
    <x v="1"/>
    <n v="3"/>
    <n v="40932.43"/>
    <x v="0"/>
    <s v="Tier - 2"/>
    <x v="0"/>
    <d v="1992-08-04T00:00:00"/>
    <x v="34"/>
    <x v="0"/>
    <x v="90"/>
  </r>
  <r>
    <s v="ID92"/>
    <s v="Ms."/>
    <s v="Elyse"/>
    <s v="Derian"/>
    <x v="86"/>
    <x v="88"/>
    <s v="No"/>
    <x v="0"/>
    <x v="0"/>
    <x v="0"/>
    <x v="0"/>
    <x v="0"/>
    <x v="2"/>
    <n v="1"/>
    <n v="40904.199999999997"/>
    <x v="0"/>
    <s v="Tier - 1"/>
    <x v="2"/>
    <d v="1999-07-02T00:00:00"/>
    <x v="35"/>
    <x v="0"/>
    <x v="91"/>
  </r>
  <r>
    <s v="ID93"/>
    <s v="Mr."/>
    <s v="Nicholas"/>
    <s v="Farina"/>
    <x v="87"/>
    <x v="89"/>
    <s v="No"/>
    <x v="0"/>
    <x v="0"/>
    <x v="1"/>
    <x v="0"/>
    <x v="0"/>
    <x v="2"/>
    <n v="0"/>
    <n v="40817.85"/>
    <x v="0"/>
    <s v="Tier - 3"/>
    <x v="3"/>
    <d v="1972-06-10T00:00:00"/>
    <x v="28"/>
    <x v="0"/>
    <x v="92"/>
  </r>
  <r>
    <s v="ID94"/>
    <s v="Mr."/>
    <s v="David"/>
    <s v="Saunders"/>
    <x v="88"/>
    <x v="90"/>
    <s v="Yes"/>
    <x v="0"/>
    <x v="0"/>
    <x v="0"/>
    <x v="0"/>
    <x v="0"/>
    <x v="2"/>
    <n v="3"/>
    <n v="40720.550000000003"/>
    <x v="0"/>
    <s v="Tier - 3"/>
    <x v="1"/>
    <d v="1976-12-26T00:00:00"/>
    <x v="1"/>
    <x v="0"/>
    <x v="93"/>
  </r>
  <r>
    <s v="ID95"/>
    <s v="Ms."/>
    <s v="Natalie"/>
    <s v="Kratz"/>
    <x v="89"/>
    <x v="8"/>
    <s v="Yes"/>
    <x v="0"/>
    <x v="0"/>
    <x v="1"/>
    <x v="0"/>
    <x v="0"/>
    <x v="0"/>
    <n v="0"/>
    <n v="40692.910000000003"/>
    <x v="0"/>
    <s v="Tier - 1"/>
    <x v="3"/>
    <d v="1970-09-25T00:00:00"/>
    <x v="2"/>
    <x v="0"/>
    <x v="94"/>
  </r>
  <r>
    <s v="ID96"/>
    <s v="Mr."/>
    <s v="Thomas"/>
    <s v="Boland"/>
    <x v="90"/>
    <x v="91"/>
    <s v="Yes"/>
    <x v="0"/>
    <x v="0"/>
    <x v="3"/>
    <x v="0"/>
    <x v="0"/>
    <x v="0"/>
    <n v="1"/>
    <n v="40590.550000000003"/>
    <x v="0"/>
    <s v="Tier - 3"/>
    <x v="1"/>
    <d v="1975-07-10T00:00:00"/>
    <x v="27"/>
    <x v="0"/>
    <x v="95"/>
  </r>
  <r>
    <s v="ID97"/>
    <s v="Ms."/>
    <s v="Pamela"/>
    <s v="Van"/>
    <x v="66"/>
    <x v="92"/>
    <s v="Yes"/>
    <x v="0"/>
    <x v="0"/>
    <x v="0"/>
    <x v="0"/>
    <x v="0"/>
    <x v="2"/>
    <n v="0"/>
    <n v="40419.019999999997"/>
    <x v="0"/>
    <s v="Tier - 2"/>
    <x v="0"/>
    <d v="1985-11-03T00:00:00"/>
    <x v="17"/>
    <x v="0"/>
    <x v="96"/>
  </r>
  <r>
    <s v="ID98"/>
    <s v="Ms."/>
    <s v="Jessica"/>
    <s v="Ramsey"/>
    <x v="91"/>
    <x v="93"/>
    <s v="Yes"/>
    <x v="0"/>
    <x v="0"/>
    <x v="1"/>
    <x v="0"/>
    <x v="0"/>
    <x v="2"/>
    <n v="0"/>
    <n v="40373.74"/>
    <x v="0"/>
    <s v="Tier - 3"/>
    <x v="3"/>
    <d v="1966-08-12T00:00:00"/>
    <x v="24"/>
    <x v="1"/>
    <x v="97"/>
  </r>
  <r>
    <s v="ID99"/>
    <s v="Mr."/>
    <s v="Ron"/>
    <s v="Gage"/>
    <x v="92"/>
    <x v="94"/>
    <s v="No"/>
    <x v="0"/>
    <x v="0"/>
    <x v="0"/>
    <x v="0"/>
    <x v="0"/>
    <x v="0"/>
    <n v="0"/>
    <n v="40309.93"/>
    <x v="0"/>
    <s v="Tier - 3"/>
    <x v="3"/>
    <d v="1962-09-04T00:00:00"/>
    <x v="5"/>
    <x v="1"/>
    <x v="98"/>
  </r>
  <r>
    <s v="ID100"/>
    <s v="Mr."/>
    <s v="Daniel"/>
    <s v="Gollins"/>
    <x v="93"/>
    <x v="95"/>
    <s v="No"/>
    <x v="0"/>
    <x v="0"/>
    <x v="0"/>
    <x v="0"/>
    <x v="0"/>
    <x v="2"/>
    <n v="2"/>
    <n v="40284.379999999997"/>
    <x v="0"/>
    <s v="Tier - 3"/>
    <x v="1"/>
    <d v="1977-06-27T00:00:00"/>
    <x v="29"/>
    <x v="0"/>
    <x v="99"/>
  </r>
  <r>
    <s v="ID101"/>
    <s v="Mr."/>
    <s v="Brian"/>
    <s v="Benestad"/>
    <x v="94"/>
    <x v="96"/>
    <s v="Yes"/>
    <x v="0"/>
    <x v="0"/>
    <x v="0"/>
    <x v="0"/>
    <x v="0"/>
    <x v="0"/>
    <n v="1"/>
    <n v="40273.65"/>
    <x v="0"/>
    <s v="Tier - 3"/>
    <x v="0"/>
    <d v="1981-10-04T00:00:00"/>
    <x v="36"/>
    <x v="0"/>
    <x v="100"/>
  </r>
  <r>
    <s v="ID102"/>
    <s v="Ms."/>
    <s v="Sari"/>
    <s v="Aviv"/>
    <x v="95"/>
    <x v="97"/>
    <s v="Yes"/>
    <x v="0"/>
    <x v="0"/>
    <x v="0"/>
    <x v="0"/>
    <x v="0"/>
    <x v="0"/>
    <n v="1"/>
    <n v="40208.559999999998"/>
    <x v="0"/>
    <s v="Tier - 2"/>
    <x v="3"/>
    <d v="1981-07-28T00:00:00"/>
    <x v="36"/>
    <x v="0"/>
    <x v="101"/>
  </r>
  <r>
    <s v="ID103"/>
    <s v="Mr."/>
    <s v="Robert"/>
    <s v="Burns"/>
    <x v="96"/>
    <x v="98"/>
    <s v="No"/>
    <x v="0"/>
    <x v="1"/>
    <x v="3"/>
    <x v="0"/>
    <x v="0"/>
    <x v="2"/>
    <n v="2"/>
    <n v="40204.83"/>
    <x v="0"/>
    <s v="Tier - 3"/>
    <x v="1"/>
    <d v="1979-08-18T00:00:00"/>
    <x v="18"/>
    <x v="0"/>
    <x v="102"/>
  </r>
  <r>
    <s v="ID104"/>
    <s v="Mr."/>
    <s v="Ricardo"/>
    <s v="Maldonado"/>
    <x v="97"/>
    <x v="46"/>
    <s v="Yes"/>
    <x v="0"/>
    <x v="0"/>
    <x v="0"/>
    <x v="0"/>
    <x v="0"/>
    <x v="2"/>
    <n v="4"/>
    <n v="40182.25"/>
    <x v="0"/>
    <s v="Tier - 2"/>
    <x v="3"/>
    <d v="1985-10-21T00:00:00"/>
    <x v="17"/>
    <x v="0"/>
    <x v="103"/>
  </r>
  <r>
    <s v="ID105"/>
    <s v="Mr."/>
    <s v="Gedion"/>
    <s v="Yitref"/>
    <x v="98"/>
    <x v="99"/>
    <s v="Yes"/>
    <x v="0"/>
    <x v="1"/>
    <x v="3"/>
    <x v="0"/>
    <x v="0"/>
    <x v="1"/>
    <n v="2"/>
    <n v="40103.89"/>
    <x v="0"/>
    <s v="Tier - 2"/>
    <x v="3"/>
    <d v="1983-10-14T00:00:00"/>
    <x v="33"/>
    <x v="0"/>
    <x v="104"/>
  </r>
  <r>
    <s v="ID106"/>
    <s v="Mr."/>
    <s v="Mark"/>
    <s v="Loudon-Brown"/>
    <x v="99"/>
    <x v="100"/>
    <s v="Yes"/>
    <x v="0"/>
    <x v="0"/>
    <x v="1"/>
    <x v="0"/>
    <x v="0"/>
    <x v="1"/>
    <n v="0"/>
    <n v="40069.440000000002"/>
    <x v="0"/>
    <s v="Tier - 3"/>
    <x v="3"/>
    <d v="1966-08-12T00:00:00"/>
    <x v="24"/>
    <x v="1"/>
    <x v="105"/>
  </r>
  <r>
    <s v="ID107"/>
    <s v="Mr."/>
    <s v="Gamini"/>
    <s v="Sugathadasa"/>
    <x v="100"/>
    <x v="101"/>
    <s v="No"/>
    <x v="0"/>
    <x v="0"/>
    <x v="0"/>
    <x v="0"/>
    <x v="0"/>
    <x v="0"/>
    <n v="2"/>
    <n v="40054.730000000003"/>
    <x v="0"/>
    <s v="Tier - 3"/>
    <x v="3"/>
    <d v="1978-12-20T00:00:00"/>
    <x v="9"/>
    <x v="0"/>
    <x v="106"/>
  </r>
  <r>
    <s v="ID108"/>
    <s v="Ms."/>
    <s v="Emily"/>
    <s v="Ganley"/>
    <x v="101"/>
    <x v="102"/>
    <s v="No"/>
    <x v="0"/>
    <x v="0"/>
    <x v="0"/>
    <x v="0"/>
    <x v="0"/>
    <x v="2"/>
    <n v="2"/>
    <n v="40003.33"/>
    <x v="0"/>
    <s v="Tier - 1"/>
    <x v="1"/>
    <d v="1982-12-25T00:00:00"/>
    <x v="37"/>
    <x v="0"/>
    <x v="107"/>
  </r>
  <r>
    <s v="ID109"/>
    <s v="Ms."/>
    <s v="Amanda"/>
    <s v="Potter"/>
    <x v="50"/>
    <x v="103"/>
    <s v="No"/>
    <x v="0"/>
    <x v="0"/>
    <x v="3"/>
    <x v="0"/>
    <x v="0"/>
    <x v="2"/>
    <n v="3"/>
    <n v="39983.43"/>
    <x v="1"/>
    <s v="Tier - 3"/>
    <x v="1"/>
    <d v="1987-08-08T00:00:00"/>
    <x v="38"/>
    <x v="0"/>
    <x v="108"/>
  </r>
  <r>
    <s v="ID110"/>
    <s v="Mr."/>
    <s v="Nicholas"/>
    <s v="Rasmussen"/>
    <x v="102"/>
    <x v="104"/>
    <s v="Yes"/>
    <x v="0"/>
    <x v="0"/>
    <x v="3"/>
    <x v="0"/>
    <x v="0"/>
    <x v="0"/>
    <n v="1"/>
    <n v="39963.120000000003"/>
    <x v="1"/>
    <s v="Tier - 2"/>
    <x v="3"/>
    <d v="1975-12-02T00:00:00"/>
    <x v="27"/>
    <x v="0"/>
    <x v="109"/>
  </r>
  <r>
    <s v="ID111"/>
    <s v="Mr."/>
    <s v="Knox"/>
    <s v="Robinson"/>
    <x v="103"/>
    <x v="105"/>
    <s v="Yes"/>
    <x v="0"/>
    <x v="0"/>
    <x v="0"/>
    <x v="0"/>
    <x v="0"/>
    <x v="1"/>
    <n v="1"/>
    <n v="39871.699999999997"/>
    <x v="0"/>
    <s v="Tier - 2"/>
    <x v="0"/>
    <d v="1985-08-22T00:00:00"/>
    <x v="17"/>
    <x v="0"/>
    <x v="110"/>
  </r>
  <r>
    <s v="ID112"/>
    <s v="Ms."/>
    <s v="Yianna"/>
    <s v="Antonopoulos"/>
    <x v="104"/>
    <x v="106"/>
    <s v="Yes"/>
    <x v="0"/>
    <x v="1"/>
    <x v="3"/>
    <x v="0"/>
    <x v="0"/>
    <x v="1"/>
    <n v="3"/>
    <n v="39865.699999999997"/>
    <x v="1"/>
    <s v="Tier - 2"/>
    <x v="3"/>
    <d v="1983-06-01T00:00:00"/>
    <x v="37"/>
    <x v="0"/>
    <x v="111"/>
  </r>
  <r>
    <s v="ID113"/>
    <s v="Ms."/>
    <s v="Roberta"/>
    <s v="Groner"/>
    <x v="105"/>
    <x v="18"/>
    <s v="Yes"/>
    <x v="0"/>
    <x v="0"/>
    <x v="0"/>
    <x v="0"/>
    <x v="0"/>
    <x v="2"/>
    <n v="2"/>
    <n v="39836.519999999997"/>
    <x v="1"/>
    <s v="Tier - 1"/>
    <x v="3"/>
    <d v="1985-07-17T00:00:00"/>
    <x v="17"/>
    <x v="0"/>
    <x v="112"/>
  </r>
  <r>
    <s v="ID114"/>
    <s v="Mr."/>
    <s v="Benjamin"/>
    <s v="Zywicki"/>
    <x v="106"/>
    <x v="107"/>
    <s v="No"/>
    <x v="0"/>
    <x v="0"/>
    <x v="3"/>
    <x v="0"/>
    <x v="0"/>
    <x v="2"/>
    <n v="1"/>
    <n v="39774.28"/>
    <x v="0"/>
    <s v="Tier - 1"/>
    <x v="7"/>
    <d v="1987-07-24T00:00:00"/>
    <x v="38"/>
    <x v="0"/>
    <x v="113"/>
  </r>
  <r>
    <s v="ID115"/>
    <s v="Mr."/>
    <s v="Craig"/>
    <s v="Cardinal"/>
    <x v="107"/>
    <x v="108"/>
    <s v="No"/>
    <x v="0"/>
    <x v="0"/>
    <x v="1"/>
    <x v="0"/>
    <x v="0"/>
    <x v="0"/>
    <n v="0"/>
    <n v="39727.61"/>
    <x v="0"/>
    <s v="Tier - 2"/>
    <x v="3"/>
    <d v="1973-12-17T00:00:00"/>
    <x v="30"/>
    <x v="0"/>
    <x v="114"/>
  </r>
  <r>
    <s v="ID116"/>
    <s v="Ms."/>
    <s v="Ann"/>
    <s v="Alleman"/>
    <x v="88"/>
    <x v="109"/>
    <s v="No"/>
    <x v="0"/>
    <x v="0"/>
    <x v="0"/>
    <x v="0"/>
    <x v="0"/>
    <x v="1"/>
    <n v="1"/>
    <n v="39725.519999999997"/>
    <x v="1"/>
    <s v="Tier - 1"/>
    <x v="1"/>
    <d v="1977-08-12T00:00:00"/>
    <x v="29"/>
    <x v="0"/>
    <x v="115"/>
  </r>
  <r>
    <s v="ID117"/>
    <s v="Mr."/>
    <s v="Jamie"/>
    <s v="Stroffolino"/>
    <x v="108"/>
    <x v="60"/>
    <s v="No"/>
    <x v="0"/>
    <x v="1"/>
    <x v="3"/>
    <x v="0"/>
    <x v="0"/>
    <x v="1"/>
    <n v="0"/>
    <n v="39722.75"/>
    <x v="0"/>
    <s v="Tier - 1"/>
    <x v="0"/>
    <d v="2003-07-16T00:00:00"/>
    <x v="39"/>
    <x v="0"/>
    <x v="116"/>
  </r>
  <r>
    <s v="ID118"/>
    <s v="Mr."/>
    <s v="John"/>
    <s v="Clubb"/>
    <x v="109"/>
    <x v="110"/>
    <s v="No"/>
    <x v="0"/>
    <x v="0"/>
    <x v="0"/>
    <x v="0"/>
    <x v="0"/>
    <x v="0"/>
    <n v="0"/>
    <n v="39721.93"/>
    <x v="1"/>
    <s v="Tier - 2"/>
    <x v="3"/>
    <d v="1968-09-29T00:00:00"/>
    <x v="0"/>
    <x v="0"/>
    <x v="117"/>
  </r>
  <r>
    <s v="ID119"/>
    <s v="Mr."/>
    <s v="Charlie"/>
    <s v="McGoogan"/>
    <x v="110"/>
    <x v="111"/>
    <s v="No"/>
    <x v="0"/>
    <x v="0"/>
    <x v="0"/>
    <x v="0"/>
    <x v="0"/>
    <x v="2"/>
    <n v="2"/>
    <n v="39670.44"/>
    <x v="1"/>
    <s v="Tier - 1"/>
    <x v="1"/>
    <d v="1977-12-17T00:00:00"/>
    <x v="29"/>
    <x v="0"/>
    <x v="118"/>
  </r>
  <r>
    <s v="ID120"/>
    <s v="Mr."/>
    <s v="Meb"/>
    <s v="Keflezighi"/>
    <x v="11"/>
    <x v="112"/>
    <s v="Yes"/>
    <x v="0"/>
    <x v="0"/>
    <x v="3"/>
    <x v="0"/>
    <x v="0"/>
    <x v="2"/>
    <n v="0"/>
    <n v="39611.760000000002"/>
    <x v="0"/>
    <s v="Tier - 3"/>
    <x v="0"/>
    <d v="1995-08-07T00:00:00"/>
    <x v="40"/>
    <x v="0"/>
    <x v="119"/>
  </r>
  <r>
    <s v="ID121"/>
    <s v="Mr."/>
    <s v="Aaqib"/>
    <s v="Syed"/>
    <x v="111"/>
    <x v="113"/>
    <s v="Yes"/>
    <x v="0"/>
    <x v="0"/>
    <x v="0"/>
    <x v="0"/>
    <x v="0"/>
    <x v="0"/>
    <n v="3"/>
    <n v="39597.410000000003"/>
    <x v="0"/>
    <s v="Tier - 2"/>
    <x v="6"/>
    <d v="1981-07-05T00:00:00"/>
    <x v="36"/>
    <x v="0"/>
    <x v="120"/>
  </r>
  <r>
    <s v="ID122"/>
    <s v="Mr."/>
    <s v="Craig"/>
    <s v="Segal"/>
    <x v="32"/>
    <x v="114"/>
    <s v="No"/>
    <x v="0"/>
    <x v="0"/>
    <x v="0"/>
    <x v="0"/>
    <x v="0"/>
    <x v="0"/>
    <n v="1"/>
    <n v="39556.49"/>
    <x v="0"/>
    <s v="Tier - 2"/>
    <x v="5"/>
    <d v="1978-07-12T00:00:00"/>
    <x v="9"/>
    <x v="0"/>
    <x v="121"/>
  </r>
  <r>
    <s v="ID123"/>
    <s v="Ms."/>
    <s v="Meredith"/>
    <s v="Defranco"/>
    <x v="112"/>
    <x v="115"/>
    <s v="Yes"/>
    <x v="0"/>
    <x v="0"/>
    <x v="1"/>
    <x v="0"/>
    <x v="0"/>
    <x v="2"/>
    <n v="0"/>
    <n v="39396.86"/>
    <x v="1"/>
    <s v="Tier - 2"/>
    <x v="3"/>
    <d v="1966-06-24T00:00:00"/>
    <x v="24"/>
    <x v="1"/>
    <x v="122"/>
  </r>
  <r>
    <s v="ID124"/>
    <s v="Mr."/>
    <s v="Doug"/>
    <s v="Kells"/>
    <x v="113"/>
    <x v="116"/>
    <s v="No"/>
    <x v="0"/>
    <x v="0"/>
    <x v="0"/>
    <x v="0"/>
    <x v="0"/>
    <x v="0"/>
    <n v="2"/>
    <n v="39352.6"/>
    <x v="1"/>
    <s v="Tier - 3"/>
    <x v="3"/>
    <d v="1978-08-05T00:00:00"/>
    <x v="9"/>
    <x v="0"/>
    <x v="123"/>
  </r>
  <r>
    <s v="ID125"/>
    <s v="Ms."/>
    <s v="Elizabeth"/>
    <s v="Lawton"/>
    <x v="114"/>
    <x v="117"/>
    <s v="No"/>
    <x v="0"/>
    <x v="0"/>
    <x v="0"/>
    <x v="0"/>
    <x v="0"/>
    <x v="2"/>
    <n v="3"/>
    <n v="39315.279999999999"/>
    <x v="1"/>
    <s v="Tier - 3"/>
    <x v="3"/>
    <d v="1982-08-16T00:00:00"/>
    <x v="37"/>
    <x v="0"/>
    <x v="124"/>
  </r>
  <r>
    <s v="ID126"/>
    <s v="Mr."/>
    <s v="Matthew"/>
    <s v="Bejar"/>
    <x v="115"/>
    <x v="109"/>
    <s v="No"/>
    <x v="0"/>
    <x v="0"/>
    <x v="3"/>
    <x v="0"/>
    <x v="0"/>
    <x v="1"/>
    <n v="2"/>
    <n v="39241.440000000002"/>
    <x v="0"/>
    <s v="Tier - 3"/>
    <x v="3"/>
    <d v="1992-11-30T00:00:00"/>
    <x v="34"/>
    <x v="0"/>
    <x v="125"/>
  </r>
  <r>
    <s v="ID127"/>
    <s v="Mr."/>
    <s v="Guillermo"/>
    <s v="Navarro"/>
    <x v="116"/>
    <x v="118"/>
    <s v="No"/>
    <x v="0"/>
    <x v="0"/>
    <x v="0"/>
    <x v="0"/>
    <x v="0"/>
    <x v="0"/>
    <n v="0"/>
    <n v="39221.120000000003"/>
    <x v="1"/>
    <s v="Tier - 1"/>
    <x v="3"/>
    <d v="1962-07-07T00:00:00"/>
    <x v="5"/>
    <x v="1"/>
    <x v="126"/>
  </r>
  <r>
    <s v="ID128"/>
    <s v="Mr."/>
    <s v="Ryan"/>
    <s v="Tice"/>
    <x v="101"/>
    <x v="18"/>
    <s v="No"/>
    <x v="0"/>
    <x v="0"/>
    <x v="0"/>
    <x v="0"/>
    <x v="0"/>
    <x v="2"/>
    <n v="1"/>
    <n v="39125.33"/>
    <x v="0"/>
    <s v="Tier - 1"/>
    <x v="4"/>
    <d v="1982-08-04T00:00:00"/>
    <x v="37"/>
    <x v="0"/>
    <x v="127"/>
  </r>
  <r>
    <s v="ID129"/>
    <s v="Mr."/>
    <s v="Dane"/>
    <s v="Wolf"/>
    <x v="54"/>
    <x v="119"/>
    <s v="Yes"/>
    <x v="0"/>
    <x v="0"/>
    <x v="0"/>
    <x v="0"/>
    <x v="0"/>
    <x v="1"/>
    <n v="1"/>
    <n v="39047.29"/>
    <x v="0"/>
    <s v="Tier - 3"/>
    <x v="6"/>
    <d v="1985-09-20T00:00:00"/>
    <x v="17"/>
    <x v="0"/>
    <x v="128"/>
  </r>
  <r>
    <s v="ID130"/>
    <s v="Mr."/>
    <s v="Jonas"/>
    <s v="Oppedal"/>
    <x v="117"/>
    <x v="8"/>
    <s v="No"/>
    <x v="0"/>
    <x v="0"/>
    <x v="0"/>
    <x v="0"/>
    <x v="0"/>
    <x v="0"/>
    <n v="2"/>
    <n v="38998.550000000003"/>
    <x v="0"/>
    <s v="Tier - 1"/>
    <x v="3"/>
    <d v="1978-10-12T00:00:00"/>
    <x v="9"/>
    <x v="0"/>
    <x v="129"/>
  </r>
  <r>
    <s v="ID131"/>
    <s v="Mr."/>
    <s v="George"/>
    <s v="Wright"/>
    <x v="118"/>
    <x v="1"/>
    <s v="No"/>
    <x v="0"/>
    <x v="0"/>
    <x v="0"/>
    <x v="0"/>
    <x v="0"/>
    <x v="1"/>
    <n v="2"/>
    <n v="38947.43"/>
    <x v="1"/>
    <s v="Tier - 3"/>
    <x v="3"/>
    <d v="1980-09-24T00:00:00"/>
    <x v="25"/>
    <x v="0"/>
    <x v="130"/>
  </r>
  <r>
    <s v="ID132"/>
    <s v="Ms."/>
    <s v="Sara"/>
    <s v="Ellis"/>
    <x v="119"/>
    <x v="24"/>
    <s v="Yes"/>
    <x v="0"/>
    <x v="0"/>
    <x v="0"/>
    <x v="0"/>
    <x v="0"/>
    <x v="2"/>
    <n v="2"/>
    <n v="38932.559999999998"/>
    <x v="1"/>
    <s v="Tier - 3"/>
    <x v="3"/>
    <d v="1976-12-15T00:00:00"/>
    <x v="1"/>
    <x v="0"/>
    <x v="131"/>
  </r>
  <r>
    <s v="ID133"/>
    <s v="Mr."/>
    <s v="Nick"/>
    <s v="Taormina"/>
    <x v="120"/>
    <x v="120"/>
    <s v="No"/>
    <x v="0"/>
    <x v="0"/>
    <x v="3"/>
    <x v="0"/>
    <x v="0"/>
    <x v="2"/>
    <n v="3"/>
    <n v="38924.04"/>
    <x v="1"/>
    <s v="Tier - 2"/>
    <x v="3"/>
    <d v="1987-06-16T00:00:00"/>
    <x v="38"/>
    <x v="0"/>
    <x v="132"/>
  </r>
  <r>
    <s v="ID134"/>
    <s v="Mr."/>
    <s v="Timothy"/>
    <s v="Lynch"/>
    <x v="121"/>
    <x v="121"/>
    <s v="Yes"/>
    <x v="0"/>
    <x v="0"/>
    <x v="0"/>
    <x v="0"/>
    <x v="0"/>
    <x v="0"/>
    <n v="0"/>
    <n v="38893.360000000001"/>
    <x v="0"/>
    <s v="Tier - 2"/>
    <x v="3"/>
    <d v="1967-07-30T00:00:00"/>
    <x v="22"/>
    <x v="1"/>
    <x v="133"/>
  </r>
  <r>
    <s v="ID135"/>
    <s v="Ms."/>
    <s v="Becky"/>
    <s v="Tavella"/>
    <x v="66"/>
    <x v="78"/>
    <s v="Yes"/>
    <x v="0"/>
    <x v="0"/>
    <x v="3"/>
    <x v="0"/>
    <x v="0"/>
    <x v="2"/>
    <n v="0"/>
    <n v="38869.25"/>
    <x v="1"/>
    <s v="Tier - 2"/>
    <x v="3"/>
    <d v="1964-06-06T00:00:00"/>
    <x v="8"/>
    <x v="1"/>
    <x v="134"/>
  </r>
  <r>
    <s v="ID136"/>
    <s v="Ms."/>
    <s v="Steph"/>
    <s v="Neufeld"/>
    <x v="122"/>
    <x v="69"/>
    <s v="No"/>
    <x v="0"/>
    <x v="1"/>
    <x v="3"/>
    <x v="0"/>
    <x v="0"/>
    <x v="2"/>
    <n v="2"/>
    <n v="38836.980000000003"/>
    <x v="1"/>
    <s v="Tier - 1"/>
    <x v="3"/>
    <d v="1979-12-03T00:00:00"/>
    <x v="18"/>
    <x v="0"/>
    <x v="135"/>
  </r>
  <r>
    <s v="ID137"/>
    <s v="Ms."/>
    <s v="Kristine"/>
    <s v="Walhovd"/>
    <x v="123"/>
    <x v="122"/>
    <s v="No"/>
    <x v="1"/>
    <x v="0"/>
    <x v="3"/>
    <x v="0"/>
    <x v="0"/>
    <x v="2"/>
    <n v="0"/>
    <n v="38792.69"/>
    <x v="1"/>
    <s v="Tier - 2"/>
    <x v="0"/>
    <d v="2004-12-05T00:00:00"/>
    <x v="41"/>
    <x v="2"/>
    <x v="136"/>
  </r>
  <r>
    <s v="ID138"/>
    <s v="Mr."/>
    <s v="Taylor"/>
    <s v="Washburn"/>
    <x v="124"/>
    <x v="123"/>
    <s v="No"/>
    <x v="0"/>
    <x v="0"/>
    <x v="0"/>
    <x v="0"/>
    <x v="0"/>
    <x v="1"/>
    <n v="3"/>
    <n v="38746.36"/>
    <x v="0"/>
    <s v="Tier - 2"/>
    <x v="1"/>
    <d v="1991-11-08T00:00:00"/>
    <x v="42"/>
    <x v="0"/>
    <x v="137"/>
  </r>
  <r>
    <s v="ID139"/>
    <s v="Mr."/>
    <s v="William"/>
    <s v="Mroz"/>
    <x v="125"/>
    <x v="124"/>
    <s v="Yes"/>
    <x v="0"/>
    <x v="0"/>
    <x v="0"/>
    <x v="0"/>
    <x v="0"/>
    <x v="2"/>
    <n v="2"/>
    <n v="38740.120000000003"/>
    <x v="1"/>
    <s v="Tier - 2"/>
    <x v="1"/>
    <d v="1976-06-15T00:00:00"/>
    <x v="1"/>
    <x v="0"/>
    <x v="138"/>
  </r>
  <r>
    <s v="ID140"/>
    <s v="Mr."/>
    <s v="Sage"/>
    <s v="Canaday"/>
    <x v="20"/>
    <x v="125"/>
    <s v="No"/>
    <x v="0"/>
    <x v="0"/>
    <x v="0"/>
    <x v="0"/>
    <x v="0"/>
    <x v="2"/>
    <n v="2"/>
    <n v="38711"/>
    <x v="1"/>
    <s v="Tier - 2"/>
    <x v="3"/>
    <d v="1991-11-02T00:00:00"/>
    <x v="42"/>
    <x v="0"/>
    <x v="139"/>
  </r>
  <r>
    <s v="ID141"/>
    <s v="Mr."/>
    <s v="Cole"/>
    <s v="Atkins"/>
    <x v="40"/>
    <x v="126"/>
    <s v="Yes"/>
    <x v="0"/>
    <x v="0"/>
    <x v="3"/>
    <x v="0"/>
    <x v="0"/>
    <x v="0"/>
    <n v="1"/>
    <n v="38709.18"/>
    <x v="0"/>
    <s v="Tier - 3"/>
    <x v="0"/>
    <d v="1986-07-20T00:00:00"/>
    <x v="26"/>
    <x v="0"/>
    <x v="140"/>
  </r>
  <r>
    <s v="ID142"/>
    <s v="Mr."/>
    <s v="Jesse"/>
    <s v="Kropelnicki"/>
    <x v="126"/>
    <x v="127"/>
    <s v="No"/>
    <x v="0"/>
    <x v="0"/>
    <x v="0"/>
    <x v="0"/>
    <x v="0"/>
    <x v="2"/>
    <n v="3"/>
    <n v="38652.089999999997"/>
    <x v="1"/>
    <s v="Tier - 2"/>
    <x v="3"/>
    <d v="1990-07-13T00:00:00"/>
    <x v="3"/>
    <x v="0"/>
    <x v="141"/>
  </r>
  <r>
    <s v="ID143"/>
    <s v="Ms."/>
    <s v="Tammi"/>
    <s v="Braund"/>
    <x v="106"/>
    <x v="128"/>
    <s v="No"/>
    <x v="0"/>
    <x v="0"/>
    <x v="0"/>
    <x v="0"/>
    <x v="0"/>
    <x v="1"/>
    <n v="2"/>
    <n v="38511.629999999997"/>
    <x v="1"/>
    <s v="Tier - 2"/>
    <x v="2"/>
    <d v="1999-11-12T00:00:00"/>
    <x v="35"/>
    <x v="0"/>
    <x v="142"/>
  </r>
  <r>
    <s v="ID144"/>
    <s v="Mr."/>
    <s v="Matthew"/>
    <s v="Anderson"/>
    <x v="127"/>
    <x v="129"/>
    <s v="Yes"/>
    <x v="0"/>
    <x v="0"/>
    <x v="3"/>
    <x v="0"/>
    <x v="0"/>
    <x v="0"/>
    <n v="2"/>
    <n v="38415.47"/>
    <x v="0"/>
    <s v="Tier - 2"/>
    <x v="3"/>
    <d v="1986-06-21T00:00:00"/>
    <x v="26"/>
    <x v="0"/>
    <x v="143"/>
  </r>
  <r>
    <s v="ID145"/>
    <s v="Mr."/>
    <s v="Eric"/>
    <s v="Bilbrey"/>
    <x v="128"/>
    <x v="130"/>
    <s v="No"/>
    <x v="0"/>
    <x v="0"/>
    <x v="0"/>
    <x v="0"/>
    <x v="0"/>
    <x v="0"/>
    <n v="0"/>
    <n v="38405.26"/>
    <x v="1"/>
    <s v="Tier - 1"/>
    <x v="3"/>
    <d v="1971-12-23T00:00:00"/>
    <x v="14"/>
    <x v="0"/>
    <x v="144"/>
  </r>
  <r>
    <s v="ID146"/>
    <s v="Ms."/>
    <s v="Valeria"/>
    <s v="Curtis"/>
    <x v="129"/>
    <x v="131"/>
    <s v="Yes"/>
    <x v="0"/>
    <x v="0"/>
    <x v="1"/>
    <x v="0"/>
    <x v="0"/>
    <x v="0"/>
    <n v="0"/>
    <n v="38389.79"/>
    <x v="1"/>
    <s v="Tier - 3"/>
    <x v="3"/>
    <d v="1970-08-22T00:00:00"/>
    <x v="2"/>
    <x v="0"/>
    <x v="145"/>
  </r>
  <r>
    <s v="ID147"/>
    <s v="Mr."/>
    <s v="Michael"/>
    <s v="Meyer"/>
    <x v="130"/>
    <x v="132"/>
    <s v="No"/>
    <x v="0"/>
    <x v="0"/>
    <x v="0"/>
    <x v="0"/>
    <x v="0"/>
    <x v="0"/>
    <n v="2"/>
    <n v="38344.57"/>
    <x v="0"/>
    <s v="Tier - 3"/>
    <x v="3"/>
    <d v="2002-09-17T00:00:00"/>
    <x v="43"/>
    <x v="0"/>
    <x v="146"/>
  </r>
  <r>
    <s v="ID148"/>
    <s v="Mr."/>
    <s v="Rami"/>
    <s v="Bardeesy"/>
    <x v="131"/>
    <x v="133"/>
    <s v="No"/>
    <x v="0"/>
    <x v="0"/>
    <x v="0"/>
    <x v="0"/>
    <x v="0"/>
    <x v="2"/>
    <n v="2"/>
    <n v="38313.129999999997"/>
    <x v="0"/>
    <s v="Tier - 3"/>
    <x v="3"/>
    <d v="1980-06-12T00:00:00"/>
    <x v="25"/>
    <x v="0"/>
    <x v="147"/>
  </r>
  <r>
    <s v="ID149"/>
    <s v="Mr."/>
    <s v="Denis"/>
    <s v="Shanahan"/>
    <x v="94"/>
    <x v="40"/>
    <s v="No"/>
    <x v="0"/>
    <x v="0"/>
    <x v="0"/>
    <x v="0"/>
    <x v="0"/>
    <x v="2"/>
    <n v="1"/>
    <n v="38282.75"/>
    <x v="0"/>
    <s v="Tier - 2"/>
    <x v="0"/>
    <d v="1989-10-30T00:00:00"/>
    <x v="4"/>
    <x v="0"/>
    <x v="148"/>
  </r>
  <r>
    <s v="ID150"/>
    <s v="Mr."/>
    <s v="Brian"/>
    <s v="Sutter"/>
    <x v="132"/>
    <x v="134"/>
    <s v="No"/>
    <x v="0"/>
    <x v="0"/>
    <x v="0"/>
    <x v="0"/>
    <x v="1"/>
    <x v="2"/>
    <n v="1"/>
    <n v="38245.589999999997"/>
    <x v="0"/>
    <s v="Tier - 2"/>
    <x v="0"/>
    <d v="1980-08-16T00:00:00"/>
    <x v="25"/>
    <x v="0"/>
    <x v="149"/>
  </r>
  <r>
    <s v="ID151"/>
    <s v="Ms."/>
    <s v="Bonnie"/>
    <s v="Yesian"/>
    <x v="133"/>
    <x v="135"/>
    <s v="Yes"/>
    <x v="0"/>
    <x v="0"/>
    <x v="3"/>
    <x v="0"/>
    <x v="0"/>
    <x v="2"/>
    <n v="0"/>
    <n v="38241.74"/>
    <x v="1"/>
    <s v="Tier - 3"/>
    <x v="3"/>
    <d v="1964-06-16T00:00:00"/>
    <x v="13"/>
    <x v="1"/>
    <x v="150"/>
  </r>
  <r>
    <s v="ID152"/>
    <s v="Mr."/>
    <s v="Michael"/>
    <s v="Meers"/>
    <x v="134"/>
    <x v="120"/>
    <s v="No"/>
    <x v="0"/>
    <x v="0"/>
    <x v="0"/>
    <x v="0"/>
    <x v="0"/>
    <x v="2"/>
    <n v="3"/>
    <n v="38237.339999999997"/>
    <x v="1"/>
    <s v="Tier - 3"/>
    <x v="3"/>
    <d v="1989-09-08T00:00:00"/>
    <x v="4"/>
    <x v="0"/>
    <x v="151"/>
  </r>
  <r>
    <s v="ID153"/>
    <s v="Mr."/>
    <s v="Paul"/>
    <s v="Conlon"/>
    <x v="135"/>
    <x v="60"/>
    <s v="No"/>
    <x v="0"/>
    <x v="0"/>
    <x v="1"/>
    <x v="0"/>
    <x v="0"/>
    <x v="1"/>
    <n v="0"/>
    <n v="38189.1"/>
    <x v="1"/>
    <s v="Tier - 2"/>
    <x v="3"/>
    <d v="1972-11-19T00:00:00"/>
    <x v="28"/>
    <x v="0"/>
    <x v="152"/>
  </r>
  <r>
    <s v="ID154"/>
    <s v="Mr."/>
    <s v="Michael"/>
    <s v="Arnstein"/>
    <x v="136"/>
    <x v="136"/>
    <s v="No"/>
    <x v="0"/>
    <x v="0"/>
    <x v="3"/>
    <x v="0"/>
    <x v="0"/>
    <x v="1"/>
    <n v="0"/>
    <n v="38126.25"/>
    <x v="0"/>
    <s v="Tier - 3"/>
    <x v="0"/>
    <d v="1998-07-29T00:00:00"/>
    <x v="44"/>
    <x v="0"/>
    <x v="153"/>
  </r>
  <r>
    <s v="ID155"/>
    <s v="Mr."/>
    <s v="Samuel"/>
    <s v="Jurek"/>
    <x v="137"/>
    <x v="67"/>
    <s v="No"/>
    <x v="0"/>
    <x v="1"/>
    <x v="3"/>
    <x v="0"/>
    <x v="1"/>
    <x v="2"/>
    <n v="0"/>
    <n v="37829.72"/>
    <x v="0"/>
    <s v="Tier - 2"/>
    <x v="3"/>
    <d v="1979-09-09T00:00:00"/>
    <x v="18"/>
    <x v="0"/>
    <x v="154"/>
  </r>
  <r>
    <s v="ID156"/>
    <s v="Mr."/>
    <s v="Matthew"/>
    <s v="Thill"/>
    <x v="138"/>
    <x v="70"/>
    <s v="Yes"/>
    <x v="0"/>
    <x v="1"/>
    <x v="3"/>
    <x v="0"/>
    <x v="0"/>
    <x v="2"/>
    <n v="3"/>
    <n v="37800.980000000003"/>
    <x v="1"/>
    <s v="Tier - 2"/>
    <x v="3"/>
    <d v="1983-07-26T00:00:00"/>
    <x v="33"/>
    <x v="0"/>
    <x v="155"/>
  </r>
  <r>
    <s v="ID157"/>
    <s v="Mr."/>
    <s v="Daniel"/>
    <s v="Glaz"/>
    <x v="139"/>
    <x v="137"/>
    <s v="Yes"/>
    <x v="0"/>
    <x v="0"/>
    <x v="3"/>
    <x v="0"/>
    <x v="0"/>
    <x v="0"/>
    <n v="0"/>
    <n v="37742.58"/>
    <x v="0"/>
    <s v="Tier - 1"/>
    <x v="0"/>
    <d v="1986-08-15T00:00:00"/>
    <x v="26"/>
    <x v="0"/>
    <x v="156"/>
  </r>
  <r>
    <s v="ID158"/>
    <s v="Ms."/>
    <s v="Syndy"/>
    <s v="Sampson"/>
    <x v="140"/>
    <x v="138"/>
    <s v="Yes"/>
    <x v="0"/>
    <x v="0"/>
    <x v="0"/>
    <x v="0"/>
    <x v="0"/>
    <x v="2"/>
    <n v="2"/>
    <n v="37735.199999999997"/>
    <x v="1"/>
    <s v="Tier - 2"/>
    <x v="3"/>
    <d v="1976-09-18T00:00:00"/>
    <x v="1"/>
    <x v="0"/>
    <x v="157"/>
  </r>
  <r>
    <s v="ID159"/>
    <s v="Ms."/>
    <s v="Aleksandra"/>
    <s v="Duliba"/>
    <x v="141"/>
    <x v="89"/>
    <s v="Yes"/>
    <x v="0"/>
    <x v="0"/>
    <x v="3"/>
    <x v="0"/>
    <x v="0"/>
    <x v="2"/>
    <n v="1"/>
    <n v="37701.879999999997"/>
    <x v="1"/>
    <s v="Tier - 3"/>
    <x v="8"/>
    <d v="1988-10-10T00:00:00"/>
    <x v="23"/>
    <x v="0"/>
    <x v="158"/>
  </r>
  <r>
    <s v="ID160"/>
    <s v="Mr."/>
    <s v="Steeve"/>
    <s v="Tanguay"/>
    <x v="142"/>
    <x v="116"/>
    <s v="Yes"/>
    <x v="0"/>
    <x v="0"/>
    <x v="1"/>
    <x v="0"/>
    <x v="0"/>
    <x v="0"/>
    <n v="0"/>
    <n v="37675.06"/>
    <x v="1"/>
    <s v="Tier - 3"/>
    <x v="3"/>
    <d v="1970-10-28T00:00:00"/>
    <x v="2"/>
    <x v="0"/>
    <x v="159"/>
  </r>
  <r>
    <s v="ID161"/>
    <s v="Mr."/>
    <s v="Richard"/>
    <s v="McClelland"/>
    <x v="143"/>
    <x v="139"/>
    <s v="No"/>
    <x v="0"/>
    <x v="0"/>
    <x v="0"/>
    <x v="0"/>
    <x v="0"/>
    <x v="2"/>
    <n v="3"/>
    <n v="37650.74"/>
    <x v="1"/>
    <s v="Tier - 2"/>
    <x v="1"/>
    <d v="1982-06-20T00:00:00"/>
    <x v="37"/>
    <x v="0"/>
    <x v="160"/>
  </r>
  <r>
    <s v="ID162"/>
    <s v="Mr."/>
    <s v="Aaron"/>
    <s v="Gorman"/>
    <x v="44"/>
    <x v="140"/>
    <s v="No"/>
    <x v="0"/>
    <x v="0"/>
    <x v="0"/>
    <x v="0"/>
    <x v="0"/>
    <x v="2"/>
    <n v="1"/>
    <n v="37607.53"/>
    <x v="0"/>
    <s v="Tier - 2"/>
    <x v="9"/>
    <d v="1990-11-16T00:00:00"/>
    <x v="3"/>
    <x v="0"/>
    <x v="161"/>
  </r>
  <r>
    <s v="ID163"/>
    <s v="Mr."/>
    <s v="Akira"/>
    <s v="Nishimura"/>
    <x v="103"/>
    <x v="141"/>
    <s v="No"/>
    <x v="1"/>
    <x v="0"/>
    <x v="3"/>
    <x v="0"/>
    <x v="0"/>
    <x v="2"/>
    <n v="2"/>
    <n v="37484.449999999997"/>
    <x v="0"/>
    <s v="Tier - 1"/>
    <x v="0"/>
    <d v="2000-10-12T00:00:00"/>
    <x v="21"/>
    <x v="0"/>
    <x v="162"/>
  </r>
  <r>
    <s v="ID164"/>
    <s v="Mr."/>
    <s v="Ben"/>
    <s v="Brimble"/>
    <x v="144"/>
    <x v="142"/>
    <s v="No"/>
    <x v="0"/>
    <x v="0"/>
    <x v="0"/>
    <x v="0"/>
    <x v="0"/>
    <x v="0"/>
    <n v="3"/>
    <n v="37465.339999999997"/>
    <x v="0"/>
    <s v="Tier - 2"/>
    <x v="1"/>
    <d v="2002-09-27T00:00:00"/>
    <x v="43"/>
    <x v="0"/>
    <x v="163"/>
  </r>
  <r>
    <s v="ID165"/>
    <s v="Ms."/>
    <s v="Jana"/>
    <s v="Trenk"/>
    <x v="145"/>
    <x v="143"/>
    <s v="No"/>
    <x v="0"/>
    <x v="1"/>
    <x v="3"/>
    <x v="0"/>
    <x v="0"/>
    <x v="2"/>
    <n v="2"/>
    <n v="37425.94"/>
    <x v="1"/>
    <s v="Tier - 1"/>
    <x v="3"/>
    <d v="1979-08-03T00:00:00"/>
    <x v="18"/>
    <x v="0"/>
    <x v="164"/>
  </r>
  <r>
    <s v="ID166"/>
    <s v="Mr."/>
    <s v="Jay"/>
    <s v="Wittmann"/>
    <x v="146"/>
    <x v="144"/>
    <s v="Yes"/>
    <x v="0"/>
    <x v="1"/>
    <x v="3"/>
    <x v="0"/>
    <x v="0"/>
    <x v="2"/>
    <n v="0"/>
    <n v="37277.269999999997"/>
    <x v="0"/>
    <s v="Tier - 3"/>
    <x v="3"/>
    <d v="1969-10-30T00:00:00"/>
    <x v="16"/>
    <x v="0"/>
    <x v="165"/>
  </r>
  <r>
    <s v="ID167"/>
    <s v="Ms."/>
    <s v="Marie-Helene"/>
    <s v="Tremblay"/>
    <x v="147"/>
    <x v="96"/>
    <s v="Yes"/>
    <x v="0"/>
    <x v="0"/>
    <x v="3"/>
    <x v="0"/>
    <x v="0"/>
    <x v="0"/>
    <n v="1"/>
    <n v="37272.339999999997"/>
    <x v="1"/>
    <s v="Tier - 3"/>
    <x v="3"/>
    <d v="1975-11-09T00:00:00"/>
    <x v="27"/>
    <x v="0"/>
    <x v="166"/>
  </r>
  <r>
    <s v="ID168"/>
    <s v="Ms."/>
    <s v="Bret"/>
    <s v="Scofield"/>
    <x v="111"/>
    <x v="145"/>
    <s v="Yes"/>
    <x v="0"/>
    <x v="0"/>
    <x v="0"/>
    <x v="0"/>
    <x v="0"/>
    <x v="2"/>
    <n v="0"/>
    <n v="37270.15"/>
    <x v="1"/>
    <s v="Tier - 1"/>
    <x v="2"/>
    <d v="1985-11-17T00:00:00"/>
    <x v="17"/>
    <x v="0"/>
    <x v="167"/>
  </r>
  <r>
    <s v="ID169"/>
    <s v="Mr."/>
    <s v="Gardner"/>
    <s v="Yost"/>
    <x v="148"/>
    <x v="146"/>
    <s v="No"/>
    <x v="0"/>
    <x v="0"/>
    <x v="0"/>
    <x v="0"/>
    <x v="0"/>
    <x v="2"/>
    <n v="3"/>
    <n v="37251.22"/>
    <x v="1"/>
    <s v="Tier - 2"/>
    <x v="3"/>
    <d v="1990-10-17T00:00:00"/>
    <x v="3"/>
    <x v="0"/>
    <x v="168"/>
  </r>
  <r>
    <s v="ID170"/>
    <s v="Mr."/>
    <s v="Bobby"/>
    <s v="Torphy"/>
    <x v="149"/>
    <x v="147"/>
    <s v="Yes"/>
    <x v="1"/>
    <x v="0"/>
    <x v="1"/>
    <x v="0"/>
    <x v="0"/>
    <x v="1"/>
    <n v="1"/>
    <n v="37165.160000000003"/>
    <x v="0"/>
    <s v="Tier - 3"/>
    <x v="0"/>
    <d v="2000-09-05T00:00:00"/>
    <x v="21"/>
    <x v="0"/>
    <x v="169"/>
  </r>
  <r>
    <s v="ID171"/>
    <s v="Ms."/>
    <s v="Natalie"/>
    <s v="Busby"/>
    <x v="61"/>
    <x v="148"/>
    <s v="Yes"/>
    <x v="0"/>
    <x v="0"/>
    <x v="3"/>
    <x v="0"/>
    <x v="0"/>
    <x v="1"/>
    <n v="0"/>
    <n v="37133.9"/>
    <x v="1"/>
    <s v="Tier - 2"/>
    <x v="0"/>
    <d v="1995-10-30T00:00:00"/>
    <x v="40"/>
    <x v="0"/>
    <x v="170"/>
  </r>
  <r>
    <s v="ID172"/>
    <s v="Ms."/>
    <s v="Lina"/>
    <s v="Nguyen"/>
    <x v="150"/>
    <x v="66"/>
    <s v="No"/>
    <x v="0"/>
    <x v="0"/>
    <x v="0"/>
    <x v="0"/>
    <x v="0"/>
    <x v="2"/>
    <n v="0"/>
    <n v="37079.370000000003"/>
    <x v="1"/>
    <s v="Tier - 3"/>
    <x v="3"/>
    <d v="1989-06-10T00:00:00"/>
    <x v="4"/>
    <x v="0"/>
    <x v="171"/>
  </r>
  <r>
    <s v="ID173"/>
    <s v="Mr."/>
    <s v="Zebulon"/>
    <s v="Hanley"/>
    <x v="151"/>
    <x v="149"/>
    <s v="Yes"/>
    <x v="0"/>
    <x v="0"/>
    <x v="3"/>
    <x v="0"/>
    <x v="0"/>
    <x v="1"/>
    <n v="3"/>
    <n v="37076.370000000003"/>
    <x v="1"/>
    <s v="Tier - 1"/>
    <x v="3"/>
    <d v="1988-12-17T00:00:00"/>
    <x v="23"/>
    <x v="0"/>
    <x v="172"/>
  </r>
  <r>
    <s v="ID174"/>
    <s v="Ms."/>
    <s v="Amanda"/>
    <s v="Scheer"/>
    <x v="152"/>
    <x v="150"/>
    <s v="No"/>
    <x v="0"/>
    <x v="0"/>
    <x v="0"/>
    <x v="0"/>
    <x v="0"/>
    <x v="2"/>
    <n v="3"/>
    <n v="37040.879999999997"/>
    <x v="1"/>
    <s v="Tier - 2"/>
    <x v="3"/>
    <d v="1991-11-01T00:00:00"/>
    <x v="42"/>
    <x v="0"/>
    <x v="173"/>
  </r>
  <r>
    <s v="ID175"/>
    <s v="Mr."/>
    <s v="Greg"/>
    <s v="Rankin"/>
    <x v="153"/>
    <x v="151"/>
    <s v="No"/>
    <x v="0"/>
    <x v="0"/>
    <x v="3"/>
    <x v="0"/>
    <x v="0"/>
    <x v="2"/>
    <n v="0"/>
    <n v="36976.449999999997"/>
    <x v="1"/>
    <s v="Tier - 3"/>
    <x v="3"/>
    <d v="1992-09-13T00:00:00"/>
    <x v="34"/>
    <x v="0"/>
    <x v="174"/>
  </r>
  <r>
    <s v="ID176"/>
    <s v="Mr."/>
    <s v="John"/>
    <s v="Ricardi"/>
    <x v="4"/>
    <x v="152"/>
    <s v="No"/>
    <x v="0"/>
    <x v="0"/>
    <x v="3"/>
    <x v="0"/>
    <x v="0"/>
    <x v="2"/>
    <n v="0"/>
    <n v="36950.26"/>
    <x v="0"/>
    <s v="Tier - 1"/>
    <x v="0"/>
    <d v="1992-08-25T00:00:00"/>
    <x v="34"/>
    <x v="0"/>
    <x v="175"/>
  </r>
  <r>
    <s v="ID177"/>
    <s v="Ms."/>
    <s v="Kelsey"/>
    <s v="Karkos"/>
    <x v="154"/>
    <x v="149"/>
    <s v="No"/>
    <x v="0"/>
    <x v="0"/>
    <x v="0"/>
    <x v="0"/>
    <x v="0"/>
    <x v="1"/>
    <n v="2"/>
    <n v="36935.64"/>
    <x v="1"/>
    <s v="Tier - 1"/>
    <x v="3"/>
    <d v="1977-08-13T00:00:00"/>
    <x v="29"/>
    <x v="0"/>
    <x v="176"/>
  </r>
  <r>
    <s v="ID178"/>
    <s v="Ms."/>
    <s v="Bronwen"/>
    <s v="Price-Dierksen"/>
    <x v="155"/>
    <x v="153"/>
    <s v="No"/>
    <x v="0"/>
    <x v="0"/>
    <x v="0"/>
    <x v="0"/>
    <x v="0"/>
    <x v="0"/>
    <n v="0"/>
    <n v="36922.61"/>
    <x v="1"/>
    <s v="Tier - 1"/>
    <x v="3"/>
    <d v="1968-10-22T00:00:00"/>
    <x v="0"/>
    <x v="0"/>
    <x v="177"/>
  </r>
  <r>
    <s v="ID179"/>
    <s v="Ms."/>
    <s v="Manuela"/>
    <s v="Knispel"/>
    <x v="156"/>
    <x v="34"/>
    <s v="No"/>
    <x v="0"/>
    <x v="0"/>
    <x v="0"/>
    <x v="0"/>
    <x v="0"/>
    <x v="1"/>
    <n v="3"/>
    <n v="36911.99"/>
    <x v="1"/>
    <s v="Tier - 2"/>
    <x v="3"/>
    <d v="1991-06-10T00:00:00"/>
    <x v="42"/>
    <x v="0"/>
    <x v="178"/>
  </r>
  <r>
    <s v="ID180"/>
    <s v="Ms."/>
    <s v="Jennifer"/>
    <s v="King"/>
    <x v="105"/>
    <x v="154"/>
    <s v="Yes"/>
    <x v="0"/>
    <x v="1"/>
    <x v="3"/>
    <x v="1"/>
    <x v="0"/>
    <x v="0"/>
    <n v="2"/>
    <n v="36910.61"/>
    <x v="1"/>
    <s v="Tier - 2"/>
    <x v="3"/>
    <d v="1963-07-24T00:00:00"/>
    <x v="8"/>
    <x v="1"/>
    <x v="179"/>
  </r>
  <r>
    <s v="ID181"/>
    <s v="Ms."/>
    <s v="Abby"/>
    <s v="Samuelson"/>
    <x v="157"/>
    <x v="144"/>
    <s v="No"/>
    <x v="0"/>
    <x v="1"/>
    <x v="3"/>
    <x v="0"/>
    <x v="0"/>
    <x v="2"/>
    <n v="0"/>
    <n v="36898.730000000003"/>
    <x v="1"/>
    <s v="Tier - 1"/>
    <x v="1"/>
    <d v="2003-06-21T00:00:00"/>
    <x v="39"/>
    <x v="0"/>
    <x v="180"/>
  </r>
  <r>
    <s v="ID182"/>
    <s v="Mr."/>
    <s v="Tyler"/>
    <s v="Fredsall"/>
    <x v="158"/>
    <x v="155"/>
    <s v="No"/>
    <x v="0"/>
    <x v="0"/>
    <x v="1"/>
    <x v="0"/>
    <x v="0"/>
    <x v="1"/>
    <n v="0"/>
    <n v="36889.99"/>
    <x v="0"/>
    <s v="Tier - 3"/>
    <x v="3"/>
    <d v="1972-12-05T00:00:00"/>
    <x v="28"/>
    <x v="0"/>
    <x v="181"/>
  </r>
  <r>
    <s v="ID183"/>
    <s v="Mr."/>
    <s v="Jeffrey"/>
    <s v="Eggleston"/>
    <x v="98"/>
    <x v="34"/>
    <s v="No"/>
    <x v="0"/>
    <x v="0"/>
    <x v="3"/>
    <x v="0"/>
    <x v="0"/>
    <x v="1"/>
    <n v="0"/>
    <n v="36837.47"/>
    <x v="1"/>
    <s v="Tier - 3"/>
    <x v="3"/>
    <d v="1992-07-04T00:00:00"/>
    <x v="34"/>
    <x v="0"/>
    <x v="182"/>
  </r>
  <r>
    <s v="ID184"/>
    <s v="Mr."/>
    <s v="Matthew"/>
    <s v="Palombaro"/>
    <x v="159"/>
    <x v="156"/>
    <s v="No"/>
    <x v="0"/>
    <x v="0"/>
    <x v="0"/>
    <x v="0"/>
    <x v="0"/>
    <x v="0"/>
    <n v="0"/>
    <n v="36795.29"/>
    <x v="1"/>
    <s v="Tier - 1"/>
    <x v="3"/>
    <d v="1965-12-28T00:00:00"/>
    <x v="11"/>
    <x v="1"/>
    <x v="183"/>
  </r>
  <r>
    <s v="ID185"/>
    <s v="Mr."/>
    <s v="Ryan"/>
    <s v="Silva"/>
    <x v="160"/>
    <x v="157"/>
    <s v="Yes"/>
    <x v="0"/>
    <x v="0"/>
    <x v="1"/>
    <x v="0"/>
    <x v="0"/>
    <x v="0"/>
    <n v="0"/>
    <n v="36786.370000000003"/>
    <x v="0"/>
    <s v="Tier - 1"/>
    <x v="3"/>
    <d v="1970-07-14T00:00:00"/>
    <x v="2"/>
    <x v="0"/>
    <x v="184"/>
  </r>
  <r>
    <s v="ID186"/>
    <s v="Ms."/>
    <s v="Amy"/>
    <s v="Bugala"/>
    <x v="161"/>
    <x v="158"/>
    <s v="Yes"/>
    <x v="0"/>
    <x v="0"/>
    <x v="1"/>
    <x v="1"/>
    <x v="0"/>
    <x v="0"/>
    <n v="4"/>
    <n v="36580.28"/>
    <x v="1"/>
    <s v="Tier - 2"/>
    <x v="0"/>
    <d v="1961-07-29T00:00:00"/>
    <x v="12"/>
    <x v="1"/>
    <x v="185"/>
  </r>
  <r>
    <s v="ID187"/>
    <s v="Mr."/>
    <s v="Andrew"/>
    <s v="Dublin"/>
    <x v="162"/>
    <x v="159"/>
    <s v="No"/>
    <x v="0"/>
    <x v="0"/>
    <x v="3"/>
    <x v="0"/>
    <x v="0"/>
    <x v="2"/>
    <n v="0"/>
    <n v="36572.800000000003"/>
    <x v="0"/>
    <s v="Tier - 2"/>
    <x v="3"/>
    <d v="1992-10-09T00:00:00"/>
    <x v="34"/>
    <x v="0"/>
    <x v="186"/>
  </r>
  <r>
    <s v="ID188"/>
    <s v="Mr."/>
    <s v="George"/>
    <s v="Cleland"/>
    <x v="163"/>
    <x v="73"/>
    <s v="No"/>
    <x v="0"/>
    <x v="0"/>
    <x v="1"/>
    <x v="0"/>
    <x v="0"/>
    <x v="0"/>
    <n v="0"/>
    <n v="36541.550000000003"/>
    <x v="1"/>
    <s v="Tier - 3"/>
    <x v="3"/>
    <d v="1973-08-09T00:00:00"/>
    <x v="30"/>
    <x v="0"/>
    <x v="187"/>
  </r>
  <r>
    <s v="ID189"/>
    <s v="Ms."/>
    <s v="Sarah"/>
    <s v="Evans"/>
    <x v="164"/>
    <x v="160"/>
    <s v="No"/>
    <x v="0"/>
    <x v="0"/>
    <x v="0"/>
    <x v="0"/>
    <x v="1"/>
    <x v="0"/>
    <n v="0"/>
    <n v="36445.550000000003"/>
    <x v="1"/>
    <s v="Tier - 2"/>
    <x v="3"/>
    <d v="1962-11-19T00:00:00"/>
    <x v="5"/>
    <x v="1"/>
    <x v="188"/>
  </r>
  <r>
    <s v="ID190"/>
    <s v="Ms."/>
    <s v="Lara"/>
    <s v="Boyd"/>
    <x v="165"/>
    <x v="161"/>
    <s v="No"/>
    <x v="0"/>
    <x v="1"/>
    <x v="3"/>
    <x v="0"/>
    <x v="0"/>
    <x v="2"/>
    <n v="2"/>
    <n v="36397.58"/>
    <x v="1"/>
    <s v="Tier - 3"/>
    <x v="3"/>
    <d v="2003-12-09T00:00:00"/>
    <x v="39"/>
    <x v="0"/>
    <x v="189"/>
  </r>
  <r>
    <s v="ID191"/>
    <s v="Mr."/>
    <s v="Sebastien"/>
    <s v="Roulier"/>
    <x v="166"/>
    <x v="162"/>
    <s v="Yes"/>
    <x v="0"/>
    <x v="0"/>
    <x v="3"/>
    <x v="0"/>
    <x v="0"/>
    <x v="0"/>
    <n v="1"/>
    <n v="36350.71"/>
    <x v="0"/>
    <s v="Tier - 2"/>
    <x v="3"/>
    <d v="1975-06-05T00:00:00"/>
    <x v="19"/>
    <x v="0"/>
    <x v="190"/>
  </r>
  <r>
    <s v="ID192"/>
    <s v="Mr."/>
    <s v="Padraig"/>
    <s v="Mullins"/>
    <x v="167"/>
    <x v="163"/>
    <s v="Yes"/>
    <x v="0"/>
    <x v="0"/>
    <x v="0"/>
    <x v="0"/>
    <x v="0"/>
    <x v="0"/>
    <n v="0"/>
    <n v="36332.449999999997"/>
    <x v="0"/>
    <s v="Tier - 3"/>
    <x v="3"/>
    <d v="1967-10-18T00:00:00"/>
    <x v="22"/>
    <x v="1"/>
    <x v="191"/>
  </r>
  <r>
    <s v="ID193"/>
    <s v="Ms."/>
    <s v="Heather"/>
    <s v="Hofmann"/>
    <x v="59"/>
    <x v="164"/>
    <s v="No"/>
    <x v="0"/>
    <x v="0"/>
    <x v="3"/>
    <x v="0"/>
    <x v="0"/>
    <x v="2"/>
    <n v="0"/>
    <n v="36314.050000000003"/>
    <x v="1"/>
    <s v="Tier - 2"/>
    <x v="3"/>
    <d v="1992-06-16T00:00:00"/>
    <x v="34"/>
    <x v="0"/>
    <x v="192"/>
  </r>
  <r>
    <s v="ID194"/>
    <s v="Mr."/>
    <s v="Jorge"/>
    <s v="Garcia"/>
    <x v="168"/>
    <x v="165"/>
    <s v="No"/>
    <x v="1"/>
    <x v="0"/>
    <x v="3"/>
    <x v="0"/>
    <x v="0"/>
    <x v="2"/>
    <n v="0"/>
    <n v="36307.800000000003"/>
    <x v="0"/>
    <s v="Tier - 2"/>
    <x v="0"/>
    <d v="2004-12-25T00:00:00"/>
    <x v="41"/>
    <x v="2"/>
    <x v="193"/>
  </r>
  <r>
    <s v="ID195"/>
    <s v="Mr."/>
    <s v="Jack"/>
    <s v="Klecker"/>
    <x v="18"/>
    <x v="85"/>
    <s v="No"/>
    <x v="0"/>
    <x v="1"/>
    <x v="3"/>
    <x v="0"/>
    <x v="0"/>
    <x v="1"/>
    <n v="0"/>
    <n v="36219.410000000003"/>
    <x v="0"/>
    <s v="Tier - 1"/>
    <x v="1"/>
    <d v="2003-09-05T00:00:00"/>
    <x v="39"/>
    <x v="0"/>
    <x v="194"/>
  </r>
  <r>
    <s v="ID196"/>
    <s v="Mr."/>
    <s v="Felix"/>
    <s v="Cancre"/>
    <x v="169"/>
    <x v="166"/>
    <s v="No"/>
    <x v="0"/>
    <x v="1"/>
    <x v="3"/>
    <x v="0"/>
    <x v="0"/>
    <x v="2"/>
    <n v="0"/>
    <n v="36197.699999999997"/>
    <x v="0"/>
    <s v="Tier - 3"/>
    <x v="3"/>
    <d v="1993-12-28T00:00:00"/>
    <x v="20"/>
    <x v="0"/>
    <x v="195"/>
  </r>
  <r>
    <s v="ID197"/>
    <s v="Mr."/>
    <s v="Christopher"/>
    <s v="Denucci"/>
    <x v="170"/>
    <x v="167"/>
    <s v="No"/>
    <x v="0"/>
    <x v="0"/>
    <x v="0"/>
    <x v="0"/>
    <x v="0"/>
    <x v="2"/>
    <n v="3"/>
    <n v="36189.1"/>
    <x v="0"/>
    <s v="Tier - 3"/>
    <x v="4"/>
    <d v="1999-10-01T00:00:00"/>
    <x v="35"/>
    <x v="0"/>
    <x v="196"/>
  </r>
  <r>
    <s v="ID198"/>
    <s v="Mr."/>
    <s v="Jesse"/>
    <s v="Saldana"/>
    <x v="171"/>
    <x v="168"/>
    <s v="No"/>
    <x v="0"/>
    <x v="0"/>
    <x v="0"/>
    <x v="0"/>
    <x v="0"/>
    <x v="0"/>
    <n v="0"/>
    <n v="36182.870000000003"/>
    <x v="1"/>
    <s v="Tier - 3"/>
    <x v="1"/>
    <d v="1974-12-06T00:00:00"/>
    <x v="19"/>
    <x v="0"/>
    <x v="197"/>
  </r>
  <r>
    <s v="ID199"/>
    <s v="Ms."/>
    <s v="Jill"/>
    <s v="Weinberg"/>
    <x v="172"/>
    <x v="169"/>
    <s v="No"/>
    <x v="1"/>
    <x v="0"/>
    <x v="3"/>
    <x v="0"/>
    <x v="0"/>
    <x v="1"/>
    <n v="0"/>
    <n v="36149.480000000003"/>
    <x v="1"/>
    <s v="Tier - 2"/>
    <x v="0"/>
    <d v="2004-08-30T00:00:00"/>
    <x v="41"/>
    <x v="2"/>
    <x v="198"/>
  </r>
  <r>
    <s v="ID200"/>
    <s v="Mr."/>
    <s v="William"/>
    <s v="Walsh"/>
    <x v="161"/>
    <x v="170"/>
    <s v="Yes"/>
    <x v="0"/>
    <x v="1"/>
    <x v="3"/>
    <x v="0"/>
    <x v="0"/>
    <x v="2"/>
    <n v="2"/>
    <n v="36124.57"/>
    <x v="0"/>
    <s v="Tier - 3"/>
    <x v="0"/>
    <d v="1997-06-12T00:00:00"/>
    <x v="31"/>
    <x v="0"/>
    <x v="199"/>
  </r>
  <r>
    <s v="ID201"/>
    <s v="Mr."/>
    <s v="Alejandro"/>
    <s v="Pasten"/>
    <x v="173"/>
    <x v="171"/>
    <s v="No"/>
    <x v="0"/>
    <x v="1"/>
    <x v="3"/>
    <x v="0"/>
    <x v="0"/>
    <x v="2"/>
    <n v="2"/>
    <n v="36090.49"/>
    <x v="1"/>
    <s v="Tier - 2"/>
    <x v="3"/>
    <d v="1979-11-04T00:00:00"/>
    <x v="18"/>
    <x v="0"/>
    <x v="200"/>
  </r>
  <r>
    <s v="ID202"/>
    <s v="Mr."/>
    <s v="Ian"/>
    <s v="LaBelle"/>
    <x v="174"/>
    <x v="106"/>
    <s v="Yes"/>
    <x v="0"/>
    <x v="0"/>
    <x v="0"/>
    <x v="0"/>
    <x v="0"/>
    <x v="1"/>
    <n v="2"/>
    <n v="36085.22"/>
    <x v="0"/>
    <s v="Tier - 1"/>
    <x v="3"/>
    <d v="1996-08-20T00:00:00"/>
    <x v="45"/>
    <x v="0"/>
    <x v="201"/>
  </r>
  <r>
    <s v="ID203"/>
    <s v="Mr."/>
    <s v="Hector"/>
    <s v="Guzman"/>
    <x v="175"/>
    <x v="172"/>
    <s v="Yes"/>
    <x v="0"/>
    <x v="1"/>
    <x v="3"/>
    <x v="0"/>
    <x v="1"/>
    <x v="0"/>
    <n v="0"/>
    <n v="36074.339999999997"/>
    <x v="1"/>
    <s v="Tier - 1"/>
    <x v="3"/>
    <d v="1963-07-22T00:00:00"/>
    <x v="8"/>
    <x v="1"/>
    <x v="202"/>
  </r>
  <r>
    <s v="ID204"/>
    <s v="Ms."/>
    <s v="Rebecca"/>
    <s v="Turnbull"/>
    <x v="176"/>
    <x v="173"/>
    <s v="No"/>
    <x v="0"/>
    <x v="0"/>
    <x v="0"/>
    <x v="0"/>
    <x v="0"/>
    <x v="2"/>
    <n v="2"/>
    <n v="36021.01"/>
    <x v="1"/>
    <s v="Tier - 3"/>
    <x v="0"/>
    <d v="1999-09-04T00:00:00"/>
    <x v="35"/>
    <x v="0"/>
    <x v="203"/>
  </r>
  <r>
    <s v="ID205"/>
    <s v="Mr."/>
    <s v="Matt"/>
    <s v="Aguero"/>
    <x v="177"/>
    <x v="129"/>
    <s v="Yes"/>
    <x v="0"/>
    <x v="0"/>
    <x v="0"/>
    <x v="0"/>
    <x v="0"/>
    <x v="0"/>
    <n v="1"/>
    <n v="35952.65"/>
    <x v="0"/>
    <s v="Tier - 3"/>
    <x v="3"/>
    <d v="1981-11-22T00:00:00"/>
    <x v="36"/>
    <x v="0"/>
    <x v="204"/>
  </r>
  <r>
    <s v="ID206"/>
    <s v="Ms."/>
    <s v="Elizabeth"/>
    <s v="Woodward"/>
    <x v="178"/>
    <x v="150"/>
    <s v="No"/>
    <x v="0"/>
    <x v="0"/>
    <x v="3"/>
    <x v="0"/>
    <x v="0"/>
    <x v="2"/>
    <n v="0"/>
    <n v="35883.269999999997"/>
    <x v="1"/>
    <s v="Tier - 1"/>
    <x v="3"/>
    <d v="1992-06-18T00:00:00"/>
    <x v="34"/>
    <x v="0"/>
    <x v="205"/>
  </r>
  <r>
    <s v="ID207"/>
    <s v="Ms."/>
    <s v="Grace"/>
    <s v="McElroy"/>
    <x v="179"/>
    <x v="174"/>
    <s v="Yes"/>
    <x v="0"/>
    <x v="0"/>
    <x v="0"/>
    <x v="0"/>
    <x v="0"/>
    <x v="2"/>
    <n v="2"/>
    <n v="35733.96"/>
    <x v="1"/>
    <s v="Tier - 2"/>
    <x v="3"/>
    <d v="1976-10-04T00:00:00"/>
    <x v="1"/>
    <x v="0"/>
    <x v="206"/>
  </r>
  <r>
    <s v="ID208"/>
    <s v="Mr."/>
    <s v="Jaime"/>
    <s v="Lopez"/>
    <x v="180"/>
    <x v="118"/>
    <s v="No"/>
    <x v="0"/>
    <x v="0"/>
    <x v="0"/>
    <x v="0"/>
    <x v="0"/>
    <x v="0"/>
    <n v="0"/>
    <n v="35711.39"/>
    <x v="1"/>
    <s v="Tier - 3"/>
    <x v="1"/>
    <d v="1974-07-15T00:00:00"/>
    <x v="19"/>
    <x v="0"/>
    <x v="207"/>
  </r>
  <r>
    <s v="ID209"/>
    <s v="Ms."/>
    <s v="Calesse"/>
    <s v="Cardosi"/>
    <x v="172"/>
    <x v="175"/>
    <s v="No"/>
    <x v="0"/>
    <x v="0"/>
    <x v="0"/>
    <x v="0"/>
    <x v="0"/>
    <x v="0"/>
    <n v="2"/>
    <n v="35701.9"/>
    <x v="1"/>
    <s v="Tier - 1"/>
    <x v="3"/>
    <d v="1978-12-19T00:00:00"/>
    <x v="9"/>
    <x v="0"/>
    <x v="208"/>
  </r>
  <r>
    <s v="ID210"/>
    <s v="Ms."/>
    <s v="Kate"/>
    <s v="Looney"/>
    <x v="181"/>
    <x v="176"/>
    <s v="No"/>
    <x v="1"/>
    <x v="0"/>
    <x v="3"/>
    <x v="0"/>
    <x v="0"/>
    <x v="2"/>
    <n v="3"/>
    <n v="35595.589999999997"/>
    <x v="1"/>
    <s v="Tier - 3"/>
    <x v="0"/>
    <d v="2000-12-17T00:00:00"/>
    <x v="21"/>
    <x v="0"/>
    <x v="209"/>
  </r>
  <r>
    <s v="ID211"/>
    <s v="Mr."/>
    <s v="Sergey"/>
    <s v="Zyryanov"/>
    <x v="182"/>
    <x v="93"/>
    <s v="Yes"/>
    <x v="1"/>
    <x v="0"/>
    <x v="1"/>
    <x v="0"/>
    <x v="0"/>
    <x v="2"/>
    <n v="0"/>
    <n v="35585.58"/>
    <x v="1"/>
    <s v="Tier - 3"/>
    <x v="3"/>
    <d v="2000-11-19T00:00:00"/>
    <x v="21"/>
    <x v="0"/>
    <x v="210"/>
  </r>
  <r>
    <s v="ID212"/>
    <s v="Mr."/>
    <s v="Timothy"/>
    <s v="Gavin"/>
    <x v="124"/>
    <x v="177"/>
    <s v="No"/>
    <x v="0"/>
    <x v="0"/>
    <x v="0"/>
    <x v="0"/>
    <x v="0"/>
    <x v="0"/>
    <n v="0"/>
    <n v="35583.17"/>
    <x v="0"/>
    <s v="Tier - 3"/>
    <x v="3"/>
    <d v="1971-08-10T00:00:00"/>
    <x v="14"/>
    <x v="0"/>
    <x v="211"/>
  </r>
  <r>
    <s v="ID213"/>
    <s v="Mr."/>
    <s v="Andrew"/>
    <s v="Littlefield"/>
    <x v="183"/>
    <x v="178"/>
    <s v="Yes"/>
    <x v="0"/>
    <x v="0"/>
    <x v="3"/>
    <x v="0"/>
    <x v="1"/>
    <x v="1"/>
    <n v="0"/>
    <n v="35573.26"/>
    <x v="1"/>
    <s v="Tier - 1"/>
    <x v="3"/>
    <d v="1964-08-29T00:00:00"/>
    <x v="13"/>
    <x v="1"/>
    <x v="212"/>
  </r>
  <r>
    <s v="ID214"/>
    <s v="Mr."/>
    <s v="Matthew"/>
    <s v="Shearer"/>
    <x v="184"/>
    <x v="179"/>
    <s v="No"/>
    <x v="0"/>
    <x v="0"/>
    <x v="1"/>
    <x v="0"/>
    <x v="0"/>
    <x v="0"/>
    <n v="0"/>
    <n v="35547.72"/>
    <x v="0"/>
    <s v="Tier - 1"/>
    <x v="3"/>
    <d v="1973-10-27T00:00:00"/>
    <x v="30"/>
    <x v="0"/>
    <x v="213"/>
  </r>
  <r>
    <s v="ID215"/>
    <s v="Ms."/>
    <s v="Jessica"/>
    <s v="Armstrong"/>
    <x v="185"/>
    <x v="180"/>
    <s v="No"/>
    <x v="0"/>
    <x v="0"/>
    <x v="3"/>
    <x v="0"/>
    <x v="0"/>
    <x v="2"/>
    <n v="0"/>
    <n v="35547.47"/>
    <x v="1"/>
    <s v="Tier - 3"/>
    <x v="3"/>
    <d v="1992-09-13T00:00:00"/>
    <x v="34"/>
    <x v="0"/>
    <x v="214"/>
  </r>
  <r>
    <s v="ID216"/>
    <s v="Mr."/>
    <s v="Lawrence"/>
    <s v="Warriner"/>
    <x v="186"/>
    <x v="181"/>
    <s v="No"/>
    <x v="0"/>
    <x v="0"/>
    <x v="1"/>
    <x v="0"/>
    <x v="0"/>
    <x v="0"/>
    <n v="0"/>
    <n v="35517.19"/>
    <x v="1"/>
    <s v="Tier - 2"/>
    <x v="3"/>
    <d v="1973-12-16T00:00:00"/>
    <x v="30"/>
    <x v="0"/>
    <x v="215"/>
  </r>
  <r>
    <s v="ID217"/>
    <s v="Mr."/>
    <s v="Alex"/>
    <s v="White"/>
    <x v="65"/>
    <x v="182"/>
    <s v="Yes"/>
    <x v="0"/>
    <x v="0"/>
    <x v="3"/>
    <x v="0"/>
    <x v="0"/>
    <x v="2"/>
    <n v="0"/>
    <n v="35491.64"/>
    <x v="0"/>
    <s v="Tier - 2"/>
    <x v="3"/>
    <d v="1988-11-20T00:00:00"/>
    <x v="23"/>
    <x v="0"/>
    <x v="216"/>
  </r>
  <r>
    <s v="ID218"/>
    <s v="Mr."/>
    <s v="Kevin"/>
    <s v="Cordaro"/>
    <x v="187"/>
    <x v="183"/>
    <s v="No"/>
    <x v="0"/>
    <x v="0"/>
    <x v="0"/>
    <x v="0"/>
    <x v="0"/>
    <x v="0"/>
    <n v="0"/>
    <n v="35345.730000000003"/>
    <x v="1"/>
    <s v="Tier - 3"/>
    <x v="3"/>
    <d v="1971-09-22T00:00:00"/>
    <x v="14"/>
    <x v="0"/>
    <x v="217"/>
  </r>
  <r>
    <s v="ID219"/>
    <s v="Mr."/>
    <s v="Gavin"/>
    <s v="Hamilton"/>
    <x v="188"/>
    <x v="3"/>
    <s v="Yes"/>
    <x v="0"/>
    <x v="0"/>
    <x v="3"/>
    <x v="0"/>
    <x v="0"/>
    <x v="1"/>
    <n v="3"/>
    <n v="35315.96"/>
    <x v="1"/>
    <s v="Tier - 1"/>
    <x v="3"/>
    <d v="1988-09-19T00:00:00"/>
    <x v="23"/>
    <x v="0"/>
    <x v="218"/>
  </r>
  <r>
    <s v="ID220"/>
    <s v="Mr."/>
    <s v="Rick"/>
    <s v="Meyer"/>
    <x v="189"/>
    <x v="184"/>
    <s v="Yes"/>
    <x v="0"/>
    <x v="1"/>
    <x v="3"/>
    <x v="0"/>
    <x v="0"/>
    <x v="1"/>
    <n v="0"/>
    <n v="35302.089999999997"/>
    <x v="0"/>
    <s v="Tier - 2"/>
    <x v="3"/>
    <d v="1997-07-09T00:00:00"/>
    <x v="31"/>
    <x v="0"/>
    <x v="219"/>
  </r>
  <r>
    <s v="ID221"/>
    <s v="Ms."/>
    <s v="Andrea"/>
    <s v="Duke"/>
    <x v="190"/>
    <x v="185"/>
    <s v="Yes"/>
    <x v="0"/>
    <x v="0"/>
    <x v="0"/>
    <x v="1"/>
    <x v="1"/>
    <x v="0"/>
    <n v="1"/>
    <n v="35160.129999999997"/>
    <x v="1"/>
    <s v="Tier - 2"/>
    <x v="3"/>
    <d v="1967-12-30T00:00:00"/>
    <x v="22"/>
    <x v="1"/>
    <x v="220"/>
  </r>
  <r>
    <s v="ID222"/>
    <s v="Mr."/>
    <s v="Anthony"/>
    <s v="Malatesta"/>
    <x v="191"/>
    <x v="89"/>
    <s v="No"/>
    <x v="0"/>
    <x v="0"/>
    <x v="3"/>
    <x v="0"/>
    <x v="1"/>
    <x v="2"/>
    <n v="0"/>
    <n v="35147.53"/>
    <x v="0"/>
    <s v="Tier - 1"/>
    <x v="4"/>
    <d v="1998-12-22T00:00:00"/>
    <x v="44"/>
    <x v="0"/>
    <x v="221"/>
  </r>
  <r>
    <s v="ID223"/>
    <s v="Mr."/>
    <s v="Erik"/>
    <s v="Hinrichsen"/>
    <x v="192"/>
    <x v="186"/>
    <s v="No"/>
    <x v="0"/>
    <x v="0"/>
    <x v="0"/>
    <x v="0"/>
    <x v="2"/>
    <x v="1"/>
    <n v="0"/>
    <n v="35069.370000000003"/>
    <x v="0"/>
    <s v="Tier - 1"/>
    <x v="6"/>
    <d v="1977-06-29T00:00:00"/>
    <x v="29"/>
    <x v="0"/>
    <x v="222"/>
  </r>
  <r>
    <s v="ID224"/>
    <s v="Ms."/>
    <s v="Kiley"/>
    <s v="Lucan"/>
    <x v="193"/>
    <x v="187"/>
    <s v="Yes"/>
    <x v="0"/>
    <x v="0"/>
    <x v="3"/>
    <x v="0"/>
    <x v="0"/>
    <x v="0"/>
    <n v="1"/>
    <n v="35050.620000000003"/>
    <x v="1"/>
    <s v="Tier - 1"/>
    <x v="3"/>
    <d v="1975-08-29T00:00:00"/>
    <x v="27"/>
    <x v="0"/>
    <x v="223"/>
  </r>
  <r>
    <s v="ID225"/>
    <s v="Ms."/>
    <s v="Jennifer"/>
    <s v="Koch"/>
    <x v="194"/>
    <x v="188"/>
    <s v="No"/>
    <x v="0"/>
    <x v="0"/>
    <x v="0"/>
    <x v="0"/>
    <x v="0"/>
    <x v="2"/>
    <n v="3"/>
    <n v="35000.730000000003"/>
    <x v="1"/>
    <s v="Tier - 3"/>
    <x v="3"/>
    <d v="1982-07-05T00:00:00"/>
    <x v="37"/>
    <x v="0"/>
    <x v="224"/>
  </r>
  <r>
    <s v="ID226"/>
    <s v="Mr."/>
    <s v="Chris"/>
    <s v="Smith"/>
    <x v="195"/>
    <x v="189"/>
    <s v="Yes"/>
    <x v="0"/>
    <x v="1"/>
    <x v="3"/>
    <x v="0"/>
    <x v="0"/>
    <x v="2"/>
    <n v="0"/>
    <n v="34979.86"/>
    <x v="1"/>
    <s v="Tier - 2"/>
    <x v="3"/>
    <d v="1997-08-22T00:00:00"/>
    <x v="31"/>
    <x v="0"/>
    <x v="225"/>
  </r>
  <r>
    <s v="ID227"/>
    <s v="Ms."/>
    <s v="Marian"/>
    <s v="O'Connor"/>
    <x v="196"/>
    <x v="150"/>
    <s v="No"/>
    <x v="0"/>
    <x v="0"/>
    <x v="3"/>
    <x v="0"/>
    <x v="0"/>
    <x v="2"/>
    <n v="0"/>
    <n v="34976.42"/>
    <x v="1"/>
    <s v="Tier - 1"/>
    <x v="3"/>
    <d v="1998-08-22T00:00:00"/>
    <x v="44"/>
    <x v="0"/>
    <x v="226"/>
  </r>
  <r>
    <s v="ID228"/>
    <s v="Mr."/>
    <s v="Jeremy"/>
    <s v="Kampwerth"/>
    <x v="197"/>
    <x v="190"/>
    <s v="Yes"/>
    <x v="0"/>
    <x v="0"/>
    <x v="0"/>
    <x v="0"/>
    <x v="1"/>
    <x v="0"/>
    <n v="0"/>
    <n v="34975.68"/>
    <x v="1"/>
    <s v="Tier - 2"/>
    <x v="3"/>
    <d v="1967-10-07T00:00:00"/>
    <x v="22"/>
    <x v="1"/>
    <x v="227"/>
  </r>
  <r>
    <s v="ID229"/>
    <s v="Ms."/>
    <s v="Allison"/>
    <s v="Federoff"/>
    <x v="198"/>
    <x v="191"/>
    <s v="Yes"/>
    <x v="0"/>
    <x v="1"/>
    <x v="3"/>
    <x v="0"/>
    <x v="0"/>
    <x v="2"/>
    <n v="3"/>
    <n v="34940.61"/>
    <x v="1"/>
    <s v="Tier - 3"/>
    <x v="3"/>
    <d v="1983-07-29T00:00:00"/>
    <x v="33"/>
    <x v="0"/>
    <x v="228"/>
  </r>
  <r>
    <s v="ID230"/>
    <s v="Ms."/>
    <s v="Elizabeth"/>
    <s v="Goya"/>
    <x v="199"/>
    <x v="192"/>
    <s v="Yes"/>
    <x v="0"/>
    <x v="0"/>
    <x v="3"/>
    <x v="0"/>
    <x v="0"/>
    <x v="2"/>
    <n v="0"/>
    <n v="34838.870000000003"/>
    <x v="1"/>
    <s v="Tier - 3"/>
    <x v="3"/>
    <d v="1995-10-17T00:00:00"/>
    <x v="40"/>
    <x v="0"/>
    <x v="229"/>
  </r>
  <r>
    <s v="ID231"/>
    <s v="Mr."/>
    <s v="Andrew"/>
    <s v="Hodges"/>
    <x v="200"/>
    <x v="21"/>
    <s v="No"/>
    <x v="0"/>
    <x v="1"/>
    <x v="3"/>
    <x v="0"/>
    <x v="0"/>
    <x v="1"/>
    <n v="0"/>
    <n v="34828.65"/>
    <x v="0"/>
    <s v="Tier - 3"/>
    <x v="3"/>
    <d v="2003-09-17T00:00:00"/>
    <x v="39"/>
    <x v="0"/>
    <x v="230"/>
  </r>
  <r>
    <s v="ID232"/>
    <s v="Mr."/>
    <s v="Anders"/>
    <s v="Erickson"/>
    <x v="201"/>
    <x v="193"/>
    <s v="Yes"/>
    <x v="0"/>
    <x v="0"/>
    <x v="3"/>
    <x v="0"/>
    <x v="0"/>
    <x v="2"/>
    <n v="1"/>
    <n v="34806.47"/>
    <x v="0"/>
    <s v="Tier - 2"/>
    <x v="0"/>
    <d v="1995-12-27T00:00:00"/>
    <x v="40"/>
    <x v="0"/>
    <x v="231"/>
  </r>
  <r>
    <s v="ID233"/>
    <s v="Mr."/>
    <s v="Sean"/>
    <s v="Welleck"/>
    <x v="105"/>
    <x v="194"/>
    <s v="No"/>
    <x v="0"/>
    <x v="1"/>
    <x v="3"/>
    <x v="0"/>
    <x v="0"/>
    <x v="1"/>
    <n v="0"/>
    <n v="34779.620000000003"/>
    <x v="0"/>
    <s v="Tier - 2"/>
    <x v="3"/>
    <d v="2003-07-03T00:00:00"/>
    <x v="39"/>
    <x v="0"/>
    <x v="232"/>
  </r>
  <r>
    <s v="ID234"/>
    <s v="Mr."/>
    <s v="Brian"/>
    <s v="Polen"/>
    <x v="202"/>
    <x v="171"/>
    <s v="No"/>
    <x v="0"/>
    <x v="0"/>
    <x v="0"/>
    <x v="0"/>
    <x v="0"/>
    <x v="2"/>
    <n v="0"/>
    <n v="34672.15"/>
    <x v="0"/>
    <s v="Tier - 3"/>
    <x v="0"/>
    <d v="1994-07-07T00:00:00"/>
    <x v="6"/>
    <x v="0"/>
    <x v="233"/>
  </r>
  <r>
    <s v="ID235"/>
    <s v="Mr."/>
    <s v="Jeremy"/>
    <s v="Lynch"/>
    <x v="203"/>
    <x v="195"/>
    <s v="No"/>
    <x v="1"/>
    <x v="0"/>
    <x v="3"/>
    <x v="0"/>
    <x v="0"/>
    <x v="1"/>
    <n v="0"/>
    <n v="34617.839999999997"/>
    <x v="0"/>
    <s v="Tier - 3"/>
    <x v="4"/>
    <d v="2004-10-09T00:00:00"/>
    <x v="41"/>
    <x v="2"/>
    <x v="234"/>
  </r>
  <r>
    <s v="ID236"/>
    <s v="Ms."/>
    <s v="Susannah"/>
    <s v="Hufstader"/>
    <x v="141"/>
    <x v="196"/>
    <s v="Yes"/>
    <x v="0"/>
    <x v="0"/>
    <x v="0"/>
    <x v="0"/>
    <x v="0"/>
    <x v="2"/>
    <n v="2"/>
    <n v="34543.39"/>
    <x v="1"/>
    <s v="Tier - 3"/>
    <x v="3"/>
    <d v="1976-11-25T00:00:00"/>
    <x v="1"/>
    <x v="0"/>
    <x v="235"/>
  </r>
  <r>
    <s v="ID237"/>
    <s v="Mr."/>
    <s v="Randy"/>
    <s v="Doak"/>
    <x v="204"/>
    <x v="197"/>
    <s v="No"/>
    <x v="0"/>
    <x v="0"/>
    <x v="3"/>
    <x v="0"/>
    <x v="0"/>
    <x v="2"/>
    <n v="0"/>
    <n v="34472.839999999997"/>
    <x v="0"/>
    <s v="Tier - 3"/>
    <x v="3"/>
    <d v="1998-06-24T00:00:00"/>
    <x v="44"/>
    <x v="0"/>
    <x v="236"/>
  </r>
  <r>
    <s v="ID238"/>
    <s v="Mr."/>
    <s v="Leslie"/>
    <s v="Noya"/>
    <x v="205"/>
    <x v="27"/>
    <s v="No"/>
    <x v="0"/>
    <x v="0"/>
    <x v="0"/>
    <x v="0"/>
    <x v="0"/>
    <x v="2"/>
    <n v="3"/>
    <n v="34456.269999999997"/>
    <x v="0"/>
    <s v="Tier - 2"/>
    <x v="3"/>
    <d v="1990-09-24T00:00:00"/>
    <x v="3"/>
    <x v="0"/>
    <x v="237"/>
  </r>
  <r>
    <s v="ID239"/>
    <s v="Ms."/>
    <s v="Brittany"/>
    <s v="Heninger"/>
    <x v="82"/>
    <x v="198"/>
    <s v="No"/>
    <x v="0"/>
    <x v="1"/>
    <x v="3"/>
    <x v="0"/>
    <x v="0"/>
    <x v="2"/>
    <n v="0"/>
    <n v="34439.86"/>
    <x v="1"/>
    <s v="Tier - 1"/>
    <x v="0"/>
    <d v="2003-10-05T00:00:00"/>
    <x v="39"/>
    <x v="0"/>
    <x v="238"/>
  </r>
  <r>
    <s v="ID240"/>
    <s v="Ms."/>
    <s v="Cassie"/>
    <s v="Richardson"/>
    <x v="206"/>
    <x v="199"/>
    <s v="No"/>
    <x v="0"/>
    <x v="0"/>
    <x v="3"/>
    <x v="0"/>
    <x v="0"/>
    <x v="2"/>
    <n v="3"/>
    <n v="34402.22"/>
    <x v="1"/>
    <s v="Tier - 3"/>
    <x v="3"/>
    <d v="1984-10-01T00:00:00"/>
    <x v="32"/>
    <x v="0"/>
    <x v="239"/>
  </r>
  <r>
    <s v="ID241"/>
    <s v="Mr."/>
    <s v="Peter"/>
    <s v="Deucher"/>
    <x v="207"/>
    <x v="200"/>
    <s v="Yes"/>
    <x v="0"/>
    <x v="1"/>
    <x v="3"/>
    <x v="0"/>
    <x v="0"/>
    <x v="1"/>
    <n v="3"/>
    <n v="34307.22"/>
    <x v="1"/>
    <s v="Tier - 2"/>
    <x v="1"/>
    <d v="1983-10-02T00:00:00"/>
    <x v="33"/>
    <x v="0"/>
    <x v="240"/>
  </r>
  <r>
    <s v="ID242"/>
    <s v="Mr."/>
    <s v="Douglas"/>
    <s v="Wilson"/>
    <x v="208"/>
    <x v="201"/>
    <s v="Yes"/>
    <x v="0"/>
    <x v="0"/>
    <x v="3"/>
    <x v="0"/>
    <x v="0"/>
    <x v="0"/>
    <n v="3"/>
    <n v="34293.120000000003"/>
    <x v="0"/>
    <s v="Tier - 2"/>
    <x v="3"/>
    <d v="1986-10-11T00:00:00"/>
    <x v="26"/>
    <x v="0"/>
    <x v="241"/>
  </r>
  <r>
    <s v="ID243"/>
    <s v="Mr."/>
    <s v="Dan"/>
    <s v="Hall"/>
    <x v="209"/>
    <x v="202"/>
    <s v="Yes"/>
    <x v="0"/>
    <x v="0"/>
    <x v="3"/>
    <x v="0"/>
    <x v="0"/>
    <x v="2"/>
    <n v="0"/>
    <n v="34289.43"/>
    <x v="0"/>
    <s v="Tier - 1"/>
    <x v="3"/>
    <d v="1995-10-30T00:00:00"/>
    <x v="40"/>
    <x v="0"/>
    <x v="242"/>
  </r>
  <r>
    <s v="ID244"/>
    <s v="Mr."/>
    <s v="Dan"/>
    <s v="Reed"/>
    <x v="210"/>
    <x v="203"/>
    <s v="No"/>
    <x v="0"/>
    <x v="0"/>
    <x v="3"/>
    <x v="0"/>
    <x v="0"/>
    <x v="2"/>
    <n v="0"/>
    <n v="34254.050000000003"/>
    <x v="0"/>
    <s v="Tier - 3"/>
    <x v="9"/>
    <d v="1998-06-11T00:00:00"/>
    <x v="44"/>
    <x v="0"/>
    <x v="243"/>
  </r>
  <r>
    <s v="ID245"/>
    <s v="Mr."/>
    <s v="Eric"/>
    <s v="Frome"/>
    <x v="211"/>
    <x v="204"/>
    <s v="No"/>
    <x v="0"/>
    <x v="0"/>
    <x v="0"/>
    <x v="0"/>
    <x v="2"/>
    <x v="0"/>
    <n v="0"/>
    <n v="34218.019999999997"/>
    <x v="0"/>
    <s v="Tier - 1"/>
    <x v="3"/>
    <d v="1962-07-05T00:00:00"/>
    <x v="5"/>
    <x v="1"/>
    <x v="244"/>
  </r>
  <r>
    <s v="ID246"/>
    <s v="Mr."/>
    <s v="Les"/>
    <s v="Creasy"/>
    <x v="212"/>
    <x v="205"/>
    <s v="Yes"/>
    <x v="0"/>
    <x v="0"/>
    <x v="3"/>
    <x v="0"/>
    <x v="0"/>
    <x v="0"/>
    <n v="1"/>
    <n v="34210.33"/>
    <x v="1"/>
    <s v="Tier - 1"/>
    <x v="1"/>
    <d v="1975-07-21T00:00:00"/>
    <x v="27"/>
    <x v="0"/>
    <x v="245"/>
  </r>
  <r>
    <s v="ID247"/>
    <s v="Ms."/>
    <s v="Stephanie"/>
    <s v="Latimer"/>
    <x v="213"/>
    <x v="14"/>
    <s v="No"/>
    <x v="0"/>
    <x v="0"/>
    <x v="0"/>
    <x v="0"/>
    <x v="1"/>
    <x v="0"/>
    <n v="0"/>
    <n v="34205.07"/>
    <x v="1"/>
    <s v="Tier - 2"/>
    <x v="3"/>
    <d v="1971-08-25T00:00:00"/>
    <x v="14"/>
    <x v="0"/>
    <x v="246"/>
  </r>
  <r>
    <s v="ID248"/>
    <s v="Ms."/>
    <s v="Melissa"/>
    <s v="Wei"/>
    <x v="199"/>
    <x v="206"/>
    <s v="No"/>
    <x v="0"/>
    <x v="0"/>
    <x v="0"/>
    <x v="0"/>
    <x v="0"/>
    <x v="2"/>
    <n v="0"/>
    <n v="34166.269999999997"/>
    <x v="1"/>
    <s v="Tier - 3"/>
    <x v="3"/>
    <d v="1999-11-06T00:00:00"/>
    <x v="35"/>
    <x v="0"/>
    <x v="247"/>
  </r>
  <r>
    <s v="ID249"/>
    <s v="Ms."/>
    <s v="Ashley"/>
    <s v="Hayes"/>
    <x v="214"/>
    <x v="41"/>
    <s v="No"/>
    <x v="0"/>
    <x v="0"/>
    <x v="0"/>
    <x v="0"/>
    <x v="0"/>
    <x v="0"/>
    <n v="0"/>
    <n v="34084.68"/>
    <x v="1"/>
    <s v="Tier - 3"/>
    <x v="3"/>
    <d v="2002-12-26T00:00:00"/>
    <x v="43"/>
    <x v="0"/>
    <x v="248"/>
  </r>
  <r>
    <s v="ID250"/>
    <s v="Ms."/>
    <s v="Stephanie"/>
    <s v="Velardo"/>
    <x v="215"/>
    <x v="40"/>
    <s v="No"/>
    <x v="0"/>
    <x v="0"/>
    <x v="1"/>
    <x v="0"/>
    <x v="0"/>
    <x v="2"/>
    <n v="0"/>
    <n v="34053.360000000001"/>
    <x v="1"/>
    <s v="Tier - 2"/>
    <x v="3"/>
    <d v="1972-07-26T00:00:00"/>
    <x v="28"/>
    <x v="0"/>
    <x v="249"/>
  </r>
  <r>
    <s v="ID251"/>
    <s v="Ms."/>
    <s v="Kylie"/>
    <s v="Kastes"/>
    <x v="216"/>
    <x v="138"/>
    <s v="No"/>
    <x v="0"/>
    <x v="0"/>
    <x v="0"/>
    <x v="0"/>
    <x v="0"/>
    <x v="2"/>
    <n v="0"/>
    <n v="33975.47"/>
    <x v="1"/>
    <s v="Tier - 2"/>
    <x v="3"/>
    <d v="1994-09-25T00:00:00"/>
    <x v="6"/>
    <x v="0"/>
    <x v="250"/>
  </r>
  <r>
    <s v="ID252"/>
    <s v="Ms."/>
    <s v="Kelly"/>
    <s v="Escorcia"/>
    <x v="217"/>
    <x v="119"/>
    <s v="No"/>
    <x v="1"/>
    <x v="0"/>
    <x v="1"/>
    <x v="0"/>
    <x v="0"/>
    <x v="1"/>
    <n v="0"/>
    <n v="33907.550000000003"/>
    <x v="1"/>
    <s v="Tier - 2"/>
    <x v="1"/>
    <d v="2000-12-27T00:00:00"/>
    <x v="21"/>
    <x v="0"/>
    <x v="251"/>
  </r>
  <r>
    <s v="ID253"/>
    <s v="Ms."/>
    <s v="Carrie"/>
    <s v="Larscheid"/>
    <x v="117"/>
    <x v="47"/>
    <s v="Yes"/>
    <x v="0"/>
    <x v="1"/>
    <x v="3"/>
    <x v="0"/>
    <x v="0"/>
    <x v="2"/>
    <n v="0"/>
    <n v="33900.65"/>
    <x v="1"/>
    <s v="Tier - 3"/>
    <x v="3"/>
    <d v="1997-08-09T00:00:00"/>
    <x v="31"/>
    <x v="0"/>
    <x v="252"/>
  </r>
  <r>
    <s v="ID254"/>
    <s v="Mr."/>
    <s v="Alex"/>
    <s v="O'Bannon"/>
    <x v="218"/>
    <x v="176"/>
    <s v="Yes"/>
    <x v="1"/>
    <x v="0"/>
    <x v="1"/>
    <x v="0"/>
    <x v="0"/>
    <x v="2"/>
    <n v="0"/>
    <n v="33829.39"/>
    <x v="1"/>
    <s v="Tier - 3"/>
    <x v="3"/>
    <d v="2000-10-26T00:00:00"/>
    <x v="21"/>
    <x v="0"/>
    <x v="253"/>
  </r>
  <r>
    <s v="ID255"/>
    <s v="Mr."/>
    <s v="Zach"/>
    <s v="Ridgway"/>
    <x v="219"/>
    <x v="207"/>
    <s v="No"/>
    <x v="0"/>
    <x v="0"/>
    <x v="0"/>
    <x v="0"/>
    <x v="2"/>
    <x v="0"/>
    <n v="0"/>
    <n v="33753.32"/>
    <x v="0"/>
    <s v="Tier - 3"/>
    <x v="3"/>
    <d v="1962-12-11T00:00:00"/>
    <x v="5"/>
    <x v="1"/>
    <x v="254"/>
  </r>
  <r>
    <s v="ID256"/>
    <s v="Mr."/>
    <s v="Alan"/>
    <s v="Black"/>
    <x v="141"/>
    <x v="78"/>
    <s v="No"/>
    <x v="0"/>
    <x v="1"/>
    <x v="3"/>
    <x v="0"/>
    <x v="0"/>
    <x v="2"/>
    <n v="0"/>
    <n v="33750.29"/>
    <x v="0"/>
    <s v="Tier - 3"/>
    <x v="1"/>
    <d v="2003-09-12T00:00:00"/>
    <x v="39"/>
    <x v="0"/>
    <x v="255"/>
  </r>
  <r>
    <s v="ID257"/>
    <s v="Mr."/>
    <s v="Nate"/>
    <s v="Canton"/>
    <x v="170"/>
    <x v="208"/>
    <s v="No"/>
    <x v="1"/>
    <x v="0"/>
    <x v="3"/>
    <x v="0"/>
    <x v="0"/>
    <x v="1"/>
    <n v="0"/>
    <n v="33732.69"/>
    <x v="0"/>
    <s v="Tier - 1"/>
    <x v="6"/>
    <d v="2004-11-01T00:00:00"/>
    <x v="41"/>
    <x v="2"/>
    <x v="256"/>
  </r>
  <r>
    <s v="ID258"/>
    <s v="Mr."/>
    <s v="Jesse"/>
    <s v="Fine"/>
    <x v="220"/>
    <x v="60"/>
    <s v="No"/>
    <x v="0"/>
    <x v="1"/>
    <x v="3"/>
    <x v="0"/>
    <x v="0"/>
    <x v="1"/>
    <n v="0"/>
    <n v="33707.550000000003"/>
    <x v="1"/>
    <s v="Tier - 2"/>
    <x v="3"/>
    <d v="1993-11-28T00:00:00"/>
    <x v="20"/>
    <x v="0"/>
    <x v="257"/>
  </r>
  <r>
    <s v="ID259"/>
    <s v="Mr."/>
    <s v="Jason"/>
    <s v="Bui"/>
    <x v="221"/>
    <x v="27"/>
    <s v="No"/>
    <x v="0"/>
    <x v="1"/>
    <x v="3"/>
    <x v="0"/>
    <x v="0"/>
    <x v="2"/>
    <n v="0"/>
    <n v="33611.71"/>
    <x v="0"/>
    <s v="Tier - 2"/>
    <x v="3"/>
    <d v="2003-09-09T00:00:00"/>
    <x v="39"/>
    <x v="0"/>
    <x v="258"/>
  </r>
  <r>
    <s v="ID260"/>
    <s v="Ms."/>
    <s v="Megan"/>
    <s v="Riepma"/>
    <x v="222"/>
    <x v="209"/>
    <s v="No"/>
    <x v="0"/>
    <x v="0"/>
    <x v="3"/>
    <x v="0"/>
    <x v="0"/>
    <x v="2"/>
    <n v="3"/>
    <n v="33527.1"/>
    <x v="1"/>
    <s v="Tier - 3"/>
    <x v="3"/>
    <d v="1984-07-22T00:00:00"/>
    <x v="32"/>
    <x v="0"/>
    <x v="259"/>
  </r>
  <r>
    <s v="ID261"/>
    <s v="Mr."/>
    <s v="Luke"/>
    <s v="Inman"/>
    <x v="60"/>
    <x v="210"/>
    <s v="No"/>
    <x v="0"/>
    <x v="0"/>
    <x v="0"/>
    <x v="0"/>
    <x v="0"/>
    <x v="0"/>
    <n v="0"/>
    <n v="33475.82"/>
    <x v="0"/>
    <s v="Tier - 1"/>
    <x v="10"/>
    <d v="2002-08-25T00:00:00"/>
    <x v="43"/>
    <x v="0"/>
    <x v="260"/>
  </r>
  <r>
    <s v="ID262"/>
    <s v="Ms."/>
    <s v="Jacy"/>
    <s v="Kruzel"/>
    <x v="223"/>
    <x v="211"/>
    <s v="Yes"/>
    <x v="0"/>
    <x v="0"/>
    <x v="1"/>
    <x v="1"/>
    <x v="0"/>
    <x v="0"/>
    <n v="2"/>
    <n v="33471.97"/>
    <x v="1"/>
    <s v="Tier - 2"/>
    <x v="1"/>
    <d v="1970-06-18T00:00:00"/>
    <x v="2"/>
    <x v="0"/>
    <x v="261"/>
  </r>
  <r>
    <s v="ID263"/>
    <s v="Mr."/>
    <s v="Simon"/>
    <s v="Lindsay"/>
    <x v="224"/>
    <x v="212"/>
    <s v="Yes"/>
    <x v="0"/>
    <x v="0"/>
    <x v="0"/>
    <x v="0"/>
    <x v="0"/>
    <x v="2"/>
    <n v="3"/>
    <n v="33450.99"/>
    <x v="1"/>
    <s v="Tier - 2"/>
    <x v="3"/>
    <d v="1985-12-07T00:00:00"/>
    <x v="17"/>
    <x v="0"/>
    <x v="262"/>
  </r>
  <r>
    <s v="ID264"/>
    <s v="Ms."/>
    <s v="Ainsley"/>
    <s v="Land"/>
    <x v="225"/>
    <x v="1"/>
    <s v="No"/>
    <x v="0"/>
    <x v="0"/>
    <x v="1"/>
    <x v="0"/>
    <x v="1"/>
    <x v="1"/>
    <n v="0"/>
    <n v="33344.449999999997"/>
    <x v="1"/>
    <s v="Tier - 3"/>
    <x v="3"/>
    <d v="1972-09-05T00:00:00"/>
    <x v="28"/>
    <x v="0"/>
    <x v="263"/>
  </r>
  <r>
    <s v="ID265"/>
    <s v="Ms."/>
    <s v="Erica"/>
    <s v="Brecher"/>
    <x v="226"/>
    <x v="213"/>
    <s v="No"/>
    <x v="0"/>
    <x v="1"/>
    <x v="3"/>
    <x v="0"/>
    <x v="0"/>
    <x v="1"/>
    <n v="0"/>
    <n v="33307.550000000003"/>
    <x v="1"/>
    <s v="Tier - 3"/>
    <x v="1"/>
    <d v="2003-11-28T00:00:00"/>
    <x v="39"/>
    <x v="0"/>
    <x v="264"/>
  </r>
  <r>
    <s v="ID266"/>
    <s v="Mr."/>
    <s v="Erik"/>
    <s v="Debolt"/>
    <x v="227"/>
    <x v="214"/>
    <s v="No"/>
    <x v="0"/>
    <x v="0"/>
    <x v="0"/>
    <x v="0"/>
    <x v="0"/>
    <x v="1"/>
    <n v="3"/>
    <n v="33292.83"/>
    <x v="1"/>
    <s v="Tier - 1"/>
    <x v="3"/>
    <d v="1990-10-12T00:00:00"/>
    <x v="3"/>
    <x v="0"/>
    <x v="265"/>
  </r>
  <r>
    <s v="ID267"/>
    <s v="Ms."/>
    <s v="Erin"/>
    <s v="Oswalt"/>
    <x v="228"/>
    <x v="215"/>
    <s v="Yes"/>
    <x v="0"/>
    <x v="0"/>
    <x v="0"/>
    <x v="0"/>
    <x v="0"/>
    <x v="2"/>
    <n v="3"/>
    <n v="33121"/>
    <x v="1"/>
    <s v="Tier - 1"/>
    <x v="3"/>
    <d v="1985-07-15T00:00:00"/>
    <x v="17"/>
    <x v="0"/>
    <x v="266"/>
  </r>
  <r>
    <s v="ID268"/>
    <s v="Ms."/>
    <s v="Adrienne"/>
    <s v="Boyd"/>
    <x v="229"/>
    <x v="216"/>
    <s v="Yes"/>
    <x v="0"/>
    <x v="1"/>
    <x v="3"/>
    <x v="0"/>
    <x v="1"/>
    <x v="1"/>
    <n v="0"/>
    <n v="33090.660000000003"/>
    <x v="1"/>
    <s v="Tier - 2"/>
    <x v="3"/>
    <d v="1969-10-30T00:00:00"/>
    <x v="16"/>
    <x v="0"/>
    <x v="267"/>
  </r>
  <r>
    <s v="ID269"/>
    <s v="Mr."/>
    <s v="Adam"/>
    <s v="Bulewich"/>
    <x v="230"/>
    <x v="217"/>
    <s v="No"/>
    <x v="0"/>
    <x v="0"/>
    <x v="0"/>
    <x v="0"/>
    <x v="2"/>
    <x v="0"/>
    <n v="0"/>
    <n v="33074.94"/>
    <x v="0"/>
    <s v="Tier - 2"/>
    <x v="3"/>
    <d v="1962-07-01T00:00:00"/>
    <x v="5"/>
    <x v="1"/>
    <x v="268"/>
  </r>
  <r>
    <s v="ID270"/>
    <s v="Mr."/>
    <s v="Yutaka"/>
    <s v="Fukuda"/>
    <x v="231"/>
    <x v="78"/>
    <s v="No"/>
    <x v="0"/>
    <x v="0"/>
    <x v="0"/>
    <x v="0"/>
    <x v="0"/>
    <x v="2"/>
    <n v="0"/>
    <n v="33057.230000000003"/>
    <x v="0"/>
    <s v="Tier - 2"/>
    <x v="3"/>
    <d v="1994-07-28T00:00:00"/>
    <x v="6"/>
    <x v="0"/>
    <x v="269"/>
  </r>
  <r>
    <s v="ID271"/>
    <s v="Mr."/>
    <s v="Tyler"/>
    <s v="Phillips"/>
    <x v="232"/>
    <x v="218"/>
    <s v="Yes"/>
    <x v="0"/>
    <x v="0"/>
    <x v="0"/>
    <x v="0"/>
    <x v="2"/>
    <x v="0"/>
    <n v="0"/>
    <n v="33025.32"/>
    <x v="1"/>
    <s v="Tier - 3"/>
    <x v="3"/>
    <d v="1967-07-10T00:00:00"/>
    <x v="22"/>
    <x v="1"/>
    <x v="270"/>
  </r>
  <r>
    <s v="ID272"/>
    <s v="Mr."/>
    <s v="Stephen"/>
    <s v="Maddison"/>
    <x v="233"/>
    <x v="219"/>
    <s v="Yes"/>
    <x v="0"/>
    <x v="0"/>
    <x v="3"/>
    <x v="0"/>
    <x v="0"/>
    <x v="2"/>
    <n v="0"/>
    <n v="33017.46"/>
    <x v="0"/>
    <s v="Tier - 1"/>
    <x v="3"/>
    <d v="1995-07-08T00:00:00"/>
    <x v="40"/>
    <x v="0"/>
    <x v="271"/>
  </r>
  <r>
    <s v="ID273"/>
    <s v="Mr."/>
    <s v="Andrew"/>
    <s v="Lockwood"/>
    <x v="234"/>
    <x v="220"/>
    <s v="No"/>
    <x v="0"/>
    <x v="0"/>
    <x v="0"/>
    <x v="0"/>
    <x v="1"/>
    <x v="0"/>
    <n v="0"/>
    <n v="32947.629999999997"/>
    <x v="1"/>
    <s v="Tier - 1"/>
    <x v="3"/>
    <d v="1971-08-24T00:00:00"/>
    <x v="14"/>
    <x v="0"/>
    <x v="272"/>
  </r>
  <r>
    <s v="ID274"/>
    <s v="Mr."/>
    <s v="James"/>
    <s v="Defilippi"/>
    <x v="235"/>
    <x v="221"/>
    <s v="Yes"/>
    <x v="0"/>
    <x v="0"/>
    <x v="0"/>
    <x v="0"/>
    <x v="0"/>
    <x v="0"/>
    <n v="1"/>
    <n v="32906.69"/>
    <x v="1"/>
    <s v="Tier - 3"/>
    <x v="3"/>
    <d v="1981-11-17T00:00:00"/>
    <x v="36"/>
    <x v="0"/>
    <x v="273"/>
  </r>
  <r>
    <s v="ID275"/>
    <s v="Mr."/>
    <s v="Shawn"/>
    <s v="Jackson"/>
    <x v="236"/>
    <x v="166"/>
    <s v="Yes"/>
    <x v="0"/>
    <x v="0"/>
    <x v="3"/>
    <x v="0"/>
    <x v="0"/>
    <x v="2"/>
    <n v="0"/>
    <n v="32827.51"/>
    <x v="0"/>
    <s v="Tier - 2"/>
    <x v="3"/>
    <d v="1995-12-04T00:00:00"/>
    <x v="40"/>
    <x v="0"/>
    <x v="274"/>
  </r>
  <r>
    <s v="ID276"/>
    <s v="Mr."/>
    <s v="Matt"/>
    <s v="Ozahowski"/>
    <x v="237"/>
    <x v="196"/>
    <s v="No"/>
    <x v="0"/>
    <x v="0"/>
    <x v="0"/>
    <x v="0"/>
    <x v="1"/>
    <x v="2"/>
    <n v="3"/>
    <n v="32787.46"/>
    <x v="0"/>
    <s v="Tier - 3"/>
    <x v="1"/>
    <d v="1980-12-12T00:00:00"/>
    <x v="25"/>
    <x v="0"/>
    <x v="275"/>
  </r>
  <r>
    <s v="ID277"/>
    <s v="Mr."/>
    <s v="Nathaniel"/>
    <s v="Guthals"/>
    <x v="238"/>
    <x v="152"/>
    <s v="No"/>
    <x v="0"/>
    <x v="0"/>
    <x v="1"/>
    <x v="0"/>
    <x v="1"/>
    <x v="2"/>
    <n v="0"/>
    <n v="32765.33"/>
    <x v="1"/>
    <s v="Tier - 2"/>
    <x v="1"/>
    <d v="1972-11-07T00:00:00"/>
    <x v="28"/>
    <x v="0"/>
    <x v="276"/>
  </r>
  <r>
    <s v="ID278"/>
    <s v="Mr."/>
    <s v="Kevin"/>
    <s v="Yates"/>
    <x v="239"/>
    <x v="222"/>
    <s v="No"/>
    <x v="0"/>
    <x v="0"/>
    <x v="0"/>
    <x v="0"/>
    <x v="1"/>
    <x v="0"/>
    <n v="0"/>
    <n v="32760.48"/>
    <x v="0"/>
    <s v="Tier - 1"/>
    <x v="3"/>
    <d v="1974-12-06T00:00:00"/>
    <x v="19"/>
    <x v="0"/>
    <x v="277"/>
  </r>
  <r>
    <s v="ID279"/>
    <s v="Ms."/>
    <s v="Joan"/>
    <s v="Samuelson"/>
    <x v="240"/>
    <x v="133"/>
    <s v="No"/>
    <x v="0"/>
    <x v="0"/>
    <x v="0"/>
    <x v="0"/>
    <x v="3"/>
    <x v="2"/>
    <n v="2"/>
    <n v="32734.19"/>
    <x v="1"/>
    <s v="Tier - 1"/>
    <x v="1"/>
    <d v="1990-07-09T00:00:00"/>
    <x v="3"/>
    <x v="0"/>
    <x v="278"/>
  </r>
  <r>
    <s v="ID280"/>
    <s v="Mr."/>
    <s v="Christopher"/>
    <s v="Lemos"/>
    <x v="241"/>
    <x v="99"/>
    <s v="No"/>
    <x v="0"/>
    <x v="0"/>
    <x v="0"/>
    <x v="0"/>
    <x v="0"/>
    <x v="1"/>
    <n v="3"/>
    <n v="32716.2"/>
    <x v="0"/>
    <s v="Tier - 2"/>
    <x v="3"/>
    <d v="1990-09-30T00:00:00"/>
    <x v="3"/>
    <x v="0"/>
    <x v="279"/>
  </r>
  <r>
    <s v="ID281"/>
    <s v="Ms."/>
    <s v="Kacy"/>
    <s v="Seynders"/>
    <x v="242"/>
    <x v="223"/>
    <s v="No"/>
    <x v="0"/>
    <x v="0"/>
    <x v="0"/>
    <x v="0"/>
    <x v="2"/>
    <x v="0"/>
    <n v="0"/>
    <n v="32686.080000000002"/>
    <x v="1"/>
    <s v="Tier - 3"/>
    <x v="3"/>
    <d v="1968-11-01T00:00:00"/>
    <x v="0"/>
    <x v="0"/>
    <x v="280"/>
  </r>
  <r>
    <s v="ID282"/>
    <s v="Mr."/>
    <s v="Benjamin"/>
    <s v="Saunders"/>
    <x v="243"/>
    <x v="80"/>
    <s v="No"/>
    <x v="0"/>
    <x v="0"/>
    <x v="0"/>
    <x v="0"/>
    <x v="0"/>
    <x v="2"/>
    <n v="3"/>
    <n v="32672.11"/>
    <x v="0"/>
    <s v="Tier - 1"/>
    <x v="3"/>
    <d v="1990-07-13T00:00:00"/>
    <x v="3"/>
    <x v="0"/>
    <x v="281"/>
  </r>
  <r>
    <s v="ID283"/>
    <s v="Mr."/>
    <s v="Xaviour"/>
    <s v="Walker"/>
    <x v="215"/>
    <x v="224"/>
    <s v="No"/>
    <x v="0"/>
    <x v="1"/>
    <x v="3"/>
    <x v="0"/>
    <x v="0"/>
    <x v="2"/>
    <n v="0"/>
    <n v="32548.34"/>
    <x v="0"/>
    <s v="Tier - 2"/>
    <x v="0"/>
    <d v="2003-10-08T00:00:00"/>
    <x v="39"/>
    <x v="0"/>
    <x v="282"/>
  </r>
  <r>
    <s v="ID284"/>
    <s v="Mr."/>
    <s v="Michael"/>
    <s v="Lam"/>
    <x v="244"/>
    <x v="106"/>
    <s v="Yes"/>
    <x v="0"/>
    <x v="0"/>
    <x v="0"/>
    <x v="0"/>
    <x v="1"/>
    <x v="1"/>
    <n v="2"/>
    <n v="32485.46"/>
    <x v="1"/>
    <s v="Tier - 1"/>
    <x v="3"/>
    <d v="1976-09-19T00:00:00"/>
    <x v="1"/>
    <x v="0"/>
    <x v="283"/>
  </r>
  <r>
    <s v="ID285"/>
    <s v="Mr."/>
    <s v="Bradley"/>
    <s v="Sweigart"/>
    <x v="245"/>
    <x v="225"/>
    <s v="Yes"/>
    <x v="0"/>
    <x v="0"/>
    <x v="0"/>
    <x v="0"/>
    <x v="0"/>
    <x v="0"/>
    <n v="1"/>
    <n v="32462.35"/>
    <x v="1"/>
    <s v="Tier - 2"/>
    <x v="3"/>
    <d v="1981-09-27T00:00:00"/>
    <x v="36"/>
    <x v="0"/>
    <x v="284"/>
  </r>
  <r>
    <s v="ID286"/>
    <s v="Ms."/>
    <s v="Andrea"/>
    <s v="Sieczkowski"/>
    <x v="246"/>
    <x v="226"/>
    <s v="Yes"/>
    <x v="0"/>
    <x v="0"/>
    <x v="0"/>
    <x v="0"/>
    <x v="1"/>
    <x v="2"/>
    <n v="2"/>
    <n v="32430.22"/>
    <x v="1"/>
    <s v="Tier - 3"/>
    <x v="3"/>
    <d v="1976-08-09T00:00:00"/>
    <x v="1"/>
    <x v="0"/>
    <x v="285"/>
  </r>
  <r>
    <s v="ID287"/>
    <s v="Ms."/>
    <s v="Nancy"/>
    <s v="Jurgens"/>
    <x v="247"/>
    <x v="100"/>
    <s v="No"/>
    <x v="0"/>
    <x v="0"/>
    <x v="1"/>
    <x v="0"/>
    <x v="1"/>
    <x v="1"/>
    <n v="0"/>
    <n v="32428.63"/>
    <x v="1"/>
    <s v="Tier - 2"/>
    <x v="3"/>
    <d v="1972-10-19T00:00:00"/>
    <x v="28"/>
    <x v="0"/>
    <x v="286"/>
  </r>
  <r>
    <s v="ID288"/>
    <s v="Mr."/>
    <s v="Matt"/>
    <s v="Hackman"/>
    <x v="248"/>
    <x v="227"/>
    <s v="Yes"/>
    <x v="0"/>
    <x v="0"/>
    <x v="3"/>
    <x v="0"/>
    <x v="0"/>
    <x v="0"/>
    <n v="3"/>
    <n v="32288.49"/>
    <x v="1"/>
    <s v="Tier - 2"/>
    <x v="3"/>
    <d v="1986-12-02T00:00:00"/>
    <x v="26"/>
    <x v="0"/>
    <x v="287"/>
  </r>
  <r>
    <s v="ID289"/>
    <s v="Mr."/>
    <s v="Lee"/>
    <s v="Klarich"/>
    <x v="249"/>
    <x v="14"/>
    <s v="Yes"/>
    <x v="0"/>
    <x v="0"/>
    <x v="3"/>
    <x v="0"/>
    <x v="2"/>
    <x v="0"/>
    <n v="1"/>
    <n v="32259.96"/>
    <x v="1"/>
    <s v="Tier - 3"/>
    <x v="1"/>
    <d v="1975-12-17T00:00:00"/>
    <x v="27"/>
    <x v="0"/>
    <x v="288"/>
  </r>
  <r>
    <s v="ID290"/>
    <s v="Mr."/>
    <s v="Chris"/>
    <s v="Schulten"/>
    <x v="250"/>
    <x v="228"/>
    <s v="No"/>
    <x v="0"/>
    <x v="0"/>
    <x v="0"/>
    <x v="0"/>
    <x v="0"/>
    <x v="2"/>
    <n v="0"/>
    <n v="32222.81"/>
    <x v="1"/>
    <s v="Tier - 1"/>
    <x v="3"/>
    <d v="1994-09-08T00:00:00"/>
    <x v="6"/>
    <x v="0"/>
    <x v="289"/>
  </r>
  <r>
    <s v="ID291"/>
    <s v="Mr."/>
    <s v="Erik"/>
    <s v="Fagerstrom"/>
    <x v="251"/>
    <x v="229"/>
    <s v="Yes"/>
    <x v="0"/>
    <x v="1"/>
    <x v="3"/>
    <x v="0"/>
    <x v="2"/>
    <x v="1"/>
    <n v="0"/>
    <n v="32192.76"/>
    <x v="0"/>
    <s v="Tier - 2"/>
    <x v="3"/>
    <d v="1969-09-11T00:00:00"/>
    <x v="16"/>
    <x v="0"/>
    <x v="290"/>
  </r>
  <r>
    <s v="ID292"/>
    <s v="Mr."/>
    <s v="Rod"/>
    <s v="Bien"/>
    <x v="252"/>
    <x v="230"/>
    <s v="No"/>
    <x v="0"/>
    <x v="0"/>
    <x v="0"/>
    <x v="1"/>
    <x v="1"/>
    <x v="0"/>
    <n v="2"/>
    <n v="32108.66"/>
    <x v="0"/>
    <s v="Tier - 3"/>
    <x v="6"/>
    <d v="1978-11-10T00:00:00"/>
    <x v="9"/>
    <x v="0"/>
    <x v="291"/>
  </r>
  <r>
    <s v="ID293"/>
    <s v="Mr."/>
    <s v="Joey"/>
    <s v="Hess"/>
    <x v="253"/>
    <x v="124"/>
    <s v="No"/>
    <x v="0"/>
    <x v="1"/>
    <x v="3"/>
    <x v="0"/>
    <x v="0"/>
    <x v="2"/>
    <n v="0"/>
    <n v="32086.21"/>
    <x v="0"/>
    <s v="Tier - 3"/>
    <x v="3"/>
    <d v="1993-09-13T00:00:00"/>
    <x v="20"/>
    <x v="0"/>
    <x v="292"/>
  </r>
  <r>
    <s v="ID294"/>
    <s v="Ms."/>
    <s v="Hillary"/>
    <s v="Shaw"/>
    <x v="254"/>
    <x v="231"/>
    <s v="No"/>
    <x v="0"/>
    <x v="0"/>
    <x v="1"/>
    <x v="0"/>
    <x v="2"/>
    <x v="1"/>
    <n v="0"/>
    <n v="31980.89"/>
    <x v="1"/>
    <s v="Tier - 1"/>
    <x v="3"/>
    <d v="1972-09-21T00:00:00"/>
    <x v="28"/>
    <x v="0"/>
    <x v="293"/>
  </r>
  <r>
    <s v="ID295"/>
    <s v="Mr."/>
    <s v="Eric"/>
    <s v="Williams"/>
    <x v="255"/>
    <x v="232"/>
    <s v="Yes"/>
    <x v="0"/>
    <x v="0"/>
    <x v="3"/>
    <x v="0"/>
    <x v="1"/>
    <x v="0"/>
    <n v="1"/>
    <n v="31897.1"/>
    <x v="1"/>
    <s v="Tier - 3"/>
    <x v="3"/>
    <d v="1975-09-25T00:00:00"/>
    <x v="27"/>
    <x v="0"/>
    <x v="294"/>
  </r>
  <r>
    <s v="ID296"/>
    <s v="Mr."/>
    <s v="Nicolas"/>
    <s v="Menzies"/>
    <x v="256"/>
    <x v="112"/>
    <s v="No"/>
    <x v="0"/>
    <x v="0"/>
    <x v="3"/>
    <x v="0"/>
    <x v="1"/>
    <x v="2"/>
    <n v="3"/>
    <n v="31743.919999999998"/>
    <x v="1"/>
    <s v="Tier - 1"/>
    <x v="3"/>
    <d v="1984-09-10T00:00:00"/>
    <x v="32"/>
    <x v="0"/>
    <x v="295"/>
  </r>
  <r>
    <s v="ID297"/>
    <s v="Mr."/>
    <s v="Marcel"/>
    <s v="Buehler"/>
    <x v="257"/>
    <x v="233"/>
    <s v="No"/>
    <x v="0"/>
    <x v="0"/>
    <x v="0"/>
    <x v="0"/>
    <x v="2"/>
    <x v="2"/>
    <n v="2"/>
    <n v="31736.7"/>
    <x v="1"/>
    <s v="Tier - 2"/>
    <x v="1"/>
    <d v="1977-10-14T00:00:00"/>
    <x v="29"/>
    <x v="0"/>
    <x v="296"/>
  </r>
  <r>
    <s v="ID298"/>
    <s v="Ms."/>
    <s v="Ashley"/>
    <s v="Degen"/>
    <x v="27"/>
    <x v="54"/>
    <s v="No"/>
    <x v="0"/>
    <x v="0"/>
    <x v="0"/>
    <x v="1"/>
    <x v="0"/>
    <x v="0"/>
    <n v="1"/>
    <n v="31620"/>
    <x v="1"/>
    <s v="Tier - 1"/>
    <x v="2"/>
    <d v="1960-12-13T00:00:00"/>
    <x v="15"/>
    <x v="1"/>
    <x v="297"/>
  </r>
  <r>
    <s v="ID299"/>
    <s v="Mr."/>
    <s v="Evan"/>
    <s v="Arsenault"/>
    <x v="258"/>
    <x v="234"/>
    <s v="Yes"/>
    <x v="0"/>
    <x v="0"/>
    <x v="3"/>
    <x v="0"/>
    <x v="2"/>
    <x v="0"/>
    <n v="1"/>
    <n v="31591.82"/>
    <x v="1"/>
    <s v="Tier - 1"/>
    <x v="3"/>
    <d v="1975-10-29T00:00:00"/>
    <x v="27"/>
    <x v="0"/>
    <x v="298"/>
  </r>
  <r>
    <s v="ID300"/>
    <s v="Ms."/>
    <s v="Krisana"/>
    <s v="Hoff"/>
    <x v="259"/>
    <x v="235"/>
    <s v="No"/>
    <x v="0"/>
    <x v="0"/>
    <x v="0"/>
    <x v="0"/>
    <x v="2"/>
    <x v="0"/>
    <n v="0"/>
    <n v="31368.81"/>
    <x v="1"/>
    <s v="Tier - 3"/>
    <x v="3"/>
    <d v="1974-10-08T00:00:00"/>
    <x v="19"/>
    <x v="0"/>
    <x v="299"/>
  </r>
  <r>
    <s v="ID301"/>
    <s v="Mr."/>
    <s v="Kyle"/>
    <s v="Hall"/>
    <x v="260"/>
    <x v="27"/>
    <s v="Yes"/>
    <x v="0"/>
    <x v="0"/>
    <x v="3"/>
    <x v="0"/>
    <x v="0"/>
    <x v="2"/>
    <n v="0"/>
    <n v="31328.27"/>
    <x v="1"/>
    <s v="Tier - 2"/>
    <x v="3"/>
    <d v="1995-09-27T00:00:00"/>
    <x v="40"/>
    <x v="0"/>
    <x v="300"/>
  </r>
  <r>
    <s v="ID302"/>
    <s v="Ms."/>
    <s v="Kate"/>
    <s v="Ashley"/>
    <x v="261"/>
    <x v="12"/>
    <s v="No"/>
    <x v="0"/>
    <x v="0"/>
    <x v="0"/>
    <x v="0"/>
    <x v="2"/>
    <x v="0"/>
    <n v="0"/>
    <n v="31322.53"/>
    <x v="1"/>
    <s v="Tier - 1"/>
    <x v="3"/>
    <d v="1968-07-09T00:00:00"/>
    <x v="0"/>
    <x v="0"/>
    <x v="301"/>
  </r>
  <r>
    <s v="ID303"/>
    <s v="Mr."/>
    <s v="Martin"/>
    <s v="Rindahl"/>
    <x v="262"/>
    <x v="236"/>
    <s v="Yes"/>
    <x v="1"/>
    <x v="0"/>
    <x v="1"/>
    <x v="0"/>
    <x v="0"/>
    <x v="1"/>
    <n v="0"/>
    <n v="31234.560000000001"/>
    <x v="0"/>
    <s v="Tier - 1"/>
    <x v="3"/>
    <d v="2000-07-22T00:00:00"/>
    <x v="21"/>
    <x v="0"/>
    <x v="302"/>
  </r>
  <r>
    <s v="ID304"/>
    <s v="Ms."/>
    <s v="Stacey"/>
    <s v="Clark"/>
    <x v="263"/>
    <x v="237"/>
    <s v="No"/>
    <x v="1"/>
    <x v="0"/>
    <x v="3"/>
    <x v="0"/>
    <x v="0"/>
    <x v="2"/>
    <n v="0"/>
    <n v="31196.61"/>
    <x v="1"/>
    <s v="Tier - 1"/>
    <x v="3"/>
    <d v="2004-11-09T00:00:00"/>
    <x v="41"/>
    <x v="2"/>
    <x v="303"/>
  </r>
  <r>
    <s v="ID305"/>
    <s v="Ms."/>
    <s v="Christine"/>
    <s v="Irish"/>
    <x v="264"/>
    <x v="238"/>
    <s v="Yes"/>
    <x v="0"/>
    <x v="0"/>
    <x v="1"/>
    <x v="0"/>
    <x v="1"/>
    <x v="0"/>
    <n v="3"/>
    <n v="30942.19"/>
    <x v="1"/>
    <s v="Tier - 2"/>
    <x v="0"/>
    <d v="1961-09-09T00:00:00"/>
    <x v="12"/>
    <x v="1"/>
    <x v="304"/>
  </r>
  <r>
    <s v="ID306"/>
    <s v="Ms."/>
    <s v="Sarah"/>
    <s v="Richardson"/>
    <x v="265"/>
    <x v="239"/>
    <s v="Yes"/>
    <x v="0"/>
    <x v="0"/>
    <x v="3"/>
    <x v="0"/>
    <x v="1"/>
    <x v="2"/>
    <n v="3"/>
    <n v="30763.01"/>
    <x v="1"/>
    <s v="Tier - 1"/>
    <x v="3"/>
    <d v="1988-09-05T00:00:00"/>
    <x v="23"/>
    <x v="0"/>
    <x v="305"/>
  </r>
  <r>
    <s v="ID307"/>
    <s v="Ms."/>
    <s v="Megan"/>
    <s v="Dewitt"/>
    <x v="266"/>
    <x v="194"/>
    <s v="Yes"/>
    <x v="0"/>
    <x v="1"/>
    <x v="3"/>
    <x v="0"/>
    <x v="2"/>
    <x v="1"/>
    <n v="3"/>
    <n v="30724.44"/>
    <x v="1"/>
    <s v="Tier - 3"/>
    <x v="3"/>
    <d v="1983-12-21T00:00:00"/>
    <x v="33"/>
    <x v="0"/>
    <x v="306"/>
  </r>
  <r>
    <s v="ID308"/>
    <s v="Mr."/>
    <s v="Jason"/>
    <s v="Hickman"/>
    <x v="267"/>
    <x v="240"/>
    <s v="No"/>
    <x v="0"/>
    <x v="0"/>
    <x v="0"/>
    <x v="0"/>
    <x v="0"/>
    <x v="1"/>
    <n v="0"/>
    <n v="30697.71"/>
    <x v="0"/>
    <s v="Tier - 2"/>
    <x v="3"/>
    <d v="1999-09-21T00:00:00"/>
    <x v="35"/>
    <x v="0"/>
    <x v="307"/>
  </r>
  <r>
    <s v="ID309"/>
    <s v="Ms."/>
    <s v="Michele"/>
    <s v="Gonzalez"/>
    <x v="268"/>
    <x v="241"/>
    <s v="Yes"/>
    <x v="0"/>
    <x v="0"/>
    <x v="1"/>
    <x v="0"/>
    <x v="2"/>
    <x v="0"/>
    <n v="0"/>
    <n v="30625.65"/>
    <x v="1"/>
    <s v="Tier - 3"/>
    <x v="3"/>
    <d v="1970-11-11T00:00:00"/>
    <x v="2"/>
    <x v="0"/>
    <x v="308"/>
  </r>
  <r>
    <s v="ID310"/>
    <s v="Ms."/>
    <s v="Nikki"/>
    <s v="Difani"/>
    <x v="269"/>
    <x v="242"/>
    <s v="Yes"/>
    <x v="0"/>
    <x v="0"/>
    <x v="3"/>
    <x v="0"/>
    <x v="1"/>
    <x v="0"/>
    <n v="3"/>
    <n v="30530.5"/>
    <x v="1"/>
    <s v="Tier - 1"/>
    <x v="3"/>
    <d v="1986-08-10T00:00:00"/>
    <x v="26"/>
    <x v="0"/>
    <x v="309"/>
  </r>
  <r>
    <s v="ID311"/>
    <s v="Mr."/>
    <s v="Philip"/>
    <s v="Turner"/>
    <x v="270"/>
    <x v="236"/>
    <s v="Yes"/>
    <x v="0"/>
    <x v="1"/>
    <x v="3"/>
    <x v="0"/>
    <x v="2"/>
    <x v="1"/>
    <n v="3"/>
    <n v="30457.37"/>
    <x v="1"/>
    <s v="Tier - 1"/>
    <x v="1"/>
    <d v="1983-09-03T00:00:00"/>
    <x v="33"/>
    <x v="0"/>
    <x v="310"/>
  </r>
  <r>
    <s v="ID312"/>
    <s v="Mr."/>
    <s v="Bryan"/>
    <s v="Widmann"/>
    <x v="271"/>
    <x v="141"/>
    <s v="No"/>
    <x v="0"/>
    <x v="0"/>
    <x v="3"/>
    <x v="0"/>
    <x v="0"/>
    <x v="2"/>
    <n v="0"/>
    <n v="30422.03"/>
    <x v="1"/>
    <s v="Tier - 3"/>
    <x v="3"/>
    <d v="1998-10-28T00:00:00"/>
    <x v="44"/>
    <x v="0"/>
    <x v="311"/>
  </r>
  <r>
    <s v="ID313"/>
    <s v="Mr."/>
    <s v="Timothy"/>
    <s v="Tunney"/>
    <x v="272"/>
    <x v="243"/>
    <s v="Yes"/>
    <x v="0"/>
    <x v="0"/>
    <x v="0"/>
    <x v="0"/>
    <x v="3"/>
    <x v="2"/>
    <n v="2"/>
    <n v="30409.53"/>
    <x v="1"/>
    <s v="Tier - 3"/>
    <x v="1"/>
    <d v="1976-09-03T00:00:00"/>
    <x v="1"/>
    <x v="0"/>
    <x v="312"/>
  </r>
  <r>
    <s v="ID314"/>
    <s v="Ms."/>
    <s v="Angielyn"/>
    <s v="San"/>
    <x v="273"/>
    <x v="244"/>
    <s v="Yes"/>
    <x v="0"/>
    <x v="1"/>
    <x v="3"/>
    <x v="0"/>
    <x v="3"/>
    <x v="2"/>
    <n v="0"/>
    <n v="30366.93"/>
    <x v="1"/>
    <s v="Tier - 2"/>
    <x v="3"/>
    <d v="1969-07-30T00:00:00"/>
    <x v="16"/>
    <x v="0"/>
    <x v="313"/>
  </r>
  <r>
    <s v="ID315"/>
    <s v="Ms."/>
    <s v="Jeanie"/>
    <s v="Croll"/>
    <x v="274"/>
    <x v="245"/>
    <s v="No"/>
    <x v="1"/>
    <x v="0"/>
    <x v="3"/>
    <x v="0"/>
    <x v="0"/>
    <x v="1"/>
    <n v="0"/>
    <n v="30328.27"/>
    <x v="1"/>
    <s v="Tier - 2"/>
    <x v="3"/>
    <d v="2004-06-01T00:00:00"/>
    <x v="39"/>
    <x v="0"/>
    <x v="314"/>
  </r>
  <r>
    <s v="ID316"/>
    <s v="Mr."/>
    <s v="Greg"/>
    <s v="Rolfes"/>
    <x v="275"/>
    <x v="27"/>
    <s v="No"/>
    <x v="0"/>
    <x v="0"/>
    <x v="1"/>
    <x v="1"/>
    <x v="1"/>
    <x v="2"/>
    <n v="2"/>
    <n v="30284.639999999999"/>
    <x v="0"/>
    <s v="Tier - 1"/>
    <x v="1"/>
    <d v="1972-07-24T00:00:00"/>
    <x v="28"/>
    <x v="0"/>
    <x v="315"/>
  </r>
  <r>
    <s v="ID317"/>
    <s v="Mr."/>
    <s v="John"/>
    <s v="Hinkle"/>
    <x v="276"/>
    <x v="246"/>
    <s v="No"/>
    <x v="0"/>
    <x v="0"/>
    <x v="0"/>
    <x v="1"/>
    <x v="1"/>
    <x v="0"/>
    <n v="0"/>
    <n v="30260"/>
    <x v="0"/>
    <s v="Tier - 1"/>
    <x v="7"/>
    <d v="1962-09-15T00:00:00"/>
    <x v="5"/>
    <x v="1"/>
    <x v="316"/>
  </r>
  <r>
    <s v="ID318"/>
    <s v="Mr."/>
    <s v="Aliaksandr"/>
    <s v="Leuchanka"/>
    <x v="277"/>
    <x v="247"/>
    <s v="Yes"/>
    <x v="0"/>
    <x v="1"/>
    <x v="3"/>
    <x v="0"/>
    <x v="1"/>
    <x v="0"/>
    <n v="3"/>
    <n v="30184.94"/>
    <x v="0"/>
    <s v="Tier - 1"/>
    <x v="7"/>
    <d v="1963-09-13T00:00:00"/>
    <x v="8"/>
    <x v="1"/>
    <x v="317"/>
  </r>
  <r>
    <s v="ID319"/>
    <s v="Mr."/>
    <s v="Jason"/>
    <s v="Ayr"/>
    <x v="278"/>
    <x v="248"/>
    <s v="No"/>
    <x v="0"/>
    <x v="0"/>
    <x v="2"/>
    <x v="1"/>
    <x v="2"/>
    <x v="0"/>
    <n v="1"/>
    <n v="30166.62"/>
    <x v="0"/>
    <s v="Tier - 3"/>
    <x v="1"/>
    <d v="1958-08-11T00:00:00"/>
    <x v="7"/>
    <x v="1"/>
    <x v="318"/>
  </r>
  <r>
    <s v="ID320"/>
    <s v="Ms."/>
    <s v="Sheera"/>
    <s v="Siegel"/>
    <x v="279"/>
    <x v="68"/>
    <s v="No"/>
    <x v="0"/>
    <x v="0"/>
    <x v="0"/>
    <x v="0"/>
    <x v="3"/>
    <x v="0"/>
    <n v="0"/>
    <n v="30134.75"/>
    <x v="1"/>
    <s v="Tier - 3"/>
    <x v="3"/>
    <d v="1971-12-25T00:00:00"/>
    <x v="14"/>
    <x v="0"/>
    <x v="319"/>
  </r>
  <r>
    <s v="ID321"/>
    <s v="Ms."/>
    <s v="Janice"/>
    <s v="Penrose"/>
    <x v="280"/>
    <x v="249"/>
    <s v="No"/>
    <x v="0"/>
    <x v="1"/>
    <x v="3"/>
    <x v="0"/>
    <x v="2"/>
    <x v="2"/>
    <n v="2"/>
    <n v="30095.97"/>
    <x v="1"/>
    <s v="Tier - 3"/>
    <x v="3"/>
    <d v="1979-09-02T00:00:00"/>
    <x v="18"/>
    <x v="0"/>
    <x v="320"/>
  </r>
  <r>
    <s v="ID322"/>
    <s v="Mr."/>
    <s v="Timothy"/>
    <s v="Schuler"/>
    <x v="281"/>
    <x v="250"/>
    <s v="Yes"/>
    <x v="0"/>
    <x v="0"/>
    <x v="0"/>
    <x v="1"/>
    <x v="0"/>
    <x v="0"/>
    <n v="3"/>
    <n v="30063.58"/>
    <x v="0"/>
    <s v="Tier - 1"/>
    <x v="1"/>
    <d v="1967-06-16T00:00:00"/>
    <x v="22"/>
    <x v="1"/>
    <x v="321"/>
  </r>
  <r>
    <s v="ID323"/>
    <s v="Mr."/>
    <s v="Alan"/>
    <s v="Walker"/>
    <x v="282"/>
    <x v="201"/>
    <s v="Yes"/>
    <x v="0"/>
    <x v="0"/>
    <x v="0"/>
    <x v="0"/>
    <x v="2"/>
    <x v="0"/>
    <n v="1"/>
    <n v="30026.87"/>
    <x v="1"/>
    <s v="Tier - 3"/>
    <x v="1"/>
    <d v="1981-08-04T00:00:00"/>
    <x v="36"/>
    <x v="0"/>
    <x v="322"/>
  </r>
  <r>
    <s v="ID324"/>
    <s v="Mr."/>
    <s v="Michael"/>
    <s v="Stange"/>
    <x v="283"/>
    <x v="251"/>
    <s v="No"/>
    <x v="0"/>
    <x v="0"/>
    <x v="0"/>
    <x v="0"/>
    <x v="1"/>
    <x v="2"/>
    <n v="3"/>
    <n v="29969.67"/>
    <x v="0"/>
    <s v="Tier - 1"/>
    <x v="3"/>
    <d v="1991-10-05T00:00:00"/>
    <x v="42"/>
    <x v="0"/>
    <x v="323"/>
  </r>
  <r>
    <s v="ID325"/>
    <s v="Ms."/>
    <s v="Marie-France"/>
    <s v="Roy"/>
    <x v="272"/>
    <x v="252"/>
    <s v="Yes"/>
    <x v="0"/>
    <x v="0"/>
    <x v="0"/>
    <x v="0"/>
    <x v="3"/>
    <x v="2"/>
    <n v="2"/>
    <n v="29933.75"/>
    <x v="0"/>
    <s v="Tier - 1"/>
    <x v="3"/>
    <d v="1976-06-12T00:00:00"/>
    <x v="1"/>
    <x v="0"/>
    <x v="324"/>
  </r>
  <r>
    <s v="ID326"/>
    <s v="Mr."/>
    <s v="Erik"/>
    <s v="Potere"/>
    <x v="284"/>
    <x v="253"/>
    <s v="Yes"/>
    <x v="0"/>
    <x v="0"/>
    <x v="3"/>
    <x v="0"/>
    <x v="1"/>
    <x v="2"/>
    <n v="3"/>
    <n v="29929.56"/>
    <x v="0"/>
    <s v="Tier - 1"/>
    <x v="3"/>
    <d v="1988-12-30T00:00:00"/>
    <x v="23"/>
    <x v="0"/>
    <x v="325"/>
  </r>
  <r>
    <s v="ID327"/>
    <s v="Mr."/>
    <s v="Andrew"/>
    <s v="Podgurski"/>
    <x v="285"/>
    <x v="254"/>
    <s v="Yes"/>
    <x v="0"/>
    <x v="0"/>
    <x v="3"/>
    <x v="0"/>
    <x v="2"/>
    <x v="0"/>
    <n v="1"/>
    <n v="29899.25"/>
    <x v="0"/>
    <s v="Tier - 3"/>
    <x v="3"/>
    <d v="1975-08-19T00:00:00"/>
    <x v="27"/>
    <x v="0"/>
    <x v="326"/>
  </r>
  <r>
    <s v="ID328"/>
    <s v="Mr."/>
    <s v="Anthony"/>
    <s v="Diamond"/>
    <x v="286"/>
    <x v="34"/>
    <s v="No"/>
    <x v="0"/>
    <x v="0"/>
    <x v="0"/>
    <x v="0"/>
    <x v="1"/>
    <x v="1"/>
    <n v="3"/>
    <n v="29852.48"/>
    <x v="0"/>
    <s v="Tier - 3"/>
    <x v="3"/>
    <d v="1989-12-30T00:00:00"/>
    <x v="4"/>
    <x v="0"/>
    <x v="327"/>
  </r>
  <r>
    <s v="ID329"/>
    <s v="Mr."/>
    <s v="Chris"/>
    <s v="Sallade"/>
    <x v="287"/>
    <x v="67"/>
    <s v="No"/>
    <x v="0"/>
    <x v="0"/>
    <x v="0"/>
    <x v="0"/>
    <x v="2"/>
    <x v="2"/>
    <n v="3"/>
    <n v="29818.76"/>
    <x v="0"/>
    <s v="Tier - 1"/>
    <x v="1"/>
    <d v="1982-10-29T00:00:00"/>
    <x v="37"/>
    <x v="0"/>
    <x v="328"/>
  </r>
  <r>
    <s v="ID330"/>
    <s v="Mr."/>
    <s v="Yu"/>
    <s v="Zhang"/>
    <x v="288"/>
    <x v="255"/>
    <s v="Yes"/>
    <x v="0"/>
    <x v="0"/>
    <x v="0"/>
    <x v="0"/>
    <x v="2"/>
    <x v="0"/>
    <n v="1"/>
    <n v="29816.639999999999"/>
    <x v="0"/>
    <s v="Tier - 2"/>
    <x v="3"/>
    <d v="1981-08-13T00:00:00"/>
    <x v="36"/>
    <x v="0"/>
    <x v="329"/>
  </r>
  <r>
    <s v="ID331"/>
    <s v="Mr."/>
    <s v="Caleb"/>
    <s v="Chatfield"/>
    <x v="289"/>
    <x v="256"/>
    <s v="No"/>
    <x v="0"/>
    <x v="0"/>
    <x v="3"/>
    <x v="0"/>
    <x v="0"/>
    <x v="1"/>
    <n v="0"/>
    <n v="29760.6"/>
    <x v="0"/>
    <s v="Tier - 2"/>
    <x v="3"/>
    <d v="1998-06-20T00:00:00"/>
    <x v="44"/>
    <x v="0"/>
    <x v="330"/>
  </r>
  <r>
    <s v="ID332"/>
    <s v="Mr."/>
    <s v="Jason"/>
    <s v="Bruns"/>
    <x v="290"/>
    <x v="257"/>
    <s v="No"/>
    <x v="0"/>
    <x v="0"/>
    <x v="1"/>
    <x v="0"/>
    <x v="2"/>
    <x v="0"/>
    <n v="0"/>
    <n v="29757.69"/>
    <x v="0"/>
    <s v="Tier - 3"/>
    <x v="3"/>
    <d v="1973-08-23T00:00:00"/>
    <x v="30"/>
    <x v="0"/>
    <x v="331"/>
  </r>
  <r>
    <s v="ID333"/>
    <s v="Ms."/>
    <s v="Angela"/>
    <s v="Yochum"/>
    <x v="291"/>
    <x v="87"/>
    <s v="No"/>
    <x v="0"/>
    <x v="1"/>
    <x v="3"/>
    <x v="0"/>
    <x v="0"/>
    <x v="1"/>
    <n v="0"/>
    <n v="29622.69"/>
    <x v="0"/>
    <s v="Tier - 1"/>
    <x v="3"/>
    <d v="1993-07-27T00:00:00"/>
    <x v="20"/>
    <x v="0"/>
    <x v="332"/>
  </r>
  <r>
    <s v="ID334"/>
    <s v="Mr."/>
    <s v="Keith"/>
    <s v="Freeburn"/>
    <x v="272"/>
    <x v="258"/>
    <s v="Yes"/>
    <x v="0"/>
    <x v="0"/>
    <x v="3"/>
    <x v="0"/>
    <x v="3"/>
    <x v="0"/>
    <n v="1"/>
    <n v="29583.8"/>
    <x v="0"/>
    <s v="Tier - 1"/>
    <x v="3"/>
    <d v="1975-11-03T00:00:00"/>
    <x v="27"/>
    <x v="0"/>
    <x v="333"/>
  </r>
  <r>
    <s v="ID335"/>
    <s v="Ms."/>
    <s v="Emma"/>
    <s v="Spencer"/>
    <x v="292"/>
    <x v="82"/>
    <s v="Yes"/>
    <x v="0"/>
    <x v="0"/>
    <x v="1"/>
    <x v="0"/>
    <x v="1"/>
    <x v="2"/>
    <n v="0"/>
    <n v="29523.17"/>
    <x v="0"/>
    <s v="Tier - 2"/>
    <x v="2"/>
    <d v="1959-10-20T00:00:00"/>
    <x v="10"/>
    <x v="1"/>
    <x v="334"/>
  </r>
  <r>
    <s v="ID336"/>
    <s v="Mr."/>
    <s v="Nathan"/>
    <s v="Jarosik"/>
    <x v="293"/>
    <x v="259"/>
    <s v="No"/>
    <x v="0"/>
    <x v="0"/>
    <x v="3"/>
    <x v="0"/>
    <x v="2"/>
    <x v="1"/>
    <n v="3"/>
    <n v="29443.59"/>
    <x v="0"/>
    <s v="Tier - 1"/>
    <x v="3"/>
    <d v="1987-07-16T00:00:00"/>
    <x v="38"/>
    <x v="0"/>
    <x v="335"/>
  </r>
  <r>
    <s v="ID337"/>
    <s v="Ms."/>
    <s v="Kathryn"/>
    <s v="Heinzen"/>
    <x v="294"/>
    <x v="141"/>
    <s v="Yes"/>
    <x v="0"/>
    <x v="0"/>
    <x v="0"/>
    <x v="0"/>
    <x v="2"/>
    <x v="2"/>
    <n v="3"/>
    <n v="29352.560000000001"/>
    <x v="0"/>
    <s v="Tier - 1"/>
    <x v="3"/>
    <d v="1985-11-07T00:00:00"/>
    <x v="17"/>
    <x v="0"/>
    <x v="336"/>
  </r>
  <r>
    <s v="ID338"/>
    <s v="Ms."/>
    <s v="Elizabeth"/>
    <s v="Kelley"/>
    <x v="295"/>
    <x v="260"/>
    <s v="No"/>
    <x v="0"/>
    <x v="0"/>
    <x v="2"/>
    <x v="0"/>
    <x v="1"/>
    <x v="0"/>
    <n v="0"/>
    <n v="29330.98"/>
    <x v="0"/>
    <s v="Tier - 2"/>
    <x v="1"/>
    <d v="1958-06-05T00:00:00"/>
    <x v="46"/>
    <x v="1"/>
    <x v="337"/>
  </r>
  <r>
    <s v="ID339"/>
    <s v="Mr."/>
    <s v="Ben"/>
    <s v="Thacker"/>
    <x v="296"/>
    <x v="217"/>
    <s v="No"/>
    <x v="0"/>
    <x v="0"/>
    <x v="0"/>
    <x v="0"/>
    <x v="3"/>
    <x v="0"/>
    <n v="2"/>
    <n v="29227.599999999999"/>
    <x v="0"/>
    <s v="Tier - 3"/>
    <x v="1"/>
    <d v="1978-07-21T00:00:00"/>
    <x v="9"/>
    <x v="0"/>
    <x v="338"/>
  </r>
  <r>
    <s v="ID340"/>
    <s v="Ms."/>
    <s v="Cheryl"/>
    <s v="Jeseritz"/>
    <x v="67"/>
    <x v="143"/>
    <s v="Yes"/>
    <x v="0"/>
    <x v="1"/>
    <x v="3"/>
    <x v="1"/>
    <x v="0"/>
    <x v="2"/>
    <n v="2"/>
    <n v="29186.48"/>
    <x v="0"/>
    <s v="Tier - 3"/>
    <x v="2"/>
    <d v="1969-07-09T00:00:00"/>
    <x v="16"/>
    <x v="0"/>
    <x v="339"/>
  </r>
  <r>
    <s v="ID341"/>
    <s v="Ms."/>
    <s v="Kimberly"/>
    <s v="Hohman"/>
    <x v="297"/>
    <x v="261"/>
    <s v="Yes"/>
    <x v="0"/>
    <x v="0"/>
    <x v="0"/>
    <x v="0"/>
    <x v="3"/>
    <x v="2"/>
    <n v="2"/>
    <n v="29160.39"/>
    <x v="0"/>
    <s v="Tier - 2"/>
    <x v="3"/>
    <d v="1976-11-08T00:00:00"/>
    <x v="1"/>
    <x v="0"/>
    <x v="340"/>
  </r>
  <r>
    <s v="ID342"/>
    <s v="Ms."/>
    <s v="Cynthia"/>
    <s v="Hill"/>
    <x v="298"/>
    <x v="262"/>
    <s v="Yes"/>
    <x v="0"/>
    <x v="0"/>
    <x v="1"/>
    <x v="0"/>
    <x v="1"/>
    <x v="0"/>
    <n v="0"/>
    <n v="29141.360000000001"/>
    <x v="0"/>
    <s v="Tier - 3"/>
    <x v="1"/>
    <d v="1961-12-24T00:00:00"/>
    <x v="12"/>
    <x v="1"/>
    <x v="341"/>
  </r>
  <r>
    <s v="ID343"/>
    <s v="Ms."/>
    <s v="Jessica"/>
    <s v="Kuepfer"/>
    <x v="299"/>
    <x v="263"/>
    <s v="No"/>
    <x v="0"/>
    <x v="0"/>
    <x v="0"/>
    <x v="0"/>
    <x v="3"/>
    <x v="0"/>
    <n v="2"/>
    <n v="29114.77"/>
    <x v="0"/>
    <s v="Tier - 1"/>
    <x v="3"/>
    <d v="1978-11-29T00:00:00"/>
    <x v="9"/>
    <x v="0"/>
    <x v="342"/>
  </r>
  <r>
    <s v="ID344"/>
    <s v="Mr."/>
    <s v="Bruce"/>
    <s v="Kaczmarek"/>
    <x v="300"/>
    <x v="159"/>
    <s v="No"/>
    <x v="0"/>
    <x v="0"/>
    <x v="0"/>
    <x v="0"/>
    <x v="2"/>
    <x v="2"/>
    <n v="2"/>
    <n v="29114.21"/>
    <x v="0"/>
    <s v="Tier - 3"/>
    <x v="3"/>
    <d v="1980-07-14T00:00:00"/>
    <x v="25"/>
    <x v="0"/>
    <x v="343"/>
  </r>
  <r>
    <s v="ID345"/>
    <s v="Ms."/>
    <s v="Allison"/>
    <s v="Pitt"/>
    <x v="301"/>
    <x v="139"/>
    <s v="No"/>
    <x v="0"/>
    <x v="0"/>
    <x v="3"/>
    <x v="0"/>
    <x v="0"/>
    <x v="2"/>
    <n v="0"/>
    <n v="29007.82"/>
    <x v="0"/>
    <s v="Tier - 3"/>
    <x v="3"/>
    <d v="1992-07-07T00:00:00"/>
    <x v="34"/>
    <x v="0"/>
    <x v="344"/>
  </r>
  <r>
    <s v="ID346"/>
    <s v="Mr."/>
    <s v="Alex"/>
    <s v="Lorton"/>
    <x v="302"/>
    <x v="264"/>
    <s v="No"/>
    <x v="0"/>
    <x v="1"/>
    <x v="3"/>
    <x v="0"/>
    <x v="0"/>
    <x v="2"/>
    <n v="0"/>
    <n v="28998.68"/>
    <x v="0"/>
    <s v="Tier - 3"/>
    <x v="3"/>
    <d v="2003-09-01T00:00:00"/>
    <x v="39"/>
    <x v="0"/>
    <x v="345"/>
  </r>
  <r>
    <s v="ID347"/>
    <s v="Ms."/>
    <s v="Gabriela"/>
    <s v="Castaneda"/>
    <x v="303"/>
    <x v="127"/>
    <s v="Yes"/>
    <x v="0"/>
    <x v="0"/>
    <x v="1"/>
    <x v="0"/>
    <x v="1"/>
    <x v="2"/>
    <n v="0"/>
    <n v="28950.47"/>
    <x v="0"/>
    <s v="Tier - 1"/>
    <x v="1"/>
    <d v="1959-12-05T00:00:00"/>
    <x v="10"/>
    <x v="1"/>
    <x v="346"/>
  </r>
  <r>
    <s v="ID348"/>
    <s v="Ms."/>
    <s v="Sharon"/>
    <s v="Cherop"/>
    <x v="304"/>
    <x v="265"/>
    <s v="No"/>
    <x v="0"/>
    <x v="0"/>
    <x v="0"/>
    <x v="1"/>
    <x v="1"/>
    <x v="0"/>
    <n v="0"/>
    <n v="28923.14"/>
    <x v="0"/>
    <s v="Tier - 1"/>
    <x v="1"/>
    <d v="1962-07-25T00:00:00"/>
    <x v="5"/>
    <x v="1"/>
    <x v="347"/>
  </r>
  <r>
    <s v="ID349"/>
    <s v="Mr."/>
    <s v="Jason"/>
    <s v="Howell"/>
    <x v="237"/>
    <x v="266"/>
    <s v="Yes"/>
    <x v="0"/>
    <x v="0"/>
    <x v="1"/>
    <x v="0"/>
    <x v="1"/>
    <x v="0"/>
    <n v="1"/>
    <n v="28868.66"/>
    <x v="0"/>
    <s v="Tier - 2"/>
    <x v="1"/>
    <d v="1961-08-03T00:00:00"/>
    <x v="12"/>
    <x v="1"/>
    <x v="348"/>
  </r>
  <r>
    <s v="ID350"/>
    <s v="Ms."/>
    <s v="Chelsey"/>
    <s v="Palmer"/>
    <x v="305"/>
    <x v="267"/>
    <s v="No"/>
    <x v="0"/>
    <x v="0"/>
    <x v="0"/>
    <x v="0"/>
    <x v="2"/>
    <x v="2"/>
    <n v="3"/>
    <n v="28716.14"/>
    <x v="0"/>
    <s v="Tier - 3"/>
    <x v="3"/>
    <d v="1990-12-05T00:00:00"/>
    <x v="3"/>
    <x v="0"/>
    <x v="349"/>
  </r>
  <r>
    <s v="ID351"/>
    <s v="Mr."/>
    <s v="Devon"/>
    <s v="Olson"/>
    <x v="306"/>
    <x v="105"/>
    <s v="Yes"/>
    <x v="0"/>
    <x v="0"/>
    <x v="0"/>
    <x v="0"/>
    <x v="2"/>
    <x v="1"/>
    <n v="3"/>
    <n v="28542.86"/>
    <x v="0"/>
    <s v="Tier - 3"/>
    <x v="3"/>
    <d v="1985-09-27T00:00:00"/>
    <x v="17"/>
    <x v="0"/>
    <x v="350"/>
  </r>
  <r>
    <s v="ID352"/>
    <s v="Ms."/>
    <s v="Joni"/>
    <s v="Waldron"/>
    <x v="307"/>
    <x v="6"/>
    <s v="No"/>
    <x v="0"/>
    <x v="0"/>
    <x v="0"/>
    <x v="1"/>
    <x v="0"/>
    <x v="1"/>
    <n v="1"/>
    <n v="28476.73"/>
    <x v="0"/>
    <s v="Tier - 2"/>
    <x v="1"/>
    <d v="1982-12-11T00:00:00"/>
    <x v="37"/>
    <x v="0"/>
    <x v="351"/>
  </r>
  <r>
    <s v="ID353"/>
    <s v="Mr."/>
    <s v="Colin"/>
    <s v="Meyer"/>
    <x v="106"/>
    <x v="246"/>
    <s v="No"/>
    <x v="0"/>
    <x v="0"/>
    <x v="0"/>
    <x v="1"/>
    <x v="0"/>
    <x v="0"/>
    <n v="1"/>
    <n v="28468.92"/>
    <x v="0"/>
    <s v="Tier - 1"/>
    <x v="1"/>
    <d v="1974-09-16T00:00:00"/>
    <x v="19"/>
    <x v="0"/>
    <x v="352"/>
  </r>
  <r>
    <s v="ID354"/>
    <s v="Ms."/>
    <s v="Rachael"/>
    <s v="Stack"/>
    <x v="308"/>
    <x v="164"/>
    <s v="No"/>
    <x v="0"/>
    <x v="0"/>
    <x v="0"/>
    <x v="1"/>
    <x v="1"/>
    <x v="2"/>
    <n v="1"/>
    <n v="28340.19"/>
    <x v="0"/>
    <s v="Tier - 2"/>
    <x v="1"/>
    <d v="1977-12-02T00:00:00"/>
    <x v="29"/>
    <x v="0"/>
    <x v="353"/>
  </r>
  <r>
    <s v="ID355"/>
    <s v="Ms."/>
    <s v="Maricela"/>
    <s v="Sanchez"/>
    <x v="309"/>
    <x v="268"/>
    <s v="No"/>
    <x v="0"/>
    <x v="0"/>
    <x v="0"/>
    <x v="0"/>
    <x v="2"/>
    <x v="1"/>
    <n v="3"/>
    <n v="28302.33"/>
    <x v="0"/>
    <s v="Tier - 2"/>
    <x v="3"/>
    <d v="1990-12-24T00:00:00"/>
    <x v="3"/>
    <x v="0"/>
    <x v="354"/>
  </r>
  <r>
    <s v="ID356"/>
    <s v="Ms."/>
    <s v="Marie"/>
    <s v="Daniels"/>
    <x v="310"/>
    <x v="269"/>
    <s v="Yes"/>
    <x v="0"/>
    <x v="1"/>
    <x v="3"/>
    <x v="1"/>
    <x v="0"/>
    <x v="0"/>
    <n v="1"/>
    <n v="28287.9"/>
    <x v="0"/>
    <s v="Tier - 1"/>
    <x v="0"/>
    <d v="1963-11-25T00:00:00"/>
    <x v="8"/>
    <x v="1"/>
    <x v="355"/>
  </r>
  <r>
    <s v="ID357"/>
    <s v="Mr."/>
    <s v="Frank"/>
    <s v="Pepp"/>
    <x v="311"/>
    <x v="115"/>
    <s v="No"/>
    <x v="0"/>
    <x v="0"/>
    <x v="0"/>
    <x v="0"/>
    <x v="0"/>
    <x v="2"/>
    <n v="0"/>
    <n v="28245.34"/>
    <x v="0"/>
    <s v="Tier - 3"/>
    <x v="3"/>
    <d v="1999-09-06T00:00:00"/>
    <x v="35"/>
    <x v="0"/>
    <x v="356"/>
  </r>
  <r>
    <s v="ID358"/>
    <s v="Mr."/>
    <s v="Jeffry"/>
    <s v="Buechler"/>
    <x v="312"/>
    <x v="205"/>
    <s v="No"/>
    <x v="0"/>
    <x v="0"/>
    <x v="0"/>
    <x v="0"/>
    <x v="1"/>
    <x v="0"/>
    <n v="0"/>
    <n v="28101.33"/>
    <x v="0"/>
    <s v="Tier - 2"/>
    <x v="9"/>
    <d v="1960-11-22T00:00:00"/>
    <x v="15"/>
    <x v="1"/>
    <x v="357"/>
  </r>
  <r>
    <s v="ID359"/>
    <s v="Mr."/>
    <s v="Mike"/>
    <s v="Buenting"/>
    <x v="313"/>
    <x v="103"/>
    <s v="Yes"/>
    <x v="0"/>
    <x v="0"/>
    <x v="0"/>
    <x v="0"/>
    <x v="3"/>
    <x v="2"/>
    <n v="3"/>
    <n v="28006.94"/>
    <x v="0"/>
    <s v="Tier - 2"/>
    <x v="3"/>
    <d v="1985-11-29T00:00:00"/>
    <x v="17"/>
    <x v="0"/>
    <x v="358"/>
  </r>
  <r>
    <s v="ID360"/>
    <s v="Mr."/>
    <s v="Rick"/>
    <s v="Evans"/>
    <x v="314"/>
    <x v="270"/>
    <s v="No"/>
    <x v="0"/>
    <x v="0"/>
    <x v="0"/>
    <x v="0"/>
    <x v="0"/>
    <x v="2"/>
    <n v="0"/>
    <n v="27980.77"/>
    <x v="0"/>
    <s v="Tier - 1"/>
    <x v="3"/>
    <d v="1999-12-21T00:00:00"/>
    <x v="35"/>
    <x v="0"/>
    <x v="359"/>
  </r>
  <r>
    <s v="ID361"/>
    <s v="Mr."/>
    <s v="Pierre-Michel"/>
    <s v="Arcand"/>
    <x v="315"/>
    <x v="271"/>
    <s v="Yes"/>
    <x v="0"/>
    <x v="0"/>
    <x v="1"/>
    <x v="1"/>
    <x v="0"/>
    <x v="0"/>
    <n v="3"/>
    <n v="27941.29"/>
    <x v="0"/>
    <s v="Tier - 3"/>
    <x v="3"/>
    <d v="1961-07-28T00:00:00"/>
    <x v="12"/>
    <x v="1"/>
    <x v="360"/>
  </r>
  <r>
    <s v="ID362"/>
    <s v="Mr."/>
    <s v="Daniel"/>
    <s v="Kesack"/>
    <x v="316"/>
    <x v="272"/>
    <s v="No"/>
    <x v="0"/>
    <x v="0"/>
    <x v="0"/>
    <x v="0"/>
    <x v="2"/>
    <x v="1"/>
    <n v="3"/>
    <n v="27931.11"/>
    <x v="0"/>
    <s v="Tier - 3"/>
    <x v="3"/>
    <d v="1991-06-04T00:00:00"/>
    <x v="3"/>
    <x v="0"/>
    <x v="361"/>
  </r>
  <r>
    <s v="ID363"/>
    <s v="Mr."/>
    <s v="Brian"/>
    <s v="Post"/>
    <x v="317"/>
    <x v="273"/>
    <s v="No"/>
    <x v="0"/>
    <x v="0"/>
    <x v="0"/>
    <x v="0"/>
    <x v="2"/>
    <x v="2"/>
    <n v="3"/>
    <n v="27925.86"/>
    <x v="0"/>
    <s v="Tier - 2"/>
    <x v="3"/>
    <d v="1989-11-21T00:00:00"/>
    <x v="4"/>
    <x v="0"/>
    <x v="362"/>
  </r>
  <r>
    <s v="ID364"/>
    <s v="Ms."/>
    <s v="Morgan"/>
    <s v="Dunne"/>
    <x v="318"/>
    <x v="274"/>
    <s v="Yes"/>
    <x v="0"/>
    <x v="0"/>
    <x v="0"/>
    <x v="0"/>
    <x v="3"/>
    <x v="2"/>
    <n v="3"/>
    <n v="27849.94"/>
    <x v="0"/>
    <s v="Tier - 1"/>
    <x v="3"/>
    <d v="1985-12-04T00:00:00"/>
    <x v="17"/>
    <x v="0"/>
    <x v="363"/>
  </r>
  <r>
    <s v="ID365"/>
    <s v="Ms."/>
    <s v="Caroline"/>
    <s v="Kilel"/>
    <x v="319"/>
    <x v="181"/>
    <s v="No"/>
    <x v="0"/>
    <x v="0"/>
    <x v="0"/>
    <x v="0"/>
    <x v="1"/>
    <x v="0"/>
    <n v="0"/>
    <n v="27808.73"/>
    <x v="0"/>
    <s v="Tier - 1"/>
    <x v="0"/>
    <d v="1960-07-06T00:00:00"/>
    <x v="15"/>
    <x v="1"/>
    <x v="364"/>
  </r>
  <r>
    <s v="ID366"/>
    <s v="Mr."/>
    <s v="Drew"/>
    <s v="Nicholson"/>
    <x v="320"/>
    <x v="275"/>
    <s v="No"/>
    <x v="0"/>
    <x v="0"/>
    <x v="0"/>
    <x v="1"/>
    <x v="0"/>
    <x v="0"/>
    <n v="1"/>
    <n v="27724.29"/>
    <x v="0"/>
    <s v="Tier - 3"/>
    <x v="0"/>
    <d v="2002-12-06T00:00:00"/>
    <x v="43"/>
    <x v="0"/>
    <x v="365"/>
  </r>
  <r>
    <s v="ID367"/>
    <s v="Mr."/>
    <s v="Austin"/>
    <s v="Susmann"/>
    <x v="321"/>
    <x v="276"/>
    <s v="No"/>
    <x v="0"/>
    <x v="0"/>
    <x v="3"/>
    <x v="0"/>
    <x v="1"/>
    <x v="2"/>
    <n v="0"/>
    <n v="27696.11"/>
    <x v="0"/>
    <s v="Tier - 2"/>
    <x v="3"/>
    <d v="1992-07-03T00:00:00"/>
    <x v="34"/>
    <x v="0"/>
    <x v="366"/>
  </r>
  <r>
    <s v="ID368"/>
    <s v="Ms."/>
    <s v="Berenice"/>
    <s v="Harsh"/>
    <x v="322"/>
    <x v="80"/>
    <s v="Yes"/>
    <x v="0"/>
    <x v="1"/>
    <x v="3"/>
    <x v="0"/>
    <x v="0"/>
    <x v="2"/>
    <n v="0"/>
    <n v="27625.17"/>
    <x v="0"/>
    <s v="Tier - 1"/>
    <x v="3"/>
    <d v="1997-10-07T00:00:00"/>
    <x v="31"/>
    <x v="0"/>
    <x v="367"/>
  </r>
  <r>
    <s v="ID369"/>
    <s v="Mr."/>
    <s v="Kenneth"/>
    <s v="Pocasangre"/>
    <x v="323"/>
    <x v="277"/>
    <s v="Yes"/>
    <x v="0"/>
    <x v="1"/>
    <x v="3"/>
    <x v="0"/>
    <x v="0"/>
    <x v="1"/>
    <n v="0"/>
    <n v="27619.360000000001"/>
    <x v="1"/>
    <s v="Tier - 3"/>
    <x v="3"/>
    <d v="1997-09-09T00:00:00"/>
    <x v="31"/>
    <x v="0"/>
    <x v="368"/>
  </r>
  <r>
    <s v="ID370"/>
    <s v="Mr."/>
    <s v="Miguel"/>
    <s v="Martinez"/>
    <x v="190"/>
    <x v="102"/>
    <s v="No"/>
    <x v="0"/>
    <x v="0"/>
    <x v="3"/>
    <x v="0"/>
    <x v="1"/>
    <x v="2"/>
    <n v="0"/>
    <n v="27614.71"/>
    <x v="1"/>
    <s v="Tier - 3"/>
    <x v="3"/>
    <d v="1992-06-11T00:00:00"/>
    <x v="34"/>
    <x v="0"/>
    <x v="369"/>
  </r>
  <r>
    <s v="ID371"/>
    <s v="Ms."/>
    <s v="Hadley"/>
    <s v="Riegel"/>
    <x v="324"/>
    <x v="212"/>
    <s v="Yes"/>
    <x v="0"/>
    <x v="0"/>
    <x v="0"/>
    <x v="0"/>
    <x v="3"/>
    <x v="2"/>
    <n v="3"/>
    <n v="27598.93"/>
    <x v="1"/>
    <s v="Tier - 1"/>
    <x v="3"/>
    <d v="1985-11-06T00:00:00"/>
    <x v="17"/>
    <x v="0"/>
    <x v="370"/>
  </r>
  <r>
    <s v="ID372"/>
    <s v="Mr."/>
    <s v="Taylor"/>
    <s v="Monson"/>
    <x v="325"/>
    <x v="49"/>
    <s v="No"/>
    <x v="0"/>
    <x v="0"/>
    <x v="3"/>
    <x v="0"/>
    <x v="3"/>
    <x v="2"/>
    <n v="3"/>
    <n v="27534.53"/>
    <x v="1"/>
    <s v="Tier - 2"/>
    <x v="3"/>
    <d v="1984-07-22T00:00:00"/>
    <x v="32"/>
    <x v="0"/>
    <x v="371"/>
  </r>
  <r>
    <s v="ID373"/>
    <s v="Ms."/>
    <s v="Tenielle"/>
    <s v="Klubben"/>
    <x v="326"/>
    <x v="278"/>
    <s v="No"/>
    <x v="0"/>
    <x v="0"/>
    <x v="0"/>
    <x v="0"/>
    <x v="1"/>
    <x v="0"/>
    <n v="0"/>
    <n v="27533.91"/>
    <x v="1"/>
    <s v="Tier - 3"/>
    <x v="0"/>
    <d v="1965-10-19T00:00:00"/>
    <x v="11"/>
    <x v="1"/>
    <x v="372"/>
  </r>
  <r>
    <s v="ID374"/>
    <s v="Ms."/>
    <s v="Andrea"/>
    <s v="Mascaro"/>
    <x v="327"/>
    <x v="279"/>
    <s v="Yes"/>
    <x v="0"/>
    <x v="0"/>
    <x v="0"/>
    <x v="0"/>
    <x v="3"/>
    <x v="0"/>
    <n v="1"/>
    <n v="27495.59"/>
    <x v="1"/>
    <s v="Tier - 1"/>
    <x v="3"/>
    <d v="1981-10-03T00:00:00"/>
    <x v="36"/>
    <x v="0"/>
    <x v="373"/>
  </r>
  <r>
    <s v="ID375"/>
    <s v="Ms."/>
    <s v="Nora"/>
    <s v="Norvell"/>
    <x v="328"/>
    <x v="270"/>
    <s v="Yes"/>
    <x v="0"/>
    <x v="0"/>
    <x v="0"/>
    <x v="0"/>
    <x v="3"/>
    <x v="2"/>
    <n v="3"/>
    <n v="27432.73"/>
    <x v="1"/>
    <s v="Tier - 1"/>
    <x v="3"/>
    <d v="1985-12-05T00:00:00"/>
    <x v="17"/>
    <x v="0"/>
    <x v="374"/>
  </r>
  <r>
    <s v="ID376"/>
    <s v="Mr."/>
    <s v="Zachary"/>
    <s v="Ornelas"/>
    <x v="329"/>
    <x v="82"/>
    <s v="Yes"/>
    <x v="0"/>
    <x v="0"/>
    <x v="3"/>
    <x v="1"/>
    <x v="2"/>
    <x v="2"/>
    <n v="2"/>
    <n v="27375.9"/>
    <x v="1"/>
    <s v="Tier - 3"/>
    <x v="5"/>
    <d v="1988-09-15T00:00:00"/>
    <x v="23"/>
    <x v="0"/>
    <x v="375"/>
  </r>
  <r>
    <s v="ID377"/>
    <s v="Mr."/>
    <s v="Michael"/>
    <s v="Fitzpatrick"/>
    <x v="32"/>
    <x v="280"/>
    <s v="Yes"/>
    <x v="0"/>
    <x v="1"/>
    <x v="3"/>
    <x v="1"/>
    <x v="0"/>
    <x v="2"/>
    <n v="0"/>
    <n v="27346.04"/>
    <x v="1"/>
    <s v="Tier - 2"/>
    <x v="0"/>
    <d v="1969-10-16T00:00:00"/>
    <x v="16"/>
    <x v="0"/>
    <x v="376"/>
  </r>
  <r>
    <s v="ID378"/>
    <s v="Ms."/>
    <s v="Alyssa"/>
    <s v="Bloomquist"/>
    <x v="330"/>
    <x v="57"/>
    <s v="No"/>
    <x v="0"/>
    <x v="0"/>
    <x v="0"/>
    <x v="1"/>
    <x v="0"/>
    <x v="0"/>
    <n v="3"/>
    <n v="27322.73"/>
    <x v="1"/>
    <s v="Tier - 2"/>
    <x v="0"/>
    <d v="1968-06-06T00:00:00"/>
    <x v="22"/>
    <x v="1"/>
    <x v="377"/>
  </r>
  <r>
    <s v="ID379"/>
    <s v="Ms."/>
    <s v="Heather"/>
    <s v="Wick"/>
    <x v="323"/>
    <x v="219"/>
    <s v="No"/>
    <x v="0"/>
    <x v="0"/>
    <x v="0"/>
    <x v="0"/>
    <x v="0"/>
    <x v="2"/>
    <n v="0"/>
    <n v="27236.959999999999"/>
    <x v="1"/>
    <s v="Tier - 1"/>
    <x v="3"/>
    <d v="1999-12-02T00:00:00"/>
    <x v="35"/>
    <x v="0"/>
    <x v="378"/>
  </r>
  <r>
    <s v="ID380"/>
    <s v="Mr."/>
    <s v="Dante"/>
    <s v="Zappala"/>
    <x v="331"/>
    <x v="281"/>
    <s v="No"/>
    <x v="0"/>
    <x v="0"/>
    <x v="0"/>
    <x v="0"/>
    <x v="1"/>
    <x v="0"/>
    <n v="0"/>
    <n v="27218.44"/>
    <x v="1"/>
    <s v="Tier - 1"/>
    <x v="6"/>
    <d v="1965-12-21T00:00:00"/>
    <x v="11"/>
    <x v="1"/>
    <x v="379"/>
  </r>
  <r>
    <s v="ID381"/>
    <s v="Ms."/>
    <s v="Sara"/>
    <s v="Earle"/>
    <x v="332"/>
    <x v="282"/>
    <s v="Yes"/>
    <x v="0"/>
    <x v="0"/>
    <x v="1"/>
    <x v="1"/>
    <x v="2"/>
    <x v="0"/>
    <n v="0"/>
    <n v="27117.99"/>
    <x v="1"/>
    <s v="Tier - 2"/>
    <x v="0"/>
    <d v="1970-10-02T00:00:00"/>
    <x v="2"/>
    <x v="0"/>
    <x v="380"/>
  </r>
  <r>
    <s v="ID382"/>
    <s v="Mr."/>
    <s v="Scott"/>
    <s v="Majewski"/>
    <x v="333"/>
    <x v="191"/>
    <s v="No"/>
    <x v="0"/>
    <x v="0"/>
    <x v="0"/>
    <x v="0"/>
    <x v="2"/>
    <x v="2"/>
    <n v="3"/>
    <n v="27092.38"/>
    <x v="1"/>
    <s v="Tier - 3"/>
    <x v="3"/>
    <d v="1990-12-13T00:00:00"/>
    <x v="3"/>
    <x v="0"/>
    <x v="381"/>
  </r>
  <r>
    <s v="ID383"/>
    <s v="Mr."/>
    <s v="Sean"/>
    <s v="Apfelbaum"/>
    <x v="334"/>
    <x v="283"/>
    <s v="No"/>
    <x v="0"/>
    <x v="0"/>
    <x v="0"/>
    <x v="0"/>
    <x v="1"/>
    <x v="2"/>
    <n v="0"/>
    <n v="27080.639999999999"/>
    <x v="1"/>
    <s v="Tier - 2"/>
    <x v="3"/>
    <d v="1994-07-02T00:00:00"/>
    <x v="6"/>
    <x v="0"/>
    <x v="382"/>
  </r>
  <r>
    <s v="ID384"/>
    <s v="Ms."/>
    <s v="Danielle"/>
    <s v="Graham"/>
    <x v="335"/>
    <x v="284"/>
    <s v="No"/>
    <x v="0"/>
    <x v="0"/>
    <x v="2"/>
    <x v="0"/>
    <x v="2"/>
    <x v="0"/>
    <n v="0"/>
    <n v="27037.91"/>
    <x v="1"/>
    <s v="Tier - 2"/>
    <x v="0"/>
    <d v="1958-06-30T00:00:00"/>
    <x v="7"/>
    <x v="1"/>
    <x v="383"/>
  </r>
  <r>
    <s v="ID385"/>
    <s v="Mr."/>
    <s v="Andrew"/>
    <s v="Whitacre"/>
    <x v="336"/>
    <x v="285"/>
    <s v="No"/>
    <x v="0"/>
    <x v="0"/>
    <x v="0"/>
    <x v="1"/>
    <x v="0"/>
    <x v="0"/>
    <n v="1"/>
    <n v="27000.98"/>
    <x v="1"/>
    <s v="Tier - 2"/>
    <x v="0"/>
    <d v="1960-07-09T00:00:00"/>
    <x v="15"/>
    <x v="1"/>
    <x v="384"/>
  </r>
  <r>
    <s v="ID386"/>
    <s v="Mr."/>
    <s v="Joel"/>
    <s v="Wegener"/>
    <x v="337"/>
    <x v="194"/>
    <s v="No"/>
    <x v="1"/>
    <x v="0"/>
    <x v="1"/>
    <x v="0"/>
    <x v="0"/>
    <x v="1"/>
    <n v="0"/>
    <n v="26936.98"/>
    <x v="1"/>
    <s v="Tier - 3"/>
    <x v="3"/>
    <d v="2000-11-09T00:00:00"/>
    <x v="21"/>
    <x v="0"/>
    <x v="385"/>
  </r>
  <r>
    <s v="ID387"/>
    <s v="Ms."/>
    <s v="Michelle"/>
    <s v="Collie"/>
    <x v="338"/>
    <x v="286"/>
    <s v="No"/>
    <x v="0"/>
    <x v="0"/>
    <x v="0"/>
    <x v="0"/>
    <x v="0"/>
    <x v="0"/>
    <n v="0"/>
    <n v="26927.69"/>
    <x v="1"/>
    <s v="Tier - 2"/>
    <x v="3"/>
    <d v="2002-06-17T00:00:00"/>
    <x v="43"/>
    <x v="0"/>
    <x v="386"/>
  </r>
  <r>
    <s v="ID388"/>
    <s v="Mr."/>
    <s v="Michael"/>
    <s v="Murphy"/>
    <x v="339"/>
    <x v="287"/>
    <s v="No"/>
    <x v="0"/>
    <x v="0"/>
    <x v="2"/>
    <x v="0"/>
    <x v="2"/>
    <x v="0"/>
    <n v="0"/>
    <n v="26926.51"/>
    <x v="1"/>
    <s v="Tier - 1"/>
    <x v="0"/>
    <d v="1958-12-25T00:00:00"/>
    <x v="7"/>
    <x v="1"/>
    <x v="387"/>
  </r>
  <r>
    <s v="ID389"/>
    <s v="Ms."/>
    <s v="Nikki"/>
    <s v="Butters"/>
    <x v="340"/>
    <x v="288"/>
    <s v="No"/>
    <x v="0"/>
    <x v="0"/>
    <x v="0"/>
    <x v="0"/>
    <x v="2"/>
    <x v="1"/>
    <n v="3"/>
    <n v="26912.560000000001"/>
    <x v="1"/>
    <s v="Tier - 2"/>
    <x v="3"/>
    <d v="1991-08-22T00:00:00"/>
    <x v="42"/>
    <x v="0"/>
    <x v="388"/>
  </r>
  <r>
    <s v="ID390"/>
    <s v="Ms."/>
    <s v="Summer"/>
    <s v="Cook"/>
    <x v="341"/>
    <x v="109"/>
    <s v="Yes"/>
    <x v="0"/>
    <x v="0"/>
    <x v="3"/>
    <x v="0"/>
    <x v="3"/>
    <x v="1"/>
    <n v="3"/>
    <n v="26607.89"/>
    <x v="1"/>
    <s v="Tier - 1"/>
    <x v="3"/>
    <d v="1988-07-22T00:00:00"/>
    <x v="23"/>
    <x v="0"/>
    <x v="389"/>
  </r>
  <r>
    <s v="ID391"/>
    <s v="Mr."/>
    <s v="Edward"/>
    <s v="Breen"/>
    <x v="342"/>
    <x v="93"/>
    <s v="No"/>
    <x v="1"/>
    <x v="0"/>
    <x v="3"/>
    <x v="0"/>
    <x v="0"/>
    <x v="2"/>
    <n v="0"/>
    <n v="26479.4"/>
    <x v="1"/>
    <s v="Tier - 2"/>
    <x v="3"/>
    <d v="2004-09-05T00:00:00"/>
    <x v="41"/>
    <x v="2"/>
    <x v="390"/>
  </r>
  <r>
    <s v="ID392"/>
    <s v="Mr."/>
    <s v="Ryan"/>
    <s v="Fitzsimons"/>
    <x v="17"/>
    <x v="54"/>
    <s v="Yes"/>
    <x v="0"/>
    <x v="0"/>
    <x v="1"/>
    <x v="1"/>
    <x v="0"/>
    <x v="0"/>
    <n v="2"/>
    <n v="26467.1"/>
    <x v="1"/>
    <s v="Tier - 3"/>
    <x v="1"/>
    <d v="1970-08-27T00:00:00"/>
    <x v="2"/>
    <x v="0"/>
    <x v="391"/>
  </r>
  <r>
    <s v="ID393"/>
    <s v="Ms."/>
    <s v="Kacee"/>
    <s v="Houle"/>
    <x v="343"/>
    <x v="30"/>
    <s v="No"/>
    <x v="0"/>
    <x v="0"/>
    <x v="0"/>
    <x v="1"/>
    <x v="0"/>
    <x v="0"/>
    <n v="1"/>
    <n v="26392.26"/>
    <x v="1"/>
    <s v="Tier - 2"/>
    <x v="2"/>
    <d v="1974-09-21T00:00:00"/>
    <x v="19"/>
    <x v="0"/>
    <x v="392"/>
  </r>
  <r>
    <s v="ID394"/>
    <s v="Mr."/>
    <s v="Dave"/>
    <s v="Woodward"/>
    <x v="344"/>
    <x v="145"/>
    <s v="No"/>
    <x v="1"/>
    <x v="0"/>
    <x v="3"/>
    <x v="0"/>
    <x v="0"/>
    <x v="2"/>
    <n v="0"/>
    <n v="26316.59"/>
    <x v="1"/>
    <s v="Tier - 3"/>
    <x v="3"/>
    <d v="2004-12-05T00:00:00"/>
    <x v="41"/>
    <x v="2"/>
    <x v="393"/>
  </r>
  <r>
    <s v="ID395"/>
    <s v="Ms."/>
    <s v="Maryanna"/>
    <s v="Ray"/>
    <x v="345"/>
    <x v="289"/>
    <s v="Yes"/>
    <x v="0"/>
    <x v="0"/>
    <x v="3"/>
    <x v="1"/>
    <x v="2"/>
    <x v="0"/>
    <n v="1"/>
    <n v="26236.58"/>
    <x v="1"/>
    <s v="Tier - 1"/>
    <x v="3"/>
    <d v="1975-06-04T00:00:00"/>
    <x v="19"/>
    <x v="0"/>
    <x v="394"/>
  </r>
  <r>
    <s v="ID396"/>
    <s v="Ms."/>
    <s v="Jessica"/>
    <s v="Jennings"/>
    <x v="346"/>
    <x v="290"/>
    <s v="No"/>
    <x v="0"/>
    <x v="0"/>
    <x v="1"/>
    <x v="1"/>
    <x v="1"/>
    <x v="0"/>
    <n v="1"/>
    <n v="26140.36"/>
    <x v="1"/>
    <s v="Tier - 3"/>
    <x v="3"/>
    <d v="1973-07-07T00:00:00"/>
    <x v="30"/>
    <x v="0"/>
    <x v="395"/>
  </r>
  <r>
    <s v="ID397"/>
    <s v="Ms."/>
    <s v="Deanna"/>
    <s v="Fuller"/>
    <x v="347"/>
    <x v="291"/>
    <s v="No"/>
    <x v="0"/>
    <x v="0"/>
    <x v="0"/>
    <x v="0"/>
    <x v="2"/>
    <x v="0"/>
    <n v="0"/>
    <n v="26125.67"/>
    <x v="1"/>
    <s v="Tier - 1"/>
    <x v="0"/>
    <d v="2002-10-11T00:00:00"/>
    <x v="43"/>
    <x v="0"/>
    <x v="396"/>
  </r>
  <r>
    <s v="ID398"/>
    <s v="Mr."/>
    <s v="Peter"/>
    <s v="Lovisek"/>
    <x v="312"/>
    <x v="82"/>
    <s v="Yes"/>
    <x v="0"/>
    <x v="0"/>
    <x v="1"/>
    <x v="0"/>
    <x v="1"/>
    <x v="2"/>
    <n v="1"/>
    <n v="26109.33"/>
    <x v="1"/>
    <s v="Tier - 3"/>
    <x v="1"/>
    <d v="1966-07-09T00:00:00"/>
    <x v="24"/>
    <x v="1"/>
    <x v="397"/>
  </r>
  <r>
    <s v="ID399"/>
    <s v="Ms."/>
    <s v="Rebecca"/>
    <s v="Painter"/>
    <x v="348"/>
    <x v="3"/>
    <s v="Yes"/>
    <x v="1"/>
    <x v="0"/>
    <x v="3"/>
    <x v="0"/>
    <x v="1"/>
    <x v="1"/>
    <n v="0"/>
    <n v="26026.97"/>
    <x v="1"/>
    <s v="Tier - 3"/>
    <x v="3"/>
    <d v="2000-12-26T00:00:00"/>
    <x v="21"/>
    <x v="0"/>
    <x v="398"/>
  </r>
  <r>
    <s v="ID400"/>
    <s v="Ms."/>
    <s v="Elizabeth"/>
    <s v="Edwards"/>
    <x v="349"/>
    <x v="82"/>
    <s v="Yes"/>
    <x v="0"/>
    <x v="0"/>
    <x v="0"/>
    <x v="1"/>
    <x v="0"/>
    <x v="2"/>
    <n v="2"/>
    <n v="26018.95"/>
    <x v="1"/>
    <s v="Tier - 2"/>
    <x v="1"/>
    <d v="2001-06-05T00:00:00"/>
    <x v="21"/>
    <x v="0"/>
    <x v="399"/>
  </r>
  <r>
    <s v="ID401"/>
    <s v="Mr."/>
    <s v="Gregory"/>
    <s v="Liebl"/>
    <x v="350"/>
    <x v="292"/>
    <s v="Yes"/>
    <x v="0"/>
    <x v="0"/>
    <x v="1"/>
    <x v="1"/>
    <x v="1"/>
    <x v="0"/>
    <n v="3"/>
    <n v="25992.82"/>
    <x v="1"/>
    <s v="Tier - 2"/>
    <x v="0"/>
    <d v="1970-12-03T00:00:00"/>
    <x v="2"/>
    <x v="0"/>
    <x v="400"/>
  </r>
  <r>
    <s v="ID402"/>
    <s v="Ms."/>
    <s v="Sarah"/>
    <s v="Kasabian-Larson"/>
    <x v="351"/>
    <x v="293"/>
    <s v="Yes"/>
    <x v="0"/>
    <x v="1"/>
    <x v="3"/>
    <x v="0"/>
    <x v="2"/>
    <x v="0"/>
    <n v="0"/>
    <n v="25678.78"/>
    <x v="1"/>
    <s v="Tier - 3"/>
    <x v="1"/>
    <d v="1963-08-21T00:00:00"/>
    <x v="8"/>
    <x v="1"/>
    <x v="401"/>
  </r>
  <r>
    <s v="ID403"/>
    <s v="Ms."/>
    <s v="Anne"/>
    <s v="Creamer"/>
    <x v="352"/>
    <x v="169"/>
    <s v="No"/>
    <x v="0"/>
    <x v="0"/>
    <x v="1"/>
    <x v="1"/>
    <x v="1"/>
    <x v="1"/>
    <n v="0"/>
    <n v="25656.58"/>
    <x v="1"/>
    <s v="Tier - 3"/>
    <x v="2"/>
    <d v="1972-07-17T00:00:00"/>
    <x v="28"/>
    <x v="0"/>
    <x v="402"/>
  </r>
  <r>
    <s v="ID404"/>
    <s v="Mr."/>
    <s v="Christopher"/>
    <s v="Kimbel"/>
    <x v="353"/>
    <x v="219"/>
    <s v="Yes"/>
    <x v="0"/>
    <x v="0"/>
    <x v="0"/>
    <x v="0"/>
    <x v="1"/>
    <x v="2"/>
    <n v="0"/>
    <n v="25648.98"/>
    <x v="1"/>
    <s v="Tier - 1"/>
    <x v="3"/>
    <d v="2001-08-02T00:00:00"/>
    <x v="47"/>
    <x v="0"/>
    <x v="403"/>
  </r>
  <r>
    <s v="ID405"/>
    <s v="Mr."/>
    <s v="Elliot"/>
    <s v="Livensparger"/>
    <x v="247"/>
    <x v="35"/>
    <s v="No"/>
    <x v="0"/>
    <x v="0"/>
    <x v="0"/>
    <x v="1"/>
    <x v="1"/>
    <x v="0"/>
    <n v="1"/>
    <n v="25517.11"/>
    <x v="1"/>
    <s v="Tier - 3"/>
    <x v="6"/>
    <d v="1968-12-11T00:00:00"/>
    <x v="0"/>
    <x v="0"/>
    <x v="404"/>
  </r>
  <r>
    <s v="ID406"/>
    <s v="Mr."/>
    <s v="Christopher"/>
    <s v="Grange"/>
    <x v="354"/>
    <x v="294"/>
    <s v="No"/>
    <x v="0"/>
    <x v="0"/>
    <x v="0"/>
    <x v="0"/>
    <x v="1"/>
    <x v="0"/>
    <n v="3"/>
    <n v="25382.3"/>
    <x v="1"/>
    <s v="Tier - 2"/>
    <x v="3"/>
    <d v="1968-08-22T00:00:00"/>
    <x v="0"/>
    <x v="0"/>
    <x v="405"/>
  </r>
  <r>
    <s v="ID407"/>
    <s v="Mr."/>
    <s v="Corey"/>
    <s v="Nunlist"/>
    <x v="355"/>
    <x v="70"/>
    <s v="No"/>
    <x v="0"/>
    <x v="0"/>
    <x v="1"/>
    <x v="1"/>
    <x v="0"/>
    <x v="2"/>
    <n v="2"/>
    <n v="25333.33"/>
    <x v="1"/>
    <s v="Tier - 2"/>
    <x v="6"/>
    <d v="1972-09-26T00:00:00"/>
    <x v="28"/>
    <x v="0"/>
    <x v="406"/>
  </r>
  <r>
    <s v="ID408"/>
    <s v="Mr."/>
    <s v="Patrick"/>
    <s v="Cutter"/>
    <x v="356"/>
    <x v="295"/>
    <s v="Yes"/>
    <x v="0"/>
    <x v="0"/>
    <x v="3"/>
    <x v="0"/>
    <x v="1"/>
    <x v="0"/>
    <n v="3"/>
    <n v="25309.49"/>
    <x v="1"/>
    <s v="Tier - 1"/>
    <x v="3"/>
    <d v="1975-12-14T00:00:00"/>
    <x v="27"/>
    <x v="0"/>
    <x v="407"/>
  </r>
  <r>
    <s v="ID409"/>
    <s v="Mr."/>
    <s v="Anthony"/>
    <s v="Martin"/>
    <x v="357"/>
    <x v="70"/>
    <s v="No"/>
    <x v="0"/>
    <x v="0"/>
    <x v="3"/>
    <x v="0"/>
    <x v="2"/>
    <x v="2"/>
    <n v="0"/>
    <n v="25127.22"/>
    <x v="1"/>
    <s v="Tier - 3"/>
    <x v="3"/>
    <d v="1998-11-24T00:00:00"/>
    <x v="44"/>
    <x v="0"/>
    <x v="408"/>
  </r>
  <r>
    <s v="ID410"/>
    <s v="Ms."/>
    <s v="Melissa"/>
    <s v="Cooney"/>
    <x v="358"/>
    <x v="100"/>
    <s v="No"/>
    <x v="0"/>
    <x v="0"/>
    <x v="3"/>
    <x v="1"/>
    <x v="2"/>
    <x v="1"/>
    <n v="0"/>
    <n v="25081.77"/>
    <x v="1"/>
    <s v="Tier - 2"/>
    <x v="0"/>
    <d v="1998-06-14T00:00:00"/>
    <x v="44"/>
    <x v="0"/>
    <x v="409"/>
  </r>
  <r>
    <s v="ID411"/>
    <s v="Ms."/>
    <s v="Raven"/>
    <s v="Bier"/>
    <x v="359"/>
    <x v="212"/>
    <s v="Yes"/>
    <x v="0"/>
    <x v="0"/>
    <x v="3"/>
    <x v="0"/>
    <x v="2"/>
    <x v="2"/>
    <n v="0"/>
    <n v="25075.97"/>
    <x v="1"/>
    <s v="Tier - 2"/>
    <x v="3"/>
    <d v="1995-12-04T00:00:00"/>
    <x v="40"/>
    <x v="0"/>
    <x v="410"/>
  </r>
  <r>
    <s v="ID412"/>
    <s v="Mr."/>
    <s v="Christopher"/>
    <s v="Muskopf"/>
    <x v="360"/>
    <x v="296"/>
    <s v="Yes"/>
    <x v="0"/>
    <x v="0"/>
    <x v="3"/>
    <x v="0"/>
    <x v="1"/>
    <x v="0"/>
    <n v="3"/>
    <n v="24915.22"/>
    <x v="1"/>
    <s v="Tier - 3"/>
    <x v="1"/>
    <d v="1975-11-14T00:00:00"/>
    <x v="27"/>
    <x v="0"/>
    <x v="411"/>
  </r>
  <r>
    <s v="ID413"/>
    <s v="Ms."/>
    <s v="Kendra"/>
    <s v="Sirak"/>
    <x v="3"/>
    <x v="70"/>
    <s v="No"/>
    <x v="0"/>
    <x v="0"/>
    <x v="3"/>
    <x v="1"/>
    <x v="0"/>
    <x v="2"/>
    <n v="2"/>
    <n v="24915.05"/>
    <x v="1"/>
    <s v="Tier - 1"/>
    <x v="2"/>
    <d v="1987-06-14T00:00:00"/>
    <x v="38"/>
    <x v="0"/>
    <x v="412"/>
  </r>
  <r>
    <s v="ID414"/>
    <s v="Ms."/>
    <s v="Jordan"/>
    <s v="Nelsen"/>
    <x v="361"/>
    <x v="297"/>
    <s v="Yes"/>
    <x v="0"/>
    <x v="1"/>
    <x v="3"/>
    <x v="0"/>
    <x v="2"/>
    <x v="1"/>
    <n v="3"/>
    <n v="24873.38"/>
    <x v="1"/>
    <s v="Tier - 1"/>
    <x v="2"/>
    <d v="1969-07-23T00:00:00"/>
    <x v="16"/>
    <x v="0"/>
    <x v="413"/>
  </r>
  <r>
    <s v="ID415"/>
    <s v="Mr."/>
    <s v="Nils"/>
    <s v="Schallner"/>
    <x v="362"/>
    <x v="298"/>
    <s v="Yes"/>
    <x v="0"/>
    <x v="0"/>
    <x v="1"/>
    <x v="0"/>
    <x v="2"/>
    <x v="0"/>
    <n v="3"/>
    <n v="24869.84"/>
    <x v="1"/>
    <s v="Tier - 2"/>
    <x v="4"/>
    <d v="1970-11-26T00:00:00"/>
    <x v="2"/>
    <x v="0"/>
    <x v="414"/>
  </r>
  <r>
    <s v="ID416"/>
    <s v="Mr."/>
    <s v="Scott"/>
    <s v="Dunlap"/>
    <x v="363"/>
    <x v="299"/>
    <s v="Yes"/>
    <x v="0"/>
    <x v="0"/>
    <x v="3"/>
    <x v="0"/>
    <x v="2"/>
    <x v="2"/>
    <n v="0"/>
    <n v="24863.25"/>
    <x v="1"/>
    <s v="Tier - 3"/>
    <x v="3"/>
    <d v="1995-06-10T00:00:00"/>
    <x v="40"/>
    <x v="0"/>
    <x v="415"/>
  </r>
  <r>
    <s v="ID417"/>
    <s v="Ms."/>
    <s v="Angela"/>
    <s v="Messing"/>
    <x v="364"/>
    <x v="300"/>
    <s v="No"/>
    <x v="0"/>
    <x v="0"/>
    <x v="0"/>
    <x v="0"/>
    <x v="2"/>
    <x v="1"/>
    <n v="0"/>
    <n v="24817.25"/>
    <x v="1"/>
    <s v="Tier - 2"/>
    <x v="3"/>
    <d v="1994-09-09T00:00:00"/>
    <x v="6"/>
    <x v="0"/>
    <x v="416"/>
  </r>
  <r>
    <s v="ID418"/>
    <s v="Ms."/>
    <s v="Allison"/>
    <s v="Bondell"/>
    <x v="365"/>
    <x v="301"/>
    <s v="No"/>
    <x v="0"/>
    <x v="0"/>
    <x v="3"/>
    <x v="0"/>
    <x v="3"/>
    <x v="1"/>
    <n v="0"/>
    <n v="24795.040000000001"/>
    <x v="1"/>
    <s v="Tier - 3"/>
    <x v="3"/>
    <d v="1992-10-11T00:00:00"/>
    <x v="34"/>
    <x v="0"/>
    <x v="417"/>
  </r>
  <r>
    <s v="ID419"/>
    <s v="Ms."/>
    <s v="Caitlin"/>
    <s v="Gaughan"/>
    <x v="366"/>
    <x v="141"/>
    <s v="Yes"/>
    <x v="0"/>
    <x v="0"/>
    <x v="0"/>
    <x v="1"/>
    <x v="1"/>
    <x v="2"/>
    <n v="4"/>
    <n v="24671.66"/>
    <x v="1"/>
    <s v="Tier - 1"/>
    <x v="2"/>
    <d v="1996-08-28T00:00:00"/>
    <x v="45"/>
    <x v="0"/>
    <x v="418"/>
  </r>
  <r>
    <s v="ID420"/>
    <s v="Ms."/>
    <s v="Tracy"/>
    <s v="Gruman"/>
    <x v="367"/>
    <x v="302"/>
    <s v="Yes"/>
    <x v="0"/>
    <x v="0"/>
    <x v="1"/>
    <x v="0"/>
    <x v="1"/>
    <x v="0"/>
    <n v="2"/>
    <n v="24667.42"/>
    <x v="1"/>
    <s v="Tier - 3"/>
    <x v="0"/>
    <d v="1970-06-12T00:00:00"/>
    <x v="2"/>
    <x v="0"/>
    <x v="419"/>
  </r>
  <r>
    <s v="ID421"/>
    <s v="Mr."/>
    <s v="Dustin"/>
    <s v="Whitlow"/>
    <x v="368"/>
    <x v="239"/>
    <s v="Yes"/>
    <x v="0"/>
    <x v="0"/>
    <x v="0"/>
    <x v="1"/>
    <x v="1"/>
    <x v="2"/>
    <n v="0"/>
    <n v="24603.05"/>
    <x v="1"/>
    <s v="Tier - 2"/>
    <x v="3"/>
    <d v="1976-10-12T00:00:00"/>
    <x v="1"/>
    <x v="0"/>
    <x v="420"/>
  </r>
  <r>
    <s v="ID422"/>
    <s v="Ms."/>
    <s v="Jenny"/>
    <s v="Robinson"/>
    <x v="308"/>
    <x v="303"/>
    <s v="Yes"/>
    <x v="0"/>
    <x v="0"/>
    <x v="3"/>
    <x v="0"/>
    <x v="1"/>
    <x v="0"/>
    <n v="2"/>
    <n v="24535.7"/>
    <x v="1"/>
    <s v="Tier - 2"/>
    <x v="1"/>
    <d v="1975-06-13T00:00:00"/>
    <x v="27"/>
    <x v="0"/>
    <x v="421"/>
  </r>
  <r>
    <s v="ID423"/>
    <s v="Ms."/>
    <s v="Emily"/>
    <s v="Sabo"/>
    <x v="368"/>
    <x v="151"/>
    <s v="No"/>
    <x v="0"/>
    <x v="0"/>
    <x v="1"/>
    <x v="0"/>
    <x v="1"/>
    <x v="2"/>
    <n v="1"/>
    <n v="24520.26"/>
    <x v="1"/>
    <s v="Tier - 3"/>
    <x v="3"/>
    <d v="1972-09-14T00:00:00"/>
    <x v="28"/>
    <x v="0"/>
    <x v="422"/>
  </r>
  <r>
    <s v="ID424"/>
    <s v="Ms."/>
    <s v="Fabienne"/>
    <s v="Nazarian"/>
    <x v="369"/>
    <x v="304"/>
    <s v="Yes"/>
    <x v="0"/>
    <x v="0"/>
    <x v="1"/>
    <x v="1"/>
    <x v="1"/>
    <x v="0"/>
    <n v="0"/>
    <n v="24513.09"/>
    <x v="1"/>
    <s v="Tier - 2"/>
    <x v="0"/>
    <d v="1961-10-21T00:00:00"/>
    <x v="12"/>
    <x v="1"/>
    <x v="423"/>
  </r>
  <r>
    <s v="ID425"/>
    <s v="Mr."/>
    <s v="Jordan"/>
    <s v="Lerma"/>
    <x v="226"/>
    <x v="305"/>
    <s v="No"/>
    <x v="0"/>
    <x v="0"/>
    <x v="0"/>
    <x v="1"/>
    <x v="0"/>
    <x v="0"/>
    <n v="0"/>
    <n v="24476.48"/>
    <x v="1"/>
    <s v="Tier - 2"/>
    <x v="1"/>
    <d v="1968-07-06T00:00:00"/>
    <x v="0"/>
    <x v="0"/>
    <x v="424"/>
  </r>
  <r>
    <s v="ID426"/>
    <s v="Mr."/>
    <s v="Matt"/>
    <s v="Dahl"/>
    <x v="352"/>
    <x v="306"/>
    <s v="Yes"/>
    <x v="0"/>
    <x v="0"/>
    <x v="1"/>
    <x v="0"/>
    <x v="1"/>
    <x v="0"/>
    <n v="0"/>
    <n v="24393.62"/>
    <x v="1"/>
    <s v="Tier - 3"/>
    <x v="1"/>
    <d v="1970-11-30T00:00:00"/>
    <x v="2"/>
    <x v="0"/>
    <x v="425"/>
  </r>
  <r>
    <s v="ID427"/>
    <s v="Ms."/>
    <s v="Taryn"/>
    <s v="Surtees"/>
    <x v="370"/>
    <x v="49"/>
    <s v="No"/>
    <x v="0"/>
    <x v="0"/>
    <x v="0"/>
    <x v="0"/>
    <x v="2"/>
    <x v="2"/>
    <n v="0"/>
    <n v="24387.74"/>
    <x v="1"/>
    <s v="Tier - 1"/>
    <x v="3"/>
    <d v="1999-10-07T00:00:00"/>
    <x v="35"/>
    <x v="0"/>
    <x v="426"/>
  </r>
  <r>
    <s v="ID428"/>
    <s v="Ms."/>
    <s v="Temima"/>
    <s v="Spetner"/>
    <x v="371"/>
    <x v="237"/>
    <s v="No"/>
    <x v="1"/>
    <x v="0"/>
    <x v="3"/>
    <x v="0"/>
    <x v="1"/>
    <x v="2"/>
    <n v="0"/>
    <n v="24294.02"/>
    <x v="1"/>
    <s v="Tier - 1"/>
    <x v="3"/>
    <d v="2004-08-03T00:00:00"/>
    <x v="41"/>
    <x v="2"/>
    <x v="427"/>
  </r>
  <r>
    <s v="ID429"/>
    <s v="Ms."/>
    <s v="Jennifer"/>
    <s v="Brandon"/>
    <x v="372"/>
    <x v="213"/>
    <s v="Yes"/>
    <x v="0"/>
    <x v="0"/>
    <x v="3"/>
    <x v="1"/>
    <x v="0"/>
    <x v="1"/>
    <n v="0"/>
    <n v="24227.34"/>
    <x v="1"/>
    <s v="Tier - 1"/>
    <x v="0"/>
    <d v="1964-12-16T00:00:00"/>
    <x v="13"/>
    <x v="1"/>
    <x v="428"/>
  </r>
  <r>
    <s v="ID430"/>
    <s v="Ms."/>
    <s v="Serena"/>
    <s v="Eley"/>
    <x v="373"/>
    <x v="307"/>
    <s v="No"/>
    <x v="0"/>
    <x v="0"/>
    <x v="0"/>
    <x v="0"/>
    <x v="1"/>
    <x v="0"/>
    <n v="3"/>
    <n v="24180.93"/>
    <x v="1"/>
    <s v="Tier - 1"/>
    <x v="0"/>
    <d v="1974-09-10T00:00:00"/>
    <x v="19"/>
    <x v="0"/>
    <x v="429"/>
  </r>
  <r>
    <s v="ID431"/>
    <s v="Ms."/>
    <s v="Victoria"/>
    <s v="Sedicum"/>
    <x v="374"/>
    <x v="308"/>
    <s v="No"/>
    <x v="0"/>
    <x v="0"/>
    <x v="1"/>
    <x v="0"/>
    <x v="2"/>
    <x v="0"/>
    <n v="3"/>
    <n v="24106.91"/>
    <x v="1"/>
    <s v="Tier - 2"/>
    <x v="2"/>
    <d v="1973-06-13T00:00:00"/>
    <x v="30"/>
    <x v="0"/>
    <x v="430"/>
  </r>
  <r>
    <s v="ID432"/>
    <s v="Ms."/>
    <s v="Phoebe"/>
    <s v="Markle"/>
    <x v="375"/>
    <x v="182"/>
    <s v="No"/>
    <x v="0"/>
    <x v="1"/>
    <x v="3"/>
    <x v="1"/>
    <x v="0"/>
    <x v="2"/>
    <n v="2"/>
    <n v="24059.68"/>
    <x v="1"/>
    <s v="Tier - 2"/>
    <x v="1"/>
    <d v="2003-12-30T00:00:00"/>
    <x v="39"/>
    <x v="0"/>
    <x v="431"/>
  </r>
  <r>
    <s v="ID433"/>
    <s v="Mr."/>
    <s v="Corey"/>
    <s v="Kunz"/>
    <x v="376"/>
    <x v="309"/>
    <s v="No"/>
    <x v="0"/>
    <x v="0"/>
    <x v="0"/>
    <x v="0"/>
    <x v="2"/>
    <x v="0"/>
    <n v="2"/>
    <n v="23967.38"/>
    <x v="1"/>
    <s v="Tier - 2"/>
    <x v="1"/>
    <d v="1971-07-10T00:00:00"/>
    <x v="14"/>
    <x v="0"/>
    <x v="432"/>
  </r>
  <r>
    <s v="ID434"/>
    <s v="Ms."/>
    <s v="Rebecca"/>
    <s v="Wimert"/>
    <x v="377"/>
    <x v="310"/>
    <s v="Yes"/>
    <x v="0"/>
    <x v="0"/>
    <x v="1"/>
    <x v="0"/>
    <x v="2"/>
    <x v="0"/>
    <n v="1"/>
    <n v="23887.66"/>
    <x v="1"/>
    <s v="Tier - 3"/>
    <x v="1"/>
    <d v="1970-08-08T00:00:00"/>
    <x v="2"/>
    <x v="0"/>
    <x v="433"/>
  </r>
  <r>
    <s v="ID435"/>
    <s v="Mr."/>
    <s v="Nicholas"/>
    <s v="Peterson"/>
    <x v="304"/>
    <x v="311"/>
    <s v="No"/>
    <x v="0"/>
    <x v="0"/>
    <x v="1"/>
    <x v="0"/>
    <x v="1"/>
    <x v="0"/>
    <n v="2"/>
    <n v="23807.24"/>
    <x v="1"/>
    <s v="Tier - 3"/>
    <x v="1"/>
    <d v="1973-06-27T00:00:00"/>
    <x v="30"/>
    <x v="0"/>
    <x v="434"/>
  </r>
  <r>
    <s v="ID436"/>
    <s v="Mr."/>
    <s v="Christian"/>
    <s v="Mercier"/>
    <x v="378"/>
    <x v="130"/>
    <s v="No"/>
    <x v="0"/>
    <x v="0"/>
    <x v="0"/>
    <x v="0"/>
    <x v="1"/>
    <x v="0"/>
    <n v="1"/>
    <n v="23568.27"/>
    <x v="1"/>
    <s v="Tier - 2"/>
    <x v="3"/>
    <d v="1974-06-02T00:00:00"/>
    <x v="30"/>
    <x v="0"/>
    <x v="435"/>
  </r>
  <r>
    <s v="ID437"/>
    <s v="Mr."/>
    <s v="Jonathon"/>
    <s v="Laurie"/>
    <x v="97"/>
    <x v="138"/>
    <s v="Yes"/>
    <x v="0"/>
    <x v="1"/>
    <x v="3"/>
    <x v="1"/>
    <x v="0"/>
    <x v="2"/>
    <n v="2"/>
    <n v="23563.02"/>
    <x v="1"/>
    <s v="Tier - 2"/>
    <x v="0"/>
    <d v="1983-08-26T00:00:00"/>
    <x v="33"/>
    <x v="0"/>
    <x v="436"/>
  </r>
  <r>
    <s v="ID438"/>
    <s v="Ms."/>
    <s v="Caroline"/>
    <s v="Sekaquaptewa"/>
    <x v="379"/>
    <x v="312"/>
    <s v="Yes"/>
    <x v="0"/>
    <x v="0"/>
    <x v="3"/>
    <x v="0"/>
    <x v="1"/>
    <x v="0"/>
    <n v="1"/>
    <n v="23401.31"/>
    <x v="1"/>
    <s v="Tier - 3"/>
    <x v="2"/>
    <d v="1975-11-13T00:00:00"/>
    <x v="27"/>
    <x v="0"/>
    <x v="437"/>
  </r>
  <r>
    <s v="ID439"/>
    <s v="Mr."/>
    <s v="Joshua"/>
    <s v="Frash"/>
    <x v="380"/>
    <x v="313"/>
    <s v="No"/>
    <x v="0"/>
    <x v="0"/>
    <x v="1"/>
    <x v="0"/>
    <x v="1"/>
    <x v="0"/>
    <n v="2"/>
    <n v="23306.55"/>
    <x v="1"/>
    <s v="Tier - 2"/>
    <x v="3"/>
    <d v="1973-10-22T00:00:00"/>
    <x v="30"/>
    <x v="0"/>
    <x v="438"/>
  </r>
  <r>
    <s v="ID440"/>
    <s v="Ms."/>
    <s v="Nichole"/>
    <s v="Bukowski"/>
    <x v="362"/>
    <x v="314"/>
    <s v="No"/>
    <x v="0"/>
    <x v="0"/>
    <x v="0"/>
    <x v="1"/>
    <x v="2"/>
    <x v="1"/>
    <n v="1"/>
    <n v="23288.93"/>
    <x v="1"/>
    <s v="Tier - 3"/>
    <x v="2"/>
    <d v="1994-10-03T00:00:00"/>
    <x v="6"/>
    <x v="0"/>
    <x v="439"/>
  </r>
  <r>
    <s v="ID441"/>
    <s v="Ms."/>
    <s v="Denise"/>
    <s v="Sandahl"/>
    <x v="251"/>
    <x v="268"/>
    <s v="Yes"/>
    <x v="0"/>
    <x v="1"/>
    <x v="3"/>
    <x v="0"/>
    <x v="2"/>
    <x v="1"/>
    <n v="1"/>
    <n v="23244.79"/>
    <x v="1"/>
    <s v="Tier - 3"/>
    <x v="0"/>
    <d v="1969-11-14T00:00:00"/>
    <x v="16"/>
    <x v="0"/>
    <x v="440"/>
  </r>
  <r>
    <s v="ID442"/>
    <s v="Mr."/>
    <s v="Peter"/>
    <s v="Speight"/>
    <x v="381"/>
    <x v="46"/>
    <s v="Yes"/>
    <x v="0"/>
    <x v="1"/>
    <x v="3"/>
    <x v="1"/>
    <x v="2"/>
    <x v="2"/>
    <n v="2"/>
    <n v="23241.47"/>
    <x v="1"/>
    <s v="Tier - 3"/>
    <x v="10"/>
    <d v="1997-08-07T00:00:00"/>
    <x v="31"/>
    <x v="0"/>
    <x v="441"/>
  </r>
  <r>
    <s v="ID443"/>
    <s v="Mr."/>
    <s v="Johnson"/>
    <s v="Lee"/>
    <x v="382"/>
    <x v="315"/>
    <s v="No"/>
    <x v="0"/>
    <x v="1"/>
    <x v="3"/>
    <x v="1"/>
    <x v="0"/>
    <x v="2"/>
    <n v="0"/>
    <n v="23082.959999999999"/>
    <x v="1"/>
    <s v="Tier - 2"/>
    <x v="3"/>
    <d v="2003-12-14T00:00:00"/>
    <x v="39"/>
    <x v="0"/>
    <x v="442"/>
  </r>
  <r>
    <s v="ID444"/>
    <s v="Ms."/>
    <s v="Katherine"/>
    <s v="Nielsen"/>
    <x v="383"/>
    <x v="77"/>
    <s v="Yes"/>
    <x v="0"/>
    <x v="0"/>
    <x v="3"/>
    <x v="0"/>
    <x v="1"/>
    <x v="0"/>
    <n v="0"/>
    <n v="23065.42"/>
    <x v="1"/>
    <s v="Tier - 2"/>
    <x v="0"/>
    <d v="1975-09-09T00:00:00"/>
    <x v="27"/>
    <x v="0"/>
    <x v="443"/>
  </r>
  <r>
    <s v="ID445"/>
    <s v="Ms."/>
    <s v="Lynda"/>
    <s v="Zirdok"/>
    <x v="26"/>
    <x v="221"/>
    <s v="Yes"/>
    <x v="0"/>
    <x v="0"/>
    <x v="1"/>
    <x v="1"/>
    <x v="0"/>
    <x v="0"/>
    <n v="0"/>
    <n v="23045.57"/>
    <x v="1"/>
    <s v="Tier - 2"/>
    <x v="2"/>
    <d v="1970-11-09T00:00:00"/>
    <x v="2"/>
    <x v="0"/>
    <x v="444"/>
  </r>
  <r>
    <s v="ID446"/>
    <s v="Mr."/>
    <s v="Anthony"/>
    <s v="Crudale"/>
    <x v="384"/>
    <x v="69"/>
    <s v="No"/>
    <x v="0"/>
    <x v="1"/>
    <x v="3"/>
    <x v="1"/>
    <x v="1"/>
    <x v="2"/>
    <n v="2"/>
    <n v="22493.66"/>
    <x v="1"/>
    <s v="Tier - 1"/>
    <x v="1"/>
    <d v="2003-07-25T00:00:00"/>
    <x v="39"/>
    <x v="0"/>
    <x v="445"/>
  </r>
  <r>
    <s v="ID447"/>
    <s v="Ms."/>
    <s v="Linnea"/>
    <s v="Koopmans"/>
    <x v="385"/>
    <x v="182"/>
    <s v="No"/>
    <x v="0"/>
    <x v="1"/>
    <x v="3"/>
    <x v="0"/>
    <x v="1"/>
    <x v="2"/>
    <n v="2"/>
    <n v="22478.6"/>
    <x v="2"/>
    <s v="Tier - 2"/>
    <x v="3"/>
    <d v="1979-11-14T00:00:00"/>
    <x v="18"/>
    <x v="0"/>
    <x v="446"/>
  </r>
  <r>
    <s v="ID448"/>
    <s v="Mr."/>
    <s v="Massimiliano"/>
    <s v="Milani"/>
    <x v="386"/>
    <x v="10"/>
    <s v="Yes"/>
    <x v="0"/>
    <x v="1"/>
    <x v="3"/>
    <x v="0"/>
    <x v="1"/>
    <x v="1"/>
    <n v="1"/>
    <n v="22462.04"/>
    <x v="2"/>
    <s v="Tier - 1"/>
    <x v="9"/>
    <d v="1983-12-21T00:00:00"/>
    <x v="33"/>
    <x v="0"/>
    <x v="447"/>
  </r>
  <r>
    <s v="ID449"/>
    <s v="Mr."/>
    <s v="James"/>
    <s v="Kelly"/>
    <x v="387"/>
    <x v="144"/>
    <s v="Yes"/>
    <x v="0"/>
    <x v="0"/>
    <x v="1"/>
    <x v="0"/>
    <x v="2"/>
    <x v="2"/>
    <n v="0"/>
    <n v="22412.65"/>
    <x v="2"/>
    <s v="Tier - 3"/>
    <x v="7"/>
    <d v="1966-08-18T00:00:00"/>
    <x v="24"/>
    <x v="1"/>
    <x v="448"/>
  </r>
  <r>
    <s v="ID450"/>
    <s v="Ms."/>
    <s v="Lauren"/>
    <s v="Finelli"/>
    <x v="388"/>
    <x v="197"/>
    <s v="No"/>
    <x v="0"/>
    <x v="0"/>
    <x v="0"/>
    <x v="1"/>
    <x v="2"/>
    <x v="2"/>
    <n v="2"/>
    <n v="22395.74"/>
    <x v="2"/>
    <s v="Tier - 2"/>
    <x v="2"/>
    <d v="1999-08-26T00:00:00"/>
    <x v="35"/>
    <x v="0"/>
    <x v="449"/>
  </r>
  <r>
    <s v="ID451"/>
    <s v="Ms."/>
    <s v="Michele"/>
    <s v="Palmer"/>
    <x v="389"/>
    <x v="316"/>
    <s v="No"/>
    <x v="0"/>
    <x v="0"/>
    <x v="0"/>
    <x v="0"/>
    <x v="1"/>
    <x v="2"/>
    <n v="1"/>
    <n v="22331.57"/>
    <x v="1"/>
    <s v="Tier - 3"/>
    <x v="2"/>
    <d v="1982-12-27T00:00:00"/>
    <x v="37"/>
    <x v="0"/>
    <x v="450"/>
  </r>
  <r>
    <s v="ID452"/>
    <s v="Mr."/>
    <s v="Xiao"/>
    <s v="Wang"/>
    <x v="358"/>
    <x v="132"/>
    <s v="No"/>
    <x v="0"/>
    <x v="0"/>
    <x v="0"/>
    <x v="0"/>
    <x v="2"/>
    <x v="0"/>
    <n v="1"/>
    <n v="22218.11"/>
    <x v="1"/>
    <s v="Tier - 3"/>
    <x v="0"/>
    <d v="1971-06-16T00:00:00"/>
    <x v="14"/>
    <x v="0"/>
    <x v="451"/>
  </r>
  <r>
    <s v="ID453"/>
    <s v="Ms."/>
    <s v="Harper"/>
    <s v="Beasley"/>
    <x v="390"/>
    <x v="156"/>
    <s v="No"/>
    <x v="0"/>
    <x v="0"/>
    <x v="0"/>
    <x v="1"/>
    <x v="2"/>
    <x v="0"/>
    <n v="1"/>
    <n v="22192.44"/>
    <x v="2"/>
    <s v="Tier - 1"/>
    <x v="0"/>
    <d v="1965-08-24T00:00:00"/>
    <x v="11"/>
    <x v="1"/>
    <x v="452"/>
  </r>
  <r>
    <s v="ID454"/>
    <s v="Mr."/>
    <s v="Nick"/>
    <s v="Bedbury"/>
    <x v="391"/>
    <x v="200"/>
    <s v="No"/>
    <x v="0"/>
    <x v="0"/>
    <x v="0"/>
    <x v="0"/>
    <x v="0"/>
    <x v="1"/>
    <n v="0"/>
    <n v="22144.03"/>
    <x v="1"/>
    <s v="Tier - 2"/>
    <x v="3"/>
    <d v="1980-09-12T00:00:00"/>
    <x v="25"/>
    <x v="0"/>
    <x v="453"/>
  </r>
  <r>
    <s v="ID455"/>
    <s v="Mr."/>
    <s v="Scott"/>
    <s v="Stemberger"/>
    <x v="392"/>
    <x v="52"/>
    <s v="Yes"/>
    <x v="0"/>
    <x v="0"/>
    <x v="0"/>
    <x v="0"/>
    <x v="3"/>
    <x v="2"/>
    <n v="0"/>
    <n v="22097.62"/>
    <x v="2"/>
    <s v="Tier - 1"/>
    <x v="3"/>
    <d v="2001-08-28T00:00:00"/>
    <x v="47"/>
    <x v="0"/>
    <x v="454"/>
  </r>
  <r>
    <s v="ID456"/>
    <s v="Mr."/>
    <s v="Wilson"/>
    <s v="Chebet"/>
    <x v="393"/>
    <x v="173"/>
    <s v="No"/>
    <x v="0"/>
    <x v="0"/>
    <x v="0"/>
    <x v="1"/>
    <x v="2"/>
    <x v="2"/>
    <n v="0"/>
    <n v="21984.47"/>
    <x v="2"/>
    <s v="Tier - 1"/>
    <x v="1"/>
    <d v="1989-10-14T00:00:00"/>
    <x v="4"/>
    <x v="0"/>
    <x v="455"/>
  </r>
  <r>
    <s v="ID457"/>
    <s v="Mr."/>
    <s v="Lee"/>
    <s v="Muir"/>
    <x v="394"/>
    <x v="317"/>
    <s v="Yes"/>
    <x v="0"/>
    <x v="0"/>
    <x v="3"/>
    <x v="0"/>
    <x v="1"/>
    <x v="0"/>
    <n v="1"/>
    <n v="21978.68"/>
    <x v="2"/>
    <s v="Tier - 3"/>
    <x v="0"/>
    <d v="1975-12-19T00:00:00"/>
    <x v="27"/>
    <x v="0"/>
    <x v="456"/>
  </r>
  <r>
    <s v="ID458"/>
    <s v="Mr."/>
    <s v="Shizhong"/>
    <s v="Yang"/>
    <x v="395"/>
    <x v="123"/>
    <s v="No"/>
    <x v="0"/>
    <x v="1"/>
    <x v="3"/>
    <x v="0"/>
    <x v="3"/>
    <x v="1"/>
    <n v="0"/>
    <n v="21882.400000000001"/>
    <x v="1"/>
    <s v="Tier - 1"/>
    <x v="3"/>
    <d v="2003-09-28T00:00:00"/>
    <x v="39"/>
    <x v="0"/>
    <x v="457"/>
  </r>
  <r>
    <s v="ID459"/>
    <s v="Ms."/>
    <s v="Marie-Claire"/>
    <s v="Gravel"/>
    <x v="278"/>
    <x v="67"/>
    <s v="No"/>
    <x v="0"/>
    <x v="1"/>
    <x v="3"/>
    <x v="0"/>
    <x v="2"/>
    <x v="2"/>
    <n v="2"/>
    <n v="21880.82"/>
    <x v="2"/>
    <s v="Tier - 1"/>
    <x v="1"/>
    <d v="1979-08-17T00:00:00"/>
    <x v="18"/>
    <x v="0"/>
    <x v="458"/>
  </r>
  <r>
    <s v="ID460"/>
    <s v="Mr."/>
    <s v="Todd"/>
    <s v="Smith"/>
    <x v="396"/>
    <x v="318"/>
    <s v="Yes"/>
    <x v="0"/>
    <x v="1"/>
    <x v="3"/>
    <x v="1"/>
    <x v="0"/>
    <x v="0"/>
    <n v="0"/>
    <n v="21797"/>
    <x v="2"/>
    <s v="Tier - 1"/>
    <x v="3"/>
    <d v="1963-08-27T00:00:00"/>
    <x v="8"/>
    <x v="1"/>
    <x v="459"/>
  </r>
  <r>
    <s v="ID461"/>
    <s v="Ms."/>
    <s v="Carolyn"/>
    <s v="Williams"/>
    <x v="295"/>
    <x v="107"/>
    <s v="No"/>
    <x v="0"/>
    <x v="1"/>
    <x v="3"/>
    <x v="0"/>
    <x v="1"/>
    <x v="2"/>
    <n v="0"/>
    <n v="21774.32"/>
    <x v="2"/>
    <s v="Tier - 2"/>
    <x v="1"/>
    <d v="1979-09-28T00:00:00"/>
    <x v="18"/>
    <x v="0"/>
    <x v="460"/>
  </r>
  <r>
    <s v="ID462"/>
    <s v="Ms."/>
    <s v="Lindsey"/>
    <s v="Meyer"/>
    <x v="397"/>
    <x v="319"/>
    <s v="No"/>
    <x v="0"/>
    <x v="1"/>
    <x v="3"/>
    <x v="0"/>
    <x v="1"/>
    <x v="2"/>
    <n v="1"/>
    <n v="21771.34"/>
    <x v="2"/>
    <s v="Tier - 1"/>
    <x v="2"/>
    <d v="1979-09-20T00:00:00"/>
    <x v="18"/>
    <x v="0"/>
    <x v="461"/>
  </r>
  <r>
    <s v="ID463"/>
    <s v="Ms."/>
    <s v="Marissa"/>
    <s v="Jamieson"/>
    <x v="351"/>
    <x v="320"/>
    <s v="Yes"/>
    <x v="0"/>
    <x v="0"/>
    <x v="0"/>
    <x v="0"/>
    <x v="2"/>
    <x v="2"/>
    <n v="1"/>
    <n v="21677.279999999999"/>
    <x v="2"/>
    <s v="Tier - 1"/>
    <x v="1"/>
    <d v="1976-07-18T00:00:00"/>
    <x v="1"/>
    <x v="0"/>
    <x v="462"/>
  </r>
  <r>
    <s v="ID464"/>
    <s v="Mr."/>
    <s v="Jean"/>
    <s v="Dufeal"/>
    <x v="398"/>
    <x v="223"/>
    <s v="No"/>
    <x v="0"/>
    <x v="0"/>
    <x v="0"/>
    <x v="1"/>
    <x v="0"/>
    <x v="0"/>
    <n v="0"/>
    <n v="21661.16"/>
    <x v="1"/>
    <s v="Tier - 2"/>
    <x v="1"/>
    <d v="1962-11-16T00:00:00"/>
    <x v="5"/>
    <x v="1"/>
    <x v="463"/>
  </r>
  <r>
    <s v="ID465"/>
    <s v="Ms."/>
    <s v="Danielle"/>
    <s v="Sansonetti"/>
    <x v="399"/>
    <x v="148"/>
    <s v="Yes"/>
    <x v="0"/>
    <x v="1"/>
    <x v="3"/>
    <x v="0"/>
    <x v="2"/>
    <x v="1"/>
    <n v="3"/>
    <n v="21659.93"/>
    <x v="2"/>
    <s v="Tier - 3"/>
    <x v="2"/>
    <d v="1983-12-25T00:00:00"/>
    <x v="33"/>
    <x v="0"/>
    <x v="464"/>
  </r>
  <r>
    <s v="ID466"/>
    <s v="Mr."/>
    <s v="Jim"/>
    <s v="Koneazny"/>
    <x v="400"/>
    <x v="321"/>
    <s v="No"/>
    <x v="0"/>
    <x v="0"/>
    <x v="0"/>
    <x v="1"/>
    <x v="2"/>
    <x v="2"/>
    <n v="0"/>
    <n v="21595.38"/>
    <x v="1"/>
    <s v="Tier - 3"/>
    <x v="1"/>
    <d v="1999-06-12T00:00:00"/>
    <x v="35"/>
    <x v="0"/>
    <x v="465"/>
  </r>
  <r>
    <s v="ID467"/>
    <s v="Mr."/>
    <s v="Matthew"/>
    <s v="Johnson"/>
    <x v="389"/>
    <x v="259"/>
    <s v="No"/>
    <x v="0"/>
    <x v="0"/>
    <x v="0"/>
    <x v="0"/>
    <x v="1"/>
    <x v="1"/>
    <n v="4"/>
    <n v="21472.48"/>
    <x v="1"/>
    <s v="Tier - 2"/>
    <x v="1"/>
    <d v="1990-11-21T00:00:00"/>
    <x v="3"/>
    <x v="0"/>
    <x v="466"/>
  </r>
  <r>
    <s v="ID468"/>
    <s v="Ms."/>
    <s v="Rachel"/>
    <s v="Glasson"/>
    <x v="401"/>
    <x v="165"/>
    <s v="No"/>
    <x v="0"/>
    <x v="0"/>
    <x v="0"/>
    <x v="0"/>
    <x v="1"/>
    <x v="2"/>
    <n v="0"/>
    <n v="21348.71"/>
    <x v="1"/>
    <s v="Tier - 1"/>
    <x v="1"/>
    <d v="1980-09-04T00:00:00"/>
    <x v="25"/>
    <x v="0"/>
    <x v="467"/>
  </r>
  <r>
    <s v="ID469"/>
    <s v="Ms."/>
    <s v="Corina"/>
    <s v="Canitz"/>
    <x v="402"/>
    <x v="233"/>
    <s v="No"/>
    <x v="1"/>
    <x v="0"/>
    <x v="3"/>
    <x v="1"/>
    <x v="0"/>
    <x v="2"/>
    <n v="0"/>
    <n v="21344.85"/>
    <x v="2"/>
    <s v="Tier - 1"/>
    <x v="2"/>
    <d v="2004-08-04T00:00:00"/>
    <x v="41"/>
    <x v="2"/>
    <x v="468"/>
  </r>
  <r>
    <s v="ID470"/>
    <s v="Mr."/>
    <s v="Guannan"/>
    <s v="Li"/>
    <x v="403"/>
    <x v="233"/>
    <s v="No"/>
    <x v="0"/>
    <x v="0"/>
    <x v="0"/>
    <x v="0"/>
    <x v="2"/>
    <x v="2"/>
    <n v="2"/>
    <n v="21259.38"/>
    <x v="2"/>
    <s v="Tier - 3"/>
    <x v="9"/>
    <d v="1980-12-10T00:00:00"/>
    <x v="25"/>
    <x v="0"/>
    <x v="469"/>
  </r>
  <r>
    <s v="ID471"/>
    <s v="Mr."/>
    <s v="Don"/>
    <s v="Parsons"/>
    <x v="404"/>
    <x v="322"/>
    <s v="No"/>
    <x v="0"/>
    <x v="0"/>
    <x v="0"/>
    <x v="1"/>
    <x v="1"/>
    <x v="0"/>
    <n v="0"/>
    <n v="21232.18"/>
    <x v="2"/>
    <s v="Tier - 2"/>
    <x v="3"/>
    <d v="1974-09-03T00:00:00"/>
    <x v="19"/>
    <x v="0"/>
    <x v="470"/>
  </r>
  <r>
    <s v="ID472"/>
    <s v="Mr."/>
    <s v="Chris"/>
    <s v="Raulli"/>
    <x v="347"/>
    <x v="323"/>
    <s v="No"/>
    <x v="0"/>
    <x v="0"/>
    <x v="0"/>
    <x v="0"/>
    <x v="2"/>
    <x v="0"/>
    <n v="0"/>
    <n v="21223.68"/>
    <x v="2"/>
    <s v="Tier - 2"/>
    <x v="0"/>
    <d v="1974-10-14T00:00:00"/>
    <x v="19"/>
    <x v="0"/>
    <x v="471"/>
  </r>
  <r>
    <s v="ID473"/>
    <s v="Mr."/>
    <s v="Gavin"/>
    <s v="Frome"/>
    <x v="405"/>
    <x v="188"/>
    <s v="Yes"/>
    <x v="0"/>
    <x v="1"/>
    <x v="3"/>
    <x v="0"/>
    <x v="2"/>
    <x v="2"/>
    <n v="0"/>
    <n v="21195.82"/>
    <x v="2"/>
    <s v="Tier - 1"/>
    <x v="0"/>
    <d v="1969-08-26T00:00:00"/>
    <x v="16"/>
    <x v="0"/>
    <x v="472"/>
  </r>
  <r>
    <s v="ID474"/>
    <s v="Mr."/>
    <s v="David"/>
    <s v="Sevcik"/>
    <x v="192"/>
    <x v="100"/>
    <s v="No"/>
    <x v="0"/>
    <x v="0"/>
    <x v="0"/>
    <x v="0"/>
    <x v="2"/>
    <x v="1"/>
    <n v="2"/>
    <n v="21098.55"/>
    <x v="2"/>
    <s v="Tier - 3"/>
    <x v="1"/>
    <d v="1977-11-23T00:00:00"/>
    <x v="29"/>
    <x v="0"/>
    <x v="473"/>
  </r>
  <r>
    <s v="ID475"/>
    <s v="Mr."/>
    <s v="Jatin"/>
    <s v="Narang"/>
    <x v="406"/>
    <x v="324"/>
    <s v="Yes"/>
    <x v="0"/>
    <x v="1"/>
    <x v="3"/>
    <x v="0"/>
    <x v="1"/>
    <x v="2"/>
    <n v="1"/>
    <n v="21082.16"/>
    <x v="2"/>
    <s v="Tier - 2"/>
    <x v="3"/>
    <d v="1983-07-02T00:00:00"/>
    <x v="33"/>
    <x v="0"/>
    <x v="474"/>
  </r>
  <r>
    <s v="ID476"/>
    <s v="Mr."/>
    <s v="J"/>
    <s v="Royston"/>
    <x v="407"/>
    <x v="325"/>
    <s v="Yes"/>
    <x v="0"/>
    <x v="0"/>
    <x v="3"/>
    <x v="1"/>
    <x v="0"/>
    <x v="2"/>
    <n v="0"/>
    <n v="20893.060000000001"/>
    <x v="1"/>
    <s v="Tier - 3"/>
    <x v="1"/>
    <d v="1964-11-19T00:00:00"/>
    <x v="13"/>
    <x v="1"/>
    <x v="475"/>
  </r>
  <r>
    <s v="ID477"/>
    <s v="Ms."/>
    <s v="Angela"/>
    <s v="Tieri"/>
    <x v="408"/>
    <x v="15"/>
    <s v="Yes"/>
    <x v="0"/>
    <x v="0"/>
    <x v="3"/>
    <x v="1"/>
    <x v="0"/>
    <x v="0"/>
    <n v="0"/>
    <n v="20878.78"/>
    <x v="1"/>
    <s v="Tier - 1"/>
    <x v="2"/>
    <d v="1975-12-08T00:00:00"/>
    <x v="27"/>
    <x v="0"/>
    <x v="476"/>
  </r>
  <r>
    <s v="ID478"/>
    <s v="Mr."/>
    <s v="Blake"/>
    <s v="Whitney"/>
    <x v="409"/>
    <x v="118"/>
    <s v="Yes"/>
    <x v="0"/>
    <x v="0"/>
    <x v="0"/>
    <x v="1"/>
    <x v="0"/>
    <x v="0"/>
    <n v="0"/>
    <n v="20781.490000000002"/>
    <x v="1"/>
    <s v="Tier - 3"/>
    <x v="0"/>
    <d v="1967-09-08T00:00:00"/>
    <x v="22"/>
    <x v="1"/>
    <x v="477"/>
  </r>
  <r>
    <s v="ID479"/>
    <s v="Mr."/>
    <s v="Brian"/>
    <s v="Wandzilak"/>
    <x v="410"/>
    <x v="16"/>
    <s v="Yes"/>
    <x v="0"/>
    <x v="0"/>
    <x v="3"/>
    <x v="0"/>
    <x v="1"/>
    <x v="0"/>
    <n v="1"/>
    <n v="20773.63"/>
    <x v="1"/>
    <s v="Tier - 3"/>
    <x v="6"/>
    <d v="1986-08-04T00:00:00"/>
    <x v="26"/>
    <x v="0"/>
    <x v="478"/>
  </r>
  <r>
    <s v="ID480"/>
    <s v="Mr."/>
    <s v="Damon"/>
    <s v="Valenzona"/>
    <x v="411"/>
    <x v="195"/>
    <s v="No"/>
    <x v="0"/>
    <x v="0"/>
    <x v="3"/>
    <x v="0"/>
    <x v="1"/>
    <x v="1"/>
    <n v="3"/>
    <n v="20745.990000000002"/>
    <x v="2"/>
    <s v="Tier - 1"/>
    <x v="1"/>
    <d v="1992-09-14T00:00:00"/>
    <x v="34"/>
    <x v="0"/>
    <x v="479"/>
  </r>
  <r>
    <s v="ID481"/>
    <s v="Mr."/>
    <s v="Jeffrey"/>
    <s v="Young"/>
    <x v="412"/>
    <x v="142"/>
    <s v="No"/>
    <x v="0"/>
    <x v="0"/>
    <x v="0"/>
    <x v="1"/>
    <x v="0"/>
    <x v="0"/>
    <n v="0"/>
    <n v="20709.02"/>
    <x v="2"/>
    <s v="Tier - 2"/>
    <x v="9"/>
    <d v="1965-08-01T00:00:00"/>
    <x v="11"/>
    <x v="1"/>
    <x v="480"/>
  </r>
  <r>
    <s v="ID482"/>
    <s v="Mr."/>
    <s v="Malcolm"/>
    <s v="Richards"/>
    <x v="413"/>
    <x v="230"/>
    <s v="Yes"/>
    <x v="0"/>
    <x v="0"/>
    <x v="0"/>
    <x v="1"/>
    <x v="0"/>
    <x v="0"/>
    <n v="0"/>
    <n v="20630.28"/>
    <x v="1"/>
    <s v="Tier - 3"/>
    <x v="3"/>
    <d v="1967-12-17T00:00:00"/>
    <x v="22"/>
    <x v="1"/>
    <x v="481"/>
  </r>
  <r>
    <s v="ID483"/>
    <s v="Ms."/>
    <s v="Margaret"/>
    <s v="Alexson"/>
    <x v="414"/>
    <x v="326"/>
    <s v="Yes"/>
    <x v="0"/>
    <x v="0"/>
    <x v="1"/>
    <x v="1"/>
    <x v="0"/>
    <x v="2"/>
    <n v="0"/>
    <n v="20568.32"/>
    <x v="2"/>
    <s v="Tier - 2"/>
    <x v="1"/>
    <d v="1966-07-09T00:00:00"/>
    <x v="24"/>
    <x v="1"/>
    <x v="482"/>
  </r>
  <r>
    <s v="ID484"/>
    <s v="Ms."/>
    <s v="Helen"/>
    <s v="Wright"/>
    <x v="9"/>
    <x v="219"/>
    <s v="Yes"/>
    <x v="0"/>
    <x v="1"/>
    <x v="3"/>
    <x v="1"/>
    <x v="0"/>
    <x v="2"/>
    <n v="3"/>
    <n v="20463"/>
    <x v="1"/>
    <s v="Tier - 2"/>
    <x v="0"/>
    <d v="1969-10-13T00:00:00"/>
    <x v="16"/>
    <x v="0"/>
    <x v="483"/>
  </r>
  <r>
    <s v="ID485"/>
    <s v="Mr."/>
    <s v="Matthew"/>
    <s v="McKenna"/>
    <x v="415"/>
    <x v="327"/>
    <s v="No"/>
    <x v="0"/>
    <x v="0"/>
    <x v="0"/>
    <x v="1"/>
    <x v="0"/>
    <x v="0"/>
    <n v="0"/>
    <n v="20446.849999999999"/>
    <x v="1"/>
    <s v="Tier - 1"/>
    <x v="1"/>
    <d v="1962-10-18T00:00:00"/>
    <x v="5"/>
    <x v="1"/>
    <x v="484"/>
  </r>
  <r>
    <s v="ID486"/>
    <s v="Mr."/>
    <s v="Jeff"/>
    <s v="Sallade"/>
    <x v="356"/>
    <x v="123"/>
    <s v="Yes"/>
    <x v="0"/>
    <x v="0"/>
    <x v="0"/>
    <x v="1"/>
    <x v="1"/>
    <x v="1"/>
    <n v="0"/>
    <n v="20420.599999999999"/>
    <x v="2"/>
    <s v="Tier - 2"/>
    <x v="3"/>
    <d v="1985-07-12T00:00:00"/>
    <x v="17"/>
    <x v="0"/>
    <x v="485"/>
  </r>
  <r>
    <s v="ID487"/>
    <s v="Mrs."/>
    <s v="Tara"/>
    <s v="Argall"/>
    <x v="416"/>
    <x v="13"/>
    <s v="No"/>
    <x v="0"/>
    <x v="0"/>
    <x v="0"/>
    <x v="1"/>
    <x v="0"/>
    <x v="0"/>
    <n v="0"/>
    <n v="20354.5"/>
    <x v="2"/>
    <s v="Tier - 2"/>
    <x v="11"/>
    <d v="1962-07-02T00:00:00"/>
    <x v="5"/>
    <x v="1"/>
    <x v="486"/>
  </r>
  <r>
    <s v="ID488"/>
    <s v="Ms."/>
    <s v="Kristin"/>
    <s v="Patchell"/>
    <x v="417"/>
    <x v="197"/>
    <s v="Yes"/>
    <x v="0"/>
    <x v="0"/>
    <x v="0"/>
    <x v="0"/>
    <x v="1"/>
    <x v="2"/>
    <n v="1"/>
    <n v="20296.86"/>
    <x v="2"/>
    <s v="Tier - 1"/>
    <x v="2"/>
    <d v="1985-09-17T00:00:00"/>
    <x v="17"/>
    <x v="0"/>
    <x v="487"/>
  </r>
  <r>
    <s v="ID489"/>
    <s v="Mr."/>
    <s v="Timothy"/>
    <s v="Catoggio"/>
    <x v="366"/>
    <x v="328"/>
    <s v="No"/>
    <x v="0"/>
    <x v="1"/>
    <x v="3"/>
    <x v="1"/>
    <x v="1"/>
    <x v="2"/>
    <n v="1"/>
    <n v="20277.810000000001"/>
    <x v="2"/>
    <s v="Tier - 3"/>
    <x v="4"/>
    <d v="1993-09-07T00:00:00"/>
    <x v="20"/>
    <x v="0"/>
    <x v="488"/>
  </r>
  <r>
    <s v="ID490"/>
    <s v="Mr."/>
    <s v="Scott"/>
    <s v="Adams"/>
    <x v="418"/>
    <x v="45"/>
    <s v="Yes"/>
    <x v="0"/>
    <x v="0"/>
    <x v="1"/>
    <x v="1"/>
    <x v="0"/>
    <x v="2"/>
    <n v="0"/>
    <n v="20253.84"/>
    <x v="1"/>
    <s v="Tier - 3"/>
    <x v="1"/>
    <d v="1966-08-22T00:00:00"/>
    <x v="24"/>
    <x v="1"/>
    <x v="489"/>
  </r>
  <r>
    <s v="ID491"/>
    <s v="Ms."/>
    <s v="Carly"/>
    <s v="Windt"/>
    <x v="410"/>
    <x v="120"/>
    <s v="No"/>
    <x v="0"/>
    <x v="0"/>
    <x v="3"/>
    <x v="0"/>
    <x v="1"/>
    <x v="2"/>
    <n v="0"/>
    <n v="20234.849999999999"/>
    <x v="1"/>
    <s v="Tier - 3"/>
    <x v="1"/>
    <d v="1987-10-17T00:00:00"/>
    <x v="38"/>
    <x v="0"/>
    <x v="490"/>
  </r>
  <r>
    <s v="ID492"/>
    <s v="Ms."/>
    <s v="Lisa"/>
    <s v="Ryan"/>
    <x v="419"/>
    <x v="326"/>
    <s v="No"/>
    <x v="0"/>
    <x v="0"/>
    <x v="0"/>
    <x v="1"/>
    <x v="1"/>
    <x v="2"/>
    <n v="2"/>
    <n v="20177.669999999998"/>
    <x v="1"/>
    <s v="Tier - 1"/>
    <x v="3"/>
    <d v="1994-06-08T00:00:00"/>
    <x v="20"/>
    <x v="0"/>
    <x v="491"/>
  </r>
  <r>
    <s v="ID493"/>
    <s v="Ms."/>
    <s v="Stacey"/>
    <s v="Marion"/>
    <x v="420"/>
    <x v="110"/>
    <s v="No"/>
    <x v="0"/>
    <x v="0"/>
    <x v="0"/>
    <x v="0"/>
    <x v="2"/>
    <x v="0"/>
    <n v="0"/>
    <n v="20167.34"/>
    <x v="2"/>
    <s v="Tier - 3"/>
    <x v="3"/>
    <d v="2002-07-09T00:00:00"/>
    <x v="43"/>
    <x v="0"/>
    <x v="492"/>
  </r>
  <r>
    <s v="ID494"/>
    <s v="Mr."/>
    <s v="Louis"/>
    <s v="Raffetto"/>
    <x v="421"/>
    <x v="329"/>
    <s v="Yes"/>
    <x v="0"/>
    <x v="1"/>
    <x v="3"/>
    <x v="0"/>
    <x v="1"/>
    <x v="2"/>
    <n v="0"/>
    <n v="20149.32"/>
    <x v="1"/>
    <s v="Tier - 1"/>
    <x v="4"/>
    <d v="1983-10-06T00:00:00"/>
    <x v="33"/>
    <x v="0"/>
    <x v="493"/>
  </r>
  <r>
    <s v="ID495"/>
    <s v="Mr."/>
    <s v="Brian"/>
    <s v="Young"/>
    <x v="422"/>
    <x v="229"/>
    <s v="Yes"/>
    <x v="0"/>
    <x v="0"/>
    <x v="3"/>
    <x v="0"/>
    <x v="1"/>
    <x v="1"/>
    <n v="1"/>
    <n v="20009.63"/>
    <x v="1"/>
    <s v="Tier - 1"/>
    <x v="1"/>
    <d v="1988-07-25T00:00:00"/>
    <x v="23"/>
    <x v="0"/>
    <x v="494"/>
  </r>
  <r>
    <s v="ID496"/>
    <s v="Mrs."/>
    <s v="Jessica"/>
    <s v="Oehlke"/>
    <x v="423"/>
    <x v="244"/>
    <s v="Yes"/>
    <x v="0"/>
    <x v="0"/>
    <x v="1"/>
    <x v="1"/>
    <x v="0"/>
    <x v="2"/>
    <n v="0"/>
    <n v="19995.29"/>
    <x v="0"/>
    <s v="Tier - 3"/>
    <x v="11"/>
    <d v="1966-08-10T00:00:00"/>
    <x v="24"/>
    <x v="1"/>
    <x v="495"/>
  </r>
  <r>
    <s v="ID497"/>
    <s v="Ms."/>
    <s v="Dawn"/>
    <s v="Sudol"/>
    <x v="424"/>
    <x v="330"/>
    <s v="No"/>
    <x v="0"/>
    <x v="0"/>
    <x v="0"/>
    <x v="0"/>
    <x v="2"/>
    <x v="1"/>
    <n v="0"/>
    <n v="19964.75"/>
    <x v="0"/>
    <s v="Tier - 2"/>
    <x v="2"/>
    <d v="1980-10-09T00:00:00"/>
    <x v="25"/>
    <x v="0"/>
    <x v="496"/>
  </r>
  <r>
    <s v="ID498"/>
    <s v="Mr."/>
    <s v="Chris"/>
    <s v="Van"/>
    <x v="425"/>
    <x v="200"/>
    <s v="Yes"/>
    <x v="0"/>
    <x v="1"/>
    <x v="3"/>
    <x v="0"/>
    <x v="1"/>
    <x v="1"/>
    <n v="3"/>
    <n v="19933.46"/>
    <x v="0"/>
    <s v="Tier - 3"/>
    <x v="3"/>
    <d v="1997-10-18T00:00:00"/>
    <x v="31"/>
    <x v="0"/>
    <x v="497"/>
  </r>
  <r>
    <s v="ID499"/>
    <s v="Ms."/>
    <s v="Karen"/>
    <s v="Dolge"/>
    <x v="426"/>
    <x v="331"/>
    <s v="No"/>
    <x v="0"/>
    <x v="1"/>
    <x v="3"/>
    <x v="0"/>
    <x v="2"/>
    <x v="1"/>
    <n v="2"/>
    <n v="19798.05"/>
    <x v="0"/>
    <s v="Tier - 1"/>
    <x v="2"/>
    <d v="1979-10-30T00:00:00"/>
    <x v="18"/>
    <x v="0"/>
    <x v="498"/>
  </r>
  <r>
    <s v="ID500"/>
    <s v="Ms."/>
    <s v="Jessica"/>
    <s v="Marlier"/>
    <x v="383"/>
    <x v="332"/>
    <s v="No"/>
    <x v="0"/>
    <x v="0"/>
    <x v="1"/>
    <x v="1"/>
    <x v="1"/>
    <x v="2"/>
    <n v="3"/>
    <n v="19749.38"/>
    <x v="0"/>
    <s v="Tier - 3"/>
    <x v="0"/>
    <d v="1972-06-14T00:00:00"/>
    <x v="28"/>
    <x v="0"/>
    <x v="499"/>
  </r>
  <r>
    <s v="ID501"/>
    <s v="Mr."/>
    <s v="Mathieu"/>
    <s v="Girard"/>
    <x v="427"/>
    <x v="112"/>
    <s v="No"/>
    <x v="0"/>
    <x v="0"/>
    <x v="0"/>
    <x v="0"/>
    <x v="1"/>
    <x v="2"/>
    <n v="1"/>
    <n v="19719.689999999999"/>
    <x v="0"/>
    <s v="Tier - 2"/>
    <x v="0"/>
    <d v="1990-08-08T00:00:00"/>
    <x v="3"/>
    <x v="0"/>
    <x v="500"/>
  </r>
  <r>
    <s v="ID502"/>
    <s v="Mr."/>
    <s v="Kam"/>
    <s v="Lee"/>
    <x v="428"/>
    <x v="140"/>
    <s v="No"/>
    <x v="0"/>
    <x v="0"/>
    <x v="0"/>
    <x v="1"/>
    <x v="0"/>
    <x v="2"/>
    <n v="0"/>
    <n v="19673.34"/>
    <x v="0"/>
    <s v="Tier - 2"/>
    <x v="1"/>
    <d v="1994-08-27T00:00:00"/>
    <x v="6"/>
    <x v="0"/>
    <x v="501"/>
  </r>
  <r>
    <s v="ID503"/>
    <s v="Ms."/>
    <s v="Valerie"/>
    <s v="Hubbard"/>
    <x v="429"/>
    <x v="181"/>
    <s v="No"/>
    <x v="0"/>
    <x v="0"/>
    <x v="0"/>
    <x v="0"/>
    <x v="2"/>
    <x v="0"/>
    <n v="1"/>
    <n v="19594.810000000001"/>
    <x v="0"/>
    <s v="Tier - 1"/>
    <x v="2"/>
    <d v="1978-09-24T00:00:00"/>
    <x v="9"/>
    <x v="0"/>
    <x v="502"/>
  </r>
  <r>
    <s v="ID504"/>
    <s v="Ms."/>
    <s v="Freya"/>
    <s v="Koester"/>
    <x v="430"/>
    <x v="333"/>
    <s v="Yes"/>
    <x v="0"/>
    <x v="1"/>
    <x v="3"/>
    <x v="1"/>
    <x v="0"/>
    <x v="0"/>
    <n v="0"/>
    <n v="19551.34"/>
    <x v="0"/>
    <s v="Tier - 3"/>
    <x v="1"/>
    <d v="1963-07-14T00:00:00"/>
    <x v="8"/>
    <x v="1"/>
    <x v="503"/>
  </r>
  <r>
    <s v="ID505"/>
    <s v="Ms."/>
    <s v="Jennifer"/>
    <s v="Matthews"/>
    <x v="350"/>
    <x v="189"/>
    <s v="Yes"/>
    <x v="0"/>
    <x v="0"/>
    <x v="0"/>
    <x v="0"/>
    <x v="1"/>
    <x v="2"/>
    <n v="0"/>
    <n v="19539.240000000002"/>
    <x v="0"/>
    <s v="Tier - 1"/>
    <x v="0"/>
    <d v="1985-09-17T00:00:00"/>
    <x v="17"/>
    <x v="0"/>
    <x v="504"/>
  </r>
  <r>
    <s v="ID506"/>
    <s v="Ms."/>
    <s v="Kara"/>
    <s v="Rubinich"/>
    <x v="431"/>
    <x v="6"/>
    <s v="No"/>
    <x v="0"/>
    <x v="0"/>
    <x v="3"/>
    <x v="0"/>
    <x v="1"/>
    <x v="1"/>
    <n v="1"/>
    <n v="19521.97"/>
    <x v="0"/>
    <s v="Tier - 2"/>
    <x v="0"/>
    <d v="1992-08-19T00:00:00"/>
    <x v="34"/>
    <x v="0"/>
    <x v="505"/>
  </r>
  <r>
    <s v="ID507"/>
    <s v="Mr."/>
    <s v="Bradley"/>
    <s v="Alban"/>
    <x v="432"/>
    <x v="280"/>
    <s v="No"/>
    <x v="0"/>
    <x v="0"/>
    <x v="0"/>
    <x v="0"/>
    <x v="2"/>
    <x v="2"/>
    <n v="0"/>
    <n v="19515.54"/>
    <x v="0"/>
    <s v="Tier - 1"/>
    <x v="0"/>
    <d v="1980-11-08T00:00:00"/>
    <x v="25"/>
    <x v="0"/>
    <x v="506"/>
  </r>
  <r>
    <s v="ID508"/>
    <s v="Mr."/>
    <s v="Brendan"/>
    <s v="Corcoran"/>
    <x v="433"/>
    <x v="334"/>
    <s v="No"/>
    <x v="0"/>
    <x v="0"/>
    <x v="3"/>
    <x v="1"/>
    <x v="0"/>
    <x v="1"/>
    <n v="4"/>
    <n v="19496.72"/>
    <x v="0"/>
    <s v="Tier - 3"/>
    <x v="9"/>
    <d v="1987-11-30T00:00:00"/>
    <x v="38"/>
    <x v="0"/>
    <x v="507"/>
  </r>
  <r>
    <s v="ID509"/>
    <s v="Ms."/>
    <s v="Amber"/>
    <s v="Sargent"/>
    <x v="434"/>
    <x v="335"/>
    <s v="No"/>
    <x v="0"/>
    <x v="0"/>
    <x v="0"/>
    <x v="0"/>
    <x v="2"/>
    <x v="2"/>
    <n v="2"/>
    <n v="19444.27"/>
    <x v="0"/>
    <s v="Tier - 1"/>
    <x v="0"/>
    <d v="1982-12-15T00:00:00"/>
    <x v="37"/>
    <x v="0"/>
    <x v="508"/>
  </r>
  <r>
    <s v="ID510"/>
    <s v="Mr."/>
    <s v="Sean"/>
    <s v="Watson"/>
    <x v="408"/>
    <x v="270"/>
    <s v="No"/>
    <x v="0"/>
    <x v="1"/>
    <x v="3"/>
    <x v="1"/>
    <x v="0"/>
    <x v="2"/>
    <n v="2"/>
    <n v="19442.349999999999"/>
    <x v="0"/>
    <s v="Tier - 3"/>
    <x v="1"/>
    <d v="1993-09-06T00:00:00"/>
    <x v="20"/>
    <x v="0"/>
    <x v="509"/>
  </r>
  <r>
    <s v="ID511"/>
    <s v="Mr."/>
    <s v="Rick"/>
    <s v="Esponda"/>
    <x v="347"/>
    <x v="336"/>
    <s v="No"/>
    <x v="0"/>
    <x v="0"/>
    <x v="3"/>
    <x v="0"/>
    <x v="2"/>
    <x v="1"/>
    <n v="3"/>
    <n v="19362"/>
    <x v="0"/>
    <s v="Tier - 3"/>
    <x v="0"/>
    <d v="1987-06-30T00:00:00"/>
    <x v="38"/>
    <x v="0"/>
    <x v="510"/>
  </r>
  <r>
    <s v="ID512"/>
    <s v="Mr."/>
    <s v="Matthew"/>
    <s v="Krall"/>
    <x v="326"/>
    <x v="224"/>
    <s v="No"/>
    <x v="0"/>
    <x v="0"/>
    <x v="0"/>
    <x v="0"/>
    <x v="1"/>
    <x v="2"/>
    <n v="0"/>
    <n v="19350.37"/>
    <x v="0"/>
    <s v="Tier - 3"/>
    <x v="0"/>
    <d v="1991-08-24T00:00:00"/>
    <x v="42"/>
    <x v="0"/>
    <x v="511"/>
  </r>
  <r>
    <s v="ID513"/>
    <s v="Mr."/>
    <s v="Brady"/>
    <s v="Poskin"/>
    <x v="218"/>
    <x v="171"/>
    <s v="Yes"/>
    <x v="0"/>
    <x v="0"/>
    <x v="1"/>
    <x v="1"/>
    <x v="0"/>
    <x v="2"/>
    <n v="0"/>
    <n v="19321.060000000001"/>
    <x v="0"/>
    <s v="Tier - 1"/>
    <x v="1"/>
    <d v="1966-11-15T00:00:00"/>
    <x v="24"/>
    <x v="1"/>
    <x v="512"/>
  </r>
  <r>
    <s v="ID514"/>
    <s v="Ms."/>
    <s v="Kameko"/>
    <s v="Halfmann"/>
    <x v="435"/>
    <x v="222"/>
    <s v="Yes"/>
    <x v="0"/>
    <x v="0"/>
    <x v="0"/>
    <x v="1"/>
    <x v="0"/>
    <x v="0"/>
    <n v="0"/>
    <n v="19259.96"/>
    <x v="0"/>
    <s v="Tier - 1"/>
    <x v="1"/>
    <d v="1967-07-29T00:00:00"/>
    <x v="22"/>
    <x v="1"/>
    <x v="513"/>
  </r>
  <r>
    <s v="ID515"/>
    <s v="Mr."/>
    <s v="Jeremy"/>
    <s v="Klapper"/>
    <x v="71"/>
    <x v="315"/>
    <s v="Yes"/>
    <x v="0"/>
    <x v="0"/>
    <x v="0"/>
    <x v="1"/>
    <x v="0"/>
    <x v="2"/>
    <n v="0"/>
    <n v="19214.71"/>
    <x v="0"/>
    <s v="Tier - 3"/>
    <x v="0"/>
    <d v="1985-12-28T00:00:00"/>
    <x v="17"/>
    <x v="0"/>
    <x v="514"/>
  </r>
  <r>
    <s v="ID516"/>
    <s v="Mr."/>
    <s v="Daniel"/>
    <s v="George"/>
    <x v="436"/>
    <x v="95"/>
    <s v="No"/>
    <x v="0"/>
    <x v="0"/>
    <x v="0"/>
    <x v="0"/>
    <x v="1"/>
    <x v="2"/>
    <n v="3"/>
    <n v="19199.939999999999"/>
    <x v="0"/>
    <s v="Tier - 3"/>
    <x v="3"/>
    <d v="1991-09-16T00:00:00"/>
    <x v="42"/>
    <x v="0"/>
    <x v="515"/>
  </r>
  <r>
    <s v="ID517"/>
    <s v="Ms."/>
    <s v="Amanda"/>
    <s v="Hicks"/>
    <x v="437"/>
    <x v="337"/>
    <s v="No"/>
    <x v="0"/>
    <x v="1"/>
    <x v="3"/>
    <x v="1"/>
    <x v="0"/>
    <x v="2"/>
    <n v="2"/>
    <n v="19144.580000000002"/>
    <x v="0"/>
    <s v="Tier - 1"/>
    <x v="2"/>
    <d v="1979-07-02T00:00:00"/>
    <x v="18"/>
    <x v="0"/>
    <x v="516"/>
  </r>
  <r>
    <s v="ID518"/>
    <s v="Ms."/>
    <s v="Karen"/>
    <s v="Lockyer"/>
    <x v="438"/>
    <x v="338"/>
    <s v="No"/>
    <x v="0"/>
    <x v="1"/>
    <x v="3"/>
    <x v="0"/>
    <x v="1"/>
    <x v="2"/>
    <n v="1"/>
    <n v="19107.78"/>
    <x v="0"/>
    <s v="Tier - 2"/>
    <x v="0"/>
    <d v="1993-09-28T00:00:00"/>
    <x v="20"/>
    <x v="0"/>
    <x v="517"/>
  </r>
  <r>
    <s v="ID519"/>
    <s v="Mr."/>
    <s v="Gregory"/>
    <s v="Byrnes"/>
    <x v="346"/>
    <x v="208"/>
    <s v="No"/>
    <x v="0"/>
    <x v="0"/>
    <x v="0"/>
    <x v="0"/>
    <x v="1"/>
    <x v="1"/>
    <n v="1"/>
    <n v="19040.88"/>
    <x v="0"/>
    <s v="Tier - 3"/>
    <x v="3"/>
    <d v="1989-06-05T00:00:00"/>
    <x v="23"/>
    <x v="0"/>
    <x v="518"/>
  </r>
  <r>
    <s v="ID520"/>
    <s v="Ms."/>
    <s v="Sabine"/>
    <s v="Norris"/>
    <x v="439"/>
    <x v="339"/>
    <s v="Yes"/>
    <x v="0"/>
    <x v="1"/>
    <x v="3"/>
    <x v="0"/>
    <x v="3"/>
    <x v="2"/>
    <n v="5"/>
    <n v="19023.259999999998"/>
    <x v="0"/>
    <s v="Tier - 3"/>
    <x v="3"/>
    <d v="1983-12-19T00:00:00"/>
    <x v="33"/>
    <x v="0"/>
    <x v="519"/>
  </r>
  <r>
    <s v="ID521"/>
    <s v="Mr."/>
    <s v="Joseph"/>
    <s v="Darda"/>
    <x v="367"/>
    <x v="340"/>
    <s v="Yes"/>
    <x v="0"/>
    <x v="0"/>
    <x v="3"/>
    <x v="0"/>
    <x v="1"/>
    <x v="2"/>
    <n v="2"/>
    <n v="18972.5"/>
    <x v="0"/>
    <s v="Tier - 3"/>
    <x v="0"/>
    <d v="1988-10-24T00:00:00"/>
    <x v="23"/>
    <x v="0"/>
    <x v="520"/>
  </r>
  <r>
    <s v="ID522"/>
    <s v="Mr."/>
    <s v="Adam"/>
    <s v="Otstot"/>
    <x v="440"/>
    <x v="341"/>
    <s v="No"/>
    <x v="0"/>
    <x v="0"/>
    <x v="3"/>
    <x v="1"/>
    <x v="0"/>
    <x v="1"/>
    <n v="1"/>
    <n v="18963.169999999998"/>
    <x v="0"/>
    <s v="Tier - 1"/>
    <x v="0"/>
    <d v="1992-11-30T00:00:00"/>
    <x v="34"/>
    <x v="0"/>
    <x v="521"/>
  </r>
  <r>
    <s v="ID523"/>
    <s v="Ms."/>
    <s v="Karolyn"/>
    <s v="Bowley"/>
    <x v="368"/>
    <x v="332"/>
    <s v="No"/>
    <x v="0"/>
    <x v="0"/>
    <x v="3"/>
    <x v="1"/>
    <x v="1"/>
    <x v="2"/>
    <n v="0"/>
    <n v="18955.22"/>
    <x v="0"/>
    <s v="Tier - 3"/>
    <x v="3"/>
    <d v="1998-08-06T00:00:00"/>
    <x v="44"/>
    <x v="0"/>
    <x v="522"/>
  </r>
  <r>
    <s v="ID524"/>
    <s v="Mrs."/>
    <s v="Anita"/>
    <s v="Rogers"/>
    <x v="441"/>
    <x v="342"/>
    <s v="Yes"/>
    <x v="0"/>
    <x v="1"/>
    <x v="3"/>
    <x v="1"/>
    <x v="0"/>
    <x v="0"/>
    <n v="0"/>
    <n v="18954.560000000001"/>
    <x v="0"/>
    <s v="Tier - 1"/>
    <x v="11"/>
    <d v="1963-10-20T00:00:00"/>
    <x v="8"/>
    <x v="1"/>
    <x v="523"/>
  </r>
  <r>
    <s v="ID525"/>
    <s v="Ms."/>
    <s v="Laura"/>
    <s v="Mclaughlin"/>
    <x v="442"/>
    <x v="107"/>
    <s v="Yes"/>
    <x v="0"/>
    <x v="1"/>
    <x v="3"/>
    <x v="1"/>
    <x v="0"/>
    <x v="2"/>
    <n v="0"/>
    <n v="18932.810000000001"/>
    <x v="0"/>
    <s v="Tier - 3"/>
    <x v="1"/>
    <d v="1969-08-03T00:00:00"/>
    <x v="16"/>
    <x v="0"/>
    <x v="524"/>
  </r>
  <r>
    <s v="ID526"/>
    <s v="Ms."/>
    <s v="Sarah"/>
    <s v="Ziegler"/>
    <x v="443"/>
    <x v="251"/>
    <s v="Yes"/>
    <x v="0"/>
    <x v="0"/>
    <x v="3"/>
    <x v="1"/>
    <x v="0"/>
    <x v="2"/>
    <n v="1"/>
    <n v="18903.490000000002"/>
    <x v="0"/>
    <s v="Tier - 2"/>
    <x v="2"/>
    <d v="1995-09-27T00:00:00"/>
    <x v="40"/>
    <x v="0"/>
    <x v="525"/>
  </r>
  <r>
    <s v="ID527"/>
    <s v="Mrs."/>
    <s v="Ashley"/>
    <s v="Hughey"/>
    <x v="444"/>
    <x v="343"/>
    <s v="Yes"/>
    <x v="0"/>
    <x v="1"/>
    <x v="3"/>
    <x v="1"/>
    <x v="0"/>
    <x v="0"/>
    <n v="0"/>
    <n v="18883.330000000002"/>
    <x v="0"/>
    <s v="Tier - 1"/>
    <x v="11"/>
    <d v="1963-12-06T00:00:00"/>
    <x v="8"/>
    <x v="1"/>
    <x v="526"/>
  </r>
  <r>
    <s v="ID528"/>
    <s v="Ms."/>
    <s v="Lindsey"/>
    <s v="Knast"/>
    <x v="445"/>
    <x v="145"/>
    <s v="No"/>
    <x v="0"/>
    <x v="1"/>
    <x v="3"/>
    <x v="1"/>
    <x v="1"/>
    <x v="2"/>
    <n v="3"/>
    <n v="18838.7"/>
    <x v="0"/>
    <s v="Tier - 3"/>
    <x v="1"/>
    <d v="2003-07-24T00:00:00"/>
    <x v="39"/>
    <x v="0"/>
    <x v="527"/>
  </r>
  <r>
    <s v="ID529"/>
    <s v="Mr."/>
    <s v="Alan"/>
    <s v="Stob"/>
    <x v="446"/>
    <x v="344"/>
    <s v="No"/>
    <x v="0"/>
    <x v="0"/>
    <x v="0"/>
    <x v="1"/>
    <x v="0"/>
    <x v="0"/>
    <n v="0"/>
    <n v="18815.53"/>
    <x v="0"/>
    <s v="Tier - 1"/>
    <x v="8"/>
    <d v="1962-12-18T00:00:00"/>
    <x v="5"/>
    <x v="1"/>
    <x v="528"/>
  </r>
  <r>
    <s v="ID530"/>
    <s v="Mr."/>
    <s v="Dan"/>
    <s v="Jensen"/>
    <x v="320"/>
    <x v="231"/>
    <s v="No"/>
    <x v="0"/>
    <x v="1"/>
    <x v="3"/>
    <x v="1"/>
    <x v="0"/>
    <x v="1"/>
    <n v="2"/>
    <n v="18806.150000000001"/>
    <x v="0"/>
    <s v="Tier - 2"/>
    <x v="0"/>
    <d v="1979-10-15T00:00:00"/>
    <x v="18"/>
    <x v="0"/>
    <x v="529"/>
  </r>
  <r>
    <s v="ID531"/>
    <s v="Ms."/>
    <s v="Katie"/>
    <s v="Mutter"/>
    <x v="217"/>
    <x v="212"/>
    <s v="Yes"/>
    <x v="0"/>
    <x v="0"/>
    <x v="3"/>
    <x v="1"/>
    <x v="0"/>
    <x v="2"/>
    <n v="3"/>
    <n v="18804.75"/>
    <x v="0"/>
    <s v="Tier - 1"/>
    <x v="1"/>
    <d v="1995-11-28T00:00:00"/>
    <x v="40"/>
    <x v="0"/>
    <x v="530"/>
  </r>
  <r>
    <s v="ID532"/>
    <s v="Mr."/>
    <s v="Eric"/>
    <s v="Ahern"/>
    <x v="447"/>
    <x v="345"/>
    <s v="No"/>
    <x v="0"/>
    <x v="1"/>
    <x v="3"/>
    <x v="0"/>
    <x v="2"/>
    <x v="1"/>
    <n v="2"/>
    <n v="18767.740000000002"/>
    <x v="0"/>
    <s v="Tier - 1"/>
    <x v="0"/>
    <d v="1979-11-19T00:00:00"/>
    <x v="18"/>
    <x v="0"/>
    <x v="531"/>
  </r>
  <r>
    <s v="ID533"/>
    <s v="Ms."/>
    <s v="Cathryn"/>
    <s v="Chviruk"/>
    <x v="351"/>
    <x v="39"/>
    <s v="No"/>
    <x v="0"/>
    <x v="0"/>
    <x v="3"/>
    <x v="0"/>
    <x v="2"/>
    <x v="2"/>
    <n v="3"/>
    <n v="18765.88"/>
    <x v="0"/>
    <s v="Tier - 2"/>
    <x v="1"/>
    <d v="1992-12-27T00:00:00"/>
    <x v="34"/>
    <x v="0"/>
    <x v="532"/>
  </r>
  <r>
    <s v="ID534"/>
    <s v="Mr."/>
    <s v="Brendan"/>
    <s v="Meehan"/>
    <x v="448"/>
    <x v="68"/>
    <s v="Yes"/>
    <x v="0"/>
    <x v="0"/>
    <x v="0"/>
    <x v="1"/>
    <x v="0"/>
    <x v="0"/>
    <n v="0"/>
    <n v="18694.689999999999"/>
    <x v="0"/>
    <s v="Tier - 1"/>
    <x v="8"/>
    <d v="1967-08-30T00:00:00"/>
    <x v="22"/>
    <x v="1"/>
    <x v="533"/>
  </r>
  <r>
    <s v="ID535"/>
    <s v="Ms."/>
    <s v="Shauna"/>
    <s v="Gammon"/>
    <x v="449"/>
    <x v="63"/>
    <s v="Yes"/>
    <x v="0"/>
    <x v="0"/>
    <x v="1"/>
    <x v="1"/>
    <x v="0"/>
    <x v="0"/>
    <n v="0"/>
    <n v="18682.740000000002"/>
    <x v="0"/>
    <s v="Tier - 3"/>
    <x v="1"/>
    <d v="1970-10-17T00:00:00"/>
    <x v="2"/>
    <x v="0"/>
    <x v="534"/>
  </r>
  <r>
    <s v="ID536"/>
    <s v="Mr."/>
    <s v="Terence"/>
    <s v="Lee"/>
    <x v="277"/>
    <x v="85"/>
    <s v="No"/>
    <x v="0"/>
    <x v="0"/>
    <x v="3"/>
    <x v="0"/>
    <x v="1"/>
    <x v="1"/>
    <n v="0"/>
    <n v="18648.419999999998"/>
    <x v="0"/>
    <s v="Tier - 1"/>
    <x v="9"/>
    <d v="1998-09-23T00:00:00"/>
    <x v="44"/>
    <x v="0"/>
    <x v="535"/>
  </r>
  <r>
    <s v="ID537"/>
    <s v="Ms."/>
    <s v="Marisol"/>
    <s v="Franco"/>
    <x v="450"/>
    <x v="346"/>
    <s v="Yes"/>
    <x v="0"/>
    <x v="0"/>
    <x v="3"/>
    <x v="0"/>
    <x v="2"/>
    <x v="0"/>
    <n v="2"/>
    <n v="18608.259999999998"/>
    <x v="0"/>
    <s v="Tier - 3"/>
    <x v="3"/>
    <d v="1986-08-12T00:00:00"/>
    <x v="26"/>
    <x v="0"/>
    <x v="536"/>
  </r>
  <r>
    <s v="ID538"/>
    <s v="Ms."/>
    <s v="Lindsay"/>
    <s v="Patterson"/>
    <x v="451"/>
    <x v="69"/>
    <s v="Yes"/>
    <x v="0"/>
    <x v="0"/>
    <x v="3"/>
    <x v="1"/>
    <x v="0"/>
    <x v="2"/>
    <n v="0"/>
    <n v="18443.11"/>
    <x v="0"/>
    <s v="Tier - 2"/>
    <x v="1"/>
    <d v="1964-09-26T00:00:00"/>
    <x v="13"/>
    <x v="1"/>
    <x v="537"/>
  </r>
  <r>
    <s v="ID539"/>
    <s v="Ms."/>
    <s v="Katie"/>
    <s v="Valdes"/>
    <x v="452"/>
    <x v="143"/>
    <s v="No"/>
    <x v="0"/>
    <x v="0"/>
    <x v="0"/>
    <x v="0"/>
    <x v="1"/>
    <x v="2"/>
    <n v="1"/>
    <n v="18328.240000000002"/>
    <x v="0"/>
    <s v="Tier - 2"/>
    <x v="0"/>
    <d v="1999-12-15T00:00:00"/>
    <x v="35"/>
    <x v="0"/>
    <x v="538"/>
  </r>
  <r>
    <s v="ID540"/>
    <s v="Mr."/>
    <s v="Daniel"/>
    <s v="Craig"/>
    <x v="191"/>
    <x v="122"/>
    <s v="Yes"/>
    <x v="0"/>
    <x v="0"/>
    <x v="3"/>
    <x v="0"/>
    <x v="1"/>
    <x v="2"/>
    <n v="0"/>
    <n v="18310.740000000002"/>
    <x v="0"/>
    <s v="Tier - 3"/>
    <x v="1"/>
    <d v="1995-07-04T00:00:00"/>
    <x v="40"/>
    <x v="0"/>
    <x v="539"/>
  </r>
  <r>
    <s v="ID541"/>
    <s v="Mr."/>
    <s v="Brett"/>
    <s v="Whipple"/>
    <x v="453"/>
    <x v="193"/>
    <s v="No"/>
    <x v="0"/>
    <x v="0"/>
    <x v="3"/>
    <x v="0"/>
    <x v="2"/>
    <x v="2"/>
    <n v="3"/>
    <n v="18259.22"/>
    <x v="0"/>
    <s v="Tier - 3"/>
    <x v="3"/>
    <d v="1992-12-25T00:00:00"/>
    <x v="34"/>
    <x v="0"/>
    <x v="540"/>
  </r>
  <r>
    <s v="ID542"/>
    <s v="Mr."/>
    <s v="Dylan"/>
    <s v="Marton"/>
    <x v="454"/>
    <x v="150"/>
    <s v="Yes"/>
    <x v="0"/>
    <x v="0"/>
    <x v="3"/>
    <x v="0"/>
    <x v="1"/>
    <x v="2"/>
    <n v="0"/>
    <n v="18246.5"/>
    <x v="0"/>
    <s v="Tier - 1"/>
    <x v="0"/>
    <d v="1995-08-03T00:00:00"/>
    <x v="40"/>
    <x v="0"/>
    <x v="541"/>
  </r>
  <r>
    <s v="ID543"/>
    <s v="Ms."/>
    <s v="Elizabeth"/>
    <s v="Hildebrandt"/>
    <x v="455"/>
    <x v="18"/>
    <s v="No"/>
    <x v="1"/>
    <x v="0"/>
    <x v="3"/>
    <x v="0"/>
    <x v="1"/>
    <x v="2"/>
    <n v="3"/>
    <n v="18223.45"/>
    <x v="0"/>
    <s v="Tier - 3"/>
    <x v="0"/>
    <d v="2004-09-10T00:00:00"/>
    <x v="41"/>
    <x v="2"/>
    <x v="542"/>
  </r>
  <r>
    <s v="ID544"/>
    <s v="Ms."/>
    <s v="Brooke"/>
    <s v="Biggs"/>
    <x v="456"/>
    <x v="347"/>
    <s v="Yes"/>
    <x v="0"/>
    <x v="1"/>
    <x v="3"/>
    <x v="1"/>
    <x v="0"/>
    <x v="2"/>
    <n v="1"/>
    <n v="18218.16"/>
    <x v="0"/>
    <s v="Tier - 1"/>
    <x v="0"/>
    <d v="1997-06-15T00:00:00"/>
    <x v="31"/>
    <x v="0"/>
    <x v="543"/>
  </r>
  <r>
    <s v="ID545"/>
    <s v="Mrs."/>
    <s v="Teiko"/>
    <s v="Shigezumi"/>
    <x v="457"/>
    <x v="168"/>
    <s v="Yes"/>
    <x v="0"/>
    <x v="1"/>
    <x v="3"/>
    <x v="1"/>
    <x v="0"/>
    <x v="0"/>
    <n v="0"/>
    <n v="18208.34"/>
    <x v="0"/>
    <s v="Tier - 2"/>
    <x v="11"/>
    <d v="1963-07-04T00:00:00"/>
    <x v="8"/>
    <x v="1"/>
    <x v="544"/>
  </r>
  <r>
    <s v="ID546"/>
    <s v="Mr."/>
    <s v="Zachary"/>
    <s v="Meineke"/>
    <x v="252"/>
    <x v="165"/>
    <s v="No"/>
    <x v="0"/>
    <x v="1"/>
    <x v="3"/>
    <x v="1"/>
    <x v="1"/>
    <x v="2"/>
    <n v="2"/>
    <n v="18157.88"/>
    <x v="0"/>
    <s v="Tier - 1"/>
    <x v="1"/>
    <d v="1993-07-12T00:00:00"/>
    <x v="20"/>
    <x v="0"/>
    <x v="545"/>
  </r>
  <r>
    <s v="ID547"/>
    <s v="Ms."/>
    <s v="Johannah"/>
    <s v="Ludington"/>
    <x v="237"/>
    <x v="348"/>
    <s v="No"/>
    <x v="0"/>
    <x v="0"/>
    <x v="0"/>
    <x v="0"/>
    <x v="1"/>
    <x v="1"/>
    <n v="0"/>
    <n v="18033.97"/>
    <x v="0"/>
    <s v="Tier - 1"/>
    <x v="1"/>
    <d v="1999-10-24T00:00:00"/>
    <x v="35"/>
    <x v="0"/>
    <x v="546"/>
  </r>
  <r>
    <s v="ID548"/>
    <s v="Mr."/>
    <s v="Ryan"/>
    <s v="Perrich"/>
    <x v="458"/>
    <x v="349"/>
    <s v="No"/>
    <x v="0"/>
    <x v="0"/>
    <x v="0"/>
    <x v="1"/>
    <x v="0"/>
    <x v="0"/>
    <n v="0"/>
    <n v="18031.189999999999"/>
    <x v="0"/>
    <s v="Tier - 2"/>
    <x v="1"/>
    <d v="1965-10-17T00:00:00"/>
    <x v="11"/>
    <x v="1"/>
    <x v="547"/>
  </r>
  <r>
    <s v="ID549"/>
    <s v="Mr."/>
    <s v="Andres"/>
    <s v="Cervantes"/>
    <x v="459"/>
    <x v="350"/>
    <s v="Yes"/>
    <x v="0"/>
    <x v="0"/>
    <x v="3"/>
    <x v="1"/>
    <x v="0"/>
    <x v="0"/>
    <n v="1"/>
    <n v="18031.16"/>
    <x v="0"/>
    <s v="Tier - 3"/>
    <x v="8"/>
    <d v="1975-06-27T00:00:00"/>
    <x v="27"/>
    <x v="0"/>
    <x v="548"/>
  </r>
  <r>
    <s v="ID550"/>
    <s v="Mr."/>
    <s v="Bryan"/>
    <s v="Andrews"/>
    <x v="460"/>
    <x v="351"/>
    <s v="Yes"/>
    <x v="0"/>
    <x v="0"/>
    <x v="0"/>
    <x v="0"/>
    <x v="1"/>
    <x v="2"/>
    <n v="4"/>
    <n v="17942.11"/>
    <x v="0"/>
    <s v="Tier - 2"/>
    <x v="3"/>
    <d v="2001-09-28T00:00:00"/>
    <x v="47"/>
    <x v="0"/>
    <x v="549"/>
  </r>
  <r>
    <s v="ID551"/>
    <s v="Ms."/>
    <s v="Lizette"/>
    <s v="Ruvalcaba"/>
    <x v="47"/>
    <x v="188"/>
    <s v="No"/>
    <x v="0"/>
    <x v="0"/>
    <x v="0"/>
    <x v="1"/>
    <x v="0"/>
    <x v="2"/>
    <n v="0"/>
    <n v="17929.3"/>
    <x v="0"/>
    <s v="Tier - 2"/>
    <x v="0"/>
    <d v="1977-10-17T00:00:00"/>
    <x v="29"/>
    <x v="0"/>
    <x v="550"/>
  </r>
  <r>
    <s v="ID552"/>
    <s v="Mr."/>
    <s v="Don"/>
    <s v="King"/>
    <x v="376"/>
    <x v="193"/>
    <s v="No"/>
    <x v="0"/>
    <x v="0"/>
    <x v="0"/>
    <x v="0"/>
    <x v="2"/>
    <x v="2"/>
    <n v="0"/>
    <n v="17904.53"/>
    <x v="0"/>
    <s v="Tier - 2"/>
    <x v="6"/>
    <d v="1989-12-04T00:00:00"/>
    <x v="4"/>
    <x v="0"/>
    <x v="551"/>
  </r>
  <r>
    <s v="ID553"/>
    <s v="Mr."/>
    <s v="Jeb"/>
    <s v="Stone"/>
    <x v="461"/>
    <x v="103"/>
    <s v="No"/>
    <x v="0"/>
    <x v="1"/>
    <x v="3"/>
    <x v="1"/>
    <x v="0"/>
    <x v="2"/>
    <n v="2"/>
    <n v="17882.669999999998"/>
    <x v="0"/>
    <s v="Tier - 3"/>
    <x v="1"/>
    <d v="1979-11-12T00:00:00"/>
    <x v="18"/>
    <x v="0"/>
    <x v="552"/>
  </r>
  <r>
    <s v="ID554"/>
    <s v="Ms."/>
    <s v="Amy"/>
    <s v="Campbell"/>
    <x v="462"/>
    <x v="299"/>
    <s v="Yes"/>
    <x v="0"/>
    <x v="1"/>
    <x v="3"/>
    <x v="1"/>
    <x v="0"/>
    <x v="2"/>
    <n v="0"/>
    <n v="17878.900000000001"/>
    <x v="0"/>
    <s v="Tier - 2"/>
    <x v="2"/>
    <d v="1997-08-26T00:00:00"/>
    <x v="31"/>
    <x v="0"/>
    <x v="553"/>
  </r>
  <r>
    <s v="ID555"/>
    <s v="Mr."/>
    <s v="Brian"/>
    <s v="Asher"/>
    <x v="463"/>
    <x v="352"/>
    <s v="Yes"/>
    <x v="0"/>
    <x v="0"/>
    <x v="0"/>
    <x v="1"/>
    <x v="0"/>
    <x v="2"/>
    <n v="2"/>
    <n v="17862.919999999998"/>
    <x v="0"/>
    <s v="Tier - 2"/>
    <x v="1"/>
    <d v="1976-12-12T00:00:00"/>
    <x v="1"/>
    <x v="0"/>
    <x v="554"/>
  </r>
  <r>
    <s v="ID556"/>
    <s v="Mr."/>
    <s v="Mike"/>
    <s v="Mazzotta"/>
    <x v="464"/>
    <x v="263"/>
    <s v="Yes"/>
    <x v="0"/>
    <x v="1"/>
    <x v="3"/>
    <x v="1"/>
    <x v="0"/>
    <x v="0"/>
    <n v="0"/>
    <n v="17832.599999999999"/>
    <x v="0"/>
    <s v="Tier - 2"/>
    <x v="1"/>
    <d v="1963-12-08T00:00:00"/>
    <x v="8"/>
    <x v="1"/>
    <x v="555"/>
  </r>
  <r>
    <s v="ID557"/>
    <s v="Ms."/>
    <s v="Simonezitrone"/>
    <s v="Huttl"/>
    <x v="465"/>
    <x v="79"/>
    <s v="No"/>
    <x v="0"/>
    <x v="1"/>
    <x v="3"/>
    <x v="1"/>
    <x v="0"/>
    <x v="2"/>
    <n v="2"/>
    <n v="17779.939999999999"/>
    <x v="0"/>
    <s v="Tier - 2"/>
    <x v="1"/>
    <d v="1979-10-10T00:00:00"/>
    <x v="18"/>
    <x v="0"/>
    <x v="556"/>
  </r>
  <r>
    <s v="ID558"/>
    <s v="Mr."/>
    <s v="Nicholas"/>
    <s v="Ferron"/>
    <x v="466"/>
    <x v="228"/>
    <s v="Yes"/>
    <x v="0"/>
    <x v="0"/>
    <x v="1"/>
    <x v="1"/>
    <x v="0"/>
    <x v="2"/>
    <n v="0"/>
    <n v="17777.73"/>
    <x v="0"/>
    <s v="Tier - 3"/>
    <x v="1"/>
    <d v="1966-06-21T00:00:00"/>
    <x v="24"/>
    <x v="1"/>
    <x v="557"/>
  </r>
  <r>
    <s v="ID559"/>
    <s v="Ms."/>
    <s v="Angela"/>
    <s v="Colarusso"/>
    <x v="467"/>
    <x v="353"/>
    <s v="No"/>
    <x v="0"/>
    <x v="1"/>
    <x v="3"/>
    <x v="0"/>
    <x v="1"/>
    <x v="2"/>
    <n v="0"/>
    <n v="17748.509999999998"/>
    <x v="0"/>
    <s v="Tier - 1"/>
    <x v="1"/>
    <d v="2003-07-14T00:00:00"/>
    <x v="39"/>
    <x v="0"/>
    <x v="558"/>
  </r>
  <r>
    <s v="ID560"/>
    <s v="Mr."/>
    <s v="Oz"/>
    <s v="Pearlman"/>
    <x v="390"/>
    <x v="166"/>
    <s v="No"/>
    <x v="0"/>
    <x v="0"/>
    <x v="0"/>
    <x v="0"/>
    <x v="2"/>
    <x v="2"/>
    <n v="3"/>
    <n v="17663.14"/>
    <x v="0"/>
    <s v="Tier - 3"/>
    <x v="0"/>
    <d v="1994-07-01T00:00:00"/>
    <x v="6"/>
    <x v="0"/>
    <x v="559"/>
  </r>
  <r>
    <s v="ID561"/>
    <s v="Ms."/>
    <s v="Erin"/>
    <s v="O'Mara"/>
    <x v="468"/>
    <x v="146"/>
    <s v="No"/>
    <x v="0"/>
    <x v="0"/>
    <x v="0"/>
    <x v="1"/>
    <x v="2"/>
    <x v="2"/>
    <n v="1"/>
    <n v="17626.240000000002"/>
    <x v="0"/>
    <s v="Tier - 3"/>
    <x v="0"/>
    <d v="1990-10-25T00:00:00"/>
    <x v="3"/>
    <x v="0"/>
    <x v="560"/>
  </r>
  <r>
    <s v="ID562"/>
    <s v="Mr."/>
    <s v="Bobby"/>
    <s v="Niska"/>
    <x v="469"/>
    <x v="354"/>
    <s v="Yes"/>
    <x v="0"/>
    <x v="0"/>
    <x v="1"/>
    <x v="1"/>
    <x v="0"/>
    <x v="0"/>
    <n v="0"/>
    <n v="17584.72"/>
    <x v="0"/>
    <s v="Tier - 3"/>
    <x v="1"/>
    <d v="1970-07-26T00:00:00"/>
    <x v="2"/>
    <x v="0"/>
    <x v="561"/>
  </r>
  <r>
    <s v="ID563"/>
    <s v="Mr."/>
    <s v="Daniel"/>
    <s v="Schlich"/>
    <x v="410"/>
    <x v="355"/>
    <s v="No"/>
    <x v="0"/>
    <x v="0"/>
    <x v="0"/>
    <x v="0"/>
    <x v="1"/>
    <x v="0"/>
    <n v="1"/>
    <n v="17560.38"/>
    <x v="0"/>
    <s v="Tier - 1"/>
    <x v="1"/>
    <d v="2002-08-25T00:00:00"/>
    <x v="43"/>
    <x v="0"/>
    <x v="562"/>
  </r>
  <r>
    <s v="ID564"/>
    <s v="Ms."/>
    <s v="Marie"/>
    <s v="Zidek"/>
    <x v="470"/>
    <x v="356"/>
    <s v="Yes"/>
    <x v="0"/>
    <x v="1"/>
    <x v="3"/>
    <x v="1"/>
    <x v="0"/>
    <x v="0"/>
    <n v="0"/>
    <n v="17556.88"/>
    <x v="0"/>
    <s v="Tier - 2"/>
    <x v="1"/>
    <d v="1963-11-16T00:00:00"/>
    <x v="8"/>
    <x v="1"/>
    <x v="563"/>
  </r>
  <r>
    <s v="ID565"/>
    <s v="Mrs."/>
    <s v="Katie"/>
    <s v="Ellgass"/>
    <x v="471"/>
    <x v="118"/>
    <s v="No"/>
    <x v="0"/>
    <x v="0"/>
    <x v="0"/>
    <x v="1"/>
    <x v="0"/>
    <x v="0"/>
    <n v="0"/>
    <n v="17507.47"/>
    <x v="0"/>
    <s v="Tier - 1"/>
    <x v="11"/>
    <d v="1968-07-12T00:00:00"/>
    <x v="0"/>
    <x v="0"/>
    <x v="564"/>
  </r>
  <r>
    <s v="ID566"/>
    <s v="Mr."/>
    <s v="Eric"/>
    <s v="Lowe"/>
    <x v="472"/>
    <x v="357"/>
    <s v="No"/>
    <x v="0"/>
    <x v="0"/>
    <x v="0"/>
    <x v="1"/>
    <x v="0"/>
    <x v="0"/>
    <n v="0"/>
    <n v="17505.650000000001"/>
    <x v="0"/>
    <s v="Tier - 2"/>
    <x v="8"/>
    <d v="1965-06-16T00:00:00"/>
    <x v="11"/>
    <x v="1"/>
    <x v="565"/>
  </r>
  <r>
    <s v="ID567"/>
    <s v="Ms."/>
    <s v="Tara"/>
    <s v="Malone"/>
    <x v="473"/>
    <x v="358"/>
    <s v="No"/>
    <x v="0"/>
    <x v="0"/>
    <x v="0"/>
    <x v="0"/>
    <x v="2"/>
    <x v="2"/>
    <n v="0"/>
    <n v="17496.310000000001"/>
    <x v="0"/>
    <s v="Tier - 2"/>
    <x v="3"/>
    <d v="1990-12-29T00:00:00"/>
    <x v="3"/>
    <x v="0"/>
    <x v="566"/>
  </r>
  <r>
    <s v="ID568"/>
    <s v="Ms."/>
    <s v="Haley"/>
    <s v="Dumke"/>
    <x v="474"/>
    <x v="359"/>
    <s v="No"/>
    <x v="0"/>
    <x v="0"/>
    <x v="0"/>
    <x v="1"/>
    <x v="0"/>
    <x v="0"/>
    <n v="0"/>
    <n v="17479.53"/>
    <x v="0"/>
    <s v="Tier - 1"/>
    <x v="1"/>
    <d v="1971-06-08T00:00:00"/>
    <x v="2"/>
    <x v="0"/>
    <x v="567"/>
  </r>
  <r>
    <s v="ID569"/>
    <s v="Ms."/>
    <s v="Kayla"/>
    <s v="Strong"/>
    <x v="237"/>
    <x v="109"/>
    <s v="No"/>
    <x v="0"/>
    <x v="1"/>
    <x v="3"/>
    <x v="0"/>
    <x v="1"/>
    <x v="1"/>
    <n v="0"/>
    <n v="17468.98"/>
    <x v="1"/>
    <s v="Tier - 1"/>
    <x v="1"/>
    <d v="2003-11-02T00:00:00"/>
    <x v="39"/>
    <x v="0"/>
    <x v="568"/>
  </r>
  <r>
    <s v="ID570"/>
    <s v="Mr."/>
    <s v="Mark"/>
    <s v="Ferguson"/>
    <x v="335"/>
    <x v="109"/>
    <s v="No"/>
    <x v="0"/>
    <x v="0"/>
    <x v="3"/>
    <x v="0"/>
    <x v="2"/>
    <x v="1"/>
    <n v="2"/>
    <n v="17361.77"/>
    <x v="1"/>
    <s v="Tier - 1"/>
    <x v="1"/>
    <d v="1992-10-18T00:00:00"/>
    <x v="34"/>
    <x v="0"/>
    <x v="569"/>
  </r>
  <r>
    <s v="ID571"/>
    <s v="Mr."/>
    <s v="Patrick"/>
    <s v="Klein"/>
    <x v="298"/>
    <x v="89"/>
    <s v="No"/>
    <x v="0"/>
    <x v="1"/>
    <x v="3"/>
    <x v="0"/>
    <x v="1"/>
    <x v="2"/>
    <n v="0"/>
    <n v="17352.68"/>
    <x v="1"/>
    <s v="Tier - 3"/>
    <x v="1"/>
    <d v="2003-11-01T00:00:00"/>
    <x v="39"/>
    <x v="0"/>
    <x v="570"/>
  </r>
  <r>
    <s v="ID572"/>
    <s v="Mr."/>
    <s v="Alejandro"/>
    <s v="Eusebio"/>
    <x v="475"/>
    <x v="360"/>
    <s v="Yes"/>
    <x v="0"/>
    <x v="1"/>
    <x v="3"/>
    <x v="1"/>
    <x v="0"/>
    <x v="0"/>
    <n v="0"/>
    <n v="17337.580000000002"/>
    <x v="1"/>
    <s v="Tier - 3"/>
    <x v="8"/>
    <d v="1963-07-12T00:00:00"/>
    <x v="8"/>
    <x v="1"/>
    <x v="571"/>
  </r>
  <r>
    <s v="ID573"/>
    <s v="Mrs."/>
    <s v="Beth"/>
    <s v="Szolosi"/>
    <x v="476"/>
    <x v="232"/>
    <s v="Yes"/>
    <x v="0"/>
    <x v="0"/>
    <x v="3"/>
    <x v="1"/>
    <x v="0"/>
    <x v="0"/>
    <n v="1"/>
    <n v="17253.43"/>
    <x v="1"/>
    <s v="Tier - 3"/>
    <x v="11"/>
    <d v="1975-08-25T00:00:00"/>
    <x v="27"/>
    <x v="0"/>
    <x v="572"/>
  </r>
  <r>
    <s v="ID574"/>
    <s v="Mr."/>
    <s v="Jason"/>
    <s v="Butler"/>
    <x v="477"/>
    <x v="48"/>
    <s v="No"/>
    <x v="0"/>
    <x v="0"/>
    <x v="0"/>
    <x v="0"/>
    <x v="2"/>
    <x v="2"/>
    <n v="1"/>
    <n v="17179.52"/>
    <x v="1"/>
    <s v="Tier - 1"/>
    <x v="0"/>
    <d v="1982-10-22T00:00:00"/>
    <x v="37"/>
    <x v="0"/>
    <x v="573"/>
  </r>
  <r>
    <s v="ID575"/>
    <s v="Mr."/>
    <s v="Yoshinori"/>
    <s v="Fukuchi"/>
    <x v="352"/>
    <x v="347"/>
    <s v="No"/>
    <x v="1"/>
    <x v="0"/>
    <x v="3"/>
    <x v="0"/>
    <x v="1"/>
    <x v="2"/>
    <n v="1"/>
    <n v="17178.68"/>
    <x v="1"/>
    <s v="Tier - 2"/>
    <x v="9"/>
    <d v="2004-08-18T00:00:00"/>
    <x v="41"/>
    <x v="2"/>
    <x v="574"/>
  </r>
  <r>
    <s v="ID576"/>
    <s v="Ms."/>
    <s v="Adrienne"/>
    <s v="Drucker"/>
    <x v="478"/>
    <x v="361"/>
    <s v="Yes"/>
    <x v="0"/>
    <x v="0"/>
    <x v="3"/>
    <x v="1"/>
    <x v="0"/>
    <x v="2"/>
    <n v="0"/>
    <n v="17174.52"/>
    <x v="1"/>
    <s v="Tier - 2"/>
    <x v="1"/>
    <d v="1964-06-07T00:00:00"/>
    <x v="8"/>
    <x v="1"/>
    <x v="575"/>
  </r>
  <r>
    <s v="ID577"/>
    <s v="Mrs."/>
    <s v="Meredith"/>
    <s v="Aziz"/>
    <x v="479"/>
    <x v="362"/>
    <s v="No"/>
    <x v="0"/>
    <x v="0"/>
    <x v="0"/>
    <x v="1"/>
    <x v="0"/>
    <x v="0"/>
    <n v="0"/>
    <n v="17172.27"/>
    <x v="1"/>
    <s v="Tier - 2"/>
    <x v="11"/>
    <d v="1965-09-16T00:00:00"/>
    <x v="11"/>
    <x v="1"/>
    <x v="576"/>
  </r>
  <r>
    <s v="ID578"/>
    <s v="Mr."/>
    <s v="Junyong"/>
    <s v="Pak"/>
    <x v="44"/>
    <x v="363"/>
    <s v="No"/>
    <x v="0"/>
    <x v="0"/>
    <x v="3"/>
    <x v="1"/>
    <x v="0"/>
    <x v="2"/>
    <n v="4"/>
    <n v="17128.43"/>
    <x v="1"/>
    <s v="Tier - 3"/>
    <x v="4"/>
    <d v="1998-06-03T00:00:00"/>
    <x v="31"/>
    <x v="0"/>
    <x v="577"/>
  </r>
  <r>
    <s v="ID579"/>
    <s v="Ms."/>
    <s v="Kristen"/>
    <s v="Kieta"/>
    <x v="480"/>
    <x v="364"/>
    <s v="No"/>
    <x v="0"/>
    <x v="0"/>
    <x v="0"/>
    <x v="0"/>
    <x v="1"/>
    <x v="0"/>
    <n v="1"/>
    <n v="17085.27"/>
    <x v="1"/>
    <s v="Tier - 3"/>
    <x v="0"/>
    <d v="2002-06-28T00:00:00"/>
    <x v="43"/>
    <x v="0"/>
    <x v="578"/>
  </r>
  <r>
    <s v="ID580"/>
    <s v="Ms."/>
    <s v="Maria"/>
    <s v="Velez"/>
    <x v="406"/>
    <x v="208"/>
    <s v="No"/>
    <x v="0"/>
    <x v="1"/>
    <x v="3"/>
    <x v="0"/>
    <x v="1"/>
    <x v="1"/>
    <n v="0"/>
    <n v="17081.080000000002"/>
    <x v="1"/>
    <s v="Tier - 2"/>
    <x v="3"/>
    <d v="2003-12-26T00:00:00"/>
    <x v="39"/>
    <x v="0"/>
    <x v="579"/>
  </r>
  <r>
    <s v="ID581"/>
    <s v="Mr."/>
    <s v="Jonathan"/>
    <s v="Bussiere"/>
    <x v="481"/>
    <x v="300"/>
    <s v="Yes"/>
    <x v="0"/>
    <x v="0"/>
    <x v="0"/>
    <x v="0"/>
    <x v="1"/>
    <x v="1"/>
    <n v="0"/>
    <n v="17043.34"/>
    <x v="1"/>
    <s v="Tier - 3"/>
    <x v="0"/>
    <d v="1996-06-10T00:00:00"/>
    <x v="45"/>
    <x v="0"/>
    <x v="580"/>
  </r>
  <r>
    <s v="ID582"/>
    <s v="Mr."/>
    <s v="Phil"/>
    <s v="McCartney"/>
    <x v="482"/>
    <x v="234"/>
    <s v="No"/>
    <x v="0"/>
    <x v="0"/>
    <x v="0"/>
    <x v="1"/>
    <x v="0"/>
    <x v="0"/>
    <n v="0"/>
    <n v="17016.009999999998"/>
    <x v="1"/>
    <s v="Tier - 2"/>
    <x v="8"/>
    <d v="1971-08-22T00:00:00"/>
    <x v="14"/>
    <x v="0"/>
    <x v="581"/>
  </r>
  <r>
    <s v="ID583"/>
    <s v="Ms."/>
    <s v="Benjamina"/>
    <s v="Bambauer"/>
    <x v="483"/>
    <x v="111"/>
    <s v="No"/>
    <x v="0"/>
    <x v="0"/>
    <x v="0"/>
    <x v="1"/>
    <x v="0"/>
    <x v="2"/>
    <n v="2"/>
    <n v="16990.55"/>
    <x v="1"/>
    <s v="Tier - 3"/>
    <x v="1"/>
    <d v="1980-07-16T00:00:00"/>
    <x v="25"/>
    <x v="0"/>
    <x v="582"/>
  </r>
  <r>
    <s v="ID584"/>
    <s v="Mr."/>
    <s v="Christopher"/>
    <s v="Mertz"/>
    <x v="484"/>
    <x v="252"/>
    <s v="No"/>
    <x v="0"/>
    <x v="0"/>
    <x v="0"/>
    <x v="1"/>
    <x v="0"/>
    <x v="2"/>
    <n v="2"/>
    <n v="16921.09"/>
    <x v="1"/>
    <s v="Tier - 3"/>
    <x v="8"/>
    <d v="1977-08-25T00:00:00"/>
    <x v="29"/>
    <x v="0"/>
    <x v="583"/>
  </r>
  <r>
    <s v="ID585"/>
    <s v="Ms."/>
    <s v="Alison"/>
    <s v="Mason"/>
    <x v="485"/>
    <x v="50"/>
    <s v="No"/>
    <x v="0"/>
    <x v="0"/>
    <x v="0"/>
    <x v="1"/>
    <x v="0"/>
    <x v="0"/>
    <n v="0"/>
    <n v="16903.5"/>
    <x v="1"/>
    <s v="Tier - 3"/>
    <x v="1"/>
    <d v="1968-10-21T00:00:00"/>
    <x v="0"/>
    <x v="0"/>
    <x v="584"/>
  </r>
  <r>
    <s v="ID586"/>
    <s v="Ms."/>
    <s v="Caroline"/>
    <s v="Rotich"/>
    <x v="486"/>
    <x v="216"/>
    <s v="No"/>
    <x v="0"/>
    <x v="1"/>
    <x v="3"/>
    <x v="0"/>
    <x v="1"/>
    <x v="1"/>
    <n v="0"/>
    <n v="16884.919999999998"/>
    <x v="1"/>
    <s v="Tier - 2"/>
    <x v="3"/>
    <d v="2003-09-10T00:00:00"/>
    <x v="39"/>
    <x v="0"/>
    <x v="585"/>
  </r>
  <r>
    <s v="ID587"/>
    <s v="Ms."/>
    <s v="Alexis"/>
    <s v="Fetzer"/>
    <x v="487"/>
    <x v="365"/>
    <s v="No"/>
    <x v="0"/>
    <x v="0"/>
    <x v="0"/>
    <x v="1"/>
    <x v="0"/>
    <x v="0"/>
    <n v="0"/>
    <n v="16841.32"/>
    <x v="1"/>
    <s v="Tier - 3"/>
    <x v="3"/>
    <d v="1974-08-08T00:00:00"/>
    <x v="19"/>
    <x v="0"/>
    <x v="586"/>
  </r>
  <r>
    <s v="ID588"/>
    <s v="Ms."/>
    <s v="Shanda"/>
    <s v="Mattis"/>
    <x v="375"/>
    <x v="209"/>
    <s v="Yes"/>
    <x v="0"/>
    <x v="0"/>
    <x v="3"/>
    <x v="1"/>
    <x v="0"/>
    <x v="2"/>
    <n v="1"/>
    <n v="16796.41"/>
    <x v="1"/>
    <s v="Tier - 3"/>
    <x v="2"/>
    <d v="1995-10-19T00:00:00"/>
    <x v="40"/>
    <x v="0"/>
    <x v="587"/>
  </r>
  <r>
    <s v="ID589"/>
    <s v="Mrs."/>
    <s v="Lacey"/>
    <s v="Cochran"/>
    <x v="488"/>
    <x v="113"/>
    <s v="No"/>
    <x v="0"/>
    <x v="0"/>
    <x v="0"/>
    <x v="1"/>
    <x v="0"/>
    <x v="0"/>
    <n v="0"/>
    <n v="16779.400000000001"/>
    <x v="1"/>
    <s v="Tier - 2"/>
    <x v="11"/>
    <d v="1962-07-29T00:00:00"/>
    <x v="5"/>
    <x v="1"/>
    <x v="588"/>
  </r>
  <r>
    <s v="ID590"/>
    <s v="Ms."/>
    <s v="Laurette"/>
    <s v="Balinsky"/>
    <x v="489"/>
    <x v="366"/>
    <s v="No"/>
    <x v="0"/>
    <x v="0"/>
    <x v="0"/>
    <x v="0"/>
    <x v="2"/>
    <x v="1"/>
    <n v="2"/>
    <n v="16776.3"/>
    <x v="1"/>
    <s v="Tier - 2"/>
    <x v="2"/>
    <d v="1989-09-23T00:00:00"/>
    <x v="4"/>
    <x v="0"/>
    <x v="589"/>
  </r>
  <r>
    <s v="ID591"/>
    <s v="Mr."/>
    <s v="Jason"/>
    <s v="Reilly"/>
    <x v="490"/>
    <x v="367"/>
    <s v="No"/>
    <x v="0"/>
    <x v="0"/>
    <x v="0"/>
    <x v="1"/>
    <x v="0"/>
    <x v="0"/>
    <n v="0"/>
    <n v="16770.990000000002"/>
    <x v="1"/>
    <s v="Tier - 1"/>
    <x v="1"/>
    <d v="1974-08-28T00:00:00"/>
    <x v="19"/>
    <x v="0"/>
    <x v="590"/>
  </r>
  <r>
    <s v="ID592"/>
    <s v="Ms."/>
    <s v="Mary"/>
    <s v="Johnson"/>
    <x v="491"/>
    <x v="368"/>
    <s v="No"/>
    <x v="0"/>
    <x v="1"/>
    <x v="3"/>
    <x v="0"/>
    <x v="2"/>
    <x v="2"/>
    <n v="1"/>
    <n v="16657.72"/>
    <x v="1"/>
    <s v="Tier - 1"/>
    <x v="2"/>
    <d v="1993-11-05T00:00:00"/>
    <x v="20"/>
    <x v="0"/>
    <x v="591"/>
  </r>
  <r>
    <s v="ID593"/>
    <s v="Ms."/>
    <s v="Kati"/>
    <s v="Petry"/>
    <x v="492"/>
    <x v="152"/>
    <s v="No"/>
    <x v="0"/>
    <x v="0"/>
    <x v="0"/>
    <x v="1"/>
    <x v="0"/>
    <x v="2"/>
    <n v="2"/>
    <n v="16631.61"/>
    <x v="1"/>
    <s v="Tier - 1"/>
    <x v="1"/>
    <d v="1977-09-25T00:00:00"/>
    <x v="29"/>
    <x v="0"/>
    <x v="592"/>
  </r>
  <r>
    <s v="ID594"/>
    <s v="Mrs."/>
    <s v="Kelly"/>
    <s v="Laleman"/>
    <x v="493"/>
    <x v="201"/>
    <s v="Yes"/>
    <x v="0"/>
    <x v="0"/>
    <x v="3"/>
    <x v="1"/>
    <x v="0"/>
    <x v="0"/>
    <n v="1"/>
    <n v="16602.18"/>
    <x v="1"/>
    <s v="Tier - 1"/>
    <x v="11"/>
    <d v="1975-07-24T00:00:00"/>
    <x v="27"/>
    <x v="0"/>
    <x v="593"/>
  </r>
  <r>
    <s v="ID595"/>
    <s v="Ms."/>
    <s v="Greer"/>
    <s v="Colby"/>
    <x v="494"/>
    <x v="369"/>
    <s v="Yes"/>
    <x v="0"/>
    <x v="0"/>
    <x v="1"/>
    <x v="1"/>
    <x v="0"/>
    <x v="0"/>
    <n v="0"/>
    <n v="16600.16"/>
    <x v="1"/>
    <s v="Tier - 2"/>
    <x v="3"/>
    <d v="1970-07-10T00:00:00"/>
    <x v="2"/>
    <x v="0"/>
    <x v="594"/>
  </r>
  <r>
    <s v="ID596"/>
    <s v="Mr."/>
    <s v="Brent"/>
    <s v="Wathke"/>
    <x v="495"/>
    <x v="370"/>
    <s v="Yes"/>
    <x v="0"/>
    <x v="1"/>
    <x v="3"/>
    <x v="1"/>
    <x v="0"/>
    <x v="0"/>
    <n v="0"/>
    <n v="16587.96"/>
    <x v="1"/>
    <s v="Tier - 2"/>
    <x v="8"/>
    <d v="1963-06-25T00:00:00"/>
    <x v="8"/>
    <x v="1"/>
    <x v="595"/>
  </r>
  <r>
    <s v="ID597"/>
    <s v="Mr."/>
    <s v="Eugene"/>
    <s v="Daly"/>
    <x v="181"/>
    <x v="231"/>
    <s v="Yes"/>
    <x v="0"/>
    <x v="0"/>
    <x v="0"/>
    <x v="1"/>
    <x v="0"/>
    <x v="1"/>
    <n v="0"/>
    <n v="16586.5"/>
    <x v="1"/>
    <s v="Tier - 1"/>
    <x v="0"/>
    <d v="2001-06-25T00:00:00"/>
    <x v="47"/>
    <x v="0"/>
    <x v="596"/>
  </r>
  <r>
    <s v="ID598"/>
    <s v="Ms."/>
    <s v="Erin"/>
    <s v="Dillon"/>
    <x v="496"/>
    <x v="67"/>
    <s v="Yes"/>
    <x v="0"/>
    <x v="0"/>
    <x v="3"/>
    <x v="0"/>
    <x v="2"/>
    <x v="2"/>
    <n v="0"/>
    <n v="16577.78"/>
    <x v="1"/>
    <s v="Tier - 1"/>
    <x v="0"/>
    <d v="1995-12-23T00:00:00"/>
    <x v="40"/>
    <x v="0"/>
    <x v="597"/>
  </r>
  <r>
    <s v="ID599"/>
    <s v="Ms."/>
    <s v="Kamilla"/>
    <s v="Pontes"/>
    <x v="402"/>
    <x v="371"/>
    <s v="No"/>
    <x v="0"/>
    <x v="0"/>
    <x v="2"/>
    <x v="1"/>
    <x v="0"/>
    <x v="0"/>
    <n v="3"/>
    <n v="16455.71"/>
    <x v="1"/>
    <s v="Tier - 2"/>
    <x v="1"/>
    <d v="1958-10-10T00:00:00"/>
    <x v="7"/>
    <x v="1"/>
    <x v="598"/>
  </r>
  <r>
    <s v="ID600"/>
    <s v="Mr."/>
    <s v="Wayne"/>
    <s v="Spies"/>
    <x v="497"/>
    <x v="138"/>
    <s v="No"/>
    <x v="0"/>
    <x v="1"/>
    <x v="3"/>
    <x v="0"/>
    <x v="1"/>
    <x v="2"/>
    <n v="1"/>
    <n v="16450.89"/>
    <x v="1"/>
    <s v="Tier - 1"/>
    <x v="1"/>
    <d v="2003-12-20T00:00:00"/>
    <x v="39"/>
    <x v="0"/>
    <x v="599"/>
  </r>
  <r>
    <s v="ID601"/>
    <s v="Ms."/>
    <s v="Tracy"/>
    <s v="Greig"/>
    <x v="426"/>
    <x v="372"/>
    <s v="Yes"/>
    <x v="0"/>
    <x v="0"/>
    <x v="3"/>
    <x v="0"/>
    <x v="2"/>
    <x v="2"/>
    <n v="3"/>
    <n v="16420.490000000002"/>
    <x v="1"/>
    <s v="Tier - 3"/>
    <x v="1"/>
    <d v="1995-09-28T00:00:00"/>
    <x v="40"/>
    <x v="0"/>
    <x v="600"/>
  </r>
  <r>
    <s v="ID602"/>
    <s v="Mrs."/>
    <s v="Heather"/>
    <s v="Scott"/>
    <x v="498"/>
    <x v="373"/>
    <s v="No"/>
    <x v="0"/>
    <x v="0"/>
    <x v="0"/>
    <x v="1"/>
    <x v="0"/>
    <x v="0"/>
    <n v="0"/>
    <n v="16351.42"/>
    <x v="1"/>
    <s v="Tier - 3"/>
    <x v="11"/>
    <d v="1965-12-05T00:00:00"/>
    <x v="11"/>
    <x v="1"/>
    <x v="601"/>
  </r>
  <r>
    <s v="ID603"/>
    <s v="Mrs."/>
    <s v="Megan"/>
    <s v="Erlandson"/>
    <x v="499"/>
    <x v="105"/>
    <s v="Yes"/>
    <x v="0"/>
    <x v="1"/>
    <x v="3"/>
    <x v="1"/>
    <x v="0"/>
    <x v="1"/>
    <n v="0"/>
    <n v="16311.05"/>
    <x v="1"/>
    <s v="Tier - 3"/>
    <x v="11"/>
    <d v="1969-08-08T00:00:00"/>
    <x v="16"/>
    <x v="0"/>
    <x v="602"/>
  </r>
  <r>
    <s v="ID604"/>
    <s v="Mr."/>
    <s v="Jonathan"/>
    <s v="Autrey"/>
    <x v="500"/>
    <x v="374"/>
    <s v="No"/>
    <x v="0"/>
    <x v="1"/>
    <x v="3"/>
    <x v="0"/>
    <x v="1"/>
    <x v="2"/>
    <n v="0"/>
    <n v="16297.85"/>
    <x v="1"/>
    <s v="Tier - 3"/>
    <x v="3"/>
    <d v="2003-08-24T00:00:00"/>
    <x v="39"/>
    <x v="0"/>
    <x v="603"/>
  </r>
  <r>
    <s v="ID605"/>
    <s v="Mr."/>
    <s v="Greg"/>
    <s v="Alleman"/>
    <x v="501"/>
    <x v="375"/>
    <s v="No"/>
    <x v="0"/>
    <x v="0"/>
    <x v="1"/>
    <x v="1"/>
    <x v="0"/>
    <x v="2"/>
    <n v="0"/>
    <n v="16267.32"/>
    <x v="1"/>
    <s v="Tier - 2"/>
    <x v="8"/>
    <d v="1972-07-30T00:00:00"/>
    <x v="28"/>
    <x v="0"/>
    <x v="604"/>
  </r>
  <r>
    <s v="ID606"/>
    <s v="Mr."/>
    <s v="Steven"/>
    <s v="Michalski"/>
    <x v="502"/>
    <x v="57"/>
    <s v="No"/>
    <x v="0"/>
    <x v="0"/>
    <x v="0"/>
    <x v="0"/>
    <x v="1"/>
    <x v="0"/>
    <n v="0"/>
    <n v="16232.85"/>
    <x v="1"/>
    <s v="Tier - 1"/>
    <x v="3"/>
    <d v="2002-09-08T00:00:00"/>
    <x v="43"/>
    <x v="0"/>
    <x v="605"/>
  </r>
  <r>
    <s v="ID607"/>
    <s v="Mr."/>
    <s v="Gianfilippo"/>
    <s v="Grillo"/>
    <x v="503"/>
    <x v="376"/>
    <s v="Yes"/>
    <x v="0"/>
    <x v="0"/>
    <x v="3"/>
    <x v="1"/>
    <x v="0"/>
    <x v="2"/>
    <n v="3"/>
    <n v="16205.88"/>
    <x v="1"/>
    <s v="Tier - 1"/>
    <x v="1"/>
    <d v="1988-08-21T00:00:00"/>
    <x v="23"/>
    <x v="0"/>
    <x v="606"/>
  </r>
  <r>
    <s v="ID608"/>
    <s v="Mr."/>
    <s v="Hector"/>
    <s v="Coronado"/>
    <x v="504"/>
    <x v="152"/>
    <s v="Yes"/>
    <x v="0"/>
    <x v="0"/>
    <x v="3"/>
    <x v="1"/>
    <x v="0"/>
    <x v="2"/>
    <n v="3"/>
    <n v="16199.1"/>
    <x v="1"/>
    <s v="Tier - 2"/>
    <x v="1"/>
    <d v="1988-08-06T00:00:00"/>
    <x v="23"/>
    <x v="0"/>
    <x v="607"/>
  </r>
  <r>
    <s v="ID609"/>
    <s v="Mr."/>
    <s v="Mark"/>
    <s v="Dewine"/>
    <x v="505"/>
    <x v="377"/>
    <s v="No"/>
    <x v="0"/>
    <x v="0"/>
    <x v="0"/>
    <x v="1"/>
    <x v="0"/>
    <x v="0"/>
    <n v="0"/>
    <n v="16190.97"/>
    <x v="1"/>
    <s v="Tier - 3"/>
    <x v="1"/>
    <d v="1974-09-11T00:00:00"/>
    <x v="19"/>
    <x v="0"/>
    <x v="608"/>
  </r>
  <r>
    <s v="ID610"/>
    <s v="Mrs."/>
    <s v="Aubri"/>
    <s v="Carman"/>
    <x v="118"/>
    <x v="169"/>
    <s v="No"/>
    <x v="0"/>
    <x v="0"/>
    <x v="0"/>
    <x v="1"/>
    <x v="0"/>
    <x v="1"/>
    <n v="3"/>
    <n v="16152.04"/>
    <x v="1"/>
    <s v="Tier - 1"/>
    <x v="11"/>
    <d v="1982-07-06T00:00:00"/>
    <x v="37"/>
    <x v="0"/>
    <x v="609"/>
  </r>
  <r>
    <s v="ID611"/>
    <s v="Mr."/>
    <s v="Justin"/>
    <s v="Neems"/>
    <x v="192"/>
    <x v="81"/>
    <s v="No"/>
    <x v="0"/>
    <x v="1"/>
    <x v="3"/>
    <x v="0"/>
    <x v="2"/>
    <x v="2"/>
    <n v="0"/>
    <n v="16138.76"/>
    <x v="1"/>
    <s v="Tier - 3"/>
    <x v="6"/>
    <d v="1993-12-12T00:00:00"/>
    <x v="20"/>
    <x v="0"/>
    <x v="610"/>
  </r>
  <r>
    <s v="ID612"/>
    <s v="Ms."/>
    <s v="Megan"/>
    <s v="Pesyna"/>
    <x v="506"/>
    <x v="166"/>
    <s v="No"/>
    <x v="0"/>
    <x v="0"/>
    <x v="3"/>
    <x v="1"/>
    <x v="0"/>
    <x v="2"/>
    <n v="3"/>
    <n v="16122.65"/>
    <x v="1"/>
    <s v="Tier - 1"/>
    <x v="3"/>
    <d v="1987-10-06T00:00:00"/>
    <x v="38"/>
    <x v="0"/>
    <x v="611"/>
  </r>
  <r>
    <s v="ID613"/>
    <s v="Ms."/>
    <s v="Erika"/>
    <s v="Meling"/>
    <x v="507"/>
    <x v="315"/>
    <s v="No"/>
    <x v="0"/>
    <x v="1"/>
    <x v="3"/>
    <x v="0"/>
    <x v="2"/>
    <x v="2"/>
    <n v="0"/>
    <n v="16115.3"/>
    <x v="1"/>
    <s v="Tier - 1"/>
    <x v="2"/>
    <d v="1993-08-08T00:00:00"/>
    <x v="20"/>
    <x v="0"/>
    <x v="612"/>
  </r>
  <r>
    <s v="ID614"/>
    <s v="Mr."/>
    <s v="Daniel"/>
    <s v="Widlowski"/>
    <x v="508"/>
    <x v="112"/>
    <s v="Yes"/>
    <x v="0"/>
    <x v="0"/>
    <x v="0"/>
    <x v="1"/>
    <x v="0"/>
    <x v="2"/>
    <n v="3"/>
    <n v="16097.94"/>
    <x v="1"/>
    <s v="Tier - 3"/>
    <x v="1"/>
    <d v="1985-08-27T00:00:00"/>
    <x v="17"/>
    <x v="0"/>
    <x v="613"/>
  </r>
  <r>
    <s v="ID615"/>
    <s v="Ms."/>
    <s v="Devin"/>
    <s v="Nadar"/>
    <x v="85"/>
    <x v="14"/>
    <s v="No"/>
    <x v="0"/>
    <x v="0"/>
    <x v="2"/>
    <x v="1"/>
    <x v="0"/>
    <x v="0"/>
    <n v="3"/>
    <n v="16085.13"/>
    <x v="1"/>
    <s v="Tier - 2"/>
    <x v="0"/>
    <d v="1958-06-21T00:00:00"/>
    <x v="7"/>
    <x v="1"/>
    <x v="614"/>
  </r>
  <r>
    <s v="ID616"/>
    <s v="Ms."/>
    <s v="Louise"/>
    <s v="Turner"/>
    <x v="80"/>
    <x v="378"/>
    <s v="No"/>
    <x v="0"/>
    <x v="0"/>
    <x v="2"/>
    <x v="1"/>
    <x v="0"/>
    <x v="0"/>
    <n v="2"/>
    <n v="16069.08"/>
    <x v="1"/>
    <s v="Tier - 2"/>
    <x v="2"/>
    <d v="1958-10-22T00:00:00"/>
    <x v="7"/>
    <x v="1"/>
    <x v="615"/>
  </r>
  <r>
    <s v="ID617"/>
    <s v="Mrs."/>
    <s v="Sarah"/>
    <s v="Walker"/>
    <x v="509"/>
    <x v="379"/>
    <s v="No"/>
    <x v="0"/>
    <x v="0"/>
    <x v="0"/>
    <x v="1"/>
    <x v="0"/>
    <x v="0"/>
    <n v="2"/>
    <n v="16062.89"/>
    <x v="1"/>
    <s v="Tier - 2"/>
    <x v="11"/>
    <d v="1978-09-16T00:00:00"/>
    <x v="9"/>
    <x v="0"/>
    <x v="616"/>
  </r>
  <r>
    <s v="ID618"/>
    <s v="Ms."/>
    <s v="Amy"/>
    <s v="Leedham"/>
    <x v="510"/>
    <x v="324"/>
    <s v="Yes"/>
    <x v="0"/>
    <x v="0"/>
    <x v="3"/>
    <x v="1"/>
    <x v="0"/>
    <x v="2"/>
    <n v="3"/>
    <n v="16059.06"/>
    <x v="1"/>
    <s v="Tier - 3"/>
    <x v="1"/>
    <d v="1988-12-05T00:00:00"/>
    <x v="23"/>
    <x v="0"/>
    <x v="617"/>
  </r>
  <r>
    <s v="ID619"/>
    <s v="Ms."/>
    <s v="Brittany"/>
    <s v="Haglund"/>
    <x v="511"/>
    <x v="380"/>
    <s v="No"/>
    <x v="0"/>
    <x v="0"/>
    <x v="0"/>
    <x v="1"/>
    <x v="0"/>
    <x v="2"/>
    <n v="2"/>
    <n v="15966.19"/>
    <x v="1"/>
    <s v="Tier - 2"/>
    <x v="1"/>
    <d v="1980-09-19T00:00:00"/>
    <x v="25"/>
    <x v="0"/>
    <x v="618"/>
  </r>
  <r>
    <s v="ID620"/>
    <s v="Ms."/>
    <s v="Jessica"/>
    <s v="Mills"/>
    <x v="512"/>
    <x v="206"/>
    <s v="No"/>
    <x v="0"/>
    <x v="0"/>
    <x v="0"/>
    <x v="1"/>
    <x v="0"/>
    <x v="2"/>
    <n v="3"/>
    <n v="15965.29"/>
    <x v="1"/>
    <s v="Tier - 1"/>
    <x v="1"/>
    <d v="1982-07-24T00:00:00"/>
    <x v="37"/>
    <x v="0"/>
    <x v="619"/>
  </r>
  <r>
    <s v="ID621"/>
    <s v="Mrs."/>
    <s v="Kristina"/>
    <s v="Drnjevich"/>
    <x v="513"/>
    <x v="18"/>
    <s v="No"/>
    <x v="0"/>
    <x v="0"/>
    <x v="0"/>
    <x v="1"/>
    <x v="0"/>
    <x v="2"/>
    <n v="2"/>
    <n v="15922.29"/>
    <x v="1"/>
    <s v="Tier - 3"/>
    <x v="11"/>
    <d v="1980-10-12T00:00:00"/>
    <x v="25"/>
    <x v="0"/>
    <x v="620"/>
  </r>
  <r>
    <s v="ID622"/>
    <s v="Mr."/>
    <s v="Brad"/>
    <s v="Clay"/>
    <x v="172"/>
    <x v="381"/>
    <s v="No"/>
    <x v="0"/>
    <x v="0"/>
    <x v="0"/>
    <x v="1"/>
    <x v="0"/>
    <x v="0"/>
    <n v="0"/>
    <n v="15840.81"/>
    <x v="1"/>
    <s v="Tier - 1"/>
    <x v="12"/>
    <d v="1962-12-25T00:00:00"/>
    <x v="5"/>
    <x v="1"/>
    <x v="621"/>
  </r>
  <r>
    <s v="ID623"/>
    <s v="Ms."/>
    <s v="Margaret"/>
    <s v="Marbury"/>
    <x v="514"/>
    <x v="335"/>
    <s v="No"/>
    <x v="0"/>
    <x v="0"/>
    <x v="0"/>
    <x v="1"/>
    <x v="1"/>
    <x v="2"/>
    <n v="4"/>
    <n v="15828.82"/>
    <x v="1"/>
    <s v="Tier - 3"/>
    <x v="3"/>
    <d v="1982-11-11T00:00:00"/>
    <x v="37"/>
    <x v="0"/>
    <x v="622"/>
  </r>
  <r>
    <s v="ID624"/>
    <s v="Mr."/>
    <s v="Craig"/>
    <s v="Coon"/>
    <x v="515"/>
    <x v="135"/>
    <s v="No"/>
    <x v="0"/>
    <x v="0"/>
    <x v="3"/>
    <x v="0"/>
    <x v="2"/>
    <x v="2"/>
    <n v="0"/>
    <n v="15820.7"/>
    <x v="1"/>
    <s v="Tier - 3"/>
    <x v="3"/>
    <d v="1984-06-26T00:00:00"/>
    <x v="32"/>
    <x v="0"/>
    <x v="623"/>
  </r>
  <r>
    <s v="ID625"/>
    <s v="Mr."/>
    <s v="Simo"/>
    <s v="Vanttinen"/>
    <x v="377"/>
    <x v="319"/>
    <s v="Yes"/>
    <x v="0"/>
    <x v="1"/>
    <x v="3"/>
    <x v="0"/>
    <x v="2"/>
    <x v="2"/>
    <n v="0"/>
    <n v="15817.99"/>
    <x v="1"/>
    <s v="Tier - 2"/>
    <x v="1"/>
    <d v="1997-10-09T00:00:00"/>
    <x v="31"/>
    <x v="0"/>
    <x v="624"/>
  </r>
  <r>
    <s v="ID626"/>
    <s v="Mr."/>
    <s v="Christopher"/>
    <s v="Garges"/>
    <x v="516"/>
    <x v="382"/>
    <s v="No"/>
    <x v="0"/>
    <x v="0"/>
    <x v="0"/>
    <x v="1"/>
    <x v="0"/>
    <x v="0"/>
    <n v="0"/>
    <n v="15746.62"/>
    <x v="1"/>
    <s v="Tier - 1"/>
    <x v="1"/>
    <d v="1974-08-29T00:00:00"/>
    <x v="19"/>
    <x v="0"/>
    <x v="625"/>
  </r>
  <r>
    <s v="ID627"/>
    <s v="Mr."/>
    <s v="Mario"/>
    <s v="Rivel"/>
    <x v="517"/>
    <x v="112"/>
    <s v="Yes"/>
    <x v="0"/>
    <x v="0"/>
    <x v="0"/>
    <x v="1"/>
    <x v="0"/>
    <x v="2"/>
    <n v="2"/>
    <n v="15698.86"/>
    <x v="1"/>
    <s v="Tier - 2"/>
    <x v="1"/>
    <d v="1976-09-20T00:00:00"/>
    <x v="1"/>
    <x v="0"/>
    <x v="626"/>
  </r>
  <r>
    <s v="ID628"/>
    <s v="Mrs."/>
    <s v="Meghann"/>
    <s v="Lawson"/>
    <x v="518"/>
    <x v="383"/>
    <s v="No"/>
    <x v="0"/>
    <x v="0"/>
    <x v="1"/>
    <x v="1"/>
    <x v="0"/>
    <x v="0"/>
    <n v="0"/>
    <n v="15670.3"/>
    <x v="1"/>
    <s v="Tier - 2"/>
    <x v="11"/>
    <d v="1973-06-26T00:00:00"/>
    <x v="30"/>
    <x v="0"/>
    <x v="627"/>
  </r>
  <r>
    <s v="ID629"/>
    <s v="Mr."/>
    <s v="Scott"/>
    <s v="Cale"/>
    <x v="519"/>
    <x v="88"/>
    <s v="Yes"/>
    <x v="0"/>
    <x v="0"/>
    <x v="3"/>
    <x v="1"/>
    <x v="0"/>
    <x v="2"/>
    <n v="3"/>
    <n v="15646.28"/>
    <x v="1"/>
    <s v="Tier - 2"/>
    <x v="3"/>
    <d v="1988-12-22T00:00:00"/>
    <x v="23"/>
    <x v="0"/>
    <x v="628"/>
  </r>
  <r>
    <s v="ID630"/>
    <s v="Ms."/>
    <s v="Caitlin"/>
    <s v="Phillips"/>
    <x v="520"/>
    <x v="384"/>
    <s v="No"/>
    <x v="0"/>
    <x v="0"/>
    <x v="0"/>
    <x v="1"/>
    <x v="0"/>
    <x v="0"/>
    <n v="3"/>
    <n v="15612.19"/>
    <x v="1"/>
    <s v="Tier - 2"/>
    <x v="1"/>
    <d v="1960-06-06T00:00:00"/>
    <x v="10"/>
    <x v="1"/>
    <x v="629"/>
  </r>
  <r>
    <s v="ID631"/>
    <s v="Mrs."/>
    <s v="Samantha"/>
    <s v="Stewart"/>
    <x v="521"/>
    <x v="385"/>
    <s v="No"/>
    <x v="0"/>
    <x v="0"/>
    <x v="0"/>
    <x v="1"/>
    <x v="0"/>
    <x v="0"/>
    <n v="0"/>
    <n v="15608.58"/>
    <x v="1"/>
    <s v="Tier - 2"/>
    <x v="11"/>
    <d v="1965-10-28T00:00:00"/>
    <x v="11"/>
    <x v="1"/>
    <x v="630"/>
  </r>
  <r>
    <s v="ID632"/>
    <s v="Mr."/>
    <s v="Erik"/>
    <s v="Drotz"/>
    <x v="522"/>
    <x v="386"/>
    <s v="No"/>
    <x v="0"/>
    <x v="0"/>
    <x v="0"/>
    <x v="1"/>
    <x v="0"/>
    <x v="0"/>
    <n v="0"/>
    <n v="15556.67"/>
    <x v="1"/>
    <s v="Tier - 2"/>
    <x v="1"/>
    <d v="1974-07-30T00:00:00"/>
    <x v="19"/>
    <x v="0"/>
    <x v="631"/>
  </r>
  <r>
    <s v="ID633"/>
    <s v="Mr."/>
    <s v="Christopher"/>
    <s v="Mutai"/>
    <x v="462"/>
    <x v="78"/>
    <s v="Yes"/>
    <x v="0"/>
    <x v="0"/>
    <x v="1"/>
    <x v="1"/>
    <x v="0"/>
    <x v="2"/>
    <n v="3"/>
    <n v="15555.19"/>
    <x v="1"/>
    <s v="Tier - 3"/>
    <x v="1"/>
    <d v="1959-10-02T00:00:00"/>
    <x v="10"/>
    <x v="1"/>
    <x v="632"/>
  </r>
  <r>
    <s v="ID634"/>
    <s v="Mrs."/>
    <s v="Maya"/>
    <s v="Lovlien"/>
    <x v="523"/>
    <x v="387"/>
    <s v="No"/>
    <x v="0"/>
    <x v="0"/>
    <x v="0"/>
    <x v="1"/>
    <x v="0"/>
    <x v="0"/>
    <n v="0"/>
    <n v="15532.16"/>
    <x v="1"/>
    <s v="Tier - 2"/>
    <x v="11"/>
    <d v="1974-06-28T00:00:00"/>
    <x v="19"/>
    <x v="0"/>
    <x v="633"/>
  </r>
  <r>
    <s v="ID635"/>
    <s v="Mr."/>
    <s v="Zachary"/>
    <s v="Bruns"/>
    <x v="524"/>
    <x v="98"/>
    <s v="No"/>
    <x v="1"/>
    <x v="0"/>
    <x v="3"/>
    <x v="0"/>
    <x v="1"/>
    <x v="2"/>
    <n v="0"/>
    <n v="15518.18"/>
    <x v="1"/>
    <s v="Tier - 3"/>
    <x v="5"/>
    <d v="2004-07-17T00:00:00"/>
    <x v="41"/>
    <x v="2"/>
    <x v="634"/>
  </r>
  <r>
    <s v="ID636"/>
    <s v="Mrs."/>
    <s v="Hilda"/>
    <s v="Stoney"/>
    <x v="525"/>
    <x v="145"/>
    <s v="Yes"/>
    <x v="0"/>
    <x v="0"/>
    <x v="0"/>
    <x v="1"/>
    <x v="0"/>
    <x v="2"/>
    <n v="2"/>
    <n v="15450.48"/>
    <x v="1"/>
    <s v="Tier - 1"/>
    <x v="11"/>
    <d v="1976-07-20T00:00:00"/>
    <x v="1"/>
    <x v="0"/>
    <x v="635"/>
  </r>
  <r>
    <s v="ID637"/>
    <s v="Ms."/>
    <s v="Stephanie"/>
    <s v="Markert"/>
    <x v="526"/>
    <x v="388"/>
    <s v="No"/>
    <x v="0"/>
    <x v="0"/>
    <x v="0"/>
    <x v="1"/>
    <x v="0"/>
    <x v="2"/>
    <n v="3"/>
    <n v="15440.2"/>
    <x v="1"/>
    <s v="Tier - 1"/>
    <x v="1"/>
    <d v="1990-10-25T00:00:00"/>
    <x v="3"/>
    <x v="0"/>
    <x v="636"/>
  </r>
  <r>
    <s v="ID638"/>
    <s v="Mr."/>
    <s v="Doug"/>
    <s v="McLucas"/>
    <x v="527"/>
    <x v="340"/>
    <s v="Yes"/>
    <x v="0"/>
    <x v="0"/>
    <x v="3"/>
    <x v="1"/>
    <x v="0"/>
    <x v="2"/>
    <n v="0"/>
    <n v="15377.77"/>
    <x v="1"/>
    <s v="Tier - 2"/>
    <x v="1"/>
    <d v="1964-09-04T00:00:00"/>
    <x v="13"/>
    <x v="1"/>
    <x v="637"/>
  </r>
  <r>
    <s v="ID639"/>
    <s v="Ms."/>
    <s v="Bethany"/>
    <s v="Erwin"/>
    <x v="528"/>
    <x v="389"/>
    <s v="No"/>
    <x v="0"/>
    <x v="0"/>
    <x v="0"/>
    <x v="1"/>
    <x v="0"/>
    <x v="0"/>
    <n v="0"/>
    <n v="15368.22"/>
    <x v="1"/>
    <s v="Tier - 2"/>
    <x v="3"/>
    <d v="1962-09-06T00:00:00"/>
    <x v="5"/>
    <x v="1"/>
    <x v="638"/>
  </r>
  <r>
    <s v="ID640"/>
    <s v="Mrs."/>
    <s v="Sandra"/>
    <s v="Osborne"/>
    <x v="529"/>
    <x v="390"/>
    <s v="No"/>
    <x v="0"/>
    <x v="0"/>
    <x v="0"/>
    <x v="1"/>
    <x v="0"/>
    <x v="0"/>
    <n v="0"/>
    <n v="15363.77"/>
    <x v="1"/>
    <s v="Tier - 1"/>
    <x v="11"/>
    <d v="1968-07-18T00:00:00"/>
    <x v="0"/>
    <x v="0"/>
    <x v="639"/>
  </r>
  <r>
    <s v="ID641"/>
    <s v="Mr."/>
    <s v="Takuo"/>
    <s v="Otsuka"/>
    <x v="530"/>
    <x v="391"/>
    <s v="Yes"/>
    <x v="0"/>
    <x v="0"/>
    <x v="3"/>
    <x v="1"/>
    <x v="0"/>
    <x v="2"/>
    <n v="3"/>
    <n v="15361.5"/>
    <x v="1"/>
    <s v="Tier - 3"/>
    <x v="8"/>
    <d v="1988-12-17T00:00:00"/>
    <x v="23"/>
    <x v="0"/>
    <x v="640"/>
  </r>
  <r>
    <s v="ID642"/>
    <s v="Ms."/>
    <s v="Kelly"/>
    <s v="Smith"/>
    <x v="507"/>
    <x v="209"/>
    <s v="Yes"/>
    <x v="0"/>
    <x v="0"/>
    <x v="0"/>
    <x v="0"/>
    <x v="2"/>
    <x v="2"/>
    <n v="1"/>
    <n v="15359.1"/>
    <x v="1"/>
    <s v="Tier - 3"/>
    <x v="2"/>
    <d v="2001-07-14T00:00:00"/>
    <x v="47"/>
    <x v="0"/>
    <x v="641"/>
  </r>
  <r>
    <s v="ID643"/>
    <s v="Mr."/>
    <s v="Scott"/>
    <s v="Myers"/>
    <x v="61"/>
    <x v="392"/>
    <s v="Yes"/>
    <x v="0"/>
    <x v="1"/>
    <x v="3"/>
    <x v="1"/>
    <x v="0"/>
    <x v="0"/>
    <n v="0"/>
    <n v="15322.77"/>
    <x v="1"/>
    <s v="Tier - 3"/>
    <x v="13"/>
    <d v="1963-12-13T00:00:00"/>
    <x v="8"/>
    <x v="1"/>
    <x v="642"/>
  </r>
  <r>
    <s v="ID644"/>
    <s v="Mr."/>
    <s v="Benoit"/>
    <s v="Cote"/>
    <x v="531"/>
    <x v="273"/>
    <s v="Yes"/>
    <x v="0"/>
    <x v="1"/>
    <x v="3"/>
    <x v="1"/>
    <x v="0"/>
    <x v="2"/>
    <n v="0"/>
    <n v="15260.52"/>
    <x v="1"/>
    <s v="Tier - 2"/>
    <x v="8"/>
    <d v="1969-09-16T00:00:00"/>
    <x v="16"/>
    <x v="0"/>
    <x v="643"/>
  </r>
  <r>
    <s v="ID645"/>
    <s v="Ms."/>
    <s v="Elizabeth"/>
    <s v="Ehrhardt"/>
    <x v="3"/>
    <x v="393"/>
    <s v="No"/>
    <x v="0"/>
    <x v="0"/>
    <x v="0"/>
    <x v="1"/>
    <x v="0"/>
    <x v="0"/>
    <n v="2"/>
    <n v="15230.32"/>
    <x v="1"/>
    <s v="Tier - 2"/>
    <x v="2"/>
    <d v="1960-07-25T00:00:00"/>
    <x v="15"/>
    <x v="1"/>
    <x v="644"/>
  </r>
  <r>
    <s v="ID646"/>
    <s v="Ms."/>
    <s v="Jessica"/>
    <s v="Petersen"/>
    <x v="532"/>
    <x v="394"/>
    <s v="No"/>
    <x v="0"/>
    <x v="0"/>
    <x v="0"/>
    <x v="1"/>
    <x v="0"/>
    <x v="0"/>
    <n v="2"/>
    <n v="15207.92"/>
    <x v="1"/>
    <s v="Tier - 1"/>
    <x v="1"/>
    <d v="1978-11-23T00:00:00"/>
    <x v="9"/>
    <x v="0"/>
    <x v="645"/>
  </r>
  <r>
    <s v="ID647"/>
    <s v="Ms."/>
    <s v="Monica"/>
    <s v="Ertel"/>
    <x v="533"/>
    <x v="156"/>
    <s v="No"/>
    <x v="0"/>
    <x v="0"/>
    <x v="0"/>
    <x v="1"/>
    <x v="0"/>
    <x v="0"/>
    <n v="0"/>
    <n v="15174.81"/>
    <x v="1"/>
    <s v="Tier - 1"/>
    <x v="1"/>
    <d v="1962-06-17T00:00:00"/>
    <x v="5"/>
    <x v="1"/>
    <x v="646"/>
  </r>
  <r>
    <s v="ID648"/>
    <s v="Mr."/>
    <s v="Kevin"/>
    <s v="Lanza"/>
    <x v="142"/>
    <x v="347"/>
    <s v="Yes"/>
    <x v="0"/>
    <x v="0"/>
    <x v="1"/>
    <x v="1"/>
    <x v="0"/>
    <x v="2"/>
    <n v="3"/>
    <n v="15170.07"/>
    <x v="1"/>
    <s v="Tier - 3"/>
    <x v="3"/>
    <d v="1959-12-03T00:00:00"/>
    <x v="10"/>
    <x v="1"/>
    <x v="647"/>
  </r>
  <r>
    <s v="ID649"/>
    <s v="Mr."/>
    <s v="Gregory"/>
    <s v="Picklesimer"/>
    <x v="534"/>
    <x v="120"/>
    <s v="Yes"/>
    <x v="0"/>
    <x v="0"/>
    <x v="1"/>
    <x v="1"/>
    <x v="0"/>
    <x v="2"/>
    <n v="3"/>
    <n v="15161.53"/>
    <x v="1"/>
    <s v="Tier - 1"/>
    <x v="0"/>
    <d v="1959-06-04T00:00:00"/>
    <x v="7"/>
    <x v="1"/>
    <x v="648"/>
  </r>
  <r>
    <s v="ID650"/>
    <s v="Ms."/>
    <s v="Della"/>
    <s v="Giles"/>
    <x v="38"/>
    <x v="395"/>
    <s v="No"/>
    <x v="0"/>
    <x v="0"/>
    <x v="0"/>
    <x v="1"/>
    <x v="0"/>
    <x v="0"/>
    <n v="0"/>
    <n v="15161.25"/>
    <x v="1"/>
    <s v="Tier - 2"/>
    <x v="1"/>
    <d v="1962-10-25T00:00:00"/>
    <x v="5"/>
    <x v="1"/>
    <x v="649"/>
  </r>
  <r>
    <s v="ID651"/>
    <s v="Mr."/>
    <s v="David"/>
    <s v="Harmon"/>
    <x v="535"/>
    <x v="396"/>
    <s v="No"/>
    <x v="0"/>
    <x v="0"/>
    <x v="0"/>
    <x v="1"/>
    <x v="0"/>
    <x v="0"/>
    <n v="0"/>
    <n v="15150.44"/>
    <x v="1"/>
    <s v="Tier - 1"/>
    <x v="8"/>
    <d v="1971-11-25T00:00:00"/>
    <x v="14"/>
    <x v="0"/>
    <x v="650"/>
  </r>
  <r>
    <s v="ID652"/>
    <s v="Ms."/>
    <s v="Victoria"/>
    <s v="Pennings"/>
    <x v="536"/>
    <x v="397"/>
    <s v="No"/>
    <x v="0"/>
    <x v="0"/>
    <x v="0"/>
    <x v="1"/>
    <x v="0"/>
    <x v="0"/>
    <n v="2"/>
    <n v="15123.19"/>
    <x v="1"/>
    <s v="Tier - 1"/>
    <x v="3"/>
    <d v="1978-09-05T00:00:00"/>
    <x v="9"/>
    <x v="0"/>
    <x v="651"/>
  </r>
  <r>
    <s v="ID653"/>
    <s v="Mr."/>
    <s v="Tasos"/>
    <s v="Tseronis"/>
    <x v="537"/>
    <x v="353"/>
    <s v="No"/>
    <x v="0"/>
    <x v="0"/>
    <x v="1"/>
    <x v="1"/>
    <x v="0"/>
    <x v="2"/>
    <n v="0"/>
    <n v="15103.69"/>
    <x v="1"/>
    <s v="Tier - 1"/>
    <x v="1"/>
    <d v="1972-11-07T00:00:00"/>
    <x v="28"/>
    <x v="0"/>
    <x v="652"/>
  </r>
  <r>
    <s v="ID654"/>
    <s v="Mr."/>
    <s v="Thomas"/>
    <s v="Aliff"/>
    <x v="538"/>
    <x v="254"/>
    <s v="Yes"/>
    <x v="0"/>
    <x v="0"/>
    <x v="3"/>
    <x v="1"/>
    <x v="0"/>
    <x v="0"/>
    <n v="1"/>
    <n v="15090.35"/>
    <x v="1"/>
    <s v="Tier - 1"/>
    <x v="8"/>
    <d v="1975-10-26T00:00:00"/>
    <x v="27"/>
    <x v="0"/>
    <x v="653"/>
  </r>
  <r>
    <s v="ID655"/>
    <s v="Mr."/>
    <s v="Lukasz"/>
    <s v="Willenberg"/>
    <x v="539"/>
    <x v="398"/>
    <s v="No"/>
    <x v="0"/>
    <x v="0"/>
    <x v="0"/>
    <x v="1"/>
    <x v="0"/>
    <x v="0"/>
    <n v="0"/>
    <n v="15052.68"/>
    <x v="1"/>
    <s v="Tier - 2"/>
    <x v="12"/>
    <d v="1968-06-12T00:00:00"/>
    <x v="0"/>
    <x v="0"/>
    <x v="654"/>
  </r>
  <r>
    <s v="ID656"/>
    <s v="Mr."/>
    <s v="Matthew"/>
    <s v="Millett"/>
    <x v="540"/>
    <x v="399"/>
    <s v="No"/>
    <x v="0"/>
    <x v="0"/>
    <x v="0"/>
    <x v="1"/>
    <x v="0"/>
    <x v="0"/>
    <n v="0"/>
    <n v="15038.51"/>
    <x v="1"/>
    <s v="Tier - 3"/>
    <x v="8"/>
    <d v="1971-08-15T00:00:00"/>
    <x v="14"/>
    <x v="0"/>
    <x v="655"/>
  </r>
  <r>
    <s v="ID657"/>
    <s v="Ms."/>
    <s v="Meta"/>
    <s v="Haley"/>
    <x v="478"/>
    <x v="26"/>
    <s v="Yes"/>
    <x v="0"/>
    <x v="0"/>
    <x v="1"/>
    <x v="1"/>
    <x v="0"/>
    <x v="0"/>
    <n v="0"/>
    <n v="15026.3"/>
    <x v="1"/>
    <s v="Tier - 3"/>
    <x v="3"/>
    <d v="1970-09-11T00:00:00"/>
    <x v="2"/>
    <x v="0"/>
    <x v="656"/>
  </r>
  <r>
    <s v="ID658"/>
    <s v="Ms."/>
    <s v="Rachel"/>
    <s v="Ackerman"/>
    <x v="541"/>
    <x v="202"/>
    <s v="No"/>
    <x v="0"/>
    <x v="1"/>
    <x v="3"/>
    <x v="1"/>
    <x v="0"/>
    <x v="2"/>
    <n v="2"/>
    <n v="15025.76"/>
    <x v="1"/>
    <s v="Tier - 1"/>
    <x v="3"/>
    <d v="1979-11-25T00:00:00"/>
    <x v="18"/>
    <x v="0"/>
    <x v="657"/>
  </r>
  <r>
    <s v="ID659"/>
    <s v="Ms."/>
    <s v="Angelica"/>
    <s v="Valdez"/>
    <x v="88"/>
    <x v="201"/>
    <s v="No"/>
    <x v="0"/>
    <x v="0"/>
    <x v="0"/>
    <x v="1"/>
    <x v="0"/>
    <x v="0"/>
    <n v="2"/>
    <n v="15019.76"/>
    <x v="1"/>
    <s v="Tier - 2"/>
    <x v="1"/>
    <d v="1960-08-08T00:00:00"/>
    <x v="15"/>
    <x v="1"/>
    <x v="658"/>
  </r>
  <r>
    <s v="ID660"/>
    <s v="Ms."/>
    <s v="Kathleen"/>
    <s v="Michaud"/>
    <x v="542"/>
    <x v="319"/>
    <s v="Yes"/>
    <x v="0"/>
    <x v="0"/>
    <x v="3"/>
    <x v="0"/>
    <x v="3"/>
    <x v="2"/>
    <n v="2"/>
    <n v="15006.58"/>
    <x v="1"/>
    <s v="Tier - 2"/>
    <x v="2"/>
    <d v="1995-08-02T00:00:00"/>
    <x v="40"/>
    <x v="0"/>
    <x v="659"/>
  </r>
  <r>
    <s v="ID661"/>
    <s v="Mr."/>
    <s v="Gabriel"/>
    <s v="Gunnink"/>
    <x v="380"/>
    <x v="400"/>
    <s v="No"/>
    <x v="0"/>
    <x v="0"/>
    <x v="2"/>
    <x v="1"/>
    <x v="1"/>
    <x v="0"/>
    <n v="2"/>
    <n v="14988.43"/>
    <x v="1"/>
    <s v="Tier - 3"/>
    <x v="3"/>
    <d v="1958-07-29T00:00:00"/>
    <x v="7"/>
    <x v="1"/>
    <x v="660"/>
  </r>
  <r>
    <s v="ID662"/>
    <s v="Mr."/>
    <s v="Jeff"/>
    <s v="Knight"/>
    <x v="41"/>
    <x v="401"/>
    <s v="No"/>
    <x v="0"/>
    <x v="0"/>
    <x v="0"/>
    <x v="1"/>
    <x v="0"/>
    <x v="0"/>
    <n v="0"/>
    <n v="14945.34"/>
    <x v="1"/>
    <s v="Tier - 1"/>
    <x v="13"/>
    <d v="1962-11-29T00:00:00"/>
    <x v="5"/>
    <x v="1"/>
    <x v="661"/>
  </r>
  <r>
    <s v="ID663"/>
    <s v="Mr."/>
    <s v="Neil"/>
    <s v="Grosscup"/>
    <x v="543"/>
    <x v="285"/>
    <s v="No"/>
    <x v="0"/>
    <x v="0"/>
    <x v="0"/>
    <x v="1"/>
    <x v="0"/>
    <x v="0"/>
    <n v="0"/>
    <n v="14926.97"/>
    <x v="1"/>
    <s v="Tier - 2"/>
    <x v="1"/>
    <d v="1968-11-08T00:00:00"/>
    <x v="0"/>
    <x v="0"/>
    <x v="662"/>
  </r>
  <r>
    <s v="ID664"/>
    <s v="Ms."/>
    <s v="Katherine"/>
    <s v="Koniuch"/>
    <x v="544"/>
    <x v="402"/>
    <s v="Yes"/>
    <x v="0"/>
    <x v="0"/>
    <x v="0"/>
    <x v="1"/>
    <x v="0"/>
    <x v="0"/>
    <n v="1"/>
    <n v="14908.27"/>
    <x v="1"/>
    <s v="Tier - 1"/>
    <x v="3"/>
    <d v="1981-07-04T00:00:00"/>
    <x v="36"/>
    <x v="0"/>
    <x v="663"/>
  </r>
  <r>
    <s v="ID665"/>
    <s v="Ms."/>
    <s v="Ariel"/>
    <s v="Heitzman"/>
    <x v="545"/>
    <x v="394"/>
    <s v="No"/>
    <x v="0"/>
    <x v="0"/>
    <x v="2"/>
    <x v="1"/>
    <x v="0"/>
    <x v="0"/>
    <n v="0"/>
    <n v="14901.52"/>
    <x v="1"/>
    <s v="Tier - 2"/>
    <x v="2"/>
    <d v="1958-10-17T00:00:00"/>
    <x v="7"/>
    <x v="1"/>
    <x v="664"/>
  </r>
  <r>
    <s v="ID666"/>
    <s v="Mr."/>
    <s v="Christopher"/>
    <s v="Tatton"/>
    <x v="546"/>
    <x v="403"/>
    <s v="Yes"/>
    <x v="0"/>
    <x v="0"/>
    <x v="1"/>
    <x v="1"/>
    <x v="0"/>
    <x v="0"/>
    <n v="0"/>
    <n v="14847.63"/>
    <x v="1"/>
    <s v="Tier - 2"/>
    <x v="8"/>
    <d v="1970-11-11T00:00:00"/>
    <x v="2"/>
    <x v="0"/>
    <x v="665"/>
  </r>
  <r>
    <s v="ID667"/>
    <s v="Mrs."/>
    <s v="Erin"/>
    <s v="Flanagan"/>
    <x v="547"/>
    <x v="404"/>
    <s v="Yes"/>
    <x v="0"/>
    <x v="0"/>
    <x v="0"/>
    <x v="1"/>
    <x v="0"/>
    <x v="0"/>
    <n v="1"/>
    <n v="14843.96"/>
    <x v="1"/>
    <s v="Tier - 3"/>
    <x v="11"/>
    <d v="1981-06-05T00:00:00"/>
    <x v="25"/>
    <x v="0"/>
    <x v="666"/>
  </r>
  <r>
    <s v="ID668"/>
    <s v="Mrs."/>
    <s v="Molly"/>
    <s v="Funk"/>
    <x v="548"/>
    <x v="80"/>
    <s v="No"/>
    <x v="0"/>
    <x v="1"/>
    <x v="3"/>
    <x v="1"/>
    <x v="0"/>
    <x v="2"/>
    <n v="2"/>
    <n v="14839.34"/>
    <x v="1"/>
    <s v="Tier - 3"/>
    <x v="11"/>
    <d v="1979-10-18T00:00:00"/>
    <x v="18"/>
    <x v="0"/>
    <x v="667"/>
  </r>
  <r>
    <s v="ID669"/>
    <s v="Mr."/>
    <s v="Ryan"/>
    <s v="Davenport"/>
    <x v="549"/>
    <x v="405"/>
    <s v="Yes"/>
    <x v="0"/>
    <x v="0"/>
    <x v="3"/>
    <x v="1"/>
    <x v="0"/>
    <x v="0"/>
    <n v="1"/>
    <n v="14819"/>
    <x v="1"/>
    <s v="Tier - 3"/>
    <x v="8"/>
    <d v="1975-12-10T00:00:00"/>
    <x v="27"/>
    <x v="0"/>
    <x v="668"/>
  </r>
  <r>
    <s v="ID670"/>
    <s v="Mrs."/>
    <s v="Jennifer"/>
    <s v="Nicholson"/>
    <x v="550"/>
    <x v="296"/>
    <s v="No"/>
    <x v="0"/>
    <x v="0"/>
    <x v="0"/>
    <x v="1"/>
    <x v="0"/>
    <x v="0"/>
    <n v="0"/>
    <n v="14750.42"/>
    <x v="1"/>
    <s v="Tier - 2"/>
    <x v="11"/>
    <d v="1965-07-27T00:00:00"/>
    <x v="11"/>
    <x v="1"/>
    <x v="669"/>
  </r>
  <r>
    <s v="ID671"/>
    <s v="Mr."/>
    <s v="Daniel"/>
    <s v="Lindbloom"/>
    <x v="551"/>
    <x v="406"/>
    <s v="No"/>
    <x v="0"/>
    <x v="0"/>
    <x v="0"/>
    <x v="1"/>
    <x v="0"/>
    <x v="0"/>
    <n v="0"/>
    <n v="14738.43"/>
    <x v="1"/>
    <s v="Tier - 3"/>
    <x v="13"/>
    <d v="1962-07-29T00:00:00"/>
    <x v="5"/>
    <x v="1"/>
    <x v="670"/>
  </r>
  <r>
    <s v="ID672"/>
    <s v="Ms."/>
    <s v="Hiruni"/>
    <s v="Wijayaratne"/>
    <x v="329"/>
    <x v="28"/>
    <s v="No"/>
    <x v="0"/>
    <x v="0"/>
    <x v="0"/>
    <x v="0"/>
    <x v="2"/>
    <x v="0"/>
    <n v="0"/>
    <n v="14711.74"/>
    <x v="1"/>
    <s v="Tier - 2"/>
    <x v="1"/>
    <d v="2002-09-24T00:00:00"/>
    <x v="43"/>
    <x v="0"/>
    <x v="671"/>
  </r>
  <r>
    <s v="ID673"/>
    <s v="Ms."/>
    <s v="Reina"/>
    <s v="Ainsworth"/>
    <x v="552"/>
    <x v="189"/>
    <s v="No"/>
    <x v="0"/>
    <x v="0"/>
    <x v="0"/>
    <x v="1"/>
    <x v="0"/>
    <x v="2"/>
    <n v="3"/>
    <n v="14696.77"/>
    <x v="1"/>
    <s v="Tier - 2"/>
    <x v="3"/>
    <d v="1982-09-04T00:00:00"/>
    <x v="37"/>
    <x v="0"/>
    <x v="672"/>
  </r>
  <r>
    <s v="ID674"/>
    <s v="Ms."/>
    <s v="Kristi"/>
    <s v="Gayagoy"/>
    <x v="520"/>
    <x v="407"/>
    <s v="No"/>
    <x v="0"/>
    <x v="0"/>
    <x v="2"/>
    <x v="1"/>
    <x v="0"/>
    <x v="0"/>
    <n v="0"/>
    <n v="14692.67"/>
    <x v="1"/>
    <s v="Tier - 1"/>
    <x v="1"/>
    <d v="1958-07-23T00:00:00"/>
    <x v="7"/>
    <x v="1"/>
    <x v="673"/>
  </r>
  <r>
    <s v="ID675"/>
    <s v="Ms."/>
    <s v="Meredith"/>
    <s v="Fitzmaurice"/>
    <x v="553"/>
    <x v="340"/>
    <s v="Yes"/>
    <x v="0"/>
    <x v="1"/>
    <x v="3"/>
    <x v="1"/>
    <x v="0"/>
    <x v="2"/>
    <n v="0"/>
    <n v="14665.75"/>
    <x v="1"/>
    <s v="Tier - 1"/>
    <x v="1"/>
    <d v="1969-10-20T00:00:00"/>
    <x v="16"/>
    <x v="0"/>
    <x v="674"/>
  </r>
  <r>
    <s v="ID676"/>
    <s v="Ms."/>
    <s v="Jocelyn"/>
    <s v="Rodriguez"/>
    <x v="554"/>
    <x v="257"/>
    <s v="Yes"/>
    <x v="0"/>
    <x v="0"/>
    <x v="0"/>
    <x v="1"/>
    <x v="0"/>
    <x v="0"/>
    <n v="1"/>
    <n v="14657.2"/>
    <x v="1"/>
    <s v="Tier - 1"/>
    <x v="1"/>
    <d v="1981-11-13T00:00:00"/>
    <x v="36"/>
    <x v="0"/>
    <x v="675"/>
  </r>
  <r>
    <s v="ID677"/>
    <s v="Mrs."/>
    <s v="Daphne"/>
    <s v="Tsoucas"/>
    <x v="555"/>
    <x v="408"/>
    <s v="Yes"/>
    <x v="0"/>
    <x v="0"/>
    <x v="0"/>
    <x v="1"/>
    <x v="0"/>
    <x v="0"/>
    <n v="0"/>
    <n v="14640.35"/>
    <x v="1"/>
    <s v="Tier - 3"/>
    <x v="11"/>
    <d v="1967-09-01T00:00:00"/>
    <x v="22"/>
    <x v="1"/>
    <x v="676"/>
  </r>
  <r>
    <s v="ID678"/>
    <s v="Ms."/>
    <s v="Margaret"/>
    <s v="Muhly"/>
    <x v="556"/>
    <x v="409"/>
    <s v="No"/>
    <x v="0"/>
    <x v="0"/>
    <x v="0"/>
    <x v="1"/>
    <x v="0"/>
    <x v="2"/>
    <n v="3"/>
    <n v="14630.52"/>
    <x v="1"/>
    <s v="Tier - 3"/>
    <x v="3"/>
    <d v="1991-08-21T00:00:00"/>
    <x v="42"/>
    <x v="0"/>
    <x v="677"/>
  </r>
  <r>
    <s v="ID679"/>
    <s v="Mr."/>
    <s v="Mario"/>
    <s v="Lund"/>
    <x v="38"/>
    <x v="410"/>
    <s v="No"/>
    <x v="0"/>
    <x v="0"/>
    <x v="0"/>
    <x v="1"/>
    <x v="0"/>
    <x v="0"/>
    <n v="0"/>
    <n v="14612.33"/>
    <x v="1"/>
    <s v="Tier - 3"/>
    <x v="13"/>
    <d v="1965-11-08T00:00:00"/>
    <x v="11"/>
    <x v="1"/>
    <x v="678"/>
  </r>
  <r>
    <s v="ID680"/>
    <s v="Mr."/>
    <s v="Peter"/>
    <s v="Battaglino"/>
    <x v="557"/>
    <x v="411"/>
    <s v="Yes"/>
    <x v="0"/>
    <x v="0"/>
    <x v="0"/>
    <x v="1"/>
    <x v="0"/>
    <x v="0"/>
    <n v="0"/>
    <n v="14600.62"/>
    <x v="1"/>
    <s v="Tier - 3"/>
    <x v="12"/>
    <d v="1967-07-18T00:00:00"/>
    <x v="22"/>
    <x v="1"/>
    <x v="679"/>
  </r>
  <r>
    <s v="ID681"/>
    <s v="Ms."/>
    <s v="Carolina"/>
    <s v="Pena"/>
    <x v="443"/>
    <x v="210"/>
    <s v="Yes"/>
    <x v="0"/>
    <x v="1"/>
    <x v="3"/>
    <x v="1"/>
    <x v="0"/>
    <x v="0"/>
    <n v="3"/>
    <n v="14590.63"/>
    <x v="1"/>
    <s v="Tier - 1"/>
    <x v="2"/>
    <d v="1963-10-14T00:00:00"/>
    <x v="8"/>
    <x v="1"/>
    <x v="680"/>
  </r>
  <r>
    <s v="ID682"/>
    <s v="Mrs."/>
    <s v="Jenny"/>
    <s v="Thomason"/>
    <x v="558"/>
    <x v="355"/>
    <s v="No"/>
    <x v="0"/>
    <x v="0"/>
    <x v="0"/>
    <x v="1"/>
    <x v="0"/>
    <x v="0"/>
    <n v="0"/>
    <n v="14574.64"/>
    <x v="1"/>
    <s v="Tier - 1"/>
    <x v="14"/>
    <d v="1962-12-03T00:00:00"/>
    <x v="5"/>
    <x v="1"/>
    <x v="681"/>
  </r>
  <r>
    <s v="ID683"/>
    <s v="Ms."/>
    <s v="Jessica"/>
    <s v="Hancox"/>
    <x v="559"/>
    <x v="4"/>
    <s v="No"/>
    <x v="0"/>
    <x v="0"/>
    <x v="3"/>
    <x v="0"/>
    <x v="2"/>
    <x v="2"/>
    <n v="0"/>
    <n v="14571.89"/>
    <x v="1"/>
    <s v="Tier - 1"/>
    <x v="2"/>
    <d v="1998-09-12T00:00:00"/>
    <x v="44"/>
    <x v="0"/>
    <x v="682"/>
  </r>
  <r>
    <s v="ID684"/>
    <s v="Ms."/>
    <s v="Kimberly"/>
    <s v="Canarecci"/>
    <x v="483"/>
    <x v="136"/>
    <s v="No"/>
    <x v="0"/>
    <x v="0"/>
    <x v="0"/>
    <x v="1"/>
    <x v="0"/>
    <x v="1"/>
    <n v="3"/>
    <n v="14547.26"/>
    <x v="1"/>
    <s v="Tier - 3"/>
    <x v="3"/>
    <d v="1989-07-14T00:00:00"/>
    <x v="4"/>
    <x v="0"/>
    <x v="683"/>
  </r>
  <r>
    <s v="ID685"/>
    <s v="Mr."/>
    <s v="Marc-Olivier"/>
    <s v="Toupin"/>
    <x v="560"/>
    <x v="66"/>
    <s v="No"/>
    <x v="0"/>
    <x v="0"/>
    <x v="0"/>
    <x v="1"/>
    <x v="0"/>
    <x v="2"/>
    <n v="3"/>
    <n v="14507.46"/>
    <x v="1"/>
    <s v="Tier - 3"/>
    <x v="1"/>
    <d v="1989-07-22T00:00:00"/>
    <x v="4"/>
    <x v="0"/>
    <x v="684"/>
  </r>
  <r>
    <s v="ID686"/>
    <s v="Mr."/>
    <s v="Russell"/>
    <s v="Mulley"/>
    <x v="561"/>
    <x v="348"/>
    <s v="No"/>
    <x v="0"/>
    <x v="1"/>
    <x v="3"/>
    <x v="1"/>
    <x v="1"/>
    <x v="1"/>
    <n v="5"/>
    <n v="14478.33"/>
    <x v="1"/>
    <s v="Tier - 2"/>
    <x v="0"/>
    <d v="1979-10-20T00:00:00"/>
    <x v="18"/>
    <x v="0"/>
    <x v="685"/>
  </r>
  <r>
    <s v="ID687"/>
    <s v="Ms."/>
    <s v="Karine"/>
    <s v="Parry"/>
    <x v="40"/>
    <x v="106"/>
    <s v="Yes"/>
    <x v="0"/>
    <x v="0"/>
    <x v="1"/>
    <x v="1"/>
    <x v="0"/>
    <x v="1"/>
    <n v="1"/>
    <n v="14474.68"/>
    <x v="1"/>
    <s v="Tier - 2"/>
    <x v="0"/>
    <d v="1959-11-20T00:00:00"/>
    <x v="10"/>
    <x v="1"/>
    <x v="686"/>
  </r>
  <r>
    <s v="ID688"/>
    <s v="Ms."/>
    <s v="Cheryl"/>
    <s v="Mason"/>
    <x v="562"/>
    <x v="412"/>
    <s v="Yes"/>
    <x v="0"/>
    <x v="0"/>
    <x v="0"/>
    <x v="1"/>
    <x v="0"/>
    <x v="1"/>
    <n v="2"/>
    <n v="14470.01"/>
    <x v="1"/>
    <s v="Tier - 3"/>
    <x v="1"/>
    <d v="1976-11-27T00:00:00"/>
    <x v="1"/>
    <x v="0"/>
    <x v="687"/>
  </r>
  <r>
    <s v="ID689"/>
    <s v="Ms."/>
    <s v="Allison"/>
    <s v="Thompson"/>
    <x v="563"/>
    <x v="319"/>
    <s v="Yes"/>
    <x v="0"/>
    <x v="0"/>
    <x v="0"/>
    <x v="0"/>
    <x v="3"/>
    <x v="2"/>
    <n v="2"/>
    <n v="14455.64"/>
    <x v="1"/>
    <s v="Tier - 3"/>
    <x v="2"/>
    <d v="1996-11-10T00:00:00"/>
    <x v="45"/>
    <x v="0"/>
    <x v="688"/>
  </r>
  <r>
    <s v="ID690"/>
    <s v="Ms."/>
    <s v="Adriana"/>
    <s v="Nelson"/>
    <x v="564"/>
    <x v="159"/>
    <s v="Yes"/>
    <x v="0"/>
    <x v="0"/>
    <x v="1"/>
    <x v="1"/>
    <x v="2"/>
    <x v="2"/>
    <n v="0"/>
    <n v="14451.84"/>
    <x v="1"/>
    <s v="Tier - 3"/>
    <x v="8"/>
    <d v="1959-08-03T00:00:00"/>
    <x v="10"/>
    <x v="1"/>
    <x v="689"/>
  </r>
  <r>
    <s v="ID691"/>
    <s v="Ms."/>
    <s v="Miranda"/>
    <s v="Forte"/>
    <x v="565"/>
    <x v="112"/>
    <s v="Yes"/>
    <x v="0"/>
    <x v="0"/>
    <x v="1"/>
    <x v="1"/>
    <x v="2"/>
    <x v="2"/>
    <n v="0"/>
    <n v="14449.85"/>
    <x v="1"/>
    <s v="Tier - 1"/>
    <x v="2"/>
    <d v="1959-06-29T00:00:00"/>
    <x v="10"/>
    <x v="1"/>
    <x v="690"/>
  </r>
  <r>
    <s v="ID692"/>
    <s v="Mr."/>
    <s v="Roberto"/>
    <s v="Corona"/>
    <x v="566"/>
    <x v="210"/>
    <s v="Yes"/>
    <x v="0"/>
    <x v="0"/>
    <x v="0"/>
    <x v="1"/>
    <x v="0"/>
    <x v="0"/>
    <n v="0"/>
    <n v="14427.63"/>
    <x v="1"/>
    <s v="Tier - 2"/>
    <x v="13"/>
    <d v="1967-11-04T00:00:00"/>
    <x v="22"/>
    <x v="1"/>
    <x v="691"/>
  </r>
  <r>
    <s v="ID693"/>
    <s v="Mrs."/>
    <s v="Rebecca"/>
    <s v="McCollum"/>
    <x v="61"/>
    <x v="413"/>
    <s v="Yes"/>
    <x v="0"/>
    <x v="0"/>
    <x v="0"/>
    <x v="1"/>
    <x v="0"/>
    <x v="0"/>
    <n v="0"/>
    <n v="14426.66"/>
    <x v="1"/>
    <s v="Tier - 2"/>
    <x v="11"/>
    <d v="1967-08-15T00:00:00"/>
    <x v="22"/>
    <x v="1"/>
    <x v="692"/>
  </r>
  <r>
    <s v="ID694"/>
    <s v="Ms."/>
    <s v="Tiffany"/>
    <s v="Hevner"/>
    <x v="567"/>
    <x v="297"/>
    <s v="No"/>
    <x v="0"/>
    <x v="0"/>
    <x v="0"/>
    <x v="1"/>
    <x v="2"/>
    <x v="1"/>
    <n v="2"/>
    <n v="14426.07"/>
    <x v="1"/>
    <s v="Tier - 1"/>
    <x v="1"/>
    <d v="1999-08-10T00:00:00"/>
    <x v="35"/>
    <x v="0"/>
    <x v="693"/>
  </r>
  <r>
    <s v="ID695"/>
    <s v="Mr."/>
    <s v="Alexander"/>
    <s v="Looi"/>
    <x v="568"/>
    <x v="359"/>
    <s v="No"/>
    <x v="0"/>
    <x v="0"/>
    <x v="2"/>
    <x v="1"/>
    <x v="0"/>
    <x v="0"/>
    <n v="1"/>
    <n v="14418.28"/>
    <x v="1"/>
    <s v="Tier - 3"/>
    <x v="0"/>
    <d v="1958-09-20T00:00:00"/>
    <x v="7"/>
    <x v="1"/>
    <x v="694"/>
  </r>
  <r>
    <s v="ID696"/>
    <s v="Mr."/>
    <s v="Rich"/>
    <s v="Power"/>
    <x v="569"/>
    <x v="414"/>
    <s v="No"/>
    <x v="0"/>
    <x v="0"/>
    <x v="2"/>
    <x v="1"/>
    <x v="0"/>
    <x v="0"/>
    <n v="0"/>
    <n v="14410.93"/>
    <x v="1"/>
    <s v="Tier - 2"/>
    <x v="4"/>
    <d v="1958-07-29T00:00:00"/>
    <x v="7"/>
    <x v="1"/>
    <x v="695"/>
  </r>
  <r>
    <s v="ID697"/>
    <s v="Mr."/>
    <s v="Aaron"/>
    <s v="Routon"/>
    <x v="421"/>
    <x v="415"/>
    <s v="No"/>
    <x v="0"/>
    <x v="0"/>
    <x v="2"/>
    <x v="1"/>
    <x v="1"/>
    <x v="0"/>
    <n v="0"/>
    <n v="14394.56"/>
    <x v="1"/>
    <s v="Tier - 1"/>
    <x v="10"/>
    <d v="1958-09-14T00:00:00"/>
    <x v="7"/>
    <x v="1"/>
    <x v="696"/>
  </r>
  <r>
    <s v="ID698"/>
    <s v="Ms."/>
    <s v="Kate"/>
    <s v="Dochelli"/>
    <x v="570"/>
    <x v="416"/>
    <s v="No"/>
    <x v="0"/>
    <x v="0"/>
    <x v="0"/>
    <x v="1"/>
    <x v="1"/>
    <x v="0"/>
    <n v="4"/>
    <n v="14394.4"/>
    <x v="1"/>
    <s v="Tier - 3"/>
    <x v="2"/>
    <d v="1965-06-22T00:00:00"/>
    <x v="11"/>
    <x v="1"/>
    <x v="697"/>
  </r>
  <r>
    <s v="ID699"/>
    <s v="Ms."/>
    <s v="Maria"/>
    <s v="Gillespie"/>
    <x v="312"/>
    <x v="417"/>
    <s v="Yes"/>
    <x v="0"/>
    <x v="1"/>
    <x v="3"/>
    <x v="1"/>
    <x v="1"/>
    <x v="0"/>
    <n v="3"/>
    <n v="14382.71"/>
    <x v="1"/>
    <s v="Tier - 2"/>
    <x v="1"/>
    <d v="1963-07-16T00:00:00"/>
    <x v="8"/>
    <x v="1"/>
    <x v="698"/>
  </r>
  <r>
    <s v="ID700"/>
    <s v="Mr."/>
    <s v="Daven"/>
    <s v="Oskvig"/>
    <x v="5"/>
    <x v="87"/>
    <s v="Yes"/>
    <x v="0"/>
    <x v="0"/>
    <x v="3"/>
    <x v="1"/>
    <x v="0"/>
    <x v="1"/>
    <n v="1"/>
    <n v="14358.36"/>
    <x v="1"/>
    <s v="Tier - 2"/>
    <x v="3"/>
    <d v="1988-11-16T00:00:00"/>
    <x v="23"/>
    <x v="0"/>
    <x v="699"/>
  </r>
  <r>
    <s v="ID701"/>
    <s v="Mrs."/>
    <s v="Brianne"/>
    <s v="Holland-Stergar"/>
    <x v="571"/>
    <x v="418"/>
    <s v="Yes"/>
    <x v="0"/>
    <x v="0"/>
    <x v="0"/>
    <x v="1"/>
    <x v="0"/>
    <x v="0"/>
    <n v="0"/>
    <n v="14355.43"/>
    <x v="1"/>
    <s v="Tier - 1"/>
    <x v="11"/>
    <d v="1967-10-10T00:00:00"/>
    <x v="22"/>
    <x v="1"/>
    <x v="700"/>
  </r>
  <r>
    <s v="ID702"/>
    <s v="Mr."/>
    <s v="Hiroki"/>
    <s v="Arai"/>
    <x v="565"/>
    <x v="419"/>
    <s v="Yes"/>
    <x v="0"/>
    <x v="0"/>
    <x v="1"/>
    <x v="1"/>
    <x v="2"/>
    <x v="2"/>
    <n v="1"/>
    <n v="14349.85"/>
    <x v="1"/>
    <s v="Tier - 2"/>
    <x v="1"/>
    <d v="1959-12-24T00:00:00"/>
    <x v="10"/>
    <x v="1"/>
    <x v="701"/>
  </r>
  <r>
    <s v="ID703"/>
    <s v="Mr."/>
    <s v="Anders"/>
    <s v="Olausson"/>
    <x v="572"/>
    <x v="24"/>
    <s v="Yes"/>
    <x v="0"/>
    <x v="1"/>
    <x v="3"/>
    <x v="1"/>
    <x v="0"/>
    <x v="2"/>
    <n v="0"/>
    <n v="14337.91"/>
    <x v="1"/>
    <s v="Tier - 3"/>
    <x v="12"/>
    <d v="1969-09-26T00:00:00"/>
    <x v="16"/>
    <x v="0"/>
    <x v="702"/>
  </r>
  <r>
    <s v="ID704"/>
    <s v="Ms."/>
    <s v="Danielle"/>
    <s v="Wagner"/>
    <x v="573"/>
    <x v="420"/>
    <s v="No"/>
    <x v="0"/>
    <x v="0"/>
    <x v="2"/>
    <x v="1"/>
    <x v="0"/>
    <x v="0"/>
    <n v="0"/>
    <n v="14319.03"/>
    <x v="1"/>
    <s v="Tier - 2"/>
    <x v="3"/>
    <d v="1958-07-10T00:00:00"/>
    <x v="7"/>
    <x v="1"/>
    <x v="703"/>
  </r>
  <r>
    <s v="ID705"/>
    <s v="Ms."/>
    <s v="Candace"/>
    <s v="Delong"/>
    <x v="63"/>
    <x v="421"/>
    <s v="No"/>
    <x v="0"/>
    <x v="0"/>
    <x v="2"/>
    <x v="1"/>
    <x v="0"/>
    <x v="0"/>
    <n v="0"/>
    <n v="14313.85"/>
    <x v="1"/>
    <s v="Tier - 3"/>
    <x v="0"/>
    <d v="1958-10-15T00:00:00"/>
    <x v="7"/>
    <x v="1"/>
    <x v="704"/>
  </r>
  <r>
    <s v="ID706"/>
    <s v="Mr."/>
    <s v="Bruno"/>
    <s v="Mehech"/>
    <x v="574"/>
    <x v="422"/>
    <s v="No"/>
    <x v="0"/>
    <x v="0"/>
    <x v="0"/>
    <x v="1"/>
    <x v="0"/>
    <x v="0"/>
    <n v="0"/>
    <n v="14285.9"/>
    <x v="1"/>
    <s v="Tier - 3"/>
    <x v="1"/>
    <d v="1968-12-15T00:00:00"/>
    <x v="0"/>
    <x v="0"/>
    <x v="705"/>
  </r>
  <r>
    <s v="ID707"/>
    <s v="Ms."/>
    <s v="Emily"/>
    <s v="Machiela"/>
    <x v="565"/>
    <x v="161"/>
    <s v="No"/>
    <x v="1"/>
    <x v="0"/>
    <x v="3"/>
    <x v="0"/>
    <x v="2"/>
    <x v="2"/>
    <n v="0"/>
    <n v="14283.46"/>
    <x v="1"/>
    <s v="Tier - 2"/>
    <x v="2"/>
    <d v="2004-09-06T00:00:00"/>
    <x v="41"/>
    <x v="2"/>
    <x v="706"/>
  </r>
  <r>
    <s v="ID708"/>
    <s v="Mrs."/>
    <s v="Katie"/>
    <s v="Young"/>
    <x v="575"/>
    <x v="119"/>
    <s v="No"/>
    <x v="0"/>
    <x v="0"/>
    <x v="1"/>
    <x v="1"/>
    <x v="0"/>
    <x v="1"/>
    <n v="0"/>
    <n v="14258.33"/>
    <x v="1"/>
    <s v="Tier - 2"/>
    <x v="11"/>
    <d v="1972-07-13T00:00:00"/>
    <x v="28"/>
    <x v="0"/>
    <x v="707"/>
  </r>
  <r>
    <s v="ID709"/>
    <s v="Mrs."/>
    <s v="Sally"/>
    <s v="Dupere"/>
    <x v="576"/>
    <x v="370"/>
    <s v="No"/>
    <x v="0"/>
    <x v="0"/>
    <x v="0"/>
    <x v="1"/>
    <x v="0"/>
    <x v="0"/>
    <n v="0"/>
    <n v="14256.79"/>
    <x v="1"/>
    <s v="Tier - 2"/>
    <x v="11"/>
    <d v="1974-12-26T00:00:00"/>
    <x v="19"/>
    <x v="0"/>
    <x v="708"/>
  </r>
  <r>
    <s v="ID710"/>
    <s v="Ms."/>
    <s v="Meaghan"/>
    <s v="Iandolo"/>
    <x v="577"/>
    <x v="191"/>
    <s v="Yes"/>
    <x v="0"/>
    <x v="0"/>
    <x v="1"/>
    <x v="1"/>
    <x v="1"/>
    <x v="2"/>
    <n v="0"/>
    <n v="14256.19"/>
    <x v="1"/>
    <s v="Tier - 3"/>
    <x v="1"/>
    <d v="1959-11-08T00:00:00"/>
    <x v="10"/>
    <x v="1"/>
    <x v="709"/>
  </r>
  <r>
    <s v="ID711"/>
    <s v="Ms."/>
    <s v="Rina"/>
    <s v="Ito"/>
    <x v="369"/>
    <x v="56"/>
    <s v="Yes"/>
    <x v="0"/>
    <x v="0"/>
    <x v="1"/>
    <x v="1"/>
    <x v="1"/>
    <x v="1"/>
    <n v="0"/>
    <n v="14254.61"/>
    <x v="1"/>
    <s v="Tier - 1"/>
    <x v="1"/>
    <d v="1959-10-10T00:00:00"/>
    <x v="10"/>
    <x v="1"/>
    <x v="710"/>
  </r>
  <r>
    <s v="ID712"/>
    <s v="Ms."/>
    <s v="Kristin"/>
    <s v="Barry"/>
    <x v="578"/>
    <x v="423"/>
    <s v="Yes"/>
    <x v="0"/>
    <x v="0"/>
    <x v="1"/>
    <x v="1"/>
    <x v="0"/>
    <x v="0"/>
    <n v="2"/>
    <n v="14235.07"/>
    <x v="1"/>
    <s v="Tier - 1"/>
    <x v="3"/>
    <d v="1961-09-25T00:00:00"/>
    <x v="12"/>
    <x v="1"/>
    <x v="711"/>
  </r>
  <r>
    <s v="ID713"/>
    <s v="Mr."/>
    <s v="Albert"/>
    <s v="Boyce"/>
    <x v="579"/>
    <x v="355"/>
    <s v="No"/>
    <x v="0"/>
    <x v="0"/>
    <x v="2"/>
    <x v="1"/>
    <x v="0"/>
    <x v="0"/>
    <n v="0"/>
    <n v="14210.54"/>
    <x v="1"/>
    <s v="Tier - 2"/>
    <x v="1"/>
    <d v="1958-09-21T00:00:00"/>
    <x v="7"/>
    <x v="1"/>
    <x v="712"/>
  </r>
  <r>
    <s v="ID714"/>
    <s v="Mrs."/>
    <s v="Ashley"/>
    <s v="Lin"/>
    <x v="580"/>
    <x v="86"/>
    <s v="Yes"/>
    <x v="0"/>
    <x v="1"/>
    <x v="3"/>
    <x v="1"/>
    <x v="0"/>
    <x v="2"/>
    <n v="3"/>
    <n v="14209.4"/>
    <x v="1"/>
    <s v="Tier - 1"/>
    <x v="11"/>
    <d v="1983-11-17T00:00:00"/>
    <x v="33"/>
    <x v="0"/>
    <x v="713"/>
  </r>
  <r>
    <s v="ID715"/>
    <s v="Mrs."/>
    <s v="Shannon"/>
    <s v="Smith"/>
    <x v="581"/>
    <x v="424"/>
    <s v="No"/>
    <x v="0"/>
    <x v="0"/>
    <x v="0"/>
    <x v="1"/>
    <x v="0"/>
    <x v="0"/>
    <n v="0"/>
    <n v="14193.55"/>
    <x v="1"/>
    <s v="Tier - 1"/>
    <x v="11"/>
    <d v="1968-12-25T00:00:00"/>
    <x v="0"/>
    <x v="0"/>
    <x v="714"/>
  </r>
  <r>
    <s v="ID716"/>
    <s v="Ms."/>
    <s v="Amy"/>
    <s v="Nalven"/>
    <x v="582"/>
    <x v="425"/>
    <s v="No"/>
    <x v="0"/>
    <x v="0"/>
    <x v="3"/>
    <x v="1"/>
    <x v="0"/>
    <x v="1"/>
    <n v="3"/>
    <n v="14152.46"/>
    <x v="1"/>
    <s v="Tier - 1"/>
    <x v="1"/>
    <d v="1984-07-07T00:00:00"/>
    <x v="32"/>
    <x v="0"/>
    <x v="715"/>
  </r>
  <r>
    <s v="ID717"/>
    <s v="Ms."/>
    <s v="A"/>
    <s v="Bourgeois"/>
    <x v="166"/>
    <x v="49"/>
    <s v="No"/>
    <x v="1"/>
    <x v="0"/>
    <x v="3"/>
    <x v="1"/>
    <x v="0"/>
    <x v="2"/>
    <n v="0"/>
    <n v="14133.04"/>
    <x v="1"/>
    <s v="Tier - 3"/>
    <x v="0"/>
    <d v="2004-07-06T00:00:00"/>
    <x v="41"/>
    <x v="2"/>
    <x v="716"/>
  </r>
  <r>
    <s v="ID718"/>
    <s v="Mr."/>
    <s v="Conrad"/>
    <s v="Orloff"/>
    <x v="67"/>
    <x v="426"/>
    <s v="Yes"/>
    <x v="0"/>
    <x v="0"/>
    <x v="1"/>
    <x v="1"/>
    <x v="0"/>
    <x v="0"/>
    <n v="2"/>
    <n v="14119.62"/>
    <x v="1"/>
    <s v="Tier - 1"/>
    <x v="1"/>
    <d v="1961-06-14T00:00:00"/>
    <x v="12"/>
    <x v="1"/>
    <x v="717"/>
  </r>
  <r>
    <s v="ID719"/>
    <s v="Mr."/>
    <s v="Josh"/>
    <s v="Ramirez"/>
    <x v="583"/>
    <x v="427"/>
    <s v="Yes"/>
    <x v="0"/>
    <x v="0"/>
    <x v="0"/>
    <x v="1"/>
    <x v="0"/>
    <x v="1"/>
    <n v="2"/>
    <n v="14098.07"/>
    <x v="1"/>
    <s v="Tier - 3"/>
    <x v="8"/>
    <d v="1976-09-26T00:00:00"/>
    <x v="1"/>
    <x v="0"/>
    <x v="718"/>
  </r>
  <r>
    <s v="ID720"/>
    <s v="Mr."/>
    <s v="Maxime"/>
    <s v="Fouquet"/>
    <x v="584"/>
    <x v="176"/>
    <s v="No"/>
    <x v="0"/>
    <x v="0"/>
    <x v="0"/>
    <x v="1"/>
    <x v="0"/>
    <x v="2"/>
    <n v="3"/>
    <n v="14081.93"/>
    <x v="1"/>
    <s v="Tier - 3"/>
    <x v="1"/>
    <d v="1991-09-12T00:00:00"/>
    <x v="42"/>
    <x v="0"/>
    <x v="719"/>
  </r>
  <r>
    <s v="ID721"/>
    <s v="Ms."/>
    <s v="Natalie"/>
    <s v="McPhillips"/>
    <x v="170"/>
    <x v="365"/>
    <s v="No"/>
    <x v="0"/>
    <x v="0"/>
    <x v="0"/>
    <x v="1"/>
    <x v="0"/>
    <x v="0"/>
    <n v="0"/>
    <n v="14043.48"/>
    <x v="1"/>
    <s v="Tier - 3"/>
    <x v="2"/>
    <d v="1960-11-08T00:00:00"/>
    <x v="15"/>
    <x v="1"/>
    <x v="720"/>
  </r>
  <r>
    <s v="ID722"/>
    <s v="Ms."/>
    <s v="Melissa"/>
    <s v="Burgin"/>
    <x v="585"/>
    <x v="428"/>
    <s v="Yes"/>
    <x v="0"/>
    <x v="1"/>
    <x v="3"/>
    <x v="1"/>
    <x v="0"/>
    <x v="0"/>
    <n v="3"/>
    <n v="14007.22"/>
    <x v="1"/>
    <s v="Tier - 3"/>
    <x v="3"/>
    <d v="1963-07-08T00:00:00"/>
    <x v="8"/>
    <x v="1"/>
    <x v="721"/>
  </r>
  <r>
    <s v="ID723"/>
    <s v="Ms."/>
    <s v="Laura"/>
    <s v="Roberts"/>
    <x v="383"/>
    <x v="429"/>
    <s v="Yes"/>
    <x v="0"/>
    <x v="1"/>
    <x v="3"/>
    <x v="1"/>
    <x v="1"/>
    <x v="0"/>
    <n v="3"/>
    <n v="14001.29"/>
    <x v="1"/>
    <s v="Tier - 2"/>
    <x v="0"/>
    <d v="1963-07-06T00:00:00"/>
    <x v="8"/>
    <x v="1"/>
    <x v="722"/>
  </r>
  <r>
    <s v="ID724"/>
    <s v="Mrs."/>
    <s v="Lisa"/>
    <s v="Nemec"/>
    <x v="586"/>
    <x v="430"/>
    <s v="Yes"/>
    <x v="0"/>
    <x v="1"/>
    <x v="3"/>
    <x v="1"/>
    <x v="1"/>
    <x v="0"/>
    <n v="3"/>
    <n v="14001.13"/>
    <x v="1"/>
    <s v="Tier - 1"/>
    <x v="0"/>
    <d v="1963-12-23T00:00:00"/>
    <x v="8"/>
    <x v="1"/>
    <x v="723"/>
  </r>
  <r>
    <s v="ID725"/>
    <s v="Mr."/>
    <s v="William"/>
    <s v="Appman"/>
    <x v="17"/>
    <x v="338"/>
    <s v="Yes"/>
    <x v="0"/>
    <x v="0"/>
    <x v="1"/>
    <x v="1"/>
    <x v="0"/>
    <x v="2"/>
    <n v="0"/>
    <n v="13981.85"/>
    <x v="1"/>
    <s v="Tier - 1"/>
    <x v="4"/>
    <d v="1959-09-06T00:00:00"/>
    <x v="10"/>
    <x v="1"/>
    <x v="724"/>
  </r>
  <r>
    <s v="ID726"/>
    <s v="Mr."/>
    <s v="James"/>
    <s v="Driscoll"/>
    <x v="587"/>
    <x v="337"/>
    <s v="No"/>
    <x v="0"/>
    <x v="0"/>
    <x v="0"/>
    <x v="1"/>
    <x v="0"/>
    <x v="2"/>
    <n v="3"/>
    <n v="13979.45"/>
    <x v="1"/>
    <s v="Tier - 1"/>
    <x v="8"/>
    <d v="1990-07-13T00:00:00"/>
    <x v="3"/>
    <x v="0"/>
    <x v="725"/>
  </r>
  <r>
    <s v="ID727"/>
    <s v="Mr."/>
    <s v="John"/>
    <s v="Glotzbach"/>
    <x v="588"/>
    <x v="171"/>
    <s v="Yes"/>
    <x v="0"/>
    <x v="0"/>
    <x v="1"/>
    <x v="1"/>
    <x v="0"/>
    <x v="2"/>
    <n v="0"/>
    <n v="13974.46"/>
    <x v="1"/>
    <s v="Tier - 2"/>
    <x v="9"/>
    <d v="1959-08-29T00:00:00"/>
    <x v="10"/>
    <x v="1"/>
    <x v="726"/>
  </r>
  <r>
    <s v="ID728"/>
    <s v="Mr."/>
    <s v="Adam"/>
    <s v="Tenforde"/>
    <x v="589"/>
    <x v="431"/>
    <s v="No"/>
    <x v="0"/>
    <x v="0"/>
    <x v="0"/>
    <x v="1"/>
    <x v="1"/>
    <x v="0"/>
    <n v="1"/>
    <n v="13937.67"/>
    <x v="1"/>
    <s v="Tier - 1"/>
    <x v="1"/>
    <d v="1960-06-18T00:00:00"/>
    <x v="15"/>
    <x v="1"/>
    <x v="727"/>
  </r>
  <r>
    <s v="ID729"/>
    <s v="Mr."/>
    <s v="Armando"/>
    <s v="Ramirez"/>
    <x v="82"/>
    <x v="432"/>
    <s v="No"/>
    <x v="0"/>
    <x v="0"/>
    <x v="0"/>
    <x v="1"/>
    <x v="0"/>
    <x v="0"/>
    <n v="3"/>
    <n v="13919.82"/>
    <x v="1"/>
    <s v="Tier - 2"/>
    <x v="0"/>
    <d v="1962-07-27T00:00:00"/>
    <x v="5"/>
    <x v="1"/>
    <x v="728"/>
  </r>
  <r>
    <s v="ID730"/>
    <s v="Ms."/>
    <s v="Dana"/>
    <s v="Stanley"/>
    <x v="172"/>
    <x v="200"/>
    <s v="Yes"/>
    <x v="0"/>
    <x v="0"/>
    <x v="1"/>
    <x v="1"/>
    <x v="0"/>
    <x v="1"/>
    <n v="0"/>
    <n v="13887.97"/>
    <x v="1"/>
    <s v="Tier - 2"/>
    <x v="0"/>
    <d v="1959-07-07T00:00:00"/>
    <x v="10"/>
    <x v="1"/>
    <x v="729"/>
  </r>
  <r>
    <s v="ID731"/>
    <s v="Ms."/>
    <s v="Jennifer"/>
    <s v="Vandongen"/>
    <x v="20"/>
    <x v="427"/>
    <s v="Yes"/>
    <x v="0"/>
    <x v="0"/>
    <x v="1"/>
    <x v="1"/>
    <x v="0"/>
    <x v="1"/>
    <n v="0"/>
    <n v="13887.2"/>
    <x v="1"/>
    <s v="Tier - 3"/>
    <x v="0"/>
    <d v="1959-12-29T00:00:00"/>
    <x v="10"/>
    <x v="1"/>
    <x v="730"/>
  </r>
  <r>
    <s v="ID732"/>
    <s v="Mr."/>
    <s v="Benjamin"/>
    <s v="Liebald"/>
    <x v="590"/>
    <x v="363"/>
    <s v="Yes"/>
    <x v="0"/>
    <x v="0"/>
    <x v="0"/>
    <x v="1"/>
    <x v="0"/>
    <x v="2"/>
    <n v="3"/>
    <n v="13886.4"/>
    <x v="1"/>
    <s v="Tier - 2"/>
    <x v="1"/>
    <d v="1985-09-25T00:00:00"/>
    <x v="17"/>
    <x v="0"/>
    <x v="731"/>
  </r>
  <r>
    <s v="ID733"/>
    <s v="Ms."/>
    <s v="Tanya"/>
    <s v="Holte"/>
    <x v="591"/>
    <x v="332"/>
    <s v="Yes"/>
    <x v="0"/>
    <x v="0"/>
    <x v="1"/>
    <x v="1"/>
    <x v="0"/>
    <x v="2"/>
    <n v="0"/>
    <n v="13880.95"/>
    <x v="1"/>
    <s v="Tier - 2"/>
    <x v="3"/>
    <d v="1959-10-05T00:00:00"/>
    <x v="10"/>
    <x v="1"/>
    <x v="732"/>
  </r>
  <r>
    <s v="ID734"/>
    <s v="Ms."/>
    <s v="Tracy"/>
    <s v="Johnson"/>
    <x v="592"/>
    <x v="433"/>
    <s v="No"/>
    <x v="0"/>
    <x v="0"/>
    <x v="0"/>
    <x v="1"/>
    <x v="0"/>
    <x v="0"/>
    <n v="2"/>
    <n v="13874.89"/>
    <x v="1"/>
    <s v="Tier - 1"/>
    <x v="1"/>
    <d v="1978-12-19T00:00:00"/>
    <x v="9"/>
    <x v="0"/>
    <x v="733"/>
  </r>
  <r>
    <s v="ID735"/>
    <s v="Ms."/>
    <s v="Emily"/>
    <s v="Bartlett"/>
    <x v="349"/>
    <x v="2"/>
    <s v="No"/>
    <x v="0"/>
    <x v="0"/>
    <x v="0"/>
    <x v="1"/>
    <x v="0"/>
    <x v="0"/>
    <n v="0"/>
    <n v="13844.8"/>
    <x v="1"/>
    <s v="Tier - 2"/>
    <x v="1"/>
    <d v="1960-07-21T00:00:00"/>
    <x v="15"/>
    <x v="1"/>
    <x v="734"/>
  </r>
  <r>
    <s v="ID736"/>
    <s v="Ms."/>
    <s v="Kelly"/>
    <s v="Bergman"/>
    <x v="593"/>
    <x v="166"/>
    <s v="No"/>
    <x v="0"/>
    <x v="1"/>
    <x v="3"/>
    <x v="0"/>
    <x v="2"/>
    <x v="2"/>
    <n v="0"/>
    <n v="13844.51"/>
    <x v="1"/>
    <s v="Tier - 1"/>
    <x v="3"/>
    <d v="2003-06-07T00:00:00"/>
    <x v="43"/>
    <x v="0"/>
    <x v="735"/>
  </r>
  <r>
    <s v="ID737"/>
    <s v="Mr."/>
    <s v="Kyle"/>
    <s v="Aitken"/>
    <x v="594"/>
    <x v="381"/>
    <s v="No"/>
    <x v="0"/>
    <x v="0"/>
    <x v="2"/>
    <x v="1"/>
    <x v="0"/>
    <x v="0"/>
    <n v="0"/>
    <n v="13831.12"/>
    <x v="2"/>
    <s v="Tier - 1"/>
    <x v="0"/>
    <d v="1958-12-10T00:00:00"/>
    <x v="7"/>
    <x v="1"/>
    <x v="736"/>
  </r>
  <r>
    <s v="ID738"/>
    <s v="Mr."/>
    <s v="Bruce"/>
    <s v="Berger"/>
    <x v="224"/>
    <x v="434"/>
    <s v="No"/>
    <x v="0"/>
    <x v="0"/>
    <x v="2"/>
    <x v="1"/>
    <x v="0"/>
    <x v="0"/>
    <n v="0"/>
    <n v="13822.8"/>
    <x v="2"/>
    <s v="Tier - 3"/>
    <x v="3"/>
    <d v="1958-11-25T00:00:00"/>
    <x v="7"/>
    <x v="1"/>
    <x v="737"/>
  </r>
  <r>
    <s v="ID739"/>
    <s v="Mr."/>
    <s v="Cary"/>
    <s v="Richey"/>
    <x v="595"/>
    <x v="289"/>
    <s v="Yes"/>
    <x v="0"/>
    <x v="0"/>
    <x v="3"/>
    <x v="1"/>
    <x v="0"/>
    <x v="0"/>
    <n v="3"/>
    <n v="13819.49"/>
    <x v="2"/>
    <s v="Tier - 2"/>
    <x v="1"/>
    <d v="1986-12-08T00:00:00"/>
    <x v="26"/>
    <x v="0"/>
    <x v="738"/>
  </r>
  <r>
    <s v="ID740"/>
    <s v="Mrs."/>
    <s v="Jill"/>
    <s v="Trotter"/>
    <x v="596"/>
    <x v="435"/>
    <s v="Yes"/>
    <x v="0"/>
    <x v="0"/>
    <x v="1"/>
    <x v="1"/>
    <x v="0"/>
    <x v="2"/>
    <n v="0"/>
    <n v="13801.61"/>
    <x v="2"/>
    <s v="Tier - 3"/>
    <x v="11"/>
    <d v="1966-11-10T00:00:00"/>
    <x v="24"/>
    <x v="1"/>
    <x v="739"/>
  </r>
  <r>
    <s v="ID741"/>
    <s v="Mr."/>
    <s v="Chris"/>
    <s v="Chavez"/>
    <x v="237"/>
    <x v="10"/>
    <s v="Yes"/>
    <x v="0"/>
    <x v="0"/>
    <x v="1"/>
    <x v="1"/>
    <x v="1"/>
    <x v="1"/>
    <n v="0"/>
    <n v="13770.1"/>
    <x v="2"/>
    <s v="Tier - 1"/>
    <x v="1"/>
    <d v="1959-08-06T00:00:00"/>
    <x v="10"/>
    <x v="1"/>
    <x v="740"/>
  </r>
  <r>
    <s v="ID742"/>
    <s v="Mr."/>
    <s v="Michael"/>
    <s v="Orifice"/>
    <x v="597"/>
    <x v="436"/>
    <s v="No"/>
    <x v="1"/>
    <x v="0"/>
    <x v="3"/>
    <x v="0"/>
    <x v="2"/>
    <x v="2"/>
    <n v="0"/>
    <n v="13747.87"/>
    <x v="2"/>
    <s v="Tier - 2"/>
    <x v="10"/>
    <d v="2004-07-16T00:00:00"/>
    <x v="41"/>
    <x v="2"/>
    <x v="741"/>
  </r>
  <r>
    <s v="ID743"/>
    <s v="Mrs."/>
    <s v="Lauren"/>
    <s v="Farkash"/>
    <x v="598"/>
    <x v="127"/>
    <s v="Yes"/>
    <x v="0"/>
    <x v="1"/>
    <x v="3"/>
    <x v="1"/>
    <x v="0"/>
    <x v="2"/>
    <n v="0"/>
    <n v="13746.74"/>
    <x v="2"/>
    <s v="Tier - 2"/>
    <x v="11"/>
    <d v="1969-10-23T00:00:00"/>
    <x v="16"/>
    <x v="0"/>
    <x v="742"/>
  </r>
  <r>
    <s v="ID744"/>
    <s v="Mrs."/>
    <s v="Kathryn"/>
    <s v="Hribar"/>
    <x v="599"/>
    <x v="320"/>
    <s v="Yes"/>
    <x v="0"/>
    <x v="0"/>
    <x v="0"/>
    <x v="1"/>
    <x v="0"/>
    <x v="2"/>
    <n v="3"/>
    <n v="13726.21"/>
    <x v="2"/>
    <s v="Tier - 3"/>
    <x v="11"/>
    <d v="1985-08-29T00:00:00"/>
    <x v="17"/>
    <x v="0"/>
    <x v="743"/>
  </r>
  <r>
    <s v="ID745"/>
    <s v="Ms."/>
    <s v="Polly"/>
    <s v="Crawford"/>
    <x v="491"/>
    <x v="230"/>
    <s v="Yes"/>
    <x v="0"/>
    <x v="0"/>
    <x v="0"/>
    <x v="1"/>
    <x v="2"/>
    <x v="0"/>
    <n v="1"/>
    <n v="13725.47"/>
    <x v="2"/>
    <s v="Tier - 2"/>
    <x v="2"/>
    <d v="1981-08-02T00:00:00"/>
    <x v="36"/>
    <x v="0"/>
    <x v="744"/>
  </r>
  <r>
    <s v="ID746"/>
    <s v="Mr."/>
    <s v="Mark"/>
    <s v="Sittlington"/>
    <x v="600"/>
    <x v="437"/>
    <s v="Yes"/>
    <x v="0"/>
    <x v="0"/>
    <x v="3"/>
    <x v="1"/>
    <x v="0"/>
    <x v="0"/>
    <n v="3"/>
    <n v="13714.55"/>
    <x v="2"/>
    <s v="Tier - 2"/>
    <x v="8"/>
    <d v="1986-11-24T00:00:00"/>
    <x v="26"/>
    <x v="0"/>
    <x v="745"/>
  </r>
  <r>
    <s v="ID747"/>
    <s v="Mrs."/>
    <s v="Jessie"/>
    <s v="Silbert"/>
    <x v="470"/>
    <x v="145"/>
    <s v="Yes"/>
    <x v="0"/>
    <x v="0"/>
    <x v="0"/>
    <x v="1"/>
    <x v="0"/>
    <x v="2"/>
    <n v="3"/>
    <n v="13685.51"/>
    <x v="2"/>
    <s v="Tier - 1"/>
    <x v="11"/>
    <d v="1985-09-14T00:00:00"/>
    <x v="17"/>
    <x v="0"/>
    <x v="746"/>
  </r>
  <r>
    <s v="ID748"/>
    <s v="Mr."/>
    <s v="Chris"/>
    <s v="Carrique"/>
    <x v="601"/>
    <x v="438"/>
    <s v="Yes"/>
    <x v="0"/>
    <x v="1"/>
    <x v="3"/>
    <x v="1"/>
    <x v="0"/>
    <x v="0"/>
    <n v="0"/>
    <n v="13677.68"/>
    <x v="2"/>
    <s v="Tier - 2"/>
    <x v="13"/>
    <d v="1963-08-04T00:00:00"/>
    <x v="8"/>
    <x v="1"/>
    <x v="747"/>
  </r>
  <r>
    <s v="ID749"/>
    <s v="Mr."/>
    <s v="Daniel"/>
    <s v="Kosla"/>
    <x v="602"/>
    <x v="325"/>
    <s v="No"/>
    <x v="0"/>
    <x v="0"/>
    <x v="3"/>
    <x v="1"/>
    <x v="0"/>
    <x v="2"/>
    <n v="3"/>
    <n v="13638.06"/>
    <x v="2"/>
    <s v="Tier - 3"/>
    <x v="8"/>
    <d v="1984-07-20T00:00:00"/>
    <x v="32"/>
    <x v="0"/>
    <x v="748"/>
  </r>
  <r>
    <s v="ID750"/>
    <s v="Ms."/>
    <s v="Megan"/>
    <s v="Parker"/>
    <x v="343"/>
    <x v="379"/>
    <s v="Yes"/>
    <x v="0"/>
    <x v="0"/>
    <x v="1"/>
    <x v="1"/>
    <x v="0"/>
    <x v="0"/>
    <n v="0"/>
    <n v="13635.64"/>
    <x v="2"/>
    <s v="Tier - 3"/>
    <x v="2"/>
    <d v="1961-12-24T00:00:00"/>
    <x v="12"/>
    <x v="1"/>
    <x v="749"/>
  </r>
  <r>
    <s v="ID751"/>
    <s v="Mr."/>
    <s v="Kevin"/>
    <s v="Horton"/>
    <x v="603"/>
    <x v="170"/>
    <s v="Yes"/>
    <x v="0"/>
    <x v="1"/>
    <x v="3"/>
    <x v="1"/>
    <x v="0"/>
    <x v="2"/>
    <n v="0"/>
    <n v="13622.01"/>
    <x v="2"/>
    <s v="Tier - 3"/>
    <x v="1"/>
    <d v="1969-07-26T00:00:00"/>
    <x v="16"/>
    <x v="0"/>
    <x v="750"/>
  </r>
  <r>
    <s v="ID752"/>
    <s v="Ms."/>
    <s v="Caroline"/>
    <s v="Boller"/>
    <x v="604"/>
    <x v="333"/>
    <s v="Yes"/>
    <x v="0"/>
    <x v="0"/>
    <x v="1"/>
    <x v="1"/>
    <x v="2"/>
    <x v="0"/>
    <n v="0"/>
    <n v="13616.36"/>
    <x v="2"/>
    <s v="Tier - 3"/>
    <x v="2"/>
    <d v="1961-11-18T00:00:00"/>
    <x v="12"/>
    <x v="1"/>
    <x v="751"/>
  </r>
  <r>
    <s v="ID753"/>
    <s v="Ms."/>
    <s v="Nuta"/>
    <s v="Olaru"/>
    <x v="80"/>
    <x v="315"/>
    <s v="Yes"/>
    <x v="0"/>
    <x v="0"/>
    <x v="3"/>
    <x v="1"/>
    <x v="0"/>
    <x v="2"/>
    <n v="2"/>
    <n v="13607.37"/>
    <x v="2"/>
    <s v="Tier - 1"/>
    <x v="2"/>
    <d v="1964-09-10T00:00:00"/>
    <x v="13"/>
    <x v="1"/>
    <x v="752"/>
  </r>
  <r>
    <s v="ID754"/>
    <s v="Ms."/>
    <s v="Margie"/>
    <s v="Prescott"/>
    <x v="605"/>
    <x v="188"/>
    <s v="No"/>
    <x v="0"/>
    <x v="0"/>
    <x v="3"/>
    <x v="1"/>
    <x v="0"/>
    <x v="2"/>
    <n v="0"/>
    <n v="13588.17"/>
    <x v="2"/>
    <s v="Tier - 1"/>
    <x v="1"/>
    <d v="1992-08-14T00:00:00"/>
    <x v="34"/>
    <x v="0"/>
    <x v="753"/>
  </r>
  <r>
    <s v="ID755"/>
    <s v="Mrs."/>
    <s v="Heidi"/>
    <s v="Hines"/>
    <x v="606"/>
    <x v="439"/>
    <s v="No"/>
    <x v="0"/>
    <x v="0"/>
    <x v="0"/>
    <x v="1"/>
    <x v="0"/>
    <x v="0"/>
    <n v="0"/>
    <n v="13566.04"/>
    <x v="2"/>
    <s v="Tier - 3"/>
    <x v="11"/>
    <d v="1968-07-15T00:00:00"/>
    <x v="0"/>
    <x v="0"/>
    <x v="754"/>
  </r>
  <r>
    <s v="ID756"/>
    <s v="Mr."/>
    <s v="Diego"/>
    <s v="Blanton"/>
    <x v="355"/>
    <x v="440"/>
    <s v="No"/>
    <x v="0"/>
    <x v="0"/>
    <x v="0"/>
    <x v="1"/>
    <x v="0"/>
    <x v="0"/>
    <n v="0"/>
    <n v="13555"/>
    <x v="2"/>
    <s v="Tier - 3"/>
    <x v="6"/>
    <d v="1960-07-11T00:00:00"/>
    <x v="15"/>
    <x v="1"/>
    <x v="755"/>
  </r>
  <r>
    <s v="ID757"/>
    <s v="Mr."/>
    <s v="Enrique"/>
    <s v="Bustamante"/>
    <x v="607"/>
    <x v="441"/>
    <s v="Yes"/>
    <x v="0"/>
    <x v="1"/>
    <x v="3"/>
    <x v="1"/>
    <x v="0"/>
    <x v="0"/>
    <n v="0"/>
    <n v="13511.28"/>
    <x v="2"/>
    <s v="Tier - 1"/>
    <x v="1"/>
    <d v="1963-10-14T00:00:00"/>
    <x v="8"/>
    <x v="1"/>
    <x v="756"/>
  </r>
  <r>
    <s v="ID758"/>
    <s v="Mr."/>
    <s v="Greg"/>
    <s v="McCann"/>
    <x v="608"/>
    <x v="315"/>
    <s v="No"/>
    <x v="0"/>
    <x v="0"/>
    <x v="0"/>
    <x v="1"/>
    <x v="0"/>
    <x v="2"/>
    <n v="3"/>
    <n v="13480.83"/>
    <x v="2"/>
    <s v="Tier - 2"/>
    <x v="8"/>
    <d v="1990-08-30T00:00:00"/>
    <x v="3"/>
    <x v="0"/>
    <x v="757"/>
  </r>
  <r>
    <s v="ID759"/>
    <s v="Mr."/>
    <s v="Filip"/>
    <s v="Schmole"/>
    <x v="609"/>
    <x v="442"/>
    <s v="Yes"/>
    <x v="0"/>
    <x v="0"/>
    <x v="3"/>
    <x v="1"/>
    <x v="0"/>
    <x v="0"/>
    <n v="1"/>
    <n v="13472.19"/>
    <x v="2"/>
    <s v="Tier - 2"/>
    <x v="1"/>
    <d v="1975-08-07T00:00:00"/>
    <x v="27"/>
    <x v="0"/>
    <x v="758"/>
  </r>
  <r>
    <s v="ID760"/>
    <s v="Ms."/>
    <s v="Rosemary"/>
    <s v="Barber"/>
    <x v="610"/>
    <x v="22"/>
    <s v="No"/>
    <x v="0"/>
    <x v="0"/>
    <x v="0"/>
    <x v="1"/>
    <x v="0"/>
    <x v="0"/>
    <n v="0"/>
    <n v="13470.86"/>
    <x v="2"/>
    <s v="Tier - 3"/>
    <x v="3"/>
    <d v="1960-07-24T00:00:00"/>
    <x v="15"/>
    <x v="1"/>
    <x v="759"/>
  </r>
  <r>
    <s v="ID761"/>
    <s v="Ms."/>
    <s v="Lisa"/>
    <s v="Reichmann"/>
    <x v="568"/>
    <x v="443"/>
    <s v="No"/>
    <x v="0"/>
    <x v="0"/>
    <x v="0"/>
    <x v="1"/>
    <x v="0"/>
    <x v="0"/>
    <n v="0"/>
    <n v="13470.8"/>
    <x v="2"/>
    <s v="Tier - 2"/>
    <x v="0"/>
    <d v="1960-07-28T00:00:00"/>
    <x v="15"/>
    <x v="1"/>
    <x v="760"/>
  </r>
  <r>
    <s v="ID762"/>
    <s v="Mr."/>
    <s v="Jason"/>
    <s v="Cavatorta"/>
    <x v="611"/>
    <x v="264"/>
    <s v="Yes"/>
    <x v="0"/>
    <x v="0"/>
    <x v="0"/>
    <x v="1"/>
    <x v="0"/>
    <x v="2"/>
    <n v="3"/>
    <n v="13465.8"/>
    <x v="2"/>
    <s v="Tier - 1"/>
    <x v="1"/>
    <d v="1985-08-19T00:00:00"/>
    <x v="17"/>
    <x v="0"/>
    <x v="761"/>
  </r>
  <r>
    <s v="ID763"/>
    <s v="Ms."/>
    <s v="Courtney"/>
    <s v="Yaeger"/>
    <x v="612"/>
    <x v="444"/>
    <s v="No"/>
    <x v="0"/>
    <x v="0"/>
    <x v="0"/>
    <x v="1"/>
    <x v="0"/>
    <x v="0"/>
    <n v="0"/>
    <n v="13462.52"/>
    <x v="2"/>
    <s v="Tier - 2"/>
    <x v="3"/>
    <d v="1960-12-16T00:00:00"/>
    <x v="15"/>
    <x v="1"/>
    <x v="762"/>
  </r>
  <r>
    <s v="ID764"/>
    <s v="Ms."/>
    <s v="Jennifer"/>
    <s v="Hughes"/>
    <x v="264"/>
    <x v="445"/>
    <s v="No"/>
    <x v="0"/>
    <x v="0"/>
    <x v="0"/>
    <x v="1"/>
    <x v="1"/>
    <x v="0"/>
    <n v="0"/>
    <n v="13457.96"/>
    <x v="2"/>
    <s v="Tier - 1"/>
    <x v="0"/>
    <d v="1960-07-11T00:00:00"/>
    <x v="15"/>
    <x v="1"/>
    <x v="763"/>
  </r>
  <r>
    <s v="ID765"/>
    <s v="Ms."/>
    <s v="Lauren"/>
    <s v="Donahue"/>
    <x v="613"/>
    <x v="446"/>
    <s v="No"/>
    <x v="0"/>
    <x v="0"/>
    <x v="0"/>
    <x v="1"/>
    <x v="1"/>
    <x v="0"/>
    <n v="0"/>
    <n v="13451.12"/>
    <x v="2"/>
    <s v="Tier - 1"/>
    <x v="3"/>
    <d v="1960-08-13T00:00:00"/>
    <x v="15"/>
    <x v="1"/>
    <x v="764"/>
  </r>
  <r>
    <s v="ID766"/>
    <s v="Ms."/>
    <s v="Ashley"/>
    <s v="Greenwell"/>
    <x v="614"/>
    <x v="447"/>
    <s v="Yes"/>
    <x v="0"/>
    <x v="0"/>
    <x v="3"/>
    <x v="1"/>
    <x v="0"/>
    <x v="0"/>
    <n v="1"/>
    <n v="13440.7"/>
    <x v="2"/>
    <s v="Tier - 2"/>
    <x v="1"/>
    <d v="1975-06-29T00:00:00"/>
    <x v="27"/>
    <x v="0"/>
    <x v="765"/>
  </r>
  <r>
    <s v="ID767"/>
    <s v="Ms."/>
    <s v="Alison"/>
    <s v="Steele"/>
    <x v="67"/>
    <x v="124"/>
    <s v="Yes"/>
    <x v="0"/>
    <x v="0"/>
    <x v="1"/>
    <x v="1"/>
    <x v="0"/>
    <x v="2"/>
    <n v="3"/>
    <n v="13430.27"/>
    <x v="2"/>
    <s v="Tier - 3"/>
    <x v="2"/>
    <d v="1966-11-14T00:00:00"/>
    <x v="24"/>
    <x v="1"/>
    <x v="766"/>
  </r>
  <r>
    <s v="ID768"/>
    <s v="Ms."/>
    <s v="Madeleine"/>
    <s v="Gunter"/>
    <x v="49"/>
    <x v="448"/>
    <s v="Yes"/>
    <x v="0"/>
    <x v="0"/>
    <x v="1"/>
    <x v="1"/>
    <x v="0"/>
    <x v="0"/>
    <n v="0"/>
    <n v="13429.04"/>
    <x v="2"/>
    <s v="Tier - 3"/>
    <x v="1"/>
    <d v="1961-11-03T00:00:00"/>
    <x v="12"/>
    <x v="1"/>
    <x v="767"/>
  </r>
  <r>
    <s v="ID769"/>
    <s v="Ms."/>
    <s v="Stacey"/>
    <s v="McDonough"/>
    <x v="519"/>
    <x v="159"/>
    <s v="No"/>
    <x v="0"/>
    <x v="0"/>
    <x v="0"/>
    <x v="1"/>
    <x v="0"/>
    <x v="2"/>
    <n v="0"/>
    <n v="13417.05"/>
    <x v="2"/>
    <s v="Tier - 3"/>
    <x v="1"/>
    <d v="1994-06-17T00:00:00"/>
    <x v="6"/>
    <x v="0"/>
    <x v="768"/>
  </r>
  <r>
    <s v="ID770"/>
    <s v="Ms."/>
    <s v="Kimberly"/>
    <s v="Sweetland"/>
    <x v="615"/>
    <x v="449"/>
    <s v="Yes"/>
    <x v="0"/>
    <x v="0"/>
    <x v="1"/>
    <x v="1"/>
    <x v="2"/>
    <x v="0"/>
    <n v="0"/>
    <n v="13415.04"/>
    <x v="2"/>
    <s v="Tier - 2"/>
    <x v="1"/>
    <d v="1961-07-22T00:00:00"/>
    <x v="12"/>
    <x v="1"/>
    <x v="769"/>
  </r>
  <r>
    <s v="ID771"/>
    <s v="Mr."/>
    <s v="Matthew"/>
    <s v="Hammersmith"/>
    <x v="616"/>
    <x v="74"/>
    <s v="No"/>
    <x v="0"/>
    <x v="0"/>
    <x v="3"/>
    <x v="1"/>
    <x v="0"/>
    <x v="1"/>
    <n v="0"/>
    <n v="13412.97"/>
    <x v="2"/>
    <s v="Tier - 3"/>
    <x v="8"/>
    <d v="1992-12-19T00:00:00"/>
    <x v="34"/>
    <x v="0"/>
    <x v="770"/>
  </r>
  <r>
    <s v="ID772"/>
    <s v="Mr."/>
    <s v="Michael"/>
    <s v="French"/>
    <x v="617"/>
    <x v="236"/>
    <s v="Yes"/>
    <x v="0"/>
    <x v="0"/>
    <x v="1"/>
    <x v="1"/>
    <x v="0"/>
    <x v="1"/>
    <n v="0"/>
    <n v="13405.39"/>
    <x v="2"/>
    <s v="Tier - 3"/>
    <x v="0"/>
    <d v="1959-12-20T00:00:00"/>
    <x v="10"/>
    <x v="1"/>
    <x v="771"/>
  </r>
  <r>
    <s v="ID773"/>
    <s v="Mr."/>
    <s v="Ben"/>
    <s v="Garbe"/>
    <x v="382"/>
    <x v="27"/>
    <s v="Yes"/>
    <x v="0"/>
    <x v="0"/>
    <x v="1"/>
    <x v="1"/>
    <x v="0"/>
    <x v="2"/>
    <n v="0"/>
    <n v="13393.76"/>
    <x v="2"/>
    <s v="Tier - 1"/>
    <x v="3"/>
    <d v="1959-11-25T00:00:00"/>
    <x v="10"/>
    <x v="1"/>
    <x v="772"/>
  </r>
  <r>
    <s v="ID774"/>
    <s v="Mr."/>
    <s v="Chris"/>
    <s v="Duncan"/>
    <x v="65"/>
    <x v="161"/>
    <s v="Yes"/>
    <x v="0"/>
    <x v="0"/>
    <x v="1"/>
    <x v="1"/>
    <x v="0"/>
    <x v="2"/>
    <n v="0"/>
    <n v="13390.56"/>
    <x v="2"/>
    <s v="Tier - 3"/>
    <x v="3"/>
    <d v="1959-12-09T00:00:00"/>
    <x v="10"/>
    <x v="1"/>
    <x v="773"/>
  </r>
  <r>
    <s v="ID775"/>
    <s v="Mr."/>
    <s v="Jeremy"/>
    <s v="Wallace"/>
    <x v="618"/>
    <x v="134"/>
    <s v="No"/>
    <x v="0"/>
    <x v="0"/>
    <x v="3"/>
    <x v="1"/>
    <x v="0"/>
    <x v="2"/>
    <n v="3"/>
    <n v="13383.67"/>
    <x v="2"/>
    <s v="Tier - 2"/>
    <x v="8"/>
    <d v="1984-06-06T00:00:00"/>
    <x v="33"/>
    <x v="0"/>
    <x v="774"/>
  </r>
  <r>
    <s v="ID776"/>
    <s v="Mrs."/>
    <s v="Amy"/>
    <s v="Tillman"/>
    <x v="619"/>
    <x v="409"/>
    <s v="No"/>
    <x v="0"/>
    <x v="1"/>
    <x v="3"/>
    <x v="1"/>
    <x v="0"/>
    <x v="2"/>
    <n v="2"/>
    <n v="13377.41"/>
    <x v="2"/>
    <s v="Tier - 3"/>
    <x v="11"/>
    <d v="1979-09-30T00:00:00"/>
    <x v="18"/>
    <x v="0"/>
    <x v="775"/>
  </r>
  <r>
    <s v="ID777"/>
    <s v="Mrs."/>
    <s v="Karen"/>
    <s v="Lee"/>
    <x v="620"/>
    <x v="450"/>
    <s v="Yes"/>
    <x v="0"/>
    <x v="0"/>
    <x v="3"/>
    <x v="1"/>
    <x v="0"/>
    <x v="2"/>
    <n v="0"/>
    <n v="13375.76"/>
    <x v="2"/>
    <s v="Tier - 2"/>
    <x v="14"/>
    <d v="1964-09-24T00:00:00"/>
    <x v="13"/>
    <x v="1"/>
    <x v="776"/>
  </r>
  <r>
    <s v="ID778"/>
    <s v="Ms."/>
    <s v="Tennille"/>
    <s v="Taylor"/>
    <x v="621"/>
    <x v="319"/>
    <s v="No"/>
    <x v="0"/>
    <x v="0"/>
    <x v="0"/>
    <x v="1"/>
    <x v="0"/>
    <x v="2"/>
    <n v="3"/>
    <n v="13360.94"/>
    <x v="2"/>
    <s v="Tier - 1"/>
    <x v="1"/>
    <d v="1990-10-02T00:00:00"/>
    <x v="3"/>
    <x v="0"/>
    <x v="777"/>
  </r>
  <r>
    <s v="ID779"/>
    <s v="Mr."/>
    <s v="Matt"/>
    <s v="McSween"/>
    <x v="226"/>
    <x v="451"/>
    <s v="No"/>
    <x v="0"/>
    <x v="0"/>
    <x v="0"/>
    <x v="1"/>
    <x v="0"/>
    <x v="0"/>
    <n v="0"/>
    <n v="13352.1"/>
    <x v="2"/>
    <s v="Tier - 1"/>
    <x v="1"/>
    <d v="1960-11-11T00:00:00"/>
    <x v="15"/>
    <x v="1"/>
    <x v="778"/>
  </r>
  <r>
    <s v="ID780"/>
    <s v="Ms."/>
    <s v="Emily"/>
    <s v="Schubert"/>
    <x v="622"/>
    <x v="251"/>
    <s v="Yes"/>
    <x v="0"/>
    <x v="0"/>
    <x v="0"/>
    <x v="1"/>
    <x v="0"/>
    <x v="2"/>
    <n v="2"/>
    <n v="13333.71"/>
    <x v="2"/>
    <s v="Tier - 2"/>
    <x v="1"/>
    <d v="1976-08-23T00:00:00"/>
    <x v="1"/>
    <x v="0"/>
    <x v="779"/>
  </r>
  <r>
    <s v="ID781"/>
    <s v="Mr."/>
    <s v="Justin"/>
    <s v="Lalanne"/>
    <x v="623"/>
    <x v="326"/>
    <s v="No"/>
    <x v="0"/>
    <x v="0"/>
    <x v="0"/>
    <x v="1"/>
    <x v="0"/>
    <x v="2"/>
    <n v="0"/>
    <n v="13292.52"/>
    <x v="2"/>
    <s v="Tier - 3"/>
    <x v="1"/>
    <d v="1994-07-01T00:00:00"/>
    <x v="6"/>
    <x v="0"/>
    <x v="780"/>
  </r>
  <r>
    <s v="ID782"/>
    <s v="Ms."/>
    <s v="Shalane"/>
    <s v="Flanagan"/>
    <x v="624"/>
    <x v="452"/>
    <s v="No"/>
    <x v="0"/>
    <x v="0"/>
    <x v="0"/>
    <x v="1"/>
    <x v="0"/>
    <x v="0"/>
    <n v="0"/>
    <n v="13228.85"/>
    <x v="2"/>
    <s v="Tier - 3"/>
    <x v="8"/>
    <d v="1962-10-11T00:00:00"/>
    <x v="5"/>
    <x v="1"/>
    <x v="781"/>
  </r>
  <r>
    <s v="ID783"/>
    <s v="Ms."/>
    <s v="Jessica"/>
    <s v="Arellano"/>
    <x v="625"/>
    <x v="453"/>
    <s v="No"/>
    <x v="0"/>
    <x v="0"/>
    <x v="0"/>
    <x v="1"/>
    <x v="1"/>
    <x v="0"/>
    <n v="1"/>
    <n v="13224.69"/>
    <x v="2"/>
    <s v="Tier - 2"/>
    <x v="3"/>
    <d v="1962-11-24T00:00:00"/>
    <x v="5"/>
    <x v="1"/>
    <x v="782"/>
  </r>
  <r>
    <s v="ID784"/>
    <s v="Ms."/>
    <s v="Melanie"/>
    <s v="Charette"/>
    <x v="626"/>
    <x v="454"/>
    <s v="No"/>
    <x v="0"/>
    <x v="0"/>
    <x v="0"/>
    <x v="1"/>
    <x v="0"/>
    <x v="0"/>
    <n v="2"/>
    <n v="13224.06"/>
    <x v="2"/>
    <s v="Tier - 3"/>
    <x v="2"/>
    <d v="1965-11-13T00:00:00"/>
    <x v="11"/>
    <x v="1"/>
    <x v="783"/>
  </r>
  <r>
    <s v="ID785"/>
    <s v="Ms."/>
    <s v="Ruth"/>
    <s v="Pena"/>
    <x v="589"/>
    <x v="455"/>
    <s v="No"/>
    <x v="0"/>
    <x v="0"/>
    <x v="0"/>
    <x v="1"/>
    <x v="1"/>
    <x v="0"/>
    <n v="0"/>
    <n v="13217.09"/>
    <x v="2"/>
    <s v="Tier - 1"/>
    <x v="2"/>
    <d v="1962-12-07T00:00:00"/>
    <x v="5"/>
    <x v="1"/>
    <x v="784"/>
  </r>
  <r>
    <s v="ID786"/>
    <s v="Ms."/>
    <s v="Una"/>
    <s v="Broderick"/>
    <x v="627"/>
    <x v="140"/>
    <s v="No"/>
    <x v="0"/>
    <x v="0"/>
    <x v="0"/>
    <x v="1"/>
    <x v="0"/>
    <x v="2"/>
    <n v="3"/>
    <n v="13214.43"/>
    <x v="2"/>
    <s v="Tier - 2"/>
    <x v="1"/>
    <d v="1982-10-15T00:00:00"/>
    <x v="37"/>
    <x v="0"/>
    <x v="785"/>
  </r>
  <r>
    <s v="ID787"/>
    <s v="Ms."/>
    <s v="Taralyn"/>
    <s v="Summers"/>
    <x v="628"/>
    <x v="221"/>
    <s v="No"/>
    <x v="0"/>
    <x v="0"/>
    <x v="0"/>
    <x v="1"/>
    <x v="3"/>
    <x v="0"/>
    <n v="0"/>
    <n v="13204.29"/>
    <x v="2"/>
    <s v="Tier - 1"/>
    <x v="2"/>
    <d v="1962-08-05T00:00:00"/>
    <x v="5"/>
    <x v="1"/>
    <x v="786"/>
  </r>
  <r>
    <s v="ID788"/>
    <s v="Mr."/>
    <s v="James"/>
    <s v="Fisher"/>
    <x v="629"/>
    <x v="411"/>
    <s v="Yes"/>
    <x v="0"/>
    <x v="0"/>
    <x v="1"/>
    <x v="1"/>
    <x v="0"/>
    <x v="0"/>
    <n v="0"/>
    <n v="13143.86"/>
    <x v="2"/>
    <s v="Tier - 2"/>
    <x v="4"/>
    <d v="1961-12-06T00:00:00"/>
    <x v="12"/>
    <x v="1"/>
    <x v="787"/>
  </r>
  <r>
    <s v="ID789"/>
    <s v="Mr."/>
    <s v="Ning"/>
    <s v="Zhou"/>
    <x v="203"/>
    <x v="108"/>
    <s v="Yes"/>
    <x v="0"/>
    <x v="0"/>
    <x v="1"/>
    <x v="1"/>
    <x v="0"/>
    <x v="0"/>
    <n v="0"/>
    <n v="13143.34"/>
    <x v="2"/>
    <s v="Tier - 2"/>
    <x v="15"/>
    <d v="1961-12-06T00:00:00"/>
    <x v="12"/>
    <x v="1"/>
    <x v="788"/>
  </r>
  <r>
    <s v="ID790"/>
    <s v="Mr."/>
    <s v="Joel"/>
    <s v="Clarke-Ames"/>
    <x v="351"/>
    <x v="456"/>
    <s v="Yes"/>
    <x v="0"/>
    <x v="0"/>
    <x v="1"/>
    <x v="1"/>
    <x v="2"/>
    <x v="0"/>
    <n v="0"/>
    <n v="13129.6"/>
    <x v="2"/>
    <s v="Tier - 2"/>
    <x v="6"/>
    <d v="1961-09-07T00:00:00"/>
    <x v="12"/>
    <x v="1"/>
    <x v="789"/>
  </r>
  <r>
    <s v="ID791"/>
    <s v="Ms."/>
    <s v="Pamela"/>
    <s v="Staton"/>
    <x v="378"/>
    <x v="252"/>
    <s v="No"/>
    <x v="0"/>
    <x v="0"/>
    <x v="0"/>
    <x v="1"/>
    <x v="1"/>
    <x v="2"/>
    <n v="0"/>
    <n v="13126.68"/>
    <x v="2"/>
    <s v="Tier - 3"/>
    <x v="3"/>
    <d v="1999-08-16T00:00:00"/>
    <x v="35"/>
    <x v="0"/>
    <x v="790"/>
  </r>
  <r>
    <s v="ID792"/>
    <s v="Ms."/>
    <s v="Brittney"/>
    <s v="Forster"/>
    <x v="322"/>
    <x v="457"/>
    <s v="Yes"/>
    <x v="0"/>
    <x v="1"/>
    <x v="3"/>
    <x v="1"/>
    <x v="0"/>
    <x v="0"/>
    <n v="0"/>
    <n v="13116.84"/>
    <x v="2"/>
    <s v="Tier - 1"/>
    <x v="1"/>
    <d v="1963-09-14T00:00:00"/>
    <x v="8"/>
    <x v="1"/>
    <x v="791"/>
  </r>
  <r>
    <s v="ID793"/>
    <s v="Mrs."/>
    <s v="Sheila"/>
    <s v="Monaghan"/>
    <x v="630"/>
    <x v="458"/>
    <s v="No"/>
    <x v="0"/>
    <x v="0"/>
    <x v="3"/>
    <x v="1"/>
    <x v="0"/>
    <x v="2"/>
    <n v="0"/>
    <n v="13113.51"/>
    <x v="2"/>
    <s v="Tier - 2"/>
    <x v="11"/>
    <d v="1992-08-12T00:00:00"/>
    <x v="34"/>
    <x v="0"/>
    <x v="792"/>
  </r>
  <r>
    <s v="ID794"/>
    <s v="Mr."/>
    <s v="Koji"/>
    <s v="Kawamoto"/>
    <x v="362"/>
    <x v="459"/>
    <s v="No"/>
    <x v="0"/>
    <x v="0"/>
    <x v="0"/>
    <x v="1"/>
    <x v="2"/>
    <x v="0"/>
    <n v="1"/>
    <n v="13112.6"/>
    <x v="2"/>
    <s v="Tier - 3"/>
    <x v="1"/>
    <d v="1962-08-02T00:00:00"/>
    <x v="5"/>
    <x v="1"/>
    <x v="793"/>
  </r>
  <r>
    <s v="ID795"/>
    <s v="Ms."/>
    <s v="Sarah"/>
    <s v="Dicharry"/>
    <x v="9"/>
    <x v="460"/>
    <s v="No"/>
    <x v="0"/>
    <x v="0"/>
    <x v="0"/>
    <x v="1"/>
    <x v="0"/>
    <x v="0"/>
    <n v="0"/>
    <n v="13110.79"/>
    <x v="2"/>
    <s v="Tier - 2"/>
    <x v="3"/>
    <d v="1971-10-30T00:00:00"/>
    <x v="14"/>
    <x v="0"/>
    <x v="794"/>
  </r>
  <r>
    <s v="ID796"/>
    <s v="Mrs."/>
    <s v="Colleen"/>
    <s v="Berry"/>
    <x v="10"/>
    <x v="461"/>
    <s v="No"/>
    <x v="0"/>
    <x v="0"/>
    <x v="0"/>
    <x v="1"/>
    <x v="0"/>
    <x v="0"/>
    <n v="2"/>
    <n v="13101.74"/>
    <x v="2"/>
    <s v="Tier - 2"/>
    <x v="11"/>
    <d v="1978-07-17T00:00:00"/>
    <x v="9"/>
    <x v="0"/>
    <x v="795"/>
  </r>
  <r>
    <s v="ID797"/>
    <s v="Ms."/>
    <s v="Deedra"/>
    <s v="Porfirio"/>
    <x v="631"/>
    <x v="390"/>
    <s v="Yes"/>
    <x v="0"/>
    <x v="0"/>
    <x v="1"/>
    <x v="1"/>
    <x v="0"/>
    <x v="0"/>
    <n v="0"/>
    <n v="13063.88"/>
    <x v="2"/>
    <s v="Tier - 2"/>
    <x v="3"/>
    <d v="1961-11-06T00:00:00"/>
    <x v="12"/>
    <x v="1"/>
    <x v="796"/>
  </r>
  <r>
    <s v="ID798"/>
    <s v="Mrs."/>
    <s v="Kulwinder"/>
    <s v="Thind"/>
    <x v="632"/>
    <x v="65"/>
    <s v="Yes"/>
    <x v="0"/>
    <x v="0"/>
    <x v="0"/>
    <x v="1"/>
    <x v="0"/>
    <x v="1"/>
    <n v="3"/>
    <n v="13051.22"/>
    <x v="2"/>
    <s v="Tier - 1"/>
    <x v="11"/>
    <d v="1985-10-26T00:00:00"/>
    <x v="17"/>
    <x v="0"/>
    <x v="797"/>
  </r>
  <r>
    <s v="ID799"/>
    <s v="Ms."/>
    <s v="Ann"/>
    <s v="Ryan"/>
    <x v="275"/>
    <x v="462"/>
    <s v="Yes"/>
    <x v="0"/>
    <x v="0"/>
    <x v="0"/>
    <x v="1"/>
    <x v="1"/>
    <x v="0"/>
    <n v="3"/>
    <n v="13047.33"/>
    <x v="2"/>
    <s v="Tier - 3"/>
    <x v="2"/>
    <d v="1967-08-06T00:00:00"/>
    <x v="22"/>
    <x v="1"/>
    <x v="798"/>
  </r>
  <r>
    <s v="ID800"/>
    <s v="Ms."/>
    <s v="Sarah"/>
    <s v="Horn"/>
    <x v="633"/>
    <x v="85"/>
    <s v="Yes"/>
    <x v="0"/>
    <x v="1"/>
    <x v="3"/>
    <x v="1"/>
    <x v="0"/>
    <x v="1"/>
    <n v="0"/>
    <n v="13044.41"/>
    <x v="2"/>
    <s v="Tier - 1"/>
    <x v="1"/>
    <d v="1969-09-23T00:00:00"/>
    <x v="16"/>
    <x v="0"/>
    <x v="799"/>
  </r>
  <r>
    <s v="ID801"/>
    <s v="Ms."/>
    <s v="Apryl"/>
    <s v="Sabadosa"/>
    <x v="634"/>
    <x v="463"/>
    <s v="Yes"/>
    <x v="0"/>
    <x v="0"/>
    <x v="1"/>
    <x v="1"/>
    <x v="1"/>
    <x v="0"/>
    <n v="0"/>
    <n v="13041.92"/>
    <x v="2"/>
    <s v="Tier - 1"/>
    <x v="3"/>
    <d v="1961-11-09T00:00:00"/>
    <x v="12"/>
    <x v="1"/>
    <x v="800"/>
  </r>
  <r>
    <s v="ID802"/>
    <s v="Mrs."/>
    <s v="Ilana"/>
    <s v="Casady"/>
    <x v="635"/>
    <x v="464"/>
    <s v="No"/>
    <x v="0"/>
    <x v="0"/>
    <x v="0"/>
    <x v="1"/>
    <x v="0"/>
    <x v="0"/>
    <n v="0"/>
    <n v="13023.93"/>
    <x v="2"/>
    <s v="Tier - 2"/>
    <x v="14"/>
    <d v="1965-11-04T00:00:00"/>
    <x v="11"/>
    <x v="1"/>
    <x v="801"/>
  </r>
  <r>
    <s v="ID803"/>
    <s v="Ms."/>
    <s v="Katherine"/>
    <s v="Phillips"/>
    <x v="443"/>
    <x v="159"/>
    <s v="Yes"/>
    <x v="0"/>
    <x v="0"/>
    <x v="3"/>
    <x v="1"/>
    <x v="0"/>
    <x v="2"/>
    <n v="1"/>
    <n v="13019.16"/>
    <x v="2"/>
    <s v="Tier - 1"/>
    <x v="2"/>
    <d v="1964-09-23T00:00:00"/>
    <x v="13"/>
    <x v="1"/>
    <x v="802"/>
  </r>
  <r>
    <s v="ID804"/>
    <s v="Ms."/>
    <s v="Katherine"/>
    <s v="Ahokas"/>
    <x v="636"/>
    <x v="308"/>
    <s v="No"/>
    <x v="0"/>
    <x v="0"/>
    <x v="0"/>
    <x v="1"/>
    <x v="2"/>
    <x v="0"/>
    <n v="0"/>
    <n v="13012.21"/>
    <x v="2"/>
    <s v="Tier - 1"/>
    <x v="1"/>
    <d v="1962-07-20T00:00:00"/>
    <x v="5"/>
    <x v="1"/>
    <x v="803"/>
  </r>
  <r>
    <s v="ID805"/>
    <s v="Mr."/>
    <s v="Karl"/>
    <s v="Hebert"/>
    <x v="637"/>
    <x v="319"/>
    <s v="No"/>
    <x v="0"/>
    <x v="0"/>
    <x v="1"/>
    <x v="1"/>
    <x v="0"/>
    <x v="2"/>
    <n v="0"/>
    <n v="13010.86"/>
    <x v="2"/>
    <s v="Tier - 2"/>
    <x v="1"/>
    <d v="1972-09-27T00:00:00"/>
    <x v="28"/>
    <x v="0"/>
    <x v="804"/>
  </r>
  <r>
    <s v="ID806"/>
    <s v="Mr."/>
    <s v="Stephen"/>
    <s v="Fair"/>
    <x v="638"/>
    <x v="272"/>
    <s v="Yes"/>
    <x v="0"/>
    <x v="1"/>
    <x v="3"/>
    <x v="1"/>
    <x v="0"/>
    <x v="1"/>
    <n v="0"/>
    <n v="13008.07"/>
    <x v="2"/>
    <s v="Tier - 3"/>
    <x v="1"/>
    <d v="1969-12-13T00:00:00"/>
    <x v="16"/>
    <x v="0"/>
    <x v="805"/>
  </r>
  <r>
    <s v="ID807"/>
    <s v="Mr."/>
    <s v="Will"/>
    <s v="Swenson"/>
    <x v="639"/>
    <x v="257"/>
    <s v="No"/>
    <x v="0"/>
    <x v="0"/>
    <x v="0"/>
    <x v="1"/>
    <x v="1"/>
    <x v="0"/>
    <n v="0"/>
    <n v="13004.95"/>
    <x v="2"/>
    <s v="Tier - 1"/>
    <x v="1"/>
    <d v="1962-06-24T00:00:00"/>
    <x v="5"/>
    <x v="1"/>
    <x v="806"/>
  </r>
  <r>
    <s v="ID808"/>
    <s v="Mr."/>
    <s v="Bradley"/>
    <s v="Revenis"/>
    <x v="640"/>
    <x v="465"/>
    <s v="Yes"/>
    <x v="0"/>
    <x v="0"/>
    <x v="0"/>
    <x v="1"/>
    <x v="0"/>
    <x v="0"/>
    <n v="1"/>
    <n v="13002.91"/>
    <x v="2"/>
    <s v="Tier - 1"/>
    <x v="1"/>
    <d v="1981-10-30T00:00:00"/>
    <x v="36"/>
    <x v="0"/>
    <x v="807"/>
  </r>
  <r>
    <s v="ID809"/>
    <s v="Mrs."/>
    <s v="Amy"/>
    <s v="Engnes"/>
    <x v="641"/>
    <x v="224"/>
    <s v="No"/>
    <x v="0"/>
    <x v="1"/>
    <x v="3"/>
    <x v="1"/>
    <x v="0"/>
    <x v="2"/>
    <n v="2"/>
    <n v="12994.12"/>
    <x v="2"/>
    <s v="Tier - 2"/>
    <x v="11"/>
    <d v="1979-11-27T00:00:00"/>
    <x v="18"/>
    <x v="0"/>
    <x v="808"/>
  </r>
  <r>
    <s v="ID810"/>
    <s v="Mr."/>
    <s v="Matthew"/>
    <s v="Wiltse"/>
    <x v="642"/>
    <x v="356"/>
    <s v="No"/>
    <x v="0"/>
    <x v="0"/>
    <x v="0"/>
    <x v="1"/>
    <x v="0"/>
    <x v="0"/>
    <n v="0"/>
    <n v="12982.87"/>
    <x v="2"/>
    <s v="Tier - 1"/>
    <x v="0"/>
    <d v="1960-11-28T00:00:00"/>
    <x v="15"/>
    <x v="1"/>
    <x v="809"/>
  </r>
  <r>
    <s v="ID811"/>
    <s v="Mr."/>
    <s v="Doug"/>
    <s v="Fernandez"/>
    <x v="440"/>
    <x v="466"/>
    <s v="No"/>
    <x v="0"/>
    <x v="0"/>
    <x v="0"/>
    <x v="1"/>
    <x v="0"/>
    <x v="0"/>
    <n v="0"/>
    <n v="12981.35"/>
    <x v="2"/>
    <s v="Tier - 3"/>
    <x v="0"/>
    <d v="1960-09-23T00:00:00"/>
    <x v="15"/>
    <x v="1"/>
    <x v="810"/>
  </r>
  <r>
    <s v="ID812"/>
    <s v="Mr."/>
    <s v="Tom"/>
    <s v="Edwards"/>
    <x v="396"/>
    <x v="467"/>
    <s v="No"/>
    <x v="0"/>
    <x v="0"/>
    <x v="0"/>
    <x v="1"/>
    <x v="0"/>
    <x v="0"/>
    <n v="0"/>
    <n v="12979.36"/>
    <x v="2"/>
    <s v="Tier - 1"/>
    <x v="3"/>
    <d v="1960-06-22T00:00:00"/>
    <x v="15"/>
    <x v="1"/>
    <x v="811"/>
  </r>
  <r>
    <s v="ID813"/>
    <s v="Mr."/>
    <s v="Jonathan"/>
    <s v="Pinney"/>
    <x v="643"/>
    <x v="211"/>
    <s v="No"/>
    <x v="0"/>
    <x v="0"/>
    <x v="0"/>
    <x v="1"/>
    <x v="2"/>
    <x v="0"/>
    <n v="0"/>
    <n v="12957.12"/>
    <x v="2"/>
    <s v="Tier - 1"/>
    <x v="3"/>
    <d v="1960-11-04T00:00:00"/>
    <x v="15"/>
    <x v="1"/>
    <x v="812"/>
  </r>
  <r>
    <s v="ID814"/>
    <s v="Mr."/>
    <s v="Wayne"/>
    <s v="Levy"/>
    <x v="644"/>
    <x v="296"/>
    <s v="Yes"/>
    <x v="0"/>
    <x v="0"/>
    <x v="1"/>
    <x v="1"/>
    <x v="0"/>
    <x v="0"/>
    <n v="0"/>
    <n v="12950.07"/>
    <x v="2"/>
    <s v="Tier - 1"/>
    <x v="1"/>
    <d v="1961-08-20T00:00:00"/>
    <x v="12"/>
    <x v="1"/>
    <x v="813"/>
  </r>
  <r>
    <s v="ID815"/>
    <s v="Mr."/>
    <s v="Nobuyori"/>
    <s v="Takeda"/>
    <x v="534"/>
    <x v="140"/>
    <s v="Yes"/>
    <x v="0"/>
    <x v="0"/>
    <x v="1"/>
    <x v="1"/>
    <x v="0"/>
    <x v="2"/>
    <n v="4"/>
    <n v="12949.16"/>
    <x v="2"/>
    <s v="Tier - 3"/>
    <x v="0"/>
    <d v="1966-12-22T00:00:00"/>
    <x v="24"/>
    <x v="1"/>
    <x v="814"/>
  </r>
  <r>
    <s v="ID816"/>
    <s v="Mr."/>
    <s v="Rich"/>
    <s v="Burke"/>
    <x v="47"/>
    <x v="468"/>
    <s v="Yes"/>
    <x v="0"/>
    <x v="1"/>
    <x v="3"/>
    <x v="1"/>
    <x v="0"/>
    <x v="0"/>
    <n v="2"/>
    <n v="12928.79"/>
    <x v="2"/>
    <s v="Tier - 2"/>
    <x v="0"/>
    <d v="1963-08-14T00:00:00"/>
    <x v="8"/>
    <x v="1"/>
    <x v="815"/>
  </r>
  <r>
    <s v="ID817"/>
    <s v="Mr."/>
    <s v="Marcos"/>
    <s v="Duarte"/>
    <x v="425"/>
    <x v="469"/>
    <s v="Yes"/>
    <x v="0"/>
    <x v="1"/>
    <x v="3"/>
    <x v="1"/>
    <x v="1"/>
    <x v="0"/>
    <n v="2"/>
    <n v="12925.89"/>
    <x v="2"/>
    <s v="Tier - 2"/>
    <x v="0"/>
    <d v="1963-09-01T00:00:00"/>
    <x v="8"/>
    <x v="1"/>
    <x v="816"/>
  </r>
  <r>
    <s v="ID818"/>
    <s v="Mr."/>
    <s v="Dave"/>
    <s v="Clark"/>
    <x v="247"/>
    <x v="97"/>
    <s v="Yes"/>
    <x v="0"/>
    <x v="1"/>
    <x v="3"/>
    <x v="1"/>
    <x v="1"/>
    <x v="0"/>
    <n v="1"/>
    <n v="12913.99"/>
    <x v="2"/>
    <s v="Tier - 2"/>
    <x v="4"/>
    <d v="1963-08-16T00:00:00"/>
    <x v="8"/>
    <x v="1"/>
    <x v="817"/>
  </r>
  <r>
    <s v="ID819"/>
    <s v="Mr."/>
    <s v="Andy"/>
    <s v="Nice"/>
    <x v="173"/>
    <x v="470"/>
    <s v="No"/>
    <x v="1"/>
    <x v="0"/>
    <x v="3"/>
    <x v="1"/>
    <x v="0"/>
    <x v="2"/>
    <n v="0"/>
    <n v="12890.06"/>
    <x v="2"/>
    <s v="Tier - 1"/>
    <x v="9"/>
    <d v="2004-07-09T00:00:00"/>
    <x v="41"/>
    <x v="2"/>
    <x v="818"/>
  </r>
  <r>
    <s v="ID820"/>
    <s v="Ms."/>
    <s v="Mary"/>
    <s v="Windler"/>
    <x v="645"/>
    <x v="436"/>
    <s v="No"/>
    <x v="0"/>
    <x v="0"/>
    <x v="3"/>
    <x v="1"/>
    <x v="0"/>
    <x v="2"/>
    <n v="3"/>
    <n v="12870.31"/>
    <x v="2"/>
    <s v="Tier - 3"/>
    <x v="1"/>
    <d v="1984-08-06T00:00:00"/>
    <x v="32"/>
    <x v="0"/>
    <x v="819"/>
  </r>
  <r>
    <s v="ID821"/>
    <s v="Mr."/>
    <s v="Marcus"/>
    <s v="Jones"/>
    <x v="646"/>
    <x v="471"/>
    <s v="Yes"/>
    <x v="0"/>
    <x v="1"/>
    <x v="3"/>
    <x v="1"/>
    <x v="1"/>
    <x v="0"/>
    <n v="0"/>
    <n v="12856.84"/>
    <x v="2"/>
    <s v="Tier - 3"/>
    <x v="13"/>
    <d v="1963-09-27T00:00:00"/>
    <x v="8"/>
    <x v="1"/>
    <x v="820"/>
  </r>
  <r>
    <s v="ID822"/>
    <s v="Mr."/>
    <s v="Thomas"/>
    <s v="Stevenson"/>
    <x v="647"/>
    <x v="472"/>
    <s v="No"/>
    <x v="0"/>
    <x v="0"/>
    <x v="1"/>
    <x v="1"/>
    <x v="0"/>
    <x v="0"/>
    <n v="0"/>
    <n v="12852.37"/>
    <x v="2"/>
    <s v="Tier - 1"/>
    <x v="1"/>
    <d v="1973-09-22T00:00:00"/>
    <x v="30"/>
    <x v="0"/>
    <x v="821"/>
  </r>
  <r>
    <s v="ID823"/>
    <s v="Mr."/>
    <s v="Robert"/>
    <s v="Humphrey"/>
    <x v="648"/>
    <x v="89"/>
    <s v="No"/>
    <x v="0"/>
    <x v="1"/>
    <x v="3"/>
    <x v="1"/>
    <x v="0"/>
    <x v="2"/>
    <n v="0"/>
    <n v="12847.24"/>
    <x v="2"/>
    <s v="Tier - 2"/>
    <x v="1"/>
    <d v="1993-09-27T00:00:00"/>
    <x v="20"/>
    <x v="0"/>
    <x v="822"/>
  </r>
  <r>
    <s v="ID824"/>
    <s v="Mr."/>
    <s v="Geoff"/>
    <s v="Nelson"/>
    <x v="649"/>
    <x v="473"/>
    <s v="No"/>
    <x v="1"/>
    <x v="0"/>
    <x v="3"/>
    <x v="0"/>
    <x v="3"/>
    <x v="2"/>
    <n v="2"/>
    <n v="12829.46"/>
    <x v="2"/>
    <s v="Tier - 3"/>
    <x v="4"/>
    <d v="2004-11-09T00:00:00"/>
    <x v="41"/>
    <x v="2"/>
    <x v="823"/>
  </r>
  <r>
    <s v="ID825"/>
    <s v="Mr."/>
    <s v="Chris"/>
    <s v="Payne"/>
    <x v="650"/>
    <x v="474"/>
    <s v="Yes"/>
    <x v="0"/>
    <x v="0"/>
    <x v="0"/>
    <x v="1"/>
    <x v="0"/>
    <x v="0"/>
    <n v="0"/>
    <n v="12823.25"/>
    <x v="2"/>
    <s v="Tier - 3"/>
    <x v="13"/>
    <d v="1967-09-25T00:00:00"/>
    <x v="22"/>
    <x v="1"/>
    <x v="824"/>
  </r>
  <r>
    <s v="ID826"/>
    <s v="Ms."/>
    <s v="Kate"/>
    <s v="Hails"/>
    <x v="651"/>
    <x v="423"/>
    <s v="Yes"/>
    <x v="0"/>
    <x v="1"/>
    <x v="3"/>
    <x v="1"/>
    <x v="1"/>
    <x v="0"/>
    <n v="0"/>
    <n v="12815.44"/>
    <x v="2"/>
    <s v="Tier - 3"/>
    <x v="2"/>
    <d v="1963-07-20T00:00:00"/>
    <x v="8"/>
    <x v="1"/>
    <x v="825"/>
  </r>
  <r>
    <s v="ID827"/>
    <s v="Ms."/>
    <s v="Kelli"/>
    <s v="Proctor"/>
    <x v="56"/>
    <x v="305"/>
    <s v="No"/>
    <x v="0"/>
    <x v="0"/>
    <x v="0"/>
    <x v="1"/>
    <x v="0"/>
    <x v="0"/>
    <n v="0"/>
    <n v="12797.21"/>
    <x v="2"/>
    <s v="Tier - 1"/>
    <x v="2"/>
    <d v="1978-07-24T00:00:00"/>
    <x v="9"/>
    <x v="0"/>
    <x v="826"/>
  </r>
  <r>
    <s v="ID828"/>
    <s v="Mrs."/>
    <s v="Maggie"/>
    <s v="Ryan"/>
    <x v="568"/>
    <x v="219"/>
    <s v="Yes"/>
    <x v="0"/>
    <x v="1"/>
    <x v="3"/>
    <x v="1"/>
    <x v="0"/>
    <x v="2"/>
    <n v="3"/>
    <n v="12788.18"/>
    <x v="2"/>
    <s v="Tier - 1"/>
    <x v="11"/>
    <d v="1983-10-29T00:00:00"/>
    <x v="33"/>
    <x v="0"/>
    <x v="827"/>
  </r>
  <r>
    <s v="ID829"/>
    <s v="Mrs."/>
    <s v="Michelle"/>
    <s v="Watson"/>
    <x v="652"/>
    <x v="475"/>
    <s v="Yes"/>
    <x v="0"/>
    <x v="1"/>
    <x v="3"/>
    <x v="1"/>
    <x v="1"/>
    <x v="0"/>
    <n v="0"/>
    <n v="12788.03"/>
    <x v="2"/>
    <s v="Tier - 3"/>
    <x v="14"/>
    <d v="1963-12-05T00:00:00"/>
    <x v="8"/>
    <x v="1"/>
    <x v="828"/>
  </r>
  <r>
    <s v="ID830"/>
    <s v="Mrs."/>
    <s v="Ashley"/>
    <s v="Gresh"/>
    <x v="653"/>
    <x v="351"/>
    <s v="No"/>
    <x v="0"/>
    <x v="0"/>
    <x v="1"/>
    <x v="1"/>
    <x v="0"/>
    <x v="2"/>
    <n v="0"/>
    <n v="12776.05"/>
    <x v="2"/>
    <s v="Tier - 3"/>
    <x v="11"/>
    <d v="1972-10-07T00:00:00"/>
    <x v="28"/>
    <x v="0"/>
    <x v="829"/>
  </r>
  <r>
    <s v="ID831"/>
    <s v="Mr."/>
    <s v="Michael"/>
    <s v="Anis"/>
    <x v="654"/>
    <x v="354"/>
    <s v="Yes"/>
    <x v="0"/>
    <x v="0"/>
    <x v="3"/>
    <x v="1"/>
    <x v="0"/>
    <x v="0"/>
    <n v="1"/>
    <n v="12770.27"/>
    <x v="2"/>
    <s v="Tier - 3"/>
    <x v="13"/>
    <d v="1975-09-25T00:00:00"/>
    <x v="27"/>
    <x v="0"/>
    <x v="830"/>
  </r>
  <r>
    <s v="ID832"/>
    <s v="Mr."/>
    <s v="Ryan"/>
    <s v="Swartz"/>
    <x v="18"/>
    <x v="476"/>
    <s v="No"/>
    <x v="0"/>
    <x v="0"/>
    <x v="0"/>
    <x v="1"/>
    <x v="0"/>
    <x v="0"/>
    <n v="0"/>
    <n v="12741.17"/>
    <x v="2"/>
    <s v="Tier - 1"/>
    <x v="6"/>
    <d v="1962-10-01T00:00:00"/>
    <x v="5"/>
    <x v="1"/>
    <x v="831"/>
  </r>
  <r>
    <s v="ID833"/>
    <s v="Mr."/>
    <s v="Matthew"/>
    <s v="Schluneker"/>
    <x v="366"/>
    <x v="477"/>
    <s v="No"/>
    <x v="0"/>
    <x v="0"/>
    <x v="0"/>
    <x v="1"/>
    <x v="1"/>
    <x v="0"/>
    <n v="0"/>
    <n v="12731"/>
    <x v="2"/>
    <s v="Tier - 3"/>
    <x v="4"/>
    <d v="1962-09-02T00:00:00"/>
    <x v="5"/>
    <x v="1"/>
    <x v="832"/>
  </r>
  <r>
    <s v="ID834"/>
    <s v="Mrs."/>
    <s v="Karine"/>
    <s v="Bellemare"/>
    <x v="655"/>
    <x v="478"/>
    <s v="Yes"/>
    <x v="0"/>
    <x v="0"/>
    <x v="3"/>
    <x v="1"/>
    <x v="0"/>
    <x v="1"/>
    <n v="3"/>
    <n v="12718.21"/>
    <x v="2"/>
    <s v="Tier - 1"/>
    <x v="11"/>
    <d v="1988-07-17T00:00:00"/>
    <x v="23"/>
    <x v="0"/>
    <x v="833"/>
  </r>
  <r>
    <s v="ID835"/>
    <s v="Ms."/>
    <s v="Antonia"/>
    <s v="Vitalo"/>
    <x v="656"/>
    <x v="463"/>
    <s v="Yes"/>
    <x v="0"/>
    <x v="0"/>
    <x v="1"/>
    <x v="1"/>
    <x v="0"/>
    <x v="0"/>
    <n v="0"/>
    <n v="12713"/>
    <x v="2"/>
    <s v="Tier - 1"/>
    <x v="3"/>
    <d v="1970-07-08T00:00:00"/>
    <x v="2"/>
    <x v="0"/>
    <x v="834"/>
  </r>
  <r>
    <s v="ID836"/>
    <s v="Ms."/>
    <s v="Casondra"/>
    <s v="Hamilton"/>
    <x v="657"/>
    <x v="184"/>
    <s v="Yes"/>
    <x v="0"/>
    <x v="0"/>
    <x v="3"/>
    <x v="1"/>
    <x v="0"/>
    <x v="1"/>
    <n v="0"/>
    <n v="12700.63"/>
    <x v="2"/>
    <s v="Tier - 3"/>
    <x v="3"/>
    <d v="1964-11-28T00:00:00"/>
    <x v="13"/>
    <x v="1"/>
    <x v="835"/>
  </r>
  <r>
    <s v="ID837"/>
    <s v="Ms."/>
    <s v="Wendy"/>
    <s v="Marshall"/>
    <x v="658"/>
    <x v="216"/>
    <s v="No"/>
    <x v="0"/>
    <x v="0"/>
    <x v="3"/>
    <x v="1"/>
    <x v="0"/>
    <x v="1"/>
    <n v="0"/>
    <n v="12699.56"/>
    <x v="2"/>
    <s v="Tier - 2"/>
    <x v="3"/>
    <d v="1992-07-07T00:00:00"/>
    <x v="34"/>
    <x v="0"/>
    <x v="836"/>
  </r>
  <r>
    <s v="ID838"/>
    <s v="Mr."/>
    <s v="Eric"/>
    <s v="Cale"/>
    <x v="106"/>
    <x v="466"/>
    <s v="No"/>
    <x v="0"/>
    <x v="0"/>
    <x v="0"/>
    <x v="1"/>
    <x v="0"/>
    <x v="0"/>
    <n v="0"/>
    <n v="12697.48"/>
    <x v="2"/>
    <s v="Tier - 3"/>
    <x v="13"/>
    <d v="1974-09-24T00:00:00"/>
    <x v="19"/>
    <x v="0"/>
    <x v="837"/>
  </r>
  <r>
    <s v="ID839"/>
    <s v="Ms."/>
    <s v="Elizabeth"/>
    <s v="Pittaway"/>
    <x v="9"/>
    <x v="479"/>
    <s v="No"/>
    <x v="0"/>
    <x v="0"/>
    <x v="0"/>
    <x v="1"/>
    <x v="0"/>
    <x v="0"/>
    <n v="0"/>
    <n v="12648.7"/>
    <x v="2"/>
    <s v="Tier - 2"/>
    <x v="0"/>
    <d v="1962-08-27T00:00:00"/>
    <x v="5"/>
    <x v="1"/>
    <x v="838"/>
  </r>
  <r>
    <s v="ID840"/>
    <s v="Ms."/>
    <s v="Laura"/>
    <s v="Bill"/>
    <x v="659"/>
    <x v="480"/>
    <s v="No"/>
    <x v="0"/>
    <x v="0"/>
    <x v="0"/>
    <x v="1"/>
    <x v="0"/>
    <x v="0"/>
    <n v="2"/>
    <n v="12646.21"/>
    <x v="2"/>
    <s v="Tier - 2"/>
    <x v="3"/>
    <d v="1965-09-14T00:00:00"/>
    <x v="11"/>
    <x v="1"/>
    <x v="839"/>
  </r>
  <r>
    <s v="ID841"/>
    <s v="Ms."/>
    <s v="Amelia"/>
    <s v="Antrim"/>
    <x v="660"/>
    <x v="481"/>
    <s v="No"/>
    <x v="0"/>
    <x v="0"/>
    <x v="0"/>
    <x v="1"/>
    <x v="0"/>
    <x v="0"/>
    <n v="0"/>
    <n v="12644.59"/>
    <x v="2"/>
    <s v="Tier - 2"/>
    <x v="3"/>
    <d v="1962-07-11T00:00:00"/>
    <x v="5"/>
    <x v="1"/>
    <x v="840"/>
  </r>
  <r>
    <s v="ID842"/>
    <s v="Ms."/>
    <s v="Amy"/>
    <s v="Doolittle-Crider"/>
    <x v="428"/>
    <x v="256"/>
    <s v="Yes"/>
    <x v="0"/>
    <x v="0"/>
    <x v="1"/>
    <x v="1"/>
    <x v="0"/>
    <x v="1"/>
    <n v="2"/>
    <n v="12643.38"/>
    <x v="2"/>
    <s v="Tier - 1"/>
    <x v="1"/>
    <d v="1966-12-17T00:00:00"/>
    <x v="24"/>
    <x v="1"/>
    <x v="841"/>
  </r>
  <r>
    <s v="ID843"/>
    <s v="Ms."/>
    <s v="Katie"/>
    <s v="Ruhlman"/>
    <x v="661"/>
    <x v="482"/>
    <s v="No"/>
    <x v="0"/>
    <x v="0"/>
    <x v="1"/>
    <x v="1"/>
    <x v="0"/>
    <x v="2"/>
    <n v="0"/>
    <n v="12640.24"/>
    <x v="2"/>
    <s v="Tier - 1"/>
    <x v="3"/>
    <d v="1972-09-05T00:00:00"/>
    <x v="28"/>
    <x v="0"/>
    <x v="842"/>
  </r>
  <r>
    <s v="ID844"/>
    <s v="Ms."/>
    <s v="Laura"/>
    <s v="Anderson"/>
    <x v="662"/>
    <x v="207"/>
    <s v="No"/>
    <x v="0"/>
    <x v="0"/>
    <x v="0"/>
    <x v="1"/>
    <x v="0"/>
    <x v="0"/>
    <n v="0"/>
    <n v="12638.2"/>
    <x v="2"/>
    <s v="Tier - 1"/>
    <x v="3"/>
    <d v="1962-07-22T00:00:00"/>
    <x v="5"/>
    <x v="1"/>
    <x v="843"/>
  </r>
  <r>
    <s v="ID845"/>
    <s v="Mrs."/>
    <s v="Mayumi"/>
    <s v="Uchiyama"/>
    <x v="663"/>
    <x v="290"/>
    <s v="No"/>
    <x v="0"/>
    <x v="0"/>
    <x v="0"/>
    <x v="1"/>
    <x v="2"/>
    <x v="0"/>
    <n v="0"/>
    <n v="12629.9"/>
    <x v="2"/>
    <s v="Tier - 3"/>
    <x v="0"/>
    <d v="1962-11-22T00:00:00"/>
    <x v="5"/>
    <x v="1"/>
    <x v="844"/>
  </r>
  <r>
    <s v="ID846"/>
    <s v="Ms."/>
    <s v="Vanessa"/>
    <s v="Desota"/>
    <x v="664"/>
    <x v="185"/>
    <s v="No"/>
    <x v="0"/>
    <x v="0"/>
    <x v="0"/>
    <x v="1"/>
    <x v="1"/>
    <x v="0"/>
    <n v="2"/>
    <n v="12629.17"/>
    <x v="2"/>
    <s v="Tier - 1"/>
    <x v="0"/>
    <d v="1965-10-04T00:00:00"/>
    <x v="11"/>
    <x v="1"/>
    <x v="845"/>
  </r>
  <r>
    <s v="ID847"/>
    <s v="Ms."/>
    <s v="Natali"/>
    <s v="Edmonds"/>
    <x v="665"/>
    <x v="483"/>
    <s v="Yes"/>
    <x v="0"/>
    <x v="0"/>
    <x v="1"/>
    <x v="1"/>
    <x v="0"/>
    <x v="0"/>
    <n v="0"/>
    <n v="12624.74"/>
    <x v="2"/>
    <s v="Tier - 1"/>
    <x v="1"/>
    <d v="1970-12-28T00:00:00"/>
    <x v="2"/>
    <x v="0"/>
    <x v="846"/>
  </r>
  <r>
    <s v="ID848"/>
    <s v="Ms."/>
    <s v="Beth"/>
    <s v="Otto"/>
    <x v="32"/>
    <x v="484"/>
    <s v="Yes"/>
    <x v="0"/>
    <x v="1"/>
    <x v="3"/>
    <x v="1"/>
    <x v="0"/>
    <x v="0"/>
    <n v="0"/>
    <n v="12622.18"/>
    <x v="2"/>
    <s v="Tier - 1"/>
    <x v="1"/>
    <d v="1963-08-19T00:00:00"/>
    <x v="8"/>
    <x v="1"/>
    <x v="847"/>
  </r>
  <r>
    <s v="ID849"/>
    <s v="Mr."/>
    <s v="Alex"/>
    <s v="Kurt"/>
    <x v="666"/>
    <x v="388"/>
    <s v="No"/>
    <x v="0"/>
    <x v="0"/>
    <x v="3"/>
    <x v="1"/>
    <x v="1"/>
    <x v="2"/>
    <n v="1"/>
    <n v="12609.89"/>
    <x v="2"/>
    <s v="Tier - 3"/>
    <x v="1"/>
    <d v="1998-11-18T00:00:00"/>
    <x v="44"/>
    <x v="0"/>
    <x v="848"/>
  </r>
  <r>
    <s v="ID850"/>
    <s v="Mr."/>
    <s v="Spencer"/>
    <s v="Duhaime"/>
    <x v="667"/>
    <x v="184"/>
    <s v="Yes"/>
    <x v="0"/>
    <x v="0"/>
    <x v="3"/>
    <x v="1"/>
    <x v="0"/>
    <x v="1"/>
    <n v="3"/>
    <n v="12600.46"/>
    <x v="2"/>
    <s v="Tier - 1"/>
    <x v="8"/>
    <d v="1988-08-11T00:00:00"/>
    <x v="23"/>
    <x v="0"/>
    <x v="849"/>
  </r>
  <r>
    <s v="ID851"/>
    <s v="Ms."/>
    <s v="Andee"/>
    <s v="Swann"/>
    <x v="668"/>
    <x v="485"/>
    <s v="Yes"/>
    <x v="0"/>
    <x v="0"/>
    <x v="1"/>
    <x v="1"/>
    <x v="0"/>
    <x v="0"/>
    <n v="5"/>
    <n v="12592.53"/>
    <x v="2"/>
    <s v="Tier - 2"/>
    <x v="0"/>
    <d v="1970-06-18T00:00:00"/>
    <x v="2"/>
    <x v="0"/>
    <x v="850"/>
  </r>
  <r>
    <s v="ID852"/>
    <s v="Mrs."/>
    <s v="Amy"/>
    <s v="Burton"/>
    <x v="669"/>
    <x v="93"/>
    <s v="Yes"/>
    <x v="0"/>
    <x v="1"/>
    <x v="3"/>
    <x v="1"/>
    <x v="0"/>
    <x v="2"/>
    <n v="0"/>
    <n v="12579.92"/>
    <x v="2"/>
    <s v="Tier - 1"/>
    <x v="14"/>
    <d v="1969-11-26T00:00:00"/>
    <x v="16"/>
    <x v="0"/>
    <x v="851"/>
  </r>
  <r>
    <s v="ID853"/>
    <s v="Mr."/>
    <s v="Joshua"/>
    <s v="Ricardi"/>
    <x v="670"/>
    <x v="486"/>
    <s v="Yes"/>
    <x v="0"/>
    <x v="0"/>
    <x v="1"/>
    <x v="1"/>
    <x v="0"/>
    <x v="0"/>
    <n v="0"/>
    <n v="12574.05"/>
    <x v="2"/>
    <s v="Tier - 1"/>
    <x v="3"/>
    <d v="1961-11-28T00:00:00"/>
    <x v="12"/>
    <x v="1"/>
    <x v="852"/>
  </r>
  <r>
    <s v="ID854"/>
    <s v="Mr."/>
    <s v="C"/>
    <s v="Joslyn"/>
    <x v="671"/>
    <x v="487"/>
    <s v="Yes"/>
    <x v="0"/>
    <x v="0"/>
    <x v="1"/>
    <x v="1"/>
    <x v="0"/>
    <x v="0"/>
    <n v="0"/>
    <n v="12557.61"/>
    <x v="2"/>
    <s v="Tier - 3"/>
    <x v="0"/>
    <d v="1961-11-28T00:00:00"/>
    <x v="12"/>
    <x v="1"/>
    <x v="853"/>
  </r>
  <r>
    <s v="ID855"/>
    <s v="Mr."/>
    <s v="Jeremy"/>
    <s v="Bennie"/>
    <x v="362"/>
    <x v="488"/>
    <s v="No"/>
    <x v="0"/>
    <x v="0"/>
    <x v="0"/>
    <x v="1"/>
    <x v="2"/>
    <x v="0"/>
    <n v="0"/>
    <n v="12523.6"/>
    <x v="2"/>
    <s v="Tier - 3"/>
    <x v="1"/>
    <d v="1962-10-16T00:00:00"/>
    <x v="5"/>
    <x v="1"/>
    <x v="854"/>
  </r>
  <r>
    <s v="ID856"/>
    <s v="Mr."/>
    <s v="Patrick"/>
    <s v="Kanyane"/>
    <x v="672"/>
    <x v="473"/>
    <s v="Yes"/>
    <x v="0"/>
    <x v="0"/>
    <x v="1"/>
    <x v="1"/>
    <x v="0"/>
    <x v="2"/>
    <n v="0"/>
    <n v="12499.88"/>
    <x v="2"/>
    <s v="Tier - 2"/>
    <x v="1"/>
    <d v="1966-07-12T00:00:00"/>
    <x v="24"/>
    <x v="1"/>
    <x v="855"/>
  </r>
  <r>
    <s v="ID857"/>
    <s v="Ms."/>
    <s v="Kelly"/>
    <s v="McFadden"/>
    <x v="673"/>
    <x v="266"/>
    <s v="No"/>
    <x v="0"/>
    <x v="0"/>
    <x v="0"/>
    <x v="1"/>
    <x v="0"/>
    <x v="0"/>
    <n v="3"/>
    <n v="12495.29"/>
    <x v="2"/>
    <s v="Tier - 3"/>
    <x v="1"/>
    <d v="1968-12-03T00:00:00"/>
    <x v="0"/>
    <x v="0"/>
    <x v="856"/>
  </r>
  <r>
    <s v="ID858"/>
    <s v="Ms."/>
    <s v="Katherine"/>
    <s v="Connolly"/>
    <x v="674"/>
    <x v="489"/>
    <s v="Yes"/>
    <x v="0"/>
    <x v="0"/>
    <x v="0"/>
    <x v="1"/>
    <x v="0"/>
    <x v="0"/>
    <n v="3"/>
    <n v="12485.8"/>
    <x v="2"/>
    <s v="Tier - 3"/>
    <x v="0"/>
    <d v="1967-09-01T00:00:00"/>
    <x v="22"/>
    <x v="1"/>
    <x v="857"/>
  </r>
  <r>
    <s v="ID859"/>
    <s v="Ms."/>
    <s v="Keila"/>
    <s v="Merino"/>
    <x v="403"/>
    <x v="488"/>
    <s v="No"/>
    <x v="0"/>
    <x v="0"/>
    <x v="0"/>
    <x v="1"/>
    <x v="2"/>
    <x v="0"/>
    <n v="3"/>
    <n v="12479.71"/>
    <x v="2"/>
    <s v="Tier - 3"/>
    <x v="1"/>
    <d v="1968-11-12T00:00:00"/>
    <x v="0"/>
    <x v="0"/>
    <x v="858"/>
  </r>
  <r>
    <s v="ID860"/>
    <s v="Ms."/>
    <s v="Zanae"/>
    <s v="Baird"/>
    <x v="675"/>
    <x v="490"/>
    <s v="No"/>
    <x v="0"/>
    <x v="0"/>
    <x v="0"/>
    <x v="1"/>
    <x v="2"/>
    <x v="0"/>
    <n v="3"/>
    <n v="12475.35"/>
    <x v="2"/>
    <s v="Tier - 1"/>
    <x v="1"/>
    <d v="1968-11-26T00:00:00"/>
    <x v="0"/>
    <x v="0"/>
    <x v="859"/>
  </r>
  <r>
    <s v="ID861"/>
    <s v="Mr."/>
    <s v="Alex"/>
    <s v="Locatelli"/>
    <x v="676"/>
    <x v="98"/>
    <s v="Yes"/>
    <x v="0"/>
    <x v="0"/>
    <x v="3"/>
    <x v="1"/>
    <x v="0"/>
    <x v="2"/>
    <n v="0"/>
    <n v="12452.25"/>
    <x v="2"/>
    <s v="Tier - 3"/>
    <x v="1"/>
    <d v="1995-08-09T00:00:00"/>
    <x v="40"/>
    <x v="0"/>
    <x v="860"/>
  </r>
  <r>
    <s v="ID862"/>
    <s v="Ms."/>
    <s v="Kathryn"/>
    <s v="Brake"/>
    <x v="520"/>
    <x v="259"/>
    <s v="Yes"/>
    <x v="0"/>
    <x v="0"/>
    <x v="3"/>
    <x v="1"/>
    <x v="0"/>
    <x v="1"/>
    <n v="0"/>
    <n v="12430.95"/>
    <x v="2"/>
    <s v="Tier - 3"/>
    <x v="2"/>
    <d v="1964-08-04T00:00:00"/>
    <x v="13"/>
    <x v="1"/>
    <x v="861"/>
  </r>
  <r>
    <s v="ID863"/>
    <s v="Mr."/>
    <s v="Jason"/>
    <s v="Jacobs"/>
    <x v="677"/>
    <x v="473"/>
    <s v="No"/>
    <x v="0"/>
    <x v="1"/>
    <x v="3"/>
    <x v="1"/>
    <x v="0"/>
    <x v="2"/>
    <n v="2"/>
    <n v="12408.29"/>
    <x v="2"/>
    <s v="Tier - 1"/>
    <x v="12"/>
    <d v="1979-07-14T00:00:00"/>
    <x v="18"/>
    <x v="0"/>
    <x v="862"/>
  </r>
  <r>
    <s v="ID864"/>
    <s v="Mr."/>
    <s v="Benjamin"/>
    <s v="Vaught"/>
    <x v="606"/>
    <x v="189"/>
    <s v="No"/>
    <x v="0"/>
    <x v="0"/>
    <x v="1"/>
    <x v="1"/>
    <x v="0"/>
    <x v="2"/>
    <n v="0"/>
    <n v="12407.3"/>
    <x v="2"/>
    <s v="Tier - 2"/>
    <x v="13"/>
    <d v="1972-08-21T00:00:00"/>
    <x v="28"/>
    <x v="0"/>
    <x v="863"/>
  </r>
  <r>
    <s v="ID865"/>
    <s v="Mr."/>
    <s v="Steven"/>
    <s v="Monteleone"/>
    <x v="678"/>
    <x v="368"/>
    <s v="No"/>
    <x v="0"/>
    <x v="0"/>
    <x v="0"/>
    <x v="1"/>
    <x v="0"/>
    <x v="2"/>
    <n v="0"/>
    <n v="12404.88"/>
    <x v="2"/>
    <s v="Tier - 3"/>
    <x v="4"/>
    <d v="1989-12-29T00:00:00"/>
    <x v="4"/>
    <x v="0"/>
    <x v="864"/>
  </r>
  <r>
    <s v="ID866"/>
    <s v="Mrs."/>
    <s v="Erika"/>
    <s v="Verdugo"/>
    <x v="679"/>
    <x v="398"/>
    <s v="No"/>
    <x v="0"/>
    <x v="0"/>
    <x v="0"/>
    <x v="1"/>
    <x v="1"/>
    <x v="0"/>
    <n v="0"/>
    <n v="12369.89"/>
    <x v="2"/>
    <s v="Tier - 2"/>
    <x v="2"/>
    <d v="1962-09-26T00:00:00"/>
    <x v="5"/>
    <x v="1"/>
    <x v="865"/>
  </r>
  <r>
    <s v="ID867"/>
    <s v="Mr."/>
    <s v="Chad"/>
    <s v="Sellers"/>
    <x v="315"/>
    <x v="120"/>
    <s v="Yes"/>
    <x v="0"/>
    <x v="0"/>
    <x v="1"/>
    <x v="1"/>
    <x v="0"/>
    <x v="2"/>
    <n v="3"/>
    <n v="12363.55"/>
    <x v="2"/>
    <s v="Tier - 3"/>
    <x v="3"/>
    <d v="1966-12-29T00:00:00"/>
    <x v="24"/>
    <x v="1"/>
    <x v="866"/>
  </r>
  <r>
    <s v="ID868"/>
    <s v="Mr."/>
    <s v="Mark"/>
    <s v="Bowman"/>
    <x v="680"/>
    <x v="491"/>
    <s v="Yes"/>
    <x v="0"/>
    <x v="1"/>
    <x v="3"/>
    <x v="1"/>
    <x v="0"/>
    <x v="0"/>
    <n v="1"/>
    <n v="12347.17"/>
    <x v="2"/>
    <s v="Tier - 3"/>
    <x v="3"/>
    <d v="1963-09-22T00:00:00"/>
    <x v="8"/>
    <x v="1"/>
    <x v="867"/>
  </r>
  <r>
    <s v="ID869"/>
    <s v="Mr."/>
    <s v="David"/>
    <s v="Marley"/>
    <x v="419"/>
    <x v="492"/>
    <s v="Yes"/>
    <x v="0"/>
    <x v="1"/>
    <x v="3"/>
    <x v="1"/>
    <x v="1"/>
    <x v="0"/>
    <n v="1"/>
    <n v="12333.83"/>
    <x v="2"/>
    <s v="Tier - 2"/>
    <x v="3"/>
    <d v="1963-08-02T00:00:00"/>
    <x v="8"/>
    <x v="1"/>
    <x v="868"/>
  </r>
  <r>
    <s v="ID870"/>
    <s v="Mr."/>
    <s v="Matthew"/>
    <s v="Grey"/>
    <x v="278"/>
    <x v="493"/>
    <s v="Yes"/>
    <x v="0"/>
    <x v="1"/>
    <x v="3"/>
    <x v="1"/>
    <x v="2"/>
    <x v="0"/>
    <n v="0"/>
    <n v="12323.94"/>
    <x v="2"/>
    <s v="Tier - 3"/>
    <x v="6"/>
    <d v="1963-08-29T00:00:00"/>
    <x v="8"/>
    <x v="1"/>
    <x v="869"/>
  </r>
  <r>
    <s v="ID871"/>
    <s v="Mrs."/>
    <s v="Orla"/>
    <s v="O'Rourke"/>
    <x v="681"/>
    <x v="494"/>
    <s v="Yes"/>
    <x v="0"/>
    <x v="1"/>
    <x v="3"/>
    <x v="1"/>
    <x v="1"/>
    <x v="0"/>
    <n v="0"/>
    <n v="12299.59"/>
    <x v="2"/>
    <s v="Tier - 1"/>
    <x v="14"/>
    <d v="1963-10-28T00:00:00"/>
    <x v="8"/>
    <x v="1"/>
    <x v="870"/>
  </r>
  <r>
    <s v="ID872"/>
    <s v="Ms."/>
    <s v="Shaista"/>
    <s v="Fatehali"/>
    <x v="682"/>
    <x v="239"/>
    <s v="No"/>
    <x v="0"/>
    <x v="0"/>
    <x v="0"/>
    <x v="1"/>
    <x v="0"/>
    <x v="2"/>
    <n v="3"/>
    <n v="12282.38"/>
    <x v="2"/>
    <s v="Tier - 1"/>
    <x v="3"/>
    <d v="1990-10-29T00:00:00"/>
    <x v="3"/>
    <x v="0"/>
    <x v="871"/>
  </r>
  <r>
    <s v="ID873"/>
    <s v="Mrs."/>
    <s v="Emily"/>
    <s v="Piza-Taylor"/>
    <x v="683"/>
    <x v="495"/>
    <s v="Yes"/>
    <x v="0"/>
    <x v="0"/>
    <x v="1"/>
    <x v="1"/>
    <x v="1"/>
    <x v="2"/>
    <n v="0"/>
    <n v="12282.03"/>
    <x v="2"/>
    <s v="Tier - 1"/>
    <x v="14"/>
    <d v="1966-11-16T00:00:00"/>
    <x v="24"/>
    <x v="1"/>
    <x v="872"/>
  </r>
  <r>
    <s v="ID874"/>
    <s v="Ms."/>
    <s v="Julie"/>
    <s v="Cavanaugh"/>
    <x v="203"/>
    <x v="295"/>
    <s v="Yes"/>
    <x v="0"/>
    <x v="0"/>
    <x v="0"/>
    <x v="1"/>
    <x v="0"/>
    <x v="0"/>
    <n v="2"/>
    <n v="12269.69"/>
    <x v="2"/>
    <s v="Tier - 2"/>
    <x v="1"/>
    <d v="1967-08-28T00:00:00"/>
    <x v="22"/>
    <x v="1"/>
    <x v="873"/>
  </r>
  <r>
    <s v="ID875"/>
    <s v="Ms."/>
    <s v="Megumi"/>
    <s v="Amako"/>
    <x v="101"/>
    <x v="68"/>
    <s v="Yes"/>
    <x v="0"/>
    <x v="0"/>
    <x v="0"/>
    <x v="1"/>
    <x v="0"/>
    <x v="0"/>
    <n v="2"/>
    <n v="12268.63"/>
    <x v="2"/>
    <s v="Tier - 1"/>
    <x v="1"/>
    <d v="1967-12-30T00:00:00"/>
    <x v="22"/>
    <x v="1"/>
    <x v="874"/>
  </r>
  <r>
    <s v="ID876"/>
    <s v="Ms."/>
    <s v="Skylar"/>
    <s v="Musa"/>
    <x v="684"/>
    <x v="335"/>
    <s v="Yes"/>
    <x v="0"/>
    <x v="0"/>
    <x v="1"/>
    <x v="1"/>
    <x v="0"/>
    <x v="2"/>
    <n v="2"/>
    <n v="12265.51"/>
    <x v="2"/>
    <s v="Tier - 3"/>
    <x v="0"/>
    <d v="1966-12-06T00:00:00"/>
    <x v="24"/>
    <x v="1"/>
    <x v="875"/>
  </r>
  <r>
    <s v="ID877"/>
    <s v="Mrs."/>
    <s v="Victoria"/>
    <s v="Phillippi"/>
    <x v="685"/>
    <x v="496"/>
    <s v="Yes"/>
    <x v="0"/>
    <x v="0"/>
    <x v="3"/>
    <x v="1"/>
    <x v="0"/>
    <x v="0"/>
    <n v="3"/>
    <n v="12255.04"/>
    <x v="2"/>
    <s v="Tier - 2"/>
    <x v="11"/>
    <d v="1986-08-13T00:00:00"/>
    <x v="26"/>
    <x v="0"/>
    <x v="876"/>
  </r>
  <r>
    <s v="ID878"/>
    <s v="Mrs."/>
    <s v="Amanda"/>
    <s v="Hoskins"/>
    <x v="11"/>
    <x v="497"/>
    <s v="No"/>
    <x v="0"/>
    <x v="0"/>
    <x v="0"/>
    <x v="1"/>
    <x v="0"/>
    <x v="2"/>
    <n v="3"/>
    <n v="12254.44"/>
    <x v="2"/>
    <s v="Tier - 3"/>
    <x v="11"/>
    <d v="1989-11-23T00:00:00"/>
    <x v="4"/>
    <x v="0"/>
    <x v="877"/>
  </r>
  <r>
    <s v="ID879"/>
    <s v="Ms."/>
    <s v="Renee"/>
    <s v="Imbalzano"/>
    <x v="243"/>
    <x v="498"/>
    <s v="No"/>
    <x v="0"/>
    <x v="0"/>
    <x v="0"/>
    <x v="1"/>
    <x v="0"/>
    <x v="0"/>
    <n v="0"/>
    <n v="12245.17"/>
    <x v="2"/>
    <s v="Tier - 1"/>
    <x v="1"/>
    <d v="1974-06-23T00:00:00"/>
    <x v="19"/>
    <x v="0"/>
    <x v="878"/>
  </r>
  <r>
    <s v="ID880"/>
    <s v="Ms."/>
    <s v="Nellie"/>
    <s v="Triedman"/>
    <x v="40"/>
    <x v="55"/>
    <s v="Yes"/>
    <x v="0"/>
    <x v="1"/>
    <x v="3"/>
    <x v="1"/>
    <x v="0"/>
    <x v="0"/>
    <n v="0"/>
    <n v="12244.53"/>
    <x v="2"/>
    <s v="Tier - 1"/>
    <x v="0"/>
    <d v="1963-07-17T00:00:00"/>
    <x v="8"/>
    <x v="1"/>
    <x v="879"/>
  </r>
  <r>
    <s v="ID881"/>
    <s v="Ms."/>
    <s v="Tamara"/>
    <s v="Lovuolo"/>
    <x v="686"/>
    <x v="122"/>
    <s v="Yes"/>
    <x v="0"/>
    <x v="0"/>
    <x v="1"/>
    <x v="1"/>
    <x v="1"/>
    <x v="2"/>
    <n v="0"/>
    <n v="12237.73"/>
    <x v="2"/>
    <s v="Tier - 3"/>
    <x v="1"/>
    <d v="1966-07-29T00:00:00"/>
    <x v="24"/>
    <x v="1"/>
    <x v="880"/>
  </r>
  <r>
    <s v="ID882"/>
    <s v="Ms."/>
    <s v="Joan"/>
    <s v="Chung"/>
    <x v="56"/>
    <x v="203"/>
    <s v="Yes"/>
    <x v="0"/>
    <x v="0"/>
    <x v="3"/>
    <x v="1"/>
    <x v="0"/>
    <x v="2"/>
    <n v="0"/>
    <n v="12235.84"/>
    <x v="2"/>
    <s v="Tier - 3"/>
    <x v="1"/>
    <d v="1964-10-15T00:00:00"/>
    <x v="13"/>
    <x v="1"/>
    <x v="881"/>
  </r>
  <r>
    <s v="ID883"/>
    <s v="Ms."/>
    <s v="Aimee"/>
    <s v="Newsom"/>
    <x v="419"/>
    <x v="404"/>
    <s v="Yes"/>
    <x v="0"/>
    <x v="1"/>
    <x v="3"/>
    <x v="1"/>
    <x v="1"/>
    <x v="0"/>
    <n v="0"/>
    <n v="12233.83"/>
    <x v="2"/>
    <s v="Tier - 1"/>
    <x v="3"/>
    <d v="1963-07-19T00:00:00"/>
    <x v="8"/>
    <x v="1"/>
    <x v="882"/>
  </r>
  <r>
    <s v="ID884"/>
    <s v="Ms."/>
    <s v="Suzanne"/>
    <s v="Harrington"/>
    <x v="687"/>
    <x v="229"/>
    <s v="Yes"/>
    <x v="0"/>
    <x v="0"/>
    <x v="3"/>
    <x v="1"/>
    <x v="0"/>
    <x v="1"/>
    <n v="0"/>
    <n v="12231.61"/>
    <x v="2"/>
    <s v="Tier - 3"/>
    <x v="1"/>
    <d v="1964-06-24T00:00:00"/>
    <x v="13"/>
    <x v="1"/>
    <x v="883"/>
  </r>
  <r>
    <s v="ID885"/>
    <s v="Ms."/>
    <s v="Kristin"/>
    <s v="Hoffman"/>
    <x v="360"/>
    <x v="109"/>
    <s v="Yes"/>
    <x v="0"/>
    <x v="0"/>
    <x v="3"/>
    <x v="1"/>
    <x v="1"/>
    <x v="1"/>
    <n v="0"/>
    <n v="12224.35"/>
    <x v="2"/>
    <s v="Tier - 1"/>
    <x v="1"/>
    <d v="1964-07-02T00:00:00"/>
    <x v="13"/>
    <x v="1"/>
    <x v="884"/>
  </r>
  <r>
    <s v="ID886"/>
    <s v="Ms."/>
    <s v="Bronwyn"/>
    <s v="Van"/>
    <x v="688"/>
    <x v="85"/>
    <s v="Yes"/>
    <x v="0"/>
    <x v="0"/>
    <x v="3"/>
    <x v="1"/>
    <x v="1"/>
    <x v="1"/>
    <n v="0"/>
    <n v="12222.9"/>
    <x v="2"/>
    <s v="Tier - 2"/>
    <x v="1"/>
    <d v="1964-07-20T00:00:00"/>
    <x v="13"/>
    <x v="1"/>
    <x v="885"/>
  </r>
  <r>
    <s v="ID887"/>
    <s v="Ms."/>
    <s v="Taylor"/>
    <s v="Feehley"/>
    <x v="689"/>
    <x v="65"/>
    <s v="No"/>
    <x v="0"/>
    <x v="0"/>
    <x v="0"/>
    <x v="1"/>
    <x v="0"/>
    <x v="1"/>
    <n v="2"/>
    <n v="12218.7"/>
    <x v="2"/>
    <s v="Tier - 1"/>
    <x v="1"/>
    <d v="1977-08-14T00:00:00"/>
    <x v="29"/>
    <x v="0"/>
    <x v="886"/>
  </r>
  <r>
    <s v="ID888"/>
    <s v="Mrs."/>
    <s v="Kimberly"/>
    <s v="Ashworth"/>
    <x v="690"/>
    <x v="149"/>
    <s v="No"/>
    <x v="0"/>
    <x v="0"/>
    <x v="0"/>
    <x v="1"/>
    <x v="0"/>
    <x v="1"/>
    <n v="3"/>
    <n v="12198.64"/>
    <x v="2"/>
    <s v="Tier - 3"/>
    <x v="11"/>
    <d v="1991-08-29T00:00:00"/>
    <x v="42"/>
    <x v="0"/>
    <x v="887"/>
  </r>
  <r>
    <s v="ID889"/>
    <s v="Mr."/>
    <s v="Joshua"/>
    <s v="Hansen"/>
    <x v="691"/>
    <x v="178"/>
    <s v="No"/>
    <x v="0"/>
    <x v="0"/>
    <x v="3"/>
    <x v="1"/>
    <x v="0"/>
    <x v="1"/>
    <n v="3"/>
    <n v="12148.2"/>
    <x v="2"/>
    <s v="Tier - 3"/>
    <x v="1"/>
    <d v="1987-10-05T00:00:00"/>
    <x v="38"/>
    <x v="0"/>
    <x v="888"/>
  </r>
  <r>
    <s v="ID890"/>
    <s v="Mr."/>
    <s v="Jeffrey"/>
    <s v="Czyz"/>
    <x v="692"/>
    <x v="499"/>
    <s v="No"/>
    <x v="0"/>
    <x v="0"/>
    <x v="0"/>
    <x v="1"/>
    <x v="1"/>
    <x v="0"/>
    <n v="0"/>
    <n v="12146.97"/>
    <x v="2"/>
    <s v="Tier - 3"/>
    <x v="3"/>
    <d v="1962-09-15T00:00:00"/>
    <x v="5"/>
    <x v="1"/>
    <x v="889"/>
  </r>
  <r>
    <s v="ID891"/>
    <s v="Mr."/>
    <s v="Andrew"/>
    <s v="Bauder"/>
    <x v="664"/>
    <x v="469"/>
    <s v="No"/>
    <x v="0"/>
    <x v="0"/>
    <x v="0"/>
    <x v="1"/>
    <x v="1"/>
    <x v="0"/>
    <n v="0"/>
    <n v="12142.58"/>
    <x v="2"/>
    <s v="Tier - 2"/>
    <x v="0"/>
    <d v="1962-11-04T00:00:00"/>
    <x v="5"/>
    <x v="1"/>
    <x v="890"/>
  </r>
  <r>
    <s v="ID892"/>
    <s v="Mr."/>
    <s v="Francisco"/>
    <s v="Mendoza"/>
    <x v="693"/>
    <x v="265"/>
    <s v="No"/>
    <x v="0"/>
    <x v="0"/>
    <x v="0"/>
    <x v="1"/>
    <x v="0"/>
    <x v="0"/>
    <n v="0"/>
    <n v="12137.6"/>
    <x v="2"/>
    <s v="Tier - 3"/>
    <x v="1"/>
    <d v="1974-09-16T00:00:00"/>
    <x v="19"/>
    <x v="0"/>
    <x v="891"/>
  </r>
  <r>
    <s v="ID893"/>
    <s v="Mrs."/>
    <s v="Rhonda"/>
    <s v="Glass"/>
    <x v="694"/>
    <x v="500"/>
    <s v="No"/>
    <x v="0"/>
    <x v="0"/>
    <x v="0"/>
    <x v="1"/>
    <x v="0"/>
    <x v="2"/>
    <n v="3"/>
    <n v="12130.8"/>
    <x v="2"/>
    <s v="Tier - 3"/>
    <x v="11"/>
    <d v="1991-11-06T00:00:00"/>
    <x v="42"/>
    <x v="0"/>
    <x v="892"/>
  </r>
  <r>
    <s v="ID894"/>
    <s v="Mr."/>
    <s v="John"/>
    <s v="Butcher"/>
    <x v="570"/>
    <x v="501"/>
    <s v="Yes"/>
    <x v="0"/>
    <x v="1"/>
    <x v="3"/>
    <x v="1"/>
    <x v="1"/>
    <x v="0"/>
    <n v="0"/>
    <n v="12129.61"/>
    <x v="2"/>
    <s v="Tier - 1"/>
    <x v="1"/>
    <d v="1963-06-04T00:00:00"/>
    <x v="5"/>
    <x v="1"/>
    <x v="893"/>
  </r>
  <r>
    <s v="ID895"/>
    <s v="Mr."/>
    <s v="Miles"/>
    <s v="Traiser"/>
    <x v="247"/>
    <x v="453"/>
    <s v="Yes"/>
    <x v="0"/>
    <x v="1"/>
    <x v="3"/>
    <x v="1"/>
    <x v="1"/>
    <x v="0"/>
    <n v="0"/>
    <n v="12124.99"/>
    <x v="2"/>
    <s v="Tier - 1"/>
    <x v="1"/>
    <d v="1963-07-20T00:00:00"/>
    <x v="8"/>
    <x v="1"/>
    <x v="894"/>
  </r>
  <r>
    <s v="ID896"/>
    <s v="Ms."/>
    <s v="Justyna"/>
    <s v="Mudy-Mader"/>
    <x v="65"/>
    <x v="400"/>
    <s v="No"/>
    <x v="0"/>
    <x v="0"/>
    <x v="0"/>
    <x v="1"/>
    <x v="0"/>
    <x v="0"/>
    <n v="3"/>
    <n v="12105.32"/>
    <x v="2"/>
    <s v="Tier - 3"/>
    <x v="3"/>
    <d v="1968-10-25T00:00:00"/>
    <x v="0"/>
    <x v="0"/>
    <x v="895"/>
  </r>
  <r>
    <s v="ID897"/>
    <s v="Ms."/>
    <s v="Lucille"/>
    <s v="Rogers"/>
    <x v="467"/>
    <x v="20"/>
    <s v="No"/>
    <x v="0"/>
    <x v="0"/>
    <x v="0"/>
    <x v="1"/>
    <x v="1"/>
    <x v="0"/>
    <n v="2"/>
    <n v="12096.65"/>
    <x v="2"/>
    <s v="Tier - 1"/>
    <x v="2"/>
    <d v="1968-12-09T00:00:00"/>
    <x v="0"/>
    <x v="0"/>
    <x v="896"/>
  </r>
  <r>
    <s v="ID898"/>
    <s v="Ms."/>
    <s v="April"/>
    <s v="Woo"/>
    <x v="257"/>
    <x v="502"/>
    <s v="No"/>
    <x v="0"/>
    <x v="0"/>
    <x v="0"/>
    <x v="1"/>
    <x v="2"/>
    <x v="0"/>
    <n v="3"/>
    <n v="12094.48"/>
    <x v="2"/>
    <s v="Tier - 3"/>
    <x v="3"/>
    <d v="1968-06-21T00:00:00"/>
    <x v="0"/>
    <x v="0"/>
    <x v="897"/>
  </r>
  <r>
    <s v="ID899"/>
    <s v="Mr."/>
    <s v="Robert"/>
    <s v="Walsh"/>
    <x v="695"/>
    <x v="58"/>
    <s v="No"/>
    <x v="0"/>
    <x v="0"/>
    <x v="3"/>
    <x v="1"/>
    <x v="0"/>
    <x v="1"/>
    <n v="3"/>
    <n v="12091.34"/>
    <x v="2"/>
    <s v="Tier - 2"/>
    <x v="12"/>
    <d v="1984-09-02T00:00:00"/>
    <x v="32"/>
    <x v="0"/>
    <x v="898"/>
  </r>
  <r>
    <s v="ID900"/>
    <s v="Mrs."/>
    <s v="Alyssa"/>
    <s v="White"/>
    <x v="696"/>
    <x v="12"/>
    <s v="Yes"/>
    <x v="0"/>
    <x v="0"/>
    <x v="3"/>
    <x v="1"/>
    <x v="0"/>
    <x v="0"/>
    <n v="3"/>
    <n v="12048.13"/>
    <x v="2"/>
    <s v="Tier - 2"/>
    <x v="11"/>
    <d v="1986-09-07T00:00:00"/>
    <x v="26"/>
    <x v="0"/>
    <x v="899"/>
  </r>
  <r>
    <s v="ID901"/>
    <s v="Ms."/>
    <s v="Jessica"/>
    <s v="Sheppard"/>
    <x v="401"/>
    <x v="103"/>
    <s v="Yes"/>
    <x v="0"/>
    <x v="0"/>
    <x v="1"/>
    <x v="1"/>
    <x v="1"/>
    <x v="2"/>
    <n v="1"/>
    <n v="12044.34"/>
    <x v="2"/>
    <s v="Tier - 1"/>
    <x v="1"/>
    <d v="1966-11-24T00:00:00"/>
    <x v="24"/>
    <x v="1"/>
    <x v="900"/>
  </r>
  <r>
    <s v="ID902"/>
    <s v="Mr."/>
    <s v="Patrick"/>
    <s v="Doran"/>
    <x v="697"/>
    <x v="81"/>
    <s v="No"/>
    <x v="0"/>
    <x v="1"/>
    <x v="3"/>
    <x v="1"/>
    <x v="0"/>
    <x v="2"/>
    <n v="2"/>
    <n v="12035.18"/>
    <x v="2"/>
    <s v="Tier - 3"/>
    <x v="13"/>
    <d v="1979-10-16T00:00:00"/>
    <x v="18"/>
    <x v="0"/>
    <x v="901"/>
  </r>
  <r>
    <s v="ID903"/>
    <s v="Ms."/>
    <s v="Emilie"/>
    <s v="Labrosse"/>
    <x v="698"/>
    <x v="130"/>
    <s v="No"/>
    <x v="0"/>
    <x v="0"/>
    <x v="0"/>
    <x v="1"/>
    <x v="2"/>
    <x v="0"/>
    <n v="1"/>
    <n v="12032.33"/>
    <x v="2"/>
    <s v="Tier - 1"/>
    <x v="3"/>
    <d v="1965-10-29T00:00:00"/>
    <x v="11"/>
    <x v="1"/>
    <x v="902"/>
  </r>
  <r>
    <s v="ID904"/>
    <s v="Ms."/>
    <s v="Caitlin"/>
    <s v="Thomas"/>
    <x v="699"/>
    <x v="503"/>
    <s v="No"/>
    <x v="0"/>
    <x v="0"/>
    <x v="0"/>
    <x v="1"/>
    <x v="2"/>
    <x v="0"/>
    <n v="0"/>
    <n v="12029.29"/>
    <x v="2"/>
    <s v="Tier - 2"/>
    <x v="2"/>
    <d v="1965-06-09T00:00:00"/>
    <x v="11"/>
    <x v="1"/>
    <x v="903"/>
  </r>
  <r>
    <s v="ID905"/>
    <s v="Mr."/>
    <s v="Joseph"/>
    <s v="Lesniak"/>
    <x v="566"/>
    <x v="200"/>
    <s v="No"/>
    <x v="0"/>
    <x v="0"/>
    <x v="0"/>
    <x v="1"/>
    <x v="0"/>
    <x v="1"/>
    <n v="3"/>
    <n v="12001.29"/>
    <x v="2"/>
    <s v="Tier - 3"/>
    <x v="13"/>
    <d v="1982-10-17T00:00:00"/>
    <x v="37"/>
    <x v="0"/>
    <x v="904"/>
  </r>
  <r>
    <s v="ID906"/>
    <s v="Ms."/>
    <s v="Wendy"/>
    <s v="Prowse"/>
    <x v="700"/>
    <x v="70"/>
    <s v="No"/>
    <x v="0"/>
    <x v="1"/>
    <x v="3"/>
    <x v="1"/>
    <x v="0"/>
    <x v="2"/>
    <n v="0"/>
    <n v="11994.89"/>
    <x v="2"/>
    <s v="Tier - 2"/>
    <x v="1"/>
    <d v="1993-12-12T00:00:00"/>
    <x v="20"/>
    <x v="0"/>
    <x v="905"/>
  </r>
  <r>
    <s v="ID907"/>
    <s v="Mrs."/>
    <s v="Leah"/>
    <s v="Seigel"/>
    <x v="677"/>
    <x v="208"/>
    <s v="Yes"/>
    <x v="0"/>
    <x v="1"/>
    <x v="3"/>
    <x v="1"/>
    <x v="0"/>
    <x v="1"/>
    <n v="3"/>
    <n v="11987.68"/>
    <x v="2"/>
    <s v="Tier - 2"/>
    <x v="11"/>
    <d v="1983-07-04T00:00:00"/>
    <x v="33"/>
    <x v="0"/>
    <x v="906"/>
  </r>
  <r>
    <s v="ID908"/>
    <s v="Mr."/>
    <s v="Wayne"/>
    <s v="Blas"/>
    <x v="25"/>
    <x v="386"/>
    <s v="Yes"/>
    <x v="0"/>
    <x v="0"/>
    <x v="0"/>
    <x v="1"/>
    <x v="0"/>
    <x v="0"/>
    <n v="3"/>
    <n v="11987.17"/>
    <x v="2"/>
    <s v="Tier - 3"/>
    <x v="0"/>
    <d v="1967-12-22T00:00:00"/>
    <x v="22"/>
    <x v="1"/>
    <x v="907"/>
  </r>
  <r>
    <s v="ID909"/>
    <s v="Mr."/>
    <s v="Jason"/>
    <s v="Simpson"/>
    <x v="701"/>
    <x v="31"/>
    <s v="Yes"/>
    <x v="0"/>
    <x v="0"/>
    <x v="3"/>
    <x v="1"/>
    <x v="0"/>
    <x v="2"/>
    <n v="1"/>
    <n v="11946.63"/>
    <x v="2"/>
    <s v="Tier - 2"/>
    <x v="0"/>
    <d v="1964-09-29T00:00:00"/>
    <x v="13"/>
    <x v="1"/>
    <x v="908"/>
  </r>
  <r>
    <s v="ID910"/>
    <s v="Mr."/>
    <s v="Floris"/>
    <s v="Gierman"/>
    <x v="44"/>
    <x v="271"/>
    <s v="No"/>
    <x v="0"/>
    <x v="0"/>
    <x v="0"/>
    <x v="1"/>
    <x v="0"/>
    <x v="0"/>
    <n v="1"/>
    <n v="11945.13"/>
    <x v="2"/>
    <s v="Tier - 2"/>
    <x v="1"/>
    <d v="1965-11-01T00:00:00"/>
    <x v="11"/>
    <x v="1"/>
    <x v="909"/>
  </r>
  <r>
    <s v="ID911"/>
    <s v="Mr."/>
    <s v="Marc"/>
    <s v="Jeuland"/>
    <x v="702"/>
    <x v="353"/>
    <s v="Yes"/>
    <x v="0"/>
    <x v="0"/>
    <x v="3"/>
    <x v="1"/>
    <x v="0"/>
    <x v="2"/>
    <n v="0"/>
    <n v="11944.59"/>
    <x v="2"/>
    <s v="Tier - 2"/>
    <x v="4"/>
    <d v="1964-12-25T00:00:00"/>
    <x v="13"/>
    <x v="1"/>
    <x v="910"/>
  </r>
  <r>
    <s v="ID912"/>
    <s v="Mr."/>
    <s v="Christopher"/>
    <s v="Chorney"/>
    <x v="525"/>
    <x v="374"/>
    <s v="No"/>
    <x v="0"/>
    <x v="0"/>
    <x v="0"/>
    <x v="1"/>
    <x v="0"/>
    <x v="2"/>
    <n v="3"/>
    <n v="11941.83"/>
    <x v="2"/>
    <s v="Tier - 1"/>
    <x v="8"/>
    <d v="1991-10-19T00:00:00"/>
    <x v="42"/>
    <x v="0"/>
    <x v="911"/>
  </r>
  <r>
    <s v="ID913"/>
    <s v="Mr."/>
    <s v="Kevin"/>
    <s v="Rook"/>
    <x v="703"/>
    <x v="159"/>
    <s v="Yes"/>
    <x v="0"/>
    <x v="0"/>
    <x v="3"/>
    <x v="1"/>
    <x v="0"/>
    <x v="2"/>
    <n v="0"/>
    <n v="11938.26"/>
    <x v="2"/>
    <s v="Tier - 3"/>
    <x v="9"/>
    <d v="1964-08-02T00:00:00"/>
    <x v="13"/>
    <x v="1"/>
    <x v="912"/>
  </r>
  <r>
    <s v="ID914"/>
    <s v="Mr."/>
    <s v="Aharon"/>
    <s v="Wright"/>
    <x v="524"/>
    <x v="252"/>
    <s v="Yes"/>
    <x v="0"/>
    <x v="0"/>
    <x v="3"/>
    <x v="1"/>
    <x v="1"/>
    <x v="2"/>
    <n v="0"/>
    <n v="11931.13"/>
    <x v="2"/>
    <s v="Tier - 1"/>
    <x v="9"/>
    <d v="1964-12-20T00:00:00"/>
    <x v="13"/>
    <x v="1"/>
    <x v="913"/>
  </r>
  <r>
    <s v="ID915"/>
    <s v="Mr."/>
    <s v="Lawrence"/>
    <s v="Chin"/>
    <x v="190"/>
    <x v="251"/>
    <s v="Yes"/>
    <x v="0"/>
    <x v="0"/>
    <x v="3"/>
    <x v="1"/>
    <x v="1"/>
    <x v="2"/>
    <n v="0"/>
    <n v="11918.2"/>
    <x v="2"/>
    <s v="Tier - 1"/>
    <x v="13"/>
    <d v="1964-11-19T00:00:00"/>
    <x v="13"/>
    <x v="1"/>
    <x v="914"/>
  </r>
  <r>
    <s v="ID916"/>
    <s v="Mr."/>
    <s v="Malcolm"/>
    <s v="White"/>
    <x v="704"/>
    <x v="352"/>
    <s v="No"/>
    <x v="1"/>
    <x v="0"/>
    <x v="3"/>
    <x v="1"/>
    <x v="2"/>
    <x v="2"/>
    <n v="2"/>
    <n v="11884.05"/>
    <x v="2"/>
    <s v="Tier - 3"/>
    <x v="0"/>
    <d v="2004-06-02T00:00:00"/>
    <x v="39"/>
    <x v="0"/>
    <x v="915"/>
  </r>
  <r>
    <s v="ID917"/>
    <s v="Ms."/>
    <s v="Anna"/>
    <s v="Savage"/>
    <x v="705"/>
    <x v="306"/>
    <s v="Yes"/>
    <x v="0"/>
    <x v="0"/>
    <x v="0"/>
    <x v="1"/>
    <x v="0"/>
    <x v="0"/>
    <n v="2"/>
    <n v="11881.97"/>
    <x v="2"/>
    <s v="Tier - 1"/>
    <x v="0"/>
    <d v="1967-10-29T00:00:00"/>
    <x v="22"/>
    <x v="1"/>
    <x v="916"/>
  </r>
  <r>
    <s v="ID918"/>
    <s v="Ms."/>
    <s v="Jenny"/>
    <s v="Hitchings"/>
    <x v="425"/>
    <x v="423"/>
    <s v="Yes"/>
    <x v="0"/>
    <x v="0"/>
    <x v="0"/>
    <x v="1"/>
    <x v="1"/>
    <x v="0"/>
    <n v="2"/>
    <n v="11881.36"/>
    <x v="2"/>
    <s v="Tier - 2"/>
    <x v="3"/>
    <d v="1967-07-14T00:00:00"/>
    <x v="22"/>
    <x v="1"/>
    <x v="917"/>
  </r>
  <r>
    <s v="ID919"/>
    <s v="Ms."/>
    <s v="Melissa"/>
    <s v="Truitt"/>
    <x v="443"/>
    <x v="504"/>
    <s v="Yes"/>
    <x v="0"/>
    <x v="0"/>
    <x v="0"/>
    <x v="1"/>
    <x v="0"/>
    <x v="0"/>
    <n v="1"/>
    <n v="11879.1"/>
    <x v="2"/>
    <s v="Tier - 3"/>
    <x v="2"/>
    <d v="1967-08-24T00:00:00"/>
    <x v="22"/>
    <x v="1"/>
    <x v="918"/>
  </r>
  <r>
    <s v="ID920"/>
    <s v="Ms."/>
    <s v="Chia"/>
    <s v="Chang"/>
    <x v="171"/>
    <x v="279"/>
    <s v="No"/>
    <x v="0"/>
    <x v="0"/>
    <x v="0"/>
    <x v="1"/>
    <x v="0"/>
    <x v="0"/>
    <n v="0"/>
    <n v="11858.56"/>
    <x v="2"/>
    <s v="Tier - 3"/>
    <x v="3"/>
    <d v="1974-07-07T00:00:00"/>
    <x v="19"/>
    <x v="0"/>
    <x v="919"/>
  </r>
  <r>
    <s v="ID921"/>
    <s v="Ms."/>
    <s v="Laura"/>
    <s v="Frey"/>
    <x v="85"/>
    <x v="173"/>
    <s v="Yes"/>
    <x v="0"/>
    <x v="0"/>
    <x v="3"/>
    <x v="1"/>
    <x v="0"/>
    <x v="2"/>
    <n v="0"/>
    <n v="11856.41"/>
    <x v="2"/>
    <s v="Tier - 2"/>
    <x v="0"/>
    <d v="1964-09-29T00:00:00"/>
    <x v="13"/>
    <x v="1"/>
    <x v="920"/>
  </r>
  <r>
    <s v="ID922"/>
    <s v="Ms."/>
    <s v="Aditi"/>
    <s v="Krishna"/>
    <x v="382"/>
    <x v="339"/>
    <s v="Yes"/>
    <x v="0"/>
    <x v="0"/>
    <x v="3"/>
    <x v="1"/>
    <x v="0"/>
    <x v="2"/>
    <n v="0"/>
    <n v="11848.14"/>
    <x v="2"/>
    <s v="Tier - 2"/>
    <x v="3"/>
    <d v="1964-06-27T00:00:00"/>
    <x v="13"/>
    <x v="1"/>
    <x v="921"/>
  </r>
  <r>
    <s v="ID923"/>
    <s v="Ms."/>
    <s v="Leah"/>
    <s v="Maher"/>
    <x v="80"/>
    <x v="480"/>
    <s v="No"/>
    <x v="0"/>
    <x v="0"/>
    <x v="0"/>
    <x v="1"/>
    <x v="0"/>
    <x v="0"/>
    <n v="0"/>
    <n v="11842.62"/>
    <x v="2"/>
    <s v="Tier - 3"/>
    <x v="1"/>
    <d v="1965-11-10T00:00:00"/>
    <x v="11"/>
    <x v="1"/>
    <x v="922"/>
  </r>
  <r>
    <s v="ID924"/>
    <s v="Ms."/>
    <s v="Marianne"/>
    <s v="Boivin"/>
    <x v="683"/>
    <x v="69"/>
    <s v="Yes"/>
    <x v="0"/>
    <x v="0"/>
    <x v="3"/>
    <x v="1"/>
    <x v="1"/>
    <x v="2"/>
    <n v="0"/>
    <n v="11842.44"/>
    <x v="2"/>
    <s v="Tier - 2"/>
    <x v="3"/>
    <d v="1964-07-11T00:00:00"/>
    <x v="13"/>
    <x v="1"/>
    <x v="923"/>
  </r>
  <r>
    <s v="ID925"/>
    <s v="Ms."/>
    <s v="Carla"/>
    <s v="McAlister"/>
    <x v="88"/>
    <x v="64"/>
    <s v="No"/>
    <x v="0"/>
    <x v="0"/>
    <x v="0"/>
    <x v="1"/>
    <x v="0"/>
    <x v="0"/>
    <n v="0"/>
    <n v="11840.78"/>
    <x v="2"/>
    <s v="Tier - 2"/>
    <x v="1"/>
    <d v="1965-09-25T00:00:00"/>
    <x v="11"/>
    <x v="1"/>
    <x v="924"/>
  </r>
  <r>
    <s v="ID926"/>
    <s v="Ms."/>
    <s v="Oksana"/>
    <s v="Akhmedova"/>
    <x v="706"/>
    <x v="178"/>
    <s v="Yes"/>
    <x v="0"/>
    <x v="0"/>
    <x v="3"/>
    <x v="1"/>
    <x v="1"/>
    <x v="1"/>
    <n v="0"/>
    <n v="11837.16"/>
    <x v="2"/>
    <s v="Tier - 3"/>
    <x v="3"/>
    <d v="1964-09-11T00:00:00"/>
    <x v="13"/>
    <x v="1"/>
    <x v="925"/>
  </r>
  <r>
    <s v="ID927"/>
    <s v="Ms."/>
    <s v="Rebecca"/>
    <s v="Tucker"/>
    <x v="316"/>
    <x v="47"/>
    <s v="Yes"/>
    <x v="0"/>
    <x v="0"/>
    <x v="3"/>
    <x v="1"/>
    <x v="2"/>
    <x v="2"/>
    <n v="0"/>
    <n v="11833.78"/>
    <x v="2"/>
    <s v="Tier - 3"/>
    <x v="0"/>
    <d v="1964-06-27T00:00:00"/>
    <x v="13"/>
    <x v="1"/>
    <x v="926"/>
  </r>
  <r>
    <s v="ID928"/>
    <s v="Ms."/>
    <s v="Maria"/>
    <s v="Gramelspacher"/>
    <x v="567"/>
    <x v="205"/>
    <s v="No"/>
    <x v="0"/>
    <x v="0"/>
    <x v="0"/>
    <x v="1"/>
    <x v="2"/>
    <x v="0"/>
    <n v="0"/>
    <n v="11830.61"/>
    <x v="2"/>
    <s v="Tier - 1"/>
    <x v="1"/>
    <d v="1965-10-03T00:00:00"/>
    <x v="11"/>
    <x v="1"/>
    <x v="927"/>
  </r>
  <r>
    <s v="ID929"/>
    <s v="Mrs."/>
    <s v="Lisa"/>
    <s v="Goldsmith"/>
    <x v="707"/>
    <x v="251"/>
    <s v="No"/>
    <x v="0"/>
    <x v="0"/>
    <x v="0"/>
    <x v="1"/>
    <x v="0"/>
    <x v="2"/>
    <n v="3"/>
    <n v="11773.06"/>
    <x v="2"/>
    <s v="Tier - 3"/>
    <x v="11"/>
    <d v="1982-11-20T00:00:00"/>
    <x v="37"/>
    <x v="0"/>
    <x v="928"/>
  </r>
  <r>
    <s v="ID930"/>
    <s v="Mr."/>
    <s v="Steve"/>
    <s v="Tranter"/>
    <x v="355"/>
    <x v="505"/>
    <s v="Yes"/>
    <x v="0"/>
    <x v="0"/>
    <x v="1"/>
    <x v="1"/>
    <x v="0"/>
    <x v="2"/>
    <n v="1"/>
    <n v="11763"/>
    <x v="2"/>
    <s v="Tier - 3"/>
    <x v="4"/>
    <d v="1966-07-25T00:00:00"/>
    <x v="24"/>
    <x v="1"/>
    <x v="929"/>
  </r>
  <r>
    <s v="ID931"/>
    <s v="Mrs."/>
    <s v="Tiffany"/>
    <s v="Tu"/>
    <x v="708"/>
    <x v="478"/>
    <s v="No"/>
    <x v="0"/>
    <x v="1"/>
    <x v="3"/>
    <x v="1"/>
    <x v="0"/>
    <x v="1"/>
    <n v="2"/>
    <n v="11752.68"/>
    <x v="2"/>
    <s v="Tier - 1"/>
    <x v="11"/>
    <d v="1979-11-06T00:00:00"/>
    <x v="18"/>
    <x v="0"/>
    <x v="930"/>
  </r>
  <r>
    <s v="ID932"/>
    <s v="Mr."/>
    <s v="Greg"/>
    <s v="Kaczka"/>
    <x v="124"/>
    <x v="288"/>
    <s v="Yes"/>
    <x v="0"/>
    <x v="0"/>
    <x v="3"/>
    <x v="1"/>
    <x v="0"/>
    <x v="1"/>
    <n v="0"/>
    <n v="11743.93"/>
    <x v="2"/>
    <s v="Tier - 1"/>
    <x v="1"/>
    <d v="1964-12-02T00:00:00"/>
    <x v="13"/>
    <x v="1"/>
    <x v="931"/>
  </r>
  <r>
    <s v="ID933"/>
    <s v="Mr."/>
    <s v="Dale"/>
    <s v="Hunter"/>
    <x v="350"/>
    <x v="506"/>
    <s v="Yes"/>
    <x v="0"/>
    <x v="1"/>
    <x v="3"/>
    <x v="1"/>
    <x v="1"/>
    <x v="0"/>
    <n v="0"/>
    <n v="11743.3"/>
    <x v="2"/>
    <s v="Tier - 3"/>
    <x v="0"/>
    <d v="1963-06-09T00:00:00"/>
    <x v="8"/>
    <x v="1"/>
    <x v="932"/>
  </r>
  <r>
    <s v="ID934"/>
    <s v="Ms."/>
    <s v="Brittany"/>
    <s v="Moran"/>
    <x v="709"/>
    <x v="427"/>
    <s v="Yes"/>
    <x v="0"/>
    <x v="1"/>
    <x v="3"/>
    <x v="1"/>
    <x v="1"/>
    <x v="1"/>
    <n v="3"/>
    <n v="11741.73"/>
    <x v="2"/>
    <s v="Tier - 1"/>
    <x v="3"/>
    <d v="1969-11-12T00:00:00"/>
    <x v="16"/>
    <x v="0"/>
    <x v="933"/>
  </r>
  <r>
    <s v="ID935"/>
    <s v="Mr."/>
    <s v="Robert"/>
    <s v="Ashby"/>
    <x v="710"/>
    <x v="117"/>
    <s v="Yes"/>
    <x v="0"/>
    <x v="0"/>
    <x v="3"/>
    <x v="1"/>
    <x v="1"/>
    <x v="2"/>
    <n v="2"/>
    <n v="11737.85"/>
    <x v="2"/>
    <s v="Tier - 1"/>
    <x v="3"/>
    <d v="1988-09-05T00:00:00"/>
    <x v="23"/>
    <x v="0"/>
    <x v="934"/>
  </r>
  <r>
    <s v="ID936"/>
    <s v="Mr."/>
    <s v="Cameron"/>
    <s v="Ausen"/>
    <x v="276"/>
    <x v="82"/>
    <s v="Yes"/>
    <x v="0"/>
    <x v="0"/>
    <x v="3"/>
    <x v="1"/>
    <x v="1"/>
    <x v="2"/>
    <n v="0"/>
    <n v="11735.88"/>
    <x v="2"/>
    <s v="Tier - 1"/>
    <x v="1"/>
    <d v="1964-11-09T00:00:00"/>
    <x v="13"/>
    <x v="1"/>
    <x v="935"/>
  </r>
  <r>
    <s v="ID937"/>
    <s v="Mrs."/>
    <s v="Ulrike"/>
    <s v="Savage"/>
    <x v="677"/>
    <x v="169"/>
    <s v="No"/>
    <x v="0"/>
    <x v="0"/>
    <x v="3"/>
    <x v="1"/>
    <x v="0"/>
    <x v="1"/>
    <n v="3"/>
    <n v="11730.82"/>
    <x v="2"/>
    <s v="Tier - 3"/>
    <x v="11"/>
    <d v="1984-11-26T00:00:00"/>
    <x v="32"/>
    <x v="0"/>
    <x v="936"/>
  </r>
  <r>
    <s v="ID938"/>
    <s v="Ms."/>
    <s v="Katlyn"/>
    <s v="O'Leary"/>
    <x v="711"/>
    <x v="140"/>
    <s v="Yes"/>
    <x v="0"/>
    <x v="1"/>
    <x v="3"/>
    <x v="1"/>
    <x v="2"/>
    <x v="2"/>
    <n v="2"/>
    <n v="11729.68"/>
    <x v="2"/>
    <s v="Tier - 1"/>
    <x v="2"/>
    <d v="1969-10-12T00:00:00"/>
    <x v="16"/>
    <x v="0"/>
    <x v="937"/>
  </r>
  <r>
    <s v="ID939"/>
    <s v="Mr."/>
    <s v="Morgan"/>
    <s v="Scoville"/>
    <x v="712"/>
    <x v="243"/>
    <s v="No"/>
    <x v="0"/>
    <x v="0"/>
    <x v="0"/>
    <x v="1"/>
    <x v="0"/>
    <x v="2"/>
    <n v="3"/>
    <n v="11712.97"/>
    <x v="2"/>
    <s v="Tier - 2"/>
    <x v="13"/>
    <d v="1982-10-21T00:00:00"/>
    <x v="37"/>
    <x v="0"/>
    <x v="938"/>
  </r>
  <r>
    <s v="ID940"/>
    <s v="Mr."/>
    <s v="Peter"/>
    <s v="Kaus"/>
    <x v="713"/>
    <x v="310"/>
    <s v="Yes"/>
    <x v="0"/>
    <x v="0"/>
    <x v="1"/>
    <x v="1"/>
    <x v="0"/>
    <x v="0"/>
    <n v="0"/>
    <n v="11696.52"/>
    <x v="2"/>
    <s v="Tier - 1"/>
    <x v="13"/>
    <d v="1970-12-01T00:00:00"/>
    <x v="2"/>
    <x v="0"/>
    <x v="939"/>
  </r>
  <r>
    <s v="ID941"/>
    <s v="Ms."/>
    <s v="Chandler"/>
    <s v="Rainey"/>
    <x v="184"/>
    <x v="507"/>
    <s v="Yes"/>
    <x v="0"/>
    <x v="0"/>
    <x v="1"/>
    <x v="1"/>
    <x v="0"/>
    <x v="2"/>
    <n v="1"/>
    <n v="11674.13"/>
    <x v="2"/>
    <s v="Tier - 1"/>
    <x v="3"/>
    <d v="1966-11-09T00:00:00"/>
    <x v="24"/>
    <x v="1"/>
    <x v="940"/>
  </r>
  <r>
    <s v="ID942"/>
    <s v="Ms."/>
    <s v="Silvana"/>
    <s v="Rasch"/>
    <x v="570"/>
    <x v="180"/>
    <s v="Yes"/>
    <x v="0"/>
    <x v="0"/>
    <x v="1"/>
    <x v="1"/>
    <x v="1"/>
    <x v="2"/>
    <n v="0"/>
    <n v="11658.38"/>
    <x v="2"/>
    <s v="Tier - 3"/>
    <x v="2"/>
    <d v="1966-08-23T00:00:00"/>
    <x v="24"/>
    <x v="1"/>
    <x v="941"/>
  </r>
  <r>
    <s v="ID943"/>
    <s v="Ms."/>
    <s v="Natty"/>
    <s v="Plunkett"/>
    <x v="276"/>
    <x v="98"/>
    <s v="Yes"/>
    <x v="0"/>
    <x v="0"/>
    <x v="1"/>
    <x v="1"/>
    <x v="1"/>
    <x v="2"/>
    <n v="0"/>
    <n v="11658.12"/>
    <x v="2"/>
    <s v="Tier - 1"/>
    <x v="2"/>
    <d v="1966-07-06T00:00:00"/>
    <x v="24"/>
    <x v="1"/>
    <x v="942"/>
  </r>
  <r>
    <s v="ID944"/>
    <s v="Mr."/>
    <s v="Nicholas"/>
    <s v="Murphy"/>
    <x v="209"/>
    <x v="83"/>
    <s v="No"/>
    <x v="0"/>
    <x v="0"/>
    <x v="0"/>
    <x v="1"/>
    <x v="0"/>
    <x v="2"/>
    <n v="0"/>
    <n v="11657.81"/>
    <x v="2"/>
    <s v="Tier - 2"/>
    <x v="8"/>
    <d v="1994-07-20T00:00:00"/>
    <x v="6"/>
    <x v="0"/>
    <x v="943"/>
  </r>
  <r>
    <s v="ID945"/>
    <s v="Ms."/>
    <s v="Rebecca"/>
    <s v="Gusmer"/>
    <x v="237"/>
    <x v="508"/>
    <s v="Yes"/>
    <x v="0"/>
    <x v="0"/>
    <x v="1"/>
    <x v="1"/>
    <x v="1"/>
    <x v="2"/>
    <n v="0"/>
    <n v="11657.72"/>
    <x v="2"/>
    <s v="Tier - 2"/>
    <x v="2"/>
    <d v="1966-10-04T00:00:00"/>
    <x v="24"/>
    <x v="1"/>
    <x v="944"/>
  </r>
  <r>
    <s v="ID946"/>
    <s v="Mr."/>
    <s v="John"/>
    <s v="Loftus"/>
    <x v="66"/>
    <x v="509"/>
    <s v="Yes"/>
    <x v="0"/>
    <x v="0"/>
    <x v="3"/>
    <x v="1"/>
    <x v="0"/>
    <x v="0"/>
    <n v="3"/>
    <n v="11625.11"/>
    <x v="2"/>
    <s v="Tier - 3"/>
    <x v="12"/>
    <d v="1986-07-17T00:00:00"/>
    <x v="26"/>
    <x v="0"/>
    <x v="945"/>
  </r>
  <r>
    <s v="ID947"/>
    <s v="Mr."/>
    <s v="Antony"/>
    <s v="Scott"/>
    <x v="714"/>
    <x v="507"/>
    <s v="Yes"/>
    <x v="0"/>
    <x v="0"/>
    <x v="3"/>
    <x v="1"/>
    <x v="1"/>
    <x v="2"/>
    <n v="0"/>
    <n v="11602.75"/>
    <x v="2"/>
    <s v="Tier - 1"/>
    <x v="15"/>
    <d v="1964-06-20T00:00:00"/>
    <x v="13"/>
    <x v="1"/>
    <x v="946"/>
  </r>
  <r>
    <s v="ID948"/>
    <s v="Mr."/>
    <s v="Eric"/>
    <s v="Alvarez"/>
    <x v="715"/>
    <x v="510"/>
    <s v="No"/>
    <x v="0"/>
    <x v="0"/>
    <x v="0"/>
    <x v="1"/>
    <x v="0"/>
    <x v="0"/>
    <n v="1"/>
    <n v="11576.13"/>
    <x v="2"/>
    <s v="Tier - 3"/>
    <x v="3"/>
    <d v="1965-11-06T00:00:00"/>
    <x v="11"/>
    <x v="1"/>
    <x v="947"/>
  </r>
  <r>
    <s v="ID949"/>
    <s v="Mr."/>
    <s v="Erik"/>
    <s v="Petersson"/>
    <x v="716"/>
    <x v="511"/>
    <s v="No"/>
    <x v="0"/>
    <x v="0"/>
    <x v="0"/>
    <x v="1"/>
    <x v="0"/>
    <x v="0"/>
    <n v="0"/>
    <n v="11566.3"/>
    <x v="2"/>
    <s v="Tier - 3"/>
    <x v="4"/>
    <d v="1965-12-25T00:00:00"/>
    <x v="11"/>
    <x v="1"/>
    <x v="948"/>
  </r>
  <r>
    <s v="ID950"/>
    <s v="Mr."/>
    <s v="Matthew"/>
    <s v="Liaw"/>
    <x v="438"/>
    <x v="487"/>
    <s v="No"/>
    <x v="0"/>
    <x v="0"/>
    <x v="0"/>
    <x v="1"/>
    <x v="1"/>
    <x v="0"/>
    <n v="1"/>
    <n v="11554.22"/>
    <x v="2"/>
    <s v="Tier - 1"/>
    <x v="0"/>
    <d v="1965-10-27T00:00:00"/>
    <x v="11"/>
    <x v="1"/>
    <x v="949"/>
  </r>
  <r>
    <s v="ID951"/>
    <s v="Ms."/>
    <s v="Cassandra"/>
    <s v="Tripaldi"/>
    <x v="330"/>
    <x v="371"/>
    <s v="No"/>
    <x v="0"/>
    <x v="0"/>
    <x v="1"/>
    <x v="1"/>
    <x v="0"/>
    <x v="0"/>
    <n v="5"/>
    <n v="11552.9"/>
    <x v="2"/>
    <s v="Tier - 2"/>
    <x v="3"/>
    <d v="1973-07-23T00:00:00"/>
    <x v="30"/>
    <x v="0"/>
    <x v="950"/>
  </r>
  <r>
    <s v="ID952"/>
    <s v="Ms."/>
    <s v="Rosemary"/>
    <s v="Kelley"/>
    <x v="717"/>
    <x v="512"/>
    <s v="No"/>
    <x v="0"/>
    <x v="0"/>
    <x v="0"/>
    <x v="1"/>
    <x v="0"/>
    <x v="0"/>
    <n v="0"/>
    <n v="11540.25"/>
    <x v="2"/>
    <s v="Tier - 1"/>
    <x v="1"/>
    <d v="1971-12-01T00:00:00"/>
    <x v="14"/>
    <x v="0"/>
    <x v="951"/>
  </r>
  <r>
    <s v="ID953"/>
    <s v="Ms."/>
    <s v="Carrie"/>
    <s v="Endara"/>
    <x v="516"/>
    <x v="333"/>
    <s v="No"/>
    <x v="0"/>
    <x v="0"/>
    <x v="0"/>
    <x v="1"/>
    <x v="0"/>
    <x v="0"/>
    <n v="2"/>
    <n v="11538.42"/>
    <x v="2"/>
    <s v="Tier - 1"/>
    <x v="3"/>
    <d v="1968-11-14T00:00:00"/>
    <x v="0"/>
    <x v="0"/>
    <x v="952"/>
  </r>
  <r>
    <s v="ID954"/>
    <s v="Mr."/>
    <s v="Gerardo"/>
    <s v="Valle"/>
    <x v="628"/>
    <x v="187"/>
    <s v="No"/>
    <x v="0"/>
    <x v="0"/>
    <x v="0"/>
    <x v="1"/>
    <x v="3"/>
    <x v="0"/>
    <n v="0"/>
    <n v="11534.87"/>
    <x v="2"/>
    <s v="Tier - 1"/>
    <x v="6"/>
    <d v="1965-10-03T00:00:00"/>
    <x v="11"/>
    <x v="1"/>
    <x v="953"/>
  </r>
  <r>
    <s v="ID955"/>
    <s v="Mr."/>
    <s v="Matthew"/>
    <s v="Germain"/>
    <x v="718"/>
    <x v="513"/>
    <s v="Yes"/>
    <x v="0"/>
    <x v="0"/>
    <x v="1"/>
    <x v="1"/>
    <x v="0"/>
    <x v="0"/>
    <n v="0"/>
    <n v="11530.12"/>
    <x v="2"/>
    <s v="Tier - 1"/>
    <x v="1"/>
    <d v="1970-07-23T00:00:00"/>
    <x v="2"/>
    <x v="0"/>
    <x v="954"/>
  </r>
  <r>
    <s v="ID956"/>
    <s v="Mrs."/>
    <s v="Meghan"/>
    <s v="Finecey"/>
    <x v="719"/>
    <x v="133"/>
    <s v="Yes"/>
    <x v="0"/>
    <x v="0"/>
    <x v="3"/>
    <x v="1"/>
    <x v="0"/>
    <x v="2"/>
    <n v="3"/>
    <n v="11524.25"/>
    <x v="2"/>
    <s v="Tier - 1"/>
    <x v="11"/>
    <d v="1988-06-12T00:00:00"/>
    <x v="23"/>
    <x v="0"/>
    <x v="955"/>
  </r>
  <r>
    <s v="ID957"/>
    <s v="Mr."/>
    <s v="Eric"/>
    <s v="Mendoza"/>
    <x v="720"/>
    <x v="323"/>
    <s v="No"/>
    <x v="0"/>
    <x v="0"/>
    <x v="0"/>
    <x v="1"/>
    <x v="2"/>
    <x v="0"/>
    <n v="4"/>
    <n v="11520.1"/>
    <x v="2"/>
    <s v="Tier - 1"/>
    <x v="1"/>
    <d v="1971-12-19T00:00:00"/>
    <x v="14"/>
    <x v="0"/>
    <x v="956"/>
  </r>
  <r>
    <s v="ID958"/>
    <s v="Ms."/>
    <s v="Lisa"/>
    <s v="Roe"/>
    <x v="67"/>
    <x v="514"/>
    <s v="No"/>
    <x v="0"/>
    <x v="0"/>
    <x v="0"/>
    <x v="1"/>
    <x v="0"/>
    <x v="0"/>
    <n v="1"/>
    <n v="11512.41"/>
    <x v="2"/>
    <s v="Tier - 1"/>
    <x v="2"/>
    <d v="1968-06-24T00:00:00"/>
    <x v="0"/>
    <x v="0"/>
    <x v="957"/>
  </r>
  <r>
    <s v="ID959"/>
    <s v="Mrs."/>
    <s v="Jane"/>
    <s v="Webb"/>
    <x v="721"/>
    <x v="39"/>
    <s v="No"/>
    <x v="0"/>
    <x v="0"/>
    <x v="0"/>
    <x v="1"/>
    <x v="0"/>
    <x v="2"/>
    <n v="3"/>
    <n v="11511.61"/>
    <x v="2"/>
    <s v="Tier - 3"/>
    <x v="11"/>
    <d v="1989-10-06T00:00:00"/>
    <x v="4"/>
    <x v="0"/>
    <x v="958"/>
  </r>
  <r>
    <s v="ID960"/>
    <s v="Ms."/>
    <s v="Allison"/>
    <s v="Stocker"/>
    <x v="391"/>
    <x v="515"/>
    <s v="Yes"/>
    <x v="0"/>
    <x v="1"/>
    <x v="3"/>
    <x v="1"/>
    <x v="0"/>
    <x v="2"/>
    <n v="0"/>
    <n v="11497.69"/>
    <x v="2"/>
    <s v="Tier - 1"/>
    <x v="1"/>
    <d v="1969-08-11T00:00:00"/>
    <x v="16"/>
    <x v="0"/>
    <x v="959"/>
  </r>
  <r>
    <s v="ID961"/>
    <s v="Mrs."/>
    <s v="Sarah"/>
    <s v="Jacobson"/>
    <x v="722"/>
    <x v="49"/>
    <s v="Yes"/>
    <x v="0"/>
    <x v="1"/>
    <x v="3"/>
    <x v="1"/>
    <x v="0"/>
    <x v="2"/>
    <n v="3"/>
    <n v="11492.46"/>
    <x v="2"/>
    <s v="Tier - 3"/>
    <x v="11"/>
    <d v="1983-06-07T00:00:00"/>
    <x v="37"/>
    <x v="0"/>
    <x v="960"/>
  </r>
  <r>
    <s v="ID962"/>
    <s v="Mr."/>
    <s v="Philip"/>
    <s v="Shaw"/>
    <x v="723"/>
    <x v="354"/>
    <s v="Yes"/>
    <x v="0"/>
    <x v="0"/>
    <x v="1"/>
    <x v="1"/>
    <x v="0"/>
    <x v="0"/>
    <n v="3"/>
    <n v="11488.32"/>
    <x v="2"/>
    <s v="Tier - 1"/>
    <x v="7"/>
    <d v="1970-10-13T00:00:00"/>
    <x v="2"/>
    <x v="0"/>
    <x v="961"/>
  </r>
  <r>
    <s v="ID963"/>
    <s v="Ms."/>
    <s v="Jillian"/>
    <s v="Goodwin"/>
    <x v="25"/>
    <x v="82"/>
    <s v="No"/>
    <x v="1"/>
    <x v="0"/>
    <x v="3"/>
    <x v="1"/>
    <x v="0"/>
    <x v="2"/>
    <n v="0"/>
    <n v="11482.63"/>
    <x v="2"/>
    <s v="Tier - 2"/>
    <x v="0"/>
    <d v="2004-09-10T00:00:00"/>
    <x v="41"/>
    <x v="2"/>
    <x v="962"/>
  </r>
  <r>
    <s v="ID964"/>
    <s v="Mrs."/>
    <s v="Laura"/>
    <s v="Brock"/>
    <x v="724"/>
    <x v="67"/>
    <s v="Yes"/>
    <x v="0"/>
    <x v="0"/>
    <x v="1"/>
    <x v="1"/>
    <x v="1"/>
    <x v="2"/>
    <n v="0"/>
    <n v="11478.14"/>
    <x v="2"/>
    <s v="Tier - 2"/>
    <x v="14"/>
    <d v="1966-09-07T00:00:00"/>
    <x v="24"/>
    <x v="1"/>
    <x v="963"/>
  </r>
  <r>
    <s v="ID965"/>
    <s v="Ms."/>
    <s v="Megan"/>
    <s v="Papp"/>
    <x v="625"/>
    <x v="516"/>
    <s v="No"/>
    <x v="0"/>
    <x v="0"/>
    <x v="0"/>
    <x v="1"/>
    <x v="1"/>
    <x v="0"/>
    <n v="0"/>
    <n v="11455.28"/>
    <x v="2"/>
    <s v="Tier - 2"/>
    <x v="3"/>
    <d v="1965-06-23T00:00:00"/>
    <x v="11"/>
    <x v="1"/>
    <x v="964"/>
  </r>
  <r>
    <s v="ID966"/>
    <s v="Ms."/>
    <s v="Shannon"/>
    <s v="Siragusa"/>
    <x v="725"/>
    <x v="458"/>
    <s v="Yes"/>
    <x v="0"/>
    <x v="0"/>
    <x v="1"/>
    <x v="1"/>
    <x v="1"/>
    <x v="2"/>
    <n v="0"/>
    <n v="11454.02"/>
    <x v="2"/>
    <s v="Tier - 1"/>
    <x v="1"/>
    <d v="1966-06-14T00:00:00"/>
    <x v="24"/>
    <x v="1"/>
    <x v="965"/>
  </r>
  <r>
    <s v="ID967"/>
    <s v="Ms."/>
    <s v="Rachelle"/>
    <s v="Pizarro"/>
    <x v="14"/>
    <x v="517"/>
    <s v="No"/>
    <x v="0"/>
    <x v="0"/>
    <x v="0"/>
    <x v="1"/>
    <x v="0"/>
    <x v="0"/>
    <n v="3"/>
    <n v="11436.74"/>
    <x v="2"/>
    <s v="Tier - 3"/>
    <x v="1"/>
    <d v="1971-09-12T00:00:00"/>
    <x v="14"/>
    <x v="0"/>
    <x v="966"/>
  </r>
  <r>
    <s v="ID968"/>
    <s v="Mr."/>
    <s v="Casey"/>
    <s v="Strange"/>
    <x v="726"/>
    <x v="120"/>
    <s v="No"/>
    <x v="0"/>
    <x v="0"/>
    <x v="0"/>
    <x v="1"/>
    <x v="0"/>
    <x v="2"/>
    <n v="2"/>
    <n v="11435.74"/>
    <x v="2"/>
    <s v="Tier - 3"/>
    <x v="13"/>
    <d v="1980-07-17T00:00:00"/>
    <x v="25"/>
    <x v="0"/>
    <x v="967"/>
  </r>
  <r>
    <s v="ID969"/>
    <s v="Ms."/>
    <s v="Jessica"/>
    <s v="Eidinger"/>
    <x v="727"/>
    <x v="144"/>
    <s v="Yes"/>
    <x v="0"/>
    <x v="0"/>
    <x v="0"/>
    <x v="1"/>
    <x v="0"/>
    <x v="2"/>
    <n v="3"/>
    <n v="11419.49"/>
    <x v="2"/>
    <s v="Tier - 1"/>
    <x v="1"/>
    <d v="1985-06-09T00:00:00"/>
    <x v="17"/>
    <x v="0"/>
    <x v="968"/>
  </r>
  <r>
    <s v="ID970"/>
    <s v="Mr."/>
    <s v="Brandon"/>
    <s v="Ginsburg"/>
    <x v="728"/>
    <x v="435"/>
    <s v="Yes"/>
    <x v="0"/>
    <x v="1"/>
    <x v="3"/>
    <x v="1"/>
    <x v="0"/>
    <x v="2"/>
    <n v="3"/>
    <n v="11412.02"/>
    <x v="2"/>
    <s v="Tier - 1"/>
    <x v="13"/>
    <d v="1983-10-23T00:00:00"/>
    <x v="33"/>
    <x v="0"/>
    <x v="969"/>
  </r>
  <r>
    <s v="ID971"/>
    <s v="Ms."/>
    <s v="Melissa"/>
    <s v="Truex"/>
    <x v="729"/>
    <x v="518"/>
    <s v="Yes"/>
    <x v="0"/>
    <x v="0"/>
    <x v="1"/>
    <x v="1"/>
    <x v="0"/>
    <x v="0"/>
    <n v="3"/>
    <n v="11411.69"/>
    <x v="2"/>
    <s v="Tier - 2"/>
    <x v="3"/>
    <d v="1970-10-07T00:00:00"/>
    <x v="2"/>
    <x v="0"/>
    <x v="970"/>
  </r>
  <r>
    <s v="ID972"/>
    <s v="Ms."/>
    <s v="Danielle"/>
    <s v="Higgins"/>
    <x v="644"/>
    <x v="519"/>
    <s v="Yes"/>
    <x v="0"/>
    <x v="0"/>
    <x v="1"/>
    <x v="1"/>
    <x v="0"/>
    <x v="0"/>
    <n v="2"/>
    <n v="11396.9"/>
    <x v="2"/>
    <s v="Tier - 3"/>
    <x v="2"/>
    <d v="1970-10-02T00:00:00"/>
    <x v="2"/>
    <x v="0"/>
    <x v="971"/>
  </r>
  <r>
    <s v="ID973"/>
    <s v="Mr."/>
    <s v="Matthew"/>
    <s v="McCurdy"/>
    <x v="678"/>
    <x v="520"/>
    <s v="Yes"/>
    <x v="0"/>
    <x v="0"/>
    <x v="0"/>
    <x v="1"/>
    <x v="0"/>
    <x v="0"/>
    <n v="1"/>
    <n v="11394.07"/>
    <x v="2"/>
    <s v="Tier - 1"/>
    <x v="10"/>
    <d v="1967-12-19T00:00:00"/>
    <x v="22"/>
    <x v="1"/>
    <x v="972"/>
  </r>
  <r>
    <s v="ID974"/>
    <s v="Mrs."/>
    <s v="Bettina"/>
    <s v="Hughes"/>
    <x v="730"/>
    <x v="199"/>
    <s v="Yes"/>
    <x v="0"/>
    <x v="1"/>
    <x v="3"/>
    <x v="1"/>
    <x v="0"/>
    <x v="2"/>
    <n v="0"/>
    <n v="11388.27"/>
    <x v="2"/>
    <s v="Tier - 2"/>
    <x v="11"/>
    <d v="1997-07-28T00:00:00"/>
    <x v="31"/>
    <x v="0"/>
    <x v="973"/>
  </r>
  <r>
    <s v="ID975"/>
    <s v="Mr."/>
    <s v="Alexander"/>
    <s v="Varner"/>
    <x v="731"/>
    <x v="508"/>
    <s v="Yes"/>
    <x v="0"/>
    <x v="0"/>
    <x v="3"/>
    <x v="1"/>
    <x v="0"/>
    <x v="2"/>
    <n v="0"/>
    <n v="11381.33"/>
    <x v="2"/>
    <s v="Tier - 2"/>
    <x v="0"/>
    <d v="1964-06-13T00:00:00"/>
    <x v="13"/>
    <x v="1"/>
    <x v="974"/>
  </r>
  <r>
    <s v="ID976"/>
    <s v="Mrs."/>
    <s v="Holli"/>
    <s v="Dahmen"/>
    <x v="732"/>
    <x v="99"/>
    <s v="No"/>
    <x v="0"/>
    <x v="0"/>
    <x v="1"/>
    <x v="1"/>
    <x v="0"/>
    <x v="1"/>
    <n v="0"/>
    <n v="11378.57"/>
    <x v="2"/>
    <s v="Tier - 2"/>
    <x v="14"/>
    <d v="1972-12-06T00:00:00"/>
    <x v="28"/>
    <x v="0"/>
    <x v="975"/>
  </r>
  <r>
    <s v="ID977"/>
    <s v="Mrs."/>
    <s v="Heather"/>
    <s v="Young"/>
    <x v="733"/>
    <x v="3"/>
    <s v="No"/>
    <x v="0"/>
    <x v="1"/>
    <x v="3"/>
    <x v="1"/>
    <x v="0"/>
    <x v="1"/>
    <n v="2"/>
    <n v="11369.39"/>
    <x v="2"/>
    <s v="Tier - 1"/>
    <x v="11"/>
    <d v="1979-06-07T00:00:00"/>
    <x v="9"/>
    <x v="0"/>
    <x v="976"/>
  </r>
  <r>
    <s v="ID978"/>
    <s v="Mr."/>
    <s v="Kyle"/>
    <s v="Fraser"/>
    <x v="659"/>
    <x v="245"/>
    <s v="Yes"/>
    <x v="0"/>
    <x v="0"/>
    <x v="3"/>
    <x v="1"/>
    <x v="0"/>
    <x v="1"/>
    <n v="0"/>
    <n v="11365.95"/>
    <x v="2"/>
    <s v="Tier - 2"/>
    <x v="3"/>
    <d v="1964-12-13T00:00:00"/>
    <x v="13"/>
    <x v="1"/>
    <x v="977"/>
  </r>
  <r>
    <s v="ID979"/>
    <s v="Mr."/>
    <s v="Thomas"/>
    <s v="Deeg"/>
    <x v="61"/>
    <x v="208"/>
    <s v="Yes"/>
    <x v="0"/>
    <x v="0"/>
    <x v="3"/>
    <x v="1"/>
    <x v="0"/>
    <x v="1"/>
    <n v="0"/>
    <n v="11363.28"/>
    <x v="2"/>
    <s v="Tier - 1"/>
    <x v="0"/>
    <d v="1964-07-03T00:00:00"/>
    <x v="13"/>
    <x v="1"/>
    <x v="978"/>
  </r>
  <r>
    <s v="ID980"/>
    <s v="Mr."/>
    <s v="Chris"/>
    <s v="Robertson"/>
    <x v="697"/>
    <x v="324"/>
    <s v="Yes"/>
    <x v="0"/>
    <x v="0"/>
    <x v="3"/>
    <x v="1"/>
    <x v="0"/>
    <x v="2"/>
    <n v="0"/>
    <n v="11362.76"/>
    <x v="2"/>
    <s v="Tier - 1"/>
    <x v="3"/>
    <d v="1964-07-04T00:00:00"/>
    <x v="13"/>
    <x v="1"/>
    <x v="979"/>
  </r>
  <r>
    <s v="ID981"/>
    <s v="Mr."/>
    <s v="Graham"/>
    <s v="Peck"/>
    <x v="734"/>
    <x v="521"/>
    <s v="No"/>
    <x v="0"/>
    <x v="0"/>
    <x v="0"/>
    <x v="1"/>
    <x v="0"/>
    <x v="0"/>
    <n v="0"/>
    <n v="11356.66"/>
    <x v="2"/>
    <s v="Tier - 3"/>
    <x v="1"/>
    <d v="1965-09-26T00:00:00"/>
    <x v="11"/>
    <x v="1"/>
    <x v="980"/>
  </r>
  <r>
    <s v="ID982"/>
    <s v="Mr."/>
    <s v="Garrett"/>
    <s v="Burger"/>
    <x v="735"/>
    <x v="379"/>
    <s v="No"/>
    <x v="0"/>
    <x v="0"/>
    <x v="0"/>
    <x v="1"/>
    <x v="0"/>
    <x v="0"/>
    <n v="0"/>
    <n v="11353.23"/>
    <x v="2"/>
    <s v="Tier - 1"/>
    <x v="1"/>
    <d v="1965-11-29T00:00:00"/>
    <x v="11"/>
    <x v="1"/>
    <x v="981"/>
  </r>
  <r>
    <s v="ID983"/>
    <s v="Mr."/>
    <s v="Andrew"/>
    <s v="Blain"/>
    <x v="736"/>
    <x v="332"/>
    <s v="Yes"/>
    <x v="0"/>
    <x v="0"/>
    <x v="3"/>
    <x v="1"/>
    <x v="2"/>
    <x v="2"/>
    <n v="0"/>
    <n v="11345.52"/>
    <x v="2"/>
    <s v="Tier - 3"/>
    <x v="3"/>
    <d v="1964-07-12T00:00:00"/>
    <x v="13"/>
    <x v="1"/>
    <x v="982"/>
  </r>
  <r>
    <s v="ID984"/>
    <s v="Mrs."/>
    <s v="Annabelle"/>
    <s v="Winters"/>
    <x v="737"/>
    <x v="502"/>
    <s v="No"/>
    <x v="0"/>
    <x v="0"/>
    <x v="0"/>
    <x v="1"/>
    <x v="1"/>
    <x v="0"/>
    <n v="0"/>
    <n v="11344.32"/>
    <x v="2"/>
    <s v="Tier - 2"/>
    <x v="14"/>
    <d v="1968-11-02T00:00:00"/>
    <x v="0"/>
    <x v="0"/>
    <x v="983"/>
  </r>
  <r>
    <s v="ID985"/>
    <s v="Mr."/>
    <s v="Daniel"/>
    <s v="McCue"/>
    <x v="738"/>
    <x v="92"/>
    <s v="No"/>
    <x v="0"/>
    <x v="0"/>
    <x v="0"/>
    <x v="1"/>
    <x v="0"/>
    <x v="2"/>
    <n v="1"/>
    <n v="11326.71"/>
    <x v="2"/>
    <s v="Tier - 3"/>
    <x v="0"/>
    <d v="1989-08-19T00:00:00"/>
    <x v="4"/>
    <x v="0"/>
    <x v="984"/>
  </r>
  <r>
    <s v="ID986"/>
    <s v="Ms."/>
    <s v="Deanne"/>
    <s v="Webster"/>
    <x v="414"/>
    <x v="488"/>
    <s v="No"/>
    <x v="0"/>
    <x v="0"/>
    <x v="0"/>
    <x v="1"/>
    <x v="0"/>
    <x v="0"/>
    <n v="0"/>
    <n v="11321.49"/>
    <x v="2"/>
    <s v="Tier - 3"/>
    <x v="1"/>
    <d v="2002-09-20T00:00:00"/>
    <x v="43"/>
    <x v="0"/>
    <x v="985"/>
  </r>
  <r>
    <s v="ID987"/>
    <s v="Ms."/>
    <s v="Carrie"/>
    <s v="Anderson"/>
    <x v="739"/>
    <x v="522"/>
    <s v="Yes"/>
    <x v="0"/>
    <x v="1"/>
    <x v="3"/>
    <x v="1"/>
    <x v="2"/>
    <x v="0"/>
    <n v="0"/>
    <n v="11319.12"/>
    <x v="2"/>
    <s v="Tier - 1"/>
    <x v="1"/>
    <d v="1963-07-11T00:00:00"/>
    <x v="8"/>
    <x v="1"/>
    <x v="986"/>
  </r>
  <r>
    <s v="ID988"/>
    <s v="Mrs."/>
    <s v="Suzanne"/>
    <s v="Chiappone"/>
    <x v="740"/>
    <x v="523"/>
    <s v="Yes"/>
    <x v="0"/>
    <x v="0"/>
    <x v="3"/>
    <x v="1"/>
    <x v="0"/>
    <x v="2"/>
    <n v="0"/>
    <n v="11318.57"/>
    <x v="2"/>
    <s v="Tier - 2"/>
    <x v="11"/>
    <d v="1995-12-10T00:00:00"/>
    <x v="40"/>
    <x v="0"/>
    <x v="987"/>
  </r>
  <r>
    <s v="ID989"/>
    <s v="Ms."/>
    <s v="Jasmine"/>
    <s v="Opie"/>
    <x v="741"/>
    <x v="524"/>
    <s v="Yes"/>
    <x v="0"/>
    <x v="1"/>
    <x v="3"/>
    <x v="1"/>
    <x v="2"/>
    <x v="0"/>
    <n v="0"/>
    <n v="11312.33"/>
    <x v="2"/>
    <s v="Tier - 3"/>
    <x v="1"/>
    <d v="1963-11-22T00:00:00"/>
    <x v="8"/>
    <x v="1"/>
    <x v="988"/>
  </r>
  <r>
    <s v="ID990"/>
    <s v="Ms."/>
    <s v="Jennifer"/>
    <s v="Donnelly"/>
    <x v="308"/>
    <x v="525"/>
    <s v="No"/>
    <x v="0"/>
    <x v="0"/>
    <x v="0"/>
    <x v="1"/>
    <x v="1"/>
    <x v="0"/>
    <n v="1"/>
    <n v="11305.93"/>
    <x v="2"/>
    <s v="Tier - 1"/>
    <x v="1"/>
    <d v="1968-10-06T00:00:00"/>
    <x v="0"/>
    <x v="0"/>
    <x v="989"/>
  </r>
  <r>
    <s v="ID991"/>
    <s v="Ms."/>
    <s v="Tracie"/>
    <s v="Rall"/>
    <x v="742"/>
    <x v="138"/>
    <s v="No"/>
    <x v="0"/>
    <x v="0"/>
    <x v="1"/>
    <x v="1"/>
    <x v="0"/>
    <x v="2"/>
    <n v="4"/>
    <n v="11299.34"/>
    <x v="2"/>
    <s v="Tier - 2"/>
    <x v="3"/>
    <d v="1972-09-25T00:00:00"/>
    <x v="28"/>
    <x v="0"/>
    <x v="990"/>
  </r>
  <r>
    <s v="ID992"/>
    <s v="Mr."/>
    <s v="Tristan"/>
    <s v="Mitchell"/>
    <x v="743"/>
    <x v="409"/>
    <s v="Yes"/>
    <x v="0"/>
    <x v="0"/>
    <x v="3"/>
    <x v="1"/>
    <x v="0"/>
    <x v="2"/>
    <n v="3"/>
    <n v="11294.57"/>
    <x v="2"/>
    <s v="Tier - 1"/>
    <x v="12"/>
    <d v="1988-11-14T00:00:00"/>
    <x v="23"/>
    <x v="0"/>
    <x v="991"/>
  </r>
  <r>
    <s v="ID993"/>
    <s v="Mr."/>
    <s v="Peiweng"/>
    <s v="Chen"/>
    <x v="101"/>
    <x v="526"/>
    <s v="Yes"/>
    <x v="0"/>
    <x v="0"/>
    <x v="1"/>
    <x v="1"/>
    <x v="0"/>
    <x v="0"/>
    <n v="3"/>
    <n v="11289.11"/>
    <x v="2"/>
    <s v="Tier - 1"/>
    <x v="1"/>
    <d v="1970-06-22T00:00:00"/>
    <x v="2"/>
    <x v="0"/>
    <x v="992"/>
  </r>
  <r>
    <s v="ID994"/>
    <s v="Ms."/>
    <s v="Theresa"/>
    <s v="Tufaro"/>
    <x v="277"/>
    <x v="527"/>
    <s v="Yes"/>
    <x v="0"/>
    <x v="0"/>
    <x v="0"/>
    <x v="1"/>
    <x v="1"/>
    <x v="0"/>
    <n v="0"/>
    <n v="11286.54"/>
    <x v="2"/>
    <s v="Tier - 3"/>
    <x v="2"/>
    <d v="1967-06-14T00:00:00"/>
    <x v="22"/>
    <x v="1"/>
    <x v="993"/>
  </r>
  <r>
    <s v="ID995"/>
    <s v="Mr."/>
    <s v="Daniel"/>
    <s v="Peters"/>
    <x v="237"/>
    <x v="188"/>
    <s v="No"/>
    <x v="1"/>
    <x v="0"/>
    <x v="3"/>
    <x v="1"/>
    <x v="1"/>
    <x v="2"/>
    <n v="1"/>
    <n v="11272.33"/>
    <x v="2"/>
    <s v="Tier - 2"/>
    <x v="9"/>
    <d v="2004-10-04T00:00:00"/>
    <x v="41"/>
    <x v="2"/>
    <x v="994"/>
  </r>
  <r>
    <s v="ID996"/>
    <s v="Mrs."/>
    <s v="Courtney"/>
    <s v="Susedik"/>
    <x v="744"/>
    <x v="211"/>
    <s v="No"/>
    <x v="0"/>
    <x v="0"/>
    <x v="0"/>
    <x v="1"/>
    <x v="1"/>
    <x v="0"/>
    <n v="0"/>
    <n v="11265.71"/>
    <x v="2"/>
    <s v="Tier - 1"/>
    <x v="14"/>
    <d v="1971-12-26T00:00:00"/>
    <x v="14"/>
    <x v="0"/>
    <x v="995"/>
  </r>
  <r>
    <s v="ID997"/>
    <s v="Mr."/>
    <s v="Jose"/>
    <s v="Garcia"/>
    <x v="745"/>
    <x v="112"/>
    <s v="Yes"/>
    <x v="0"/>
    <x v="1"/>
    <x v="3"/>
    <x v="1"/>
    <x v="0"/>
    <x v="2"/>
    <n v="3"/>
    <n v="11264.54"/>
    <x v="2"/>
    <s v="Tier - 2"/>
    <x v="3"/>
    <d v="1969-10-11T00:00:00"/>
    <x v="16"/>
    <x v="0"/>
    <x v="996"/>
  </r>
  <r>
    <s v="ID998"/>
    <s v="Mrs."/>
    <s v="Lauren"/>
    <s v="Deady"/>
    <x v="746"/>
    <x v="528"/>
    <s v="Yes"/>
    <x v="0"/>
    <x v="0"/>
    <x v="0"/>
    <x v="1"/>
    <x v="0"/>
    <x v="0"/>
    <n v="1"/>
    <n v="11255.29"/>
    <x v="2"/>
    <s v="Tier - 1"/>
    <x v="11"/>
    <d v="1981-10-02T00:00:00"/>
    <x v="36"/>
    <x v="0"/>
    <x v="997"/>
  </r>
  <r>
    <s v="ID999"/>
    <s v="Mr."/>
    <s v="Jonathon"/>
    <s v="Campbell"/>
    <x v="747"/>
    <x v="209"/>
    <s v="Yes"/>
    <x v="0"/>
    <x v="1"/>
    <x v="3"/>
    <x v="1"/>
    <x v="1"/>
    <x v="2"/>
    <n v="3"/>
    <n v="11253.42"/>
    <x v="2"/>
    <s v="Tier - 1"/>
    <x v="3"/>
    <d v="1969-08-20T00:00:00"/>
    <x v="16"/>
    <x v="0"/>
    <x v="998"/>
  </r>
  <r>
    <s v="ID1000"/>
    <s v="Mrs."/>
    <s v="Stephanie"/>
    <s v="Schaefer"/>
    <x v="748"/>
    <x v="325"/>
    <s v="No"/>
    <x v="0"/>
    <x v="0"/>
    <x v="0"/>
    <x v="1"/>
    <x v="0"/>
    <x v="2"/>
    <n v="3"/>
    <n v="11250.43"/>
    <x v="2"/>
    <s v="Tier - 2"/>
    <x v="11"/>
    <d v="1989-12-17T00:00:00"/>
    <x v="4"/>
    <x v="0"/>
    <x v="999"/>
  </r>
  <r>
    <s v="ID1001"/>
    <s v="Mr."/>
    <s v="Patrick"/>
    <s v="D'Alessandro"/>
    <x v="421"/>
    <x v="74"/>
    <s v="Yes"/>
    <x v="0"/>
    <x v="1"/>
    <x v="3"/>
    <x v="1"/>
    <x v="1"/>
    <x v="1"/>
    <n v="2"/>
    <n v="11244.38"/>
    <x v="2"/>
    <s v="Tier - 1"/>
    <x v="4"/>
    <d v="1969-12-30T00:00:00"/>
    <x v="16"/>
    <x v="0"/>
    <x v="1000"/>
  </r>
  <r>
    <s v="ID1002"/>
    <s v="Mrs."/>
    <s v="Krista"/>
    <s v="Wyss"/>
    <x v="749"/>
    <x v="330"/>
    <s v="Yes"/>
    <x v="0"/>
    <x v="0"/>
    <x v="0"/>
    <x v="1"/>
    <x v="0"/>
    <x v="1"/>
    <n v="2"/>
    <n v="11217.35"/>
    <x v="2"/>
    <s v="Tier - 2"/>
    <x v="14"/>
    <d v="1976-06-28T00:00:00"/>
    <x v="1"/>
    <x v="0"/>
    <x v="1001"/>
  </r>
  <r>
    <s v="ID1003"/>
    <s v="Ms."/>
    <s v="Jenessa"/>
    <s v="Rose"/>
    <x v="170"/>
    <x v="179"/>
    <s v="Yes"/>
    <x v="0"/>
    <x v="0"/>
    <x v="1"/>
    <x v="1"/>
    <x v="0"/>
    <x v="0"/>
    <n v="2"/>
    <n v="11187.66"/>
    <x v="2"/>
    <s v="Tier - 2"/>
    <x v="1"/>
    <d v="1970-06-14T00:00:00"/>
    <x v="2"/>
    <x v="0"/>
    <x v="1002"/>
  </r>
  <r>
    <s v="ID1004"/>
    <s v="Mr."/>
    <s v="Ryan"/>
    <s v="Hopper"/>
    <x v="750"/>
    <x v="361"/>
    <s v="No"/>
    <x v="0"/>
    <x v="0"/>
    <x v="1"/>
    <x v="1"/>
    <x v="0"/>
    <x v="2"/>
    <n v="0"/>
    <n v="11186.2"/>
    <x v="2"/>
    <s v="Tier - 2"/>
    <x v="13"/>
    <d v="1972-09-03T00:00:00"/>
    <x v="28"/>
    <x v="0"/>
    <x v="1003"/>
  </r>
  <r>
    <s v="ID1005"/>
    <s v="Mr."/>
    <s v="Thomas"/>
    <s v="Finneran"/>
    <x v="751"/>
    <x v="10"/>
    <s v="Yes"/>
    <x v="0"/>
    <x v="0"/>
    <x v="1"/>
    <x v="1"/>
    <x v="1"/>
    <x v="1"/>
    <n v="0"/>
    <n v="11165.42"/>
    <x v="2"/>
    <s v="Tier - 1"/>
    <x v="4"/>
    <d v="1966-08-06T00:00:00"/>
    <x v="24"/>
    <x v="1"/>
    <x v="1004"/>
  </r>
  <r>
    <s v="ID1006"/>
    <s v="Ms."/>
    <s v="Amanda"/>
    <s v="Basham"/>
    <x v="752"/>
    <x v="239"/>
    <s v="Yes"/>
    <x v="0"/>
    <x v="1"/>
    <x v="3"/>
    <x v="1"/>
    <x v="0"/>
    <x v="2"/>
    <n v="2"/>
    <n v="11163.57"/>
    <x v="2"/>
    <s v="Tier - 2"/>
    <x v="3"/>
    <d v="1969-06-25T00:00:00"/>
    <x v="16"/>
    <x v="0"/>
    <x v="1005"/>
  </r>
  <r>
    <s v="ID1007"/>
    <s v="Ms."/>
    <s v="Teresa"/>
    <s v="Inman"/>
    <x v="385"/>
    <x v="111"/>
    <s v="Yes"/>
    <x v="0"/>
    <x v="1"/>
    <x v="3"/>
    <x v="1"/>
    <x v="1"/>
    <x v="2"/>
    <n v="2"/>
    <n v="11150.78"/>
    <x v="2"/>
    <s v="Tier - 2"/>
    <x v="3"/>
    <d v="1969-11-30T00:00:00"/>
    <x v="16"/>
    <x v="0"/>
    <x v="1006"/>
  </r>
  <r>
    <s v="ID1008"/>
    <s v="Mr."/>
    <s v="Dorian"/>
    <s v="Oscal"/>
    <x v="753"/>
    <x v="529"/>
    <s v="No"/>
    <x v="0"/>
    <x v="0"/>
    <x v="0"/>
    <x v="1"/>
    <x v="0"/>
    <x v="2"/>
    <n v="2"/>
    <n v="11103.33"/>
    <x v="2"/>
    <s v="Tier - 1"/>
    <x v="13"/>
    <d v="1980-08-20T00:00:00"/>
    <x v="25"/>
    <x v="0"/>
    <x v="1007"/>
  </r>
  <r>
    <s v="ID1009"/>
    <s v="Ms."/>
    <s v="Amy"/>
    <s v="Craft"/>
    <x v="372"/>
    <x v="329"/>
    <s v="Yes"/>
    <x v="0"/>
    <x v="0"/>
    <x v="1"/>
    <x v="1"/>
    <x v="0"/>
    <x v="2"/>
    <n v="0"/>
    <n v="11093.62"/>
    <x v="2"/>
    <s v="Tier - 1"/>
    <x v="0"/>
    <d v="1966-07-05T00:00:00"/>
    <x v="24"/>
    <x v="1"/>
    <x v="1008"/>
  </r>
  <r>
    <s v="ID1010"/>
    <s v="Ms."/>
    <s v="Aberu"/>
    <s v="Kebede"/>
    <x v="754"/>
    <x v="3"/>
    <s v="Yes"/>
    <x v="0"/>
    <x v="0"/>
    <x v="1"/>
    <x v="1"/>
    <x v="0"/>
    <x v="1"/>
    <n v="0"/>
    <n v="11090.72"/>
    <x v="2"/>
    <s v="Tier - 1"/>
    <x v="0"/>
    <d v="1966-09-09T00:00:00"/>
    <x v="24"/>
    <x v="1"/>
    <x v="1009"/>
  </r>
  <r>
    <s v="ID1011"/>
    <s v="Ms."/>
    <s v="Ashley"/>
    <s v="Strobel"/>
    <x v="389"/>
    <x v="145"/>
    <s v="No"/>
    <x v="0"/>
    <x v="0"/>
    <x v="1"/>
    <x v="1"/>
    <x v="1"/>
    <x v="2"/>
    <n v="3"/>
    <n v="11085.59"/>
    <x v="2"/>
    <s v="Tier - 2"/>
    <x v="1"/>
    <d v="1972-10-07T00:00:00"/>
    <x v="28"/>
    <x v="0"/>
    <x v="1010"/>
  </r>
  <r>
    <s v="ID1012"/>
    <s v="Ms."/>
    <s v="Anna"/>
    <s v="Dalton"/>
    <x v="303"/>
    <x v="241"/>
    <s v="Yes"/>
    <x v="0"/>
    <x v="0"/>
    <x v="0"/>
    <x v="1"/>
    <x v="1"/>
    <x v="0"/>
    <n v="0"/>
    <n v="11082.58"/>
    <x v="2"/>
    <s v="Tier - 2"/>
    <x v="1"/>
    <d v="1967-09-04T00:00:00"/>
    <x v="22"/>
    <x v="1"/>
    <x v="1011"/>
  </r>
  <r>
    <s v="ID1013"/>
    <s v="Ms."/>
    <s v="Tania"/>
    <s v="Morimoto"/>
    <x v="755"/>
    <x v="87"/>
    <s v="Yes"/>
    <x v="0"/>
    <x v="0"/>
    <x v="1"/>
    <x v="1"/>
    <x v="1"/>
    <x v="1"/>
    <n v="0"/>
    <n v="11073.18"/>
    <x v="2"/>
    <s v="Tier - 3"/>
    <x v="3"/>
    <d v="1966-11-20T00:00:00"/>
    <x v="24"/>
    <x v="1"/>
    <x v="1012"/>
  </r>
  <r>
    <s v="ID1014"/>
    <s v="Ms."/>
    <s v="Ashley"/>
    <s v="Manlove"/>
    <x v="367"/>
    <x v="27"/>
    <s v="Yes"/>
    <x v="0"/>
    <x v="0"/>
    <x v="1"/>
    <x v="1"/>
    <x v="1"/>
    <x v="2"/>
    <n v="0"/>
    <n v="11070.54"/>
    <x v="2"/>
    <s v="Tier - 3"/>
    <x v="3"/>
    <d v="1966-11-07T00:00:00"/>
    <x v="24"/>
    <x v="1"/>
    <x v="1013"/>
  </r>
  <r>
    <s v="ID1015"/>
    <s v="Ms."/>
    <s v="Aleksandra"/>
    <s v="Madzik"/>
    <x v="215"/>
    <x v="307"/>
    <s v="No"/>
    <x v="0"/>
    <x v="0"/>
    <x v="0"/>
    <x v="1"/>
    <x v="0"/>
    <x v="0"/>
    <n v="0"/>
    <n v="11068.77"/>
    <x v="2"/>
    <s v="Tier - 2"/>
    <x v="1"/>
    <d v="1971-11-09T00:00:00"/>
    <x v="14"/>
    <x v="0"/>
    <x v="1014"/>
  </r>
  <r>
    <s v="ID1016"/>
    <s v="Ms."/>
    <s v="Valery"/>
    <s v="Hobson"/>
    <x v="756"/>
    <x v="82"/>
    <s v="Yes"/>
    <x v="1"/>
    <x v="0"/>
    <x v="1"/>
    <x v="1"/>
    <x v="0"/>
    <x v="2"/>
    <n v="0"/>
    <n v="11068.7"/>
    <x v="2"/>
    <s v="Tier - 1"/>
    <x v="3"/>
    <d v="2000-09-18T00:00:00"/>
    <x v="21"/>
    <x v="0"/>
    <x v="1015"/>
  </r>
  <r>
    <s v="ID1017"/>
    <s v="Mrs."/>
    <s v="Joanna"/>
    <s v="Reyes"/>
    <x v="508"/>
    <x v="134"/>
    <s v="Yes"/>
    <x v="0"/>
    <x v="0"/>
    <x v="0"/>
    <x v="1"/>
    <x v="0"/>
    <x v="2"/>
    <n v="0"/>
    <n v="11046.02"/>
    <x v="2"/>
    <s v="Tier - 1"/>
    <x v="11"/>
    <d v="2001-12-17T00:00:00"/>
    <x v="47"/>
    <x v="0"/>
    <x v="1016"/>
  </r>
  <r>
    <s v="ID1018"/>
    <s v="Mrs."/>
    <s v="Stefanie"/>
    <s v="Tierney"/>
    <x v="757"/>
    <x v="530"/>
    <s v="No"/>
    <x v="0"/>
    <x v="0"/>
    <x v="0"/>
    <x v="1"/>
    <x v="0"/>
    <x v="0"/>
    <n v="0"/>
    <n v="11037.85"/>
    <x v="2"/>
    <s v="Tier - 2"/>
    <x v="14"/>
    <d v="1974-08-30T00:00:00"/>
    <x v="19"/>
    <x v="0"/>
    <x v="1017"/>
  </r>
  <r>
    <s v="ID1019"/>
    <s v="Mr."/>
    <s v="Stephen"/>
    <s v="Gabris"/>
    <x v="758"/>
    <x v="122"/>
    <s v="No"/>
    <x v="0"/>
    <x v="0"/>
    <x v="0"/>
    <x v="1"/>
    <x v="0"/>
    <x v="2"/>
    <n v="3"/>
    <n v="11037.51"/>
    <x v="2"/>
    <s v="Tier - 1"/>
    <x v="1"/>
    <d v="1989-10-25T00:00:00"/>
    <x v="4"/>
    <x v="0"/>
    <x v="1018"/>
  </r>
  <r>
    <s v="ID1020"/>
    <s v="Ms."/>
    <s v="Liza"/>
    <s v="Howard"/>
    <x v="759"/>
    <x v="457"/>
    <s v="No"/>
    <x v="0"/>
    <x v="0"/>
    <x v="0"/>
    <x v="1"/>
    <x v="0"/>
    <x v="0"/>
    <n v="4"/>
    <n v="11033.66"/>
    <x v="2"/>
    <s v="Tier - 3"/>
    <x v="1"/>
    <d v="1974-12-10T00:00:00"/>
    <x v="19"/>
    <x v="0"/>
    <x v="1019"/>
  </r>
  <r>
    <s v="ID1021"/>
    <s v="Mr."/>
    <s v="Ian"/>
    <s v="Kallay"/>
    <x v="760"/>
    <x v="267"/>
    <s v="Yes"/>
    <x v="0"/>
    <x v="0"/>
    <x v="0"/>
    <x v="1"/>
    <x v="0"/>
    <x v="2"/>
    <n v="0"/>
    <n v="11028.56"/>
    <x v="2"/>
    <s v="Tier - 3"/>
    <x v="1"/>
    <d v="1996-07-21T00:00:00"/>
    <x v="45"/>
    <x v="0"/>
    <x v="1020"/>
  </r>
  <r>
    <s v="ID1022"/>
    <s v="Ms."/>
    <s v="Claudia"/>
    <s v="Leguizamo"/>
    <x v="761"/>
    <x v="450"/>
    <s v="No"/>
    <x v="0"/>
    <x v="0"/>
    <x v="0"/>
    <x v="1"/>
    <x v="0"/>
    <x v="2"/>
    <n v="3"/>
    <n v="11018.05"/>
    <x v="2"/>
    <s v="Tier - 2"/>
    <x v="1"/>
    <d v="1991-06-26T00:00:00"/>
    <x v="42"/>
    <x v="0"/>
    <x v="1021"/>
  </r>
  <r>
    <s v="ID1023"/>
    <s v="Ms."/>
    <s v="Jessica"/>
    <s v="Escartin"/>
    <x v="445"/>
    <x v="531"/>
    <s v="No"/>
    <x v="0"/>
    <x v="0"/>
    <x v="0"/>
    <x v="1"/>
    <x v="1"/>
    <x v="0"/>
    <n v="4"/>
    <n v="11015.17"/>
    <x v="2"/>
    <s v="Tier - 1"/>
    <x v="1"/>
    <d v="1974-12-15T00:00:00"/>
    <x v="19"/>
    <x v="0"/>
    <x v="1022"/>
  </r>
  <r>
    <s v="ID1024"/>
    <s v="Mr."/>
    <s v="Billy"/>
    <s v="Chorey"/>
    <x v="762"/>
    <x v="36"/>
    <s v="No"/>
    <x v="0"/>
    <x v="0"/>
    <x v="0"/>
    <x v="1"/>
    <x v="2"/>
    <x v="0"/>
    <n v="2"/>
    <n v="11013.71"/>
    <x v="2"/>
    <s v="Tier - 1"/>
    <x v="0"/>
    <d v="1968-10-24T00:00:00"/>
    <x v="0"/>
    <x v="0"/>
    <x v="1023"/>
  </r>
  <r>
    <s v="ID1025"/>
    <s v="Mr."/>
    <s v="David"/>
    <s v="McVay"/>
    <x v="763"/>
    <x v="388"/>
    <s v="Yes"/>
    <x v="1"/>
    <x v="0"/>
    <x v="1"/>
    <x v="1"/>
    <x v="0"/>
    <x v="2"/>
    <n v="0"/>
    <n v="10991.58"/>
    <x v="2"/>
    <s v="Tier - 3"/>
    <x v="1"/>
    <d v="2000-09-17T00:00:00"/>
    <x v="21"/>
    <x v="0"/>
    <x v="1024"/>
  </r>
  <r>
    <s v="ID1026"/>
    <s v="Mr."/>
    <s v="Tim"/>
    <s v="Vinson"/>
    <x v="45"/>
    <x v="465"/>
    <s v="No"/>
    <x v="0"/>
    <x v="0"/>
    <x v="0"/>
    <x v="1"/>
    <x v="0"/>
    <x v="0"/>
    <n v="0"/>
    <n v="10982.5"/>
    <x v="2"/>
    <s v="Tier - 3"/>
    <x v="0"/>
    <d v="1965-12-18T00:00:00"/>
    <x v="11"/>
    <x v="1"/>
    <x v="1025"/>
  </r>
  <r>
    <s v="ID1027"/>
    <s v="Ms."/>
    <s v="Emma"/>
    <s v="Astrike-Davis"/>
    <x v="617"/>
    <x v="532"/>
    <s v="No"/>
    <x v="0"/>
    <x v="0"/>
    <x v="1"/>
    <x v="1"/>
    <x v="0"/>
    <x v="0"/>
    <n v="4"/>
    <n v="10977.21"/>
    <x v="2"/>
    <s v="Tier - 1"/>
    <x v="0"/>
    <d v="1973-10-21T00:00:00"/>
    <x v="30"/>
    <x v="0"/>
    <x v="1026"/>
  </r>
  <r>
    <s v="ID1028"/>
    <s v="Mr."/>
    <s v="Tim"/>
    <s v="Harder"/>
    <x v="764"/>
    <x v="49"/>
    <s v="Yes"/>
    <x v="0"/>
    <x v="0"/>
    <x v="1"/>
    <x v="1"/>
    <x v="0"/>
    <x v="2"/>
    <n v="0"/>
    <n v="10976.25"/>
    <x v="2"/>
    <s v="Tier - 2"/>
    <x v="1"/>
    <d v="1966-07-09T00:00:00"/>
    <x v="24"/>
    <x v="1"/>
    <x v="1027"/>
  </r>
  <r>
    <s v="ID1029"/>
    <s v="Mr."/>
    <s v="Patrick"/>
    <s v="Bell"/>
    <x v="709"/>
    <x v="533"/>
    <s v="No"/>
    <x v="0"/>
    <x v="0"/>
    <x v="0"/>
    <x v="1"/>
    <x v="1"/>
    <x v="0"/>
    <n v="0"/>
    <n v="10965.45"/>
    <x v="2"/>
    <s v="Tier - 2"/>
    <x v="3"/>
    <d v="1965-06-19T00:00:00"/>
    <x v="11"/>
    <x v="1"/>
    <x v="1028"/>
  </r>
  <r>
    <s v="ID1030"/>
    <s v="Ms."/>
    <s v="Bridget"/>
    <s v="Dawes"/>
    <x v="661"/>
    <x v="261"/>
    <s v="Yes"/>
    <x v="0"/>
    <x v="1"/>
    <x v="3"/>
    <x v="1"/>
    <x v="0"/>
    <x v="2"/>
    <n v="1"/>
    <n v="10959.69"/>
    <x v="2"/>
    <s v="Tier - 3"/>
    <x v="1"/>
    <d v="1969-08-14T00:00:00"/>
    <x v="16"/>
    <x v="0"/>
    <x v="1029"/>
  </r>
  <r>
    <s v="ID1031"/>
    <s v="Mr."/>
    <s v="Gabriel"/>
    <s v="Larios"/>
    <x v="765"/>
    <x v="446"/>
    <s v="No"/>
    <x v="0"/>
    <x v="0"/>
    <x v="0"/>
    <x v="1"/>
    <x v="2"/>
    <x v="0"/>
    <n v="0"/>
    <n v="10959.33"/>
    <x v="2"/>
    <s v="Tier - 3"/>
    <x v="3"/>
    <d v="1965-12-04T00:00:00"/>
    <x v="11"/>
    <x v="1"/>
    <x v="1030"/>
  </r>
  <r>
    <s v="ID1032"/>
    <s v="Ms."/>
    <s v="Natasha"/>
    <s v="Yaremczuk"/>
    <x v="376"/>
    <x v="212"/>
    <s v="Yes"/>
    <x v="0"/>
    <x v="1"/>
    <x v="3"/>
    <x v="1"/>
    <x v="2"/>
    <x v="2"/>
    <n v="1"/>
    <n v="10942.13"/>
    <x v="2"/>
    <s v="Tier - 3"/>
    <x v="1"/>
    <d v="1969-11-10T00:00:00"/>
    <x v="16"/>
    <x v="0"/>
    <x v="1031"/>
  </r>
  <r>
    <s v="ID1033"/>
    <s v="Ms."/>
    <s v="Abby"/>
    <s v="Knight"/>
    <x v="330"/>
    <x v="43"/>
    <s v="No"/>
    <x v="0"/>
    <x v="0"/>
    <x v="0"/>
    <x v="1"/>
    <x v="0"/>
    <x v="0"/>
    <n v="1"/>
    <n v="10928.85"/>
    <x v="2"/>
    <s v="Tier - 3"/>
    <x v="0"/>
    <d v="1968-11-12T00:00:00"/>
    <x v="0"/>
    <x v="0"/>
    <x v="1032"/>
  </r>
  <r>
    <s v="ID1034"/>
    <s v="Ms."/>
    <s v="Michelle"/>
    <s v="Eversman"/>
    <x v="349"/>
    <x v="534"/>
    <s v="No"/>
    <x v="0"/>
    <x v="0"/>
    <x v="0"/>
    <x v="1"/>
    <x v="0"/>
    <x v="0"/>
    <n v="0"/>
    <n v="10923.93"/>
    <x v="2"/>
    <s v="Tier - 1"/>
    <x v="2"/>
    <d v="1968-11-13T00:00:00"/>
    <x v="0"/>
    <x v="0"/>
    <x v="1033"/>
  </r>
  <r>
    <s v="ID1035"/>
    <s v="Ms."/>
    <s v="Mckendree"/>
    <s v="Hickory"/>
    <x v="482"/>
    <x v="283"/>
    <s v="No"/>
    <x v="0"/>
    <x v="0"/>
    <x v="0"/>
    <x v="1"/>
    <x v="0"/>
    <x v="2"/>
    <n v="0"/>
    <n v="10886.66"/>
    <x v="2"/>
    <s v="Tier - 3"/>
    <x v="1"/>
    <d v="1994-09-06T00:00:00"/>
    <x v="6"/>
    <x v="0"/>
    <x v="1034"/>
  </r>
  <r>
    <s v="ID1036"/>
    <s v="Ms."/>
    <s v="Tara"/>
    <s v="Mooney"/>
    <x v="106"/>
    <x v="535"/>
    <s v="No"/>
    <x v="0"/>
    <x v="0"/>
    <x v="0"/>
    <x v="1"/>
    <x v="0"/>
    <x v="0"/>
    <n v="2"/>
    <n v="10848.13"/>
    <x v="2"/>
    <s v="Tier - 3"/>
    <x v="1"/>
    <d v="1971-12-20T00:00:00"/>
    <x v="14"/>
    <x v="0"/>
    <x v="1035"/>
  </r>
  <r>
    <s v="ID1037"/>
    <s v="Mr."/>
    <s v="Daniel"/>
    <s v="Craighead"/>
    <x v="44"/>
    <x v="291"/>
    <s v="No"/>
    <x v="0"/>
    <x v="0"/>
    <x v="0"/>
    <x v="1"/>
    <x v="0"/>
    <x v="0"/>
    <n v="1"/>
    <n v="10825.25"/>
    <x v="2"/>
    <s v="Tier - 3"/>
    <x v="1"/>
    <d v="1968-07-28T00:00:00"/>
    <x v="0"/>
    <x v="0"/>
    <x v="1036"/>
  </r>
  <r>
    <s v="ID1038"/>
    <s v="Mr."/>
    <s v="Joshua"/>
    <s v="Gardner"/>
    <x v="235"/>
    <x v="536"/>
    <s v="Yes"/>
    <x v="0"/>
    <x v="0"/>
    <x v="0"/>
    <x v="1"/>
    <x v="0"/>
    <x v="0"/>
    <n v="1"/>
    <n v="10807.49"/>
    <x v="2"/>
    <s v="Tier - 2"/>
    <x v="0"/>
    <d v="1967-10-02T00:00:00"/>
    <x v="22"/>
    <x v="1"/>
    <x v="1037"/>
  </r>
  <r>
    <s v="ID1039"/>
    <s v="Ms."/>
    <s v="Erin"/>
    <s v="Lohrenz"/>
    <x v="766"/>
    <x v="296"/>
    <s v="Yes"/>
    <x v="0"/>
    <x v="0"/>
    <x v="1"/>
    <x v="1"/>
    <x v="0"/>
    <x v="0"/>
    <n v="2"/>
    <n v="10806.84"/>
    <x v="2"/>
    <s v="Tier - 2"/>
    <x v="3"/>
    <d v="1970-12-18T00:00:00"/>
    <x v="2"/>
    <x v="0"/>
    <x v="1038"/>
  </r>
  <r>
    <s v="ID1040"/>
    <s v="Ms."/>
    <s v="Shure"/>
    <s v="Demise"/>
    <x v="111"/>
    <x v="537"/>
    <s v="Yes"/>
    <x v="0"/>
    <x v="0"/>
    <x v="1"/>
    <x v="1"/>
    <x v="0"/>
    <x v="0"/>
    <n v="1"/>
    <n v="10797.34"/>
    <x v="2"/>
    <s v="Tier - 2"/>
    <x v="8"/>
    <d v="1970-10-28T00:00:00"/>
    <x v="2"/>
    <x v="0"/>
    <x v="1039"/>
  </r>
  <r>
    <s v="ID1041"/>
    <s v="Mr."/>
    <s v="Richard"/>
    <s v="Nelson"/>
    <x v="331"/>
    <x v="469"/>
    <s v="Yes"/>
    <x v="0"/>
    <x v="0"/>
    <x v="0"/>
    <x v="1"/>
    <x v="1"/>
    <x v="0"/>
    <n v="0"/>
    <n v="10796.35"/>
    <x v="2"/>
    <s v="Tier - 1"/>
    <x v="9"/>
    <d v="1967-10-23T00:00:00"/>
    <x v="22"/>
    <x v="1"/>
    <x v="1040"/>
  </r>
  <r>
    <s v="ID1042"/>
    <s v="Ms."/>
    <s v="Brenda"/>
    <s v="Guitard"/>
    <x v="127"/>
    <x v="95"/>
    <s v="No"/>
    <x v="0"/>
    <x v="0"/>
    <x v="0"/>
    <x v="1"/>
    <x v="0"/>
    <x v="2"/>
    <n v="0"/>
    <n v="10795.94"/>
    <x v="2"/>
    <s v="Tier - 1"/>
    <x v="3"/>
    <d v="1999-12-24T00:00:00"/>
    <x v="35"/>
    <x v="0"/>
    <x v="1041"/>
  </r>
  <r>
    <s v="ID1043"/>
    <s v="Mr."/>
    <s v="Joseph"/>
    <s v="Navas"/>
    <x v="767"/>
    <x v="68"/>
    <s v="Yes"/>
    <x v="0"/>
    <x v="0"/>
    <x v="0"/>
    <x v="1"/>
    <x v="2"/>
    <x v="0"/>
    <n v="1"/>
    <n v="10791.96"/>
    <x v="2"/>
    <s v="Tier - 2"/>
    <x v="3"/>
    <d v="1967-11-11T00:00:00"/>
    <x v="22"/>
    <x v="1"/>
    <x v="1042"/>
  </r>
  <r>
    <s v="ID1044"/>
    <s v="Mr."/>
    <s v="Stephen"/>
    <s v="Ptucha"/>
    <x v="641"/>
    <x v="85"/>
    <s v="No"/>
    <x v="0"/>
    <x v="0"/>
    <x v="0"/>
    <x v="1"/>
    <x v="0"/>
    <x v="1"/>
    <n v="3"/>
    <n v="10769.75"/>
    <x v="2"/>
    <s v="Tier - 2"/>
    <x v="12"/>
    <d v="1989-11-25T00:00:00"/>
    <x v="4"/>
    <x v="0"/>
    <x v="1043"/>
  </r>
  <r>
    <s v="ID1045"/>
    <s v="Mrs."/>
    <s v="Kathya"/>
    <s v="Kirouac"/>
    <x v="768"/>
    <x v="234"/>
    <s v="Yes"/>
    <x v="0"/>
    <x v="0"/>
    <x v="3"/>
    <x v="1"/>
    <x v="0"/>
    <x v="0"/>
    <n v="3"/>
    <n v="10749.02"/>
    <x v="2"/>
    <s v="Tier - 1"/>
    <x v="11"/>
    <d v="1986-08-29T00:00:00"/>
    <x v="26"/>
    <x v="0"/>
    <x v="1044"/>
  </r>
  <r>
    <s v="ID1046"/>
    <s v="Mr."/>
    <s v="Wesley"/>
    <s v="Toews"/>
    <x v="144"/>
    <x v="9"/>
    <s v="No"/>
    <x v="0"/>
    <x v="0"/>
    <x v="0"/>
    <x v="1"/>
    <x v="0"/>
    <x v="0"/>
    <n v="4"/>
    <n v="10736.87"/>
    <x v="2"/>
    <s v="Tier - 1"/>
    <x v="4"/>
    <d v="1974-12-09T00:00:00"/>
    <x v="19"/>
    <x v="0"/>
    <x v="1045"/>
  </r>
  <r>
    <s v="ID1047"/>
    <s v="Mr."/>
    <s v="Tim"/>
    <s v="Perry"/>
    <x v="769"/>
    <x v="538"/>
    <s v="No"/>
    <x v="0"/>
    <x v="0"/>
    <x v="3"/>
    <x v="1"/>
    <x v="0"/>
    <x v="2"/>
    <n v="0"/>
    <n v="10719.57"/>
    <x v="2"/>
    <s v="Tier - 1"/>
    <x v="1"/>
    <d v="1992-06-25T00:00:00"/>
    <x v="34"/>
    <x v="0"/>
    <x v="1046"/>
  </r>
  <r>
    <s v="ID1048"/>
    <s v="Ms."/>
    <s v="Jamie"/>
    <s v="Kretz"/>
    <x v="680"/>
    <x v="463"/>
    <s v="Yes"/>
    <x v="0"/>
    <x v="0"/>
    <x v="0"/>
    <x v="1"/>
    <x v="0"/>
    <x v="0"/>
    <n v="0"/>
    <n v="10713.64"/>
    <x v="2"/>
    <s v="Tier - 3"/>
    <x v="3"/>
    <d v="1967-10-05T00:00:00"/>
    <x v="22"/>
    <x v="1"/>
    <x v="1047"/>
  </r>
  <r>
    <s v="ID1049"/>
    <s v="Ms."/>
    <s v="Alexandra"/>
    <s v="Hempel"/>
    <x v="662"/>
    <x v="539"/>
    <s v="Yes"/>
    <x v="0"/>
    <x v="0"/>
    <x v="0"/>
    <x v="1"/>
    <x v="0"/>
    <x v="0"/>
    <n v="0"/>
    <n v="10704.47"/>
    <x v="2"/>
    <s v="Tier - 2"/>
    <x v="3"/>
    <d v="1967-07-30T00:00:00"/>
    <x v="22"/>
    <x v="1"/>
    <x v="1048"/>
  </r>
  <r>
    <s v="ID1050"/>
    <s v="Ms."/>
    <s v="Tiffany"/>
    <s v="McBroom"/>
    <x v="225"/>
    <x v="209"/>
    <s v="No"/>
    <x v="0"/>
    <x v="0"/>
    <x v="1"/>
    <x v="1"/>
    <x v="1"/>
    <x v="2"/>
    <n v="3"/>
    <n v="10702.64"/>
    <x v="2"/>
    <s v="Tier - 3"/>
    <x v="0"/>
    <d v="1972-10-24T00:00:00"/>
    <x v="28"/>
    <x v="0"/>
    <x v="1049"/>
  </r>
  <r>
    <s v="ID1051"/>
    <s v="Mrs."/>
    <s v="Rebecca"/>
    <s v="Yoo"/>
    <x v="770"/>
    <x v="409"/>
    <s v="Yes"/>
    <x v="0"/>
    <x v="0"/>
    <x v="0"/>
    <x v="1"/>
    <x v="1"/>
    <x v="2"/>
    <n v="2"/>
    <n v="10698.38"/>
    <x v="2"/>
    <s v="Tier - 1"/>
    <x v="14"/>
    <d v="1976-09-30T00:00:00"/>
    <x v="1"/>
    <x v="0"/>
    <x v="1050"/>
  </r>
  <r>
    <s v="ID1052"/>
    <s v="Mr."/>
    <s v="Austin"/>
    <s v="Rand"/>
    <x v="771"/>
    <x v="347"/>
    <s v="No"/>
    <x v="0"/>
    <x v="0"/>
    <x v="0"/>
    <x v="1"/>
    <x v="0"/>
    <x v="2"/>
    <n v="2"/>
    <n v="10690.11"/>
    <x v="2"/>
    <s v="Tier - 2"/>
    <x v="13"/>
    <d v="1977-08-02T00:00:00"/>
    <x v="29"/>
    <x v="0"/>
    <x v="1051"/>
  </r>
  <r>
    <s v="ID1053"/>
    <s v="Ms."/>
    <s v="Jamie"/>
    <s v="Wolfe"/>
    <x v="772"/>
    <x v="290"/>
    <s v="No"/>
    <x v="0"/>
    <x v="0"/>
    <x v="0"/>
    <x v="1"/>
    <x v="2"/>
    <x v="0"/>
    <n v="0"/>
    <n v="10676.83"/>
    <x v="2"/>
    <s v="Tier - 3"/>
    <x v="0"/>
    <d v="1962-09-07T00:00:00"/>
    <x v="5"/>
    <x v="1"/>
    <x v="1052"/>
  </r>
  <r>
    <s v="ID1054"/>
    <s v="Mr."/>
    <s v="Matthew"/>
    <s v="Vance"/>
    <x v="773"/>
    <x v="193"/>
    <s v="Yes"/>
    <x v="0"/>
    <x v="0"/>
    <x v="0"/>
    <x v="1"/>
    <x v="1"/>
    <x v="2"/>
    <n v="2"/>
    <n v="10665.44"/>
    <x v="2"/>
    <s v="Tier - 2"/>
    <x v="13"/>
    <d v="1976-11-22T00:00:00"/>
    <x v="1"/>
    <x v="0"/>
    <x v="1053"/>
  </r>
  <r>
    <s v="ID1055"/>
    <s v="Mrs."/>
    <s v="Emily"/>
    <s v="Burnett"/>
    <x v="774"/>
    <x v="473"/>
    <s v="Yes"/>
    <x v="0"/>
    <x v="0"/>
    <x v="3"/>
    <x v="1"/>
    <x v="1"/>
    <x v="2"/>
    <n v="0"/>
    <n v="10627.81"/>
    <x v="2"/>
    <s v="Tier - 3"/>
    <x v="0"/>
    <d v="1964-08-08T00:00:00"/>
    <x v="13"/>
    <x v="1"/>
    <x v="1054"/>
  </r>
  <r>
    <s v="ID1056"/>
    <s v="Ms."/>
    <s v="Gillian"/>
    <s v="Clason"/>
    <x v="775"/>
    <x v="231"/>
    <s v="No"/>
    <x v="0"/>
    <x v="0"/>
    <x v="0"/>
    <x v="1"/>
    <x v="0"/>
    <x v="1"/>
    <n v="3"/>
    <n v="10620.26"/>
    <x v="2"/>
    <s v="Tier - 3"/>
    <x v="1"/>
    <d v="1990-07-06T00:00:00"/>
    <x v="3"/>
    <x v="0"/>
    <x v="1055"/>
  </r>
  <r>
    <s v="ID1057"/>
    <s v="Mrs."/>
    <s v="Brenn"/>
    <s v="Donnelly"/>
    <x v="776"/>
    <x v="268"/>
    <s v="No"/>
    <x v="0"/>
    <x v="0"/>
    <x v="3"/>
    <x v="1"/>
    <x v="0"/>
    <x v="1"/>
    <n v="0"/>
    <n v="10617.04"/>
    <x v="2"/>
    <s v="Tier - 3"/>
    <x v="11"/>
    <d v="1992-07-23T00:00:00"/>
    <x v="34"/>
    <x v="0"/>
    <x v="1056"/>
  </r>
  <r>
    <s v="ID1058"/>
    <s v="Ms."/>
    <s v="Lisa"/>
    <s v="Pietz"/>
    <x v="777"/>
    <x v="232"/>
    <s v="No"/>
    <x v="0"/>
    <x v="0"/>
    <x v="0"/>
    <x v="1"/>
    <x v="2"/>
    <x v="0"/>
    <n v="0"/>
    <n v="10608.67"/>
    <x v="2"/>
    <s v="Tier - 3"/>
    <x v="1"/>
    <d v="1965-06-27T00:00:00"/>
    <x v="11"/>
    <x v="1"/>
    <x v="1057"/>
  </r>
  <r>
    <s v="ID1059"/>
    <s v="Mr."/>
    <s v="Matt"/>
    <s v="Tegenkamp"/>
    <x v="778"/>
    <x v="352"/>
    <s v="Yes"/>
    <x v="0"/>
    <x v="0"/>
    <x v="1"/>
    <x v="1"/>
    <x v="0"/>
    <x v="2"/>
    <n v="0"/>
    <n v="10602.39"/>
    <x v="2"/>
    <s v="Tier - 3"/>
    <x v="3"/>
    <d v="1966-07-02T00:00:00"/>
    <x v="24"/>
    <x v="1"/>
    <x v="1058"/>
  </r>
  <r>
    <s v="ID1060"/>
    <s v="Mr."/>
    <s v="Thomas"/>
    <s v="Dover"/>
    <x v="101"/>
    <x v="439"/>
    <s v="Yes"/>
    <x v="0"/>
    <x v="0"/>
    <x v="0"/>
    <x v="1"/>
    <x v="0"/>
    <x v="0"/>
    <n v="0"/>
    <n v="10601.63"/>
    <x v="2"/>
    <s v="Tier - 2"/>
    <x v="1"/>
    <d v="1967-06-23T00:00:00"/>
    <x v="22"/>
    <x v="1"/>
    <x v="1059"/>
  </r>
  <r>
    <s v="ID1061"/>
    <s v="Mr."/>
    <s v="Kevin"/>
    <s v="Dockemeyer"/>
    <x v="529"/>
    <x v="78"/>
    <s v="Yes"/>
    <x v="0"/>
    <x v="0"/>
    <x v="1"/>
    <x v="1"/>
    <x v="0"/>
    <x v="2"/>
    <n v="0"/>
    <n v="10601.41"/>
    <x v="2"/>
    <s v="Tier - 2"/>
    <x v="3"/>
    <d v="1966-07-20T00:00:00"/>
    <x v="24"/>
    <x v="1"/>
    <x v="1060"/>
  </r>
  <r>
    <s v="ID1062"/>
    <s v="Mr."/>
    <s v="William"/>
    <s v="Steele"/>
    <x v="779"/>
    <x v="540"/>
    <s v="No"/>
    <x v="0"/>
    <x v="0"/>
    <x v="1"/>
    <x v="1"/>
    <x v="0"/>
    <x v="2"/>
    <n v="3"/>
    <n v="10600.55"/>
    <x v="2"/>
    <s v="Tier - 1"/>
    <x v="1"/>
    <d v="1972-12-14T00:00:00"/>
    <x v="28"/>
    <x v="0"/>
    <x v="1061"/>
  </r>
  <r>
    <s v="ID1063"/>
    <s v="Mr."/>
    <s v="Gal"/>
    <s v="Harel"/>
    <x v="308"/>
    <x v="541"/>
    <s v="Yes"/>
    <x v="0"/>
    <x v="0"/>
    <x v="0"/>
    <x v="1"/>
    <x v="1"/>
    <x v="0"/>
    <n v="0"/>
    <n v="10594.5"/>
    <x v="2"/>
    <s v="Tier - 1"/>
    <x v="1"/>
    <d v="1967-11-29T00:00:00"/>
    <x v="22"/>
    <x v="1"/>
    <x v="1062"/>
  </r>
  <r>
    <s v="ID1064"/>
    <s v="Mr."/>
    <s v="Anton"/>
    <s v="Aguila"/>
    <x v="139"/>
    <x v="10"/>
    <s v="Yes"/>
    <x v="0"/>
    <x v="0"/>
    <x v="1"/>
    <x v="1"/>
    <x v="0"/>
    <x v="1"/>
    <n v="0"/>
    <n v="10594.23"/>
    <x v="2"/>
    <s v="Tier - 3"/>
    <x v="0"/>
    <d v="1966-11-03T00:00:00"/>
    <x v="24"/>
    <x v="1"/>
    <x v="1063"/>
  </r>
  <r>
    <s v="ID1065"/>
    <s v="Ms."/>
    <s v="Yazmin"/>
    <s v="Vallejo"/>
    <x v="529"/>
    <x v="321"/>
    <s v="Yes"/>
    <x v="0"/>
    <x v="1"/>
    <x v="3"/>
    <x v="1"/>
    <x v="0"/>
    <x v="2"/>
    <n v="1"/>
    <n v="10579.71"/>
    <x v="2"/>
    <s v="Tier - 3"/>
    <x v="0"/>
    <d v="1969-12-25T00:00:00"/>
    <x v="16"/>
    <x v="0"/>
    <x v="1064"/>
  </r>
  <r>
    <s v="ID1066"/>
    <s v="Mr."/>
    <s v="Florian"/>
    <s v="Beisheim"/>
    <x v="780"/>
    <x v="347"/>
    <s v="Yes"/>
    <x v="0"/>
    <x v="0"/>
    <x v="1"/>
    <x v="1"/>
    <x v="2"/>
    <x v="2"/>
    <n v="0"/>
    <n v="10577.09"/>
    <x v="2"/>
    <s v="Tier - 3"/>
    <x v="3"/>
    <d v="1966-12-11T00:00:00"/>
    <x v="24"/>
    <x v="1"/>
    <x v="1065"/>
  </r>
  <r>
    <s v="ID1067"/>
    <s v="Ms."/>
    <s v="Karen"/>
    <s v="Lenhoff"/>
    <x v="781"/>
    <x v="409"/>
    <s v="Yes"/>
    <x v="0"/>
    <x v="1"/>
    <x v="3"/>
    <x v="1"/>
    <x v="0"/>
    <x v="2"/>
    <n v="0"/>
    <n v="10564.88"/>
    <x v="2"/>
    <s v="Tier - 1"/>
    <x v="2"/>
    <d v="1969-07-17T00:00:00"/>
    <x v="16"/>
    <x v="0"/>
    <x v="1066"/>
  </r>
  <r>
    <s v="ID1068"/>
    <s v="Mr."/>
    <s v="Scott"/>
    <s v="Wehrwein"/>
    <x v="161"/>
    <x v="542"/>
    <s v="No"/>
    <x v="0"/>
    <x v="0"/>
    <x v="0"/>
    <x v="1"/>
    <x v="0"/>
    <x v="0"/>
    <n v="3"/>
    <n v="10560.49"/>
    <x v="2"/>
    <s v="Tier - 2"/>
    <x v="0"/>
    <d v="1971-06-29T00:00:00"/>
    <x v="14"/>
    <x v="0"/>
    <x v="1067"/>
  </r>
  <r>
    <s v="ID1069"/>
    <s v="Ms."/>
    <s v="Claire"/>
    <s v="Wallace"/>
    <x v="662"/>
    <x v="9"/>
    <s v="No"/>
    <x v="0"/>
    <x v="0"/>
    <x v="0"/>
    <x v="1"/>
    <x v="0"/>
    <x v="0"/>
    <n v="0"/>
    <n v="10546.48"/>
    <x v="2"/>
    <s v="Tier - 3"/>
    <x v="3"/>
    <d v="1971-09-26T00:00:00"/>
    <x v="14"/>
    <x v="0"/>
    <x v="1068"/>
  </r>
  <r>
    <s v="ID1070"/>
    <s v="Ms."/>
    <s v="Lynn"/>
    <s v="Markowitz"/>
    <x v="782"/>
    <x v="180"/>
    <s v="No"/>
    <x v="0"/>
    <x v="0"/>
    <x v="0"/>
    <x v="1"/>
    <x v="0"/>
    <x v="2"/>
    <n v="2"/>
    <n v="10495.6"/>
    <x v="2"/>
    <s v="Tier - 1"/>
    <x v="1"/>
    <d v="1977-10-25T00:00:00"/>
    <x v="29"/>
    <x v="0"/>
    <x v="1069"/>
  </r>
  <r>
    <s v="ID1071"/>
    <s v="Ms."/>
    <s v="Sharon"/>
    <s v="Vos"/>
    <x v="577"/>
    <x v="334"/>
    <s v="No"/>
    <x v="0"/>
    <x v="0"/>
    <x v="1"/>
    <x v="1"/>
    <x v="1"/>
    <x v="1"/>
    <n v="2"/>
    <n v="10493.95"/>
    <x v="2"/>
    <s v="Tier - 1"/>
    <x v="1"/>
    <d v="1972-10-19T00:00:00"/>
    <x v="28"/>
    <x v="0"/>
    <x v="1070"/>
  </r>
  <r>
    <s v="ID1072"/>
    <s v="Mrs."/>
    <s v="Candice"/>
    <s v="McLeod"/>
    <x v="783"/>
    <x v="543"/>
    <s v="No"/>
    <x v="0"/>
    <x v="0"/>
    <x v="0"/>
    <x v="1"/>
    <x v="1"/>
    <x v="0"/>
    <n v="2"/>
    <n v="10486.55"/>
    <x v="2"/>
    <s v="Tier - 3"/>
    <x v="14"/>
    <d v="1978-08-21T00:00:00"/>
    <x v="9"/>
    <x v="0"/>
    <x v="1071"/>
  </r>
  <r>
    <s v="ID1073"/>
    <s v="Ms."/>
    <s v="Jennifer"/>
    <s v="Balcom"/>
    <x v="784"/>
    <x v="213"/>
    <s v="No"/>
    <x v="0"/>
    <x v="0"/>
    <x v="3"/>
    <x v="1"/>
    <x v="0"/>
    <x v="1"/>
    <n v="3"/>
    <n v="10464.83"/>
    <x v="2"/>
    <s v="Tier - 1"/>
    <x v="1"/>
    <d v="1987-06-28T00:00:00"/>
    <x v="38"/>
    <x v="0"/>
    <x v="1072"/>
  </r>
  <r>
    <s v="ID1074"/>
    <s v="Mr."/>
    <s v="Eric"/>
    <s v="Dirth"/>
    <x v="49"/>
    <x v="228"/>
    <s v="Yes"/>
    <x v="0"/>
    <x v="1"/>
    <x v="3"/>
    <x v="1"/>
    <x v="0"/>
    <x v="2"/>
    <n v="1"/>
    <n v="10461.98"/>
    <x v="2"/>
    <s v="Tier - 1"/>
    <x v="1"/>
    <d v="1969-09-22T00:00:00"/>
    <x v="16"/>
    <x v="0"/>
    <x v="1073"/>
  </r>
  <r>
    <s v="ID1075"/>
    <s v="Mr."/>
    <s v="Bryan"/>
    <s v="Inglish"/>
    <x v="785"/>
    <x v="98"/>
    <s v="Yes"/>
    <x v="0"/>
    <x v="0"/>
    <x v="3"/>
    <x v="1"/>
    <x v="1"/>
    <x v="2"/>
    <n v="0"/>
    <n v="10459.19"/>
    <x v="2"/>
    <s v="Tier - 1"/>
    <x v="0"/>
    <d v="1964-07-27T00:00:00"/>
    <x v="13"/>
    <x v="1"/>
    <x v="1074"/>
  </r>
  <r>
    <s v="ID1076"/>
    <s v="Mr."/>
    <s v="Devon"/>
    <s v="Matthews"/>
    <x v="786"/>
    <x v="544"/>
    <s v="Yes"/>
    <x v="0"/>
    <x v="0"/>
    <x v="0"/>
    <x v="1"/>
    <x v="1"/>
    <x v="2"/>
    <n v="2"/>
    <n v="10455.14"/>
    <x v="2"/>
    <s v="Tier - 2"/>
    <x v="13"/>
    <d v="1976-08-03T00:00:00"/>
    <x v="1"/>
    <x v="0"/>
    <x v="1075"/>
  </r>
  <r>
    <s v="ID1077"/>
    <s v="Ms."/>
    <s v="Elena"/>
    <s v="Massa-Musiak"/>
    <x v="787"/>
    <x v="325"/>
    <s v="Yes"/>
    <x v="0"/>
    <x v="0"/>
    <x v="3"/>
    <x v="1"/>
    <x v="2"/>
    <x v="2"/>
    <n v="0"/>
    <n v="10455.1"/>
    <x v="2"/>
    <s v="Tier - 1"/>
    <x v="1"/>
    <d v="1964-10-14T00:00:00"/>
    <x v="13"/>
    <x v="1"/>
    <x v="1076"/>
  </r>
  <r>
    <s v="ID1078"/>
    <s v="Mr."/>
    <s v="Chris"/>
    <s v="Bailey"/>
    <x v="529"/>
    <x v="545"/>
    <s v="No"/>
    <x v="0"/>
    <x v="0"/>
    <x v="0"/>
    <x v="1"/>
    <x v="0"/>
    <x v="0"/>
    <n v="1"/>
    <n v="10450.549999999999"/>
    <x v="2"/>
    <s v="Tier - 1"/>
    <x v="3"/>
    <d v="1968-11-08T00:00:00"/>
    <x v="0"/>
    <x v="0"/>
    <x v="1077"/>
  </r>
  <r>
    <s v="ID1079"/>
    <s v="Mr."/>
    <s v="Bert"/>
    <s v="Jacoby"/>
    <x v="788"/>
    <x v="546"/>
    <s v="No"/>
    <x v="0"/>
    <x v="0"/>
    <x v="0"/>
    <x v="1"/>
    <x v="1"/>
    <x v="0"/>
    <n v="1"/>
    <n v="10436.1"/>
    <x v="2"/>
    <s v="Tier - 3"/>
    <x v="3"/>
    <d v="1968-08-29T00:00:00"/>
    <x v="0"/>
    <x v="0"/>
    <x v="1078"/>
  </r>
  <r>
    <s v="ID1080"/>
    <s v="Mr."/>
    <s v="John"/>
    <s v="Crimmings"/>
    <x v="101"/>
    <x v="547"/>
    <s v="No"/>
    <x v="0"/>
    <x v="0"/>
    <x v="0"/>
    <x v="1"/>
    <x v="0"/>
    <x v="0"/>
    <n v="0"/>
    <n v="10435.07"/>
    <x v="2"/>
    <s v="Tier - 1"/>
    <x v="4"/>
    <d v="1968-08-23T00:00:00"/>
    <x v="0"/>
    <x v="0"/>
    <x v="1079"/>
  </r>
  <r>
    <s v="ID1081"/>
    <s v="Mr."/>
    <s v="Daniel"/>
    <s v="Crane"/>
    <x v="636"/>
    <x v="519"/>
    <s v="No"/>
    <x v="0"/>
    <x v="0"/>
    <x v="0"/>
    <x v="1"/>
    <x v="2"/>
    <x v="0"/>
    <n v="0"/>
    <n v="10422.92"/>
    <x v="2"/>
    <s v="Tier - 1"/>
    <x v="6"/>
    <d v="1968-12-27T00:00:00"/>
    <x v="0"/>
    <x v="0"/>
    <x v="1080"/>
  </r>
  <r>
    <s v="ID1082"/>
    <s v="Mrs."/>
    <s v="Lisa"/>
    <s v="Swartzfager"/>
    <x v="789"/>
    <x v="256"/>
    <s v="No"/>
    <x v="0"/>
    <x v="1"/>
    <x v="3"/>
    <x v="1"/>
    <x v="0"/>
    <x v="1"/>
    <n v="2"/>
    <n v="10419.65"/>
    <x v="2"/>
    <s v="Tier - 2"/>
    <x v="14"/>
    <d v="1979-11-25T00:00:00"/>
    <x v="18"/>
    <x v="0"/>
    <x v="1081"/>
  </r>
  <r>
    <s v="ID1083"/>
    <s v="Mrs."/>
    <s v="Kristine"/>
    <s v="Clevenger"/>
    <x v="646"/>
    <x v="548"/>
    <s v="No"/>
    <x v="0"/>
    <x v="0"/>
    <x v="1"/>
    <x v="1"/>
    <x v="1"/>
    <x v="0"/>
    <n v="0"/>
    <n v="10419.59"/>
    <x v="2"/>
    <s v="Tier - 2"/>
    <x v="14"/>
    <d v="1973-10-11T00:00:00"/>
    <x v="30"/>
    <x v="0"/>
    <x v="1082"/>
  </r>
  <r>
    <s v="ID1084"/>
    <s v="Mr."/>
    <s v="Paul"/>
    <s v="Reichardt"/>
    <x v="790"/>
    <x v="92"/>
    <s v="No"/>
    <x v="0"/>
    <x v="0"/>
    <x v="0"/>
    <x v="1"/>
    <x v="0"/>
    <x v="2"/>
    <n v="2"/>
    <n v="10407.98"/>
    <x v="2"/>
    <s v="Tier - 1"/>
    <x v="13"/>
    <d v="1980-10-24T00:00:00"/>
    <x v="25"/>
    <x v="0"/>
    <x v="1083"/>
  </r>
  <r>
    <s v="ID1085"/>
    <s v="Mr."/>
    <s v="Bryan"/>
    <s v="Morton"/>
    <x v="360"/>
    <x v="549"/>
    <s v="Yes"/>
    <x v="0"/>
    <x v="0"/>
    <x v="3"/>
    <x v="1"/>
    <x v="1"/>
    <x v="0"/>
    <n v="4"/>
    <n v="10407.09"/>
    <x v="2"/>
    <s v="Tier - 1"/>
    <x v="5"/>
    <d v="1975-06-05T00:00:00"/>
    <x v="19"/>
    <x v="0"/>
    <x v="1084"/>
  </r>
  <r>
    <s v="ID1086"/>
    <s v="Mr."/>
    <s v="Chris"/>
    <s v="Sunstrum"/>
    <x v="791"/>
    <x v="550"/>
    <s v="Yes"/>
    <x v="0"/>
    <x v="1"/>
    <x v="3"/>
    <x v="1"/>
    <x v="1"/>
    <x v="2"/>
    <n v="0"/>
    <n v="10403.27"/>
    <x v="2"/>
    <s v="Tier - 2"/>
    <x v="15"/>
    <d v="1969-07-07T00:00:00"/>
    <x v="16"/>
    <x v="0"/>
    <x v="1085"/>
  </r>
  <r>
    <s v="ID1087"/>
    <s v="Ms."/>
    <s v="Milah"/>
    <s v="Frownfelter"/>
    <x v="53"/>
    <x v="551"/>
    <s v="No"/>
    <x v="0"/>
    <x v="0"/>
    <x v="1"/>
    <x v="1"/>
    <x v="0"/>
    <x v="0"/>
    <n v="3"/>
    <n v="10381.48"/>
    <x v="2"/>
    <s v="Tier - 3"/>
    <x v="0"/>
    <d v="1973-09-19T00:00:00"/>
    <x v="30"/>
    <x v="0"/>
    <x v="1086"/>
  </r>
  <r>
    <s v="ID1088"/>
    <s v="Ms."/>
    <s v="Annette"/>
    <s v="Richter"/>
    <x v="408"/>
    <x v="524"/>
    <s v="No"/>
    <x v="0"/>
    <x v="0"/>
    <x v="1"/>
    <x v="1"/>
    <x v="0"/>
    <x v="0"/>
    <n v="2"/>
    <n v="10370.91"/>
    <x v="2"/>
    <s v="Tier - 3"/>
    <x v="2"/>
    <d v="1973-09-29T00:00:00"/>
    <x v="30"/>
    <x v="0"/>
    <x v="1087"/>
  </r>
  <r>
    <s v="ID1089"/>
    <s v="Mrs."/>
    <s v="Yoko"/>
    <s v="England"/>
    <x v="792"/>
    <x v="381"/>
    <s v="No"/>
    <x v="0"/>
    <x v="0"/>
    <x v="0"/>
    <x v="1"/>
    <x v="1"/>
    <x v="0"/>
    <n v="0"/>
    <n v="10356.67"/>
    <x v="2"/>
    <s v="Tier - 1"/>
    <x v="14"/>
    <d v="1971-09-06T00:00:00"/>
    <x v="14"/>
    <x v="0"/>
    <x v="1088"/>
  </r>
  <r>
    <s v="ID1090"/>
    <s v="Ms."/>
    <s v="Laura"/>
    <s v="McLean"/>
    <x v="401"/>
    <x v="173"/>
    <s v="Yes"/>
    <x v="0"/>
    <x v="1"/>
    <x v="3"/>
    <x v="1"/>
    <x v="1"/>
    <x v="2"/>
    <n v="0"/>
    <n v="10355.64"/>
    <x v="2"/>
    <s v="Tier - 1"/>
    <x v="1"/>
    <d v="1969-06-17T00:00:00"/>
    <x v="16"/>
    <x v="0"/>
    <x v="1089"/>
  </r>
  <r>
    <s v="ID1091"/>
    <s v="Ms."/>
    <s v="Tess"/>
    <s v="Gardner"/>
    <x v="793"/>
    <x v="55"/>
    <s v="No"/>
    <x v="0"/>
    <x v="0"/>
    <x v="0"/>
    <x v="1"/>
    <x v="0"/>
    <x v="0"/>
    <n v="0"/>
    <n v="10352.48"/>
    <x v="2"/>
    <s v="Tier - 1"/>
    <x v="1"/>
    <d v="1974-09-29T00:00:00"/>
    <x v="19"/>
    <x v="0"/>
    <x v="1090"/>
  </r>
  <r>
    <s v="ID1092"/>
    <s v="Mr."/>
    <s v="William"/>
    <s v="Lane"/>
    <x v="794"/>
    <x v="64"/>
    <s v="No"/>
    <x v="0"/>
    <x v="0"/>
    <x v="1"/>
    <x v="1"/>
    <x v="1"/>
    <x v="0"/>
    <n v="0"/>
    <n v="10345.93"/>
    <x v="2"/>
    <s v="Tier - 2"/>
    <x v="13"/>
    <d v="1973-08-08T00:00:00"/>
    <x v="30"/>
    <x v="0"/>
    <x v="1091"/>
  </r>
  <r>
    <s v="ID1093"/>
    <s v="Ms."/>
    <s v="Paige"/>
    <s v="Vonachen"/>
    <x v="718"/>
    <x v="552"/>
    <s v="No"/>
    <x v="0"/>
    <x v="0"/>
    <x v="0"/>
    <x v="1"/>
    <x v="0"/>
    <x v="0"/>
    <n v="0"/>
    <n v="10338.93"/>
    <x v="2"/>
    <s v="Tier - 1"/>
    <x v="0"/>
    <d v="1968-07-19T00:00:00"/>
    <x v="0"/>
    <x v="0"/>
    <x v="1092"/>
  </r>
  <r>
    <s v="ID1094"/>
    <s v="Mr."/>
    <s v="Matthew"/>
    <s v="Smith"/>
    <x v="735"/>
    <x v="321"/>
    <s v="No"/>
    <x v="0"/>
    <x v="0"/>
    <x v="0"/>
    <x v="1"/>
    <x v="0"/>
    <x v="2"/>
    <n v="3"/>
    <n v="10329.06"/>
    <x v="2"/>
    <s v="Tier - 1"/>
    <x v="13"/>
    <d v="1982-07-21T00:00:00"/>
    <x v="37"/>
    <x v="0"/>
    <x v="1093"/>
  </r>
  <r>
    <s v="ID1095"/>
    <s v="Mr."/>
    <s v="Matthew"/>
    <s v="Kidwell"/>
    <x v="795"/>
    <x v="463"/>
    <s v="Yes"/>
    <x v="0"/>
    <x v="0"/>
    <x v="1"/>
    <x v="1"/>
    <x v="0"/>
    <x v="0"/>
    <n v="2"/>
    <n v="10325.209999999999"/>
    <x v="2"/>
    <s v="Tier - 3"/>
    <x v="3"/>
    <d v="1970-12-01T00:00:00"/>
    <x v="2"/>
    <x v="0"/>
    <x v="1094"/>
  </r>
  <r>
    <s v="ID1096"/>
    <s v="Mrs."/>
    <s v="Maria"/>
    <s v="Betancourth"/>
    <x v="796"/>
    <x v="87"/>
    <s v="No"/>
    <x v="0"/>
    <x v="0"/>
    <x v="0"/>
    <x v="1"/>
    <x v="0"/>
    <x v="1"/>
    <n v="3"/>
    <n v="10322.9"/>
    <x v="2"/>
    <s v="Tier - 1"/>
    <x v="11"/>
    <d v="1991-08-21T00:00:00"/>
    <x v="42"/>
    <x v="0"/>
    <x v="1095"/>
  </r>
  <r>
    <s v="ID1097"/>
    <s v="Ms."/>
    <s v="Stephanie"/>
    <s v="Henstrom"/>
    <x v="797"/>
    <x v="89"/>
    <s v="No"/>
    <x v="0"/>
    <x v="0"/>
    <x v="0"/>
    <x v="1"/>
    <x v="0"/>
    <x v="2"/>
    <n v="3"/>
    <n v="10315.91"/>
    <x v="2"/>
    <s v="Tier - 2"/>
    <x v="1"/>
    <d v="1991-11-17T00:00:00"/>
    <x v="42"/>
    <x v="0"/>
    <x v="1096"/>
  </r>
  <r>
    <s v="ID1098"/>
    <s v="Ms."/>
    <s v="Tiffany"/>
    <s v="Pereira"/>
    <x v="359"/>
    <x v="553"/>
    <s v="No"/>
    <x v="0"/>
    <x v="0"/>
    <x v="0"/>
    <x v="1"/>
    <x v="2"/>
    <x v="0"/>
    <n v="0"/>
    <n v="10310.780000000001"/>
    <x v="2"/>
    <s v="Tier - 3"/>
    <x v="1"/>
    <d v="1962-07-12T00:00:00"/>
    <x v="5"/>
    <x v="1"/>
    <x v="1097"/>
  </r>
  <r>
    <s v="ID1099"/>
    <s v="Ms."/>
    <s v="Sara"/>
    <s v="Black"/>
    <x v="798"/>
    <x v="8"/>
    <s v="Yes"/>
    <x v="0"/>
    <x v="1"/>
    <x v="3"/>
    <x v="1"/>
    <x v="2"/>
    <x v="0"/>
    <n v="0"/>
    <n v="10308.040000000001"/>
    <x v="2"/>
    <s v="Tier - 1"/>
    <x v="0"/>
    <d v="1963-09-24T00:00:00"/>
    <x v="8"/>
    <x v="1"/>
    <x v="1098"/>
  </r>
  <r>
    <s v="ID1100"/>
    <s v="Mr."/>
    <s v="Scott"/>
    <s v="Brown"/>
    <x v="746"/>
    <x v="554"/>
    <s v="Yes"/>
    <x v="0"/>
    <x v="0"/>
    <x v="3"/>
    <x v="1"/>
    <x v="0"/>
    <x v="1"/>
    <n v="3"/>
    <n v="10276.99"/>
    <x v="2"/>
    <s v="Tier - 1"/>
    <x v="13"/>
    <d v="1988-09-14T00:00:00"/>
    <x v="23"/>
    <x v="0"/>
    <x v="1099"/>
  </r>
  <r>
    <s v="ID1101"/>
    <s v="Mrs."/>
    <s v="Lauren"/>
    <s v="Reasoner"/>
    <x v="799"/>
    <x v="555"/>
    <s v="Yes"/>
    <x v="0"/>
    <x v="0"/>
    <x v="1"/>
    <x v="1"/>
    <x v="1"/>
    <x v="0"/>
    <n v="0"/>
    <n v="10274.33"/>
    <x v="2"/>
    <s v="Tier - 1"/>
    <x v="2"/>
    <d v="1970-06-21T00:00:00"/>
    <x v="2"/>
    <x v="0"/>
    <x v="1100"/>
  </r>
  <r>
    <s v="ID1102"/>
    <s v="Mr."/>
    <s v="Scott"/>
    <s v="Wandzilak"/>
    <x v="67"/>
    <x v="556"/>
    <s v="No"/>
    <x v="0"/>
    <x v="0"/>
    <x v="1"/>
    <x v="1"/>
    <x v="0"/>
    <x v="0"/>
    <n v="3"/>
    <n v="10269.459999999999"/>
    <x v="2"/>
    <s v="Tier - 3"/>
    <x v="1"/>
    <d v="1973-11-27T00:00:00"/>
    <x v="30"/>
    <x v="0"/>
    <x v="1101"/>
  </r>
  <r>
    <s v="ID1103"/>
    <s v="Mr."/>
    <s v="Brian"/>
    <s v="Carver"/>
    <x v="411"/>
    <x v="557"/>
    <s v="No"/>
    <x v="0"/>
    <x v="0"/>
    <x v="1"/>
    <x v="1"/>
    <x v="1"/>
    <x v="0"/>
    <n v="3"/>
    <n v="10264.44"/>
    <x v="2"/>
    <s v="Tier - 2"/>
    <x v="1"/>
    <d v="1973-09-05T00:00:00"/>
    <x v="30"/>
    <x v="0"/>
    <x v="1102"/>
  </r>
  <r>
    <s v="ID1104"/>
    <s v="Ms."/>
    <s v="Kaitlin"/>
    <s v="Borror"/>
    <x v="800"/>
    <x v="457"/>
    <s v="Yes"/>
    <x v="0"/>
    <x v="0"/>
    <x v="3"/>
    <x v="1"/>
    <x v="0"/>
    <x v="0"/>
    <n v="1"/>
    <n v="10259.129999999999"/>
    <x v="2"/>
    <s v="Tier - 2"/>
    <x v="3"/>
    <d v="1975-08-15T00:00:00"/>
    <x v="27"/>
    <x v="0"/>
    <x v="1103"/>
  </r>
  <r>
    <s v="ID1105"/>
    <s v="Mr."/>
    <s v="Mohammad"/>
    <s v="Saad"/>
    <x v="43"/>
    <x v="558"/>
    <s v="No"/>
    <x v="0"/>
    <x v="0"/>
    <x v="0"/>
    <x v="1"/>
    <x v="0"/>
    <x v="0"/>
    <n v="0"/>
    <n v="10231.5"/>
    <x v="2"/>
    <s v="Tier - 1"/>
    <x v="1"/>
    <d v="1968-09-23T00:00:00"/>
    <x v="0"/>
    <x v="0"/>
    <x v="1104"/>
  </r>
  <r>
    <s v="ID1106"/>
    <s v="Mr."/>
    <s v="Charlie"/>
    <s v="Paul"/>
    <x v="166"/>
    <x v="559"/>
    <s v="Yes"/>
    <x v="0"/>
    <x v="0"/>
    <x v="0"/>
    <x v="1"/>
    <x v="0"/>
    <x v="0"/>
    <n v="0"/>
    <n v="10226.280000000001"/>
    <x v="2"/>
    <s v="Tier - 3"/>
    <x v="0"/>
    <d v="1967-06-28T00:00:00"/>
    <x v="22"/>
    <x v="1"/>
    <x v="1105"/>
  </r>
  <r>
    <s v="ID1107"/>
    <s v="Mr."/>
    <s v="Brent"/>
    <s v="Trail"/>
    <x v="801"/>
    <x v="254"/>
    <s v="Yes"/>
    <x v="0"/>
    <x v="0"/>
    <x v="0"/>
    <x v="1"/>
    <x v="1"/>
    <x v="0"/>
    <n v="0"/>
    <n v="10214.64"/>
    <x v="2"/>
    <s v="Tier - 2"/>
    <x v="3"/>
    <d v="1967-09-26T00:00:00"/>
    <x v="22"/>
    <x v="1"/>
    <x v="1106"/>
  </r>
  <r>
    <s v="ID1108"/>
    <s v="Ms."/>
    <s v="Kelli"/>
    <s v="Benton"/>
    <x v="567"/>
    <x v="560"/>
    <s v="Yes"/>
    <x v="0"/>
    <x v="0"/>
    <x v="1"/>
    <x v="1"/>
    <x v="2"/>
    <x v="0"/>
    <n v="0"/>
    <n v="10197.77"/>
    <x v="2"/>
    <s v="Tier - 1"/>
    <x v="2"/>
    <d v="1970-12-24T00:00:00"/>
    <x v="2"/>
    <x v="0"/>
    <x v="1107"/>
  </r>
  <r>
    <s v="ID1109"/>
    <s v="Mrs."/>
    <s v="Sheridan"/>
    <s v="Bauman"/>
    <x v="802"/>
    <x v="103"/>
    <s v="Yes"/>
    <x v="0"/>
    <x v="0"/>
    <x v="0"/>
    <x v="1"/>
    <x v="0"/>
    <x v="2"/>
    <n v="3"/>
    <n v="10191.82"/>
    <x v="2"/>
    <s v="Tier - 2"/>
    <x v="11"/>
    <d v="1985-10-16T00:00:00"/>
    <x v="17"/>
    <x v="0"/>
    <x v="1108"/>
  </r>
  <r>
    <s v="ID1110"/>
    <s v="Mrs."/>
    <s v="Sarah"/>
    <s v="Bakula"/>
    <x v="803"/>
    <x v="561"/>
    <s v="No"/>
    <x v="0"/>
    <x v="0"/>
    <x v="1"/>
    <x v="1"/>
    <x v="1"/>
    <x v="1"/>
    <n v="0"/>
    <n v="10160.870000000001"/>
    <x v="2"/>
    <s v="Tier - 3"/>
    <x v="14"/>
    <d v="1972-07-10T00:00:00"/>
    <x v="28"/>
    <x v="0"/>
    <x v="1109"/>
  </r>
  <r>
    <s v="ID1111"/>
    <s v="Ms."/>
    <s v="Jennifer"/>
    <s v="Edwards"/>
    <x v="567"/>
    <x v="525"/>
    <s v="No"/>
    <x v="0"/>
    <x v="0"/>
    <x v="1"/>
    <x v="1"/>
    <x v="2"/>
    <x v="0"/>
    <n v="2"/>
    <n v="10156.780000000001"/>
    <x v="2"/>
    <s v="Tier - 2"/>
    <x v="1"/>
    <d v="1973-10-13T00:00:00"/>
    <x v="30"/>
    <x v="0"/>
    <x v="1110"/>
  </r>
  <r>
    <s v="ID1112"/>
    <s v="Mrs."/>
    <s v="Laura"/>
    <s v="Davis"/>
    <x v="804"/>
    <x v="282"/>
    <s v="Yes"/>
    <x v="0"/>
    <x v="0"/>
    <x v="0"/>
    <x v="1"/>
    <x v="0"/>
    <x v="0"/>
    <n v="1"/>
    <n v="10146.129999999999"/>
    <x v="2"/>
    <s v="Tier - 1"/>
    <x v="14"/>
    <d v="1981-06-12T00:00:00"/>
    <x v="36"/>
    <x v="0"/>
    <x v="1111"/>
  </r>
  <r>
    <s v="ID1113"/>
    <s v="Mr."/>
    <s v="Thomas"/>
    <s v="Weiler"/>
    <x v="111"/>
    <x v="447"/>
    <s v="No"/>
    <x v="0"/>
    <x v="0"/>
    <x v="0"/>
    <x v="1"/>
    <x v="0"/>
    <x v="0"/>
    <n v="3"/>
    <n v="10141.14"/>
    <x v="2"/>
    <s v="Tier - 1"/>
    <x v="4"/>
    <d v="1974-12-30T00:00:00"/>
    <x v="19"/>
    <x v="0"/>
    <x v="1112"/>
  </r>
  <r>
    <s v="ID1114"/>
    <s v="Ms."/>
    <s v="Gisele"/>
    <s v="Schaaf"/>
    <x v="805"/>
    <x v="109"/>
    <s v="Yes"/>
    <x v="0"/>
    <x v="1"/>
    <x v="3"/>
    <x v="1"/>
    <x v="0"/>
    <x v="1"/>
    <n v="0"/>
    <n v="10139.84"/>
    <x v="2"/>
    <s v="Tier - 2"/>
    <x v="1"/>
    <d v="1997-09-05T00:00:00"/>
    <x v="31"/>
    <x v="0"/>
    <x v="1113"/>
  </r>
  <r>
    <s v="ID1115"/>
    <s v="Ms."/>
    <s v="Myra"/>
    <s v="Sack"/>
    <x v="806"/>
    <x v="56"/>
    <s v="No"/>
    <x v="0"/>
    <x v="0"/>
    <x v="1"/>
    <x v="1"/>
    <x v="0"/>
    <x v="1"/>
    <n v="2"/>
    <n v="10118.42"/>
    <x v="2"/>
    <s v="Tier - 3"/>
    <x v="3"/>
    <d v="1972-11-16T00:00:00"/>
    <x v="28"/>
    <x v="0"/>
    <x v="1114"/>
  </r>
  <r>
    <s v="ID1116"/>
    <s v="Ms."/>
    <s v="Melissa"/>
    <s v="Chenard"/>
    <x v="629"/>
    <x v="485"/>
    <s v="Yes"/>
    <x v="0"/>
    <x v="0"/>
    <x v="3"/>
    <x v="1"/>
    <x v="0"/>
    <x v="0"/>
    <n v="3"/>
    <n v="10115.01"/>
    <x v="2"/>
    <s v="Tier - 3"/>
    <x v="1"/>
    <d v="1975-07-02T00:00:00"/>
    <x v="27"/>
    <x v="0"/>
    <x v="1115"/>
  </r>
  <r>
    <s v="ID1117"/>
    <s v="Ms."/>
    <s v="Eleanor"/>
    <s v="Williamson"/>
    <x v="807"/>
    <x v="199"/>
    <s v="No"/>
    <x v="0"/>
    <x v="0"/>
    <x v="1"/>
    <x v="1"/>
    <x v="2"/>
    <x v="2"/>
    <n v="2"/>
    <n v="10107.219999999999"/>
    <x v="2"/>
    <s v="Tier - 1"/>
    <x v="0"/>
    <d v="1972-08-08T00:00:00"/>
    <x v="28"/>
    <x v="0"/>
    <x v="1116"/>
  </r>
  <r>
    <s v="ID1118"/>
    <s v="Ms."/>
    <s v="Elizabeth"/>
    <s v="Dollas"/>
    <x v="808"/>
    <x v="500"/>
    <s v="No"/>
    <x v="0"/>
    <x v="0"/>
    <x v="1"/>
    <x v="1"/>
    <x v="1"/>
    <x v="2"/>
    <n v="1"/>
    <n v="10106.129999999999"/>
    <x v="2"/>
    <s v="Tier - 1"/>
    <x v="2"/>
    <d v="1972-10-19T00:00:00"/>
    <x v="28"/>
    <x v="0"/>
    <x v="1117"/>
  </r>
  <r>
    <s v="ID1119"/>
    <s v="Mr."/>
    <s v="Kenneth"/>
    <s v="Sprague"/>
    <x v="809"/>
    <x v="315"/>
    <s v="Yes"/>
    <x v="0"/>
    <x v="0"/>
    <x v="0"/>
    <x v="1"/>
    <x v="1"/>
    <x v="2"/>
    <n v="5"/>
    <n v="10096.969999999999"/>
    <x v="2"/>
    <s v="Tier - 2"/>
    <x v="3"/>
    <d v="1976-12-19T00:00:00"/>
    <x v="1"/>
    <x v="0"/>
    <x v="1118"/>
  </r>
  <r>
    <s v="ID1120"/>
    <s v="Mr."/>
    <s v="Robert"/>
    <s v="Michell"/>
    <x v="315"/>
    <x v="473"/>
    <s v="Yes"/>
    <x v="0"/>
    <x v="1"/>
    <x v="3"/>
    <x v="1"/>
    <x v="0"/>
    <x v="2"/>
    <n v="1"/>
    <n v="10085.85"/>
    <x v="2"/>
    <s v="Tier - 3"/>
    <x v="3"/>
    <d v="1969-07-03T00:00:00"/>
    <x v="16"/>
    <x v="0"/>
    <x v="1119"/>
  </r>
  <r>
    <s v="ID1121"/>
    <s v="Mr."/>
    <s v="Thomas"/>
    <s v="Datwyler"/>
    <x v="88"/>
    <x v="300"/>
    <s v="Yes"/>
    <x v="0"/>
    <x v="1"/>
    <x v="3"/>
    <x v="1"/>
    <x v="0"/>
    <x v="1"/>
    <n v="0"/>
    <n v="10072.06"/>
    <x v="2"/>
    <s v="Tier - 1"/>
    <x v="6"/>
    <d v="1969-10-27T00:00:00"/>
    <x v="16"/>
    <x v="0"/>
    <x v="1120"/>
  </r>
  <r>
    <s v="ID1122"/>
    <s v="Mr."/>
    <s v="Matthew"/>
    <s v="Mead"/>
    <x v="643"/>
    <x v="562"/>
    <s v="Yes"/>
    <x v="0"/>
    <x v="1"/>
    <x v="3"/>
    <x v="1"/>
    <x v="2"/>
    <x v="1"/>
    <n v="1"/>
    <n v="10065.41"/>
    <x v="2"/>
    <s v="Tier - 2"/>
    <x v="3"/>
    <d v="1969-08-22T00:00:00"/>
    <x v="16"/>
    <x v="0"/>
    <x v="1121"/>
  </r>
  <r>
    <s v="ID1123"/>
    <s v="Ms."/>
    <s v="Mallory"/>
    <s v="Kennedy"/>
    <x v="67"/>
    <x v="172"/>
    <s v="No"/>
    <x v="0"/>
    <x v="0"/>
    <x v="0"/>
    <x v="1"/>
    <x v="0"/>
    <x v="0"/>
    <n v="2"/>
    <n v="10043.25"/>
    <x v="2"/>
    <s v="Tier - 2"/>
    <x v="2"/>
    <d v="1974-08-30T00:00:00"/>
    <x v="19"/>
    <x v="0"/>
    <x v="1122"/>
  </r>
  <r>
    <s v="ID1124"/>
    <s v="Mr."/>
    <s v="Christopher"/>
    <s v="Czech"/>
    <x v="175"/>
    <x v="561"/>
    <s v="No"/>
    <x v="0"/>
    <x v="1"/>
    <x v="3"/>
    <x v="1"/>
    <x v="1"/>
    <x v="1"/>
    <n v="2"/>
    <n v="10027.15"/>
    <x v="2"/>
    <s v="Tier - 1"/>
    <x v="13"/>
    <d v="1979-12-28T00:00:00"/>
    <x v="18"/>
    <x v="0"/>
    <x v="1123"/>
  </r>
  <r>
    <s v="ID1125"/>
    <s v="Mrs."/>
    <s v="Jamie"/>
    <s v="O'Brien"/>
    <x v="810"/>
    <x v="563"/>
    <s v="Yes"/>
    <x v="0"/>
    <x v="0"/>
    <x v="3"/>
    <x v="1"/>
    <x v="0"/>
    <x v="1"/>
    <n v="3"/>
    <n v="10011.44"/>
    <x v="2"/>
    <s v="Tier - 3"/>
    <x v="11"/>
    <d v="1988-07-03T00:00:00"/>
    <x v="23"/>
    <x v="0"/>
    <x v="1124"/>
  </r>
  <r>
    <s v="ID1126"/>
    <s v="Ms."/>
    <s v="Ariell"/>
    <s v="Bachman"/>
    <x v="628"/>
    <x v="564"/>
    <s v="Yes"/>
    <x v="0"/>
    <x v="0"/>
    <x v="1"/>
    <x v="1"/>
    <x v="3"/>
    <x v="0"/>
    <n v="0"/>
    <n v="9991.0400000000009"/>
    <x v="1"/>
    <s v="Tier - 3"/>
    <x v="1"/>
    <d v="1970-08-11T00:00:00"/>
    <x v="2"/>
    <x v="0"/>
    <x v="1125"/>
  </r>
  <r>
    <s v="ID1127"/>
    <s v="Mr."/>
    <s v="Christopher"/>
    <s v="Bednar"/>
    <x v="67"/>
    <x v="399"/>
    <s v="No"/>
    <x v="0"/>
    <x v="0"/>
    <x v="0"/>
    <x v="1"/>
    <x v="0"/>
    <x v="0"/>
    <n v="1"/>
    <n v="9964.06"/>
    <x v="1"/>
    <s v="Tier - 2"/>
    <x v="9"/>
    <d v="1971-10-06T00:00:00"/>
    <x v="14"/>
    <x v="0"/>
    <x v="1126"/>
  </r>
  <r>
    <s v="ID1128"/>
    <s v="Mr."/>
    <s v="Ryan"/>
    <s v="Daye"/>
    <x v="292"/>
    <x v="410"/>
    <s v="No"/>
    <x v="0"/>
    <x v="0"/>
    <x v="0"/>
    <x v="1"/>
    <x v="1"/>
    <x v="0"/>
    <n v="1"/>
    <n v="9957.7199999999993"/>
    <x v="1"/>
    <s v="Tier - 3"/>
    <x v="10"/>
    <d v="1971-12-26T00:00:00"/>
    <x v="14"/>
    <x v="0"/>
    <x v="1127"/>
  </r>
  <r>
    <s v="ID1129"/>
    <s v="Mr."/>
    <s v="Thomas"/>
    <s v="Clarke"/>
    <x v="811"/>
    <x v="138"/>
    <s v="Yes"/>
    <x v="0"/>
    <x v="0"/>
    <x v="3"/>
    <x v="1"/>
    <x v="2"/>
    <x v="2"/>
    <n v="0"/>
    <n v="9933.44"/>
    <x v="2"/>
    <s v="Tier - 3"/>
    <x v="0"/>
    <d v="1964-09-11T00:00:00"/>
    <x v="13"/>
    <x v="1"/>
    <x v="1128"/>
  </r>
  <r>
    <s v="ID1130"/>
    <s v="Ms."/>
    <s v="Katie"/>
    <s v="Koren"/>
    <x v="607"/>
    <x v="180"/>
    <s v="Yes"/>
    <x v="0"/>
    <x v="1"/>
    <x v="3"/>
    <x v="1"/>
    <x v="0"/>
    <x v="2"/>
    <n v="3"/>
    <n v="9931.9599999999991"/>
    <x v="1"/>
    <s v="Tier - 2"/>
    <x v="1"/>
    <d v="1983-12-03T00:00:00"/>
    <x v="33"/>
    <x v="0"/>
    <x v="1129"/>
  </r>
  <r>
    <s v="ID1131"/>
    <s v="Mrs."/>
    <s v="Rachelle"/>
    <s v="Kuramoto"/>
    <x v="812"/>
    <x v="332"/>
    <s v="Yes"/>
    <x v="0"/>
    <x v="0"/>
    <x v="0"/>
    <x v="1"/>
    <x v="0"/>
    <x v="2"/>
    <n v="3"/>
    <n v="9930.64"/>
    <x v="1"/>
    <s v="Tier - 3"/>
    <x v="14"/>
    <d v="1985-08-19T00:00:00"/>
    <x v="17"/>
    <x v="0"/>
    <x v="1130"/>
  </r>
  <r>
    <s v="ID1132"/>
    <s v="Ms."/>
    <s v="Colleen"/>
    <s v="Lynn"/>
    <x v="402"/>
    <x v="115"/>
    <s v="No"/>
    <x v="0"/>
    <x v="0"/>
    <x v="1"/>
    <x v="1"/>
    <x v="0"/>
    <x v="2"/>
    <n v="1"/>
    <n v="9910.36"/>
    <x v="1"/>
    <s v="Tier - 3"/>
    <x v="1"/>
    <d v="1972-09-14T00:00:00"/>
    <x v="28"/>
    <x v="0"/>
    <x v="1131"/>
  </r>
  <r>
    <s v="ID1133"/>
    <s v="Mr."/>
    <s v="Gregory"/>
    <s v="Dierksen"/>
    <x v="813"/>
    <x v="64"/>
    <s v="No"/>
    <x v="0"/>
    <x v="0"/>
    <x v="0"/>
    <x v="1"/>
    <x v="2"/>
    <x v="0"/>
    <n v="0"/>
    <n v="9907.83"/>
    <x v="2"/>
    <s v="Tier - 2"/>
    <x v="0"/>
    <d v="1962-08-17T00:00:00"/>
    <x v="5"/>
    <x v="1"/>
    <x v="1132"/>
  </r>
  <r>
    <s v="ID1134"/>
    <s v="Ms."/>
    <s v="Lara"/>
    <s v="Zoeller"/>
    <x v="814"/>
    <x v="80"/>
    <s v="Yes"/>
    <x v="0"/>
    <x v="0"/>
    <x v="0"/>
    <x v="1"/>
    <x v="0"/>
    <x v="2"/>
    <n v="0"/>
    <n v="9894.69"/>
    <x v="1"/>
    <s v="Tier - 3"/>
    <x v="1"/>
    <d v="1996-07-08T00:00:00"/>
    <x v="45"/>
    <x v="0"/>
    <x v="1133"/>
  </r>
  <r>
    <s v="ID1135"/>
    <s v="Ms."/>
    <s v="Megan"/>
    <s v="Flesch"/>
    <x v="613"/>
    <x v="134"/>
    <s v="Yes"/>
    <x v="0"/>
    <x v="0"/>
    <x v="1"/>
    <x v="1"/>
    <x v="1"/>
    <x v="2"/>
    <n v="0"/>
    <n v="9890.23"/>
    <x v="2"/>
    <s v="Tier - 3"/>
    <x v="0"/>
    <d v="1966-11-05T00:00:00"/>
    <x v="24"/>
    <x v="1"/>
    <x v="1134"/>
  </r>
  <r>
    <s v="ID1136"/>
    <s v="Ms."/>
    <s v="Sara"/>
    <s v="Maltby"/>
    <x v="815"/>
    <x v="485"/>
    <s v="No"/>
    <x v="0"/>
    <x v="0"/>
    <x v="0"/>
    <x v="1"/>
    <x v="0"/>
    <x v="0"/>
    <n v="1"/>
    <n v="9880.07"/>
    <x v="1"/>
    <s v="Tier - 3"/>
    <x v="3"/>
    <d v="1971-11-08T00:00:00"/>
    <x v="14"/>
    <x v="0"/>
    <x v="1135"/>
  </r>
  <r>
    <s v="ID1137"/>
    <s v="Ms."/>
    <s v="Lucie"/>
    <s v="Custance"/>
    <x v="816"/>
    <x v="565"/>
    <s v="No"/>
    <x v="0"/>
    <x v="0"/>
    <x v="0"/>
    <x v="1"/>
    <x v="0"/>
    <x v="0"/>
    <n v="1"/>
    <n v="9877.61"/>
    <x v="1"/>
    <s v="Tier - 1"/>
    <x v="0"/>
    <d v="1971-10-03T00:00:00"/>
    <x v="14"/>
    <x v="0"/>
    <x v="1136"/>
  </r>
  <r>
    <s v="ID1138"/>
    <s v="Ms."/>
    <s v="Elizabeth"/>
    <s v="Choi"/>
    <x v="817"/>
    <x v="220"/>
    <s v="No"/>
    <x v="0"/>
    <x v="0"/>
    <x v="0"/>
    <x v="1"/>
    <x v="0"/>
    <x v="0"/>
    <n v="0"/>
    <n v="9875.68"/>
    <x v="1"/>
    <s v="Tier - 3"/>
    <x v="2"/>
    <d v="1971-07-03T00:00:00"/>
    <x v="14"/>
    <x v="0"/>
    <x v="1137"/>
  </r>
  <r>
    <s v="ID1139"/>
    <s v="Ms."/>
    <s v="Carma"/>
    <s v="Barnett"/>
    <x v="54"/>
    <x v="566"/>
    <s v="No"/>
    <x v="0"/>
    <x v="0"/>
    <x v="0"/>
    <x v="1"/>
    <x v="0"/>
    <x v="0"/>
    <n v="1"/>
    <n v="9872.7000000000007"/>
    <x v="1"/>
    <s v="Tier - 2"/>
    <x v="3"/>
    <d v="1971-12-22T00:00:00"/>
    <x v="14"/>
    <x v="0"/>
    <x v="1138"/>
  </r>
  <r>
    <s v="ID1140"/>
    <s v="Mr."/>
    <s v="Ryan"/>
    <s v="Proulx"/>
    <x v="547"/>
    <x v="85"/>
    <s v="No"/>
    <x v="0"/>
    <x v="0"/>
    <x v="3"/>
    <x v="1"/>
    <x v="0"/>
    <x v="1"/>
    <n v="0"/>
    <n v="9870.59"/>
    <x v="1"/>
    <s v="Tier - 2"/>
    <x v="8"/>
    <d v="1998-07-06T00:00:00"/>
    <x v="44"/>
    <x v="0"/>
    <x v="1139"/>
  </r>
  <r>
    <s v="ID1141"/>
    <s v="Mr."/>
    <s v="Daniel"/>
    <s v="Hamilton"/>
    <x v="467"/>
    <x v="320"/>
    <s v="Yes"/>
    <x v="0"/>
    <x v="1"/>
    <x v="3"/>
    <x v="1"/>
    <x v="1"/>
    <x v="2"/>
    <n v="0"/>
    <n v="9869.81"/>
    <x v="2"/>
    <s v="Tier - 3"/>
    <x v="1"/>
    <d v="1969-08-13T00:00:00"/>
    <x v="16"/>
    <x v="0"/>
    <x v="1140"/>
  </r>
  <r>
    <s v="ID1142"/>
    <s v="Ms."/>
    <s v="Sarah"/>
    <s v="Lundine"/>
    <x v="629"/>
    <x v="453"/>
    <s v="No"/>
    <x v="0"/>
    <x v="0"/>
    <x v="0"/>
    <x v="1"/>
    <x v="0"/>
    <x v="0"/>
    <n v="0"/>
    <n v="9866.2999999999993"/>
    <x v="1"/>
    <s v="Tier - 3"/>
    <x v="2"/>
    <d v="1971-11-09T00:00:00"/>
    <x v="14"/>
    <x v="0"/>
    <x v="1141"/>
  </r>
  <r>
    <s v="ID1143"/>
    <s v="Mr."/>
    <s v="Matthew"/>
    <s v="Paullin"/>
    <x v="362"/>
    <x v="259"/>
    <s v="Yes"/>
    <x v="0"/>
    <x v="1"/>
    <x v="3"/>
    <x v="1"/>
    <x v="2"/>
    <x v="1"/>
    <n v="0"/>
    <n v="9863.4699999999993"/>
    <x v="2"/>
    <s v="Tier - 3"/>
    <x v="1"/>
    <d v="1969-10-20T00:00:00"/>
    <x v="16"/>
    <x v="0"/>
    <x v="1142"/>
  </r>
  <r>
    <s v="ID1144"/>
    <s v="Ms."/>
    <s v="Francesca"/>
    <s v="Delucia"/>
    <x v="809"/>
    <x v="567"/>
    <s v="No"/>
    <x v="0"/>
    <x v="0"/>
    <x v="0"/>
    <x v="1"/>
    <x v="1"/>
    <x v="0"/>
    <n v="1"/>
    <n v="9861.0300000000007"/>
    <x v="1"/>
    <s v="Tier - 2"/>
    <x v="3"/>
    <d v="1971-07-17T00:00:00"/>
    <x v="14"/>
    <x v="0"/>
    <x v="1143"/>
  </r>
  <r>
    <s v="ID1145"/>
    <s v="Ms."/>
    <s v="Nicole"/>
    <s v="Valentine"/>
    <x v="818"/>
    <x v="525"/>
    <s v="No"/>
    <x v="0"/>
    <x v="0"/>
    <x v="0"/>
    <x v="1"/>
    <x v="2"/>
    <x v="0"/>
    <n v="1"/>
    <n v="9855.1299999999992"/>
    <x v="1"/>
    <s v="Tier - 3"/>
    <x v="0"/>
    <d v="1971-10-23T00:00:00"/>
    <x v="14"/>
    <x v="0"/>
    <x v="1144"/>
  </r>
  <r>
    <s v="ID1146"/>
    <s v="Mr."/>
    <s v="Toshiyuki"/>
    <s v="Mohara"/>
    <x v="806"/>
    <x v="423"/>
    <s v="No"/>
    <x v="0"/>
    <x v="0"/>
    <x v="0"/>
    <x v="1"/>
    <x v="0"/>
    <x v="0"/>
    <n v="0"/>
    <n v="9850.43"/>
    <x v="2"/>
    <s v="Tier - 3"/>
    <x v="3"/>
    <d v="1968-11-04T00:00:00"/>
    <x v="0"/>
    <x v="0"/>
    <x v="1145"/>
  </r>
  <r>
    <s v="ID1147"/>
    <s v="Mr."/>
    <s v="Tom"/>
    <s v="Fairbrother"/>
    <x v="819"/>
    <x v="375"/>
    <s v="No"/>
    <x v="0"/>
    <x v="0"/>
    <x v="3"/>
    <x v="1"/>
    <x v="0"/>
    <x v="2"/>
    <n v="0"/>
    <n v="9844.4500000000007"/>
    <x v="1"/>
    <s v="Tier - 1"/>
    <x v="1"/>
    <d v="1992-08-13T00:00:00"/>
    <x v="34"/>
    <x v="0"/>
    <x v="1146"/>
  </r>
  <r>
    <s v="ID1148"/>
    <s v="Mr."/>
    <s v="Brian"/>
    <s v="Fagan"/>
    <x v="820"/>
    <x v="56"/>
    <s v="No"/>
    <x v="0"/>
    <x v="0"/>
    <x v="1"/>
    <x v="1"/>
    <x v="1"/>
    <x v="1"/>
    <n v="0"/>
    <n v="9836.2099999999991"/>
    <x v="1"/>
    <s v="Tier - 3"/>
    <x v="13"/>
    <d v="1972-09-26T00:00:00"/>
    <x v="28"/>
    <x v="0"/>
    <x v="1147"/>
  </r>
  <r>
    <s v="ID1149"/>
    <s v="Mr."/>
    <s v="Matthew"/>
    <s v="Toth"/>
    <x v="821"/>
    <x v="336"/>
    <s v="No"/>
    <x v="0"/>
    <x v="0"/>
    <x v="1"/>
    <x v="1"/>
    <x v="1"/>
    <x v="1"/>
    <n v="0"/>
    <n v="9819.25"/>
    <x v="1"/>
    <s v="Tier - 2"/>
    <x v="13"/>
    <d v="1972-06-28T00:00:00"/>
    <x v="28"/>
    <x v="0"/>
    <x v="1148"/>
  </r>
  <r>
    <s v="ID1150"/>
    <s v="Ms."/>
    <s v="Julee"/>
    <s v="Guinn"/>
    <x v="822"/>
    <x v="568"/>
    <s v="No"/>
    <x v="0"/>
    <x v="0"/>
    <x v="1"/>
    <x v="1"/>
    <x v="0"/>
    <x v="0"/>
    <n v="2"/>
    <n v="9800.89"/>
    <x v="1"/>
    <s v="Tier - 1"/>
    <x v="0"/>
    <d v="1973-09-17T00:00:00"/>
    <x v="30"/>
    <x v="0"/>
    <x v="1149"/>
  </r>
  <r>
    <s v="ID1151"/>
    <s v="Mr."/>
    <s v="Christopher"/>
    <s v="Rogers"/>
    <x v="823"/>
    <x v="240"/>
    <s v="No"/>
    <x v="0"/>
    <x v="0"/>
    <x v="0"/>
    <x v="1"/>
    <x v="2"/>
    <x v="1"/>
    <n v="5"/>
    <n v="9788.8700000000008"/>
    <x v="2"/>
    <s v="Tier - 2"/>
    <x v="0"/>
    <d v="1977-06-07T00:00:00"/>
    <x v="1"/>
    <x v="0"/>
    <x v="1150"/>
  </r>
  <r>
    <s v="ID1152"/>
    <s v="Mr."/>
    <s v="Ciaran"/>
    <s v="Diviney"/>
    <x v="824"/>
    <x v="111"/>
    <s v="Yes"/>
    <x v="0"/>
    <x v="0"/>
    <x v="0"/>
    <x v="1"/>
    <x v="0"/>
    <x v="2"/>
    <n v="0"/>
    <n v="9787.32"/>
    <x v="1"/>
    <s v="Tier - 3"/>
    <x v="8"/>
    <d v="1996-08-08T00:00:00"/>
    <x v="45"/>
    <x v="0"/>
    <x v="1151"/>
  </r>
  <r>
    <s v="ID1153"/>
    <s v="Ms."/>
    <s v="Kara"/>
    <s v="Marlatt"/>
    <x v="111"/>
    <x v="569"/>
    <s v="No"/>
    <x v="0"/>
    <x v="0"/>
    <x v="1"/>
    <x v="1"/>
    <x v="0"/>
    <x v="0"/>
    <n v="1"/>
    <n v="9778.35"/>
    <x v="1"/>
    <s v="Tier - 2"/>
    <x v="2"/>
    <d v="1973-07-07T00:00:00"/>
    <x v="30"/>
    <x v="0"/>
    <x v="1152"/>
  </r>
  <r>
    <s v="ID1154"/>
    <s v="Ms."/>
    <s v="Makie"/>
    <s v="Ohler"/>
    <x v="825"/>
    <x v="400"/>
    <s v="No"/>
    <x v="0"/>
    <x v="0"/>
    <x v="0"/>
    <x v="1"/>
    <x v="2"/>
    <x v="0"/>
    <n v="0"/>
    <n v="9764.08"/>
    <x v="2"/>
    <s v="Tier - 1"/>
    <x v="1"/>
    <d v="1965-09-05T00:00:00"/>
    <x v="11"/>
    <x v="1"/>
    <x v="1153"/>
  </r>
  <r>
    <s v="ID1155"/>
    <s v="Ms."/>
    <s v="Emily"/>
    <s v="Mossler"/>
    <x v="469"/>
    <x v="562"/>
    <s v="Yes"/>
    <x v="0"/>
    <x v="0"/>
    <x v="0"/>
    <x v="1"/>
    <x v="0"/>
    <x v="1"/>
    <n v="0"/>
    <n v="9753.49"/>
    <x v="1"/>
    <s v="Tier - 2"/>
    <x v="1"/>
    <d v="2001-07-14T00:00:00"/>
    <x v="47"/>
    <x v="0"/>
    <x v="1154"/>
  </r>
  <r>
    <s v="ID1156"/>
    <s v="Mr."/>
    <s v="Cary"/>
    <s v="Segall"/>
    <x v="826"/>
    <x v="424"/>
    <s v="Yes"/>
    <x v="0"/>
    <x v="0"/>
    <x v="1"/>
    <x v="1"/>
    <x v="0"/>
    <x v="0"/>
    <n v="1"/>
    <n v="9748.91"/>
    <x v="1"/>
    <s v="Tier - 1"/>
    <x v="0"/>
    <d v="1970-07-04T00:00:00"/>
    <x v="2"/>
    <x v="0"/>
    <x v="1155"/>
  </r>
  <r>
    <s v="ID1157"/>
    <s v="Mr."/>
    <s v="Steven"/>
    <s v="Sprieser"/>
    <x v="117"/>
    <x v="502"/>
    <s v="Yes"/>
    <x v="0"/>
    <x v="0"/>
    <x v="1"/>
    <x v="1"/>
    <x v="0"/>
    <x v="0"/>
    <n v="1"/>
    <n v="9724.5300000000007"/>
    <x v="2"/>
    <s v="Tier - 1"/>
    <x v="3"/>
    <d v="1970-08-18T00:00:00"/>
    <x v="2"/>
    <x v="0"/>
    <x v="1156"/>
  </r>
  <r>
    <s v="ID1158"/>
    <s v="Mr."/>
    <s v="Jose"/>
    <s v="Blanco"/>
    <x v="781"/>
    <x v="513"/>
    <s v="Yes"/>
    <x v="0"/>
    <x v="0"/>
    <x v="1"/>
    <x v="1"/>
    <x v="0"/>
    <x v="0"/>
    <n v="0"/>
    <n v="9722.77"/>
    <x v="2"/>
    <s v="Tier - 1"/>
    <x v="4"/>
    <d v="1970-09-12T00:00:00"/>
    <x v="2"/>
    <x v="0"/>
    <x v="1157"/>
  </r>
  <r>
    <s v="ID1159"/>
    <s v="Ms."/>
    <s v="Tatiana"/>
    <s v="Sheptock"/>
    <x v="401"/>
    <x v="113"/>
    <s v="Yes"/>
    <x v="0"/>
    <x v="0"/>
    <x v="3"/>
    <x v="1"/>
    <x v="1"/>
    <x v="0"/>
    <n v="2"/>
    <n v="9715.84"/>
    <x v="1"/>
    <s v="Tier - 1"/>
    <x v="2"/>
    <d v="1975-06-27T00:00:00"/>
    <x v="27"/>
    <x v="0"/>
    <x v="1158"/>
  </r>
  <r>
    <s v="ID1160"/>
    <s v="Mr."/>
    <s v="Dan"/>
    <s v="Chruniak"/>
    <x v="827"/>
    <x v="200"/>
    <s v="No"/>
    <x v="0"/>
    <x v="0"/>
    <x v="1"/>
    <x v="1"/>
    <x v="1"/>
    <x v="1"/>
    <n v="0"/>
    <n v="9710.7099999999991"/>
    <x v="1"/>
    <s v="Tier - 1"/>
    <x v="13"/>
    <d v="1972-07-10T00:00:00"/>
    <x v="28"/>
    <x v="0"/>
    <x v="1159"/>
  </r>
  <r>
    <s v="ID1161"/>
    <s v="Ms."/>
    <s v="Liisa"/>
    <s v="Miller"/>
    <x v="828"/>
    <x v="347"/>
    <s v="No"/>
    <x v="0"/>
    <x v="0"/>
    <x v="0"/>
    <x v="1"/>
    <x v="0"/>
    <x v="2"/>
    <n v="3"/>
    <n v="9704.67"/>
    <x v="1"/>
    <s v="Tier - 3"/>
    <x v="2"/>
    <d v="1977-09-19T00:00:00"/>
    <x v="29"/>
    <x v="0"/>
    <x v="1160"/>
  </r>
  <r>
    <s v="ID1162"/>
    <s v="Ms."/>
    <s v="Kathryn"/>
    <s v="Theis"/>
    <x v="829"/>
    <x v="231"/>
    <s v="Yes"/>
    <x v="0"/>
    <x v="0"/>
    <x v="3"/>
    <x v="1"/>
    <x v="2"/>
    <x v="1"/>
    <n v="0"/>
    <n v="9698.42"/>
    <x v="2"/>
    <s v="Tier - 3"/>
    <x v="0"/>
    <d v="1964-11-07T00:00:00"/>
    <x v="13"/>
    <x v="1"/>
    <x v="1161"/>
  </r>
  <r>
    <s v="ID1163"/>
    <s v="Mr."/>
    <s v="Maxwell"/>
    <s v="Sadler"/>
    <x v="830"/>
    <x v="180"/>
    <s v="Yes"/>
    <x v="0"/>
    <x v="0"/>
    <x v="1"/>
    <x v="1"/>
    <x v="2"/>
    <x v="2"/>
    <n v="0"/>
    <n v="9684.2900000000009"/>
    <x v="2"/>
    <s v="Tier - 2"/>
    <x v="0"/>
    <d v="1966-09-16T00:00:00"/>
    <x v="24"/>
    <x v="1"/>
    <x v="1162"/>
  </r>
  <r>
    <s v="ID1164"/>
    <s v="Ms."/>
    <s v="Pascale"/>
    <s v="Auger"/>
    <x v="831"/>
    <x v="570"/>
    <s v="Yes"/>
    <x v="0"/>
    <x v="0"/>
    <x v="0"/>
    <x v="1"/>
    <x v="0"/>
    <x v="0"/>
    <n v="1"/>
    <n v="9664.34"/>
    <x v="1"/>
    <s v="Tier - 3"/>
    <x v="3"/>
    <d v="1981-08-08T00:00:00"/>
    <x v="36"/>
    <x v="0"/>
    <x v="1163"/>
  </r>
  <r>
    <s v="ID1165"/>
    <s v="Ms."/>
    <s v="Becca"/>
    <s v="Steadman"/>
    <x v="705"/>
    <x v="571"/>
    <s v="No"/>
    <x v="0"/>
    <x v="0"/>
    <x v="0"/>
    <x v="1"/>
    <x v="0"/>
    <x v="0"/>
    <n v="0"/>
    <n v="9653.81"/>
    <x v="1"/>
    <s v="Tier - 2"/>
    <x v="3"/>
    <d v="1974-07-08T00:00:00"/>
    <x v="19"/>
    <x v="0"/>
    <x v="1164"/>
  </r>
  <r>
    <s v="ID1166"/>
    <s v="Ms."/>
    <s v="Grace"/>
    <s v="McCarron"/>
    <x v="832"/>
    <x v="457"/>
    <s v="No"/>
    <x v="0"/>
    <x v="0"/>
    <x v="0"/>
    <x v="1"/>
    <x v="3"/>
    <x v="0"/>
    <n v="0"/>
    <n v="9644.25"/>
    <x v="1"/>
    <s v="Tier - 1"/>
    <x v="1"/>
    <d v="1971-07-19T00:00:00"/>
    <x v="14"/>
    <x v="0"/>
    <x v="1165"/>
  </r>
  <r>
    <s v="ID1167"/>
    <s v="Ms."/>
    <s v="Samantha"/>
    <s v="Roecker"/>
    <x v="396"/>
    <x v="521"/>
    <s v="Yes"/>
    <x v="0"/>
    <x v="0"/>
    <x v="1"/>
    <x v="1"/>
    <x v="0"/>
    <x v="0"/>
    <n v="0"/>
    <n v="9634.5400000000009"/>
    <x v="1"/>
    <s v="Tier - 2"/>
    <x v="3"/>
    <d v="1970-09-30T00:00:00"/>
    <x v="2"/>
    <x v="0"/>
    <x v="1166"/>
  </r>
  <r>
    <s v="ID1168"/>
    <s v="Mrs."/>
    <s v="Nicole"/>
    <s v="Giumarra"/>
    <x v="833"/>
    <x v="572"/>
    <s v="No"/>
    <x v="0"/>
    <x v="0"/>
    <x v="0"/>
    <x v="1"/>
    <x v="1"/>
    <x v="0"/>
    <n v="0"/>
    <n v="9630.91"/>
    <x v="2"/>
    <s v="Tier - 2"/>
    <x v="0"/>
    <d v="1968-06-22T00:00:00"/>
    <x v="0"/>
    <x v="0"/>
    <x v="1167"/>
  </r>
  <r>
    <s v="ID1169"/>
    <s v="Mr."/>
    <s v="David"/>
    <s v="Peters"/>
    <x v="67"/>
    <x v="161"/>
    <s v="No"/>
    <x v="0"/>
    <x v="0"/>
    <x v="1"/>
    <x v="1"/>
    <x v="0"/>
    <x v="2"/>
    <n v="2"/>
    <n v="9630.4"/>
    <x v="1"/>
    <s v="Tier - 2"/>
    <x v="3"/>
    <d v="1972-10-23T00:00:00"/>
    <x v="28"/>
    <x v="0"/>
    <x v="1168"/>
  </r>
  <r>
    <s v="ID1170"/>
    <s v="Mr."/>
    <s v="Grant"/>
    <s v="Bower"/>
    <x v="834"/>
    <x v="136"/>
    <s v="No"/>
    <x v="0"/>
    <x v="1"/>
    <x v="3"/>
    <x v="1"/>
    <x v="1"/>
    <x v="1"/>
    <n v="2"/>
    <n v="9630.2999999999993"/>
    <x v="1"/>
    <s v="Tier - 2"/>
    <x v="13"/>
    <d v="1979-12-19T00:00:00"/>
    <x v="18"/>
    <x v="0"/>
    <x v="1169"/>
  </r>
  <r>
    <s v="ID1171"/>
    <s v="Mrs."/>
    <s v="Sophia"/>
    <s v="Chen"/>
    <x v="78"/>
    <x v="98"/>
    <s v="No"/>
    <x v="0"/>
    <x v="0"/>
    <x v="3"/>
    <x v="1"/>
    <x v="0"/>
    <x v="2"/>
    <n v="0"/>
    <n v="9628.7900000000009"/>
    <x v="1"/>
    <s v="Tier - 2"/>
    <x v="11"/>
    <d v="1998-06-23T00:00:00"/>
    <x v="44"/>
    <x v="0"/>
    <x v="1170"/>
  </r>
  <r>
    <s v="ID1172"/>
    <s v="Ms."/>
    <s v="Christina"/>
    <s v="Capriccioso"/>
    <x v="835"/>
    <x v="573"/>
    <s v="Yes"/>
    <x v="0"/>
    <x v="0"/>
    <x v="1"/>
    <x v="1"/>
    <x v="0"/>
    <x v="0"/>
    <n v="0"/>
    <n v="9625.92"/>
    <x v="1"/>
    <s v="Tier - 3"/>
    <x v="3"/>
    <d v="1970-12-16T00:00:00"/>
    <x v="2"/>
    <x v="0"/>
    <x v="1171"/>
  </r>
  <r>
    <s v="ID1173"/>
    <s v="Mr."/>
    <s v="Sam"/>
    <s v="Starbuck"/>
    <x v="277"/>
    <x v="570"/>
    <s v="Yes"/>
    <x v="0"/>
    <x v="0"/>
    <x v="3"/>
    <x v="1"/>
    <x v="1"/>
    <x v="0"/>
    <n v="3"/>
    <n v="9620.33"/>
    <x v="2"/>
    <s v="Tier - 3"/>
    <x v="1"/>
    <d v="1975-10-29T00:00:00"/>
    <x v="27"/>
    <x v="0"/>
    <x v="1172"/>
  </r>
  <r>
    <s v="ID1174"/>
    <s v="Mrs."/>
    <s v="Haley"/>
    <s v="McMahon"/>
    <x v="183"/>
    <x v="188"/>
    <s v="No"/>
    <x v="0"/>
    <x v="0"/>
    <x v="0"/>
    <x v="1"/>
    <x v="1"/>
    <x v="2"/>
    <n v="3"/>
    <n v="9619.18"/>
    <x v="1"/>
    <s v="Tier - 1"/>
    <x v="14"/>
    <d v="1982-08-29T00:00:00"/>
    <x v="37"/>
    <x v="0"/>
    <x v="1173"/>
  </r>
  <r>
    <s v="ID1175"/>
    <s v="Mr."/>
    <s v="Ethan"/>
    <s v="Rissell"/>
    <x v="836"/>
    <x v="297"/>
    <s v="No"/>
    <x v="0"/>
    <x v="0"/>
    <x v="1"/>
    <x v="1"/>
    <x v="1"/>
    <x v="1"/>
    <n v="1"/>
    <n v="9617.66"/>
    <x v="2"/>
    <s v="Tier - 3"/>
    <x v="4"/>
    <d v="1972-12-27T00:00:00"/>
    <x v="28"/>
    <x v="0"/>
    <x v="1174"/>
  </r>
  <r>
    <s v="ID1176"/>
    <s v="Mr."/>
    <s v="Andrew"/>
    <s v="Kromroy"/>
    <x v="837"/>
    <x v="60"/>
    <s v="Yes"/>
    <x v="0"/>
    <x v="0"/>
    <x v="3"/>
    <x v="1"/>
    <x v="2"/>
    <x v="1"/>
    <n v="0"/>
    <n v="9597.6299999999992"/>
    <x v="2"/>
    <s v="Tier - 3"/>
    <x v="0"/>
    <d v="1964-12-15T00:00:00"/>
    <x v="13"/>
    <x v="1"/>
    <x v="1175"/>
  </r>
  <r>
    <s v="ID1177"/>
    <s v="Mr."/>
    <s v="Mark"/>
    <s v="Manfredi"/>
    <x v="757"/>
    <x v="574"/>
    <s v="Yes"/>
    <x v="0"/>
    <x v="0"/>
    <x v="0"/>
    <x v="1"/>
    <x v="0"/>
    <x v="0"/>
    <n v="1"/>
    <n v="9584.0400000000009"/>
    <x v="1"/>
    <s v="Tier - 1"/>
    <x v="13"/>
    <d v="1981-10-18T00:00:00"/>
    <x v="36"/>
    <x v="0"/>
    <x v="1176"/>
  </r>
  <r>
    <s v="ID1178"/>
    <s v="Ms."/>
    <s v="Kasey"/>
    <s v="Manwaring"/>
    <x v="838"/>
    <x v="116"/>
    <s v="No"/>
    <x v="0"/>
    <x v="0"/>
    <x v="1"/>
    <x v="1"/>
    <x v="0"/>
    <x v="0"/>
    <n v="1"/>
    <n v="9583.89"/>
    <x v="1"/>
    <s v="Tier - 3"/>
    <x v="1"/>
    <d v="1973-11-28T00:00:00"/>
    <x v="30"/>
    <x v="0"/>
    <x v="1177"/>
  </r>
  <r>
    <s v="ID1179"/>
    <s v="Mr."/>
    <s v="Jeff"/>
    <s v="Tomaszewski"/>
    <x v="839"/>
    <x v="161"/>
    <s v="Yes"/>
    <x v="0"/>
    <x v="0"/>
    <x v="1"/>
    <x v="1"/>
    <x v="2"/>
    <x v="2"/>
    <n v="0"/>
    <n v="9582.5400000000009"/>
    <x v="2"/>
    <s v="Tier - 2"/>
    <x v="0"/>
    <d v="1966-12-04T00:00:00"/>
    <x v="24"/>
    <x v="1"/>
    <x v="1178"/>
  </r>
  <r>
    <s v="ID1180"/>
    <s v="Ms."/>
    <s v="Amy"/>
    <s v="Gannon"/>
    <x v="361"/>
    <x v="575"/>
    <s v="No"/>
    <x v="0"/>
    <x v="0"/>
    <x v="1"/>
    <x v="1"/>
    <x v="2"/>
    <x v="0"/>
    <n v="1"/>
    <n v="9566.99"/>
    <x v="1"/>
    <s v="Tier - 1"/>
    <x v="1"/>
    <d v="1973-12-01T00:00:00"/>
    <x v="30"/>
    <x v="0"/>
    <x v="1179"/>
  </r>
  <r>
    <s v="ID1181"/>
    <s v="Mr."/>
    <s v="Adam"/>
    <s v="Frye"/>
    <x v="606"/>
    <x v="410"/>
    <s v="No"/>
    <x v="0"/>
    <x v="0"/>
    <x v="0"/>
    <x v="1"/>
    <x v="0"/>
    <x v="0"/>
    <n v="3"/>
    <n v="9563.0300000000007"/>
    <x v="2"/>
    <s v="Tier - 1"/>
    <x v="3"/>
    <d v="1974-08-14T00:00:00"/>
    <x v="19"/>
    <x v="0"/>
    <x v="1180"/>
  </r>
  <r>
    <s v="ID1182"/>
    <s v="Ms."/>
    <s v="Kristin"/>
    <s v="Jenkins"/>
    <x v="840"/>
    <x v="576"/>
    <s v="No"/>
    <x v="0"/>
    <x v="0"/>
    <x v="1"/>
    <x v="1"/>
    <x v="0"/>
    <x v="2"/>
    <n v="1"/>
    <n v="9549.57"/>
    <x v="1"/>
    <s v="Tier - 1"/>
    <x v="0"/>
    <d v="1972-09-22T00:00:00"/>
    <x v="28"/>
    <x v="0"/>
    <x v="1181"/>
  </r>
  <r>
    <s v="ID1183"/>
    <s v="Ms."/>
    <s v="Mary-Lynn"/>
    <s v="Currier"/>
    <x v="841"/>
    <x v="27"/>
    <s v="No"/>
    <x v="0"/>
    <x v="0"/>
    <x v="1"/>
    <x v="1"/>
    <x v="0"/>
    <x v="2"/>
    <n v="0"/>
    <n v="9541.7000000000007"/>
    <x v="1"/>
    <s v="Tier - 1"/>
    <x v="2"/>
    <d v="1972-09-22T00:00:00"/>
    <x v="28"/>
    <x v="0"/>
    <x v="1182"/>
  </r>
  <r>
    <s v="ID1184"/>
    <s v="Mrs."/>
    <s v="Jamie"/>
    <s v="Whittendale"/>
    <x v="842"/>
    <x v="242"/>
    <s v="Yes"/>
    <x v="0"/>
    <x v="0"/>
    <x v="3"/>
    <x v="1"/>
    <x v="1"/>
    <x v="0"/>
    <n v="1"/>
    <n v="9540.17"/>
    <x v="1"/>
    <s v="Tier - 2"/>
    <x v="2"/>
    <d v="1975-07-28T00:00:00"/>
    <x v="27"/>
    <x v="0"/>
    <x v="1183"/>
  </r>
  <r>
    <s v="ID1185"/>
    <s v="Mr."/>
    <s v="Jeffrey"/>
    <s v="Rixe"/>
    <x v="401"/>
    <x v="354"/>
    <s v="No"/>
    <x v="0"/>
    <x v="0"/>
    <x v="1"/>
    <x v="1"/>
    <x v="1"/>
    <x v="0"/>
    <n v="0"/>
    <n v="9538.65"/>
    <x v="1"/>
    <s v="Tier - 3"/>
    <x v="13"/>
    <d v="1973-12-21T00:00:00"/>
    <x v="30"/>
    <x v="0"/>
    <x v="1184"/>
  </r>
  <r>
    <s v="ID1186"/>
    <s v="Ms."/>
    <s v="Nicole"/>
    <s v="Ballon-Landa"/>
    <x v="419"/>
    <x v="483"/>
    <s v="No"/>
    <x v="0"/>
    <x v="0"/>
    <x v="0"/>
    <x v="1"/>
    <x v="1"/>
    <x v="0"/>
    <n v="0"/>
    <n v="9528.9"/>
    <x v="1"/>
    <s v="Tier - 2"/>
    <x v="3"/>
    <d v="1971-11-29T00:00:00"/>
    <x v="14"/>
    <x v="0"/>
    <x v="1185"/>
  </r>
  <r>
    <s v="ID1187"/>
    <s v="Ms."/>
    <s v="Audrey"/>
    <s v="Zaferos"/>
    <x v="843"/>
    <x v="152"/>
    <s v="No"/>
    <x v="0"/>
    <x v="0"/>
    <x v="3"/>
    <x v="1"/>
    <x v="0"/>
    <x v="2"/>
    <n v="0"/>
    <n v="9507.68"/>
    <x v="1"/>
    <s v="Tier - 1"/>
    <x v="1"/>
    <d v="1992-08-22T00:00:00"/>
    <x v="34"/>
    <x v="0"/>
    <x v="1186"/>
  </r>
  <r>
    <s v="ID1188"/>
    <s v="Mr."/>
    <s v="Jacob"/>
    <s v="Jackson"/>
    <x v="617"/>
    <x v="577"/>
    <s v="Yes"/>
    <x v="0"/>
    <x v="1"/>
    <x v="3"/>
    <x v="1"/>
    <x v="0"/>
    <x v="2"/>
    <n v="0"/>
    <n v="9504.31"/>
    <x v="2"/>
    <s v="Tier - 2"/>
    <x v="0"/>
    <d v="1969-08-24T00:00:00"/>
    <x v="16"/>
    <x v="0"/>
    <x v="1187"/>
  </r>
  <r>
    <s v="ID1189"/>
    <s v="Mr."/>
    <s v="Daniel"/>
    <s v="Evans"/>
    <x v="376"/>
    <x v="3"/>
    <s v="Yes"/>
    <x v="0"/>
    <x v="0"/>
    <x v="0"/>
    <x v="1"/>
    <x v="2"/>
    <x v="1"/>
    <n v="3"/>
    <n v="9500.57"/>
    <x v="1"/>
    <s v="Tier - 3"/>
    <x v="6"/>
    <d v="1976-11-28T00:00:00"/>
    <x v="1"/>
    <x v="0"/>
    <x v="1188"/>
  </r>
  <r>
    <s v="ID1190"/>
    <s v="Mr."/>
    <s v="Marc"/>
    <s v="Samland"/>
    <x v="844"/>
    <x v="507"/>
    <s v="Yes"/>
    <x v="0"/>
    <x v="1"/>
    <x v="3"/>
    <x v="1"/>
    <x v="1"/>
    <x v="2"/>
    <n v="0"/>
    <n v="9487.64"/>
    <x v="1"/>
    <s v="Tier - 2"/>
    <x v="0"/>
    <d v="1969-06-04T00:00:00"/>
    <x v="0"/>
    <x v="0"/>
    <x v="1189"/>
  </r>
  <r>
    <s v="ID1191"/>
    <s v="Mr."/>
    <s v="Mark"/>
    <s v="Shapiro"/>
    <x v="845"/>
    <x v="87"/>
    <s v="No"/>
    <x v="0"/>
    <x v="1"/>
    <x v="3"/>
    <x v="1"/>
    <x v="1"/>
    <x v="1"/>
    <n v="2"/>
    <n v="9453.92"/>
    <x v="1"/>
    <s v="Tier - 2"/>
    <x v="13"/>
    <d v="1979-07-17T00:00:00"/>
    <x v="18"/>
    <x v="0"/>
    <x v="1190"/>
  </r>
  <r>
    <s v="ID1192"/>
    <s v="Mr."/>
    <s v="Dan"/>
    <s v="Snitzer"/>
    <x v="558"/>
    <x v="27"/>
    <s v="No"/>
    <x v="0"/>
    <x v="0"/>
    <x v="3"/>
    <x v="1"/>
    <x v="0"/>
    <x v="2"/>
    <n v="3"/>
    <n v="9448.42"/>
    <x v="1"/>
    <s v="Tier - 3"/>
    <x v="13"/>
    <d v="1987-11-14T00:00:00"/>
    <x v="38"/>
    <x v="0"/>
    <x v="1191"/>
  </r>
  <r>
    <s v="ID1193"/>
    <s v="Ms."/>
    <s v="Gabriela"/>
    <s v="Herra"/>
    <x v="352"/>
    <x v="254"/>
    <s v="No"/>
    <x v="0"/>
    <x v="0"/>
    <x v="0"/>
    <x v="1"/>
    <x v="1"/>
    <x v="0"/>
    <n v="1"/>
    <n v="9447.3799999999992"/>
    <x v="1"/>
    <s v="Tier - 3"/>
    <x v="2"/>
    <d v="1974-06-08T00:00:00"/>
    <x v="30"/>
    <x v="0"/>
    <x v="1192"/>
  </r>
  <r>
    <s v="ID1194"/>
    <s v="Ms."/>
    <s v="Amanda"/>
    <s v="Watters"/>
    <x v="384"/>
    <x v="271"/>
    <s v="No"/>
    <x v="0"/>
    <x v="0"/>
    <x v="0"/>
    <x v="1"/>
    <x v="1"/>
    <x v="0"/>
    <n v="1"/>
    <n v="9447.25"/>
    <x v="1"/>
    <s v="Tier - 1"/>
    <x v="2"/>
    <d v="1974-11-27T00:00:00"/>
    <x v="19"/>
    <x v="0"/>
    <x v="1193"/>
  </r>
  <r>
    <s v="ID1195"/>
    <s v="Ms."/>
    <s v="Dara"/>
    <s v="Steele-Belkin"/>
    <x v="846"/>
    <x v="81"/>
    <s v="Yes"/>
    <x v="0"/>
    <x v="0"/>
    <x v="0"/>
    <x v="1"/>
    <x v="0"/>
    <x v="2"/>
    <n v="2"/>
    <n v="9432.93"/>
    <x v="1"/>
    <s v="Tier - 1"/>
    <x v="2"/>
    <d v="1976-11-03T00:00:00"/>
    <x v="1"/>
    <x v="0"/>
    <x v="1194"/>
  </r>
  <r>
    <s v="ID1196"/>
    <s v="Ms."/>
    <s v="Rachelle"/>
    <s v="Christensen"/>
    <x v="65"/>
    <x v="182"/>
    <s v="Yes"/>
    <x v="0"/>
    <x v="0"/>
    <x v="0"/>
    <x v="1"/>
    <x v="0"/>
    <x v="2"/>
    <n v="3"/>
    <n v="9414.92"/>
    <x v="1"/>
    <s v="Tier - 2"/>
    <x v="3"/>
    <d v="1976-10-30T00:00:00"/>
    <x v="1"/>
    <x v="0"/>
    <x v="1195"/>
  </r>
  <r>
    <s v="ID1197"/>
    <s v="Ms."/>
    <s v="Brenda"/>
    <s v="Hodge"/>
    <x v="67"/>
    <x v="203"/>
    <s v="Yes"/>
    <x v="0"/>
    <x v="0"/>
    <x v="0"/>
    <x v="1"/>
    <x v="0"/>
    <x v="2"/>
    <n v="2"/>
    <n v="9411.01"/>
    <x v="1"/>
    <s v="Tier - 3"/>
    <x v="2"/>
    <d v="1976-10-17T00:00:00"/>
    <x v="1"/>
    <x v="0"/>
    <x v="1196"/>
  </r>
  <r>
    <s v="ID1198"/>
    <s v="Mr."/>
    <s v="Tim"/>
    <s v="Rusterholz"/>
    <x v="573"/>
    <x v="578"/>
    <s v="No"/>
    <x v="0"/>
    <x v="0"/>
    <x v="0"/>
    <x v="1"/>
    <x v="0"/>
    <x v="0"/>
    <n v="1"/>
    <n v="9391.35"/>
    <x v="2"/>
    <s v="Tier - 3"/>
    <x v="3"/>
    <d v="1971-10-20T00:00:00"/>
    <x v="14"/>
    <x v="0"/>
    <x v="1197"/>
  </r>
  <r>
    <s v="ID1199"/>
    <s v="Mr."/>
    <s v="Sylvain"/>
    <s v="Lafrance"/>
    <x v="63"/>
    <x v="480"/>
    <s v="No"/>
    <x v="0"/>
    <x v="0"/>
    <x v="0"/>
    <x v="1"/>
    <x v="0"/>
    <x v="0"/>
    <n v="1"/>
    <n v="9386.16"/>
    <x v="2"/>
    <s v="Tier - 2"/>
    <x v="0"/>
    <d v="1971-12-29T00:00:00"/>
    <x v="14"/>
    <x v="0"/>
    <x v="1198"/>
  </r>
  <r>
    <s v="ID1200"/>
    <s v="Mrs."/>
    <s v="Lisa"/>
    <s v="Hallis"/>
    <x v="847"/>
    <x v="407"/>
    <s v="Yes"/>
    <x v="0"/>
    <x v="0"/>
    <x v="3"/>
    <x v="1"/>
    <x v="1"/>
    <x v="0"/>
    <n v="1"/>
    <n v="9380.75"/>
    <x v="1"/>
    <s v="Tier - 2"/>
    <x v="2"/>
    <d v="1975-12-02T00:00:00"/>
    <x v="27"/>
    <x v="0"/>
    <x v="1199"/>
  </r>
  <r>
    <s v="ID1201"/>
    <s v="Mr."/>
    <s v="Ryan"/>
    <s v="Marshall"/>
    <x v="848"/>
    <x v="73"/>
    <s v="No"/>
    <x v="0"/>
    <x v="0"/>
    <x v="0"/>
    <x v="1"/>
    <x v="0"/>
    <x v="0"/>
    <n v="1"/>
    <n v="9377.9"/>
    <x v="1"/>
    <s v="Tier - 1"/>
    <x v="0"/>
    <d v="1971-11-26T00:00:00"/>
    <x v="14"/>
    <x v="0"/>
    <x v="1200"/>
  </r>
  <r>
    <s v="ID1202"/>
    <s v="Mrs."/>
    <s v="Kaitlin"/>
    <s v="Salowitz"/>
    <x v="849"/>
    <x v="216"/>
    <s v="Yes"/>
    <x v="0"/>
    <x v="1"/>
    <x v="3"/>
    <x v="1"/>
    <x v="1"/>
    <x v="1"/>
    <n v="0"/>
    <n v="9377.4500000000007"/>
    <x v="1"/>
    <s v="Tier - 3"/>
    <x v="0"/>
    <d v="1969-11-24T00:00:00"/>
    <x v="16"/>
    <x v="0"/>
    <x v="1201"/>
  </r>
  <r>
    <s v="ID1203"/>
    <s v="Mr."/>
    <s v="William"/>
    <s v="Blake"/>
    <x v="329"/>
    <x v="71"/>
    <s v="No"/>
    <x v="0"/>
    <x v="0"/>
    <x v="0"/>
    <x v="1"/>
    <x v="2"/>
    <x v="0"/>
    <n v="0"/>
    <n v="9361.33"/>
    <x v="2"/>
    <s v="Tier - 1"/>
    <x v="4"/>
    <d v="1971-10-08T00:00:00"/>
    <x v="14"/>
    <x v="0"/>
    <x v="1202"/>
  </r>
  <r>
    <s v="ID1204"/>
    <s v="Mr."/>
    <s v="Bruce"/>
    <s v="Langerak"/>
    <x v="314"/>
    <x v="214"/>
    <s v="Yes"/>
    <x v="0"/>
    <x v="0"/>
    <x v="3"/>
    <x v="1"/>
    <x v="0"/>
    <x v="1"/>
    <n v="3"/>
    <n v="9344.2000000000007"/>
    <x v="1"/>
    <s v="Tier - 1"/>
    <x v="13"/>
    <d v="1988-07-01T00:00:00"/>
    <x v="23"/>
    <x v="0"/>
    <x v="1203"/>
  </r>
  <r>
    <s v="ID1205"/>
    <s v="Mrs."/>
    <s v="Veronica"/>
    <s v="Bonilla"/>
    <x v="850"/>
    <x v="229"/>
    <s v="Yes"/>
    <x v="0"/>
    <x v="0"/>
    <x v="0"/>
    <x v="1"/>
    <x v="0"/>
    <x v="1"/>
    <n v="0"/>
    <n v="9338.61"/>
    <x v="1"/>
    <s v="Tier - 1"/>
    <x v="11"/>
    <d v="1996-10-12T00:00:00"/>
    <x v="45"/>
    <x v="0"/>
    <x v="1204"/>
  </r>
  <r>
    <s v="ID1206"/>
    <s v="Mr."/>
    <s v="Warren"/>
    <s v="Ciabattoni"/>
    <x v="851"/>
    <x v="326"/>
    <s v="Yes"/>
    <x v="0"/>
    <x v="0"/>
    <x v="3"/>
    <x v="1"/>
    <x v="0"/>
    <x v="2"/>
    <n v="3"/>
    <n v="9320.26"/>
    <x v="1"/>
    <s v="Tier - 1"/>
    <x v="1"/>
    <d v="1988-07-09T00:00:00"/>
    <x v="23"/>
    <x v="0"/>
    <x v="1205"/>
  </r>
  <r>
    <s v="ID1207"/>
    <s v="Mrs."/>
    <s v="Daniela"/>
    <s v="Escanero"/>
    <x v="852"/>
    <x v="178"/>
    <s v="No"/>
    <x v="0"/>
    <x v="0"/>
    <x v="0"/>
    <x v="1"/>
    <x v="1"/>
    <x v="1"/>
    <n v="2"/>
    <n v="9315.41"/>
    <x v="1"/>
    <s v="Tier - 1"/>
    <x v="2"/>
    <d v="1977-10-12T00:00:00"/>
    <x v="29"/>
    <x v="0"/>
    <x v="1206"/>
  </r>
  <r>
    <s v="ID1208"/>
    <s v="Ms."/>
    <s v="Deirdre"/>
    <s v="Lowe"/>
    <x v="853"/>
    <x v="385"/>
    <s v="Yes"/>
    <x v="0"/>
    <x v="1"/>
    <x v="3"/>
    <x v="1"/>
    <x v="2"/>
    <x v="0"/>
    <n v="0"/>
    <n v="9310.81"/>
    <x v="2"/>
    <s v="Tier - 1"/>
    <x v="0"/>
    <d v="1963-06-08T00:00:00"/>
    <x v="5"/>
    <x v="1"/>
    <x v="1207"/>
  </r>
  <r>
    <s v="ID1209"/>
    <s v="Mr."/>
    <s v="Mathias"/>
    <s v="Osmark"/>
    <x v="684"/>
    <x v="579"/>
    <s v="No"/>
    <x v="0"/>
    <x v="0"/>
    <x v="1"/>
    <x v="1"/>
    <x v="0"/>
    <x v="0"/>
    <n v="2"/>
    <n v="9304.7000000000007"/>
    <x v="2"/>
    <s v="Tier - 3"/>
    <x v="0"/>
    <d v="1973-10-16T00:00:00"/>
    <x v="30"/>
    <x v="0"/>
    <x v="1208"/>
  </r>
  <r>
    <s v="ID1210"/>
    <s v="Mr."/>
    <s v="Matthew"/>
    <s v="Lawson"/>
    <x v="854"/>
    <x v="184"/>
    <s v="Yes"/>
    <x v="0"/>
    <x v="0"/>
    <x v="0"/>
    <x v="1"/>
    <x v="1"/>
    <x v="1"/>
    <n v="3"/>
    <n v="9301.89"/>
    <x v="1"/>
    <s v="Tier - 1"/>
    <x v="1"/>
    <d v="1976-11-03T00:00:00"/>
    <x v="1"/>
    <x v="0"/>
    <x v="1209"/>
  </r>
  <r>
    <s v="ID1211"/>
    <s v="Mr."/>
    <s v="Kurt"/>
    <s v="Warwick"/>
    <x v="32"/>
    <x v="517"/>
    <s v="No"/>
    <x v="0"/>
    <x v="0"/>
    <x v="1"/>
    <x v="1"/>
    <x v="0"/>
    <x v="0"/>
    <n v="1"/>
    <n v="9290.14"/>
    <x v="2"/>
    <s v="Tier - 3"/>
    <x v="4"/>
    <d v="1973-09-18T00:00:00"/>
    <x v="30"/>
    <x v="0"/>
    <x v="1210"/>
  </r>
  <r>
    <s v="ID1212"/>
    <s v="Mr."/>
    <s v="Samuel"/>
    <s v="Magnuson"/>
    <x v="277"/>
    <x v="64"/>
    <s v="No"/>
    <x v="0"/>
    <x v="0"/>
    <x v="1"/>
    <x v="1"/>
    <x v="1"/>
    <x v="0"/>
    <n v="1"/>
    <n v="9288.0300000000007"/>
    <x v="1"/>
    <s v="Tier - 3"/>
    <x v="10"/>
    <d v="1973-10-16T00:00:00"/>
    <x v="30"/>
    <x v="0"/>
    <x v="1211"/>
  </r>
  <r>
    <s v="ID1213"/>
    <s v="Mrs."/>
    <s v="Emily"/>
    <s v="Marsh"/>
    <x v="855"/>
    <x v="251"/>
    <s v="Yes"/>
    <x v="0"/>
    <x v="1"/>
    <x v="3"/>
    <x v="1"/>
    <x v="1"/>
    <x v="2"/>
    <n v="0"/>
    <n v="9285.8700000000008"/>
    <x v="1"/>
    <s v="Tier - 3"/>
    <x v="0"/>
    <d v="1969-11-26T00:00:00"/>
    <x v="16"/>
    <x v="0"/>
    <x v="1212"/>
  </r>
  <r>
    <s v="ID1214"/>
    <s v="Ms."/>
    <s v="Tiffany"/>
    <s v="Kari"/>
    <x v="97"/>
    <x v="113"/>
    <s v="No"/>
    <x v="0"/>
    <x v="0"/>
    <x v="0"/>
    <x v="1"/>
    <x v="0"/>
    <x v="0"/>
    <n v="0"/>
    <n v="9283.56"/>
    <x v="1"/>
    <s v="Tier - 3"/>
    <x v="0"/>
    <d v="1971-07-02T00:00:00"/>
    <x v="14"/>
    <x v="0"/>
    <x v="1213"/>
  </r>
  <r>
    <s v="ID1215"/>
    <s v="Mr."/>
    <s v="Alex"/>
    <s v="Standiford"/>
    <x v="304"/>
    <x v="349"/>
    <s v="No"/>
    <x v="0"/>
    <x v="0"/>
    <x v="1"/>
    <x v="1"/>
    <x v="1"/>
    <x v="0"/>
    <n v="1"/>
    <n v="9282.48"/>
    <x v="2"/>
    <s v="Tier - 2"/>
    <x v="4"/>
    <d v="1973-10-27T00:00:00"/>
    <x v="30"/>
    <x v="0"/>
    <x v="1214"/>
  </r>
  <r>
    <s v="ID1216"/>
    <s v="Ms."/>
    <s v="Alice"/>
    <s v="Sherwin"/>
    <x v="856"/>
    <x v="580"/>
    <s v="No"/>
    <x v="0"/>
    <x v="0"/>
    <x v="0"/>
    <x v="1"/>
    <x v="2"/>
    <x v="0"/>
    <n v="0"/>
    <n v="9264.7999999999993"/>
    <x v="1"/>
    <s v="Tier - 1"/>
    <x v="3"/>
    <d v="1971-08-06T00:00:00"/>
    <x v="14"/>
    <x v="0"/>
    <x v="1215"/>
  </r>
  <r>
    <s v="ID1217"/>
    <s v="Ms."/>
    <s v="Allison"/>
    <s v="Parker"/>
    <x v="467"/>
    <x v="581"/>
    <s v="No"/>
    <x v="0"/>
    <x v="0"/>
    <x v="0"/>
    <x v="1"/>
    <x v="1"/>
    <x v="0"/>
    <n v="1"/>
    <n v="9249.5"/>
    <x v="1"/>
    <s v="Tier - 1"/>
    <x v="1"/>
    <d v="1974-08-21T00:00:00"/>
    <x v="19"/>
    <x v="0"/>
    <x v="1216"/>
  </r>
  <r>
    <s v="ID1218"/>
    <s v="Mr."/>
    <s v="Johannes"/>
    <s v="Blekeli"/>
    <x v="857"/>
    <x v="332"/>
    <s v="No"/>
    <x v="0"/>
    <x v="0"/>
    <x v="0"/>
    <x v="1"/>
    <x v="1"/>
    <x v="2"/>
    <n v="2"/>
    <n v="9247.94"/>
    <x v="1"/>
    <s v="Tier - 1"/>
    <x v="13"/>
    <d v="1980-10-05T00:00:00"/>
    <x v="25"/>
    <x v="0"/>
    <x v="1217"/>
  </r>
  <r>
    <s v="ID1219"/>
    <s v="Mr."/>
    <s v="Stephen"/>
    <s v="Vangampleare"/>
    <x v="247"/>
    <x v="384"/>
    <s v="Yes"/>
    <x v="0"/>
    <x v="0"/>
    <x v="3"/>
    <x v="1"/>
    <x v="1"/>
    <x v="0"/>
    <n v="2"/>
    <n v="9225.26"/>
    <x v="2"/>
    <s v="Tier - 3"/>
    <x v="5"/>
    <d v="1975-12-06T00:00:00"/>
    <x v="27"/>
    <x v="0"/>
    <x v="1218"/>
  </r>
  <r>
    <s v="ID1220"/>
    <s v="Mr."/>
    <s v="Jon"/>
    <s v="Hiatt"/>
    <x v="366"/>
    <x v="137"/>
    <s v="Yes"/>
    <x v="0"/>
    <x v="0"/>
    <x v="0"/>
    <x v="1"/>
    <x v="1"/>
    <x v="0"/>
    <n v="5"/>
    <n v="9222.4"/>
    <x v="1"/>
    <s v="Tier - 3"/>
    <x v="9"/>
    <d v="1981-12-05T00:00:00"/>
    <x v="36"/>
    <x v="0"/>
    <x v="1219"/>
  </r>
  <r>
    <s v="ID1221"/>
    <s v="Mr."/>
    <s v="Fasil"/>
    <s v="Tadesse"/>
    <x v="858"/>
    <x v="582"/>
    <s v="Yes"/>
    <x v="0"/>
    <x v="0"/>
    <x v="3"/>
    <x v="1"/>
    <x v="0"/>
    <x v="0"/>
    <n v="3"/>
    <n v="9210.06"/>
    <x v="1"/>
    <s v="Tier - 3"/>
    <x v="13"/>
    <d v="1986-12-25T00:00:00"/>
    <x v="26"/>
    <x v="0"/>
    <x v="1220"/>
  </r>
  <r>
    <s v="ID1222"/>
    <s v="Ms."/>
    <s v="Megan"/>
    <s v="Jaswell"/>
    <x v="387"/>
    <x v="149"/>
    <s v="Yes"/>
    <x v="0"/>
    <x v="0"/>
    <x v="0"/>
    <x v="1"/>
    <x v="2"/>
    <x v="1"/>
    <n v="2"/>
    <n v="9193.84"/>
    <x v="1"/>
    <s v="Tier - 1"/>
    <x v="1"/>
    <d v="1976-09-10T00:00:00"/>
    <x v="1"/>
    <x v="0"/>
    <x v="1221"/>
  </r>
  <r>
    <s v="ID1223"/>
    <s v="Ms."/>
    <s v="Lisa"/>
    <s v="Phillips-Cook"/>
    <x v="859"/>
    <x v="583"/>
    <s v="No"/>
    <x v="0"/>
    <x v="0"/>
    <x v="1"/>
    <x v="1"/>
    <x v="2"/>
    <x v="0"/>
    <n v="1"/>
    <n v="9182.17"/>
    <x v="1"/>
    <s v="Tier - 3"/>
    <x v="3"/>
    <d v="1973-12-25T00:00:00"/>
    <x v="30"/>
    <x v="0"/>
    <x v="1222"/>
  </r>
  <r>
    <s v="ID1224"/>
    <s v="Mr."/>
    <s v="Doron"/>
    <s v="Clark"/>
    <x v="860"/>
    <x v="498"/>
    <s v="No"/>
    <x v="0"/>
    <x v="0"/>
    <x v="0"/>
    <x v="1"/>
    <x v="0"/>
    <x v="0"/>
    <n v="0"/>
    <n v="9174.14"/>
    <x v="2"/>
    <s v="Tier - 1"/>
    <x v="1"/>
    <d v="1971-12-29T00:00:00"/>
    <x v="14"/>
    <x v="0"/>
    <x v="1223"/>
  </r>
  <r>
    <s v="ID1225"/>
    <s v="Ms."/>
    <s v="Katharina"/>
    <s v="Wang"/>
    <x v="861"/>
    <x v="16"/>
    <s v="Yes"/>
    <x v="0"/>
    <x v="0"/>
    <x v="1"/>
    <x v="1"/>
    <x v="2"/>
    <x v="0"/>
    <n v="0"/>
    <n v="9171.75"/>
    <x v="1"/>
    <s v="Tier - 2"/>
    <x v="1"/>
    <d v="1970-10-24T00:00:00"/>
    <x v="2"/>
    <x v="0"/>
    <x v="1224"/>
  </r>
  <r>
    <s v="ID1226"/>
    <s v="Mr."/>
    <s v="Carl"/>
    <s v="Desruisseaux"/>
    <x v="851"/>
    <x v="259"/>
    <s v="No"/>
    <x v="0"/>
    <x v="0"/>
    <x v="0"/>
    <x v="1"/>
    <x v="0"/>
    <x v="1"/>
    <n v="3"/>
    <n v="9159.51"/>
    <x v="1"/>
    <s v="Tier - 2"/>
    <x v="13"/>
    <d v="1990-08-23T00:00:00"/>
    <x v="3"/>
    <x v="0"/>
    <x v="1225"/>
  </r>
  <r>
    <s v="ID1227"/>
    <s v="Ms."/>
    <s v="Kelsey"/>
    <s v="Ripp"/>
    <x v="256"/>
    <x v="268"/>
    <s v="No"/>
    <x v="0"/>
    <x v="0"/>
    <x v="0"/>
    <x v="1"/>
    <x v="1"/>
    <x v="1"/>
    <n v="3"/>
    <n v="9147.5"/>
    <x v="1"/>
    <s v="Tier - 1"/>
    <x v="1"/>
    <d v="1982-12-08T00:00:00"/>
    <x v="37"/>
    <x v="0"/>
    <x v="1226"/>
  </r>
  <r>
    <s v="ID1228"/>
    <s v="Mr."/>
    <s v="Stephen"/>
    <s v="Harris"/>
    <x v="862"/>
    <x v="234"/>
    <s v="Yes"/>
    <x v="0"/>
    <x v="0"/>
    <x v="1"/>
    <x v="1"/>
    <x v="0"/>
    <x v="0"/>
    <n v="0"/>
    <n v="9144.57"/>
    <x v="2"/>
    <s v="Tier - 2"/>
    <x v="3"/>
    <d v="1970-10-18T00:00:00"/>
    <x v="2"/>
    <x v="0"/>
    <x v="1227"/>
  </r>
  <r>
    <s v="ID1229"/>
    <s v="Mr."/>
    <s v="Dan"/>
    <s v="Shafer"/>
    <x v="97"/>
    <x v="275"/>
    <s v="Yes"/>
    <x v="0"/>
    <x v="0"/>
    <x v="1"/>
    <x v="1"/>
    <x v="0"/>
    <x v="0"/>
    <n v="0"/>
    <n v="9140.9500000000007"/>
    <x v="2"/>
    <s v="Tier - 3"/>
    <x v="0"/>
    <d v="1970-08-12T00:00:00"/>
    <x v="2"/>
    <x v="0"/>
    <x v="1228"/>
  </r>
  <r>
    <s v="ID1230"/>
    <s v="Ms."/>
    <s v="Katie"/>
    <s v="Hemesath"/>
    <x v="460"/>
    <x v="515"/>
    <s v="No"/>
    <x v="0"/>
    <x v="0"/>
    <x v="0"/>
    <x v="1"/>
    <x v="1"/>
    <x v="2"/>
    <n v="3"/>
    <n v="9101.7999999999993"/>
    <x v="1"/>
    <s v="Tier - 1"/>
    <x v="3"/>
    <d v="1977-12-02T00:00:00"/>
    <x v="29"/>
    <x v="0"/>
    <x v="1229"/>
  </r>
  <r>
    <s v="ID1231"/>
    <s v="Ms."/>
    <s v="Melissa"/>
    <s v="Vinci"/>
    <x v="863"/>
    <x v="584"/>
    <s v="No"/>
    <x v="0"/>
    <x v="0"/>
    <x v="0"/>
    <x v="1"/>
    <x v="2"/>
    <x v="0"/>
    <n v="0"/>
    <n v="9095.94"/>
    <x v="2"/>
    <s v="Tier - 1"/>
    <x v="3"/>
    <d v="1965-11-09T00:00:00"/>
    <x v="11"/>
    <x v="1"/>
    <x v="1230"/>
  </r>
  <r>
    <s v="ID1232"/>
    <s v="Ms."/>
    <s v="Kara"/>
    <s v="Diamond-Husmann"/>
    <x v="524"/>
    <x v="435"/>
    <s v="No"/>
    <x v="0"/>
    <x v="0"/>
    <x v="0"/>
    <x v="1"/>
    <x v="1"/>
    <x v="2"/>
    <n v="2"/>
    <n v="9095.07"/>
    <x v="1"/>
    <s v="Tier - 2"/>
    <x v="2"/>
    <d v="1977-11-04T00:00:00"/>
    <x v="29"/>
    <x v="0"/>
    <x v="1231"/>
  </r>
  <r>
    <s v="ID1233"/>
    <s v="Mr."/>
    <s v="Juan"/>
    <s v="Soto"/>
    <x v="864"/>
    <x v="81"/>
    <s v="No"/>
    <x v="0"/>
    <x v="0"/>
    <x v="1"/>
    <x v="1"/>
    <x v="0"/>
    <x v="2"/>
    <n v="1"/>
    <n v="9058.73"/>
    <x v="2"/>
    <s v="Tier - 2"/>
    <x v="0"/>
    <d v="1972-12-02T00:00:00"/>
    <x v="28"/>
    <x v="0"/>
    <x v="1232"/>
  </r>
  <r>
    <s v="ID1234"/>
    <s v="Mr."/>
    <s v="John"/>
    <s v="Howard"/>
    <x v="103"/>
    <x v="363"/>
    <s v="No"/>
    <x v="0"/>
    <x v="0"/>
    <x v="1"/>
    <x v="1"/>
    <x v="0"/>
    <x v="2"/>
    <n v="1"/>
    <n v="9048.0300000000007"/>
    <x v="1"/>
    <s v="Tier - 2"/>
    <x v="0"/>
    <d v="1972-12-07T00:00:00"/>
    <x v="28"/>
    <x v="0"/>
    <x v="1233"/>
  </r>
  <r>
    <s v="ID1235"/>
    <s v="Mrs."/>
    <s v="Sarah"/>
    <s v="Patrick"/>
    <x v="142"/>
    <x v="585"/>
    <s v="No"/>
    <x v="0"/>
    <x v="1"/>
    <x v="3"/>
    <x v="1"/>
    <x v="0"/>
    <x v="2"/>
    <n v="0"/>
    <n v="9010.2000000000007"/>
    <x v="1"/>
    <s v="Tier - 3"/>
    <x v="11"/>
    <d v="1993-12-01T00:00:00"/>
    <x v="20"/>
    <x v="0"/>
    <x v="1234"/>
  </r>
  <r>
    <s v="ID1236"/>
    <s v="Mrs."/>
    <s v="Kristin"/>
    <s v="Dacko"/>
    <x v="865"/>
    <x v="538"/>
    <s v="No"/>
    <x v="0"/>
    <x v="1"/>
    <x v="3"/>
    <x v="1"/>
    <x v="1"/>
    <x v="2"/>
    <n v="2"/>
    <n v="8998.43"/>
    <x v="1"/>
    <s v="Tier - 1"/>
    <x v="14"/>
    <d v="1979-12-16T00:00:00"/>
    <x v="18"/>
    <x v="0"/>
    <x v="1235"/>
  </r>
  <r>
    <s v="ID1237"/>
    <s v="Ms."/>
    <s v="Casey"/>
    <s v="Glassey"/>
    <x v="386"/>
    <x v="586"/>
    <s v="No"/>
    <x v="0"/>
    <x v="0"/>
    <x v="1"/>
    <x v="1"/>
    <x v="1"/>
    <x v="0"/>
    <n v="0"/>
    <n v="8988.16"/>
    <x v="1"/>
    <s v="Tier - 1"/>
    <x v="1"/>
    <d v="1973-10-11T00:00:00"/>
    <x v="30"/>
    <x v="0"/>
    <x v="1236"/>
  </r>
  <r>
    <s v="ID1238"/>
    <s v="Mr."/>
    <s v="Samuel"/>
    <s v="Frechette"/>
    <x v="866"/>
    <x v="284"/>
    <s v="No"/>
    <x v="0"/>
    <x v="0"/>
    <x v="0"/>
    <x v="1"/>
    <x v="0"/>
    <x v="0"/>
    <n v="2"/>
    <n v="8978.19"/>
    <x v="1"/>
    <s v="Tier - 2"/>
    <x v="0"/>
    <d v="1974-07-21T00:00:00"/>
    <x v="19"/>
    <x v="0"/>
    <x v="1237"/>
  </r>
  <r>
    <s v="ID1239"/>
    <s v="Mr."/>
    <s v="Braulio"/>
    <s v="Benitez"/>
    <x v="117"/>
    <x v="499"/>
    <s v="No"/>
    <x v="0"/>
    <x v="0"/>
    <x v="0"/>
    <x v="1"/>
    <x v="0"/>
    <x v="0"/>
    <n v="2"/>
    <n v="8968.33"/>
    <x v="2"/>
    <s v="Tier - 2"/>
    <x v="3"/>
    <d v="1974-09-08T00:00:00"/>
    <x v="19"/>
    <x v="0"/>
    <x v="1238"/>
  </r>
  <r>
    <s v="ID1240"/>
    <s v="Ms."/>
    <s v="Anne-Marie"/>
    <s v="Gauthier"/>
    <x v="388"/>
    <x v="69"/>
    <s v="Yes"/>
    <x v="0"/>
    <x v="1"/>
    <x v="3"/>
    <x v="1"/>
    <x v="2"/>
    <x v="2"/>
    <n v="5"/>
    <n v="8965.7999999999993"/>
    <x v="1"/>
    <s v="Tier - 3"/>
    <x v="1"/>
    <d v="1983-07-15T00:00:00"/>
    <x v="33"/>
    <x v="0"/>
    <x v="1239"/>
  </r>
  <r>
    <s v="ID1241"/>
    <s v="Mr."/>
    <s v="Samuel"/>
    <s v="Fazioli"/>
    <x v="588"/>
    <x v="509"/>
    <s v="No"/>
    <x v="0"/>
    <x v="0"/>
    <x v="0"/>
    <x v="1"/>
    <x v="0"/>
    <x v="0"/>
    <n v="1"/>
    <n v="8964.06"/>
    <x v="2"/>
    <s v="Tier - 2"/>
    <x v="4"/>
    <d v="1974-08-17T00:00:00"/>
    <x v="19"/>
    <x v="0"/>
    <x v="1240"/>
  </r>
  <r>
    <s v="ID1242"/>
    <s v="Mrs."/>
    <s v="Yuki"/>
    <s v="Chorney"/>
    <x v="867"/>
    <x v="144"/>
    <s v="No"/>
    <x v="0"/>
    <x v="0"/>
    <x v="3"/>
    <x v="1"/>
    <x v="0"/>
    <x v="2"/>
    <n v="0"/>
    <n v="8954.99"/>
    <x v="1"/>
    <s v="Tier - 3"/>
    <x v="11"/>
    <d v="1992-09-27T00:00:00"/>
    <x v="34"/>
    <x v="0"/>
    <x v="1241"/>
  </r>
  <r>
    <s v="ID1243"/>
    <s v="Mr."/>
    <s v="Rafer"/>
    <s v="Dannenhauer"/>
    <x v="30"/>
    <x v="147"/>
    <s v="Yes"/>
    <x v="0"/>
    <x v="0"/>
    <x v="0"/>
    <x v="1"/>
    <x v="0"/>
    <x v="1"/>
    <n v="3"/>
    <n v="8944.1200000000008"/>
    <x v="2"/>
    <s v="Tier - 2"/>
    <x v="0"/>
    <d v="1976-12-25T00:00:00"/>
    <x v="1"/>
    <x v="0"/>
    <x v="1242"/>
  </r>
  <r>
    <s v="ID1244"/>
    <s v="Ms."/>
    <s v="Claire"/>
    <s v="McComb"/>
    <x v="380"/>
    <x v="120"/>
    <s v="No"/>
    <x v="0"/>
    <x v="0"/>
    <x v="1"/>
    <x v="1"/>
    <x v="1"/>
    <x v="2"/>
    <n v="0"/>
    <n v="8932.08"/>
    <x v="1"/>
    <s v="Tier - 1"/>
    <x v="3"/>
    <d v="1972-06-06T00:00:00"/>
    <x v="14"/>
    <x v="0"/>
    <x v="1243"/>
  </r>
  <r>
    <s v="ID1245"/>
    <s v="Ms."/>
    <s v="Erynn"/>
    <s v="Blake"/>
    <x v="868"/>
    <x v="12"/>
    <s v="Yes"/>
    <x v="0"/>
    <x v="0"/>
    <x v="3"/>
    <x v="1"/>
    <x v="1"/>
    <x v="0"/>
    <n v="1"/>
    <n v="8930.93"/>
    <x v="1"/>
    <s v="Tier - 2"/>
    <x v="1"/>
    <d v="1975-07-07T00:00:00"/>
    <x v="27"/>
    <x v="0"/>
    <x v="1244"/>
  </r>
  <r>
    <s v="ID1246"/>
    <s v="Mr."/>
    <s v="Mahesh"/>
    <s v="Sambasivam"/>
    <x v="869"/>
    <x v="499"/>
    <s v="Yes"/>
    <x v="0"/>
    <x v="0"/>
    <x v="0"/>
    <x v="1"/>
    <x v="2"/>
    <x v="0"/>
    <n v="0"/>
    <n v="8908.4699999999993"/>
    <x v="2"/>
    <s v="Tier - 2"/>
    <x v="0"/>
    <d v="1967-09-06T00:00:00"/>
    <x v="22"/>
    <x v="1"/>
    <x v="1245"/>
  </r>
  <r>
    <s v="ID1247"/>
    <s v="Mr."/>
    <s v="Stanley"/>
    <s v="Maina"/>
    <x v="870"/>
    <x v="587"/>
    <s v="Yes"/>
    <x v="0"/>
    <x v="1"/>
    <x v="3"/>
    <x v="1"/>
    <x v="0"/>
    <x v="2"/>
    <n v="0"/>
    <n v="8906.14"/>
    <x v="1"/>
    <s v="Tier - 2"/>
    <x v="1"/>
    <d v="1997-11-28T00:00:00"/>
    <x v="31"/>
    <x v="0"/>
    <x v="1246"/>
  </r>
  <r>
    <s v="ID1248"/>
    <s v="Mr."/>
    <s v="Gregory"/>
    <s v="Keshian"/>
    <x v="507"/>
    <x v="548"/>
    <s v="No"/>
    <x v="0"/>
    <x v="0"/>
    <x v="0"/>
    <x v="1"/>
    <x v="2"/>
    <x v="0"/>
    <n v="3"/>
    <n v="8891.14"/>
    <x v="1"/>
    <s v="Tier - 3"/>
    <x v="6"/>
    <d v="1978-12-16T00:00:00"/>
    <x v="9"/>
    <x v="0"/>
    <x v="1247"/>
  </r>
  <r>
    <s v="ID1249"/>
    <s v="Mr."/>
    <s v="Eric"/>
    <s v="Maas"/>
    <x v="871"/>
    <x v="588"/>
    <s v="No"/>
    <x v="0"/>
    <x v="0"/>
    <x v="1"/>
    <x v="1"/>
    <x v="1"/>
    <x v="0"/>
    <n v="0"/>
    <n v="8890.59"/>
    <x v="1"/>
    <s v="Tier - 3"/>
    <x v="1"/>
    <d v="1973-09-09T00:00:00"/>
    <x v="30"/>
    <x v="0"/>
    <x v="1248"/>
  </r>
  <r>
    <s v="ID1250"/>
    <s v="Ms."/>
    <s v="Rachel"/>
    <s v="Sinasac"/>
    <x v="456"/>
    <x v="350"/>
    <s v="No"/>
    <x v="0"/>
    <x v="0"/>
    <x v="0"/>
    <x v="1"/>
    <x v="0"/>
    <x v="0"/>
    <n v="1"/>
    <n v="8871.15"/>
    <x v="1"/>
    <s v="Tier - 3"/>
    <x v="0"/>
    <d v="1974-06-18T00:00:00"/>
    <x v="19"/>
    <x v="0"/>
    <x v="1249"/>
  </r>
  <r>
    <s v="ID1251"/>
    <s v="Mr."/>
    <s v="Fritz"/>
    <s v="Van"/>
    <x v="723"/>
    <x v="105"/>
    <s v="No"/>
    <x v="0"/>
    <x v="0"/>
    <x v="1"/>
    <x v="1"/>
    <x v="0"/>
    <x v="1"/>
    <n v="0"/>
    <n v="8835.26"/>
    <x v="2"/>
    <s v="Tier - 2"/>
    <x v="1"/>
    <d v="1972-11-22T00:00:00"/>
    <x v="28"/>
    <x v="0"/>
    <x v="1250"/>
  </r>
  <r>
    <s v="ID1252"/>
    <s v="Mr."/>
    <s v="Brad"/>
    <s v="Ruffo"/>
    <x v="421"/>
    <x v="337"/>
    <s v="No"/>
    <x v="0"/>
    <x v="0"/>
    <x v="1"/>
    <x v="1"/>
    <x v="1"/>
    <x v="2"/>
    <n v="0"/>
    <n v="8827.2099999999991"/>
    <x v="2"/>
    <s v="Tier - 1"/>
    <x v="1"/>
    <d v="1972-11-14T00:00:00"/>
    <x v="28"/>
    <x v="0"/>
    <x v="1251"/>
  </r>
  <r>
    <s v="ID1253"/>
    <s v="Ms."/>
    <s v="Claire"/>
    <s v="Long"/>
    <x v="117"/>
    <x v="178"/>
    <s v="Yes"/>
    <x v="0"/>
    <x v="0"/>
    <x v="0"/>
    <x v="1"/>
    <x v="0"/>
    <x v="1"/>
    <n v="2"/>
    <n v="8825.09"/>
    <x v="1"/>
    <s v="Tier - 3"/>
    <x v="3"/>
    <d v="1976-07-14T00:00:00"/>
    <x v="1"/>
    <x v="0"/>
    <x v="1252"/>
  </r>
  <r>
    <s v="ID1254"/>
    <s v="Mrs."/>
    <s v="Jennifer"/>
    <s v="Rohde"/>
    <x v="872"/>
    <x v="425"/>
    <s v="Yes"/>
    <x v="0"/>
    <x v="0"/>
    <x v="3"/>
    <x v="1"/>
    <x v="0"/>
    <x v="1"/>
    <n v="3"/>
    <n v="8824.27"/>
    <x v="1"/>
    <s v="Tier - 1"/>
    <x v="14"/>
    <d v="1988-08-22T00:00:00"/>
    <x v="23"/>
    <x v="0"/>
    <x v="1253"/>
  </r>
  <r>
    <s v="ID1255"/>
    <s v="Ms."/>
    <s v="Maria"/>
    <s v="Bonzi"/>
    <x v="764"/>
    <x v="589"/>
    <s v="Yes"/>
    <x v="0"/>
    <x v="0"/>
    <x v="0"/>
    <x v="1"/>
    <x v="0"/>
    <x v="1"/>
    <n v="1"/>
    <n v="8823.99"/>
    <x v="1"/>
    <s v="Tier - 3"/>
    <x v="2"/>
    <d v="1976-10-19T00:00:00"/>
    <x v="1"/>
    <x v="0"/>
    <x v="1254"/>
  </r>
  <r>
    <s v="ID1256"/>
    <s v="Ms."/>
    <s v="Katherine"/>
    <s v="Moore"/>
    <x v="692"/>
    <x v="300"/>
    <s v="Yes"/>
    <x v="0"/>
    <x v="0"/>
    <x v="0"/>
    <x v="1"/>
    <x v="1"/>
    <x v="1"/>
    <n v="2"/>
    <n v="8823.2800000000007"/>
    <x v="1"/>
    <s v="Tier - 1"/>
    <x v="3"/>
    <d v="1976-06-14T00:00:00"/>
    <x v="1"/>
    <x v="0"/>
    <x v="1255"/>
  </r>
  <r>
    <s v="ID1257"/>
    <s v="Mr."/>
    <s v="Michael"/>
    <s v="McGrane"/>
    <x v="873"/>
    <x v="46"/>
    <s v="Yes"/>
    <x v="0"/>
    <x v="0"/>
    <x v="0"/>
    <x v="1"/>
    <x v="0"/>
    <x v="2"/>
    <n v="0"/>
    <n v="8821.8799999999992"/>
    <x v="1"/>
    <s v="Tier - 3"/>
    <x v="8"/>
    <d v="2001-11-07T00:00:00"/>
    <x v="47"/>
    <x v="0"/>
    <x v="1256"/>
  </r>
  <r>
    <s v="ID1258"/>
    <s v="Ms."/>
    <s v="Roxanne"/>
    <s v="Stepnowski"/>
    <x v="874"/>
    <x v="364"/>
    <s v="No"/>
    <x v="0"/>
    <x v="0"/>
    <x v="0"/>
    <x v="1"/>
    <x v="2"/>
    <x v="0"/>
    <n v="0"/>
    <n v="8800.49"/>
    <x v="2"/>
    <s v="Tier - 2"/>
    <x v="0"/>
    <d v="1965-08-29T00:00:00"/>
    <x v="11"/>
    <x v="1"/>
    <x v="1257"/>
  </r>
  <r>
    <s v="ID1259"/>
    <s v="Mr."/>
    <s v="Israel"/>
    <s v="Merkle"/>
    <x v="875"/>
    <x v="356"/>
    <s v="No"/>
    <x v="0"/>
    <x v="0"/>
    <x v="0"/>
    <x v="1"/>
    <x v="0"/>
    <x v="0"/>
    <n v="0"/>
    <n v="8798.59"/>
    <x v="1"/>
    <s v="Tier - 1"/>
    <x v="3"/>
    <d v="1971-06-18T00:00:00"/>
    <x v="14"/>
    <x v="0"/>
    <x v="1258"/>
  </r>
  <r>
    <s v="ID1260"/>
    <s v="Mr."/>
    <s v="Samalya"/>
    <s v="Schaefer"/>
    <x v="876"/>
    <x v="499"/>
    <s v="No"/>
    <x v="0"/>
    <x v="0"/>
    <x v="0"/>
    <x v="1"/>
    <x v="1"/>
    <x v="0"/>
    <n v="0"/>
    <n v="8782.4699999999993"/>
    <x v="1"/>
    <s v="Tier - 3"/>
    <x v="3"/>
    <d v="1971-08-23T00:00:00"/>
    <x v="14"/>
    <x v="0"/>
    <x v="1259"/>
  </r>
  <r>
    <s v="ID1261"/>
    <s v="Mr."/>
    <s v="Peter"/>
    <s v="Vigneron"/>
    <x v="67"/>
    <x v="116"/>
    <s v="No"/>
    <x v="0"/>
    <x v="0"/>
    <x v="0"/>
    <x v="1"/>
    <x v="0"/>
    <x v="0"/>
    <n v="1"/>
    <n v="8765.25"/>
    <x v="1"/>
    <s v="Tier - 3"/>
    <x v="1"/>
    <d v="1974-09-06T00:00:00"/>
    <x v="19"/>
    <x v="0"/>
    <x v="1260"/>
  </r>
  <r>
    <s v="ID1262"/>
    <s v="Ms."/>
    <s v="Alicia"/>
    <s v="Mucci"/>
    <x v="305"/>
    <x v="117"/>
    <s v="Yes"/>
    <x v="0"/>
    <x v="1"/>
    <x v="3"/>
    <x v="1"/>
    <x v="2"/>
    <x v="2"/>
    <n v="0"/>
    <n v="8760.1200000000008"/>
    <x v="1"/>
    <s v="Tier - 1"/>
    <x v="0"/>
    <d v="1969-09-09T00:00:00"/>
    <x v="16"/>
    <x v="0"/>
    <x v="1261"/>
  </r>
  <r>
    <s v="ID1263"/>
    <s v="Ms."/>
    <s v="Sarah"/>
    <s v="MacDonald"/>
    <x v="441"/>
    <x v="268"/>
    <s v="No"/>
    <x v="0"/>
    <x v="0"/>
    <x v="0"/>
    <x v="1"/>
    <x v="0"/>
    <x v="1"/>
    <n v="0"/>
    <n v="8747.68"/>
    <x v="1"/>
    <s v="Tier - 3"/>
    <x v="3"/>
    <d v="1999-08-23T00:00:00"/>
    <x v="35"/>
    <x v="0"/>
    <x v="1262"/>
  </r>
  <r>
    <s v="ID1264"/>
    <s v="Mr."/>
    <s v="Guomin"/>
    <s v="Deng"/>
    <x v="877"/>
    <x v="178"/>
    <s v="Yes"/>
    <x v="0"/>
    <x v="0"/>
    <x v="0"/>
    <x v="1"/>
    <x v="0"/>
    <x v="1"/>
    <n v="2"/>
    <n v="8733.23"/>
    <x v="1"/>
    <s v="Tier - 3"/>
    <x v="1"/>
    <d v="1976-06-17T00:00:00"/>
    <x v="1"/>
    <x v="0"/>
    <x v="1263"/>
  </r>
  <r>
    <s v="ID1265"/>
    <s v="Mr."/>
    <s v="Javier"/>
    <s v="De"/>
    <x v="625"/>
    <x v="302"/>
    <s v="No"/>
    <x v="0"/>
    <x v="0"/>
    <x v="1"/>
    <x v="1"/>
    <x v="1"/>
    <x v="0"/>
    <n v="1"/>
    <n v="8703.4599999999991"/>
    <x v="2"/>
    <s v="Tier - 3"/>
    <x v="3"/>
    <d v="1973-06-25T00:00:00"/>
    <x v="30"/>
    <x v="0"/>
    <x v="1264"/>
  </r>
  <r>
    <s v="ID1266"/>
    <s v="Mr."/>
    <s v="Matt"/>
    <s v="Strickland"/>
    <x v="724"/>
    <x v="155"/>
    <s v="No"/>
    <x v="0"/>
    <x v="0"/>
    <x v="0"/>
    <x v="1"/>
    <x v="1"/>
    <x v="1"/>
    <n v="2"/>
    <n v="8701.84"/>
    <x v="1"/>
    <s v="Tier - 3"/>
    <x v="13"/>
    <d v="1980-10-28T00:00:00"/>
    <x v="25"/>
    <x v="0"/>
    <x v="1265"/>
  </r>
  <r>
    <s v="ID1267"/>
    <s v="Mr."/>
    <s v="Thomas"/>
    <s v="Cheney"/>
    <x v="878"/>
    <x v="590"/>
    <s v="No"/>
    <x v="0"/>
    <x v="0"/>
    <x v="1"/>
    <x v="1"/>
    <x v="2"/>
    <x v="0"/>
    <n v="0"/>
    <n v="8688.86"/>
    <x v="1"/>
    <s v="Tier - 1"/>
    <x v="6"/>
    <d v="1973-10-11T00:00:00"/>
    <x v="30"/>
    <x v="0"/>
    <x v="1266"/>
  </r>
  <r>
    <s v="ID1268"/>
    <s v="Ms."/>
    <s v="Martha"/>
    <s v="Godoy"/>
    <x v="879"/>
    <x v="455"/>
    <s v="No"/>
    <x v="0"/>
    <x v="0"/>
    <x v="0"/>
    <x v="1"/>
    <x v="0"/>
    <x v="0"/>
    <n v="0"/>
    <n v="8671.19"/>
    <x v="1"/>
    <s v="Tier - 1"/>
    <x v="1"/>
    <d v="1974-08-16T00:00:00"/>
    <x v="19"/>
    <x v="0"/>
    <x v="1267"/>
  </r>
  <r>
    <s v="ID1269"/>
    <s v="Ms."/>
    <s v="Alicia"/>
    <s v="Rider"/>
    <x v="880"/>
    <x v="78"/>
    <s v="Yes"/>
    <x v="0"/>
    <x v="1"/>
    <x v="3"/>
    <x v="1"/>
    <x v="2"/>
    <x v="2"/>
    <n v="0"/>
    <n v="8665.14"/>
    <x v="1"/>
    <s v="Tier - 3"/>
    <x v="0"/>
    <d v="1969-08-10T00:00:00"/>
    <x v="16"/>
    <x v="0"/>
    <x v="1268"/>
  </r>
  <r>
    <s v="ID1270"/>
    <s v="Ms."/>
    <s v="Jennifer"/>
    <s v="Evans"/>
    <x v="881"/>
    <x v="591"/>
    <s v="No"/>
    <x v="0"/>
    <x v="0"/>
    <x v="0"/>
    <x v="1"/>
    <x v="2"/>
    <x v="0"/>
    <n v="0"/>
    <n v="8665.09"/>
    <x v="2"/>
    <s v="Tier - 2"/>
    <x v="1"/>
    <d v="1965-10-21T00:00:00"/>
    <x v="11"/>
    <x v="1"/>
    <x v="1269"/>
  </r>
  <r>
    <s v="ID1271"/>
    <s v="Mr."/>
    <s v="Michael"/>
    <s v="Anderson"/>
    <x v="882"/>
    <x v="367"/>
    <s v="Yes"/>
    <x v="0"/>
    <x v="0"/>
    <x v="3"/>
    <x v="1"/>
    <x v="2"/>
    <x v="0"/>
    <n v="1"/>
    <n v="8627.5400000000009"/>
    <x v="1"/>
    <s v="Tier - 2"/>
    <x v="6"/>
    <d v="1975-08-03T00:00:00"/>
    <x v="27"/>
    <x v="0"/>
    <x v="1270"/>
  </r>
  <r>
    <s v="ID1272"/>
    <s v="Mr."/>
    <s v="Eddie"/>
    <s v="Walters"/>
    <x v="419"/>
    <x v="100"/>
    <s v="No"/>
    <x v="0"/>
    <x v="0"/>
    <x v="0"/>
    <x v="1"/>
    <x v="1"/>
    <x v="1"/>
    <n v="3"/>
    <n v="8615.2999999999993"/>
    <x v="1"/>
    <s v="Tier - 3"/>
    <x v="3"/>
    <d v="1977-09-02T00:00:00"/>
    <x v="29"/>
    <x v="0"/>
    <x v="1271"/>
  </r>
  <r>
    <s v="ID1273"/>
    <s v="Mr."/>
    <s v="Maxime"/>
    <s v="Leboeuf"/>
    <x v="352"/>
    <x v="10"/>
    <s v="No"/>
    <x v="0"/>
    <x v="1"/>
    <x v="3"/>
    <x v="1"/>
    <x v="1"/>
    <x v="1"/>
    <n v="3"/>
    <n v="8606.2199999999993"/>
    <x v="0"/>
    <s v="Tier - 2"/>
    <x v="7"/>
    <d v="1979-07-17T00:00:00"/>
    <x v="18"/>
    <x v="0"/>
    <x v="1272"/>
  </r>
  <r>
    <s v="ID1274"/>
    <s v="Mr."/>
    <s v="Mark"/>
    <s v="Scheibel"/>
    <x v="883"/>
    <x v="243"/>
    <s v="No"/>
    <x v="0"/>
    <x v="0"/>
    <x v="0"/>
    <x v="1"/>
    <x v="2"/>
    <x v="2"/>
    <n v="3"/>
    <n v="8605.36"/>
    <x v="1"/>
    <s v="Tier - 2"/>
    <x v="0"/>
    <d v="1977-10-15T00:00:00"/>
    <x v="29"/>
    <x v="0"/>
    <x v="1273"/>
  </r>
  <r>
    <s v="ID1275"/>
    <s v="Mr."/>
    <s v="Adam"/>
    <s v="Ritter"/>
    <x v="636"/>
    <x v="184"/>
    <s v="No"/>
    <x v="0"/>
    <x v="0"/>
    <x v="0"/>
    <x v="1"/>
    <x v="2"/>
    <x v="1"/>
    <n v="2"/>
    <n v="8604.48"/>
    <x v="2"/>
    <s v="Tier - 2"/>
    <x v="4"/>
    <d v="1977-11-12T00:00:00"/>
    <x v="29"/>
    <x v="0"/>
    <x v="1274"/>
  </r>
  <r>
    <s v="ID1276"/>
    <s v="Mr."/>
    <s v="Justin"/>
    <s v="Deeg"/>
    <x v="288"/>
    <x v="412"/>
    <s v="No"/>
    <x v="0"/>
    <x v="0"/>
    <x v="0"/>
    <x v="1"/>
    <x v="2"/>
    <x v="1"/>
    <n v="2"/>
    <n v="8603.82"/>
    <x v="1"/>
    <s v="Tier - 1"/>
    <x v="9"/>
    <d v="1977-09-24T00:00:00"/>
    <x v="29"/>
    <x v="0"/>
    <x v="1275"/>
  </r>
  <r>
    <s v="ID1277"/>
    <s v="Ms."/>
    <s v="Svetlana"/>
    <s v="Pretot"/>
    <x v="688"/>
    <x v="592"/>
    <s v="No"/>
    <x v="0"/>
    <x v="0"/>
    <x v="1"/>
    <x v="1"/>
    <x v="1"/>
    <x v="0"/>
    <n v="0"/>
    <n v="8601.33"/>
    <x v="1"/>
    <s v="Tier - 1"/>
    <x v="0"/>
    <d v="1973-07-11T00:00:00"/>
    <x v="30"/>
    <x v="0"/>
    <x v="1276"/>
  </r>
  <r>
    <s v="ID1278"/>
    <s v="Ms."/>
    <s v="Jana"/>
    <s v="Willsey"/>
    <x v="884"/>
    <x v="155"/>
    <s v="Yes"/>
    <x v="0"/>
    <x v="1"/>
    <x v="3"/>
    <x v="1"/>
    <x v="0"/>
    <x v="1"/>
    <n v="5"/>
    <n v="8596.83"/>
    <x v="1"/>
    <s v="Tier - 3"/>
    <x v="0"/>
    <d v="1983-07-25T00:00:00"/>
    <x v="33"/>
    <x v="0"/>
    <x v="1277"/>
  </r>
  <r>
    <s v="ID1279"/>
    <s v="Ms."/>
    <s v="Laura"/>
    <s v="Roach"/>
    <x v="885"/>
    <x v="372"/>
    <s v="Yes"/>
    <x v="0"/>
    <x v="1"/>
    <x v="3"/>
    <x v="1"/>
    <x v="2"/>
    <x v="2"/>
    <n v="5"/>
    <n v="8582.2999999999993"/>
    <x v="1"/>
    <s v="Tier - 1"/>
    <x v="0"/>
    <d v="1983-12-30T00:00:00"/>
    <x v="33"/>
    <x v="0"/>
    <x v="1278"/>
  </r>
  <r>
    <s v="ID1280"/>
    <s v="Mr."/>
    <s v="Torrey"/>
    <s v="Jacobsen"/>
    <x v="886"/>
    <x v="69"/>
    <s v="No"/>
    <x v="0"/>
    <x v="0"/>
    <x v="3"/>
    <x v="1"/>
    <x v="0"/>
    <x v="2"/>
    <n v="3"/>
    <n v="8573.2999999999993"/>
    <x v="1"/>
    <s v="Tier - 2"/>
    <x v="13"/>
    <d v="1987-11-11T00:00:00"/>
    <x v="38"/>
    <x v="0"/>
    <x v="1279"/>
  </r>
  <r>
    <s v="ID1281"/>
    <s v="Mr."/>
    <s v="Paul"/>
    <s v="O'Hora"/>
    <x v="865"/>
    <x v="315"/>
    <s v="No"/>
    <x v="0"/>
    <x v="0"/>
    <x v="0"/>
    <x v="1"/>
    <x v="1"/>
    <x v="2"/>
    <n v="3"/>
    <n v="8572.0400000000009"/>
    <x v="1"/>
    <s v="Tier - 2"/>
    <x v="13"/>
    <d v="1982-12-06T00:00:00"/>
    <x v="37"/>
    <x v="0"/>
    <x v="1280"/>
  </r>
  <r>
    <s v="ID1282"/>
    <s v="Ms."/>
    <s v="Jennifer"/>
    <s v="Amato"/>
    <x v="887"/>
    <x v="593"/>
    <s v="Yes"/>
    <x v="0"/>
    <x v="0"/>
    <x v="3"/>
    <x v="1"/>
    <x v="0"/>
    <x v="0"/>
    <n v="1"/>
    <n v="8569.86"/>
    <x v="1"/>
    <s v="Tier - 3"/>
    <x v="0"/>
    <d v="1975-09-26T00:00:00"/>
    <x v="27"/>
    <x v="0"/>
    <x v="1281"/>
  </r>
  <r>
    <s v="ID1283"/>
    <s v="Mr."/>
    <s v="Erik"/>
    <s v="Reed"/>
    <x v="888"/>
    <x v="48"/>
    <s v="Yes"/>
    <x v="0"/>
    <x v="0"/>
    <x v="3"/>
    <x v="1"/>
    <x v="0"/>
    <x v="2"/>
    <n v="3"/>
    <n v="8567.25"/>
    <x v="1"/>
    <s v="Tier - 1"/>
    <x v="1"/>
    <d v="1988-09-21T00:00:00"/>
    <x v="23"/>
    <x v="0"/>
    <x v="1282"/>
  </r>
  <r>
    <s v="ID1284"/>
    <s v="Ms."/>
    <s v="Lana"/>
    <s v="Wegner"/>
    <x v="889"/>
    <x v="539"/>
    <s v="Yes"/>
    <x v="0"/>
    <x v="0"/>
    <x v="3"/>
    <x v="1"/>
    <x v="0"/>
    <x v="0"/>
    <n v="1"/>
    <n v="8556.91"/>
    <x v="1"/>
    <s v="Tier - 1"/>
    <x v="3"/>
    <d v="1975-08-21T00:00:00"/>
    <x v="27"/>
    <x v="0"/>
    <x v="1283"/>
  </r>
  <r>
    <s v="ID1285"/>
    <s v="Ms."/>
    <s v="Rebecca"/>
    <s v="Bokun"/>
    <x v="890"/>
    <x v="594"/>
    <s v="Yes"/>
    <x v="0"/>
    <x v="0"/>
    <x v="3"/>
    <x v="1"/>
    <x v="0"/>
    <x v="0"/>
    <n v="1"/>
    <n v="8551.35"/>
    <x v="1"/>
    <s v="Tier - 2"/>
    <x v="3"/>
    <d v="1975-08-06T00:00:00"/>
    <x v="27"/>
    <x v="0"/>
    <x v="1284"/>
  </r>
  <r>
    <s v="ID1286"/>
    <s v="Ms."/>
    <s v="Katie"/>
    <s v="Ainsley"/>
    <x v="891"/>
    <x v="126"/>
    <s v="Yes"/>
    <x v="0"/>
    <x v="0"/>
    <x v="3"/>
    <x v="1"/>
    <x v="1"/>
    <x v="0"/>
    <n v="1"/>
    <n v="8547.69"/>
    <x v="1"/>
    <s v="Tier - 1"/>
    <x v="0"/>
    <d v="1983-12-12T00:00:00"/>
    <x v="33"/>
    <x v="0"/>
    <x v="1285"/>
  </r>
  <r>
    <s v="ID1287"/>
    <s v="Ms."/>
    <s v="Elizabeth"/>
    <s v="Foster"/>
    <x v="892"/>
    <x v="565"/>
    <s v="Yes"/>
    <x v="0"/>
    <x v="0"/>
    <x v="3"/>
    <x v="1"/>
    <x v="2"/>
    <x v="0"/>
    <n v="1"/>
    <n v="8539.67"/>
    <x v="1"/>
    <s v="Tier - 3"/>
    <x v="3"/>
    <d v="1975-11-06T00:00:00"/>
    <x v="27"/>
    <x v="0"/>
    <x v="1286"/>
  </r>
  <r>
    <s v="ID1288"/>
    <s v="Ms."/>
    <s v="Sarah"/>
    <s v="Overpeck"/>
    <x v="893"/>
    <x v="354"/>
    <s v="Yes"/>
    <x v="0"/>
    <x v="0"/>
    <x v="0"/>
    <x v="1"/>
    <x v="0"/>
    <x v="0"/>
    <n v="3"/>
    <n v="8538.2900000000009"/>
    <x v="1"/>
    <s v="Tier - 3"/>
    <x v="2"/>
    <d v="1981-12-27T00:00:00"/>
    <x v="36"/>
    <x v="0"/>
    <x v="1287"/>
  </r>
  <r>
    <s v="ID1289"/>
    <s v="Ms."/>
    <s v="Annie"/>
    <s v="Levine"/>
    <x v="362"/>
    <x v="162"/>
    <s v="Yes"/>
    <x v="0"/>
    <x v="0"/>
    <x v="3"/>
    <x v="1"/>
    <x v="2"/>
    <x v="0"/>
    <n v="0"/>
    <n v="8534.67"/>
    <x v="1"/>
    <s v="Tier - 3"/>
    <x v="2"/>
    <d v="1983-07-24T00:00:00"/>
    <x v="33"/>
    <x v="0"/>
    <x v="1288"/>
  </r>
  <r>
    <s v="ID1290"/>
    <s v="Ms."/>
    <s v="Annie"/>
    <s v="Jean"/>
    <x v="20"/>
    <x v="152"/>
    <s v="No"/>
    <x v="0"/>
    <x v="0"/>
    <x v="0"/>
    <x v="1"/>
    <x v="0"/>
    <x v="2"/>
    <n v="2"/>
    <n v="8527.5300000000007"/>
    <x v="1"/>
    <s v="Tier - 2"/>
    <x v="0"/>
    <d v="1977-07-26T00:00:00"/>
    <x v="29"/>
    <x v="0"/>
    <x v="1289"/>
  </r>
  <r>
    <s v="ID1291"/>
    <s v="Ms."/>
    <s v="Lindsey"/>
    <s v="Wild"/>
    <x v="169"/>
    <x v="436"/>
    <s v="No"/>
    <x v="0"/>
    <x v="1"/>
    <x v="3"/>
    <x v="1"/>
    <x v="0"/>
    <x v="2"/>
    <n v="3"/>
    <n v="8522"/>
    <x v="1"/>
    <s v="Tier - 2"/>
    <x v="3"/>
    <d v="1979-08-13T00:00:00"/>
    <x v="18"/>
    <x v="0"/>
    <x v="1290"/>
  </r>
  <r>
    <s v="ID1292"/>
    <s v="Ms."/>
    <s v="Laura"/>
    <s v="Tabor"/>
    <x v="107"/>
    <x v="264"/>
    <s v="No"/>
    <x v="0"/>
    <x v="0"/>
    <x v="0"/>
    <x v="1"/>
    <x v="0"/>
    <x v="2"/>
    <n v="2"/>
    <n v="8520.0300000000007"/>
    <x v="1"/>
    <s v="Tier - 3"/>
    <x v="3"/>
    <d v="1977-12-29T00:00:00"/>
    <x v="29"/>
    <x v="0"/>
    <x v="1291"/>
  </r>
  <r>
    <s v="ID1293"/>
    <s v="Ms."/>
    <s v="Amy"/>
    <s v="Steffen"/>
    <x v="747"/>
    <x v="140"/>
    <s v="No"/>
    <x v="0"/>
    <x v="0"/>
    <x v="0"/>
    <x v="1"/>
    <x v="1"/>
    <x v="2"/>
    <n v="2"/>
    <n v="8516.83"/>
    <x v="1"/>
    <s v="Tier - 1"/>
    <x v="0"/>
    <d v="1977-06-21T00:00:00"/>
    <x v="29"/>
    <x v="0"/>
    <x v="1292"/>
  </r>
  <r>
    <s v="ID1294"/>
    <s v="Ms."/>
    <s v="Katarina"/>
    <s v="Tadich"/>
    <x v="383"/>
    <x v="125"/>
    <s v="No"/>
    <x v="0"/>
    <x v="0"/>
    <x v="0"/>
    <x v="1"/>
    <x v="1"/>
    <x v="2"/>
    <n v="2"/>
    <n v="8515.76"/>
    <x v="1"/>
    <s v="Tier - 2"/>
    <x v="0"/>
    <d v="1977-12-26T00:00:00"/>
    <x v="29"/>
    <x v="0"/>
    <x v="1293"/>
  </r>
  <r>
    <s v="ID1295"/>
    <s v="Mr."/>
    <s v="B.J."/>
    <s v="Christenson"/>
    <x v="894"/>
    <x v="272"/>
    <s v="No"/>
    <x v="0"/>
    <x v="1"/>
    <x v="3"/>
    <x v="1"/>
    <x v="0"/>
    <x v="1"/>
    <n v="0"/>
    <n v="8471.65"/>
    <x v="1"/>
    <s v="Tier - 1"/>
    <x v="1"/>
    <d v="1993-11-10T00:00:00"/>
    <x v="20"/>
    <x v="0"/>
    <x v="1294"/>
  </r>
  <r>
    <s v="ID1296"/>
    <s v="Ms."/>
    <s v="Alison"/>
    <s v="Shell"/>
    <x v="895"/>
    <x v="216"/>
    <s v="No"/>
    <x v="0"/>
    <x v="0"/>
    <x v="3"/>
    <x v="1"/>
    <x v="0"/>
    <x v="1"/>
    <n v="0"/>
    <n v="8466.35"/>
    <x v="1"/>
    <s v="Tier - 2"/>
    <x v="1"/>
    <d v="1992-09-09T00:00:00"/>
    <x v="34"/>
    <x v="0"/>
    <x v="1295"/>
  </r>
  <r>
    <s v="ID1297"/>
    <s v="Mr."/>
    <s v="Neil"/>
    <s v="Rao"/>
    <x v="896"/>
    <x v="473"/>
    <s v="No"/>
    <x v="0"/>
    <x v="0"/>
    <x v="1"/>
    <x v="1"/>
    <x v="0"/>
    <x v="2"/>
    <n v="0"/>
    <n v="8457.82"/>
    <x v="1"/>
    <s v="Tier - 3"/>
    <x v="3"/>
    <d v="1972-12-26T00:00:00"/>
    <x v="28"/>
    <x v="0"/>
    <x v="1296"/>
  </r>
  <r>
    <s v="ID1298"/>
    <s v="Mrs."/>
    <s v="Anne"/>
    <s v="Myers"/>
    <x v="897"/>
    <x v="450"/>
    <s v="No"/>
    <x v="0"/>
    <x v="0"/>
    <x v="3"/>
    <x v="1"/>
    <x v="1"/>
    <x v="2"/>
    <n v="3"/>
    <n v="8450.82"/>
    <x v="1"/>
    <s v="Tier - 2"/>
    <x v="14"/>
    <d v="1984-06-19T00:00:00"/>
    <x v="32"/>
    <x v="0"/>
    <x v="1297"/>
  </r>
  <r>
    <s v="ID1299"/>
    <s v="Ms."/>
    <s v="Sandra"/>
    <s v="McLean"/>
    <x v="898"/>
    <x v="107"/>
    <s v="Yes"/>
    <x v="0"/>
    <x v="0"/>
    <x v="1"/>
    <x v="1"/>
    <x v="2"/>
    <x v="2"/>
    <n v="0"/>
    <n v="8448.66"/>
    <x v="2"/>
    <s v="Tier - 1"/>
    <x v="0"/>
    <d v="1966-06-12T00:00:00"/>
    <x v="24"/>
    <x v="1"/>
    <x v="1298"/>
  </r>
  <r>
    <s v="ID1300"/>
    <s v="Mr."/>
    <s v="Robert"/>
    <s v="Gomez"/>
    <x v="401"/>
    <x v="109"/>
    <s v="No"/>
    <x v="0"/>
    <x v="0"/>
    <x v="1"/>
    <x v="1"/>
    <x v="1"/>
    <x v="1"/>
    <n v="0"/>
    <n v="8444.4699999999993"/>
    <x v="2"/>
    <s v="Tier - 1"/>
    <x v="3"/>
    <d v="1972-09-04T00:00:00"/>
    <x v="28"/>
    <x v="0"/>
    <x v="1299"/>
  </r>
  <r>
    <s v="ID1301"/>
    <s v="Mr."/>
    <s v="Rodney"/>
    <s v="Hemingway"/>
    <x v="367"/>
    <x v="326"/>
    <s v="No"/>
    <x v="0"/>
    <x v="0"/>
    <x v="1"/>
    <x v="1"/>
    <x v="1"/>
    <x v="2"/>
    <n v="0"/>
    <n v="8442.67"/>
    <x v="1"/>
    <s v="Tier - 3"/>
    <x v="0"/>
    <d v="1972-09-09T00:00:00"/>
    <x v="28"/>
    <x v="0"/>
    <x v="1300"/>
  </r>
  <r>
    <s v="ID1302"/>
    <s v="Mr."/>
    <s v="Carl"/>
    <s v="Pett"/>
    <x v="899"/>
    <x v="131"/>
    <s v="Yes"/>
    <x v="0"/>
    <x v="1"/>
    <x v="3"/>
    <x v="1"/>
    <x v="2"/>
    <x v="0"/>
    <n v="0"/>
    <n v="8440.0499999999993"/>
    <x v="2"/>
    <s v="Tier - 2"/>
    <x v="0"/>
    <d v="1963-09-24T00:00:00"/>
    <x v="8"/>
    <x v="1"/>
    <x v="1301"/>
  </r>
  <r>
    <s v="ID1303"/>
    <s v="Mr."/>
    <s v="Maximilian"/>
    <s v="Meingast"/>
    <x v="900"/>
    <x v="534"/>
    <s v="Yes"/>
    <x v="0"/>
    <x v="0"/>
    <x v="3"/>
    <x v="1"/>
    <x v="2"/>
    <x v="0"/>
    <n v="1"/>
    <n v="8428.07"/>
    <x v="2"/>
    <s v="Tier - 2"/>
    <x v="1"/>
    <d v="1975-09-28T00:00:00"/>
    <x v="27"/>
    <x v="0"/>
    <x v="1302"/>
  </r>
  <r>
    <s v="ID1304"/>
    <s v="Mr."/>
    <s v="Erik"/>
    <s v="McCarthy"/>
    <x v="88"/>
    <x v="412"/>
    <s v="No"/>
    <x v="0"/>
    <x v="0"/>
    <x v="0"/>
    <x v="1"/>
    <x v="0"/>
    <x v="1"/>
    <n v="2"/>
    <n v="8413.4599999999991"/>
    <x v="2"/>
    <s v="Tier - 1"/>
    <x v="1"/>
    <d v="1977-09-04T00:00:00"/>
    <x v="29"/>
    <x v="0"/>
    <x v="1303"/>
  </r>
  <r>
    <s v="ID1305"/>
    <s v="Mr."/>
    <s v="Christopher"/>
    <s v="Boyle"/>
    <x v="402"/>
    <x v="300"/>
    <s v="No"/>
    <x v="0"/>
    <x v="1"/>
    <x v="3"/>
    <x v="1"/>
    <x v="0"/>
    <x v="1"/>
    <n v="3"/>
    <n v="8410.0499999999993"/>
    <x v="1"/>
    <s v="Tier - 2"/>
    <x v="1"/>
    <d v="1979-06-11T00:00:00"/>
    <x v="18"/>
    <x v="0"/>
    <x v="1304"/>
  </r>
  <r>
    <s v="ID1306"/>
    <s v="Mr."/>
    <s v="Eirik"/>
    <s v="Gundersen"/>
    <x v="830"/>
    <x v="571"/>
    <s v="No"/>
    <x v="0"/>
    <x v="0"/>
    <x v="0"/>
    <x v="1"/>
    <x v="2"/>
    <x v="0"/>
    <n v="0"/>
    <n v="8400.01"/>
    <x v="1"/>
    <s v="Tier - 3"/>
    <x v="0"/>
    <d v="1971-09-18T00:00:00"/>
    <x v="14"/>
    <x v="0"/>
    <x v="1305"/>
  </r>
  <r>
    <s v="ID1307"/>
    <s v="Mr."/>
    <s v="Rik"/>
    <s v="Wolswinkel"/>
    <x v="901"/>
    <x v="14"/>
    <s v="No"/>
    <x v="0"/>
    <x v="0"/>
    <x v="0"/>
    <x v="1"/>
    <x v="2"/>
    <x v="0"/>
    <n v="0"/>
    <n v="8396.6200000000008"/>
    <x v="1"/>
    <s v="Tier - 3"/>
    <x v="0"/>
    <d v="1971-09-04T00:00:00"/>
    <x v="14"/>
    <x v="0"/>
    <x v="1306"/>
  </r>
  <r>
    <s v="ID1308"/>
    <s v="Mr."/>
    <s v="Matthew"/>
    <s v="Bomberger"/>
    <x v="902"/>
    <x v="42"/>
    <s v="Yes"/>
    <x v="0"/>
    <x v="1"/>
    <x v="3"/>
    <x v="1"/>
    <x v="3"/>
    <x v="0"/>
    <n v="0"/>
    <n v="8355.5400000000009"/>
    <x v="2"/>
    <s v="Tier - 3"/>
    <x v="1"/>
    <d v="1963-09-21T00:00:00"/>
    <x v="8"/>
    <x v="1"/>
    <x v="1307"/>
  </r>
  <r>
    <s v="ID1309"/>
    <s v="Mr."/>
    <s v="Daniel"/>
    <s v="Roy"/>
    <x v="168"/>
    <x v="376"/>
    <s v="Yes"/>
    <x v="0"/>
    <x v="0"/>
    <x v="0"/>
    <x v="1"/>
    <x v="0"/>
    <x v="2"/>
    <n v="2"/>
    <n v="8347.16"/>
    <x v="1"/>
    <s v="Tier - 1"/>
    <x v="0"/>
    <d v="1976-06-12T00:00:00"/>
    <x v="1"/>
    <x v="0"/>
    <x v="1308"/>
  </r>
  <r>
    <s v="ID1310"/>
    <s v="Mr."/>
    <s v="Yannick"/>
    <s v="Lapierre"/>
    <x v="903"/>
    <x v="70"/>
    <s v="Yes"/>
    <x v="0"/>
    <x v="0"/>
    <x v="0"/>
    <x v="1"/>
    <x v="0"/>
    <x v="2"/>
    <n v="1"/>
    <n v="8342.91"/>
    <x v="2"/>
    <s v="Tier - 1"/>
    <x v="4"/>
    <d v="1976-07-07T00:00:00"/>
    <x v="1"/>
    <x v="0"/>
    <x v="1309"/>
  </r>
  <r>
    <s v="ID1311"/>
    <s v="Mr."/>
    <s v="Sean"/>
    <s v="Beaty"/>
    <x v="687"/>
    <x v="149"/>
    <s v="Yes"/>
    <x v="0"/>
    <x v="0"/>
    <x v="0"/>
    <x v="1"/>
    <x v="0"/>
    <x v="1"/>
    <n v="1"/>
    <n v="8334.59"/>
    <x v="2"/>
    <s v="Tier - 2"/>
    <x v="4"/>
    <d v="1976-07-20T00:00:00"/>
    <x v="1"/>
    <x v="0"/>
    <x v="1310"/>
  </r>
  <r>
    <s v="ID1312"/>
    <s v="Mr."/>
    <s v="Peter"/>
    <s v="Hammer"/>
    <x v="408"/>
    <x v="576"/>
    <s v="Yes"/>
    <x v="0"/>
    <x v="0"/>
    <x v="0"/>
    <x v="1"/>
    <x v="0"/>
    <x v="2"/>
    <n v="1"/>
    <n v="8334.4599999999991"/>
    <x v="2"/>
    <s v="Tier - 2"/>
    <x v="4"/>
    <d v="1976-07-12T00:00:00"/>
    <x v="1"/>
    <x v="0"/>
    <x v="1311"/>
  </r>
  <r>
    <s v="ID1313"/>
    <s v="Ms."/>
    <s v="Sara"/>
    <s v="Randolph"/>
    <x v="904"/>
    <x v="31"/>
    <s v="No"/>
    <x v="0"/>
    <x v="1"/>
    <x v="3"/>
    <x v="1"/>
    <x v="0"/>
    <x v="2"/>
    <n v="0"/>
    <n v="8314.65"/>
    <x v="1"/>
    <s v="Tier - 1"/>
    <x v="1"/>
    <d v="1993-06-22T00:00:00"/>
    <x v="20"/>
    <x v="0"/>
    <x v="1312"/>
  </r>
  <r>
    <s v="ID1314"/>
    <s v="Ms."/>
    <s v="Erin"/>
    <s v="Masterson"/>
    <x v="60"/>
    <x v="189"/>
    <s v="No"/>
    <x v="0"/>
    <x v="1"/>
    <x v="3"/>
    <x v="1"/>
    <x v="0"/>
    <x v="2"/>
    <n v="2"/>
    <n v="8310.84"/>
    <x v="1"/>
    <s v="Tier - 2"/>
    <x v="1"/>
    <d v="1979-08-07T00:00:00"/>
    <x v="18"/>
    <x v="0"/>
    <x v="1313"/>
  </r>
  <r>
    <s v="ID1315"/>
    <s v="Mr."/>
    <s v="Thibaud"/>
    <s v="Friess"/>
    <x v="905"/>
    <x v="595"/>
    <s v="No"/>
    <x v="0"/>
    <x v="0"/>
    <x v="0"/>
    <x v="1"/>
    <x v="2"/>
    <x v="0"/>
    <n v="2"/>
    <n v="8302.5400000000009"/>
    <x v="2"/>
    <s v="Tier - 3"/>
    <x v="4"/>
    <d v="1978-06-26T00:00:00"/>
    <x v="9"/>
    <x v="0"/>
    <x v="1314"/>
  </r>
  <r>
    <s v="ID1316"/>
    <s v="Ms."/>
    <s v="Lisa"/>
    <s v="Mantoni"/>
    <x v="161"/>
    <x v="596"/>
    <s v="No"/>
    <x v="0"/>
    <x v="0"/>
    <x v="0"/>
    <x v="1"/>
    <x v="0"/>
    <x v="0"/>
    <n v="0"/>
    <n v="8283.68"/>
    <x v="1"/>
    <s v="Tier - 3"/>
    <x v="0"/>
    <d v="1974-06-06T00:00:00"/>
    <x v="30"/>
    <x v="0"/>
    <x v="1315"/>
  </r>
  <r>
    <s v="ID1317"/>
    <s v="Ms."/>
    <s v="Gretchen"/>
    <s v="Bodeen"/>
    <x v="201"/>
    <x v="481"/>
    <s v="No"/>
    <x v="0"/>
    <x v="0"/>
    <x v="0"/>
    <x v="1"/>
    <x v="0"/>
    <x v="0"/>
    <n v="0"/>
    <n v="8280.6200000000008"/>
    <x v="1"/>
    <s v="Tier - 2"/>
    <x v="0"/>
    <d v="1974-12-22T00:00:00"/>
    <x v="19"/>
    <x v="0"/>
    <x v="1316"/>
  </r>
  <r>
    <s v="ID1318"/>
    <s v="Ms."/>
    <s v="Martina"/>
    <s v="McPherson"/>
    <x v="692"/>
    <x v="454"/>
    <s v="No"/>
    <x v="0"/>
    <x v="0"/>
    <x v="0"/>
    <x v="1"/>
    <x v="1"/>
    <x v="0"/>
    <n v="0"/>
    <n v="8277.52"/>
    <x v="1"/>
    <s v="Tier - 2"/>
    <x v="3"/>
    <d v="1974-09-26T00:00:00"/>
    <x v="19"/>
    <x v="0"/>
    <x v="1317"/>
  </r>
  <r>
    <s v="ID1319"/>
    <s v="Mr."/>
    <s v="Dustin"/>
    <s v="Palko"/>
    <x v="906"/>
    <x v="148"/>
    <s v="Yes"/>
    <x v="1"/>
    <x v="0"/>
    <x v="3"/>
    <x v="1"/>
    <x v="0"/>
    <x v="1"/>
    <n v="0"/>
    <n v="8271.4599999999991"/>
    <x v="1"/>
    <s v="Tier - 1"/>
    <x v="8"/>
    <d v="2000-11-28T00:00:00"/>
    <x v="21"/>
    <x v="0"/>
    <x v="1318"/>
  </r>
  <r>
    <s v="ID1320"/>
    <s v="Ms."/>
    <s v="Kelsey"/>
    <s v="Breathitt"/>
    <x v="907"/>
    <x v="42"/>
    <s v="No"/>
    <x v="0"/>
    <x v="0"/>
    <x v="0"/>
    <x v="1"/>
    <x v="2"/>
    <x v="0"/>
    <n v="0"/>
    <n v="8269.0400000000009"/>
    <x v="1"/>
    <s v="Tier - 1"/>
    <x v="3"/>
    <d v="1974-08-05T00:00:00"/>
    <x v="19"/>
    <x v="0"/>
    <x v="1319"/>
  </r>
  <r>
    <s v="ID1321"/>
    <s v="Mr."/>
    <s v="Daniel"/>
    <s v="Evora"/>
    <x v="908"/>
    <x v="544"/>
    <s v="Yes"/>
    <x v="0"/>
    <x v="0"/>
    <x v="3"/>
    <x v="1"/>
    <x v="2"/>
    <x v="2"/>
    <n v="0"/>
    <n v="8268"/>
    <x v="2"/>
    <s v="Tier - 3"/>
    <x v="0"/>
    <d v="1964-09-05T00:00:00"/>
    <x v="13"/>
    <x v="1"/>
    <x v="1320"/>
  </r>
  <r>
    <s v="ID1322"/>
    <s v="Ms."/>
    <s v="Saeger"/>
    <s v="Fischer"/>
    <x v="424"/>
    <x v="80"/>
    <s v="No"/>
    <x v="0"/>
    <x v="0"/>
    <x v="0"/>
    <x v="1"/>
    <x v="2"/>
    <x v="2"/>
    <n v="3"/>
    <n v="8252.2800000000007"/>
    <x v="1"/>
    <s v="Tier - 2"/>
    <x v="2"/>
    <d v="1982-09-27T00:00:00"/>
    <x v="37"/>
    <x v="0"/>
    <x v="1321"/>
  </r>
  <r>
    <s v="ID1323"/>
    <s v="Ms."/>
    <s v="Buzunesh"/>
    <s v="Deba"/>
    <x v="687"/>
    <x v="18"/>
    <s v="Yes"/>
    <x v="0"/>
    <x v="0"/>
    <x v="0"/>
    <x v="1"/>
    <x v="0"/>
    <x v="2"/>
    <n v="1"/>
    <n v="8240.59"/>
    <x v="1"/>
    <s v="Tier - 2"/>
    <x v="0"/>
    <d v="1976-09-02T00:00:00"/>
    <x v="1"/>
    <x v="0"/>
    <x v="1322"/>
  </r>
  <r>
    <s v="ID1324"/>
    <s v="Ms."/>
    <s v="Mirte"/>
    <s v="Leloup"/>
    <x v="909"/>
    <x v="507"/>
    <s v="Yes"/>
    <x v="0"/>
    <x v="0"/>
    <x v="0"/>
    <x v="1"/>
    <x v="1"/>
    <x v="2"/>
    <n v="1"/>
    <n v="8233.1"/>
    <x v="1"/>
    <s v="Tier - 2"/>
    <x v="0"/>
    <d v="1976-06-30T00:00:00"/>
    <x v="1"/>
    <x v="0"/>
    <x v="1323"/>
  </r>
  <r>
    <s v="ID1325"/>
    <s v="Ms."/>
    <s v="Megan"/>
    <s v="Labare"/>
    <x v="586"/>
    <x v="334"/>
    <s v="Yes"/>
    <x v="0"/>
    <x v="0"/>
    <x v="0"/>
    <x v="1"/>
    <x v="1"/>
    <x v="1"/>
    <n v="1"/>
    <n v="8232.64"/>
    <x v="1"/>
    <s v="Tier - 3"/>
    <x v="0"/>
    <d v="1976-09-03T00:00:00"/>
    <x v="1"/>
    <x v="0"/>
    <x v="1324"/>
  </r>
  <r>
    <s v="ID1326"/>
    <s v="Ms."/>
    <s v="Kerry"/>
    <s v="Arouca"/>
    <x v="326"/>
    <x v="572"/>
    <s v="No"/>
    <x v="0"/>
    <x v="0"/>
    <x v="0"/>
    <x v="1"/>
    <x v="1"/>
    <x v="0"/>
    <n v="2"/>
    <n v="8219.2000000000007"/>
    <x v="1"/>
    <s v="Tier - 2"/>
    <x v="0"/>
    <d v="1978-06-30T00:00:00"/>
    <x v="9"/>
    <x v="0"/>
    <x v="1325"/>
  </r>
  <r>
    <s v="ID1327"/>
    <s v="Ms."/>
    <s v="Kristin"/>
    <s v="Reese"/>
    <x v="390"/>
    <x v="514"/>
    <s v="No"/>
    <x v="0"/>
    <x v="0"/>
    <x v="0"/>
    <x v="1"/>
    <x v="2"/>
    <x v="0"/>
    <n v="2"/>
    <n v="8211.1"/>
    <x v="1"/>
    <s v="Tier - 3"/>
    <x v="0"/>
    <d v="1978-10-24T00:00:00"/>
    <x v="9"/>
    <x v="0"/>
    <x v="1326"/>
  </r>
  <r>
    <s v="ID1328"/>
    <s v="Mr."/>
    <s v="Christopher"/>
    <s v="McCloskey"/>
    <x v="910"/>
    <x v="597"/>
    <s v="No"/>
    <x v="0"/>
    <x v="0"/>
    <x v="0"/>
    <x v="1"/>
    <x v="3"/>
    <x v="0"/>
    <n v="0"/>
    <n v="8188.12"/>
    <x v="2"/>
    <s v="Tier - 3"/>
    <x v="0"/>
    <d v="1962-11-23T00:00:00"/>
    <x v="5"/>
    <x v="1"/>
    <x v="1327"/>
  </r>
  <r>
    <s v="ID1329"/>
    <s v="Mrs."/>
    <s v="Elizabeth"/>
    <s v="Tedsen"/>
    <x v="911"/>
    <x v="180"/>
    <s v="Yes"/>
    <x v="0"/>
    <x v="1"/>
    <x v="3"/>
    <x v="1"/>
    <x v="0"/>
    <x v="2"/>
    <n v="0"/>
    <n v="8182.89"/>
    <x v="1"/>
    <s v="Tier - 1"/>
    <x v="11"/>
    <d v="1997-10-21T00:00:00"/>
    <x v="31"/>
    <x v="0"/>
    <x v="1328"/>
  </r>
  <r>
    <s v="ID1330"/>
    <s v="Mr."/>
    <s v="Andrew"/>
    <s v="Koehlinger"/>
    <x v="912"/>
    <x v="82"/>
    <s v="Yes"/>
    <x v="0"/>
    <x v="1"/>
    <x v="3"/>
    <x v="1"/>
    <x v="1"/>
    <x v="2"/>
    <n v="3"/>
    <n v="8179.51"/>
    <x v="1"/>
    <s v="Tier - 2"/>
    <x v="15"/>
    <d v="1983-06-08T00:00:00"/>
    <x v="37"/>
    <x v="0"/>
    <x v="1329"/>
  </r>
  <r>
    <s v="ID1331"/>
    <s v="Ms."/>
    <s v="Dawn"/>
    <s v="Pielechaty"/>
    <x v="913"/>
    <x v="598"/>
    <s v="Yes"/>
    <x v="0"/>
    <x v="1"/>
    <x v="3"/>
    <x v="1"/>
    <x v="3"/>
    <x v="0"/>
    <n v="0"/>
    <n v="8177.9"/>
    <x v="2"/>
    <s v="Tier - 1"/>
    <x v="0"/>
    <d v="1963-11-05T00:00:00"/>
    <x v="8"/>
    <x v="1"/>
    <x v="1330"/>
  </r>
  <r>
    <s v="ID1332"/>
    <s v="Mr."/>
    <s v="Jonathan"/>
    <s v="Korhonen"/>
    <x v="26"/>
    <x v="276"/>
    <s v="No"/>
    <x v="0"/>
    <x v="0"/>
    <x v="0"/>
    <x v="1"/>
    <x v="0"/>
    <x v="2"/>
    <n v="4"/>
    <n v="8162.72"/>
    <x v="2"/>
    <s v="Tier - 3"/>
    <x v="1"/>
    <d v="1982-06-28T00:00:00"/>
    <x v="37"/>
    <x v="0"/>
    <x v="1331"/>
  </r>
  <r>
    <s v="ID1333"/>
    <s v="Mrs."/>
    <s v="Gina"/>
    <s v="Kehr"/>
    <x v="914"/>
    <x v="326"/>
    <s v="No"/>
    <x v="0"/>
    <x v="0"/>
    <x v="0"/>
    <x v="1"/>
    <x v="0"/>
    <x v="2"/>
    <n v="3"/>
    <n v="8157.92"/>
    <x v="1"/>
    <s v="Tier - 3"/>
    <x v="14"/>
    <d v="1990-06-21T00:00:00"/>
    <x v="3"/>
    <x v="0"/>
    <x v="1332"/>
  </r>
  <r>
    <s v="ID1334"/>
    <s v="Mr."/>
    <s v="Dino"/>
    <s v="Montagna"/>
    <x v="172"/>
    <x v="63"/>
    <s v="No"/>
    <x v="0"/>
    <x v="0"/>
    <x v="1"/>
    <x v="1"/>
    <x v="0"/>
    <x v="0"/>
    <n v="0"/>
    <n v="8125.78"/>
    <x v="1"/>
    <s v="Tier - 2"/>
    <x v="0"/>
    <d v="1973-09-03T00:00:00"/>
    <x v="30"/>
    <x v="0"/>
    <x v="1333"/>
  </r>
  <r>
    <s v="ID1335"/>
    <s v="Mr."/>
    <s v="Jan"/>
    <s v="M√ºller"/>
    <x v="28"/>
    <x v="7"/>
    <s v="No"/>
    <x v="0"/>
    <x v="0"/>
    <x v="1"/>
    <x v="1"/>
    <x v="0"/>
    <x v="0"/>
    <n v="0"/>
    <n v="8124.41"/>
    <x v="2"/>
    <s v="Tier - 1"/>
    <x v="0"/>
    <d v="1973-08-30T00:00:00"/>
    <x v="30"/>
    <x v="0"/>
    <x v="1334"/>
  </r>
  <r>
    <s v="ID1336"/>
    <s v="Mr."/>
    <s v="Jonathan"/>
    <s v="Baker"/>
    <x v="782"/>
    <x v="306"/>
    <s v="No"/>
    <x v="0"/>
    <x v="0"/>
    <x v="1"/>
    <x v="1"/>
    <x v="0"/>
    <x v="0"/>
    <n v="0"/>
    <n v="8116.68"/>
    <x v="2"/>
    <s v="Tier - 1"/>
    <x v="3"/>
    <d v="1973-12-16T00:00:00"/>
    <x v="30"/>
    <x v="0"/>
    <x v="1335"/>
  </r>
  <r>
    <s v="ID1337"/>
    <s v="Mr."/>
    <s v="Mark"/>
    <s v="Sidebottom"/>
    <x v="35"/>
    <x v="16"/>
    <s v="No"/>
    <x v="0"/>
    <x v="0"/>
    <x v="0"/>
    <x v="1"/>
    <x v="0"/>
    <x v="0"/>
    <n v="2"/>
    <n v="8116.27"/>
    <x v="2"/>
    <s v="Tier - 1"/>
    <x v="1"/>
    <d v="1978-09-01T00:00:00"/>
    <x v="9"/>
    <x v="0"/>
    <x v="1336"/>
  </r>
  <r>
    <s v="ID1338"/>
    <s v="Mrs."/>
    <s v="Mary"/>
    <s v="Johnson"/>
    <x v="915"/>
    <x v="317"/>
    <s v="No"/>
    <x v="0"/>
    <x v="0"/>
    <x v="1"/>
    <x v="1"/>
    <x v="1"/>
    <x v="0"/>
    <n v="0"/>
    <n v="8112.59"/>
    <x v="1"/>
    <s v="Tier - 2"/>
    <x v="0"/>
    <d v="1973-10-11T00:00:00"/>
    <x v="30"/>
    <x v="0"/>
    <x v="591"/>
  </r>
  <r>
    <s v="ID1339"/>
    <s v="Mr."/>
    <s v="Samuel"/>
    <s v="Morris"/>
    <x v="916"/>
    <x v="220"/>
    <s v="Yes"/>
    <x v="0"/>
    <x v="0"/>
    <x v="0"/>
    <x v="1"/>
    <x v="2"/>
    <x v="0"/>
    <n v="0"/>
    <n v="8091.3"/>
    <x v="2"/>
    <s v="Tier - 1"/>
    <x v="1"/>
    <d v="1967-06-10T00:00:00"/>
    <x v="22"/>
    <x v="1"/>
    <x v="1337"/>
  </r>
  <r>
    <s v="ID1340"/>
    <s v="Mr."/>
    <s v="Stan"/>
    <s v="Chaisson"/>
    <x v="917"/>
    <x v="271"/>
    <s v="Yes"/>
    <x v="0"/>
    <x v="0"/>
    <x v="3"/>
    <x v="1"/>
    <x v="0"/>
    <x v="0"/>
    <n v="1"/>
    <n v="8083.92"/>
    <x v="2"/>
    <s v="Tier - 3"/>
    <x v="0"/>
    <d v="1975-12-21T00:00:00"/>
    <x v="27"/>
    <x v="0"/>
    <x v="1338"/>
  </r>
  <r>
    <s v="ID1341"/>
    <s v="Mrs."/>
    <s v="Jessica"/>
    <s v="Pigott"/>
    <x v="227"/>
    <x v="341"/>
    <s v="No"/>
    <x v="0"/>
    <x v="0"/>
    <x v="0"/>
    <x v="1"/>
    <x v="0"/>
    <x v="1"/>
    <n v="0"/>
    <n v="8081.74"/>
    <x v="1"/>
    <s v="Tier - 2"/>
    <x v="11"/>
    <d v="1994-10-12T00:00:00"/>
    <x v="6"/>
    <x v="0"/>
    <x v="1339"/>
  </r>
  <r>
    <s v="ID1342"/>
    <s v="Ms."/>
    <s v="Krysta"/>
    <s v="Cochrane"/>
    <x v="918"/>
    <x v="391"/>
    <s v="Yes"/>
    <x v="0"/>
    <x v="0"/>
    <x v="0"/>
    <x v="1"/>
    <x v="0"/>
    <x v="2"/>
    <n v="0"/>
    <n v="8081.26"/>
    <x v="1"/>
    <s v="Tier - 2"/>
    <x v="1"/>
    <d v="2001-08-28T00:00:00"/>
    <x v="47"/>
    <x v="0"/>
    <x v="1340"/>
  </r>
  <r>
    <s v="ID1343"/>
    <s v="Mrs."/>
    <s v="Natascia"/>
    <s v="Armitage"/>
    <x v="29"/>
    <x v="435"/>
    <s v="No"/>
    <x v="0"/>
    <x v="1"/>
    <x v="3"/>
    <x v="1"/>
    <x v="0"/>
    <x v="2"/>
    <n v="0"/>
    <n v="8077.41"/>
    <x v="1"/>
    <s v="Tier - 1"/>
    <x v="11"/>
    <d v="1993-11-07T00:00:00"/>
    <x v="20"/>
    <x v="0"/>
    <x v="1341"/>
  </r>
  <r>
    <s v="ID1344"/>
    <s v="Ms."/>
    <s v="Jenny"/>
    <s v="Shen"/>
    <x v="919"/>
    <x v="441"/>
    <s v="No"/>
    <x v="0"/>
    <x v="0"/>
    <x v="0"/>
    <x v="1"/>
    <x v="2"/>
    <x v="0"/>
    <n v="0"/>
    <n v="8071.57"/>
    <x v="2"/>
    <s v="Tier - 1"/>
    <x v="3"/>
    <d v="1965-10-21T00:00:00"/>
    <x v="11"/>
    <x v="1"/>
    <x v="1342"/>
  </r>
  <r>
    <s v="ID1345"/>
    <s v="Mr."/>
    <s v="Brian"/>
    <s v="O'Kelly"/>
    <x v="896"/>
    <x v="599"/>
    <s v="Yes"/>
    <x v="0"/>
    <x v="0"/>
    <x v="3"/>
    <x v="1"/>
    <x v="0"/>
    <x v="0"/>
    <n v="1"/>
    <n v="8068.19"/>
    <x v="2"/>
    <s v="Tier - 2"/>
    <x v="3"/>
    <d v="1975-12-15T00:00:00"/>
    <x v="27"/>
    <x v="0"/>
    <x v="1343"/>
  </r>
  <r>
    <s v="ID1346"/>
    <s v="Ms."/>
    <s v="Monica"/>
    <s v="Huff"/>
    <x v="920"/>
    <x v="432"/>
    <s v="No"/>
    <x v="0"/>
    <x v="0"/>
    <x v="0"/>
    <x v="1"/>
    <x v="2"/>
    <x v="0"/>
    <n v="0"/>
    <n v="8067.83"/>
    <x v="2"/>
    <s v="Tier - 1"/>
    <x v="0"/>
    <d v="1965-08-11T00:00:00"/>
    <x v="11"/>
    <x v="1"/>
    <x v="1344"/>
  </r>
  <r>
    <s v="ID1347"/>
    <s v="Mr."/>
    <s v="Tyler"/>
    <s v="Dye"/>
    <x v="67"/>
    <x v="28"/>
    <s v="Yes"/>
    <x v="0"/>
    <x v="0"/>
    <x v="3"/>
    <x v="1"/>
    <x v="0"/>
    <x v="0"/>
    <n v="1"/>
    <n v="8062.76"/>
    <x v="2"/>
    <s v="Tier - 3"/>
    <x v="3"/>
    <d v="1975-06-28T00:00:00"/>
    <x v="27"/>
    <x v="0"/>
    <x v="1345"/>
  </r>
  <r>
    <s v="ID1348"/>
    <s v="Ms."/>
    <s v="Kelly"/>
    <s v="Willard"/>
    <x v="921"/>
    <x v="600"/>
    <s v="Yes"/>
    <x v="0"/>
    <x v="0"/>
    <x v="1"/>
    <x v="1"/>
    <x v="2"/>
    <x v="0"/>
    <n v="0"/>
    <n v="8062.31"/>
    <x v="1"/>
    <s v="Tier - 1"/>
    <x v="0"/>
    <d v="1970-12-12T00:00:00"/>
    <x v="2"/>
    <x v="0"/>
    <x v="1346"/>
  </r>
  <r>
    <s v="ID1349"/>
    <s v="Mrs."/>
    <s v="Emily"/>
    <s v="D'Addario"/>
    <x v="411"/>
    <x v="66"/>
    <s v="No"/>
    <x v="0"/>
    <x v="0"/>
    <x v="0"/>
    <x v="1"/>
    <x v="1"/>
    <x v="2"/>
    <n v="3"/>
    <n v="8059.68"/>
    <x v="1"/>
    <s v="Tier - 3"/>
    <x v="1"/>
    <d v="1982-12-27T00:00:00"/>
    <x v="37"/>
    <x v="0"/>
    <x v="1347"/>
  </r>
  <r>
    <s v="ID1350"/>
    <s v="Mr."/>
    <s v="James"/>
    <s v="Buchanan"/>
    <x v="225"/>
    <x v="224"/>
    <s v="Yes"/>
    <x v="0"/>
    <x v="0"/>
    <x v="0"/>
    <x v="1"/>
    <x v="1"/>
    <x v="2"/>
    <n v="3"/>
    <n v="8059.06"/>
    <x v="1"/>
    <s v="Tier - 3"/>
    <x v="1"/>
    <d v="1985-11-28T00:00:00"/>
    <x v="17"/>
    <x v="0"/>
    <x v="1348"/>
  </r>
  <r>
    <s v="ID1351"/>
    <s v="Ms."/>
    <s v="Angie"/>
    <s v="Clark"/>
    <x v="64"/>
    <x v="85"/>
    <s v="No"/>
    <x v="0"/>
    <x v="1"/>
    <x v="3"/>
    <x v="1"/>
    <x v="0"/>
    <x v="1"/>
    <n v="0"/>
    <n v="8035.64"/>
    <x v="1"/>
    <s v="Tier - 2"/>
    <x v="1"/>
    <d v="2003-12-12T00:00:00"/>
    <x v="39"/>
    <x v="0"/>
    <x v="1349"/>
  </r>
  <r>
    <s v="ID1352"/>
    <s v="Mr."/>
    <s v="Michael"/>
    <s v="Waterson"/>
    <x v="625"/>
    <x v="267"/>
    <s v="No"/>
    <x v="0"/>
    <x v="0"/>
    <x v="0"/>
    <x v="1"/>
    <x v="1"/>
    <x v="2"/>
    <n v="2"/>
    <n v="8027.97"/>
    <x v="2"/>
    <s v="Tier - 2"/>
    <x v="3"/>
    <d v="1977-11-06T00:00:00"/>
    <x v="29"/>
    <x v="0"/>
    <x v="1350"/>
  </r>
  <r>
    <s v="ID1353"/>
    <s v="Ms."/>
    <s v="Sabina"/>
    <s v="Piras"/>
    <x v="292"/>
    <x v="87"/>
    <s v="Yes"/>
    <x v="0"/>
    <x v="0"/>
    <x v="0"/>
    <x v="1"/>
    <x v="1"/>
    <x v="1"/>
    <n v="0"/>
    <n v="8026.67"/>
    <x v="1"/>
    <s v="Tier - 2"/>
    <x v="1"/>
    <d v="1976-12-20T00:00:00"/>
    <x v="1"/>
    <x v="0"/>
    <x v="1351"/>
  </r>
  <r>
    <s v="ID1354"/>
    <s v="Ms."/>
    <s v="Amy"/>
    <s v="Olson"/>
    <x v="18"/>
    <x v="601"/>
    <s v="No"/>
    <x v="0"/>
    <x v="0"/>
    <x v="0"/>
    <x v="1"/>
    <x v="0"/>
    <x v="0"/>
    <n v="1"/>
    <n v="8023.14"/>
    <x v="1"/>
    <s v="Tier - 3"/>
    <x v="1"/>
    <d v="1978-07-17T00:00:00"/>
    <x v="9"/>
    <x v="0"/>
    <x v="1352"/>
  </r>
  <r>
    <s v="ID1355"/>
    <s v="Ms."/>
    <s v="Victoria"/>
    <s v="Manfredi"/>
    <x v="713"/>
    <x v="259"/>
    <s v="No"/>
    <x v="0"/>
    <x v="0"/>
    <x v="0"/>
    <x v="1"/>
    <x v="0"/>
    <x v="1"/>
    <n v="3"/>
    <n v="8021.11"/>
    <x v="1"/>
    <s v="Tier - 1"/>
    <x v="1"/>
    <d v="1989-11-03T00:00:00"/>
    <x v="4"/>
    <x v="0"/>
    <x v="1353"/>
  </r>
  <r>
    <s v="ID1356"/>
    <s v="Ms."/>
    <s v="Amelia"/>
    <s v="Landberg"/>
    <x v="381"/>
    <x v="176"/>
    <s v="No"/>
    <x v="0"/>
    <x v="0"/>
    <x v="0"/>
    <x v="1"/>
    <x v="2"/>
    <x v="2"/>
    <n v="2"/>
    <n v="8017.06"/>
    <x v="1"/>
    <s v="Tier - 2"/>
    <x v="1"/>
    <d v="1980-11-08T00:00:00"/>
    <x v="25"/>
    <x v="0"/>
    <x v="1354"/>
  </r>
  <r>
    <s v="ID1357"/>
    <s v="Ms."/>
    <s v="Jackie"/>
    <s v="Flynn"/>
    <x v="922"/>
    <x v="18"/>
    <s v="Yes"/>
    <x v="0"/>
    <x v="0"/>
    <x v="3"/>
    <x v="1"/>
    <x v="0"/>
    <x v="2"/>
    <n v="0"/>
    <n v="8014.62"/>
    <x v="1"/>
    <s v="Tier - 3"/>
    <x v="1"/>
    <d v="1995-09-18T00:00:00"/>
    <x v="40"/>
    <x v="0"/>
    <x v="1355"/>
  </r>
  <r>
    <s v="ID1358"/>
    <s v="Mr."/>
    <s v="Justin"/>
    <s v="Bishop"/>
    <x v="923"/>
    <x v="602"/>
    <s v="No"/>
    <x v="0"/>
    <x v="0"/>
    <x v="0"/>
    <x v="1"/>
    <x v="3"/>
    <x v="0"/>
    <n v="0"/>
    <n v="8004.96"/>
    <x v="2"/>
    <s v="Tier - 1"/>
    <x v="0"/>
    <d v="1962-08-22T00:00:00"/>
    <x v="5"/>
    <x v="1"/>
    <x v="1356"/>
  </r>
  <r>
    <s v="ID1359"/>
    <s v="Ms."/>
    <s v="Kerry"/>
    <s v="Devitt"/>
    <x v="924"/>
    <x v="106"/>
    <s v="Yes"/>
    <x v="0"/>
    <x v="1"/>
    <x v="3"/>
    <x v="1"/>
    <x v="2"/>
    <x v="1"/>
    <n v="3"/>
    <n v="7986.48"/>
    <x v="1"/>
    <s v="Tier - 3"/>
    <x v="2"/>
    <d v="1983-08-20T00:00:00"/>
    <x v="33"/>
    <x v="0"/>
    <x v="1357"/>
  </r>
  <r>
    <s v="ID1360"/>
    <s v="Ms."/>
    <s v="Cindy"/>
    <s v="Lynch"/>
    <x v="907"/>
    <x v="144"/>
    <s v="Yes"/>
    <x v="0"/>
    <x v="1"/>
    <x v="3"/>
    <x v="1"/>
    <x v="2"/>
    <x v="2"/>
    <n v="3"/>
    <n v="7985.82"/>
    <x v="1"/>
    <s v="Tier - 1"/>
    <x v="2"/>
    <d v="1983-08-28T00:00:00"/>
    <x v="33"/>
    <x v="0"/>
    <x v="1358"/>
  </r>
  <r>
    <s v="ID1361"/>
    <s v="Mr."/>
    <s v="Gennaro"/>
    <s v="Tramontano"/>
    <x v="925"/>
    <x v="508"/>
    <s v="No"/>
    <x v="0"/>
    <x v="0"/>
    <x v="1"/>
    <x v="1"/>
    <x v="2"/>
    <x v="2"/>
    <n v="0"/>
    <n v="7980.34"/>
    <x v="1"/>
    <s v="Tier - 2"/>
    <x v="0"/>
    <d v="1972-11-23T00:00:00"/>
    <x v="28"/>
    <x v="0"/>
    <x v="1359"/>
  </r>
  <r>
    <s v="ID1362"/>
    <s v="Mr."/>
    <s v="Terry"/>
    <s v="Davidson"/>
    <x v="926"/>
    <x v="96"/>
    <s v="Yes"/>
    <x v="0"/>
    <x v="0"/>
    <x v="3"/>
    <x v="1"/>
    <x v="1"/>
    <x v="0"/>
    <n v="1"/>
    <n v="7966.81"/>
    <x v="1"/>
    <s v="Tier - 2"/>
    <x v="0"/>
    <d v="1975-08-10T00:00:00"/>
    <x v="27"/>
    <x v="0"/>
    <x v="1360"/>
  </r>
  <r>
    <s v="ID1363"/>
    <s v="Mr."/>
    <s v="Patrick"/>
    <s v="Burke"/>
    <x v="309"/>
    <x v="531"/>
    <s v="Yes"/>
    <x v="0"/>
    <x v="0"/>
    <x v="1"/>
    <x v="1"/>
    <x v="2"/>
    <x v="0"/>
    <n v="0"/>
    <n v="7958.13"/>
    <x v="1"/>
    <s v="Tier - 2"/>
    <x v="0"/>
    <d v="1970-06-19T00:00:00"/>
    <x v="2"/>
    <x v="0"/>
    <x v="1361"/>
  </r>
  <r>
    <s v="ID1364"/>
    <s v="Ms."/>
    <s v="Keara"/>
    <s v="McGraw"/>
    <x v="927"/>
    <x v="555"/>
    <s v="Yes"/>
    <x v="0"/>
    <x v="0"/>
    <x v="0"/>
    <x v="1"/>
    <x v="0"/>
    <x v="0"/>
    <n v="3"/>
    <n v="7954.52"/>
    <x v="1"/>
    <s v="Tier - 2"/>
    <x v="3"/>
    <d v="1981-12-28T00:00:00"/>
    <x v="36"/>
    <x v="0"/>
    <x v="1362"/>
  </r>
  <r>
    <s v="ID1365"/>
    <s v="Ms."/>
    <s v="Nicole"/>
    <s v="Fellure"/>
    <x v="928"/>
    <x v="21"/>
    <s v="Yes"/>
    <x v="0"/>
    <x v="0"/>
    <x v="1"/>
    <x v="1"/>
    <x v="3"/>
    <x v="1"/>
    <n v="0"/>
    <n v="7953.72"/>
    <x v="2"/>
    <s v="Tier - 3"/>
    <x v="1"/>
    <d v="1966-07-09T00:00:00"/>
    <x v="24"/>
    <x v="1"/>
    <x v="1363"/>
  </r>
  <r>
    <s v="ID1366"/>
    <s v="Mrs."/>
    <s v="Katena"/>
    <s v="Sanford"/>
    <x v="929"/>
    <x v="427"/>
    <s v="No"/>
    <x v="0"/>
    <x v="0"/>
    <x v="3"/>
    <x v="1"/>
    <x v="1"/>
    <x v="1"/>
    <n v="3"/>
    <n v="7948.22"/>
    <x v="1"/>
    <s v="Tier - 3"/>
    <x v="14"/>
    <d v="1987-10-29T00:00:00"/>
    <x v="38"/>
    <x v="0"/>
    <x v="1364"/>
  </r>
  <r>
    <s v="ID1367"/>
    <s v="Ms."/>
    <s v="Bean"/>
    <s v="Wrenn"/>
    <x v="930"/>
    <x v="86"/>
    <s v="No"/>
    <x v="0"/>
    <x v="0"/>
    <x v="0"/>
    <x v="1"/>
    <x v="0"/>
    <x v="2"/>
    <n v="0"/>
    <n v="7935.29"/>
    <x v="1"/>
    <s v="Tier - 1"/>
    <x v="2"/>
    <d v="1977-07-20T00:00:00"/>
    <x v="29"/>
    <x v="0"/>
    <x v="1365"/>
  </r>
  <r>
    <s v="ID1368"/>
    <s v="Mr."/>
    <s v="Brian"/>
    <s v="Lindsey"/>
    <x v="931"/>
    <x v="53"/>
    <s v="No"/>
    <x v="0"/>
    <x v="0"/>
    <x v="0"/>
    <x v="1"/>
    <x v="3"/>
    <x v="0"/>
    <n v="0"/>
    <n v="7896.41"/>
    <x v="2"/>
    <s v="Tier - 2"/>
    <x v="0"/>
    <d v="1962-10-10T00:00:00"/>
    <x v="5"/>
    <x v="1"/>
    <x v="1366"/>
  </r>
  <r>
    <s v="ID1369"/>
    <s v="Mr."/>
    <s v="Jan-Patrick"/>
    <s v="Krueger"/>
    <x v="932"/>
    <x v="128"/>
    <s v="No"/>
    <x v="0"/>
    <x v="0"/>
    <x v="0"/>
    <x v="1"/>
    <x v="0"/>
    <x v="1"/>
    <n v="0"/>
    <n v="7851.85"/>
    <x v="1"/>
    <s v="Tier - 3"/>
    <x v="1"/>
    <d v="1994-11-17T00:00:00"/>
    <x v="6"/>
    <x v="0"/>
    <x v="1367"/>
  </r>
  <r>
    <s v="ID1370"/>
    <s v="Mr."/>
    <s v="Jesse"/>
    <s v="Babler"/>
    <x v="933"/>
    <x v="372"/>
    <s v="Yes"/>
    <x v="0"/>
    <x v="0"/>
    <x v="0"/>
    <x v="1"/>
    <x v="0"/>
    <x v="2"/>
    <n v="0"/>
    <n v="7844.8"/>
    <x v="1"/>
    <s v="Tier - 2"/>
    <x v="1"/>
    <d v="2001-10-05T00:00:00"/>
    <x v="47"/>
    <x v="0"/>
    <x v="1368"/>
  </r>
  <r>
    <s v="ID1371"/>
    <s v="Ms."/>
    <s v="Lindsey"/>
    <s v="Brezenski"/>
    <x v="934"/>
    <x v="337"/>
    <s v="No"/>
    <x v="0"/>
    <x v="0"/>
    <x v="0"/>
    <x v="1"/>
    <x v="0"/>
    <x v="2"/>
    <n v="3"/>
    <n v="7824.37"/>
    <x v="1"/>
    <s v="Tier - 2"/>
    <x v="1"/>
    <d v="1989-10-12T00:00:00"/>
    <x v="4"/>
    <x v="0"/>
    <x v="1369"/>
  </r>
  <r>
    <s v="ID1372"/>
    <s v="Ms."/>
    <s v="Marguerite"/>
    <s v="Marschner"/>
    <x v="935"/>
    <x v="214"/>
    <s v="No"/>
    <x v="0"/>
    <x v="0"/>
    <x v="0"/>
    <x v="1"/>
    <x v="0"/>
    <x v="1"/>
    <n v="3"/>
    <n v="7812.67"/>
    <x v="1"/>
    <s v="Tier - 1"/>
    <x v="1"/>
    <d v="1991-12-21T00:00:00"/>
    <x v="42"/>
    <x v="0"/>
    <x v="1370"/>
  </r>
  <r>
    <s v="ID1373"/>
    <s v="Mr."/>
    <s v="Travis"/>
    <s v="King"/>
    <x v="136"/>
    <x v="496"/>
    <s v="No"/>
    <x v="0"/>
    <x v="0"/>
    <x v="0"/>
    <x v="1"/>
    <x v="0"/>
    <x v="0"/>
    <n v="0"/>
    <n v="7804.16"/>
    <x v="1"/>
    <s v="Tier - 3"/>
    <x v="0"/>
    <d v="1974-11-09T00:00:00"/>
    <x v="19"/>
    <x v="0"/>
    <x v="1371"/>
  </r>
  <r>
    <s v="ID1374"/>
    <s v="Mr."/>
    <s v="Ricky"/>
    <s v="Montez"/>
    <x v="627"/>
    <x v="128"/>
    <s v="Yes"/>
    <x v="0"/>
    <x v="1"/>
    <x v="3"/>
    <x v="1"/>
    <x v="0"/>
    <x v="1"/>
    <n v="0"/>
    <n v="7803.77"/>
    <x v="1"/>
    <s v="Tier - 3"/>
    <x v="1"/>
    <d v="1997-12-02T00:00:00"/>
    <x v="31"/>
    <x v="0"/>
    <x v="1372"/>
  </r>
  <r>
    <s v="ID1375"/>
    <s v="Mrs."/>
    <s v="Colleen"/>
    <s v="Campbell"/>
    <x v="936"/>
    <x v="124"/>
    <s v="No"/>
    <x v="0"/>
    <x v="0"/>
    <x v="0"/>
    <x v="1"/>
    <x v="0"/>
    <x v="2"/>
    <n v="0"/>
    <n v="7794.68"/>
    <x v="1"/>
    <s v="Tier - 2"/>
    <x v="11"/>
    <d v="1999-12-25T00:00:00"/>
    <x v="35"/>
    <x v="0"/>
    <x v="1373"/>
  </r>
  <r>
    <s v="ID1376"/>
    <s v="Mr."/>
    <s v="Charlie"/>
    <s v="Hurt"/>
    <x v="425"/>
    <x v="355"/>
    <s v="No"/>
    <x v="0"/>
    <x v="0"/>
    <x v="0"/>
    <x v="1"/>
    <x v="1"/>
    <x v="0"/>
    <n v="0"/>
    <n v="7789.64"/>
    <x v="0"/>
    <s v="Tier - 3"/>
    <x v="0"/>
    <d v="1974-12-06T00:00:00"/>
    <x v="19"/>
    <x v="0"/>
    <x v="1374"/>
  </r>
  <r>
    <s v="ID1377"/>
    <s v="Mr."/>
    <s v="Rick"/>
    <s v="Garey"/>
    <x v="937"/>
    <x v="134"/>
    <s v="Yes"/>
    <x v="0"/>
    <x v="1"/>
    <x v="3"/>
    <x v="1"/>
    <x v="0"/>
    <x v="2"/>
    <n v="0"/>
    <n v="7763.06"/>
    <x v="1"/>
    <s v="Tier - 1"/>
    <x v="1"/>
    <d v="1997-12-21T00:00:00"/>
    <x v="31"/>
    <x v="0"/>
    <x v="1375"/>
  </r>
  <r>
    <s v="ID1378"/>
    <s v="Ms."/>
    <s v="Lauren"/>
    <s v="Reddy"/>
    <x v="938"/>
    <x v="399"/>
    <s v="Yes"/>
    <x v="0"/>
    <x v="0"/>
    <x v="0"/>
    <x v="1"/>
    <x v="0"/>
    <x v="0"/>
    <n v="2"/>
    <n v="7749.16"/>
    <x v="1"/>
    <s v="Tier - 1"/>
    <x v="1"/>
    <d v="1981-06-30T00:00:00"/>
    <x v="36"/>
    <x v="0"/>
    <x v="1376"/>
  </r>
  <r>
    <s v="ID1379"/>
    <s v="Mr."/>
    <s v="Daniel"/>
    <s v="Mueller"/>
    <x v="234"/>
    <x v="259"/>
    <s v="Yes"/>
    <x v="0"/>
    <x v="0"/>
    <x v="0"/>
    <x v="1"/>
    <x v="1"/>
    <x v="1"/>
    <n v="1"/>
    <n v="7742.11"/>
    <x v="2"/>
    <s v="Tier - 2"/>
    <x v="0"/>
    <d v="1976-12-12T00:00:00"/>
    <x v="1"/>
    <x v="0"/>
    <x v="1377"/>
  </r>
  <r>
    <s v="ID1380"/>
    <s v="Mr."/>
    <s v="Jaime"/>
    <s v="Julia"/>
    <x v="680"/>
    <x v="421"/>
    <s v="No"/>
    <x v="0"/>
    <x v="0"/>
    <x v="0"/>
    <x v="1"/>
    <x v="0"/>
    <x v="0"/>
    <n v="2"/>
    <n v="7740.34"/>
    <x v="0"/>
    <s v="Tier - 1"/>
    <x v="3"/>
    <d v="1978-09-04T00:00:00"/>
    <x v="9"/>
    <x v="0"/>
    <x v="1378"/>
  </r>
  <r>
    <s v="ID1381"/>
    <s v="Mr."/>
    <s v="Erik"/>
    <s v="Uribe"/>
    <x v="939"/>
    <x v="547"/>
    <s v="No"/>
    <x v="0"/>
    <x v="0"/>
    <x v="0"/>
    <x v="1"/>
    <x v="3"/>
    <x v="0"/>
    <n v="0"/>
    <n v="7736.39"/>
    <x v="2"/>
    <s v="Tier - 2"/>
    <x v="0"/>
    <d v="1965-07-18T00:00:00"/>
    <x v="11"/>
    <x v="1"/>
    <x v="1379"/>
  </r>
  <r>
    <s v="ID1382"/>
    <s v="Ms."/>
    <s v="Katie"/>
    <s v="Hand"/>
    <x v="673"/>
    <x v="195"/>
    <s v="No"/>
    <x v="0"/>
    <x v="0"/>
    <x v="0"/>
    <x v="1"/>
    <x v="0"/>
    <x v="1"/>
    <n v="0"/>
    <n v="7731.86"/>
    <x v="1"/>
    <s v="Tier - 3"/>
    <x v="1"/>
    <d v="1977-08-29T00:00:00"/>
    <x v="29"/>
    <x v="0"/>
    <x v="1380"/>
  </r>
  <r>
    <s v="ID1383"/>
    <s v="Mr."/>
    <s v="Thomas"/>
    <s v="Petersen"/>
    <x v="713"/>
    <x v="364"/>
    <s v="No"/>
    <x v="0"/>
    <x v="0"/>
    <x v="0"/>
    <x v="1"/>
    <x v="0"/>
    <x v="0"/>
    <n v="2"/>
    <n v="7731.43"/>
    <x v="2"/>
    <s v="Tier - 2"/>
    <x v="0"/>
    <d v="1978-12-04T00:00:00"/>
    <x v="9"/>
    <x v="0"/>
    <x v="1381"/>
  </r>
  <r>
    <s v="ID1384"/>
    <s v="Mr."/>
    <s v="Jean-Marc"/>
    <s v="Mac-Thiong"/>
    <x v="379"/>
    <x v="151"/>
    <s v="No"/>
    <x v="0"/>
    <x v="0"/>
    <x v="0"/>
    <x v="1"/>
    <x v="1"/>
    <x v="2"/>
    <n v="2"/>
    <n v="7729.65"/>
    <x v="2"/>
    <s v="Tier - 1"/>
    <x v="4"/>
    <d v="1980-09-10T00:00:00"/>
    <x v="25"/>
    <x v="0"/>
    <x v="1382"/>
  </r>
  <r>
    <s v="ID1385"/>
    <s v="Ms."/>
    <s v="Kerry"/>
    <s v="Walker"/>
    <x v="940"/>
    <x v="562"/>
    <s v="No"/>
    <x v="0"/>
    <x v="1"/>
    <x v="3"/>
    <x v="1"/>
    <x v="0"/>
    <x v="1"/>
    <n v="1"/>
    <n v="7727.25"/>
    <x v="1"/>
    <s v="Tier - 3"/>
    <x v="1"/>
    <d v="1979-06-02T00:00:00"/>
    <x v="9"/>
    <x v="0"/>
    <x v="1383"/>
  </r>
  <r>
    <s v="ID1386"/>
    <s v="Mr."/>
    <s v="Ulrich"/>
    <s v="Steidl"/>
    <x v="941"/>
    <x v="603"/>
    <s v="No"/>
    <x v="0"/>
    <x v="0"/>
    <x v="0"/>
    <x v="1"/>
    <x v="1"/>
    <x v="0"/>
    <n v="2"/>
    <n v="7726.85"/>
    <x v="0"/>
    <s v="Tier - 2"/>
    <x v="3"/>
    <d v="1978-12-29T00:00:00"/>
    <x v="9"/>
    <x v="0"/>
    <x v="1384"/>
  </r>
  <r>
    <s v="ID1387"/>
    <s v="Mr."/>
    <s v="Justin"/>
    <s v="Rose"/>
    <x v="942"/>
    <x v="92"/>
    <s v="No"/>
    <x v="0"/>
    <x v="0"/>
    <x v="3"/>
    <x v="1"/>
    <x v="1"/>
    <x v="2"/>
    <n v="3"/>
    <n v="7684.62"/>
    <x v="1"/>
    <s v="Tier - 3"/>
    <x v="13"/>
    <d v="1987-07-12T00:00:00"/>
    <x v="38"/>
    <x v="0"/>
    <x v="1385"/>
  </r>
  <r>
    <s v="ID1388"/>
    <s v="Ms."/>
    <s v="Hannah"/>
    <s v="Alderfer"/>
    <x v="409"/>
    <x v="90"/>
    <s v="No"/>
    <x v="0"/>
    <x v="0"/>
    <x v="0"/>
    <x v="1"/>
    <x v="0"/>
    <x v="2"/>
    <n v="3"/>
    <n v="7682.67"/>
    <x v="1"/>
    <s v="Tier - 1"/>
    <x v="0"/>
    <d v="1982-12-18T00:00:00"/>
    <x v="37"/>
    <x v="0"/>
    <x v="1386"/>
  </r>
  <r>
    <s v="ID1389"/>
    <s v="Mr."/>
    <s v="David"/>
    <s v="Ryland"/>
    <x v="852"/>
    <x v="579"/>
    <s v="Yes"/>
    <x v="0"/>
    <x v="0"/>
    <x v="0"/>
    <x v="1"/>
    <x v="1"/>
    <x v="0"/>
    <n v="1"/>
    <n v="7681.17"/>
    <x v="1"/>
    <s v="Tier - 2"/>
    <x v="15"/>
    <d v="1981-12-19T00:00:00"/>
    <x v="36"/>
    <x v="0"/>
    <x v="1387"/>
  </r>
  <r>
    <s v="ID1390"/>
    <s v="Mr."/>
    <s v="Jim"/>
    <s v="Bethea"/>
    <x v="943"/>
    <x v="604"/>
    <s v="No"/>
    <x v="0"/>
    <x v="0"/>
    <x v="0"/>
    <x v="1"/>
    <x v="2"/>
    <x v="0"/>
    <n v="0"/>
    <n v="7680.92"/>
    <x v="1"/>
    <s v="Tier - 1"/>
    <x v="0"/>
    <d v="1971-10-11T00:00:00"/>
    <x v="14"/>
    <x v="0"/>
    <x v="1388"/>
  </r>
  <r>
    <s v="ID1391"/>
    <s v="Mr."/>
    <s v="Joseph"/>
    <s v="Kelly"/>
    <x v="944"/>
    <x v="105"/>
    <s v="Yes"/>
    <x v="0"/>
    <x v="0"/>
    <x v="3"/>
    <x v="1"/>
    <x v="0"/>
    <x v="1"/>
    <n v="0"/>
    <n v="7676.4"/>
    <x v="1"/>
    <s v="Tier - 1"/>
    <x v="1"/>
    <d v="1995-09-13T00:00:00"/>
    <x v="40"/>
    <x v="0"/>
    <x v="1389"/>
  </r>
  <r>
    <s v="ID1392"/>
    <s v="Mr."/>
    <s v="Michael"/>
    <s v="Blois"/>
    <x v="945"/>
    <x v="4"/>
    <s v="Yes"/>
    <x v="0"/>
    <x v="0"/>
    <x v="0"/>
    <x v="1"/>
    <x v="0"/>
    <x v="2"/>
    <n v="0"/>
    <n v="7670.75"/>
    <x v="1"/>
    <s v="Tier - 2"/>
    <x v="12"/>
    <d v="1996-11-24T00:00:00"/>
    <x v="45"/>
    <x v="0"/>
    <x v="1390"/>
  </r>
  <r>
    <s v="ID1393"/>
    <s v="Ms."/>
    <s v="Gina"/>
    <s v="Dayton"/>
    <x v="946"/>
    <x v="105"/>
    <s v="Yes"/>
    <x v="0"/>
    <x v="0"/>
    <x v="0"/>
    <x v="1"/>
    <x v="2"/>
    <x v="1"/>
    <n v="2"/>
    <n v="7662.47"/>
    <x v="1"/>
    <s v="Tier - 1"/>
    <x v="3"/>
    <d v="1976-10-09T00:00:00"/>
    <x v="1"/>
    <x v="0"/>
    <x v="1391"/>
  </r>
  <r>
    <s v="ID1394"/>
    <s v="Ms."/>
    <s v="Shantel"/>
    <s v="Cloud"/>
    <x v="947"/>
    <x v="594"/>
    <s v="No"/>
    <x v="0"/>
    <x v="0"/>
    <x v="0"/>
    <x v="1"/>
    <x v="3"/>
    <x v="0"/>
    <n v="0"/>
    <n v="7657.69"/>
    <x v="2"/>
    <s v="Tier - 3"/>
    <x v="1"/>
    <d v="1965-12-27T00:00:00"/>
    <x v="11"/>
    <x v="1"/>
    <x v="1392"/>
  </r>
  <r>
    <s v="ID1395"/>
    <s v="Mr."/>
    <s v="Brian"/>
    <s v="Betournay"/>
    <x v="758"/>
    <x v="197"/>
    <s v="No"/>
    <x v="0"/>
    <x v="0"/>
    <x v="3"/>
    <x v="1"/>
    <x v="0"/>
    <x v="2"/>
    <n v="0"/>
    <n v="7652.26"/>
    <x v="1"/>
    <s v="Tier - 3"/>
    <x v="8"/>
    <d v="1998-09-30T00:00:00"/>
    <x v="44"/>
    <x v="0"/>
    <x v="1393"/>
  </r>
  <r>
    <s v="ID1396"/>
    <s v="Mr."/>
    <s v="Brian"/>
    <s v="Temple"/>
    <x v="948"/>
    <x v="473"/>
    <s v="No"/>
    <x v="0"/>
    <x v="1"/>
    <x v="3"/>
    <x v="1"/>
    <x v="0"/>
    <x v="2"/>
    <n v="0"/>
    <n v="7650.8"/>
    <x v="1"/>
    <s v="Tier - 2"/>
    <x v="1"/>
    <d v="1993-08-10T00:00:00"/>
    <x v="20"/>
    <x v="0"/>
    <x v="1394"/>
  </r>
  <r>
    <s v="ID1397"/>
    <s v="Ms."/>
    <s v="Jessica"/>
    <s v="Rollie"/>
    <x v="462"/>
    <x v="1"/>
    <s v="No"/>
    <x v="0"/>
    <x v="0"/>
    <x v="0"/>
    <x v="1"/>
    <x v="0"/>
    <x v="1"/>
    <n v="1"/>
    <n v="7650.77"/>
    <x v="1"/>
    <s v="Tier - 2"/>
    <x v="2"/>
    <d v="1980-10-16T00:00:00"/>
    <x v="25"/>
    <x v="0"/>
    <x v="1395"/>
  </r>
  <r>
    <s v="ID1398"/>
    <s v="Mrs."/>
    <s v="Robyn"/>
    <s v="Roybal"/>
    <x v="949"/>
    <x v="85"/>
    <s v="No"/>
    <x v="0"/>
    <x v="0"/>
    <x v="0"/>
    <x v="1"/>
    <x v="0"/>
    <x v="1"/>
    <n v="0"/>
    <n v="7642.05"/>
    <x v="1"/>
    <s v="Tier - 2"/>
    <x v="11"/>
    <d v="1999-06-15T00:00:00"/>
    <x v="35"/>
    <x v="0"/>
    <x v="1396"/>
  </r>
  <r>
    <s v="ID1399"/>
    <s v="Ms."/>
    <s v="Ashley"/>
    <s v="Turgeon"/>
    <x v="844"/>
    <x v="470"/>
    <s v="No"/>
    <x v="0"/>
    <x v="0"/>
    <x v="0"/>
    <x v="1"/>
    <x v="1"/>
    <x v="2"/>
    <n v="2"/>
    <n v="7640.31"/>
    <x v="1"/>
    <s v="Tier - 1"/>
    <x v="0"/>
    <d v="1980-07-24T00:00:00"/>
    <x v="25"/>
    <x v="0"/>
    <x v="1397"/>
  </r>
  <r>
    <s v="ID1400"/>
    <s v="Ms."/>
    <s v="Dana"/>
    <s v="Deingenis"/>
    <x v="893"/>
    <x v="103"/>
    <s v="No"/>
    <x v="0"/>
    <x v="0"/>
    <x v="0"/>
    <x v="1"/>
    <x v="0"/>
    <x v="2"/>
    <n v="1"/>
    <n v="7639.42"/>
    <x v="1"/>
    <s v="Tier - 2"/>
    <x v="2"/>
    <d v="1980-06-20T00:00:00"/>
    <x v="25"/>
    <x v="0"/>
    <x v="1398"/>
  </r>
  <r>
    <s v="ID1401"/>
    <s v="Ms."/>
    <s v="Jessica"/>
    <s v="Hodge"/>
    <x v="950"/>
    <x v="336"/>
    <s v="Yes"/>
    <x v="0"/>
    <x v="0"/>
    <x v="0"/>
    <x v="1"/>
    <x v="0"/>
    <x v="1"/>
    <n v="0"/>
    <n v="7636.92"/>
    <x v="1"/>
    <s v="Tier - 3"/>
    <x v="1"/>
    <d v="2001-12-13T00:00:00"/>
    <x v="47"/>
    <x v="0"/>
    <x v="1399"/>
  </r>
  <r>
    <s v="ID1402"/>
    <s v="Ms."/>
    <s v="Lindsey"/>
    <s v="Gibbs"/>
    <x v="951"/>
    <x v="533"/>
    <s v="No"/>
    <x v="0"/>
    <x v="0"/>
    <x v="0"/>
    <x v="1"/>
    <x v="0"/>
    <x v="0"/>
    <n v="1"/>
    <n v="7633.72"/>
    <x v="1"/>
    <s v="Tier - 1"/>
    <x v="0"/>
    <d v="1978-08-24T00:00:00"/>
    <x v="9"/>
    <x v="0"/>
    <x v="1400"/>
  </r>
  <r>
    <s v="ID1403"/>
    <s v="Ms."/>
    <s v="Kelly"/>
    <s v="Trom"/>
    <x v="419"/>
    <x v="605"/>
    <s v="No"/>
    <x v="0"/>
    <x v="0"/>
    <x v="0"/>
    <x v="1"/>
    <x v="1"/>
    <x v="0"/>
    <n v="1"/>
    <n v="7626.99"/>
    <x v="1"/>
    <s v="Tier - 2"/>
    <x v="3"/>
    <d v="1978-11-29T00:00:00"/>
    <x v="9"/>
    <x v="0"/>
    <x v="1401"/>
  </r>
  <r>
    <s v="ID1404"/>
    <s v="Ms."/>
    <s v="Brooke"/>
    <s v="Sizer"/>
    <x v="809"/>
    <x v="606"/>
    <s v="No"/>
    <x v="0"/>
    <x v="0"/>
    <x v="0"/>
    <x v="1"/>
    <x v="1"/>
    <x v="0"/>
    <n v="1"/>
    <n v="7624.63"/>
    <x v="1"/>
    <s v="Tier - 1"/>
    <x v="3"/>
    <d v="1978-11-06T00:00:00"/>
    <x v="9"/>
    <x v="0"/>
    <x v="1402"/>
  </r>
  <r>
    <s v="ID1405"/>
    <s v="Ms."/>
    <s v="Katelyn"/>
    <s v="Ellison"/>
    <x v="613"/>
    <x v="607"/>
    <s v="No"/>
    <x v="0"/>
    <x v="0"/>
    <x v="0"/>
    <x v="1"/>
    <x v="1"/>
    <x v="0"/>
    <n v="1"/>
    <n v="7623.52"/>
    <x v="1"/>
    <s v="Tier - 1"/>
    <x v="3"/>
    <d v="1978-11-28T00:00:00"/>
    <x v="9"/>
    <x v="0"/>
    <x v="1403"/>
  </r>
  <r>
    <s v="ID1406"/>
    <s v="Mr."/>
    <s v="Adam"/>
    <s v="Sulkowski"/>
    <x v="645"/>
    <x v="237"/>
    <s v="Yes"/>
    <x v="0"/>
    <x v="0"/>
    <x v="0"/>
    <x v="1"/>
    <x v="0"/>
    <x v="2"/>
    <n v="0"/>
    <n v="7623.13"/>
    <x v="1"/>
    <s v="Tier - 3"/>
    <x v="3"/>
    <d v="1996-09-17T00:00:00"/>
    <x v="45"/>
    <x v="0"/>
    <x v="1404"/>
  </r>
  <r>
    <s v="ID1407"/>
    <s v="Ms."/>
    <s v="Dana"/>
    <s v="Maringo"/>
    <x v="952"/>
    <x v="608"/>
    <s v="No"/>
    <x v="0"/>
    <x v="0"/>
    <x v="0"/>
    <x v="1"/>
    <x v="3"/>
    <x v="0"/>
    <n v="0"/>
    <n v="7609.6"/>
    <x v="2"/>
    <s v="Tier - 2"/>
    <x v="1"/>
    <d v="1968-07-03T00:00:00"/>
    <x v="0"/>
    <x v="0"/>
    <x v="1405"/>
  </r>
  <r>
    <s v="ID1408"/>
    <s v="Mr."/>
    <s v="Eric"/>
    <s v="Lattin"/>
    <x v="953"/>
    <x v="21"/>
    <s v="Yes"/>
    <x v="0"/>
    <x v="1"/>
    <x v="3"/>
    <x v="1"/>
    <x v="0"/>
    <x v="1"/>
    <n v="0"/>
    <n v="7607.03"/>
    <x v="1"/>
    <s v="Tier - 2"/>
    <x v="1"/>
    <d v="1997-09-30T00:00:00"/>
    <x v="31"/>
    <x v="0"/>
    <x v="1406"/>
  </r>
  <r>
    <s v="ID1409"/>
    <s v="Mr."/>
    <s v="Matthew"/>
    <s v="Deblander"/>
    <x v="954"/>
    <x v="609"/>
    <s v="Yes"/>
    <x v="0"/>
    <x v="0"/>
    <x v="0"/>
    <x v="1"/>
    <x v="2"/>
    <x v="0"/>
    <n v="0"/>
    <n v="7585.62"/>
    <x v="2"/>
    <s v="Tier - 2"/>
    <x v="0"/>
    <d v="1967-07-17T00:00:00"/>
    <x v="22"/>
    <x v="1"/>
    <x v="1407"/>
  </r>
  <r>
    <s v="ID1410"/>
    <s v="Mr."/>
    <s v="Eoghan"/>
    <s v="O'Neill"/>
    <x v="955"/>
    <x v="259"/>
    <s v="No"/>
    <x v="0"/>
    <x v="0"/>
    <x v="0"/>
    <x v="1"/>
    <x v="0"/>
    <x v="1"/>
    <n v="0"/>
    <n v="7567.13"/>
    <x v="1"/>
    <s v="Tier - 2"/>
    <x v="13"/>
    <d v="1994-08-14T00:00:00"/>
    <x v="6"/>
    <x v="0"/>
    <x v="1408"/>
  </r>
  <r>
    <s v="ID1411"/>
    <s v="Ms."/>
    <s v="Pamela"/>
    <s v="Davis"/>
    <x v="956"/>
    <x v="120"/>
    <s v="Yes"/>
    <x v="0"/>
    <x v="0"/>
    <x v="3"/>
    <x v="1"/>
    <x v="1"/>
    <x v="2"/>
    <n v="3"/>
    <n v="7538.52"/>
    <x v="1"/>
    <s v="Tier - 2"/>
    <x v="1"/>
    <d v="1988-12-15T00:00:00"/>
    <x v="23"/>
    <x v="0"/>
    <x v="1409"/>
  </r>
  <r>
    <s v="ID1412"/>
    <s v="Ms."/>
    <s v="Lindsey"/>
    <s v="Stanek"/>
    <x v="43"/>
    <x v="335"/>
    <s v="No"/>
    <x v="0"/>
    <x v="0"/>
    <x v="3"/>
    <x v="1"/>
    <x v="0"/>
    <x v="2"/>
    <n v="3"/>
    <n v="7537.16"/>
    <x v="1"/>
    <s v="Tier - 2"/>
    <x v="1"/>
    <d v="1984-08-22T00:00:00"/>
    <x v="32"/>
    <x v="0"/>
    <x v="1410"/>
  </r>
  <r>
    <s v="ID1413"/>
    <s v="Ms."/>
    <s v="Kassie"/>
    <s v="Harris"/>
    <x v="957"/>
    <x v="96"/>
    <s v="No"/>
    <x v="0"/>
    <x v="0"/>
    <x v="0"/>
    <x v="1"/>
    <x v="2"/>
    <x v="0"/>
    <n v="2"/>
    <n v="7531.7"/>
    <x v="1"/>
    <s v="Tier - 1"/>
    <x v="0"/>
    <d v="1978-12-14T00:00:00"/>
    <x v="9"/>
    <x v="0"/>
    <x v="1411"/>
  </r>
  <r>
    <s v="ID1414"/>
    <s v="Mr."/>
    <s v="Matthew"/>
    <s v="Manning"/>
    <x v="958"/>
    <x v="268"/>
    <s v="Yes"/>
    <x v="0"/>
    <x v="0"/>
    <x v="0"/>
    <x v="1"/>
    <x v="2"/>
    <x v="1"/>
    <n v="0"/>
    <n v="7526.71"/>
    <x v="2"/>
    <s v="Tier - 1"/>
    <x v="1"/>
    <d v="1976-10-10T00:00:00"/>
    <x v="1"/>
    <x v="0"/>
    <x v="1412"/>
  </r>
  <r>
    <s v="ID1415"/>
    <s v="Mr."/>
    <s v="Ruben"/>
    <s v="Barrera"/>
    <x v="275"/>
    <x v="308"/>
    <s v="No"/>
    <x v="0"/>
    <x v="0"/>
    <x v="0"/>
    <x v="1"/>
    <x v="1"/>
    <x v="0"/>
    <n v="1"/>
    <n v="7518.03"/>
    <x v="1"/>
    <s v="Tier - 3"/>
    <x v="1"/>
    <d v="1978-10-18T00:00:00"/>
    <x v="9"/>
    <x v="0"/>
    <x v="1413"/>
  </r>
  <r>
    <s v="ID1416"/>
    <s v="Mr."/>
    <s v="Kevin"/>
    <s v="Schauwaers"/>
    <x v="404"/>
    <x v="331"/>
    <s v="Yes"/>
    <x v="0"/>
    <x v="1"/>
    <x v="3"/>
    <x v="1"/>
    <x v="1"/>
    <x v="1"/>
    <n v="4"/>
    <n v="7512.27"/>
    <x v="2"/>
    <s v="Tier - 2"/>
    <x v="3"/>
    <d v="1983-07-10T00:00:00"/>
    <x v="33"/>
    <x v="0"/>
    <x v="1414"/>
  </r>
  <r>
    <s v="ID1417"/>
    <s v="Ms."/>
    <s v="Lindsay"/>
    <s v="Hartman"/>
    <x v="959"/>
    <x v="148"/>
    <s v="Yes"/>
    <x v="0"/>
    <x v="1"/>
    <x v="3"/>
    <x v="1"/>
    <x v="0"/>
    <x v="1"/>
    <n v="0"/>
    <n v="7504.3"/>
    <x v="1"/>
    <s v="Tier - 1"/>
    <x v="1"/>
    <d v="1997-10-28T00:00:00"/>
    <x v="31"/>
    <x v="0"/>
    <x v="1415"/>
  </r>
  <r>
    <s v="ID1418"/>
    <s v="Mrs."/>
    <s v="Amanda"/>
    <s v="Fire"/>
    <x v="960"/>
    <x v="27"/>
    <s v="Yes"/>
    <x v="0"/>
    <x v="0"/>
    <x v="3"/>
    <x v="1"/>
    <x v="1"/>
    <x v="2"/>
    <n v="3"/>
    <n v="7494.63"/>
    <x v="1"/>
    <s v="Tier - 3"/>
    <x v="14"/>
    <d v="1988-12-15T00:00:00"/>
    <x v="23"/>
    <x v="0"/>
    <x v="1416"/>
  </r>
  <r>
    <s v="ID1419"/>
    <s v="Mr."/>
    <s v="James"/>
    <s v="Waliaula"/>
    <x v="961"/>
    <x v="191"/>
    <s v="Yes"/>
    <x v="0"/>
    <x v="0"/>
    <x v="0"/>
    <x v="1"/>
    <x v="0"/>
    <x v="2"/>
    <n v="0"/>
    <n v="7487.38"/>
    <x v="1"/>
    <s v="Tier - 3"/>
    <x v="1"/>
    <d v="1996-06-14T00:00:00"/>
    <x v="45"/>
    <x v="0"/>
    <x v="1417"/>
  </r>
  <r>
    <s v="ID1420"/>
    <s v="Mr."/>
    <s v="Samuel"/>
    <s v="Blackshear"/>
    <x v="962"/>
    <x v="137"/>
    <s v="Yes"/>
    <x v="0"/>
    <x v="0"/>
    <x v="0"/>
    <x v="1"/>
    <x v="2"/>
    <x v="0"/>
    <n v="0"/>
    <n v="7463.51"/>
    <x v="2"/>
    <s v="Tier - 3"/>
    <x v="0"/>
    <d v="1967-08-04T00:00:00"/>
    <x v="22"/>
    <x v="1"/>
    <x v="1418"/>
  </r>
  <r>
    <s v="ID1421"/>
    <s v="Ms."/>
    <s v="Jenni"/>
    <s v="Nettik"/>
    <x v="963"/>
    <x v="87"/>
    <s v="Yes"/>
    <x v="0"/>
    <x v="0"/>
    <x v="0"/>
    <x v="1"/>
    <x v="0"/>
    <x v="1"/>
    <n v="0"/>
    <n v="7450.36"/>
    <x v="1"/>
    <s v="Tier - 2"/>
    <x v="1"/>
    <d v="2001-06-01T00:00:00"/>
    <x v="21"/>
    <x v="0"/>
    <x v="1419"/>
  </r>
  <r>
    <s v="ID1422"/>
    <s v="Mr."/>
    <s v="Estuardo"/>
    <s v="Novales"/>
    <x v="964"/>
    <x v="119"/>
    <s v="No"/>
    <x v="0"/>
    <x v="0"/>
    <x v="0"/>
    <x v="1"/>
    <x v="0"/>
    <x v="1"/>
    <n v="0"/>
    <n v="7448.4"/>
    <x v="2"/>
    <s v="Tier - 3"/>
    <x v="6"/>
    <d v="1977-09-30T00:00:00"/>
    <x v="29"/>
    <x v="0"/>
    <x v="1420"/>
  </r>
  <r>
    <s v="ID1423"/>
    <s v="Mr."/>
    <s v="Brett"/>
    <s v="Rosauer"/>
    <x v="742"/>
    <x v="231"/>
    <s v="No"/>
    <x v="0"/>
    <x v="0"/>
    <x v="0"/>
    <x v="1"/>
    <x v="0"/>
    <x v="1"/>
    <n v="1"/>
    <n v="7445.92"/>
    <x v="2"/>
    <s v="Tier - 1"/>
    <x v="3"/>
    <d v="1977-09-25T00:00:00"/>
    <x v="29"/>
    <x v="0"/>
    <x v="1421"/>
  </r>
  <r>
    <s v="ID1424"/>
    <s v="Ms."/>
    <s v="Sharon"/>
    <s v="Ryder"/>
    <x v="965"/>
    <x v="21"/>
    <s v="No"/>
    <x v="0"/>
    <x v="0"/>
    <x v="0"/>
    <x v="1"/>
    <x v="0"/>
    <x v="1"/>
    <n v="1"/>
    <n v="7443.64"/>
    <x v="1"/>
    <s v="Tier - 3"/>
    <x v="1"/>
    <d v="1980-07-07T00:00:00"/>
    <x v="25"/>
    <x v="0"/>
    <x v="1422"/>
  </r>
  <r>
    <s v="ID1425"/>
    <s v="Mr."/>
    <s v="Jacob"/>
    <s v="Larsen"/>
    <x v="927"/>
    <x v="208"/>
    <s v="No"/>
    <x v="0"/>
    <x v="1"/>
    <x v="3"/>
    <x v="1"/>
    <x v="0"/>
    <x v="1"/>
    <n v="2"/>
    <n v="7441.5"/>
    <x v="2"/>
    <s v="Tier - 2"/>
    <x v="3"/>
    <d v="1979-09-01T00:00:00"/>
    <x v="18"/>
    <x v="0"/>
    <x v="1423"/>
  </r>
  <r>
    <s v="ID1426"/>
    <s v="Mr."/>
    <s v="Scott"/>
    <s v="Keate"/>
    <x v="117"/>
    <x v="155"/>
    <s v="No"/>
    <x v="0"/>
    <x v="0"/>
    <x v="0"/>
    <x v="1"/>
    <x v="0"/>
    <x v="1"/>
    <n v="1"/>
    <n v="7441.05"/>
    <x v="2"/>
    <s v="Tier - 2"/>
    <x v="3"/>
    <d v="1977-08-25T00:00:00"/>
    <x v="29"/>
    <x v="0"/>
    <x v="1424"/>
  </r>
  <r>
    <s v="ID1427"/>
    <s v="Ms."/>
    <s v="Brooke"/>
    <s v="Williams"/>
    <x v="308"/>
    <x v="418"/>
    <s v="No"/>
    <x v="0"/>
    <x v="0"/>
    <x v="0"/>
    <x v="1"/>
    <x v="1"/>
    <x v="0"/>
    <n v="0"/>
    <n v="7421.19"/>
    <x v="1"/>
    <s v="Tier - 3"/>
    <x v="1"/>
    <d v="1978-12-02T00:00:00"/>
    <x v="9"/>
    <x v="0"/>
    <x v="1425"/>
  </r>
  <r>
    <s v="ID1428"/>
    <s v="Ms."/>
    <s v="Kaye"/>
    <s v="Starosciak"/>
    <x v="421"/>
    <x v="154"/>
    <s v="No"/>
    <x v="0"/>
    <x v="0"/>
    <x v="0"/>
    <x v="1"/>
    <x v="1"/>
    <x v="0"/>
    <n v="0"/>
    <n v="7419.48"/>
    <x v="1"/>
    <s v="Tier - 2"/>
    <x v="1"/>
    <d v="1978-11-12T00:00:00"/>
    <x v="9"/>
    <x v="0"/>
    <x v="1426"/>
  </r>
  <r>
    <s v="ID1429"/>
    <s v="Ms."/>
    <s v="Carolyn"/>
    <s v="Smith"/>
    <x v="97"/>
    <x v="109"/>
    <s v="Yes"/>
    <x v="0"/>
    <x v="1"/>
    <x v="3"/>
    <x v="1"/>
    <x v="0"/>
    <x v="1"/>
    <n v="3"/>
    <n v="7418.52"/>
    <x v="1"/>
    <s v="Tier - 2"/>
    <x v="3"/>
    <d v="1983-09-19T00:00:00"/>
    <x v="33"/>
    <x v="0"/>
    <x v="1427"/>
  </r>
  <r>
    <s v="ID1430"/>
    <s v="Mr."/>
    <s v="Daniel"/>
    <s v="Henderson"/>
    <x v="966"/>
    <x v="568"/>
    <s v="No"/>
    <x v="0"/>
    <x v="0"/>
    <x v="0"/>
    <x v="1"/>
    <x v="3"/>
    <x v="0"/>
    <n v="0"/>
    <n v="7403.98"/>
    <x v="2"/>
    <s v="Tier - 2"/>
    <x v="0"/>
    <d v="1965-12-05T00:00:00"/>
    <x v="11"/>
    <x v="1"/>
    <x v="1428"/>
  </r>
  <r>
    <s v="ID1431"/>
    <s v="Mrs."/>
    <s v="Laurie"/>
    <s v="Winkelman"/>
    <x v="967"/>
    <x v="226"/>
    <s v="No"/>
    <x v="0"/>
    <x v="1"/>
    <x v="3"/>
    <x v="1"/>
    <x v="0"/>
    <x v="2"/>
    <n v="0"/>
    <n v="7388.85"/>
    <x v="1"/>
    <s v="Tier - 2"/>
    <x v="11"/>
    <d v="1993-07-22T00:00:00"/>
    <x v="20"/>
    <x v="0"/>
    <x v="1429"/>
  </r>
  <r>
    <s v="ID1432"/>
    <s v="Ms."/>
    <s v="Nicole"/>
    <s v="Monette"/>
    <x v="680"/>
    <x v="541"/>
    <s v="Yes"/>
    <x v="0"/>
    <x v="0"/>
    <x v="0"/>
    <x v="1"/>
    <x v="0"/>
    <x v="0"/>
    <n v="2"/>
    <n v="7371.77"/>
    <x v="1"/>
    <s v="Tier - 1"/>
    <x v="3"/>
    <d v="1981-11-24T00:00:00"/>
    <x v="36"/>
    <x v="0"/>
    <x v="1430"/>
  </r>
  <r>
    <s v="ID1433"/>
    <s v="Ms."/>
    <s v="Shelby"/>
    <s v="Kramer"/>
    <x v="968"/>
    <x v="154"/>
    <s v="No"/>
    <x v="0"/>
    <x v="0"/>
    <x v="0"/>
    <x v="1"/>
    <x v="3"/>
    <x v="0"/>
    <n v="0"/>
    <n v="7362.31"/>
    <x v="2"/>
    <s v="Tier - 3"/>
    <x v="0"/>
    <d v="1965-12-09T00:00:00"/>
    <x v="11"/>
    <x v="1"/>
    <x v="1431"/>
  </r>
  <r>
    <s v="ID1434"/>
    <s v="Ms."/>
    <s v="Allison"/>
    <s v="Goldstein"/>
    <x v="860"/>
    <x v="402"/>
    <s v="Yes"/>
    <x v="0"/>
    <x v="0"/>
    <x v="0"/>
    <x v="1"/>
    <x v="0"/>
    <x v="0"/>
    <n v="1"/>
    <n v="7358.18"/>
    <x v="1"/>
    <s v="Tier - 3"/>
    <x v="2"/>
    <d v="1981-07-16T00:00:00"/>
    <x v="36"/>
    <x v="0"/>
    <x v="1432"/>
  </r>
  <r>
    <s v="ID1435"/>
    <s v="Ms."/>
    <s v="Leticia"/>
    <s v="Gonzalez"/>
    <x v="969"/>
    <x v="21"/>
    <s v="Yes"/>
    <x v="0"/>
    <x v="1"/>
    <x v="3"/>
    <x v="1"/>
    <x v="2"/>
    <x v="1"/>
    <n v="3"/>
    <n v="7357.49"/>
    <x v="1"/>
    <s v="Tier - 2"/>
    <x v="1"/>
    <d v="1983-06-21T00:00:00"/>
    <x v="33"/>
    <x v="0"/>
    <x v="1433"/>
  </r>
  <r>
    <s v="ID1436"/>
    <s v="Mr."/>
    <s v="John"/>
    <s v="Barrett"/>
    <x v="970"/>
    <x v="229"/>
    <s v="No"/>
    <x v="0"/>
    <x v="1"/>
    <x v="3"/>
    <x v="1"/>
    <x v="0"/>
    <x v="1"/>
    <n v="0"/>
    <n v="7349.12"/>
    <x v="1"/>
    <s v="Tier - 2"/>
    <x v="13"/>
    <d v="1993-10-05T00:00:00"/>
    <x v="20"/>
    <x v="0"/>
    <x v="1434"/>
  </r>
  <r>
    <s v="ID1437"/>
    <s v="Ms."/>
    <s v="April"/>
    <s v="Irwin"/>
    <x v="98"/>
    <x v="150"/>
    <s v="No"/>
    <x v="0"/>
    <x v="0"/>
    <x v="0"/>
    <x v="1"/>
    <x v="0"/>
    <x v="2"/>
    <n v="0"/>
    <n v="7348.14"/>
    <x v="1"/>
    <s v="Tier - 1"/>
    <x v="3"/>
    <d v="1977-12-01T00:00:00"/>
    <x v="29"/>
    <x v="0"/>
    <x v="1435"/>
  </r>
  <r>
    <s v="ID1438"/>
    <s v="Ms."/>
    <s v="Ashley"/>
    <s v="Glenn"/>
    <x v="971"/>
    <x v="331"/>
    <s v="No"/>
    <x v="0"/>
    <x v="1"/>
    <x v="3"/>
    <x v="1"/>
    <x v="0"/>
    <x v="1"/>
    <n v="1"/>
    <n v="7345.73"/>
    <x v="1"/>
    <s v="Tier - 1"/>
    <x v="0"/>
    <d v="1979-06-26T00:00:00"/>
    <x v="18"/>
    <x v="0"/>
    <x v="1436"/>
  </r>
  <r>
    <s v="ID1439"/>
    <s v="Ms."/>
    <s v="Madeleine"/>
    <s v="O'Meara"/>
    <x v="382"/>
    <x v="328"/>
    <s v="No"/>
    <x v="0"/>
    <x v="0"/>
    <x v="0"/>
    <x v="1"/>
    <x v="0"/>
    <x v="2"/>
    <n v="0"/>
    <n v="7345.08"/>
    <x v="1"/>
    <s v="Tier - 1"/>
    <x v="3"/>
    <d v="1977-12-18T00:00:00"/>
    <x v="29"/>
    <x v="0"/>
    <x v="1437"/>
  </r>
  <r>
    <s v="ID1440"/>
    <s v="Ms."/>
    <s v="Nelly"/>
    <s v="Budrow"/>
    <x v="421"/>
    <x v="179"/>
    <s v="Yes"/>
    <x v="0"/>
    <x v="0"/>
    <x v="3"/>
    <x v="1"/>
    <x v="1"/>
    <x v="0"/>
    <n v="3"/>
    <n v="7339.93"/>
    <x v="1"/>
    <s v="Tier - 2"/>
    <x v="1"/>
    <d v="1986-06-15T00:00:00"/>
    <x v="26"/>
    <x v="0"/>
    <x v="1438"/>
  </r>
  <r>
    <s v="ID1441"/>
    <s v="Ms."/>
    <s v="Meredith"/>
    <s v="Anderson"/>
    <x v="801"/>
    <x v="173"/>
    <s v="No"/>
    <x v="0"/>
    <x v="1"/>
    <x v="3"/>
    <x v="1"/>
    <x v="1"/>
    <x v="2"/>
    <n v="1"/>
    <n v="7337.75"/>
    <x v="1"/>
    <s v="Tier - 3"/>
    <x v="3"/>
    <d v="1979-09-19T00:00:00"/>
    <x v="18"/>
    <x v="0"/>
    <x v="1439"/>
  </r>
  <r>
    <s v="ID1442"/>
    <s v="Mr."/>
    <s v="Kevin"/>
    <s v="Douglas"/>
    <x v="972"/>
    <x v="99"/>
    <s v="No"/>
    <x v="0"/>
    <x v="0"/>
    <x v="3"/>
    <x v="1"/>
    <x v="1"/>
    <x v="1"/>
    <n v="3"/>
    <n v="7325.47"/>
    <x v="1"/>
    <s v="Tier - 1"/>
    <x v="1"/>
    <d v="1984-07-25T00:00:00"/>
    <x v="32"/>
    <x v="0"/>
    <x v="1440"/>
  </r>
  <r>
    <s v="ID1443"/>
    <s v="Ms."/>
    <s v="Lisa"/>
    <s v="Tecklenburg"/>
    <x v="369"/>
    <x v="330"/>
    <s v="No"/>
    <x v="0"/>
    <x v="1"/>
    <x v="3"/>
    <x v="1"/>
    <x v="1"/>
    <x v="1"/>
    <n v="0"/>
    <n v="7325.05"/>
    <x v="1"/>
    <s v="Tier - 3"/>
    <x v="2"/>
    <d v="1979-06-19T00:00:00"/>
    <x v="18"/>
    <x v="0"/>
    <x v="1441"/>
  </r>
  <r>
    <s v="ID1444"/>
    <s v="Ms."/>
    <s v="Katherine"/>
    <s v="Baker"/>
    <x v="973"/>
    <x v="189"/>
    <s v="No"/>
    <x v="1"/>
    <x v="0"/>
    <x v="3"/>
    <x v="1"/>
    <x v="1"/>
    <x v="2"/>
    <n v="0"/>
    <n v="7323.73"/>
    <x v="1"/>
    <s v="Tier - 2"/>
    <x v="2"/>
    <d v="2004-11-15T00:00:00"/>
    <x v="41"/>
    <x v="2"/>
    <x v="1442"/>
  </r>
  <r>
    <s v="ID1445"/>
    <s v="Mr."/>
    <s v="Steve"/>
    <s v="Schenck"/>
    <x v="974"/>
    <x v="584"/>
    <s v="No"/>
    <x v="0"/>
    <x v="0"/>
    <x v="0"/>
    <x v="1"/>
    <x v="3"/>
    <x v="0"/>
    <n v="0"/>
    <n v="7322.86"/>
    <x v="2"/>
    <s v="Tier - 3"/>
    <x v="1"/>
    <d v="1965-07-11T00:00:00"/>
    <x v="11"/>
    <x v="1"/>
    <x v="1443"/>
  </r>
  <r>
    <s v="ID1446"/>
    <s v="Ms."/>
    <s v="Kate"/>
    <s v="Johnson"/>
    <x v="387"/>
    <x v="67"/>
    <s v="No"/>
    <x v="0"/>
    <x v="0"/>
    <x v="1"/>
    <x v="1"/>
    <x v="2"/>
    <x v="2"/>
    <n v="0"/>
    <n v="7318.22"/>
    <x v="1"/>
    <s v="Tier - 3"/>
    <x v="1"/>
    <d v="1972-08-11T00:00:00"/>
    <x v="28"/>
    <x v="0"/>
    <x v="1444"/>
  </r>
  <r>
    <s v="ID1447"/>
    <s v="Ms."/>
    <s v="Beth"/>
    <s v="Blendell"/>
    <x v="975"/>
    <x v="405"/>
    <s v="No"/>
    <x v="0"/>
    <x v="0"/>
    <x v="0"/>
    <x v="1"/>
    <x v="3"/>
    <x v="0"/>
    <n v="0"/>
    <n v="7318.21"/>
    <x v="2"/>
    <s v="Tier - 1"/>
    <x v="0"/>
    <d v="1965-06-25T00:00:00"/>
    <x v="11"/>
    <x v="1"/>
    <x v="1445"/>
  </r>
  <r>
    <s v="ID1448"/>
    <s v="Ms."/>
    <s v="Katharine"/>
    <s v="Parodi"/>
    <x v="976"/>
    <x v="610"/>
    <s v="No"/>
    <x v="0"/>
    <x v="0"/>
    <x v="0"/>
    <x v="1"/>
    <x v="3"/>
    <x v="0"/>
    <n v="0"/>
    <n v="7304.65"/>
    <x v="2"/>
    <s v="Tier - 3"/>
    <x v="0"/>
    <d v="1965-06-06T00:00:00"/>
    <x v="13"/>
    <x v="1"/>
    <x v="1446"/>
  </r>
  <r>
    <s v="ID1449"/>
    <s v="Ms."/>
    <s v="Heather"/>
    <s v="Morgan"/>
    <x v="977"/>
    <x v="206"/>
    <s v="Yes"/>
    <x v="0"/>
    <x v="0"/>
    <x v="1"/>
    <x v="1"/>
    <x v="3"/>
    <x v="2"/>
    <n v="0"/>
    <n v="7302.46"/>
    <x v="2"/>
    <s v="Tier - 1"/>
    <x v="1"/>
    <d v="1966-12-26T00:00:00"/>
    <x v="24"/>
    <x v="1"/>
    <x v="1447"/>
  </r>
  <r>
    <s v="ID1450"/>
    <s v="Ms."/>
    <s v="Desiree"/>
    <s v="Linden"/>
    <x v="292"/>
    <x v="10"/>
    <s v="Yes"/>
    <x v="0"/>
    <x v="0"/>
    <x v="0"/>
    <x v="1"/>
    <x v="1"/>
    <x v="1"/>
    <n v="3"/>
    <n v="7281.51"/>
    <x v="1"/>
    <s v="Tier - 1"/>
    <x v="1"/>
    <d v="1985-11-02T00:00:00"/>
    <x v="17"/>
    <x v="0"/>
    <x v="1448"/>
  </r>
  <r>
    <s v="ID1451"/>
    <s v="Mr."/>
    <s v="Peter"/>
    <s v="Horning"/>
    <x v="978"/>
    <x v="473"/>
    <s v="Yes"/>
    <x v="0"/>
    <x v="0"/>
    <x v="0"/>
    <x v="1"/>
    <x v="2"/>
    <x v="2"/>
    <n v="2"/>
    <n v="7273.02"/>
    <x v="1"/>
    <s v="Tier - 1"/>
    <x v="0"/>
    <d v="1976-12-18T00:00:00"/>
    <x v="1"/>
    <x v="0"/>
    <x v="1449"/>
  </r>
  <r>
    <s v="ID1452"/>
    <s v="Mr."/>
    <s v="Adam"/>
    <s v="Goode"/>
    <x v="29"/>
    <x v="531"/>
    <s v="Yes"/>
    <x v="0"/>
    <x v="0"/>
    <x v="0"/>
    <x v="1"/>
    <x v="0"/>
    <x v="0"/>
    <n v="2"/>
    <n v="7265.7"/>
    <x v="2"/>
    <s v="Tier - 3"/>
    <x v="1"/>
    <d v="1981-08-04T00:00:00"/>
    <x v="36"/>
    <x v="0"/>
    <x v="1450"/>
  </r>
  <r>
    <s v="ID1453"/>
    <s v="Mr."/>
    <s v="Jeremy"/>
    <s v="Doden"/>
    <x v="979"/>
    <x v="317"/>
    <s v="No"/>
    <x v="0"/>
    <x v="0"/>
    <x v="1"/>
    <x v="1"/>
    <x v="2"/>
    <x v="0"/>
    <n v="0"/>
    <n v="7265.58"/>
    <x v="1"/>
    <s v="Tier - 2"/>
    <x v="0"/>
    <d v="1973-10-25T00:00:00"/>
    <x v="30"/>
    <x v="0"/>
    <x v="1451"/>
  </r>
  <r>
    <s v="ID1454"/>
    <s v="Mr."/>
    <s v="Adam"/>
    <s v="Groff"/>
    <x v="54"/>
    <x v="611"/>
    <s v="Yes"/>
    <x v="0"/>
    <x v="0"/>
    <x v="0"/>
    <x v="1"/>
    <x v="0"/>
    <x v="0"/>
    <n v="2"/>
    <n v="7261.74"/>
    <x v="2"/>
    <s v="Tier - 3"/>
    <x v="1"/>
    <d v="1981-06-13T00:00:00"/>
    <x v="36"/>
    <x v="0"/>
    <x v="1452"/>
  </r>
  <r>
    <s v="ID1455"/>
    <s v="Mr."/>
    <s v="Jon"/>
    <s v="Kuehler"/>
    <x v="375"/>
    <x v="612"/>
    <s v="Yes"/>
    <x v="0"/>
    <x v="0"/>
    <x v="0"/>
    <x v="1"/>
    <x v="0"/>
    <x v="0"/>
    <n v="2"/>
    <n v="7256.72"/>
    <x v="2"/>
    <s v="Tier - 2"/>
    <x v="1"/>
    <d v="1981-08-14T00:00:00"/>
    <x v="36"/>
    <x v="0"/>
    <x v="1453"/>
  </r>
  <r>
    <s v="ID1456"/>
    <s v="Mr."/>
    <s v="Steven"/>
    <s v="Daniels"/>
    <x v="980"/>
    <x v="3"/>
    <s v="No"/>
    <x v="0"/>
    <x v="0"/>
    <x v="0"/>
    <x v="1"/>
    <x v="1"/>
    <x v="1"/>
    <n v="3"/>
    <n v="7248.71"/>
    <x v="1"/>
    <s v="Tier - 1"/>
    <x v="0"/>
    <d v="1982-07-24T00:00:00"/>
    <x v="37"/>
    <x v="0"/>
    <x v="1454"/>
  </r>
  <r>
    <s v="ID1457"/>
    <s v="Ms."/>
    <s v="Jessica"/>
    <s v="Gibby"/>
    <x v="981"/>
    <x v="525"/>
    <s v="Yes"/>
    <x v="0"/>
    <x v="0"/>
    <x v="3"/>
    <x v="1"/>
    <x v="1"/>
    <x v="0"/>
    <n v="4"/>
    <n v="7243.81"/>
    <x v="1"/>
    <s v="Tier - 3"/>
    <x v="0"/>
    <d v="1986-09-02T00:00:00"/>
    <x v="26"/>
    <x v="0"/>
    <x v="1455"/>
  </r>
  <r>
    <s v="ID1458"/>
    <s v="Ms."/>
    <s v="Ashley"/>
    <s v="Busa"/>
    <x v="905"/>
    <x v="592"/>
    <s v="Yes"/>
    <x v="0"/>
    <x v="0"/>
    <x v="3"/>
    <x v="1"/>
    <x v="2"/>
    <x v="0"/>
    <n v="3"/>
    <n v="7228.22"/>
    <x v="1"/>
    <s v="Tier - 1"/>
    <x v="2"/>
    <d v="1986-07-13T00:00:00"/>
    <x v="26"/>
    <x v="0"/>
    <x v="1456"/>
  </r>
  <r>
    <s v="ID1459"/>
    <s v="Mr."/>
    <s v="Arturo"/>
    <s v="Moyo"/>
    <x v="982"/>
    <x v="538"/>
    <s v="No"/>
    <x v="0"/>
    <x v="0"/>
    <x v="0"/>
    <x v="1"/>
    <x v="2"/>
    <x v="2"/>
    <n v="0"/>
    <n v="7222.79"/>
    <x v="2"/>
    <s v="Tier - 3"/>
    <x v="1"/>
    <d v="1977-09-15T00:00:00"/>
    <x v="29"/>
    <x v="0"/>
    <x v="1457"/>
  </r>
  <r>
    <s v="ID1460"/>
    <s v="Mr."/>
    <s v="Ketil"/>
    <s v="Horn"/>
    <x v="983"/>
    <x v="161"/>
    <s v="No"/>
    <x v="0"/>
    <x v="0"/>
    <x v="0"/>
    <x v="1"/>
    <x v="1"/>
    <x v="2"/>
    <n v="3"/>
    <n v="7220.25"/>
    <x v="1"/>
    <s v="Tier - 2"/>
    <x v="13"/>
    <d v="1991-06-28T00:00:00"/>
    <x v="42"/>
    <x v="0"/>
    <x v="1458"/>
  </r>
  <r>
    <s v="ID1461"/>
    <s v="Ms."/>
    <s v="Katie"/>
    <s v="Bien"/>
    <x v="141"/>
    <x v="358"/>
    <s v="Yes"/>
    <x v="0"/>
    <x v="1"/>
    <x v="3"/>
    <x v="1"/>
    <x v="0"/>
    <x v="2"/>
    <n v="2"/>
    <n v="7209.49"/>
    <x v="1"/>
    <s v="Tier - 3"/>
    <x v="1"/>
    <d v="1983-11-21T00:00:00"/>
    <x v="33"/>
    <x v="0"/>
    <x v="1459"/>
  </r>
  <r>
    <s v="ID1462"/>
    <s v="Ms."/>
    <s v="Christi"/>
    <s v="O'Connor"/>
    <x v="984"/>
    <x v="176"/>
    <s v="Yes"/>
    <x v="0"/>
    <x v="1"/>
    <x v="3"/>
    <x v="1"/>
    <x v="1"/>
    <x v="2"/>
    <n v="2"/>
    <n v="7201.7"/>
    <x v="1"/>
    <s v="Tier - 3"/>
    <x v="1"/>
    <d v="1983-08-11T00:00:00"/>
    <x v="33"/>
    <x v="0"/>
    <x v="1460"/>
  </r>
  <r>
    <s v="ID1463"/>
    <s v="Mr."/>
    <s v="Alan"/>
    <s v="Ash"/>
    <x v="98"/>
    <x v="495"/>
    <s v="No"/>
    <x v="0"/>
    <x v="0"/>
    <x v="0"/>
    <x v="1"/>
    <x v="0"/>
    <x v="2"/>
    <n v="3"/>
    <n v="7196.87"/>
    <x v="2"/>
    <s v="Tier - 2"/>
    <x v="3"/>
    <d v="1982-09-14T00:00:00"/>
    <x v="37"/>
    <x v="0"/>
    <x v="1461"/>
  </r>
  <r>
    <s v="ID1464"/>
    <s v="Mr."/>
    <s v="Edivaldo"/>
    <s v="Do"/>
    <x v="985"/>
    <x v="613"/>
    <s v="No"/>
    <x v="0"/>
    <x v="0"/>
    <x v="0"/>
    <x v="1"/>
    <x v="2"/>
    <x v="0"/>
    <n v="0"/>
    <n v="7179.52"/>
    <x v="2"/>
    <s v="Tier - 3"/>
    <x v="0"/>
    <d v="1968-08-26T00:00:00"/>
    <x v="0"/>
    <x v="0"/>
    <x v="1462"/>
  </r>
  <r>
    <s v="ID1465"/>
    <s v="Ms."/>
    <s v="Eve"/>
    <s v="Phillips"/>
    <x v="813"/>
    <x v="433"/>
    <s v="Yes"/>
    <x v="0"/>
    <x v="0"/>
    <x v="3"/>
    <x v="1"/>
    <x v="2"/>
    <x v="0"/>
    <n v="1"/>
    <n v="7175.51"/>
    <x v="1"/>
    <s v="Tier - 3"/>
    <x v="0"/>
    <d v="1975-07-19T00:00:00"/>
    <x v="27"/>
    <x v="0"/>
    <x v="1463"/>
  </r>
  <r>
    <s v="ID1466"/>
    <s v="Mr."/>
    <s v="Devin"/>
    <s v="Kelly"/>
    <x v="393"/>
    <x v="105"/>
    <s v="No"/>
    <x v="0"/>
    <x v="0"/>
    <x v="0"/>
    <x v="1"/>
    <x v="2"/>
    <x v="1"/>
    <n v="2"/>
    <n v="7173.36"/>
    <x v="2"/>
    <s v="Tier - 2"/>
    <x v="4"/>
    <d v="1982-08-16T00:00:00"/>
    <x v="37"/>
    <x v="0"/>
    <x v="1464"/>
  </r>
  <r>
    <s v="ID1467"/>
    <s v="Mr."/>
    <s v="Shaun"/>
    <s v="Dever"/>
    <x v="160"/>
    <x v="143"/>
    <s v="No"/>
    <x v="0"/>
    <x v="0"/>
    <x v="0"/>
    <x v="1"/>
    <x v="0"/>
    <x v="2"/>
    <n v="2"/>
    <n v="7162.01"/>
    <x v="1"/>
    <s v="Tier - 3"/>
    <x v="0"/>
    <d v="1980-09-30T00:00:00"/>
    <x v="25"/>
    <x v="0"/>
    <x v="1465"/>
  </r>
  <r>
    <s v="ID1468"/>
    <s v="Mr."/>
    <s v="Adrian"/>
    <s v="Horvath"/>
    <x v="63"/>
    <x v="192"/>
    <s v="No"/>
    <x v="0"/>
    <x v="0"/>
    <x v="0"/>
    <x v="1"/>
    <x v="0"/>
    <x v="2"/>
    <n v="2"/>
    <n v="7160.33"/>
    <x v="1"/>
    <s v="Tier - 1"/>
    <x v="0"/>
    <d v="1980-10-07T00:00:00"/>
    <x v="25"/>
    <x v="0"/>
    <x v="1466"/>
  </r>
  <r>
    <s v="ID1469"/>
    <s v="Mr."/>
    <s v="Andrew"/>
    <s v="Danner"/>
    <x v="184"/>
    <x v="614"/>
    <s v="No"/>
    <x v="0"/>
    <x v="0"/>
    <x v="0"/>
    <x v="1"/>
    <x v="0"/>
    <x v="2"/>
    <n v="2"/>
    <n v="7160.09"/>
    <x v="1"/>
    <s v="Tier - 2"/>
    <x v="3"/>
    <d v="1980-06-22T00:00:00"/>
    <x v="25"/>
    <x v="0"/>
    <x v="1467"/>
  </r>
  <r>
    <s v="ID1470"/>
    <s v="Ms."/>
    <s v="Mallory"/>
    <s v="Weiss"/>
    <x v="237"/>
    <x v="488"/>
    <s v="Yes"/>
    <x v="0"/>
    <x v="0"/>
    <x v="0"/>
    <x v="1"/>
    <x v="1"/>
    <x v="0"/>
    <n v="1"/>
    <n v="7153.55"/>
    <x v="1"/>
    <s v="Tier - 1"/>
    <x v="1"/>
    <d v="1981-07-17T00:00:00"/>
    <x v="36"/>
    <x v="0"/>
    <x v="1468"/>
  </r>
  <r>
    <s v="ID1471"/>
    <s v="Mr."/>
    <s v="Shawn"/>
    <s v="D'Andrea"/>
    <x v="9"/>
    <x v="537"/>
    <s v="No"/>
    <x v="0"/>
    <x v="0"/>
    <x v="0"/>
    <x v="1"/>
    <x v="0"/>
    <x v="0"/>
    <n v="1"/>
    <n v="7152.67"/>
    <x v="2"/>
    <s v="Tier - 2"/>
    <x v="0"/>
    <d v="1978-09-06T00:00:00"/>
    <x v="9"/>
    <x v="0"/>
    <x v="1469"/>
  </r>
  <r>
    <s v="ID1472"/>
    <s v="Ms."/>
    <s v="Sarah"/>
    <s v="Olesky"/>
    <x v="378"/>
    <x v="27"/>
    <s v="No"/>
    <x v="0"/>
    <x v="0"/>
    <x v="3"/>
    <x v="1"/>
    <x v="1"/>
    <x v="2"/>
    <n v="3"/>
    <n v="7151.09"/>
    <x v="1"/>
    <s v="Tier - 2"/>
    <x v="3"/>
    <d v="1984-06-29T00:00:00"/>
    <x v="32"/>
    <x v="0"/>
    <x v="1470"/>
  </r>
  <r>
    <s v="ID1473"/>
    <s v="Mr."/>
    <s v="Josh"/>
    <s v="Whitcraft"/>
    <x v="884"/>
    <x v="401"/>
    <s v="No"/>
    <x v="0"/>
    <x v="0"/>
    <x v="0"/>
    <x v="1"/>
    <x v="0"/>
    <x v="0"/>
    <n v="1"/>
    <n v="7147.47"/>
    <x v="1"/>
    <s v="Tier - 3"/>
    <x v="0"/>
    <d v="1978-07-30T00:00:00"/>
    <x v="9"/>
    <x v="0"/>
    <x v="1471"/>
  </r>
  <r>
    <s v="ID1474"/>
    <s v="Mr."/>
    <s v="Johann"/>
    <s v="Salazar"/>
    <x v="986"/>
    <x v="436"/>
    <s v="Yes"/>
    <x v="0"/>
    <x v="0"/>
    <x v="0"/>
    <x v="1"/>
    <x v="2"/>
    <x v="2"/>
    <n v="0"/>
    <n v="7147.11"/>
    <x v="2"/>
    <s v="Tier - 2"/>
    <x v="3"/>
    <d v="1976-06-24T00:00:00"/>
    <x v="1"/>
    <x v="0"/>
    <x v="1472"/>
  </r>
  <r>
    <s v="ID1475"/>
    <s v="Ms."/>
    <s v="Robin"/>
    <s v="Todd"/>
    <x v="422"/>
    <x v="100"/>
    <s v="No"/>
    <x v="0"/>
    <x v="0"/>
    <x v="3"/>
    <x v="1"/>
    <x v="1"/>
    <x v="1"/>
    <n v="2"/>
    <n v="7144.86"/>
    <x v="1"/>
    <s v="Tier - 2"/>
    <x v="2"/>
    <d v="1984-11-21T00:00:00"/>
    <x v="32"/>
    <x v="0"/>
    <x v="1473"/>
  </r>
  <r>
    <s v="ID1476"/>
    <s v="Mr."/>
    <s v="Kyle"/>
    <s v="Pond"/>
    <x v="488"/>
    <x v="332"/>
    <s v="No"/>
    <x v="0"/>
    <x v="0"/>
    <x v="0"/>
    <x v="1"/>
    <x v="0"/>
    <x v="2"/>
    <n v="0"/>
    <n v="7144.4"/>
    <x v="1"/>
    <s v="Tier - 1"/>
    <x v="12"/>
    <d v="1999-08-08T00:00:00"/>
    <x v="35"/>
    <x v="0"/>
    <x v="1474"/>
  </r>
  <r>
    <s v="ID1477"/>
    <s v="Ms."/>
    <s v="Alison"/>
    <s v="Egan"/>
    <x v="387"/>
    <x v="184"/>
    <s v="No"/>
    <x v="0"/>
    <x v="0"/>
    <x v="3"/>
    <x v="1"/>
    <x v="2"/>
    <x v="1"/>
    <n v="2"/>
    <n v="7133.9"/>
    <x v="1"/>
    <s v="Tier - 1"/>
    <x v="2"/>
    <d v="1984-07-07T00:00:00"/>
    <x v="32"/>
    <x v="0"/>
    <x v="1475"/>
  </r>
  <r>
    <s v="ID1478"/>
    <s v="Mr."/>
    <s v="Michael"/>
    <s v="Bersani"/>
    <x v="987"/>
    <x v="316"/>
    <s v="No"/>
    <x v="0"/>
    <x v="1"/>
    <x v="3"/>
    <x v="1"/>
    <x v="0"/>
    <x v="2"/>
    <n v="0"/>
    <n v="7128.64"/>
    <x v="1"/>
    <s v="Tier - 2"/>
    <x v="13"/>
    <d v="1993-08-01T00:00:00"/>
    <x v="20"/>
    <x v="0"/>
    <x v="1476"/>
  </r>
  <r>
    <s v="ID1479"/>
    <s v="Mr."/>
    <s v="Byron"/>
    <s v="Creech"/>
    <x v="988"/>
    <x v="379"/>
    <s v="No"/>
    <x v="0"/>
    <x v="0"/>
    <x v="0"/>
    <x v="1"/>
    <x v="2"/>
    <x v="0"/>
    <n v="0"/>
    <n v="7125.25"/>
    <x v="2"/>
    <s v="Tier - 2"/>
    <x v="0"/>
    <d v="1968-06-29T00:00:00"/>
    <x v="0"/>
    <x v="0"/>
    <x v="1477"/>
  </r>
  <r>
    <s v="ID1480"/>
    <s v="Ms."/>
    <s v="Carine"/>
    <s v="Sudres"/>
    <x v="989"/>
    <x v="267"/>
    <s v="No"/>
    <x v="0"/>
    <x v="0"/>
    <x v="3"/>
    <x v="1"/>
    <x v="1"/>
    <x v="2"/>
    <n v="3"/>
    <n v="7106.81"/>
    <x v="1"/>
    <s v="Tier - 1"/>
    <x v="1"/>
    <d v="1987-08-11T00:00:00"/>
    <x v="38"/>
    <x v="0"/>
    <x v="1478"/>
  </r>
  <r>
    <s v="ID1481"/>
    <s v="Mr."/>
    <s v="Nathaniel"/>
    <s v="Couture"/>
    <x v="990"/>
    <x v="427"/>
    <s v="No"/>
    <x v="0"/>
    <x v="0"/>
    <x v="3"/>
    <x v="1"/>
    <x v="0"/>
    <x v="1"/>
    <n v="0"/>
    <n v="7096.98"/>
    <x v="1"/>
    <s v="Tier - 2"/>
    <x v="1"/>
    <d v="1992-06-18T00:00:00"/>
    <x v="34"/>
    <x v="0"/>
    <x v="1479"/>
  </r>
  <r>
    <s v="ID1482"/>
    <s v="Ms."/>
    <s v="Lindsay"/>
    <s v="Willard"/>
    <x v="247"/>
    <x v="144"/>
    <s v="No"/>
    <x v="0"/>
    <x v="0"/>
    <x v="0"/>
    <x v="1"/>
    <x v="1"/>
    <x v="2"/>
    <n v="1"/>
    <n v="7077.19"/>
    <x v="1"/>
    <s v="Tier - 3"/>
    <x v="2"/>
    <d v="1982-10-06T00:00:00"/>
    <x v="37"/>
    <x v="0"/>
    <x v="1480"/>
  </r>
  <r>
    <s v="ID1483"/>
    <s v="Mr."/>
    <s v="Justin"/>
    <s v="Patronick"/>
    <x v="991"/>
    <x v="615"/>
    <s v="No"/>
    <x v="0"/>
    <x v="0"/>
    <x v="0"/>
    <x v="1"/>
    <x v="2"/>
    <x v="0"/>
    <n v="2"/>
    <n v="7054.41"/>
    <x v="1"/>
    <s v="Tier - 2"/>
    <x v="0"/>
    <d v="1978-06-24T00:00:00"/>
    <x v="9"/>
    <x v="0"/>
    <x v="1481"/>
  </r>
  <r>
    <s v="ID1484"/>
    <s v="Ms."/>
    <s v="Casey"/>
    <s v="Depasquale"/>
    <x v="683"/>
    <x v="176"/>
    <s v="No"/>
    <x v="0"/>
    <x v="0"/>
    <x v="0"/>
    <x v="1"/>
    <x v="1"/>
    <x v="2"/>
    <n v="1"/>
    <n v="7050.64"/>
    <x v="1"/>
    <s v="Tier - 3"/>
    <x v="3"/>
    <d v="1980-06-28T00:00:00"/>
    <x v="25"/>
    <x v="0"/>
    <x v="1482"/>
  </r>
  <r>
    <s v="ID1485"/>
    <s v="Ms."/>
    <s v="Amanda"/>
    <s v="Lavergne"/>
    <x v="992"/>
    <x v="196"/>
    <s v="No"/>
    <x v="0"/>
    <x v="0"/>
    <x v="0"/>
    <x v="1"/>
    <x v="0"/>
    <x v="2"/>
    <n v="0"/>
    <n v="7050.02"/>
    <x v="1"/>
    <s v="Tier - 1"/>
    <x v="2"/>
    <d v="1980-07-21T00:00:00"/>
    <x v="25"/>
    <x v="0"/>
    <x v="1483"/>
  </r>
  <r>
    <s v="ID1486"/>
    <s v="Ms."/>
    <s v="Ayako"/>
    <s v="Kawakami"/>
    <x v="993"/>
    <x v="507"/>
    <s v="No"/>
    <x v="0"/>
    <x v="0"/>
    <x v="0"/>
    <x v="1"/>
    <x v="1"/>
    <x v="2"/>
    <n v="1"/>
    <n v="7046.72"/>
    <x v="1"/>
    <s v="Tier - 3"/>
    <x v="0"/>
    <d v="1980-10-22T00:00:00"/>
    <x v="25"/>
    <x v="0"/>
    <x v="1484"/>
  </r>
  <r>
    <s v="ID1487"/>
    <s v="Ms."/>
    <s v="Emilee"/>
    <s v="Gonsalves"/>
    <x v="367"/>
    <x v="89"/>
    <s v="No"/>
    <x v="0"/>
    <x v="0"/>
    <x v="0"/>
    <x v="1"/>
    <x v="1"/>
    <x v="2"/>
    <n v="1"/>
    <n v="7045.5"/>
    <x v="1"/>
    <s v="Tier - 1"/>
    <x v="3"/>
    <d v="1980-07-26T00:00:00"/>
    <x v="25"/>
    <x v="0"/>
    <x v="1485"/>
  </r>
  <r>
    <s v="ID1488"/>
    <s v="Mr."/>
    <s v="Stephen"/>
    <s v="Peck"/>
    <x v="994"/>
    <x v="616"/>
    <s v="Yes"/>
    <x v="0"/>
    <x v="0"/>
    <x v="3"/>
    <x v="1"/>
    <x v="0"/>
    <x v="2"/>
    <n v="0"/>
    <n v="7042.11"/>
    <x v="1"/>
    <s v="Tier - 3"/>
    <x v="1"/>
    <d v="1995-10-29T00:00:00"/>
    <x v="40"/>
    <x v="0"/>
    <x v="1486"/>
  </r>
  <r>
    <s v="ID1489"/>
    <s v="Ms."/>
    <s v="Annemarie"/>
    <s v="Aure"/>
    <x v="995"/>
    <x v="617"/>
    <s v="No"/>
    <x v="0"/>
    <x v="0"/>
    <x v="0"/>
    <x v="1"/>
    <x v="2"/>
    <x v="0"/>
    <n v="2"/>
    <n v="7033.08"/>
    <x v="1"/>
    <s v="Tier - 2"/>
    <x v="0"/>
    <d v="1978-06-02T00:00:00"/>
    <x v="29"/>
    <x v="0"/>
    <x v="1487"/>
  </r>
  <r>
    <s v="ID1490"/>
    <s v="Ms."/>
    <s v="Ashley"/>
    <s v="Mattingly"/>
    <x v="996"/>
    <x v="316"/>
    <s v="Yes"/>
    <x v="0"/>
    <x v="1"/>
    <x v="3"/>
    <x v="1"/>
    <x v="2"/>
    <x v="2"/>
    <n v="0"/>
    <n v="7003.1"/>
    <x v="1"/>
    <s v="Tier - 3"/>
    <x v="0"/>
    <d v="1969-07-06T00:00:00"/>
    <x v="16"/>
    <x v="0"/>
    <x v="1488"/>
  </r>
  <r>
    <s v="ID1491"/>
    <s v="Ms."/>
    <s v="Leslie"/>
    <s v="Stelpflug"/>
    <x v="997"/>
    <x v="252"/>
    <s v="No"/>
    <x v="0"/>
    <x v="0"/>
    <x v="0"/>
    <x v="1"/>
    <x v="2"/>
    <x v="2"/>
    <n v="3"/>
    <n v="6989.95"/>
    <x v="1"/>
    <s v="Tier - 1"/>
    <x v="0"/>
    <d v="1982-09-01T00:00:00"/>
    <x v="37"/>
    <x v="0"/>
    <x v="1489"/>
  </r>
  <r>
    <s v="ID1492"/>
    <s v="Mr."/>
    <s v="Mauricio"/>
    <s v="Sanchez"/>
    <x v="67"/>
    <x v="391"/>
    <s v="No"/>
    <x v="0"/>
    <x v="0"/>
    <x v="0"/>
    <x v="1"/>
    <x v="0"/>
    <x v="2"/>
    <n v="2"/>
    <n v="6986.7"/>
    <x v="2"/>
    <s v="Tier - 1"/>
    <x v="1"/>
    <d v="1982-10-18T00:00:00"/>
    <x v="37"/>
    <x v="0"/>
    <x v="1490"/>
  </r>
  <r>
    <s v="ID1493"/>
    <s v="Mr."/>
    <s v="Kieran"/>
    <s v="Condon"/>
    <x v="393"/>
    <x v="90"/>
    <s v="Yes"/>
    <x v="0"/>
    <x v="0"/>
    <x v="0"/>
    <x v="1"/>
    <x v="2"/>
    <x v="2"/>
    <n v="3"/>
    <n v="6985.51"/>
    <x v="1"/>
    <s v="Tier - 2"/>
    <x v="9"/>
    <d v="1985-12-10T00:00:00"/>
    <x v="17"/>
    <x v="0"/>
    <x v="1491"/>
  </r>
  <r>
    <s v="ID1494"/>
    <s v="Ms."/>
    <s v="Elizabeth"/>
    <s v="Magato"/>
    <x v="998"/>
    <x v="234"/>
    <s v="Yes"/>
    <x v="0"/>
    <x v="0"/>
    <x v="3"/>
    <x v="1"/>
    <x v="2"/>
    <x v="0"/>
    <n v="1"/>
    <n v="6965.21"/>
    <x v="1"/>
    <s v="Tier - 3"/>
    <x v="0"/>
    <d v="1975-06-03T00:00:00"/>
    <x v="19"/>
    <x v="0"/>
    <x v="1492"/>
  </r>
  <r>
    <s v="ID1495"/>
    <s v="Mr."/>
    <s v="Zeke"/>
    <s v="Dombrowski"/>
    <x v="999"/>
    <x v="70"/>
    <s v="No"/>
    <x v="0"/>
    <x v="0"/>
    <x v="0"/>
    <x v="1"/>
    <x v="2"/>
    <x v="2"/>
    <n v="2"/>
    <n v="6951.12"/>
    <x v="1"/>
    <s v="Tier - 2"/>
    <x v="0"/>
    <d v="1980-08-18T00:00:00"/>
    <x v="25"/>
    <x v="0"/>
    <x v="1493"/>
  </r>
  <r>
    <s v="ID1496"/>
    <s v="Mr."/>
    <s v="Chip"/>
    <s v="Ohara"/>
    <x v="1000"/>
    <x v="536"/>
    <s v="No"/>
    <x v="0"/>
    <x v="0"/>
    <x v="0"/>
    <x v="1"/>
    <x v="0"/>
    <x v="0"/>
    <n v="0"/>
    <n v="6948.7"/>
    <x v="0"/>
    <s v="Tier - 2"/>
    <x v="1"/>
    <d v="1978-12-15T00:00:00"/>
    <x v="9"/>
    <x v="0"/>
    <x v="1494"/>
  </r>
  <r>
    <s v="ID1497"/>
    <s v="Mr."/>
    <s v="Miguel"/>
    <s v="Cifuentes"/>
    <x v="1001"/>
    <x v="145"/>
    <s v="No"/>
    <x v="0"/>
    <x v="0"/>
    <x v="0"/>
    <x v="1"/>
    <x v="2"/>
    <x v="2"/>
    <n v="2"/>
    <n v="6940.94"/>
    <x v="1"/>
    <s v="Tier - 3"/>
    <x v="0"/>
    <d v="1980-10-05T00:00:00"/>
    <x v="25"/>
    <x v="0"/>
    <x v="1495"/>
  </r>
  <r>
    <s v="ID1498"/>
    <s v="Mr."/>
    <s v="Brian"/>
    <s v="Keno"/>
    <x v="984"/>
    <x v="216"/>
    <s v="No"/>
    <x v="0"/>
    <x v="0"/>
    <x v="0"/>
    <x v="1"/>
    <x v="1"/>
    <x v="1"/>
    <n v="1"/>
    <n v="6940.91"/>
    <x v="1"/>
    <s v="Tier - 2"/>
    <x v="1"/>
    <d v="1980-08-30T00:00:00"/>
    <x v="25"/>
    <x v="0"/>
    <x v="1496"/>
  </r>
  <r>
    <s v="ID1499"/>
    <s v="Ms."/>
    <s v="Meghan"/>
    <s v="Bruce"/>
    <x v="1002"/>
    <x v="258"/>
    <s v="No"/>
    <x v="0"/>
    <x v="0"/>
    <x v="0"/>
    <x v="1"/>
    <x v="2"/>
    <x v="0"/>
    <n v="2"/>
    <n v="6938.11"/>
    <x v="1"/>
    <s v="Tier - 2"/>
    <x v="0"/>
    <d v="1978-11-29T00:00:00"/>
    <x v="9"/>
    <x v="0"/>
    <x v="1497"/>
  </r>
  <r>
    <s v="ID1500"/>
    <s v="Ms."/>
    <s v="Meredith"/>
    <s v="Lorch"/>
    <x v="1003"/>
    <x v="435"/>
    <s v="No"/>
    <x v="0"/>
    <x v="0"/>
    <x v="3"/>
    <x v="1"/>
    <x v="2"/>
    <x v="2"/>
    <n v="2"/>
    <n v="6933.24"/>
    <x v="1"/>
    <s v="Tier - 3"/>
    <x v="1"/>
    <d v="1984-09-05T00:00:00"/>
    <x v="32"/>
    <x v="0"/>
    <x v="1498"/>
  </r>
  <r>
    <s v="ID1501"/>
    <s v="Mrs."/>
    <s v="Millicent"/>
    <s v="Sullivan"/>
    <x v="842"/>
    <x v="270"/>
    <s v="No"/>
    <x v="0"/>
    <x v="0"/>
    <x v="0"/>
    <x v="1"/>
    <x v="1"/>
    <x v="2"/>
    <n v="3"/>
    <n v="6895.19"/>
    <x v="1"/>
    <s v="Tier - 3"/>
    <x v="2"/>
    <d v="1989-12-21T00:00:00"/>
    <x v="4"/>
    <x v="0"/>
    <x v="1499"/>
  </r>
  <r>
    <s v="ID1502"/>
    <s v="Ms."/>
    <s v="Kathleen"/>
    <s v="Cave"/>
    <x v="649"/>
    <x v="353"/>
    <s v="Yes"/>
    <x v="0"/>
    <x v="0"/>
    <x v="0"/>
    <x v="1"/>
    <x v="3"/>
    <x v="2"/>
    <n v="2"/>
    <n v="6877.98"/>
    <x v="1"/>
    <s v="Tier - 1"/>
    <x v="2"/>
    <d v="1985-09-10T00:00:00"/>
    <x v="17"/>
    <x v="0"/>
    <x v="1500"/>
  </r>
  <r>
    <s v="ID1503"/>
    <s v="Ms."/>
    <s v="Kimberly"/>
    <s v="Gudenkauf"/>
    <x v="1004"/>
    <x v="189"/>
    <s v="No"/>
    <x v="1"/>
    <x v="0"/>
    <x v="3"/>
    <x v="1"/>
    <x v="0"/>
    <x v="2"/>
    <n v="0"/>
    <n v="6876.53"/>
    <x v="1"/>
    <s v="Tier - 1"/>
    <x v="1"/>
    <d v="2004-12-24T00:00:00"/>
    <x v="41"/>
    <x v="2"/>
    <x v="1501"/>
  </r>
  <r>
    <s v="ID1504"/>
    <s v="Mr."/>
    <s v="Justin"/>
    <s v="Thomas"/>
    <x v="21"/>
    <x v="618"/>
    <s v="Yes"/>
    <x v="0"/>
    <x v="0"/>
    <x v="0"/>
    <x v="1"/>
    <x v="0"/>
    <x v="0"/>
    <n v="2"/>
    <n v="6875.96"/>
    <x v="1"/>
    <s v="Tier - 2"/>
    <x v="3"/>
    <d v="1981-06-23T00:00:00"/>
    <x v="36"/>
    <x v="0"/>
    <x v="1502"/>
  </r>
  <r>
    <s v="ID1505"/>
    <s v="Mr."/>
    <s v="Tristan"/>
    <s v="Holley"/>
    <x v="988"/>
    <x v="324"/>
    <s v="Yes"/>
    <x v="0"/>
    <x v="1"/>
    <x v="3"/>
    <x v="1"/>
    <x v="2"/>
    <x v="2"/>
    <n v="0"/>
    <n v="6868.39"/>
    <x v="1"/>
    <s v="Tier - 2"/>
    <x v="0"/>
    <d v="1969-10-23T00:00:00"/>
    <x v="16"/>
    <x v="0"/>
    <x v="1503"/>
  </r>
  <r>
    <s v="ID1506"/>
    <s v="Ms."/>
    <s v="Traci"/>
    <s v="Kemble"/>
    <x v="1005"/>
    <x v="461"/>
    <s v="No"/>
    <x v="0"/>
    <x v="0"/>
    <x v="0"/>
    <x v="1"/>
    <x v="2"/>
    <x v="0"/>
    <n v="2"/>
    <n v="6863.49"/>
    <x v="1"/>
    <s v="Tier - 1"/>
    <x v="0"/>
    <d v="1978-08-05T00:00:00"/>
    <x v="9"/>
    <x v="0"/>
    <x v="1504"/>
  </r>
  <r>
    <s v="ID1507"/>
    <s v="Mr."/>
    <s v="Justin"/>
    <s v="Bentley"/>
    <x v="305"/>
    <x v="537"/>
    <s v="Yes"/>
    <x v="0"/>
    <x v="0"/>
    <x v="0"/>
    <x v="1"/>
    <x v="2"/>
    <x v="0"/>
    <n v="1"/>
    <n v="6858.48"/>
    <x v="1"/>
    <s v="Tier - 2"/>
    <x v="9"/>
    <d v="1981-06-19T00:00:00"/>
    <x v="36"/>
    <x v="0"/>
    <x v="1505"/>
  </r>
  <r>
    <s v="ID1508"/>
    <s v="Mr."/>
    <s v="Logan"/>
    <s v="Jones"/>
    <x v="1006"/>
    <x v="495"/>
    <s v="No"/>
    <x v="0"/>
    <x v="1"/>
    <x v="3"/>
    <x v="1"/>
    <x v="0"/>
    <x v="2"/>
    <n v="1"/>
    <n v="6849.03"/>
    <x v="1"/>
    <s v="Tier - 2"/>
    <x v="3"/>
    <d v="1979-11-04T00:00:00"/>
    <x v="18"/>
    <x v="0"/>
    <x v="1506"/>
  </r>
  <r>
    <s v="ID1509"/>
    <s v="Mr."/>
    <s v="Sebastien"/>
    <s v="Tremblay"/>
    <x v="1007"/>
    <x v="562"/>
    <s v="No"/>
    <x v="0"/>
    <x v="0"/>
    <x v="0"/>
    <x v="1"/>
    <x v="2"/>
    <x v="1"/>
    <n v="2"/>
    <n v="6843.17"/>
    <x v="1"/>
    <s v="Tier - 1"/>
    <x v="0"/>
    <d v="1977-06-15T00:00:00"/>
    <x v="29"/>
    <x v="0"/>
    <x v="1507"/>
  </r>
  <r>
    <s v="ID1510"/>
    <s v="Ms."/>
    <s v="Tiffany"/>
    <s v="Bellucci"/>
    <x v="1008"/>
    <x v="86"/>
    <s v="No"/>
    <x v="1"/>
    <x v="0"/>
    <x v="3"/>
    <x v="1"/>
    <x v="0"/>
    <x v="2"/>
    <n v="0"/>
    <n v="6842.28"/>
    <x v="1"/>
    <s v="Tier - 1"/>
    <x v="1"/>
    <d v="2000-11-30T00:00:00"/>
    <x v="21"/>
    <x v="0"/>
    <x v="1508"/>
  </r>
  <r>
    <s v="ID1511"/>
    <s v="Mr."/>
    <s v="Matthew"/>
    <s v="Collins"/>
    <x v="497"/>
    <x v="47"/>
    <s v="No"/>
    <x v="0"/>
    <x v="1"/>
    <x v="3"/>
    <x v="1"/>
    <x v="1"/>
    <x v="2"/>
    <n v="0"/>
    <n v="6837.37"/>
    <x v="2"/>
    <s v="Tier - 1"/>
    <x v="4"/>
    <d v="1979-07-15T00:00:00"/>
    <x v="18"/>
    <x v="0"/>
    <x v="1509"/>
  </r>
  <r>
    <s v="ID1512"/>
    <s v="Mr."/>
    <s v="Luke"/>
    <s v="Gillman"/>
    <x v="1009"/>
    <x v="106"/>
    <s v="No"/>
    <x v="0"/>
    <x v="0"/>
    <x v="0"/>
    <x v="1"/>
    <x v="0"/>
    <x v="1"/>
    <n v="0"/>
    <n v="6827.69"/>
    <x v="1"/>
    <s v="Tier - 2"/>
    <x v="13"/>
    <d v="1994-07-08T00:00:00"/>
    <x v="6"/>
    <x v="0"/>
    <x v="1510"/>
  </r>
  <r>
    <s v="ID1513"/>
    <s v="Ms."/>
    <s v="Leigh"/>
    <s v="West"/>
    <x v="1010"/>
    <x v="619"/>
    <s v="Yes"/>
    <x v="0"/>
    <x v="0"/>
    <x v="3"/>
    <x v="1"/>
    <x v="2"/>
    <x v="0"/>
    <n v="1"/>
    <n v="6809.46"/>
    <x v="1"/>
    <s v="Tier - 1"/>
    <x v="1"/>
    <d v="1975-08-17T00:00:00"/>
    <x v="27"/>
    <x v="0"/>
    <x v="1511"/>
  </r>
  <r>
    <s v="ID1514"/>
    <s v="Mr."/>
    <s v="Yosuke"/>
    <s v="Chida"/>
    <x v="191"/>
    <x v="67"/>
    <s v="No"/>
    <x v="0"/>
    <x v="0"/>
    <x v="0"/>
    <x v="1"/>
    <x v="1"/>
    <x v="2"/>
    <n v="5"/>
    <n v="6799.46"/>
    <x v="0"/>
    <s v="Tier - 2"/>
    <x v="7"/>
    <d v="1991-06-29T00:00:00"/>
    <x v="42"/>
    <x v="0"/>
    <x v="1512"/>
  </r>
  <r>
    <s v="ID1515"/>
    <s v="Mr."/>
    <s v="Matthew"/>
    <s v="Reisenauer"/>
    <x v="26"/>
    <x v="419"/>
    <s v="Yes"/>
    <x v="0"/>
    <x v="0"/>
    <x v="0"/>
    <x v="1"/>
    <x v="0"/>
    <x v="2"/>
    <n v="3"/>
    <n v="6796.86"/>
    <x v="2"/>
    <s v="Tier - 3"/>
    <x v="1"/>
    <d v="1985-12-24T00:00:00"/>
    <x v="17"/>
    <x v="0"/>
    <x v="1513"/>
  </r>
  <r>
    <s v="ID1516"/>
    <s v="Mr."/>
    <s v="Jacob"/>
    <s v="Rosenberg-Wohl"/>
    <x v="1011"/>
    <x v="24"/>
    <s v="No"/>
    <x v="0"/>
    <x v="0"/>
    <x v="0"/>
    <x v="1"/>
    <x v="2"/>
    <x v="2"/>
    <n v="2"/>
    <n v="6781.52"/>
    <x v="1"/>
    <s v="Tier - 2"/>
    <x v="0"/>
    <d v="1980-11-23T00:00:00"/>
    <x v="25"/>
    <x v="0"/>
    <x v="1514"/>
  </r>
  <r>
    <s v="ID1517"/>
    <s v="Ms."/>
    <s v="Jodi"/>
    <s v="Theriault"/>
    <x v="61"/>
    <x v="429"/>
    <s v="Yes"/>
    <x v="0"/>
    <x v="0"/>
    <x v="0"/>
    <x v="1"/>
    <x v="0"/>
    <x v="0"/>
    <n v="1"/>
    <n v="6781.35"/>
    <x v="1"/>
    <s v="Tier - 1"/>
    <x v="0"/>
    <d v="1981-10-08T00:00:00"/>
    <x v="36"/>
    <x v="0"/>
    <x v="1515"/>
  </r>
  <r>
    <s v="ID1518"/>
    <s v="Ms."/>
    <s v="Lauren"/>
    <s v="Manuel"/>
    <x v="21"/>
    <x v="620"/>
    <s v="Yes"/>
    <x v="0"/>
    <x v="0"/>
    <x v="0"/>
    <x v="1"/>
    <x v="0"/>
    <x v="0"/>
    <n v="1"/>
    <n v="6775.96"/>
    <x v="1"/>
    <s v="Tier - 3"/>
    <x v="3"/>
    <d v="1981-09-03T00:00:00"/>
    <x v="36"/>
    <x v="0"/>
    <x v="1516"/>
  </r>
  <r>
    <s v="ID1519"/>
    <s v="Ms."/>
    <s v="Misti"/>
    <s v="Demko"/>
    <x v="909"/>
    <x v="543"/>
    <s v="Yes"/>
    <x v="0"/>
    <x v="0"/>
    <x v="0"/>
    <x v="1"/>
    <x v="1"/>
    <x v="0"/>
    <n v="1"/>
    <n v="6770.19"/>
    <x v="1"/>
    <s v="Tier - 3"/>
    <x v="0"/>
    <d v="1981-09-21T00:00:00"/>
    <x v="36"/>
    <x v="0"/>
    <x v="1517"/>
  </r>
  <r>
    <s v="ID1520"/>
    <s v="Ms."/>
    <s v="Angela"/>
    <s v="Battaglia"/>
    <x v="1012"/>
    <x v="339"/>
    <s v="Yes"/>
    <x v="0"/>
    <x v="0"/>
    <x v="3"/>
    <x v="1"/>
    <x v="2"/>
    <x v="2"/>
    <n v="3"/>
    <n v="6753.04"/>
    <x v="1"/>
    <s v="Tier - 2"/>
    <x v="2"/>
    <d v="1988-10-10T00:00:00"/>
    <x v="23"/>
    <x v="0"/>
    <x v="1518"/>
  </r>
  <r>
    <s v="ID1521"/>
    <s v="Mr."/>
    <s v="Jonathan"/>
    <s v="Follo"/>
    <x v="1013"/>
    <x v="117"/>
    <s v="Yes"/>
    <x v="0"/>
    <x v="0"/>
    <x v="1"/>
    <x v="1"/>
    <x v="3"/>
    <x v="2"/>
    <n v="0"/>
    <n v="6750.27"/>
    <x v="2"/>
    <s v="Tier - 2"/>
    <x v="0"/>
    <d v="1966-12-09T00:00:00"/>
    <x v="24"/>
    <x v="1"/>
    <x v="1519"/>
  </r>
  <r>
    <s v="ID1522"/>
    <s v="Ms."/>
    <s v="Victoria"/>
    <s v="Barana"/>
    <x v="1014"/>
    <x v="621"/>
    <s v="Yes"/>
    <x v="0"/>
    <x v="0"/>
    <x v="1"/>
    <x v="1"/>
    <x v="2"/>
    <x v="0"/>
    <n v="0"/>
    <n v="6749.63"/>
    <x v="1"/>
    <s v="Tier - 1"/>
    <x v="0"/>
    <d v="1970-06-17T00:00:00"/>
    <x v="2"/>
    <x v="0"/>
    <x v="1520"/>
  </r>
  <r>
    <s v="ID1523"/>
    <s v="Mr."/>
    <s v="Adrian"/>
    <s v="Lysaght"/>
    <x v="467"/>
    <x v="5"/>
    <s v="Yes"/>
    <x v="0"/>
    <x v="0"/>
    <x v="3"/>
    <x v="1"/>
    <x v="1"/>
    <x v="0"/>
    <n v="3"/>
    <n v="6748.59"/>
    <x v="2"/>
    <s v="Tier - 1"/>
    <x v="4"/>
    <d v="1986-06-05T00:00:00"/>
    <x v="17"/>
    <x v="0"/>
    <x v="1521"/>
  </r>
  <r>
    <s v="ID1524"/>
    <s v="Mr."/>
    <s v="Andrew"/>
    <s v="Chalmers"/>
    <x v="589"/>
    <x v="535"/>
    <s v="Yes"/>
    <x v="0"/>
    <x v="0"/>
    <x v="3"/>
    <x v="1"/>
    <x v="1"/>
    <x v="0"/>
    <n v="3"/>
    <n v="6746.74"/>
    <x v="2"/>
    <s v="Tier - 2"/>
    <x v="4"/>
    <d v="1986-08-07T00:00:00"/>
    <x v="26"/>
    <x v="0"/>
    <x v="1522"/>
  </r>
  <r>
    <s v="ID1525"/>
    <s v="Mr."/>
    <s v="Jason"/>
    <s v="Phillippi"/>
    <x v="1015"/>
    <x v="461"/>
    <s v="No"/>
    <x v="0"/>
    <x v="0"/>
    <x v="0"/>
    <x v="1"/>
    <x v="3"/>
    <x v="0"/>
    <n v="0"/>
    <n v="6738.84"/>
    <x v="2"/>
    <s v="Tier - 1"/>
    <x v="1"/>
    <d v="1968-07-18T00:00:00"/>
    <x v="0"/>
    <x v="0"/>
    <x v="1523"/>
  </r>
  <r>
    <s v="ID1526"/>
    <s v="Ms."/>
    <s v="Rachel"/>
    <s v="MacPherson"/>
    <x v="1016"/>
    <x v="104"/>
    <s v="No"/>
    <x v="0"/>
    <x v="0"/>
    <x v="0"/>
    <x v="1"/>
    <x v="2"/>
    <x v="0"/>
    <n v="2"/>
    <n v="6737.98"/>
    <x v="1"/>
    <s v="Tier - 3"/>
    <x v="0"/>
    <d v="1978-10-21T00:00:00"/>
    <x v="9"/>
    <x v="0"/>
    <x v="1524"/>
  </r>
  <r>
    <s v="ID1527"/>
    <s v="Ms."/>
    <s v="Susan"/>
    <s v="Delfidio"/>
    <x v="1017"/>
    <x v="56"/>
    <s v="No"/>
    <x v="0"/>
    <x v="0"/>
    <x v="0"/>
    <x v="1"/>
    <x v="0"/>
    <x v="1"/>
    <n v="0"/>
    <n v="6721.37"/>
    <x v="1"/>
    <s v="Tier - 1"/>
    <x v="1"/>
    <d v="1994-06-13T00:00:00"/>
    <x v="6"/>
    <x v="0"/>
    <x v="1525"/>
  </r>
  <r>
    <s v="ID1528"/>
    <s v="Mr."/>
    <s v="Cameron"/>
    <s v="Cummings"/>
    <x v="1018"/>
    <x v="249"/>
    <s v="Yes"/>
    <x v="0"/>
    <x v="1"/>
    <x v="3"/>
    <x v="1"/>
    <x v="2"/>
    <x v="2"/>
    <n v="2"/>
    <n v="6710.19"/>
    <x v="2"/>
    <s v="Tier - 3"/>
    <x v="1"/>
    <d v="1983-06-12T00:00:00"/>
    <x v="33"/>
    <x v="0"/>
    <x v="1526"/>
  </r>
  <r>
    <s v="ID1529"/>
    <s v="Ms."/>
    <s v="Claudia"/>
    <s v="Schroegel"/>
    <x v="1019"/>
    <x v="398"/>
    <s v="No"/>
    <x v="0"/>
    <x v="0"/>
    <x v="0"/>
    <x v="1"/>
    <x v="2"/>
    <x v="0"/>
    <n v="0"/>
    <n v="6706.47"/>
    <x v="1"/>
    <s v="Tier - 1"/>
    <x v="0"/>
    <d v="1971-12-12T00:00:00"/>
    <x v="14"/>
    <x v="0"/>
    <x v="1527"/>
  </r>
  <r>
    <s v="ID1530"/>
    <s v="Ms."/>
    <s v="Kate"/>
    <s v="Williams"/>
    <x v="1020"/>
    <x v="12"/>
    <s v="No"/>
    <x v="0"/>
    <x v="0"/>
    <x v="0"/>
    <x v="1"/>
    <x v="3"/>
    <x v="0"/>
    <n v="0"/>
    <n v="6700.56"/>
    <x v="2"/>
    <s v="Tier - 1"/>
    <x v="1"/>
    <d v="1968-07-13T00:00:00"/>
    <x v="0"/>
    <x v="0"/>
    <x v="1528"/>
  </r>
  <r>
    <s v="ID1531"/>
    <s v="Ms."/>
    <s v="Nicole"/>
    <s v="Casey"/>
    <x v="424"/>
    <x v="450"/>
    <s v="Yes"/>
    <x v="0"/>
    <x v="0"/>
    <x v="0"/>
    <x v="1"/>
    <x v="2"/>
    <x v="2"/>
    <n v="2"/>
    <n v="6686.43"/>
    <x v="1"/>
    <s v="Tier - 3"/>
    <x v="1"/>
    <d v="1985-07-09T00:00:00"/>
    <x v="17"/>
    <x v="0"/>
    <x v="1529"/>
  </r>
  <r>
    <s v="ID1532"/>
    <s v="Mr."/>
    <s v="Jack"/>
    <s v="Randall"/>
    <x v="1021"/>
    <x v="81"/>
    <s v="No"/>
    <x v="0"/>
    <x v="0"/>
    <x v="0"/>
    <x v="1"/>
    <x v="0"/>
    <x v="2"/>
    <n v="5"/>
    <n v="6666.24"/>
    <x v="2"/>
    <s v="Tier - 1"/>
    <x v="3"/>
    <d v="1989-10-20T00:00:00"/>
    <x v="4"/>
    <x v="0"/>
    <x v="1530"/>
  </r>
  <r>
    <s v="ID1533"/>
    <s v="Mr."/>
    <s v="Gregory"/>
    <s v="Doyon"/>
    <x v="1022"/>
    <x v="13"/>
    <s v="Yes"/>
    <x v="0"/>
    <x v="0"/>
    <x v="0"/>
    <x v="1"/>
    <x v="1"/>
    <x v="0"/>
    <n v="1"/>
    <n v="6664.69"/>
    <x v="2"/>
    <s v="Tier - 1"/>
    <x v="1"/>
    <d v="1981-09-17T00:00:00"/>
    <x v="36"/>
    <x v="0"/>
    <x v="1531"/>
  </r>
  <r>
    <s v="ID1534"/>
    <s v="Ms."/>
    <s v="Rebecca"/>
    <s v="Sankey"/>
    <x v="1023"/>
    <x v="47"/>
    <s v="No"/>
    <x v="0"/>
    <x v="0"/>
    <x v="0"/>
    <x v="1"/>
    <x v="2"/>
    <x v="2"/>
    <n v="3"/>
    <n v="6664.32"/>
    <x v="1"/>
    <s v="Tier - 2"/>
    <x v="0"/>
    <d v="1982-09-27T00:00:00"/>
    <x v="37"/>
    <x v="0"/>
    <x v="1532"/>
  </r>
  <r>
    <s v="ID1535"/>
    <s v="Mr."/>
    <s v="Adam"/>
    <s v="Stilgenbauer"/>
    <x v="687"/>
    <x v="117"/>
    <s v="No"/>
    <x v="0"/>
    <x v="0"/>
    <x v="0"/>
    <x v="1"/>
    <x v="0"/>
    <x v="2"/>
    <n v="5"/>
    <n v="6653.79"/>
    <x v="1"/>
    <s v="Tier - 1"/>
    <x v="0"/>
    <d v="1989-11-19T00:00:00"/>
    <x v="4"/>
    <x v="0"/>
    <x v="1533"/>
  </r>
  <r>
    <s v="ID1536"/>
    <s v="Mr."/>
    <s v="Ryan"/>
    <s v="Jaskiewicz"/>
    <x v="1024"/>
    <x v="115"/>
    <s v="No"/>
    <x v="0"/>
    <x v="0"/>
    <x v="3"/>
    <x v="1"/>
    <x v="2"/>
    <x v="2"/>
    <n v="3"/>
    <n v="6652.53"/>
    <x v="2"/>
    <s v="Tier - 2"/>
    <x v="0"/>
    <d v="1984-07-01T00:00:00"/>
    <x v="32"/>
    <x v="0"/>
    <x v="1534"/>
  </r>
  <r>
    <s v="ID1537"/>
    <s v="Ms."/>
    <s v="Jackie"/>
    <s v="Deppen"/>
    <x v="1025"/>
    <x v="293"/>
    <s v="Yes"/>
    <x v="0"/>
    <x v="0"/>
    <x v="1"/>
    <x v="1"/>
    <x v="3"/>
    <x v="0"/>
    <n v="0"/>
    <n v="6651.26"/>
    <x v="1"/>
    <s v="Tier - 3"/>
    <x v="0"/>
    <d v="1970-11-08T00:00:00"/>
    <x v="2"/>
    <x v="0"/>
    <x v="1535"/>
  </r>
  <r>
    <s v="ID1538"/>
    <s v="Mr."/>
    <s v="Chris"/>
    <s v="Hine"/>
    <x v="1026"/>
    <x v="507"/>
    <s v="No"/>
    <x v="0"/>
    <x v="0"/>
    <x v="3"/>
    <x v="1"/>
    <x v="3"/>
    <x v="2"/>
    <n v="2"/>
    <n v="6640.54"/>
    <x v="1"/>
    <s v="Tier - 3"/>
    <x v="9"/>
    <d v="1984-12-08T00:00:00"/>
    <x v="32"/>
    <x v="0"/>
    <x v="1536"/>
  </r>
  <r>
    <s v="ID1539"/>
    <s v="Mr."/>
    <s v="Tyler"/>
    <s v="Mathews"/>
    <x v="820"/>
    <x v="419"/>
    <s v="No"/>
    <x v="0"/>
    <x v="0"/>
    <x v="0"/>
    <x v="1"/>
    <x v="1"/>
    <x v="2"/>
    <n v="3"/>
    <n v="6639.3"/>
    <x v="1"/>
    <s v="Tier - 2"/>
    <x v="13"/>
    <d v="1990-06-06T00:00:00"/>
    <x v="4"/>
    <x v="0"/>
    <x v="1537"/>
  </r>
  <r>
    <s v="ID1540"/>
    <s v="Ms."/>
    <s v="Yoshie"/>
    <s v="Yabu"/>
    <x v="307"/>
    <x v="587"/>
    <s v="No"/>
    <x v="0"/>
    <x v="1"/>
    <x v="3"/>
    <x v="1"/>
    <x v="0"/>
    <x v="2"/>
    <n v="0"/>
    <n v="6638.16"/>
    <x v="1"/>
    <s v="Tier - 1"/>
    <x v="1"/>
    <d v="2003-09-04T00:00:00"/>
    <x v="39"/>
    <x v="0"/>
    <x v="1538"/>
  </r>
  <r>
    <s v="ID1541"/>
    <s v="Ms."/>
    <s v="Lauren"/>
    <s v="Strang"/>
    <x v="1027"/>
    <x v="622"/>
    <s v="No"/>
    <x v="0"/>
    <x v="0"/>
    <x v="1"/>
    <x v="1"/>
    <x v="2"/>
    <x v="0"/>
    <n v="0"/>
    <n v="6630.31"/>
    <x v="1"/>
    <s v="Tier - 1"/>
    <x v="0"/>
    <d v="1973-08-29T00:00:00"/>
    <x v="30"/>
    <x v="0"/>
    <x v="1539"/>
  </r>
  <r>
    <s v="ID1542"/>
    <s v="Mr."/>
    <s v="Mason"/>
    <s v="Frank"/>
    <x v="759"/>
    <x v="180"/>
    <s v="No"/>
    <x v="0"/>
    <x v="0"/>
    <x v="0"/>
    <x v="1"/>
    <x v="0"/>
    <x v="2"/>
    <n v="1"/>
    <n v="6610.11"/>
    <x v="2"/>
    <s v="Tier - 2"/>
    <x v="5"/>
    <d v="1982-08-28T00:00:00"/>
    <x v="37"/>
    <x v="0"/>
    <x v="1540"/>
  </r>
  <r>
    <s v="ID1543"/>
    <s v="Mr."/>
    <s v="Ryan"/>
    <s v="Shanley"/>
    <x v="801"/>
    <x v="119"/>
    <s v="No"/>
    <x v="0"/>
    <x v="0"/>
    <x v="0"/>
    <x v="1"/>
    <x v="1"/>
    <x v="1"/>
    <n v="2"/>
    <n v="6600.36"/>
    <x v="1"/>
    <s v="Tier - 3"/>
    <x v="3"/>
    <d v="1982-11-07T00:00:00"/>
    <x v="37"/>
    <x v="0"/>
    <x v="1541"/>
  </r>
  <r>
    <s v="ID1544"/>
    <s v="Mr."/>
    <s v="Arturo"/>
    <s v="Mancebo"/>
    <x v="50"/>
    <x v="623"/>
    <s v="No"/>
    <x v="0"/>
    <x v="0"/>
    <x v="0"/>
    <x v="1"/>
    <x v="0"/>
    <x v="1"/>
    <n v="1"/>
    <n v="6600.21"/>
    <x v="2"/>
    <s v="Tier - 2"/>
    <x v="4"/>
    <d v="1982-12-29T00:00:00"/>
    <x v="37"/>
    <x v="0"/>
    <x v="1542"/>
  </r>
  <r>
    <s v="ID1545"/>
    <s v="Mr."/>
    <s v="Jake"/>
    <s v="Keehan"/>
    <x v="1028"/>
    <x v="585"/>
    <s v="No"/>
    <x v="0"/>
    <x v="0"/>
    <x v="0"/>
    <x v="1"/>
    <x v="2"/>
    <x v="2"/>
    <n v="2"/>
    <n v="6593.51"/>
    <x v="1"/>
    <s v="Tier - 1"/>
    <x v="0"/>
    <d v="1982-11-22T00:00:00"/>
    <x v="37"/>
    <x v="0"/>
    <x v="1543"/>
  </r>
  <r>
    <s v="ID1546"/>
    <s v="Ms."/>
    <s v="Sarah"/>
    <s v="Mahaney"/>
    <x v="105"/>
    <x v="40"/>
    <s v="No"/>
    <x v="0"/>
    <x v="0"/>
    <x v="3"/>
    <x v="1"/>
    <x v="0"/>
    <x v="2"/>
    <n v="2"/>
    <n v="6571.54"/>
    <x v="1"/>
    <s v="Tier - 3"/>
    <x v="3"/>
    <d v="1984-10-05T00:00:00"/>
    <x v="32"/>
    <x v="0"/>
    <x v="1544"/>
  </r>
  <r>
    <s v="ID1547"/>
    <s v="Ms."/>
    <s v="Alison"/>
    <s v="Nolan"/>
    <x v="520"/>
    <x v="624"/>
    <s v="Yes"/>
    <x v="0"/>
    <x v="0"/>
    <x v="0"/>
    <x v="1"/>
    <x v="0"/>
    <x v="0"/>
    <n v="0"/>
    <n v="6571.02"/>
    <x v="1"/>
    <s v="Tier - 1"/>
    <x v="1"/>
    <d v="1981-07-20T00:00:00"/>
    <x v="36"/>
    <x v="0"/>
    <x v="1545"/>
  </r>
  <r>
    <s v="ID1548"/>
    <s v="Ms."/>
    <s v="Karen"/>
    <s v="Sobrino"/>
    <x v="384"/>
    <x v="49"/>
    <s v="No"/>
    <x v="0"/>
    <x v="0"/>
    <x v="3"/>
    <x v="1"/>
    <x v="1"/>
    <x v="2"/>
    <n v="1"/>
    <n v="6555.07"/>
    <x v="1"/>
    <s v="Tier - 2"/>
    <x v="2"/>
    <d v="1984-09-20T00:00:00"/>
    <x v="32"/>
    <x v="0"/>
    <x v="1546"/>
  </r>
  <r>
    <s v="ID1549"/>
    <s v="Mr."/>
    <s v="Thomas"/>
    <s v="Gennaro"/>
    <x v="1029"/>
    <x v="519"/>
    <s v="No"/>
    <x v="0"/>
    <x v="0"/>
    <x v="0"/>
    <x v="1"/>
    <x v="3"/>
    <x v="0"/>
    <n v="0"/>
    <n v="6552.01"/>
    <x v="2"/>
    <s v="Tier - 2"/>
    <x v="0"/>
    <d v="1968-12-11T00:00:00"/>
    <x v="0"/>
    <x v="0"/>
    <x v="1547"/>
  </r>
  <r>
    <s v="ID1550"/>
    <s v="Ms."/>
    <s v="Stephanie"/>
    <s v="Mayer"/>
    <x v="1030"/>
    <x v="195"/>
    <s v="No"/>
    <x v="0"/>
    <x v="0"/>
    <x v="0"/>
    <x v="1"/>
    <x v="0"/>
    <x v="1"/>
    <n v="3"/>
    <n v="6551.75"/>
    <x v="1"/>
    <s v="Tier - 2"/>
    <x v="2"/>
    <d v="1989-08-06T00:00:00"/>
    <x v="4"/>
    <x v="0"/>
    <x v="1548"/>
  </r>
  <r>
    <s v="ID1551"/>
    <s v="Mr."/>
    <s v="Ezra"/>
    <s v="Becker"/>
    <x v="276"/>
    <x v="625"/>
    <s v="Yes"/>
    <x v="0"/>
    <x v="0"/>
    <x v="3"/>
    <x v="1"/>
    <x v="1"/>
    <x v="0"/>
    <n v="3"/>
    <n v="6548.2"/>
    <x v="1"/>
    <s v="Tier - 3"/>
    <x v="1"/>
    <d v="1986-12-18T00:00:00"/>
    <x v="26"/>
    <x v="0"/>
    <x v="1549"/>
  </r>
  <r>
    <s v="ID1552"/>
    <s v="Mr."/>
    <s v="Jim"/>
    <s v="Moore"/>
    <x v="1031"/>
    <x v="56"/>
    <s v="Yes"/>
    <x v="0"/>
    <x v="1"/>
    <x v="3"/>
    <x v="1"/>
    <x v="3"/>
    <x v="1"/>
    <n v="0"/>
    <n v="6546.16"/>
    <x v="1"/>
    <s v="Tier - 3"/>
    <x v="0"/>
    <d v="1969-12-03T00:00:00"/>
    <x v="16"/>
    <x v="0"/>
    <x v="1550"/>
  </r>
  <r>
    <s v="ID1553"/>
    <s v="Mr."/>
    <s v="Ari"/>
    <s v="Platt"/>
    <x v="643"/>
    <x v="374"/>
    <s v="No"/>
    <x v="0"/>
    <x v="0"/>
    <x v="0"/>
    <x v="1"/>
    <x v="2"/>
    <x v="2"/>
    <n v="3"/>
    <n v="6536.68"/>
    <x v="1"/>
    <s v="Tier - 2"/>
    <x v="1"/>
    <d v="1982-10-02T00:00:00"/>
    <x v="37"/>
    <x v="0"/>
    <x v="1551"/>
  </r>
  <r>
    <s v="ID1554"/>
    <s v="Ms."/>
    <s v="Fanny"/>
    <s v="Brodeur"/>
    <x v="837"/>
    <x v="82"/>
    <s v="No"/>
    <x v="0"/>
    <x v="0"/>
    <x v="0"/>
    <x v="1"/>
    <x v="2"/>
    <x v="2"/>
    <n v="3"/>
    <n v="6532.04"/>
    <x v="1"/>
    <s v="Tier - 1"/>
    <x v="0"/>
    <d v="1982-08-12T00:00:00"/>
    <x v="37"/>
    <x v="0"/>
    <x v="1552"/>
  </r>
  <r>
    <s v="ID1555"/>
    <s v="Ms."/>
    <s v="Heather"/>
    <s v="Knight"/>
    <x v="1032"/>
    <x v="133"/>
    <s v="Yes"/>
    <x v="0"/>
    <x v="0"/>
    <x v="0"/>
    <x v="1"/>
    <x v="2"/>
    <x v="2"/>
    <n v="2"/>
    <n v="6529.21"/>
    <x v="1"/>
    <s v="Tier - 1"/>
    <x v="0"/>
    <d v="1976-10-23T00:00:00"/>
    <x v="1"/>
    <x v="0"/>
    <x v="1553"/>
  </r>
  <r>
    <s v="ID1556"/>
    <s v="Mr."/>
    <s v="Peter"/>
    <s v="Richter"/>
    <x v="222"/>
    <x v="31"/>
    <s v="No"/>
    <x v="0"/>
    <x v="0"/>
    <x v="0"/>
    <x v="1"/>
    <x v="0"/>
    <x v="2"/>
    <n v="0"/>
    <n v="6512.24"/>
    <x v="1"/>
    <s v="Tier - 1"/>
    <x v="13"/>
    <d v="1994-07-07T00:00:00"/>
    <x v="6"/>
    <x v="0"/>
    <x v="1554"/>
  </r>
  <r>
    <s v="ID1557"/>
    <s v="Ms."/>
    <s v="Catherine"/>
    <s v="Jubinski"/>
    <x v="326"/>
    <x v="124"/>
    <s v="No"/>
    <x v="0"/>
    <x v="0"/>
    <x v="0"/>
    <x v="1"/>
    <x v="1"/>
    <x v="2"/>
    <n v="1"/>
    <n v="6500.24"/>
    <x v="1"/>
    <s v="Tier - 2"/>
    <x v="0"/>
    <d v="1982-08-28T00:00:00"/>
    <x v="37"/>
    <x v="0"/>
    <x v="1555"/>
  </r>
  <r>
    <s v="ID1558"/>
    <s v="Ms."/>
    <s v="Kelly"/>
    <s v="Wall"/>
    <x v="941"/>
    <x v="152"/>
    <s v="No"/>
    <x v="0"/>
    <x v="0"/>
    <x v="0"/>
    <x v="1"/>
    <x v="1"/>
    <x v="2"/>
    <n v="1"/>
    <n v="6496.89"/>
    <x v="1"/>
    <s v="Tier - 3"/>
    <x v="3"/>
    <d v="1982-10-09T00:00:00"/>
    <x v="37"/>
    <x v="0"/>
    <x v="1556"/>
  </r>
  <r>
    <s v="ID1559"/>
    <s v="Ms."/>
    <s v="Janel"/>
    <s v="McKay"/>
    <x v="1033"/>
    <x v="428"/>
    <s v="Yes"/>
    <x v="0"/>
    <x v="0"/>
    <x v="1"/>
    <x v="1"/>
    <x v="3"/>
    <x v="0"/>
    <n v="0"/>
    <n v="6481.67"/>
    <x v="1"/>
    <s v="Tier - 2"/>
    <x v="0"/>
    <d v="1970-12-01T00:00:00"/>
    <x v="2"/>
    <x v="0"/>
    <x v="1557"/>
  </r>
  <r>
    <s v="ID1560"/>
    <s v="Ms."/>
    <s v="Yann"/>
    <s v="Oh"/>
    <x v="528"/>
    <x v="334"/>
    <s v="No"/>
    <x v="0"/>
    <x v="0"/>
    <x v="0"/>
    <x v="1"/>
    <x v="0"/>
    <x v="1"/>
    <n v="0"/>
    <n v="6474.01"/>
    <x v="1"/>
    <s v="Tier - 3"/>
    <x v="3"/>
    <d v="1980-06-08T00:00:00"/>
    <x v="18"/>
    <x v="0"/>
    <x v="1558"/>
  </r>
  <r>
    <s v="ID1561"/>
    <s v="Mr."/>
    <s v="Zachary"/>
    <s v="Kessell"/>
    <x v="397"/>
    <x v="42"/>
    <s v="Yes"/>
    <x v="0"/>
    <x v="0"/>
    <x v="0"/>
    <x v="1"/>
    <x v="1"/>
    <x v="0"/>
    <n v="1"/>
    <n v="6473.15"/>
    <x v="1"/>
    <s v="Tier - 2"/>
    <x v="0"/>
    <d v="1981-07-27T00:00:00"/>
    <x v="36"/>
    <x v="0"/>
    <x v="1559"/>
  </r>
  <r>
    <s v="ID1562"/>
    <s v="Mr."/>
    <s v="Alejandro"/>
    <s v="Hidalgo"/>
    <x v="1034"/>
    <x v="79"/>
    <s v="No"/>
    <x v="0"/>
    <x v="0"/>
    <x v="3"/>
    <x v="1"/>
    <x v="1"/>
    <x v="2"/>
    <n v="2"/>
    <n v="6457.84"/>
    <x v="1"/>
    <s v="Tier - 3"/>
    <x v="1"/>
    <d v="1984-11-01T00:00:00"/>
    <x v="32"/>
    <x v="0"/>
    <x v="1560"/>
  </r>
  <r>
    <s v="ID1563"/>
    <s v="Mr."/>
    <s v="Nicholas"/>
    <s v="Caprario"/>
    <x v="422"/>
    <x v="176"/>
    <s v="No"/>
    <x v="0"/>
    <x v="0"/>
    <x v="3"/>
    <x v="1"/>
    <x v="1"/>
    <x v="2"/>
    <n v="2"/>
    <n v="6455.86"/>
    <x v="2"/>
    <s v="Tier - 3"/>
    <x v="1"/>
    <d v="1984-08-26T00:00:00"/>
    <x v="32"/>
    <x v="0"/>
    <x v="1561"/>
  </r>
  <r>
    <s v="ID1564"/>
    <s v="Mr."/>
    <s v="Paul"/>
    <s v="Ryan"/>
    <x v="1035"/>
    <x v="626"/>
    <s v="Yes"/>
    <x v="0"/>
    <x v="0"/>
    <x v="0"/>
    <x v="1"/>
    <x v="0"/>
    <x v="2"/>
    <n v="3"/>
    <n v="6435.62"/>
    <x v="2"/>
    <s v="Tier - 2"/>
    <x v="0"/>
    <d v="1985-07-22T00:00:00"/>
    <x v="17"/>
    <x v="0"/>
    <x v="1562"/>
  </r>
  <r>
    <s v="ID1565"/>
    <s v="Mr."/>
    <s v="Michael"/>
    <s v="Hoffman"/>
    <x v="1036"/>
    <x v="573"/>
    <s v="Yes"/>
    <x v="0"/>
    <x v="0"/>
    <x v="3"/>
    <x v="1"/>
    <x v="2"/>
    <x v="0"/>
    <n v="1"/>
    <n v="6423.48"/>
    <x v="1"/>
    <s v="Tier - 3"/>
    <x v="0"/>
    <d v="1975-08-05T00:00:00"/>
    <x v="27"/>
    <x v="0"/>
    <x v="1563"/>
  </r>
  <r>
    <s v="ID1566"/>
    <s v="Ms."/>
    <s v="Marina"/>
    <s v="Wong"/>
    <x v="1037"/>
    <x v="34"/>
    <s v="Yes"/>
    <x v="0"/>
    <x v="0"/>
    <x v="0"/>
    <x v="1"/>
    <x v="2"/>
    <x v="1"/>
    <n v="2"/>
    <n v="6417.28"/>
    <x v="1"/>
    <s v="Tier - 3"/>
    <x v="0"/>
    <d v="1976-12-30T00:00:00"/>
    <x v="1"/>
    <x v="0"/>
    <x v="1564"/>
  </r>
  <r>
    <s v="ID1567"/>
    <s v="Ms."/>
    <s v="Caroline"/>
    <s v="Lea"/>
    <x v="500"/>
    <x v="380"/>
    <s v="No"/>
    <x v="0"/>
    <x v="0"/>
    <x v="3"/>
    <x v="1"/>
    <x v="1"/>
    <x v="2"/>
    <n v="3"/>
    <n v="6414.18"/>
    <x v="1"/>
    <s v="Tier - 2"/>
    <x v="3"/>
    <d v="1987-09-04T00:00:00"/>
    <x v="38"/>
    <x v="0"/>
    <x v="1565"/>
  </r>
  <r>
    <s v="ID1568"/>
    <s v="Mr."/>
    <s v="Ross"/>
    <s v="Patterson"/>
    <x v="1038"/>
    <x v="222"/>
    <s v="No"/>
    <x v="0"/>
    <x v="0"/>
    <x v="0"/>
    <x v="1"/>
    <x v="2"/>
    <x v="0"/>
    <n v="0"/>
    <n v="6412.34"/>
    <x v="1"/>
    <s v="Tier - 3"/>
    <x v="0"/>
    <d v="1971-08-22T00:00:00"/>
    <x v="14"/>
    <x v="0"/>
    <x v="1566"/>
  </r>
  <r>
    <s v="ID1569"/>
    <s v="Ms."/>
    <s v="Aoife"/>
    <s v="Quigley"/>
    <x v="1039"/>
    <x v="590"/>
    <s v="Yes"/>
    <x v="0"/>
    <x v="0"/>
    <x v="1"/>
    <x v="1"/>
    <x v="3"/>
    <x v="0"/>
    <n v="0"/>
    <n v="6407.05"/>
    <x v="1"/>
    <s v="Tier - 1"/>
    <x v="0"/>
    <d v="1970-08-20T00:00:00"/>
    <x v="2"/>
    <x v="0"/>
    <x v="1567"/>
  </r>
  <r>
    <s v="ID1570"/>
    <s v="Mr."/>
    <s v="Wesley"/>
    <s v="Korir"/>
    <x v="277"/>
    <x v="52"/>
    <s v="Yes"/>
    <x v="0"/>
    <x v="0"/>
    <x v="0"/>
    <x v="1"/>
    <x v="1"/>
    <x v="2"/>
    <n v="2"/>
    <n v="6406.41"/>
    <x v="0"/>
    <s v="Tier - 3"/>
    <x v="7"/>
    <d v="1985-12-10T00:00:00"/>
    <x v="17"/>
    <x v="0"/>
    <x v="1568"/>
  </r>
  <r>
    <s v="ID1571"/>
    <s v="Ms."/>
    <s v="Rebecca"/>
    <s v="Downs"/>
    <x v="1040"/>
    <x v="209"/>
    <s v="No"/>
    <x v="0"/>
    <x v="0"/>
    <x v="3"/>
    <x v="1"/>
    <x v="2"/>
    <x v="2"/>
    <n v="2"/>
    <n v="6402.29"/>
    <x v="1"/>
    <s v="Tier - 3"/>
    <x v="2"/>
    <d v="1987-09-09T00:00:00"/>
    <x v="38"/>
    <x v="0"/>
    <x v="1569"/>
  </r>
  <r>
    <s v="ID1572"/>
    <s v="Mr."/>
    <s v="Barry"/>
    <s v="Young"/>
    <x v="1041"/>
    <x v="280"/>
    <s v="No"/>
    <x v="0"/>
    <x v="0"/>
    <x v="0"/>
    <x v="1"/>
    <x v="1"/>
    <x v="2"/>
    <n v="1"/>
    <n v="6393.6"/>
    <x v="1"/>
    <s v="Tier - 1"/>
    <x v="1"/>
    <d v="1982-10-28T00:00:00"/>
    <x v="37"/>
    <x v="0"/>
    <x v="1570"/>
  </r>
  <r>
    <s v="ID1573"/>
    <s v="Mr."/>
    <s v="Maciej"/>
    <s v="Zywek"/>
    <x v="728"/>
    <x v="127"/>
    <s v="Yes"/>
    <x v="0"/>
    <x v="1"/>
    <x v="3"/>
    <x v="1"/>
    <x v="0"/>
    <x v="2"/>
    <n v="0"/>
    <n v="6389.53"/>
    <x v="1"/>
    <s v="Tier - 2"/>
    <x v="13"/>
    <d v="1997-08-16T00:00:00"/>
    <x v="31"/>
    <x v="0"/>
    <x v="1571"/>
  </r>
  <r>
    <s v="ID1574"/>
    <s v="Mr."/>
    <s v="Jerry"/>
    <s v="Faulkner"/>
    <x v="984"/>
    <x v="256"/>
    <s v="No"/>
    <x v="0"/>
    <x v="0"/>
    <x v="0"/>
    <x v="1"/>
    <x v="1"/>
    <x v="1"/>
    <n v="1"/>
    <n v="6389.38"/>
    <x v="0"/>
    <s v="Tier - 2"/>
    <x v="1"/>
    <d v="1982-08-06T00:00:00"/>
    <x v="37"/>
    <x v="0"/>
    <x v="1572"/>
  </r>
  <r>
    <s v="ID1575"/>
    <s v="Mr."/>
    <s v="Eric"/>
    <s v="Erspamer"/>
    <x v="1042"/>
    <x v="358"/>
    <s v="Yes"/>
    <x v="0"/>
    <x v="0"/>
    <x v="0"/>
    <x v="1"/>
    <x v="2"/>
    <x v="2"/>
    <n v="2"/>
    <n v="6374.16"/>
    <x v="1"/>
    <s v="Tier - 2"/>
    <x v="0"/>
    <d v="1976-11-18T00:00:00"/>
    <x v="1"/>
    <x v="0"/>
    <x v="1573"/>
  </r>
  <r>
    <s v="ID1576"/>
    <s v="Ms."/>
    <s v="Cathi"/>
    <s v="Campbell"/>
    <x v="13"/>
    <x v="585"/>
    <s v="No"/>
    <x v="0"/>
    <x v="0"/>
    <x v="3"/>
    <x v="1"/>
    <x v="0"/>
    <x v="2"/>
    <n v="1"/>
    <n v="6373.56"/>
    <x v="1"/>
    <s v="Tier - 1"/>
    <x v="1"/>
    <d v="1984-08-13T00:00:00"/>
    <x v="32"/>
    <x v="0"/>
    <x v="1574"/>
  </r>
  <r>
    <s v="ID1577"/>
    <s v="Mr."/>
    <s v="Alex"/>
    <s v="Addison"/>
    <x v="1043"/>
    <x v="627"/>
    <s v="Yes"/>
    <x v="0"/>
    <x v="0"/>
    <x v="1"/>
    <x v="1"/>
    <x v="3"/>
    <x v="0"/>
    <n v="0"/>
    <n v="6367.31"/>
    <x v="1"/>
    <s v="Tier - 1"/>
    <x v="0"/>
    <d v="1970-11-09T00:00:00"/>
    <x v="2"/>
    <x v="0"/>
    <x v="1575"/>
  </r>
  <r>
    <s v="ID1578"/>
    <s v="Mr."/>
    <s v="Liang"/>
    <s v="Wu"/>
    <x v="1044"/>
    <x v="213"/>
    <s v="Yes"/>
    <x v="0"/>
    <x v="0"/>
    <x v="0"/>
    <x v="1"/>
    <x v="0"/>
    <x v="1"/>
    <n v="0"/>
    <n v="6361.47"/>
    <x v="1"/>
    <s v="Tier - 3"/>
    <x v="13"/>
    <d v="1996-07-07T00:00:00"/>
    <x v="45"/>
    <x v="0"/>
    <x v="1576"/>
  </r>
  <r>
    <s v="ID1579"/>
    <s v="Ms."/>
    <s v="Lexy"/>
    <s v="Millett"/>
    <x v="1045"/>
    <x v="83"/>
    <s v="No"/>
    <x v="0"/>
    <x v="0"/>
    <x v="0"/>
    <x v="1"/>
    <x v="0"/>
    <x v="2"/>
    <n v="3"/>
    <n v="6360.99"/>
    <x v="1"/>
    <s v="Tier - 2"/>
    <x v="1"/>
    <d v="1989-06-24T00:00:00"/>
    <x v="4"/>
    <x v="0"/>
    <x v="1577"/>
  </r>
  <r>
    <s v="ID1580"/>
    <s v="Mr."/>
    <s v="Michael"/>
    <s v="Bosl"/>
    <x v="1046"/>
    <x v="587"/>
    <s v="No"/>
    <x v="0"/>
    <x v="0"/>
    <x v="0"/>
    <x v="1"/>
    <x v="0"/>
    <x v="2"/>
    <n v="0"/>
    <n v="6358.78"/>
    <x v="1"/>
    <s v="Tier - 1"/>
    <x v="1"/>
    <d v="1980-10-30T00:00:00"/>
    <x v="25"/>
    <x v="0"/>
    <x v="1578"/>
  </r>
  <r>
    <s v="ID1581"/>
    <s v="Mr."/>
    <s v="Samuel"/>
    <s v="Goldberg"/>
    <x v="1047"/>
    <x v="80"/>
    <s v="Yes"/>
    <x v="0"/>
    <x v="1"/>
    <x v="3"/>
    <x v="1"/>
    <x v="0"/>
    <x v="2"/>
    <n v="2"/>
    <n v="6356.27"/>
    <x v="2"/>
    <s v="Tier - 2"/>
    <x v="0"/>
    <d v="1983-08-19T00:00:00"/>
    <x v="33"/>
    <x v="0"/>
    <x v="1579"/>
  </r>
  <r>
    <s v="ID1582"/>
    <s v="Mr."/>
    <s v="Spencer"/>
    <s v="Kelley"/>
    <x v="951"/>
    <x v="316"/>
    <s v="Yes"/>
    <x v="0"/>
    <x v="1"/>
    <x v="3"/>
    <x v="1"/>
    <x v="0"/>
    <x v="2"/>
    <n v="2"/>
    <n v="6338.08"/>
    <x v="1"/>
    <s v="Tier - 1"/>
    <x v="0"/>
    <d v="1983-10-21T00:00:00"/>
    <x v="33"/>
    <x v="0"/>
    <x v="1580"/>
  </r>
  <r>
    <s v="ID1583"/>
    <s v="Mrs."/>
    <s v="Rochelle"/>
    <s v="Johnston"/>
    <x v="247"/>
    <x v="628"/>
    <s v="Yes"/>
    <x v="0"/>
    <x v="0"/>
    <x v="3"/>
    <x v="1"/>
    <x v="1"/>
    <x v="0"/>
    <n v="3"/>
    <n v="6335.64"/>
    <x v="1"/>
    <s v="Tier - 2"/>
    <x v="0"/>
    <d v="1986-09-25T00:00:00"/>
    <x v="26"/>
    <x v="0"/>
    <x v="1581"/>
  </r>
  <r>
    <s v="ID1584"/>
    <s v="Ms."/>
    <s v="Paula"/>
    <s v="Keating"/>
    <x v="1048"/>
    <x v="134"/>
    <s v="No"/>
    <x v="0"/>
    <x v="0"/>
    <x v="0"/>
    <x v="1"/>
    <x v="0"/>
    <x v="2"/>
    <n v="3"/>
    <n v="6334.34"/>
    <x v="1"/>
    <s v="Tier - 2"/>
    <x v="2"/>
    <d v="1990-08-13T00:00:00"/>
    <x v="3"/>
    <x v="0"/>
    <x v="1582"/>
  </r>
  <r>
    <s v="ID1585"/>
    <s v="Mrs."/>
    <s v="Madeline"/>
    <s v="Duhon"/>
    <x v="65"/>
    <x v="334"/>
    <s v="Yes"/>
    <x v="0"/>
    <x v="0"/>
    <x v="0"/>
    <x v="1"/>
    <x v="0"/>
    <x v="1"/>
    <n v="2"/>
    <n v="6313.76"/>
    <x v="1"/>
    <s v="Tier - 1"/>
    <x v="0"/>
    <d v="1985-12-15T00:00:00"/>
    <x v="17"/>
    <x v="0"/>
    <x v="1583"/>
  </r>
  <r>
    <s v="ID1586"/>
    <s v="Ms."/>
    <s v="Maria"/>
    <s v="Briseno"/>
    <x v="1049"/>
    <x v="540"/>
    <s v="Yes"/>
    <x v="0"/>
    <x v="0"/>
    <x v="0"/>
    <x v="1"/>
    <x v="1"/>
    <x v="2"/>
    <n v="2"/>
    <n v="6311.95"/>
    <x v="1"/>
    <s v="Tier - 1"/>
    <x v="3"/>
    <d v="1985-11-19T00:00:00"/>
    <x v="17"/>
    <x v="0"/>
    <x v="1584"/>
  </r>
  <r>
    <s v="ID1587"/>
    <s v="Mr."/>
    <s v="Arthur"/>
    <s v="Besse"/>
    <x v="1050"/>
    <x v="561"/>
    <s v="No"/>
    <x v="1"/>
    <x v="0"/>
    <x v="3"/>
    <x v="1"/>
    <x v="0"/>
    <x v="1"/>
    <n v="0"/>
    <n v="6311.11"/>
    <x v="1"/>
    <s v="Tier - 2"/>
    <x v="3"/>
    <d v="2004-07-27T00:00:00"/>
    <x v="41"/>
    <x v="2"/>
    <x v="1585"/>
  </r>
  <r>
    <s v="ID1588"/>
    <s v="Mr."/>
    <s v="Joseph"/>
    <s v="Shillings"/>
    <x v="1051"/>
    <x v="239"/>
    <s v="Yes"/>
    <x v="0"/>
    <x v="1"/>
    <x v="3"/>
    <x v="1"/>
    <x v="3"/>
    <x v="2"/>
    <n v="0"/>
    <n v="6305.61"/>
    <x v="1"/>
    <s v="Tier - 2"/>
    <x v="1"/>
    <d v="1969-09-04T00:00:00"/>
    <x v="16"/>
    <x v="0"/>
    <x v="1586"/>
  </r>
  <r>
    <s v="ID1589"/>
    <s v="Ms."/>
    <s v="Sachiko"/>
    <s v="Tate"/>
    <x v="1052"/>
    <x v="305"/>
    <s v="No"/>
    <x v="0"/>
    <x v="0"/>
    <x v="0"/>
    <x v="1"/>
    <x v="2"/>
    <x v="0"/>
    <n v="0"/>
    <n v="6302.23"/>
    <x v="1"/>
    <s v="Tier - 1"/>
    <x v="0"/>
    <d v="1974-09-17T00:00:00"/>
    <x v="19"/>
    <x v="0"/>
    <x v="1587"/>
  </r>
  <r>
    <s v="ID1590"/>
    <s v="Mr."/>
    <s v="Christopher"/>
    <s v="Arsenault"/>
    <x v="1053"/>
    <x v="224"/>
    <s v="Yes"/>
    <x v="0"/>
    <x v="0"/>
    <x v="0"/>
    <x v="1"/>
    <x v="0"/>
    <x v="2"/>
    <n v="0"/>
    <n v="6293.63"/>
    <x v="1"/>
    <s v="Tier - 3"/>
    <x v="13"/>
    <d v="1996-07-04T00:00:00"/>
    <x v="45"/>
    <x v="0"/>
    <x v="1588"/>
  </r>
  <r>
    <s v="ID1591"/>
    <s v="Mr."/>
    <s v="Joseph"/>
    <s v="Hengoed"/>
    <x v="41"/>
    <x v="318"/>
    <s v="Yes"/>
    <x v="0"/>
    <x v="0"/>
    <x v="0"/>
    <x v="1"/>
    <x v="0"/>
    <x v="0"/>
    <n v="1"/>
    <n v="6289.75"/>
    <x v="1"/>
    <s v="Tier - 3"/>
    <x v="0"/>
    <d v="1981-08-26T00:00:00"/>
    <x v="36"/>
    <x v="0"/>
    <x v="1589"/>
  </r>
  <r>
    <s v="ID1592"/>
    <s v="Mr."/>
    <s v="Lawrence"/>
    <s v="Aller"/>
    <x v="1054"/>
    <x v="19"/>
    <s v="Yes"/>
    <x v="0"/>
    <x v="0"/>
    <x v="0"/>
    <x v="1"/>
    <x v="1"/>
    <x v="0"/>
    <n v="1"/>
    <n v="6282.24"/>
    <x v="1"/>
    <s v="Tier - 1"/>
    <x v="3"/>
    <d v="1981-11-24T00:00:00"/>
    <x v="36"/>
    <x v="0"/>
    <x v="1590"/>
  </r>
  <r>
    <s v="ID1593"/>
    <s v="Mrs."/>
    <s v="Katie"/>
    <s v="Pisano"/>
    <x v="650"/>
    <x v="135"/>
    <s v="No"/>
    <x v="0"/>
    <x v="1"/>
    <x v="3"/>
    <x v="1"/>
    <x v="0"/>
    <x v="2"/>
    <n v="0"/>
    <n v="6276.3"/>
    <x v="1"/>
    <s v="Tier - 1"/>
    <x v="14"/>
    <d v="1993-10-16T00:00:00"/>
    <x v="20"/>
    <x v="0"/>
    <x v="1591"/>
  </r>
  <r>
    <s v="ID1594"/>
    <s v="Mr."/>
    <s v="Ruben"/>
    <s v="Sanca"/>
    <x v="704"/>
    <x v="629"/>
    <s v="Yes"/>
    <x v="0"/>
    <x v="0"/>
    <x v="0"/>
    <x v="1"/>
    <x v="2"/>
    <x v="0"/>
    <n v="1"/>
    <n v="6272.48"/>
    <x v="0"/>
    <s v="Tier - 3"/>
    <x v="0"/>
    <d v="1981-06-30T00:00:00"/>
    <x v="36"/>
    <x v="0"/>
    <x v="1592"/>
  </r>
  <r>
    <s v="ID1595"/>
    <s v="Ms."/>
    <s v="Sarah"/>
    <s v="Bond"/>
    <x v="711"/>
    <x v="52"/>
    <s v="No"/>
    <x v="0"/>
    <x v="0"/>
    <x v="3"/>
    <x v="1"/>
    <x v="2"/>
    <x v="2"/>
    <n v="3"/>
    <n v="6269.33"/>
    <x v="1"/>
    <s v="Tier - 1"/>
    <x v="0"/>
    <d v="1984-09-25T00:00:00"/>
    <x v="32"/>
    <x v="0"/>
    <x v="1593"/>
  </r>
  <r>
    <s v="ID1596"/>
    <s v="Mrs."/>
    <s v="Angela"/>
    <s v="Carron"/>
    <x v="1055"/>
    <x v="103"/>
    <s v="Yes"/>
    <x v="0"/>
    <x v="0"/>
    <x v="3"/>
    <x v="1"/>
    <x v="0"/>
    <x v="2"/>
    <n v="0"/>
    <n v="6261.2"/>
    <x v="1"/>
    <s v="Tier - 1"/>
    <x v="11"/>
    <d v="1995-10-17T00:00:00"/>
    <x v="40"/>
    <x v="0"/>
    <x v="1594"/>
  </r>
  <r>
    <s v="ID1597"/>
    <s v="Mr."/>
    <s v="Chatham"/>
    <s v="Ellwanger"/>
    <x v="1056"/>
    <x v="583"/>
    <s v="Yes"/>
    <x v="0"/>
    <x v="0"/>
    <x v="1"/>
    <x v="1"/>
    <x v="3"/>
    <x v="0"/>
    <n v="0"/>
    <n v="6255.38"/>
    <x v="1"/>
    <s v="Tier - 2"/>
    <x v="0"/>
    <d v="1970-10-11T00:00:00"/>
    <x v="2"/>
    <x v="0"/>
    <x v="1595"/>
  </r>
  <r>
    <s v="ID1598"/>
    <s v="Mr."/>
    <s v="Derek"/>
    <s v="Hanson"/>
    <x v="1057"/>
    <x v="589"/>
    <s v="No"/>
    <x v="0"/>
    <x v="0"/>
    <x v="1"/>
    <x v="1"/>
    <x v="3"/>
    <x v="1"/>
    <n v="0"/>
    <n v="6254.13"/>
    <x v="1"/>
    <s v="Tier - 2"/>
    <x v="1"/>
    <d v="1972-09-08T00:00:00"/>
    <x v="28"/>
    <x v="0"/>
    <x v="1596"/>
  </r>
  <r>
    <s v="ID1599"/>
    <s v="Mr."/>
    <s v="Kalvin"/>
    <s v="Tucker"/>
    <x v="1058"/>
    <x v="315"/>
    <s v="No"/>
    <x v="0"/>
    <x v="0"/>
    <x v="1"/>
    <x v="1"/>
    <x v="2"/>
    <x v="2"/>
    <n v="0"/>
    <n v="6253.85"/>
    <x v="1"/>
    <s v="Tier - 2"/>
    <x v="0"/>
    <d v="1972-11-11T00:00:00"/>
    <x v="28"/>
    <x v="0"/>
    <x v="1597"/>
  </r>
  <r>
    <s v="ID1600"/>
    <s v="Mr."/>
    <s v="Dave"/>
    <s v="Counts"/>
    <x v="1059"/>
    <x v="500"/>
    <s v="No"/>
    <x v="0"/>
    <x v="1"/>
    <x v="3"/>
    <x v="1"/>
    <x v="2"/>
    <x v="2"/>
    <n v="0"/>
    <n v="6250.44"/>
    <x v="1"/>
    <s v="Tier - 1"/>
    <x v="3"/>
    <d v="1979-10-10T00:00:00"/>
    <x v="18"/>
    <x v="0"/>
    <x v="1598"/>
  </r>
  <r>
    <s v="ID1601"/>
    <s v="Ms."/>
    <s v="Barbara"/>
    <s v="Carson"/>
    <x v="1060"/>
    <x v="164"/>
    <s v="Yes"/>
    <x v="0"/>
    <x v="1"/>
    <x v="3"/>
    <x v="1"/>
    <x v="0"/>
    <x v="2"/>
    <n v="1"/>
    <n v="6238.3"/>
    <x v="1"/>
    <s v="Tier - 1"/>
    <x v="3"/>
    <d v="1983-08-11T00:00:00"/>
    <x v="33"/>
    <x v="0"/>
    <x v="1599"/>
  </r>
  <r>
    <s v="ID1602"/>
    <s v="Mr."/>
    <s v="Skylar"/>
    <s v="Haines"/>
    <x v="405"/>
    <x v="457"/>
    <s v="No"/>
    <x v="0"/>
    <x v="0"/>
    <x v="0"/>
    <x v="1"/>
    <x v="2"/>
    <x v="0"/>
    <n v="2"/>
    <n v="6236.95"/>
    <x v="1"/>
    <s v="Tier - 2"/>
    <x v="0"/>
    <d v="1978-09-19T00:00:00"/>
    <x v="9"/>
    <x v="0"/>
    <x v="1600"/>
  </r>
  <r>
    <s v="ID1603"/>
    <s v="Mr."/>
    <s v="Nick"/>
    <s v="Schnabel"/>
    <x v="1061"/>
    <x v="261"/>
    <s v="No"/>
    <x v="0"/>
    <x v="0"/>
    <x v="1"/>
    <x v="1"/>
    <x v="2"/>
    <x v="2"/>
    <n v="0"/>
    <n v="6219.93"/>
    <x v="1"/>
    <s v="Tier - 2"/>
    <x v="0"/>
    <d v="1972-06-29T00:00:00"/>
    <x v="28"/>
    <x v="0"/>
    <x v="1601"/>
  </r>
  <r>
    <s v="ID1604"/>
    <s v="Mr."/>
    <s v="Sunny"/>
    <s v="Thind"/>
    <x v="1062"/>
    <x v="124"/>
    <s v="No"/>
    <x v="0"/>
    <x v="0"/>
    <x v="3"/>
    <x v="1"/>
    <x v="0"/>
    <x v="2"/>
    <n v="0"/>
    <n v="6208.5"/>
    <x v="1"/>
    <s v="Tier - 1"/>
    <x v="13"/>
    <d v="1992-08-12T00:00:00"/>
    <x v="34"/>
    <x v="0"/>
    <x v="1602"/>
  </r>
  <r>
    <s v="ID1605"/>
    <s v="Mrs."/>
    <s v="Anne-Marie"/>
    <s v="Simon"/>
    <x v="61"/>
    <x v="144"/>
    <s v="No"/>
    <x v="0"/>
    <x v="0"/>
    <x v="0"/>
    <x v="1"/>
    <x v="0"/>
    <x v="2"/>
    <n v="0"/>
    <n v="6207.26"/>
    <x v="1"/>
    <s v="Tier - 2"/>
    <x v="11"/>
    <d v="1999-09-10T00:00:00"/>
    <x v="35"/>
    <x v="0"/>
    <x v="1603"/>
  </r>
  <r>
    <s v="ID1606"/>
    <s v="Mr."/>
    <s v="Nicholas"/>
    <s v="Arciniaga"/>
    <x v="410"/>
    <x v="363"/>
    <s v="Yes"/>
    <x v="0"/>
    <x v="0"/>
    <x v="0"/>
    <x v="1"/>
    <x v="1"/>
    <x v="2"/>
    <n v="2"/>
    <n v="6203.9"/>
    <x v="1"/>
    <s v="Tier - 2"/>
    <x v="1"/>
    <d v="1985-09-22T00:00:00"/>
    <x v="17"/>
    <x v="0"/>
    <x v="1604"/>
  </r>
  <r>
    <s v="ID1607"/>
    <s v="Mr."/>
    <s v="Scott"/>
    <s v="Ryan"/>
    <x v="362"/>
    <x v="209"/>
    <s v="Yes"/>
    <x v="0"/>
    <x v="0"/>
    <x v="0"/>
    <x v="1"/>
    <x v="2"/>
    <x v="2"/>
    <n v="2"/>
    <n v="6198.75"/>
    <x v="1"/>
    <s v="Tier - 1"/>
    <x v="1"/>
    <d v="1985-07-22T00:00:00"/>
    <x v="17"/>
    <x v="0"/>
    <x v="1605"/>
  </r>
  <r>
    <s v="ID1608"/>
    <s v="Ms."/>
    <s v="Marisa"/>
    <s v="Lizak"/>
    <x v="659"/>
    <x v="86"/>
    <s v="Yes"/>
    <x v="0"/>
    <x v="0"/>
    <x v="3"/>
    <x v="1"/>
    <x v="0"/>
    <x v="2"/>
    <n v="3"/>
    <n v="6196.45"/>
    <x v="1"/>
    <s v="Tier - 1"/>
    <x v="3"/>
    <d v="1988-10-23T00:00:00"/>
    <x v="23"/>
    <x v="0"/>
    <x v="1606"/>
  </r>
  <r>
    <s v="ID1609"/>
    <s v="Ms."/>
    <s v="Katie"/>
    <s v="Howery"/>
    <x v="806"/>
    <x v="218"/>
    <s v="Yes"/>
    <x v="0"/>
    <x v="0"/>
    <x v="0"/>
    <x v="1"/>
    <x v="0"/>
    <x v="0"/>
    <n v="0"/>
    <n v="6186.13"/>
    <x v="1"/>
    <s v="Tier - 3"/>
    <x v="3"/>
    <d v="1981-10-01T00:00:00"/>
    <x v="36"/>
    <x v="0"/>
    <x v="1607"/>
  </r>
  <r>
    <s v="ID1610"/>
    <s v="Ms."/>
    <s v="Amy"/>
    <s v="Crain"/>
    <x v="181"/>
    <x v="630"/>
    <s v="Yes"/>
    <x v="0"/>
    <x v="0"/>
    <x v="0"/>
    <x v="1"/>
    <x v="0"/>
    <x v="0"/>
    <n v="0"/>
    <n v="6185.32"/>
    <x v="1"/>
    <s v="Tier - 1"/>
    <x v="0"/>
    <d v="1981-11-22T00:00:00"/>
    <x v="36"/>
    <x v="0"/>
    <x v="1608"/>
  </r>
  <r>
    <s v="ID1611"/>
    <s v="Ms."/>
    <s v="Jenna"/>
    <s v="Hotze"/>
    <x v="1034"/>
    <x v="251"/>
    <s v="Yes"/>
    <x v="0"/>
    <x v="0"/>
    <x v="3"/>
    <x v="1"/>
    <x v="1"/>
    <x v="2"/>
    <n v="3"/>
    <n v="6184.3"/>
    <x v="1"/>
    <s v="Tier - 3"/>
    <x v="0"/>
    <d v="1988-11-01T00:00:00"/>
    <x v="23"/>
    <x v="0"/>
    <x v="1609"/>
  </r>
  <r>
    <s v="ID1612"/>
    <s v="Ms."/>
    <s v="Elizabeth"/>
    <s v="Chauhan"/>
    <x v="1063"/>
    <x v="14"/>
    <s v="Yes"/>
    <x v="0"/>
    <x v="0"/>
    <x v="1"/>
    <x v="1"/>
    <x v="3"/>
    <x v="0"/>
    <n v="0"/>
    <n v="6183.46"/>
    <x v="1"/>
    <s v="Tier - 2"/>
    <x v="1"/>
    <d v="1970-10-05T00:00:00"/>
    <x v="2"/>
    <x v="0"/>
    <x v="1610"/>
  </r>
  <r>
    <s v="ID1613"/>
    <s v="Mr."/>
    <s v="Lyazid"/>
    <s v="Raab"/>
    <x v="1064"/>
    <x v="111"/>
    <s v="Yes"/>
    <x v="0"/>
    <x v="0"/>
    <x v="0"/>
    <x v="1"/>
    <x v="2"/>
    <x v="2"/>
    <n v="3"/>
    <n v="6183.32"/>
    <x v="1"/>
    <s v="Tier - 2"/>
    <x v="1"/>
    <d v="1985-08-09T00:00:00"/>
    <x v="17"/>
    <x v="0"/>
    <x v="1611"/>
  </r>
  <r>
    <s v="ID1614"/>
    <s v="Ms."/>
    <s v="Lindsey"/>
    <s v="McKown"/>
    <x v="1065"/>
    <x v="139"/>
    <s v="No"/>
    <x v="0"/>
    <x v="0"/>
    <x v="3"/>
    <x v="1"/>
    <x v="2"/>
    <x v="2"/>
    <n v="3"/>
    <n v="6170.96"/>
    <x v="1"/>
    <s v="Tier - 1"/>
    <x v="0"/>
    <d v="1984-10-06T00:00:00"/>
    <x v="32"/>
    <x v="0"/>
    <x v="1612"/>
  </r>
  <r>
    <s v="ID1615"/>
    <s v="Mr."/>
    <s v="Chris"/>
    <s v="Schiemann"/>
    <x v="1066"/>
    <x v="83"/>
    <s v="Yes"/>
    <x v="0"/>
    <x v="0"/>
    <x v="0"/>
    <x v="1"/>
    <x v="2"/>
    <x v="2"/>
    <n v="3"/>
    <n v="6159.57"/>
    <x v="1"/>
    <s v="Tier - 1"/>
    <x v="1"/>
    <d v="1985-10-15T00:00:00"/>
    <x v="17"/>
    <x v="0"/>
    <x v="1613"/>
  </r>
  <r>
    <s v="ID1616"/>
    <s v="Ms."/>
    <s v="Jennifer"/>
    <s v="Cress"/>
    <x v="1067"/>
    <x v="543"/>
    <s v="No"/>
    <x v="0"/>
    <x v="0"/>
    <x v="1"/>
    <x v="1"/>
    <x v="2"/>
    <x v="0"/>
    <n v="0"/>
    <n v="6152.05"/>
    <x v="1"/>
    <s v="Tier - 3"/>
    <x v="0"/>
    <d v="1973-11-06T00:00:00"/>
    <x v="30"/>
    <x v="0"/>
    <x v="1614"/>
  </r>
  <r>
    <s v="ID1617"/>
    <s v="Mr."/>
    <s v="Leif"/>
    <s v="Mawson"/>
    <x v="1068"/>
    <x v="631"/>
    <s v="Yes"/>
    <x v="0"/>
    <x v="0"/>
    <x v="1"/>
    <x v="1"/>
    <x v="3"/>
    <x v="0"/>
    <n v="0"/>
    <n v="6147.12"/>
    <x v="1"/>
    <s v="Tier - 3"/>
    <x v="1"/>
    <d v="1970-10-14T00:00:00"/>
    <x v="2"/>
    <x v="0"/>
    <x v="1615"/>
  </r>
  <r>
    <s v="ID1618"/>
    <s v="Ms."/>
    <s v="Stephanie"/>
    <s v="Wigginton"/>
    <x v="1069"/>
    <x v="319"/>
    <s v="Yes"/>
    <x v="0"/>
    <x v="0"/>
    <x v="0"/>
    <x v="1"/>
    <x v="2"/>
    <x v="2"/>
    <n v="2"/>
    <n v="6139.14"/>
    <x v="1"/>
    <s v="Tier - 3"/>
    <x v="0"/>
    <d v="1976-12-12T00:00:00"/>
    <x v="1"/>
    <x v="0"/>
    <x v="1616"/>
  </r>
  <r>
    <s v="ID1619"/>
    <s v="Mr."/>
    <s v="Bo"/>
    <s v="Wang"/>
    <x v="1070"/>
    <x v="632"/>
    <s v="No"/>
    <x v="0"/>
    <x v="0"/>
    <x v="0"/>
    <x v="1"/>
    <x v="2"/>
    <x v="0"/>
    <n v="2"/>
    <n v="6138.58"/>
    <x v="1"/>
    <s v="Tier - 1"/>
    <x v="0"/>
    <d v="1978-09-05T00:00:00"/>
    <x v="9"/>
    <x v="0"/>
    <x v="1617"/>
  </r>
  <r>
    <s v="ID1620"/>
    <s v="Ms."/>
    <s v="Leah"/>
    <s v="Schroeder"/>
    <x v="1071"/>
    <x v="90"/>
    <s v="Yes"/>
    <x v="0"/>
    <x v="1"/>
    <x v="3"/>
    <x v="1"/>
    <x v="3"/>
    <x v="2"/>
    <n v="0"/>
    <n v="6138.5"/>
    <x v="1"/>
    <s v="Tier - 2"/>
    <x v="3"/>
    <d v="1969-11-09T00:00:00"/>
    <x v="16"/>
    <x v="0"/>
    <x v="1618"/>
  </r>
  <r>
    <s v="ID1621"/>
    <s v="Ms."/>
    <s v="Kara"/>
    <s v="Leonard"/>
    <x v="893"/>
    <x v="538"/>
    <s v="No"/>
    <x v="0"/>
    <x v="0"/>
    <x v="0"/>
    <x v="1"/>
    <x v="0"/>
    <x v="2"/>
    <n v="3"/>
    <n v="6128.8"/>
    <x v="1"/>
    <s v="Tier - 3"/>
    <x v="1"/>
    <d v="1990-08-18T00:00:00"/>
    <x v="3"/>
    <x v="0"/>
    <x v="1619"/>
  </r>
  <r>
    <s v="ID1622"/>
    <s v="Mr."/>
    <s v="Jeffrey"/>
    <s v="Tissue"/>
    <x v="577"/>
    <x v="252"/>
    <s v="Yes"/>
    <x v="0"/>
    <x v="1"/>
    <x v="3"/>
    <x v="1"/>
    <x v="1"/>
    <x v="2"/>
    <n v="1"/>
    <n v="6123.57"/>
    <x v="2"/>
    <s v="Tier - 2"/>
    <x v="1"/>
    <d v="1983-11-16T00:00:00"/>
    <x v="33"/>
    <x v="0"/>
    <x v="1620"/>
  </r>
  <r>
    <s v="ID1623"/>
    <s v="Mr."/>
    <s v="Justin"/>
    <s v="Wood"/>
    <x v="507"/>
    <x v="274"/>
    <s v="Yes"/>
    <x v="0"/>
    <x v="1"/>
    <x v="3"/>
    <x v="1"/>
    <x v="2"/>
    <x v="2"/>
    <n v="1"/>
    <n v="6117.49"/>
    <x v="1"/>
    <s v="Tier - 3"/>
    <x v="1"/>
    <d v="1983-08-11T00:00:00"/>
    <x v="33"/>
    <x v="0"/>
    <x v="1621"/>
  </r>
  <r>
    <s v="ID1624"/>
    <s v="Ms."/>
    <s v="Emily"/>
    <s v="Denny"/>
    <x v="88"/>
    <x v="178"/>
    <s v="No"/>
    <x v="0"/>
    <x v="0"/>
    <x v="0"/>
    <x v="1"/>
    <x v="0"/>
    <x v="1"/>
    <n v="3"/>
    <n v="6113.23"/>
    <x v="1"/>
    <s v="Tier - 2"/>
    <x v="2"/>
    <d v="1991-07-25T00:00:00"/>
    <x v="42"/>
    <x v="0"/>
    <x v="1622"/>
  </r>
  <r>
    <s v="ID1625"/>
    <s v="Ms."/>
    <s v="Rebecca"/>
    <s v="Testa"/>
    <x v="50"/>
    <x v="215"/>
    <s v="Yes"/>
    <x v="0"/>
    <x v="0"/>
    <x v="0"/>
    <x v="1"/>
    <x v="0"/>
    <x v="2"/>
    <n v="1"/>
    <n v="6112.35"/>
    <x v="1"/>
    <s v="Tier - 1"/>
    <x v="1"/>
    <d v="1985-07-21T00:00:00"/>
    <x v="17"/>
    <x v="0"/>
    <x v="1623"/>
  </r>
  <r>
    <s v="ID1626"/>
    <s v="Mrs."/>
    <s v="Allie"/>
    <s v="Mooney"/>
    <x v="1072"/>
    <x v="614"/>
    <s v="Yes"/>
    <x v="0"/>
    <x v="0"/>
    <x v="3"/>
    <x v="1"/>
    <x v="0"/>
    <x v="2"/>
    <n v="0"/>
    <n v="6111.95"/>
    <x v="1"/>
    <s v="Tier - 3"/>
    <x v="11"/>
    <d v="1995-09-09T00:00:00"/>
    <x v="40"/>
    <x v="0"/>
    <x v="1624"/>
  </r>
  <r>
    <s v="ID1627"/>
    <s v="Ms."/>
    <s v="Trasi"/>
    <s v="Buchholtz"/>
    <x v="1073"/>
    <x v="35"/>
    <s v="Yes"/>
    <x v="0"/>
    <x v="0"/>
    <x v="1"/>
    <x v="1"/>
    <x v="3"/>
    <x v="0"/>
    <n v="0"/>
    <n v="6098.38"/>
    <x v="1"/>
    <s v="Tier - 2"/>
    <x v="0"/>
    <d v="1970-06-09T00:00:00"/>
    <x v="2"/>
    <x v="0"/>
    <x v="1625"/>
  </r>
  <r>
    <s v="ID1628"/>
    <s v="Mr."/>
    <s v="Kevin"/>
    <s v="Hoyt"/>
    <x v="165"/>
    <x v="87"/>
    <s v="No"/>
    <x v="0"/>
    <x v="0"/>
    <x v="3"/>
    <x v="1"/>
    <x v="0"/>
    <x v="1"/>
    <n v="2"/>
    <n v="6082.41"/>
    <x v="0"/>
    <s v="Tier - 2"/>
    <x v="3"/>
    <d v="1984-07-25T00:00:00"/>
    <x v="32"/>
    <x v="0"/>
    <x v="1626"/>
  </r>
  <r>
    <s v="ID1629"/>
    <s v="Mr."/>
    <s v="Fernando"/>
    <s v="Cabada"/>
    <x v="29"/>
    <x v="233"/>
    <s v="No"/>
    <x v="0"/>
    <x v="0"/>
    <x v="3"/>
    <x v="1"/>
    <x v="0"/>
    <x v="2"/>
    <n v="1"/>
    <n v="6079.67"/>
    <x v="0"/>
    <s v="Tier - 1"/>
    <x v="7"/>
    <d v="1984-10-14T00:00:00"/>
    <x v="32"/>
    <x v="0"/>
    <x v="1627"/>
  </r>
  <r>
    <s v="ID1630"/>
    <s v="Ms."/>
    <s v="Ieva"/>
    <s v="Lobaciute"/>
    <x v="1074"/>
    <x v="150"/>
    <s v="No"/>
    <x v="0"/>
    <x v="1"/>
    <x v="3"/>
    <x v="1"/>
    <x v="2"/>
    <x v="2"/>
    <n v="2"/>
    <n v="6074.37"/>
    <x v="1"/>
    <s v="Tier - 2"/>
    <x v="1"/>
    <d v="1979-08-08T00:00:00"/>
    <x v="18"/>
    <x v="0"/>
    <x v="1628"/>
  </r>
  <r>
    <s v="ID1631"/>
    <s v="Mr."/>
    <s v="Chris"/>
    <s v="Dawes"/>
    <x v="410"/>
    <x v="633"/>
    <s v="No"/>
    <x v="0"/>
    <x v="0"/>
    <x v="3"/>
    <x v="1"/>
    <x v="1"/>
    <x v="2"/>
    <n v="1"/>
    <n v="6067.13"/>
    <x v="2"/>
    <s v="Tier - 1"/>
    <x v="4"/>
    <d v="1984-09-21T00:00:00"/>
    <x v="32"/>
    <x v="0"/>
    <x v="1629"/>
  </r>
  <r>
    <s v="ID1632"/>
    <s v="Mr."/>
    <s v="Drew"/>
    <s v="Deppen"/>
    <x v="24"/>
    <x v="85"/>
    <s v="No"/>
    <x v="0"/>
    <x v="0"/>
    <x v="0"/>
    <x v="1"/>
    <x v="0"/>
    <x v="1"/>
    <n v="0"/>
    <n v="6064.37"/>
    <x v="1"/>
    <s v="Tier - 2"/>
    <x v="3"/>
    <d v="1994-11-08T00:00:00"/>
    <x v="6"/>
    <x v="0"/>
    <x v="1630"/>
  </r>
  <r>
    <s v="ID1633"/>
    <s v="Ms."/>
    <s v="Christina"/>
    <s v="Oberndorfer"/>
    <x v="1075"/>
    <x v="127"/>
    <s v="Yes"/>
    <x v="0"/>
    <x v="0"/>
    <x v="0"/>
    <x v="1"/>
    <x v="0"/>
    <x v="2"/>
    <n v="0"/>
    <n v="6061.8"/>
    <x v="1"/>
    <s v="Tier - 3"/>
    <x v="1"/>
    <d v="1996-07-28T00:00:00"/>
    <x v="45"/>
    <x v="0"/>
    <x v="1631"/>
  </r>
  <r>
    <s v="ID1634"/>
    <s v="Mr."/>
    <s v="Alexander"/>
    <s v="Hetherington"/>
    <x v="1076"/>
    <x v="228"/>
    <s v="No"/>
    <x v="0"/>
    <x v="0"/>
    <x v="0"/>
    <x v="1"/>
    <x v="1"/>
    <x v="2"/>
    <n v="4"/>
    <n v="6059.17"/>
    <x v="1"/>
    <s v="Tier - 1"/>
    <x v="3"/>
    <d v="1989-08-16T00:00:00"/>
    <x v="4"/>
    <x v="0"/>
    <x v="1632"/>
  </r>
  <r>
    <s v="ID1635"/>
    <s v="Ms."/>
    <s v="Meaghan"/>
    <s v="Murray"/>
    <x v="1077"/>
    <x v="550"/>
    <s v="No"/>
    <x v="0"/>
    <x v="0"/>
    <x v="0"/>
    <x v="1"/>
    <x v="2"/>
    <x v="2"/>
    <n v="2"/>
    <n v="5993.62"/>
    <x v="1"/>
    <s v="Tier - 3"/>
    <x v="0"/>
    <d v="1980-08-08T00:00:00"/>
    <x v="25"/>
    <x v="0"/>
    <x v="1633"/>
  </r>
  <r>
    <s v="ID1636"/>
    <s v="Ms."/>
    <s v="Kristin"/>
    <s v="Higden"/>
    <x v="1078"/>
    <x v="499"/>
    <s v="No"/>
    <x v="0"/>
    <x v="0"/>
    <x v="0"/>
    <x v="1"/>
    <x v="2"/>
    <x v="0"/>
    <n v="0"/>
    <n v="5990.17"/>
    <x v="1"/>
    <s v="Tier - 2"/>
    <x v="0"/>
    <d v="1974-08-17T00:00:00"/>
    <x v="19"/>
    <x v="0"/>
    <x v="1634"/>
  </r>
  <r>
    <s v="ID1637"/>
    <s v="Ms."/>
    <s v="Andrea"/>
    <s v="Rediger"/>
    <x v="1079"/>
    <x v="106"/>
    <s v="Yes"/>
    <x v="0"/>
    <x v="0"/>
    <x v="3"/>
    <x v="1"/>
    <x v="0"/>
    <x v="1"/>
    <n v="2"/>
    <n v="5989.52"/>
    <x v="1"/>
    <s v="Tier - 1"/>
    <x v="1"/>
    <d v="1988-06-10T00:00:00"/>
    <x v="23"/>
    <x v="0"/>
    <x v="1635"/>
  </r>
  <r>
    <s v="ID1638"/>
    <s v="Ms."/>
    <s v="Kris"/>
    <s v="Huff"/>
    <x v="1037"/>
    <x v="41"/>
    <s v="No"/>
    <x v="0"/>
    <x v="0"/>
    <x v="0"/>
    <x v="1"/>
    <x v="2"/>
    <x v="0"/>
    <n v="0"/>
    <n v="5979.99"/>
    <x v="1"/>
    <s v="Tier - 3"/>
    <x v="0"/>
    <d v="1974-10-11T00:00:00"/>
    <x v="19"/>
    <x v="0"/>
    <x v="1636"/>
  </r>
  <r>
    <s v="ID1639"/>
    <s v="Mr."/>
    <s v="Alden"/>
    <s v="Hall"/>
    <x v="97"/>
    <x v="361"/>
    <s v="No"/>
    <x v="0"/>
    <x v="0"/>
    <x v="0"/>
    <x v="1"/>
    <x v="0"/>
    <x v="2"/>
    <n v="0"/>
    <n v="5979.73"/>
    <x v="1"/>
    <s v="Tier - 2"/>
    <x v="3"/>
    <d v="1980-10-10T00:00:00"/>
    <x v="25"/>
    <x v="0"/>
    <x v="1637"/>
  </r>
  <r>
    <s v="ID1640"/>
    <s v="Ms."/>
    <s v="Suzanne"/>
    <s v="Grise"/>
    <x v="1080"/>
    <x v="452"/>
    <s v="Yes"/>
    <x v="0"/>
    <x v="0"/>
    <x v="1"/>
    <x v="1"/>
    <x v="3"/>
    <x v="0"/>
    <n v="0"/>
    <n v="5979.66"/>
    <x v="1"/>
    <s v="Tier - 3"/>
    <x v="0"/>
    <d v="1970-06-25T00:00:00"/>
    <x v="2"/>
    <x v="0"/>
    <x v="1638"/>
  </r>
  <r>
    <s v="ID1641"/>
    <s v="Ms."/>
    <s v="Heidi"/>
    <s v="Skildum"/>
    <x v="713"/>
    <x v="249"/>
    <s v="No"/>
    <x v="0"/>
    <x v="0"/>
    <x v="3"/>
    <x v="1"/>
    <x v="0"/>
    <x v="2"/>
    <n v="1"/>
    <n v="5976.83"/>
    <x v="1"/>
    <s v="Tier - 2"/>
    <x v="0"/>
    <d v="1984-11-11T00:00:00"/>
    <x v="32"/>
    <x v="0"/>
    <x v="1639"/>
  </r>
  <r>
    <s v="ID1642"/>
    <s v="Ms."/>
    <s v="Carolyn"/>
    <s v="Yang"/>
    <x v="427"/>
    <x v="189"/>
    <s v="No"/>
    <x v="0"/>
    <x v="0"/>
    <x v="3"/>
    <x v="1"/>
    <x v="1"/>
    <x v="2"/>
    <n v="1"/>
    <n v="5974.38"/>
    <x v="1"/>
    <s v="Tier - 3"/>
    <x v="0"/>
    <d v="1984-09-19T00:00:00"/>
    <x v="32"/>
    <x v="0"/>
    <x v="1640"/>
  </r>
  <r>
    <s v="ID1643"/>
    <s v="Ms."/>
    <s v="Sabine"/>
    <s v="Fischer-Daly"/>
    <x v="1081"/>
    <x v="141"/>
    <s v="No"/>
    <x v="0"/>
    <x v="0"/>
    <x v="0"/>
    <x v="1"/>
    <x v="0"/>
    <x v="2"/>
    <n v="3"/>
    <n v="5972.38"/>
    <x v="1"/>
    <s v="Tier - 2"/>
    <x v="3"/>
    <d v="1989-07-22T00:00:00"/>
    <x v="4"/>
    <x v="0"/>
    <x v="1641"/>
  </r>
  <r>
    <s v="ID1644"/>
    <s v="Mr."/>
    <s v="Bobby"/>
    <s v="Asher"/>
    <x v="1082"/>
    <x v="212"/>
    <s v="No"/>
    <x v="0"/>
    <x v="0"/>
    <x v="0"/>
    <x v="1"/>
    <x v="1"/>
    <x v="2"/>
    <n v="0"/>
    <n v="5969.72"/>
    <x v="2"/>
    <s v="Tier - 3"/>
    <x v="3"/>
    <d v="1980-07-21T00:00:00"/>
    <x v="25"/>
    <x v="0"/>
    <x v="1642"/>
  </r>
  <r>
    <s v="ID1645"/>
    <s v="Mr."/>
    <s v="Fan"/>
    <s v="Zhou"/>
    <x v="332"/>
    <x v="195"/>
    <s v="No"/>
    <x v="0"/>
    <x v="0"/>
    <x v="0"/>
    <x v="1"/>
    <x v="2"/>
    <x v="1"/>
    <n v="0"/>
    <n v="5966.89"/>
    <x v="1"/>
    <s v="Tier - 3"/>
    <x v="0"/>
    <d v="1980-08-05T00:00:00"/>
    <x v="25"/>
    <x v="0"/>
    <x v="1643"/>
  </r>
  <r>
    <s v="ID1646"/>
    <s v="Mrs."/>
    <s v="Rachel"/>
    <s v="Rudder"/>
    <x v="173"/>
    <x v="149"/>
    <s v="No"/>
    <x v="1"/>
    <x v="0"/>
    <x v="3"/>
    <x v="1"/>
    <x v="0"/>
    <x v="1"/>
    <n v="0"/>
    <n v="5960.91"/>
    <x v="1"/>
    <s v="Tier - 1"/>
    <x v="11"/>
    <d v="2004-07-15T00:00:00"/>
    <x v="41"/>
    <x v="2"/>
    <x v="1644"/>
  </r>
  <r>
    <s v="ID1647"/>
    <s v="Mr."/>
    <s v="Greg"/>
    <s v="Cartmell"/>
    <x v="142"/>
    <x v="331"/>
    <s v="No"/>
    <x v="0"/>
    <x v="1"/>
    <x v="3"/>
    <x v="1"/>
    <x v="0"/>
    <x v="1"/>
    <n v="0"/>
    <n v="5957.35"/>
    <x v="1"/>
    <s v="Tier - 2"/>
    <x v="1"/>
    <d v="2003-08-13T00:00:00"/>
    <x v="39"/>
    <x v="0"/>
    <x v="1645"/>
  </r>
  <r>
    <s v="ID1648"/>
    <s v="Mr."/>
    <s v="Dan"/>
    <s v="Troland"/>
    <x v="884"/>
    <x v="361"/>
    <s v="No"/>
    <x v="0"/>
    <x v="0"/>
    <x v="3"/>
    <x v="1"/>
    <x v="0"/>
    <x v="2"/>
    <n v="3"/>
    <n v="5934.38"/>
    <x v="2"/>
    <s v="Tier - 2"/>
    <x v="0"/>
    <d v="1987-07-14T00:00:00"/>
    <x v="38"/>
    <x v="0"/>
    <x v="1646"/>
  </r>
  <r>
    <s v="ID1649"/>
    <s v="Ms."/>
    <s v="Jennifer"/>
    <s v="Hall"/>
    <x v="1083"/>
    <x v="167"/>
    <s v="No"/>
    <x v="0"/>
    <x v="0"/>
    <x v="0"/>
    <x v="1"/>
    <x v="0"/>
    <x v="2"/>
    <n v="0"/>
    <n v="5927.65"/>
    <x v="1"/>
    <s v="Tier - 1"/>
    <x v="1"/>
    <d v="1994-07-30T00:00:00"/>
    <x v="6"/>
    <x v="0"/>
    <x v="1647"/>
  </r>
  <r>
    <s v="ID1650"/>
    <s v="Mrs."/>
    <s v="Jessica"/>
    <s v="Berg"/>
    <x v="620"/>
    <x v="105"/>
    <s v="No"/>
    <x v="0"/>
    <x v="1"/>
    <x v="3"/>
    <x v="1"/>
    <x v="0"/>
    <x v="1"/>
    <n v="0"/>
    <n v="5926.93"/>
    <x v="1"/>
    <s v="Tier - 2"/>
    <x v="14"/>
    <d v="1993-08-13T00:00:00"/>
    <x v="20"/>
    <x v="0"/>
    <x v="1648"/>
  </r>
  <r>
    <s v="ID1651"/>
    <s v="Mr."/>
    <s v="Chaiwat"/>
    <s v="Engtrakul"/>
    <x v="692"/>
    <x v="332"/>
    <s v="No"/>
    <x v="0"/>
    <x v="0"/>
    <x v="3"/>
    <x v="1"/>
    <x v="1"/>
    <x v="2"/>
    <n v="3"/>
    <n v="5926.85"/>
    <x v="2"/>
    <s v="Tier - 3"/>
    <x v="3"/>
    <d v="1987-07-29T00:00:00"/>
    <x v="38"/>
    <x v="0"/>
    <x v="1649"/>
  </r>
  <r>
    <s v="ID1652"/>
    <s v="Ms."/>
    <s v="Kerri"/>
    <s v="Leonhardt"/>
    <x v="71"/>
    <x v="167"/>
    <s v="No"/>
    <x v="0"/>
    <x v="0"/>
    <x v="0"/>
    <x v="1"/>
    <x v="0"/>
    <x v="2"/>
    <n v="0"/>
    <n v="5920.1"/>
    <x v="1"/>
    <s v="Tier - 1"/>
    <x v="0"/>
    <d v="1982-12-21T00:00:00"/>
    <x v="37"/>
    <x v="0"/>
    <x v="1650"/>
  </r>
  <r>
    <s v="ID1653"/>
    <s v="Ms."/>
    <s v="Lisa"/>
    <s v="Goetz"/>
    <x v="404"/>
    <x v="197"/>
    <s v="No"/>
    <x v="0"/>
    <x v="0"/>
    <x v="0"/>
    <x v="1"/>
    <x v="1"/>
    <x v="2"/>
    <n v="0"/>
    <n v="5910.94"/>
    <x v="1"/>
    <s v="Tier - 1"/>
    <x v="3"/>
    <d v="1982-07-08T00:00:00"/>
    <x v="37"/>
    <x v="0"/>
    <x v="1651"/>
  </r>
  <r>
    <s v="ID1654"/>
    <s v="Mr."/>
    <s v="Nicholas"/>
    <s v="Cacharelis"/>
    <x v="1084"/>
    <x v="128"/>
    <s v="No"/>
    <x v="0"/>
    <x v="1"/>
    <x v="3"/>
    <x v="1"/>
    <x v="0"/>
    <x v="1"/>
    <n v="0"/>
    <n v="5877.02"/>
    <x v="1"/>
    <s v="Tier - 2"/>
    <x v="13"/>
    <d v="1993-10-19T00:00:00"/>
    <x v="20"/>
    <x v="0"/>
    <x v="1652"/>
  </r>
  <r>
    <s v="ID1655"/>
    <s v="Mr."/>
    <s v="Vasilis"/>
    <s v="Kariolis"/>
    <x v="387"/>
    <x v="125"/>
    <s v="No"/>
    <x v="0"/>
    <x v="0"/>
    <x v="3"/>
    <x v="1"/>
    <x v="2"/>
    <x v="2"/>
    <n v="1"/>
    <n v="5855.9"/>
    <x v="1"/>
    <s v="Tier - 3"/>
    <x v="1"/>
    <d v="1984-11-22T00:00:00"/>
    <x v="32"/>
    <x v="0"/>
    <x v="1653"/>
  </r>
  <r>
    <s v="ID1656"/>
    <s v="Mr."/>
    <s v="Michael"/>
    <s v="Zelwin"/>
    <x v="468"/>
    <x v="56"/>
    <s v="Yes"/>
    <x v="0"/>
    <x v="0"/>
    <x v="0"/>
    <x v="1"/>
    <x v="2"/>
    <x v="1"/>
    <n v="3"/>
    <n v="5847.24"/>
    <x v="1"/>
    <s v="Tier - 1"/>
    <x v="0"/>
    <d v="1985-06-18T00:00:00"/>
    <x v="17"/>
    <x v="0"/>
    <x v="1654"/>
  </r>
  <r>
    <s v="ID1657"/>
    <s v="Ms."/>
    <s v="Colleen"/>
    <s v="Barry"/>
    <x v="1085"/>
    <x v="470"/>
    <s v="No"/>
    <x v="0"/>
    <x v="0"/>
    <x v="3"/>
    <x v="1"/>
    <x v="0"/>
    <x v="2"/>
    <n v="2"/>
    <n v="5846.92"/>
    <x v="1"/>
    <s v="Tier - 2"/>
    <x v="0"/>
    <d v="1987-09-30T00:00:00"/>
    <x v="38"/>
    <x v="0"/>
    <x v="1655"/>
  </r>
  <r>
    <s v="ID1658"/>
    <s v="Mrs."/>
    <s v="Annika"/>
    <s v="Bannon"/>
    <x v="1086"/>
    <x v="135"/>
    <s v="Yes"/>
    <x v="0"/>
    <x v="0"/>
    <x v="3"/>
    <x v="1"/>
    <x v="0"/>
    <x v="2"/>
    <n v="0"/>
    <n v="5843.99"/>
    <x v="1"/>
    <s v="Tier - 2"/>
    <x v="14"/>
    <d v="1995-08-20T00:00:00"/>
    <x v="40"/>
    <x v="0"/>
    <x v="1656"/>
  </r>
  <r>
    <s v="ID1659"/>
    <s v="Ms."/>
    <s v="Kelly"/>
    <s v="Chang"/>
    <x v="28"/>
    <x v="21"/>
    <s v="No"/>
    <x v="0"/>
    <x v="0"/>
    <x v="3"/>
    <x v="1"/>
    <x v="0"/>
    <x v="1"/>
    <n v="2"/>
    <n v="5836.52"/>
    <x v="1"/>
    <s v="Tier - 3"/>
    <x v="0"/>
    <d v="1987-07-27T00:00:00"/>
    <x v="38"/>
    <x v="0"/>
    <x v="1657"/>
  </r>
  <r>
    <s v="ID1660"/>
    <s v="Mr."/>
    <s v="Nicholas"/>
    <s v="Vetter"/>
    <x v="1087"/>
    <x v="163"/>
    <s v="No"/>
    <x v="0"/>
    <x v="0"/>
    <x v="0"/>
    <x v="1"/>
    <x v="3"/>
    <x v="0"/>
    <n v="0"/>
    <n v="5832.6"/>
    <x v="1"/>
    <s v="Tier - 3"/>
    <x v="1"/>
    <d v="1971-09-27T00:00:00"/>
    <x v="14"/>
    <x v="0"/>
    <x v="1658"/>
  </r>
  <r>
    <s v="ID1661"/>
    <s v="Mrs."/>
    <s v="Kelly"/>
    <s v="Jablonski"/>
    <x v="1088"/>
    <x v="417"/>
    <s v="No"/>
    <x v="0"/>
    <x v="0"/>
    <x v="0"/>
    <x v="1"/>
    <x v="0"/>
    <x v="0"/>
    <n v="0"/>
    <n v="5816.58"/>
    <x v="1"/>
    <s v="Tier - 2"/>
    <x v="11"/>
    <d v="2002-07-22T00:00:00"/>
    <x v="43"/>
    <x v="0"/>
    <x v="1659"/>
  </r>
  <r>
    <s v="ID1662"/>
    <s v="Mr."/>
    <s v="Andrew"/>
    <s v="Jakubowitch"/>
    <x v="1089"/>
    <x v="497"/>
    <s v="No"/>
    <x v="0"/>
    <x v="0"/>
    <x v="1"/>
    <x v="1"/>
    <x v="3"/>
    <x v="2"/>
    <n v="0"/>
    <n v="5812.9"/>
    <x v="1"/>
    <s v="Tier - 2"/>
    <x v="0"/>
    <d v="1972-11-02T00:00:00"/>
    <x v="28"/>
    <x v="0"/>
    <x v="1660"/>
  </r>
  <r>
    <s v="ID1663"/>
    <s v="Ms."/>
    <s v="Hannah"/>
    <s v="Altshuler"/>
    <x v="1090"/>
    <x v="106"/>
    <s v="No"/>
    <x v="0"/>
    <x v="0"/>
    <x v="0"/>
    <x v="1"/>
    <x v="2"/>
    <x v="1"/>
    <n v="2"/>
    <n v="5807.06"/>
    <x v="1"/>
    <s v="Tier - 3"/>
    <x v="0"/>
    <d v="1980-09-18T00:00:00"/>
    <x v="25"/>
    <x v="0"/>
    <x v="1661"/>
  </r>
  <r>
    <s v="ID1664"/>
    <s v="Mr."/>
    <s v="Patricio"/>
    <s v="Ugarte"/>
    <x v="1091"/>
    <x v="127"/>
    <s v="No"/>
    <x v="1"/>
    <x v="0"/>
    <x v="3"/>
    <x v="1"/>
    <x v="0"/>
    <x v="2"/>
    <n v="0"/>
    <n v="5778.71"/>
    <x v="1"/>
    <s v="Tier - 3"/>
    <x v="12"/>
    <d v="2004-11-01T00:00:00"/>
    <x v="41"/>
    <x v="2"/>
    <x v="1662"/>
  </r>
  <r>
    <s v="ID1665"/>
    <s v="Mr."/>
    <s v="Robert"/>
    <s v="Tusso"/>
    <x v="1092"/>
    <x v="425"/>
    <s v="Yes"/>
    <x v="0"/>
    <x v="1"/>
    <x v="3"/>
    <x v="1"/>
    <x v="0"/>
    <x v="1"/>
    <n v="0"/>
    <n v="5757.41"/>
    <x v="1"/>
    <s v="Tier - 3"/>
    <x v="9"/>
    <d v="1983-08-30T00:00:00"/>
    <x v="33"/>
    <x v="0"/>
    <x v="1663"/>
  </r>
  <r>
    <s v="ID1666"/>
    <s v="Mr."/>
    <s v="Benjamin"/>
    <s v="Johnson"/>
    <x v="1093"/>
    <x v="45"/>
    <s v="No"/>
    <x v="0"/>
    <x v="1"/>
    <x v="3"/>
    <x v="1"/>
    <x v="0"/>
    <x v="2"/>
    <n v="0"/>
    <n v="5748.13"/>
    <x v="1"/>
    <s v="Tier - 1"/>
    <x v="13"/>
    <d v="1993-06-10T00:00:00"/>
    <x v="20"/>
    <x v="0"/>
    <x v="1664"/>
  </r>
  <r>
    <s v="ID1667"/>
    <s v="Mr."/>
    <s v="Robert"/>
    <s v="Landry"/>
    <x v="1056"/>
    <x v="245"/>
    <s v="No"/>
    <x v="0"/>
    <x v="0"/>
    <x v="1"/>
    <x v="1"/>
    <x v="3"/>
    <x v="1"/>
    <n v="0"/>
    <n v="5741.67"/>
    <x v="1"/>
    <s v="Tier - 3"/>
    <x v="0"/>
    <d v="1972-08-21T00:00:00"/>
    <x v="28"/>
    <x v="0"/>
    <x v="1665"/>
  </r>
  <r>
    <s v="ID1668"/>
    <s v="Mr."/>
    <s v="Eric"/>
    <s v="McDonald"/>
    <x v="838"/>
    <x v="47"/>
    <s v="No"/>
    <x v="0"/>
    <x v="0"/>
    <x v="3"/>
    <x v="1"/>
    <x v="0"/>
    <x v="2"/>
    <n v="2"/>
    <n v="5729.01"/>
    <x v="0"/>
    <s v="Tier - 2"/>
    <x v="1"/>
    <d v="1987-10-19T00:00:00"/>
    <x v="38"/>
    <x v="0"/>
    <x v="1666"/>
  </r>
  <r>
    <s v="ID1669"/>
    <s v="Mr."/>
    <s v="Matthew"/>
    <s v="Dunlap"/>
    <x v="1094"/>
    <x v="531"/>
    <s v="No"/>
    <x v="0"/>
    <x v="0"/>
    <x v="0"/>
    <x v="1"/>
    <x v="3"/>
    <x v="0"/>
    <n v="0"/>
    <n v="5720.38"/>
    <x v="1"/>
    <s v="Tier - 1"/>
    <x v="0"/>
    <d v="1971-12-18T00:00:00"/>
    <x v="14"/>
    <x v="0"/>
    <x v="1667"/>
  </r>
  <r>
    <s v="ID1670"/>
    <s v="Mr."/>
    <s v="Bob"/>
    <s v="Larue"/>
    <x v="1095"/>
    <x v="634"/>
    <s v="Yes"/>
    <x v="0"/>
    <x v="0"/>
    <x v="0"/>
    <x v="1"/>
    <x v="0"/>
    <x v="0"/>
    <n v="0"/>
    <n v="5709.16"/>
    <x v="2"/>
    <s v="Tier - 3"/>
    <x v="0"/>
    <d v="1981-08-30T00:00:00"/>
    <x v="36"/>
    <x v="0"/>
    <x v="1668"/>
  </r>
  <r>
    <s v="ID1671"/>
    <s v="Ms."/>
    <s v="Stephanie"/>
    <s v="Hodge"/>
    <x v="380"/>
    <x v="100"/>
    <s v="No"/>
    <x v="0"/>
    <x v="1"/>
    <x v="3"/>
    <x v="1"/>
    <x v="1"/>
    <x v="1"/>
    <n v="4"/>
    <n v="5708.87"/>
    <x v="1"/>
    <s v="Tier - 1"/>
    <x v="3"/>
    <d v="1993-11-03T00:00:00"/>
    <x v="20"/>
    <x v="0"/>
    <x v="1669"/>
  </r>
  <r>
    <s v="ID1672"/>
    <s v="Mr."/>
    <s v="Jake"/>
    <s v="Marcus"/>
    <x v="1096"/>
    <x v="333"/>
    <s v="Yes"/>
    <x v="0"/>
    <x v="0"/>
    <x v="0"/>
    <x v="1"/>
    <x v="0"/>
    <x v="0"/>
    <n v="0"/>
    <n v="5699.84"/>
    <x v="1"/>
    <s v="Tier - 3"/>
    <x v="0"/>
    <d v="1981-06-15T00:00:00"/>
    <x v="36"/>
    <x v="0"/>
    <x v="1670"/>
  </r>
  <r>
    <s v="ID1673"/>
    <s v="Ms."/>
    <s v="Alison"/>
    <s v="Daubert"/>
    <x v="1097"/>
    <x v="627"/>
    <s v="No"/>
    <x v="0"/>
    <x v="0"/>
    <x v="0"/>
    <x v="1"/>
    <x v="3"/>
    <x v="0"/>
    <n v="0"/>
    <n v="5698.74"/>
    <x v="1"/>
    <s v="Tier - 2"/>
    <x v="1"/>
    <d v="1974-07-06T00:00:00"/>
    <x v="19"/>
    <x v="0"/>
    <x v="1671"/>
  </r>
  <r>
    <s v="ID1674"/>
    <s v="Ms."/>
    <s v="Lindsay"/>
    <s v="Close"/>
    <x v="387"/>
    <x v="458"/>
    <s v="No"/>
    <x v="0"/>
    <x v="0"/>
    <x v="3"/>
    <x v="1"/>
    <x v="2"/>
    <x v="2"/>
    <n v="3"/>
    <n v="5693.43"/>
    <x v="1"/>
    <s v="Tier - 3"/>
    <x v="1"/>
    <d v="1992-11-03T00:00:00"/>
    <x v="34"/>
    <x v="0"/>
    <x v="1672"/>
  </r>
  <r>
    <s v="ID1675"/>
    <s v="Mr."/>
    <s v="Guillaume"/>
    <s v="Roels"/>
    <x v="1098"/>
    <x v="80"/>
    <s v="No"/>
    <x v="0"/>
    <x v="0"/>
    <x v="1"/>
    <x v="1"/>
    <x v="3"/>
    <x v="2"/>
    <n v="0"/>
    <n v="5690.79"/>
    <x v="1"/>
    <s v="Tier - 1"/>
    <x v="0"/>
    <d v="1972-10-28T00:00:00"/>
    <x v="28"/>
    <x v="0"/>
    <x v="1673"/>
  </r>
  <r>
    <s v="ID1676"/>
    <s v="Ms."/>
    <s v="Kaylee"/>
    <s v="Venosky"/>
    <x v="1099"/>
    <x v="170"/>
    <s v="No"/>
    <x v="0"/>
    <x v="0"/>
    <x v="3"/>
    <x v="1"/>
    <x v="2"/>
    <x v="2"/>
    <n v="3"/>
    <n v="5679.13"/>
    <x v="1"/>
    <s v="Tier - 2"/>
    <x v="0"/>
    <d v="1984-08-12T00:00:00"/>
    <x v="32"/>
    <x v="0"/>
    <x v="1674"/>
  </r>
  <r>
    <s v="ID1677"/>
    <s v="Ms."/>
    <s v="Theresa"/>
    <s v="Gosnell"/>
    <x v="23"/>
    <x v="99"/>
    <s v="Yes"/>
    <x v="0"/>
    <x v="1"/>
    <x v="3"/>
    <x v="1"/>
    <x v="0"/>
    <x v="1"/>
    <n v="0"/>
    <n v="5662.23"/>
    <x v="1"/>
    <s v="Tier - 1"/>
    <x v="0"/>
    <d v="1983-09-03T00:00:00"/>
    <x v="33"/>
    <x v="0"/>
    <x v="1675"/>
  </r>
  <r>
    <s v="ID1678"/>
    <s v="Mr."/>
    <s v="Travis"/>
    <s v="Chewning-Kulick"/>
    <x v="261"/>
    <x v="569"/>
    <s v="No"/>
    <x v="0"/>
    <x v="0"/>
    <x v="0"/>
    <x v="1"/>
    <x v="2"/>
    <x v="0"/>
    <n v="2"/>
    <n v="5650.14"/>
    <x v="1"/>
    <s v="Tier - 1"/>
    <x v="0"/>
    <d v="1978-09-27T00:00:00"/>
    <x v="9"/>
    <x v="0"/>
    <x v="1676"/>
  </r>
  <r>
    <s v="ID1679"/>
    <s v="Ms."/>
    <s v="Emma"/>
    <s v="McCarron"/>
    <x v="5"/>
    <x v="635"/>
    <s v="Yes"/>
    <x v="0"/>
    <x v="1"/>
    <x v="3"/>
    <x v="1"/>
    <x v="0"/>
    <x v="1"/>
    <n v="0"/>
    <n v="5649.72"/>
    <x v="1"/>
    <s v="Tier - 3"/>
    <x v="3"/>
    <d v="1983-06-08T00:00:00"/>
    <x v="37"/>
    <x v="0"/>
    <x v="1677"/>
  </r>
  <r>
    <s v="ID1680"/>
    <s v="Ms."/>
    <s v="Linda"/>
    <s v="Manion"/>
    <x v="673"/>
    <x v="325"/>
    <s v="No"/>
    <x v="0"/>
    <x v="0"/>
    <x v="3"/>
    <x v="1"/>
    <x v="0"/>
    <x v="2"/>
    <n v="1"/>
    <n v="5630.46"/>
    <x v="1"/>
    <s v="Tier - 3"/>
    <x v="1"/>
    <d v="1987-12-09T00:00:00"/>
    <x v="38"/>
    <x v="0"/>
    <x v="1678"/>
  </r>
  <r>
    <s v="ID1681"/>
    <s v="Mr."/>
    <s v="Owen"/>
    <s v="Strong"/>
    <x v="925"/>
    <x v="195"/>
    <s v="No"/>
    <x v="0"/>
    <x v="0"/>
    <x v="0"/>
    <x v="1"/>
    <x v="2"/>
    <x v="1"/>
    <n v="5"/>
    <n v="5615.37"/>
    <x v="1"/>
    <s v="Tier - 3"/>
    <x v="3"/>
    <d v="1994-11-15T00:00:00"/>
    <x v="6"/>
    <x v="0"/>
    <x v="1679"/>
  </r>
  <r>
    <s v="ID1682"/>
    <s v="Mr."/>
    <s v="Jacob"/>
    <s v="Leblanc"/>
    <x v="1100"/>
    <x v="534"/>
    <s v="No"/>
    <x v="0"/>
    <x v="0"/>
    <x v="0"/>
    <x v="1"/>
    <x v="2"/>
    <x v="0"/>
    <n v="2"/>
    <n v="5612.83"/>
    <x v="1"/>
    <s v="Tier - 3"/>
    <x v="0"/>
    <d v="1978-09-11T00:00:00"/>
    <x v="9"/>
    <x v="0"/>
    <x v="1680"/>
  </r>
  <r>
    <s v="ID1683"/>
    <s v="Ms."/>
    <s v="Jacqueline"/>
    <s v="Palmer"/>
    <x v="781"/>
    <x v="133"/>
    <s v="Yes"/>
    <x v="0"/>
    <x v="0"/>
    <x v="3"/>
    <x v="1"/>
    <x v="0"/>
    <x v="2"/>
    <n v="1"/>
    <n v="5594.85"/>
    <x v="1"/>
    <s v="Tier - 3"/>
    <x v="2"/>
    <d v="1988-11-18T00:00:00"/>
    <x v="23"/>
    <x v="0"/>
    <x v="1681"/>
  </r>
  <r>
    <s v="ID1684"/>
    <s v="Mr."/>
    <s v="Yefeng"/>
    <s v="Shen"/>
    <x v="1101"/>
    <x v="117"/>
    <s v="Yes"/>
    <x v="0"/>
    <x v="1"/>
    <x v="3"/>
    <x v="1"/>
    <x v="2"/>
    <x v="2"/>
    <n v="3"/>
    <n v="5587.59"/>
    <x v="1"/>
    <s v="Tier - 1"/>
    <x v="0"/>
    <d v="1983-10-03T00:00:00"/>
    <x v="33"/>
    <x v="0"/>
    <x v="1682"/>
  </r>
  <r>
    <s v="ID1685"/>
    <s v="Mr."/>
    <s v="Thomas"/>
    <s v="Goldsby"/>
    <x v="139"/>
    <x v="636"/>
    <s v="Yes"/>
    <x v="0"/>
    <x v="0"/>
    <x v="3"/>
    <x v="1"/>
    <x v="0"/>
    <x v="0"/>
    <n v="2"/>
    <n v="5584.31"/>
    <x v="2"/>
    <s v="Tier - 1"/>
    <x v="0"/>
    <d v="1986-11-21T00:00:00"/>
    <x v="26"/>
    <x v="0"/>
    <x v="1683"/>
  </r>
  <r>
    <s v="ID1686"/>
    <s v="Mr."/>
    <s v="Ken"/>
    <s v="Whitney"/>
    <x v="1102"/>
    <x v="67"/>
    <s v="Yes"/>
    <x v="0"/>
    <x v="0"/>
    <x v="0"/>
    <x v="1"/>
    <x v="2"/>
    <x v="2"/>
    <n v="3"/>
    <n v="5582.95"/>
    <x v="1"/>
    <s v="Tier - 1"/>
    <x v="1"/>
    <d v="1985-09-05T00:00:00"/>
    <x v="17"/>
    <x v="0"/>
    <x v="1684"/>
  </r>
  <r>
    <s v="ID1687"/>
    <s v="Ms."/>
    <s v="Annie"/>
    <s v="Mahoney"/>
    <x v="1103"/>
    <x v="564"/>
    <s v="No"/>
    <x v="0"/>
    <x v="0"/>
    <x v="0"/>
    <x v="1"/>
    <x v="3"/>
    <x v="0"/>
    <n v="0"/>
    <n v="5576.35"/>
    <x v="1"/>
    <s v="Tier - 3"/>
    <x v="0"/>
    <d v="1974-09-18T00:00:00"/>
    <x v="19"/>
    <x v="0"/>
    <x v="1685"/>
  </r>
  <r>
    <s v="ID1688"/>
    <s v="Mrs."/>
    <s v="Noel"/>
    <s v="McCracken"/>
    <x v="851"/>
    <x v="140"/>
    <s v="No"/>
    <x v="0"/>
    <x v="0"/>
    <x v="0"/>
    <x v="1"/>
    <x v="0"/>
    <x v="2"/>
    <n v="0"/>
    <n v="5552.61"/>
    <x v="1"/>
    <s v="Tier - 3"/>
    <x v="11"/>
    <d v="1999-09-22T00:00:00"/>
    <x v="35"/>
    <x v="0"/>
    <x v="1686"/>
  </r>
  <r>
    <s v="ID1689"/>
    <s v="Mr."/>
    <s v="Mark"/>
    <s v="Spewak"/>
    <x v="1104"/>
    <x v="89"/>
    <s v="No"/>
    <x v="0"/>
    <x v="0"/>
    <x v="0"/>
    <x v="1"/>
    <x v="3"/>
    <x v="2"/>
    <n v="2"/>
    <n v="5540.35"/>
    <x v="1"/>
    <s v="Tier - 2"/>
    <x v="1"/>
    <d v="1980-12-07T00:00:00"/>
    <x v="25"/>
    <x v="0"/>
    <x v="1687"/>
  </r>
  <r>
    <s v="ID1690"/>
    <s v="Ms."/>
    <s v="Federica"/>
    <s v="Cottini"/>
    <x v="1105"/>
    <x v="77"/>
    <s v="Yes"/>
    <x v="0"/>
    <x v="0"/>
    <x v="0"/>
    <x v="1"/>
    <x v="2"/>
    <x v="0"/>
    <n v="1"/>
    <n v="5539.4"/>
    <x v="1"/>
    <s v="Tier - 2"/>
    <x v="0"/>
    <d v="1981-11-07T00:00:00"/>
    <x v="36"/>
    <x v="0"/>
    <x v="1688"/>
  </r>
  <r>
    <s v="ID1691"/>
    <s v="Ms."/>
    <s v="Pamela"/>
    <s v="Findlay"/>
    <x v="1106"/>
    <x v="637"/>
    <s v="Yes"/>
    <x v="0"/>
    <x v="0"/>
    <x v="3"/>
    <x v="1"/>
    <x v="2"/>
    <x v="1"/>
    <n v="3"/>
    <n v="5503.36"/>
    <x v="1"/>
    <s v="Tier - 2"/>
    <x v="1"/>
    <d v="1988-07-29T00:00:00"/>
    <x v="23"/>
    <x v="0"/>
    <x v="1689"/>
  </r>
  <r>
    <s v="ID1692"/>
    <s v="Mr."/>
    <s v="Andrew"/>
    <s v="Strasburg"/>
    <x v="1107"/>
    <x v="372"/>
    <s v="No"/>
    <x v="0"/>
    <x v="0"/>
    <x v="3"/>
    <x v="1"/>
    <x v="0"/>
    <x v="2"/>
    <n v="1"/>
    <n v="5488.26"/>
    <x v="1"/>
    <s v="Tier - 3"/>
    <x v="3"/>
    <d v="1984-08-17T00:00:00"/>
    <x v="32"/>
    <x v="0"/>
    <x v="1690"/>
  </r>
  <r>
    <s v="ID1693"/>
    <s v="Mr."/>
    <s v="Randall"/>
    <s v="Adams"/>
    <x v="1108"/>
    <x v="473"/>
    <s v="No"/>
    <x v="0"/>
    <x v="0"/>
    <x v="3"/>
    <x v="1"/>
    <x v="1"/>
    <x v="2"/>
    <n v="1"/>
    <n v="5484.47"/>
    <x v="1"/>
    <s v="Tier - 2"/>
    <x v="0"/>
    <d v="1984-08-26T00:00:00"/>
    <x v="32"/>
    <x v="0"/>
    <x v="1691"/>
  </r>
  <r>
    <s v="ID1694"/>
    <s v="Ms."/>
    <s v="Tracy"/>
    <s v="Deeter"/>
    <x v="264"/>
    <x v="269"/>
    <s v="Yes"/>
    <x v="0"/>
    <x v="0"/>
    <x v="3"/>
    <x v="1"/>
    <x v="1"/>
    <x v="0"/>
    <n v="1"/>
    <n v="5478.04"/>
    <x v="1"/>
    <s v="Tier - 3"/>
    <x v="0"/>
    <d v="1986-09-30T00:00:00"/>
    <x v="26"/>
    <x v="0"/>
    <x v="1692"/>
  </r>
  <r>
    <s v="ID1695"/>
    <s v="Ms."/>
    <s v="Azelie"/>
    <s v="Arpin"/>
    <x v="436"/>
    <x v="438"/>
    <s v="Yes"/>
    <x v="0"/>
    <x v="0"/>
    <x v="3"/>
    <x v="1"/>
    <x v="1"/>
    <x v="0"/>
    <n v="1"/>
    <n v="5472.45"/>
    <x v="1"/>
    <s v="Tier - 3"/>
    <x v="3"/>
    <d v="1986-07-12T00:00:00"/>
    <x v="26"/>
    <x v="0"/>
    <x v="1693"/>
  </r>
  <r>
    <s v="ID1696"/>
    <s v="Ms."/>
    <s v="Monica"/>
    <s v="Schoeneck"/>
    <x v="292"/>
    <x v="179"/>
    <s v="Yes"/>
    <x v="0"/>
    <x v="0"/>
    <x v="3"/>
    <x v="1"/>
    <x v="1"/>
    <x v="0"/>
    <n v="0"/>
    <n v="5469.01"/>
    <x v="1"/>
    <s v="Tier - 2"/>
    <x v="2"/>
    <d v="1986-12-02T00:00:00"/>
    <x v="26"/>
    <x v="0"/>
    <x v="1694"/>
  </r>
  <r>
    <s v="ID1697"/>
    <s v="Ms."/>
    <s v="Katarina"/>
    <s v="Mueller"/>
    <x v="1109"/>
    <x v="638"/>
    <s v="No"/>
    <x v="0"/>
    <x v="0"/>
    <x v="1"/>
    <x v="1"/>
    <x v="3"/>
    <x v="0"/>
    <n v="0"/>
    <n v="5466.88"/>
    <x v="1"/>
    <s v="Tier - 2"/>
    <x v="0"/>
    <d v="1973-10-24T00:00:00"/>
    <x v="30"/>
    <x v="0"/>
    <x v="1695"/>
  </r>
  <r>
    <s v="ID1698"/>
    <s v="Ms."/>
    <s v="Jamie"/>
    <s v="Willits"/>
    <x v="958"/>
    <x v="639"/>
    <s v="Yes"/>
    <x v="0"/>
    <x v="0"/>
    <x v="3"/>
    <x v="1"/>
    <x v="2"/>
    <x v="0"/>
    <n v="0"/>
    <n v="5458.05"/>
    <x v="1"/>
    <s v="Tier - 2"/>
    <x v="2"/>
    <d v="1986-12-25T00:00:00"/>
    <x v="26"/>
    <x v="0"/>
    <x v="1696"/>
  </r>
  <r>
    <s v="ID1699"/>
    <s v="Mr."/>
    <s v="Brian"/>
    <s v="Syring"/>
    <x v="1110"/>
    <x v="123"/>
    <s v="No"/>
    <x v="0"/>
    <x v="0"/>
    <x v="0"/>
    <x v="1"/>
    <x v="0"/>
    <x v="1"/>
    <n v="0"/>
    <n v="5438.75"/>
    <x v="2"/>
    <s v="Tier - 2"/>
    <x v="0"/>
    <d v="1982-08-25T00:00:00"/>
    <x v="37"/>
    <x v="0"/>
    <x v="1697"/>
  </r>
  <r>
    <s v="ID1700"/>
    <s v="Ms."/>
    <s v="Stacey"/>
    <s v="Strike"/>
    <x v="1111"/>
    <x v="446"/>
    <s v="No"/>
    <x v="0"/>
    <x v="0"/>
    <x v="0"/>
    <x v="1"/>
    <x v="3"/>
    <x v="0"/>
    <n v="2"/>
    <n v="5428.98"/>
    <x v="1"/>
    <s v="Tier - 2"/>
    <x v="1"/>
    <d v="1978-06-08T00:00:00"/>
    <x v="29"/>
    <x v="0"/>
    <x v="1698"/>
  </r>
  <r>
    <s v="ID1701"/>
    <s v="Mr."/>
    <s v="Stephen"/>
    <s v="Hennigar"/>
    <x v="661"/>
    <x v="193"/>
    <s v="No"/>
    <x v="0"/>
    <x v="0"/>
    <x v="3"/>
    <x v="1"/>
    <x v="0"/>
    <x v="2"/>
    <n v="3"/>
    <n v="5428.73"/>
    <x v="2"/>
    <s v="Tier - 1"/>
    <x v="6"/>
    <d v="1992-09-17T00:00:00"/>
    <x v="34"/>
    <x v="0"/>
    <x v="1699"/>
  </r>
  <r>
    <s v="ID1702"/>
    <s v="Mr."/>
    <s v="Joshua"/>
    <s v="May"/>
    <x v="210"/>
    <x v="268"/>
    <s v="No"/>
    <x v="0"/>
    <x v="0"/>
    <x v="0"/>
    <x v="1"/>
    <x v="0"/>
    <x v="1"/>
    <n v="3"/>
    <n v="5425.02"/>
    <x v="1"/>
    <s v="Tier - 1"/>
    <x v="1"/>
    <d v="1991-07-06T00:00:00"/>
    <x v="42"/>
    <x v="0"/>
    <x v="1700"/>
  </r>
  <r>
    <s v="ID1703"/>
    <s v="Mr."/>
    <s v="Josh"/>
    <s v="Metcalf"/>
    <x v="369"/>
    <x v="372"/>
    <s v="No"/>
    <x v="0"/>
    <x v="0"/>
    <x v="0"/>
    <x v="1"/>
    <x v="1"/>
    <x v="2"/>
    <n v="0"/>
    <n v="5415.66"/>
    <x v="1"/>
    <s v="Tier - 3"/>
    <x v="0"/>
    <d v="1982-09-27T00:00:00"/>
    <x v="37"/>
    <x v="0"/>
    <x v="1701"/>
  </r>
  <r>
    <s v="ID1704"/>
    <s v="Ms."/>
    <s v="Heather"/>
    <s v="Tiska"/>
    <x v="1087"/>
    <x v="570"/>
    <s v="Yes"/>
    <x v="0"/>
    <x v="0"/>
    <x v="3"/>
    <x v="1"/>
    <x v="3"/>
    <x v="0"/>
    <n v="1"/>
    <n v="5411.99"/>
    <x v="1"/>
    <s v="Tier - 3"/>
    <x v="1"/>
    <d v="1975-09-27T00:00:00"/>
    <x v="27"/>
    <x v="0"/>
    <x v="1702"/>
  </r>
  <r>
    <s v="ID1705"/>
    <s v="Mr."/>
    <s v="James"/>
    <s v="McDonough"/>
    <x v="1112"/>
    <x v="27"/>
    <s v="Yes"/>
    <x v="0"/>
    <x v="0"/>
    <x v="0"/>
    <x v="1"/>
    <x v="2"/>
    <x v="2"/>
    <n v="3"/>
    <n v="5402.89"/>
    <x v="1"/>
    <s v="Tier - 1"/>
    <x v="0"/>
    <d v="1985-12-23T00:00:00"/>
    <x v="17"/>
    <x v="0"/>
    <x v="1703"/>
  </r>
  <r>
    <s v="ID1706"/>
    <s v="Ms."/>
    <s v="Kim"/>
    <s v="Fairley"/>
    <x v="136"/>
    <x v="623"/>
    <s v="No"/>
    <x v="0"/>
    <x v="0"/>
    <x v="3"/>
    <x v="1"/>
    <x v="0"/>
    <x v="1"/>
    <n v="0"/>
    <n v="5400.98"/>
    <x v="1"/>
    <s v="Tier - 2"/>
    <x v="0"/>
    <d v="1984-08-01T00:00:00"/>
    <x v="32"/>
    <x v="0"/>
    <x v="1704"/>
  </r>
  <r>
    <s v="ID1707"/>
    <s v="Ms."/>
    <s v="Marie"/>
    <s v="Barnett"/>
    <x v="816"/>
    <x v="109"/>
    <s v="No"/>
    <x v="0"/>
    <x v="0"/>
    <x v="3"/>
    <x v="1"/>
    <x v="0"/>
    <x v="1"/>
    <n v="0"/>
    <n v="5397.62"/>
    <x v="1"/>
    <s v="Tier - 2"/>
    <x v="0"/>
    <d v="1984-09-03T00:00:00"/>
    <x v="32"/>
    <x v="0"/>
    <x v="1705"/>
  </r>
  <r>
    <s v="ID1708"/>
    <s v="Mr."/>
    <s v="Dariusz"/>
    <s v="Piasta"/>
    <x v="1113"/>
    <x v="166"/>
    <s v="No"/>
    <x v="0"/>
    <x v="0"/>
    <x v="0"/>
    <x v="1"/>
    <x v="1"/>
    <x v="2"/>
    <n v="3"/>
    <n v="5396.44"/>
    <x v="1"/>
    <s v="Tier - 3"/>
    <x v="0"/>
    <d v="1989-11-06T00:00:00"/>
    <x v="4"/>
    <x v="0"/>
    <x v="1706"/>
  </r>
  <r>
    <s v="ID1709"/>
    <s v="Ms."/>
    <s v="Jessica"/>
    <s v="Mueller"/>
    <x v="421"/>
    <x v="103"/>
    <s v="Yes"/>
    <x v="0"/>
    <x v="0"/>
    <x v="3"/>
    <x v="1"/>
    <x v="1"/>
    <x v="2"/>
    <n v="1"/>
    <n v="5385.34"/>
    <x v="1"/>
    <s v="Tier - 3"/>
    <x v="1"/>
    <d v="1988-08-08T00:00:00"/>
    <x v="23"/>
    <x v="0"/>
    <x v="1707"/>
  </r>
  <r>
    <s v="ID1710"/>
    <s v="Ms."/>
    <s v="Kristen"/>
    <s v="Olsen"/>
    <x v="368"/>
    <x v="196"/>
    <s v="No"/>
    <x v="0"/>
    <x v="0"/>
    <x v="3"/>
    <x v="1"/>
    <x v="1"/>
    <x v="2"/>
    <n v="0"/>
    <n v="5383.54"/>
    <x v="1"/>
    <s v="Tier - 3"/>
    <x v="3"/>
    <d v="1984-06-01T00:00:00"/>
    <x v="33"/>
    <x v="0"/>
    <x v="1708"/>
  </r>
  <r>
    <s v="ID1711"/>
    <s v="Mr."/>
    <s v="Jose"/>
    <s v="De"/>
    <x v="428"/>
    <x v="640"/>
    <s v="Yes"/>
    <x v="0"/>
    <x v="0"/>
    <x v="3"/>
    <x v="1"/>
    <x v="0"/>
    <x v="0"/>
    <n v="1"/>
    <n v="5377.46"/>
    <x v="1"/>
    <s v="Tier - 3"/>
    <x v="1"/>
    <d v="1986-07-22T00:00:00"/>
    <x v="26"/>
    <x v="0"/>
    <x v="1709"/>
  </r>
  <r>
    <s v="ID1712"/>
    <s v="Ms."/>
    <s v="Cynthia"/>
    <s v="Bartus"/>
    <x v="174"/>
    <x v="261"/>
    <s v="No"/>
    <x v="0"/>
    <x v="0"/>
    <x v="0"/>
    <x v="1"/>
    <x v="0"/>
    <x v="2"/>
    <n v="2"/>
    <n v="5375.04"/>
    <x v="1"/>
    <s v="Tier - 1"/>
    <x v="3"/>
    <d v="1989-11-18T00:00:00"/>
    <x v="4"/>
    <x v="0"/>
    <x v="1710"/>
  </r>
  <r>
    <s v="ID1713"/>
    <s v="Mr."/>
    <s v="Tyler"/>
    <s v="Stevens"/>
    <x v="26"/>
    <x v="114"/>
    <s v="Yes"/>
    <x v="0"/>
    <x v="0"/>
    <x v="3"/>
    <x v="1"/>
    <x v="0"/>
    <x v="0"/>
    <n v="1"/>
    <n v="5373.36"/>
    <x v="1"/>
    <s v="Tier - 2"/>
    <x v="1"/>
    <d v="1986-06-01T00:00:00"/>
    <x v="17"/>
    <x v="0"/>
    <x v="1711"/>
  </r>
  <r>
    <s v="ID1714"/>
    <s v="Ms."/>
    <s v="Holly"/>
    <s v="Rich"/>
    <x v="1114"/>
    <x v="119"/>
    <s v="No"/>
    <x v="0"/>
    <x v="0"/>
    <x v="0"/>
    <x v="1"/>
    <x v="0"/>
    <x v="1"/>
    <n v="0"/>
    <n v="5364.66"/>
    <x v="1"/>
    <s v="Tier - 1"/>
    <x v="3"/>
    <d v="1994-12-07T00:00:00"/>
    <x v="6"/>
    <x v="0"/>
    <x v="1712"/>
  </r>
  <r>
    <s v="ID1715"/>
    <s v="Ms."/>
    <s v="Kristen"/>
    <s v="Fayter"/>
    <x v="905"/>
    <x v="199"/>
    <s v="No"/>
    <x v="0"/>
    <x v="0"/>
    <x v="0"/>
    <x v="1"/>
    <x v="2"/>
    <x v="2"/>
    <n v="1"/>
    <n v="5354.07"/>
    <x v="1"/>
    <s v="Tier - 3"/>
    <x v="2"/>
    <d v="1989-11-07T00:00:00"/>
    <x v="4"/>
    <x v="0"/>
    <x v="1713"/>
  </r>
  <r>
    <s v="ID1716"/>
    <s v="Mr."/>
    <s v="Thomas"/>
    <s v="Parise"/>
    <x v="1115"/>
    <x v="31"/>
    <s v="No"/>
    <x v="0"/>
    <x v="0"/>
    <x v="1"/>
    <x v="1"/>
    <x v="3"/>
    <x v="2"/>
    <n v="0"/>
    <n v="5344.81"/>
    <x v="1"/>
    <s v="Tier - 3"/>
    <x v="0"/>
    <d v="1972-12-15T00:00:00"/>
    <x v="28"/>
    <x v="0"/>
    <x v="1714"/>
  </r>
  <r>
    <s v="ID1717"/>
    <s v="Ms."/>
    <s v="Tricity"/>
    <s v="Andrew"/>
    <x v="101"/>
    <x v="505"/>
    <s v="No"/>
    <x v="0"/>
    <x v="0"/>
    <x v="0"/>
    <x v="1"/>
    <x v="0"/>
    <x v="2"/>
    <n v="2"/>
    <n v="5327.4"/>
    <x v="1"/>
    <s v="Tier - 1"/>
    <x v="1"/>
    <d v="1991-08-28T00:00:00"/>
    <x v="42"/>
    <x v="0"/>
    <x v="1715"/>
  </r>
  <r>
    <s v="ID1718"/>
    <s v="Ms."/>
    <s v="Sarah"/>
    <s v="Gryniewicz"/>
    <x v="107"/>
    <x v="3"/>
    <s v="No"/>
    <x v="0"/>
    <x v="0"/>
    <x v="3"/>
    <x v="1"/>
    <x v="0"/>
    <x v="1"/>
    <n v="3"/>
    <n v="5325.65"/>
    <x v="1"/>
    <s v="Tier - 1"/>
    <x v="3"/>
    <d v="1992-06-18T00:00:00"/>
    <x v="34"/>
    <x v="0"/>
    <x v="1716"/>
  </r>
  <r>
    <s v="ID1719"/>
    <s v="Ms."/>
    <s v="Lisa"/>
    <s v="Panora"/>
    <x v="1116"/>
    <x v="162"/>
    <s v="No"/>
    <x v="0"/>
    <x v="0"/>
    <x v="0"/>
    <x v="1"/>
    <x v="3"/>
    <x v="0"/>
    <n v="0"/>
    <n v="5322.24"/>
    <x v="1"/>
    <s v="Tier - 1"/>
    <x v="1"/>
    <d v="1974-09-02T00:00:00"/>
    <x v="19"/>
    <x v="0"/>
    <x v="1717"/>
  </r>
  <r>
    <s v="ID1720"/>
    <s v="Ms."/>
    <s v="Tracy"/>
    <s v="Woodward"/>
    <x v="984"/>
    <x v="136"/>
    <s v="No"/>
    <x v="0"/>
    <x v="0"/>
    <x v="0"/>
    <x v="1"/>
    <x v="1"/>
    <x v="1"/>
    <n v="3"/>
    <n v="5312.17"/>
    <x v="1"/>
    <s v="Tier - 2"/>
    <x v="1"/>
    <d v="1994-11-13T00:00:00"/>
    <x v="6"/>
    <x v="0"/>
    <x v="1718"/>
  </r>
  <r>
    <s v="ID1721"/>
    <s v="Mr."/>
    <s v="Patrick"/>
    <s v="Lambe"/>
    <x v="1117"/>
    <x v="120"/>
    <s v="No"/>
    <x v="1"/>
    <x v="0"/>
    <x v="3"/>
    <x v="1"/>
    <x v="0"/>
    <x v="2"/>
    <n v="0"/>
    <n v="5306.7"/>
    <x v="1"/>
    <s v="Tier - 3"/>
    <x v="1"/>
    <d v="2000-09-09T00:00:00"/>
    <x v="21"/>
    <x v="0"/>
    <x v="1719"/>
  </r>
  <r>
    <s v="ID1722"/>
    <s v="Mr."/>
    <s v="Trent"/>
    <s v="Casto"/>
    <x v="1118"/>
    <x v="169"/>
    <s v="No"/>
    <x v="1"/>
    <x v="0"/>
    <x v="3"/>
    <x v="1"/>
    <x v="0"/>
    <x v="1"/>
    <n v="0"/>
    <n v="5293.67"/>
    <x v="1"/>
    <s v="Tier - 2"/>
    <x v="12"/>
    <d v="2004-08-22T00:00:00"/>
    <x v="41"/>
    <x v="2"/>
    <x v="1720"/>
  </r>
  <r>
    <s v="ID1723"/>
    <s v="Ms."/>
    <s v="Julie"/>
    <s v="Martelli"/>
    <x v="1119"/>
    <x v="327"/>
    <s v="No"/>
    <x v="0"/>
    <x v="0"/>
    <x v="0"/>
    <x v="1"/>
    <x v="3"/>
    <x v="0"/>
    <n v="0"/>
    <n v="5291.71"/>
    <x v="1"/>
    <s v="Tier - 2"/>
    <x v="1"/>
    <d v="1974-11-12T00:00:00"/>
    <x v="19"/>
    <x v="0"/>
    <x v="1721"/>
  </r>
  <r>
    <s v="ID1724"/>
    <s v="Mr."/>
    <s v="Sawomir"/>
    <s v="Naskret"/>
    <x v="1120"/>
    <x v="149"/>
    <s v="No"/>
    <x v="0"/>
    <x v="0"/>
    <x v="3"/>
    <x v="1"/>
    <x v="2"/>
    <x v="1"/>
    <n v="3"/>
    <n v="5275.86"/>
    <x v="1"/>
    <s v="Tier - 2"/>
    <x v="0"/>
    <d v="1987-09-01T00:00:00"/>
    <x v="38"/>
    <x v="0"/>
    <x v="1722"/>
  </r>
  <r>
    <s v="ID1725"/>
    <s v="Ms."/>
    <s v="Micah"/>
    <s v="Morgan"/>
    <x v="226"/>
    <x v="281"/>
    <s v="Yes"/>
    <x v="0"/>
    <x v="0"/>
    <x v="3"/>
    <x v="1"/>
    <x v="0"/>
    <x v="0"/>
    <n v="0"/>
    <n v="5272.18"/>
    <x v="1"/>
    <s v="Tier - 3"/>
    <x v="1"/>
    <d v="1986-10-20T00:00:00"/>
    <x v="26"/>
    <x v="0"/>
    <x v="1723"/>
  </r>
  <r>
    <s v="ID1726"/>
    <s v="Ms."/>
    <s v="Kelly"/>
    <s v="Maloney"/>
    <x v="295"/>
    <x v="262"/>
    <s v="Yes"/>
    <x v="0"/>
    <x v="0"/>
    <x v="3"/>
    <x v="1"/>
    <x v="1"/>
    <x v="0"/>
    <n v="0"/>
    <n v="5267.82"/>
    <x v="1"/>
    <s v="Tier - 2"/>
    <x v="1"/>
    <d v="1986-09-20T00:00:00"/>
    <x v="26"/>
    <x v="0"/>
    <x v="1724"/>
  </r>
  <r>
    <s v="ID1727"/>
    <s v="Ms."/>
    <s v="Lindsay"/>
    <s v="Amherst"/>
    <x v="304"/>
    <x v="641"/>
    <s v="Yes"/>
    <x v="0"/>
    <x v="0"/>
    <x v="3"/>
    <x v="1"/>
    <x v="1"/>
    <x v="0"/>
    <n v="0"/>
    <n v="5266.37"/>
    <x v="1"/>
    <s v="Tier - 2"/>
    <x v="1"/>
    <d v="1986-10-25T00:00:00"/>
    <x v="26"/>
    <x v="0"/>
    <x v="1725"/>
  </r>
  <r>
    <s v="ID1728"/>
    <s v="Mr."/>
    <s v="Austen"/>
    <s v="Davenport"/>
    <x v="836"/>
    <x v="117"/>
    <s v="No"/>
    <x v="0"/>
    <x v="0"/>
    <x v="0"/>
    <x v="1"/>
    <x v="1"/>
    <x v="2"/>
    <n v="2"/>
    <n v="5261.47"/>
    <x v="1"/>
    <s v="Tier - 2"/>
    <x v="1"/>
    <d v="1989-07-19T00:00:00"/>
    <x v="4"/>
    <x v="0"/>
    <x v="1726"/>
  </r>
  <r>
    <s v="ID1729"/>
    <s v="Mr."/>
    <s v="Tory"/>
    <s v="Johansen"/>
    <x v="403"/>
    <x v="155"/>
    <s v="No"/>
    <x v="0"/>
    <x v="0"/>
    <x v="0"/>
    <x v="1"/>
    <x v="2"/>
    <x v="1"/>
    <n v="2"/>
    <n v="5257.51"/>
    <x v="1"/>
    <s v="Tier - 2"/>
    <x v="1"/>
    <d v="1989-11-25T00:00:00"/>
    <x v="4"/>
    <x v="0"/>
    <x v="1727"/>
  </r>
  <r>
    <s v="ID1730"/>
    <s v="Mr."/>
    <s v="Robert"/>
    <s v="Bond"/>
    <x v="65"/>
    <x v="103"/>
    <s v="No"/>
    <x v="0"/>
    <x v="0"/>
    <x v="0"/>
    <x v="1"/>
    <x v="0"/>
    <x v="2"/>
    <n v="3"/>
    <n v="5253.52"/>
    <x v="2"/>
    <s v="Tier - 3"/>
    <x v="3"/>
    <d v="1990-07-06T00:00:00"/>
    <x v="3"/>
    <x v="0"/>
    <x v="1728"/>
  </r>
  <r>
    <s v="ID1731"/>
    <s v="Ms."/>
    <s v="Steph"/>
    <s v="Reilly"/>
    <x v="105"/>
    <x v="24"/>
    <s v="No"/>
    <x v="0"/>
    <x v="0"/>
    <x v="3"/>
    <x v="1"/>
    <x v="0"/>
    <x v="2"/>
    <n v="1"/>
    <n v="5246.05"/>
    <x v="1"/>
    <s v="Tier - 3"/>
    <x v="3"/>
    <d v="1987-09-09T00:00:00"/>
    <x v="38"/>
    <x v="0"/>
    <x v="1729"/>
  </r>
  <r>
    <s v="ID1732"/>
    <s v="Ms."/>
    <s v="Kate"/>
    <s v="Chandler"/>
    <x v="41"/>
    <x v="117"/>
    <s v="No"/>
    <x v="0"/>
    <x v="0"/>
    <x v="3"/>
    <x v="1"/>
    <x v="0"/>
    <x v="2"/>
    <n v="1"/>
    <n v="5245.23"/>
    <x v="1"/>
    <s v="Tier - 2"/>
    <x v="0"/>
    <d v="1987-07-05T00:00:00"/>
    <x v="38"/>
    <x v="0"/>
    <x v="1730"/>
  </r>
  <r>
    <s v="ID1733"/>
    <s v="Ms."/>
    <s v="Kristina"/>
    <s v="Kaufmann"/>
    <x v="1107"/>
    <x v="626"/>
    <s v="No"/>
    <x v="0"/>
    <x v="0"/>
    <x v="3"/>
    <x v="1"/>
    <x v="0"/>
    <x v="2"/>
    <n v="1"/>
    <n v="5240.7700000000004"/>
    <x v="1"/>
    <s v="Tier - 2"/>
    <x v="3"/>
    <d v="1987-12-26T00:00:00"/>
    <x v="38"/>
    <x v="0"/>
    <x v="1731"/>
  </r>
  <r>
    <s v="ID1734"/>
    <s v="Ms."/>
    <s v="Flo"/>
    <s v="Barnes-Zurkinden"/>
    <x v="379"/>
    <x v="122"/>
    <s v="No"/>
    <x v="0"/>
    <x v="0"/>
    <x v="3"/>
    <x v="1"/>
    <x v="1"/>
    <x v="2"/>
    <n v="0"/>
    <n v="5227.99"/>
    <x v="1"/>
    <s v="Tier - 1"/>
    <x v="2"/>
    <d v="1987-06-29T00:00:00"/>
    <x v="38"/>
    <x v="0"/>
    <x v="1732"/>
  </r>
  <r>
    <s v="ID1735"/>
    <s v="Mrs."/>
    <s v="Sarah"/>
    <s v="Wolter"/>
    <x v="1121"/>
    <x v="79"/>
    <s v="Yes"/>
    <x v="0"/>
    <x v="0"/>
    <x v="3"/>
    <x v="1"/>
    <x v="0"/>
    <x v="2"/>
    <n v="0"/>
    <n v="5216.4799999999996"/>
    <x v="1"/>
    <s v="Tier - 2"/>
    <x v="14"/>
    <d v="1995-06-06T00:00:00"/>
    <x v="6"/>
    <x v="0"/>
    <x v="1733"/>
  </r>
  <r>
    <s v="ID1736"/>
    <s v="Ms."/>
    <s v="Anabel"/>
    <s v="Pearson"/>
    <x v="1122"/>
    <x v="40"/>
    <s v="No"/>
    <x v="0"/>
    <x v="0"/>
    <x v="0"/>
    <x v="1"/>
    <x v="0"/>
    <x v="2"/>
    <n v="0"/>
    <n v="5213.22"/>
    <x v="1"/>
    <s v="Tier - 1"/>
    <x v="1"/>
    <d v="1999-12-01T00:00:00"/>
    <x v="35"/>
    <x v="0"/>
    <x v="1734"/>
  </r>
  <r>
    <s v="ID1737"/>
    <s v="Mr."/>
    <s v="Ian"/>
    <s v="Thomas"/>
    <x v="878"/>
    <x v="161"/>
    <s v="No"/>
    <x v="0"/>
    <x v="1"/>
    <x v="3"/>
    <x v="1"/>
    <x v="2"/>
    <x v="2"/>
    <n v="3"/>
    <n v="5209.58"/>
    <x v="2"/>
    <s v="Tier - 3"/>
    <x v="6"/>
    <d v="1993-06-17T00:00:00"/>
    <x v="20"/>
    <x v="0"/>
    <x v="1735"/>
  </r>
  <r>
    <s v="ID1738"/>
    <s v="Mr."/>
    <s v="Alex"/>
    <s v="Leon"/>
    <x v="1123"/>
    <x v="391"/>
    <s v="Yes"/>
    <x v="0"/>
    <x v="1"/>
    <x v="3"/>
    <x v="1"/>
    <x v="3"/>
    <x v="2"/>
    <n v="3"/>
    <n v="5207.97"/>
    <x v="1"/>
    <s v="Tier - 2"/>
    <x v="1"/>
    <d v="1983-10-24T00:00:00"/>
    <x v="33"/>
    <x v="0"/>
    <x v="1736"/>
  </r>
  <r>
    <s v="ID1739"/>
    <s v="Mr."/>
    <s v="Richard"/>
    <s v="Marriott"/>
    <x v="1124"/>
    <x v="497"/>
    <s v="No"/>
    <x v="1"/>
    <x v="0"/>
    <x v="3"/>
    <x v="1"/>
    <x v="0"/>
    <x v="2"/>
    <n v="0"/>
    <n v="5198.6899999999996"/>
    <x v="1"/>
    <s v="Tier - 2"/>
    <x v="12"/>
    <d v="2004-06-06T00:00:00"/>
    <x v="39"/>
    <x v="0"/>
    <x v="1737"/>
  </r>
  <r>
    <s v="ID1740"/>
    <s v="Ms."/>
    <s v="Jacqueline"/>
    <s v="Wilkins"/>
    <x v="1125"/>
    <x v="366"/>
    <s v="No"/>
    <x v="0"/>
    <x v="1"/>
    <x v="3"/>
    <x v="1"/>
    <x v="3"/>
    <x v="1"/>
    <n v="2"/>
    <n v="5195.58"/>
    <x v="1"/>
    <s v="Tier - 2"/>
    <x v="0"/>
    <d v="1979-09-12T00:00:00"/>
    <x v="18"/>
    <x v="0"/>
    <x v="1738"/>
  </r>
  <r>
    <s v="ID1741"/>
    <s v="Ms."/>
    <s v="Cindy"/>
    <s v="Saiter"/>
    <x v="1126"/>
    <x v="320"/>
    <s v="No"/>
    <x v="0"/>
    <x v="0"/>
    <x v="3"/>
    <x v="1"/>
    <x v="2"/>
    <x v="2"/>
    <n v="3"/>
    <n v="5177.12"/>
    <x v="1"/>
    <s v="Tier - 1"/>
    <x v="0"/>
    <d v="1984-10-16T00:00:00"/>
    <x v="32"/>
    <x v="0"/>
    <x v="1739"/>
  </r>
  <r>
    <s v="ID1742"/>
    <s v="Ms."/>
    <s v="Marcia"/>
    <s v="Winrow"/>
    <x v="1127"/>
    <x v="435"/>
    <s v="No"/>
    <x v="0"/>
    <x v="0"/>
    <x v="0"/>
    <x v="1"/>
    <x v="2"/>
    <x v="2"/>
    <n v="3"/>
    <n v="5166.96"/>
    <x v="1"/>
    <s v="Tier - 2"/>
    <x v="1"/>
    <d v="1991-08-29T00:00:00"/>
    <x v="42"/>
    <x v="0"/>
    <x v="1740"/>
  </r>
  <r>
    <s v="ID1743"/>
    <s v="Ms."/>
    <s v="Samantha"/>
    <s v="Gries"/>
    <x v="356"/>
    <x v="100"/>
    <s v="No"/>
    <x v="0"/>
    <x v="0"/>
    <x v="0"/>
    <x v="1"/>
    <x v="1"/>
    <x v="1"/>
    <n v="2"/>
    <n v="5152.13"/>
    <x v="1"/>
    <s v="Tier - 2"/>
    <x v="3"/>
    <d v="1990-10-09T00:00:00"/>
    <x v="3"/>
    <x v="0"/>
    <x v="1741"/>
  </r>
  <r>
    <s v="ID1744"/>
    <s v="Ms."/>
    <s v="Katie"/>
    <s v="Strohschein"/>
    <x v="735"/>
    <x v="380"/>
    <s v="No"/>
    <x v="0"/>
    <x v="0"/>
    <x v="0"/>
    <x v="1"/>
    <x v="0"/>
    <x v="2"/>
    <n v="1"/>
    <n v="5148.55"/>
    <x v="1"/>
    <s v="Tier - 2"/>
    <x v="2"/>
    <d v="1990-08-22T00:00:00"/>
    <x v="3"/>
    <x v="0"/>
    <x v="1742"/>
  </r>
  <r>
    <s v="ID1745"/>
    <s v="Mr."/>
    <s v="John"/>
    <s v="Berger"/>
    <x v="1128"/>
    <x v="122"/>
    <s v="No"/>
    <x v="0"/>
    <x v="0"/>
    <x v="3"/>
    <x v="1"/>
    <x v="2"/>
    <x v="2"/>
    <n v="3"/>
    <n v="5144.18"/>
    <x v="1"/>
    <s v="Tier - 1"/>
    <x v="0"/>
    <d v="1984-08-22T00:00:00"/>
    <x v="32"/>
    <x v="0"/>
    <x v="1743"/>
  </r>
  <r>
    <s v="ID1746"/>
    <s v="Ms."/>
    <s v="Rachel"/>
    <s v="Coogan"/>
    <x v="440"/>
    <x v="226"/>
    <s v="No"/>
    <x v="0"/>
    <x v="1"/>
    <x v="3"/>
    <x v="1"/>
    <x v="0"/>
    <x v="2"/>
    <n v="3"/>
    <n v="5138.26"/>
    <x v="1"/>
    <s v="Tier - 2"/>
    <x v="0"/>
    <d v="1993-12-10T00:00:00"/>
    <x v="20"/>
    <x v="0"/>
    <x v="1744"/>
  </r>
  <r>
    <s v="ID1747"/>
    <s v="Ms."/>
    <s v="Isabelle"/>
    <s v="Gagnon"/>
    <x v="1129"/>
    <x v="347"/>
    <s v="Yes"/>
    <x v="0"/>
    <x v="0"/>
    <x v="3"/>
    <x v="1"/>
    <x v="2"/>
    <x v="2"/>
    <n v="3"/>
    <n v="5136.75"/>
    <x v="1"/>
    <s v="Tier - 1"/>
    <x v="0"/>
    <d v="1988-09-15T00:00:00"/>
    <x v="23"/>
    <x v="0"/>
    <x v="1745"/>
  </r>
  <r>
    <s v="ID1748"/>
    <s v="Mr."/>
    <s v="Neil"/>
    <s v="Pearson"/>
    <x v="377"/>
    <x v="112"/>
    <s v="No"/>
    <x v="0"/>
    <x v="0"/>
    <x v="3"/>
    <x v="1"/>
    <x v="2"/>
    <x v="2"/>
    <n v="1"/>
    <n v="5125.22"/>
    <x v="0"/>
    <s v="Tier - 2"/>
    <x v="1"/>
    <d v="1987-09-13T00:00:00"/>
    <x v="38"/>
    <x v="0"/>
    <x v="1746"/>
  </r>
  <r>
    <s v="ID1749"/>
    <s v="Mr."/>
    <s v="Tom"/>
    <s v="Brian"/>
    <x v="11"/>
    <x v="117"/>
    <s v="Yes"/>
    <x v="0"/>
    <x v="0"/>
    <x v="3"/>
    <x v="1"/>
    <x v="0"/>
    <x v="2"/>
    <n v="2"/>
    <n v="5124.1899999999996"/>
    <x v="1"/>
    <s v="Tier - 3"/>
    <x v="0"/>
    <d v="1988-11-01T00:00:00"/>
    <x v="23"/>
    <x v="0"/>
    <x v="1747"/>
  </r>
  <r>
    <s v="ID1750"/>
    <s v="Mr."/>
    <s v="Nathan"/>
    <s v="Brown"/>
    <x v="1130"/>
    <x v="92"/>
    <s v="No"/>
    <x v="0"/>
    <x v="0"/>
    <x v="3"/>
    <x v="1"/>
    <x v="3"/>
    <x v="2"/>
    <n v="1"/>
    <n v="5116.5"/>
    <x v="1"/>
    <s v="Tier - 2"/>
    <x v="1"/>
    <d v="1987-11-18T00:00:00"/>
    <x v="38"/>
    <x v="0"/>
    <x v="1748"/>
  </r>
  <r>
    <s v="ID1751"/>
    <s v="Mrs."/>
    <s v="Kelli"/>
    <s v="Fox"/>
    <x v="176"/>
    <x v="368"/>
    <s v="No"/>
    <x v="0"/>
    <x v="0"/>
    <x v="0"/>
    <x v="1"/>
    <x v="0"/>
    <x v="2"/>
    <n v="0"/>
    <n v="5087.92"/>
    <x v="1"/>
    <s v="Tier - 2"/>
    <x v="11"/>
    <d v="1999-06-19T00:00:00"/>
    <x v="35"/>
    <x v="0"/>
    <x v="1749"/>
  </r>
  <r>
    <s v="ID1752"/>
    <s v="Mr."/>
    <s v="Scott"/>
    <s v="Traver"/>
    <x v="861"/>
    <x v="87"/>
    <s v="Yes"/>
    <x v="0"/>
    <x v="1"/>
    <x v="3"/>
    <x v="1"/>
    <x v="2"/>
    <x v="1"/>
    <n v="5"/>
    <n v="5080.1000000000004"/>
    <x v="2"/>
    <s v="Tier - 2"/>
    <x v="3"/>
    <d v="1997-07-14T00:00:00"/>
    <x v="31"/>
    <x v="0"/>
    <x v="1750"/>
  </r>
  <r>
    <s v="ID1753"/>
    <s v="Mr."/>
    <s v="Grant"/>
    <s v="Quick"/>
    <x v="1131"/>
    <x v="642"/>
    <s v="No"/>
    <x v="0"/>
    <x v="0"/>
    <x v="0"/>
    <x v="1"/>
    <x v="3"/>
    <x v="0"/>
    <n v="2"/>
    <n v="5077.1899999999996"/>
    <x v="1"/>
    <s v="Tier - 3"/>
    <x v="1"/>
    <d v="1978-11-22T00:00:00"/>
    <x v="9"/>
    <x v="0"/>
    <x v="1751"/>
  </r>
  <r>
    <s v="ID1754"/>
    <s v="Mr."/>
    <s v="Jonathan"/>
    <s v="Scott"/>
    <x v="1132"/>
    <x v="49"/>
    <s v="No"/>
    <x v="0"/>
    <x v="1"/>
    <x v="3"/>
    <x v="1"/>
    <x v="1"/>
    <x v="2"/>
    <n v="0"/>
    <n v="5059.5600000000004"/>
    <x v="1"/>
    <s v="Tier - 1"/>
    <x v="13"/>
    <d v="1993-06-11T00:00:00"/>
    <x v="20"/>
    <x v="0"/>
    <x v="1752"/>
  </r>
  <r>
    <s v="ID1755"/>
    <s v="Ms."/>
    <s v="Rachael"/>
    <s v="Theriot"/>
    <x v="1133"/>
    <x v="436"/>
    <s v="No"/>
    <x v="0"/>
    <x v="0"/>
    <x v="0"/>
    <x v="1"/>
    <x v="2"/>
    <x v="2"/>
    <n v="2"/>
    <n v="5054.05"/>
    <x v="1"/>
    <s v="Tier - 2"/>
    <x v="0"/>
    <d v="1980-09-07T00:00:00"/>
    <x v="25"/>
    <x v="0"/>
    <x v="1753"/>
  </r>
  <r>
    <s v="ID1756"/>
    <s v="Ms."/>
    <s v="Pilar"/>
    <s v="Michalis"/>
    <x v="1134"/>
    <x v="643"/>
    <s v="Yes"/>
    <x v="0"/>
    <x v="1"/>
    <x v="3"/>
    <x v="1"/>
    <x v="0"/>
    <x v="1"/>
    <n v="0"/>
    <n v="5045.1499999999996"/>
    <x v="1"/>
    <s v="Tier - 2"/>
    <x v="1"/>
    <d v="1997-07-29T00:00:00"/>
    <x v="31"/>
    <x v="0"/>
    <x v="1754"/>
  </r>
  <r>
    <s v="ID1757"/>
    <s v="Mr."/>
    <s v="Kyle"/>
    <s v="Hall"/>
    <x v="1135"/>
    <x v="3"/>
    <s v="Yes"/>
    <x v="0"/>
    <x v="0"/>
    <x v="0"/>
    <x v="1"/>
    <x v="0"/>
    <x v="1"/>
    <n v="0"/>
    <n v="5043.13"/>
    <x v="1"/>
    <s v="Tier - 3"/>
    <x v="3"/>
    <d v="2001-10-16T00:00:00"/>
    <x v="47"/>
    <x v="0"/>
    <x v="300"/>
  </r>
  <r>
    <s v="ID1758"/>
    <s v="Mrs."/>
    <s v="Christie"/>
    <s v="Tjong"/>
    <x v="1136"/>
    <x v="70"/>
    <s v="Yes"/>
    <x v="0"/>
    <x v="1"/>
    <x v="3"/>
    <x v="1"/>
    <x v="0"/>
    <x v="2"/>
    <n v="0"/>
    <n v="5038.57"/>
    <x v="1"/>
    <s v="Tier - 2"/>
    <x v="14"/>
    <d v="1997-12-04T00:00:00"/>
    <x v="31"/>
    <x v="0"/>
    <x v="1755"/>
  </r>
  <r>
    <s v="ID1759"/>
    <s v="Mr."/>
    <s v="David"/>
    <s v="Palma"/>
    <x v="1099"/>
    <x v="379"/>
    <s v="Yes"/>
    <x v="0"/>
    <x v="0"/>
    <x v="3"/>
    <x v="1"/>
    <x v="2"/>
    <x v="0"/>
    <n v="3"/>
    <n v="5034.1000000000004"/>
    <x v="1"/>
    <s v="Tier - 2"/>
    <x v="0"/>
    <d v="1986-06-29T00:00:00"/>
    <x v="26"/>
    <x v="0"/>
    <x v="1756"/>
  </r>
  <r>
    <s v="ID1760"/>
    <s v="Mr."/>
    <s v="Masahiro"/>
    <s v="Takaoka"/>
    <x v="308"/>
    <x v="155"/>
    <s v="No"/>
    <x v="0"/>
    <x v="0"/>
    <x v="0"/>
    <x v="1"/>
    <x v="1"/>
    <x v="1"/>
    <n v="2"/>
    <n v="5031.2700000000004"/>
    <x v="2"/>
    <s v="Tier - 1"/>
    <x v="4"/>
    <d v="1991-09-10T00:00:00"/>
    <x v="42"/>
    <x v="0"/>
    <x v="1757"/>
  </r>
  <r>
    <s v="ID1761"/>
    <s v="Mr."/>
    <s v="Logan"/>
    <s v="Sherman"/>
    <x v="366"/>
    <x v="391"/>
    <s v="Yes"/>
    <x v="0"/>
    <x v="0"/>
    <x v="0"/>
    <x v="1"/>
    <x v="1"/>
    <x v="2"/>
    <n v="0"/>
    <n v="5028.1499999999996"/>
    <x v="0"/>
    <s v="Tier - 2"/>
    <x v="1"/>
    <d v="1985-12-28T00:00:00"/>
    <x v="17"/>
    <x v="0"/>
    <x v="1758"/>
  </r>
  <r>
    <s v="ID1762"/>
    <s v="Ms."/>
    <s v="Stephanie"/>
    <s v="Andre"/>
    <x v="742"/>
    <x v="538"/>
    <s v="Yes"/>
    <x v="0"/>
    <x v="0"/>
    <x v="3"/>
    <x v="1"/>
    <x v="0"/>
    <x v="2"/>
    <n v="1"/>
    <n v="5012.47"/>
    <x v="1"/>
    <s v="Tier - 3"/>
    <x v="3"/>
    <d v="1988-11-09T00:00:00"/>
    <x v="23"/>
    <x v="0"/>
    <x v="1759"/>
  </r>
  <r>
    <s v="ID1763"/>
    <s v="Ms."/>
    <s v="Angela"/>
    <s v="Switt"/>
    <x v="419"/>
    <x v="80"/>
    <s v="Yes"/>
    <x v="0"/>
    <x v="0"/>
    <x v="3"/>
    <x v="1"/>
    <x v="1"/>
    <x v="2"/>
    <n v="1"/>
    <n v="5003.8500000000004"/>
    <x v="1"/>
    <s v="Tier - 3"/>
    <x v="3"/>
    <d v="1988-07-08T00:00:00"/>
    <x v="23"/>
    <x v="0"/>
    <x v="1760"/>
  </r>
  <r>
    <s v="ID1764"/>
    <s v="Ms."/>
    <s v="Britt"/>
    <s v="Erickson"/>
    <x v="1111"/>
    <x v="34"/>
    <s v="No"/>
    <x v="0"/>
    <x v="0"/>
    <x v="0"/>
    <x v="1"/>
    <x v="3"/>
    <x v="1"/>
    <n v="2"/>
    <n v="5003.7700000000004"/>
    <x v="1"/>
    <s v="Tier - 3"/>
    <x v="0"/>
    <d v="1977-06-09T00:00:00"/>
    <x v="29"/>
    <x v="0"/>
    <x v="1761"/>
  </r>
  <r>
    <s v="ID1765"/>
    <s v="Ms."/>
    <s v="Joyce"/>
    <s v="Miller"/>
    <x v="1137"/>
    <x v="435"/>
    <s v="Yes"/>
    <x v="0"/>
    <x v="0"/>
    <x v="3"/>
    <x v="1"/>
    <x v="1"/>
    <x v="2"/>
    <n v="1"/>
    <n v="5002.78"/>
    <x v="1"/>
    <s v="Tier - 2"/>
    <x v="0"/>
    <d v="1988-09-04T00:00:00"/>
    <x v="23"/>
    <x v="0"/>
    <x v="1762"/>
  </r>
  <r>
    <s v="ID1766"/>
    <s v="Mr."/>
    <s v="Ben"/>
    <s v="Whitbeck"/>
    <x v="1138"/>
    <x v="195"/>
    <s v="Yes"/>
    <x v="0"/>
    <x v="0"/>
    <x v="0"/>
    <x v="1"/>
    <x v="0"/>
    <x v="1"/>
    <n v="0"/>
    <n v="4999.04"/>
    <x v="1"/>
    <s v="Tier - 2"/>
    <x v="3"/>
    <d v="2001-10-05T00:00:00"/>
    <x v="47"/>
    <x v="0"/>
    <x v="1763"/>
  </r>
  <r>
    <s v="ID1767"/>
    <s v="Ms."/>
    <s v="Sarah"/>
    <s v="Auer"/>
    <x v="288"/>
    <x v="4"/>
    <s v="Yes"/>
    <x v="0"/>
    <x v="0"/>
    <x v="3"/>
    <x v="1"/>
    <x v="2"/>
    <x v="2"/>
    <n v="0"/>
    <n v="4992.38"/>
    <x v="1"/>
    <s v="Tier - 3"/>
    <x v="2"/>
    <d v="1988-06-24T00:00:00"/>
    <x v="23"/>
    <x v="0"/>
    <x v="1764"/>
  </r>
  <r>
    <s v="ID1768"/>
    <s v="Ms."/>
    <s v="Sarah"/>
    <s v="Attar"/>
    <x v="1139"/>
    <x v="532"/>
    <s v="No"/>
    <x v="0"/>
    <x v="0"/>
    <x v="1"/>
    <x v="1"/>
    <x v="3"/>
    <x v="0"/>
    <n v="0"/>
    <n v="4985.22"/>
    <x v="1"/>
    <s v="Tier - 3"/>
    <x v="0"/>
    <d v="1973-11-07T00:00:00"/>
    <x v="30"/>
    <x v="0"/>
    <x v="1765"/>
  </r>
  <r>
    <s v="ID1769"/>
    <s v="Ms."/>
    <s v="Katie"/>
    <s v="Misuraca"/>
    <x v="53"/>
    <x v="616"/>
    <s v="No"/>
    <x v="0"/>
    <x v="0"/>
    <x v="0"/>
    <x v="1"/>
    <x v="0"/>
    <x v="2"/>
    <n v="2"/>
    <n v="4949.76"/>
    <x v="1"/>
    <s v="Tier - 1"/>
    <x v="0"/>
    <d v="1991-08-30T00:00:00"/>
    <x v="42"/>
    <x v="0"/>
    <x v="1766"/>
  </r>
  <r>
    <s v="ID1770"/>
    <s v="Ms."/>
    <s v="Michaela"/>
    <s v="Spannaus"/>
    <x v="1140"/>
    <x v="644"/>
    <s v="No"/>
    <x v="0"/>
    <x v="0"/>
    <x v="0"/>
    <x v="1"/>
    <x v="3"/>
    <x v="0"/>
    <n v="0"/>
    <n v="4942.0600000000004"/>
    <x v="1"/>
    <s v="Tier - 2"/>
    <x v="0"/>
    <d v="1974-06-26T00:00:00"/>
    <x v="19"/>
    <x v="0"/>
    <x v="1767"/>
  </r>
  <r>
    <s v="ID1771"/>
    <s v="Ms."/>
    <s v="Shalaleh"/>
    <s v="Tarbiat"/>
    <x v="809"/>
    <x v="319"/>
    <s v="No"/>
    <x v="0"/>
    <x v="0"/>
    <x v="0"/>
    <x v="1"/>
    <x v="1"/>
    <x v="2"/>
    <n v="2"/>
    <n v="4934.71"/>
    <x v="1"/>
    <s v="Tier - 3"/>
    <x v="3"/>
    <d v="1991-11-27T00:00:00"/>
    <x v="42"/>
    <x v="0"/>
    <x v="1768"/>
  </r>
  <r>
    <s v="ID1772"/>
    <s v="Ms."/>
    <s v="Karen"/>
    <s v="Pulkkinen"/>
    <x v="892"/>
    <x v="280"/>
    <s v="No"/>
    <x v="0"/>
    <x v="0"/>
    <x v="0"/>
    <x v="1"/>
    <x v="2"/>
    <x v="2"/>
    <n v="2"/>
    <n v="4931.6499999999996"/>
    <x v="1"/>
    <s v="Tier - 3"/>
    <x v="3"/>
    <d v="1991-08-23T00:00:00"/>
    <x v="42"/>
    <x v="0"/>
    <x v="1769"/>
  </r>
  <r>
    <s v="ID1773"/>
    <s v="Ms."/>
    <s v="Zuzana"/>
    <s v="Trnovcova"/>
    <x v="355"/>
    <x v="149"/>
    <s v="No"/>
    <x v="0"/>
    <x v="1"/>
    <x v="3"/>
    <x v="1"/>
    <x v="0"/>
    <x v="1"/>
    <n v="2"/>
    <n v="4922.92"/>
    <x v="1"/>
    <s v="Tier - 2"/>
    <x v="1"/>
    <d v="1993-08-10T00:00:00"/>
    <x v="20"/>
    <x v="0"/>
    <x v="1770"/>
  </r>
  <r>
    <s v="ID1774"/>
    <s v="Mr."/>
    <s v="Daniel"/>
    <s v="Anthony"/>
    <x v="402"/>
    <x v="429"/>
    <s v="No"/>
    <x v="0"/>
    <x v="0"/>
    <x v="0"/>
    <x v="1"/>
    <x v="0"/>
    <x v="0"/>
    <n v="5"/>
    <n v="4915.0600000000004"/>
    <x v="1"/>
    <s v="Tier - 1"/>
    <x v="6"/>
    <d v="2002-08-21T00:00:00"/>
    <x v="43"/>
    <x v="0"/>
    <x v="1771"/>
  </r>
  <r>
    <s v="ID1775"/>
    <s v="Ms."/>
    <s v="Alexandra"/>
    <s v="Hetrick"/>
    <x v="1141"/>
    <x v="445"/>
    <s v="Yes"/>
    <x v="0"/>
    <x v="0"/>
    <x v="0"/>
    <x v="1"/>
    <x v="2"/>
    <x v="0"/>
    <n v="1"/>
    <n v="4911.8900000000003"/>
    <x v="1"/>
    <s v="Tier - 3"/>
    <x v="0"/>
    <d v="1981-10-18T00:00:00"/>
    <x v="36"/>
    <x v="0"/>
    <x v="1772"/>
  </r>
  <r>
    <s v="ID1776"/>
    <s v="Ms."/>
    <s v="Jessica"/>
    <s v="Stern"/>
    <x v="429"/>
    <x v="27"/>
    <s v="No"/>
    <x v="0"/>
    <x v="1"/>
    <x v="3"/>
    <x v="1"/>
    <x v="2"/>
    <x v="2"/>
    <n v="2"/>
    <n v="4906.41"/>
    <x v="1"/>
    <s v="Tier - 1"/>
    <x v="1"/>
    <d v="1993-07-10T00:00:00"/>
    <x v="20"/>
    <x v="0"/>
    <x v="1773"/>
  </r>
  <r>
    <s v="ID1777"/>
    <s v="Mr."/>
    <s v="Matthew"/>
    <s v="Newman"/>
    <x v="397"/>
    <x v="155"/>
    <s v="Yes"/>
    <x v="0"/>
    <x v="0"/>
    <x v="3"/>
    <x v="1"/>
    <x v="1"/>
    <x v="1"/>
    <n v="1"/>
    <n v="4894.75"/>
    <x v="2"/>
    <s v="Tier - 3"/>
    <x v="1"/>
    <d v="1988-09-23T00:00:00"/>
    <x v="23"/>
    <x v="0"/>
    <x v="1774"/>
  </r>
  <r>
    <s v="ID1778"/>
    <s v="Ms."/>
    <s v="Nadine"/>
    <s v="Reasoner"/>
    <x v="1142"/>
    <x v="259"/>
    <s v="No"/>
    <x v="0"/>
    <x v="0"/>
    <x v="0"/>
    <x v="1"/>
    <x v="2"/>
    <x v="1"/>
    <n v="3"/>
    <n v="4894.3900000000003"/>
    <x v="1"/>
    <s v="Tier - 3"/>
    <x v="0"/>
    <d v="1990-11-28T00:00:00"/>
    <x v="3"/>
    <x v="0"/>
    <x v="1775"/>
  </r>
  <r>
    <s v="ID1779"/>
    <s v="Mr."/>
    <s v="Peter"/>
    <s v="Mone"/>
    <x v="94"/>
    <x v="103"/>
    <s v="No"/>
    <x v="0"/>
    <x v="0"/>
    <x v="0"/>
    <x v="1"/>
    <x v="0"/>
    <x v="2"/>
    <n v="2"/>
    <n v="4890"/>
    <x v="2"/>
    <s v="Tier - 2"/>
    <x v="0"/>
    <d v="1989-07-10T00:00:00"/>
    <x v="4"/>
    <x v="0"/>
    <x v="1776"/>
  </r>
  <r>
    <s v="ID1780"/>
    <s v="Ms."/>
    <s v="Colleen"/>
    <s v="Powers"/>
    <x v="264"/>
    <x v="221"/>
    <s v="Yes"/>
    <x v="0"/>
    <x v="0"/>
    <x v="3"/>
    <x v="1"/>
    <x v="1"/>
    <x v="0"/>
    <n v="0"/>
    <n v="4889.04"/>
    <x v="1"/>
    <s v="Tier - 1"/>
    <x v="0"/>
    <d v="1986-10-27T00:00:00"/>
    <x v="26"/>
    <x v="0"/>
    <x v="1777"/>
  </r>
  <r>
    <s v="ID1781"/>
    <s v="Ms."/>
    <s v="Julie"/>
    <s v="Ulery"/>
    <x v="1143"/>
    <x v="185"/>
    <s v="Yes"/>
    <x v="0"/>
    <x v="0"/>
    <x v="3"/>
    <x v="1"/>
    <x v="1"/>
    <x v="0"/>
    <n v="0"/>
    <n v="4883.87"/>
    <x v="1"/>
    <s v="Tier - 1"/>
    <x v="3"/>
    <d v="1986-12-23T00:00:00"/>
    <x v="26"/>
    <x v="0"/>
    <x v="1778"/>
  </r>
  <r>
    <s v="ID1782"/>
    <s v="Mr."/>
    <s v="Douglas"/>
    <s v="Haines"/>
    <x v="312"/>
    <x v="139"/>
    <s v="Yes"/>
    <x v="0"/>
    <x v="1"/>
    <x v="3"/>
    <x v="1"/>
    <x v="1"/>
    <x v="2"/>
    <n v="4"/>
    <n v="4877.9799999999996"/>
    <x v="1"/>
    <s v="Tier - 3"/>
    <x v="1"/>
    <d v="1997-09-29T00:00:00"/>
    <x v="31"/>
    <x v="0"/>
    <x v="1779"/>
  </r>
  <r>
    <s v="ID1783"/>
    <s v="Ms."/>
    <s v="Catherine"/>
    <s v="Airoldi"/>
    <x v="1144"/>
    <x v="335"/>
    <s v="No"/>
    <x v="0"/>
    <x v="0"/>
    <x v="0"/>
    <x v="1"/>
    <x v="2"/>
    <x v="2"/>
    <n v="3"/>
    <n v="4859.8900000000003"/>
    <x v="1"/>
    <s v="Tier - 3"/>
    <x v="3"/>
    <d v="1989-09-01T00:00:00"/>
    <x v="4"/>
    <x v="0"/>
    <x v="1780"/>
  </r>
  <r>
    <s v="ID1784"/>
    <s v="Mr."/>
    <s v="James"/>
    <s v="Mattis"/>
    <x v="1145"/>
    <x v="328"/>
    <s v="Yes"/>
    <x v="0"/>
    <x v="0"/>
    <x v="3"/>
    <x v="1"/>
    <x v="0"/>
    <x v="2"/>
    <n v="3"/>
    <n v="4846.92"/>
    <x v="1"/>
    <s v="Tier - 3"/>
    <x v="6"/>
    <d v="1995-12-27T00:00:00"/>
    <x v="40"/>
    <x v="0"/>
    <x v="1781"/>
  </r>
  <r>
    <s v="ID1785"/>
    <s v="Mr."/>
    <s v="Youngseong"/>
    <s v="Cho"/>
    <x v="1146"/>
    <x v="374"/>
    <s v="Yes"/>
    <x v="0"/>
    <x v="0"/>
    <x v="0"/>
    <x v="1"/>
    <x v="0"/>
    <x v="2"/>
    <n v="0"/>
    <n v="4846.53"/>
    <x v="1"/>
    <s v="Tier - 3"/>
    <x v="13"/>
    <d v="2001-06-07T00:00:00"/>
    <x v="21"/>
    <x v="0"/>
    <x v="1782"/>
  </r>
  <r>
    <s v="ID1786"/>
    <s v="Mr."/>
    <s v="John"/>
    <s v="Reumann"/>
    <x v="1147"/>
    <x v="645"/>
    <s v="No"/>
    <x v="0"/>
    <x v="0"/>
    <x v="0"/>
    <x v="1"/>
    <x v="3"/>
    <x v="0"/>
    <n v="0"/>
    <n v="4844.67"/>
    <x v="1"/>
    <s v="Tier - 2"/>
    <x v="0"/>
    <d v="1974-09-11T00:00:00"/>
    <x v="19"/>
    <x v="0"/>
    <x v="1783"/>
  </r>
  <r>
    <s v="ID1787"/>
    <s v="Mr."/>
    <s v="Brandon"/>
    <s v="Cooper"/>
    <x v="1098"/>
    <x v="623"/>
    <s v="No"/>
    <x v="0"/>
    <x v="1"/>
    <x v="3"/>
    <x v="1"/>
    <x v="3"/>
    <x v="1"/>
    <n v="2"/>
    <n v="4843.79"/>
    <x v="1"/>
    <s v="Tier - 3"/>
    <x v="0"/>
    <d v="1979-12-13T00:00:00"/>
    <x v="18"/>
    <x v="0"/>
    <x v="1784"/>
  </r>
  <r>
    <s v="ID1788"/>
    <s v="Mr."/>
    <s v="Sean"/>
    <s v="Kennedy"/>
    <x v="1148"/>
    <x v="109"/>
    <s v="Yes"/>
    <x v="0"/>
    <x v="0"/>
    <x v="3"/>
    <x v="1"/>
    <x v="1"/>
    <x v="1"/>
    <n v="0"/>
    <n v="4840.95"/>
    <x v="1"/>
    <s v="Tier - 1"/>
    <x v="13"/>
    <d v="1995-09-29T00:00:00"/>
    <x v="40"/>
    <x v="0"/>
    <x v="1785"/>
  </r>
  <r>
    <s v="ID1789"/>
    <s v="Mr."/>
    <s v="Scott"/>
    <s v="Cichon"/>
    <x v="1089"/>
    <x v="120"/>
    <s v="No"/>
    <x v="0"/>
    <x v="0"/>
    <x v="3"/>
    <x v="1"/>
    <x v="3"/>
    <x v="2"/>
    <n v="3"/>
    <n v="4839.18"/>
    <x v="1"/>
    <s v="Tier - 1"/>
    <x v="1"/>
    <d v="1984-10-15T00:00:00"/>
    <x v="32"/>
    <x v="0"/>
    <x v="1786"/>
  </r>
  <r>
    <s v="ID1790"/>
    <s v="Mr."/>
    <s v="Janez"/>
    <s v="Maroevic"/>
    <x v="671"/>
    <x v="259"/>
    <s v="No"/>
    <x v="0"/>
    <x v="0"/>
    <x v="3"/>
    <x v="1"/>
    <x v="0"/>
    <x v="1"/>
    <n v="3"/>
    <n v="4837.58"/>
    <x v="2"/>
    <s v="Tier - 2"/>
    <x v="0"/>
    <d v="1992-09-10T00:00:00"/>
    <x v="34"/>
    <x v="0"/>
    <x v="1787"/>
  </r>
  <r>
    <s v="ID1791"/>
    <s v="Mr."/>
    <s v="John"/>
    <s v="Martin"/>
    <x v="314"/>
    <x v="151"/>
    <s v="No"/>
    <x v="1"/>
    <x v="0"/>
    <x v="3"/>
    <x v="1"/>
    <x v="0"/>
    <x v="2"/>
    <n v="0"/>
    <n v="4835.43"/>
    <x v="1"/>
    <s v="Tier - 2"/>
    <x v="13"/>
    <d v="2000-12-11T00:00:00"/>
    <x v="21"/>
    <x v="0"/>
    <x v="1788"/>
  </r>
  <r>
    <s v="ID1792"/>
    <s v="Ms."/>
    <s v="Heather"/>
    <s v="Schulz"/>
    <x v="875"/>
    <x v="278"/>
    <s v="No"/>
    <x v="0"/>
    <x v="0"/>
    <x v="0"/>
    <x v="1"/>
    <x v="0"/>
    <x v="0"/>
    <n v="5"/>
    <n v="4830.63"/>
    <x v="1"/>
    <s v="Tier - 1"/>
    <x v="3"/>
    <d v="2002-06-27T00:00:00"/>
    <x v="43"/>
    <x v="0"/>
    <x v="1789"/>
  </r>
  <r>
    <s v="ID1793"/>
    <s v="Mr."/>
    <s v="Michael"/>
    <s v="Capriolo"/>
    <x v="1149"/>
    <x v="470"/>
    <s v="Yes"/>
    <x v="0"/>
    <x v="0"/>
    <x v="3"/>
    <x v="1"/>
    <x v="2"/>
    <x v="2"/>
    <n v="3"/>
    <n v="4827.8999999999996"/>
    <x v="0"/>
    <s v="Tier - 2"/>
    <x v="0"/>
    <d v="1995-12-01T00:00:00"/>
    <x v="40"/>
    <x v="0"/>
    <x v="1790"/>
  </r>
  <r>
    <s v="ID1794"/>
    <s v="Ms."/>
    <s v="Kathleen"/>
    <s v="Borleis"/>
    <x v="306"/>
    <x v="646"/>
    <s v="Yes"/>
    <x v="0"/>
    <x v="0"/>
    <x v="0"/>
    <x v="1"/>
    <x v="2"/>
    <x v="0"/>
    <n v="1"/>
    <n v="4827.1000000000004"/>
    <x v="1"/>
    <s v="Tier - 1"/>
    <x v="0"/>
    <d v="1981-07-03T00:00:00"/>
    <x v="36"/>
    <x v="0"/>
    <x v="1791"/>
  </r>
  <r>
    <s v="ID1795"/>
    <s v="Mr."/>
    <s v="Ryan"/>
    <s v="Kramer"/>
    <x v="1150"/>
    <x v="647"/>
    <s v="No"/>
    <x v="0"/>
    <x v="0"/>
    <x v="0"/>
    <x v="1"/>
    <x v="3"/>
    <x v="0"/>
    <n v="2"/>
    <n v="4812.34"/>
    <x v="1"/>
    <s v="Tier - 3"/>
    <x v="0"/>
    <d v="1978-10-03T00:00:00"/>
    <x v="9"/>
    <x v="0"/>
    <x v="1792"/>
  </r>
  <r>
    <s v="ID1796"/>
    <s v="Ms."/>
    <s v="Sara"/>
    <s v="Conrad"/>
    <x v="754"/>
    <x v="87"/>
    <s v="No"/>
    <x v="0"/>
    <x v="0"/>
    <x v="0"/>
    <x v="1"/>
    <x v="0"/>
    <x v="1"/>
    <n v="1"/>
    <n v="4795.66"/>
    <x v="1"/>
    <s v="Tier - 1"/>
    <x v="0"/>
    <d v="1989-12-16T00:00:00"/>
    <x v="4"/>
    <x v="0"/>
    <x v="1793"/>
  </r>
  <r>
    <s v="ID1797"/>
    <s v="Mr."/>
    <s v="Deniz"/>
    <s v="Karakoyunlu"/>
    <x v="604"/>
    <x v="236"/>
    <s v="No"/>
    <x v="0"/>
    <x v="0"/>
    <x v="3"/>
    <x v="1"/>
    <x v="2"/>
    <x v="1"/>
    <n v="3"/>
    <n v="4787.42"/>
    <x v="1"/>
    <s v="Tier - 3"/>
    <x v="0"/>
    <d v="1987-06-22T00:00:00"/>
    <x v="38"/>
    <x v="0"/>
    <x v="1794"/>
  </r>
  <r>
    <s v="ID1798"/>
    <s v="Ms."/>
    <s v="Shannon"/>
    <s v="Desrosiers"/>
    <x v="1108"/>
    <x v="196"/>
    <s v="No"/>
    <x v="0"/>
    <x v="0"/>
    <x v="0"/>
    <x v="1"/>
    <x v="1"/>
    <x v="2"/>
    <n v="1"/>
    <n v="4779.6000000000004"/>
    <x v="1"/>
    <s v="Tier - 3"/>
    <x v="0"/>
    <d v="1989-12-09T00:00:00"/>
    <x v="4"/>
    <x v="0"/>
    <x v="1795"/>
  </r>
  <r>
    <s v="ID1799"/>
    <s v="Ms."/>
    <s v="Kaitlin"/>
    <s v="O'Mara"/>
    <x v="1151"/>
    <x v="196"/>
    <s v="No"/>
    <x v="0"/>
    <x v="0"/>
    <x v="0"/>
    <x v="1"/>
    <x v="2"/>
    <x v="2"/>
    <n v="1"/>
    <n v="4766.0200000000004"/>
    <x v="1"/>
    <s v="Tier - 3"/>
    <x v="3"/>
    <d v="1989-08-01T00:00:00"/>
    <x v="4"/>
    <x v="0"/>
    <x v="1796"/>
  </r>
  <r>
    <s v="ID1800"/>
    <s v="Mr."/>
    <s v="Alfredo"/>
    <s v="Shabot"/>
    <x v="795"/>
    <x v="216"/>
    <s v="No"/>
    <x v="0"/>
    <x v="0"/>
    <x v="3"/>
    <x v="1"/>
    <x v="0"/>
    <x v="1"/>
    <n v="1"/>
    <n v="4762.33"/>
    <x v="2"/>
    <s v="Tier - 3"/>
    <x v="3"/>
    <d v="1987-09-27T00:00:00"/>
    <x v="38"/>
    <x v="0"/>
    <x v="1797"/>
  </r>
  <r>
    <s v="ID1801"/>
    <s v="Ms."/>
    <s v="Kristen"/>
    <s v="Comment"/>
    <x v="1152"/>
    <x v="178"/>
    <s v="No"/>
    <x v="0"/>
    <x v="0"/>
    <x v="3"/>
    <x v="1"/>
    <x v="0"/>
    <x v="1"/>
    <n v="2"/>
    <n v="4753.6400000000003"/>
    <x v="1"/>
    <s v="Tier - 3"/>
    <x v="0"/>
    <d v="1992-08-16T00:00:00"/>
    <x v="34"/>
    <x v="0"/>
    <x v="1798"/>
  </r>
  <r>
    <s v="ID1802"/>
    <s v="Mr."/>
    <s v="Daniel"/>
    <s v="Moss"/>
    <x v="662"/>
    <x v="358"/>
    <s v="No"/>
    <x v="0"/>
    <x v="0"/>
    <x v="3"/>
    <x v="1"/>
    <x v="0"/>
    <x v="2"/>
    <n v="1"/>
    <n v="4751.07"/>
    <x v="2"/>
    <s v="Tier - 1"/>
    <x v="3"/>
    <d v="1987-11-22T00:00:00"/>
    <x v="38"/>
    <x v="0"/>
    <x v="1799"/>
  </r>
  <r>
    <s v="ID1803"/>
    <s v="Mr."/>
    <s v="Jonathan"/>
    <s v="Guzman"/>
    <x v="1153"/>
    <x v="192"/>
    <s v="No"/>
    <x v="0"/>
    <x v="0"/>
    <x v="3"/>
    <x v="1"/>
    <x v="1"/>
    <x v="2"/>
    <n v="1"/>
    <n v="4747.05"/>
    <x v="1"/>
    <s v="Tier - 2"/>
    <x v="0"/>
    <d v="1987-09-02T00:00:00"/>
    <x v="38"/>
    <x v="0"/>
    <x v="1800"/>
  </r>
  <r>
    <s v="ID1804"/>
    <s v="Mr."/>
    <s v="Troy"/>
    <s v="Cox"/>
    <x v="346"/>
    <x v="31"/>
    <s v="No"/>
    <x v="0"/>
    <x v="0"/>
    <x v="3"/>
    <x v="1"/>
    <x v="1"/>
    <x v="2"/>
    <n v="1"/>
    <n v="4746.34"/>
    <x v="1"/>
    <s v="Tier - 2"/>
    <x v="3"/>
    <d v="1987-06-05T00:00:00"/>
    <x v="26"/>
    <x v="0"/>
    <x v="1801"/>
  </r>
  <r>
    <s v="ID1805"/>
    <s v="Mr."/>
    <s v="Daniel"/>
    <s v="Clash"/>
    <x v="746"/>
    <x v="508"/>
    <s v="No"/>
    <x v="1"/>
    <x v="0"/>
    <x v="3"/>
    <x v="1"/>
    <x v="0"/>
    <x v="2"/>
    <n v="0"/>
    <n v="4740.78"/>
    <x v="1"/>
    <s v="Tier - 3"/>
    <x v="13"/>
    <d v="2004-11-24T00:00:00"/>
    <x v="41"/>
    <x v="2"/>
    <x v="1802"/>
  </r>
  <r>
    <s v="ID1806"/>
    <s v="Ms."/>
    <s v="Lauren"/>
    <s v="Blankenship"/>
    <x v="349"/>
    <x v="576"/>
    <s v="No"/>
    <x v="0"/>
    <x v="0"/>
    <x v="0"/>
    <x v="1"/>
    <x v="0"/>
    <x v="2"/>
    <n v="1"/>
    <n v="4738.2700000000004"/>
    <x v="1"/>
    <s v="Tier - 3"/>
    <x v="1"/>
    <d v="1991-10-12T00:00:00"/>
    <x v="42"/>
    <x v="0"/>
    <x v="1803"/>
  </r>
  <r>
    <s v="ID1807"/>
    <s v="Ms."/>
    <s v="Jennefer"/>
    <s v="Lloyd"/>
    <x v="1154"/>
    <x v="648"/>
    <s v="Yes"/>
    <x v="0"/>
    <x v="0"/>
    <x v="3"/>
    <x v="1"/>
    <x v="2"/>
    <x v="0"/>
    <n v="3"/>
    <n v="4734.6400000000003"/>
    <x v="1"/>
    <s v="Tier - 1"/>
    <x v="0"/>
    <d v="1986-09-05T00:00:00"/>
    <x v="26"/>
    <x v="0"/>
    <x v="1804"/>
  </r>
  <r>
    <s v="ID1808"/>
    <s v="Ms."/>
    <s v="Tracey"/>
    <s v="Kong"/>
    <x v="1155"/>
    <x v="6"/>
    <s v="No"/>
    <x v="0"/>
    <x v="0"/>
    <x v="0"/>
    <x v="1"/>
    <x v="3"/>
    <x v="1"/>
    <n v="2"/>
    <n v="4728.71"/>
    <x v="1"/>
    <s v="Tier - 3"/>
    <x v="1"/>
    <d v="1980-07-02T00:00:00"/>
    <x v="25"/>
    <x v="0"/>
    <x v="1805"/>
  </r>
  <r>
    <s v="ID1809"/>
    <s v="Ms."/>
    <s v="Ashley"/>
    <s v="Benson"/>
    <x v="374"/>
    <x v="67"/>
    <s v="No"/>
    <x v="0"/>
    <x v="0"/>
    <x v="0"/>
    <x v="1"/>
    <x v="2"/>
    <x v="2"/>
    <n v="2"/>
    <n v="4719.74"/>
    <x v="1"/>
    <s v="Tier - 1"/>
    <x v="1"/>
    <d v="1994-08-12T00:00:00"/>
    <x v="6"/>
    <x v="0"/>
    <x v="1806"/>
  </r>
  <r>
    <s v="ID1810"/>
    <s v="Ms."/>
    <s v="Cindy"/>
    <s v="Huntington"/>
    <x v="192"/>
    <x v="219"/>
    <s v="No"/>
    <x v="0"/>
    <x v="0"/>
    <x v="3"/>
    <x v="1"/>
    <x v="2"/>
    <x v="2"/>
    <n v="1"/>
    <n v="4719.5200000000004"/>
    <x v="1"/>
    <s v="Tier - 2"/>
    <x v="2"/>
    <d v="1992-09-28T00:00:00"/>
    <x v="34"/>
    <x v="0"/>
    <x v="1807"/>
  </r>
  <r>
    <s v="ID1811"/>
    <s v="Ms."/>
    <s v="Esther"/>
    <s v="Kendall"/>
    <x v="1156"/>
    <x v="191"/>
    <s v="No"/>
    <x v="0"/>
    <x v="0"/>
    <x v="3"/>
    <x v="1"/>
    <x v="2"/>
    <x v="2"/>
    <n v="1"/>
    <n v="4718.2"/>
    <x v="1"/>
    <s v="Tier - 3"/>
    <x v="2"/>
    <d v="1992-10-09T00:00:00"/>
    <x v="34"/>
    <x v="0"/>
    <x v="1808"/>
  </r>
  <r>
    <s v="ID1812"/>
    <s v="Ms."/>
    <s v="Jackie"/>
    <s v="Gast"/>
    <x v="1157"/>
    <x v="416"/>
    <s v="Yes"/>
    <x v="0"/>
    <x v="0"/>
    <x v="0"/>
    <x v="1"/>
    <x v="2"/>
    <x v="0"/>
    <n v="1"/>
    <n v="4712.12"/>
    <x v="1"/>
    <s v="Tier - 3"/>
    <x v="3"/>
    <d v="1981-08-12T00:00:00"/>
    <x v="36"/>
    <x v="0"/>
    <x v="1809"/>
  </r>
  <r>
    <s v="ID1813"/>
    <s v="Mr."/>
    <s v="Timothy"/>
    <s v="Scanlin"/>
    <x v="1158"/>
    <x v="1"/>
    <s v="No"/>
    <x v="0"/>
    <x v="0"/>
    <x v="0"/>
    <x v="1"/>
    <x v="3"/>
    <x v="1"/>
    <n v="2"/>
    <n v="4699.47"/>
    <x v="1"/>
    <s v="Tier - 3"/>
    <x v="0"/>
    <d v="1977-12-04T00:00:00"/>
    <x v="29"/>
    <x v="0"/>
    <x v="1810"/>
  </r>
  <r>
    <s v="ID1814"/>
    <s v="Ms."/>
    <s v="Lauren"/>
    <s v="Philbrook"/>
    <x v="747"/>
    <x v="637"/>
    <s v="No"/>
    <x v="0"/>
    <x v="1"/>
    <x v="3"/>
    <x v="1"/>
    <x v="1"/>
    <x v="1"/>
    <n v="5"/>
    <n v="4687.8"/>
    <x v="1"/>
    <s v="Tier - 3"/>
    <x v="3"/>
    <d v="2003-06-22T00:00:00"/>
    <x v="39"/>
    <x v="0"/>
    <x v="1811"/>
  </r>
  <r>
    <s v="ID1815"/>
    <s v="Mr."/>
    <s v="Benjamin"/>
    <s v="Cowan"/>
    <x v="1035"/>
    <x v="243"/>
    <s v="No"/>
    <x v="0"/>
    <x v="0"/>
    <x v="0"/>
    <x v="1"/>
    <x v="0"/>
    <x v="2"/>
    <n v="2"/>
    <n v="4686.3900000000003"/>
    <x v="2"/>
    <s v="Tier - 3"/>
    <x v="0"/>
    <d v="1990-09-04T00:00:00"/>
    <x v="3"/>
    <x v="0"/>
    <x v="1812"/>
  </r>
  <r>
    <s v="ID1816"/>
    <s v="Mr."/>
    <s v="Hugo"/>
    <s v="Sousa"/>
    <x v="1159"/>
    <x v="199"/>
    <s v="No"/>
    <x v="0"/>
    <x v="1"/>
    <x v="3"/>
    <x v="1"/>
    <x v="0"/>
    <x v="2"/>
    <n v="0"/>
    <n v="4678.8"/>
    <x v="1"/>
    <s v="Tier - 1"/>
    <x v="13"/>
    <d v="2003-10-04T00:00:00"/>
    <x v="39"/>
    <x v="0"/>
    <x v="1813"/>
  </r>
  <r>
    <s v="ID1817"/>
    <s v="Mr."/>
    <s v="Daniel"/>
    <s v="Stanton"/>
    <x v="1160"/>
    <x v="352"/>
    <s v="No"/>
    <x v="0"/>
    <x v="1"/>
    <x v="3"/>
    <x v="1"/>
    <x v="3"/>
    <x v="2"/>
    <n v="2"/>
    <n v="4674.2"/>
    <x v="1"/>
    <s v="Tier - 1"/>
    <x v="0"/>
    <d v="1979-10-18T00:00:00"/>
    <x v="18"/>
    <x v="0"/>
    <x v="1814"/>
  </r>
  <r>
    <s v="ID1818"/>
    <s v="Mr."/>
    <s v="Justin"/>
    <s v="Mollak"/>
    <x v="160"/>
    <x v="166"/>
    <s v="No"/>
    <x v="0"/>
    <x v="0"/>
    <x v="0"/>
    <x v="1"/>
    <x v="0"/>
    <x v="2"/>
    <n v="2"/>
    <n v="4673.3900000000003"/>
    <x v="1"/>
    <s v="Tier - 1"/>
    <x v="0"/>
    <d v="1990-07-13T00:00:00"/>
    <x v="3"/>
    <x v="0"/>
    <x v="1815"/>
  </r>
  <r>
    <s v="ID1819"/>
    <s v="Mr."/>
    <s v="Colin"/>
    <s v="Bell"/>
    <x v="40"/>
    <x v="122"/>
    <s v="No"/>
    <x v="0"/>
    <x v="0"/>
    <x v="0"/>
    <x v="1"/>
    <x v="0"/>
    <x v="2"/>
    <n v="2"/>
    <n v="4670.6400000000003"/>
    <x v="1"/>
    <s v="Tier - 2"/>
    <x v="3"/>
    <d v="1990-09-26T00:00:00"/>
    <x v="3"/>
    <x v="0"/>
    <x v="1816"/>
  </r>
  <r>
    <s v="ID1820"/>
    <s v="Mr."/>
    <s v="Rob"/>
    <s v="Weston"/>
    <x v="1079"/>
    <x v="436"/>
    <s v="No"/>
    <x v="0"/>
    <x v="0"/>
    <x v="0"/>
    <x v="1"/>
    <x v="0"/>
    <x v="2"/>
    <n v="1"/>
    <n v="4667.6099999999997"/>
    <x v="2"/>
    <s v="Tier - 3"/>
    <x v="4"/>
    <d v="1990-08-05T00:00:00"/>
    <x v="3"/>
    <x v="0"/>
    <x v="1817"/>
  </r>
  <r>
    <s v="ID1821"/>
    <s v="Mr."/>
    <s v="Patrick"/>
    <s v="Rabuzzi"/>
    <x v="384"/>
    <x v="649"/>
    <s v="Yes"/>
    <x v="0"/>
    <x v="0"/>
    <x v="0"/>
    <x v="1"/>
    <x v="1"/>
    <x v="1"/>
    <n v="3"/>
    <n v="4661.29"/>
    <x v="1"/>
    <s v="Tier - 1"/>
    <x v="6"/>
    <d v="1996-10-25T00:00:00"/>
    <x v="45"/>
    <x v="0"/>
    <x v="1818"/>
  </r>
  <r>
    <s v="ID1822"/>
    <s v="Mr."/>
    <s v="Austin"/>
    <s v="Hendrix"/>
    <x v="65"/>
    <x v="166"/>
    <s v="Yes"/>
    <x v="0"/>
    <x v="0"/>
    <x v="0"/>
    <x v="1"/>
    <x v="0"/>
    <x v="2"/>
    <n v="0"/>
    <n v="4646.76"/>
    <x v="0"/>
    <s v="Tier - 1"/>
    <x v="3"/>
    <d v="1985-06-22T00:00:00"/>
    <x v="17"/>
    <x v="0"/>
    <x v="1819"/>
  </r>
  <r>
    <s v="ID1823"/>
    <s v="Ms."/>
    <s v="Brittany"/>
    <s v="Van"/>
    <x v="43"/>
    <x v="127"/>
    <s v="No"/>
    <x v="0"/>
    <x v="0"/>
    <x v="3"/>
    <x v="1"/>
    <x v="0"/>
    <x v="2"/>
    <n v="3"/>
    <n v="4618.08"/>
    <x v="1"/>
    <s v="Tier - 1"/>
    <x v="1"/>
    <d v="1998-06-29T00:00:00"/>
    <x v="44"/>
    <x v="0"/>
    <x v="1820"/>
  </r>
  <r>
    <s v="ID1824"/>
    <s v="Mr."/>
    <s v="Matthew"/>
    <s v="Blanton"/>
    <x v="722"/>
    <x v="351"/>
    <s v="No"/>
    <x v="1"/>
    <x v="0"/>
    <x v="3"/>
    <x v="1"/>
    <x v="0"/>
    <x v="2"/>
    <n v="0"/>
    <n v="4608.03"/>
    <x v="1"/>
    <s v="Tier - 3"/>
    <x v="3"/>
    <d v="2000-07-02T00:00:00"/>
    <x v="21"/>
    <x v="0"/>
    <x v="1821"/>
  </r>
  <r>
    <s v="ID1825"/>
    <s v="Ms."/>
    <s v="Becky"/>
    <s v="Schout"/>
    <x v="312"/>
    <x v="124"/>
    <s v="No"/>
    <x v="0"/>
    <x v="0"/>
    <x v="0"/>
    <x v="1"/>
    <x v="1"/>
    <x v="2"/>
    <n v="0"/>
    <n v="4571.41"/>
    <x v="1"/>
    <s v="Tier - 2"/>
    <x v="1"/>
    <d v="1989-09-18T00:00:00"/>
    <x v="4"/>
    <x v="0"/>
    <x v="1822"/>
  </r>
  <r>
    <s v="ID1826"/>
    <s v="Ms."/>
    <s v="Virginie"/>
    <s v="Schmaltz"/>
    <x v="1041"/>
    <x v="82"/>
    <s v="Yes"/>
    <x v="0"/>
    <x v="0"/>
    <x v="0"/>
    <x v="1"/>
    <x v="1"/>
    <x v="2"/>
    <n v="2"/>
    <n v="4564.1899999999996"/>
    <x v="1"/>
    <s v="Tier - 2"/>
    <x v="2"/>
    <d v="1996-12-25T00:00:00"/>
    <x v="45"/>
    <x v="0"/>
    <x v="1823"/>
  </r>
  <r>
    <s v="ID1827"/>
    <s v="Ms."/>
    <s v="Allison"/>
    <s v="Eagen"/>
    <x v="1161"/>
    <x v="81"/>
    <s v="No"/>
    <x v="0"/>
    <x v="0"/>
    <x v="0"/>
    <x v="1"/>
    <x v="1"/>
    <x v="2"/>
    <n v="1"/>
    <n v="4562.84"/>
    <x v="1"/>
    <s v="Tier - 2"/>
    <x v="0"/>
    <d v="1990-09-20T00:00:00"/>
    <x v="3"/>
    <x v="0"/>
    <x v="1824"/>
  </r>
  <r>
    <s v="ID1828"/>
    <s v="Ms."/>
    <s v="Julie"/>
    <s v="Rotramel"/>
    <x v="32"/>
    <x v="267"/>
    <s v="No"/>
    <x v="1"/>
    <x v="0"/>
    <x v="3"/>
    <x v="1"/>
    <x v="0"/>
    <x v="2"/>
    <n v="4"/>
    <n v="4561.1899999999996"/>
    <x v="1"/>
    <s v="Tier - 2"/>
    <x v="2"/>
    <d v="2004-12-22T00:00:00"/>
    <x v="41"/>
    <x v="2"/>
    <x v="1825"/>
  </r>
  <r>
    <s v="ID1829"/>
    <s v="Ms."/>
    <s v="Katherine"/>
    <s v="Prevost"/>
    <x v="559"/>
    <x v="249"/>
    <s v="No"/>
    <x v="0"/>
    <x v="0"/>
    <x v="0"/>
    <x v="1"/>
    <x v="2"/>
    <x v="2"/>
    <n v="0"/>
    <n v="4544.2299999999996"/>
    <x v="1"/>
    <s v="Tier - 1"/>
    <x v="2"/>
    <d v="1990-11-17T00:00:00"/>
    <x v="3"/>
    <x v="0"/>
    <x v="1826"/>
  </r>
  <r>
    <s v="ID1830"/>
    <s v="Mr."/>
    <s v="Caleb"/>
    <s v="Boyd"/>
    <x v="19"/>
    <x v="189"/>
    <s v="Yes"/>
    <x v="0"/>
    <x v="0"/>
    <x v="3"/>
    <x v="1"/>
    <x v="0"/>
    <x v="2"/>
    <n v="1"/>
    <n v="4536.26"/>
    <x v="1"/>
    <s v="Tier - 2"/>
    <x v="3"/>
    <d v="1988-06-13T00:00:00"/>
    <x v="23"/>
    <x v="0"/>
    <x v="1827"/>
  </r>
  <r>
    <s v="ID1831"/>
    <s v="Ms."/>
    <s v="Jaime"/>
    <s v="Dawes"/>
    <x v="473"/>
    <x v="236"/>
    <s v="No"/>
    <x v="0"/>
    <x v="1"/>
    <x v="3"/>
    <x v="1"/>
    <x v="2"/>
    <x v="1"/>
    <n v="2"/>
    <n v="4529.4799999999996"/>
    <x v="1"/>
    <s v="Tier - 1"/>
    <x v="3"/>
    <d v="1993-06-29T00:00:00"/>
    <x v="20"/>
    <x v="0"/>
    <x v="1828"/>
  </r>
  <r>
    <s v="ID1832"/>
    <s v="Ms."/>
    <s v="Hannah"/>
    <s v="Jennings"/>
    <x v="1022"/>
    <x v="198"/>
    <s v="No"/>
    <x v="0"/>
    <x v="0"/>
    <x v="3"/>
    <x v="1"/>
    <x v="1"/>
    <x v="2"/>
    <n v="1"/>
    <n v="4527.18"/>
    <x v="1"/>
    <s v="Tier - 2"/>
    <x v="1"/>
    <d v="1992-08-13T00:00:00"/>
    <x v="34"/>
    <x v="0"/>
    <x v="1829"/>
  </r>
  <r>
    <s v="ID1833"/>
    <s v="Mr."/>
    <s v="Zachariah"/>
    <s v="Nyambaso"/>
    <x v="1162"/>
    <x v="268"/>
    <s v="Yes"/>
    <x v="0"/>
    <x v="0"/>
    <x v="3"/>
    <x v="1"/>
    <x v="0"/>
    <x v="1"/>
    <n v="0"/>
    <n v="4518.83"/>
    <x v="1"/>
    <s v="Tier - 2"/>
    <x v="6"/>
    <d v="1988-12-21T00:00:00"/>
    <x v="23"/>
    <x v="0"/>
    <x v="1830"/>
  </r>
  <r>
    <s v="ID1834"/>
    <s v="Ms."/>
    <s v="Patricia"/>
    <s v="Shaffer"/>
    <x v="1163"/>
    <x v="100"/>
    <s v="No"/>
    <x v="0"/>
    <x v="0"/>
    <x v="3"/>
    <x v="1"/>
    <x v="2"/>
    <x v="1"/>
    <n v="3"/>
    <n v="4518.7700000000004"/>
    <x v="1"/>
    <s v="Tier - 3"/>
    <x v="1"/>
    <d v="1987-12-05T00:00:00"/>
    <x v="38"/>
    <x v="0"/>
    <x v="1831"/>
  </r>
  <r>
    <s v="ID1835"/>
    <s v="Mrs."/>
    <s v="Elizabeth"/>
    <s v="Corkum"/>
    <x v="1164"/>
    <x v="120"/>
    <s v="No"/>
    <x v="0"/>
    <x v="1"/>
    <x v="3"/>
    <x v="1"/>
    <x v="0"/>
    <x v="2"/>
    <n v="0"/>
    <n v="4518.3999999999996"/>
    <x v="1"/>
    <s v="Tier - 3"/>
    <x v="11"/>
    <d v="2003-10-02T00:00:00"/>
    <x v="39"/>
    <x v="0"/>
    <x v="1832"/>
  </r>
  <r>
    <s v="ID1836"/>
    <s v="Mr."/>
    <s v="Benjamin"/>
    <s v="Pedersen"/>
    <x v="910"/>
    <x v="203"/>
    <s v="No"/>
    <x v="0"/>
    <x v="0"/>
    <x v="0"/>
    <x v="1"/>
    <x v="3"/>
    <x v="2"/>
    <n v="2"/>
    <n v="4515.71"/>
    <x v="1"/>
    <s v="Tier - 3"/>
    <x v="0"/>
    <d v="1980-06-16T00:00:00"/>
    <x v="25"/>
    <x v="0"/>
    <x v="1833"/>
  </r>
  <r>
    <s v="ID1837"/>
    <s v="Mr."/>
    <s v="Breno"/>
    <s v="Melo"/>
    <x v="1165"/>
    <x v="106"/>
    <s v="No"/>
    <x v="0"/>
    <x v="0"/>
    <x v="0"/>
    <x v="1"/>
    <x v="3"/>
    <x v="1"/>
    <n v="3"/>
    <n v="4511.41"/>
    <x v="1"/>
    <s v="Tier - 3"/>
    <x v="0"/>
    <d v="1982-09-27T00:00:00"/>
    <x v="37"/>
    <x v="0"/>
    <x v="1834"/>
  </r>
  <r>
    <s v="ID1838"/>
    <s v="Mr."/>
    <s v="Takaya"/>
    <s v="Sakamoto"/>
    <x v="534"/>
    <x v="337"/>
    <s v="Yes"/>
    <x v="0"/>
    <x v="1"/>
    <x v="3"/>
    <x v="1"/>
    <x v="0"/>
    <x v="2"/>
    <n v="4"/>
    <n v="4504.66"/>
    <x v="0"/>
    <s v="Tier - 2"/>
    <x v="0"/>
    <d v="1997-10-13T00:00:00"/>
    <x v="31"/>
    <x v="0"/>
    <x v="1835"/>
  </r>
  <r>
    <s v="ID1839"/>
    <s v="Mr."/>
    <s v="Thomas"/>
    <s v="McMahon"/>
    <x v="982"/>
    <x v="366"/>
    <s v="Yes"/>
    <x v="0"/>
    <x v="0"/>
    <x v="3"/>
    <x v="1"/>
    <x v="2"/>
    <x v="1"/>
    <n v="0"/>
    <n v="4500.34"/>
    <x v="1"/>
    <s v="Tier - 1"/>
    <x v="6"/>
    <d v="1988-06-26T00:00:00"/>
    <x v="23"/>
    <x v="0"/>
    <x v="1836"/>
  </r>
  <r>
    <s v="ID1840"/>
    <s v="Mr."/>
    <s v="Bradley"/>
    <s v="Harris"/>
    <x v="1166"/>
    <x v="214"/>
    <s v="No"/>
    <x v="0"/>
    <x v="0"/>
    <x v="3"/>
    <x v="1"/>
    <x v="1"/>
    <x v="1"/>
    <n v="0"/>
    <n v="4488.58"/>
    <x v="1"/>
    <s v="Tier - 3"/>
    <x v="1"/>
    <d v="1992-07-12T00:00:00"/>
    <x v="34"/>
    <x v="0"/>
    <x v="1837"/>
  </r>
  <r>
    <s v="ID1841"/>
    <s v="Ms."/>
    <s v="Megan"/>
    <s v="Lombardo"/>
    <x v="1167"/>
    <x v="6"/>
    <s v="No"/>
    <x v="1"/>
    <x v="0"/>
    <x v="3"/>
    <x v="1"/>
    <x v="0"/>
    <x v="1"/>
    <n v="0"/>
    <n v="4468.25"/>
    <x v="1"/>
    <s v="Tier - 2"/>
    <x v="1"/>
    <d v="2004-07-18T00:00:00"/>
    <x v="41"/>
    <x v="2"/>
    <x v="1838"/>
  </r>
  <r>
    <s v="ID1842"/>
    <s v="Ms."/>
    <s v="Ruby"/>
    <s v="Bode"/>
    <x v="37"/>
    <x v="507"/>
    <s v="No"/>
    <x v="0"/>
    <x v="0"/>
    <x v="0"/>
    <x v="1"/>
    <x v="0"/>
    <x v="2"/>
    <n v="3"/>
    <n v="4466.62"/>
    <x v="1"/>
    <s v="Tier - 2"/>
    <x v="1"/>
    <d v="1999-11-20T00:00:00"/>
    <x v="35"/>
    <x v="0"/>
    <x v="1839"/>
  </r>
  <r>
    <s v="ID1843"/>
    <s v="Mr."/>
    <s v="Bart"/>
    <s v="Johnson"/>
    <x v="66"/>
    <x v="3"/>
    <s v="No"/>
    <x v="0"/>
    <x v="0"/>
    <x v="0"/>
    <x v="1"/>
    <x v="0"/>
    <x v="1"/>
    <n v="2"/>
    <n v="4463.21"/>
    <x v="2"/>
    <s v="Tier - 3"/>
    <x v="0"/>
    <d v="1991-07-04T00:00:00"/>
    <x v="42"/>
    <x v="0"/>
    <x v="1840"/>
  </r>
  <r>
    <s v="ID1844"/>
    <s v="Mr."/>
    <s v="Robert"/>
    <s v="Norcross"/>
    <x v="428"/>
    <x v="347"/>
    <s v="No"/>
    <x v="0"/>
    <x v="0"/>
    <x v="0"/>
    <x v="1"/>
    <x v="0"/>
    <x v="2"/>
    <n v="1"/>
    <n v="4462.72"/>
    <x v="1"/>
    <s v="Tier - 3"/>
    <x v="1"/>
    <d v="1990-07-15T00:00:00"/>
    <x v="3"/>
    <x v="0"/>
    <x v="1841"/>
  </r>
  <r>
    <s v="ID1845"/>
    <s v="Mr."/>
    <s v="Adam"/>
    <s v="Lazrus"/>
    <x v="422"/>
    <x v="191"/>
    <s v="No"/>
    <x v="0"/>
    <x v="0"/>
    <x v="0"/>
    <x v="1"/>
    <x v="1"/>
    <x v="2"/>
    <n v="1"/>
    <n v="4454.3999999999996"/>
    <x v="1"/>
    <s v="Tier - 3"/>
    <x v="1"/>
    <d v="1990-08-08T00:00:00"/>
    <x v="3"/>
    <x v="0"/>
    <x v="1842"/>
  </r>
  <r>
    <s v="ID1846"/>
    <s v="Mr."/>
    <s v="Yemane"/>
    <s v="Tsegay"/>
    <x v="409"/>
    <x v="125"/>
    <s v="No"/>
    <x v="0"/>
    <x v="0"/>
    <x v="0"/>
    <x v="1"/>
    <x v="0"/>
    <x v="2"/>
    <n v="3"/>
    <n v="4449.46"/>
    <x v="0"/>
    <s v="Tier - 2"/>
    <x v="0"/>
    <d v="1994-06-28T00:00:00"/>
    <x v="6"/>
    <x v="0"/>
    <x v="1843"/>
  </r>
  <r>
    <s v="ID1847"/>
    <s v="Mr."/>
    <s v="Jesse"/>
    <s v="Schneider"/>
    <x v="295"/>
    <x v="236"/>
    <s v="No"/>
    <x v="0"/>
    <x v="0"/>
    <x v="0"/>
    <x v="1"/>
    <x v="1"/>
    <x v="1"/>
    <n v="1"/>
    <n v="4441.21"/>
    <x v="0"/>
    <s v="Tier - 2"/>
    <x v="7"/>
    <d v="1991-09-03T00:00:00"/>
    <x v="42"/>
    <x v="0"/>
    <x v="1844"/>
  </r>
  <r>
    <s v="ID1848"/>
    <s v="Mr."/>
    <s v="Bird"/>
    <s v="Loreto"/>
    <x v="1034"/>
    <x v="321"/>
    <s v="No"/>
    <x v="0"/>
    <x v="0"/>
    <x v="0"/>
    <x v="1"/>
    <x v="1"/>
    <x v="2"/>
    <n v="2"/>
    <n v="4438.26"/>
    <x v="1"/>
    <s v="Tier - 3"/>
    <x v="6"/>
    <d v="1994-10-24T00:00:00"/>
    <x v="6"/>
    <x v="0"/>
    <x v="1845"/>
  </r>
  <r>
    <s v="ID1849"/>
    <s v="Mr."/>
    <s v="Patrick"/>
    <s v="Callahan"/>
    <x v="303"/>
    <x v="500"/>
    <s v="No"/>
    <x v="0"/>
    <x v="0"/>
    <x v="0"/>
    <x v="1"/>
    <x v="1"/>
    <x v="2"/>
    <n v="2"/>
    <n v="4435.09"/>
    <x v="2"/>
    <s v="Tier - 2"/>
    <x v="4"/>
    <d v="1994-10-08T00:00:00"/>
    <x v="6"/>
    <x v="0"/>
    <x v="1846"/>
  </r>
  <r>
    <s v="ID1850"/>
    <s v="Mr."/>
    <s v="Kyle"/>
    <s v="Timko"/>
    <x v="355"/>
    <x v="27"/>
    <s v="No"/>
    <x v="0"/>
    <x v="1"/>
    <x v="3"/>
    <x v="1"/>
    <x v="0"/>
    <x v="2"/>
    <n v="2"/>
    <n v="4433.92"/>
    <x v="1"/>
    <s v="Tier - 2"/>
    <x v="1"/>
    <d v="1993-12-23T00:00:00"/>
    <x v="20"/>
    <x v="0"/>
    <x v="1847"/>
  </r>
  <r>
    <s v="ID1851"/>
    <s v="Mr."/>
    <s v="Ryan"/>
    <s v="Achatz"/>
    <x v="170"/>
    <x v="361"/>
    <s v="No"/>
    <x v="0"/>
    <x v="1"/>
    <x v="3"/>
    <x v="1"/>
    <x v="0"/>
    <x v="2"/>
    <n v="2"/>
    <n v="4433.3900000000003"/>
    <x v="1"/>
    <s v="Tier - 3"/>
    <x v="1"/>
    <d v="1993-09-04T00:00:00"/>
    <x v="20"/>
    <x v="0"/>
    <x v="1848"/>
  </r>
  <r>
    <s v="ID1852"/>
    <s v="Mr."/>
    <s v="Yuri"/>
    <s v="Horwitz"/>
    <x v="878"/>
    <x v="180"/>
    <s v="No"/>
    <x v="0"/>
    <x v="0"/>
    <x v="0"/>
    <x v="1"/>
    <x v="2"/>
    <x v="2"/>
    <n v="2"/>
    <n v="4428.8900000000003"/>
    <x v="2"/>
    <s v="Tier - 1"/>
    <x v="6"/>
    <d v="1994-12-29T00:00:00"/>
    <x v="6"/>
    <x v="0"/>
    <x v="1849"/>
  </r>
  <r>
    <s v="ID1853"/>
    <s v="Mr."/>
    <s v="Ryan"/>
    <s v="Gordyan"/>
    <x v="436"/>
    <x v="4"/>
    <s v="No"/>
    <x v="0"/>
    <x v="0"/>
    <x v="3"/>
    <x v="1"/>
    <x v="1"/>
    <x v="2"/>
    <n v="0"/>
    <n v="4420.95"/>
    <x v="1"/>
    <s v="Tier - 3"/>
    <x v="15"/>
    <d v="1992-08-15T00:00:00"/>
    <x v="34"/>
    <x v="0"/>
    <x v="1850"/>
  </r>
  <r>
    <s v="ID1854"/>
    <s v="Ms."/>
    <s v="Debbie"/>
    <s v="Hetherington"/>
    <x v="586"/>
    <x v="52"/>
    <s v="Yes"/>
    <x v="0"/>
    <x v="0"/>
    <x v="3"/>
    <x v="1"/>
    <x v="1"/>
    <x v="2"/>
    <n v="0"/>
    <n v="4415.16"/>
    <x v="1"/>
    <s v="Tier - 1"/>
    <x v="0"/>
    <d v="1988-09-16T00:00:00"/>
    <x v="23"/>
    <x v="0"/>
    <x v="1851"/>
  </r>
  <r>
    <s v="ID1855"/>
    <s v="Mr."/>
    <s v="Mark"/>
    <s v="Thompson"/>
    <x v="1168"/>
    <x v="385"/>
    <s v="Yes"/>
    <x v="0"/>
    <x v="0"/>
    <x v="3"/>
    <x v="1"/>
    <x v="0"/>
    <x v="0"/>
    <n v="0"/>
    <n v="4402.2299999999996"/>
    <x v="1"/>
    <s v="Tier - 2"/>
    <x v="3"/>
    <d v="1986-07-13T00:00:00"/>
    <x v="26"/>
    <x v="0"/>
    <x v="1852"/>
  </r>
  <r>
    <s v="ID1856"/>
    <s v="Mr."/>
    <s v="Christopher"/>
    <s v="Battoo"/>
    <x v="425"/>
    <x v="650"/>
    <s v="Yes"/>
    <x v="0"/>
    <x v="0"/>
    <x v="3"/>
    <x v="1"/>
    <x v="1"/>
    <x v="0"/>
    <n v="0"/>
    <n v="4399.7299999999996"/>
    <x v="2"/>
    <s v="Tier - 2"/>
    <x v="0"/>
    <d v="1986-08-11T00:00:00"/>
    <x v="26"/>
    <x v="0"/>
    <x v="1853"/>
  </r>
  <r>
    <s v="ID1857"/>
    <s v="Ms."/>
    <s v="Daniell"/>
    <s v="Barker"/>
    <x v="1169"/>
    <x v="332"/>
    <s v="Yes"/>
    <x v="0"/>
    <x v="0"/>
    <x v="3"/>
    <x v="1"/>
    <x v="2"/>
    <x v="2"/>
    <n v="3"/>
    <n v="4397.3100000000004"/>
    <x v="1"/>
    <s v="Tier - 2"/>
    <x v="0"/>
    <d v="1988-07-18T00:00:00"/>
    <x v="23"/>
    <x v="0"/>
    <x v="1854"/>
  </r>
  <r>
    <s v="ID1858"/>
    <s v="Mr."/>
    <s v="Janne"/>
    <s v="Saarnilehto"/>
    <x v="1170"/>
    <x v="363"/>
    <s v="No"/>
    <x v="0"/>
    <x v="0"/>
    <x v="0"/>
    <x v="1"/>
    <x v="3"/>
    <x v="2"/>
    <n v="3"/>
    <n v="4392.7"/>
    <x v="1"/>
    <s v="Tier - 2"/>
    <x v="0"/>
    <d v="1982-06-29T00:00:00"/>
    <x v="37"/>
    <x v="0"/>
    <x v="1855"/>
  </r>
  <r>
    <s v="ID1859"/>
    <s v="Ms."/>
    <s v="Martina"/>
    <s v="Morton"/>
    <x v="925"/>
    <x v="166"/>
    <s v="Yes"/>
    <x v="0"/>
    <x v="1"/>
    <x v="3"/>
    <x v="1"/>
    <x v="2"/>
    <x v="2"/>
    <n v="3"/>
    <n v="4391.6499999999996"/>
    <x v="1"/>
    <s v="Tier - 2"/>
    <x v="3"/>
    <d v="1997-11-29T00:00:00"/>
    <x v="31"/>
    <x v="0"/>
    <x v="1856"/>
  </r>
  <r>
    <s v="ID1860"/>
    <s v="Ms."/>
    <s v="Elizabeth"/>
    <s v="Thomas"/>
    <x v="252"/>
    <x v="123"/>
    <s v="No"/>
    <x v="0"/>
    <x v="0"/>
    <x v="0"/>
    <x v="1"/>
    <x v="1"/>
    <x v="1"/>
    <n v="0"/>
    <n v="4357.04"/>
    <x v="1"/>
    <s v="Tier - 3"/>
    <x v="1"/>
    <d v="1990-08-28T00:00:00"/>
    <x v="3"/>
    <x v="0"/>
    <x v="1857"/>
  </r>
  <r>
    <s v="ID1861"/>
    <s v="Ms."/>
    <s v="Stephanie"/>
    <s v="Hillman"/>
    <x v="1034"/>
    <x v="577"/>
    <s v="No"/>
    <x v="0"/>
    <x v="0"/>
    <x v="0"/>
    <x v="1"/>
    <x v="1"/>
    <x v="2"/>
    <n v="1"/>
    <n v="4350.51"/>
    <x v="1"/>
    <s v="Tier - 2"/>
    <x v="0"/>
    <d v="1991-09-13T00:00:00"/>
    <x v="42"/>
    <x v="0"/>
    <x v="1858"/>
  </r>
  <r>
    <s v="ID1862"/>
    <s v="Ms."/>
    <s v="Katie"/>
    <s v="Edwards"/>
    <x v="409"/>
    <x v="288"/>
    <s v="No"/>
    <x v="0"/>
    <x v="0"/>
    <x v="0"/>
    <x v="1"/>
    <x v="0"/>
    <x v="1"/>
    <n v="2"/>
    <n v="4349.46"/>
    <x v="1"/>
    <s v="Tier - 2"/>
    <x v="0"/>
    <d v="1994-11-01T00:00:00"/>
    <x v="6"/>
    <x v="0"/>
    <x v="1859"/>
  </r>
  <r>
    <s v="ID1863"/>
    <s v="Ms."/>
    <s v="Callie"/>
    <s v="Bartel"/>
    <x v="210"/>
    <x v="80"/>
    <s v="No"/>
    <x v="0"/>
    <x v="0"/>
    <x v="0"/>
    <x v="1"/>
    <x v="0"/>
    <x v="2"/>
    <n v="0"/>
    <n v="4347.0200000000004"/>
    <x v="1"/>
    <s v="Tier - 1"/>
    <x v="2"/>
    <d v="1991-06-01T00:00:00"/>
    <x v="3"/>
    <x v="0"/>
    <x v="1860"/>
  </r>
  <r>
    <s v="ID1864"/>
    <s v="Ms."/>
    <s v="Inna"/>
    <s v="Potekhina"/>
    <x v="1171"/>
    <x v="331"/>
    <s v="No"/>
    <x v="0"/>
    <x v="0"/>
    <x v="0"/>
    <x v="1"/>
    <x v="1"/>
    <x v="1"/>
    <n v="2"/>
    <n v="4340.4399999999996"/>
    <x v="1"/>
    <s v="Tier - 1"/>
    <x v="0"/>
    <d v="1994-10-26T00:00:00"/>
    <x v="6"/>
    <x v="0"/>
    <x v="1861"/>
  </r>
  <r>
    <s v="ID1865"/>
    <s v="Ms."/>
    <s v="Mary"/>
    <s v="Kelly"/>
    <x v="467"/>
    <x v="98"/>
    <s v="No"/>
    <x v="0"/>
    <x v="0"/>
    <x v="0"/>
    <x v="1"/>
    <x v="1"/>
    <x v="2"/>
    <n v="1"/>
    <n v="4337.74"/>
    <x v="1"/>
    <s v="Tier - 1"/>
    <x v="2"/>
    <d v="1994-11-02T00:00:00"/>
    <x v="6"/>
    <x v="0"/>
    <x v="1862"/>
  </r>
  <r>
    <s v="ID1866"/>
    <s v="Mr."/>
    <s v="Samuel"/>
    <s v="Lapp"/>
    <x v="673"/>
    <x v="78"/>
    <s v="Yes"/>
    <x v="0"/>
    <x v="0"/>
    <x v="3"/>
    <x v="1"/>
    <x v="0"/>
    <x v="2"/>
    <n v="0"/>
    <n v="4320.41"/>
    <x v="1"/>
    <s v="Tier - 1"/>
    <x v="1"/>
    <d v="1988-12-19T00:00:00"/>
    <x v="23"/>
    <x v="0"/>
    <x v="1863"/>
  </r>
  <r>
    <s v="ID1867"/>
    <s v="Ms."/>
    <s v="Kimberly"/>
    <s v="Burke"/>
    <x v="1172"/>
    <x v="458"/>
    <s v="No"/>
    <x v="1"/>
    <x v="0"/>
    <x v="3"/>
    <x v="1"/>
    <x v="2"/>
    <x v="2"/>
    <n v="3"/>
    <n v="4296.2700000000004"/>
    <x v="1"/>
    <s v="Tier - 3"/>
    <x v="1"/>
    <d v="2000-11-25T00:00:00"/>
    <x v="21"/>
    <x v="0"/>
    <x v="1864"/>
  </r>
  <r>
    <s v="ID1868"/>
    <s v="Mr."/>
    <s v="Tom"/>
    <s v="Barry"/>
    <x v="1173"/>
    <x v="651"/>
    <s v="No"/>
    <x v="0"/>
    <x v="1"/>
    <x v="3"/>
    <x v="1"/>
    <x v="0"/>
    <x v="1"/>
    <n v="0"/>
    <n v="4278.55"/>
    <x v="1"/>
    <s v="Tier - 1"/>
    <x v="13"/>
    <d v="2003-06-08T00:00:00"/>
    <x v="43"/>
    <x v="0"/>
    <x v="1865"/>
  </r>
  <r>
    <s v="ID1869"/>
    <s v="Mr."/>
    <s v="Zachary"/>
    <s v="McCormick"/>
    <x v="1174"/>
    <x v="40"/>
    <s v="No"/>
    <x v="0"/>
    <x v="0"/>
    <x v="3"/>
    <x v="1"/>
    <x v="0"/>
    <x v="2"/>
    <n v="2"/>
    <n v="4266.17"/>
    <x v="2"/>
    <s v="Tier - 2"/>
    <x v="0"/>
    <d v="1992-06-18T00:00:00"/>
    <x v="34"/>
    <x v="0"/>
    <x v="1866"/>
  </r>
  <r>
    <s v="ID1870"/>
    <s v="Mr."/>
    <s v="Dane"/>
    <s v="McElroy"/>
    <x v="1175"/>
    <x v="115"/>
    <s v="Yes"/>
    <x v="0"/>
    <x v="1"/>
    <x v="3"/>
    <x v="1"/>
    <x v="3"/>
    <x v="2"/>
    <n v="3"/>
    <n v="4265.01"/>
    <x v="1"/>
    <s v="Tier - 1"/>
    <x v="1"/>
    <d v="1983-11-20T00:00:00"/>
    <x v="33"/>
    <x v="0"/>
    <x v="1867"/>
  </r>
  <r>
    <s v="ID1871"/>
    <s v="Mr."/>
    <s v="Dougie"/>
    <s v="Coffed"/>
    <x v="782"/>
    <x v="372"/>
    <s v="Yes"/>
    <x v="0"/>
    <x v="0"/>
    <x v="3"/>
    <x v="1"/>
    <x v="0"/>
    <x v="2"/>
    <n v="3"/>
    <n v="4260.74"/>
    <x v="2"/>
    <s v="Tier - 2"/>
    <x v="3"/>
    <d v="1995-10-14T00:00:00"/>
    <x v="40"/>
    <x v="0"/>
    <x v="1868"/>
  </r>
  <r>
    <s v="ID1872"/>
    <s v="Mr."/>
    <s v="Jeremiah"/>
    <s v="Estes"/>
    <x v="1176"/>
    <x v="339"/>
    <s v="No"/>
    <x v="0"/>
    <x v="0"/>
    <x v="0"/>
    <x v="1"/>
    <x v="3"/>
    <x v="2"/>
    <n v="3"/>
    <n v="4250.24"/>
    <x v="1"/>
    <s v="Tier - 3"/>
    <x v="0"/>
    <d v="1982-06-16T00:00:00"/>
    <x v="37"/>
    <x v="0"/>
    <x v="1869"/>
  </r>
  <r>
    <s v="ID1873"/>
    <s v="Mr."/>
    <s v="Ashley"/>
    <s v="Miles"/>
    <x v="276"/>
    <x v="508"/>
    <s v="No"/>
    <x v="0"/>
    <x v="0"/>
    <x v="0"/>
    <x v="1"/>
    <x v="1"/>
    <x v="2"/>
    <n v="1"/>
    <n v="4243.59"/>
    <x v="2"/>
    <s v="Tier - 1"/>
    <x v="1"/>
    <d v="1991-12-01T00:00:00"/>
    <x v="42"/>
    <x v="0"/>
    <x v="1870"/>
  </r>
  <r>
    <s v="ID1874"/>
    <s v="Mr."/>
    <s v="Turner"/>
    <s v="Zamore"/>
    <x v="751"/>
    <x v="144"/>
    <s v="No"/>
    <x v="0"/>
    <x v="0"/>
    <x v="0"/>
    <x v="1"/>
    <x v="1"/>
    <x v="2"/>
    <n v="1"/>
    <n v="4239.8900000000003"/>
    <x v="1"/>
    <s v="Tier - 2"/>
    <x v="1"/>
    <d v="1991-11-03T00:00:00"/>
    <x v="42"/>
    <x v="0"/>
    <x v="1871"/>
  </r>
  <r>
    <s v="ID1875"/>
    <s v="Mr."/>
    <s v="Roger"/>
    <s v="Donaghy"/>
    <x v="308"/>
    <x v="174"/>
    <s v="No"/>
    <x v="0"/>
    <x v="0"/>
    <x v="3"/>
    <x v="1"/>
    <x v="1"/>
    <x v="2"/>
    <n v="1"/>
    <n v="4237.13"/>
    <x v="2"/>
    <s v="Tier - 1"/>
    <x v="4"/>
    <d v="1992-06-27T00:00:00"/>
    <x v="34"/>
    <x v="0"/>
    <x v="1872"/>
  </r>
  <r>
    <s v="ID1876"/>
    <s v="Ms."/>
    <s v="Pamela"/>
    <s v="Kennedy"/>
    <x v="1006"/>
    <x v="299"/>
    <s v="No"/>
    <x v="0"/>
    <x v="0"/>
    <x v="3"/>
    <x v="1"/>
    <x v="0"/>
    <x v="2"/>
    <n v="3"/>
    <n v="4234.93"/>
    <x v="1"/>
    <s v="Tier - 1"/>
    <x v="3"/>
    <d v="1998-12-14T00:00:00"/>
    <x v="44"/>
    <x v="0"/>
    <x v="1873"/>
  </r>
  <r>
    <s v="ID1877"/>
    <s v="Ms."/>
    <s v="Allison"/>
    <s v="Fiorini"/>
    <x v="666"/>
    <x v="633"/>
    <s v="Yes"/>
    <x v="0"/>
    <x v="1"/>
    <x v="3"/>
    <x v="1"/>
    <x v="1"/>
    <x v="2"/>
    <n v="2"/>
    <n v="4189.1099999999997"/>
    <x v="1"/>
    <s v="Tier - 2"/>
    <x v="1"/>
    <d v="1997-09-06T00:00:00"/>
    <x v="31"/>
    <x v="0"/>
    <x v="1874"/>
  </r>
  <r>
    <s v="ID1878"/>
    <s v="Mrs."/>
    <s v="Katherine"/>
    <s v="Alexander"/>
    <x v="346"/>
    <x v="138"/>
    <s v="Yes"/>
    <x v="0"/>
    <x v="0"/>
    <x v="3"/>
    <x v="1"/>
    <x v="1"/>
    <x v="2"/>
    <n v="0"/>
    <n v="4188.7299999999996"/>
    <x v="1"/>
    <s v="Tier - 2"/>
    <x v="14"/>
    <d v="1995-10-03T00:00:00"/>
    <x v="40"/>
    <x v="0"/>
    <x v="1875"/>
  </r>
  <r>
    <s v="ID1879"/>
    <s v="Ms."/>
    <s v="Robin"/>
    <s v="Watkins"/>
    <x v="823"/>
    <x v="66"/>
    <s v="No"/>
    <x v="0"/>
    <x v="0"/>
    <x v="0"/>
    <x v="1"/>
    <x v="2"/>
    <x v="2"/>
    <n v="0"/>
    <n v="4185.1000000000004"/>
    <x v="1"/>
    <s v="Tier - 3"/>
    <x v="0"/>
    <d v="1989-06-25T00:00:00"/>
    <x v="4"/>
    <x v="0"/>
    <x v="1876"/>
  </r>
  <r>
    <s v="ID1880"/>
    <s v="Ms."/>
    <s v="Terri"/>
    <s v="Cassel"/>
    <x v="1177"/>
    <x v="336"/>
    <s v="No"/>
    <x v="0"/>
    <x v="0"/>
    <x v="3"/>
    <x v="1"/>
    <x v="3"/>
    <x v="1"/>
    <n v="3"/>
    <n v="4163.21"/>
    <x v="1"/>
    <s v="Tier - 2"/>
    <x v="1"/>
    <d v="1984-09-16T00:00:00"/>
    <x v="32"/>
    <x v="0"/>
    <x v="1877"/>
  </r>
  <r>
    <s v="ID1881"/>
    <s v="Mr."/>
    <s v="Eddie"/>
    <s v="Ferguson"/>
    <x v="750"/>
    <x v="99"/>
    <s v="No"/>
    <x v="0"/>
    <x v="0"/>
    <x v="3"/>
    <x v="1"/>
    <x v="0"/>
    <x v="1"/>
    <n v="0"/>
    <n v="4154.97"/>
    <x v="1"/>
    <s v="Tier - 1"/>
    <x v="1"/>
    <d v="1998-11-26T00:00:00"/>
    <x v="44"/>
    <x v="0"/>
    <x v="1878"/>
  </r>
  <r>
    <s v="ID1882"/>
    <s v="Ms."/>
    <s v="Pamela"/>
    <s v="O'Sullivan"/>
    <x v="161"/>
    <x v="48"/>
    <s v="No"/>
    <x v="0"/>
    <x v="0"/>
    <x v="3"/>
    <x v="1"/>
    <x v="0"/>
    <x v="2"/>
    <n v="1"/>
    <n v="4151.03"/>
    <x v="1"/>
    <s v="Tier - 2"/>
    <x v="0"/>
    <d v="1992-08-04T00:00:00"/>
    <x v="34"/>
    <x v="0"/>
    <x v="1879"/>
  </r>
  <r>
    <s v="ID1883"/>
    <s v="Ms."/>
    <s v="Joyce"/>
    <s v="Chepkirui"/>
    <x v="1178"/>
    <x v="31"/>
    <s v="No"/>
    <x v="0"/>
    <x v="0"/>
    <x v="3"/>
    <x v="1"/>
    <x v="0"/>
    <x v="2"/>
    <n v="1"/>
    <n v="4149.74"/>
    <x v="1"/>
    <s v="Tier - 1"/>
    <x v="3"/>
    <d v="1992-06-28T00:00:00"/>
    <x v="34"/>
    <x v="0"/>
    <x v="1880"/>
  </r>
  <r>
    <s v="ID1884"/>
    <s v="Ms."/>
    <s v="Alison"/>
    <s v="Gurney"/>
    <x v="445"/>
    <x v="450"/>
    <s v="No"/>
    <x v="0"/>
    <x v="0"/>
    <x v="3"/>
    <x v="1"/>
    <x v="1"/>
    <x v="2"/>
    <n v="0"/>
    <n v="4137.5200000000004"/>
    <x v="1"/>
    <s v="Tier - 3"/>
    <x v="2"/>
    <d v="1992-06-18T00:00:00"/>
    <x v="34"/>
    <x v="0"/>
    <x v="1881"/>
  </r>
  <r>
    <s v="ID1885"/>
    <s v="Ms."/>
    <s v="Tammara"/>
    <s v="Francis"/>
    <x v="491"/>
    <x v="89"/>
    <s v="No"/>
    <x v="0"/>
    <x v="0"/>
    <x v="0"/>
    <x v="1"/>
    <x v="2"/>
    <x v="2"/>
    <n v="0"/>
    <n v="4134.08"/>
    <x v="1"/>
    <s v="Tier - 1"/>
    <x v="1"/>
    <d v="1991-08-06T00:00:00"/>
    <x v="42"/>
    <x v="0"/>
    <x v="1882"/>
  </r>
  <r>
    <s v="ID1886"/>
    <s v="Ms."/>
    <s v="Dorota"/>
    <s v="Gruca"/>
    <x v="751"/>
    <x v="436"/>
    <s v="No"/>
    <x v="0"/>
    <x v="0"/>
    <x v="0"/>
    <x v="1"/>
    <x v="1"/>
    <x v="2"/>
    <n v="1"/>
    <n v="4133.6400000000003"/>
    <x v="1"/>
    <s v="Tier - 3"/>
    <x v="1"/>
    <d v="1994-08-21T00:00:00"/>
    <x v="6"/>
    <x v="0"/>
    <x v="1883"/>
  </r>
  <r>
    <s v="ID1887"/>
    <s v="Mr."/>
    <s v="Jose"/>
    <s v="Rojas"/>
    <x v="1168"/>
    <x v="635"/>
    <s v="No"/>
    <x v="0"/>
    <x v="0"/>
    <x v="0"/>
    <x v="1"/>
    <x v="0"/>
    <x v="1"/>
    <n v="1"/>
    <n v="4076.5"/>
    <x v="1"/>
    <s v="Tier - 3"/>
    <x v="3"/>
    <d v="1990-12-14T00:00:00"/>
    <x v="3"/>
    <x v="0"/>
    <x v="1884"/>
  </r>
  <r>
    <s v="ID1888"/>
    <s v="Mr."/>
    <s v="Peter"/>
    <s v="Denton"/>
    <x v="848"/>
    <x v="652"/>
    <s v="No"/>
    <x v="0"/>
    <x v="0"/>
    <x v="0"/>
    <x v="1"/>
    <x v="0"/>
    <x v="1"/>
    <n v="1"/>
    <n v="4074.45"/>
    <x v="2"/>
    <s v="Tier - 2"/>
    <x v="0"/>
    <d v="1990-12-01T00:00:00"/>
    <x v="3"/>
    <x v="0"/>
    <x v="1885"/>
  </r>
  <r>
    <s v="ID1889"/>
    <s v="Mr."/>
    <s v="Bryant"/>
    <s v="Mason"/>
    <x v="596"/>
    <x v="653"/>
    <s v="No"/>
    <x v="0"/>
    <x v="0"/>
    <x v="0"/>
    <x v="1"/>
    <x v="0"/>
    <x v="0"/>
    <n v="0"/>
    <n v="4070.51"/>
    <x v="1"/>
    <s v="Tier - 1"/>
    <x v="1"/>
    <d v="2002-10-18T00:00:00"/>
    <x v="43"/>
    <x v="0"/>
    <x v="1886"/>
  </r>
  <r>
    <s v="ID1890"/>
    <s v="Ms."/>
    <s v="Christina"/>
    <s v="Trout"/>
    <x v="1179"/>
    <x v="614"/>
    <s v="Yes"/>
    <x v="0"/>
    <x v="1"/>
    <x v="3"/>
    <x v="1"/>
    <x v="3"/>
    <x v="2"/>
    <n v="3"/>
    <n v="4070.42"/>
    <x v="1"/>
    <s v="Tier - 1"/>
    <x v="0"/>
    <d v="1983-09-16T00:00:00"/>
    <x v="33"/>
    <x v="0"/>
    <x v="1887"/>
  </r>
  <r>
    <s v="ID1891"/>
    <s v="Mr."/>
    <s v="John"/>
    <s v="Gilbert"/>
    <x v="893"/>
    <x v="352"/>
    <s v="Yes"/>
    <x v="0"/>
    <x v="0"/>
    <x v="3"/>
    <x v="1"/>
    <x v="0"/>
    <x v="2"/>
    <n v="2"/>
    <n v="4058.71"/>
    <x v="2"/>
    <s v="Tier - 3"/>
    <x v="1"/>
    <d v="1995-09-14T00:00:00"/>
    <x v="40"/>
    <x v="0"/>
    <x v="1888"/>
  </r>
  <r>
    <s v="ID1892"/>
    <s v="Mr."/>
    <s v="Eduardo"/>
    <s v="Chong"/>
    <x v="866"/>
    <x v="202"/>
    <s v="No"/>
    <x v="0"/>
    <x v="1"/>
    <x v="3"/>
    <x v="1"/>
    <x v="0"/>
    <x v="2"/>
    <n v="2"/>
    <n v="4058.12"/>
    <x v="1"/>
    <s v="Tier - 1"/>
    <x v="0"/>
    <d v="1993-08-13T00:00:00"/>
    <x v="20"/>
    <x v="0"/>
    <x v="1889"/>
  </r>
  <r>
    <s v="ID1893"/>
    <s v="Ms."/>
    <s v="Laura"/>
    <s v="Henry"/>
    <x v="1180"/>
    <x v="635"/>
    <s v="Yes"/>
    <x v="0"/>
    <x v="0"/>
    <x v="3"/>
    <x v="1"/>
    <x v="2"/>
    <x v="1"/>
    <n v="3"/>
    <n v="4047.94"/>
    <x v="1"/>
    <s v="Tier - 1"/>
    <x v="0"/>
    <d v="1988-11-30T00:00:00"/>
    <x v="23"/>
    <x v="0"/>
    <x v="1890"/>
  </r>
  <r>
    <s v="ID1894"/>
    <s v="Mr."/>
    <s v="Charlie"/>
    <s v="Brenneman"/>
    <x v="331"/>
    <x v="198"/>
    <s v="No"/>
    <x v="0"/>
    <x v="1"/>
    <x v="3"/>
    <x v="1"/>
    <x v="1"/>
    <x v="2"/>
    <n v="1"/>
    <n v="4040.56"/>
    <x v="2"/>
    <s v="Tier - 3"/>
    <x v="5"/>
    <d v="1993-12-26T00:00:00"/>
    <x v="20"/>
    <x v="0"/>
    <x v="1891"/>
  </r>
  <r>
    <s v="ID1895"/>
    <s v="Ms."/>
    <s v="Melissa"/>
    <s v="Kemp"/>
    <x v="1181"/>
    <x v="1"/>
    <s v="Yes"/>
    <x v="0"/>
    <x v="1"/>
    <x v="3"/>
    <x v="1"/>
    <x v="3"/>
    <x v="1"/>
    <n v="3"/>
    <n v="4039.9"/>
    <x v="1"/>
    <s v="Tier - 1"/>
    <x v="0"/>
    <d v="1983-11-10T00:00:00"/>
    <x v="33"/>
    <x v="0"/>
    <x v="1892"/>
  </r>
  <r>
    <s v="ID1896"/>
    <s v="Mr."/>
    <s v="Dan"/>
    <s v="Wilson"/>
    <x v="1182"/>
    <x v="58"/>
    <s v="No"/>
    <x v="0"/>
    <x v="0"/>
    <x v="3"/>
    <x v="1"/>
    <x v="3"/>
    <x v="1"/>
    <n v="3"/>
    <n v="4038.41"/>
    <x v="1"/>
    <s v="Tier - 1"/>
    <x v="0"/>
    <d v="1984-07-07T00:00:00"/>
    <x v="32"/>
    <x v="0"/>
    <x v="1893"/>
  </r>
  <r>
    <s v="ID1897"/>
    <s v="Mr."/>
    <s v="Matthew"/>
    <s v="Hillyard"/>
    <x v="377"/>
    <x v="495"/>
    <s v="No"/>
    <x v="0"/>
    <x v="0"/>
    <x v="3"/>
    <x v="1"/>
    <x v="2"/>
    <x v="2"/>
    <n v="1"/>
    <n v="4032.24"/>
    <x v="2"/>
    <s v="Tier - 3"/>
    <x v="1"/>
    <d v="1992-10-11T00:00:00"/>
    <x v="34"/>
    <x v="0"/>
    <x v="1894"/>
  </r>
  <r>
    <s v="ID1898"/>
    <s v="Mr."/>
    <s v="Wesley"/>
    <s v="Turner"/>
    <x v="387"/>
    <x v="273"/>
    <s v="No"/>
    <x v="1"/>
    <x v="0"/>
    <x v="1"/>
    <x v="1"/>
    <x v="2"/>
    <x v="2"/>
    <n v="3"/>
    <n v="4005.42"/>
    <x v="1"/>
    <s v="Tier - 1"/>
    <x v="5"/>
    <d v="2000-09-13T00:00:00"/>
    <x v="21"/>
    <x v="0"/>
    <x v="1895"/>
  </r>
  <r>
    <s v="ID1899"/>
    <s v="Mr."/>
    <s v="Christopher"/>
    <s v="Benestad"/>
    <x v="317"/>
    <x v="326"/>
    <s v="No"/>
    <x v="0"/>
    <x v="0"/>
    <x v="0"/>
    <x v="1"/>
    <x v="2"/>
    <x v="2"/>
    <n v="3"/>
    <n v="4002.36"/>
    <x v="1"/>
    <s v="Tier - 1"/>
    <x v="0"/>
    <d v="1989-07-10T00:00:00"/>
    <x v="4"/>
    <x v="0"/>
    <x v="1896"/>
  </r>
  <r>
    <s v="ID1900"/>
    <s v="Ms."/>
    <s v="Jessica"/>
    <s v="Gonzales"/>
    <x v="1174"/>
    <x v="348"/>
    <s v="No"/>
    <x v="0"/>
    <x v="0"/>
    <x v="0"/>
    <x v="1"/>
    <x v="0"/>
    <x v="1"/>
    <n v="0"/>
    <n v="3994.18"/>
    <x v="1"/>
    <s v="Tier - 2"/>
    <x v="0"/>
    <d v="1990-11-01T00:00:00"/>
    <x v="3"/>
    <x v="0"/>
    <x v="1897"/>
  </r>
  <r>
    <s v="ID1901"/>
    <s v="Ms."/>
    <s v="Christin"/>
    <s v="Newman"/>
    <x v="1183"/>
    <x v="427"/>
    <s v="No"/>
    <x v="0"/>
    <x v="0"/>
    <x v="0"/>
    <x v="1"/>
    <x v="0"/>
    <x v="1"/>
    <n v="0"/>
    <n v="3989.84"/>
    <x v="1"/>
    <s v="Tier - 2"/>
    <x v="3"/>
    <d v="1990-11-22T00:00:00"/>
    <x v="3"/>
    <x v="0"/>
    <x v="1898"/>
  </r>
  <r>
    <s v="ID1902"/>
    <s v="Ms."/>
    <s v="Sara"/>
    <s v="Sayre"/>
    <x v="54"/>
    <x v="226"/>
    <s v="Yes"/>
    <x v="0"/>
    <x v="0"/>
    <x v="0"/>
    <x v="1"/>
    <x v="0"/>
    <x v="2"/>
    <n v="2"/>
    <n v="3987.93"/>
    <x v="1"/>
    <s v="Tier - 2"/>
    <x v="3"/>
    <d v="1996-09-08T00:00:00"/>
    <x v="45"/>
    <x v="0"/>
    <x v="1899"/>
  </r>
  <r>
    <s v="ID1903"/>
    <s v="Ms."/>
    <s v="Elizabeth"/>
    <s v="Panke"/>
    <x v="264"/>
    <x v="216"/>
    <s v="Yes"/>
    <x v="0"/>
    <x v="0"/>
    <x v="0"/>
    <x v="1"/>
    <x v="1"/>
    <x v="1"/>
    <n v="2"/>
    <n v="3981.98"/>
    <x v="1"/>
    <s v="Tier - 2"/>
    <x v="0"/>
    <d v="1996-08-17T00:00:00"/>
    <x v="45"/>
    <x v="0"/>
    <x v="1900"/>
  </r>
  <r>
    <s v="ID1904"/>
    <s v="Ms."/>
    <s v="Margaret"/>
    <s v="Brennan"/>
    <x v="427"/>
    <x v="321"/>
    <s v="No"/>
    <x v="0"/>
    <x v="0"/>
    <x v="0"/>
    <x v="1"/>
    <x v="1"/>
    <x v="2"/>
    <n v="0"/>
    <n v="3972.92"/>
    <x v="1"/>
    <s v="Tier - 3"/>
    <x v="0"/>
    <d v="1990-07-29T00:00:00"/>
    <x v="3"/>
    <x v="0"/>
    <x v="1901"/>
  </r>
  <r>
    <s v="ID1905"/>
    <s v="Ms."/>
    <s v="Tiffany"/>
    <s v="Ngo"/>
    <x v="1046"/>
    <x v="85"/>
    <s v="Yes"/>
    <x v="0"/>
    <x v="0"/>
    <x v="3"/>
    <x v="1"/>
    <x v="0"/>
    <x v="1"/>
    <n v="1"/>
    <n v="3956.07"/>
    <x v="1"/>
    <s v="Tier - 2"/>
    <x v="1"/>
    <d v="1995-07-11T00:00:00"/>
    <x v="40"/>
    <x v="0"/>
    <x v="1902"/>
  </r>
  <r>
    <s v="ID1906"/>
    <s v="Mr."/>
    <s v="David"/>
    <s v="Guerdan"/>
    <x v="277"/>
    <x v="125"/>
    <s v="No"/>
    <x v="0"/>
    <x v="0"/>
    <x v="0"/>
    <x v="1"/>
    <x v="1"/>
    <x v="2"/>
    <n v="0"/>
    <n v="3955.98"/>
    <x v="1"/>
    <s v="Tier - 3"/>
    <x v="13"/>
    <d v="1999-07-10T00:00:00"/>
    <x v="35"/>
    <x v="0"/>
    <x v="1903"/>
  </r>
  <r>
    <s v="ID1907"/>
    <s v="Ms."/>
    <s v="Christine"/>
    <s v="Shaw"/>
    <x v="1161"/>
    <x v="635"/>
    <s v="No"/>
    <x v="0"/>
    <x v="1"/>
    <x v="3"/>
    <x v="1"/>
    <x v="1"/>
    <x v="1"/>
    <n v="1"/>
    <n v="3947.41"/>
    <x v="1"/>
    <s v="Tier - 2"/>
    <x v="0"/>
    <d v="1993-11-11T00:00:00"/>
    <x v="20"/>
    <x v="0"/>
    <x v="1904"/>
  </r>
  <r>
    <s v="ID1908"/>
    <s v="Ms."/>
    <s v="Donna"/>
    <s v="Mills-Honarvar"/>
    <x v="49"/>
    <x v="326"/>
    <s v="No"/>
    <x v="0"/>
    <x v="1"/>
    <x v="3"/>
    <x v="1"/>
    <x v="0"/>
    <x v="2"/>
    <n v="0"/>
    <n v="3943.6"/>
    <x v="1"/>
    <s v="Tier - 3"/>
    <x v="2"/>
    <d v="1993-09-29T00:00:00"/>
    <x v="20"/>
    <x v="0"/>
    <x v="1905"/>
  </r>
  <r>
    <s v="ID1909"/>
    <s v="Mr."/>
    <s v="Rod"/>
    <s v="Farvard"/>
    <x v="41"/>
    <x v="338"/>
    <s v="Yes"/>
    <x v="0"/>
    <x v="0"/>
    <x v="3"/>
    <x v="1"/>
    <x v="0"/>
    <x v="2"/>
    <n v="0"/>
    <n v="3935.18"/>
    <x v="2"/>
    <s v="Tier - 1"/>
    <x v="0"/>
    <d v="1988-10-24T00:00:00"/>
    <x v="23"/>
    <x v="0"/>
    <x v="1906"/>
  </r>
  <r>
    <s v="ID1910"/>
    <s v="Mr."/>
    <s v="Joe"/>
    <s v="Kelly"/>
    <x v="1184"/>
    <x v="221"/>
    <s v="No"/>
    <x v="0"/>
    <x v="0"/>
    <x v="0"/>
    <x v="1"/>
    <x v="0"/>
    <x v="0"/>
    <n v="0"/>
    <n v="3931.51"/>
    <x v="1"/>
    <s v="Tier - 3"/>
    <x v="3"/>
    <d v="2002-06-15T00:00:00"/>
    <x v="43"/>
    <x v="0"/>
    <x v="1907"/>
  </r>
  <r>
    <s v="ID1911"/>
    <s v="Ms."/>
    <s v="Kayleigh"/>
    <s v="Skinner"/>
    <x v="940"/>
    <x v="39"/>
    <s v="No"/>
    <x v="1"/>
    <x v="0"/>
    <x v="1"/>
    <x v="1"/>
    <x v="0"/>
    <x v="2"/>
    <n v="2"/>
    <n v="3925.76"/>
    <x v="1"/>
    <s v="Tier - 2"/>
    <x v="2"/>
    <d v="2000-07-10T00:00:00"/>
    <x v="21"/>
    <x v="0"/>
    <x v="1908"/>
  </r>
  <r>
    <s v="ID1912"/>
    <s v="Mr."/>
    <s v="Lorcan"/>
    <s v="Murphy"/>
    <x v="279"/>
    <x v="587"/>
    <s v="Yes"/>
    <x v="0"/>
    <x v="0"/>
    <x v="0"/>
    <x v="1"/>
    <x v="3"/>
    <x v="2"/>
    <n v="3"/>
    <n v="3910.44"/>
    <x v="1"/>
    <s v="Tier - 2"/>
    <x v="0"/>
    <d v="1985-07-05T00:00:00"/>
    <x v="17"/>
    <x v="0"/>
    <x v="1909"/>
  </r>
  <r>
    <s v="ID1913"/>
    <s v="Mr."/>
    <s v="Billy"/>
    <s v="Shue"/>
    <x v="190"/>
    <x v="194"/>
    <s v="Yes"/>
    <x v="0"/>
    <x v="1"/>
    <x v="3"/>
    <x v="1"/>
    <x v="1"/>
    <x v="1"/>
    <n v="3"/>
    <n v="3906.13"/>
    <x v="2"/>
    <s v="Tier - 3"/>
    <x v="3"/>
    <d v="1997-11-24T00:00:00"/>
    <x v="31"/>
    <x v="0"/>
    <x v="1910"/>
  </r>
  <r>
    <s v="ID1914"/>
    <s v="Mr."/>
    <s v="Paul"/>
    <s v="Reilly"/>
    <x v="1185"/>
    <x v="269"/>
    <s v="Yes"/>
    <x v="0"/>
    <x v="0"/>
    <x v="0"/>
    <x v="1"/>
    <x v="3"/>
    <x v="0"/>
    <n v="1"/>
    <n v="3902.07"/>
    <x v="1"/>
    <s v="Tier - 2"/>
    <x v="0"/>
    <d v="1981-08-27T00:00:00"/>
    <x v="36"/>
    <x v="0"/>
    <x v="1911"/>
  </r>
  <r>
    <s v="ID1915"/>
    <s v="Ms."/>
    <s v="Brenda"/>
    <s v="Blinn"/>
    <x v="1186"/>
    <x v="46"/>
    <s v="No"/>
    <x v="0"/>
    <x v="1"/>
    <x v="3"/>
    <x v="1"/>
    <x v="1"/>
    <x v="2"/>
    <n v="0"/>
    <n v="3898.35"/>
    <x v="1"/>
    <s v="Tier - 2"/>
    <x v="1"/>
    <d v="1993-09-14T00:00:00"/>
    <x v="20"/>
    <x v="0"/>
    <x v="1912"/>
  </r>
  <r>
    <s v="ID1916"/>
    <s v="Mr."/>
    <s v="Jeff"/>
    <s v="Duyn"/>
    <x v="1187"/>
    <x v="550"/>
    <s v="No"/>
    <x v="1"/>
    <x v="0"/>
    <x v="3"/>
    <x v="1"/>
    <x v="0"/>
    <x v="2"/>
    <n v="0"/>
    <n v="3889.2"/>
    <x v="1"/>
    <s v="Tier - 2"/>
    <x v="1"/>
    <d v="2004-07-13T00:00:00"/>
    <x v="41"/>
    <x v="2"/>
    <x v="1913"/>
  </r>
  <r>
    <s v="ID1917"/>
    <s v="Mr."/>
    <s v="Michael"/>
    <s v="Wardian"/>
    <x v="26"/>
    <x v="436"/>
    <s v="Yes"/>
    <x v="0"/>
    <x v="0"/>
    <x v="0"/>
    <x v="1"/>
    <x v="0"/>
    <x v="2"/>
    <n v="2"/>
    <n v="3877.3"/>
    <x v="0"/>
    <s v="Tier - 3"/>
    <x v="1"/>
    <d v="1996-10-23T00:00:00"/>
    <x v="45"/>
    <x v="0"/>
    <x v="1914"/>
  </r>
  <r>
    <s v="ID1918"/>
    <s v="Mr."/>
    <s v="Jan"/>
    <s v="Heuninck"/>
    <x v="1188"/>
    <x v="273"/>
    <s v="No"/>
    <x v="0"/>
    <x v="0"/>
    <x v="0"/>
    <x v="1"/>
    <x v="0"/>
    <x v="2"/>
    <n v="1"/>
    <n v="3875.73"/>
    <x v="1"/>
    <s v="Tier - 3"/>
    <x v="0"/>
    <d v="1991-07-25T00:00:00"/>
    <x v="42"/>
    <x v="0"/>
    <x v="1915"/>
  </r>
  <r>
    <s v="ID1919"/>
    <s v="Mr."/>
    <s v="Bernard"/>
    <s v="Kipyego"/>
    <x v="467"/>
    <x v="276"/>
    <s v="No"/>
    <x v="0"/>
    <x v="0"/>
    <x v="0"/>
    <x v="1"/>
    <x v="1"/>
    <x v="2"/>
    <n v="0"/>
    <n v="3866.86"/>
    <x v="0"/>
    <s v="Tier - 1"/>
    <x v="1"/>
    <d v="1990-06-24T00:00:00"/>
    <x v="3"/>
    <x v="0"/>
    <x v="1916"/>
  </r>
  <r>
    <s v="ID1920"/>
    <s v="Mr."/>
    <s v="Craig"/>
    <s v="Kuehl"/>
    <x v="429"/>
    <x v="170"/>
    <s v="Yes"/>
    <x v="0"/>
    <x v="0"/>
    <x v="0"/>
    <x v="1"/>
    <x v="2"/>
    <x v="2"/>
    <n v="3"/>
    <n v="3861.21"/>
    <x v="1"/>
    <s v="Tier - 2"/>
    <x v="4"/>
    <d v="2001-10-18T00:00:00"/>
    <x v="47"/>
    <x v="0"/>
    <x v="1917"/>
  </r>
  <r>
    <s v="ID1921"/>
    <s v="Mrs."/>
    <s v="Bryn"/>
    <s v="Burkholder"/>
    <x v="1189"/>
    <x v="111"/>
    <s v="Yes"/>
    <x v="0"/>
    <x v="0"/>
    <x v="0"/>
    <x v="1"/>
    <x v="0"/>
    <x v="2"/>
    <n v="0"/>
    <n v="3858.51"/>
    <x v="1"/>
    <s v="Tier - 3"/>
    <x v="14"/>
    <d v="2001-06-06T00:00:00"/>
    <x v="21"/>
    <x v="0"/>
    <x v="1918"/>
  </r>
  <r>
    <s v="ID1922"/>
    <s v="Mr."/>
    <s v="Michael"/>
    <s v="Stadolnik"/>
    <x v="26"/>
    <x v="651"/>
    <s v="No"/>
    <x v="0"/>
    <x v="0"/>
    <x v="0"/>
    <x v="1"/>
    <x v="0"/>
    <x v="1"/>
    <n v="0"/>
    <n v="3857.76"/>
    <x v="2"/>
    <s v="Tier - 1"/>
    <x v="4"/>
    <d v="1991-08-19T00:00:00"/>
    <x v="42"/>
    <x v="0"/>
    <x v="1919"/>
  </r>
  <r>
    <s v="ID1923"/>
    <s v="Mr."/>
    <s v="Benjamin"/>
    <s v="Shields"/>
    <x v="1190"/>
    <x v="337"/>
    <s v="No"/>
    <x v="0"/>
    <x v="0"/>
    <x v="0"/>
    <x v="1"/>
    <x v="2"/>
    <x v="2"/>
    <n v="2"/>
    <n v="3847.67"/>
    <x v="2"/>
    <s v="Tier - 2"/>
    <x v="3"/>
    <d v="1994-08-12T00:00:00"/>
    <x v="6"/>
    <x v="0"/>
    <x v="1920"/>
  </r>
  <r>
    <s v="ID1924"/>
    <s v="Mr."/>
    <s v="Jay"/>
    <s v="Margolis"/>
    <x v="1068"/>
    <x v="447"/>
    <s v="Yes"/>
    <x v="0"/>
    <x v="0"/>
    <x v="0"/>
    <x v="1"/>
    <x v="3"/>
    <x v="0"/>
    <n v="1"/>
    <n v="3797.2"/>
    <x v="1"/>
    <s v="Tier - 3"/>
    <x v="1"/>
    <d v="1981-09-29T00:00:00"/>
    <x v="36"/>
    <x v="0"/>
    <x v="1921"/>
  </r>
  <r>
    <s v="ID1925"/>
    <s v="Mr."/>
    <s v="William"/>
    <s v="Uffenbeck"/>
    <x v="217"/>
    <x v="124"/>
    <s v="No"/>
    <x v="0"/>
    <x v="0"/>
    <x v="0"/>
    <x v="1"/>
    <x v="0"/>
    <x v="2"/>
    <n v="0"/>
    <n v="3796.36"/>
    <x v="1"/>
    <s v="Tier - 3"/>
    <x v="1"/>
    <d v="1999-06-24T00:00:00"/>
    <x v="35"/>
    <x v="0"/>
    <x v="1922"/>
  </r>
  <r>
    <s v="ID1926"/>
    <s v="Ms."/>
    <s v="Shelley"/>
    <s v="Brake"/>
    <x v="1191"/>
    <x v="507"/>
    <s v="Yes"/>
    <x v="0"/>
    <x v="0"/>
    <x v="3"/>
    <x v="1"/>
    <x v="2"/>
    <x v="2"/>
    <n v="3"/>
    <n v="3793.55"/>
    <x v="1"/>
    <s v="Tier - 3"/>
    <x v="0"/>
    <d v="1988-08-28T00:00:00"/>
    <x v="23"/>
    <x v="0"/>
    <x v="1923"/>
  </r>
  <r>
    <s v="ID1927"/>
    <s v="Ms."/>
    <s v="Jekaterina"/>
    <s v="Stepanova"/>
    <x v="1192"/>
    <x v="62"/>
    <s v="Yes"/>
    <x v="0"/>
    <x v="0"/>
    <x v="0"/>
    <x v="1"/>
    <x v="3"/>
    <x v="0"/>
    <n v="1"/>
    <n v="3785.77"/>
    <x v="1"/>
    <s v="Tier - 1"/>
    <x v="0"/>
    <d v="1981-12-13T00:00:00"/>
    <x v="36"/>
    <x v="0"/>
    <x v="1924"/>
  </r>
  <r>
    <s v="ID1928"/>
    <s v="Mr."/>
    <s v="Daniel"/>
    <s v="Verdi"/>
    <x v="1193"/>
    <x v="329"/>
    <s v="No"/>
    <x v="0"/>
    <x v="0"/>
    <x v="3"/>
    <x v="1"/>
    <x v="2"/>
    <x v="2"/>
    <n v="3"/>
    <n v="3773.23"/>
    <x v="1"/>
    <s v="Tier - 3"/>
    <x v="0"/>
    <d v="1987-10-24T00:00:00"/>
    <x v="38"/>
    <x v="0"/>
    <x v="1925"/>
  </r>
  <r>
    <s v="ID1929"/>
    <s v="Ms."/>
    <s v="Pauline"/>
    <s v="McLean"/>
    <x v="149"/>
    <x v="237"/>
    <s v="No"/>
    <x v="0"/>
    <x v="0"/>
    <x v="0"/>
    <x v="1"/>
    <x v="0"/>
    <x v="2"/>
    <n v="1"/>
    <n v="3766.88"/>
    <x v="1"/>
    <s v="Tier - 1"/>
    <x v="0"/>
    <d v="1994-11-21T00:00:00"/>
    <x v="6"/>
    <x v="0"/>
    <x v="1926"/>
  </r>
  <r>
    <s v="ID1930"/>
    <s v="Ms."/>
    <s v="Colleen"/>
    <s v="Ryan"/>
    <x v="770"/>
    <x v="145"/>
    <s v="No"/>
    <x v="0"/>
    <x v="0"/>
    <x v="0"/>
    <x v="1"/>
    <x v="1"/>
    <x v="2"/>
    <n v="0"/>
    <n v="3761.29"/>
    <x v="1"/>
    <s v="Tier - 3"/>
    <x v="3"/>
    <d v="1991-10-24T00:00:00"/>
    <x v="42"/>
    <x v="0"/>
    <x v="1927"/>
  </r>
  <r>
    <s v="ID1931"/>
    <s v="Ms."/>
    <s v="Aleah"/>
    <s v="Mickelson"/>
    <x v="234"/>
    <x v="149"/>
    <s v="No"/>
    <x v="0"/>
    <x v="0"/>
    <x v="0"/>
    <x v="1"/>
    <x v="1"/>
    <x v="1"/>
    <n v="0"/>
    <n v="3757.84"/>
    <x v="1"/>
    <s v="Tier - 1"/>
    <x v="0"/>
    <d v="1991-08-25T00:00:00"/>
    <x v="42"/>
    <x v="0"/>
    <x v="1928"/>
  </r>
  <r>
    <s v="ID1932"/>
    <s v="Ms."/>
    <s v="Mare"/>
    <s v="Dibaba"/>
    <x v="664"/>
    <x v="74"/>
    <s v="No"/>
    <x v="0"/>
    <x v="0"/>
    <x v="0"/>
    <x v="1"/>
    <x v="1"/>
    <x v="1"/>
    <n v="0"/>
    <n v="3756.62"/>
    <x v="1"/>
    <s v="Tier - 2"/>
    <x v="0"/>
    <d v="1991-10-28T00:00:00"/>
    <x v="42"/>
    <x v="0"/>
    <x v="1929"/>
  </r>
  <r>
    <s v="ID1933"/>
    <s v="Mr."/>
    <s v="Kevin"/>
    <s v="Shilling"/>
    <x v="1194"/>
    <x v="172"/>
    <s v="Yes"/>
    <x v="0"/>
    <x v="0"/>
    <x v="3"/>
    <x v="1"/>
    <x v="3"/>
    <x v="0"/>
    <n v="3"/>
    <n v="3748.56"/>
    <x v="1"/>
    <s v="Tier - 2"/>
    <x v="0"/>
    <d v="1986-09-09T00:00:00"/>
    <x v="26"/>
    <x v="0"/>
    <x v="1930"/>
  </r>
  <r>
    <s v="ID1934"/>
    <s v="Ms."/>
    <s v="Jessica"/>
    <s v="Bashaw"/>
    <x v="497"/>
    <x v="412"/>
    <s v="No"/>
    <x v="0"/>
    <x v="1"/>
    <x v="3"/>
    <x v="1"/>
    <x v="1"/>
    <x v="1"/>
    <n v="0"/>
    <n v="3736.46"/>
    <x v="1"/>
    <s v="Tier - 2"/>
    <x v="1"/>
    <d v="1993-06-22T00:00:00"/>
    <x v="20"/>
    <x v="0"/>
    <x v="1931"/>
  </r>
  <r>
    <s v="ID1935"/>
    <s v="Ms."/>
    <s v="Amanda"/>
    <s v="Jacob"/>
    <x v="649"/>
    <x v="244"/>
    <s v="No"/>
    <x v="0"/>
    <x v="0"/>
    <x v="0"/>
    <x v="1"/>
    <x v="3"/>
    <x v="2"/>
    <n v="0"/>
    <n v="3732.63"/>
    <x v="1"/>
    <s v="Tier - 3"/>
    <x v="2"/>
    <d v="1994-08-22T00:00:00"/>
    <x v="6"/>
    <x v="0"/>
    <x v="1932"/>
  </r>
  <r>
    <s v="ID1936"/>
    <s v="Mr."/>
    <s v="Murray"/>
    <s v="McCutcheon"/>
    <x v="1195"/>
    <x v="654"/>
    <s v="Yes"/>
    <x v="0"/>
    <x v="0"/>
    <x v="3"/>
    <x v="1"/>
    <x v="3"/>
    <x v="0"/>
    <n v="3"/>
    <n v="3731.6"/>
    <x v="1"/>
    <s v="Tier - 2"/>
    <x v="0"/>
    <d v="1986-12-01T00:00:00"/>
    <x v="26"/>
    <x v="0"/>
    <x v="1933"/>
  </r>
  <r>
    <s v="ID1937"/>
    <s v="Mrs."/>
    <s v="Meghan"/>
    <s v="Connor"/>
    <x v="342"/>
    <x v="245"/>
    <s v="No"/>
    <x v="1"/>
    <x v="0"/>
    <x v="3"/>
    <x v="1"/>
    <x v="0"/>
    <x v="1"/>
    <n v="0"/>
    <n v="3722.23"/>
    <x v="1"/>
    <s v="Tier - 2"/>
    <x v="14"/>
    <d v="2004-11-05T00:00:00"/>
    <x v="41"/>
    <x v="2"/>
    <x v="1934"/>
  </r>
  <r>
    <s v="ID1938"/>
    <s v="Mr."/>
    <s v="David"/>
    <s v="May"/>
    <x v="215"/>
    <x v="372"/>
    <s v="No"/>
    <x v="0"/>
    <x v="0"/>
    <x v="0"/>
    <x v="1"/>
    <x v="0"/>
    <x v="2"/>
    <n v="0"/>
    <n v="3704.35"/>
    <x v="1"/>
    <s v="Tier - 2"/>
    <x v="0"/>
    <d v="1989-12-02T00:00:00"/>
    <x v="4"/>
    <x v="0"/>
    <x v="1935"/>
  </r>
  <r>
    <s v="ID1939"/>
    <s v="Mr."/>
    <s v="Seth"/>
    <s v="Geoghegan"/>
    <x v="1196"/>
    <x v="60"/>
    <s v="Yes"/>
    <x v="0"/>
    <x v="0"/>
    <x v="3"/>
    <x v="1"/>
    <x v="2"/>
    <x v="1"/>
    <n v="3"/>
    <n v="3699.54"/>
    <x v="1"/>
    <s v="Tier - 3"/>
    <x v="0"/>
    <d v="1988-08-18T00:00:00"/>
    <x v="23"/>
    <x v="0"/>
    <x v="1936"/>
  </r>
  <r>
    <s v="ID1940"/>
    <s v="Mr."/>
    <s v="Michael"/>
    <s v="McGinn"/>
    <x v="595"/>
    <x v="167"/>
    <s v="Yes"/>
    <x v="0"/>
    <x v="0"/>
    <x v="3"/>
    <x v="1"/>
    <x v="0"/>
    <x v="2"/>
    <n v="2"/>
    <n v="3693.43"/>
    <x v="1"/>
    <s v="Tier - 3"/>
    <x v="3"/>
    <d v="1995-10-21T00:00:00"/>
    <x v="40"/>
    <x v="0"/>
    <x v="1937"/>
  </r>
  <r>
    <s v="ID1941"/>
    <s v="Mr."/>
    <s v="Russell"/>
    <s v="Jones"/>
    <x v="1029"/>
    <x v="356"/>
    <s v="Yes"/>
    <x v="0"/>
    <x v="0"/>
    <x v="0"/>
    <x v="1"/>
    <x v="3"/>
    <x v="0"/>
    <n v="1"/>
    <n v="3688.38"/>
    <x v="1"/>
    <s v="Tier - 2"/>
    <x v="0"/>
    <d v="1981-12-14T00:00:00"/>
    <x v="36"/>
    <x v="0"/>
    <x v="1938"/>
  </r>
  <r>
    <s v="ID1942"/>
    <s v="Mr."/>
    <s v="Martin"/>
    <s v="Quinteros"/>
    <x v="1197"/>
    <x v="174"/>
    <s v="No"/>
    <x v="0"/>
    <x v="1"/>
    <x v="3"/>
    <x v="1"/>
    <x v="0"/>
    <x v="2"/>
    <n v="0"/>
    <n v="3688.35"/>
    <x v="1"/>
    <s v="Tier - 2"/>
    <x v="13"/>
    <d v="2003-07-10T00:00:00"/>
    <x v="39"/>
    <x v="0"/>
    <x v="1939"/>
  </r>
  <r>
    <s v="ID1943"/>
    <s v="Mr."/>
    <s v="Michael"/>
    <s v="Loenser"/>
    <x v="1080"/>
    <x v="52"/>
    <s v="No"/>
    <x v="0"/>
    <x v="0"/>
    <x v="3"/>
    <x v="1"/>
    <x v="3"/>
    <x v="2"/>
    <n v="3"/>
    <n v="3678.86"/>
    <x v="1"/>
    <s v="Tier - 3"/>
    <x v="0"/>
    <d v="1984-07-06T00:00:00"/>
    <x v="32"/>
    <x v="0"/>
    <x v="1940"/>
  </r>
  <r>
    <s v="ID1944"/>
    <s v="Mr."/>
    <s v="Miles"/>
    <s v="Aitken"/>
    <x v="199"/>
    <x v="169"/>
    <s v="No"/>
    <x v="0"/>
    <x v="0"/>
    <x v="3"/>
    <x v="1"/>
    <x v="0"/>
    <x v="1"/>
    <n v="1"/>
    <n v="3659.35"/>
    <x v="2"/>
    <s v="Tier - 1"/>
    <x v="3"/>
    <d v="1992-09-14T00:00:00"/>
    <x v="34"/>
    <x v="0"/>
    <x v="1941"/>
  </r>
  <r>
    <s v="ID1945"/>
    <s v="Ms."/>
    <s v="Amanda"/>
    <s v="Furrer"/>
    <x v="1198"/>
    <x v="326"/>
    <s v="No"/>
    <x v="0"/>
    <x v="0"/>
    <x v="0"/>
    <x v="1"/>
    <x v="2"/>
    <x v="2"/>
    <n v="3"/>
    <n v="3653.29"/>
    <x v="1"/>
    <s v="Tier - 3"/>
    <x v="3"/>
    <d v="1990-11-08T00:00:00"/>
    <x v="3"/>
    <x v="0"/>
    <x v="1942"/>
  </r>
  <r>
    <s v="ID1946"/>
    <s v="Mr."/>
    <s v="Roger"/>
    <s v="Konigs"/>
    <x v="247"/>
    <x v="419"/>
    <s v="No"/>
    <x v="0"/>
    <x v="0"/>
    <x v="3"/>
    <x v="1"/>
    <x v="1"/>
    <x v="2"/>
    <n v="0"/>
    <n v="3645.09"/>
    <x v="0"/>
    <s v="Tier - 2"/>
    <x v="7"/>
    <d v="1992-11-17T00:00:00"/>
    <x v="34"/>
    <x v="0"/>
    <x v="1943"/>
  </r>
  <r>
    <s v="ID1947"/>
    <s v="Mr."/>
    <s v="Brock"/>
    <s v="Tesdahl"/>
    <x v="1170"/>
    <x v="330"/>
    <s v="Yes"/>
    <x v="0"/>
    <x v="0"/>
    <x v="0"/>
    <x v="1"/>
    <x v="3"/>
    <x v="1"/>
    <n v="3"/>
    <n v="3622.13"/>
    <x v="1"/>
    <s v="Tier - 1"/>
    <x v="0"/>
    <d v="1985-06-14T00:00:00"/>
    <x v="17"/>
    <x v="0"/>
    <x v="1944"/>
  </r>
  <r>
    <s v="ID1948"/>
    <s v="Mr."/>
    <s v="Stephen"/>
    <s v="Engel"/>
    <x v="1199"/>
    <x v="89"/>
    <s v="No"/>
    <x v="0"/>
    <x v="0"/>
    <x v="0"/>
    <x v="1"/>
    <x v="2"/>
    <x v="2"/>
    <n v="3"/>
    <n v="3606.43"/>
    <x v="1"/>
    <s v="Tier - 1"/>
    <x v="0"/>
    <d v="1990-10-11T00:00:00"/>
    <x v="3"/>
    <x v="0"/>
    <x v="1945"/>
  </r>
  <r>
    <s v="ID1949"/>
    <s v="Ms."/>
    <s v="Missy"/>
    <s v="Kuck"/>
    <x v="1038"/>
    <x v="213"/>
    <s v="Yes"/>
    <x v="0"/>
    <x v="0"/>
    <x v="3"/>
    <x v="1"/>
    <x v="2"/>
    <x v="1"/>
    <n v="3"/>
    <n v="3603.6"/>
    <x v="1"/>
    <s v="Tier - 1"/>
    <x v="0"/>
    <d v="1988-11-04T00:00:00"/>
    <x v="23"/>
    <x v="0"/>
    <x v="1946"/>
  </r>
  <r>
    <s v="ID1950"/>
    <s v="Mr."/>
    <s v="William"/>
    <s v="Dillon"/>
    <x v="680"/>
    <x v="339"/>
    <s v="No"/>
    <x v="0"/>
    <x v="0"/>
    <x v="0"/>
    <x v="1"/>
    <x v="0"/>
    <x v="2"/>
    <n v="3"/>
    <n v="3597.6"/>
    <x v="1"/>
    <s v="Tier - 2"/>
    <x v="3"/>
    <d v="1999-08-12T00:00:00"/>
    <x v="35"/>
    <x v="0"/>
    <x v="1947"/>
  </r>
  <r>
    <s v="ID1951"/>
    <s v="Ms."/>
    <s v="Lauren"/>
    <s v="Neuschel"/>
    <x v="878"/>
    <x v="470"/>
    <s v="Yes"/>
    <x v="0"/>
    <x v="1"/>
    <x v="3"/>
    <x v="1"/>
    <x v="2"/>
    <x v="2"/>
    <n v="1"/>
    <n v="3594.17"/>
    <x v="1"/>
    <s v="Tier - 2"/>
    <x v="1"/>
    <d v="1997-11-04T00:00:00"/>
    <x v="31"/>
    <x v="0"/>
    <x v="1948"/>
  </r>
  <r>
    <s v="ID1952"/>
    <s v="Mr."/>
    <s v="Apolo"/>
    <s v="Rosales"/>
    <x v="204"/>
    <x v="497"/>
    <s v="No"/>
    <x v="0"/>
    <x v="0"/>
    <x v="0"/>
    <x v="1"/>
    <x v="0"/>
    <x v="2"/>
    <n v="3"/>
    <n v="3591.48"/>
    <x v="1"/>
    <s v="Tier - 3"/>
    <x v="3"/>
    <d v="1999-06-06T00:00:00"/>
    <x v="44"/>
    <x v="0"/>
    <x v="1949"/>
  </r>
  <r>
    <s v="ID1953"/>
    <s v="Mr."/>
    <s v="Alfons"/>
    <s v="Marquez"/>
    <x v="1200"/>
    <x v="555"/>
    <s v="Yes"/>
    <x v="0"/>
    <x v="0"/>
    <x v="3"/>
    <x v="1"/>
    <x v="3"/>
    <x v="0"/>
    <n v="3"/>
    <n v="3589.14"/>
    <x v="1"/>
    <s v="Tier - 2"/>
    <x v="0"/>
    <d v="1986-12-27T00:00:00"/>
    <x v="26"/>
    <x v="0"/>
    <x v="1950"/>
  </r>
  <r>
    <s v="ID1954"/>
    <s v="Ms."/>
    <s v="Amber"/>
    <s v="Green"/>
    <x v="44"/>
    <x v="47"/>
    <s v="Yes"/>
    <x v="0"/>
    <x v="0"/>
    <x v="0"/>
    <x v="1"/>
    <x v="0"/>
    <x v="2"/>
    <n v="2"/>
    <n v="3579.83"/>
    <x v="1"/>
    <s v="Tier - 2"/>
    <x v="1"/>
    <d v="2001-11-11T00:00:00"/>
    <x v="47"/>
    <x v="0"/>
    <x v="1951"/>
  </r>
  <r>
    <s v="ID1955"/>
    <s v="Ms."/>
    <s v="Leah"/>
    <s v="Schubel"/>
    <x v="105"/>
    <x v="337"/>
    <s v="Yes"/>
    <x v="0"/>
    <x v="0"/>
    <x v="3"/>
    <x v="1"/>
    <x v="0"/>
    <x v="2"/>
    <n v="1"/>
    <n v="3578"/>
    <x v="1"/>
    <s v="Tier - 3"/>
    <x v="3"/>
    <d v="1995-08-23T00:00:00"/>
    <x v="40"/>
    <x v="0"/>
    <x v="1952"/>
  </r>
  <r>
    <s v="ID1956"/>
    <s v="Ms."/>
    <s v="Lilia"/>
    <s v="Jimenez"/>
    <x v="1201"/>
    <x v="49"/>
    <s v="Yes"/>
    <x v="0"/>
    <x v="0"/>
    <x v="3"/>
    <x v="1"/>
    <x v="3"/>
    <x v="2"/>
    <n v="3"/>
    <n v="3569.96"/>
    <x v="1"/>
    <s v="Tier - 1"/>
    <x v="1"/>
    <d v="1988-08-18T00:00:00"/>
    <x v="23"/>
    <x v="0"/>
    <x v="1953"/>
  </r>
  <r>
    <s v="ID1957"/>
    <s v="Mr."/>
    <s v="Danny"/>
    <s v="Zimny-Schmitt"/>
    <x v="1097"/>
    <x v="655"/>
    <s v="Yes"/>
    <x v="0"/>
    <x v="0"/>
    <x v="0"/>
    <x v="1"/>
    <x v="3"/>
    <x v="0"/>
    <n v="1"/>
    <n v="3562.87"/>
    <x v="1"/>
    <s v="Tier - 1"/>
    <x v="0"/>
    <d v="1981-10-10T00:00:00"/>
    <x v="36"/>
    <x v="0"/>
    <x v="1954"/>
  </r>
  <r>
    <s v="ID1958"/>
    <s v="Ms."/>
    <s v="Lauren"/>
    <s v="Hill"/>
    <x v="358"/>
    <x v="39"/>
    <s v="Yes"/>
    <x v="0"/>
    <x v="0"/>
    <x v="3"/>
    <x v="1"/>
    <x v="2"/>
    <x v="2"/>
    <n v="1"/>
    <n v="3561.89"/>
    <x v="1"/>
    <s v="Tier - 1"/>
    <x v="0"/>
    <d v="1995-06-16T00:00:00"/>
    <x v="40"/>
    <x v="0"/>
    <x v="1955"/>
  </r>
  <r>
    <s v="ID1959"/>
    <s v="Ms."/>
    <s v="Courtney"/>
    <s v="Brohart"/>
    <x v="524"/>
    <x v="127"/>
    <s v="Yes"/>
    <x v="0"/>
    <x v="0"/>
    <x v="3"/>
    <x v="1"/>
    <x v="1"/>
    <x v="2"/>
    <n v="0"/>
    <n v="3558.62"/>
    <x v="1"/>
    <s v="Tier - 3"/>
    <x v="2"/>
    <d v="1995-10-09T00:00:00"/>
    <x v="40"/>
    <x v="0"/>
    <x v="1956"/>
  </r>
  <r>
    <s v="ID1960"/>
    <s v="Ms."/>
    <s v="Elizabeth"/>
    <s v="Ryan"/>
    <x v="838"/>
    <x v="195"/>
    <s v="No"/>
    <x v="0"/>
    <x v="0"/>
    <x v="0"/>
    <x v="1"/>
    <x v="0"/>
    <x v="1"/>
    <n v="0"/>
    <n v="3556.92"/>
    <x v="1"/>
    <s v="Tier - 3"/>
    <x v="1"/>
    <d v="1994-09-24T00:00:00"/>
    <x v="6"/>
    <x v="0"/>
    <x v="1957"/>
  </r>
  <r>
    <s v="ID1961"/>
    <s v="Ms."/>
    <s v="Satomi"/>
    <s v="Oka"/>
    <x v="500"/>
    <x v="374"/>
    <s v="No"/>
    <x v="0"/>
    <x v="0"/>
    <x v="3"/>
    <x v="1"/>
    <x v="1"/>
    <x v="2"/>
    <n v="0"/>
    <n v="3554.2"/>
    <x v="1"/>
    <s v="Tier - 3"/>
    <x v="3"/>
    <d v="1992-12-22T00:00:00"/>
    <x v="34"/>
    <x v="0"/>
    <x v="1958"/>
  </r>
  <r>
    <s v="ID1962"/>
    <s v="Mr."/>
    <s v="Matthew"/>
    <s v="Newman"/>
    <x v="1202"/>
    <x v="18"/>
    <s v="Yes"/>
    <x v="0"/>
    <x v="0"/>
    <x v="3"/>
    <x v="1"/>
    <x v="2"/>
    <x v="2"/>
    <n v="3"/>
    <n v="3540.12"/>
    <x v="1"/>
    <s v="Tier - 1"/>
    <x v="0"/>
    <d v="1988-10-15T00:00:00"/>
    <x v="23"/>
    <x v="0"/>
    <x v="1774"/>
  </r>
  <r>
    <s v="ID1963"/>
    <s v="Mr."/>
    <s v="Peter"/>
    <s v="Metzger"/>
    <x v="235"/>
    <x v="145"/>
    <s v="No"/>
    <x v="0"/>
    <x v="1"/>
    <x v="3"/>
    <x v="1"/>
    <x v="0"/>
    <x v="2"/>
    <n v="0"/>
    <n v="3538.9"/>
    <x v="1"/>
    <s v="Tier - 2"/>
    <x v="1"/>
    <d v="2003-08-24T00:00:00"/>
    <x v="39"/>
    <x v="0"/>
    <x v="1959"/>
  </r>
  <r>
    <s v="ID1964"/>
    <s v="Mr."/>
    <s v="Manuel"/>
    <s v="Gonzalez"/>
    <x v="191"/>
    <x v="184"/>
    <s v="No"/>
    <x v="0"/>
    <x v="0"/>
    <x v="3"/>
    <x v="1"/>
    <x v="1"/>
    <x v="1"/>
    <n v="2"/>
    <n v="3537.7"/>
    <x v="2"/>
    <s v="Tier - 3"/>
    <x v="1"/>
    <d v="1998-09-16T00:00:00"/>
    <x v="44"/>
    <x v="0"/>
    <x v="1960"/>
  </r>
  <r>
    <s v="ID1965"/>
    <s v="Ms."/>
    <s v="Kindsey"/>
    <s v="Vaughn"/>
    <x v="619"/>
    <x v="178"/>
    <s v="No"/>
    <x v="0"/>
    <x v="0"/>
    <x v="0"/>
    <x v="1"/>
    <x v="0"/>
    <x v="1"/>
    <n v="2"/>
    <n v="3500.61"/>
    <x v="1"/>
    <s v="Tier - 2"/>
    <x v="0"/>
    <d v="1999-09-22T00:00:00"/>
    <x v="35"/>
    <x v="0"/>
    <x v="1961"/>
  </r>
  <r>
    <s v="ID1966"/>
    <s v="Mr."/>
    <s v="Thomas"/>
    <s v="Clifford"/>
    <x v="157"/>
    <x v="544"/>
    <s v="Yes"/>
    <x v="0"/>
    <x v="0"/>
    <x v="0"/>
    <x v="1"/>
    <x v="0"/>
    <x v="2"/>
    <n v="1"/>
    <n v="3490.55"/>
    <x v="0"/>
    <s v="Tier - 2"/>
    <x v="5"/>
    <d v="1996-09-18T00:00:00"/>
    <x v="45"/>
    <x v="0"/>
    <x v="1962"/>
  </r>
  <r>
    <s v="ID1967"/>
    <s v="Mr."/>
    <s v="Kyle"/>
    <s v="Petty"/>
    <x v="765"/>
    <x v="122"/>
    <s v="Yes"/>
    <x v="0"/>
    <x v="0"/>
    <x v="0"/>
    <x v="1"/>
    <x v="2"/>
    <x v="2"/>
    <n v="2"/>
    <n v="3484.33"/>
    <x v="2"/>
    <s v="Tier - 3"/>
    <x v="3"/>
    <d v="1996-09-19T00:00:00"/>
    <x v="45"/>
    <x v="0"/>
    <x v="1963"/>
  </r>
  <r>
    <s v="ID1968"/>
    <s v="Mr."/>
    <s v="Alexander"/>
    <s v="Sanford"/>
    <x v="217"/>
    <x v="33"/>
    <s v="No"/>
    <x v="1"/>
    <x v="0"/>
    <x v="3"/>
    <x v="1"/>
    <x v="0"/>
    <x v="1"/>
    <n v="3"/>
    <n v="3481.87"/>
    <x v="1"/>
    <s v="Tier - 3"/>
    <x v="4"/>
    <d v="2004-06-26T00:00:00"/>
    <x v="41"/>
    <x v="2"/>
    <x v="1964"/>
  </r>
  <r>
    <s v="ID1969"/>
    <s v="Mr."/>
    <s v="Dustin"/>
    <s v="Sprague"/>
    <x v="42"/>
    <x v="67"/>
    <s v="No"/>
    <x v="0"/>
    <x v="1"/>
    <x v="3"/>
    <x v="1"/>
    <x v="0"/>
    <x v="2"/>
    <n v="1"/>
    <n v="3471.41"/>
    <x v="1"/>
    <s v="Tier - 2"/>
    <x v="0"/>
    <d v="1993-10-12T00:00:00"/>
    <x v="20"/>
    <x v="0"/>
    <x v="1965"/>
  </r>
  <r>
    <s v="ID1970"/>
    <s v="Mrs."/>
    <s v="Chloe"/>
    <s v="Lasseron"/>
    <x v="181"/>
    <x v="95"/>
    <s v="No"/>
    <x v="0"/>
    <x v="1"/>
    <x v="3"/>
    <x v="1"/>
    <x v="0"/>
    <x v="2"/>
    <n v="0"/>
    <n v="3463.51"/>
    <x v="1"/>
    <s v="Tier - 1"/>
    <x v="14"/>
    <d v="2003-07-29T00:00:00"/>
    <x v="39"/>
    <x v="0"/>
    <x v="1966"/>
  </r>
  <r>
    <s v="ID1971"/>
    <s v="Ms."/>
    <s v="Cailtlin"/>
    <s v="Bushong"/>
    <x v="1203"/>
    <x v="176"/>
    <s v="No"/>
    <x v="0"/>
    <x v="0"/>
    <x v="3"/>
    <x v="1"/>
    <x v="3"/>
    <x v="2"/>
    <n v="3"/>
    <n v="3453.77"/>
    <x v="1"/>
    <s v="Tier - 1"/>
    <x v="3"/>
    <d v="1987-09-14T00:00:00"/>
    <x v="38"/>
    <x v="0"/>
    <x v="1967"/>
  </r>
  <r>
    <s v="ID1972"/>
    <s v="Mr."/>
    <s v="Joshua"/>
    <s v="Dennison"/>
    <x v="105"/>
    <x v="614"/>
    <s v="Yes"/>
    <x v="1"/>
    <x v="0"/>
    <x v="1"/>
    <x v="1"/>
    <x v="0"/>
    <x v="2"/>
    <n v="3"/>
    <n v="3443.06"/>
    <x v="1"/>
    <s v="Tier - 1"/>
    <x v="3"/>
    <d v="2000-06-20T00:00:00"/>
    <x v="21"/>
    <x v="0"/>
    <x v="1968"/>
  </r>
  <r>
    <s v="ID1973"/>
    <s v="Mr."/>
    <s v="Chuy"/>
    <s v="Lira"/>
    <x v="966"/>
    <x v="223"/>
    <s v="Yes"/>
    <x v="0"/>
    <x v="0"/>
    <x v="3"/>
    <x v="1"/>
    <x v="3"/>
    <x v="0"/>
    <n v="3"/>
    <n v="3436.5"/>
    <x v="1"/>
    <s v="Tier - 1"/>
    <x v="0"/>
    <d v="1986-08-27T00:00:00"/>
    <x v="26"/>
    <x v="0"/>
    <x v="1969"/>
  </r>
  <r>
    <s v="ID1974"/>
    <s v="Ms."/>
    <s v="Laurie"/>
    <s v="Nahigian"/>
    <x v="812"/>
    <x v="112"/>
    <s v="Yes"/>
    <x v="0"/>
    <x v="0"/>
    <x v="0"/>
    <x v="1"/>
    <x v="0"/>
    <x v="2"/>
    <n v="0"/>
    <n v="3434.38"/>
    <x v="1"/>
    <s v="Tier - 2"/>
    <x v="3"/>
    <d v="2001-12-26T00:00:00"/>
    <x v="47"/>
    <x v="0"/>
    <x v="1970"/>
  </r>
  <r>
    <s v="ID1975"/>
    <s v="Ms."/>
    <s v="Rachel"/>
    <s v="Cackett"/>
    <x v="1021"/>
    <x v="102"/>
    <s v="Yes"/>
    <x v="0"/>
    <x v="0"/>
    <x v="0"/>
    <x v="1"/>
    <x v="0"/>
    <x v="2"/>
    <n v="1"/>
    <n v="3410.32"/>
    <x v="1"/>
    <s v="Tier - 2"/>
    <x v="3"/>
    <d v="1996-12-19T00:00:00"/>
    <x v="45"/>
    <x v="0"/>
    <x v="1971"/>
  </r>
  <r>
    <s v="ID1976"/>
    <s v="Ms."/>
    <s v="Liza"/>
    <s v="Hunter-Galvan"/>
    <x v="1204"/>
    <x v="320"/>
    <s v="No"/>
    <x v="1"/>
    <x v="0"/>
    <x v="3"/>
    <x v="1"/>
    <x v="0"/>
    <x v="2"/>
    <n v="2"/>
    <n v="3393.36"/>
    <x v="1"/>
    <s v="Tier - 2"/>
    <x v="8"/>
    <d v="2004-07-16T00:00:00"/>
    <x v="41"/>
    <x v="2"/>
    <x v="1972"/>
  </r>
  <r>
    <s v="ID1977"/>
    <s v="Ms."/>
    <s v="Lindsey"/>
    <s v="Pierret"/>
    <x v="264"/>
    <x v="206"/>
    <s v="Yes"/>
    <x v="0"/>
    <x v="0"/>
    <x v="0"/>
    <x v="1"/>
    <x v="1"/>
    <x v="2"/>
    <n v="1"/>
    <n v="3392.98"/>
    <x v="1"/>
    <s v="Tier - 3"/>
    <x v="0"/>
    <d v="1996-10-27T00:00:00"/>
    <x v="45"/>
    <x v="0"/>
    <x v="1973"/>
  </r>
  <r>
    <s v="ID1978"/>
    <s v="Ms."/>
    <s v="Lindsay"/>
    <s v="White"/>
    <x v="844"/>
    <x v="197"/>
    <s v="Yes"/>
    <x v="0"/>
    <x v="0"/>
    <x v="0"/>
    <x v="1"/>
    <x v="1"/>
    <x v="2"/>
    <n v="1"/>
    <n v="3392.37"/>
    <x v="1"/>
    <s v="Tier - 3"/>
    <x v="0"/>
    <d v="1996-08-10T00:00:00"/>
    <x v="45"/>
    <x v="0"/>
    <x v="1974"/>
  </r>
  <r>
    <s v="ID1979"/>
    <s v="Ms."/>
    <s v="Kathleen"/>
    <s v="O'Neil"/>
    <x v="570"/>
    <x v="283"/>
    <s v="Yes"/>
    <x v="0"/>
    <x v="0"/>
    <x v="0"/>
    <x v="1"/>
    <x v="1"/>
    <x v="2"/>
    <n v="0"/>
    <n v="3385.4"/>
    <x v="1"/>
    <s v="Tier - 2"/>
    <x v="2"/>
    <d v="1996-11-13T00:00:00"/>
    <x v="45"/>
    <x v="0"/>
    <x v="1975"/>
  </r>
  <r>
    <s v="ID1980"/>
    <s v="Ms."/>
    <s v="Aya"/>
    <s v="Leitz"/>
    <x v="477"/>
    <x v="544"/>
    <s v="Yes"/>
    <x v="0"/>
    <x v="0"/>
    <x v="0"/>
    <x v="1"/>
    <x v="2"/>
    <x v="2"/>
    <n v="1"/>
    <n v="3378.91"/>
    <x v="1"/>
    <s v="Tier - 1"/>
    <x v="3"/>
    <d v="1996-12-14T00:00:00"/>
    <x v="45"/>
    <x v="0"/>
    <x v="1976"/>
  </r>
  <r>
    <s v="ID1981"/>
    <s v="Ms."/>
    <s v="Carolyn"/>
    <s v="Durfee"/>
    <x v="4"/>
    <x v="82"/>
    <s v="No"/>
    <x v="0"/>
    <x v="1"/>
    <x v="3"/>
    <x v="1"/>
    <x v="0"/>
    <x v="2"/>
    <n v="0"/>
    <n v="3366.67"/>
    <x v="1"/>
    <s v="Tier - 2"/>
    <x v="0"/>
    <d v="1993-10-07T00:00:00"/>
    <x v="20"/>
    <x v="0"/>
    <x v="1977"/>
  </r>
  <r>
    <s v="ID1982"/>
    <s v="Ms."/>
    <s v="Bethany"/>
    <s v="Maylone"/>
    <x v="675"/>
    <x v="93"/>
    <s v="Yes"/>
    <x v="0"/>
    <x v="0"/>
    <x v="3"/>
    <x v="1"/>
    <x v="2"/>
    <x v="2"/>
    <n v="0"/>
    <n v="3353.47"/>
    <x v="1"/>
    <s v="Tier - 3"/>
    <x v="1"/>
    <d v="1995-06-23T00:00:00"/>
    <x v="40"/>
    <x v="0"/>
    <x v="1978"/>
  </r>
  <r>
    <s v="ID1983"/>
    <s v="Ms."/>
    <s v="Holly"/>
    <s v="Reiland"/>
    <x v="436"/>
    <x v="89"/>
    <s v="No"/>
    <x v="0"/>
    <x v="1"/>
    <x v="3"/>
    <x v="1"/>
    <x v="1"/>
    <x v="2"/>
    <n v="0"/>
    <n v="3353.28"/>
    <x v="1"/>
    <s v="Tier - 1"/>
    <x v="3"/>
    <d v="1993-10-28T00:00:00"/>
    <x v="20"/>
    <x v="0"/>
    <x v="1979"/>
  </r>
  <r>
    <s v="ID1984"/>
    <s v="Mr."/>
    <s v="Ping"/>
    <s v="Hu"/>
    <x v="1205"/>
    <x v="315"/>
    <s v="No"/>
    <x v="0"/>
    <x v="0"/>
    <x v="0"/>
    <x v="1"/>
    <x v="2"/>
    <x v="2"/>
    <n v="3"/>
    <n v="3342.79"/>
    <x v="1"/>
    <s v="Tier - 1"/>
    <x v="0"/>
    <d v="1991-09-01T00:00:00"/>
    <x v="42"/>
    <x v="0"/>
    <x v="1980"/>
  </r>
  <r>
    <s v="ID1985"/>
    <s v="Mr."/>
    <s v="Tim"/>
    <s v="Lessek"/>
    <x v="304"/>
    <x v="336"/>
    <s v="Yes"/>
    <x v="0"/>
    <x v="1"/>
    <x v="3"/>
    <x v="1"/>
    <x v="1"/>
    <x v="1"/>
    <n v="1"/>
    <n v="3309.79"/>
    <x v="2"/>
    <s v="Tier - 3"/>
    <x v="6"/>
    <d v="1997-06-20T00:00:00"/>
    <x v="31"/>
    <x v="0"/>
    <x v="1981"/>
  </r>
  <r>
    <s v="ID1986"/>
    <s v="Mr."/>
    <s v="John"/>
    <s v="Colavincenzo"/>
    <x v="1084"/>
    <x v="361"/>
    <s v="No"/>
    <x v="0"/>
    <x v="1"/>
    <x v="3"/>
    <x v="1"/>
    <x v="0"/>
    <x v="2"/>
    <n v="0"/>
    <n v="3308.46"/>
    <x v="1"/>
    <s v="Tier - 1"/>
    <x v="13"/>
    <d v="2003-11-18T00:00:00"/>
    <x v="39"/>
    <x v="0"/>
    <x v="1982"/>
  </r>
  <r>
    <s v="ID1987"/>
    <s v="Mrs."/>
    <s v="Cynthia"/>
    <s v="Mendez-Karr"/>
    <x v="1206"/>
    <x v="633"/>
    <s v="No"/>
    <x v="0"/>
    <x v="1"/>
    <x v="3"/>
    <x v="1"/>
    <x v="0"/>
    <x v="2"/>
    <n v="0"/>
    <n v="3300.7"/>
    <x v="1"/>
    <s v="Tier - 2"/>
    <x v="14"/>
    <d v="2003-12-05T00:00:00"/>
    <x v="39"/>
    <x v="0"/>
    <x v="1983"/>
  </r>
  <r>
    <s v="ID1988"/>
    <s v="Mr."/>
    <s v="Emmett"/>
    <s v="Saulnier"/>
    <x v="629"/>
    <x v="85"/>
    <s v="Yes"/>
    <x v="0"/>
    <x v="0"/>
    <x v="0"/>
    <x v="1"/>
    <x v="0"/>
    <x v="1"/>
    <n v="1"/>
    <n v="3292.53"/>
    <x v="1"/>
    <s v="Tier - 2"/>
    <x v="1"/>
    <d v="1996-11-17T00:00:00"/>
    <x v="45"/>
    <x v="0"/>
    <x v="1984"/>
  </r>
  <r>
    <s v="ID1989"/>
    <s v="Ms."/>
    <s v="Kate"/>
    <s v="Schoonover"/>
    <x v="1207"/>
    <x v="40"/>
    <s v="No"/>
    <x v="0"/>
    <x v="1"/>
    <x v="3"/>
    <x v="1"/>
    <x v="0"/>
    <x v="2"/>
    <n v="0"/>
    <n v="3280.22"/>
    <x v="1"/>
    <s v="Tier - 3"/>
    <x v="3"/>
    <d v="2003-07-03T00:00:00"/>
    <x v="39"/>
    <x v="0"/>
    <x v="1985"/>
  </r>
  <r>
    <s v="ID1990"/>
    <s v="Mr."/>
    <s v="Christopher"/>
    <s v="Hass"/>
    <x v="854"/>
    <x v="473"/>
    <s v="Yes"/>
    <x v="0"/>
    <x v="0"/>
    <x v="0"/>
    <x v="1"/>
    <x v="1"/>
    <x v="2"/>
    <n v="2"/>
    <n v="3279.87"/>
    <x v="1"/>
    <s v="Tier - 1"/>
    <x v="6"/>
    <d v="2001-10-06T00:00:00"/>
    <x v="47"/>
    <x v="0"/>
    <x v="1986"/>
  </r>
  <r>
    <s v="ID1991"/>
    <s v="Mr."/>
    <s v="Christopher"/>
    <s v="Cadotte"/>
    <x v="680"/>
    <x v="149"/>
    <s v="No"/>
    <x v="0"/>
    <x v="0"/>
    <x v="0"/>
    <x v="1"/>
    <x v="0"/>
    <x v="1"/>
    <n v="1"/>
    <n v="3277.16"/>
    <x v="1"/>
    <s v="Tier - 3"/>
    <x v="3"/>
    <d v="1994-07-01T00:00:00"/>
    <x v="6"/>
    <x v="0"/>
    <x v="1987"/>
  </r>
  <r>
    <s v="ID1992"/>
    <s v="Mr."/>
    <s v="Christopher"/>
    <s v="Cacciapaglia"/>
    <x v="1208"/>
    <x v="336"/>
    <s v="No"/>
    <x v="0"/>
    <x v="0"/>
    <x v="0"/>
    <x v="1"/>
    <x v="0"/>
    <x v="1"/>
    <n v="0"/>
    <n v="3268.85"/>
    <x v="2"/>
    <s v="Tier - 1"/>
    <x v="4"/>
    <d v="1994-12-02T00:00:00"/>
    <x v="6"/>
    <x v="0"/>
    <x v="1988"/>
  </r>
  <r>
    <s v="ID1993"/>
    <s v="Mr."/>
    <s v="Norman"/>
    <s v="Mininger"/>
    <x v="1209"/>
    <x v="249"/>
    <s v="No"/>
    <x v="0"/>
    <x v="0"/>
    <x v="0"/>
    <x v="1"/>
    <x v="2"/>
    <x v="2"/>
    <n v="0"/>
    <n v="3260.2"/>
    <x v="2"/>
    <s v="Tier - 2"/>
    <x v="3"/>
    <d v="1991-11-13T00:00:00"/>
    <x v="42"/>
    <x v="0"/>
    <x v="1989"/>
  </r>
  <r>
    <s v="ID1994"/>
    <s v="Ms."/>
    <s v="Susan"/>
    <s v="Mayo"/>
    <x v="11"/>
    <x v="186"/>
    <s v="Yes"/>
    <x v="0"/>
    <x v="1"/>
    <x v="3"/>
    <x v="1"/>
    <x v="0"/>
    <x v="1"/>
    <n v="1"/>
    <n v="3238.44"/>
    <x v="1"/>
    <s v="Tier - 3"/>
    <x v="0"/>
    <d v="1997-09-02T00:00:00"/>
    <x v="31"/>
    <x v="0"/>
    <x v="1990"/>
  </r>
  <r>
    <s v="ID1995"/>
    <s v="Ms."/>
    <s v="Tatyana"/>
    <s v="Zicko"/>
    <x v="1210"/>
    <x v="249"/>
    <s v="Yes"/>
    <x v="0"/>
    <x v="1"/>
    <x v="3"/>
    <x v="1"/>
    <x v="0"/>
    <x v="2"/>
    <n v="1"/>
    <n v="3227.12"/>
    <x v="1"/>
    <s v="Tier - 3"/>
    <x v="0"/>
    <d v="1997-08-02T00:00:00"/>
    <x v="31"/>
    <x v="0"/>
    <x v="1991"/>
  </r>
  <r>
    <s v="ID1996"/>
    <s v="Ms."/>
    <s v="Chrissy"/>
    <s v="Graham"/>
    <x v="276"/>
    <x v="419"/>
    <s v="Yes"/>
    <x v="0"/>
    <x v="1"/>
    <x v="3"/>
    <x v="1"/>
    <x v="1"/>
    <x v="2"/>
    <n v="0"/>
    <n v="3213.62"/>
    <x v="1"/>
    <s v="Tier - 2"/>
    <x v="2"/>
    <d v="1997-07-06T00:00:00"/>
    <x v="31"/>
    <x v="0"/>
    <x v="1992"/>
  </r>
  <r>
    <s v="ID1997"/>
    <s v="Ms."/>
    <s v="Carrie"/>
    <s v="Boland"/>
    <x v="1211"/>
    <x v="212"/>
    <s v="Yes"/>
    <x v="0"/>
    <x v="1"/>
    <x v="3"/>
    <x v="1"/>
    <x v="2"/>
    <x v="2"/>
    <n v="1"/>
    <n v="3208.79"/>
    <x v="1"/>
    <s v="Tier - 3"/>
    <x v="3"/>
    <d v="1997-12-22T00:00:00"/>
    <x v="31"/>
    <x v="0"/>
    <x v="1993"/>
  </r>
  <r>
    <s v="ID1998"/>
    <s v="Ms."/>
    <s v="Halle"/>
    <s v="Cupp"/>
    <x v="1040"/>
    <x v="106"/>
    <s v="Yes"/>
    <x v="0"/>
    <x v="1"/>
    <x v="3"/>
    <x v="1"/>
    <x v="2"/>
    <x v="1"/>
    <n v="0"/>
    <n v="3206.49"/>
    <x v="1"/>
    <s v="Tier - 3"/>
    <x v="2"/>
    <d v="1997-07-05T00:00:00"/>
    <x v="31"/>
    <x v="0"/>
    <x v="1994"/>
  </r>
  <r>
    <s v="ID1999"/>
    <s v="Ms."/>
    <s v="Carolyn"/>
    <s v="Shaw"/>
    <x v="1212"/>
    <x v="169"/>
    <s v="Yes"/>
    <x v="0"/>
    <x v="0"/>
    <x v="0"/>
    <x v="1"/>
    <x v="0"/>
    <x v="1"/>
    <n v="0"/>
    <n v="3201.25"/>
    <x v="1"/>
    <s v="Tier - 3"/>
    <x v="1"/>
    <d v="1996-10-11T00:00:00"/>
    <x v="45"/>
    <x v="0"/>
    <x v="1995"/>
  </r>
  <r>
    <s v="ID2000"/>
    <s v="Ms."/>
    <s v="Tara"/>
    <s v="Klassen"/>
    <x v="1213"/>
    <x v="186"/>
    <s v="Yes"/>
    <x v="0"/>
    <x v="0"/>
    <x v="0"/>
    <x v="1"/>
    <x v="2"/>
    <x v="1"/>
    <n v="2"/>
    <n v="3180.51"/>
    <x v="1"/>
    <s v="Tier - 2"/>
    <x v="0"/>
    <d v="2001-09-02T00:00:00"/>
    <x v="47"/>
    <x v="0"/>
    <x v="1996"/>
  </r>
  <r>
    <s v="ID2001"/>
    <s v="Mr."/>
    <s v="Rasim"/>
    <s v="Musal"/>
    <x v="1214"/>
    <x v="34"/>
    <s v="Yes"/>
    <x v="1"/>
    <x v="0"/>
    <x v="1"/>
    <x v="1"/>
    <x v="1"/>
    <x v="1"/>
    <n v="0"/>
    <n v="3179.96"/>
    <x v="1"/>
    <s v="Tier - 2"/>
    <x v="1"/>
    <d v="2000-09-23T00:00:00"/>
    <x v="21"/>
    <x v="0"/>
    <x v="1997"/>
  </r>
  <r>
    <s v="ID2002"/>
    <s v="Ms."/>
    <s v="Dina"/>
    <s v="Kitayama"/>
    <x v="361"/>
    <x v="69"/>
    <s v="Yes"/>
    <x v="0"/>
    <x v="0"/>
    <x v="0"/>
    <x v="1"/>
    <x v="2"/>
    <x v="2"/>
    <n v="0"/>
    <n v="3176.82"/>
    <x v="1"/>
    <s v="Tier - 1"/>
    <x v="1"/>
    <d v="1996-07-03T00:00:00"/>
    <x v="45"/>
    <x v="0"/>
    <x v="1998"/>
  </r>
  <r>
    <s v="ID2003"/>
    <s v="Ms."/>
    <s v="Lisa"/>
    <s v="Altman"/>
    <x v="699"/>
    <x v="34"/>
    <s v="Yes"/>
    <x v="0"/>
    <x v="0"/>
    <x v="0"/>
    <x v="1"/>
    <x v="2"/>
    <x v="1"/>
    <n v="0"/>
    <n v="3176.29"/>
    <x v="1"/>
    <s v="Tier - 2"/>
    <x v="1"/>
    <d v="1996-08-14T00:00:00"/>
    <x v="45"/>
    <x v="0"/>
    <x v="1999"/>
  </r>
  <r>
    <s v="ID2004"/>
    <s v="Ms."/>
    <s v="Caitrin"/>
    <s v="Demchko"/>
    <x v="127"/>
    <x v="49"/>
    <s v="No"/>
    <x v="0"/>
    <x v="0"/>
    <x v="0"/>
    <x v="1"/>
    <x v="0"/>
    <x v="2"/>
    <n v="0"/>
    <n v="3172.02"/>
    <x v="1"/>
    <s v="Tier - 1"/>
    <x v="3"/>
    <d v="1994-07-06T00:00:00"/>
    <x v="6"/>
    <x v="0"/>
    <x v="2000"/>
  </r>
  <r>
    <s v="ID2005"/>
    <s v="Ms."/>
    <s v="Adriana"/>
    <s v="Wild"/>
    <x v="82"/>
    <x v="507"/>
    <s v="No"/>
    <x v="0"/>
    <x v="0"/>
    <x v="0"/>
    <x v="1"/>
    <x v="0"/>
    <x v="2"/>
    <n v="0"/>
    <n v="3171.61"/>
    <x v="1"/>
    <s v="Tier - 3"/>
    <x v="0"/>
    <d v="1994-10-25T00:00:00"/>
    <x v="6"/>
    <x v="0"/>
    <x v="2001"/>
  </r>
  <r>
    <s v="ID2006"/>
    <s v="Ms."/>
    <s v="Megan"/>
    <s v="Betts"/>
    <x v="1026"/>
    <x v="319"/>
    <s v="Yes"/>
    <x v="0"/>
    <x v="0"/>
    <x v="0"/>
    <x v="1"/>
    <x v="3"/>
    <x v="2"/>
    <n v="1"/>
    <n v="3167.46"/>
    <x v="1"/>
    <s v="Tier - 3"/>
    <x v="2"/>
    <d v="2001-08-29T00:00:00"/>
    <x v="47"/>
    <x v="0"/>
    <x v="2002"/>
  </r>
  <r>
    <s v="ID2007"/>
    <s v="Mrs."/>
    <s v="Kristen"/>
    <s v="Martin"/>
    <x v="1215"/>
    <x v="544"/>
    <s v="No"/>
    <x v="0"/>
    <x v="1"/>
    <x v="3"/>
    <x v="1"/>
    <x v="1"/>
    <x v="2"/>
    <n v="0"/>
    <n v="3162.02"/>
    <x v="1"/>
    <s v="Tier - 3"/>
    <x v="0"/>
    <d v="1993-09-25T00:00:00"/>
    <x v="20"/>
    <x v="0"/>
    <x v="2003"/>
  </r>
  <r>
    <s v="ID2008"/>
    <s v="Ms."/>
    <s v="Alix"/>
    <s v="Vandeventer"/>
    <x v="809"/>
    <x v="206"/>
    <s v="No"/>
    <x v="0"/>
    <x v="0"/>
    <x v="0"/>
    <x v="1"/>
    <x v="1"/>
    <x v="2"/>
    <n v="0"/>
    <n v="3161.45"/>
    <x v="1"/>
    <s v="Tier - 1"/>
    <x v="3"/>
    <d v="1994-07-10T00:00:00"/>
    <x v="6"/>
    <x v="0"/>
    <x v="2004"/>
  </r>
  <r>
    <s v="ID2009"/>
    <s v="Mr."/>
    <s v="Kakushin"/>
    <s v="Hirano"/>
    <x v="1216"/>
    <x v="45"/>
    <s v="No"/>
    <x v="0"/>
    <x v="0"/>
    <x v="0"/>
    <x v="1"/>
    <x v="1"/>
    <x v="2"/>
    <n v="0"/>
    <n v="3128.35"/>
    <x v="1"/>
    <s v="Tier - 3"/>
    <x v="13"/>
    <d v="1999-06-25T00:00:00"/>
    <x v="35"/>
    <x v="0"/>
    <x v="2005"/>
  </r>
  <r>
    <s v="ID2010"/>
    <s v="Mr."/>
    <s v="Michael"/>
    <s v="Davi"/>
    <x v="1217"/>
    <x v="198"/>
    <s v="No"/>
    <x v="0"/>
    <x v="0"/>
    <x v="3"/>
    <x v="1"/>
    <x v="3"/>
    <x v="2"/>
    <n v="3"/>
    <n v="3088.06"/>
    <x v="1"/>
    <s v="Tier - 2"/>
    <x v="0"/>
    <d v="1987-08-01T00:00:00"/>
    <x v="38"/>
    <x v="0"/>
    <x v="2006"/>
  </r>
  <r>
    <s v="ID2011"/>
    <s v="Mr."/>
    <s v="Bradley"/>
    <s v="Sloan"/>
    <x v="711"/>
    <x v="206"/>
    <s v="Yes"/>
    <x v="0"/>
    <x v="0"/>
    <x v="0"/>
    <x v="1"/>
    <x v="2"/>
    <x v="2"/>
    <n v="2"/>
    <n v="3077.1"/>
    <x v="1"/>
    <s v="Tier - 1"/>
    <x v="1"/>
    <d v="2001-10-13T00:00:00"/>
    <x v="47"/>
    <x v="0"/>
    <x v="2007"/>
  </r>
  <r>
    <s v="ID2012"/>
    <s v="Mr."/>
    <s v="Matt"/>
    <s v="Homich"/>
    <x v="497"/>
    <x v="78"/>
    <s v="Yes"/>
    <x v="0"/>
    <x v="0"/>
    <x v="3"/>
    <x v="1"/>
    <x v="1"/>
    <x v="2"/>
    <n v="0"/>
    <n v="3070.81"/>
    <x v="2"/>
    <s v="Tier - 1"/>
    <x v="6"/>
    <d v="1995-09-10T00:00:00"/>
    <x v="40"/>
    <x v="0"/>
    <x v="2008"/>
  </r>
  <r>
    <s v="ID2013"/>
    <s v="Ms."/>
    <s v="Amanda"/>
    <s v="Bell"/>
    <x v="1218"/>
    <x v="425"/>
    <s v="No"/>
    <x v="0"/>
    <x v="0"/>
    <x v="0"/>
    <x v="1"/>
    <x v="3"/>
    <x v="1"/>
    <n v="3"/>
    <n v="3065.49"/>
    <x v="1"/>
    <s v="Tier - 1"/>
    <x v="1"/>
    <d v="1989-10-01T00:00:00"/>
    <x v="4"/>
    <x v="0"/>
    <x v="2009"/>
  </r>
  <r>
    <s v="ID2014"/>
    <s v="Mr."/>
    <s v="Valur"/>
    <s v="Kristjansson"/>
    <x v="26"/>
    <x v="540"/>
    <s v="No"/>
    <x v="0"/>
    <x v="0"/>
    <x v="0"/>
    <x v="1"/>
    <x v="0"/>
    <x v="2"/>
    <n v="0"/>
    <n v="3062.51"/>
    <x v="2"/>
    <s v="Tier - 1"/>
    <x v="1"/>
    <d v="1994-09-26T00:00:00"/>
    <x v="6"/>
    <x v="0"/>
    <x v="2010"/>
  </r>
  <r>
    <s v="ID2015"/>
    <s v="Ms."/>
    <s v="Erica"/>
    <s v="Pitman"/>
    <x v="47"/>
    <x v="656"/>
    <s v="No"/>
    <x v="0"/>
    <x v="0"/>
    <x v="0"/>
    <x v="1"/>
    <x v="0"/>
    <x v="0"/>
    <n v="2"/>
    <n v="3056.39"/>
    <x v="1"/>
    <s v="Tier - 3"/>
    <x v="0"/>
    <d v="2002-06-21T00:00:00"/>
    <x v="43"/>
    <x v="0"/>
    <x v="2011"/>
  </r>
  <r>
    <s v="ID2016"/>
    <s v="Mr."/>
    <s v="Stephen"/>
    <s v="Curley"/>
    <x v="1219"/>
    <x v="21"/>
    <s v="Yes"/>
    <x v="0"/>
    <x v="1"/>
    <x v="3"/>
    <x v="1"/>
    <x v="1"/>
    <x v="1"/>
    <n v="0"/>
    <n v="3051.73"/>
    <x v="1"/>
    <s v="Tier - 2"/>
    <x v="3"/>
    <d v="1997-12-22T00:00:00"/>
    <x v="31"/>
    <x v="0"/>
    <x v="2012"/>
  </r>
  <r>
    <s v="ID2017"/>
    <s v="Ms."/>
    <s v="Lissa"/>
    <s v="Zimmer"/>
    <x v="401"/>
    <x v="280"/>
    <s v="No"/>
    <x v="0"/>
    <x v="0"/>
    <x v="3"/>
    <x v="1"/>
    <x v="1"/>
    <x v="2"/>
    <n v="0"/>
    <n v="3046.06"/>
    <x v="1"/>
    <s v="Tier - 1"/>
    <x v="8"/>
    <d v="1998-08-09T00:00:00"/>
    <x v="44"/>
    <x v="0"/>
    <x v="2013"/>
  </r>
  <r>
    <s v="ID2018"/>
    <s v="Ms."/>
    <s v="Megan"/>
    <s v="Granski"/>
    <x v="397"/>
    <x v="334"/>
    <s v="No"/>
    <x v="0"/>
    <x v="0"/>
    <x v="3"/>
    <x v="1"/>
    <x v="1"/>
    <x v="1"/>
    <n v="0"/>
    <n v="3044.21"/>
    <x v="1"/>
    <s v="Tier - 3"/>
    <x v="2"/>
    <d v="1998-09-15T00:00:00"/>
    <x v="44"/>
    <x v="0"/>
    <x v="2014"/>
  </r>
  <r>
    <s v="ID2019"/>
    <s v="Ms."/>
    <s v="Alyson"/>
    <s v="Dunn"/>
    <x v="2"/>
    <x v="577"/>
    <s v="Yes"/>
    <x v="0"/>
    <x v="1"/>
    <x v="3"/>
    <x v="1"/>
    <x v="0"/>
    <x v="2"/>
    <n v="0"/>
    <n v="3021.81"/>
    <x v="1"/>
    <s v="Tier - 3"/>
    <x v="1"/>
    <d v="1997-12-19T00:00:00"/>
    <x v="31"/>
    <x v="0"/>
    <x v="2015"/>
  </r>
  <r>
    <s v="ID2020"/>
    <s v="Mr."/>
    <s v="Chance"/>
    <s v="Regina"/>
    <x v="1155"/>
    <x v="212"/>
    <s v="Yes"/>
    <x v="0"/>
    <x v="0"/>
    <x v="3"/>
    <x v="1"/>
    <x v="3"/>
    <x v="2"/>
    <n v="3"/>
    <n v="3018.04"/>
    <x v="1"/>
    <s v="Tier - 2"/>
    <x v="1"/>
    <d v="1988-09-28T00:00:00"/>
    <x v="23"/>
    <x v="0"/>
    <x v="2016"/>
  </r>
  <r>
    <s v="ID2021"/>
    <s v="Mr."/>
    <s v="Sean"/>
    <s v="O'Connor"/>
    <x v="1"/>
    <x v="464"/>
    <s v="No"/>
    <x v="0"/>
    <x v="0"/>
    <x v="0"/>
    <x v="1"/>
    <x v="0"/>
    <x v="0"/>
    <n v="0"/>
    <n v="3012.22"/>
    <x v="1"/>
    <s v="Tier - 3"/>
    <x v="1"/>
    <d v="2002-12-15T00:00:00"/>
    <x v="43"/>
    <x v="0"/>
    <x v="2017"/>
  </r>
  <r>
    <s v="ID2022"/>
    <s v="Ms."/>
    <s v="Therese"/>
    <s v="Howe"/>
    <x v="1220"/>
    <x v="237"/>
    <s v="No"/>
    <x v="0"/>
    <x v="0"/>
    <x v="0"/>
    <x v="1"/>
    <x v="2"/>
    <x v="2"/>
    <n v="3"/>
    <n v="2985.67"/>
    <x v="1"/>
    <s v="Tier - 2"/>
    <x v="0"/>
    <d v="1991-11-20T00:00:00"/>
    <x v="42"/>
    <x v="0"/>
    <x v="2018"/>
  </r>
  <r>
    <s v="ID2023"/>
    <s v="Mr."/>
    <s v="Beau"/>
    <s v="Atwater"/>
    <x v="1221"/>
    <x v="237"/>
    <s v="No"/>
    <x v="0"/>
    <x v="0"/>
    <x v="3"/>
    <x v="1"/>
    <x v="3"/>
    <x v="2"/>
    <n v="3"/>
    <n v="2979.52"/>
    <x v="1"/>
    <s v="Tier - 3"/>
    <x v="0"/>
    <d v="1987-06-18T00:00:00"/>
    <x v="38"/>
    <x v="0"/>
    <x v="2019"/>
  </r>
  <r>
    <s v="ID2024"/>
    <s v="Ms."/>
    <s v="Kelsey"/>
    <s v="Gurganus"/>
    <x v="345"/>
    <x v="171"/>
    <s v="Yes"/>
    <x v="0"/>
    <x v="0"/>
    <x v="3"/>
    <x v="1"/>
    <x v="2"/>
    <x v="2"/>
    <n v="0"/>
    <n v="2974.13"/>
    <x v="1"/>
    <s v="Tier - 1"/>
    <x v="3"/>
    <d v="1995-09-24T00:00:00"/>
    <x v="40"/>
    <x v="0"/>
    <x v="2020"/>
  </r>
  <r>
    <s v="ID2025"/>
    <s v="Ms."/>
    <s v="Gretchen"/>
    <s v="Holden"/>
    <x v="1222"/>
    <x v="207"/>
    <s v="No"/>
    <x v="0"/>
    <x v="0"/>
    <x v="0"/>
    <x v="1"/>
    <x v="1"/>
    <x v="0"/>
    <n v="0"/>
    <n v="2943.41"/>
    <x v="1"/>
    <s v="Tier - 3"/>
    <x v="1"/>
    <d v="2002-09-30T00:00:00"/>
    <x v="43"/>
    <x v="0"/>
    <x v="2021"/>
  </r>
  <r>
    <s v="ID2026"/>
    <s v="Mr."/>
    <s v="Nicholas"/>
    <s v="Parton"/>
    <x v="1035"/>
    <x v="95"/>
    <s v="Yes"/>
    <x v="0"/>
    <x v="0"/>
    <x v="0"/>
    <x v="1"/>
    <x v="0"/>
    <x v="2"/>
    <n v="1"/>
    <n v="2927.06"/>
    <x v="1"/>
    <s v="Tier - 2"/>
    <x v="0"/>
    <d v="1996-06-30T00:00:00"/>
    <x v="45"/>
    <x v="0"/>
    <x v="2022"/>
  </r>
  <r>
    <s v="ID2027"/>
    <s v="Ms."/>
    <s v="Deborah"/>
    <s v="Downs"/>
    <x v="1023"/>
    <x v="102"/>
    <s v="No"/>
    <x v="0"/>
    <x v="1"/>
    <x v="3"/>
    <x v="1"/>
    <x v="2"/>
    <x v="2"/>
    <n v="2"/>
    <n v="2913.57"/>
    <x v="1"/>
    <s v="Tier - 2"/>
    <x v="3"/>
    <d v="2003-06-05T00:00:00"/>
    <x v="43"/>
    <x v="0"/>
    <x v="2023"/>
  </r>
  <r>
    <s v="ID2028"/>
    <s v="Mr."/>
    <s v="Chuck"/>
    <s v="Dent"/>
    <x v="391"/>
    <x v="280"/>
    <s v="Yes"/>
    <x v="0"/>
    <x v="0"/>
    <x v="0"/>
    <x v="1"/>
    <x v="0"/>
    <x v="2"/>
    <n v="1"/>
    <n v="2904.09"/>
    <x v="1"/>
    <s v="Tier - 2"/>
    <x v="3"/>
    <d v="1996-06-13T00:00:00"/>
    <x v="45"/>
    <x v="0"/>
    <x v="2024"/>
  </r>
  <r>
    <s v="ID2029"/>
    <s v="Mr."/>
    <s v="Daniel"/>
    <s v="Ranti"/>
    <x v="454"/>
    <x v="470"/>
    <s v="Yes"/>
    <x v="0"/>
    <x v="0"/>
    <x v="0"/>
    <x v="1"/>
    <x v="1"/>
    <x v="2"/>
    <n v="1"/>
    <n v="2902.91"/>
    <x v="1"/>
    <s v="Tier - 2"/>
    <x v="0"/>
    <d v="1996-10-24T00:00:00"/>
    <x v="45"/>
    <x v="0"/>
    <x v="2025"/>
  </r>
  <r>
    <s v="ID2030"/>
    <s v="Ms."/>
    <s v="Amany"/>
    <s v="Ishaq"/>
    <x v="702"/>
    <x v="375"/>
    <s v="No"/>
    <x v="0"/>
    <x v="0"/>
    <x v="0"/>
    <x v="1"/>
    <x v="0"/>
    <x v="2"/>
    <n v="0"/>
    <n v="2899.49"/>
    <x v="1"/>
    <s v="Tier - 2"/>
    <x v="2"/>
    <d v="1999-11-01T00:00:00"/>
    <x v="35"/>
    <x v="0"/>
    <x v="2026"/>
  </r>
  <r>
    <s v="ID2031"/>
    <s v="Ms."/>
    <s v="Kipling"/>
    <s v="Wiles"/>
    <x v="389"/>
    <x v="122"/>
    <s v="Yes"/>
    <x v="1"/>
    <x v="0"/>
    <x v="1"/>
    <x v="1"/>
    <x v="1"/>
    <x v="2"/>
    <n v="0"/>
    <n v="2897.46"/>
    <x v="1"/>
    <s v="Tier - 1"/>
    <x v="1"/>
    <d v="2000-07-14T00:00:00"/>
    <x v="21"/>
    <x v="0"/>
    <x v="2027"/>
  </r>
  <r>
    <s v="ID2032"/>
    <s v="Mr."/>
    <s v="Duncan"/>
    <s v="Roberts"/>
    <x v="1223"/>
    <x v="219"/>
    <s v="Yes"/>
    <x v="0"/>
    <x v="0"/>
    <x v="0"/>
    <x v="1"/>
    <x v="1"/>
    <x v="2"/>
    <n v="0"/>
    <n v="2897.32"/>
    <x v="2"/>
    <s v="Tier - 3"/>
    <x v="4"/>
    <d v="1996-06-21T00:00:00"/>
    <x v="45"/>
    <x v="0"/>
    <x v="2028"/>
  </r>
  <r>
    <s v="ID2033"/>
    <s v="Mr."/>
    <s v="Louis"/>
    <s v="Serafini"/>
    <x v="438"/>
    <x v="637"/>
    <s v="No"/>
    <x v="0"/>
    <x v="1"/>
    <x v="3"/>
    <x v="1"/>
    <x v="1"/>
    <x v="1"/>
    <n v="0"/>
    <n v="2867.12"/>
    <x v="0"/>
    <s v="Tier - 3"/>
    <x v="0"/>
    <d v="1993-08-12T00:00:00"/>
    <x v="20"/>
    <x v="0"/>
    <x v="2029"/>
  </r>
  <r>
    <s v="ID2034"/>
    <s v="Mr."/>
    <s v="Daniel"/>
    <s v="Button"/>
    <x v="755"/>
    <x v="334"/>
    <s v="No"/>
    <x v="0"/>
    <x v="1"/>
    <x v="3"/>
    <x v="1"/>
    <x v="1"/>
    <x v="1"/>
    <n v="0"/>
    <n v="2866.09"/>
    <x v="2"/>
    <s v="Tier - 3"/>
    <x v="3"/>
    <d v="1993-11-01T00:00:00"/>
    <x v="20"/>
    <x v="0"/>
    <x v="2030"/>
  </r>
  <r>
    <s v="ID2035"/>
    <s v="Ms."/>
    <s v="Ildiko"/>
    <s v="Gaal"/>
    <x v="408"/>
    <x v="144"/>
    <s v="No"/>
    <x v="0"/>
    <x v="0"/>
    <x v="3"/>
    <x v="1"/>
    <x v="0"/>
    <x v="2"/>
    <n v="0"/>
    <n v="2855.44"/>
    <x v="1"/>
    <s v="Tier - 3"/>
    <x v="1"/>
    <d v="1998-09-04T00:00:00"/>
    <x v="44"/>
    <x v="0"/>
    <x v="2031"/>
  </r>
  <r>
    <s v="ID2036"/>
    <s v="Ms."/>
    <s v="Melinda"/>
    <s v="Liptak"/>
    <x v="386"/>
    <x v="352"/>
    <s v="No"/>
    <x v="0"/>
    <x v="0"/>
    <x v="3"/>
    <x v="1"/>
    <x v="1"/>
    <x v="2"/>
    <n v="0"/>
    <n v="2850.68"/>
    <x v="1"/>
    <s v="Tier - 3"/>
    <x v="1"/>
    <d v="1998-06-17T00:00:00"/>
    <x v="44"/>
    <x v="0"/>
    <x v="2032"/>
  </r>
  <r>
    <s v="ID2037"/>
    <s v="Ms."/>
    <s v="Ashley"/>
    <s v="Kellam"/>
    <x v="388"/>
    <x v="614"/>
    <s v="No"/>
    <x v="0"/>
    <x v="0"/>
    <x v="3"/>
    <x v="1"/>
    <x v="2"/>
    <x v="2"/>
    <n v="0"/>
    <n v="2842.76"/>
    <x v="1"/>
    <s v="Tier - 3"/>
    <x v="1"/>
    <d v="1998-11-15T00:00:00"/>
    <x v="44"/>
    <x v="0"/>
    <x v="2033"/>
  </r>
  <r>
    <s v="ID2038"/>
    <s v="Ms."/>
    <s v="Stephanie"/>
    <s v="Gordon"/>
    <x v="1224"/>
    <x v="251"/>
    <s v="No"/>
    <x v="1"/>
    <x v="0"/>
    <x v="3"/>
    <x v="1"/>
    <x v="1"/>
    <x v="2"/>
    <n v="0"/>
    <n v="2819.51"/>
    <x v="1"/>
    <s v="Tier - 3"/>
    <x v="3"/>
    <d v="2000-10-01T00:00:00"/>
    <x v="21"/>
    <x v="0"/>
    <x v="2034"/>
  </r>
  <r>
    <s v="ID2039"/>
    <s v="Mr."/>
    <s v="Sean"/>
    <s v="Hyland"/>
    <x v="1225"/>
    <x v="3"/>
    <s v="No"/>
    <x v="0"/>
    <x v="1"/>
    <x v="3"/>
    <x v="1"/>
    <x v="2"/>
    <x v="1"/>
    <n v="2"/>
    <n v="2803.7"/>
    <x v="1"/>
    <s v="Tier - 1"/>
    <x v="1"/>
    <d v="2003-09-23T00:00:00"/>
    <x v="39"/>
    <x v="0"/>
    <x v="2035"/>
  </r>
  <r>
    <s v="ID2040"/>
    <s v="Ms."/>
    <s v="Emily"/>
    <s v="Wagoner"/>
    <x v="1226"/>
    <x v="196"/>
    <s v="No"/>
    <x v="1"/>
    <x v="0"/>
    <x v="3"/>
    <x v="1"/>
    <x v="0"/>
    <x v="2"/>
    <n v="2"/>
    <n v="2801.26"/>
    <x v="1"/>
    <s v="Tier - 3"/>
    <x v="0"/>
    <d v="2004-08-04T00:00:00"/>
    <x v="41"/>
    <x v="2"/>
    <x v="2036"/>
  </r>
  <r>
    <s v="ID2041"/>
    <s v="Mr."/>
    <s v="Malcolm"/>
    <s v="Thomas"/>
    <x v="352"/>
    <x v="21"/>
    <s v="No"/>
    <x v="0"/>
    <x v="0"/>
    <x v="0"/>
    <x v="1"/>
    <x v="1"/>
    <x v="1"/>
    <n v="1"/>
    <n v="2789.06"/>
    <x v="1"/>
    <s v="Tier - 3"/>
    <x v="1"/>
    <d v="1999-12-24T00:00:00"/>
    <x v="35"/>
    <x v="0"/>
    <x v="2037"/>
  </r>
  <r>
    <s v="ID2042"/>
    <s v="Mr."/>
    <s v="Danilo"/>
    <s v="Goffi"/>
    <x v="1227"/>
    <x v="85"/>
    <s v="No"/>
    <x v="0"/>
    <x v="0"/>
    <x v="0"/>
    <x v="1"/>
    <x v="3"/>
    <x v="1"/>
    <n v="1"/>
    <n v="2775.19"/>
    <x v="1"/>
    <s v="Tier - 1"/>
    <x v="1"/>
    <d v="1999-08-29T00:00:00"/>
    <x v="35"/>
    <x v="0"/>
    <x v="2038"/>
  </r>
  <r>
    <s v="ID2043"/>
    <s v="Mr."/>
    <s v="Mikko"/>
    <s v="Salovaara"/>
    <x v="1121"/>
    <x v="268"/>
    <s v="No"/>
    <x v="1"/>
    <x v="0"/>
    <x v="3"/>
    <x v="1"/>
    <x v="0"/>
    <x v="1"/>
    <n v="0"/>
    <n v="2773.46"/>
    <x v="1"/>
    <s v="Tier - 1"/>
    <x v="13"/>
    <d v="2004-11-14T00:00:00"/>
    <x v="41"/>
    <x v="2"/>
    <x v="2039"/>
  </r>
  <r>
    <s v="ID2044"/>
    <s v="Ms."/>
    <s v="Paula"/>
    <s v="Reid"/>
    <x v="1228"/>
    <x v="60"/>
    <s v="Yes"/>
    <x v="0"/>
    <x v="1"/>
    <x v="3"/>
    <x v="1"/>
    <x v="1"/>
    <x v="1"/>
    <n v="0"/>
    <n v="2758.99"/>
    <x v="1"/>
    <s v="Tier - 1"/>
    <x v="1"/>
    <d v="1997-08-10T00:00:00"/>
    <x v="31"/>
    <x v="0"/>
    <x v="2040"/>
  </r>
  <r>
    <s v="ID2045"/>
    <s v="Ms."/>
    <s v="Kirsten"/>
    <s v="Allan"/>
    <x v="964"/>
    <x v="24"/>
    <s v="No"/>
    <x v="1"/>
    <x v="0"/>
    <x v="3"/>
    <x v="1"/>
    <x v="0"/>
    <x v="2"/>
    <n v="0"/>
    <n v="2755.02"/>
    <x v="1"/>
    <s v="Tier - 1"/>
    <x v="2"/>
    <d v="2000-10-11T00:00:00"/>
    <x v="21"/>
    <x v="0"/>
    <x v="2041"/>
  </r>
  <r>
    <s v="ID2046"/>
    <s v="Ms."/>
    <s v="Christy"/>
    <s v="McLaughlin"/>
    <x v="217"/>
    <x v="209"/>
    <s v="Yes"/>
    <x v="1"/>
    <x v="0"/>
    <x v="3"/>
    <x v="1"/>
    <x v="0"/>
    <x v="2"/>
    <n v="0"/>
    <n v="2741.95"/>
    <x v="1"/>
    <s v="Tier - 3"/>
    <x v="2"/>
    <d v="2000-10-03T00:00:00"/>
    <x v="21"/>
    <x v="0"/>
    <x v="2042"/>
  </r>
  <r>
    <s v="ID2047"/>
    <s v="Ms."/>
    <s v="Jennifer"/>
    <s v="Lee"/>
    <x v="567"/>
    <x v="180"/>
    <s v="No"/>
    <x v="1"/>
    <x v="0"/>
    <x v="3"/>
    <x v="1"/>
    <x v="2"/>
    <x v="2"/>
    <n v="0"/>
    <n v="2731.91"/>
    <x v="1"/>
    <s v="Tier - 3"/>
    <x v="2"/>
    <d v="2000-12-17T00:00:00"/>
    <x v="21"/>
    <x v="0"/>
    <x v="2043"/>
  </r>
  <r>
    <s v="ID2048"/>
    <s v="Ms."/>
    <s v="Jingjing"/>
    <s v="Tang"/>
    <x v="1229"/>
    <x v="147"/>
    <s v="No"/>
    <x v="0"/>
    <x v="1"/>
    <x v="3"/>
    <x v="1"/>
    <x v="0"/>
    <x v="1"/>
    <n v="1"/>
    <n v="2730.11"/>
    <x v="1"/>
    <s v="Tier - 3"/>
    <x v="1"/>
    <d v="2003-12-03T00:00:00"/>
    <x v="39"/>
    <x v="0"/>
    <x v="2044"/>
  </r>
  <r>
    <s v="ID2049"/>
    <s v="Mr."/>
    <s v="Morgan"/>
    <s v="Kennedy"/>
    <x v="375"/>
    <x v="562"/>
    <s v="Yes"/>
    <x v="0"/>
    <x v="1"/>
    <x v="3"/>
    <x v="1"/>
    <x v="0"/>
    <x v="1"/>
    <n v="0"/>
    <n v="2727.4"/>
    <x v="2"/>
    <s v="Tier - 3"/>
    <x v="4"/>
    <d v="1997-10-06T00:00:00"/>
    <x v="31"/>
    <x v="0"/>
    <x v="2045"/>
  </r>
  <r>
    <s v="ID2050"/>
    <s v="Mr."/>
    <s v="Patrick"/>
    <s v="Condon"/>
    <x v="1230"/>
    <x v="24"/>
    <s v="Yes"/>
    <x v="0"/>
    <x v="0"/>
    <x v="3"/>
    <x v="1"/>
    <x v="3"/>
    <x v="2"/>
    <n v="3"/>
    <n v="2726.06"/>
    <x v="1"/>
    <s v="Tier - 2"/>
    <x v="0"/>
    <d v="1988-08-20T00:00:00"/>
    <x v="23"/>
    <x v="0"/>
    <x v="2046"/>
  </r>
  <r>
    <s v="ID2051"/>
    <s v="Mr."/>
    <s v="Frankline"/>
    <s v="Chepkwony"/>
    <x v="577"/>
    <x v="347"/>
    <s v="Yes"/>
    <x v="0"/>
    <x v="1"/>
    <x v="3"/>
    <x v="1"/>
    <x v="1"/>
    <x v="2"/>
    <n v="0"/>
    <n v="2721.32"/>
    <x v="0"/>
    <s v="Tier - 3"/>
    <x v="7"/>
    <d v="1997-10-30T00:00:00"/>
    <x v="31"/>
    <x v="0"/>
    <x v="2047"/>
  </r>
  <r>
    <s v="ID2052"/>
    <s v="Ms."/>
    <s v="Laura"/>
    <s v="Rodriguez"/>
    <x v="80"/>
    <x v="577"/>
    <s v="No"/>
    <x v="0"/>
    <x v="1"/>
    <x v="3"/>
    <x v="1"/>
    <x v="0"/>
    <x v="2"/>
    <n v="1"/>
    <n v="2719.28"/>
    <x v="1"/>
    <s v="Tier - 2"/>
    <x v="1"/>
    <d v="2003-08-06T00:00:00"/>
    <x v="39"/>
    <x v="0"/>
    <x v="2048"/>
  </r>
  <r>
    <s v="ID2053"/>
    <s v="Ms."/>
    <s v="Natalia"/>
    <s v="Szynkarczuk"/>
    <x v="854"/>
    <x v="83"/>
    <s v="No"/>
    <x v="0"/>
    <x v="1"/>
    <x v="3"/>
    <x v="1"/>
    <x v="1"/>
    <x v="2"/>
    <n v="1"/>
    <n v="2710.83"/>
    <x v="1"/>
    <s v="Tier - 3"/>
    <x v="1"/>
    <d v="2003-12-01T00:00:00"/>
    <x v="39"/>
    <x v="0"/>
    <x v="2049"/>
  </r>
  <r>
    <s v="ID2054"/>
    <s v="Ms."/>
    <s v="Jennifer"/>
    <s v="Brill"/>
    <x v="403"/>
    <x v="133"/>
    <s v="No"/>
    <x v="0"/>
    <x v="1"/>
    <x v="3"/>
    <x v="1"/>
    <x v="2"/>
    <x v="2"/>
    <n v="1"/>
    <n v="2709.24"/>
    <x v="1"/>
    <s v="Tier - 2"/>
    <x v="1"/>
    <d v="2003-11-21T00:00:00"/>
    <x v="39"/>
    <x v="0"/>
    <x v="2050"/>
  </r>
  <r>
    <s v="ID2055"/>
    <s v="Ms."/>
    <s v="Brooke"/>
    <s v="Adams"/>
    <x v="1018"/>
    <x v="180"/>
    <s v="No"/>
    <x v="0"/>
    <x v="1"/>
    <x v="3"/>
    <x v="1"/>
    <x v="2"/>
    <x v="2"/>
    <n v="1"/>
    <n v="2709.11"/>
    <x v="1"/>
    <s v="Tier - 2"/>
    <x v="1"/>
    <d v="2003-07-17T00:00:00"/>
    <x v="39"/>
    <x v="0"/>
    <x v="2051"/>
  </r>
  <r>
    <s v="ID2056"/>
    <s v="Mr."/>
    <s v="Jeremy"/>
    <s v="Nunn"/>
    <x v="210"/>
    <x v="90"/>
    <s v="Yes"/>
    <x v="0"/>
    <x v="0"/>
    <x v="0"/>
    <x v="1"/>
    <x v="0"/>
    <x v="2"/>
    <n v="0"/>
    <n v="2699.57"/>
    <x v="1"/>
    <s v="Tier - 1"/>
    <x v="1"/>
    <d v="1996-06-13T00:00:00"/>
    <x v="45"/>
    <x v="0"/>
    <x v="2052"/>
  </r>
  <r>
    <s v="ID2057"/>
    <s v="Ms."/>
    <s v="Megan"/>
    <s v="Blair"/>
    <x v="389"/>
    <x v="203"/>
    <s v="No"/>
    <x v="0"/>
    <x v="0"/>
    <x v="0"/>
    <x v="1"/>
    <x v="1"/>
    <x v="2"/>
    <n v="0"/>
    <n v="2690.11"/>
    <x v="1"/>
    <s v="Tier - 2"/>
    <x v="1"/>
    <d v="1999-06-11T00:00:00"/>
    <x v="35"/>
    <x v="0"/>
    <x v="2053"/>
  </r>
  <r>
    <s v="ID2058"/>
    <s v="Mr."/>
    <s v="Bryan"/>
    <s v="Sharkey"/>
    <x v="9"/>
    <x v="635"/>
    <s v="No"/>
    <x v="0"/>
    <x v="0"/>
    <x v="0"/>
    <x v="1"/>
    <x v="0"/>
    <x v="1"/>
    <n v="0"/>
    <n v="2689.5"/>
    <x v="2"/>
    <s v="Tier - 2"/>
    <x v="0"/>
    <d v="1994-10-02T00:00:00"/>
    <x v="6"/>
    <x v="0"/>
    <x v="2054"/>
  </r>
  <r>
    <s v="ID2059"/>
    <s v="Ms."/>
    <s v="Marny"/>
    <s v="Scalard"/>
    <x v="1231"/>
    <x v="90"/>
    <s v="No"/>
    <x v="0"/>
    <x v="0"/>
    <x v="0"/>
    <x v="1"/>
    <x v="2"/>
    <x v="2"/>
    <n v="0"/>
    <n v="2684.69"/>
    <x v="1"/>
    <s v="Tier - 2"/>
    <x v="0"/>
    <d v="1994-09-17T00:00:00"/>
    <x v="6"/>
    <x v="0"/>
    <x v="2055"/>
  </r>
  <r>
    <s v="ID2060"/>
    <s v="Mr."/>
    <s v="Marc"/>
    <s v="Burget"/>
    <x v="1232"/>
    <x v="102"/>
    <s v="Yes"/>
    <x v="0"/>
    <x v="0"/>
    <x v="0"/>
    <x v="1"/>
    <x v="3"/>
    <x v="2"/>
    <n v="0"/>
    <n v="2680.95"/>
    <x v="2"/>
    <s v="Tier - 2"/>
    <x v="1"/>
    <d v="1996-08-05T00:00:00"/>
    <x v="45"/>
    <x v="0"/>
    <x v="2056"/>
  </r>
  <r>
    <s v="ID2061"/>
    <s v="Mr."/>
    <s v="Benjamin"/>
    <s v="English"/>
    <x v="32"/>
    <x v="85"/>
    <s v="No"/>
    <x v="1"/>
    <x v="0"/>
    <x v="3"/>
    <x v="1"/>
    <x v="0"/>
    <x v="1"/>
    <n v="1"/>
    <n v="2643.27"/>
    <x v="1"/>
    <s v="Tier - 1"/>
    <x v="1"/>
    <d v="2000-12-09T00:00:00"/>
    <x v="21"/>
    <x v="0"/>
    <x v="2057"/>
  </r>
  <r>
    <s v="ID2062"/>
    <s v="Mr."/>
    <s v="Rob"/>
    <s v="Hampton"/>
    <x v="237"/>
    <x v="652"/>
    <s v="No"/>
    <x v="1"/>
    <x v="0"/>
    <x v="3"/>
    <x v="1"/>
    <x v="1"/>
    <x v="1"/>
    <n v="1"/>
    <n v="2639.04"/>
    <x v="1"/>
    <s v="Tier - 2"/>
    <x v="1"/>
    <d v="2000-06-24T00:00:00"/>
    <x v="21"/>
    <x v="0"/>
    <x v="2058"/>
  </r>
  <r>
    <s v="ID2063"/>
    <s v="Ms."/>
    <s v="Stefanie"/>
    <s v="Flynn"/>
    <x v="782"/>
    <x v="376"/>
    <s v="Yes"/>
    <x v="0"/>
    <x v="1"/>
    <x v="3"/>
    <x v="1"/>
    <x v="0"/>
    <x v="2"/>
    <n v="0"/>
    <n v="2632.99"/>
    <x v="1"/>
    <s v="Tier - 1"/>
    <x v="3"/>
    <d v="1997-08-26T00:00:00"/>
    <x v="31"/>
    <x v="0"/>
    <x v="2059"/>
  </r>
  <r>
    <s v="ID2064"/>
    <s v="Ms."/>
    <s v="Stephanie"/>
    <s v="Knast"/>
    <x v="350"/>
    <x v="21"/>
    <s v="Yes"/>
    <x v="0"/>
    <x v="0"/>
    <x v="0"/>
    <x v="1"/>
    <x v="1"/>
    <x v="1"/>
    <n v="1"/>
    <n v="2597.7800000000002"/>
    <x v="1"/>
    <s v="Tier - 1"/>
    <x v="3"/>
    <d v="2001-08-26T00:00:00"/>
    <x v="47"/>
    <x v="0"/>
    <x v="2060"/>
  </r>
  <r>
    <s v="ID2065"/>
    <s v="Ms."/>
    <s v="Caroline"/>
    <s v="Lucas"/>
    <x v="905"/>
    <x v="135"/>
    <s v="Yes"/>
    <x v="0"/>
    <x v="0"/>
    <x v="0"/>
    <x v="1"/>
    <x v="2"/>
    <x v="2"/>
    <n v="0"/>
    <n v="2585.85"/>
    <x v="1"/>
    <s v="Tier - 2"/>
    <x v="2"/>
    <d v="2001-07-28T00:00:00"/>
    <x v="47"/>
    <x v="0"/>
    <x v="2061"/>
  </r>
  <r>
    <s v="ID2066"/>
    <s v="Ms."/>
    <s v="Julia"/>
    <s v="Thomas"/>
    <x v="1233"/>
    <x v="146"/>
    <s v="Yes"/>
    <x v="0"/>
    <x v="0"/>
    <x v="0"/>
    <x v="1"/>
    <x v="3"/>
    <x v="2"/>
    <n v="1"/>
    <n v="2585.27"/>
    <x v="1"/>
    <s v="Tier - 3"/>
    <x v="3"/>
    <d v="2001-10-15T00:00:00"/>
    <x v="47"/>
    <x v="0"/>
    <x v="2062"/>
  </r>
  <r>
    <s v="ID2067"/>
    <s v="Mr."/>
    <s v="Jack"/>
    <s v="Cherewatti"/>
    <x v="1234"/>
    <x v="640"/>
    <s v="No"/>
    <x v="0"/>
    <x v="0"/>
    <x v="0"/>
    <x v="1"/>
    <x v="1"/>
    <x v="0"/>
    <n v="0"/>
    <n v="2585.04"/>
    <x v="1"/>
    <s v="Tier - 2"/>
    <x v="13"/>
    <d v="2002-07-20T00:00:00"/>
    <x v="43"/>
    <x v="0"/>
    <x v="2063"/>
  </r>
  <r>
    <s v="ID2068"/>
    <s v="Mr."/>
    <s v="Bernat"/>
    <s v="Olle"/>
    <x v="201"/>
    <x v="657"/>
    <s v="No"/>
    <x v="0"/>
    <x v="0"/>
    <x v="0"/>
    <x v="1"/>
    <x v="0"/>
    <x v="0"/>
    <n v="2"/>
    <n v="2566.4699999999998"/>
    <x v="1"/>
    <s v="Tier - 3"/>
    <x v="0"/>
    <d v="2002-10-11T00:00:00"/>
    <x v="43"/>
    <x v="0"/>
    <x v="2064"/>
  </r>
  <r>
    <s v="ID2069"/>
    <s v="Mr."/>
    <s v="Hicham"/>
    <s v="Hamsi"/>
    <x v="1235"/>
    <x v="174"/>
    <s v="No"/>
    <x v="0"/>
    <x v="0"/>
    <x v="0"/>
    <x v="1"/>
    <x v="3"/>
    <x v="2"/>
    <n v="3"/>
    <n v="2545.6799999999998"/>
    <x v="1"/>
    <s v="Tier - 1"/>
    <x v="0"/>
    <d v="1991-11-17T00:00:00"/>
    <x v="42"/>
    <x v="0"/>
    <x v="2065"/>
  </r>
  <r>
    <s v="ID2070"/>
    <s v="Ms."/>
    <s v="Sarah"/>
    <s v="Finnegan"/>
    <x v="966"/>
    <x v="505"/>
    <s v="No"/>
    <x v="0"/>
    <x v="0"/>
    <x v="0"/>
    <x v="1"/>
    <x v="3"/>
    <x v="2"/>
    <n v="3"/>
    <n v="2540.39"/>
    <x v="1"/>
    <s v="Tier - 2"/>
    <x v="0"/>
    <d v="1990-10-01T00:00:00"/>
    <x v="3"/>
    <x v="0"/>
    <x v="2066"/>
  </r>
  <r>
    <s v="ID2071"/>
    <s v="Mr."/>
    <s v="Anthony"/>
    <s v="Walsh"/>
    <x v="144"/>
    <x v="82"/>
    <s v="Yes"/>
    <x v="0"/>
    <x v="1"/>
    <x v="3"/>
    <x v="1"/>
    <x v="0"/>
    <x v="2"/>
    <n v="0"/>
    <n v="2534.39"/>
    <x v="2"/>
    <s v="Tier - 3"/>
    <x v="1"/>
    <d v="1997-07-28T00:00:00"/>
    <x v="31"/>
    <x v="0"/>
    <x v="2067"/>
  </r>
  <r>
    <s v="ID2072"/>
    <s v="Ms."/>
    <s v="Elisabetta"/>
    <s v="Villa"/>
    <x v="429"/>
    <x v="331"/>
    <s v="Yes"/>
    <x v="1"/>
    <x v="0"/>
    <x v="1"/>
    <x v="1"/>
    <x v="2"/>
    <x v="1"/>
    <n v="0"/>
    <n v="2527.8200000000002"/>
    <x v="1"/>
    <s v="Tier - 3"/>
    <x v="1"/>
    <d v="2000-08-25T00:00:00"/>
    <x v="21"/>
    <x v="0"/>
    <x v="2068"/>
  </r>
  <r>
    <s v="ID2073"/>
    <s v="Mr."/>
    <s v="Trevor"/>
    <s v="Cable"/>
    <x v="589"/>
    <x v="176"/>
    <s v="Yes"/>
    <x v="0"/>
    <x v="1"/>
    <x v="3"/>
    <x v="1"/>
    <x v="1"/>
    <x v="2"/>
    <n v="0"/>
    <n v="2523.17"/>
    <x v="2"/>
    <s v="Tier - 1"/>
    <x v="1"/>
    <d v="1997-11-02T00:00:00"/>
    <x v="31"/>
    <x v="0"/>
    <x v="2069"/>
  </r>
  <r>
    <s v="ID2074"/>
    <s v="Ms."/>
    <s v="Nancy"/>
    <s v="Eiring"/>
    <x v="1236"/>
    <x v="562"/>
    <s v="No"/>
    <x v="0"/>
    <x v="0"/>
    <x v="0"/>
    <x v="1"/>
    <x v="3"/>
    <x v="1"/>
    <n v="3"/>
    <n v="2510.79"/>
    <x v="1"/>
    <s v="Tier - 1"/>
    <x v="0"/>
    <d v="1991-08-05T00:00:00"/>
    <x v="42"/>
    <x v="0"/>
    <x v="2070"/>
  </r>
  <r>
    <s v="ID2075"/>
    <s v="Ms."/>
    <s v="Allison"/>
    <s v="Connor"/>
    <x v="1237"/>
    <x v="100"/>
    <s v="No"/>
    <x v="1"/>
    <x v="0"/>
    <x v="3"/>
    <x v="1"/>
    <x v="1"/>
    <x v="1"/>
    <n v="0"/>
    <n v="2500.9299999999998"/>
    <x v="1"/>
    <s v="Tier - 2"/>
    <x v="1"/>
    <d v="2004-09-06T00:00:00"/>
    <x v="41"/>
    <x v="2"/>
    <x v="2071"/>
  </r>
  <r>
    <s v="ID2076"/>
    <s v="Mr."/>
    <s v="Robert"/>
    <s v="Friedman"/>
    <x v="534"/>
    <x v="267"/>
    <s v="Yes"/>
    <x v="0"/>
    <x v="0"/>
    <x v="3"/>
    <x v="1"/>
    <x v="0"/>
    <x v="2"/>
    <n v="0"/>
    <n v="2498.41"/>
    <x v="2"/>
    <s v="Tier - 3"/>
    <x v="0"/>
    <d v="1995-10-15T00:00:00"/>
    <x v="40"/>
    <x v="0"/>
    <x v="2072"/>
  </r>
  <r>
    <s v="ID2077"/>
    <s v="Mr."/>
    <s v="Nicholas"/>
    <s v="Croker"/>
    <x v="235"/>
    <x v="515"/>
    <s v="Yes"/>
    <x v="0"/>
    <x v="0"/>
    <x v="3"/>
    <x v="1"/>
    <x v="0"/>
    <x v="2"/>
    <n v="0"/>
    <n v="2497.04"/>
    <x v="2"/>
    <s v="Tier - 3"/>
    <x v="0"/>
    <d v="1995-07-09T00:00:00"/>
    <x v="40"/>
    <x v="0"/>
    <x v="2073"/>
  </r>
  <r>
    <s v="ID2078"/>
    <s v="Mr."/>
    <s v="Kevin"/>
    <s v="Beganics"/>
    <x v="662"/>
    <x v="169"/>
    <s v="Yes"/>
    <x v="0"/>
    <x v="0"/>
    <x v="3"/>
    <x v="1"/>
    <x v="0"/>
    <x v="1"/>
    <n v="0"/>
    <n v="2494.02"/>
    <x v="2"/>
    <s v="Tier - 1"/>
    <x v="3"/>
    <d v="1995-10-14T00:00:00"/>
    <x v="40"/>
    <x v="0"/>
    <x v="2074"/>
  </r>
  <r>
    <s v="ID2079"/>
    <s v="Mr."/>
    <s v="Bryan"/>
    <s v="Huberty"/>
    <x v="1238"/>
    <x v="563"/>
    <s v="Yes"/>
    <x v="0"/>
    <x v="0"/>
    <x v="3"/>
    <x v="1"/>
    <x v="2"/>
    <x v="1"/>
    <n v="0"/>
    <n v="2483.7399999999998"/>
    <x v="2"/>
    <s v="Tier - 2"/>
    <x v="0"/>
    <d v="1995-11-06T00:00:00"/>
    <x v="40"/>
    <x v="0"/>
    <x v="2075"/>
  </r>
  <r>
    <s v="ID2080"/>
    <s v="Ms."/>
    <s v="Janae"/>
    <s v="Jacobs"/>
    <x v="1188"/>
    <x v="358"/>
    <s v="No"/>
    <x v="0"/>
    <x v="0"/>
    <x v="3"/>
    <x v="1"/>
    <x v="0"/>
    <x v="2"/>
    <n v="0"/>
    <n v="2480.98"/>
    <x v="1"/>
    <s v="Tier - 2"/>
    <x v="0"/>
    <d v="1998-06-20T00:00:00"/>
    <x v="44"/>
    <x v="0"/>
    <x v="2076"/>
  </r>
  <r>
    <s v="ID2081"/>
    <s v="Ms."/>
    <s v="Audrey"/>
    <s v="Hazlehurst"/>
    <x v="1210"/>
    <x v="188"/>
    <s v="No"/>
    <x v="0"/>
    <x v="0"/>
    <x v="3"/>
    <x v="1"/>
    <x v="0"/>
    <x v="2"/>
    <n v="0"/>
    <n v="2473.33"/>
    <x v="1"/>
    <s v="Tier - 3"/>
    <x v="0"/>
    <d v="1998-07-02T00:00:00"/>
    <x v="44"/>
    <x v="0"/>
    <x v="2077"/>
  </r>
  <r>
    <s v="ID2082"/>
    <s v="Ms."/>
    <s v="Laura"/>
    <s v="Marin"/>
    <x v="586"/>
    <x v="658"/>
    <s v="No"/>
    <x v="0"/>
    <x v="0"/>
    <x v="3"/>
    <x v="1"/>
    <x v="1"/>
    <x v="1"/>
    <n v="0"/>
    <n v="2464.62"/>
    <x v="1"/>
    <s v="Tier - 3"/>
    <x v="0"/>
    <d v="1998-08-17T00:00:00"/>
    <x v="44"/>
    <x v="0"/>
    <x v="2078"/>
  </r>
  <r>
    <s v="ID2083"/>
    <s v="Ms."/>
    <s v="Nicole"/>
    <s v="Dear"/>
    <x v="375"/>
    <x v="659"/>
    <s v="No"/>
    <x v="0"/>
    <x v="0"/>
    <x v="0"/>
    <x v="1"/>
    <x v="0"/>
    <x v="0"/>
    <n v="0"/>
    <n v="2459.7199999999998"/>
    <x v="1"/>
    <s v="Tier - 2"/>
    <x v="2"/>
    <d v="2002-07-11T00:00:00"/>
    <x v="43"/>
    <x v="0"/>
    <x v="2079"/>
  </r>
  <r>
    <s v="ID2084"/>
    <s v="Ms."/>
    <s v="Krista"/>
    <s v="Lederer"/>
    <x v="450"/>
    <x v="60"/>
    <s v="No"/>
    <x v="0"/>
    <x v="0"/>
    <x v="3"/>
    <x v="1"/>
    <x v="2"/>
    <x v="1"/>
    <n v="0"/>
    <n v="2457.5"/>
    <x v="1"/>
    <s v="Tier - 1"/>
    <x v="3"/>
    <d v="1998-11-19T00:00:00"/>
    <x v="44"/>
    <x v="0"/>
    <x v="2080"/>
  </r>
  <r>
    <s v="ID2085"/>
    <s v="Ms."/>
    <s v="Denise"/>
    <s v="Robson"/>
    <x v="570"/>
    <x v="163"/>
    <s v="No"/>
    <x v="0"/>
    <x v="0"/>
    <x v="0"/>
    <x v="1"/>
    <x v="1"/>
    <x v="0"/>
    <n v="0"/>
    <n v="2457.21"/>
    <x v="1"/>
    <s v="Tier - 1"/>
    <x v="2"/>
    <d v="2002-07-29T00:00:00"/>
    <x v="43"/>
    <x v="0"/>
    <x v="2081"/>
  </r>
  <r>
    <s v="ID2086"/>
    <s v="Mr."/>
    <s v="Ariel"/>
    <s v="Galvan"/>
    <x v="1239"/>
    <x v="330"/>
    <s v="No"/>
    <x v="0"/>
    <x v="0"/>
    <x v="0"/>
    <x v="1"/>
    <x v="0"/>
    <x v="1"/>
    <n v="1"/>
    <n v="2438.06"/>
    <x v="1"/>
    <s v="Tier - 2"/>
    <x v="0"/>
    <d v="1999-11-21T00:00:00"/>
    <x v="35"/>
    <x v="0"/>
    <x v="2082"/>
  </r>
  <r>
    <s v="ID2087"/>
    <s v="Mr."/>
    <s v="Jeremy"/>
    <s v="Walsh"/>
    <x v="40"/>
    <x v="141"/>
    <s v="No"/>
    <x v="0"/>
    <x v="0"/>
    <x v="0"/>
    <x v="1"/>
    <x v="0"/>
    <x v="2"/>
    <n v="1"/>
    <n v="2416.96"/>
    <x v="1"/>
    <s v="Tier - 2"/>
    <x v="3"/>
    <d v="1999-11-12T00:00:00"/>
    <x v="35"/>
    <x v="0"/>
    <x v="2083"/>
  </r>
  <r>
    <s v="ID2088"/>
    <s v="Ms."/>
    <s v="Rosalie"/>
    <s v="Teeuwen"/>
    <x v="437"/>
    <x v="335"/>
    <s v="Yes"/>
    <x v="0"/>
    <x v="0"/>
    <x v="0"/>
    <x v="1"/>
    <x v="0"/>
    <x v="2"/>
    <n v="0"/>
    <n v="2404.73"/>
    <x v="1"/>
    <s v="Tier - 3"/>
    <x v="1"/>
    <d v="2001-06-03T00:00:00"/>
    <x v="21"/>
    <x v="0"/>
    <x v="2084"/>
  </r>
  <r>
    <s v="ID2089"/>
    <s v="Mr."/>
    <s v="Jay"/>
    <s v="List"/>
    <x v="1018"/>
    <x v="164"/>
    <s v="No"/>
    <x v="0"/>
    <x v="0"/>
    <x v="0"/>
    <x v="1"/>
    <x v="2"/>
    <x v="2"/>
    <n v="0"/>
    <n v="2396.1"/>
    <x v="1"/>
    <s v="Tier - 1"/>
    <x v="9"/>
    <d v="1999-08-10T00:00:00"/>
    <x v="35"/>
    <x v="0"/>
    <x v="2085"/>
  </r>
  <r>
    <s v="ID2090"/>
    <s v="Mr."/>
    <s v="Vitaliy"/>
    <s v="Shafar"/>
    <x v="374"/>
    <x v="46"/>
    <s v="No"/>
    <x v="0"/>
    <x v="0"/>
    <x v="0"/>
    <x v="1"/>
    <x v="2"/>
    <x v="2"/>
    <n v="0"/>
    <n v="2395.17"/>
    <x v="1"/>
    <s v="Tier - 1"/>
    <x v="7"/>
    <d v="1999-12-17T00:00:00"/>
    <x v="35"/>
    <x v="0"/>
    <x v="2086"/>
  </r>
  <r>
    <s v="ID2091"/>
    <s v="Mr."/>
    <s v="Benjamin"/>
    <s v="Copenhaver"/>
    <x v="1240"/>
    <x v="635"/>
    <s v="Yes"/>
    <x v="0"/>
    <x v="0"/>
    <x v="3"/>
    <x v="1"/>
    <x v="3"/>
    <x v="1"/>
    <n v="3"/>
    <n v="2373.3000000000002"/>
    <x v="1"/>
    <s v="Tier - 2"/>
    <x v="0"/>
    <d v="1988-12-12T00:00:00"/>
    <x v="23"/>
    <x v="0"/>
    <x v="2087"/>
  </r>
  <r>
    <s v="ID2092"/>
    <s v="Mr."/>
    <s v="Jesse"/>
    <s v="Stump"/>
    <x v="443"/>
    <x v="485"/>
    <s v="No"/>
    <x v="0"/>
    <x v="0"/>
    <x v="0"/>
    <x v="1"/>
    <x v="0"/>
    <x v="0"/>
    <n v="1"/>
    <n v="2362.23"/>
    <x v="1"/>
    <s v="Tier - 1"/>
    <x v="1"/>
    <d v="2002-11-05T00:00:00"/>
    <x v="43"/>
    <x v="0"/>
    <x v="2088"/>
  </r>
  <r>
    <s v="ID2093"/>
    <s v="Mr."/>
    <s v="Mark"/>
    <s v="Wehrman"/>
    <x v="351"/>
    <x v="563"/>
    <s v="No"/>
    <x v="0"/>
    <x v="0"/>
    <x v="3"/>
    <x v="1"/>
    <x v="2"/>
    <x v="1"/>
    <n v="0"/>
    <n v="2352.9699999999998"/>
    <x v="2"/>
    <s v="Tier - 3"/>
    <x v="1"/>
    <d v="1998-10-21T00:00:00"/>
    <x v="44"/>
    <x v="0"/>
    <x v="2089"/>
  </r>
  <r>
    <s v="ID2094"/>
    <s v="Ms."/>
    <s v="Lauren"/>
    <s v="Sischo"/>
    <x v="1241"/>
    <x v="412"/>
    <s v="No"/>
    <x v="0"/>
    <x v="1"/>
    <x v="3"/>
    <x v="1"/>
    <x v="1"/>
    <x v="1"/>
    <n v="1"/>
    <n v="2331.52"/>
    <x v="1"/>
    <s v="Tier - 3"/>
    <x v="3"/>
    <d v="2003-11-18T00:00:00"/>
    <x v="39"/>
    <x v="0"/>
    <x v="2090"/>
  </r>
  <r>
    <s v="ID2095"/>
    <s v="Mr."/>
    <s v="Massimiliano"/>
    <s v="Fonti"/>
    <x v="768"/>
    <x v="202"/>
    <s v="Yes"/>
    <x v="0"/>
    <x v="0"/>
    <x v="0"/>
    <x v="1"/>
    <x v="0"/>
    <x v="2"/>
    <n v="0"/>
    <n v="2322.62"/>
    <x v="1"/>
    <s v="Tier - 1"/>
    <x v="0"/>
    <d v="1996-12-17T00:00:00"/>
    <x v="45"/>
    <x v="0"/>
    <x v="2091"/>
  </r>
  <r>
    <s v="ID2096"/>
    <s v="Mr."/>
    <s v="Josh"/>
    <s v="Merlis"/>
    <x v="993"/>
    <x v="65"/>
    <s v="No"/>
    <x v="1"/>
    <x v="0"/>
    <x v="3"/>
    <x v="1"/>
    <x v="1"/>
    <x v="1"/>
    <n v="2"/>
    <n v="2304"/>
    <x v="1"/>
    <s v="Tier - 3"/>
    <x v="0"/>
    <d v="2004-09-06T00:00:00"/>
    <x v="41"/>
    <x v="2"/>
    <x v="2092"/>
  </r>
  <r>
    <s v="ID2097"/>
    <s v="Mr."/>
    <s v="Kiyokatsu"/>
    <s v="Hasegawa"/>
    <x v="1211"/>
    <x v="189"/>
    <s v="Yes"/>
    <x v="0"/>
    <x v="0"/>
    <x v="0"/>
    <x v="1"/>
    <x v="2"/>
    <x v="2"/>
    <n v="0"/>
    <n v="2302.3000000000002"/>
    <x v="0"/>
    <s v="Tier - 2"/>
    <x v="3"/>
    <d v="1996-11-28T00:00:00"/>
    <x v="45"/>
    <x v="0"/>
    <x v="2093"/>
  </r>
  <r>
    <s v="ID2098"/>
    <s v="Ms."/>
    <s v="Amanda"/>
    <s v="Haselden"/>
    <x v="1242"/>
    <x v="192"/>
    <s v="No"/>
    <x v="0"/>
    <x v="0"/>
    <x v="0"/>
    <x v="1"/>
    <x v="3"/>
    <x v="2"/>
    <n v="3"/>
    <n v="2295.2399999999998"/>
    <x v="1"/>
    <s v="Tier - 1"/>
    <x v="0"/>
    <d v="1989-10-05T00:00:00"/>
    <x v="4"/>
    <x v="0"/>
    <x v="2094"/>
  </r>
  <r>
    <s v="ID2099"/>
    <s v="Mr."/>
    <s v="Matthew"/>
    <s v="Simonson"/>
    <x v="1232"/>
    <x v="226"/>
    <s v="No"/>
    <x v="0"/>
    <x v="0"/>
    <x v="0"/>
    <x v="1"/>
    <x v="3"/>
    <x v="2"/>
    <n v="3"/>
    <n v="2277.7199999999998"/>
    <x v="1"/>
    <s v="Tier - 1"/>
    <x v="0"/>
    <d v="1991-06-16T00:00:00"/>
    <x v="42"/>
    <x v="0"/>
    <x v="2095"/>
  </r>
  <r>
    <s v="ID2100"/>
    <s v="Ms."/>
    <s v="Julia"/>
    <s v="Montag"/>
    <x v="141"/>
    <x v="53"/>
    <s v="No"/>
    <x v="0"/>
    <x v="0"/>
    <x v="0"/>
    <x v="1"/>
    <x v="0"/>
    <x v="0"/>
    <n v="0"/>
    <n v="2261.5700000000002"/>
    <x v="1"/>
    <s v="Tier - 1"/>
    <x v="1"/>
    <d v="2002-11-12T00:00:00"/>
    <x v="43"/>
    <x v="0"/>
    <x v="2096"/>
  </r>
  <r>
    <s v="ID2101"/>
    <s v="Ms."/>
    <s v="Rhea"/>
    <s v="Deroian"/>
    <x v="331"/>
    <x v="580"/>
    <s v="No"/>
    <x v="0"/>
    <x v="0"/>
    <x v="0"/>
    <x v="1"/>
    <x v="1"/>
    <x v="0"/>
    <n v="0"/>
    <n v="2257.48"/>
    <x v="1"/>
    <s v="Tier - 1"/>
    <x v="1"/>
    <d v="2002-07-15T00:00:00"/>
    <x v="43"/>
    <x v="0"/>
    <x v="2097"/>
  </r>
  <r>
    <s v="ID2102"/>
    <s v="Mr."/>
    <s v="Justin"/>
    <s v="Goetz"/>
    <x v="170"/>
    <x v="226"/>
    <s v="Yes"/>
    <x v="1"/>
    <x v="0"/>
    <x v="1"/>
    <x v="1"/>
    <x v="0"/>
    <x v="2"/>
    <n v="0"/>
    <n v="2254.8000000000002"/>
    <x v="1"/>
    <s v="Tier - 3"/>
    <x v="4"/>
    <d v="2000-12-11T00:00:00"/>
    <x v="21"/>
    <x v="0"/>
    <x v="2098"/>
  </r>
  <r>
    <s v="ID2103"/>
    <s v="Mr."/>
    <s v="Shamus"/>
    <s v="Brady"/>
    <x v="467"/>
    <x v="34"/>
    <s v="Yes"/>
    <x v="1"/>
    <x v="0"/>
    <x v="1"/>
    <x v="1"/>
    <x v="1"/>
    <x v="1"/>
    <n v="0"/>
    <n v="2250.84"/>
    <x v="1"/>
    <s v="Tier - 2"/>
    <x v="10"/>
    <d v="2000-06-30T00:00:00"/>
    <x v="21"/>
    <x v="0"/>
    <x v="2099"/>
  </r>
  <r>
    <s v="ID2104"/>
    <s v="Mr."/>
    <s v="Mike"/>
    <s v="Moran"/>
    <x v="417"/>
    <x v="78"/>
    <s v="No"/>
    <x v="0"/>
    <x v="1"/>
    <x v="3"/>
    <x v="1"/>
    <x v="1"/>
    <x v="2"/>
    <n v="1"/>
    <n v="2221.56"/>
    <x v="1"/>
    <s v="Tier - 3"/>
    <x v="1"/>
    <d v="2003-12-10T00:00:00"/>
    <x v="39"/>
    <x v="0"/>
    <x v="2100"/>
  </r>
  <r>
    <s v="ID2105"/>
    <s v="Ms."/>
    <s v="Mary"/>
    <s v="Strickler"/>
    <x v="866"/>
    <x v="135"/>
    <s v="No"/>
    <x v="1"/>
    <x v="0"/>
    <x v="3"/>
    <x v="1"/>
    <x v="0"/>
    <x v="2"/>
    <n v="1"/>
    <n v="2219.4499999999998"/>
    <x v="1"/>
    <s v="Tier - 1"/>
    <x v="0"/>
    <d v="2004-12-12T00:00:00"/>
    <x v="41"/>
    <x v="2"/>
    <x v="2101"/>
  </r>
  <r>
    <s v="ID2106"/>
    <s v="Ms."/>
    <s v="Erin"/>
    <s v="Simone"/>
    <x v="412"/>
    <x v="184"/>
    <s v="No"/>
    <x v="1"/>
    <x v="0"/>
    <x v="3"/>
    <x v="1"/>
    <x v="0"/>
    <x v="1"/>
    <n v="0"/>
    <n v="2217.6"/>
    <x v="1"/>
    <s v="Tier - 1"/>
    <x v="2"/>
    <d v="2004-09-25T00:00:00"/>
    <x v="41"/>
    <x v="2"/>
    <x v="2102"/>
  </r>
  <r>
    <s v="ID2107"/>
    <s v="Ms."/>
    <s v="Hallie"/>
    <s v="Von"/>
    <x v="1212"/>
    <x v="497"/>
    <s v="No"/>
    <x v="1"/>
    <x v="0"/>
    <x v="3"/>
    <x v="1"/>
    <x v="0"/>
    <x v="2"/>
    <n v="0"/>
    <n v="2217.4699999999998"/>
    <x v="1"/>
    <s v="Tier - 1"/>
    <x v="2"/>
    <d v="2004-06-13T00:00:00"/>
    <x v="41"/>
    <x v="2"/>
    <x v="2103"/>
  </r>
  <r>
    <s v="ID2108"/>
    <s v="Ms."/>
    <s v="Paige"/>
    <s v="Woodard"/>
    <x v="1243"/>
    <x v="105"/>
    <s v="No"/>
    <x v="0"/>
    <x v="0"/>
    <x v="0"/>
    <x v="1"/>
    <x v="2"/>
    <x v="1"/>
    <n v="0"/>
    <n v="2213.21"/>
    <x v="1"/>
    <s v="Tier - 2"/>
    <x v="0"/>
    <d v="1994-11-17T00:00:00"/>
    <x v="6"/>
    <x v="0"/>
    <x v="2104"/>
  </r>
  <r>
    <s v="ID2109"/>
    <s v="Ms."/>
    <s v="Ji"/>
    <s v="Li"/>
    <x v="144"/>
    <x v="200"/>
    <s v="No"/>
    <x v="1"/>
    <x v="0"/>
    <x v="3"/>
    <x v="1"/>
    <x v="0"/>
    <x v="1"/>
    <n v="0"/>
    <n v="2211.13"/>
    <x v="1"/>
    <s v="Tier - 2"/>
    <x v="2"/>
    <d v="2004-07-27T00:00:00"/>
    <x v="41"/>
    <x v="2"/>
    <x v="2105"/>
  </r>
  <r>
    <s v="ID2110"/>
    <s v="Ms."/>
    <s v="Carissa"/>
    <s v="Sinda"/>
    <x v="893"/>
    <x v="192"/>
    <s v="No"/>
    <x v="1"/>
    <x v="0"/>
    <x v="3"/>
    <x v="1"/>
    <x v="0"/>
    <x v="2"/>
    <n v="0"/>
    <n v="2207.6999999999998"/>
    <x v="1"/>
    <s v="Tier - 2"/>
    <x v="2"/>
    <d v="2004-08-06T00:00:00"/>
    <x v="41"/>
    <x v="2"/>
    <x v="2106"/>
  </r>
  <r>
    <s v="ID2111"/>
    <s v="Ms."/>
    <s v="Mona"/>
    <s v="Rydland"/>
    <x v="141"/>
    <x v="264"/>
    <s v="No"/>
    <x v="1"/>
    <x v="0"/>
    <x v="3"/>
    <x v="1"/>
    <x v="0"/>
    <x v="2"/>
    <n v="0"/>
    <n v="2205.98"/>
    <x v="1"/>
    <s v="Tier - 3"/>
    <x v="2"/>
    <d v="2004-11-13T00:00:00"/>
    <x v="41"/>
    <x v="2"/>
    <x v="2107"/>
  </r>
  <r>
    <s v="ID2112"/>
    <s v="Ms."/>
    <s v="Kristin"/>
    <s v="Vespa"/>
    <x v="703"/>
    <x v="31"/>
    <s v="No"/>
    <x v="1"/>
    <x v="0"/>
    <x v="3"/>
    <x v="1"/>
    <x v="0"/>
    <x v="2"/>
    <n v="0"/>
    <n v="2203.7399999999998"/>
    <x v="1"/>
    <s v="Tier - 2"/>
    <x v="2"/>
    <d v="2004-10-28T00:00:00"/>
    <x v="41"/>
    <x v="2"/>
    <x v="2108"/>
  </r>
  <r>
    <s v="ID2113"/>
    <s v="Ms."/>
    <s v="Beth"/>
    <s v="Meadows"/>
    <x v="402"/>
    <x v="24"/>
    <s v="No"/>
    <x v="1"/>
    <x v="0"/>
    <x v="3"/>
    <x v="1"/>
    <x v="0"/>
    <x v="2"/>
    <n v="0"/>
    <n v="2203.4699999999998"/>
    <x v="1"/>
    <s v="Tier - 2"/>
    <x v="2"/>
    <d v="2004-08-06T00:00:00"/>
    <x v="41"/>
    <x v="2"/>
    <x v="2109"/>
  </r>
  <r>
    <s v="ID2114"/>
    <s v="Ms."/>
    <s v="Allison"/>
    <s v="Toppen"/>
    <x v="1244"/>
    <x v="270"/>
    <s v="No"/>
    <x v="1"/>
    <x v="0"/>
    <x v="3"/>
    <x v="1"/>
    <x v="2"/>
    <x v="2"/>
    <n v="1"/>
    <n v="2201.1"/>
    <x v="1"/>
    <s v="Tier - 3"/>
    <x v="0"/>
    <d v="2004-07-27T00:00:00"/>
    <x v="41"/>
    <x v="2"/>
    <x v="2110"/>
  </r>
  <r>
    <s v="ID2115"/>
    <s v="Ms."/>
    <s v="Ashley"/>
    <s v="Ermer"/>
    <x v="360"/>
    <x v="139"/>
    <s v="No"/>
    <x v="1"/>
    <x v="0"/>
    <x v="3"/>
    <x v="1"/>
    <x v="1"/>
    <x v="2"/>
    <n v="0"/>
    <n v="2200.83"/>
    <x v="1"/>
    <s v="Tier - 2"/>
    <x v="2"/>
    <d v="2004-09-12T00:00:00"/>
    <x v="41"/>
    <x v="2"/>
    <x v="2111"/>
  </r>
  <r>
    <s v="ID2116"/>
    <s v="Ms."/>
    <s v="Hilary"/>
    <s v="Dionne"/>
    <x v="984"/>
    <x v="324"/>
    <s v="No"/>
    <x v="1"/>
    <x v="0"/>
    <x v="3"/>
    <x v="1"/>
    <x v="1"/>
    <x v="2"/>
    <n v="0"/>
    <n v="2198.19"/>
    <x v="1"/>
    <s v="Tier - 1"/>
    <x v="8"/>
    <d v="2004-09-03T00:00:00"/>
    <x v="41"/>
    <x v="2"/>
    <x v="2112"/>
  </r>
  <r>
    <s v="ID2117"/>
    <s v="Ms."/>
    <s v="Dominique"/>
    <s v="Stasulli"/>
    <x v="369"/>
    <x v="111"/>
    <s v="No"/>
    <x v="1"/>
    <x v="0"/>
    <x v="3"/>
    <x v="1"/>
    <x v="1"/>
    <x v="2"/>
    <n v="0"/>
    <n v="2196.4699999999998"/>
    <x v="1"/>
    <s v="Tier - 3"/>
    <x v="2"/>
    <d v="2004-12-07T00:00:00"/>
    <x v="41"/>
    <x v="2"/>
    <x v="2113"/>
  </r>
  <r>
    <s v="ID2118"/>
    <s v="Mr."/>
    <s v="Carlos"/>
    <s v="Duran"/>
    <x v="1245"/>
    <x v="31"/>
    <s v="No"/>
    <x v="0"/>
    <x v="0"/>
    <x v="0"/>
    <x v="1"/>
    <x v="3"/>
    <x v="2"/>
    <n v="3"/>
    <n v="2193.1999999999998"/>
    <x v="1"/>
    <s v="Tier - 2"/>
    <x v="1"/>
    <d v="1991-12-16T00:00:00"/>
    <x v="42"/>
    <x v="0"/>
    <x v="2114"/>
  </r>
  <r>
    <s v="ID2119"/>
    <s v="Mr."/>
    <s v="Matthew"/>
    <s v="Klundt"/>
    <x v="1246"/>
    <x v="251"/>
    <s v="No"/>
    <x v="0"/>
    <x v="0"/>
    <x v="0"/>
    <x v="1"/>
    <x v="2"/>
    <x v="2"/>
    <n v="0"/>
    <n v="2170.08"/>
    <x v="1"/>
    <s v="Tier - 2"/>
    <x v="0"/>
    <d v="1994-09-27T00:00:00"/>
    <x v="6"/>
    <x v="0"/>
    <x v="2115"/>
  </r>
  <r>
    <s v="ID2120"/>
    <s v="Ms."/>
    <s v="Kara"/>
    <s v="Waters"/>
    <x v="889"/>
    <x v="497"/>
    <s v="No"/>
    <x v="1"/>
    <x v="0"/>
    <x v="3"/>
    <x v="1"/>
    <x v="0"/>
    <x v="2"/>
    <n v="0"/>
    <n v="2166.73"/>
    <x v="1"/>
    <s v="Tier - 2"/>
    <x v="3"/>
    <d v="2000-08-23T00:00:00"/>
    <x v="21"/>
    <x v="0"/>
    <x v="2116"/>
  </r>
  <r>
    <s v="ID2121"/>
    <s v="Ms."/>
    <s v="Sarah"/>
    <s v="Rusk"/>
    <x v="1247"/>
    <x v="450"/>
    <s v="No"/>
    <x v="1"/>
    <x v="0"/>
    <x v="3"/>
    <x v="1"/>
    <x v="1"/>
    <x v="2"/>
    <n v="0"/>
    <n v="2156.75"/>
    <x v="1"/>
    <s v="Tier - 2"/>
    <x v="0"/>
    <d v="2000-12-10T00:00:00"/>
    <x v="21"/>
    <x v="0"/>
    <x v="2117"/>
  </r>
  <r>
    <s v="ID2122"/>
    <s v="Ms."/>
    <s v="Shauna"/>
    <s v="Gersbach"/>
    <x v="909"/>
    <x v="58"/>
    <s v="No"/>
    <x v="1"/>
    <x v="0"/>
    <x v="3"/>
    <x v="1"/>
    <x v="1"/>
    <x v="1"/>
    <n v="0"/>
    <n v="2155.6799999999998"/>
    <x v="1"/>
    <s v="Tier - 3"/>
    <x v="0"/>
    <d v="2000-11-29T00:00:00"/>
    <x v="21"/>
    <x v="0"/>
    <x v="2118"/>
  </r>
  <r>
    <s v="ID2123"/>
    <s v="Ms."/>
    <s v="Lindsay"/>
    <s v="Taylor-Watson"/>
    <x v="346"/>
    <x v="150"/>
    <s v="No"/>
    <x v="1"/>
    <x v="0"/>
    <x v="3"/>
    <x v="1"/>
    <x v="1"/>
    <x v="2"/>
    <n v="0"/>
    <n v="2154.36"/>
    <x v="1"/>
    <s v="Tier - 2"/>
    <x v="3"/>
    <d v="2000-10-22T00:00:00"/>
    <x v="21"/>
    <x v="0"/>
    <x v="2119"/>
  </r>
  <r>
    <s v="ID2124"/>
    <s v="Ms."/>
    <s v="Danya"/>
    <s v="Crawford"/>
    <x v="925"/>
    <x v="148"/>
    <s v="Yes"/>
    <x v="1"/>
    <x v="0"/>
    <x v="3"/>
    <x v="1"/>
    <x v="2"/>
    <x v="1"/>
    <n v="0"/>
    <n v="2150.4699999999998"/>
    <x v="1"/>
    <s v="Tier - 3"/>
    <x v="3"/>
    <d v="2000-12-27T00:00:00"/>
    <x v="21"/>
    <x v="0"/>
    <x v="2120"/>
  </r>
  <r>
    <s v="ID2125"/>
    <s v="Ms."/>
    <s v="Lorraine"/>
    <s v="Levitsky"/>
    <x v="1248"/>
    <x v="87"/>
    <s v="No"/>
    <x v="1"/>
    <x v="0"/>
    <x v="3"/>
    <x v="1"/>
    <x v="0"/>
    <x v="1"/>
    <n v="0"/>
    <n v="2144.85"/>
    <x v="1"/>
    <s v="Tier - 1"/>
    <x v="3"/>
    <d v="2004-10-04T00:00:00"/>
    <x v="41"/>
    <x v="2"/>
    <x v="2121"/>
  </r>
  <r>
    <s v="ID2126"/>
    <s v="Ms."/>
    <s v="Jennifer"/>
    <s v="Carroll"/>
    <x v="661"/>
    <x v="176"/>
    <s v="No"/>
    <x v="0"/>
    <x v="1"/>
    <x v="3"/>
    <x v="1"/>
    <x v="0"/>
    <x v="2"/>
    <n v="0"/>
    <n v="2138.0700000000002"/>
    <x v="1"/>
    <s v="Tier - 1"/>
    <x v="1"/>
    <d v="2003-08-19T00:00:00"/>
    <x v="39"/>
    <x v="0"/>
    <x v="2122"/>
  </r>
  <r>
    <s v="ID2127"/>
    <s v="Mr."/>
    <s v="Jesus"/>
    <s v="Campos"/>
    <x v="664"/>
    <x v="652"/>
    <s v="Yes"/>
    <x v="0"/>
    <x v="1"/>
    <x v="3"/>
    <x v="1"/>
    <x v="1"/>
    <x v="1"/>
    <n v="0"/>
    <n v="2137.65"/>
    <x v="2"/>
    <s v="Tier - 1"/>
    <x v="0"/>
    <d v="1997-09-03T00:00:00"/>
    <x v="31"/>
    <x v="0"/>
    <x v="2123"/>
  </r>
  <r>
    <s v="ID2128"/>
    <s v="Ms."/>
    <s v="Kristen"/>
    <s v="Flajslik"/>
    <x v="879"/>
    <x v="252"/>
    <s v="No"/>
    <x v="0"/>
    <x v="1"/>
    <x v="3"/>
    <x v="1"/>
    <x v="0"/>
    <x v="2"/>
    <n v="0"/>
    <n v="2136.88"/>
    <x v="1"/>
    <s v="Tier - 2"/>
    <x v="1"/>
    <d v="2003-09-26T00:00:00"/>
    <x v="39"/>
    <x v="0"/>
    <x v="2124"/>
  </r>
  <r>
    <s v="ID2129"/>
    <s v="Ms."/>
    <s v="Catherine"/>
    <s v="Chua"/>
    <x v="1249"/>
    <x v="324"/>
    <s v="No"/>
    <x v="0"/>
    <x v="1"/>
    <x v="3"/>
    <x v="1"/>
    <x v="0"/>
    <x v="2"/>
    <n v="0"/>
    <n v="2134.9"/>
    <x v="1"/>
    <s v="Tier - 3"/>
    <x v="1"/>
    <d v="2003-09-01T00:00:00"/>
    <x v="39"/>
    <x v="0"/>
    <x v="2125"/>
  </r>
  <r>
    <s v="ID2130"/>
    <s v="Ms."/>
    <s v="Paula"/>
    <s v="Wiltse"/>
    <x v="355"/>
    <x v="46"/>
    <s v="No"/>
    <x v="0"/>
    <x v="1"/>
    <x v="3"/>
    <x v="1"/>
    <x v="0"/>
    <x v="2"/>
    <n v="0"/>
    <n v="2130.6799999999998"/>
    <x v="1"/>
    <s v="Tier - 3"/>
    <x v="1"/>
    <d v="2003-12-22T00:00:00"/>
    <x v="39"/>
    <x v="0"/>
    <x v="2126"/>
  </r>
  <r>
    <s v="ID2131"/>
    <s v="Ms."/>
    <s v="Evan"/>
    <s v="Fisher"/>
    <x v="88"/>
    <x v="436"/>
    <s v="No"/>
    <x v="0"/>
    <x v="1"/>
    <x v="3"/>
    <x v="1"/>
    <x v="0"/>
    <x v="2"/>
    <n v="0"/>
    <n v="2128.4299999999998"/>
    <x v="1"/>
    <s v="Tier - 1"/>
    <x v="1"/>
    <d v="2003-08-30T00:00:00"/>
    <x v="39"/>
    <x v="0"/>
    <x v="2127"/>
  </r>
  <r>
    <s v="ID2132"/>
    <s v="Mr."/>
    <s v="Nathan"/>
    <s v="Wilzbacher"/>
    <x v="1250"/>
    <x v="299"/>
    <s v="No"/>
    <x v="1"/>
    <x v="0"/>
    <x v="3"/>
    <x v="1"/>
    <x v="1"/>
    <x v="2"/>
    <n v="0"/>
    <n v="2118.61"/>
    <x v="1"/>
    <s v="Tier - 1"/>
    <x v="1"/>
    <d v="2004-11-04T00:00:00"/>
    <x v="41"/>
    <x v="2"/>
    <x v="2128"/>
  </r>
  <r>
    <s v="ID2133"/>
    <s v="Ms."/>
    <s v="Ashley"/>
    <s v="Thayer"/>
    <x v="878"/>
    <x v="623"/>
    <s v="No"/>
    <x v="0"/>
    <x v="1"/>
    <x v="3"/>
    <x v="1"/>
    <x v="2"/>
    <x v="1"/>
    <n v="0"/>
    <n v="2117.34"/>
    <x v="1"/>
    <s v="Tier - 3"/>
    <x v="1"/>
    <d v="2003-09-30T00:00:00"/>
    <x v="39"/>
    <x v="0"/>
    <x v="2129"/>
  </r>
  <r>
    <s v="ID2134"/>
    <s v="Mr."/>
    <s v="Jason"/>
    <s v="Brosseau"/>
    <x v="947"/>
    <x v="80"/>
    <s v="No"/>
    <x v="0"/>
    <x v="0"/>
    <x v="0"/>
    <x v="1"/>
    <x v="3"/>
    <x v="2"/>
    <n v="3"/>
    <n v="2106.2600000000002"/>
    <x v="1"/>
    <s v="Tier - 2"/>
    <x v="0"/>
    <d v="1989-07-21T00:00:00"/>
    <x v="4"/>
    <x v="0"/>
    <x v="2130"/>
  </r>
  <r>
    <s v="ID2135"/>
    <s v="Mr."/>
    <s v="Marshall"/>
    <s v="Phares"/>
    <x v="352"/>
    <x v="450"/>
    <s v="Yes"/>
    <x v="0"/>
    <x v="0"/>
    <x v="0"/>
    <x v="1"/>
    <x v="1"/>
    <x v="2"/>
    <n v="0"/>
    <n v="2104.11"/>
    <x v="1"/>
    <s v="Tier - 1"/>
    <x v="4"/>
    <d v="2001-11-28T00:00:00"/>
    <x v="47"/>
    <x v="0"/>
    <x v="2131"/>
  </r>
  <r>
    <s v="ID2136"/>
    <s v="Mr."/>
    <s v="Lavar"/>
    <s v="Curley"/>
    <x v="986"/>
    <x v="143"/>
    <s v="Yes"/>
    <x v="0"/>
    <x v="0"/>
    <x v="0"/>
    <x v="1"/>
    <x v="2"/>
    <x v="2"/>
    <n v="1"/>
    <n v="2103.08"/>
    <x v="2"/>
    <s v="Tier - 2"/>
    <x v="3"/>
    <d v="2001-06-22T00:00:00"/>
    <x v="47"/>
    <x v="0"/>
    <x v="2132"/>
  </r>
  <r>
    <s v="ID2137"/>
    <s v="Mr."/>
    <s v="Charlie"/>
    <s v="Johnston"/>
    <x v="497"/>
    <x v="336"/>
    <s v="Yes"/>
    <x v="0"/>
    <x v="0"/>
    <x v="0"/>
    <x v="1"/>
    <x v="1"/>
    <x v="1"/>
    <n v="0"/>
    <n v="2102.2600000000002"/>
    <x v="2"/>
    <s v="Tier - 2"/>
    <x v="9"/>
    <d v="2001-08-14T00:00:00"/>
    <x v="47"/>
    <x v="0"/>
    <x v="2133"/>
  </r>
  <r>
    <s v="ID2138"/>
    <s v="Mrs."/>
    <s v="Lauren"/>
    <s v="Padula"/>
    <x v="292"/>
    <x v="144"/>
    <s v="No"/>
    <x v="1"/>
    <x v="0"/>
    <x v="3"/>
    <x v="1"/>
    <x v="1"/>
    <x v="2"/>
    <n v="0"/>
    <n v="2094.1"/>
    <x v="2"/>
    <s v="Tier - 2"/>
    <x v="14"/>
    <d v="2004-06-12T00:00:00"/>
    <x v="41"/>
    <x v="2"/>
    <x v="2134"/>
  </r>
  <r>
    <s v="ID2139"/>
    <s v="Mr."/>
    <s v="Arthur"/>
    <s v="Gamirov"/>
    <x v="355"/>
    <x v="79"/>
    <s v="Yes"/>
    <x v="1"/>
    <x v="0"/>
    <x v="1"/>
    <x v="1"/>
    <x v="0"/>
    <x v="2"/>
    <n v="0"/>
    <n v="2055.3200000000002"/>
    <x v="2"/>
    <s v="Tier - 3"/>
    <x v="1"/>
    <d v="2000-07-26T00:00:00"/>
    <x v="21"/>
    <x v="0"/>
    <x v="2135"/>
  </r>
  <r>
    <s v="ID2140"/>
    <s v="Mr."/>
    <s v="Thomas"/>
    <s v="Briot"/>
    <x v="524"/>
    <x v="109"/>
    <s v="Yes"/>
    <x v="1"/>
    <x v="0"/>
    <x v="1"/>
    <x v="1"/>
    <x v="1"/>
    <x v="1"/>
    <n v="0"/>
    <n v="2045.69"/>
    <x v="2"/>
    <s v="Tier - 3"/>
    <x v="1"/>
    <d v="2000-09-02T00:00:00"/>
    <x v="21"/>
    <x v="0"/>
    <x v="2136"/>
  </r>
  <r>
    <s v="ID2141"/>
    <s v="Ms."/>
    <s v="Jennifer"/>
    <s v="De"/>
    <x v="1188"/>
    <x v="338"/>
    <s v="Yes"/>
    <x v="0"/>
    <x v="0"/>
    <x v="0"/>
    <x v="1"/>
    <x v="0"/>
    <x v="2"/>
    <n v="0"/>
    <n v="2026.97"/>
    <x v="2"/>
    <s v="Tier - 2"/>
    <x v="0"/>
    <d v="2001-08-04T00:00:00"/>
    <x v="47"/>
    <x v="0"/>
    <x v="2137"/>
  </r>
  <r>
    <s v="ID2142"/>
    <s v="Ms."/>
    <s v="Tammy"/>
    <s v="Putt"/>
    <x v="1251"/>
    <x v="49"/>
    <s v="Yes"/>
    <x v="0"/>
    <x v="0"/>
    <x v="0"/>
    <x v="1"/>
    <x v="0"/>
    <x v="2"/>
    <n v="0"/>
    <n v="2020.55"/>
    <x v="2"/>
    <s v="Tier - 2"/>
    <x v="0"/>
    <d v="2001-09-06T00:00:00"/>
    <x v="47"/>
    <x v="0"/>
    <x v="2138"/>
  </r>
  <r>
    <s v="ID2143"/>
    <s v="Ms."/>
    <s v="Lena"/>
    <s v="Deiman"/>
    <x v="72"/>
    <x v="146"/>
    <s v="Yes"/>
    <x v="0"/>
    <x v="0"/>
    <x v="0"/>
    <x v="1"/>
    <x v="0"/>
    <x v="2"/>
    <n v="0"/>
    <n v="2020.18"/>
    <x v="2"/>
    <s v="Tier - 1"/>
    <x v="3"/>
    <d v="2001-07-01T00:00:00"/>
    <x v="47"/>
    <x v="0"/>
    <x v="2139"/>
  </r>
  <r>
    <s v="ID2144"/>
    <s v="Ms."/>
    <s v="Valentina"/>
    <s v="Bonanni"/>
    <x v="809"/>
    <x v="109"/>
    <s v="Yes"/>
    <x v="0"/>
    <x v="0"/>
    <x v="0"/>
    <x v="1"/>
    <x v="1"/>
    <x v="1"/>
    <n v="0"/>
    <n v="2007.95"/>
    <x v="2"/>
    <s v="Tier - 2"/>
    <x v="3"/>
    <d v="2001-08-14T00:00:00"/>
    <x v="47"/>
    <x v="0"/>
    <x v="2140"/>
  </r>
  <r>
    <s v="ID2145"/>
    <s v="Mr."/>
    <s v="Russell"/>
    <s v="Stein"/>
    <x v="28"/>
    <x v="280"/>
    <s v="No"/>
    <x v="0"/>
    <x v="0"/>
    <x v="3"/>
    <x v="1"/>
    <x v="0"/>
    <x v="2"/>
    <n v="0"/>
    <n v="1986.93"/>
    <x v="2"/>
    <s v="Tier - 2"/>
    <x v="0"/>
    <d v="1998-09-14T00:00:00"/>
    <x v="44"/>
    <x v="0"/>
    <x v="2141"/>
  </r>
  <r>
    <s v="ID2146"/>
    <s v="Mr."/>
    <s v="Scott"/>
    <s v="Laumann"/>
    <x v="1252"/>
    <x v="660"/>
    <s v="No"/>
    <x v="0"/>
    <x v="0"/>
    <x v="0"/>
    <x v="1"/>
    <x v="0"/>
    <x v="0"/>
    <n v="0"/>
    <n v="1984.45"/>
    <x v="2"/>
    <s v="Tier - 3"/>
    <x v="4"/>
    <d v="2002-09-29T00:00:00"/>
    <x v="43"/>
    <x v="0"/>
    <x v="2142"/>
  </r>
  <r>
    <s v="ID2147"/>
    <s v="Mr."/>
    <s v="Jose"/>
    <s v="Galaviz"/>
    <x v="701"/>
    <x v="589"/>
    <s v="No"/>
    <x v="0"/>
    <x v="0"/>
    <x v="3"/>
    <x v="1"/>
    <x v="0"/>
    <x v="1"/>
    <n v="0"/>
    <n v="1981.58"/>
    <x v="2"/>
    <s v="Tier - 1"/>
    <x v="0"/>
    <d v="1998-12-29T00:00:00"/>
    <x v="44"/>
    <x v="0"/>
    <x v="2143"/>
  </r>
  <r>
    <s v="ID2148"/>
    <s v="Mr."/>
    <s v="Paul"/>
    <s v="Piper"/>
    <x v="409"/>
    <x v="101"/>
    <s v="No"/>
    <x v="0"/>
    <x v="0"/>
    <x v="0"/>
    <x v="1"/>
    <x v="0"/>
    <x v="0"/>
    <n v="1"/>
    <n v="1980.07"/>
    <x v="2"/>
    <s v="Tier - 3"/>
    <x v="3"/>
    <d v="2002-07-16T00:00:00"/>
    <x v="43"/>
    <x v="0"/>
    <x v="2144"/>
  </r>
  <r>
    <s v="ID2149"/>
    <s v="Mr."/>
    <s v="Adam"/>
    <s v="Cantini"/>
    <x v="514"/>
    <x v="259"/>
    <s v="No"/>
    <x v="0"/>
    <x v="0"/>
    <x v="3"/>
    <x v="1"/>
    <x v="1"/>
    <x v="1"/>
    <n v="0"/>
    <n v="1977.82"/>
    <x v="2"/>
    <s v="Tier - 1"/>
    <x v="3"/>
    <d v="1998-09-29T00:00:00"/>
    <x v="44"/>
    <x v="0"/>
    <x v="2145"/>
  </r>
  <r>
    <s v="ID2150"/>
    <s v="Mr."/>
    <s v="Edward"/>
    <s v="Hartman"/>
    <x v="809"/>
    <x v="351"/>
    <s v="No"/>
    <x v="0"/>
    <x v="0"/>
    <x v="3"/>
    <x v="1"/>
    <x v="1"/>
    <x v="2"/>
    <n v="0"/>
    <n v="1972.95"/>
    <x v="2"/>
    <s v="Tier - 1"/>
    <x v="3"/>
    <d v="1998-10-05T00:00:00"/>
    <x v="44"/>
    <x v="0"/>
    <x v="2146"/>
  </r>
  <r>
    <s v="ID2151"/>
    <s v="Mr."/>
    <s v="Patrick"/>
    <s v="Werhane"/>
    <x v="1023"/>
    <x v="180"/>
    <s v="No"/>
    <x v="0"/>
    <x v="0"/>
    <x v="3"/>
    <x v="1"/>
    <x v="2"/>
    <x v="2"/>
    <n v="0"/>
    <n v="1969.61"/>
    <x v="2"/>
    <s v="Tier - 3"/>
    <x v="3"/>
    <d v="1998-09-28T00:00:00"/>
    <x v="44"/>
    <x v="0"/>
    <x v="2147"/>
  </r>
  <r>
    <s v="ID2152"/>
    <s v="Mr."/>
    <s v="Geraint"/>
    <s v="Davies"/>
    <x v="445"/>
    <x v="502"/>
    <s v="No"/>
    <x v="0"/>
    <x v="0"/>
    <x v="0"/>
    <x v="1"/>
    <x v="1"/>
    <x v="0"/>
    <n v="0"/>
    <n v="1967.02"/>
    <x v="2"/>
    <s v="Tier - 2"/>
    <x v="4"/>
    <d v="2002-07-29T00:00:00"/>
    <x v="43"/>
    <x v="0"/>
    <x v="2148"/>
  </r>
  <r>
    <s v="ID2153"/>
    <s v="Mr."/>
    <s v="Dj"/>
    <s v="Hummel"/>
    <x v="1253"/>
    <x v="292"/>
    <s v="No"/>
    <x v="0"/>
    <x v="0"/>
    <x v="0"/>
    <x v="1"/>
    <x v="2"/>
    <x v="0"/>
    <n v="1"/>
    <n v="1964.78"/>
    <x v="2"/>
    <s v="Tier - 1"/>
    <x v="3"/>
    <d v="2002-09-07T00:00:00"/>
    <x v="43"/>
    <x v="0"/>
    <x v="2149"/>
  </r>
  <r>
    <s v="ID2154"/>
    <s v="Mr."/>
    <s v="Zachary"/>
    <s v="Lutz"/>
    <x v="27"/>
    <x v="482"/>
    <s v="Yes"/>
    <x v="0"/>
    <x v="0"/>
    <x v="0"/>
    <x v="1"/>
    <x v="0"/>
    <x v="2"/>
    <n v="0"/>
    <n v="1917.32"/>
    <x v="2"/>
    <s v="Tier - 2"/>
    <x v="1"/>
    <d v="2001-12-09T00:00:00"/>
    <x v="47"/>
    <x v="0"/>
    <x v="2150"/>
  </r>
  <r>
    <s v="ID2155"/>
    <s v="Mr."/>
    <s v="Brian"/>
    <s v="Waters"/>
    <x v="1046"/>
    <x v="206"/>
    <s v="Yes"/>
    <x v="0"/>
    <x v="0"/>
    <x v="0"/>
    <x v="1"/>
    <x v="0"/>
    <x v="2"/>
    <n v="0"/>
    <n v="1909.53"/>
    <x v="2"/>
    <s v="Tier - 3"/>
    <x v="1"/>
    <d v="2001-08-03T00:00:00"/>
    <x v="47"/>
    <x v="0"/>
    <x v="2151"/>
  </r>
  <r>
    <s v="ID2156"/>
    <s v="Mr."/>
    <s v="Joe"/>
    <s v="Viglienzoni"/>
    <x v="1254"/>
    <x v="47"/>
    <s v="No"/>
    <x v="0"/>
    <x v="0"/>
    <x v="0"/>
    <x v="1"/>
    <x v="2"/>
    <x v="2"/>
    <n v="0"/>
    <n v="1908.9"/>
    <x v="2"/>
    <s v="Tier - 3"/>
    <x v="0"/>
    <d v="1994-10-06T00:00:00"/>
    <x v="6"/>
    <x v="0"/>
    <x v="2152"/>
  </r>
  <r>
    <s v="ID2157"/>
    <s v="Mr."/>
    <s v="Stephen"/>
    <s v="Rathbun"/>
    <x v="331"/>
    <x v="83"/>
    <s v="Yes"/>
    <x v="0"/>
    <x v="0"/>
    <x v="0"/>
    <x v="1"/>
    <x v="1"/>
    <x v="2"/>
    <n v="0"/>
    <n v="1906.36"/>
    <x v="2"/>
    <s v="Tier - 1"/>
    <x v="1"/>
    <d v="2001-08-10T00:00:00"/>
    <x v="47"/>
    <x v="0"/>
    <x v="2153"/>
  </r>
  <r>
    <s v="ID2158"/>
    <s v="Ms."/>
    <s v="Ellen"/>
    <s v="crane"/>
    <x v="766"/>
    <x v="661"/>
    <s v="No"/>
    <x v="0"/>
    <x v="0"/>
    <x v="0"/>
    <x v="1"/>
    <x v="0"/>
    <x v="0"/>
    <n v="0"/>
    <n v="1880.49"/>
    <x v="2"/>
    <s v="Tier - 1"/>
    <x v="3"/>
    <d v="2002-08-21T00:00:00"/>
    <x v="43"/>
    <x v="0"/>
    <x v="2154"/>
  </r>
  <r>
    <s v="ID2159"/>
    <s v="Ms."/>
    <s v="Cindy"/>
    <s v="Conant"/>
    <x v="409"/>
    <x v="307"/>
    <s v="No"/>
    <x v="0"/>
    <x v="0"/>
    <x v="0"/>
    <x v="1"/>
    <x v="0"/>
    <x v="0"/>
    <n v="0"/>
    <n v="1880.07"/>
    <x v="2"/>
    <s v="Tier - 2"/>
    <x v="0"/>
    <d v="2002-08-29T00:00:00"/>
    <x v="43"/>
    <x v="0"/>
    <x v="2155"/>
  </r>
  <r>
    <s v="ID2160"/>
    <s v="Ms."/>
    <s v="Abigail"/>
    <s v="Huyser-Wierenga"/>
    <x v="336"/>
    <x v="217"/>
    <s v="No"/>
    <x v="0"/>
    <x v="0"/>
    <x v="0"/>
    <x v="1"/>
    <x v="0"/>
    <x v="0"/>
    <n v="0"/>
    <n v="1877.93"/>
    <x v="2"/>
    <s v="Tier - 1"/>
    <x v="0"/>
    <d v="2002-10-29T00:00:00"/>
    <x v="43"/>
    <x v="0"/>
    <x v="2156"/>
  </r>
  <r>
    <s v="ID2161"/>
    <s v="Ms."/>
    <s v="Amy"/>
    <s v="Natalini"/>
    <x v="404"/>
    <x v="303"/>
    <s v="No"/>
    <x v="0"/>
    <x v="0"/>
    <x v="0"/>
    <x v="1"/>
    <x v="1"/>
    <x v="0"/>
    <n v="0"/>
    <n v="1875.34"/>
    <x v="2"/>
    <s v="Tier - 2"/>
    <x v="3"/>
    <d v="2002-09-22T00:00:00"/>
    <x v="43"/>
    <x v="0"/>
    <x v="2157"/>
  </r>
  <r>
    <s v="ID2162"/>
    <s v="Ms."/>
    <s v="Amy"/>
    <s v="Robbins"/>
    <x v="1255"/>
    <x v="46"/>
    <s v="Yes"/>
    <x v="0"/>
    <x v="0"/>
    <x v="0"/>
    <x v="1"/>
    <x v="2"/>
    <x v="2"/>
    <n v="0"/>
    <n v="1865.98"/>
    <x v="2"/>
    <s v="Tier - 3"/>
    <x v="1"/>
    <d v="1996-07-02T00:00:00"/>
    <x v="45"/>
    <x v="0"/>
    <x v="2158"/>
  </r>
  <r>
    <s v="ID2163"/>
    <s v="Mrs."/>
    <s v="Grace"/>
    <s v="Stanislav"/>
    <x v="481"/>
    <x v="105"/>
    <s v="No"/>
    <x v="1"/>
    <x v="0"/>
    <x v="3"/>
    <x v="1"/>
    <x v="1"/>
    <x v="1"/>
    <n v="0"/>
    <n v="1863.45"/>
    <x v="2"/>
    <s v="Tier - 1"/>
    <x v="14"/>
    <d v="2004-12-27T00:00:00"/>
    <x v="41"/>
    <x v="2"/>
    <x v="2159"/>
  </r>
  <r>
    <s v="ID2164"/>
    <s v="Ms."/>
    <s v="Caitie"/>
    <s v="Meyer"/>
    <x v="1256"/>
    <x v="189"/>
    <s v="No"/>
    <x v="0"/>
    <x v="0"/>
    <x v="0"/>
    <x v="1"/>
    <x v="2"/>
    <x v="2"/>
    <n v="0"/>
    <n v="1850.55"/>
    <x v="2"/>
    <s v="Tier - 2"/>
    <x v="1"/>
    <d v="1994-12-06T00:00:00"/>
    <x v="6"/>
    <x v="0"/>
    <x v="2160"/>
  </r>
  <r>
    <s v="ID2165"/>
    <s v="Mr."/>
    <s v="Benjamin"/>
    <s v="Mears"/>
    <x v="1241"/>
    <x v="167"/>
    <s v="No"/>
    <x v="0"/>
    <x v="1"/>
    <x v="3"/>
    <x v="1"/>
    <x v="1"/>
    <x v="2"/>
    <n v="1"/>
    <n v="1842.52"/>
    <x v="2"/>
    <s v="Tier - 2"/>
    <x v="3"/>
    <d v="2003-07-20T00:00:00"/>
    <x v="39"/>
    <x v="0"/>
    <x v="2161"/>
  </r>
  <r>
    <s v="ID2166"/>
    <s v="Mr."/>
    <s v="Ian"/>
    <s v="Neill"/>
    <x v="372"/>
    <x v="366"/>
    <s v="No"/>
    <x v="0"/>
    <x v="0"/>
    <x v="0"/>
    <x v="1"/>
    <x v="0"/>
    <x v="1"/>
    <n v="0"/>
    <n v="1837.28"/>
    <x v="2"/>
    <s v="Tier - 2"/>
    <x v="0"/>
    <d v="1999-12-12T00:00:00"/>
    <x v="35"/>
    <x v="0"/>
    <x v="2162"/>
  </r>
  <r>
    <s v="ID2167"/>
    <s v="Mr."/>
    <s v="Tadese"/>
    <s v="Tola"/>
    <x v="473"/>
    <x v="366"/>
    <s v="No"/>
    <x v="0"/>
    <x v="1"/>
    <x v="3"/>
    <x v="1"/>
    <x v="2"/>
    <x v="1"/>
    <n v="1"/>
    <n v="1837.24"/>
    <x v="2"/>
    <s v="Tier - 2"/>
    <x v="3"/>
    <d v="2003-08-04T00:00:00"/>
    <x v="39"/>
    <x v="0"/>
    <x v="2163"/>
  </r>
  <r>
    <s v="ID2168"/>
    <s v="Mr."/>
    <s v="Jonathan"/>
    <s v="Briskman"/>
    <x v="405"/>
    <x v="89"/>
    <s v="No"/>
    <x v="0"/>
    <x v="1"/>
    <x v="3"/>
    <x v="1"/>
    <x v="2"/>
    <x v="2"/>
    <n v="1"/>
    <n v="1832.09"/>
    <x v="2"/>
    <s v="Tier - 3"/>
    <x v="3"/>
    <d v="2003-08-11T00:00:00"/>
    <x v="39"/>
    <x v="0"/>
    <x v="2164"/>
  </r>
  <r>
    <s v="ID2169"/>
    <s v="Mr."/>
    <s v="Dathan"/>
    <s v="Ritzenhein"/>
    <x v="169"/>
    <x v="299"/>
    <s v="No"/>
    <x v="0"/>
    <x v="0"/>
    <x v="0"/>
    <x v="1"/>
    <x v="0"/>
    <x v="2"/>
    <n v="0"/>
    <n v="1826.84"/>
    <x v="2"/>
    <s v="Tier - 2"/>
    <x v="3"/>
    <d v="1999-10-01T00:00:00"/>
    <x v="35"/>
    <x v="0"/>
    <x v="2165"/>
  </r>
  <r>
    <s v="ID2170"/>
    <s v="Mr."/>
    <s v="Eric"/>
    <s v="Malkowski"/>
    <x v="84"/>
    <x v="332"/>
    <s v="No"/>
    <x v="0"/>
    <x v="0"/>
    <x v="0"/>
    <x v="1"/>
    <x v="0"/>
    <x v="2"/>
    <n v="0"/>
    <n v="1824.29"/>
    <x v="2"/>
    <s v="Tier - 3"/>
    <x v="0"/>
    <d v="1999-11-17T00:00:00"/>
    <x v="35"/>
    <x v="0"/>
    <x v="2166"/>
  </r>
  <r>
    <s v="ID2171"/>
    <s v="Ms."/>
    <s v="Allison"/>
    <s v="Andreyko"/>
    <x v="1257"/>
    <x v="24"/>
    <s v="No"/>
    <x v="1"/>
    <x v="0"/>
    <x v="3"/>
    <x v="1"/>
    <x v="1"/>
    <x v="2"/>
    <n v="0"/>
    <n v="1822.54"/>
    <x v="2"/>
    <s v="Tier - 1"/>
    <x v="1"/>
    <d v="2004-08-19T00:00:00"/>
    <x v="41"/>
    <x v="2"/>
    <x v="2167"/>
  </r>
  <r>
    <s v="ID2172"/>
    <s v="Mr."/>
    <s v="Paul"/>
    <s v="Landry"/>
    <x v="1171"/>
    <x v="253"/>
    <s v="No"/>
    <x v="0"/>
    <x v="0"/>
    <x v="0"/>
    <x v="1"/>
    <x v="1"/>
    <x v="2"/>
    <n v="0"/>
    <n v="1815.88"/>
    <x v="2"/>
    <s v="Tier - 3"/>
    <x v="0"/>
    <d v="1999-09-25T00:00:00"/>
    <x v="35"/>
    <x v="0"/>
    <x v="2168"/>
  </r>
  <r>
    <s v="ID2173"/>
    <s v="Mr."/>
    <s v="Aaron"/>
    <s v="Lozier"/>
    <x v="252"/>
    <x v="397"/>
    <s v="No"/>
    <x v="0"/>
    <x v="0"/>
    <x v="0"/>
    <x v="1"/>
    <x v="1"/>
    <x v="0"/>
    <n v="0"/>
    <n v="1769.53"/>
    <x v="2"/>
    <s v="Tier - 3"/>
    <x v="1"/>
    <d v="2002-12-13T00:00:00"/>
    <x v="43"/>
    <x v="0"/>
    <x v="2169"/>
  </r>
  <r>
    <s v="ID2174"/>
    <s v="Ms."/>
    <s v="Caitlin"/>
    <s v="O'Brien"/>
    <x v="1258"/>
    <x v="66"/>
    <s v="No"/>
    <x v="0"/>
    <x v="1"/>
    <x v="3"/>
    <x v="1"/>
    <x v="0"/>
    <x v="2"/>
    <n v="0"/>
    <n v="1759.34"/>
    <x v="2"/>
    <s v="Tier - 1"/>
    <x v="3"/>
    <d v="2003-11-19T00:00:00"/>
    <x v="39"/>
    <x v="0"/>
    <x v="2170"/>
  </r>
  <r>
    <s v="ID2175"/>
    <s v="Mr."/>
    <s v="Harald"/>
    <s v="Rodas"/>
    <x v="1259"/>
    <x v="70"/>
    <s v="No"/>
    <x v="0"/>
    <x v="0"/>
    <x v="3"/>
    <x v="1"/>
    <x v="1"/>
    <x v="2"/>
    <n v="0"/>
    <n v="1756.6"/>
    <x v="2"/>
    <s v="Tier - 3"/>
    <x v="0"/>
    <d v="1998-10-07T00:00:00"/>
    <x v="44"/>
    <x v="0"/>
    <x v="2171"/>
  </r>
  <r>
    <s v="ID2176"/>
    <s v="Ms."/>
    <s v="Siobhan"/>
    <s v="O'Connor"/>
    <x v="174"/>
    <x v="226"/>
    <s v="No"/>
    <x v="0"/>
    <x v="1"/>
    <x v="3"/>
    <x v="1"/>
    <x v="0"/>
    <x v="2"/>
    <n v="0"/>
    <n v="1748.77"/>
    <x v="2"/>
    <s v="Tier - 1"/>
    <x v="3"/>
    <d v="2003-09-26T00:00:00"/>
    <x v="39"/>
    <x v="0"/>
    <x v="2172"/>
  </r>
  <r>
    <s v="ID2177"/>
    <s v="Ms."/>
    <s v="Andrea"/>
    <s v="White"/>
    <x v="356"/>
    <x v="228"/>
    <s v="No"/>
    <x v="0"/>
    <x v="1"/>
    <x v="3"/>
    <x v="1"/>
    <x v="1"/>
    <x v="2"/>
    <n v="0"/>
    <n v="1744.47"/>
    <x v="2"/>
    <s v="Tier - 1"/>
    <x v="3"/>
    <d v="2003-07-28T00:00:00"/>
    <x v="39"/>
    <x v="0"/>
    <x v="2173"/>
  </r>
  <r>
    <s v="ID2178"/>
    <s v="Ms."/>
    <s v="Marie"/>
    <s v="Davenport"/>
    <x v="692"/>
    <x v="561"/>
    <s v="No"/>
    <x v="0"/>
    <x v="1"/>
    <x v="3"/>
    <x v="1"/>
    <x v="1"/>
    <x v="1"/>
    <n v="0"/>
    <n v="1743.21"/>
    <x v="2"/>
    <s v="Tier - 1"/>
    <x v="3"/>
    <d v="2003-07-25T00:00:00"/>
    <x v="39"/>
    <x v="0"/>
    <x v="2174"/>
  </r>
  <r>
    <s v="ID2179"/>
    <s v="Ms."/>
    <s v="Rachel"/>
    <s v="Karmen"/>
    <x v="278"/>
    <x v="134"/>
    <s v="No"/>
    <x v="0"/>
    <x v="1"/>
    <x v="3"/>
    <x v="1"/>
    <x v="2"/>
    <x v="2"/>
    <n v="0"/>
    <n v="1737.38"/>
    <x v="2"/>
    <s v="Tier - 2"/>
    <x v="3"/>
    <d v="2003-11-14T00:00:00"/>
    <x v="39"/>
    <x v="0"/>
    <x v="2175"/>
  </r>
  <r>
    <s v="ID2180"/>
    <s v="Ms."/>
    <s v="Emma"/>
    <s v="Miller"/>
    <x v="856"/>
    <x v="39"/>
    <s v="No"/>
    <x v="0"/>
    <x v="1"/>
    <x v="3"/>
    <x v="1"/>
    <x v="2"/>
    <x v="2"/>
    <n v="0"/>
    <n v="1731.68"/>
    <x v="2"/>
    <s v="Tier - 2"/>
    <x v="3"/>
    <d v="2003-11-09T00:00:00"/>
    <x v="39"/>
    <x v="0"/>
    <x v="2176"/>
  </r>
  <r>
    <s v="ID2181"/>
    <s v="Ms."/>
    <s v="Kiersten"/>
    <s v="Lippmann"/>
    <x v="1260"/>
    <x v="633"/>
    <s v="No"/>
    <x v="0"/>
    <x v="1"/>
    <x v="3"/>
    <x v="1"/>
    <x v="2"/>
    <x v="2"/>
    <n v="0"/>
    <n v="1728.9"/>
    <x v="2"/>
    <s v="Tier - 2"/>
    <x v="3"/>
    <d v="2003-09-01T00:00:00"/>
    <x v="39"/>
    <x v="0"/>
    <x v="2177"/>
  </r>
  <r>
    <s v="ID2182"/>
    <s v="Ms."/>
    <s v="Rachael"/>
    <s v="Klehm"/>
    <x v="1031"/>
    <x v="188"/>
    <s v="No"/>
    <x v="0"/>
    <x v="1"/>
    <x v="3"/>
    <x v="1"/>
    <x v="3"/>
    <x v="2"/>
    <n v="0"/>
    <n v="1727.79"/>
    <x v="2"/>
    <s v="Tier - 3"/>
    <x v="3"/>
    <d v="2003-11-21T00:00:00"/>
    <x v="39"/>
    <x v="0"/>
    <x v="2178"/>
  </r>
  <r>
    <s v="ID2183"/>
    <s v="Mr."/>
    <s v="Timothy"/>
    <s v="Murphy"/>
    <x v="40"/>
    <x v="412"/>
    <s v="No"/>
    <x v="1"/>
    <x v="0"/>
    <x v="3"/>
    <x v="1"/>
    <x v="0"/>
    <x v="1"/>
    <n v="1"/>
    <n v="1727.54"/>
    <x v="2"/>
    <s v="Tier - 1"/>
    <x v="0"/>
    <d v="2004-09-09T00:00:00"/>
    <x v="41"/>
    <x v="2"/>
    <x v="2179"/>
  </r>
  <r>
    <s v="ID2184"/>
    <s v="Mr."/>
    <s v="Lelisa"/>
    <s v="Desisa"/>
    <x v="1261"/>
    <x v="93"/>
    <s v="No"/>
    <x v="1"/>
    <x v="0"/>
    <x v="3"/>
    <x v="1"/>
    <x v="0"/>
    <x v="2"/>
    <n v="1"/>
    <n v="1725.55"/>
    <x v="2"/>
    <s v="Tier - 2"/>
    <x v="0"/>
    <d v="2004-10-21T00:00:00"/>
    <x v="41"/>
    <x v="2"/>
    <x v="2180"/>
  </r>
  <r>
    <s v="ID2185"/>
    <s v="Mr."/>
    <s v="Nate"/>
    <s v="Brooks"/>
    <x v="848"/>
    <x v="299"/>
    <s v="No"/>
    <x v="1"/>
    <x v="0"/>
    <x v="3"/>
    <x v="1"/>
    <x v="0"/>
    <x v="2"/>
    <n v="1"/>
    <n v="1720.35"/>
    <x v="2"/>
    <s v="Tier - 3"/>
    <x v="0"/>
    <d v="2004-09-11T00:00:00"/>
    <x v="41"/>
    <x v="2"/>
    <x v="2181"/>
  </r>
  <r>
    <s v="ID2186"/>
    <s v="Mr."/>
    <s v="Chris"/>
    <s v="Stone"/>
    <x v="891"/>
    <x v="540"/>
    <s v="No"/>
    <x v="1"/>
    <x v="0"/>
    <x v="3"/>
    <x v="1"/>
    <x v="1"/>
    <x v="2"/>
    <n v="1"/>
    <n v="1719.44"/>
    <x v="2"/>
    <s v="Tier - 3"/>
    <x v="0"/>
    <d v="2004-06-10T00:00:00"/>
    <x v="41"/>
    <x v="2"/>
    <x v="2182"/>
  </r>
  <r>
    <s v="ID2187"/>
    <s v="Mr."/>
    <s v="Scott"/>
    <s v="Weispfennig"/>
    <x v="191"/>
    <x v="79"/>
    <s v="No"/>
    <x v="1"/>
    <x v="0"/>
    <x v="3"/>
    <x v="1"/>
    <x v="1"/>
    <x v="2"/>
    <n v="0"/>
    <n v="1712.23"/>
    <x v="2"/>
    <s v="Tier - 1"/>
    <x v="4"/>
    <d v="2004-09-21T00:00:00"/>
    <x v="41"/>
    <x v="2"/>
    <x v="2183"/>
  </r>
  <r>
    <s v="ID2188"/>
    <s v="Mr."/>
    <s v="Kevin"/>
    <s v="Sorrell"/>
    <x v="1262"/>
    <x v="133"/>
    <s v="No"/>
    <x v="1"/>
    <x v="0"/>
    <x v="3"/>
    <x v="1"/>
    <x v="2"/>
    <x v="2"/>
    <n v="1"/>
    <n v="1711.03"/>
    <x v="2"/>
    <s v="Tier - 3"/>
    <x v="0"/>
    <d v="2004-09-19T00:00:00"/>
    <x v="41"/>
    <x v="2"/>
    <x v="2184"/>
  </r>
  <r>
    <s v="ID2189"/>
    <s v="Mr."/>
    <s v="Erik"/>
    <s v="Morris"/>
    <x v="379"/>
    <x v="173"/>
    <s v="No"/>
    <x v="1"/>
    <x v="0"/>
    <x v="3"/>
    <x v="1"/>
    <x v="1"/>
    <x v="2"/>
    <n v="0"/>
    <n v="1708.93"/>
    <x v="2"/>
    <s v="Tier - 1"/>
    <x v="9"/>
    <d v="2004-12-12T00:00:00"/>
    <x v="41"/>
    <x v="2"/>
    <x v="2185"/>
  </r>
  <r>
    <s v="ID2190"/>
    <s v="Mr."/>
    <s v="Shawn"/>
    <s v="Marek"/>
    <x v="247"/>
    <x v="107"/>
    <s v="No"/>
    <x v="1"/>
    <x v="0"/>
    <x v="3"/>
    <x v="1"/>
    <x v="1"/>
    <x v="2"/>
    <n v="0"/>
    <n v="1708"/>
    <x v="2"/>
    <s v="Tier - 2"/>
    <x v="4"/>
    <d v="2004-10-17T00:00:00"/>
    <x v="41"/>
    <x v="2"/>
    <x v="2186"/>
  </r>
  <r>
    <s v="ID2191"/>
    <s v="Mr."/>
    <s v="Vajin"/>
    <s v="Armstrong"/>
    <x v="711"/>
    <x v="173"/>
    <s v="No"/>
    <x v="1"/>
    <x v="0"/>
    <x v="3"/>
    <x v="1"/>
    <x v="2"/>
    <x v="2"/>
    <n v="0"/>
    <n v="1705.62"/>
    <x v="1"/>
    <s v="Tier - 2"/>
    <x v="5"/>
    <d v="2004-12-06T00:00:00"/>
    <x v="41"/>
    <x v="2"/>
    <x v="2187"/>
  </r>
  <r>
    <s v="ID2192"/>
    <s v="Mr."/>
    <s v="John"/>
    <s v="Werner"/>
    <x v="564"/>
    <x v="133"/>
    <s v="No"/>
    <x v="1"/>
    <x v="0"/>
    <x v="3"/>
    <x v="1"/>
    <x v="2"/>
    <x v="2"/>
    <n v="0"/>
    <n v="1704.7"/>
    <x v="1"/>
    <s v="Tier - 3"/>
    <x v="10"/>
    <d v="2004-12-14T00:00:00"/>
    <x v="41"/>
    <x v="2"/>
    <x v="2188"/>
  </r>
  <r>
    <s v="ID2193"/>
    <s v="Mr."/>
    <s v="Kevin"/>
    <s v="Gries"/>
    <x v="335"/>
    <x v="388"/>
    <s v="No"/>
    <x v="1"/>
    <x v="0"/>
    <x v="3"/>
    <x v="1"/>
    <x v="2"/>
    <x v="2"/>
    <n v="0"/>
    <n v="1704.57"/>
    <x v="1"/>
    <s v="Tier - 1"/>
    <x v="4"/>
    <d v="2004-11-07T00:00:00"/>
    <x v="41"/>
    <x v="2"/>
    <x v="2189"/>
  </r>
  <r>
    <s v="ID2194"/>
    <s v="Mr."/>
    <s v="Kirby"/>
    <s v="Mills"/>
    <x v="675"/>
    <x v="164"/>
    <s v="No"/>
    <x v="1"/>
    <x v="0"/>
    <x v="3"/>
    <x v="1"/>
    <x v="2"/>
    <x v="2"/>
    <n v="0"/>
    <n v="1702.46"/>
    <x v="1"/>
    <s v="Tier - 3"/>
    <x v="9"/>
    <d v="2004-12-10T00:00:00"/>
    <x v="41"/>
    <x v="2"/>
    <x v="2190"/>
  </r>
  <r>
    <s v="ID2195"/>
    <s v="Mr."/>
    <s v="J"/>
    <s v="Penny"/>
    <x v="1263"/>
    <x v="576"/>
    <s v="No"/>
    <x v="1"/>
    <x v="0"/>
    <x v="3"/>
    <x v="1"/>
    <x v="3"/>
    <x v="2"/>
    <n v="0"/>
    <n v="1694.8"/>
    <x v="1"/>
    <s v="Tier - 2"/>
    <x v="5"/>
    <d v="2004-11-17T00:00:00"/>
    <x v="41"/>
    <x v="2"/>
    <x v="2191"/>
  </r>
  <r>
    <s v="ID2196"/>
    <s v="Mr."/>
    <s v="Dustin"/>
    <s v="Hicks"/>
    <x v="815"/>
    <x v="203"/>
    <s v="No"/>
    <x v="1"/>
    <x v="0"/>
    <x v="3"/>
    <x v="1"/>
    <x v="0"/>
    <x v="2"/>
    <n v="0"/>
    <n v="1682.6"/>
    <x v="1"/>
    <s v="Tier - 2"/>
    <x v="3"/>
    <d v="2000-10-21T00:00:00"/>
    <x v="21"/>
    <x v="0"/>
    <x v="2192"/>
  </r>
  <r>
    <s v="ID2197"/>
    <s v="Mr."/>
    <s v="Anthony"/>
    <s v="Masayesva"/>
    <x v="1261"/>
    <x v="272"/>
    <s v="No"/>
    <x v="1"/>
    <x v="0"/>
    <x v="3"/>
    <x v="1"/>
    <x v="0"/>
    <x v="1"/>
    <n v="0"/>
    <n v="1674.63"/>
    <x v="1"/>
    <s v="Tier - 2"/>
    <x v="0"/>
    <d v="2000-06-10T00:00:00"/>
    <x v="21"/>
    <x v="0"/>
    <x v="2193"/>
  </r>
  <r>
    <s v="ID2198"/>
    <s v="Mr."/>
    <s v="Ryan"/>
    <s v="Paavola"/>
    <x v="480"/>
    <x v="74"/>
    <s v="Yes"/>
    <x v="1"/>
    <x v="0"/>
    <x v="3"/>
    <x v="1"/>
    <x v="1"/>
    <x v="1"/>
    <n v="0"/>
    <n v="1665"/>
    <x v="1"/>
    <s v="Tier - 2"/>
    <x v="0"/>
    <d v="2000-10-23T00:00:00"/>
    <x v="21"/>
    <x v="0"/>
    <x v="2194"/>
  </r>
  <r>
    <s v="ID2199"/>
    <s v="Mr."/>
    <s v="Eric"/>
    <s v="Gehlsen"/>
    <x v="4"/>
    <x v="67"/>
    <s v="No"/>
    <x v="0"/>
    <x v="1"/>
    <x v="3"/>
    <x v="1"/>
    <x v="0"/>
    <x v="2"/>
    <n v="0"/>
    <n v="1646.43"/>
    <x v="1"/>
    <s v="Tier - 1"/>
    <x v="1"/>
    <d v="2003-12-30T00:00:00"/>
    <x v="39"/>
    <x v="0"/>
    <x v="2195"/>
  </r>
  <r>
    <s v="ID2200"/>
    <s v="Mr."/>
    <s v="Connor"/>
    <s v="Roche"/>
    <x v="375"/>
    <x v="500"/>
    <s v="No"/>
    <x v="0"/>
    <x v="1"/>
    <x v="3"/>
    <x v="1"/>
    <x v="0"/>
    <x v="2"/>
    <n v="0"/>
    <n v="1639.56"/>
    <x v="1"/>
    <s v="Tier - 2"/>
    <x v="1"/>
    <d v="2003-08-21T00:00:00"/>
    <x v="39"/>
    <x v="0"/>
    <x v="2196"/>
  </r>
  <r>
    <s v="ID2201"/>
    <s v="Mr."/>
    <s v="Patrick"/>
    <s v="Hearn"/>
    <x v="375"/>
    <x v="550"/>
    <s v="No"/>
    <x v="0"/>
    <x v="1"/>
    <x v="3"/>
    <x v="1"/>
    <x v="0"/>
    <x v="2"/>
    <n v="0"/>
    <n v="1639.56"/>
    <x v="1"/>
    <s v="Tier - 2"/>
    <x v="1"/>
    <d v="2003-09-16T00:00:00"/>
    <x v="39"/>
    <x v="0"/>
    <x v="2197"/>
  </r>
  <r>
    <s v="ID2202"/>
    <s v="Mr."/>
    <s v="Tyler"/>
    <s v="Dimson"/>
    <x v="422"/>
    <x v="321"/>
    <s v="No"/>
    <x v="0"/>
    <x v="1"/>
    <x v="3"/>
    <x v="1"/>
    <x v="1"/>
    <x v="2"/>
    <n v="0"/>
    <n v="1635.73"/>
    <x v="1"/>
    <s v="Tier - 3"/>
    <x v="1"/>
    <d v="2003-12-30T00:00:00"/>
    <x v="39"/>
    <x v="0"/>
    <x v="2198"/>
  </r>
  <r>
    <s v="ID2203"/>
    <s v="Ms."/>
    <s v="Deborah"/>
    <s v="Slason"/>
    <x v="1095"/>
    <x v="315"/>
    <s v="No"/>
    <x v="1"/>
    <x v="0"/>
    <x v="3"/>
    <x v="1"/>
    <x v="0"/>
    <x v="2"/>
    <n v="0"/>
    <n v="1634.57"/>
    <x v="1"/>
    <s v="Tier - 2"/>
    <x v="0"/>
    <d v="2004-06-13T00:00:00"/>
    <x v="41"/>
    <x v="2"/>
    <x v="2199"/>
  </r>
  <r>
    <s v="ID2204"/>
    <s v="Ms."/>
    <s v="Andrea"/>
    <s v="Gibson"/>
    <x v="754"/>
    <x v="214"/>
    <s v="No"/>
    <x v="1"/>
    <x v="0"/>
    <x v="3"/>
    <x v="1"/>
    <x v="0"/>
    <x v="1"/>
    <n v="0"/>
    <n v="1633.96"/>
    <x v="1"/>
    <s v="Tier - 1"/>
    <x v="0"/>
    <d v="2004-08-08T00:00:00"/>
    <x v="41"/>
    <x v="2"/>
    <x v="2200"/>
  </r>
  <r>
    <s v="ID2205"/>
    <s v="Ms."/>
    <s v="Elleree"/>
    <s v="Erdos"/>
    <x v="568"/>
    <x v="336"/>
    <s v="No"/>
    <x v="1"/>
    <x v="0"/>
    <x v="3"/>
    <x v="1"/>
    <x v="0"/>
    <x v="1"/>
    <n v="0"/>
    <n v="1633.04"/>
    <x v="1"/>
    <s v="Tier - 2"/>
    <x v="0"/>
    <d v="2004-12-13T00:00:00"/>
    <x v="41"/>
    <x v="2"/>
    <x v="2201"/>
  </r>
  <r>
    <s v="ID2206"/>
    <s v="Mr."/>
    <s v="Brandon"/>
    <s v="Cushman"/>
    <x v="417"/>
    <x v="161"/>
    <s v="No"/>
    <x v="0"/>
    <x v="1"/>
    <x v="3"/>
    <x v="1"/>
    <x v="1"/>
    <x v="2"/>
    <n v="0"/>
    <n v="1632.56"/>
    <x v="1"/>
    <s v="Tier - 2"/>
    <x v="1"/>
    <d v="2003-09-16T00:00:00"/>
    <x v="39"/>
    <x v="0"/>
    <x v="2202"/>
  </r>
  <r>
    <s v="ID2207"/>
    <s v="Mr."/>
    <s v="Steve"/>
    <s v="Hammel"/>
    <x v="524"/>
    <x v="300"/>
    <s v="No"/>
    <x v="0"/>
    <x v="1"/>
    <x v="3"/>
    <x v="1"/>
    <x v="1"/>
    <x v="1"/>
    <n v="0"/>
    <n v="1632.04"/>
    <x v="1"/>
    <s v="Tier - 2"/>
    <x v="1"/>
    <d v="2003-10-03T00:00:00"/>
    <x v="39"/>
    <x v="0"/>
    <x v="2203"/>
  </r>
  <r>
    <s v="ID2208"/>
    <s v="Ms."/>
    <s v="Nina"/>
    <s v="Ytterstad"/>
    <x v="166"/>
    <x v="125"/>
    <s v="No"/>
    <x v="1"/>
    <x v="0"/>
    <x v="3"/>
    <x v="1"/>
    <x v="0"/>
    <x v="2"/>
    <n v="0"/>
    <n v="1631.82"/>
    <x v="1"/>
    <s v="Tier - 1"/>
    <x v="0"/>
    <d v="2004-07-09T00:00:00"/>
    <x v="41"/>
    <x v="2"/>
    <x v="2204"/>
  </r>
  <r>
    <s v="ID2209"/>
    <s v="Ms."/>
    <s v="Dani"/>
    <s v="Prince"/>
    <x v="168"/>
    <x v="212"/>
    <s v="No"/>
    <x v="1"/>
    <x v="0"/>
    <x v="3"/>
    <x v="1"/>
    <x v="0"/>
    <x v="2"/>
    <n v="0"/>
    <n v="1631.67"/>
    <x v="1"/>
    <s v="Tier - 3"/>
    <x v="0"/>
    <d v="2004-12-05T00:00:00"/>
    <x v="41"/>
    <x v="2"/>
    <x v="2205"/>
  </r>
  <r>
    <s v="ID2210"/>
    <s v="Ms."/>
    <s v="Jennifer"/>
    <s v="Freeman"/>
    <x v="172"/>
    <x v="206"/>
    <s v="No"/>
    <x v="1"/>
    <x v="0"/>
    <x v="3"/>
    <x v="1"/>
    <x v="0"/>
    <x v="2"/>
    <n v="0"/>
    <n v="1629.83"/>
    <x v="1"/>
    <s v="Tier - 2"/>
    <x v="0"/>
    <d v="2004-10-04T00:00:00"/>
    <x v="41"/>
    <x v="2"/>
    <x v="2206"/>
  </r>
  <r>
    <s v="ID2211"/>
    <s v="Mr."/>
    <s v="Martin"/>
    <s v="Petrulak"/>
    <x v="361"/>
    <x v="251"/>
    <s v="No"/>
    <x v="0"/>
    <x v="1"/>
    <x v="3"/>
    <x v="1"/>
    <x v="2"/>
    <x v="2"/>
    <n v="0"/>
    <n v="1628.47"/>
    <x v="1"/>
    <s v="Tier - 1"/>
    <x v="1"/>
    <d v="2003-07-17T00:00:00"/>
    <x v="39"/>
    <x v="0"/>
    <x v="2207"/>
  </r>
  <r>
    <s v="ID2212"/>
    <s v="Mr."/>
    <s v="Steve"/>
    <s v="Lloyd"/>
    <x v="491"/>
    <x v="34"/>
    <s v="No"/>
    <x v="0"/>
    <x v="1"/>
    <x v="3"/>
    <x v="1"/>
    <x v="2"/>
    <x v="1"/>
    <n v="0"/>
    <n v="1627.28"/>
    <x v="1"/>
    <s v="Tier - 2"/>
    <x v="1"/>
    <d v="2003-12-04T00:00:00"/>
    <x v="39"/>
    <x v="0"/>
    <x v="2208"/>
  </r>
  <r>
    <s v="ID2213"/>
    <s v="Mr."/>
    <s v="Christopher"/>
    <s v="Zablocki"/>
    <x v="1264"/>
    <x v="102"/>
    <s v="No"/>
    <x v="0"/>
    <x v="1"/>
    <x v="3"/>
    <x v="1"/>
    <x v="2"/>
    <x v="2"/>
    <n v="0"/>
    <n v="1625.43"/>
    <x v="1"/>
    <s v="Tier - 3"/>
    <x v="1"/>
    <d v="2003-09-09T00:00:00"/>
    <x v="39"/>
    <x v="0"/>
    <x v="2209"/>
  </r>
  <r>
    <s v="ID2214"/>
    <s v="Ms."/>
    <s v="Kathryn"/>
    <s v="Van"/>
    <x v="32"/>
    <x v="141"/>
    <s v="No"/>
    <x v="1"/>
    <x v="0"/>
    <x v="3"/>
    <x v="1"/>
    <x v="0"/>
    <x v="2"/>
    <n v="0"/>
    <n v="1622.19"/>
    <x v="1"/>
    <s v="Tier - 1"/>
    <x v="0"/>
    <d v="2004-07-25T00:00:00"/>
    <x v="41"/>
    <x v="2"/>
    <x v="2210"/>
  </r>
  <r>
    <s v="ID2215"/>
    <s v="Ms."/>
    <s v="Emily"/>
    <s v="Babay"/>
    <x v="201"/>
    <x v="214"/>
    <s v="No"/>
    <x v="1"/>
    <x v="0"/>
    <x v="3"/>
    <x v="1"/>
    <x v="0"/>
    <x v="1"/>
    <n v="0"/>
    <n v="1621.88"/>
    <x v="1"/>
    <s v="Tier - 2"/>
    <x v="0"/>
    <d v="2004-08-21T00:00:00"/>
    <x v="41"/>
    <x v="2"/>
    <x v="2211"/>
  </r>
  <r>
    <s v="ID2216"/>
    <s v="Mr."/>
    <s v="Trent"/>
    <s v="Taylor"/>
    <x v="1265"/>
    <x v="662"/>
    <s v="No"/>
    <x v="0"/>
    <x v="1"/>
    <x v="3"/>
    <x v="1"/>
    <x v="3"/>
    <x v="2"/>
    <n v="0"/>
    <n v="1621.34"/>
    <x v="1"/>
    <s v="Tier - 2"/>
    <x v="1"/>
    <d v="2003-09-14T00:00:00"/>
    <x v="39"/>
    <x v="0"/>
    <x v="2212"/>
  </r>
  <r>
    <s v="ID2217"/>
    <s v="Ms."/>
    <s v="Jennifer"/>
    <s v="Smith"/>
    <x v="1266"/>
    <x v="330"/>
    <s v="Yes"/>
    <x v="0"/>
    <x v="0"/>
    <x v="3"/>
    <x v="1"/>
    <x v="2"/>
    <x v="1"/>
    <n v="0"/>
    <n v="1617.16"/>
    <x v="1"/>
    <s v="Tier - 1"/>
    <x v="0"/>
    <d v="1995-08-05T00:00:00"/>
    <x v="40"/>
    <x v="0"/>
    <x v="2213"/>
  </r>
  <r>
    <s v="ID2218"/>
    <s v="Ms."/>
    <s v="Polly"/>
    <s v="Moody"/>
    <x v="1137"/>
    <x v="31"/>
    <s v="No"/>
    <x v="1"/>
    <x v="0"/>
    <x v="3"/>
    <x v="1"/>
    <x v="1"/>
    <x v="2"/>
    <n v="0"/>
    <n v="1615.77"/>
    <x v="1"/>
    <s v="Tier - 1"/>
    <x v="0"/>
    <d v="2004-07-22T00:00:00"/>
    <x v="41"/>
    <x v="2"/>
    <x v="2214"/>
  </r>
  <r>
    <s v="ID2219"/>
    <s v="Ms."/>
    <s v="Elizabeth"/>
    <s v="Swierzbinski"/>
    <x v="1267"/>
    <x v="85"/>
    <s v="No"/>
    <x v="1"/>
    <x v="0"/>
    <x v="3"/>
    <x v="1"/>
    <x v="2"/>
    <x v="1"/>
    <n v="0"/>
    <n v="1607.51"/>
    <x v="1"/>
    <s v="Tier - 3"/>
    <x v="0"/>
    <d v="2004-11-19T00:00:00"/>
    <x v="41"/>
    <x v="2"/>
    <x v="2215"/>
  </r>
  <r>
    <s v="ID2220"/>
    <s v="Ms."/>
    <s v="Tiffany"/>
    <s v="Schwartz"/>
    <x v="1268"/>
    <x v="325"/>
    <s v="No"/>
    <x v="0"/>
    <x v="0"/>
    <x v="3"/>
    <x v="1"/>
    <x v="2"/>
    <x v="2"/>
    <n v="0"/>
    <n v="1566.88"/>
    <x v="1"/>
    <s v="Tier - 1"/>
    <x v="0"/>
    <d v="1992-09-22T00:00:00"/>
    <x v="34"/>
    <x v="0"/>
    <x v="2216"/>
  </r>
  <r>
    <s v="ID2221"/>
    <s v="Mr."/>
    <s v="Cole"/>
    <s v="Sanseverino"/>
    <x v="172"/>
    <x v="67"/>
    <s v="Yes"/>
    <x v="0"/>
    <x v="0"/>
    <x v="0"/>
    <x v="1"/>
    <x v="0"/>
    <x v="2"/>
    <n v="0"/>
    <n v="1534.3"/>
    <x v="1"/>
    <s v="Tier - 2"/>
    <x v="0"/>
    <d v="2001-12-05T00:00:00"/>
    <x v="47"/>
    <x v="0"/>
    <x v="2217"/>
  </r>
  <r>
    <s v="ID2222"/>
    <s v="Mr."/>
    <s v="Matthew"/>
    <s v="Lawder"/>
    <x v="4"/>
    <x v="188"/>
    <s v="Yes"/>
    <x v="0"/>
    <x v="0"/>
    <x v="0"/>
    <x v="1"/>
    <x v="0"/>
    <x v="2"/>
    <n v="0"/>
    <n v="1532.47"/>
    <x v="1"/>
    <s v="Tier - 2"/>
    <x v="0"/>
    <d v="2001-06-02T00:00:00"/>
    <x v="21"/>
    <x v="0"/>
    <x v="2218"/>
  </r>
  <r>
    <s v="ID2223"/>
    <s v="Mr."/>
    <s v="Zachary"/>
    <s v="Young"/>
    <x v="1269"/>
    <x v="161"/>
    <s v="Yes"/>
    <x v="0"/>
    <x v="0"/>
    <x v="0"/>
    <x v="1"/>
    <x v="0"/>
    <x v="2"/>
    <n v="0"/>
    <n v="1526.31"/>
    <x v="1"/>
    <s v="Tier - 3"/>
    <x v="3"/>
    <d v="2001-07-07T00:00:00"/>
    <x v="47"/>
    <x v="0"/>
    <x v="2219"/>
  </r>
  <r>
    <s v="ID2224"/>
    <s v="Mr."/>
    <s v="Matthew"/>
    <s v="Hoerner"/>
    <x v="358"/>
    <x v="219"/>
    <s v="Yes"/>
    <x v="0"/>
    <x v="0"/>
    <x v="0"/>
    <x v="1"/>
    <x v="2"/>
    <x v="2"/>
    <n v="0"/>
    <n v="1515.34"/>
    <x v="1"/>
    <s v="Tier - 3"/>
    <x v="0"/>
    <d v="2001-08-25T00:00:00"/>
    <x v="47"/>
    <x v="0"/>
    <x v="2220"/>
  </r>
  <r>
    <s v="ID2225"/>
    <s v="Mr."/>
    <s v="Pat"/>
    <s v="Benson"/>
    <x v="1270"/>
    <x v="10"/>
    <s v="No"/>
    <x v="0"/>
    <x v="0"/>
    <x v="3"/>
    <x v="1"/>
    <x v="3"/>
    <x v="1"/>
    <n v="0"/>
    <n v="1497"/>
    <x v="1"/>
    <s v="Tier - 2"/>
    <x v="0"/>
    <d v="1998-06-19T00:00:00"/>
    <x v="44"/>
    <x v="0"/>
    <x v="2221"/>
  </r>
  <r>
    <s v="ID2226"/>
    <s v="Ms."/>
    <s v="Ashley"/>
    <s v="Horton"/>
    <x v="1271"/>
    <x v="70"/>
    <s v="Yes"/>
    <x v="0"/>
    <x v="0"/>
    <x v="3"/>
    <x v="1"/>
    <x v="3"/>
    <x v="2"/>
    <n v="0"/>
    <n v="1493"/>
    <x v="1"/>
    <s v="Tier - 3"/>
    <x v="0"/>
    <d v="1995-10-07T00:00:00"/>
    <x v="40"/>
    <x v="0"/>
    <x v="2222"/>
  </r>
  <r>
    <s v="ID2227"/>
    <s v="Ms."/>
    <s v="Elizabeth"/>
    <s v="McGraw"/>
    <x v="1272"/>
    <x v="167"/>
    <s v="Yes"/>
    <x v="0"/>
    <x v="1"/>
    <x v="3"/>
    <x v="1"/>
    <x v="3"/>
    <x v="2"/>
    <n v="0"/>
    <n v="1481"/>
    <x v="1"/>
    <s v="Tier - 1"/>
    <x v="1"/>
    <d v="1997-06-09T00:00:00"/>
    <x v="31"/>
    <x v="0"/>
    <x v="2223"/>
  </r>
  <r>
    <s v="ID2228"/>
    <s v="Ms."/>
    <s v="Rebecca"/>
    <s v="Beaulne"/>
    <x v="1273"/>
    <x v="146"/>
    <s v="No"/>
    <x v="0"/>
    <x v="0"/>
    <x v="3"/>
    <x v="1"/>
    <x v="3"/>
    <x v="2"/>
    <n v="0"/>
    <n v="1477"/>
    <x v="1"/>
    <s v="Tier - 1"/>
    <x v="0"/>
    <d v="1998-12-07T00:00:00"/>
    <x v="44"/>
    <x v="0"/>
    <x v="2224"/>
  </r>
  <r>
    <s v="ID2229"/>
    <s v="Ms."/>
    <s v="Ruth"/>
    <s v="Lunz"/>
    <x v="1274"/>
    <x v="450"/>
    <s v="No"/>
    <x v="0"/>
    <x v="1"/>
    <x v="3"/>
    <x v="1"/>
    <x v="2"/>
    <x v="2"/>
    <n v="0"/>
    <n v="1467"/>
    <x v="1"/>
    <s v="Tier - 2"/>
    <x v="0"/>
    <d v="2003-06-20T00:00:00"/>
    <x v="39"/>
    <x v="0"/>
    <x v="2225"/>
  </r>
  <r>
    <s v="ID2230"/>
    <s v="Mr."/>
    <s v="Gregory"/>
    <s v="Kyle"/>
    <x v="910"/>
    <x v="109"/>
    <s v="Yes"/>
    <x v="0"/>
    <x v="1"/>
    <x v="3"/>
    <x v="1"/>
    <x v="3"/>
    <x v="1"/>
    <n v="0"/>
    <n v="1445"/>
    <x v="1"/>
    <s v="Tier - 1"/>
    <x v="0"/>
    <d v="1997-06-19T00:00:00"/>
    <x v="31"/>
    <x v="0"/>
    <x v="2226"/>
  </r>
  <r>
    <s v="ID2231"/>
    <s v="Ms."/>
    <s v="Alexandra"/>
    <s v="Brackenwagen"/>
    <x v="279"/>
    <x v="40"/>
    <s v="No"/>
    <x v="1"/>
    <x v="0"/>
    <x v="3"/>
    <x v="1"/>
    <x v="3"/>
    <x v="2"/>
    <n v="0"/>
    <n v="1438"/>
    <x v="1"/>
    <s v="Tier - 2"/>
    <x v="0"/>
    <d v="2000-09-01T00:00:00"/>
    <x v="21"/>
    <x v="0"/>
    <x v="2227"/>
  </r>
  <r>
    <s v="ID2232"/>
    <s v="Ms."/>
    <s v="Hillary"/>
    <s v="Schmitt"/>
    <x v="1176"/>
    <x v="577"/>
    <s v="Yes"/>
    <x v="0"/>
    <x v="1"/>
    <x v="3"/>
    <x v="1"/>
    <x v="3"/>
    <x v="2"/>
    <n v="0"/>
    <n v="1422"/>
    <x v="1"/>
    <s v="Tier - 2"/>
    <x v="0"/>
    <d v="1997-12-05T00:00:00"/>
    <x v="31"/>
    <x v="0"/>
    <x v="2228"/>
  </r>
  <r>
    <s v="ID2233"/>
    <s v="Ms."/>
    <s v="Amy"/>
    <s v="Borden"/>
    <x v="1036"/>
    <x v="409"/>
    <s v="Yes"/>
    <x v="0"/>
    <x v="0"/>
    <x v="0"/>
    <x v="1"/>
    <x v="2"/>
    <x v="2"/>
    <n v="0"/>
    <n v="1421"/>
    <x v="1"/>
    <s v="Tier - 2"/>
    <x v="0"/>
    <d v="2001-08-23T00:00:00"/>
    <x v="47"/>
    <x v="0"/>
    <x v="2229"/>
  </r>
  <r>
    <s v="ID2234"/>
    <s v="Mr."/>
    <s v="Scott"/>
    <s v="McLean"/>
    <x v="1080"/>
    <x v="92"/>
    <s v="Yes"/>
    <x v="0"/>
    <x v="0"/>
    <x v="0"/>
    <x v="1"/>
    <x v="3"/>
    <x v="2"/>
    <n v="0"/>
    <n v="1417"/>
    <x v="1"/>
    <s v="Tier - 3"/>
    <x v="0"/>
    <d v="1996-06-23T00:00:00"/>
    <x v="45"/>
    <x v="0"/>
    <x v="2230"/>
  </r>
  <r>
    <s v="ID2235"/>
    <s v="Mr."/>
    <s v="John"/>
    <s v="Regan"/>
    <x v="1245"/>
    <x v="508"/>
    <s v="Yes"/>
    <x v="0"/>
    <x v="1"/>
    <x v="3"/>
    <x v="1"/>
    <x v="3"/>
    <x v="2"/>
    <n v="0"/>
    <n v="1402"/>
    <x v="1"/>
    <s v="Tier - 3"/>
    <x v="3"/>
    <d v="1997-10-27T00:00:00"/>
    <x v="31"/>
    <x v="0"/>
    <x v="2231"/>
  </r>
  <r>
    <s v="ID2236"/>
    <s v="Mr."/>
    <s v="Maaikel"/>
    <s v="Koenis"/>
    <x v="1275"/>
    <x v="24"/>
    <s v="No"/>
    <x v="0"/>
    <x v="0"/>
    <x v="3"/>
    <x v="1"/>
    <x v="2"/>
    <x v="2"/>
    <n v="0"/>
    <n v="1400.44"/>
    <x v="1"/>
    <s v="Tier - 2"/>
    <x v="0"/>
    <d v="1998-09-05T00:00:00"/>
    <x v="44"/>
    <x v="0"/>
    <x v="2232"/>
  </r>
  <r>
    <s v="ID2237"/>
    <s v="Mr."/>
    <s v="Daniel"/>
    <s v="Kittaka"/>
    <x v="161"/>
    <x v="663"/>
    <s v="No"/>
    <x v="0"/>
    <x v="0"/>
    <x v="0"/>
    <x v="1"/>
    <x v="0"/>
    <x v="0"/>
    <n v="0"/>
    <n v="1391.53"/>
    <x v="1"/>
    <s v="Tier - 1"/>
    <x v="0"/>
    <d v="2002-12-22T00:00:00"/>
    <x v="43"/>
    <x v="0"/>
    <x v="2233"/>
  </r>
  <r>
    <s v="ID2238"/>
    <s v="Mr."/>
    <s v="Christopher"/>
    <s v="Concannon"/>
    <x v="1151"/>
    <x v="496"/>
    <s v="No"/>
    <x v="0"/>
    <x v="0"/>
    <x v="0"/>
    <x v="1"/>
    <x v="2"/>
    <x v="0"/>
    <n v="0"/>
    <n v="1390"/>
    <x v="1"/>
    <s v="Tier - 2"/>
    <x v="0"/>
    <d v="2002-11-14T00:00:00"/>
    <x v="43"/>
    <x v="0"/>
    <x v="2234"/>
  </r>
  <r>
    <s v="ID2239"/>
    <s v="Mr."/>
    <s v="William"/>
    <s v="Johnson"/>
    <x v="1276"/>
    <x v="21"/>
    <s v="No"/>
    <x v="0"/>
    <x v="0"/>
    <x v="0"/>
    <x v="1"/>
    <x v="2"/>
    <x v="1"/>
    <n v="0"/>
    <n v="1389"/>
    <x v="1"/>
    <s v="Tier - 2"/>
    <x v="0"/>
    <d v="1999-07-06T00:00:00"/>
    <x v="35"/>
    <x v="0"/>
    <x v="2235"/>
  </r>
  <r>
    <s v="ID2240"/>
    <s v="Ms."/>
    <s v="Lyndsy"/>
    <s v="Schultz"/>
    <x v="1277"/>
    <x v="564"/>
    <s v="No"/>
    <x v="0"/>
    <x v="0"/>
    <x v="0"/>
    <x v="1"/>
    <x v="3"/>
    <x v="0"/>
    <n v="0"/>
    <n v="1382"/>
    <x v="1"/>
    <s v="Tier - 1"/>
    <x v="0"/>
    <d v="2002-08-15T00:00:00"/>
    <x v="43"/>
    <x v="0"/>
    <x v="2236"/>
  </r>
  <r>
    <s v="ID2241"/>
    <s v="Ms."/>
    <s v="Jessica"/>
    <s v="Brannigan"/>
    <x v="300"/>
    <x v="538"/>
    <s v="No"/>
    <x v="0"/>
    <x v="0"/>
    <x v="3"/>
    <x v="1"/>
    <x v="2"/>
    <x v="2"/>
    <n v="0"/>
    <n v="1359"/>
    <x v="1"/>
    <s v="Tier - 1"/>
    <x v="0"/>
    <d v="1998-12-03T00:00:00"/>
    <x v="44"/>
    <x v="0"/>
    <x v="2237"/>
  </r>
  <r>
    <s v="ID2242"/>
    <s v="Ms."/>
    <s v="Anna"/>
    <s v="Cavallo"/>
    <x v="1169"/>
    <x v="120"/>
    <s v="Yes"/>
    <x v="0"/>
    <x v="1"/>
    <x v="3"/>
    <x v="1"/>
    <x v="2"/>
    <x v="2"/>
    <n v="0"/>
    <n v="1341.16"/>
    <x v="1"/>
    <s v="Tier - 2"/>
    <x v="1"/>
    <d v="1997-11-07T00:00:00"/>
    <x v="31"/>
    <x v="0"/>
    <x v="2238"/>
  </r>
  <r>
    <s v="ID2243"/>
    <s v="Mr."/>
    <s v="Jordan"/>
    <s v="Chang"/>
    <x v="1015"/>
    <x v="198"/>
    <s v="Yes"/>
    <x v="0"/>
    <x v="0"/>
    <x v="3"/>
    <x v="1"/>
    <x v="3"/>
    <x v="2"/>
    <n v="0"/>
    <n v="1338"/>
    <x v="1"/>
    <s v="Tier - 3"/>
    <x v="1"/>
    <d v="1995-07-30T00:00:00"/>
    <x v="40"/>
    <x v="0"/>
    <x v="2239"/>
  </r>
  <r>
    <s v="ID2244"/>
    <s v="Mr."/>
    <s v="Brian"/>
    <s v="Axelrod"/>
    <x v="1278"/>
    <x v="149"/>
    <s v="No"/>
    <x v="0"/>
    <x v="0"/>
    <x v="3"/>
    <x v="1"/>
    <x v="2"/>
    <x v="1"/>
    <n v="0"/>
    <n v="1332.61"/>
    <x v="1"/>
    <s v="Tier - 3"/>
    <x v="0"/>
    <d v="1998-07-12T00:00:00"/>
    <x v="44"/>
    <x v="0"/>
    <x v="2240"/>
  </r>
  <r>
    <s v="ID2245"/>
    <s v="Ms."/>
    <s v="Katherine"/>
    <s v="Davenport"/>
    <x v="496"/>
    <x v="249"/>
    <s v="No"/>
    <x v="0"/>
    <x v="0"/>
    <x v="0"/>
    <x v="1"/>
    <x v="2"/>
    <x v="2"/>
    <n v="0"/>
    <n v="1329.17"/>
    <x v="1"/>
    <s v="Tier - 3"/>
    <x v="0"/>
    <d v="1999-10-14T00:00:00"/>
    <x v="35"/>
    <x v="0"/>
    <x v="2241"/>
  </r>
  <r>
    <s v="ID2246"/>
    <s v="Ms."/>
    <s v="Melanie"/>
    <s v="Roberge"/>
    <x v="1279"/>
    <x v="565"/>
    <s v="No"/>
    <x v="0"/>
    <x v="0"/>
    <x v="0"/>
    <x v="1"/>
    <x v="2"/>
    <x v="0"/>
    <n v="0"/>
    <n v="1315"/>
    <x v="1"/>
    <s v="Tier - 2"/>
    <x v="0"/>
    <d v="2002-10-13T00:00:00"/>
    <x v="43"/>
    <x v="0"/>
    <x v="2242"/>
  </r>
  <r>
    <s v="ID2247"/>
    <s v="Ms."/>
    <s v="Jessica"/>
    <s v="Schmidt"/>
    <x v="1280"/>
    <x v="117"/>
    <s v="No"/>
    <x v="0"/>
    <x v="0"/>
    <x v="0"/>
    <x v="1"/>
    <x v="2"/>
    <x v="2"/>
    <n v="0"/>
    <n v="1304"/>
    <x v="1"/>
    <s v="Tier - 2"/>
    <x v="0"/>
    <d v="1999-12-02T00:00:00"/>
    <x v="35"/>
    <x v="0"/>
    <x v="2243"/>
  </r>
  <r>
    <s v="ID2248"/>
    <s v="Mr."/>
    <s v="Eric"/>
    <s v="Kosters"/>
    <x v="1281"/>
    <x v="498"/>
    <s v="No"/>
    <x v="0"/>
    <x v="0"/>
    <x v="0"/>
    <x v="1"/>
    <x v="3"/>
    <x v="0"/>
    <n v="0"/>
    <n v="1304"/>
    <x v="1"/>
    <s v="Tier - 2"/>
    <x v="1"/>
    <d v="2002-12-10T00:00:00"/>
    <x v="43"/>
    <x v="0"/>
    <x v="2244"/>
  </r>
  <r>
    <s v="ID2249"/>
    <s v="Mr."/>
    <s v="Joseph"/>
    <s v="Dykes"/>
    <x v="1282"/>
    <x v="79"/>
    <s v="Yes"/>
    <x v="0"/>
    <x v="0"/>
    <x v="0"/>
    <x v="1"/>
    <x v="3"/>
    <x v="2"/>
    <n v="0"/>
    <n v="1293"/>
    <x v="1"/>
    <s v="Tier - 3"/>
    <x v="1"/>
    <d v="2001-11-29T00:00:00"/>
    <x v="47"/>
    <x v="0"/>
    <x v="2245"/>
  </r>
  <r>
    <s v="ID2250"/>
    <s v="Ms."/>
    <s v="Mary"/>
    <s v="Velan"/>
    <x v="1283"/>
    <x v="523"/>
    <s v="No"/>
    <x v="0"/>
    <x v="0"/>
    <x v="3"/>
    <x v="1"/>
    <x v="2"/>
    <x v="2"/>
    <n v="0"/>
    <n v="1290.93"/>
    <x v="1"/>
    <s v="Tier - 2"/>
    <x v="0"/>
    <d v="1998-06-04T00:00:00"/>
    <x v="31"/>
    <x v="0"/>
    <x v="2246"/>
  </r>
  <r>
    <s v="ID2251"/>
    <s v="Ms."/>
    <s v="Natalie"/>
    <s v="Goolik"/>
    <x v="1013"/>
    <x v="209"/>
    <s v="No"/>
    <x v="1"/>
    <x v="0"/>
    <x v="3"/>
    <x v="1"/>
    <x v="3"/>
    <x v="2"/>
    <n v="0"/>
    <n v="1286"/>
    <x v="1"/>
    <s v="Tier - 2"/>
    <x v="0"/>
    <d v="2000-06-26T00:00:00"/>
    <x v="21"/>
    <x v="0"/>
    <x v="2247"/>
  </r>
  <r>
    <s v="ID2252"/>
    <s v="Mr."/>
    <s v="Christopher"/>
    <s v="Bain"/>
    <x v="1244"/>
    <x v="276"/>
    <s v="No"/>
    <x v="1"/>
    <x v="0"/>
    <x v="3"/>
    <x v="1"/>
    <x v="2"/>
    <x v="2"/>
    <n v="0"/>
    <n v="1285"/>
    <x v="1"/>
    <s v="Tier - 3"/>
    <x v="0"/>
    <d v="2004-07-28T00:00:00"/>
    <x v="41"/>
    <x v="2"/>
    <x v="2248"/>
  </r>
  <r>
    <s v="ID2253"/>
    <s v="Ms."/>
    <s v="Sonja"/>
    <s v="Wieck"/>
    <x v="1284"/>
    <x v="561"/>
    <s v="No"/>
    <x v="1"/>
    <x v="0"/>
    <x v="3"/>
    <x v="1"/>
    <x v="2"/>
    <x v="1"/>
    <n v="0"/>
    <n v="1283"/>
    <x v="1"/>
    <s v="Tier - 1"/>
    <x v="0"/>
    <d v="2004-09-30T00:00:00"/>
    <x v="41"/>
    <x v="2"/>
    <x v="2249"/>
  </r>
  <r>
    <s v="ID2254"/>
    <s v="Ms."/>
    <s v="Alexandra"/>
    <s v="Friel"/>
    <x v="1285"/>
    <x v="329"/>
    <s v="Yes"/>
    <x v="0"/>
    <x v="1"/>
    <x v="3"/>
    <x v="1"/>
    <x v="3"/>
    <x v="2"/>
    <n v="0"/>
    <n v="1276"/>
    <x v="1"/>
    <s v="Tier - 2"/>
    <x v="1"/>
    <d v="1997-10-26T00:00:00"/>
    <x v="31"/>
    <x v="0"/>
    <x v="2250"/>
  </r>
  <r>
    <s v="ID2255"/>
    <s v="Ms."/>
    <s v="Martha"/>
    <s v="Santandreu"/>
    <x v="1286"/>
    <x v="403"/>
    <s v="No"/>
    <x v="0"/>
    <x v="0"/>
    <x v="0"/>
    <x v="1"/>
    <x v="2"/>
    <x v="0"/>
    <n v="0"/>
    <n v="1267"/>
    <x v="1"/>
    <s v="Tier - 1"/>
    <x v="0"/>
    <d v="2002-12-04T00:00:00"/>
    <x v="43"/>
    <x v="0"/>
    <x v="2251"/>
  </r>
  <r>
    <s v="ID2256"/>
    <s v="Mr."/>
    <s v="Ryan"/>
    <s v="Johnson"/>
    <x v="1287"/>
    <x v="425"/>
    <s v="No"/>
    <x v="0"/>
    <x v="1"/>
    <x v="3"/>
    <x v="1"/>
    <x v="0"/>
    <x v="1"/>
    <n v="0"/>
    <n v="1263.25"/>
    <x v="1"/>
    <s v="Tier - 3"/>
    <x v="3"/>
    <d v="2003-11-21T00:00:00"/>
    <x v="39"/>
    <x v="0"/>
    <x v="2252"/>
  </r>
  <r>
    <s v="ID2257"/>
    <s v="Mr."/>
    <s v="Cliff"/>
    <s v="Gerber"/>
    <x v="169"/>
    <x v="155"/>
    <s v="No"/>
    <x v="0"/>
    <x v="1"/>
    <x v="3"/>
    <x v="1"/>
    <x v="0"/>
    <x v="1"/>
    <n v="0"/>
    <n v="1261.8599999999999"/>
    <x v="1"/>
    <s v="Tier - 3"/>
    <x v="3"/>
    <d v="2003-08-15T00:00:00"/>
    <x v="39"/>
    <x v="0"/>
    <x v="2253"/>
  </r>
  <r>
    <s v="ID2258"/>
    <s v="Mr."/>
    <s v="Blue"/>
    <s v="Benadum"/>
    <x v="97"/>
    <x v="351"/>
    <s v="No"/>
    <x v="0"/>
    <x v="1"/>
    <x v="3"/>
    <x v="1"/>
    <x v="0"/>
    <x v="2"/>
    <n v="0"/>
    <n v="1261.44"/>
    <x v="1"/>
    <s v="Tier - 3"/>
    <x v="3"/>
    <d v="2003-10-30T00:00:00"/>
    <x v="39"/>
    <x v="0"/>
    <x v="2254"/>
  </r>
  <r>
    <s v="ID2259"/>
    <s v="Mr."/>
    <s v="Jeffrey"/>
    <s v="Ragazzini"/>
    <x v="217"/>
    <x v="372"/>
    <s v="No"/>
    <x v="0"/>
    <x v="1"/>
    <x v="3"/>
    <x v="1"/>
    <x v="0"/>
    <x v="2"/>
    <n v="0"/>
    <n v="1256.3"/>
    <x v="1"/>
    <s v="Tier - 3"/>
    <x v="3"/>
    <d v="2003-10-13T00:00:00"/>
    <x v="39"/>
    <x v="0"/>
    <x v="2255"/>
  </r>
  <r>
    <s v="ID2260"/>
    <s v="Mr."/>
    <s v="Andrew"/>
    <s v="Kessinger"/>
    <x v="625"/>
    <x v="115"/>
    <s v="No"/>
    <x v="0"/>
    <x v="1"/>
    <x v="3"/>
    <x v="1"/>
    <x v="1"/>
    <x v="2"/>
    <n v="0"/>
    <n v="1253.94"/>
    <x v="1"/>
    <s v="Tier - 2"/>
    <x v="3"/>
    <d v="2003-12-10T00:00:00"/>
    <x v="39"/>
    <x v="0"/>
    <x v="2256"/>
  </r>
  <r>
    <s v="ID2261"/>
    <s v="Ms."/>
    <s v="Julia"/>
    <s v="Bezgin"/>
    <x v="1165"/>
    <x v="614"/>
    <s v="Yes"/>
    <x v="0"/>
    <x v="1"/>
    <x v="3"/>
    <x v="1"/>
    <x v="3"/>
    <x v="2"/>
    <n v="0"/>
    <n v="1253"/>
    <x v="1"/>
    <s v="Tier - 2"/>
    <x v="0"/>
    <d v="1997-11-04T00:00:00"/>
    <x v="31"/>
    <x v="0"/>
    <x v="2257"/>
  </r>
  <r>
    <s v="ID2262"/>
    <s v="Mr."/>
    <s v="Daniel"/>
    <s v="Woldesilassie"/>
    <x v="368"/>
    <x v="138"/>
    <s v="No"/>
    <x v="0"/>
    <x v="1"/>
    <x v="3"/>
    <x v="1"/>
    <x v="1"/>
    <x v="2"/>
    <n v="0"/>
    <n v="1252.4100000000001"/>
    <x v="1"/>
    <s v="Tier - 3"/>
    <x v="3"/>
    <d v="2003-09-15T00:00:00"/>
    <x v="39"/>
    <x v="0"/>
    <x v="2258"/>
  </r>
  <r>
    <s v="ID2263"/>
    <s v="Mr."/>
    <s v="Jaime"/>
    <s v="Ruiz"/>
    <x v="1288"/>
    <x v="326"/>
    <s v="No"/>
    <x v="0"/>
    <x v="1"/>
    <x v="3"/>
    <x v="1"/>
    <x v="2"/>
    <x v="2"/>
    <n v="0"/>
    <n v="1242.82"/>
    <x v="1"/>
    <s v="Tier - 1"/>
    <x v="3"/>
    <d v="2003-09-08T00:00:00"/>
    <x v="39"/>
    <x v="0"/>
    <x v="2259"/>
  </r>
  <r>
    <s v="ID2264"/>
    <s v="Mr."/>
    <s v="Mohd"/>
    <s v="Bin"/>
    <x v="1289"/>
    <x v="240"/>
    <s v="No"/>
    <x v="0"/>
    <x v="1"/>
    <x v="3"/>
    <x v="1"/>
    <x v="2"/>
    <x v="1"/>
    <n v="0"/>
    <n v="1242.26"/>
    <x v="1"/>
    <s v="Tier - 1"/>
    <x v="3"/>
    <d v="2003-09-15T00:00:00"/>
    <x v="39"/>
    <x v="0"/>
    <x v="2260"/>
  </r>
  <r>
    <s v="ID2265"/>
    <s v="Mr."/>
    <s v="Matthew"/>
    <s v="Fischer-Daly"/>
    <x v="477"/>
    <x v="89"/>
    <s v="No"/>
    <x v="0"/>
    <x v="1"/>
    <x v="3"/>
    <x v="1"/>
    <x v="2"/>
    <x v="2"/>
    <n v="0"/>
    <n v="1241.57"/>
    <x v="1"/>
    <s v="Tier - 2"/>
    <x v="3"/>
    <d v="2003-08-02T00:00:00"/>
    <x v="39"/>
    <x v="0"/>
    <x v="2261"/>
  </r>
  <r>
    <s v="ID2266"/>
    <s v="Ms."/>
    <s v="Elizabeth"/>
    <s v="Pulliam"/>
    <x v="1290"/>
    <x v="350"/>
    <s v="No"/>
    <x v="0"/>
    <x v="0"/>
    <x v="0"/>
    <x v="1"/>
    <x v="2"/>
    <x v="0"/>
    <n v="0"/>
    <n v="1241"/>
    <x v="1"/>
    <s v="Tier - 2"/>
    <x v="0"/>
    <d v="2002-07-01T00:00:00"/>
    <x v="43"/>
    <x v="0"/>
    <x v="2262"/>
  </r>
  <r>
    <s v="ID2267"/>
    <s v="Ms."/>
    <s v="Katie"/>
    <s v="Guisinger"/>
    <x v="1291"/>
    <x v="231"/>
    <s v="No"/>
    <x v="0"/>
    <x v="0"/>
    <x v="3"/>
    <x v="1"/>
    <x v="3"/>
    <x v="1"/>
    <n v="0"/>
    <n v="1240"/>
    <x v="1"/>
    <s v="Tier - 1"/>
    <x v="1"/>
    <d v="1998-10-11T00:00:00"/>
    <x v="44"/>
    <x v="0"/>
    <x v="2263"/>
  </r>
  <r>
    <s v="ID2268"/>
    <s v="Ms."/>
    <s v="Christi"/>
    <s v="Arnerich"/>
    <x v="1292"/>
    <x v="355"/>
    <s v="No"/>
    <x v="0"/>
    <x v="0"/>
    <x v="0"/>
    <x v="1"/>
    <x v="2"/>
    <x v="0"/>
    <n v="0"/>
    <n v="1237"/>
    <x v="1"/>
    <s v="Tier - 2"/>
    <x v="0"/>
    <d v="2002-12-12T00:00:00"/>
    <x v="43"/>
    <x v="0"/>
    <x v="2264"/>
  </r>
  <r>
    <s v="ID2269"/>
    <s v="Ms."/>
    <s v="Sandra"/>
    <s v="Lynch"/>
    <x v="1293"/>
    <x v="49"/>
    <s v="No"/>
    <x v="0"/>
    <x v="0"/>
    <x v="3"/>
    <x v="1"/>
    <x v="2"/>
    <x v="2"/>
    <n v="0"/>
    <n v="1234"/>
    <x v="1"/>
    <s v="Tier - 1"/>
    <x v="0"/>
    <d v="1998-07-13T00:00:00"/>
    <x v="44"/>
    <x v="0"/>
    <x v="2265"/>
  </r>
  <r>
    <s v="ID2270"/>
    <s v="Ms."/>
    <s v="Katharine"/>
    <s v="Reilly"/>
    <x v="1058"/>
    <x v="70"/>
    <s v="No"/>
    <x v="1"/>
    <x v="0"/>
    <x v="3"/>
    <x v="1"/>
    <x v="2"/>
    <x v="2"/>
    <n v="0"/>
    <n v="1228"/>
    <x v="1"/>
    <s v="Tier - 1"/>
    <x v="1"/>
    <d v="2004-10-16T00:00:00"/>
    <x v="41"/>
    <x v="2"/>
    <x v="2266"/>
  </r>
  <r>
    <s v="ID2271"/>
    <s v="Mr."/>
    <s v="Jerome"/>
    <s v="Nolette"/>
    <x v="515"/>
    <x v="577"/>
    <s v="No"/>
    <x v="1"/>
    <x v="0"/>
    <x v="3"/>
    <x v="1"/>
    <x v="2"/>
    <x v="2"/>
    <n v="0"/>
    <n v="1224"/>
    <x v="1"/>
    <s v="Tier - 1"/>
    <x v="0"/>
    <d v="2004-07-09T00:00:00"/>
    <x v="41"/>
    <x v="2"/>
    <x v="2267"/>
  </r>
  <r>
    <s v="ID2272"/>
    <s v="Ms."/>
    <s v="Julia"/>
    <s v="Chabrier"/>
    <x v="1294"/>
    <x v="200"/>
    <s v="Yes"/>
    <x v="0"/>
    <x v="0"/>
    <x v="0"/>
    <x v="1"/>
    <x v="3"/>
    <x v="1"/>
    <n v="0"/>
    <n v="1220"/>
    <x v="1"/>
    <s v="Tier - 3"/>
    <x v="1"/>
    <d v="1996-11-04T00:00:00"/>
    <x v="45"/>
    <x v="0"/>
    <x v="2268"/>
  </r>
  <r>
    <s v="ID2273"/>
    <s v="Mr."/>
    <s v="Sean"/>
    <s v="Lee"/>
    <x v="1295"/>
    <x v="193"/>
    <s v="No"/>
    <x v="1"/>
    <x v="0"/>
    <x v="3"/>
    <x v="1"/>
    <x v="3"/>
    <x v="2"/>
    <n v="0"/>
    <n v="1210"/>
    <x v="1"/>
    <s v="Tier - 1"/>
    <x v="0"/>
    <d v="2004-06-02T00:00:00"/>
    <x v="39"/>
    <x v="0"/>
    <x v="2269"/>
  </r>
  <r>
    <s v="ID2274"/>
    <s v="Ms."/>
    <s v="Rachel"/>
    <s v="Knotts"/>
    <x v="1296"/>
    <x v="4"/>
    <s v="No"/>
    <x v="0"/>
    <x v="0"/>
    <x v="3"/>
    <x v="1"/>
    <x v="2"/>
    <x v="2"/>
    <n v="0"/>
    <n v="1200.55"/>
    <x v="1"/>
    <s v="Tier - 3"/>
    <x v="0"/>
    <d v="1992-10-06T00:00:00"/>
    <x v="34"/>
    <x v="0"/>
    <x v="2270"/>
  </r>
  <r>
    <s v="ID2275"/>
    <s v="Mr."/>
    <s v="Jim"/>
    <s v="Pultorak"/>
    <x v="1297"/>
    <x v="614"/>
    <s v="No"/>
    <x v="0"/>
    <x v="0"/>
    <x v="0"/>
    <x v="1"/>
    <x v="3"/>
    <x v="2"/>
    <n v="0"/>
    <n v="1200"/>
    <x v="1"/>
    <s v="Tier - 3"/>
    <x v="1"/>
    <d v="1999-06-28T00:00:00"/>
    <x v="35"/>
    <x v="0"/>
    <x v="2271"/>
  </r>
  <r>
    <s v="ID2276"/>
    <s v="Mr."/>
    <s v="Tim"/>
    <s v="Maxon"/>
    <x v="1298"/>
    <x v="664"/>
    <s v="No"/>
    <x v="0"/>
    <x v="0"/>
    <x v="0"/>
    <x v="1"/>
    <x v="2"/>
    <x v="0"/>
    <n v="0"/>
    <n v="1191"/>
    <x v="1"/>
    <s v="Tier - 1"/>
    <x v="0"/>
    <d v="2002-08-26T00:00:00"/>
    <x v="43"/>
    <x v="0"/>
    <x v="2272"/>
  </r>
  <r>
    <s v="ID2277"/>
    <s v="Ms."/>
    <s v="Abby"/>
    <s v="Kraai"/>
    <x v="1299"/>
    <x v="259"/>
    <s v="Yes"/>
    <x v="0"/>
    <x v="1"/>
    <x v="3"/>
    <x v="1"/>
    <x v="2"/>
    <x v="1"/>
    <n v="0"/>
    <n v="1178.07"/>
    <x v="1"/>
    <s v="Tier - 2"/>
    <x v="0"/>
    <d v="1997-06-28T00:00:00"/>
    <x v="31"/>
    <x v="0"/>
    <x v="2273"/>
  </r>
  <r>
    <s v="ID2278"/>
    <s v="Mr."/>
    <s v="Mark"/>
    <s v="Larosa"/>
    <x v="1300"/>
    <x v="273"/>
    <s v="Yes"/>
    <x v="0"/>
    <x v="0"/>
    <x v="0"/>
    <x v="1"/>
    <x v="3"/>
    <x v="2"/>
    <n v="0"/>
    <n v="1178"/>
    <x v="1"/>
    <s v="Tier - 3"/>
    <x v="0"/>
    <d v="1996-08-11T00:00:00"/>
    <x v="45"/>
    <x v="0"/>
    <x v="2274"/>
  </r>
  <r>
    <s v="ID2279"/>
    <s v="Mr."/>
    <s v="Ali"/>
    <s v="King"/>
    <x v="1010"/>
    <x v="98"/>
    <s v="Yes"/>
    <x v="0"/>
    <x v="0"/>
    <x v="0"/>
    <x v="1"/>
    <x v="2"/>
    <x v="2"/>
    <n v="0"/>
    <n v="1167"/>
    <x v="1"/>
    <s v="Tier - 1"/>
    <x v="0"/>
    <d v="2001-11-12T00:00:00"/>
    <x v="47"/>
    <x v="0"/>
    <x v="2275"/>
  </r>
  <r>
    <s v="ID2280"/>
    <s v="Mr."/>
    <s v="Joshua"/>
    <s v="Haney"/>
    <x v="1301"/>
    <x v="400"/>
    <s v="No"/>
    <x v="0"/>
    <x v="0"/>
    <x v="0"/>
    <x v="1"/>
    <x v="3"/>
    <x v="0"/>
    <n v="0"/>
    <n v="1165"/>
    <x v="1"/>
    <s v="Tier - 3"/>
    <x v="1"/>
    <d v="2002-06-11T00:00:00"/>
    <x v="43"/>
    <x v="0"/>
    <x v="2276"/>
  </r>
  <r>
    <s v="ID2281"/>
    <s v="Mr."/>
    <s v="Pierre"/>
    <s v="Boulay"/>
    <x v="1302"/>
    <x v="321"/>
    <s v="No"/>
    <x v="1"/>
    <x v="0"/>
    <x v="3"/>
    <x v="1"/>
    <x v="0"/>
    <x v="2"/>
    <n v="0"/>
    <n v="1163.46"/>
    <x v="1"/>
    <s v="Tier - 3"/>
    <x v="0"/>
    <d v="2004-11-11T00:00:00"/>
    <x v="41"/>
    <x v="2"/>
    <x v="2277"/>
  </r>
  <r>
    <s v="ID2282"/>
    <s v="Ms."/>
    <s v="Kate"/>
    <s v="Peters"/>
    <x v="1303"/>
    <x v="93"/>
    <s v="No"/>
    <x v="0"/>
    <x v="0"/>
    <x v="0"/>
    <x v="1"/>
    <x v="2"/>
    <x v="2"/>
    <n v="0"/>
    <n v="1158.32"/>
    <x v="1"/>
    <s v="Tier - 1"/>
    <x v="0"/>
    <d v="1994-07-26T00:00:00"/>
    <x v="6"/>
    <x v="0"/>
    <x v="2278"/>
  </r>
  <r>
    <s v="ID2283"/>
    <s v="Mr."/>
    <s v="David"/>
    <s v="Luy"/>
    <x v="1304"/>
    <x v="576"/>
    <s v="No"/>
    <x v="1"/>
    <x v="0"/>
    <x v="3"/>
    <x v="1"/>
    <x v="0"/>
    <x v="2"/>
    <n v="0"/>
    <n v="1149.4000000000001"/>
    <x v="1"/>
    <s v="Tier - 2"/>
    <x v="0"/>
    <d v="2004-07-18T00:00:00"/>
    <x v="41"/>
    <x v="2"/>
    <x v="2279"/>
  </r>
  <r>
    <s v="ID2284"/>
    <s v="Ms."/>
    <s v="Carla"/>
    <s v="Fava"/>
    <x v="1305"/>
    <x v="325"/>
    <s v="No"/>
    <x v="0"/>
    <x v="1"/>
    <x v="3"/>
    <x v="1"/>
    <x v="3"/>
    <x v="2"/>
    <n v="0"/>
    <n v="1149"/>
    <x v="1"/>
    <s v="Tier - 1"/>
    <x v="1"/>
    <d v="2003-06-12T00:00:00"/>
    <x v="39"/>
    <x v="0"/>
    <x v="2280"/>
  </r>
  <r>
    <s v="ID2285"/>
    <s v="Mr."/>
    <s v="Alvaro"/>
    <s v="Montoya"/>
    <x v="8"/>
    <x v="216"/>
    <s v="No"/>
    <x v="1"/>
    <x v="0"/>
    <x v="3"/>
    <x v="1"/>
    <x v="0"/>
    <x v="1"/>
    <n v="0"/>
    <n v="1146.8"/>
    <x v="1"/>
    <s v="Tier - 2"/>
    <x v="0"/>
    <d v="2004-06-10T00:00:00"/>
    <x v="41"/>
    <x v="2"/>
    <x v="2281"/>
  </r>
  <r>
    <s v="ID2286"/>
    <s v="Ms."/>
    <s v="Hope"/>
    <s v="Bain"/>
    <x v="1306"/>
    <x v="582"/>
    <s v="No"/>
    <x v="0"/>
    <x v="0"/>
    <x v="0"/>
    <x v="1"/>
    <x v="3"/>
    <x v="0"/>
    <n v="0"/>
    <n v="1142"/>
    <x v="2"/>
    <s v="Tier - 2"/>
    <x v="3"/>
    <d v="2002-10-01T00:00:00"/>
    <x v="43"/>
    <x v="0"/>
    <x v="2282"/>
  </r>
  <r>
    <s v="ID2287"/>
    <s v="Mr."/>
    <s v="Mark"/>
    <s v="Albertson"/>
    <x v="866"/>
    <x v="52"/>
    <s v="No"/>
    <x v="1"/>
    <x v="0"/>
    <x v="3"/>
    <x v="1"/>
    <x v="0"/>
    <x v="2"/>
    <n v="0"/>
    <n v="1141.45"/>
    <x v="2"/>
    <s v="Tier - 3"/>
    <x v="0"/>
    <d v="2004-09-12T00:00:00"/>
    <x v="41"/>
    <x v="2"/>
    <x v="2283"/>
  </r>
  <r>
    <s v="ID2288"/>
    <s v="Ms."/>
    <s v="Desiree"/>
    <s v="Barger"/>
    <x v="1307"/>
    <x v="337"/>
    <s v="Yes"/>
    <x v="0"/>
    <x v="0"/>
    <x v="0"/>
    <x v="1"/>
    <x v="3"/>
    <x v="2"/>
    <n v="0"/>
    <n v="1141"/>
    <x v="2"/>
    <s v="Tier - 1"/>
    <x v="0"/>
    <d v="2001-10-25T00:00:00"/>
    <x v="47"/>
    <x v="0"/>
    <x v="2284"/>
  </r>
  <r>
    <s v="ID2289"/>
    <s v="Mr."/>
    <s v="Mario"/>
    <s v="Fraioli"/>
    <x v="139"/>
    <x v="159"/>
    <s v="No"/>
    <x v="1"/>
    <x v="0"/>
    <x v="3"/>
    <x v="1"/>
    <x v="0"/>
    <x v="2"/>
    <n v="0"/>
    <n v="1137.47"/>
    <x v="2"/>
    <s v="Tier - 2"/>
    <x v="0"/>
    <d v="2004-11-27T00:00:00"/>
    <x v="41"/>
    <x v="2"/>
    <x v="2285"/>
  </r>
  <r>
    <s v="ID2290"/>
    <s v="Mr."/>
    <s v="Lusapho"/>
    <s v="April"/>
    <x v="97"/>
    <x v="212"/>
    <s v="No"/>
    <x v="1"/>
    <x v="0"/>
    <x v="3"/>
    <x v="1"/>
    <x v="0"/>
    <x v="2"/>
    <n v="0"/>
    <n v="1137.01"/>
    <x v="2"/>
    <s v="Tier - 1"/>
    <x v="0"/>
    <d v="2004-10-15T00:00:00"/>
    <x v="41"/>
    <x v="2"/>
    <x v="2286"/>
  </r>
  <r>
    <s v="ID2291"/>
    <s v="Ms."/>
    <s v="Erin"/>
    <s v="King"/>
    <x v="515"/>
    <x v="665"/>
    <s v="No"/>
    <x v="0"/>
    <x v="0"/>
    <x v="0"/>
    <x v="1"/>
    <x v="2"/>
    <x v="0"/>
    <n v="0"/>
    <n v="1137"/>
    <x v="2"/>
    <s v="Tier - 1"/>
    <x v="0"/>
    <d v="2002-08-11T00:00:00"/>
    <x v="43"/>
    <x v="0"/>
    <x v="2287"/>
  </r>
  <r>
    <s v="ID2292"/>
    <s v="Mr."/>
    <s v="Alan"/>
    <s v="Talhelm"/>
    <x v="534"/>
    <x v="268"/>
    <s v="No"/>
    <x v="1"/>
    <x v="0"/>
    <x v="3"/>
    <x v="1"/>
    <x v="0"/>
    <x v="1"/>
    <n v="0"/>
    <n v="1136.4000000000001"/>
    <x v="2"/>
    <s v="Tier - 3"/>
    <x v="0"/>
    <d v="2004-11-28T00:00:00"/>
    <x v="41"/>
    <x v="2"/>
    <x v="2288"/>
  </r>
  <r>
    <s v="ID2293"/>
    <s v="Mr."/>
    <s v="Ryan"/>
    <s v="Regnier"/>
    <x v="161"/>
    <x v="637"/>
    <s v="No"/>
    <x v="1"/>
    <x v="0"/>
    <x v="3"/>
    <x v="1"/>
    <x v="0"/>
    <x v="1"/>
    <n v="0"/>
    <n v="1135.94"/>
    <x v="2"/>
    <s v="Tier - 3"/>
    <x v="0"/>
    <d v="2004-06-11T00:00:00"/>
    <x v="41"/>
    <x v="2"/>
    <x v="2289"/>
  </r>
  <r>
    <s v="ID2294"/>
    <s v="Ms."/>
    <s v="Hope"/>
    <s v="Treece"/>
    <x v="1308"/>
    <x v="268"/>
    <s v="No"/>
    <x v="1"/>
    <x v="0"/>
    <x v="3"/>
    <x v="1"/>
    <x v="2"/>
    <x v="1"/>
    <n v="0"/>
    <n v="1135"/>
    <x v="2"/>
    <s v="Tier - 3"/>
    <x v="0"/>
    <d v="2004-10-06T00:00:00"/>
    <x v="41"/>
    <x v="2"/>
    <x v="2290"/>
  </r>
  <r>
    <s v="ID2295"/>
    <s v="Mr."/>
    <s v="Josh"/>
    <s v="Beisel"/>
    <x v="1309"/>
    <x v="402"/>
    <s v="No"/>
    <x v="0"/>
    <x v="0"/>
    <x v="0"/>
    <x v="1"/>
    <x v="3"/>
    <x v="0"/>
    <n v="0"/>
    <n v="1132"/>
    <x v="2"/>
    <s v="Tier - 1"/>
    <x v="0"/>
    <d v="2002-07-19T00:00:00"/>
    <x v="43"/>
    <x v="0"/>
    <x v="2291"/>
  </r>
  <r>
    <s v="ID2296"/>
    <s v="Mr."/>
    <s v="Jacob"/>
    <s v="Enke"/>
    <x v="705"/>
    <x v="206"/>
    <s v="No"/>
    <x v="1"/>
    <x v="0"/>
    <x v="3"/>
    <x v="1"/>
    <x v="0"/>
    <x v="2"/>
    <n v="0"/>
    <n v="1131.51"/>
    <x v="2"/>
    <s v="Tier - 1"/>
    <x v="0"/>
    <d v="2004-06-14T00:00:00"/>
    <x v="41"/>
    <x v="2"/>
    <x v="2292"/>
  </r>
  <r>
    <s v="ID2297"/>
    <s v="Mr."/>
    <s v="Jose"/>
    <s v="Ruiz-Tagle"/>
    <x v="358"/>
    <x v="161"/>
    <s v="No"/>
    <x v="1"/>
    <x v="0"/>
    <x v="3"/>
    <x v="1"/>
    <x v="2"/>
    <x v="2"/>
    <n v="0"/>
    <n v="1121.8699999999999"/>
    <x v="2"/>
    <s v="Tier - 1"/>
    <x v="0"/>
    <d v="2004-11-12T00:00:00"/>
    <x v="41"/>
    <x v="2"/>
    <x v="2293"/>
  </r>
  <r>
    <s v="ID2298"/>
    <s v="Ms."/>
    <s v="Mary"/>
    <s v="Ferrell"/>
    <x v="1310"/>
    <x v="666"/>
    <s v="No"/>
    <x v="0"/>
    <x v="0"/>
    <x v="0"/>
    <x v="1"/>
    <x v="3"/>
    <x v="0"/>
    <n v="0"/>
    <n v="1086"/>
    <x v="2"/>
    <s v="Tier - 3"/>
    <x v="0"/>
    <d v="2002-08-13T00:00:00"/>
    <x v="43"/>
    <x v="0"/>
    <x v="2294"/>
  </r>
  <r>
    <s v="ID2299"/>
    <s v="Mr."/>
    <s v="Justin"/>
    <s v="Gates"/>
    <x v="1158"/>
    <x v="124"/>
    <s v="No"/>
    <x v="0"/>
    <x v="0"/>
    <x v="3"/>
    <x v="1"/>
    <x v="3"/>
    <x v="2"/>
    <n v="0"/>
    <n v="1082"/>
    <x v="2"/>
    <s v="Tier - 2"/>
    <x v="0"/>
    <d v="1998-12-26T00:00:00"/>
    <x v="44"/>
    <x v="0"/>
    <x v="2295"/>
  </r>
  <r>
    <s v="ID2300"/>
    <s v="Mr."/>
    <s v="Patrick"/>
    <s v="Jeffers"/>
    <x v="1033"/>
    <x v="196"/>
    <s v="Yes"/>
    <x v="0"/>
    <x v="1"/>
    <x v="3"/>
    <x v="1"/>
    <x v="3"/>
    <x v="2"/>
    <n v="0"/>
    <n v="1071"/>
    <x v="2"/>
    <s v="Tier - 3"/>
    <x v="0"/>
    <d v="1997-08-13T00:00:00"/>
    <x v="31"/>
    <x v="0"/>
    <x v="2296"/>
  </r>
  <r>
    <s v="ID2301"/>
    <s v="Mr."/>
    <s v="Roman"/>
    <s v="Sulhanek"/>
    <x v="1311"/>
    <x v="335"/>
    <s v="No"/>
    <x v="1"/>
    <x v="0"/>
    <x v="3"/>
    <x v="1"/>
    <x v="2"/>
    <x v="2"/>
    <n v="0"/>
    <n v="1070"/>
    <x v="2"/>
    <s v="Tier - 3"/>
    <x v="0"/>
    <d v="2004-08-24T00:00:00"/>
    <x v="41"/>
    <x v="2"/>
    <x v="2297"/>
  </r>
  <r>
    <s v="ID2302"/>
    <s v="Mr."/>
    <s v="David"/>
    <s v="Ozahowski"/>
    <x v="1312"/>
    <x v="66"/>
    <s v="No"/>
    <x v="0"/>
    <x v="1"/>
    <x v="3"/>
    <x v="1"/>
    <x v="3"/>
    <x v="2"/>
    <n v="0"/>
    <n v="1068"/>
    <x v="2"/>
    <s v="Tier - 1"/>
    <x v="0"/>
    <d v="1993-09-28T00:00:00"/>
    <x v="20"/>
    <x v="0"/>
    <x v="2298"/>
  </r>
  <r>
    <s v="ID2303"/>
    <s v="Ms."/>
    <s v="Evelyn"/>
    <s v="Caron"/>
    <x v="1313"/>
    <x v="3"/>
    <s v="Yes"/>
    <x v="0"/>
    <x v="0"/>
    <x v="3"/>
    <x v="1"/>
    <x v="3"/>
    <x v="1"/>
    <n v="0"/>
    <n v="1056"/>
    <x v="2"/>
    <s v="Tier - 2"/>
    <x v="0"/>
    <d v="1995-06-01T00:00:00"/>
    <x v="6"/>
    <x v="0"/>
    <x v="2299"/>
  </r>
  <r>
    <s v="ID2304"/>
    <s v="Mr."/>
    <s v="Jim"/>
    <s v="Fullarton"/>
    <x v="1314"/>
    <x v="467"/>
    <s v="No"/>
    <x v="0"/>
    <x v="0"/>
    <x v="0"/>
    <x v="1"/>
    <x v="3"/>
    <x v="0"/>
    <n v="0"/>
    <n v="1049"/>
    <x v="2"/>
    <s v="Tier - 2"/>
    <x v="1"/>
    <d v="2002-07-01T00:00:00"/>
    <x v="43"/>
    <x v="0"/>
    <x v="2300"/>
  </r>
  <r>
    <s v="ID2305"/>
    <s v="Mr."/>
    <s v="Matthew"/>
    <s v="Lindgren"/>
    <x v="1315"/>
    <x v="456"/>
    <s v="No"/>
    <x v="0"/>
    <x v="0"/>
    <x v="0"/>
    <x v="1"/>
    <x v="3"/>
    <x v="0"/>
    <n v="0"/>
    <n v="1047"/>
    <x v="2"/>
    <s v="Tier - 1"/>
    <x v="0"/>
    <d v="2002-07-20T00:00:00"/>
    <x v="43"/>
    <x v="0"/>
    <x v="2301"/>
  </r>
  <r>
    <s v="ID2306"/>
    <s v="Mr."/>
    <s v="Kenneth"/>
    <s v="Akiha"/>
    <x v="1316"/>
    <x v="320"/>
    <s v="No"/>
    <x v="0"/>
    <x v="0"/>
    <x v="0"/>
    <x v="1"/>
    <x v="3"/>
    <x v="2"/>
    <n v="0"/>
    <n v="1044"/>
    <x v="2"/>
    <s v="Tier - 2"/>
    <x v="0"/>
    <d v="1994-11-17T00:00:00"/>
    <x v="6"/>
    <x v="0"/>
    <x v="2302"/>
  </r>
  <r>
    <s v="ID2307"/>
    <s v="Ms."/>
    <s v="Andrea"/>
    <s v="Sweny"/>
    <x v="1317"/>
    <x v="150"/>
    <s v="Yes"/>
    <x v="0"/>
    <x v="0"/>
    <x v="3"/>
    <x v="1"/>
    <x v="2"/>
    <x v="2"/>
    <n v="0"/>
    <n v="1033.74"/>
    <x v="2"/>
    <s v="Tier - 1"/>
    <x v="0"/>
    <d v="1995-10-05T00:00:00"/>
    <x v="40"/>
    <x v="0"/>
    <x v="2303"/>
  </r>
  <r>
    <s v="ID2308"/>
    <s v="Ms."/>
    <s v="Kristina"/>
    <s v="Tobin"/>
    <x v="1318"/>
    <x v="67"/>
    <s v="No"/>
    <x v="0"/>
    <x v="0"/>
    <x v="0"/>
    <x v="1"/>
    <x v="3"/>
    <x v="2"/>
    <n v="0"/>
    <n v="1019"/>
    <x v="2"/>
    <s v="Tier - 2"/>
    <x v="0"/>
    <d v="1999-08-05T00:00:00"/>
    <x v="35"/>
    <x v="0"/>
    <x v="2304"/>
  </r>
  <r>
    <s v="ID2309"/>
    <s v="Ms."/>
    <s v="Kristen"/>
    <s v="Pedersen"/>
    <x v="1319"/>
    <x v="330"/>
    <s v="No"/>
    <x v="1"/>
    <x v="0"/>
    <x v="3"/>
    <x v="1"/>
    <x v="2"/>
    <x v="1"/>
    <n v="0"/>
    <n v="1012"/>
    <x v="2"/>
    <s v="Tier - 2"/>
    <x v="0"/>
    <d v="2000-10-09T00:00:00"/>
    <x v="21"/>
    <x v="0"/>
    <x v="2305"/>
  </r>
  <r>
    <s v="ID2310"/>
    <s v="Mr."/>
    <s v="Matthew"/>
    <s v="Lynch"/>
    <x v="1209"/>
    <x v="173"/>
    <s v="No"/>
    <x v="0"/>
    <x v="0"/>
    <x v="0"/>
    <x v="1"/>
    <x v="2"/>
    <x v="2"/>
    <n v="0"/>
    <n v="1006.65"/>
    <x v="2"/>
    <s v="Tier - 2"/>
    <x v="0"/>
    <d v="1994-11-22T00:00:00"/>
    <x v="6"/>
    <x v="0"/>
    <x v="2306"/>
  </r>
  <r>
    <s v="ID2311"/>
    <s v="Mrs."/>
    <s v="Kathleen"/>
    <s v="Keys"/>
    <x v="1320"/>
    <x v="409"/>
    <s v="Yes"/>
    <x v="0"/>
    <x v="0"/>
    <x v="0"/>
    <x v="1"/>
    <x v="1"/>
    <x v="2"/>
    <n v="0"/>
    <n v="964.71"/>
    <x v="2"/>
    <s v="Tier - 2"/>
    <x v="0"/>
    <d v="2001-08-19T00:00:00"/>
    <x v="47"/>
    <x v="0"/>
    <x v="2307"/>
  </r>
  <r>
    <s v="ID2312"/>
    <s v="Ms."/>
    <s v="Lindsey"/>
    <s v="Wilbur"/>
    <x v="1321"/>
    <x v="267"/>
    <s v="Yes"/>
    <x v="0"/>
    <x v="0"/>
    <x v="3"/>
    <x v="1"/>
    <x v="2"/>
    <x v="2"/>
    <n v="0"/>
    <n v="928.59"/>
    <x v="2"/>
    <s v="Tier - 1"/>
    <x v="0"/>
    <d v="1995-10-28T00:00:00"/>
    <x v="40"/>
    <x v="0"/>
    <x v="2308"/>
  </r>
  <r>
    <s v="ID2313"/>
    <s v="Mr."/>
    <s v="Robert"/>
    <s v="Ditota"/>
    <x v="447"/>
    <x v="140"/>
    <s v="No"/>
    <x v="0"/>
    <x v="0"/>
    <x v="0"/>
    <x v="1"/>
    <x v="2"/>
    <x v="2"/>
    <n v="0"/>
    <n v="915.07"/>
    <x v="2"/>
    <s v="Tier - 1"/>
    <x v="0"/>
    <d v="1994-10-30T00:00:00"/>
    <x v="6"/>
    <x v="0"/>
    <x v="2309"/>
  </r>
  <r>
    <s v="ID2314"/>
    <s v="Ms."/>
    <s v="Sarah"/>
    <s v="Horbol"/>
    <x v="1322"/>
    <x v="184"/>
    <s v="No"/>
    <x v="0"/>
    <x v="1"/>
    <x v="3"/>
    <x v="1"/>
    <x v="2"/>
    <x v="1"/>
    <n v="0"/>
    <n v="896.21"/>
    <x v="2"/>
    <s v="Tier - 1"/>
    <x v="0"/>
    <d v="1993-11-27T00:00:00"/>
    <x v="20"/>
    <x v="0"/>
    <x v="2310"/>
  </r>
  <r>
    <s v="ID2315"/>
    <s v="Ms."/>
    <s v="Flannery"/>
    <s v="O'Rourke"/>
    <x v="254"/>
    <x v="319"/>
    <s v="No"/>
    <x v="1"/>
    <x v="0"/>
    <x v="3"/>
    <x v="1"/>
    <x v="2"/>
    <x v="2"/>
    <n v="0"/>
    <n v="865.41"/>
    <x v="2"/>
    <s v="Tier - 1"/>
    <x v="0"/>
    <d v="2000-11-18T00:00:00"/>
    <x v="21"/>
    <x v="0"/>
    <x v="2311"/>
  </r>
  <r>
    <s v="ID2316"/>
    <s v="Mr."/>
    <s v="John"/>
    <s v="Williams"/>
    <x v="1323"/>
    <x v="119"/>
    <s v="No"/>
    <x v="1"/>
    <x v="0"/>
    <x v="3"/>
    <x v="1"/>
    <x v="1"/>
    <x v="1"/>
    <n v="0"/>
    <n v="830.52"/>
    <x v="2"/>
    <s v="Tier - 2"/>
    <x v="3"/>
    <d v="2004-10-07T00:00:00"/>
    <x v="41"/>
    <x v="2"/>
    <x v="2312"/>
  </r>
  <r>
    <s v="ID2317"/>
    <s v="Mr."/>
    <s v="Koji"/>
    <s v="Murakami"/>
    <x v="1324"/>
    <x v="336"/>
    <s v="Yes"/>
    <x v="0"/>
    <x v="0"/>
    <x v="3"/>
    <x v="1"/>
    <x v="2"/>
    <x v="1"/>
    <n v="0"/>
    <n v="773.54"/>
    <x v="2"/>
    <s v="Tier - 2"/>
    <x v="0"/>
    <d v="1995-12-07T00:00:00"/>
    <x v="40"/>
    <x v="0"/>
    <x v="2313"/>
  </r>
  <r>
    <s v="ID2318"/>
    <s v="Ms."/>
    <s v="Candice"/>
    <s v="Gagnon"/>
    <x v="1325"/>
    <x v="49"/>
    <s v="Yes"/>
    <x v="0"/>
    <x v="0"/>
    <x v="0"/>
    <x v="1"/>
    <x v="2"/>
    <x v="2"/>
    <n v="0"/>
    <n v="770.38"/>
    <x v="2"/>
    <s v="Tier - 2"/>
    <x v="1"/>
    <d v="1996-09-18T00:00:00"/>
    <x v="45"/>
    <x v="0"/>
    <x v="2314"/>
  </r>
  <r>
    <s v="ID2319"/>
    <s v="Mr."/>
    <s v="Theodore"/>
    <s v="Petermann"/>
    <x v="1326"/>
    <x v="208"/>
    <s v="No"/>
    <x v="0"/>
    <x v="1"/>
    <x v="3"/>
    <x v="1"/>
    <x v="3"/>
    <x v="1"/>
    <n v="0"/>
    <n v="770"/>
    <x v="2"/>
    <s v="Tier - 3"/>
    <x v="0"/>
    <d v="1993-06-28T00:00:00"/>
    <x v="20"/>
    <x v="0"/>
    <x v="2315"/>
  </r>
  <r>
    <s v="ID2320"/>
    <s v="Ms."/>
    <s v="Lindy"/>
    <s v="Graves"/>
    <x v="1058"/>
    <x v="102"/>
    <s v="Yes"/>
    <x v="0"/>
    <x v="0"/>
    <x v="0"/>
    <x v="1"/>
    <x v="2"/>
    <x v="2"/>
    <n v="0"/>
    <n v="760"/>
    <x v="2"/>
    <s v="Tier - 3"/>
    <x v="0"/>
    <d v="1996-10-22T00:00:00"/>
    <x v="45"/>
    <x v="0"/>
    <x v="2316"/>
  </r>
  <r>
    <s v="ID2321"/>
    <s v="Mr."/>
    <s v="Thomas"/>
    <s v="Danielson"/>
    <x v="1130"/>
    <x v="508"/>
    <s v="No"/>
    <x v="0"/>
    <x v="1"/>
    <x v="3"/>
    <x v="1"/>
    <x v="3"/>
    <x v="2"/>
    <n v="0"/>
    <n v="760"/>
    <x v="2"/>
    <s v="Tier - 1"/>
    <x v="0"/>
    <d v="1993-08-09T00:00:00"/>
    <x v="20"/>
    <x v="0"/>
    <x v="2317"/>
  </r>
  <r>
    <s v="ID2322"/>
    <s v="Ms."/>
    <s v="Holly"/>
    <s v="Street"/>
    <x v="1327"/>
    <x v="126"/>
    <s v="No"/>
    <x v="0"/>
    <x v="0"/>
    <x v="0"/>
    <x v="1"/>
    <x v="2"/>
    <x v="0"/>
    <n v="0"/>
    <n v="750"/>
    <x v="2"/>
    <s v="Tier - 1"/>
    <x v="1"/>
    <d v="2002-09-19T00:00:00"/>
    <x v="43"/>
    <x v="0"/>
    <x v="2318"/>
  </r>
  <r>
    <s v="ID2323"/>
    <s v="Mr."/>
    <s v="Matthew"/>
    <s v="Buss"/>
    <x v="1328"/>
    <x v="425"/>
    <s v="No"/>
    <x v="0"/>
    <x v="0"/>
    <x v="0"/>
    <x v="1"/>
    <x v="2"/>
    <x v="1"/>
    <n v="0"/>
    <n v="722.99"/>
    <x v="2"/>
    <s v="Tier - 1"/>
    <x v="0"/>
    <d v="1999-12-14T00:00:00"/>
    <x v="35"/>
    <x v="0"/>
    <x v="2319"/>
  </r>
  <r>
    <s v="ID2324"/>
    <s v="Ms."/>
    <s v="Meghan"/>
    <s v="Duffy"/>
    <x v="1329"/>
    <x v="264"/>
    <s v="No"/>
    <x v="0"/>
    <x v="0"/>
    <x v="0"/>
    <x v="1"/>
    <x v="2"/>
    <x v="2"/>
    <n v="0"/>
    <n v="700"/>
    <x v="1"/>
    <s v="Tier - 3"/>
    <x v="0"/>
    <d v="1999-12-26T00:00:00"/>
    <x v="35"/>
    <x v="0"/>
    <x v="2320"/>
  </r>
  <r>
    <s v="ID2325"/>
    <s v="Mr."/>
    <s v="Fred"/>
    <s v="Hines"/>
    <x v="1330"/>
    <x v="117"/>
    <s v="Yes"/>
    <x v="0"/>
    <x v="0"/>
    <x v="0"/>
    <x v="1"/>
    <x v="2"/>
    <x v="2"/>
    <n v="0"/>
    <n v="687.54"/>
    <x v="2"/>
    <s v="Tier - 2"/>
    <x v="0"/>
    <d v="2001-09-12T00:00:00"/>
    <x v="47"/>
    <x v="0"/>
    <x v="2321"/>
  </r>
  <r>
    <s v="ID2326"/>
    <s v="Mr."/>
    <s v="Sebastian"/>
    <s v="Castro"/>
    <x v="698"/>
    <x v="374"/>
    <s v="Yes"/>
    <x v="0"/>
    <x v="1"/>
    <x v="3"/>
    <x v="1"/>
    <x v="2"/>
    <x v="2"/>
    <n v="0"/>
    <n v="670"/>
    <x v="2"/>
    <s v="Tier - 3"/>
    <x v="0"/>
    <d v="1997-11-09T00:00:00"/>
    <x v="31"/>
    <x v="0"/>
    <x v="2322"/>
  </r>
  <r>
    <s v="ID2327"/>
    <s v="Ms."/>
    <s v="Laura"/>
    <s v="Howell"/>
    <x v="1331"/>
    <x v="156"/>
    <s v="No"/>
    <x v="0"/>
    <x v="0"/>
    <x v="0"/>
    <x v="1"/>
    <x v="2"/>
    <x v="0"/>
    <n v="0"/>
    <n v="668"/>
    <x v="2"/>
    <s v="Tier - 2"/>
    <x v="1"/>
    <d v="2002-11-29T00:00:00"/>
    <x v="43"/>
    <x v="0"/>
    <x v="2323"/>
  </r>
  <r>
    <s v="ID2328"/>
    <s v="Ms."/>
    <s v="Nicole"/>
    <s v="Avery"/>
    <x v="1332"/>
    <x v="274"/>
    <s v="Yes"/>
    <x v="0"/>
    <x v="0"/>
    <x v="3"/>
    <x v="1"/>
    <x v="3"/>
    <x v="2"/>
    <n v="0"/>
    <n v="650"/>
    <x v="2"/>
    <s v="Tier - 3"/>
    <x v="0"/>
    <d v="1995-07-04T00:00:00"/>
    <x v="40"/>
    <x v="0"/>
    <x v="2324"/>
  </r>
  <r>
    <s v="ID2329"/>
    <s v="Ms."/>
    <s v="Susan"/>
    <s v="Bohinski"/>
    <x v="1333"/>
    <x v="151"/>
    <s v="No"/>
    <x v="0"/>
    <x v="1"/>
    <x v="3"/>
    <x v="1"/>
    <x v="3"/>
    <x v="2"/>
    <n v="0"/>
    <n v="650"/>
    <x v="2"/>
    <s v="Tier - 3"/>
    <x v="0"/>
    <d v="1993-06-01T00:00:00"/>
    <x v="34"/>
    <x v="0"/>
    <x v="2325"/>
  </r>
  <r>
    <s v="ID2330"/>
    <s v="Ms."/>
    <s v="Katy"/>
    <s v="Kohls"/>
    <x v="1329"/>
    <x v="144"/>
    <s v="Yes"/>
    <x v="0"/>
    <x v="0"/>
    <x v="0"/>
    <x v="1"/>
    <x v="2"/>
    <x v="2"/>
    <n v="0"/>
    <n v="646.14"/>
    <x v="2"/>
    <s v="Tier - 3"/>
    <x v="1"/>
    <d v="2001-11-20T00:00:00"/>
    <x v="47"/>
    <x v="0"/>
    <x v="2326"/>
  </r>
  <r>
    <s v="ID2331"/>
    <s v="Mr."/>
    <s v="Jordan"/>
    <s v="Brietzke"/>
    <x v="1112"/>
    <x v="252"/>
    <s v="No"/>
    <x v="0"/>
    <x v="0"/>
    <x v="3"/>
    <x v="1"/>
    <x v="2"/>
    <x v="2"/>
    <n v="0"/>
    <n v="637.26"/>
    <x v="2"/>
    <s v="Tier - 3"/>
    <x v="0"/>
    <d v="1998-07-27T00:00:00"/>
    <x v="44"/>
    <x v="0"/>
    <x v="2327"/>
  </r>
  <r>
    <s v="ID2332"/>
    <s v="Mr."/>
    <s v="Juan"/>
    <s v="Riveros"/>
    <x v="1056"/>
    <x v="288"/>
    <s v="No"/>
    <x v="0"/>
    <x v="0"/>
    <x v="3"/>
    <x v="1"/>
    <x v="3"/>
    <x v="1"/>
    <n v="0"/>
    <n v="604.54"/>
    <x v="2"/>
    <s v="Tier - 3"/>
    <x v="0"/>
    <d v="1992-09-13T00:00:00"/>
    <x v="34"/>
    <x v="0"/>
    <x v="2328"/>
  </r>
  <r>
    <s v="ID2333"/>
    <s v="Ms."/>
    <s v="Julie"/>
    <s v="Albano"/>
    <x v="1140"/>
    <x v="348"/>
    <s v="No"/>
    <x v="0"/>
    <x v="1"/>
    <x v="3"/>
    <x v="1"/>
    <x v="3"/>
    <x v="1"/>
    <n v="0"/>
    <n v="600"/>
    <x v="1"/>
    <s v="Tier - 1"/>
    <x v="0"/>
    <d v="1993-06-30T00:00:00"/>
    <x v="20"/>
    <x v="0"/>
    <x v="2329"/>
  </r>
  <r>
    <s v="ID2334"/>
    <s v="Mr."/>
    <s v="Evan"/>
    <s v="Rosendahl"/>
    <x v="318"/>
    <x v="495"/>
    <s v="No"/>
    <x v="0"/>
    <x v="0"/>
    <x v="3"/>
    <x v="1"/>
    <x v="3"/>
    <x v="2"/>
    <n v="0"/>
    <n v="570.62"/>
    <x v="1"/>
    <s v="Tier - 1"/>
    <x v="0"/>
    <d v="1992-11-30T00:00:00"/>
    <x v="34"/>
    <x v="0"/>
    <x v="2330"/>
  </r>
  <r>
    <s v="ID2335"/>
    <s v="Mr."/>
    <s v="Aaron"/>
    <s v="German"/>
    <x v="1334"/>
    <x v="523"/>
    <s v="No"/>
    <x v="0"/>
    <x v="0"/>
    <x v="3"/>
    <x v="1"/>
    <x v="3"/>
    <x v="2"/>
    <n v="0"/>
    <n v="563.84"/>
    <x v="1"/>
    <s v="Tier - 3"/>
    <x v="0"/>
    <d v="1992-07-09T00:00:00"/>
    <x v="34"/>
    <x v="0"/>
    <x v="23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E85073-468F-49D7-9D30-640A8E16035F}"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9:B61" firstHeaderRow="1" firstDataRow="1" firstDataCol="1"/>
  <pivotFields count="22">
    <pivotField showAll="0"/>
    <pivotField showAll="0"/>
    <pivotField showAll="0"/>
    <pivotField showAll="0"/>
    <pivotField numFmtId="2" showAll="0"/>
    <pivotField numFmtId="168" showAll="0"/>
    <pivotField showAll="0"/>
    <pivotField showAll="0"/>
    <pivotField showAll="0"/>
    <pivotField numFmtId="1" showAll="0"/>
    <pivotField showAll="0"/>
    <pivotField showAll="0"/>
    <pivotField showAll="0"/>
    <pivotField numFmtId="1" showAll="0"/>
    <pivotField dataField="1" numFmtId="171" showAll="0"/>
    <pivotField showAll="0">
      <items count="4">
        <item x="0"/>
        <item x="1"/>
        <item x="2"/>
        <item t="default"/>
      </items>
    </pivotField>
    <pivotField showAll="0"/>
    <pivotField showAll="0"/>
    <pivotField numFmtId="14"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 showAll="0"/>
    <pivotField showAll="0">
      <items count="2333">
        <item h="1" x="716"/>
        <item h="1" x="120"/>
        <item h="1" x="2331"/>
        <item h="1" x="161"/>
        <item h="1" x="2169"/>
        <item x="696"/>
        <item h="1" x="1032"/>
        <item h="1" x="2273"/>
        <item h="1" x="180"/>
        <item h="1" x="1009"/>
        <item h="1" x="2156"/>
        <item h="1" x="89"/>
        <item h="1" x="25"/>
        <item h="1" x="268"/>
        <item h="1" x="2145"/>
        <item h="1" x="1180"/>
        <item h="1" x="1450"/>
        <item h="1" x="1452"/>
        <item h="1" x="1842"/>
        <item h="1" x="521"/>
        <item h="1" x="1274"/>
        <item h="1" x="1533"/>
        <item h="1" x="1404"/>
        <item h="1" x="727"/>
        <item h="1" x="921"/>
        <item h="1" x="1466"/>
        <item h="1" x="1521"/>
        <item h="1" x="689"/>
        <item h="1" x="2001"/>
        <item h="1" x="267"/>
        <item h="1" x="575"/>
        <item h="1" x="913"/>
        <item h="1" x="882"/>
        <item h="1" x="263"/>
        <item h="1" x="162"/>
        <item h="1" x="1461"/>
        <item h="1" x="255"/>
        <item h="1" x="528"/>
        <item h="1" x="2288"/>
        <item h="1" x="322"/>
        <item h="1" x="712"/>
        <item h="1" x="1637"/>
        <item h="1" x="1928"/>
        <item h="1" x="571"/>
        <item h="1" x="1560"/>
        <item h="1" x="200"/>
        <item h="1" x="158"/>
        <item h="1" x="1014"/>
        <item h="1" x="1575"/>
        <item h="1" x="848"/>
        <item h="1" x="1736"/>
        <item h="1" x="860"/>
        <item h="1" x="345"/>
        <item h="1" x="253"/>
        <item h="1" x="1214"/>
        <item h="1" x="51"/>
        <item h="1" x="216"/>
        <item h="1" x="1632"/>
        <item h="1" x="694"/>
        <item h="1" x="1964"/>
        <item h="1" x="974"/>
        <item h="1" x="2227"/>
        <item h="1" x="2250"/>
        <item h="1" x="1048"/>
        <item h="1" x="1772"/>
        <item h="1" x="586"/>
        <item h="1" x="1950"/>
        <item h="1" x="1797"/>
        <item h="1" x="2275"/>
        <item h="1" x="317"/>
        <item h="1" x="1215"/>
        <item h="1" x="1261"/>
        <item h="1" x="1268"/>
        <item h="1" x="1671"/>
        <item h="1" x="1475"/>
        <item h="1" x="1881"/>
        <item h="1" x="584"/>
        <item h="1" x="1545"/>
        <item h="1" x="1295"/>
        <item h="1" x="766"/>
        <item h="1" x="2004"/>
        <item h="1" x="1624"/>
        <item h="1" x="2167"/>
        <item h="1" x="417"/>
        <item h="1" x="2071"/>
        <item h="1" x="1824"/>
        <item h="1" x="228"/>
        <item h="1" x="1874"/>
        <item h="1" x="1432"/>
        <item h="1" x="1216"/>
        <item h="1" x="344"/>
        <item h="1" x="959"/>
        <item h="1" x="688"/>
        <item h="1" x="2110"/>
        <item h="1" x="2281"/>
        <item h="1" x="2015"/>
        <item h="1" x="377"/>
        <item h="1" x="899"/>
        <item h="1" x="1005"/>
        <item h="1" x="2009"/>
        <item h="1" x="1416"/>
        <item h="1" x="1942"/>
        <item h="1" x="2094"/>
        <item h="1" x="516"/>
        <item h="1" x="877"/>
        <item h="1" x="1932"/>
        <item h="1" x="1483"/>
        <item h="1" x="108"/>
        <item h="1" x="173"/>
        <item h="1" x="1193"/>
        <item h="1" x="2026"/>
        <item h="1" x="1951"/>
        <item h="1" x="508"/>
        <item h="1" x="840"/>
        <item h="1" x="1354"/>
        <item h="1" x="2229"/>
        <item h="1" x="185"/>
        <item h="1" x="851"/>
        <item h="1" x="553"/>
        <item h="1" x="1008"/>
        <item h="1" x="1608"/>
        <item h="1" x="841"/>
        <item h="1" x="808"/>
        <item h="1" x="1179"/>
        <item h="1" x="617"/>
        <item h="1" x="715"/>
        <item h="1" x="2157"/>
        <item h="1" x="1352"/>
        <item h="1" x="2158"/>
        <item h="1" x="1292"/>
        <item h="1" x="775"/>
        <item h="1" x="1734"/>
        <item h="1" x="850"/>
        <item h="1" x="231"/>
        <item h="1" x="702"/>
        <item h="1" x="220"/>
        <item h="1" x="2200"/>
        <item h="1" x="373"/>
        <item h="1" x="1635"/>
        <item h="1" x="285"/>
        <item h="1" x="2303"/>
        <item h="1" x="2173"/>
        <item h="1" x="548"/>
        <item h="1" x="890"/>
        <item h="1" x="982"/>
        <item h="1" x="1522"/>
        <item h="1" x="53"/>
        <item h="1" x="1467"/>
        <item h="1" x="186"/>
        <item h="1" x="230"/>
        <item h="1" x="1660"/>
        <item h="1" x="2256"/>
        <item h="1" x="1329"/>
        <item h="1" x="1175"/>
        <item h="1" x="212"/>
        <item h="1" x="272"/>
        <item h="1" x="326"/>
        <item h="1" x="1690"/>
        <item h="1" x="384"/>
        <item h="1" x="818"/>
        <item h="1" x="1518"/>
        <item h="1" x="1594"/>
        <item h="1" x="558"/>
        <item h="1" x="416"/>
        <item h="1" x="1760"/>
        <item h="1" x="476"/>
        <item h="1" x="332"/>
        <item h="1" x="658"/>
        <item h="1" x="1349"/>
        <item h="1" x="313"/>
        <item h="1" x="523"/>
        <item h="1" x="115"/>
        <item h="1" x="798"/>
        <item h="1" x="2238"/>
        <item h="1" x="1011"/>
        <item h="1" x="37"/>
        <item h="1" x="916"/>
        <item h="1" x="983"/>
        <item h="1" x="402"/>
        <item h="1" x="1297"/>
        <item h="1" x="1487"/>
        <item h="1" x="1239"/>
        <item h="1" x="1603"/>
        <item h="1" x="1087"/>
        <item h="1" x="1289"/>
        <item h="1" x="1288"/>
        <item h="1" x="1685"/>
        <item h="1" x="1656"/>
        <item h="1" x="445"/>
        <item h="1" x="327"/>
        <item h="1" x="221"/>
        <item h="1" x="408"/>
        <item h="1" x="2193"/>
        <item h="1" x="50"/>
        <item h="1" x="2067"/>
        <item h="1" x="1063"/>
        <item h="1" x="834"/>
        <item h="1" x="946"/>
        <item h="1" x="1567"/>
        <item h="1" x="1949"/>
        <item h="1" x="1435"/>
        <item h="1" x="897"/>
        <item h="1" x="800"/>
        <item h="1" x="1551"/>
        <item h="1" x="56"/>
        <item h="1" x="2082"/>
        <item h="1" x="664"/>
        <item h="1" x="1125"/>
        <item h="1" x="728"/>
        <item h="1" x="1585"/>
        <item h="1" x="2135"/>
        <item h="1" x="1542"/>
        <item h="1" x="1457"/>
        <item h="1" x="1806"/>
        <item h="1" x="1456"/>
        <item h="1" x="297"/>
        <item h="1" x="2111"/>
        <item h="1" x="1436"/>
        <item h="1" x="765"/>
        <item h="1" x="829"/>
        <item h="1" x="248"/>
        <item h="1" x="2222"/>
        <item h="1" x="526"/>
        <item h="1" x="2033"/>
        <item h="1" x="713"/>
        <item h="1" x="1013"/>
        <item h="1" x="1488"/>
        <item h="1" x="1870"/>
        <item h="1" x="1010"/>
        <item h="1" x="2129"/>
        <item h="1" x="1397"/>
        <item h="1" x="609"/>
        <item h="1" x="2077"/>
        <item h="1" x="1186"/>
        <item h="1" x="1726"/>
        <item h="1" x="1819"/>
        <item h="1" x="1051"/>
        <item h="1" x="366"/>
        <item h="1" x="1976"/>
        <item h="1" x="1484"/>
        <item h="1" x="1693"/>
        <item h="1" x="1294"/>
        <item h="1" x="1599"/>
        <item h="1" x="1570"/>
        <item h="1" x="1840"/>
        <item h="1" x="1365"/>
        <item h="1" x="2019"/>
        <item h="1" x="1164"/>
        <item h="1" x="1822"/>
        <item h="1" x="134"/>
        <item h="1" x="163"/>
        <item h="1" x="772"/>
        <item h="1" x="338"/>
        <item h="1" x="1763"/>
        <item h="1" x="2087"/>
        <item h="1" x="1812"/>
        <item h="1" x="2057"/>
        <item h="1" x="1664"/>
        <item h="1" x="731"/>
        <item h="1" x="2161"/>
        <item h="1" x="1833"/>
        <item h="1" x="281"/>
        <item h="1" x="1920"/>
        <item h="1" x="863"/>
        <item h="1" x="113"/>
        <item h="1" x="582"/>
        <item h="1" x="643"/>
        <item h="1" x="367"/>
        <item h="1" x="1916"/>
        <item h="1" x="2064"/>
        <item h="1" x="1078"/>
        <item h="1" x="1445"/>
        <item h="1" x="2109"/>
        <item h="1" x="847"/>
        <item h="1" x="572"/>
        <item h="1" x="74"/>
        <item h="1" x="638"/>
        <item h="1" x="1978"/>
        <item h="1" x="973"/>
        <item h="1" x="1023"/>
        <item h="1" x="1910"/>
        <item h="1" x="1845"/>
        <item h="1" x="477"/>
        <item h="1" x="2254"/>
        <item h="1" x="1617"/>
        <item h="1" x="1668"/>
        <item h="1" x="1642"/>
        <item h="1" x="561"/>
        <item h="1" x="169"/>
        <item h="1" x="150"/>
        <item h="1" x="621"/>
        <item h="1" x="1251"/>
        <item h="1" x="506"/>
        <item h="1" x="1837"/>
        <item h="1" x="807"/>
        <item h="1" x="2007"/>
        <item h="1" x="284"/>
        <item h="1" x="512"/>
        <item h="1" x="1784"/>
        <item h="1" x="2202"/>
        <item h="1" x="969"/>
        <item h="1" x="1238"/>
        <item h="1" x="1912"/>
        <item h="1" x="1041"/>
        <item h="1" x="1196"/>
        <item h="1" x="507"/>
        <item h="1" x="533"/>
        <item h="1" x="32"/>
        <item h="1" x="1056"/>
        <item h="1" x="1834"/>
        <item h="1" x="1106"/>
        <item h="1" x="595"/>
        <item h="1" x="167"/>
        <item h="1" x="86"/>
        <item h="1" x="1421"/>
        <item h="1" x="540"/>
        <item h="1" x="554"/>
        <item h="1" x="2240"/>
        <item h="1" x="100"/>
        <item h="1" x="1393"/>
        <item h="1" x="1102"/>
        <item h="1" x="1147"/>
        <item h="1" x="1496"/>
        <item h="1" x="1366"/>
        <item h="1" x="1343"/>
        <item h="1" x="233"/>
        <item h="1" x="362"/>
        <item h="1" x="149"/>
        <item h="1" x="1697"/>
        <item h="1" x="1394"/>
        <item h="1" x="478"/>
        <item h="1" x="2151"/>
        <item h="1" x="494"/>
        <item h="1" x="45"/>
        <item h="1" x="700"/>
        <item h="1" x="1029"/>
        <item h="1" x="1761"/>
        <item h="1" x="618"/>
        <item h="1" x="238"/>
        <item h="1" x="933"/>
        <item h="1" x="1820"/>
        <item h="1" x="791"/>
        <item h="1" x="1944"/>
        <item h="1" x="177"/>
        <item h="1" x="885"/>
        <item h="1" x="2051"/>
        <item h="1" x="9"/>
        <item h="1" x="543"/>
        <item h="1" x="1402"/>
        <item h="1" x="1425"/>
        <item h="1" x="737"/>
        <item h="1" x="343"/>
        <item h="1" x="1203"/>
        <item h="1" x="705"/>
        <item h="1" x="549"/>
        <item h="1" x="2075"/>
        <item h="1" x="1074"/>
        <item h="1" x="1084"/>
        <item h="1" x="2054"/>
        <item h="1" x="311"/>
        <item h="1" x="1886"/>
        <item h="1" x="1918"/>
        <item h="1" x="64"/>
        <item h="1" x="1322"/>
        <item h="1" x="1477"/>
        <item h="1" x="853"/>
        <item h="1" x="1967"/>
        <item h="1" x="2160"/>
        <item h="1" x="418"/>
        <item h="1" x="2170"/>
        <item h="1" x="629"/>
        <item h="1" x="903"/>
        <item h="1" x="2000"/>
        <item h="1" x="1827"/>
        <item h="1" x="330"/>
        <item h="1" x="208"/>
        <item h="1" x="1860"/>
        <item h="1" x="935"/>
        <item h="1" x="1526"/>
        <item h="1" x="60"/>
        <item h="1" x="704"/>
        <item h="1" x="2314"/>
        <item h="1" x="1071"/>
        <item h="1" x="1478"/>
        <item h="1" x="2106"/>
        <item h="1" x="1225"/>
        <item h="1" x="1301"/>
        <item h="1" x="2280"/>
        <item h="1" x="924"/>
        <item h="1" x="2114"/>
        <item h="1" x="490"/>
        <item h="1" x="1138"/>
        <item h="1" x="680"/>
        <item h="1" x="751"/>
        <item h="1" x="364"/>
        <item h="1" x="1565"/>
        <item h="1" x="2061"/>
        <item h="1" x="585"/>
        <item h="1" x="437"/>
        <item h="1" x="1977"/>
        <item h="1" x="1995"/>
        <item h="1" x="1427"/>
        <item h="1" x="460"/>
        <item h="1" x="1640"/>
        <item h="1" x="986"/>
        <item h="1" x="1993"/>
        <item h="1" x="952"/>
        <item h="1" x="252"/>
        <item h="1" x="738"/>
        <item h="1" x="1155"/>
        <item h="1" x="1482"/>
        <item h="1" x="62"/>
        <item h="1" x="1236"/>
        <item h="1" x="967"/>
        <item h="1" x="835"/>
        <item h="1" x="950"/>
        <item h="1" x="239"/>
        <item h="1" x="1780"/>
        <item h="1" x="2125"/>
        <item h="1" x="1555"/>
        <item h="1" x="1574"/>
        <item h="1" x="532"/>
        <item h="1" x="866"/>
        <item h="1" x="1649"/>
        <item h="1" x="2016"/>
        <item h="1" x="940"/>
        <item h="1" x="1891"/>
        <item h="1" x="1374"/>
        <item h="1" x="2133"/>
        <item h="1" x="118"/>
        <item h="1" x="1105"/>
        <item h="1" x="1595"/>
        <item h="1" x="349"/>
        <item h="1" x="339"/>
        <item h="1" x="687"/>
        <item h="1" x="919"/>
        <item h="1" x="1494"/>
        <item h="1" x="1966"/>
        <item h="1" x="1077"/>
        <item h="1" x="747"/>
        <item h="1" x="740"/>
        <item h="1" x="1629"/>
        <item h="1" x="773"/>
        <item h="1" x="1536"/>
        <item h="1" x="824"/>
        <item h="1" x="471"/>
        <item h="1" x="979"/>
        <item h="1" x="328"/>
        <item h="1" x="1613"/>
        <item h="1" x="289"/>
        <item h="1" x="225"/>
        <item h="1" x="2182"/>
        <item h="1" x="1085"/>
        <item h="1" x="497"/>
        <item h="1" x="1992"/>
        <item h="1" x="2264"/>
        <item h="1" x="1460"/>
        <item h="1" x="435"/>
        <item h="1" x="1755"/>
        <item h="1" x="1898"/>
        <item h="1" x="1171"/>
        <item h="1" x="17"/>
        <item h="1" x="1631"/>
        <item h="1" x="1887"/>
        <item h="1" x="304"/>
        <item h="1" x="1904"/>
        <item h="1" x="1588"/>
        <item h="1" x="2248"/>
        <item h="1" x="1853"/>
        <item h="1" x="1126"/>
        <item h="1" x="1896"/>
        <item h="1" x="1304"/>
        <item h="1" x="1988"/>
        <item h="1" x="1987"/>
        <item h="1" x="911"/>
        <item h="1" x="2234"/>
        <item h="1" x="1123"/>
        <item h="1" x="196"/>
        <item h="1" x="625"/>
        <item h="1" x="405"/>
        <item h="1" x="1986"/>
        <item h="1" x="403"/>
        <item h="1" x="279"/>
        <item h="1" x="1327"/>
        <item h="1" x="583"/>
        <item h="1" x="411"/>
        <item h="1" x="632"/>
        <item h="1" x="1150"/>
        <item h="1" x="665"/>
        <item h="1" x="2209"/>
        <item h="1" x="2042"/>
        <item h="1" x="2024"/>
        <item h="1" x="1969"/>
        <item h="1" x="1151"/>
        <item h="1" x="2155"/>
        <item h="1" x="1807"/>
        <item h="1" x="1358"/>
        <item h="1" x="1739"/>
        <item h="1" x="1252"/>
        <item h="1" x="1243"/>
        <item h="1" x="1068"/>
        <item h="1" x="1021"/>
        <item h="1" x="1527"/>
        <item h="1" x="2253"/>
        <item h="1" x="140"/>
        <item h="1" x="2217"/>
        <item h="1" x="1816"/>
        <item h="1" x="352"/>
        <item h="1" x="1655"/>
        <item h="1" x="795"/>
        <item h="1" x="1373"/>
        <item h="1" x="1131"/>
        <item h="1" x="1777"/>
        <item h="1" x="1927"/>
        <item h="1" x="2196"/>
        <item h="1" x="717"/>
        <item h="1" x="432"/>
        <item h="1" x="406"/>
        <item h="1" x="468"/>
        <item h="1" x="1956"/>
        <item h="1" x="33"/>
        <item h="1" x="995"/>
        <item h="1" x="762"/>
        <item h="1" x="114"/>
        <item h="1" x="623"/>
        <item h="1" x="1917"/>
        <item h="1" x="121"/>
        <item h="1" x="1710"/>
        <item h="1" x="341"/>
        <item h="1" x="1983"/>
        <item h="1" x="932"/>
        <item h="1" x="479"/>
        <item h="1" x="1159"/>
        <item h="1" x="242"/>
        <item h="1" x="529"/>
        <item h="1" x="243"/>
        <item h="1" x="1228"/>
        <item h="1" x="1191"/>
        <item h="1" x="1646"/>
        <item h="1" x="1893"/>
        <item h="1" x="1398"/>
        <item h="1" x="1405"/>
        <item h="1" x="729"/>
        <item h="1" x="1867"/>
        <item h="1" x="128"/>
        <item h="1" x="2205"/>
        <item h="1" x="1771"/>
        <item h="1" x="2030"/>
        <item h="1" x="1802"/>
        <item h="1" x="539"/>
        <item h="1" x="1036"/>
        <item h="1" x="1080"/>
        <item h="1" x="66"/>
        <item h="1" x="1188"/>
        <item h="1" x="1320"/>
        <item h="1" x="515"/>
        <item h="1" x="156"/>
        <item h="1" x="99"/>
        <item h="1" x="1140"/>
        <item h="1" x="1428"/>
        <item h="1" x="361"/>
        <item h="1" x="2233"/>
        <item h="1" x="748"/>
        <item h="1" x="670"/>
        <item h="1" x="984"/>
        <item h="1" x="1799"/>
        <item h="1" x="1377"/>
        <item h="1" x="994"/>
        <item h="1" x="2025"/>
        <item h="1" x="1308"/>
        <item h="1" x="562"/>
        <item h="1" x="1814"/>
        <item h="1" x="1925"/>
        <item h="1" x="613"/>
        <item h="1" x="2258"/>
        <item h="1" x="1206"/>
        <item h="1" x="1854"/>
        <item h="1" x="76"/>
        <item h="1" x="383"/>
        <item h="1" x="971"/>
        <item h="1" x="464"/>
        <item h="1" x="703"/>
        <item h="1" x="2038"/>
        <item h="1" x="1954"/>
        <item h="1" x="379"/>
        <item h="1" x="2120"/>
        <item h="1" x="676"/>
        <item h="1" x="54"/>
        <item h="1" x="1194"/>
        <item h="1" x="1706"/>
        <item h="1" x="2165"/>
        <item h="1" x="817"/>
        <item h="1" x="1598"/>
        <item h="1" x="393"/>
        <item h="1" x="699"/>
        <item h="1" x="63"/>
        <item h="1" x="52"/>
        <item h="1" x="11"/>
        <item h="1" x="1903"/>
        <item h="1" x="650"/>
        <item h="1" x="2279"/>
        <item h="1" x="868"/>
        <item h="1" x="1935"/>
        <item h="1" x="1024"/>
        <item h="1" x="2298"/>
        <item h="1" x="1756"/>
        <item h="1" x="1168"/>
        <item h="1" x="1387"/>
        <item h="1" x="93"/>
        <item h="1" x="473"/>
        <item h="1" x="1330"/>
        <item h="1" x="496"/>
        <item h="1" x="396"/>
        <item h="1" x="985"/>
        <item h="1" x="1851"/>
        <item h="1" x="2023"/>
        <item h="1" x="2199"/>
        <item h="1" x="796"/>
        <item h="1" x="1207"/>
        <item h="1" x="649"/>
        <item h="1" x="148"/>
        <item h="1" x="2081"/>
        <item h="1" x="440"/>
        <item h="1" x="1794"/>
        <item h="1" x="1596"/>
        <item h="1" x="2284"/>
        <item h="1" x="1448"/>
        <item h="1" x="1464"/>
        <item h="1" x="614"/>
        <item h="1" x="1075"/>
        <item h="1" x="350"/>
        <item h="1" x="755"/>
        <item h="1" x="1998"/>
        <item h="1" x="1333"/>
        <item h="1" x="2149"/>
        <item h="1" x="2113"/>
        <item h="1" x="551"/>
        <item h="1" x="470"/>
        <item h="1" x="1905"/>
        <item h="1" x="1007"/>
        <item h="1" x="1223"/>
        <item h="1" x="1883"/>
        <item h="1" x="810"/>
        <item h="1" x="123"/>
        <item h="1" x="637"/>
        <item h="1" x="1868"/>
        <item h="1" x="1779"/>
        <item h="1" x="241"/>
        <item h="1" x="1630"/>
        <item h="1" x="365"/>
        <item h="1" x="2028"/>
        <item h="1" x="2192"/>
        <item h="1" x="1318"/>
        <item h="1" x="1965"/>
        <item h="1" x="420"/>
        <item h="1" x="541"/>
        <item h="1" x="1878"/>
        <item h="1" x="1271"/>
        <item h="1" x="1462"/>
        <item h="1" x="1889"/>
        <item h="1" x="390"/>
        <item h="1" x="2146"/>
        <item h="1" x="1305"/>
        <item h="1" x="1116"/>
        <item h="1" x="1076"/>
        <item h="1" x="71"/>
        <item h="1" x="2068"/>
        <item h="1" x="1610"/>
        <item h="1" x="1137"/>
        <item h="1" x="1832"/>
        <item h="1" x="1117"/>
        <item h="1" x="399"/>
        <item h="1" x="644"/>
        <item h="1" x="1286"/>
        <item h="1" x="229"/>
        <item h="1" x="542"/>
        <item h="1" x="337"/>
        <item h="1" x="124"/>
        <item h="1" x="1492"/>
        <item h="1" x="2223"/>
        <item h="1" x="1900"/>
        <item h="1" x="838"/>
        <item h="1" x="2262"/>
        <item h="1" x="1957"/>
        <item h="1" x="2215"/>
        <item h="1" x="1328"/>
        <item h="1" x="1857"/>
        <item h="1" x="205"/>
        <item h="1" x="2154"/>
        <item h="1" x="2201"/>
        <item h="1" x="404"/>
        <item h="1" x="91"/>
        <item h="1" x="1485"/>
        <item h="1" x="24"/>
        <item h="1" x="902"/>
        <item h="1" x="2211"/>
        <item h="1" x="734"/>
        <item h="1" x="1054"/>
        <item h="1" x="1347"/>
        <item h="1" x="1622"/>
        <item h="1" x="107"/>
        <item h="1" x="706"/>
        <item h="1" x="1212"/>
        <item h="1" x="1154"/>
        <item h="1" x="872"/>
        <item h="1" x="422"/>
        <item h="1" x="779"/>
        <item h="1" x="2036"/>
        <item h="1" x="1026"/>
        <item h="1" x="1677"/>
        <item h="1" x="2176"/>
        <item h="1" x="334"/>
        <item h="1" x="1984"/>
        <item h="1" x="756"/>
        <item h="1" x="1408"/>
        <item h="1" x="531"/>
        <item h="1" x="947"/>
        <item h="1" x="144"/>
        <item h="1" x="837"/>
        <item h="1" x="1073"/>
        <item h="1" x="1573"/>
        <item h="1" x="244"/>
        <item h="1" x="2195"/>
        <item h="1" x="44"/>
        <item h="1" x="2244"/>
        <item h="1" x="1406"/>
        <item h="1" x="565"/>
        <item h="1" x="1248"/>
        <item h="1" x="2166"/>
        <item h="1" x="23"/>
        <item h="1" x="1666"/>
        <item h="1" x="956"/>
        <item h="1" x="294"/>
        <item h="1" x="264"/>
        <item h="1" x="2011"/>
        <item h="1" x="265"/>
        <item h="1" x="631"/>
        <item h="1" x="290"/>
        <item h="1" x="222"/>
        <item h="1" x="1303"/>
        <item h="1" x="2185"/>
        <item h="1" x="948"/>
        <item h="1" x="325"/>
        <item h="1" x="1282"/>
        <item h="1" x="1379"/>
        <item h="1" x="612"/>
        <item h="1" x="865"/>
        <item h="1" x="597"/>
        <item h="1" x="666"/>
        <item h="1" x="2287"/>
        <item h="1" x="1038"/>
        <item h="1" x="1313"/>
        <item h="1" x="560"/>
        <item h="1" x="266"/>
        <item h="1" x="2102"/>
        <item h="1" x="1244"/>
        <item h="1" x="1808"/>
        <item h="1" x="1420"/>
        <item h="1" x="1174"/>
        <item h="1" x="596"/>
        <item h="1" x="298"/>
        <item h="1" x="2127"/>
        <item h="1" x="2330"/>
        <item h="1" x="1463"/>
        <item h="1" x="2299"/>
        <item h="1" x="1549"/>
        <item h="1" x="423"/>
        <item h="1" x="1643"/>
        <item h="1" x="1552"/>
        <item h="1" x="1220"/>
        <item h="1" x="1688"/>
        <item h="1" x="195"/>
        <item h="1" x="1627"/>
        <item h="1" x="758"/>
        <item h="1" x="2311"/>
        <item h="1" x="48"/>
        <item h="1" x="1732"/>
        <item h="1" x="1065"/>
        <item h="1" x="909"/>
        <item h="1" x="1143"/>
        <item h="1" x="891"/>
        <item h="1" x="356"/>
        <item h="1" x="13"/>
        <item h="1" x="2047"/>
        <item h="1" x="2321"/>
        <item h="1" x="69"/>
        <item h="1" x="503"/>
        <item h="1" x="1250"/>
        <item h="1" x="660"/>
        <item h="1" x="1030"/>
        <item h="1" x="346"/>
        <item h="1" x="1192"/>
        <item h="1" x="1062"/>
        <item h="1" x="106"/>
        <item h="1" x="168"/>
        <item h="1" x="981"/>
        <item h="1" x="472"/>
        <item h="1" x="218"/>
        <item h="1" x="104"/>
        <item h="1" x="1359"/>
        <item h="1" x="823"/>
        <item h="1" x="187"/>
        <item h="1" x="130"/>
        <item h="1" x="2148"/>
        <item h="1" x="953"/>
        <item h="1" x="606"/>
        <item h="1" x="1055"/>
        <item h="1" x="1391"/>
        <item h="1" x="1332"/>
        <item h="1" x="1113"/>
        <item h="1" x="1165"/>
        <item h="1" x="206"/>
        <item h="1" x="2159"/>
        <item h="1" x="980"/>
        <item h="1" x="1169"/>
        <item h="1" x="1751"/>
        <item h="1" x="594"/>
        <item h="1" x="604"/>
        <item h="1" x="1645"/>
        <item h="1" x="931"/>
        <item h="1" x="757"/>
        <item h="1" x="174"/>
        <item h="1" x="315"/>
        <item h="1" x="518"/>
        <item h="1" x="1132"/>
        <item h="1" x="1531"/>
        <item h="1" x="1247"/>
        <item h="1" x="2226"/>
        <item h="1" x="400"/>
        <item h="1" x="648"/>
        <item h="1" x="1316"/>
        <item h="1" x="2021"/>
        <item h="1" x="469"/>
        <item h="1" x="1673"/>
        <item h="1" x="126"/>
        <item h="1" x="1263"/>
        <item h="1" x="80"/>
        <item h="1" x="370"/>
        <item h="1" x="567"/>
        <item h="1" x="1173"/>
        <item h="1" x="1994"/>
        <item h="1" x="2103"/>
        <item h="1" x="1386"/>
        <item h="1" x="1661"/>
        <item h="1" x="1829"/>
        <item h="1" x="2171"/>
        <item h="1" x="452"/>
        <item h="1" x="192"/>
        <item h="1" x="1553"/>
        <item h="1" x="1447"/>
        <item h="1" x="1789"/>
        <item h="1" x="601"/>
        <item h="1" x="1702"/>
        <item h="1" x="378"/>
        <item h="1" x="976"/>
        <item h="1" x="607"/>
        <item h="1" x="202"/>
        <item h="1" x="754"/>
        <item h="1" x="1639"/>
        <item h="1" x="483"/>
        <item h="1" x="2065"/>
        <item h="1" x="2112"/>
        <item h="1" x="635"/>
        <item h="1" x="2228"/>
        <item h="1" x="293"/>
        <item h="1" x="701"/>
        <item h="1" x="671"/>
        <item h="1" x="975"/>
        <item h="1" x="1979"/>
        <item h="1" x="1712"/>
        <item h="1" x="2318"/>
        <item h="1" x="2282"/>
        <item h="1" x="90"/>
        <item h="1" x="2290"/>
        <item h="1" x="1813"/>
        <item h="1" x="1020"/>
        <item h="1" x="201"/>
        <item h="1" x="2162"/>
        <item h="1" x="1735"/>
        <item h="1" x="1628"/>
        <item h="1" x="801"/>
        <item h="1" x="2031"/>
        <item h="1" x="1861"/>
        <item h="1" x="55"/>
        <item h="1" x="1745"/>
        <item h="1" x="1258"/>
        <item h="1" x="2191"/>
        <item h="1" x="475"/>
        <item h="1" x="2063"/>
        <item h="1" x="194"/>
        <item h="1" x="1530"/>
        <item h="1" x="1535"/>
        <item h="1" x="1355"/>
        <item h="1" x="1809"/>
        <item h="1" x="2292"/>
        <item h="1" x="1187"/>
        <item h="1" x="1423"/>
        <item h="1" x="1680"/>
        <item h="1" x="1514"/>
        <item h="1" x="1681"/>
        <item h="1" x="1738"/>
        <item h="1" x="261"/>
        <item h="1" x="1828"/>
        <item h="1" x="1378"/>
        <item h="1" x="207"/>
        <item h="1" x="2259"/>
        <item h="1" x="1543"/>
        <item h="1" x="1670"/>
        <item h="1" x="1348"/>
        <item h="1" x="273"/>
        <item h="1" x="725"/>
        <item h="1" x="787"/>
        <item h="1" x="40"/>
        <item h="1" x="448"/>
        <item h="1" x="1781"/>
        <item h="1" x="1703"/>
        <item h="1" x="1417"/>
        <item h="1" x="1047"/>
        <item h="1" x="1124"/>
        <item h="1" x="116"/>
        <item h="1" x="1183"/>
        <item h="1" x="1696"/>
        <item h="1" x="1052"/>
        <item h="1" x="1915"/>
        <item h="1" x="1334"/>
        <item h="1" x="164"/>
        <item h="1" x="1277"/>
        <item h="1" x="2076"/>
        <item h="1" x="958"/>
        <item h="1" x="1557"/>
        <item h="1" x="1787"/>
        <item h="1" x="320"/>
        <item h="1" x="1855"/>
        <item h="1" x="1367"/>
        <item h="1" x="988"/>
        <item h="1" x="318"/>
        <item h="1" x="2130"/>
        <item h="1" x="331"/>
        <item h="1" x="258"/>
        <item h="1" x="573"/>
        <item h="1" x="761"/>
        <item h="1" x="307"/>
        <item h="1" x="348"/>
        <item h="1" x="862"/>
        <item h="1" x="1523"/>
        <item h="1" x="590"/>
        <item h="1" x="908"/>
        <item h="1" x="474"/>
        <item h="1" x="1264"/>
        <item h="1" x="2085"/>
        <item h="1" x="1921"/>
        <item h="1" x="165"/>
        <item h="1" x="463"/>
        <item h="1" x="314"/>
        <item h="1" x="1382"/>
        <item h="1" x="552"/>
        <item h="1" x="1913"/>
        <item h="1" x="661"/>
        <item h="1" x="485"/>
        <item h="1" x="1178"/>
        <item h="1" x="70"/>
        <item h="1" x="31"/>
        <item h="1" x="889"/>
        <item h="1" x="182"/>
        <item h="1" x="2255"/>
        <item h="1" x="1184"/>
        <item h="1" x="1620"/>
        <item h="1" x="480"/>
        <item h="1" x="357"/>
        <item h="1" x="1924"/>
        <item h="1" x="1002"/>
        <item h="1" x="1609"/>
        <item h="1" x="68"/>
        <item h="1" x="1804"/>
        <item h="1" x="1419"/>
        <item h="1" x="1281"/>
        <item h="1" x="1072"/>
        <item h="1" x="428"/>
        <item h="1" x="2050"/>
        <item h="1" x="2122"/>
        <item h="1" x="1614"/>
        <item h="1" x="16"/>
        <item h="1" x="2137"/>
        <item h="1" x="989"/>
        <item h="1" x="1110"/>
        <item h="1" x="1269"/>
        <item h="1" x="2206"/>
        <item h="1" x="1647"/>
        <item h="1" x="79"/>
        <item h="1" x="763"/>
        <item h="1" x="179"/>
        <item h="1" x="224"/>
        <item h="1" x="2043"/>
        <item h="1" x="504"/>
        <item h="1" x="669"/>
        <item h="1" x="1253"/>
        <item h="1" x="2213"/>
        <item h="1" x="730"/>
        <item h="1" x="917"/>
        <item h="1" x="421"/>
        <item h="1" x="1342"/>
        <item h="1" x="681"/>
        <item h="1" x="1869"/>
        <item h="1" x="854"/>
        <item h="1" x="1451"/>
        <item h="1" x="227"/>
        <item h="1" x="514"/>
        <item h="1" x="234"/>
        <item h="1" x="2052"/>
        <item h="1" x="774"/>
        <item h="1" x="2083"/>
        <item h="1" x="2267"/>
        <item h="1" x="1572"/>
        <item h="1" x="1368"/>
        <item h="1" x="257"/>
        <item h="1" x="141"/>
        <item h="1" x="197"/>
        <item h="1" x="1844"/>
        <item h="1" x="2088"/>
        <item h="1" x="782"/>
        <item h="1" x="214"/>
        <item h="1" x="1931"/>
        <item h="1" x="1648"/>
        <item h="1" x="2237"/>
        <item h="1" x="968"/>
        <item h="1" x="1022"/>
        <item h="1" x="1455"/>
        <item h="1" x="1897"/>
        <item h="1" x="682"/>
        <item h="1" x="1399"/>
        <item h="1" x="395"/>
        <item h="1" x="342"/>
        <item h="1" x="499"/>
        <item h="1" x="619"/>
        <item h="1" x="1707"/>
        <item h="1" x="495"/>
        <item h="1" x="645"/>
        <item h="1" x="1339"/>
        <item h="1" x="97"/>
        <item h="1" x="1395"/>
        <item h="1" x="2243"/>
        <item h="1" x="900"/>
        <item h="1" x="1773"/>
        <item h="1" x="746"/>
        <item h="1" x="2123"/>
        <item h="1" x="2105"/>
        <item h="1" x="739"/>
        <item h="1" x="198"/>
        <item h="1" x="962"/>
        <item h="1" x="1388"/>
        <item h="1" x="2300"/>
        <item h="1" x="465"/>
        <item h="1" x="1550"/>
        <item h="1" x="2271"/>
        <item h="1" x="2044"/>
        <item h="1" x="881"/>
        <item h="1" x="278"/>
        <item h="1" x="1016"/>
        <item h="1" x="675"/>
        <item h="1" x="1515"/>
        <item h="1" x="1907"/>
        <item h="1" x="2152"/>
        <item h="1" x="789"/>
        <item h="1" x="385"/>
        <item h="1" x="292"/>
        <item h="1" x="1472"/>
        <item h="1" x="546"/>
        <item h="1" x="1217"/>
        <item h="1" x="1434"/>
        <item h="1" x="1743"/>
        <item h="1" x="893"/>
        <item h="1" x="117"/>
        <item h="1" x="1982"/>
        <item h="1" x="1079"/>
        <item h="1" x="19"/>
        <item h="1" x="1888"/>
        <item h="1" x="726"/>
        <item h="1" x="316"/>
        <item h="1" x="1233"/>
        <item h="1" x="945"/>
        <item h="1" x="1788"/>
        <item h="1" x="2231"/>
        <item h="1" x="1783"/>
        <item h="1" x="175"/>
        <item h="1" x="2188"/>
        <item h="1" x="2312"/>
        <item h="1" x="442"/>
        <item h="1" x="1219"/>
        <item h="1" x="1453"/>
        <item h="1" x="129"/>
        <item h="1" x="603"/>
        <item h="1" x="1335"/>
        <item h="1" x="2164"/>
        <item h="1" x="580"/>
        <item h="1" x="1519"/>
        <item h="1" x="1800"/>
        <item h="1" x="1331"/>
        <item h="1" x="812"/>
        <item h="1" x="1752"/>
        <item h="1" x="998"/>
        <item h="1" x="436"/>
        <item h="1" x="351"/>
        <item h="1" x="2327"/>
        <item h="1" x="2239"/>
        <item h="1" x="424"/>
        <item h="1" x="413"/>
        <item h="1" x="193"/>
        <item h="1" x="1157"/>
        <item h="1" x="1709"/>
        <item h="1" x="2143"/>
        <item h="1" x="996"/>
        <item h="1" x="1884"/>
        <item h="1" x="2293"/>
        <item h="1" x="520"/>
        <item h="1" x="2245"/>
        <item h="1" x="1589"/>
        <item h="1" x="1389"/>
        <item h="1" x="904"/>
        <item h="1" x="1042"/>
        <item h="1" x="1586"/>
        <item h="1" x="2291"/>
        <item h="1" x="2092"/>
        <item h="1" x="1701"/>
        <item h="1" x="718"/>
        <item h="1" x="1471"/>
        <item h="1" x="78"/>
        <item h="1" x="1968"/>
        <item h="1" x="438"/>
        <item h="1" x="1037"/>
        <item h="1" x="2276"/>
        <item h="1" x="888"/>
        <item h="1" x="1700"/>
        <item h="1" x="852"/>
        <item h="1" x="1880"/>
        <item h="1" x="1762"/>
        <item h="1" x="2328"/>
        <item h="1" x="1232"/>
        <item h="1" x="1149"/>
        <item h="1" x="2257"/>
        <item h="1" x="2268"/>
        <item h="1" x="2096"/>
        <item h="1" x="2062"/>
        <item h="1" x="77"/>
        <item h="1" x="2329"/>
        <item h="1" x="873"/>
        <item h="1" x="1721"/>
        <item h="1" x="1825"/>
        <item h="1" x="1778"/>
        <item h="1" x="35"/>
        <item h="1" x="577"/>
        <item h="1" x="1505"/>
        <item h="1" x="1356"/>
        <item h="1" x="1275"/>
        <item h="1" x="2295"/>
        <item h="1" x="2098"/>
        <item h="1" x="780"/>
        <item h="1" x="1815"/>
        <item h="1" x="610"/>
        <item h="1" x="1481"/>
        <item h="1" x="1385"/>
        <item h="1" x="1502"/>
        <item h="1" x="1621"/>
        <item h="1" x="895"/>
        <item h="1" x="392"/>
        <item h="1" x="280"/>
        <item h="1" x="1103"/>
        <item h="1" x="1796"/>
        <item h="1" x="1201"/>
        <item h="1" x="2005"/>
        <item h="1" x="1597"/>
        <item h="1" x="501"/>
        <item h="1" x="513"/>
        <item h="1" x="598"/>
        <item h="1" x="1231"/>
        <item h="1" x="1619"/>
        <item h="1" x="1152"/>
        <item h="1" x="505"/>
        <item h="1" x="2116"/>
        <item h="1" x="498"/>
        <item h="1" x="776"/>
        <item h="1" x="1066"/>
        <item h="1" x="517"/>
        <item h="1" x="1769"/>
        <item h="1" x="1546"/>
        <item h="1" x="833"/>
        <item h="1" x="686"/>
        <item h="1" x="804"/>
        <item h="1" x="522"/>
        <item h="1" x="1177"/>
        <item h="1" x="1411"/>
        <item h="1" x="1695"/>
        <item h="1" x="1293"/>
        <item h="1" x="301"/>
        <item h="1" x="1730"/>
        <item h="1" x="697"/>
        <item h="1" x="825"/>
        <item h="1" x="1444"/>
        <item h="1" x="209"/>
        <item h="1" x="82"/>
        <item h="1" x="2278"/>
        <item h="1" x="1985"/>
        <item h="1" x="1528"/>
        <item h="1" x="1403"/>
        <item h="1" x="1364"/>
        <item h="1" x="1224"/>
        <item h="1" x="1446"/>
        <item h="1" x="2266"/>
        <item h="1" x="803"/>
        <item h="1" x="1875"/>
        <item h="1" x="1442"/>
        <item h="1" x="857"/>
        <item h="1" x="2241"/>
        <item h="1" x="663"/>
        <item h="1" x="1255"/>
        <item h="1" x="443"/>
        <item h="1" x="802"/>
        <item h="1" x="1826"/>
        <item h="1" x="1791"/>
        <item h="1" x="1500"/>
        <item h="1" x="2307"/>
        <item h="1" x="659"/>
        <item h="1" x="1975"/>
        <item h="1" x="861"/>
        <item h="1" x="336"/>
        <item h="1" x="743"/>
        <item h="1" x="1161"/>
        <item h="1" x="2210"/>
        <item h="1" x="1044"/>
        <item h="1" x="592"/>
        <item h="1" x="1285"/>
        <item h="1" x="1459"/>
        <item h="1" x="1859"/>
        <item h="1" x="564"/>
        <item h="1" x="61"/>
        <item h="1" x="2263"/>
        <item h="1" x="1380"/>
        <item h="1" x="1229"/>
        <item h="1" x="1607"/>
        <item h="1" x="1129"/>
        <item h="1" x="1766"/>
        <item h="1" x="530"/>
        <item h="1" x="1591"/>
        <item h="1" x="842"/>
        <item h="1" x="1742"/>
        <item h="1" x="538"/>
        <item h="1" x="707"/>
        <item h="1" x="937"/>
        <item h="1" x="2326"/>
        <item h="1" x="1426"/>
        <item h="1" x="568"/>
        <item h="1" x="1674"/>
        <item h="1" x="1908"/>
        <item h="1" x="1362"/>
        <item h="1" x="858"/>
        <item h="1" x="333"/>
        <item h="1" x="88"/>
        <item h="1" x="1107"/>
        <item h="1" x="1749"/>
        <item h="1" x="826"/>
        <item h="1" x="735"/>
        <item h="1" x="1657"/>
        <item h="1" x="251"/>
        <item h="1" x="0"/>
        <item h="1" x="1659"/>
        <item h="1" x="593"/>
        <item h="1" x="1724"/>
        <item h="1" x="856"/>
        <item h="1" x="641"/>
        <item h="1" x="1401"/>
        <item h="1" x="1556"/>
        <item h="1" x="1346"/>
        <item h="1" x="1319"/>
        <item h="1" x="2020"/>
        <item h="1" x="176"/>
        <item h="1" x="3"/>
        <item h="1" x="1226"/>
        <item h="1" x="1684"/>
        <item h="1" x="412"/>
        <item h="1" x="2302"/>
        <item h="1" x="368"/>
        <item h="1" x="1118"/>
        <item h="1" x="58"/>
        <item h="1" x="1650"/>
        <item h="1" x="1325"/>
        <item h="1" x="1357"/>
        <item h="1" x="1383"/>
        <item h="1" x="1458"/>
        <item h="1" x="2074"/>
        <item h="1" x="217"/>
        <item h="1" x="1060"/>
        <item h="1" x="1440"/>
        <item h="1" x="2189"/>
        <item h="1" x="750"/>
        <item h="1" x="1626"/>
        <item h="1" x="647"/>
        <item h="1" x="912"/>
        <item h="1" x="1414"/>
        <item h="1" x="1930"/>
        <item h="1" x="2184"/>
        <item h="1" x="83"/>
        <item h="1" x="277"/>
        <item h="1" x="1491"/>
        <item h="1" x="2177"/>
        <item h="1" x="223"/>
        <item h="1" x="1704"/>
        <item h="1" x="887"/>
        <item h="1" x="1864"/>
        <item h="1" x="683"/>
        <item h="1" x="1501"/>
        <item h="1" x="340"/>
        <item h="1" x="769"/>
        <item h="1" x="1961"/>
        <item h="1" x="2027"/>
        <item h="1" x="2190"/>
        <item h="1" x="2041"/>
        <item h="1" x="2093"/>
        <item h="1" x="110"/>
        <item h="1" x="793"/>
        <item h="1" x="2313"/>
        <item h="1" x="1636"/>
        <item h="1" x="299"/>
        <item h="1" x="2080"/>
        <item h="1" x="1001"/>
        <item h="1" x="1798"/>
        <item h="1" x="1713"/>
        <item h="1" x="2124"/>
        <item h="1" x="578"/>
        <item h="1" x="2003"/>
        <item h="1" x="1708"/>
        <item h="1" x="2305"/>
        <item h="1" x="673"/>
        <item h="1" x="711"/>
        <item h="1" x="1235"/>
        <item h="1" x="1634"/>
        <item h="1" x="884"/>
        <item h="1" x="1181"/>
        <item h="1" x="487"/>
        <item h="1" x="1326"/>
        <item h="1" x="2108"/>
        <item h="1" x="620"/>
        <item h="1" x="1731"/>
        <item h="1" x="2304"/>
        <item h="1" x="1082"/>
        <item h="1" x="136"/>
        <item h="1" x="4"/>
        <item h="1" x="1340"/>
        <item h="1" x="797"/>
        <item h="1" x="1210"/>
        <item h="1" x="736"/>
        <item h="1" x="977"/>
        <item h="1" x="300"/>
        <item h="1" x="1963"/>
        <item h="1" x="1474"/>
        <item h="1" x="1847"/>
        <item h="1" x="250"/>
        <item h="1" x="588"/>
        <item h="1" x="1283"/>
        <item h="1" x="189"/>
        <item h="1" x="1133"/>
        <item h="1" x="843"/>
        <item h="1" x="839"/>
        <item h="1" x="963"/>
        <item h="1" x="1111"/>
        <item h="1" x="920"/>
        <item h="1" x="1890"/>
        <item h="1" x="2323"/>
        <item h="1" x="2078"/>
        <item h="1" x="524"/>
        <item h="1" x="1089"/>
        <item h="1" x="1278"/>
        <item h="1" x="722"/>
        <item h="1" x="2048"/>
        <item h="1" x="1291"/>
        <item h="1" x="1803"/>
        <item h="1" x="997"/>
        <item h="1" x="764"/>
        <item h="1" x="742"/>
        <item h="1" x="449"/>
        <item h="1" x="1955"/>
        <item h="1" x="1516"/>
        <item h="1" x="1948"/>
        <item h="1" x="2134"/>
        <item h="1" x="1811"/>
        <item h="1" x="1100"/>
        <item h="1" x="1376"/>
        <item h="1" x="2090"/>
        <item h="1" x="1539"/>
        <item h="1" x="589"/>
        <item h="1" x="1970"/>
        <item h="1" x="1429"/>
        <item h="1" x="2132"/>
        <item h="1" x="1590"/>
        <item h="1" x="914"/>
        <item h="1" x="215"/>
        <item h="1" x="922"/>
        <item h="1" x="1618"/>
        <item h="1" x="1952"/>
        <item h="1" x="906"/>
        <item h="1" x="288"/>
        <item h="1" x="456"/>
        <item h="1" x="1615"/>
        <item h="1" x="1511"/>
        <item h="1" x="14"/>
        <item h="1" x="2180"/>
        <item h="1" x="2139"/>
        <item h="1" x="245"/>
        <item h="1" x="237"/>
        <item h="1" x="1489"/>
        <item h="1" x="1433"/>
        <item h="1" x="1577"/>
        <item h="1" x="1576"/>
        <item h="1" x="1160"/>
        <item h="1" x="1953"/>
        <item h="1" x="171"/>
        <item h="1" x="1678"/>
        <item h="1" x="1725"/>
        <item h="1" x="1672"/>
        <item h="1" x="1415"/>
        <item h="1" x="537"/>
        <item h="1" x="2119"/>
        <item h="1" x="1974"/>
        <item h="1" x="1480"/>
        <item h="1" x="1369"/>
        <item h="1" x="1400"/>
        <item h="1" x="527"/>
        <item h="1" x="57"/>
        <item h="1" x="1612"/>
        <item h="1" x="461"/>
        <item h="1" x="1973"/>
        <item h="1" x="1410"/>
        <item h="1" x="2308"/>
        <item h="1" x="1290"/>
        <item h="1" x="2316"/>
        <item h="1" x="446"/>
        <item h="1" x="1999"/>
        <item h="1" x="1651"/>
        <item h="1" x="928"/>
        <item h="1" x="1199"/>
        <item h="1" x="1315"/>
        <item h="1" x="723"/>
        <item h="1" x="1717"/>
        <item h="1" x="1222"/>
        <item h="1" x="1057"/>
        <item h="1" x="760"/>
        <item h="1" x="957"/>
        <item h="1" x="491"/>
        <item h="1" x="1081"/>
        <item h="1" x="1441"/>
        <item h="1" x="2013"/>
        <item h="1" x="1019"/>
        <item h="1" x="1972"/>
        <item h="1" x="550"/>
        <item h="1" x="1506"/>
        <item h="1" x="1758"/>
        <item h="1" x="1909"/>
        <item h="1" x="2121"/>
        <item h="1" x="493"/>
        <item h="1" x="2029"/>
        <item h="1" x="615"/>
        <item h="1" x="59"/>
        <item h="1" x="1136"/>
        <item h="1" x="896"/>
        <item h="1" x="654"/>
        <item h="1" x="1510"/>
        <item h="1" x="260"/>
        <item h="1" x="2286"/>
        <item h="1" x="1611"/>
        <item h="1" x="444"/>
        <item h="1" x="2236"/>
        <item h="1" x="1069"/>
        <item h="1" x="2232"/>
        <item h="1" x="1571"/>
        <item h="1" x="767"/>
        <item h="1" x="1437"/>
        <item h="1" x="1583"/>
        <item h="1" x="21"/>
        <item h="1" x="827"/>
        <item h="1" x="1245"/>
        <item h="1" x="1153"/>
        <item h="1" x="481"/>
        <item h="1" x="2037"/>
        <item h="1" x="915"/>
        <item h="1" x="1122"/>
        <item h="1" x="1468"/>
        <item h="1" x="1960"/>
        <item h="1" x="178"/>
        <item h="1" x="2056"/>
        <item h="1" x="910"/>
        <item h="1" x="1189"/>
        <item h="1" x="296"/>
        <item h="1" x="1740"/>
        <item h="1" x="684"/>
        <item h="1" x="816"/>
        <item h="1" x="820"/>
        <item h="1" x="1929"/>
        <item h="1" x="482"/>
        <item h="1" x="1901"/>
        <item h="1" x="622"/>
        <item h="1" x="677"/>
        <item h="1" x="753"/>
        <item h="1" x="1370"/>
        <item h="1" x="1095"/>
        <item h="1" x="1254"/>
        <item h="1" x="1584"/>
        <item h="1" x="698"/>
        <item h="1" x="927"/>
        <item h="1" x="579"/>
        <item h="1" x="226"/>
        <item h="1" x="923"/>
        <item h="1" x="354"/>
        <item h="1" x="1705"/>
        <item h="1" x="355"/>
        <item h="1" x="2174"/>
        <item h="1" x="563"/>
        <item h="1" x="458"/>
        <item h="1" x="324"/>
        <item h="1" x="166"/>
        <item h="1" x="1564"/>
        <item h="1" x="2285"/>
        <item h="1" x="678"/>
        <item h="1" x="626"/>
        <item h="1" x="1606"/>
        <item h="1" x="536"/>
        <item h="1" x="462"/>
        <item h="1" x="2283"/>
        <item h="1" x="867"/>
        <item h="1" x="608"/>
        <item h="1" x="569"/>
        <item h="1" x="2274"/>
        <item h="1" x="105"/>
        <item h="1" x="1176"/>
        <item h="1" x="1273"/>
        <item h="1" x="1190"/>
        <item h="1" x="1336"/>
        <item h="1" x="745"/>
        <item h="1" x="1687"/>
        <item h="1" x="1852"/>
        <item h="1" x="2089"/>
        <item h="1" x="2055"/>
        <item h="1" x="2131"/>
        <item h="1" x="1267"/>
        <item h="1" x="2251"/>
        <item h="1" x="2207"/>
        <item h="1" x="1939"/>
        <item h="1" x="302"/>
        <item h="1" x="1317"/>
        <item h="1" x="1856"/>
        <item h="1" x="2294"/>
        <item h="1" x="591"/>
        <item h="1" x="1862"/>
        <item h="1" x="2101"/>
        <item h="1" x="2246"/>
        <item h="1" x="819"/>
        <item h="1" x="394"/>
        <item h="1" x="1182"/>
        <item h="1" x="1757"/>
        <item h="1" x="1540"/>
        <item h="1" x="2091"/>
        <item h="1" x="447"/>
        <item h="1" x="1208"/>
        <item h="1" x="500"/>
        <item h="1" x="204"/>
        <item h="1" x="425"/>
        <item h="1" x="287"/>
        <item h="1" x="2008"/>
        <item h="1" x="778"/>
        <item h="1" x="275"/>
        <item h="1" x="1265"/>
        <item h="1" x="1058"/>
        <item h="1" x="143"/>
        <item h="1" x="125"/>
        <item h="1" x="1821"/>
        <item h="1" x="1307"/>
        <item h="1" x="2319"/>
        <item h="1" x="1509"/>
        <item h="1" x="1407"/>
        <item h="1" x="1667"/>
        <item h="1" x="2261"/>
        <item h="1" x="954"/>
        <item h="1" x="869"/>
        <item h="1" x="770"/>
        <item h="1" x="1894"/>
        <item h="1" x="2220"/>
        <item h="1" x="466"/>
        <item h="1" x="1094"/>
        <item h="1" x="2115"/>
        <item h="1" x="511"/>
        <item h="1" x="2218"/>
        <item h="1" x="1209"/>
        <item h="1" x="1"/>
        <item h="1" x="949"/>
        <item h="1" x="2301"/>
        <item h="1" x="2306"/>
        <item h="1" x="1412"/>
        <item h="1" x="972"/>
        <item h="1" x="484"/>
        <item h="1" x="1121"/>
        <item h="1" x="655"/>
        <item h="1" x="1774"/>
        <item h="1" x="183"/>
        <item h="1" x="1142"/>
        <item h="1" x="1513"/>
        <item h="1" x="832"/>
        <item h="1" x="213"/>
        <item h="1" x="2095"/>
        <item h="1" x="1093"/>
        <item h="1" x="155"/>
        <item h="1" x="1148"/>
        <item h="1" x="1053"/>
        <item h="1" x="809"/>
        <item h="1" x="1490"/>
        <item h="1" x="72"/>
        <item h="1" x="719"/>
        <item h="1" x="1272"/>
        <item h="1" x="1302"/>
        <item h="1" x="1162"/>
        <item h="1" x="633"/>
        <item h="1" x="844"/>
        <item h="1" x="1034"/>
        <item h="1" x="709"/>
        <item h="1" x="1633"/>
        <item h="1" x="119"/>
        <item h="1" x="2002"/>
        <item h="1" x="2053"/>
        <item h="1" x="306"/>
        <item h="1" x="602"/>
        <item h="1" x="1134"/>
        <item h="1" x="2014"/>
        <item h="1" x="65"/>
        <item h="1" x="1221"/>
        <item h="1" x="1324"/>
        <item h="1" x="1838"/>
        <item h="1" x="964"/>
        <item h="1" x="749"/>
        <item h="1" x="611"/>
        <item h="1" x="259"/>
        <item h="1" x="1497"/>
        <item h="1" x="1934"/>
        <item h="1" x="2320"/>
        <item h="1" x="955"/>
        <item h="1" x="627"/>
        <item h="1" x="874"/>
        <item h="1" x="783"/>
        <item h="1" x="2242"/>
        <item h="1" x="2032"/>
        <item h="1" x="721"/>
        <item h="1" x="1115"/>
        <item h="1" x="409"/>
        <item h="1" x="1892"/>
        <item h="1" x="47"/>
        <item h="1" x="970"/>
        <item h="1" x="918"/>
        <item h="1" x="1230"/>
        <item h="1" x="247"/>
        <item h="1" x="1439"/>
        <item h="1" x="576"/>
        <item h="1" x="122"/>
        <item h="1" x="674"/>
        <item h="1" x="1498"/>
        <item h="1" x="656"/>
        <item h="1" x="1723"/>
        <item h="1" x="1270"/>
        <item h="1" x="830"/>
        <item h="1" x="153"/>
        <item h="1" x="1476"/>
        <item h="1" x="1390"/>
        <item h="1" x="1578"/>
        <item h="1" x="1790"/>
        <item h="1" x="2006"/>
        <item h="1" x="376"/>
        <item h="1" x="771"/>
        <item h="1" x="1563"/>
        <item h="1" x="283"/>
        <item h="1" x="1940"/>
        <item h="1" x="1937"/>
        <item h="1" x="1256"/>
        <item h="1" x="151"/>
        <item h="1" x="146"/>
        <item h="1" x="387"/>
        <item h="1" x="741"/>
        <item h="1" x="1919"/>
        <item h="1" x="323"/>
        <item h="1" x="1914"/>
        <item h="1" x="1350"/>
        <item h="1" x="1654"/>
        <item h="1" x="1767"/>
        <item h="1" x="308"/>
        <item h="1" x="450"/>
        <item h="1" x="386"/>
        <item h="1" x="1033"/>
        <item h="1" x="828"/>
        <item h="1" x="1495"/>
        <item h="1" x="369"/>
        <item h="1" x="358"/>
        <item h="1" x="555"/>
        <item h="1" x="2100"/>
        <item h="1" x="2039"/>
        <item h="1" x="1086"/>
        <item h="1" x="1941"/>
        <item h="1" x="894"/>
        <item h="1" x="1499"/>
        <item h="1" x="690"/>
        <item h="1" x="1323"/>
        <item h="1" x="1946"/>
        <item h="1" x="1517"/>
        <item h="1" x="1104"/>
        <item h="1" x="2260"/>
        <item h="1" x="667"/>
        <item h="1" x="2107"/>
        <item h="1" x="646"/>
        <item h="1" x="1344"/>
        <item h="1" x="1694"/>
        <item h="1" x="363"/>
        <item h="1" x="2045"/>
        <item h="1" x="938"/>
        <item h="1" x="1933"/>
        <item h="1" x="20"/>
        <item h="1" x="1114"/>
        <item h="1" x="1775"/>
        <item h="1" x="2070"/>
        <item h="1" x="286"/>
        <item h="1" x="846"/>
        <item h="1" x="2049"/>
        <item h="1" x="170"/>
        <item h="1" x="2247"/>
        <item h="1" x="94"/>
        <item h="1" x="720"/>
        <item h="1" x="29"/>
        <item h="1" x="1341"/>
        <item h="1" x="1031"/>
        <item h="1" x="2181"/>
        <item h="1" x="256"/>
        <item h="1" x="1748"/>
        <item h="1" x="335"/>
        <item h="1" x="2128"/>
        <item h="1" x="1479"/>
        <item h="1" x="276"/>
        <item h="1" x="942"/>
        <item h="1" x="662"/>
        <item h="1" x="1746"/>
        <item h="1" x="1296"/>
        <item h="1" x="879"/>
        <item h="1" x="1438"/>
        <item h="1" x="1604"/>
        <item h="1" x="1652"/>
        <item h="1" x="1561"/>
        <item h="1" x="2073"/>
        <item h="1" x="92"/>
        <item h="1" x="557"/>
        <item h="1" x="943"/>
        <item h="1" x="2022"/>
        <item h="1" x="434"/>
        <item h="1" x="109"/>
        <item h="1" x="1658"/>
        <item h="1" x="439"/>
        <item h="1" x="453"/>
        <item h="1" x="1601"/>
        <item h="1" x="132"/>
        <item h="1" x="295"/>
        <item h="1" x="42"/>
        <item h="1" x="2324"/>
        <item h="1" x="1185"/>
        <item h="1" x="1529"/>
        <item h="1" x="2079"/>
        <item h="1" x="1363"/>
        <item h="1" x="30"/>
        <item h="1" x="1167"/>
        <item h="1" x="1430"/>
        <item h="1" x="22"/>
        <item h="1" x="1144"/>
        <item h="1" x="388"/>
        <item h="1" x="309"/>
        <item h="1" x="414"/>
        <item h="1" x="2204"/>
        <item h="1" x="788"/>
        <item h="1" x="814"/>
        <item h="1" x="1686"/>
        <item h="1" x="374"/>
        <item h="1" x="1989"/>
        <item h="1" x="752"/>
        <item h="1" x="925"/>
        <item h="1" x="870"/>
        <item h="1" x="1679"/>
        <item h="1" x="559"/>
        <item h="1" x="191"/>
        <item h="1" x="1092"/>
        <item h="1" x="2104"/>
        <item h="1" x="1409"/>
        <item h="1" x="1689"/>
        <item h="1" x="1873"/>
        <item h="1" x="1879"/>
        <item h="1" x="790"/>
        <item h="1" x="96"/>
        <item h="1" x="10"/>
        <item h="1" x="1163"/>
        <item h="1" x="2221"/>
        <item h="1" x="1831"/>
        <item h="1" x="1662"/>
        <item h="1" x="1028"/>
        <item h="1" x="81"/>
        <item h="1" x="1361"/>
        <item h="1" x="1846"/>
        <item h="1" x="2046"/>
        <item h="1" x="407"/>
        <item h="1" x="1000"/>
        <item h="1" x="901"/>
        <item h="1" x="2197"/>
        <item h="1" x="2296"/>
        <item h="1" x="855"/>
        <item h="1" x="570"/>
        <item h="1" x="1719"/>
        <item h="1" x="8"/>
        <item h="1" x="1818"/>
        <item h="1" x="2147"/>
        <item h="1" x="152"/>
        <item h="1" x="2168"/>
        <item h="1" x="1280"/>
        <item h="1" x="2144"/>
        <item h="1" x="1083"/>
        <item h="1" x="1911"/>
        <item h="1" x="1562"/>
        <item h="1" x="1582"/>
        <item h="1" x="2040"/>
        <item h="1" x="2126"/>
        <item h="1" x="1926"/>
        <item h="1" x="992"/>
        <item h="1" x="679"/>
        <item h="1" x="1885"/>
        <item h="1" x="240"/>
        <item h="1" x="1311"/>
        <item h="1" x="1449"/>
        <item h="1" x="939"/>
        <item h="1" x="397"/>
        <item h="1" x="1959"/>
        <item h="1" x="1776"/>
        <item h="1" x="1554"/>
        <item h="1" x="441"/>
        <item h="1" x="1260"/>
        <item h="1" x="2"/>
        <item h="1" x="581"/>
        <item h="1" x="85"/>
        <item h="1" x="961"/>
        <item h="1" x="310"/>
        <item h="1" x="15"/>
        <item h="1" x="431"/>
        <item h="1" x="2277"/>
        <item h="1" x="360"/>
        <item h="1" x="1754"/>
        <item h="1" x="1980"/>
        <item h="1" x="744"/>
        <item h="1" x="2214"/>
        <item h="1" x="2178"/>
        <item h="1" x="353"/>
        <item h="1" x="1753"/>
        <item h="1" x="657"/>
        <item h="1" x="1971"/>
        <item h="1" x="1744"/>
        <item h="1" x="467"/>
        <item h="1" x="2175"/>
        <item h="1" x="2270"/>
        <item h="1" x="1524"/>
        <item h="1" x="1644"/>
        <item h="1" x="1249"/>
        <item h="1" x="1195"/>
        <item h="1" x="1130"/>
        <item h="1" x="966"/>
        <item h="1" x="1242"/>
        <item h="1" x="147"/>
        <item h="1" x="1691"/>
        <item h="1" x="236"/>
        <item h="1" x="1997"/>
        <item h="1" x="410"/>
        <item h="1" x="2224"/>
        <item h="1" x="1284"/>
        <item h="1" x="1569"/>
        <item h="1" x="944"/>
        <item h="1" x="692"/>
        <item h="1" x="398"/>
        <item h="1" x="1532"/>
        <item h="1" x="87"/>
        <item h="1" x="1623"/>
        <item h="1" x="926"/>
        <item h="1" x="203"/>
        <item h="1" x="433"/>
        <item h="1" x="1050"/>
        <item h="1" x="672"/>
        <item h="1" x="878"/>
        <item h="1" x="2097"/>
        <item h="1" x="892"/>
        <item h="1" x="103"/>
        <item h="1" x="815"/>
        <item h="1" x="695"/>
        <item h="1" x="1737"/>
        <item h="1" x="160"/>
        <item h="1" x="1040"/>
        <item h="1" x="510"/>
        <item h="1" x="359"/>
        <item h="1" x="1375"/>
        <item h="1" x="219"/>
        <item h="1" x="1372"/>
        <item h="1" x="1306"/>
        <item h="1" x="710"/>
        <item h="1" x="2058"/>
        <item h="1" x="1817"/>
        <item h="1" x="934"/>
        <item h="1" x="1728"/>
        <item h="1" x="102"/>
        <item h="1" x="2309"/>
        <item h="1" x="39"/>
        <item h="1" x="2072"/>
        <item h="1" x="1299"/>
        <item h="1" x="822"/>
        <item h="1" x="1665"/>
        <item h="1" x="1119"/>
        <item h="1" x="1841"/>
        <item h="1" x="1663"/>
        <item h="1" x="898"/>
        <item h="1" x="112"/>
        <item h="1" x="691"/>
        <item h="1" x="1473"/>
        <item h="1" x="1876"/>
        <item h="1" x="1396"/>
        <item h="1" x="1581"/>
        <item h="1" x="291"/>
        <item h="1" x="1906"/>
        <item h="1" x="1300"/>
        <item h="1" x="1872"/>
        <item h="1" x="1943"/>
        <item h="1" x="2297"/>
        <item h="1" x="98"/>
        <item h="1" x="2084"/>
        <item h="1" x="41"/>
        <item h="1" x="759"/>
        <item h="1" x="951"/>
        <item h="1" x="1566"/>
        <item h="1" x="1257"/>
        <item h="1" x="1413"/>
        <item h="1" x="1592"/>
        <item h="1" x="1839"/>
        <item h="1" x="5"/>
        <item h="1" x="1938"/>
        <item h="1" x="685"/>
        <item h="1" x="2141"/>
        <item h="1" x="2225"/>
        <item h="1" x="784"/>
        <item h="1" x="1848"/>
        <item h="1" x="49"/>
        <item h="1" x="668"/>
        <item h="1" x="1127"/>
        <item h="1" x="36"/>
        <item h="1" x="391"/>
        <item h="1" x="1850"/>
        <item h="1" x="1003"/>
        <item h="1" x="1534"/>
        <item h="1" x="2252"/>
        <item h="1" x="1792"/>
        <item h="1" x="1200"/>
        <item h="1" x="2194"/>
        <item h="1" x="547"/>
        <item h="1" x="1139"/>
        <item h="1" x="2289"/>
        <item h="1" x="1541"/>
        <item h="1" x="184"/>
        <item h="1" x="831"/>
        <item h="1" x="127"/>
        <item h="1" x="1351"/>
        <item h="1" x="1641"/>
        <item h="1" x="519"/>
        <item h="1" x="1587"/>
        <item h="1" x="1321"/>
        <item h="1" x="139"/>
        <item h="1" x="18"/>
        <item h="1" x="708"/>
        <item h="1" x="1172"/>
        <item h="1" x="1259"/>
        <item h="1" x="1741"/>
        <item h="1" x="1166"/>
        <item h="1" x="630"/>
        <item h="1" x="73"/>
        <item h="1" x="38"/>
        <item h="1" x="1418"/>
        <item h="1" x="1240"/>
        <item h="1" x="1237"/>
        <item h="1" x="1579"/>
        <item h="1" x="154"/>
        <item h="1" x="1863"/>
        <item h="1" x="1211"/>
        <item h="1" x="1337"/>
        <item h="1" x="2265"/>
        <item h="1" x="1298"/>
        <item h="1" x="639"/>
        <item h="1" x="1098"/>
        <item h="1" x="1793"/>
        <item h="1" x="380"/>
        <item h="1" x="131"/>
        <item h="1" x="1135"/>
        <item h="1" x="1312"/>
        <item h="1" x="1899"/>
        <item h="1" x="1765"/>
        <item h="1" x="1764"/>
        <item h="1" x="1109"/>
        <item h="1" x="1593"/>
        <item h="1" x="794"/>
        <item h="1" x="188"/>
        <item h="1" x="2066"/>
        <item h="1" x="1716"/>
        <item h="1" x="2310"/>
        <item h="1" x="799"/>
        <item h="1" x="960"/>
        <item h="1" x="401"/>
        <item h="1" x="1141"/>
        <item h="1" x="1262"/>
        <item h="1" x="1544"/>
        <item h="1" x="1470"/>
        <item h="1" x="1287"/>
        <item h="1" x="1234"/>
        <item h="1" x="305"/>
        <item h="1" x="2117"/>
        <item h="1" x="616"/>
        <item h="1" x="1733"/>
        <item h="1" x="525"/>
        <item h="1" x="101"/>
        <item h="1" x="1958"/>
        <item h="1" x="1722"/>
        <item h="1" x="489"/>
        <item h="1" x="1099"/>
        <item h="1" x="628"/>
        <item h="1" x="1786"/>
        <item h="1" x="415"/>
        <item h="1" x="1424"/>
        <item h="1" x="2142"/>
        <item h="1" x="6"/>
        <item h="1" x="381"/>
        <item h="1" x="2230"/>
        <item h="1" x="642"/>
        <item h="1" x="1605"/>
        <item h="1" x="454"/>
        <item h="1" x="1750"/>
        <item h="1" x="1101"/>
        <item h="1" x="1067"/>
        <item h="1" x="2183"/>
        <item h="1" x="382"/>
        <item h="1" x="1310"/>
        <item h="1" x="2035"/>
        <item h="1" x="1785"/>
        <item h="1" x="2269"/>
        <item h="1" x="2017"/>
        <item h="1" x="509"/>
        <item h="1" x="232"/>
        <item h="1" x="2322"/>
        <item h="1" x="190"/>
        <item h="1" x="1507"/>
        <item h="1" x="429"/>
        <item h="1" x="210"/>
        <item h="1" x="1936"/>
        <item h="1" x="871"/>
        <item h="1" x="1768"/>
        <item h="1" x="781"/>
        <item h="1" x="2099"/>
        <item h="1" x="587"/>
        <item h="1" x="1795"/>
        <item h="1" x="965"/>
        <item h="1" x="714"/>
        <item h="1" x="1392"/>
        <item h="1" x="347"/>
        <item h="1" x="1422"/>
        <item h="1" x="1070"/>
        <item h="1" x="1465"/>
        <item h="1" x="534"/>
        <item h="1" x="2118"/>
        <item h="1" x="1469"/>
        <item h="1" x="274"/>
        <item h="1" x="2186"/>
        <item h="1" x="319"/>
        <item h="1" x="792"/>
        <item h="1" x="1431"/>
        <item h="1" x="1923"/>
        <item h="1" x="1108"/>
        <item h="1" x="457"/>
        <item h="1" x="1039"/>
        <item h="1" x="941"/>
        <item h="1" x="624"/>
        <item h="1" x="262"/>
        <item h="1" x="556"/>
        <item h="1" x="2172"/>
        <item h="1" x="1600"/>
        <item h="1" x="875"/>
        <item h="1" x="2249"/>
        <item h="1" x="1170"/>
        <item h="1" x="849"/>
        <item h="1" x="1580"/>
        <item h="1" x="43"/>
        <item h="1" x="303"/>
        <item h="1" x="492"/>
        <item h="1" x="768"/>
        <item h="1" x="1698"/>
        <item h="1" x="1338"/>
        <item h="1" x="1246"/>
        <item h="1" x="159"/>
        <item h="1" x="2059"/>
        <item h="1" x="1017"/>
        <item h="1" x="135"/>
        <item h="1" x="1729"/>
        <item h="1" x="1759"/>
        <item h="1" x="2034"/>
        <item h="1" x="27"/>
        <item h="1" x="1096"/>
        <item h="1" x="1858"/>
        <item h="1" x="1669"/>
        <item h="1" x="2060"/>
        <item h="1" x="246"/>
        <item h="1" x="636"/>
        <item h="1" x="1548"/>
        <item h="1" x="999"/>
        <item h="1" x="249"/>
        <item h="1" x="1616"/>
        <item h="1" x="28"/>
        <item h="1" x="2012"/>
        <item h="1" x="1945"/>
        <item h="1" x="805"/>
        <item h="1" x="1018"/>
        <item h="1" x="7"/>
        <item h="1" x="1227"/>
        <item h="1" x="84"/>
        <item h="1" x="1699"/>
        <item h="1" x="271"/>
        <item h="1" x="1486"/>
        <item h="1" x="1043"/>
        <item h="1" x="2153"/>
        <item h="1" x="1218"/>
        <item h="1" x="2203"/>
        <item h="1" x="2208"/>
        <item h="1" x="1443"/>
        <item h="1" x="929"/>
        <item h="1" x="1454"/>
        <item h="1" x="67"/>
        <item h="1" x="605"/>
        <item h="1" x="864"/>
        <item h="1" x="1156"/>
        <item h="1" x="389"/>
        <item h="1" x="1602"/>
        <item h="1" x="2325"/>
        <item h="1" x="1525"/>
        <item h="1" x="1990"/>
        <item h="1" x="235"/>
        <item h="1" x="987"/>
        <item h="1" x="1638"/>
        <item h="1" x="883"/>
        <item h="1" x="1276"/>
        <item h="1" x="34"/>
        <item h="1" x="1198"/>
        <item h="1" x="157"/>
        <item h="1" x="2163"/>
        <item h="1" x="1835"/>
        <item h="1" x="640"/>
        <item h="1" x="880"/>
        <item h="1" x="1882"/>
        <item h="1" x="142"/>
        <item h="1" x="2138"/>
        <item h="1" x="1012"/>
        <item h="1" x="732"/>
        <item h="1" x="486"/>
        <item h="1" x="1996"/>
        <item h="1" x="566"/>
        <item h="1" x="1035"/>
        <item h="1" x="786"/>
        <item h="1" x="426"/>
        <item h="1" x="652"/>
        <item h="1" x="1158"/>
        <item h="1" x="1991"/>
        <item h="1" x="886"/>
        <item h="1" x="371"/>
        <item h="1" x="137"/>
        <item h="1" x="544"/>
        <item h="1" x="427"/>
        <item h="1" x="372"/>
        <item h="1" x="777"/>
        <item h="1" x="535"/>
        <item h="1" x="1006"/>
        <item h="1" x="1877"/>
        <item h="1" x="1360"/>
        <item h="1" x="1090"/>
        <item h="1" x="2315"/>
        <item h="1" x="1675"/>
        <item h="1" x="993"/>
        <item h="1" x="2018"/>
        <item h="1" x="1314"/>
        <item h="1" x="653"/>
        <item h="1" x="95"/>
        <item h="1" x="2136"/>
        <item h="1" x="1266"/>
        <item h="1" x="1128"/>
        <item h="1" x="1962"/>
        <item h="1" x="2317"/>
        <item h="1" x="1120"/>
        <item h="1" x="978"/>
        <item h="1" x="1059"/>
        <item h="1" x="1004"/>
        <item h="1" x="1547"/>
        <item h="1" x="1683"/>
        <item h="1" x="1836"/>
        <item h="1" x="46"/>
        <item h="1" x="1714"/>
        <item h="1" x="1381"/>
        <item h="1" x="821"/>
        <item h="1" x="1112"/>
        <item h="1" x="1508"/>
        <item h="1" x="693"/>
        <item h="1" x="1213"/>
        <item h="1" x="1049"/>
        <item h="1" x="1902"/>
        <item h="1" x="1097"/>
        <item h="1" x="2216"/>
        <item h="1" x="930"/>
        <item h="1" x="1027"/>
        <item h="1" x="1981"/>
        <item h="1" x="2272"/>
        <item h="1" x="1046"/>
        <item h="1" x="1197"/>
        <item h="1" x="1025"/>
        <item h="1" x="488"/>
        <item h="1" x="211"/>
        <item h="1" x="133"/>
        <item h="1" x="2179"/>
        <item h="1" x="1810"/>
        <item h="1" x="321"/>
        <item h="1" x="312"/>
        <item h="1" x="459"/>
        <item h="1" x="1865"/>
        <item h="1" x="1747"/>
        <item h="1" x="811"/>
        <item h="1" x="1146"/>
        <item h="1" x="1279"/>
        <item h="1" x="1727"/>
        <item h="1" x="1145"/>
        <item h="1" x="1805"/>
        <item h="1" x="1504"/>
        <item h="1" x="990"/>
        <item h="1" x="1692"/>
        <item h="1" x="600"/>
        <item h="1" x="419"/>
        <item h="1" x="733"/>
        <item h="1" x="1718"/>
        <item h="1" x="1625"/>
        <item h="1" x="1676"/>
        <item h="1" x="1371"/>
        <item h="1" x="1720"/>
        <item h="1" x="2212"/>
        <item h="1" x="2069"/>
        <item h="1" x="1715"/>
        <item h="1" x="1503"/>
        <item h="1" x="991"/>
        <item h="1" x="1801"/>
        <item h="1" x="1871"/>
        <item h="1" x="2198"/>
        <item h="1" x="1345"/>
        <item h="1" x="181"/>
        <item h="1" x="1537"/>
        <item h="1" x="270"/>
        <item h="1" x="1711"/>
        <item h="1" x="1384"/>
        <item h="1" x="936"/>
        <item h="1" x="785"/>
        <item h="1" x="2187"/>
        <item h="1" x="2140"/>
        <item h="1" x="145"/>
        <item h="1" x="502"/>
        <item h="1" x="1015"/>
        <item h="1" x="2010"/>
        <item h="1" x="845"/>
        <item h="1" x="1653"/>
        <item h="1" x="1204"/>
        <item h="1" x="1520"/>
        <item h="1" x="1353"/>
        <item h="1" x="651"/>
        <item h="1" x="876"/>
        <item h="1" x="430"/>
        <item h="1" x="1823"/>
        <item h="1" x="2086"/>
        <item h="1" x="12"/>
        <item h="1" x="1205"/>
        <item h="1" x="907"/>
        <item h="1" x="813"/>
        <item h="1" x="599"/>
        <item h="1" x="836"/>
        <item h="1" x="905"/>
        <item h="1" x="1568"/>
        <item h="1" x="1045"/>
        <item h="1" x="1895"/>
        <item h="1" x="806"/>
        <item h="1" x="724"/>
        <item h="1" x="1202"/>
        <item h="1" x="1947"/>
        <item h="1" x="2235"/>
        <item h="1" x="1091"/>
        <item h="1" x="138"/>
        <item h="1" x="1061"/>
        <item h="1" x="1922"/>
        <item h="1" x="199"/>
        <item h="1" x="455"/>
        <item h="1" x="282"/>
        <item h="1" x="451"/>
        <item h="1" x="1558"/>
        <item h="1" x="1309"/>
        <item h="1" x="1064"/>
        <item h="1" x="1682"/>
        <item h="1" x="1843"/>
        <item h="1" x="111"/>
        <item h="1" x="1088"/>
        <item h="1" x="1538"/>
        <item h="1" x="574"/>
        <item h="1" x="1512"/>
        <item h="1" x="1782"/>
        <item h="1" x="329"/>
        <item h="1" x="1241"/>
        <item h="1" x="1849"/>
        <item h="1" x="269"/>
        <item h="1" x="75"/>
        <item h="1" x="26"/>
        <item h="1" x="254"/>
        <item h="1" x="1830"/>
        <item h="1" x="634"/>
        <item h="1" x="1559"/>
        <item h="1" x="2150"/>
        <item h="1" x="1866"/>
        <item h="1" x="545"/>
        <item h="1" x="375"/>
        <item h="1" x="2219"/>
        <item h="1" x="859"/>
        <item h="1" x="172"/>
        <item h="1" x="1493"/>
        <item h="1" x="1770"/>
        <item t="default"/>
      </items>
    </pivotField>
  </pivotFields>
  <rowFields count="1">
    <field x="19"/>
  </rowFields>
  <rowItems count="2">
    <i>
      <x v="46"/>
    </i>
    <i t="grand">
      <x/>
    </i>
  </rowItems>
  <colItems count="1">
    <i/>
  </colItems>
  <dataFields count="1">
    <dataField name="Average of Charges" fld="14" subtotal="average" baseField="19" baseItem="0" numFmtId="171"/>
  </dataFields>
  <chartFormats count="50">
    <chartFormat chart="0" format="0" series="1">
      <pivotArea type="data" outline="0" fieldPosition="0">
        <references count="1">
          <reference field="4294967294" count="1" selected="0">
            <x v="0"/>
          </reference>
        </references>
      </pivotArea>
    </chartFormat>
    <chartFormat chart="4" format="50" series="1">
      <pivotArea type="data" outline="0" fieldPosition="0">
        <references count="1">
          <reference field="4294967294" count="1" selected="0">
            <x v="0"/>
          </reference>
        </references>
      </pivotArea>
    </chartFormat>
    <chartFormat chart="4" format="51">
      <pivotArea type="data" outline="0" fieldPosition="0">
        <references count="2">
          <reference field="4294967294" count="1" selected="0">
            <x v="0"/>
          </reference>
          <reference field="19" count="1" selected="0">
            <x v="0"/>
          </reference>
        </references>
      </pivotArea>
    </chartFormat>
    <chartFormat chart="4" format="52">
      <pivotArea type="data" outline="0" fieldPosition="0">
        <references count="2">
          <reference field="4294967294" count="1" selected="0">
            <x v="0"/>
          </reference>
          <reference field="19" count="1" selected="0">
            <x v="1"/>
          </reference>
        </references>
      </pivotArea>
    </chartFormat>
    <chartFormat chart="4" format="53">
      <pivotArea type="data" outline="0" fieldPosition="0">
        <references count="2">
          <reference field="4294967294" count="1" selected="0">
            <x v="0"/>
          </reference>
          <reference field="19" count="1" selected="0">
            <x v="2"/>
          </reference>
        </references>
      </pivotArea>
    </chartFormat>
    <chartFormat chart="4" format="54">
      <pivotArea type="data" outline="0" fieldPosition="0">
        <references count="2">
          <reference field="4294967294" count="1" selected="0">
            <x v="0"/>
          </reference>
          <reference field="19" count="1" selected="0">
            <x v="3"/>
          </reference>
        </references>
      </pivotArea>
    </chartFormat>
    <chartFormat chart="4" format="55">
      <pivotArea type="data" outline="0" fieldPosition="0">
        <references count="2">
          <reference field="4294967294" count="1" selected="0">
            <x v="0"/>
          </reference>
          <reference field="19" count="1" selected="0">
            <x v="4"/>
          </reference>
        </references>
      </pivotArea>
    </chartFormat>
    <chartFormat chart="4" format="56">
      <pivotArea type="data" outline="0" fieldPosition="0">
        <references count="2">
          <reference field="4294967294" count="1" selected="0">
            <x v="0"/>
          </reference>
          <reference field="19" count="1" selected="0">
            <x v="5"/>
          </reference>
        </references>
      </pivotArea>
    </chartFormat>
    <chartFormat chart="4" format="57">
      <pivotArea type="data" outline="0" fieldPosition="0">
        <references count="2">
          <reference field="4294967294" count="1" selected="0">
            <x v="0"/>
          </reference>
          <reference field="19" count="1" selected="0">
            <x v="6"/>
          </reference>
        </references>
      </pivotArea>
    </chartFormat>
    <chartFormat chart="4" format="58">
      <pivotArea type="data" outline="0" fieldPosition="0">
        <references count="2">
          <reference field="4294967294" count="1" selected="0">
            <x v="0"/>
          </reference>
          <reference field="19" count="1" selected="0">
            <x v="7"/>
          </reference>
        </references>
      </pivotArea>
    </chartFormat>
    <chartFormat chart="4" format="59">
      <pivotArea type="data" outline="0" fieldPosition="0">
        <references count="2">
          <reference field="4294967294" count="1" selected="0">
            <x v="0"/>
          </reference>
          <reference field="19" count="1" selected="0">
            <x v="8"/>
          </reference>
        </references>
      </pivotArea>
    </chartFormat>
    <chartFormat chart="4" format="60">
      <pivotArea type="data" outline="0" fieldPosition="0">
        <references count="2">
          <reference field="4294967294" count="1" selected="0">
            <x v="0"/>
          </reference>
          <reference field="19" count="1" selected="0">
            <x v="9"/>
          </reference>
        </references>
      </pivotArea>
    </chartFormat>
    <chartFormat chart="4" format="61">
      <pivotArea type="data" outline="0" fieldPosition="0">
        <references count="2">
          <reference field="4294967294" count="1" selected="0">
            <x v="0"/>
          </reference>
          <reference field="19" count="1" selected="0">
            <x v="10"/>
          </reference>
        </references>
      </pivotArea>
    </chartFormat>
    <chartFormat chart="4" format="62">
      <pivotArea type="data" outline="0" fieldPosition="0">
        <references count="2">
          <reference field="4294967294" count="1" selected="0">
            <x v="0"/>
          </reference>
          <reference field="19" count="1" selected="0">
            <x v="11"/>
          </reference>
        </references>
      </pivotArea>
    </chartFormat>
    <chartFormat chart="4" format="63">
      <pivotArea type="data" outline="0" fieldPosition="0">
        <references count="2">
          <reference field="4294967294" count="1" selected="0">
            <x v="0"/>
          </reference>
          <reference field="19" count="1" selected="0">
            <x v="12"/>
          </reference>
        </references>
      </pivotArea>
    </chartFormat>
    <chartFormat chart="4" format="64">
      <pivotArea type="data" outline="0" fieldPosition="0">
        <references count="2">
          <reference field="4294967294" count="1" selected="0">
            <x v="0"/>
          </reference>
          <reference field="19" count="1" selected="0">
            <x v="13"/>
          </reference>
        </references>
      </pivotArea>
    </chartFormat>
    <chartFormat chart="4" format="65">
      <pivotArea type="data" outline="0" fieldPosition="0">
        <references count="2">
          <reference field="4294967294" count="1" selected="0">
            <x v="0"/>
          </reference>
          <reference field="19" count="1" selected="0">
            <x v="14"/>
          </reference>
        </references>
      </pivotArea>
    </chartFormat>
    <chartFormat chart="4" format="66">
      <pivotArea type="data" outline="0" fieldPosition="0">
        <references count="2">
          <reference field="4294967294" count="1" selected="0">
            <x v="0"/>
          </reference>
          <reference field="19" count="1" selected="0">
            <x v="15"/>
          </reference>
        </references>
      </pivotArea>
    </chartFormat>
    <chartFormat chart="4" format="67">
      <pivotArea type="data" outline="0" fieldPosition="0">
        <references count="2">
          <reference field="4294967294" count="1" selected="0">
            <x v="0"/>
          </reference>
          <reference field="19" count="1" selected="0">
            <x v="16"/>
          </reference>
        </references>
      </pivotArea>
    </chartFormat>
    <chartFormat chart="4" format="68">
      <pivotArea type="data" outline="0" fieldPosition="0">
        <references count="2">
          <reference field="4294967294" count="1" selected="0">
            <x v="0"/>
          </reference>
          <reference field="19" count="1" selected="0">
            <x v="17"/>
          </reference>
        </references>
      </pivotArea>
    </chartFormat>
    <chartFormat chart="4" format="69">
      <pivotArea type="data" outline="0" fieldPosition="0">
        <references count="2">
          <reference field="4294967294" count="1" selected="0">
            <x v="0"/>
          </reference>
          <reference field="19" count="1" selected="0">
            <x v="18"/>
          </reference>
        </references>
      </pivotArea>
    </chartFormat>
    <chartFormat chart="4" format="70">
      <pivotArea type="data" outline="0" fieldPosition="0">
        <references count="2">
          <reference field="4294967294" count="1" selected="0">
            <x v="0"/>
          </reference>
          <reference field="19" count="1" selected="0">
            <x v="19"/>
          </reference>
        </references>
      </pivotArea>
    </chartFormat>
    <chartFormat chart="4" format="71">
      <pivotArea type="data" outline="0" fieldPosition="0">
        <references count="2">
          <reference field="4294967294" count="1" selected="0">
            <x v="0"/>
          </reference>
          <reference field="19" count="1" selected="0">
            <x v="20"/>
          </reference>
        </references>
      </pivotArea>
    </chartFormat>
    <chartFormat chart="4" format="72">
      <pivotArea type="data" outline="0" fieldPosition="0">
        <references count="2">
          <reference field="4294967294" count="1" selected="0">
            <x v="0"/>
          </reference>
          <reference field="19" count="1" selected="0">
            <x v="21"/>
          </reference>
        </references>
      </pivotArea>
    </chartFormat>
    <chartFormat chart="4" format="73">
      <pivotArea type="data" outline="0" fieldPosition="0">
        <references count="2">
          <reference field="4294967294" count="1" selected="0">
            <x v="0"/>
          </reference>
          <reference field="19" count="1" selected="0">
            <x v="22"/>
          </reference>
        </references>
      </pivotArea>
    </chartFormat>
    <chartFormat chart="4" format="74">
      <pivotArea type="data" outline="0" fieldPosition="0">
        <references count="2">
          <reference field="4294967294" count="1" selected="0">
            <x v="0"/>
          </reference>
          <reference field="19" count="1" selected="0">
            <x v="23"/>
          </reference>
        </references>
      </pivotArea>
    </chartFormat>
    <chartFormat chart="4" format="75">
      <pivotArea type="data" outline="0" fieldPosition="0">
        <references count="2">
          <reference field="4294967294" count="1" selected="0">
            <x v="0"/>
          </reference>
          <reference field="19" count="1" selected="0">
            <x v="24"/>
          </reference>
        </references>
      </pivotArea>
    </chartFormat>
    <chartFormat chart="4" format="76">
      <pivotArea type="data" outline="0" fieldPosition="0">
        <references count="2">
          <reference field="4294967294" count="1" selected="0">
            <x v="0"/>
          </reference>
          <reference field="19" count="1" selected="0">
            <x v="25"/>
          </reference>
        </references>
      </pivotArea>
    </chartFormat>
    <chartFormat chart="4" format="77">
      <pivotArea type="data" outline="0" fieldPosition="0">
        <references count="2">
          <reference field="4294967294" count="1" selected="0">
            <x v="0"/>
          </reference>
          <reference field="19" count="1" selected="0">
            <x v="26"/>
          </reference>
        </references>
      </pivotArea>
    </chartFormat>
    <chartFormat chart="4" format="78">
      <pivotArea type="data" outline="0" fieldPosition="0">
        <references count="2">
          <reference field="4294967294" count="1" selected="0">
            <x v="0"/>
          </reference>
          <reference field="19" count="1" selected="0">
            <x v="27"/>
          </reference>
        </references>
      </pivotArea>
    </chartFormat>
    <chartFormat chart="4" format="79">
      <pivotArea type="data" outline="0" fieldPosition="0">
        <references count="2">
          <reference field="4294967294" count="1" selected="0">
            <x v="0"/>
          </reference>
          <reference field="19" count="1" selected="0">
            <x v="28"/>
          </reference>
        </references>
      </pivotArea>
    </chartFormat>
    <chartFormat chart="4" format="80">
      <pivotArea type="data" outline="0" fieldPosition="0">
        <references count="2">
          <reference field="4294967294" count="1" selected="0">
            <x v="0"/>
          </reference>
          <reference field="19" count="1" selected="0">
            <x v="29"/>
          </reference>
        </references>
      </pivotArea>
    </chartFormat>
    <chartFormat chart="4" format="81">
      <pivotArea type="data" outline="0" fieldPosition="0">
        <references count="2">
          <reference field="4294967294" count="1" selected="0">
            <x v="0"/>
          </reference>
          <reference field="19" count="1" selected="0">
            <x v="30"/>
          </reference>
        </references>
      </pivotArea>
    </chartFormat>
    <chartFormat chart="4" format="82">
      <pivotArea type="data" outline="0" fieldPosition="0">
        <references count="2">
          <reference field="4294967294" count="1" selected="0">
            <x v="0"/>
          </reference>
          <reference field="19" count="1" selected="0">
            <x v="31"/>
          </reference>
        </references>
      </pivotArea>
    </chartFormat>
    <chartFormat chart="4" format="83">
      <pivotArea type="data" outline="0" fieldPosition="0">
        <references count="2">
          <reference field="4294967294" count="1" selected="0">
            <x v="0"/>
          </reference>
          <reference field="19" count="1" selected="0">
            <x v="32"/>
          </reference>
        </references>
      </pivotArea>
    </chartFormat>
    <chartFormat chart="4" format="84">
      <pivotArea type="data" outline="0" fieldPosition="0">
        <references count="2">
          <reference field="4294967294" count="1" selected="0">
            <x v="0"/>
          </reference>
          <reference field="19" count="1" selected="0">
            <x v="33"/>
          </reference>
        </references>
      </pivotArea>
    </chartFormat>
    <chartFormat chart="4" format="85">
      <pivotArea type="data" outline="0" fieldPosition="0">
        <references count="2">
          <reference field="4294967294" count="1" selected="0">
            <x v="0"/>
          </reference>
          <reference field="19" count="1" selected="0">
            <x v="34"/>
          </reference>
        </references>
      </pivotArea>
    </chartFormat>
    <chartFormat chart="4" format="86">
      <pivotArea type="data" outline="0" fieldPosition="0">
        <references count="2">
          <reference field="4294967294" count="1" selected="0">
            <x v="0"/>
          </reference>
          <reference field="19" count="1" selected="0">
            <x v="35"/>
          </reference>
        </references>
      </pivotArea>
    </chartFormat>
    <chartFormat chart="4" format="87">
      <pivotArea type="data" outline="0" fieldPosition="0">
        <references count="2">
          <reference field="4294967294" count="1" selected="0">
            <x v="0"/>
          </reference>
          <reference field="19" count="1" selected="0">
            <x v="36"/>
          </reference>
        </references>
      </pivotArea>
    </chartFormat>
    <chartFormat chart="4" format="88">
      <pivotArea type="data" outline="0" fieldPosition="0">
        <references count="2">
          <reference field="4294967294" count="1" selected="0">
            <x v="0"/>
          </reference>
          <reference field="19" count="1" selected="0">
            <x v="37"/>
          </reference>
        </references>
      </pivotArea>
    </chartFormat>
    <chartFormat chart="4" format="89">
      <pivotArea type="data" outline="0" fieldPosition="0">
        <references count="2">
          <reference field="4294967294" count="1" selected="0">
            <x v="0"/>
          </reference>
          <reference field="19" count="1" selected="0">
            <x v="38"/>
          </reference>
        </references>
      </pivotArea>
    </chartFormat>
    <chartFormat chart="4" format="90">
      <pivotArea type="data" outline="0" fieldPosition="0">
        <references count="2">
          <reference field="4294967294" count="1" selected="0">
            <x v="0"/>
          </reference>
          <reference field="19" count="1" selected="0">
            <x v="39"/>
          </reference>
        </references>
      </pivotArea>
    </chartFormat>
    <chartFormat chart="4" format="91">
      <pivotArea type="data" outline="0" fieldPosition="0">
        <references count="2">
          <reference field="4294967294" count="1" selected="0">
            <x v="0"/>
          </reference>
          <reference field="19" count="1" selected="0">
            <x v="40"/>
          </reference>
        </references>
      </pivotArea>
    </chartFormat>
    <chartFormat chart="4" format="92">
      <pivotArea type="data" outline="0" fieldPosition="0">
        <references count="2">
          <reference field="4294967294" count="1" selected="0">
            <x v="0"/>
          </reference>
          <reference field="19" count="1" selected="0">
            <x v="41"/>
          </reference>
        </references>
      </pivotArea>
    </chartFormat>
    <chartFormat chart="4" format="93">
      <pivotArea type="data" outline="0" fieldPosition="0">
        <references count="2">
          <reference field="4294967294" count="1" selected="0">
            <x v="0"/>
          </reference>
          <reference field="19" count="1" selected="0">
            <x v="42"/>
          </reference>
        </references>
      </pivotArea>
    </chartFormat>
    <chartFormat chart="4" format="94">
      <pivotArea type="data" outline="0" fieldPosition="0">
        <references count="2">
          <reference field="4294967294" count="1" selected="0">
            <x v="0"/>
          </reference>
          <reference field="19" count="1" selected="0">
            <x v="43"/>
          </reference>
        </references>
      </pivotArea>
    </chartFormat>
    <chartFormat chart="4" format="95">
      <pivotArea type="data" outline="0" fieldPosition="0">
        <references count="2">
          <reference field="4294967294" count="1" selected="0">
            <x v="0"/>
          </reference>
          <reference field="19" count="1" selected="0">
            <x v="44"/>
          </reference>
        </references>
      </pivotArea>
    </chartFormat>
    <chartFormat chart="4" format="96">
      <pivotArea type="data" outline="0" fieldPosition="0">
        <references count="2">
          <reference field="4294967294" count="1" selected="0">
            <x v="0"/>
          </reference>
          <reference field="19" count="1" selected="0">
            <x v="45"/>
          </reference>
        </references>
      </pivotArea>
    </chartFormat>
    <chartFormat chart="4" format="97">
      <pivotArea type="data" outline="0" fieldPosition="0">
        <references count="2">
          <reference field="4294967294" count="1" selected="0">
            <x v="0"/>
          </reference>
          <reference field="19" count="1" selected="0">
            <x v="46"/>
          </reference>
        </references>
      </pivotArea>
    </chartFormat>
    <chartFormat chart="4" format="98">
      <pivotArea type="data" outline="0" fieldPosition="0">
        <references count="2">
          <reference field="4294967294" count="1" selected="0">
            <x v="0"/>
          </reference>
          <reference field="19" count="1" selected="0">
            <x v="4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D34C31-291A-4AD8-B6E3-BBC704F7B2BF}"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2:C54" firstHeaderRow="0" firstDataRow="1" firstDataCol="1"/>
  <pivotFields count="22">
    <pivotField showAll="0"/>
    <pivotField showAll="0"/>
    <pivotField showAll="0"/>
    <pivotField showAll="0"/>
    <pivotField dataField="1" numFmtId="2"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numFmtId="168"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showAll="0"/>
    <pivotField numFmtId="1" showAll="0"/>
    <pivotField showAll="0"/>
    <pivotField showAll="0"/>
    <pivotField showAll="0"/>
    <pivotField numFmtId="1" showAll="0"/>
    <pivotField numFmtId="171" showAll="0"/>
    <pivotField showAll="0">
      <items count="4">
        <item x="0"/>
        <item x="1"/>
        <item x="2"/>
        <item t="default"/>
      </items>
    </pivotField>
    <pivotField showAll="0"/>
    <pivotField showAll="0"/>
    <pivotField numFmtId="14" showAll="0"/>
    <pivotField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 axis="axisRow" showAll="0">
      <items count="4">
        <item x="0"/>
        <item x="2"/>
        <item x="1"/>
        <item t="default"/>
      </items>
    </pivotField>
    <pivotField showAll="0">
      <items count="2333">
        <item h="1" x="716"/>
        <item h="1" x="120"/>
        <item h="1" x="2331"/>
        <item h="1" x="161"/>
        <item h="1" x="2169"/>
        <item x="696"/>
        <item h="1" x="1032"/>
        <item h="1" x="2273"/>
        <item h="1" x="180"/>
        <item h="1" x="1009"/>
        <item h="1" x="2156"/>
        <item h="1" x="89"/>
        <item h="1" x="25"/>
        <item h="1" x="268"/>
        <item h="1" x="2145"/>
        <item h="1" x="1180"/>
        <item h="1" x="1450"/>
        <item h="1" x="1452"/>
        <item h="1" x="1842"/>
        <item h="1" x="521"/>
        <item h="1" x="1274"/>
        <item h="1" x="1533"/>
        <item h="1" x="1404"/>
        <item h="1" x="727"/>
        <item h="1" x="921"/>
        <item h="1" x="1466"/>
        <item h="1" x="1521"/>
        <item h="1" x="689"/>
        <item h="1" x="2001"/>
        <item h="1" x="267"/>
        <item h="1" x="575"/>
        <item h="1" x="913"/>
        <item h="1" x="882"/>
        <item h="1" x="263"/>
        <item h="1" x="162"/>
        <item h="1" x="1461"/>
        <item h="1" x="255"/>
        <item h="1" x="528"/>
        <item h="1" x="2288"/>
        <item h="1" x="322"/>
        <item h="1" x="712"/>
        <item h="1" x="1637"/>
        <item h="1" x="1928"/>
        <item h="1" x="571"/>
        <item h="1" x="1560"/>
        <item h="1" x="200"/>
        <item h="1" x="158"/>
        <item h="1" x="1014"/>
        <item h="1" x="1575"/>
        <item h="1" x="848"/>
        <item h="1" x="1736"/>
        <item h="1" x="860"/>
        <item h="1" x="345"/>
        <item h="1" x="253"/>
        <item h="1" x="1214"/>
        <item h="1" x="51"/>
        <item h="1" x="216"/>
        <item h="1" x="1632"/>
        <item h="1" x="694"/>
        <item h="1" x="1964"/>
        <item h="1" x="974"/>
        <item h="1" x="2227"/>
        <item h="1" x="2250"/>
        <item h="1" x="1048"/>
        <item h="1" x="1772"/>
        <item h="1" x="586"/>
        <item h="1" x="1950"/>
        <item h="1" x="1797"/>
        <item h="1" x="2275"/>
        <item h="1" x="317"/>
        <item h="1" x="1215"/>
        <item h="1" x="1261"/>
        <item h="1" x="1268"/>
        <item h="1" x="1671"/>
        <item h="1" x="1475"/>
        <item h="1" x="1881"/>
        <item h="1" x="584"/>
        <item h="1" x="1545"/>
        <item h="1" x="1295"/>
        <item h="1" x="766"/>
        <item h="1" x="2004"/>
        <item h="1" x="1624"/>
        <item h="1" x="2167"/>
        <item h="1" x="417"/>
        <item h="1" x="2071"/>
        <item h="1" x="1824"/>
        <item h="1" x="228"/>
        <item h="1" x="1874"/>
        <item h="1" x="1432"/>
        <item h="1" x="1216"/>
        <item h="1" x="344"/>
        <item h="1" x="959"/>
        <item h="1" x="688"/>
        <item h="1" x="2110"/>
        <item h="1" x="2281"/>
        <item h="1" x="2015"/>
        <item h="1" x="377"/>
        <item h="1" x="899"/>
        <item h="1" x="1005"/>
        <item h="1" x="2009"/>
        <item h="1" x="1416"/>
        <item h="1" x="1942"/>
        <item h="1" x="2094"/>
        <item h="1" x="516"/>
        <item h="1" x="877"/>
        <item h="1" x="1932"/>
        <item h="1" x="1483"/>
        <item h="1" x="108"/>
        <item h="1" x="173"/>
        <item h="1" x="1193"/>
        <item h="1" x="2026"/>
        <item h="1" x="1951"/>
        <item h="1" x="508"/>
        <item h="1" x="840"/>
        <item h="1" x="1354"/>
        <item h="1" x="2229"/>
        <item h="1" x="185"/>
        <item h="1" x="851"/>
        <item h="1" x="553"/>
        <item h="1" x="1008"/>
        <item h="1" x="1608"/>
        <item h="1" x="841"/>
        <item h="1" x="808"/>
        <item h="1" x="1179"/>
        <item h="1" x="617"/>
        <item h="1" x="715"/>
        <item h="1" x="2157"/>
        <item h="1" x="1352"/>
        <item h="1" x="2158"/>
        <item h="1" x="1292"/>
        <item h="1" x="775"/>
        <item h="1" x="1734"/>
        <item h="1" x="850"/>
        <item h="1" x="231"/>
        <item h="1" x="702"/>
        <item h="1" x="220"/>
        <item h="1" x="2200"/>
        <item h="1" x="373"/>
        <item h="1" x="1635"/>
        <item h="1" x="285"/>
        <item h="1" x="2303"/>
        <item h="1" x="2173"/>
        <item h="1" x="548"/>
        <item h="1" x="890"/>
        <item h="1" x="982"/>
        <item h="1" x="1522"/>
        <item h="1" x="53"/>
        <item h="1" x="1467"/>
        <item h="1" x="186"/>
        <item h="1" x="230"/>
        <item h="1" x="1660"/>
        <item h="1" x="2256"/>
        <item h="1" x="1329"/>
        <item h="1" x="1175"/>
        <item h="1" x="212"/>
        <item h="1" x="272"/>
        <item h="1" x="326"/>
        <item h="1" x="1690"/>
        <item h="1" x="384"/>
        <item h="1" x="818"/>
        <item h="1" x="1518"/>
        <item h="1" x="1594"/>
        <item h="1" x="558"/>
        <item h="1" x="416"/>
        <item h="1" x="1760"/>
        <item h="1" x="476"/>
        <item h="1" x="332"/>
        <item h="1" x="658"/>
        <item h="1" x="1349"/>
        <item h="1" x="313"/>
        <item h="1" x="523"/>
        <item h="1" x="115"/>
        <item h="1" x="798"/>
        <item h="1" x="2238"/>
        <item h="1" x="1011"/>
        <item h="1" x="37"/>
        <item h="1" x="916"/>
        <item h="1" x="983"/>
        <item h="1" x="402"/>
        <item h="1" x="1297"/>
        <item h="1" x="1487"/>
        <item h="1" x="1239"/>
        <item h="1" x="1603"/>
        <item h="1" x="1087"/>
        <item h="1" x="1289"/>
        <item h="1" x="1288"/>
        <item h="1" x="1685"/>
        <item h="1" x="1656"/>
        <item h="1" x="445"/>
        <item h="1" x="327"/>
        <item h="1" x="221"/>
        <item h="1" x="408"/>
        <item h="1" x="2193"/>
        <item h="1" x="50"/>
        <item h="1" x="2067"/>
        <item h="1" x="1063"/>
        <item h="1" x="834"/>
        <item h="1" x="946"/>
        <item h="1" x="1567"/>
        <item h="1" x="1949"/>
        <item h="1" x="1435"/>
        <item h="1" x="897"/>
        <item h="1" x="800"/>
        <item h="1" x="1551"/>
        <item h="1" x="56"/>
        <item h="1" x="2082"/>
        <item h="1" x="664"/>
        <item h="1" x="1125"/>
        <item h="1" x="728"/>
        <item h="1" x="1585"/>
        <item h="1" x="2135"/>
        <item h="1" x="1542"/>
        <item h="1" x="1457"/>
        <item h="1" x="1806"/>
        <item h="1" x="1456"/>
        <item h="1" x="297"/>
        <item h="1" x="2111"/>
        <item h="1" x="1436"/>
        <item h="1" x="765"/>
        <item h="1" x="829"/>
        <item h="1" x="248"/>
        <item h="1" x="2222"/>
        <item h="1" x="526"/>
        <item h="1" x="2033"/>
        <item h="1" x="713"/>
        <item h="1" x="1013"/>
        <item h="1" x="1488"/>
        <item h="1" x="1870"/>
        <item h="1" x="1010"/>
        <item h="1" x="2129"/>
        <item h="1" x="1397"/>
        <item h="1" x="609"/>
        <item h="1" x="2077"/>
        <item h="1" x="1186"/>
        <item h="1" x="1726"/>
        <item h="1" x="1819"/>
        <item h="1" x="1051"/>
        <item h="1" x="366"/>
        <item h="1" x="1976"/>
        <item h="1" x="1484"/>
        <item h="1" x="1693"/>
        <item h="1" x="1294"/>
        <item h="1" x="1599"/>
        <item h="1" x="1570"/>
        <item h="1" x="1840"/>
        <item h="1" x="1365"/>
        <item h="1" x="2019"/>
        <item h="1" x="1164"/>
        <item h="1" x="1822"/>
        <item h="1" x="134"/>
        <item h="1" x="163"/>
        <item h="1" x="772"/>
        <item h="1" x="338"/>
        <item h="1" x="1763"/>
        <item h="1" x="2087"/>
        <item h="1" x="1812"/>
        <item h="1" x="2057"/>
        <item h="1" x="1664"/>
        <item h="1" x="731"/>
        <item h="1" x="2161"/>
        <item h="1" x="1833"/>
        <item h="1" x="281"/>
        <item h="1" x="1920"/>
        <item h="1" x="863"/>
        <item h="1" x="113"/>
        <item h="1" x="582"/>
        <item h="1" x="643"/>
        <item h="1" x="367"/>
        <item h="1" x="1916"/>
        <item h="1" x="2064"/>
        <item h="1" x="1078"/>
        <item h="1" x="1445"/>
        <item h="1" x="2109"/>
        <item h="1" x="847"/>
        <item h="1" x="572"/>
        <item h="1" x="74"/>
        <item h="1" x="638"/>
        <item h="1" x="1978"/>
        <item h="1" x="973"/>
        <item h="1" x="1023"/>
        <item h="1" x="1910"/>
        <item h="1" x="1845"/>
        <item h="1" x="477"/>
        <item h="1" x="2254"/>
        <item h="1" x="1617"/>
        <item h="1" x="1668"/>
        <item h="1" x="1642"/>
        <item h="1" x="561"/>
        <item h="1" x="169"/>
        <item h="1" x="150"/>
        <item h="1" x="621"/>
        <item h="1" x="1251"/>
        <item h="1" x="506"/>
        <item h="1" x="1837"/>
        <item h="1" x="807"/>
        <item h="1" x="2007"/>
        <item h="1" x="284"/>
        <item h="1" x="512"/>
        <item h="1" x="1784"/>
        <item h="1" x="2202"/>
        <item h="1" x="969"/>
        <item h="1" x="1238"/>
        <item h="1" x="1912"/>
        <item h="1" x="1041"/>
        <item h="1" x="1196"/>
        <item h="1" x="507"/>
        <item h="1" x="533"/>
        <item h="1" x="32"/>
        <item h="1" x="1056"/>
        <item h="1" x="1834"/>
        <item h="1" x="1106"/>
        <item h="1" x="595"/>
        <item h="1" x="167"/>
        <item h="1" x="86"/>
        <item h="1" x="1421"/>
        <item h="1" x="540"/>
        <item h="1" x="554"/>
        <item h="1" x="2240"/>
        <item h="1" x="100"/>
        <item h="1" x="1393"/>
        <item h="1" x="1102"/>
        <item h="1" x="1147"/>
        <item h="1" x="1496"/>
        <item h="1" x="1366"/>
        <item h="1" x="1343"/>
        <item h="1" x="233"/>
        <item h="1" x="362"/>
        <item h="1" x="149"/>
        <item h="1" x="1697"/>
        <item h="1" x="1394"/>
        <item h="1" x="478"/>
        <item h="1" x="2151"/>
        <item h="1" x="494"/>
        <item h="1" x="45"/>
        <item h="1" x="700"/>
        <item h="1" x="1029"/>
        <item h="1" x="1761"/>
        <item h="1" x="618"/>
        <item h="1" x="238"/>
        <item h="1" x="933"/>
        <item h="1" x="1820"/>
        <item h="1" x="791"/>
        <item h="1" x="1944"/>
        <item h="1" x="177"/>
        <item h="1" x="885"/>
        <item h="1" x="2051"/>
        <item h="1" x="9"/>
        <item h="1" x="543"/>
        <item h="1" x="1402"/>
        <item h="1" x="1425"/>
        <item h="1" x="737"/>
        <item h="1" x="343"/>
        <item h="1" x="1203"/>
        <item h="1" x="705"/>
        <item h="1" x="549"/>
        <item h="1" x="2075"/>
        <item h="1" x="1074"/>
        <item h="1" x="1084"/>
        <item h="1" x="2054"/>
        <item h="1" x="311"/>
        <item h="1" x="1886"/>
        <item h="1" x="1918"/>
        <item h="1" x="64"/>
        <item h="1" x="1322"/>
        <item h="1" x="1477"/>
        <item h="1" x="853"/>
        <item h="1" x="1967"/>
        <item h="1" x="2160"/>
        <item h="1" x="418"/>
        <item h="1" x="2170"/>
        <item h="1" x="629"/>
        <item h="1" x="903"/>
        <item h="1" x="2000"/>
        <item h="1" x="1827"/>
        <item h="1" x="330"/>
        <item h="1" x="208"/>
        <item h="1" x="1860"/>
        <item h="1" x="935"/>
        <item h="1" x="1526"/>
        <item h="1" x="60"/>
        <item h="1" x="704"/>
        <item h="1" x="2314"/>
        <item h="1" x="1071"/>
        <item h="1" x="1478"/>
        <item h="1" x="2106"/>
        <item h="1" x="1225"/>
        <item h="1" x="1301"/>
        <item h="1" x="2280"/>
        <item h="1" x="924"/>
        <item h="1" x="2114"/>
        <item h="1" x="490"/>
        <item h="1" x="1138"/>
        <item h="1" x="680"/>
        <item h="1" x="751"/>
        <item h="1" x="364"/>
        <item h="1" x="1565"/>
        <item h="1" x="2061"/>
        <item h="1" x="585"/>
        <item h="1" x="437"/>
        <item h="1" x="1977"/>
        <item h="1" x="1995"/>
        <item h="1" x="1427"/>
        <item h="1" x="460"/>
        <item h="1" x="1640"/>
        <item h="1" x="986"/>
        <item h="1" x="1993"/>
        <item h="1" x="952"/>
        <item h="1" x="252"/>
        <item h="1" x="738"/>
        <item h="1" x="1155"/>
        <item h="1" x="1482"/>
        <item h="1" x="62"/>
        <item h="1" x="1236"/>
        <item h="1" x="967"/>
        <item h="1" x="835"/>
        <item h="1" x="950"/>
        <item h="1" x="239"/>
        <item h="1" x="1780"/>
        <item h="1" x="2125"/>
        <item h="1" x="1555"/>
        <item h="1" x="1574"/>
        <item h="1" x="532"/>
        <item h="1" x="866"/>
        <item h="1" x="1649"/>
        <item h="1" x="2016"/>
        <item h="1" x="940"/>
        <item h="1" x="1891"/>
        <item h="1" x="1374"/>
        <item h="1" x="2133"/>
        <item h="1" x="118"/>
        <item h="1" x="1105"/>
        <item h="1" x="1595"/>
        <item h="1" x="349"/>
        <item h="1" x="339"/>
        <item h="1" x="687"/>
        <item h="1" x="919"/>
        <item h="1" x="1494"/>
        <item h="1" x="1966"/>
        <item h="1" x="1077"/>
        <item h="1" x="747"/>
        <item h="1" x="740"/>
        <item h="1" x="1629"/>
        <item h="1" x="773"/>
        <item h="1" x="1536"/>
        <item h="1" x="824"/>
        <item h="1" x="471"/>
        <item h="1" x="979"/>
        <item h="1" x="328"/>
        <item h="1" x="1613"/>
        <item h="1" x="289"/>
        <item h="1" x="225"/>
        <item h="1" x="2182"/>
        <item h="1" x="1085"/>
        <item h="1" x="497"/>
        <item h="1" x="1992"/>
        <item h="1" x="2264"/>
        <item h="1" x="1460"/>
        <item h="1" x="435"/>
        <item h="1" x="1755"/>
        <item h="1" x="1898"/>
        <item h="1" x="1171"/>
        <item h="1" x="17"/>
        <item h="1" x="1631"/>
        <item h="1" x="1887"/>
        <item h="1" x="304"/>
        <item h="1" x="1904"/>
        <item h="1" x="1588"/>
        <item h="1" x="2248"/>
        <item h="1" x="1853"/>
        <item h="1" x="1126"/>
        <item h="1" x="1896"/>
        <item h="1" x="1304"/>
        <item h="1" x="1988"/>
        <item h="1" x="1987"/>
        <item h="1" x="911"/>
        <item h="1" x="2234"/>
        <item h="1" x="1123"/>
        <item h="1" x="196"/>
        <item h="1" x="625"/>
        <item h="1" x="405"/>
        <item h="1" x="1986"/>
        <item h="1" x="403"/>
        <item h="1" x="279"/>
        <item h="1" x="1327"/>
        <item h="1" x="583"/>
        <item h="1" x="411"/>
        <item h="1" x="632"/>
        <item h="1" x="1150"/>
        <item h="1" x="665"/>
        <item h="1" x="2209"/>
        <item h="1" x="2042"/>
        <item h="1" x="2024"/>
        <item h="1" x="1969"/>
        <item h="1" x="1151"/>
        <item h="1" x="2155"/>
        <item h="1" x="1807"/>
        <item h="1" x="1358"/>
        <item h="1" x="1739"/>
        <item h="1" x="1252"/>
        <item h="1" x="1243"/>
        <item h="1" x="1068"/>
        <item h="1" x="1021"/>
        <item h="1" x="1527"/>
        <item h="1" x="2253"/>
        <item h="1" x="140"/>
        <item h="1" x="2217"/>
        <item h="1" x="1816"/>
        <item h="1" x="352"/>
        <item h="1" x="1655"/>
        <item h="1" x="795"/>
        <item h="1" x="1373"/>
        <item h="1" x="1131"/>
        <item h="1" x="1777"/>
        <item h="1" x="1927"/>
        <item h="1" x="2196"/>
        <item h="1" x="717"/>
        <item h="1" x="432"/>
        <item h="1" x="406"/>
        <item h="1" x="468"/>
        <item h="1" x="1956"/>
        <item h="1" x="33"/>
        <item h="1" x="995"/>
        <item h="1" x="762"/>
        <item h="1" x="114"/>
        <item h="1" x="623"/>
        <item h="1" x="1917"/>
        <item h="1" x="121"/>
        <item h="1" x="1710"/>
        <item h="1" x="341"/>
        <item h="1" x="1983"/>
        <item h="1" x="932"/>
        <item h="1" x="479"/>
        <item h="1" x="1159"/>
        <item h="1" x="242"/>
        <item h="1" x="529"/>
        <item h="1" x="243"/>
        <item h="1" x="1228"/>
        <item h="1" x="1191"/>
        <item h="1" x="1646"/>
        <item h="1" x="1893"/>
        <item h="1" x="1398"/>
        <item h="1" x="1405"/>
        <item h="1" x="729"/>
        <item h="1" x="1867"/>
        <item h="1" x="128"/>
        <item h="1" x="2205"/>
        <item h="1" x="1771"/>
        <item h="1" x="2030"/>
        <item h="1" x="1802"/>
        <item h="1" x="539"/>
        <item h="1" x="1036"/>
        <item h="1" x="1080"/>
        <item h="1" x="66"/>
        <item h="1" x="1188"/>
        <item h="1" x="1320"/>
        <item h="1" x="515"/>
        <item h="1" x="156"/>
        <item h="1" x="99"/>
        <item h="1" x="1140"/>
        <item h="1" x="1428"/>
        <item h="1" x="361"/>
        <item h="1" x="2233"/>
        <item h="1" x="748"/>
        <item h="1" x="670"/>
        <item h="1" x="984"/>
        <item h="1" x="1799"/>
        <item h="1" x="1377"/>
        <item h="1" x="994"/>
        <item h="1" x="2025"/>
        <item h="1" x="1308"/>
        <item h="1" x="562"/>
        <item h="1" x="1814"/>
        <item h="1" x="1925"/>
        <item h="1" x="613"/>
        <item h="1" x="2258"/>
        <item h="1" x="1206"/>
        <item h="1" x="1854"/>
        <item h="1" x="76"/>
        <item h="1" x="383"/>
        <item h="1" x="971"/>
        <item h="1" x="464"/>
        <item h="1" x="703"/>
        <item h="1" x="2038"/>
        <item h="1" x="1954"/>
        <item h="1" x="379"/>
        <item h="1" x="2120"/>
        <item h="1" x="676"/>
        <item h="1" x="54"/>
        <item h="1" x="1194"/>
        <item h="1" x="1706"/>
        <item h="1" x="2165"/>
        <item h="1" x="817"/>
        <item h="1" x="1598"/>
        <item h="1" x="393"/>
        <item h="1" x="699"/>
        <item h="1" x="63"/>
        <item h="1" x="52"/>
        <item h="1" x="11"/>
        <item h="1" x="1903"/>
        <item h="1" x="650"/>
        <item h="1" x="2279"/>
        <item h="1" x="868"/>
        <item h="1" x="1935"/>
        <item h="1" x="1024"/>
        <item h="1" x="2298"/>
        <item h="1" x="1756"/>
        <item h="1" x="1168"/>
        <item h="1" x="1387"/>
        <item h="1" x="93"/>
        <item h="1" x="473"/>
        <item h="1" x="1330"/>
        <item h="1" x="496"/>
        <item h="1" x="396"/>
        <item h="1" x="985"/>
        <item h="1" x="1851"/>
        <item h="1" x="2023"/>
        <item h="1" x="2199"/>
        <item h="1" x="796"/>
        <item h="1" x="1207"/>
        <item h="1" x="649"/>
        <item h="1" x="148"/>
        <item h="1" x="2081"/>
        <item h="1" x="440"/>
        <item h="1" x="1794"/>
        <item h="1" x="1596"/>
        <item h="1" x="2284"/>
        <item h="1" x="1448"/>
        <item h="1" x="1464"/>
        <item h="1" x="614"/>
        <item h="1" x="1075"/>
        <item h="1" x="350"/>
        <item h="1" x="755"/>
        <item h="1" x="1998"/>
        <item h="1" x="1333"/>
        <item h="1" x="2149"/>
        <item h="1" x="2113"/>
        <item h="1" x="551"/>
        <item h="1" x="470"/>
        <item h="1" x="1905"/>
        <item h="1" x="1007"/>
        <item h="1" x="1223"/>
        <item h="1" x="1883"/>
        <item h="1" x="810"/>
        <item h="1" x="123"/>
        <item h="1" x="637"/>
        <item h="1" x="1868"/>
        <item h="1" x="1779"/>
        <item h="1" x="241"/>
        <item h="1" x="1630"/>
        <item h="1" x="365"/>
        <item h="1" x="2028"/>
        <item h="1" x="2192"/>
        <item h="1" x="1318"/>
        <item h="1" x="1965"/>
        <item h="1" x="420"/>
        <item h="1" x="541"/>
        <item h="1" x="1878"/>
        <item h="1" x="1271"/>
        <item h="1" x="1462"/>
        <item h="1" x="1889"/>
        <item h="1" x="390"/>
        <item h="1" x="2146"/>
        <item h="1" x="1305"/>
        <item h="1" x="1116"/>
        <item h="1" x="1076"/>
        <item h="1" x="71"/>
        <item h="1" x="2068"/>
        <item h="1" x="1610"/>
        <item h="1" x="1137"/>
        <item h="1" x="1832"/>
        <item h="1" x="1117"/>
        <item h="1" x="399"/>
        <item h="1" x="644"/>
        <item h="1" x="1286"/>
        <item h="1" x="229"/>
        <item h="1" x="542"/>
        <item h="1" x="337"/>
        <item h="1" x="124"/>
        <item h="1" x="1492"/>
        <item h="1" x="2223"/>
        <item h="1" x="1900"/>
        <item h="1" x="838"/>
        <item h="1" x="2262"/>
        <item h="1" x="1957"/>
        <item h="1" x="2215"/>
        <item h="1" x="1328"/>
        <item h="1" x="1857"/>
        <item h="1" x="205"/>
        <item h="1" x="2154"/>
        <item h="1" x="2201"/>
        <item h="1" x="404"/>
        <item h="1" x="91"/>
        <item h="1" x="1485"/>
        <item h="1" x="24"/>
        <item h="1" x="902"/>
        <item h="1" x="2211"/>
        <item h="1" x="734"/>
        <item h="1" x="1054"/>
        <item h="1" x="1347"/>
        <item h="1" x="1622"/>
        <item h="1" x="107"/>
        <item h="1" x="706"/>
        <item h="1" x="1212"/>
        <item h="1" x="1154"/>
        <item h="1" x="872"/>
        <item h="1" x="422"/>
        <item h="1" x="779"/>
        <item h="1" x="2036"/>
        <item h="1" x="1026"/>
        <item h="1" x="1677"/>
        <item h="1" x="2176"/>
        <item h="1" x="334"/>
        <item h="1" x="1984"/>
        <item h="1" x="756"/>
        <item h="1" x="1408"/>
        <item h="1" x="531"/>
        <item h="1" x="947"/>
        <item h="1" x="144"/>
        <item h="1" x="837"/>
        <item h="1" x="1073"/>
        <item h="1" x="1573"/>
        <item h="1" x="244"/>
        <item h="1" x="2195"/>
        <item h="1" x="44"/>
        <item h="1" x="2244"/>
        <item h="1" x="1406"/>
        <item h="1" x="565"/>
        <item h="1" x="1248"/>
        <item h="1" x="2166"/>
        <item h="1" x="23"/>
        <item h="1" x="1666"/>
        <item h="1" x="956"/>
        <item h="1" x="294"/>
        <item h="1" x="264"/>
        <item h="1" x="2011"/>
        <item h="1" x="265"/>
        <item h="1" x="631"/>
        <item h="1" x="290"/>
        <item h="1" x="222"/>
        <item h="1" x="1303"/>
        <item h="1" x="2185"/>
        <item h="1" x="948"/>
        <item h="1" x="325"/>
        <item h="1" x="1282"/>
        <item h="1" x="1379"/>
        <item h="1" x="612"/>
        <item h="1" x="865"/>
        <item h="1" x="597"/>
        <item h="1" x="666"/>
        <item h="1" x="2287"/>
        <item h="1" x="1038"/>
        <item h="1" x="1313"/>
        <item h="1" x="560"/>
        <item h="1" x="266"/>
        <item h="1" x="2102"/>
        <item h="1" x="1244"/>
        <item h="1" x="1808"/>
        <item h="1" x="1420"/>
        <item h="1" x="1174"/>
        <item h="1" x="596"/>
        <item h="1" x="298"/>
        <item h="1" x="2127"/>
        <item h="1" x="2330"/>
        <item h="1" x="1463"/>
        <item h="1" x="2299"/>
        <item h="1" x="1549"/>
        <item h="1" x="423"/>
        <item h="1" x="1643"/>
        <item h="1" x="1552"/>
        <item h="1" x="1220"/>
        <item h="1" x="1688"/>
        <item h="1" x="195"/>
        <item h="1" x="1627"/>
        <item h="1" x="758"/>
        <item h="1" x="2311"/>
        <item h="1" x="48"/>
        <item h="1" x="1732"/>
        <item h="1" x="1065"/>
        <item h="1" x="909"/>
        <item h="1" x="1143"/>
        <item h="1" x="891"/>
        <item h="1" x="356"/>
        <item h="1" x="13"/>
        <item h="1" x="2047"/>
        <item h="1" x="2321"/>
        <item h="1" x="69"/>
        <item h="1" x="503"/>
        <item h="1" x="1250"/>
        <item h="1" x="660"/>
        <item h="1" x="1030"/>
        <item h="1" x="346"/>
        <item h="1" x="1192"/>
        <item h="1" x="1062"/>
        <item h="1" x="106"/>
        <item h="1" x="168"/>
        <item h="1" x="981"/>
        <item h="1" x="472"/>
        <item h="1" x="218"/>
        <item h="1" x="104"/>
        <item h="1" x="1359"/>
        <item h="1" x="823"/>
        <item h="1" x="187"/>
        <item h="1" x="130"/>
        <item h="1" x="2148"/>
        <item h="1" x="953"/>
        <item h="1" x="606"/>
        <item h="1" x="1055"/>
        <item h="1" x="1391"/>
        <item h="1" x="1332"/>
        <item h="1" x="1113"/>
        <item h="1" x="1165"/>
        <item h="1" x="206"/>
        <item h="1" x="2159"/>
        <item h="1" x="980"/>
        <item h="1" x="1169"/>
        <item h="1" x="1751"/>
        <item h="1" x="594"/>
        <item h="1" x="604"/>
        <item h="1" x="1645"/>
        <item h="1" x="931"/>
        <item h="1" x="757"/>
        <item h="1" x="174"/>
        <item h="1" x="315"/>
        <item h="1" x="518"/>
        <item h="1" x="1132"/>
        <item h="1" x="1531"/>
        <item h="1" x="1247"/>
        <item h="1" x="2226"/>
        <item h="1" x="400"/>
        <item h="1" x="648"/>
        <item h="1" x="1316"/>
        <item h="1" x="2021"/>
        <item h="1" x="469"/>
        <item h="1" x="1673"/>
        <item h="1" x="126"/>
        <item h="1" x="1263"/>
        <item h="1" x="80"/>
        <item h="1" x="370"/>
        <item h="1" x="567"/>
        <item h="1" x="1173"/>
        <item h="1" x="1994"/>
        <item h="1" x="2103"/>
        <item h="1" x="1386"/>
        <item h="1" x="1661"/>
        <item h="1" x="1829"/>
        <item h="1" x="2171"/>
        <item h="1" x="452"/>
        <item h="1" x="192"/>
        <item h="1" x="1553"/>
        <item h="1" x="1447"/>
        <item h="1" x="1789"/>
        <item h="1" x="601"/>
        <item h="1" x="1702"/>
        <item h="1" x="378"/>
        <item h="1" x="976"/>
        <item h="1" x="607"/>
        <item h="1" x="202"/>
        <item h="1" x="754"/>
        <item h="1" x="1639"/>
        <item h="1" x="483"/>
        <item h="1" x="2065"/>
        <item h="1" x="2112"/>
        <item h="1" x="635"/>
        <item h="1" x="2228"/>
        <item h="1" x="293"/>
        <item h="1" x="701"/>
        <item h="1" x="671"/>
        <item h="1" x="975"/>
        <item h="1" x="1979"/>
        <item h="1" x="1712"/>
        <item h="1" x="2318"/>
        <item h="1" x="2282"/>
        <item h="1" x="90"/>
        <item h="1" x="2290"/>
        <item h="1" x="1813"/>
        <item h="1" x="1020"/>
        <item h="1" x="201"/>
        <item h="1" x="2162"/>
        <item h="1" x="1735"/>
        <item h="1" x="1628"/>
        <item h="1" x="801"/>
        <item h="1" x="2031"/>
        <item h="1" x="1861"/>
        <item h="1" x="55"/>
        <item h="1" x="1745"/>
        <item h="1" x="1258"/>
        <item h="1" x="2191"/>
        <item h="1" x="475"/>
        <item h="1" x="2063"/>
        <item h="1" x="194"/>
        <item h="1" x="1530"/>
        <item h="1" x="1535"/>
        <item h="1" x="1355"/>
        <item h="1" x="1809"/>
        <item h="1" x="2292"/>
        <item h="1" x="1187"/>
        <item h="1" x="1423"/>
        <item h="1" x="1680"/>
        <item h="1" x="1514"/>
        <item h="1" x="1681"/>
        <item h="1" x="1738"/>
        <item h="1" x="261"/>
        <item h="1" x="1828"/>
        <item h="1" x="1378"/>
        <item h="1" x="207"/>
        <item h="1" x="2259"/>
        <item h="1" x="1543"/>
        <item h="1" x="1670"/>
        <item h="1" x="1348"/>
        <item h="1" x="273"/>
        <item h="1" x="725"/>
        <item h="1" x="787"/>
        <item h="1" x="40"/>
        <item h="1" x="448"/>
        <item h="1" x="1781"/>
        <item h="1" x="1703"/>
        <item h="1" x="1417"/>
        <item h="1" x="1047"/>
        <item h="1" x="1124"/>
        <item h="1" x="116"/>
        <item h="1" x="1183"/>
        <item h="1" x="1696"/>
        <item h="1" x="1052"/>
        <item h="1" x="1915"/>
        <item h="1" x="1334"/>
        <item h="1" x="164"/>
        <item h="1" x="1277"/>
        <item h="1" x="2076"/>
        <item h="1" x="958"/>
        <item h="1" x="1557"/>
        <item h="1" x="1787"/>
        <item h="1" x="320"/>
        <item h="1" x="1855"/>
        <item h="1" x="1367"/>
        <item h="1" x="988"/>
        <item h="1" x="318"/>
        <item h="1" x="2130"/>
        <item h="1" x="331"/>
        <item h="1" x="258"/>
        <item h="1" x="573"/>
        <item h="1" x="761"/>
        <item h="1" x="307"/>
        <item h="1" x="348"/>
        <item h="1" x="862"/>
        <item h="1" x="1523"/>
        <item h="1" x="590"/>
        <item h="1" x="908"/>
        <item h="1" x="474"/>
        <item h="1" x="1264"/>
        <item h="1" x="2085"/>
        <item h="1" x="1921"/>
        <item h="1" x="165"/>
        <item h="1" x="463"/>
        <item h="1" x="314"/>
        <item h="1" x="1382"/>
        <item h="1" x="552"/>
        <item h="1" x="1913"/>
        <item h="1" x="661"/>
        <item h="1" x="485"/>
        <item h="1" x="1178"/>
        <item h="1" x="70"/>
        <item h="1" x="31"/>
        <item h="1" x="889"/>
        <item h="1" x="182"/>
        <item h="1" x="2255"/>
        <item h="1" x="1184"/>
        <item h="1" x="1620"/>
        <item h="1" x="480"/>
        <item h="1" x="357"/>
        <item h="1" x="1924"/>
        <item h="1" x="1002"/>
        <item h="1" x="1609"/>
        <item h="1" x="68"/>
        <item h="1" x="1804"/>
        <item h="1" x="1419"/>
        <item h="1" x="1281"/>
        <item h="1" x="1072"/>
        <item h="1" x="428"/>
        <item h="1" x="2050"/>
        <item h="1" x="2122"/>
        <item h="1" x="1614"/>
        <item h="1" x="16"/>
        <item h="1" x="2137"/>
        <item h="1" x="989"/>
        <item h="1" x="1110"/>
        <item h="1" x="1269"/>
        <item h="1" x="2206"/>
        <item h="1" x="1647"/>
        <item h="1" x="79"/>
        <item h="1" x="763"/>
        <item h="1" x="179"/>
        <item h="1" x="224"/>
        <item h="1" x="2043"/>
        <item h="1" x="504"/>
        <item h="1" x="669"/>
        <item h="1" x="1253"/>
        <item h="1" x="2213"/>
        <item h="1" x="730"/>
        <item h="1" x="917"/>
        <item h="1" x="421"/>
        <item h="1" x="1342"/>
        <item h="1" x="681"/>
        <item h="1" x="1869"/>
        <item h="1" x="854"/>
        <item h="1" x="1451"/>
        <item h="1" x="227"/>
        <item h="1" x="514"/>
        <item h="1" x="234"/>
        <item h="1" x="2052"/>
        <item h="1" x="774"/>
        <item h="1" x="2083"/>
        <item h="1" x="2267"/>
        <item h="1" x="1572"/>
        <item h="1" x="1368"/>
        <item h="1" x="257"/>
        <item h="1" x="141"/>
        <item h="1" x="197"/>
        <item h="1" x="1844"/>
        <item h="1" x="2088"/>
        <item h="1" x="782"/>
        <item h="1" x="214"/>
        <item h="1" x="1931"/>
        <item h="1" x="1648"/>
        <item h="1" x="2237"/>
        <item h="1" x="968"/>
        <item h="1" x="1022"/>
        <item h="1" x="1455"/>
        <item h="1" x="1897"/>
        <item h="1" x="682"/>
        <item h="1" x="1399"/>
        <item h="1" x="395"/>
        <item h="1" x="342"/>
        <item h="1" x="499"/>
        <item h="1" x="619"/>
        <item h="1" x="1707"/>
        <item h="1" x="495"/>
        <item h="1" x="645"/>
        <item h="1" x="1339"/>
        <item h="1" x="97"/>
        <item h="1" x="1395"/>
        <item h="1" x="2243"/>
        <item h="1" x="900"/>
        <item h="1" x="1773"/>
        <item h="1" x="746"/>
        <item h="1" x="2123"/>
        <item h="1" x="2105"/>
        <item h="1" x="739"/>
        <item h="1" x="198"/>
        <item h="1" x="962"/>
        <item h="1" x="1388"/>
        <item h="1" x="2300"/>
        <item h="1" x="465"/>
        <item h="1" x="1550"/>
        <item h="1" x="2271"/>
        <item h="1" x="2044"/>
        <item h="1" x="881"/>
        <item h="1" x="278"/>
        <item h="1" x="1016"/>
        <item h="1" x="675"/>
        <item h="1" x="1515"/>
        <item h="1" x="1907"/>
        <item h="1" x="2152"/>
        <item h="1" x="789"/>
        <item h="1" x="385"/>
        <item h="1" x="292"/>
        <item h="1" x="1472"/>
        <item h="1" x="546"/>
        <item h="1" x="1217"/>
        <item h="1" x="1434"/>
        <item h="1" x="1743"/>
        <item h="1" x="893"/>
        <item h="1" x="117"/>
        <item h="1" x="1982"/>
        <item h="1" x="1079"/>
        <item h="1" x="19"/>
        <item h="1" x="1888"/>
        <item h="1" x="726"/>
        <item h="1" x="316"/>
        <item h="1" x="1233"/>
        <item h="1" x="945"/>
        <item h="1" x="1788"/>
        <item h="1" x="2231"/>
        <item h="1" x="1783"/>
        <item h="1" x="175"/>
        <item h="1" x="2188"/>
        <item h="1" x="2312"/>
        <item h="1" x="442"/>
        <item h="1" x="1219"/>
        <item h="1" x="1453"/>
        <item h="1" x="129"/>
        <item h="1" x="603"/>
        <item h="1" x="1335"/>
        <item h="1" x="2164"/>
        <item h="1" x="580"/>
        <item h="1" x="1519"/>
        <item h="1" x="1800"/>
        <item h="1" x="1331"/>
        <item h="1" x="812"/>
        <item h="1" x="1752"/>
        <item h="1" x="998"/>
        <item h="1" x="436"/>
        <item h="1" x="351"/>
        <item h="1" x="2327"/>
        <item h="1" x="2239"/>
        <item h="1" x="424"/>
        <item h="1" x="413"/>
        <item h="1" x="193"/>
        <item h="1" x="1157"/>
        <item h="1" x="1709"/>
        <item h="1" x="2143"/>
        <item h="1" x="996"/>
        <item h="1" x="1884"/>
        <item h="1" x="2293"/>
        <item h="1" x="520"/>
        <item h="1" x="2245"/>
        <item h="1" x="1589"/>
        <item h="1" x="1389"/>
        <item h="1" x="904"/>
        <item h="1" x="1042"/>
        <item h="1" x="1586"/>
        <item h="1" x="2291"/>
        <item h="1" x="2092"/>
        <item h="1" x="1701"/>
        <item h="1" x="718"/>
        <item h="1" x="1471"/>
        <item h="1" x="78"/>
        <item h="1" x="1968"/>
        <item h="1" x="438"/>
        <item h="1" x="1037"/>
        <item h="1" x="2276"/>
        <item h="1" x="888"/>
        <item h="1" x="1700"/>
        <item h="1" x="852"/>
        <item h="1" x="1880"/>
        <item h="1" x="1762"/>
        <item h="1" x="2328"/>
        <item h="1" x="1232"/>
        <item h="1" x="1149"/>
        <item h="1" x="2257"/>
        <item h="1" x="2268"/>
        <item h="1" x="2096"/>
        <item h="1" x="2062"/>
        <item h="1" x="77"/>
        <item h="1" x="2329"/>
        <item h="1" x="873"/>
        <item h="1" x="1721"/>
        <item h="1" x="1825"/>
        <item h="1" x="1778"/>
        <item h="1" x="35"/>
        <item h="1" x="577"/>
        <item h="1" x="1505"/>
        <item h="1" x="1356"/>
        <item h="1" x="1275"/>
        <item h="1" x="2295"/>
        <item h="1" x="2098"/>
        <item h="1" x="780"/>
        <item h="1" x="1815"/>
        <item h="1" x="610"/>
        <item h="1" x="1481"/>
        <item h="1" x="1385"/>
        <item h="1" x="1502"/>
        <item h="1" x="1621"/>
        <item h="1" x="895"/>
        <item h="1" x="392"/>
        <item h="1" x="280"/>
        <item h="1" x="1103"/>
        <item h="1" x="1796"/>
        <item h="1" x="1201"/>
        <item h="1" x="2005"/>
        <item h="1" x="1597"/>
        <item h="1" x="501"/>
        <item h="1" x="513"/>
        <item h="1" x="598"/>
        <item h="1" x="1231"/>
        <item h="1" x="1619"/>
        <item h="1" x="1152"/>
        <item h="1" x="505"/>
        <item h="1" x="2116"/>
        <item h="1" x="498"/>
        <item h="1" x="776"/>
        <item h="1" x="1066"/>
        <item h="1" x="517"/>
        <item h="1" x="1769"/>
        <item h="1" x="1546"/>
        <item h="1" x="833"/>
        <item h="1" x="686"/>
        <item h="1" x="804"/>
        <item h="1" x="522"/>
        <item h="1" x="1177"/>
        <item h="1" x="1411"/>
        <item h="1" x="1695"/>
        <item h="1" x="1293"/>
        <item h="1" x="301"/>
        <item h="1" x="1730"/>
        <item h="1" x="697"/>
        <item h="1" x="825"/>
        <item h="1" x="1444"/>
        <item h="1" x="209"/>
        <item h="1" x="82"/>
        <item h="1" x="2278"/>
        <item h="1" x="1985"/>
        <item h="1" x="1528"/>
        <item h="1" x="1403"/>
        <item h="1" x="1364"/>
        <item h="1" x="1224"/>
        <item h="1" x="1446"/>
        <item h="1" x="2266"/>
        <item h="1" x="803"/>
        <item h="1" x="1875"/>
        <item h="1" x="1442"/>
        <item h="1" x="857"/>
        <item h="1" x="2241"/>
        <item h="1" x="663"/>
        <item h="1" x="1255"/>
        <item h="1" x="443"/>
        <item h="1" x="802"/>
        <item h="1" x="1826"/>
        <item h="1" x="1791"/>
        <item h="1" x="1500"/>
        <item h="1" x="2307"/>
        <item h="1" x="659"/>
        <item h="1" x="1975"/>
        <item h="1" x="861"/>
        <item h="1" x="336"/>
        <item h="1" x="743"/>
        <item h="1" x="1161"/>
        <item h="1" x="2210"/>
        <item h="1" x="1044"/>
        <item h="1" x="592"/>
        <item h="1" x="1285"/>
        <item h="1" x="1459"/>
        <item h="1" x="1859"/>
        <item h="1" x="564"/>
        <item h="1" x="61"/>
        <item h="1" x="2263"/>
        <item h="1" x="1380"/>
        <item h="1" x="1229"/>
        <item h="1" x="1607"/>
        <item h="1" x="1129"/>
        <item h="1" x="1766"/>
        <item h="1" x="530"/>
        <item h="1" x="1591"/>
        <item h="1" x="842"/>
        <item h="1" x="1742"/>
        <item h="1" x="538"/>
        <item h="1" x="707"/>
        <item h="1" x="937"/>
        <item h="1" x="2326"/>
        <item h="1" x="1426"/>
        <item h="1" x="568"/>
        <item h="1" x="1674"/>
        <item h="1" x="1908"/>
        <item h="1" x="1362"/>
        <item h="1" x="858"/>
        <item h="1" x="333"/>
        <item h="1" x="88"/>
        <item h="1" x="1107"/>
        <item h="1" x="1749"/>
        <item h="1" x="826"/>
        <item h="1" x="735"/>
        <item h="1" x="1657"/>
        <item h="1" x="251"/>
        <item h="1" x="0"/>
        <item h="1" x="1659"/>
        <item h="1" x="593"/>
        <item h="1" x="1724"/>
        <item h="1" x="856"/>
        <item h="1" x="641"/>
        <item h="1" x="1401"/>
        <item h="1" x="1556"/>
        <item h="1" x="1346"/>
        <item h="1" x="1319"/>
        <item h="1" x="2020"/>
        <item h="1" x="176"/>
        <item h="1" x="3"/>
        <item h="1" x="1226"/>
        <item h="1" x="1684"/>
        <item h="1" x="412"/>
        <item h="1" x="2302"/>
        <item h="1" x="368"/>
        <item h="1" x="1118"/>
        <item h="1" x="58"/>
        <item h="1" x="1650"/>
        <item h="1" x="1325"/>
        <item h="1" x="1357"/>
        <item h="1" x="1383"/>
        <item h="1" x="1458"/>
        <item h="1" x="2074"/>
        <item h="1" x="217"/>
        <item h="1" x="1060"/>
        <item h="1" x="1440"/>
        <item h="1" x="2189"/>
        <item h="1" x="750"/>
        <item h="1" x="1626"/>
        <item h="1" x="647"/>
        <item h="1" x="912"/>
        <item h="1" x="1414"/>
        <item h="1" x="1930"/>
        <item h="1" x="2184"/>
        <item h="1" x="83"/>
        <item h="1" x="277"/>
        <item h="1" x="1491"/>
        <item h="1" x="2177"/>
        <item h="1" x="223"/>
        <item h="1" x="1704"/>
        <item h="1" x="887"/>
        <item h="1" x="1864"/>
        <item h="1" x="683"/>
        <item h="1" x="1501"/>
        <item h="1" x="340"/>
        <item h="1" x="769"/>
        <item h="1" x="1961"/>
        <item h="1" x="2027"/>
        <item h="1" x="2190"/>
        <item h="1" x="2041"/>
        <item h="1" x="2093"/>
        <item h="1" x="110"/>
        <item h="1" x="793"/>
        <item h="1" x="2313"/>
        <item h="1" x="1636"/>
        <item h="1" x="299"/>
        <item h="1" x="2080"/>
        <item h="1" x="1001"/>
        <item h="1" x="1798"/>
        <item h="1" x="1713"/>
        <item h="1" x="2124"/>
        <item h="1" x="578"/>
        <item h="1" x="2003"/>
        <item h="1" x="1708"/>
        <item h="1" x="2305"/>
        <item h="1" x="673"/>
        <item h="1" x="711"/>
        <item h="1" x="1235"/>
        <item h="1" x="1634"/>
        <item h="1" x="884"/>
        <item h="1" x="1181"/>
        <item h="1" x="487"/>
        <item h="1" x="1326"/>
        <item h="1" x="2108"/>
        <item h="1" x="620"/>
        <item h="1" x="1731"/>
        <item h="1" x="2304"/>
        <item h="1" x="1082"/>
        <item h="1" x="136"/>
        <item h="1" x="4"/>
        <item h="1" x="1340"/>
        <item h="1" x="797"/>
        <item h="1" x="1210"/>
        <item h="1" x="736"/>
        <item h="1" x="977"/>
        <item h="1" x="300"/>
        <item h="1" x="1963"/>
        <item h="1" x="1474"/>
        <item h="1" x="1847"/>
        <item h="1" x="250"/>
        <item h="1" x="588"/>
        <item h="1" x="1283"/>
        <item h="1" x="189"/>
        <item h="1" x="1133"/>
        <item h="1" x="843"/>
        <item h="1" x="839"/>
        <item h="1" x="963"/>
        <item h="1" x="1111"/>
        <item h="1" x="920"/>
        <item h="1" x="1890"/>
        <item h="1" x="2323"/>
        <item h="1" x="2078"/>
        <item h="1" x="524"/>
        <item h="1" x="1089"/>
        <item h="1" x="1278"/>
        <item h="1" x="722"/>
        <item h="1" x="2048"/>
        <item h="1" x="1291"/>
        <item h="1" x="1803"/>
        <item h="1" x="997"/>
        <item h="1" x="764"/>
        <item h="1" x="742"/>
        <item h="1" x="449"/>
        <item h="1" x="1955"/>
        <item h="1" x="1516"/>
        <item h="1" x="1948"/>
        <item h="1" x="2134"/>
        <item h="1" x="1811"/>
        <item h="1" x="1100"/>
        <item h="1" x="1376"/>
        <item h="1" x="2090"/>
        <item h="1" x="1539"/>
        <item h="1" x="589"/>
        <item h="1" x="1970"/>
        <item h="1" x="1429"/>
        <item h="1" x="2132"/>
        <item h="1" x="1590"/>
        <item h="1" x="914"/>
        <item h="1" x="215"/>
        <item h="1" x="922"/>
        <item h="1" x="1618"/>
        <item h="1" x="1952"/>
        <item h="1" x="906"/>
        <item h="1" x="288"/>
        <item h="1" x="456"/>
        <item h="1" x="1615"/>
        <item h="1" x="1511"/>
        <item h="1" x="14"/>
        <item h="1" x="2180"/>
        <item h="1" x="2139"/>
        <item h="1" x="245"/>
        <item h="1" x="237"/>
        <item h="1" x="1489"/>
        <item h="1" x="1433"/>
        <item h="1" x="1577"/>
        <item h="1" x="1576"/>
        <item h="1" x="1160"/>
        <item h="1" x="1953"/>
        <item h="1" x="171"/>
        <item h="1" x="1678"/>
        <item h="1" x="1725"/>
        <item h="1" x="1672"/>
        <item h="1" x="1415"/>
        <item h="1" x="537"/>
        <item h="1" x="2119"/>
        <item h="1" x="1974"/>
        <item h="1" x="1480"/>
        <item h="1" x="1369"/>
        <item h="1" x="1400"/>
        <item h="1" x="527"/>
        <item h="1" x="57"/>
        <item h="1" x="1612"/>
        <item h="1" x="461"/>
        <item h="1" x="1973"/>
        <item h="1" x="1410"/>
        <item h="1" x="2308"/>
        <item h="1" x="1290"/>
        <item h="1" x="2316"/>
        <item h="1" x="446"/>
        <item h="1" x="1999"/>
        <item h="1" x="1651"/>
        <item h="1" x="928"/>
        <item h="1" x="1199"/>
        <item h="1" x="1315"/>
        <item h="1" x="723"/>
        <item h="1" x="1717"/>
        <item h="1" x="1222"/>
        <item h="1" x="1057"/>
        <item h="1" x="760"/>
        <item h="1" x="957"/>
        <item h="1" x="491"/>
        <item h="1" x="1081"/>
        <item h="1" x="1441"/>
        <item h="1" x="2013"/>
        <item h="1" x="1019"/>
        <item h="1" x="1972"/>
        <item h="1" x="550"/>
        <item h="1" x="1506"/>
        <item h="1" x="1758"/>
        <item h="1" x="1909"/>
        <item h="1" x="2121"/>
        <item h="1" x="493"/>
        <item h="1" x="2029"/>
        <item h="1" x="615"/>
        <item h="1" x="59"/>
        <item h="1" x="1136"/>
        <item h="1" x="896"/>
        <item h="1" x="654"/>
        <item h="1" x="1510"/>
        <item h="1" x="260"/>
        <item h="1" x="2286"/>
        <item h="1" x="1611"/>
        <item h="1" x="444"/>
        <item h="1" x="2236"/>
        <item h="1" x="1069"/>
        <item h="1" x="2232"/>
        <item h="1" x="1571"/>
        <item h="1" x="767"/>
        <item h="1" x="1437"/>
        <item h="1" x="1583"/>
        <item h="1" x="21"/>
        <item h="1" x="827"/>
        <item h="1" x="1245"/>
        <item h="1" x="1153"/>
        <item h="1" x="481"/>
        <item h="1" x="2037"/>
        <item h="1" x="915"/>
        <item h="1" x="1122"/>
        <item h="1" x="1468"/>
        <item h="1" x="1960"/>
        <item h="1" x="178"/>
        <item h="1" x="2056"/>
        <item h="1" x="910"/>
        <item h="1" x="1189"/>
        <item h="1" x="296"/>
        <item h="1" x="1740"/>
        <item h="1" x="684"/>
        <item h="1" x="816"/>
        <item h="1" x="820"/>
        <item h="1" x="1929"/>
        <item h="1" x="482"/>
        <item h="1" x="1901"/>
        <item h="1" x="622"/>
        <item h="1" x="677"/>
        <item h="1" x="753"/>
        <item h="1" x="1370"/>
        <item h="1" x="1095"/>
        <item h="1" x="1254"/>
        <item h="1" x="1584"/>
        <item h="1" x="698"/>
        <item h="1" x="927"/>
        <item h="1" x="579"/>
        <item h="1" x="226"/>
        <item h="1" x="923"/>
        <item h="1" x="354"/>
        <item h="1" x="1705"/>
        <item h="1" x="355"/>
        <item h="1" x="2174"/>
        <item h="1" x="563"/>
        <item h="1" x="458"/>
        <item h="1" x="324"/>
        <item h="1" x="166"/>
        <item h="1" x="1564"/>
        <item h="1" x="2285"/>
        <item h="1" x="678"/>
        <item h="1" x="626"/>
        <item h="1" x="1606"/>
        <item h="1" x="536"/>
        <item h="1" x="462"/>
        <item h="1" x="2283"/>
        <item h="1" x="867"/>
        <item h="1" x="608"/>
        <item h="1" x="569"/>
        <item h="1" x="2274"/>
        <item h="1" x="105"/>
        <item h="1" x="1176"/>
        <item h="1" x="1273"/>
        <item h="1" x="1190"/>
        <item h="1" x="1336"/>
        <item h="1" x="745"/>
        <item h="1" x="1687"/>
        <item h="1" x="1852"/>
        <item h="1" x="2089"/>
        <item h="1" x="2055"/>
        <item h="1" x="2131"/>
        <item h="1" x="1267"/>
        <item h="1" x="2251"/>
        <item h="1" x="2207"/>
        <item h="1" x="1939"/>
        <item h="1" x="302"/>
        <item h="1" x="1317"/>
        <item h="1" x="1856"/>
        <item h="1" x="2294"/>
        <item h="1" x="591"/>
        <item h="1" x="1862"/>
        <item h="1" x="2101"/>
        <item h="1" x="2246"/>
        <item h="1" x="819"/>
        <item h="1" x="394"/>
        <item h="1" x="1182"/>
        <item h="1" x="1757"/>
        <item h="1" x="1540"/>
        <item h="1" x="2091"/>
        <item h="1" x="447"/>
        <item h="1" x="1208"/>
        <item h="1" x="500"/>
        <item h="1" x="204"/>
        <item h="1" x="425"/>
        <item h="1" x="287"/>
        <item h="1" x="2008"/>
        <item h="1" x="778"/>
        <item h="1" x="275"/>
        <item h="1" x="1265"/>
        <item h="1" x="1058"/>
        <item h="1" x="143"/>
        <item h="1" x="125"/>
        <item h="1" x="1821"/>
        <item h="1" x="1307"/>
        <item h="1" x="2319"/>
        <item h="1" x="1509"/>
        <item h="1" x="1407"/>
        <item h="1" x="1667"/>
        <item h="1" x="2261"/>
        <item h="1" x="954"/>
        <item h="1" x="869"/>
        <item h="1" x="770"/>
        <item h="1" x="1894"/>
        <item h="1" x="2220"/>
        <item h="1" x="466"/>
        <item h="1" x="1094"/>
        <item h="1" x="2115"/>
        <item h="1" x="511"/>
        <item h="1" x="2218"/>
        <item h="1" x="1209"/>
        <item h="1" x="1"/>
        <item h="1" x="949"/>
        <item h="1" x="2301"/>
        <item h="1" x="2306"/>
        <item h="1" x="1412"/>
        <item h="1" x="972"/>
        <item h="1" x="484"/>
        <item h="1" x="1121"/>
        <item h="1" x="655"/>
        <item h="1" x="1774"/>
        <item h="1" x="183"/>
        <item h="1" x="1142"/>
        <item h="1" x="1513"/>
        <item h="1" x="832"/>
        <item h="1" x="213"/>
        <item h="1" x="2095"/>
        <item h="1" x="1093"/>
        <item h="1" x="155"/>
        <item h="1" x="1148"/>
        <item h="1" x="1053"/>
        <item h="1" x="809"/>
        <item h="1" x="1490"/>
        <item h="1" x="72"/>
        <item h="1" x="719"/>
        <item h="1" x="1272"/>
        <item h="1" x="1302"/>
        <item h="1" x="1162"/>
        <item h="1" x="633"/>
        <item h="1" x="844"/>
        <item h="1" x="1034"/>
        <item h="1" x="709"/>
        <item h="1" x="1633"/>
        <item h="1" x="119"/>
        <item h="1" x="2002"/>
        <item h="1" x="2053"/>
        <item h="1" x="306"/>
        <item h="1" x="602"/>
        <item h="1" x="1134"/>
        <item h="1" x="2014"/>
        <item h="1" x="65"/>
        <item h="1" x="1221"/>
        <item h="1" x="1324"/>
        <item h="1" x="1838"/>
        <item h="1" x="964"/>
        <item h="1" x="749"/>
        <item h="1" x="611"/>
        <item h="1" x="259"/>
        <item h="1" x="1497"/>
        <item h="1" x="1934"/>
        <item h="1" x="2320"/>
        <item h="1" x="955"/>
        <item h="1" x="627"/>
        <item h="1" x="874"/>
        <item h="1" x="783"/>
        <item h="1" x="2242"/>
        <item h="1" x="2032"/>
        <item h="1" x="721"/>
        <item h="1" x="1115"/>
        <item h="1" x="409"/>
        <item h="1" x="1892"/>
        <item h="1" x="47"/>
        <item h="1" x="970"/>
        <item h="1" x="918"/>
        <item h="1" x="1230"/>
        <item h="1" x="247"/>
        <item h="1" x="1439"/>
        <item h="1" x="576"/>
        <item h="1" x="122"/>
        <item h="1" x="674"/>
        <item h="1" x="1498"/>
        <item h="1" x="656"/>
        <item h="1" x="1723"/>
        <item h="1" x="1270"/>
        <item h="1" x="830"/>
        <item h="1" x="153"/>
        <item h="1" x="1476"/>
        <item h="1" x="1390"/>
        <item h="1" x="1578"/>
        <item h="1" x="1790"/>
        <item h="1" x="2006"/>
        <item h="1" x="376"/>
        <item h="1" x="771"/>
        <item h="1" x="1563"/>
        <item h="1" x="283"/>
        <item h="1" x="1940"/>
        <item h="1" x="1937"/>
        <item h="1" x="1256"/>
        <item h="1" x="151"/>
        <item h="1" x="146"/>
        <item h="1" x="387"/>
        <item h="1" x="741"/>
        <item h="1" x="1919"/>
        <item h="1" x="323"/>
        <item h="1" x="1914"/>
        <item h="1" x="1350"/>
        <item h="1" x="1654"/>
        <item h="1" x="1767"/>
        <item h="1" x="308"/>
        <item h="1" x="450"/>
        <item h="1" x="386"/>
        <item h="1" x="1033"/>
        <item h="1" x="828"/>
        <item h="1" x="1495"/>
        <item h="1" x="369"/>
        <item h="1" x="358"/>
        <item h="1" x="555"/>
        <item h="1" x="2100"/>
        <item h="1" x="2039"/>
        <item h="1" x="1086"/>
        <item h="1" x="1941"/>
        <item h="1" x="894"/>
        <item h="1" x="1499"/>
        <item h="1" x="690"/>
        <item h="1" x="1323"/>
        <item h="1" x="1946"/>
        <item h="1" x="1517"/>
        <item h="1" x="1104"/>
        <item h="1" x="2260"/>
        <item h="1" x="667"/>
        <item h="1" x="2107"/>
        <item h="1" x="646"/>
        <item h="1" x="1344"/>
        <item h="1" x="1694"/>
        <item h="1" x="363"/>
        <item h="1" x="2045"/>
        <item h="1" x="938"/>
        <item h="1" x="1933"/>
        <item h="1" x="20"/>
        <item h="1" x="1114"/>
        <item h="1" x="1775"/>
        <item h="1" x="2070"/>
        <item h="1" x="286"/>
        <item h="1" x="846"/>
        <item h="1" x="2049"/>
        <item h="1" x="170"/>
        <item h="1" x="2247"/>
        <item h="1" x="94"/>
        <item h="1" x="720"/>
        <item h="1" x="29"/>
        <item h="1" x="1341"/>
        <item h="1" x="1031"/>
        <item h="1" x="2181"/>
        <item h="1" x="256"/>
        <item h="1" x="1748"/>
        <item h="1" x="335"/>
        <item h="1" x="2128"/>
        <item h="1" x="1479"/>
        <item h="1" x="276"/>
        <item h="1" x="942"/>
        <item h="1" x="662"/>
        <item h="1" x="1746"/>
        <item h="1" x="1296"/>
        <item h="1" x="879"/>
        <item h="1" x="1438"/>
        <item h="1" x="1604"/>
        <item h="1" x="1652"/>
        <item h="1" x="1561"/>
        <item h="1" x="2073"/>
        <item h="1" x="92"/>
        <item h="1" x="557"/>
        <item h="1" x="943"/>
        <item h="1" x="2022"/>
        <item h="1" x="434"/>
        <item h="1" x="109"/>
        <item h="1" x="1658"/>
        <item h="1" x="439"/>
        <item h="1" x="453"/>
        <item h="1" x="1601"/>
        <item h="1" x="132"/>
        <item h="1" x="295"/>
        <item h="1" x="42"/>
        <item h="1" x="2324"/>
        <item h="1" x="1185"/>
        <item h="1" x="1529"/>
        <item h="1" x="2079"/>
        <item h="1" x="1363"/>
        <item h="1" x="30"/>
        <item h="1" x="1167"/>
        <item h="1" x="1430"/>
        <item h="1" x="22"/>
        <item h="1" x="1144"/>
        <item h="1" x="388"/>
        <item h="1" x="309"/>
        <item h="1" x="414"/>
        <item h="1" x="2204"/>
        <item h="1" x="788"/>
        <item h="1" x="814"/>
        <item h="1" x="1686"/>
        <item h="1" x="374"/>
        <item h="1" x="1989"/>
        <item h="1" x="752"/>
        <item h="1" x="925"/>
        <item h="1" x="870"/>
        <item h="1" x="1679"/>
        <item h="1" x="559"/>
        <item h="1" x="191"/>
        <item h="1" x="1092"/>
        <item h="1" x="2104"/>
        <item h="1" x="1409"/>
        <item h="1" x="1689"/>
        <item h="1" x="1873"/>
        <item h="1" x="1879"/>
        <item h="1" x="790"/>
        <item h="1" x="96"/>
        <item h="1" x="10"/>
        <item h="1" x="1163"/>
        <item h="1" x="2221"/>
        <item h="1" x="1831"/>
        <item h="1" x="1662"/>
        <item h="1" x="1028"/>
        <item h="1" x="81"/>
        <item h="1" x="1361"/>
        <item h="1" x="1846"/>
        <item h="1" x="2046"/>
        <item h="1" x="407"/>
        <item h="1" x="1000"/>
        <item h="1" x="901"/>
        <item h="1" x="2197"/>
        <item h="1" x="2296"/>
        <item h="1" x="855"/>
        <item h="1" x="570"/>
        <item h="1" x="1719"/>
        <item h="1" x="8"/>
        <item h="1" x="1818"/>
        <item h="1" x="2147"/>
        <item h="1" x="152"/>
        <item h="1" x="2168"/>
        <item h="1" x="1280"/>
        <item h="1" x="2144"/>
        <item h="1" x="1083"/>
        <item h="1" x="1911"/>
        <item h="1" x="1562"/>
        <item h="1" x="1582"/>
        <item h="1" x="2040"/>
        <item h="1" x="2126"/>
        <item h="1" x="1926"/>
        <item h="1" x="992"/>
        <item h="1" x="679"/>
        <item h="1" x="1885"/>
        <item h="1" x="240"/>
        <item h="1" x="1311"/>
        <item h="1" x="1449"/>
        <item h="1" x="939"/>
        <item h="1" x="397"/>
        <item h="1" x="1959"/>
        <item h="1" x="1776"/>
        <item h="1" x="1554"/>
        <item h="1" x="441"/>
        <item h="1" x="1260"/>
        <item h="1" x="2"/>
        <item h="1" x="581"/>
        <item h="1" x="85"/>
        <item h="1" x="961"/>
        <item h="1" x="310"/>
        <item h="1" x="15"/>
        <item h="1" x="431"/>
        <item h="1" x="2277"/>
        <item h="1" x="360"/>
        <item h="1" x="1754"/>
        <item h="1" x="1980"/>
        <item h="1" x="744"/>
        <item h="1" x="2214"/>
        <item h="1" x="2178"/>
        <item h="1" x="353"/>
        <item h="1" x="1753"/>
        <item h="1" x="657"/>
        <item h="1" x="1971"/>
        <item h="1" x="1744"/>
        <item h="1" x="467"/>
        <item h="1" x="2175"/>
        <item h="1" x="2270"/>
        <item h="1" x="1524"/>
        <item h="1" x="1644"/>
        <item h="1" x="1249"/>
        <item h="1" x="1195"/>
        <item h="1" x="1130"/>
        <item h="1" x="966"/>
        <item h="1" x="1242"/>
        <item h="1" x="147"/>
        <item h="1" x="1691"/>
        <item h="1" x="236"/>
        <item h="1" x="1997"/>
        <item h="1" x="410"/>
        <item h="1" x="2224"/>
        <item h="1" x="1284"/>
        <item h="1" x="1569"/>
        <item h="1" x="944"/>
        <item h="1" x="692"/>
        <item h="1" x="398"/>
        <item h="1" x="1532"/>
        <item h="1" x="87"/>
        <item h="1" x="1623"/>
        <item h="1" x="926"/>
        <item h="1" x="203"/>
        <item h="1" x="433"/>
        <item h="1" x="1050"/>
        <item h="1" x="672"/>
        <item h="1" x="878"/>
        <item h="1" x="2097"/>
        <item h="1" x="892"/>
        <item h="1" x="103"/>
        <item h="1" x="815"/>
        <item h="1" x="695"/>
        <item h="1" x="1737"/>
        <item h="1" x="160"/>
        <item h="1" x="1040"/>
        <item h="1" x="510"/>
        <item h="1" x="359"/>
        <item h="1" x="1375"/>
        <item h="1" x="219"/>
        <item h="1" x="1372"/>
        <item h="1" x="1306"/>
        <item h="1" x="710"/>
        <item h="1" x="2058"/>
        <item h="1" x="1817"/>
        <item h="1" x="934"/>
        <item h="1" x="1728"/>
        <item h="1" x="102"/>
        <item h="1" x="2309"/>
        <item h="1" x="39"/>
        <item h="1" x="2072"/>
        <item h="1" x="1299"/>
        <item h="1" x="822"/>
        <item h="1" x="1665"/>
        <item h="1" x="1119"/>
        <item h="1" x="1841"/>
        <item h="1" x="1663"/>
        <item h="1" x="898"/>
        <item h="1" x="112"/>
        <item h="1" x="691"/>
        <item h="1" x="1473"/>
        <item h="1" x="1876"/>
        <item h="1" x="1396"/>
        <item h="1" x="1581"/>
        <item h="1" x="291"/>
        <item h="1" x="1906"/>
        <item h="1" x="1300"/>
        <item h="1" x="1872"/>
        <item h="1" x="1943"/>
        <item h="1" x="2297"/>
        <item h="1" x="98"/>
        <item h="1" x="2084"/>
        <item h="1" x="41"/>
        <item h="1" x="759"/>
        <item h="1" x="951"/>
        <item h="1" x="1566"/>
        <item h="1" x="1257"/>
        <item h="1" x="1413"/>
        <item h="1" x="1592"/>
        <item h="1" x="1839"/>
        <item h="1" x="5"/>
        <item h="1" x="1938"/>
        <item h="1" x="685"/>
        <item h="1" x="2141"/>
        <item h="1" x="2225"/>
        <item h="1" x="784"/>
        <item h="1" x="1848"/>
        <item h="1" x="49"/>
        <item h="1" x="668"/>
        <item h="1" x="1127"/>
        <item h="1" x="36"/>
        <item h="1" x="391"/>
        <item h="1" x="1850"/>
        <item h="1" x="1003"/>
        <item h="1" x="1534"/>
        <item h="1" x="2252"/>
        <item h="1" x="1792"/>
        <item h="1" x="1200"/>
        <item h="1" x="2194"/>
        <item h="1" x="547"/>
        <item h="1" x="1139"/>
        <item h="1" x="2289"/>
        <item h="1" x="1541"/>
        <item h="1" x="184"/>
        <item h="1" x="831"/>
        <item h="1" x="127"/>
        <item h="1" x="1351"/>
        <item h="1" x="1641"/>
        <item h="1" x="519"/>
        <item h="1" x="1587"/>
        <item h="1" x="1321"/>
        <item h="1" x="139"/>
        <item h="1" x="18"/>
        <item h="1" x="708"/>
        <item h="1" x="1172"/>
        <item h="1" x="1259"/>
        <item h="1" x="1741"/>
        <item h="1" x="1166"/>
        <item h="1" x="630"/>
        <item h="1" x="73"/>
        <item h="1" x="38"/>
        <item h="1" x="1418"/>
        <item h="1" x="1240"/>
        <item h="1" x="1237"/>
        <item h="1" x="1579"/>
        <item h="1" x="154"/>
        <item h="1" x="1863"/>
        <item h="1" x="1211"/>
        <item h="1" x="1337"/>
        <item h="1" x="2265"/>
        <item h="1" x="1298"/>
        <item h="1" x="639"/>
        <item h="1" x="1098"/>
        <item h="1" x="1793"/>
        <item h="1" x="380"/>
        <item h="1" x="131"/>
        <item h="1" x="1135"/>
        <item h="1" x="1312"/>
        <item h="1" x="1899"/>
        <item h="1" x="1765"/>
        <item h="1" x="1764"/>
        <item h="1" x="1109"/>
        <item h="1" x="1593"/>
        <item h="1" x="794"/>
        <item h="1" x="188"/>
        <item h="1" x="2066"/>
        <item h="1" x="1716"/>
        <item h="1" x="2310"/>
        <item h="1" x="799"/>
        <item h="1" x="960"/>
        <item h="1" x="401"/>
        <item h="1" x="1141"/>
        <item h="1" x="1262"/>
        <item h="1" x="1544"/>
        <item h="1" x="1470"/>
        <item h="1" x="1287"/>
        <item h="1" x="1234"/>
        <item h="1" x="305"/>
        <item h="1" x="2117"/>
        <item h="1" x="616"/>
        <item h="1" x="1733"/>
        <item h="1" x="525"/>
        <item h="1" x="101"/>
        <item h="1" x="1958"/>
        <item h="1" x="1722"/>
        <item h="1" x="489"/>
        <item h="1" x="1099"/>
        <item h="1" x="628"/>
        <item h="1" x="1786"/>
        <item h="1" x="415"/>
        <item h="1" x="1424"/>
        <item h="1" x="2142"/>
        <item h="1" x="6"/>
        <item h="1" x="381"/>
        <item h="1" x="2230"/>
        <item h="1" x="642"/>
        <item h="1" x="1605"/>
        <item h="1" x="454"/>
        <item h="1" x="1750"/>
        <item h="1" x="1101"/>
        <item h="1" x="1067"/>
        <item h="1" x="2183"/>
        <item h="1" x="382"/>
        <item h="1" x="1310"/>
        <item h="1" x="2035"/>
        <item h="1" x="1785"/>
        <item h="1" x="2269"/>
        <item h="1" x="2017"/>
        <item h="1" x="509"/>
        <item h="1" x="232"/>
        <item h="1" x="2322"/>
        <item h="1" x="190"/>
        <item h="1" x="1507"/>
        <item h="1" x="429"/>
        <item h="1" x="210"/>
        <item h="1" x="1936"/>
        <item h="1" x="871"/>
        <item h="1" x="1768"/>
        <item h="1" x="781"/>
        <item h="1" x="2099"/>
        <item h="1" x="587"/>
        <item h="1" x="1795"/>
        <item h="1" x="965"/>
        <item h="1" x="714"/>
        <item h="1" x="1392"/>
        <item h="1" x="347"/>
        <item h="1" x="1422"/>
        <item h="1" x="1070"/>
        <item h="1" x="1465"/>
        <item h="1" x="534"/>
        <item h="1" x="2118"/>
        <item h="1" x="1469"/>
        <item h="1" x="274"/>
        <item h="1" x="2186"/>
        <item h="1" x="319"/>
        <item h="1" x="792"/>
        <item h="1" x="1431"/>
        <item h="1" x="1923"/>
        <item h="1" x="1108"/>
        <item h="1" x="457"/>
        <item h="1" x="1039"/>
        <item h="1" x="941"/>
        <item h="1" x="624"/>
        <item h="1" x="262"/>
        <item h="1" x="556"/>
        <item h="1" x="2172"/>
        <item h="1" x="1600"/>
        <item h="1" x="875"/>
        <item h="1" x="2249"/>
        <item h="1" x="1170"/>
        <item h="1" x="849"/>
        <item h="1" x="1580"/>
        <item h="1" x="43"/>
        <item h="1" x="303"/>
        <item h="1" x="492"/>
        <item h="1" x="768"/>
        <item h="1" x="1698"/>
        <item h="1" x="1338"/>
        <item h="1" x="1246"/>
        <item h="1" x="159"/>
        <item h="1" x="2059"/>
        <item h="1" x="1017"/>
        <item h="1" x="135"/>
        <item h="1" x="1729"/>
        <item h="1" x="1759"/>
        <item h="1" x="2034"/>
        <item h="1" x="27"/>
        <item h="1" x="1096"/>
        <item h="1" x="1858"/>
        <item h="1" x="1669"/>
        <item h="1" x="2060"/>
        <item h="1" x="246"/>
        <item h="1" x="636"/>
        <item h="1" x="1548"/>
        <item h="1" x="999"/>
        <item h="1" x="249"/>
        <item h="1" x="1616"/>
        <item h="1" x="28"/>
        <item h="1" x="2012"/>
        <item h="1" x="1945"/>
        <item h="1" x="805"/>
        <item h="1" x="1018"/>
        <item h="1" x="7"/>
        <item h="1" x="1227"/>
        <item h="1" x="84"/>
        <item h="1" x="1699"/>
        <item h="1" x="271"/>
        <item h="1" x="1486"/>
        <item h="1" x="1043"/>
        <item h="1" x="2153"/>
        <item h="1" x="1218"/>
        <item h="1" x="2203"/>
        <item h="1" x="2208"/>
        <item h="1" x="1443"/>
        <item h="1" x="929"/>
        <item h="1" x="1454"/>
        <item h="1" x="67"/>
        <item h="1" x="605"/>
        <item h="1" x="864"/>
        <item h="1" x="1156"/>
        <item h="1" x="389"/>
        <item h="1" x="1602"/>
        <item h="1" x="2325"/>
        <item h="1" x="1525"/>
        <item h="1" x="1990"/>
        <item h="1" x="235"/>
        <item h="1" x="987"/>
        <item h="1" x="1638"/>
        <item h="1" x="883"/>
        <item h="1" x="1276"/>
        <item h="1" x="34"/>
        <item h="1" x="1198"/>
        <item h="1" x="157"/>
        <item h="1" x="2163"/>
        <item h="1" x="1835"/>
        <item h="1" x="640"/>
        <item h="1" x="880"/>
        <item h="1" x="1882"/>
        <item h="1" x="142"/>
        <item h="1" x="2138"/>
        <item h="1" x="1012"/>
        <item h="1" x="732"/>
        <item h="1" x="486"/>
        <item h="1" x="1996"/>
        <item h="1" x="566"/>
        <item h="1" x="1035"/>
        <item h="1" x="786"/>
        <item h="1" x="426"/>
        <item h="1" x="652"/>
        <item h="1" x="1158"/>
        <item h="1" x="1991"/>
        <item h="1" x="886"/>
        <item h="1" x="371"/>
        <item h="1" x="137"/>
        <item h="1" x="544"/>
        <item h="1" x="427"/>
        <item h="1" x="372"/>
        <item h="1" x="777"/>
        <item h="1" x="535"/>
        <item h="1" x="1006"/>
        <item h="1" x="1877"/>
        <item h="1" x="1360"/>
        <item h="1" x="1090"/>
        <item h="1" x="2315"/>
        <item h="1" x="1675"/>
        <item h="1" x="993"/>
        <item h="1" x="2018"/>
        <item h="1" x="1314"/>
        <item h="1" x="653"/>
        <item h="1" x="95"/>
        <item h="1" x="2136"/>
        <item h="1" x="1266"/>
        <item h="1" x="1128"/>
        <item h="1" x="1962"/>
        <item h="1" x="2317"/>
        <item h="1" x="1120"/>
        <item h="1" x="978"/>
        <item h="1" x="1059"/>
        <item h="1" x="1004"/>
        <item h="1" x="1547"/>
        <item h="1" x="1683"/>
        <item h="1" x="1836"/>
        <item h="1" x="46"/>
        <item h="1" x="1714"/>
        <item h="1" x="1381"/>
        <item h="1" x="821"/>
        <item h="1" x="1112"/>
        <item h="1" x="1508"/>
        <item h="1" x="693"/>
        <item h="1" x="1213"/>
        <item h="1" x="1049"/>
        <item h="1" x="1902"/>
        <item h="1" x="1097"/>
        <item h="1" x="2216"/>
        <item h="1" x="930"/>
        <item h="1" x="1027"/>
        <item h="1" x="1981"/>
        <item h="1" x="2272"/>
        <item h="1" x="1046"/>
        <item h="1" x="1197"/>
        <item h="1" x="1025"/>
        <item h="1" x="488"/>
        <item h="1" x="211"/>
        <item h="1" x="133"/>
        <item h="1" x="2179"/>
        <item h="1" x="1810"/>
        <item h="1" x="321"/>
        <item h="1" x="312"/>
        <item h="1" x="459"/>
        <item h="1" x="1865"/>
        <item h="1" x="1747"/>
        <item h="1" x="811"/>
        <item h="1" x="1146"/>
        <item h="1" x="1279"/>
        <item h="1" x="1727"/>
        <item h="1" x="1145"/>
        <item h="1" x="1805"/>
        <item h="1" x="1504"/>
        <item h="1" x="990"/>
        <item h="1" x="1692"/>
        <item h="1" x="600"/>
        <item h="1" x="419"/>
        <item h="1" x="733"/>
        <item h="1" x="1718"/>
        <item h="1" x="1625"/>
        <item h="1" x="1676"/>
        <item h="1" x="1371"/>
        <item h="1" x="1720"/>
        <item h="1" x="2212"/>
        <item h="1" x="2069"/>
        <item h="1" x="1715"/>
        <item h="1" x="1503"/>
        <item h="1" x="991"/>
        <item h="1" x="1801"/>
        <item h="1" x="1871"/>
        <item h="1" x="2198"/>
        <item h="1" x="1345"/>
        <item h="1" x="181"/>
        <item h="1" x="1537"/>
        <item h="1" x="270"/>
        <item h="1" x="1711"/>
        <item h="1" x="1384"/>
        <item h="1" x="936"/>
        <item h="1" x="785"/>
        <item h="1" x="2187"/>
        <item h="1" x="2140"/>
        <item h="1" x="145"/>
        <item h="1" x="502"/>
        <item h="1" x="1015"/>
        <item h="1" x="2010"/>
        <item h="1" x="845"/>
        <item h="1" x="1653"/>
        <item h="1" x="1204"/>
        <item h="1" x="1520"/>
        <item h="1" x="1353"/>
        <item h="1" x="651"/>
        <item h="1" x="876"/>
        <item h="1" x="430"/>
        <item h="1" x="1823"/>
        <item h="1" x="2086"/>
        <item h="1" x="12"/>
        <item h="1" x="1205"/>
        <item h="1" x="907"/>
        <item h="1" x="813"/>
        <item h="1" x="599"/>
        <item h="1" x="836"/>
        <item h="1" x="905"/>
        <item h="1" x="1568"/>
        <item h="1" x="1045"/>
        <item h="1" x="1895"/>
        <item h="1" x="806"/>
        <item h="1" x="724"/>
        <item h="1" x="1202"/>
        <item h="1" x="1947"/>
        <item h="1" x="2235"/>
        <item h="1" x="1091"/>
        <item h="1" x="138"/>
        <item h="1" x="1061"/>
        <item h="1" x="1922"/>
        <item h="1" x="199"/>
        <item h="1" x="455"/>
        <item h="1" x="282"/>
        <item h="1" x="451"/>
        <item h="1" x="1558"/>
        <item h="1" x="1309"/>
        <item h="1" x="1064"/>
        <item h="1" x="1682"/>
        <item h="1" x="1843"/>
        <item h="1" x="111"/>
        <item h="1" x="1088"/>
        <item h="1" x="1538"/>
        <item h="1" x="574"/>
        <item h="1" x="1512"/>
        <item h="1" x="1782"/>
        <item h="1" x="329"/>
        <item h="1" x="1241"/>
        <item h="1" x="1849"/>
        <item h="1" x="269"/>
        <item h="1" x="75"/>
        <item h="1" x="26"/>
        <item h="1" x="254"/>
        <item h="1" x="1830"/>
        <item h="1" x="634"/>
        <item h="1" x="1559"/>
        <item h="1" x="2150"/>
        <item h="1" x="1866"/>
        <item h="1" x="545"/>
        <item h="1" x="375"/>
        <item h="1" x="2219"/>
        <item h="1" x="859"/>
        <item h="1" x="172"/>
        <item h="1" x="1493"/>
        <item h="1" x="1770"/>
        <item t="default"/>
      </items>
    </pivotField>
  </pivotFields>
  <rowFields count="1">
    <field x="20"/>
  </rowFields>
  <rowItems count="2">
    <i>
      <x v="2"/>
    </i>
    <i t="grand">
      <x/>
    </i>
  </rowItems>
  <colFields count="1">
    <field x="-2"/>
  </colFields>
  <colItems count="2">
    <i>
      <x/>
    </i>
    <i i="1">
      <x v="1"/>
    </i>
  </colItems>
  <dataFields count="2">
    <dataField name="Average of HBA1C" fld="5" subtotal="average" baseField="19" baseItem="0" numFmtId="168"/>
    <dataField name="Average of BMI" fld="4" subtotal="average" baseField="19" baseItem="0" numFmtId="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27F51D-4957-45C8-831E-4E441DC0127C}"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1:C34" firstHeaderRow="1" firstDataRow="2" firstDataCol="1"/>
  <pivotFields count="22">
    <pivotField showAll="0"/>
    <pivotField showAll="0"/>
    <pivotField showAll="0"/>
    <pivotField showAll="0"/>
    <pivotField numFmtId="2" showAll="0"/>
    <pivotField numFmtId="168" showAll="0"/>
    <pivotField showAll="0"/>
    <pivotField showAll="0"/>
    <pivotField showAll="0"/>
    <pivotField numFmtId="1" showAll="0"/>
    <pivotField showAll="0"/>
    <pivotField showAll="0"/>
    <pivotField showAll="0"/>
    <pivotField numFmtId="1" showAll="0"/>
    <pivotField dataField="1" numFmtId="171" showAll="0"/>
    <pivotField axis="axisCol" showAll="0">
      <items count="4">
        <item x="0"/>
        <item x="1"/>
        <item x="2"/>
        <item t="default"/>
      </items>
    </pivotField>
    <pivotField showAll="0"/>
    <pivotField axis="axisRow" showAll="0">
      <items count="17">
        <item x="3"/>
        <item x="1"/>
        <item x="0"/>
        <item x="7"/>
        <item x="5"/>
        <item x="4"/>
        <item x="6"/>
        <item x="10"/>
        <item x="9"/>
        <item x="15"/>
        <item x="13"/>
        <item x="12"/>
        <item x="8"/>
        <item x="2"/>
        <item x="14"/>
        <item x="11"/>
        <item t="default"/>
      </items>
    </pivotField>
    <pivotField numFmtId="14" showAll="0"/>
    <pivotField showAll="0"/>
    <pivotField showAll="0"/>
    <pivotField showAll="0">
      <items count="2333">
        <item h="1" x="716"/>
        <item h="1" x="120"/>
        <item h="1" x="2331"/>
        <item h="1" x="161"/>
        <item h="1" x="2169"/>
        <item x="696"/>
        <item h="1" x="1032"/>
        <item h="1" x="2273"/>
        <item h="1" x="180"/>
        <item h="1" x="1009"/>
        <item h="1" x="2156"/>
        <item h="1" x="89"/>
        <item h="1" x="25"/>
        <item h="1" x="268"/>
        <item h="1" x="2145"/>
        <item h="1" x="1180"/>
        <item h="1" x="1450"/>
        <item h="1" x="1452"/>
        <item h="1" x="1842"/>
        <item h="1" x="521"/>
        <item h="1" x="1274"/>
        <item h="1" x="1533"/>
        <item h="1" x="1404"/>
        <item h="1" x="727"/>
        <item h="1" x="921"/>
        <item h="1" x="1466"/>
        <item h="1" x="1521"/>
        <item h="1" x="689"/>
        <item h="1" x="2001"/>
        <item h="1" x="267"/>
        <item h="1" x="575"/>
        <item h="1" x="913"/>
        <item h="1" x="882"/>
        <item h="1" x="263"/>
        <item h="1" x="162"/>
        <item h="1" x="1461"/>
        <item h="1" x="255"/>
        <item h="1" x="528"/>
        <item h="1" x="2288"/>
        <item h="1" x="322"/>
        <item h="1" x="712"/>
        <item h="1" x="1637"/>
        <item h="1" x="1928"/>
        <item h="1" x="571"/>
        <item h="1" x="1560"/>
        <item h="1" x="200"/>
        <item h="1" x="158"/>
        <item h="1" x="1014"/>
        <item h="1" x="1575"/>
        <item h="1" x="848"/>
        <item h="1" x="1736"/>
        <item h="1" x="860"/>
        <item h="1" x="345"/>
        <item h="1" x="253"/>
        <item h="1" x="1214"/>
        <item h="1" x="51"/>
        <item h="1" x="216"/>
        <item h="1" x="1632"/>
        <item h="1" x="694"/>
        <item h="1" x="1964"/>
        <item h="1" x="974"/>
        <item h="1" x="2227"/>
        <item h="1" x="2250"/>
        <item h="1" x="1048"/>
        <item h="1" x="1772"/>
        <item h="1" x="586"/>
        <item h="1" x="1950"/>
        <item h="1" x="1797"/>
        <item h="1" x="2275"/>
        <item h="1" x="317"/>
        <item h="1" x="1215"/>
        <item h="1" x="1261"/>
        <item h="1" x="1268"/>
        <item h="1" x="1671"/>
        <item h="1" x="1475"/>
        <item h="1" x="1881"/>
        <item h="1" x="584"/>
        <item h="1" x="1545"/>
        <item h="1" x="1295"/>
        <item h="1" x="766"/>
        <item h="1" x="2004"/>
        <item h="1" x="1624"/>
        <item h="1" x="2167"/>
        <item h="1" x="417"/>
        <item h="1" x="2071"/>
        <item h="1" x="1824"/>
        <item h="1" x="228"/>
        <item h="1" x="1874"/>
        <item h="1" x="1432"/>
        <item h="1" x="1216"/>
        <item h="1" x="344"/>
        <item h="1" x="959"/>
        <item h="1" x="688"/>
        <item h="1" x="2110"/>
        <item h="1" x="2281"/>
        <item h="1" x="2015"/>
        <item h="1" x="377"/>
        <item h="1" x="899"/>
        <item h="1" x="1005"/>
        <item h="1" x="2009"/>
        <item h="1" x="1416"/>
        <item h="1" x="1942"/>
        <item h="1" x="2094"/>
        <item h="1" x="516"/>
        <item h="1" x="877"/>
        <item h="1" x="1932"/>
        <item h="1" x="1483"/>
        <item h="1" x="108"/>
        <item h="1" x="173"/>
        <item h="1" x="1193"/>
        <item h="1" x="2026"/>
        <item h="1" x="1951"/>
        <item h="1" x="508"/>
        <item h="1" x="840"/>
        <item h="1" x="1354"/>
        <item h="1" x="2229"/>
        <item h="1" x="185"/>
        <item h="1" x="851"/>
        <item h="1" x="553"/>
        <item h="1" x="1008"/>
        <item h="1" x="1608"/>
        <item h="1" x="841"/>
        <item h="1" x="808"/>
        <item h="1" x="1179"/>
        <item h="1" x="617"/>
        <item h="1" x="715"/>
        <item h="1" x="2157"/>
        <item h="1" x="1352"/>
        <item h="1" x="2158"/>
        <item h="1" x="1292"/>
        <item h="1" x="775"/>
        <item h="1" x="1734"/>
        <item h="1" x="850"/>
        <item h="1" x="231"/>
        <item h="1" x="702"/>
        <item h="1" x="220"/>
        <item h="1" x="2200"/>
        <item h="1" x="373"/>
        <item h="1" x="1635"/>
        <item h="1" x="285"/>
        <item h="1" x="2303"/>
        <item h="1" x="2173"/>
        <item h="1" x="548"/>
        <item h="1" x="890"/>
        <item h="1" x="982"/>
        <item h="1" x="1522"/>
        <item h="1" x="53"/>
        <item h="1" x="1467"/>
        <item h="1" x="186"/>
        <item h="1" x="230"/>
        <item h="1" x="1660"/>
        <item h="1" x="2256"/>
        <item h="1" x="1329"/>
        <item h="1" x="1175"/>
        <item h="1" x="212"/>
        <item h="1" x="272"/>
        <item h="1" x="326"/>
        <item h="1" x="1690"/>
        <item h="1" x="384"/>
        <item h="1" x="818"/>
        <item h="1" x="1518"/>
        <item h="1" x="1594"/>
        <item h="1" x="558"/>
        <item h="1" x="416"/>
        <item h="1" x="1760"/>
        <item h="1" x="476"/>
        <item h="1" x="332"/>
        <item h="1" x="658"/>
        <item h="1" x="1349"/>
        <item h="1" x="313"/>
        <item h="1" x="523"/>
        <item h="1" x="115"/>
        <item h="1" x="798"/>
        <item h="1" x="2238"/>
        <item h="1" x="1011"/>
        <item h="1" x="37"/>
        <item h="1" x="916"/>
        <item h="1" x="983"/>
        <item h="1" x="402"/>
        <item h="1" x="1297"/>
        <item h="1" x="1487"/>
        <item h="1" x="1239"/>
        <item h="1" x="1603"/>
        <item h="1" x="1087"/>
        <item h="1" x="1289"/>
        <item h="1" x="1288"/>
        <item h="1" x="1685"/>
        <item h="1" x="1656"/>
        <item h="1" x="445"/>
        <item h="1" x="327"/>
        <item h="1" x="221"/>
        <item h="1" x="408"/>
        <item h="1" x="2193"/>
        <item h="1" x="50"/>
        <item h="1" x="2067"/>
        <item h="1" x="1063"/>
        <item h="1" x="834"/>
        <item h="1" x="946"/>
        <item h="1" x="1567"/>
        <item h="1" x="1949"/>
        <item h="1" x="1435"/>
        <item h="1" x="897"/>
        <item h="1" x="800"/>
        <item h="1" x="1551"/>
        <item h="1" x="56"/>
        <item h="1" x="2082"/>
        <item h="1" x="664"/>
        <item h="1" x="1125"/>
        <item h="1" x="728"/>
        <item h="1" x="1585"/>
        <item h="1" x="2135"/>
        <item h="1" x="1542"/>
        <item h="1" x="1457"/>
        <item h="1" x="1806"/>
        <item h="1" x="1456"/>
        <item h="1" x="297"/>
        <item h="1" x="2111"/>
        <item h="1" x="1436"/>
        <item h="1" x="765"/>
        <item h="1" x="829"/>
        <item h="1" x="248"/>
        <item h="1" x="2222"/>
        <item h="1" x="526"/>
        <item h="1" x="2033"/>
        <item h="1" x="713"/>
        <item h="1" x="1013"/>
        <item h="1" x="1488"/>
        <item h="1" x="1870"/>
        <item h="1" x="1010"/>
        <item h="1" x="2129"/>
        <item h="1" x="1397"/>
        <item h="1" x="609"/>
        <item h="1" x="2077"/>
        <item h="1" x="1186"/>
        <item h="1" x="1726"/>
        <item h="1" x="1819"/>
        <item h="1" x="1051"/>
        <item h="1" x="366"/>
        <item h="1" x="1976"/>
        <item h="1" x="1484"/>
        <item h="1" x="1693"/>
        <item h="1" x="1294"/>
        <item h="1" x="1599"/>
        <item h="1" x="1570"/>
        <item h="1" x="1840"/>
        <item h="1" x="1365"/>
        <item h="1" x="2019"/>
        <item h="1" x="1164"/>
        <item h="1" x="1822"/>
        <item h="1" x="134"/>
        <item h="1" x="163"/>
        <item h="1" x="772"/>
        <item h="1" x="338"/>
        <item h="1" x="1763"/>
        <item h="1" x="2087"/>
        <item h="1" x="1812"/>
        <item h="1" x="2057"/>
        <item h="1" x="1664"/>
        <item h="1" x="731"/>
        <item h="1" x="2161"/>
        <item h="1" x="1833"/>
        <item h="1" x="281"/>
        <item h="1" x="1920"/>
        <item h="1" x="863"/>
        <item h="1" x="113"/>
        <item h="1" x="582"/>
        <item h="1" x="643"/>
        <item h="1" x="367"/>
        <item h="1" x="1916"/>
        <item h="1" x="2064"/>
        <item h="1" x="1078"/>
        <item h="1" x="1445"/>
        <item h="1" x="2109"/>
        <item h="1" x="847"/>
        <item h="1" x="572"/>
        <item h="1" x="74"/>
        <item h="1" x="638"/>
        <item h="1" x="1978"/>
        <item h="1" x="973"/>
        <item h="1" x="1023"/>
        <item h="1" x="1910"/>
        <item h="1" x="1845"/>
        <item h="1" x="477"/>
        <item h="1" x="2254"/>
        <item h="1" x="1617"/>
        <item h="1" x="1668"/>
        <item h="1" x="1642"/>
        <item h="1" x="561"/>
        <item h="1" x="169"/>
        <item h="1" x="150"/>
        <item h="1" x="621"/>
        <item h="1" x="1251"/>
        <item h="1" x="506"/>
        <item h="1" x="1837"/>
        <item h="1" x="807"/>
        <item h="1" x="2007"/>
        <item h="1" x="284"/>
        <item h="1" x="512"/>
        <item h="1" x="1784"/>
        <item h="1" x="2202"/>
        <item h="1" x="969"/>
        <item h="1" x="1238"/>
        <item h="1" x="1912"/>
        <item h="1" x="1041"/>
        <item h="1" x="1196"/>
        <item h="1" x="507"/>
        <item h="1" x="533"/>
        <item h="1" x="32"/>
        <item h="1" x="1056"/>
        <item h="1" x="1834"/>
        <item h="1" x="1106"/>
        <item h="1" x="595"/>
        <item h="1" x="167"/>
        <item h="1" x="86"/>
        <item h="1" x="1421"/>
        <item h="1" x="540"/>
        <item h="1" x="554"/>
        <item h="1" x="2240"/>
        <item h="1" x="100"/>
        <item h="1" x="1393"/>
        <item h="1" x="1102"/>
        <item h="1" x="1147"/>
        <item h="1" x="1496"/>
        <item h="1" x="1366"/>
        <item h="1" x="1343"/>
        <item h="1" x="233"/>
        <item h="1" x="362"/>
        <item h="1" x="149"/>
        <item h="1" x="1697"/>
        <item h="1" x="1394"/>
        <item h="1" x="478"/>
        <item h="1" x="2151"/>
        <item h="1" x="494"/>
        <item h="1" x="45"/>
        <item h="1" x="700"/>
        <item h="1" x="1029"/>
        <item h="1" x="1761"/>
        <item h="1" x="618"/>
        <item h="1" x="238"/>
        <item h="1" x="933"/>
        <item h="1" x="1820"/>
        <item h="1" x="791"/>
        <item h="1" x="1944"/>
        <item h="1" x="177"/>
        <item h="1" x="885"/>
        <item h="1" x="2051"/>
        <item h="1" x="9"/>
        <item h="1" x="543"/>
        <item h="1" x="1402"/>
        <item h="1" x="1425"/>
        <item h="1" x="737"/>
        <item h="1" x="343"/>
        <item h="1" x="1203"/>
        <item h="1" x="705"/>
        <item h="1" x="549"/>
        <item h="1" x="2075"/>
        <item h="1" x="1074"/>
        <item h="1" x="1084"/>
        <item h="1" x="2054"/>
        <item h="1" x="311"/>
        <item h="1" x="1886"/>
        <item h="1" x="1918"/>
        <item h="1" x="64"/>
        <item h="1" x="1322"/>
        <item h="1" x="1477"/>
        <item h="1" x="853"/>
        <item h="1" x="1967"/>
        <item h="1" x="2160"/>
        <item h="1" x="418"/>
        <item h="1" x="2170"/>
        <item h="1" x="629"/>
        <item h="1" x="903"/>
        <item h="1" x="2000"/>
        <item h="1" x="1827"/>
        <item h="1" x="330"/>
        <item h="1" x="208"/>
        <item h="1" x="1860"/>
        <item h="1" x="935"/>
        <item h="1" x="1526"/>
        <item h="1" x="60"/>
        <item h="1" x="704"/>
        <item h="1" x="2314"/>
        <item h="1" x="1071"/>
        <item h="1" x="1478"/>
        <item h="1" x="2106"/>
        <item h="1" x="1225"/>
        <item h="1" x="1301"/>
        <item h="1" x="2280"/>
        <item h="1" x="924"/>
        <item h="1" x="2114"/>
        <item h="1" x="490"/>
        <item h="1" x="1138"/>
        <item h="1" x="680"/>
        <item h="1" x="751"/>
        <item h="1" x="364"/>
        <item h="1" x="1565"/>
        <item h="1" x="2061"/>
        <item h="1" x="585"/>
        <item h="1" x="437"/>
        <item h="1" x="1977"/>
        <item h="1" x="1995"/>
        <item h="1" x="1427"/>
        <item h="1" x="460"/>
        <item h="1" x="1640"/>
        <item h="1" x="986"/>
        <item h="1" x="1993"/>
        <item h="1" x="952"/>
        <item h="1" x="252"/>
        <item h="1" x="738"/>
        <item h="1" x="1155"/>
        <item h="1" x="1482"/>
        <item h="1" x="62"/>
        <item h="1" x="1236"/>
        <item h="1" x="967"/>
        <item h="1" x="835"/>
        <item h="1" x="950"/>
        <item h="1" x="239"/>
        <item h="1" x="1780"/>
        <item h="1" x="2125"/>
        <item h="1" x="1555"/>
        <item h="1" x="1574"/>
        <item h="1" x="532"/>
        <item h="1" x="866"/>
        <item h="1" x="1649"/>
        <item h="1" x="2016"/>
        <item h="1" x="940"/>
        <item h="1" x="1891"/>
        <item h="1" x="1374"/>
        <item h="1" x="2133"/>
        <item h="1" x="118"/>
        <item h="1" x="1105"/>
        <item h="1" x="1595"/>
        <item h="1" x="349"/>
        <item h="1" x="339"/>
        <item h="1" x="687"/>
        <item h="1" x="919"/>
        <item h="1" x="1494"/>
        <item h="1" x="1966"/>
        <item h="1" x="1077"/>
        <item h="1" x="747"/>
        <item h="1" x="740"/>
        <item h="1" x="1629"/>
        <item h="1" x="773"/>
        <item h="1" x="1536"/>
        <item h="1" x="824"/>
        <item h="1" x="471"/>
        <item h="1" x="979"/>
        <item h="1" x="328"/>
        <item h="1" x="1613"/>
        <item h="1" x="289"/>
        <item h="1" x="225"/>
        <item h="1" x="2182"/>
        <item h="1" x="1085"/>
        <item h="1" x="497"/>
        <item h="1" x="1992"/>
        <item h="1" x="2264"/>
        <item h="1" x="1460"/>
        <item h="1" x="435"/>
        <item h="1" x="1755"/>
        <item h="1" x="1898"/>
        <item h="1" x="1171"/>
        <item h="1" x="17"/>
        <item h="1" x="1631"/>
        <item h="1" x="1887"/>
        <item h="1" x="304"/>
        <item h="1" x="1904"/>
        <item h="1" x="1588"/>
        <item h="1" x="2248"/>
        <item h="1" x="1853"/>
        <item h="1" x="1126"/>
        <item h="1" x="1896"/>
        <item h="1" x="1304"/>
        <item h="1" x="1988"/>
        <item h="1" x="1987"/>
        <item h="1" x="911"/>
        <item h="1" x="2234"/>
        <item h="1" x="1123"/>
        <item h="1" x="196"/>
        <item h="1" x="625"/>
        <item h="1" x="405"/>
        <item h="1" x="1986"/>
        <item h="1" x="403"/>
        <item h="1" x="279"/>
        <item h="1" x="1327"/>
        <item h="1" x="583"/>
        <item h="1" x="411"/>
        <item h="1" x="632"/>
        <item h="1" x="1150"/>
        <item h="1" x="665"/>
        <item h="1" x="2209"/>
        <item h="1" x="2042"/>
        <item h="1" x="2024"/>
        <item h="1" x="1969"/>
        <item h="1" x="1151"/>
        <item h="1" x="2155"/>
        <item h="1" x="1807"/>
        <item h="1" x="1358"/>
        <item h="1" x="1739"/>
        <item h="1" x="1252"/>
        <item h="1" x="1243"/>
        <item h="1" x="1068"/>
        <item h="1" x="1021"/>
        <item h="1" x="1527"/>
        <item h="1" x="2253"/>
        <item h="1" x="140"/>
        <item h="1" x="2217"/>
        <item h="1" x="1816"/>
        <item h="1" x="352"/>
        <item h="1" x="1655"/>
        <item h="1" x="795"/>
        <item h="1" x="1373"/>
        <item h="1" x="1131"/>
        <item h="1" x="1777"/>
        <item h="1" x="1927"/>
        <item h="1" x="2196"/>
        <item h="1" x="717"/>
        <item h="1" x="432"/>
        <item h="1" x="406"/>
        <item h="1" x="468"/>
        <item h="1" x="1956"/>
        <item h="1" x="33"/>
        <item h="1" x="995"/>
        <item h="1" x="762"/>
        <item h="1" x="114"/>
        <item h="1" x="623"/>
        <item h="1" x="1917"/>
        <item h="1" x="121"/>
        <item h="1" x="1710"/>
        <item h="1" x="341"/>
        <item h="1" x="1983"/>
        <item h="1" x="932"/>
        <item h="1" x="479"/>
        <item h="1" x="1159"/>
        <item h="1" x="242"/>
        <item h="1" x="529"/>
        <item h="1" x="243"/>
        <item h="1" x="1228"/>
        <item h="1" x="1191"/>
        <item h="1" x="1646"/>
        <item h="1" x="1893"/>
        <item h="1" x="1398"/>
        <item h="1" x="1405"/>
        <item h="1" x="729"/>
        <item h="1" x="1867"/>
        <item h="1" x="128"/>
        <item h="1" x="2205"/>
        <item h="1" x="1771"/>
        <item h="1" x="2030"/>
        <item h="1" x="1802"/>
        <item h="1" x="539"/>
        <item h="1" x="1036"/>
        <item h="1" x="1080"/>
        <item h="1" x="66"/>
        <item h="1" x="1188"/>
        <item h="1" x="1320"/>
        <item h="1" x="515"/>
        <item h="1" x="156"/>
        <item h="1" x="99"/>
        <item h="1" x="1140"/>
        <item h="1" x="1428"/>
        <item h="1" x="361"/>
        <item h="1" x="2233"/>
        <item h="1" x="748"/>
        <item h="1" x="670"/>
        <item h="1" x="984"/>
        <item h="1" x="1799"/>
        <item h="1" x="1377"/>
        <item h="1" x="994"/>
        <item h="1" x="2025"/>
        <item h="1" x="1308"/>
        <item h="1" x="562"/>
        <item h="1" x="1814"/>
        <item h="1" x="1925"/>
        <item h="1" x="613"/>
        <item h="1" x="2258"/>
        <item h="1" x="1206"/>
        <item h="1" x="1854"/>
        <item h="1" x="76"/>
        <item h="1" x="383"/>
        <item h="1" x="971"/>
        <item h="1" x="464"/>
        <item h="1" x="703"/>
        <item h="1" x="2038"/>
        <item h="1" x="1954"/>
        <item h="1" x="379"/>
        <item h="1" x="2120"/>
        <item h="1" x="676"/>
        <item h="1" x="54"/>
        <item h="1" x="1194"/>
        <item h="1" x="1706"/>
        <item h="1" x="2165"/>
        <item h="1" x="817"/>
        <item h="1" x="1598"/>
        <item h="1" x="393"/>
        <item h="1" x="699"/>
        <item h="1" x="63"/>
        <item h="1" x="52"/>
        <item h="1" x="11"/>
        <item h="1" x="1903"/>
        <item h="1" x="650"/>
        <item h="1" x="2279"/>
        <item h="1" x="868"/>
        <item h="1" x="1935"/>
        <item h="1" x="1024"/>
        <item h="1" x="2298"/>
        <item h="1" x="1756"/>
        <item h="1" x="1168"/>
        <item h="1" x="1387"/>
        <item h="1" x="93"/>
        <item h="1" x="473"/>
        <item h="1" x="1330"/>
        <item h="1" x="496"/>
        <item h="1" x="396"/>
        <item h="1" x="985"/>
        <item h="1" x="1851"/>
        <item h="1" x="2023"/>
        <item h="1" x="2199"/>
        <item h="1" x="796"/>
        <item h="1" x="1207"/>
        <item h="1" x="649"/>
        <item h="1" x="148"/>
        <item h="1" x="2081"/>
        <item h="1" x="440"/>
        <item h="1" x="1794"/>
        <item h="1" x="1596"/>
        <item h="1" x="2284"/>
        <item h="1" x="1448"/>
        <item h="1" x="1464"/>
        <item h="1" x="614"/>
        <item h="1" x="1075"/>
        <item h="1" x="350"/>
        <item h="1" x="755"/>
        <item h="1" x="1998"/>
        <item h="1" x="1333"/>
        <item h="1" x="2149"/>
        <item h="1" x="2113"/>
        <item h="1" x="551"/>
        <item h="1" x="470"/>
        <item h="1" x="1905"/>
        <item h="1" x="1007"/>
        <item h="1" x="1223"/>
        <item h="1" x="1883"/>
        <item h="1" x="810"/>
        <item h="1" x="123"/>
        <item h="1" x="637"/>
        <item h="1" x="1868"/>
        <item h="1" x="1779"/>
        <item h="1" x="241"/>
        <item h="1" x="1630"/>
        <item h="1" x="365"/>
        <item h="1" x="2028"/>
        <item h="1" x="2192"/>
        <item h="1" x="1318"/>
        <item h="1" x="1965"/>
        <item h="1" x="420"/>
        <item h="1" x="541"/>
        <item h="1" x="1878"/>
        <item h="1" x="1271"/>
        <item h="1" x="1462"/>
        <item h="1" x="1889"/>
        <item h="1" x="390"/>
        <item h="1" x="2146"/>
        <item h="1" x="1305"/>
        <item h="1" x="1116"/>
        <item h="1" x="1076"/>
        <item h="1" x="71"/>
        <item h="1" x="2068"/>
        <item h="1" x="1610"/>
        <item h="1" x="1137"/>
        <item h="1" x="1832"/>
        <item h="1" x="1117"/>
        <item h="1" x="399"/>
        <item h="1" x="644"/>
        <item h="1" x="1286"/>
        <item h="1" x="229"/>
        <item h="1" x="542"/>
        <item h="1" x="337"/>
        <item h="1" x="124"/>
        <item h="1" x="1492"/>
        <item h="1" x="2223"/>
        <item h="1" x="1900"/>
        <item h="1" x="838"/>
        <item h="1" x="2262"/>
        <item h="1" x="1957"/>
        <item h="1" x="2215"/>
        <item h="1" x="1328"/>
        <item h="1" x="1857"/>
        <item h="1" x="205"/>
        <item h="1" x="2154"/>
        <item h="1" x="2201"/>
        <item h="1" x="404"/>
        <item h="1" x="91"/>
        <item h="1" x="1485"/>
        <item h="1" x="24"/>
        <item h="1" x="902"/>
        <item h="1" x="2211"/>
        <item h="1" x="734"/>
        <item h="1" x="1054"/>
        <item h="1" x="1347"/>
        <item h="1" x="1622"/>
        <item h="1" x="107"/>
        <item h="1" x="706"/>
        <item h="1" x="1212"/>
        <item h="1" x="1154"/>
        <item h="1" x="872"/>
        <item h="1" x="422"/>
        <item h="1" x="779"/>
        <item h="1" x="2036"/>
        <item h="1" x="1026"/>
        <item h="1" x="1677"/>
        <item h="1" x="2176"/>
        <item h="1" x="334"/>
        <item h="1" x="1984"/>
        <item h="1" x="756"/>
        <item h="1" x="1408"/>
        <item h="1" x="531"/>
        <item h="1" x="947"/>
        <item h="1" x="144"/>
        <item h="1" x="837"/>
        <item h="1" x="1073"/>
        <item h="1" x="1573"/>
        <item h="1" x="244"/>
        <item h="1" x="2195"/>
        <item h="1" x="44"/>
        <item h="1" x="2244"/>
        <item h="1" x="1406"/>
        <item h="1" x="565"/>
        <item h="1" x="1248"/>
        <item h="1" x="2166"/>
        <item h="1" x="23"/>
        <item h="1" x="1666"/>
        <item h="1" x="956"/>
        <item h="1" x="294"/>
        <item h="1" x="264"/>
        <item h="1" x="2011"/>
        <item h="1" x="265"/>
        <item h="1" x="631"/>
        <item h="1" x="290"/>
        <item h="1" x="222"/>
        <item h="1" x="1303"/>
        <item h="1" x="2185"/>
        <item h="1" x="948"/>
        <item h="1" x="325"/>
        <item h="1" x="1282"/>
        <item h="1" x="1379"/>
        <item h="1" x="612"/>
        <item h="1" x="865"/>
        <item h="1" x="597"/>
        <item h="1" x="666"/>
        <item h="1" x="2287"/>
        <item h="1" x="1038"/>
        <item h="1" x="1313"/>
        <item h="1" x="560"/>
        <item h="1" x="266"/>
        <item h="1" x="2102"/>
        <item h="1" x="1244"/>
        <item h="1" x="1808"/>
        <item h="1" x="1420"/>
        <item h="1" x="1174"/>
        <item h="1" x="596"/>
        <item h="1" x="298"/>
        <item h="1" x="2127"/>
        <item h="1" x="2330"/>
        <item h="1" x="1463"/>
        <item h="1" x="2299"/>
        <item h="1" x="1549"/>
        <item h="1" x="423"/>
        <item h="1" x="1643"/>
        <item h="1" x="1552"/>
        <item h="1" x="1220"/>
        <item h="1" x="1688"/>
        <item h="1" x="195"/>
        <item h="1" x="1627"/>
        <item h="1" x="758"/>
        <item h="1" x="2311"/>
        <item h="1" x="48"/>
        <item h="1" x="1732"/>
        <item h="1" x="1065"/>
        <item h="1" x="909"/>
        <item h="1" x="1143"/>
        <item h="1" x="891"/>
        <item h="1" x="356"/>
        <item h="1" x="13"/>
        <item h="1" x="2047"/>
        <item h="1" x="2321"/>
        <item h="1" x="69"/>
        <item h="1" x="503"/>
        <item h="1" x="1250"/>
        <item h="1" x="660"/>
        <item h="1" x="1030"/>
        <item h="1" x="346"/>
        <item h="1" x="1192"/>
        <item h="1" x="1062"/>
        <item h="1" x="106"/>
        <item h="1" x="168"/>
        <item h="1" x="981"/>
        <item h="1" x="472"/>
        <item h="1" x="218"/>
        <item h="1" x="104"/>
        <item h="1" x="1359"/>
        <item h="1" x="823"/>
        <item h="1" x="187"/>
        <item h="1" x="130"/>
        <item h="1" x="2148"/>
        <item h="1" x="953"/>
        <item h="1" x="606"/>
        <item h="1" x="1055"/>
        <item h="1" x="1391"/>
        <item h="1" x="1332"/>
        <item h="1" x="1113"/>
        <item h="1" x="1165"/>
        <item h="1" x="206"/>
        <item h="1" x="2159"/>
        <item h="1" x="980"/>
        <item h="1" x="1169"/>
        <item h="1" x="1751"/>
        <item h="1" x="594"/>
        <item h="1" x="604"/>
        <item h="1" x="1645"/>
        <item h="1" x="931"/>
        <item h="1" x="757"/>
        <item h="1" x="174"/>
        <item h="1" x="315"/>
        <item h="1" x="518"/>
        <item h="1" x="1132"/>
        <item h="1" x="1531"/>
        <item h="1" x="1247"/>
        <item h="1" x="2226"/>
        <item h="1" x="400"/>
        <item h="1" x="648"/>
        <item h="1" x="1316"/>
        <item h="1" x="2021"/>
        <item h="1" x="469"/>
        <item h="1" x="1673"/>
        <item h="1" x="126"/>
        <item h="1" x="1263"/>
        <item h="1" x="80"/>
        <item h="1" x="370"/>
        <item h="1" x="567"/>
        <item h="1" x="1173"/>
        <item h="1" x="1994"/>
        <item h="1" x="2103"/>
        <item h="1" x="1386"/>
        <item h="1" x="1661"/>
        <item h="1" x="1829"/>
        <item h="1" x="2171"/>
        <item h="1" x="452"/>
        <item h="1" x="192"/>
        <item h="1" x="1553"/>
        <item h="1" x="1447"/>
        <item h="1" x="1789"/>
        <item h="1" x="601"/>
        <item h="1" x="1702"/>
        <item h="1" x="378"/>
        <item h="1" x="976"/>
        <item h="1" x="607"/>
        <item h="1" x="202"/>
        <item h="1" x="754"/>
        <item h="1" x="1639"/>
        <item h="1" x="483"/>
        <item h="1" x="2065"/>
        <item h="1" x="2112"/>
        <item h="1" x="635"/>
        <item h="1" x="2228"/>
        <item h="1" x="293"/>
        <item h="1" x="701"/>
        <item h="1" x="671"/>
        <item h="1" x="975"/>
        <item h="1" x="1979"/>
        <item h="1" x="1712"/>
        <item h="1" x="2318"/>
        <item h="1" x="2282"/>
        <item h="1" x="90"/>
        <item h="1" x="2290"/>
        <item h="1" x="1813"/>
        <item h="1" x="1020"/>
        <item h="1" x="201"/>
        <item h="1" x="2162"/>
        <item h="1" x="1735"/>
        <item h="1" x="1628"/>
        <item h="1" x="801"/>
        <item h="1" x="2031"/>
        <item h="1" x="1861"/>
        <item h="1" x="55"/>
        <item h="1" x="1745"/>
        <item h="1" x="1258"/>
        <item h="1" x="2191"/>
        <item h="1" x="475"/>
        <item h="1" x="2063"/>
        <item h="1" x="194"/>
        <item h="1" x="1530"/>
        <item h="1" x="1535"/>
        <item h="1" x="1355"/>
        <item h="1" x="1809"/>
        <item h="1" x="2292"/>
        <item h="1" x="1187"/>
        <item h="1" x="1423"/>
        <item h="1" x="1680"/>
        <item h="1" x="1514"/>
        <item h="1" x="1681"/>
        <item h="1" x="1738"/>
        <item h="1" x="261"/>
        <item h="1" x="1828"/>
        <item h="1" x="1378"/>
        <item h="1" x="207"/>
        <item h="1" x="2259"/>
        <item h="1" x="1543"/>
        <item h="1" x="1670"/>
        <item h="1" x="1348"/>
        <item h="1" x="273"/>
        <item h="1" x="725"/>
        <item h="1" x="787"/>
        <item h="1" x="40"/>
        <item h="1" x="448"/>
        <item h="1" x="1781"/>
        <item h="1" x="1703"/>
        <item h="1" x="1417"/>
        <item h="1" x="1047"/>
        <item h="1" x="1124"/>
        <item h="1" x="116"/>
        <item h="1" x="1183"/>
        <item h="1" x="1696"/>
        <item h="1" x="1052"/>
        <item h="1" x="1915"/>
        <item h="1" x="1334"/>
        <item h="1" x="164"/>
        <item h="1" x="1277"/>
        <item h="1" x="2076"/>
        <item h="1" x="958"/>
        <item h="1" x="1557"/>
        <item h="1" x="1787"/>
        <item h="1" x="320"/>
        <item h="1" x="1855"/>
        <item h="1" x="1367"/>
        <item h="1" x="988"/>
        <item h="1" x="318"/>
        <item h="1" x="2130"/>
        <item h="1" x="331"/>
        <item h="1" x="258"/>
        <item h="1" x="573"/>
        <item h="1" x="761"/>
        <item h="1" x="307"/>
        <item h="1" x="348"/>
        <item h="1" x="862"/>
        <item h="1" x="1523"/>
        <item h="1" x="590"/>
        <item h="1" x="908"/>
        <item h="1" x="474"/>
        <item h="1" x="1264"/>
        <item h="1" x="2085"/>
        <item h="1" x="1921"/>
        <item h="1" x="165"/>
        <item h="1" x="463"/>
        <item h="1" x="314"/>
        <item h="1" x="1382"/>
        <item h="1" x="552"/>
        <item h="1" x="1913"/>
        <item h="1" x="661"/>
        <item h="1" x="485"/>
        <item h="1" x="1178"/>
        <item h="1" x="70"/>
        <item h="1" x="31"/>
        <item h="1" x="889"/>
        <item h="1" x="182"/>
        <item h="1" x="2255"/>
        <item h="1" x="1184"/>
        <item h="1" x="1620"/>
        <item h="1" x="480"/>
        <item h="1" x="357"/>
        <item h="1" x="1924"/>
        <item h="1" x="1002"/>
        <item h="1" x="1609"/>
        <item h="1" x="68"/>
        <item h="1" x="1804"/>
        <item h="1" x="1419"/>
        <item h="1" x="1281"/>
        <item h="1" x="1072"/>
        <item h="1" x="428"/>
        <item h="1" x="2050"/>
        <item h="1" x="2122"/>
        <item h="1" x="1614"/>
        <item h="1" x="16"/>
        <item h="1" x="2137"/>
        <item h="1" x="989"/>
        <item h="1" x="1110"/>
        <item h="1" x="1269"/>
        <item h="1" x="2206"/>
        <item h="1" x="1647"/>
        <item h="1" x="79"/>
        <item h="1" x="763"/>
        <item h="1" x="179"/>
        <item h="1" x="224"/>
        <item h="1" x="2043"/>
        <item h="1" x="504"/>
        <item h="1" x="669"/>
        <item h="1" x="1253"/>
        <item h="1" x="2213"/>
        <item h="1" x="730"/>
        <item h="1" x="917"/>
        <item h="1" x="421"/>
        <item h="1" x="1342"/>
        <item h="1" x="681"/>
        <item h="1" x="1869"/>
        <item h="1" x="854"/>
        <item h="1" x="1451"/>
        <item h="1" x="227"/>
        <item h="1" x="514"/>
        <item h="1" x="234"/>
        <item h="1" x="2052"/>
        <item h="1" x="774"/>
        <item h="1" x="2083"/>
        <item h="1" x="2267"/>
        <item h="1" x="1572"/>
        <item h="1" x="1368"/>
        <item h="1" x="257"/>
        <item h="1" x="141"/>
        <item h="1" x="197"/>
        <item h="1" x="1844"/>
        <item h="1" x="2088"/>
        <item h="1" x="782"/>
        <item h="1" x="214"/>
        <item h="1" x="1931"/>
        <item h="1" x="1648"/>
        <item h="1" x="2237"/>
        <item h="1" x="968"/>
        <item h="1" x="1022"/>
        <item h="1" x="1455"/>
        <item h="1" x="1897"/>
        <item h="1" x="682"/>
        <item h="1" x="1399"/>
        <item h="1" x="395"/>
        <item h="1" x="342"/>
        <item h="1" x="499"/>
        <item h="1" x="619"/>
        <item h="1" x="1707"/>
        <item h="1" x="495"/>
        <item h="1" x="645"/>
        <item h="1" x="1339"/>
        <item h="1" x="97"/>
        <item h="1" x="1395"/>
        <item h="1" x="2243"/>
        <item h="1" x="900"/>
        <item h="1" x="1773"/>
        <item h="1" x="746"/>
        <item h="1" x="2123"/>
        <item h="1" x="2105"/>
        <item h="1" x="739"/>
        <item h="1" x="198"/>
        <item h="1" x="962"/>
        <item h="1" x="1388"/>
        <item h="1" x="2300"/>
        <item h="1" x="465"/>
        <item h="1" x="1550"/>
        <item h="1" x="2271"/>
        <item h="1" x="2044"/>
        <item h="1" x="881"/>
        <item h="1" x="278"/>
        <item h="1" x="1016"/>
        <item h="1" x="675"/>
        <item h="1" x="1515"/>
        <item h="1" x="1907"/>
        <item h="1" x="2152"/>
        <item h="1" x="789"/>
        <item h="1" x="385"/>
        <item h="1" x="292"/>
        <item h="1" x="1472"/>
        <item h="1" x="546"/>
        <item h="1" x="1217"/>
        <item h="1" x="1434"/>
        <item h="1" x="1743"/>
        <item h="1" x="893"/>
        <item h="1" x="117"/>
        <item h="1" x="1982"/>
        <item h="1" x="1079"/>
        <item h="1" x="19"/>
        <item h="1" x="1888"/>
        <item h="1" x="726"/>
        <item h="1" x="316"/>
        <item h="1" x="1233"/>
        <item h="1" x="945"/>
        <item h="1" x="1788"/>
        <item h="1" x="2231"/>
        <item h="1" x="1783"/>
        <item h="1" x="175"/>
        <item h="1" x="2188"/>
        <item h="1" x="2312"/>
        <item h="1" x="442"/>
        <item h="1" x="1219"/>
        <item h="1" x="1453"/>
        <item h="1" x="129"/>
        <item h="1" x="603"/>
        <item h="1" x="1335"/>
        <item h="1" x="2164"/>
        <item h="1" x="580"/>
        <item h="1" x="1519"/>
        <item h="1" x="1800"/>
        <item h="1" x="1331"/>
        <item h="1" x="812"/>
        <item h="1" x="1752"/>
        <item h="1" x="998"/>
        <item h="1" x="436"/>
        <item h="1" x="351"/>
        <item h="1" x="2327"/>
        <item h="1" x="2239"/>
        <item h="1" x="424"/>
        <item h="1" x="413"/>
        <item h="1" x="193"/>
        <item h="1" x="1157"/>
        <item h="1" x="1709"/>
        <item h="1" x="2143"/>
        <item h="1" x="996"/>
        <item h="1" x="1884"/>
        <item h="1" x="2293"/>
        <item h="1" x="520"/>
        <item h="1" x="2245"/>
        <item h="1" x="1589"/>
        <item h="1" x="1389"/>
        <item h="1" x="904"/>
        <item h="1" x="1042"/>
        <item h="1" x="1586"/>
        <item h="1" x="2291"/>
        <item h="1" x="2092"/>
        <item h="1" x="1701"/>
        <item h="1" x="718"/>
        <item h="1" x="1471"/>
        <item h="1" x="78"/>
        <item h="1" x="1968"/>
        <item h="1" x="438"/>
        <item h="1" x="1037"/>
        <item h="1" x="2276"/>
        <item h="1" x="888"/>
        <item h="1" x="1700"/>
        <item h="1" x="852"/>
        <item h="1" x="1880"/>
        <item h="1" x="1762"/>
        <item h="1" x="2328"/>
        <item h="1" x="1232"/>
        <item h="1" x="1149"/>
        <item h="1" x="2257"/>
        <item h="1" x="2268"/>
        <item h="1" x="2096"/>
        <item h="1" x="2062"/>
        <item h="1" x="77"/>
        <item h="1" x="2329"/>
        <item h="1" x="873"/>
        <item h="1" x="1721"/>
        <item h="1" x="1825"/>
        <item h="1" x="1778"/>
        <item h="1" x="35"/>
        <item h="1" x="577"/>
        <item h="1" x="1505"/>
        <item h="1" x="1356"/>
        <item h="1" x="1275"/>
        <item h="1" x="2295"/>
        <item h="1" x="2098"/>
        <item h="1" x="780"/>
        <item h="1" x="1815"/>
        <item h="1" x="610"/>
        <item h="1" x="1481"/>
        <item h="1" x="1385"/>
        <item h="1" x="1502"/>
        <item h="1" x="1621"/>
        <item h="1" x="895"/>
        <item h="1" x="392"/>
        <item h="1" x="280"/>
        <item h="1" x="1103"/>
        <item h="1" x="1796"/>
        <item h="1" x="1201"/>
        <item h="1" x="2005"/>
        <item h="1" x="1597"/>
        <item h="1" x="501"/>
        <item h="1" x="513"/>
        <item h="1" x="598"/>
        <item h="1" x="1231"/>
        <item h="1" x="1619"/>
        <item h="1" x="1152"/>
        <item h="1" x="505"/>
        <item h="1" x="2116"/>
        <item h="1" x="498"/>
        <item h="1" x="776"/>
        <item h="1" x="1066"/>
        <item h="1" x="517"/>
        <item h="1" x="1769"/>
        <item h="1" x="1546"/>
        <item h="1" x="833"/>
        <item h="1" x="686"/>
        <item h="1" x="804"/>
        <item h="1" x="522"/>
        <item h="1" x="1177"/>
        <item h="1" x="1411"/>
        <item h="1" x="1695"/>
        <item h="1" x="1293"/>
        <item h="1" x="301"/>
        <item h="1" x="1730"/>
        <item h="1" x="697"/>
        <item h="1" x="825"/>
        <item h="1" x="1444"/>
        <item h="1" x="209"/>
        <item h="1" x="82"/>
        <item h="1" x="2278"/>
        <item h="1" x="1985"/>
        <item h="1" x="1528"/>
        <item h="1" x="1403"/>
        <item h="1" x="1364"/>
        <item h="1" x="1224"/>
        <item h="1" x="1446"/>
        <item h="1" x="2266"/>
        <item h="1" x="803"/>
        <item h="1" x="1875"/>
        <item h="1" x="1442"/>
        <item h="1" x="857"/>
        <item h="1" x="2241"/>
        <item h="1" x="663"/>
        <item h="1" x="1255"/>
        <item h="1" x="443"/>
        <item h="1" x="802"/>
        <item h="1" x="1826"/>
        <item h="1" x="1791"/>
        <item h="1" x="1500"/>
        <item h="1" x="2307"/>
        <item h="1" x="659"/>
        <item h="1" x="1975"/>
        <item h="1" x="861"/>
        <item h="1" x="336"/>
        <item h="1" x="743"/>
        <item h="1" x="1161"/>
        <item h="1" x="2210"/>
        <item h="1" x="1044"/>
        <item h="1" x="592"/>
        <item h="1" x="1285"/>
        <item h="1" x="1459"/>
        <item h="1" x="1859"/>
        <item h="1" x="564"/>
        <item h="1" x="61"/>
        <item h="1" x="2263"/>
        <item h="1" x="1380"/>
        <item h="1" x="1229"/>
        <item h="1" x="1607"/>
        <item h="1" x="1129"/>
        <item h="1" x="1766"/>
        <item h="1" x="530"/>
        <item h="1" x="1591"/>
        <item h="1" x="842"/>
        <item h="1" x="1742"/>
        <item h="1" x="538"/>
        <item h="1" x="707"/>
        <item h="1" x="937"/>
        <item h="1" x="2326"/>
        <item h="1" x="1426"/>
        <item h="1" x="568"/>
        <item h="1" x="1674"/>
        <item h="1" x="1908"/>
        <item h="1" x="1362"/>
        <item h="1" x="858"/>
        <item h="1" x="333"/>
        <item h="1" x="88"/>
        <item h="1" x="1107"/>
        <item h="1" x="1749"/>
        <item h="1" x="826"/>
        <item h="1" x="735"/>
        <item h="1" x="1657"/>
        <item h="1" x="251"/>
        <item h="1" x="0"/>
        <item h="1" x="1659"/>
        <item h="1" x="593"/>
        <item h="1" x="1724"/>
        <item h="1" x="856"/>
        <item h="1" x="641"/>
        <item h="1" x="1401"/>
        <item h="1" x="1556"/>
        <item h="1" x="1346"/>
        <item h="1" x="1319"/>
        <item h="1" x="2020"/>
        <item h="1" x="176"/>
        <item h="1" x="3"/>
        <item h="1" x="1226"/>
        <item h="1" x="1684"/>
        <item h="1" x="412"/>
        <item h="1" x="2302"/>
        <item h="1" x="368"/>
        <item h="1" x="1118"/>
        <item h="1" x="58"/>
        <item h="1" x="1650"/>
        <item h="1" x="1325"/>
        <item h="1" x="1357"/>
        <item h="1" x="1383"/>
        <item h="1" x="1458"/>
        <item h="1" x="2074"/>
        <item h="1" x="217"/>
        <item h="1" x="1060"/>
        <item h="1" x="1440"/>
        <item h="1" x="2189"/>
        <item h="1" x="750"/>
        <item h="1" x="1626"/>
        <item h="1" x="647"/>
        <item h="1" x="912"/>
        <item h="1" x="1414"/>
        <item h="1" x="1930"/>
        <item h="1" x="2184"/>
        <item h="1" x="83"/>
        <item h="1" x="277"/>
        <item h="1" x="1491"/>
        <item h="1" x="2177"/>
        <item h="1" x="223"/>
        <item h="1" x="1704"/>
        <item h="1" x="887"/>
        <item h="1" x="1864"/>
        <item h="1" x="683"/>
        <item h="1" x="1501"/>
        <item h="1" x="340"/>
        <item h="1" x="769"/>
        <item h="1" x="1961"/>
        <item h="1" x="2027"/>
        <item h="1" x="2190"/>
        <item h="1" x="2041"/>
        <item h="1" x="2093"/>
        <item h="1" x="110"/>
        <item h="1" x="793"/>
        <item h="1" x="2313"/>
        <item h="1" x="1636"/>
        <item h="1" x="299"/>
        <item h="1" x="2080"/>
        <item h="1" x="1001"/>
        <item h="1" x="1798"/>
        <item h="1" x="1713"/>
        <item h="1" x="2124"/>
        <item h="1" x="578"/>
        <item h="1" x="2003"/>
        <item h="1" x="1708"/>
        <item h="1" x="2305"/>
        <item h="1" x="673"/>
        <item h="1" x="711"/>
        <item h="1" x="1235"/>
        <item h="1" x="1634"/>
        <item h="1" x="884"/>
        <item h="1" x="1181"/>
        <item h="1" x="487"/>
        <item h="1" x="1326"/>
        <item h="1" x="2108"/>
        <item h="1" x="620"/>
        <item h="1" x="1731"/>
        <item h="1" x="2304"/>
        <item h="1" x="1082"/>
        <item h="1" x="136"/>
        <item h="1" x="4"/>
        <item h="1" x="1340"/>
        <item h="1" x="797"/>
        <item h="1" x="1210"/>
        <item h="1" x="736"/>
        <item h="1" x="977"/>
        <item h="1" x="300"/>
        <item h="1" x="1963"/>
        <item h="1" x="1474"/>
        <item h="1" x="1847"/>
        <item h="1" x="250"/>
        <item h="1" x="588"/>
        <item h="1" x="1283"/>
        <item h="1" x="189"/>
        <item h="1" x="1133"/>
        <item h="1" x="843"/>
        <item h="1" x="839"/>
        <item h="1" x="963"/>
        <item h="1" x="1111"/>
        <item h="1" x="920"/>
        <item h="1" x="1890"/>
        <item h="1" x="2323"/>
        <item h="1" x="2078"/>
        <item h="1" x="524"/>
        <item h="1" x="1089"/>
        <item h="1" x="1278"/>
        <item h="1" x="722"/>
        <item h="1" x="2048"/>
        <item h="1" x="1291"/>
        <item h="1" x="1803"/>
        <item h="1" x="997"/>
        <item h="1" x="764"/>
        <item h="1" x="742"/>
        <item h="1" x="449"/>
        <item h="1" x="1955"/>
        <item h="1" x="1516"/>
        <item h="1" x="1948"/>
        <item h="1" x="2134"/>
        <item h="1" x="1811"/>
        <item h="1" x="1100"/>
        <item h="1" x="1376"/>
        <item h="1" x="2090"/>
        <item h="1" x="1539"/>
        <item h="1" x="589"/>
        <item h="1" x="1970"/>
        <item h="1" x="1429"/>
        <item h="1" x="2132"/>
        <item h="1" x="1590"/>
        <item h="1" x="914"/>
        <item h="1" x="215"/>
        <item h="1" x="922"/>
        <item h="1" x="1618"/>
        <item h="1" x="1952"/>
        <item h="1" x="906"/>
        <item h="1" x="288"/>
        <item h="1" x="456"/>
        <item h="1" x="1615"/>
        <item h="1" x="1511"/>
        <item h="1" x="14"/>
        <item h="1" x="2180"/>
        <item h="1" x="2139"/>
        <item h="1" x="245"/>
        <item h="1" x="237"/>
        <item h="1" x="1489"/>
        <item h="1" x="1433"/>
        <item h="1" x="1577"/>
        <item h="1" x="1576"/>
        <item h="1" x="1160"/>
        <item h="1" x="1953"/>
        <item h="1" x="171"/>
        <item h="1" x="1678"/>
        <item h="1" x="1725"/>
        <item h="1" x="1672"/>
        <item h="1" x="1415"/>
        <item h="1" x="537"/>
        <item h="1" x="2119"/>
        <item h="1" x="1974"/>
        <item h="1" x="1480"/>
        <item h="1" x="1369"/>
        <item h="1" x="1400"/>
        <item h="1" x="527"/>
        <item h="1" x="57"/>
        <item h="1" x="1612"/>
        <item h="1" x="461"/>
        <item h="1" x="1973"/>
        <item h="1" x="1410"/>
        <item h="1" x="2308"/>
        <item h="1" x="1290"/>
        <item h="1" x="2316"/>
        <item h="1" x="446"/>
        <item h="1" x="1999"/>
        <item h="1" x="1651"/>
        <item h="1" x="928"/>
        <item h="1" x="1199"/>
        <item h="1" x="1315"/>
        <item h="1" x="723"/>
        <item h="1" x="1717"/>
        <item h="1" x="1222"/>
        <item h="1" x="1057"/>
        <item h="1" x="760"/>
        <item h="1" x="957"/>
        <item h="1" x="491"/>
        <item h="1" x="1081"/>
        <item h="1" x="1441"/>
        <item h="1" x="2013"/>
        <item h="1" x="1019"/>
        <item h="1" x="1972"/>
        <item h="1" x="550"/>
        <item h="1" x="1506"/>
        <item h="1" x="1758"/>
        <item h="1" x="1909"/>
        <item h="1" x="2121"/>
        <item h="1" x="493"/>
        <item h="1" x="2029"/>
        <item h="1" x="615"/>
        <item h="1" x="59"/>
        <item h="1" x="1136"/>
        <item h="1" x="896"/>
        <item h="1" x="654"/>
        <item h="1" x="1510"/>
        <item h="1" x="260"/>
        <item h="1" x="2286"/>
        <item h="1" x="1611"/>
        <item h="1" x="444"/>
        <item h="1" x="2236"/>
        <item h="1" x="1069"/>
        <item h="1" x="2232"/>
        <item h="1" x="1571"/>
        <item h="1" x="767"/>
        <item h="1" x="1437"/>
        <item h="1" x="1583"/>
        <item h="1" x="21"/>
        <item h="1" x="827"/>
        <item h="1" x="1245"/>
        <item h="1" x="1153"/>
        <item h="1" x="481"/>
        <item h="1" x="2037"/>
        <item h="1" x="915"/>
        <item h="1" x="1122"/>
        <item h="1" x="1468"/>
        <item h="1" x="1960"/>
        <item h="1" x="178"/>
        <item h="1" x="2056"/>
        <item h="1" x="910"/>
        <item h="1" x="1189"/>
        <item h="1" x="296"/>
        <item h="1" x="1740"/>
        <item h="1" x="684"/>
        <item h="1" x="816"/>
        <item h="1" x="820"/>
        <item h="1" x="1929"/>
        <item h="1" x="482"/>
        <item h="1" x="1901"/>
        <item h="1" x="622"/>
        <item h="1" x="677"/>
        <item h="1" x="753"/>
        <item h="1" x="1370"/>
        <item h="1" x="1095"/>
        <item h="1" x="1254"/>
        <item h="1" x="1584"/>
        <item h="1" x="698"/>
        <item h="1" x="927"/>
        <item h="1" x="579"/>
        <item h="1" x="226"/>
        <item h="1" x="923"/>
        <item h="1" x="354"/>
        <item h="1" x="1705"/>
        <item h="1" x="355"/>
        <item h="1" x="2174"/>
        <item h="1" x="563"/>
        <item h="1" x="458"/>
        <item h="1" x="324"/>
        <item h="1" x="166"/>
        <item h="1" x="1564"/>
        <item h="1" x="2285"/>
        <item h="1" x="678"/>
        <item h="1" x="626"/>
        <item h="1" x="1606"/>
        <item h="1" x="536"/>
        <item h="1" x="462"/>
        <item h="1" x="2283"/>
        <item h="1" x="867"/>
        <item h="1" x="608"/>
        <item h="1" x="569"/>
        <item h="1" x="2274"/>
        <item h="1" x="105"/>
        <item h="1" x="1176"/>
        <item h="1" x="1273"/>
        <item h="1" x="1190"/>
        <item h="1" x="1336"/>
        <item h="1" x="745"/>
        <item h="1" x="1687"/>
        <item h="1" x="1852"/>
        <item h="1" x="2089"/>
        <item h="1" x="2055"/>
        <item h="1" x="2131"/>
        <item h="1" x="1267"/>
        <item h="1" x="2251"/>
        <item h="1" x="2207"/>
        <item h="1" x="1939"/>
        <item h="1" x="302"/>
        <item h="1" x="1317"/>
        <item h="1" x="1856"/>
        <item h="1" x="2294"/>
        <item h="1" x="591"/>
        <item h="1" x="1862"/>
        <item h="1" x="2101"/>
        <item h="1" x="2246"/>
        <item h="1" x="819"/>
        <item h="1" x="394"/>
        <item h="1" x="1182"/>
        <item h="1" x="1757"/>
        <item h="1" x="1540"/>
        <item h="1" x="2091"/>
        <item h="1" x="447"/>
        <item h="1" x="1208"/>
        <item h="1" x="500"/>
        <item h="1" x="204"/>
        <item h="1" x="425"/>
        <item h="1" x="287"/>
        <item h="1" x="2008"/>
        <item h="1" x="778"/>
        <item h="1" x="275"/>
        <item h="1" x="1265"/>
        <item h="1" x="1058"/>
        <item h="1" x="143"/>
        <item h="1" x="125"/>
        <item h="1" x="1821"/>
        <item h="1" x="1307"/>
        <item h="1" x="2319"/>
        <item h="1" x="1509"/>
        <item h="1" x="1407"/>
        <item h="1" x="1667"/>
        <item h="1" x="2261"/>
        <item h="1" x="954"/>
        <item h="1" x="869"/>
        <item h="1" x="770"/>
        <item h="1" x="1894"/>
        <item h="1" x="2220"/>
        <item h="1" x="466"/>
        <item h="1" x="1094"/>
        <item h="1" x="2115"/>
        <item h="1" x="511"/>
        <item h="1" x="2218"/>
        <item h="1" x="1209"/>
        <item h="1" x="1"/>
        <item h="1" x="949"/>
        <item h="1" x="2301"/>
        <item h="1" x="2306"/>
        <item h="1" x="1412"/>
        <item h="1" x="972"/>
        <item h="1" x="484"/>
        <item h="1" x="1121"/>
        <item h="1" x="655"/>
        <item h="1" x="1774"/>
        <item h="1" x="183"/>
        <item h="1" x="1142"/>
        <item h="1" x="1513"/>
        <item h="1" x="832"/>
        <item h="1" x="213"/>
        <item h="1" x="2095"/>
        <item h="1" x="1093"/>
        <item h="1" x="155"/>
        <item h="1" x="1148"/>
        <item h="1" x="1053"/>
        <item h="1" x="809"/>
        <item h="1" x="1490"/>
        <item h="1" x="72"/>
        <item h="1" x="719"/>
        <item h="1" x="1272"/>
        <item h="1" x="1302"/>
        <item h="1" x="1162"/>
        <item h="1" x="633"/>
        <item h="1" x="844"/>
        <item h="1" x="1034"/>
        <item h="1" x="709"/>
        <item h="1" x="1633"/>
        <item h="1" x="119"/>
        <item h="1" x="2002"/>
        <item h="1" x="2053"/>
        <item h="1" x="306"/>
        <item h="1" x="602"/>
        <item h="1" x="1134"/>
        <item h="1" x="2014"/>
        <item h="1" x="65"/>
        <item h="1" x="1221"/>
        <item h="1" x="1324"/>
        <item h="1" x="1838"/>
        <item h="1" x="964"/>
        <item h="1" x="749"/>
        <item h="1" x="611"/>
        <item h="1" x="259"/>
        <item h="1" x="1497"/>
        <item h="1" x="1934"/>
        <item h="1" x="2320"/>
        <item h="1" x="955"/>
        <item h="1" x="627"/>
        <item h="1" x="874"/>
        <item h="1" x="783"/>
        <item h="1" x="2242"/>
        <item h="1" x="2032"/>
        <item h="1" x="721"/>
        <item h="1" x="1115"/>
        <item h="1" x="409"/>
        <item h="1" x="1892"/>
        <item h="1" x="47"/>
        <item h="1" x="970"/>
        <item h="1" x="918"/>
        <item h="1" x="1230"/>
        <item h="1" x="247"/>
        <item h="1" x="1439"/>
        <item h="1" x="576"/>
        <item h="1" x="122"/>
        <item h="1" x="674"/>
        <item h="1" x="1498"/>
        <item h="1" x="656"/>
        <item h="1" x="1723"/>
        <item h="1" x="1270"/>
        <item h="1" x="830"/>
        <item h="1" x="153"/>
        <item h="1" x="1476"/>
        <item h="1" x="1390"/>
        <item h="1" x="1578"/>
        <item h="1" x="1790"/>
        <item h="1" x="2006"/>
        <item h="1" x="376"/>
        <item h="1" x="771"/>
        <item h="1" x="1563"/>
        <item h="1" x="283"/>
        <item h="1" x="1940"/>
        <item h="1" x="1937"/>
        <item h="1" x="1256"/>
        <item h="1" x="151"/>
        <item h="1" x="146"/>
        <item h="1" x="387"/>
        <item h="1" x="741"/>
        <item h="1" x="1919"/>
        <item h="1" x="323"/>
        <item h="1" x="1914"/>
        <item h="1" x="1350"/>
        <item h="1" x="1654"/>
        <item h="1" x="1767"/>
        <item h="1" x="308"/>
        <item h="1" x="450"/>
        <item h="1" x="386"/>
        <item h="1" x="1033"/>
        <item h="1" x="828"/>
        <item h="1" x="1495"/>
        <item h="1" x="369"/>
        <item h="1" x="358"/>
        <item h="1" x="555"/>
        <item h="1" x="2100"/>
        <item h="1" x="2039"/>
        <item h="1" x="1086"/>
        <item h="1" x="1941"/>
        <item h="1" x="894"/>
        <item h="1" x="1499"/>
        <item h="1" x="690"/>
        <item h="1" x="1323"/>
        <item h="1" x="1946"/>
        <item h="1" x="1517"/>
        <item h="1" x="1104"/>
        <item h="1" x="2260"/>
        <item h="1" x="667"/>
        <item h="1" x="2107"/>
        <item h="1" x="646"/>
        <item h="1" x="1344"/>
        <item h="1" x="1694"/>
        <item h="1" x="363"/>
        <item h="1" x="2045"/>
        <item h="1" x="938"/>
        <item h="1" x="1933"/>
        <item h="1" x="20"/>
        <item h="1" x="1114"/>
        <item h="1" x="1775"/>
        <item h="1" x="2070"/>
        <item h="1" x="286"/>
        <item h="1" x="846"/>
        <item h="1" x="2049"/>
        <item h="1" x="170"/>
        <item h="1" x="2247"/>
        <item h="1" x="94"/>
        <item h="1" x="720"/>
        <item h="1" x="29"/>
        <item h="1" x="1341"/>
        <item h="1" x="1031"/>
        <item h="1" x="2181"/>
        <item h="1" x="256"/>
        <item h="1" x="1748"/>
        <item h="1" x="335"/>
        <item h="1" x="2128"/>
        <item h="1" x="1479"/>
        <item h="1" x="276"/>
        <item h="1" x="942"/>
        <item h="1" x="662"/>
        <item h="1" x="1746"/>
        <item h="1" x="1296"/>
        <item h="1" x="879"/>
        <item h="1" x="1438"/>
        <item h="1" x="1604"/>
        <item h="1" x="1652"/>
        <item h="1" x="1561"/>
        <item h="1" x="2073"/>
        <item h="1" x="92"/>
        <item h="1" x="557"/>
        <item h="1" x="943"/>
        <item h="1" x="2022"/>
        <item h="1" x="434"/>
        <item h="1" x="109"/>
        <item h="1" x="1658"/>
        <item h="1" x="439"/>
        <item h="1" x="453"/>
        <item h="1" x="1601"/>
        <item h="1" x="132"/>
        <item h="1" x="295"/>
        <item h="1" x="42"/>
        <item h="1" x="2324"/>
        <item h="1" x="1185"/>
        <item h="1" x="1529"/>
        <item h="1" x="2079"/>
        <item h="1" x="1363"/>
        <item h="1" x="30"/>
        <item h="1" x="1167"/>
        <item h="1" x="1430"/>
        <item h="1" x="22"/>
        <item h="1" x="1144"/>
        <item h="1" x="388"/>
        <item h="1" x="309"/>
        <item h="1" x="414"/>
        <item h="1" x="2204"/>
        <item h="1" x="788"/>
        <item h="1" x="814"/>
        <item h="1" x="1686"/>
        <item h="1" x="374"/>
        <item h="1" x="1989"/>
        <item h="1" x="752"/>
        <item h="1" x="925"/>
        <item h="1" x="870"/>
        <item h="1" x="1679"/>
        <item h="1" x="559"/>
        <item h="1" x="191"/>
        <item h="1" x="1092"/>
        <item h="1" x="2104"/>
        <item h="1" x="1409"/>
        <item h="1" x="1689"/>
        <item h="1" x="1873"/>
        <item h="1" x="1879"/>
        <item h="1" x="790"/>
        <item h="1" x="96"/>
        <item h="1" x="10"/>
        <item h="1" x="1163"/>
        <item h="1" x="2221"/>
        <item h="1" x="1831"/>
        <item h="1" x="1662"/>
        <item h="1" x="1028"/>
        <item h="1" x="81"/>
        <item h="1" x="1361"/>
        <item h="1" x="1846"/>
        <item h="1" x="2046"/>
        <item h="1" x="407"/>
        <item h="1" x="1000"/>
        <item h="1" x="901"/>
        <item h="1" x="2197"/>
        <item h="1" x="2296"/>
        <item h="1" x="855"/>
        <item h="1" x="570"/>
        <item h="1" x="1719"/>
        <item h="1" x="8"/>
        <item h="1" x="1818"/>
        <item h="1" x="2147"/>
        <item h="1" x="152"/>
        <item h="1" x="2168"/>
        <item h="1" x="1280"/>
        <item h="1" x="2144"/>
        <item h="1" x="1083"/>
        <item h="1" x="1911"/>
        <item h="1" x="1562"/>
        <item h="1" x="1582"/>
        <item h="1" x="2040"/>
        <item h="1" x="2126"/>
        <item h="1" x="1926"/>
        <item h="1" x="992"/>
        <item h="1" x="679"/>
        <item h="1" x="1885"/>
        <item h="1" x="240"/>
        <item h="1" x="1311"/>
        <item h="1" x="1449"/>
        <item h="1" x="939"/>
        <item h="1" x="397"/>
        <item h="1" x="1959"/>
        <item h="1" x="1776"/>
        <item h="1" x="1554"/>
        <item h="1" x="441"/>
        <item h="1" x="1260"/>
        <item h="1" x="2"/>
        <item h="1" x="581"/>
        <item h="1" x="85"/>
        <item h="1" x="961"/>
        <item h="1" x="310"/>
        <item h="1" x="15"/>
        <item h="1" x="431"/>
        <item h="1" x="2277"/>
        <item h="1" x="360"/>
        <item h="1" x="1754"/>
        <item h="1" x="1980"/>
        <item h="1" x="744"/>
        <item h="1" x="2214"/>
        <item h="1" x="2178"/>
        <item h="1" x="353"/>
        <item h="1" x="1753"/>
        <item h="1" x="657"/>
        <item h="1" x="1971"/>
        <item h="1" x="1744"/>
        <item h="1" x="467"/>
        <item h="1" x="2175"/>
        <item h="1" x="2270"/>
        <item h="1" x="1524"/>
        <item h="1" x="1644"/>
        <item h="1" x="1249"/>
        <item h="1" x="1195"/>
        <item h="1" x="1130"/>
        <item h="1" x="966"/>
        <item h="1" x="1242"/>
        <item h="1" x="147"/>
        <item h="1" x="1691"/>
        <item h="1" x="236"/>
        <item h="1" x="1997"/>
        <item h="1" x="410"/>
        <item h="1" x="2224"/>
        <item h="1" x="1284"/>
        <item h="1" x="1569"/>
        <item h="1" x="944"/>
        <item h="1" x="692"/>
        <item h="1" x="398"/>
        <item h="1" x="1532"/>
        <item h="1" x="87"/>
        <item h="1" x="1623"/>
        <item h="1" x="926"/>
        <item h="1" x="203"/>
        <item h="1" x="433"/>
        <item h="1" x="1050"/>
        <item h="1" x="672"/>
        <item h="1" x="878"/>
        <item h="1" x="2097"/>
        <item h="1" x="892"/>
        <item h="1" x="103"/>
        <item h="1" x="815"/>
        <item h="1" x="695"/>
        <item h="1" x="1737"/>
        <item h="1" x="160"/>
        <item h="1" x="1040"/>
        <item h="1" x="510"/>
        <item h="1" x="359"/>
        <item h="1" x="1375"/>
        <item h="1" x="219"/>
        <item h="1" x="1372"/>
        <item h="1" x="1306"/>
        <item h="1" x="710"/>
        <item h="1" x="2058"/>
        <item h="1" x="1817"/>
        <item h="1" x="934"/>
        <item h="1" x="1728"/>
        <item h="1" x="102"/>
        <item h="1" x="2309"/>
        <item h="1" x="39"/>
        <item h="1" x="2072"/>
        <item h="1" x="1299"/>
        <item h="1" x="822"/>
        <item h="1" x="1665"/>
        <item h="1" x="1119"/>
        <item h="1" x="1841"/>
        <item h="1" x="1663"/>
        <item h="1" x="898"/>
        <item h="1" x="112"/>
        <item h="1" x="691"/>
        <item h="1" x="1473"/>
        <item h="1" x="1876"/>
        <item h="1" x="1396"/>
        <item h="1" x="1581"/>
        <item h="1" x="291"/>
        <item h="1" x="1906"/>
        <item h="1" x="1300"/>
        <item h="1" x="1872"/>
        <item h="1" x="1943"/>
        <item h="1" x="2297"/>
        <item h="1" x="98"/>
        <item h="1" x="2084"/>
        <item h="1" x="41"/>
        <item h="1" x="759"/>
        <item h="1" x="951"/>
        <item h="1" x="1566"/>
        <item h="1" x="1257"/>
        <item h="1" x="1413"/>
        <item h="1" x="1592"/>
        <item h="1" x="1839"/>
        <item h="1" x="5"/>
        <item h="1" x="1938"/>
        <item h="1" x="685"/>
        <item h="1" x="2141"/>
        <item h="1" x="2225"/>
        <item h="1" x="784"/>
        <item h="1" x="1848"/>
        <item h="1" x="49"/>
        <item h="1" x="668"/>
        <item h="1" x="1127"/>
        <item h="1" x="36"/>
        <item h="1" x="391"/>
        <item h="1" x="1850"/>
        <item h="1" x="1003"/>
        <item h="1" x="1534"/>
        <item h="1" x="2252"/>
        <item h="1" x="1792"/>
        <item h="1" x="1200"/>
        <item h="1" x="2194"/>
        <item h="1" x="547"/>
        <item h="1" x="1139"/>
        <item h="1" x="2289"/>
        <item h="1" x="1541"/>
        <item h="1" x="184"/>
        <item h="1" x="831"/>
        <item h="1" x="127"/>
        <item h="1" x="1351"/>
        <item h="1" x="1641"/>
        <item h="1" x="519"/>
        <item h="1" x="1587"/>
        <item h="1" x="1321"/>
        <item h="1" x="139"/>
        <item h="1" x="18"/>
        <item h="1" x="708"/>
        <item h="1" x="1172"/>
        <item h="1" x="1259"/>
        <item h="1" x="1741"/>
        <item h="1" x="1166"/>
        <item h="1" x="630"/>
        <item h="1" x="73"/>
        <item h="1" x="38"/>
        <item h="1" x="1418"/>
        <item h="1" x="1240"/>
        <item h="1" x="1237"/>
        <item h="1" x="1579"/>
        <item h="1" x="154"/>
        <item h="1" x="1863"/>
        <item h="1" x="1211"/>
        <item h="1" x="1337"/>
        <item h="1" x="2265"/>
        <item h="1" x="1298"/>
        <item h="1" x="639"/>
        <item h="1" x="1098"/>
        <item h="1" x="1793"/>
        <item h="1" x="380"/>
        <item h="1" x="131"/>
        <item h="1" x="1135"/>
        <item h="1" x="1312"/>
        <item h="1" x="1899"/>
        <item h="1" x="1765"/>
        <item h="1" x="1764"/>
        <item h="1" x="1109"/>
        <item h="1" x="1593"/>
        <item h="1" x="794"/>
        <item h="1" x="188"/>
        <item h="1" x="2066"/>
        <item h="1" x="1716"/>
        <item h="1" x="2310"/>
        <item h="1" x="799"/>
        <item h="1" x="960"/>
        <item h="1" x="401"/>
        <item h="1" x="1141"/>
        <item h="1" x="1262"/>
        <item h="1" x="1544"/>
        <item h="1" x="1470"/>
        <item h="1" x="1287"/>
        <item h="1" x="1234"/>
        <item h="1" x="305"/>
        <item h="1" x="2117"/>
        <item h="1" x="616"/>
        <item h="1" x="1733"/>
        <item h="1" x="525"/>
        <item h="1" x="101"/>
        <item h="1" x="1958"/>
        <item h="1" x="1722"/>
        <item h="1" x="489"/>
        <item h="1" x="1099"/>
        <item h="1" x="628"/>
        <item h="1" x="1786"/>
        <item h="1" x="415"/>
        <item h="1" x="1424"/>
        <item h="1" x="2142"/>
        <item h="1" x="6"/>
        <item h="1" x="381"/>
        <item h="1" x="2230"/>
        <item h="1" x="642"/>
        <item h="1" x="1605"/>
        <item h="1" x="454"/>
        <item h="1" x="1750"/>
        <item h="1" x="1101"/>
        <item h="1" x="1067"/>
        <item h="1" x="2183"/>
        <item h="1" x="382"/>
        <item h="1" x="1310"/>
        <item h="1" x="2035"/>
        <item h="1" x="1785"/>
        <item h="1" x="2269"/>
        <item h="1" x="2017"/>
        <item h="1" x="509"/>
        <item h="1" x="232"/>
        <item h="1" x="2322"/>
        <item h="1" x="190"/>
        <item h="1" x="1507"/>
        <item h="1" x="429"/>
        <item h="1" x="210"/>
        <item h="1" x="1936"/>
        <item h="1" x="871"/>
        <item h="1" x="1768"/>
        <item h="1" x="781"/>
        <item h="1" x="2099"/>
        <item h="1" x="587"/>
        <item h="1" x="1795"/>
        <item h="1" x="965"/>
        <item h="1" x="714"/>
        <item h="1" x="1392"/>
        <item h="1" x="347"/>
        <item h="1" x="1422"/>
        <item h="1" x="1070"/>
        <item h="1" x="1465"/>
        <item h="1" x="534"/>
        <item h="1" x="2118"/>
        <item h="1" x="1469"/>
        <item h="1" x="274"/>
        <item h="1" x="2186"/>
        <item h="1" x="319"/>
        <item h="1" x="792"/>
        <item h="1" x="1431"/>
        <item h="1" x="1923"/>
        <item h="1" x="1108"/>
        <item h="1" x="457"/>
        <item h="1" x="1039"/>
        <item h="1" x="941"/>
        <item h="1" x="624"/>
        <item h="1" x="262"/>
        <item h="1" x="556"/>
        <item h="1" x="2172"/>
        <item h="1" x="1600"/>
        <item h="1" x="875"/>
        <item h="1" x="2249"/>
        <item h="1" x="1170"/>
        <item h="1" x="849"/>
        <item h="1" x="1580"/>
        <item h="1" x="43"/>
        <item h="1" x="303"/>
        <item h="1" x="492"/>
        <item h="1" x="768"/>
        <item h="1" x="1698"/>
        <item h="1" x="1338"/>
        <item h="1" x="1246"/>
        <item h="1" x="159"/>
        <item h="1" x="2059"/>
        <item h="1" x="1017"/>
        <item h="1" x="135"/>
        <item h="1" x="1729"/>
        <item h="1" x="1759"/>
        <item h="1" x="2034"/>
        <item h="1" x="27"/>
        <item h="1" x="1096"/>
        <item h="1" x="1858"/>
        <item h="1" x="1669"/>
        <item h="1" x="2060"/>
        <item h="1" x="246"/>
        <item h="1" x="636"/>
        <item h="1" x="1548"/>
        <item h="1" x="999"/>
        <item h="1" x="249"/>
        <item h="1" x="1616"/>
        <item h="1" x="28"/>
        <item h="1" x="2012"/>
        <item h="1" x="1945"/>
        <item h="1" x="805"/>
        <item h="1" x="1018"/>
        <item h="1" x="7"/>
        <item h="1" x="1227"/>
        <item h="1" x="84"/>
        <item h="1" x="1699"/>
        <item h="1" x="271"/>
        <item h="1" x="1486"/>
        <item h="1" x="1043"/>
        <item h="1" x="2153"/>
        <item h="1" x="1218"/>
        <item h="1" x="2203"/>
        <item h="1" x="2208"/>
        <item h="1" x="1443"/>
        <item h="1" x="929"/>
        <item h="1" x="1454"/>
        <item h="1" x="67"/>
        <item h="1" x="605"/>
        <item h="1" x="864"/>
        <item h="1" x="1156"/>
        <item h="1" x="389"/>
        <item h="1" x="1602"/>
        <item h="1" x="2325"/>
        <item h="1" x="1525"/>
        <item h="1" x="1990"/>
        <item h="1" x="235"/>
        <item h="1" x="987"/>
        <item h="1" x="1638"/>
        <item h="1" x="883"/>
        <item h="1" x="1276"/>
        <item h="1" x="34"/>
        <item h="1" x="1198"/>
        <item h="1" x="157"/>
        <item h="1" x="2163"/>
        <item h="1" x="1835"/>
        <item h="1" x="640"/>
        <item h="1" x="880"/>
        <item h="1" x="1882"/>
        <item h="1" x="142"/>
        <item h="1" x="2138"/>
        <item h="1" x="1012"/>
        <item h="1" x="732"/>
        <item h="1" x="486"/>
        <item h="1" x="1996"/>
        <item h="1" x="566"/>
        <item h="1" x="1035"/>
        <item h="1" x="786"/>
        <item h="1" x="426"/>
        <item h="1" x="652"/>
        <item h="1" x="1158"/>
        <item h="1" x="1991"/>
        <item h="1" x="886"/>
        <item h="1" x="371"/>
        <item h="1" x="137"/>
        <item h="1" x="544"/>
        <item h="1" x="427"/>
        <item h="1" x="372"/>
        <item h="1" x="777"/>
        <item h="1" x="535"/>
        <item h="1" x="1006"/>
        <item h="1" x="1877"/>
        <item h="1" x="1360"/>
        <item h="1" x="1090"/>
        <item h="1" x="2315"/>
        <item h="1" x="1675"/>
        <item h="1" x="993"/>
        <item h="1" x="2018"/>
        <item h="1" x="1314"/>
        <item h="1" x="653"/>
        <item h="1" x="95"/>
        <item h="1" x="2136"/>
        <item h="1" x="1266"/>
        <item h="1" x="1128"/>
        <item h="1" x="1962"/>
        <item h="1" x="2317"/>
        <item h="1" x="1120"/>
        <item h="1" x="978"/>
        <item h="1" x="1059"/>
        <item h="1" x="1004"/>
        <item h="1" x="1547"/>
        <item h="1" x="1683"/>
        <item h="1" x="1836"/>
        <item h="1" x="46"/>
        <item h="1" x="1714"/>
        <item h="1" x="1381"/>
        <item h="1" x="821"/>
        <item h="1" x="1112"/>
        <item h="1" x="1508"/>
        <item h="1" x="693"/>
        <item h="1" x="1213"/>
        <item h="1" x="1049"/>
        <item h="1" x="1902"/>
        <item h="1" x="1097"/>
        <item h="1" x="2216"/>
        <item h="1" x="930"/>
        <item h="1" x="1027"/>
        <item h="1" x="1981"/>
        <item h="1" x="2272"/>
        <item h="1" x="1046"/>
        <item h="1" x="1197"/>
        <item h="1" x="1025"/>
        <item h="1" x="488"/>
        <item h="1" x="211"/>
        <item h="1" x="133"/>
        <item h="1" x="2179"/>
        <item h="1" x="1810"/>
        <item h="1" x="321"/>
        <item h="1" x="312"/>
        <item h="1" x="459"/>
        <item h="1" x="1865"/>
        <item h="1" x="1747"/>
        <item h="1" x="811"/>
        <item h="1" x="1146"/>
        <item h="1" x="1279"/>
        <item h="1" x="1727"/>
        <item h="1" x="1145"/>
        <item h="1" x="1805"/>
        <item h="1" x="1504"/>
        <item h="1" x="990"/>
        <item h="1" x="1692"/>
        <item h="1" x="600"/>
        <item h="1" x="419"/>
        <item h="1" x="733"/>
        <item h="1" x="1718"/>
        <item h="1" x="1625"/>
        <item h="1" x="1676"/>
        <item h="1" x="1371"/>
        <item h="1" x="1720"/>
        <item h="1" x="2212"/>
        <item h="1" x="2069"/>
        <item h="1" x="1715"/>
        <item h="1" x="1503"/>
        <item h="1" x="991"/>
        <item h="1" x="1801"/>
        <item h="1" x="1871"/>
        <item h="1" x="2198"/>
        <item h="1" x="1345"/>
        <item h="1" x="181"/>
        <item h="1" x="1537"/>
        <item h="1" x="270"/>
        <item h="1" x="1711"/>
        <item h="1" x="1384"/>
        <item h="1" x="936"/>
        <item h="1" x="785"/>
        <item h="1" x="2187"/>
        <item h="1" x="2140"/>
        <item h="1" x="145"/>
        <item h="1" x="502"/>
        <item h="1" x="1015"/>
        <item h="1" x="2010"/>
        <item h="1" x="845"/>
        <item h="1" x="1653"/>
        <item h="1" x="1204"/>
        <item h="1" x="1520"/>
        <item h="1" x="1353"/>
        <item h="1" x="651"/>
        <item h="1" x="876"/>
        <item h="1" x="430"/>
        <item h="1" x="1823"/>
        <item h="1" x="2086"/>
        <item h="1" x="12"/>
        <item h="1" x="1205"/>
        <item h="1" x="907"/>
        <item h="1" x="813"/>
        <item h="1" x="599"/>
        <item h="1" x="836"/>
        <item h="1" x="905"/>
        <item h="1" x="1568"/>
        <item h="1" x="1045"/>
        <item h="1" x="1895"/>
        <item h="1" x="806"/>
        <item h="1" x="724"/>
        <item h="1" x="1202"/>
        <item h="1" x="1947"/>
        <item h="1" x="2235"/>
        <item h="1" x="1091"/>
        <item h="1" x="138"/>
        <item h="1" x="1061"/>
        <item h="1" x="1922"/>
        <item h="1" x="199"/>
        <item h="1" x="455"/>
        <item h="1" x="282"/>
        <item h="1" x="451"/>
        <item h="1" x="1558"/>
        <item h="1" x="1309"/>
        <item h="1" x="1064"/>
        <item h="1" x="1682"/>
        <item h="1" x="1843"/>
        <item h="1" x="111"/>
        <item h="1" x="1088"/>
        <item h="1" x="1538"/>
        <item h="1" x="574"/>
        <item h="1" x="1512"/>
        <item h="1" x="1782"/>
        <item h="1" x="329"/>
        <item h="1" x="1241"/>
        <item h="1" x="1849"/>
        <item h="1" x="269"/>
        <item h="1" x="75"/>
        <item h="1" x="26"/>
        <item h="1" x="254"/>
        <item h="1" x="1830"/>
        <item h="1" x="634"/>
        <item h="1" x="1559"/>
        <item h="1" x="2150"/>
        <item h="1" x="1866"/>
        <item h="1" x="545"/>
        <item h="1" x="375"/>
        <item h="1" x="2219"/>
        <item h="1" x="859"/>
        <item h="1" x="172"/>
        <item h="1" x="1493"/>
        <item h="1" x="1770"/>
        <item t="default"/>
      </items>
    </pivotField>
  </pivotFields>
  <rowFields count="1">
    <field x="17"/>
  </rowFields>
  <rowItems count="2">
    <i>
      <x v="7"/>
    </i>
    <i t="grand">
      <x/>
    </i>
  </rowItems>
  <colFields count="1">
    <field x="15"/>
  </colFields>
  <colItems count="2">
    <i>
      <x v="1"/>
    </i>
    <i t="grand">
      <x/>
    </i>
  </colItems>
  <dataFields count="1">
    <dataField name="Average of Charges" fld="14" subtotal="average" baseField="17" baseItem="0" numFmtId="171"/>
  </dataField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2">
          <reference field="4294967294" count="1" selected="0">
            <x v="0"/>
          </reference>
          <reference field="15" count="1" selected="0">
            <x v="0"/>
          </reference>
        </references>
      </pivotArea>
    </chartFormat>
    <chartFormat chart="4" format="7" series="1">
      <pivotArea type="data" outline="0" fieldPosition="0">
        <references count="2">
          <reference field="4294967294" count="1" selected="0">
            <x v="0"/>
          </reference>
          <reference field="15" count="1" selected="0">
            <x v="1"/>
          </reference>
        </references>
      </pivotArea>
    </chartFormat>
    <chartFormat chart="4"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4A38ED-6960-4B8F-B6EB-0A2A3D7A7CE1}"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C25" firstHeaderRow="1" firstDataRow="2" firstDataCol="1"/>
  <pivotFields count="22">
    <pivotField showAll="0"/>
    <pivotField showAll="0"/>
    <pivotField showAll="0"/>
    <pivotField showAll="0"/>
    <pivotField numFmtId="2" showAll="0"/>
    <pivotField numFmtId="168" showAll="0"/>
    <pivotField showAll="0"/>
    <pivotField showAll="0"/>
    <pivotField showAll="0"/>
    <pivotField numFmtId="1" showAll="0"/>
    <pivotField showAll="0"/>
    <pivotField axis="axisRow" showAll="0">
      <items count="5">
        <item x="2"/>
        <item x="0"/>
        <item x="1"/>
        <item x="3"/>
        <item t="default"/>
      </items>
    </pivotField>
    <pivotField axis="axisCol" showAll="0">
      <items count="4">
        <item x="0"/>
        <item x="2"/>
        <item x="1"/>
        <item t="default"/>
      </items>
    </pivotField>
    <pivotField numFmtId="1" showAll="0"/>
    <pivotField dataField="1" numFmtId="171" showAll="0"/>
    <pivotField showAll="0">
      <items count="4">
        <item x="0"/>
        <item x="1"/>
        <item x="2"/>
        <item t="default"/>
      </items>
    </pivotField>
    <pivotField showAll="0"/>
    <pivotField showAll="0"/>
    <pivotField numFmtId="14" showAll="0"/>
    <pivotField showAll="0"/>
    <pivotField showAll="0"/>
    <pivotField showAll="0">
      <items count="2333">
        <item h="1" x="716"/>
        <item h="1" x="120"/>
        <item h="1" x="2331"/>
        <item h="1" x="161"/>
        <item h="1" x="2169"/>
        <item x="696"/>
        <item h="1" x="1032"/>
        <item h="1" x="2273"/>
        <item h="1" x="180"/>
        <item h="1" x="1009"/>
        <item h="1" x="2156"/>
        <item h="1" x="89"/>
        <item h="1" x="25"/>
        <item h="1" x="268"/>
        <item h="1" x="2145"/>
        <item h="1" x="1180"/>
        <item h="1" x="1450"/>
        <item h="1" x="1452"/>
        <item h="1" x="1842"/>
        <item h="1" x="521"/>
        <item h="1" x="1274"/>
        <item h="1" x="1533"/>
        <item h="1" x="1404"/>
        <item h="1" x="727"/>
        <item h="1" x="921"/>
        <item h="1" x="1466"/>
        <item h="1" x="1521"/>
        <item h="1" x="689"/>
        <item h="1" x="2001"/>
        <item h="1" x="267"/>
        <item h="1" x="575"/>
        <item h="1" x="913"/>
        <item h="1" x="882"/>
        <item h="1" x="263"/>
        <item h="1" x="162"/>
        <item h="1" x="1461"/>
        <item h="1" x="255"/>
        <item h="1" x="528"/>
        <item h="1" x="2288"/>
        <item h="1" x="322"/>
        <item h="1" x="712"/>
        <item h="1" x="1637"/>
        <item h="1" x="1928"/>
        <item h="1" x="571"/>
        <item h="1" x="1560"/>
        <item h="1" x="200"/>
        <item h="1" x="158"/>
        <item h="1" x="1014"/>
        <item h="1" x="1575"/>
        <item h="1" x="848"/>
        <item h="1" x="1736"/>
        <item h="1" x="860"/>
        <item h="1" x="345"/>
        <item h="1" x="253"/>
        <item h="1" x="1214"/>
        <item h="1" x="51"/>
        <item h="1" x="216"/>
        <item h="1" x="1632"/>
        <item h="1" x="694"/>
        <item h="1" x="1964"/>
        <item h="1" x="974"/>
        <item h="1" x="2227"/>
        <item h="1" x="2250"/>
        <item h="1" x="1048"/>
        <item h="1" x="1772"/>
        <item h="1" x="586"/>
        <item h="1" x="1950"/>
        <item h="1" x="1797"/>
        <item h="1" x="2275"/>
        <item h="1" x="317"/>
        <item h="1" x="1215"/>
        <item h="1" x="1261"/>
        <item h="1" x="1268"/>
        <item h="1" x="1671"/>
        <item h="1" x="1475"/>
        <item h="1" x="1881"/>
        <item h="1" x="584"/>
        <item h="1" x="1545"/>
        <item h="1" x="1295"/>
        <item h="1" x="766"/>
        <item h="1" x="2004"/>
        <item h="1" x="1624"/>
        <item h="1" x="2167"/>
        <item h="1" x="417"/>
        <item h="1" x="2071"/>
        <item h="1" x="1824"/>
        <item h="1" x="228"/>
        <item h="1" x="1874"/>
        <item h="1" x="1432"/>
        <item h="1" x="1216"/>
        <item h="1" x="344"/>
        <item h="1" x="959"/>
        <item h="1" x="688"/>
        <item h="1" x="2110"/>
        <item h="1" x="2281"/>
        <item h="1" x="2015"/>
        <item h="1" x="377"/>
        <item h="1" x="899"/>
        <item h="1" x="1005"/>
        <item h="1" x="2009"/>
        <item h="1" x="1416"/>
        <item h="1" x="1942"/>
        <item h="1" x="2094"/>
        <item h="1" x="516"/>
        <item h="1" x="877"/>
        <item h="1" x="1932"/>
        <item h="1" x="1483"/>
        <item h="1" x="108"/>
        <item h="1" x="173"/>
        <item h="1" x="1193"/>
        <item h="1" x="2026"/>
        <item h="1" x="1951"/>
        <item h="1" x="508"/>
        <item h="1" x="840"/>
        <item h="1" x="1354"/>
        <item h="1" x="2229"/>
        <item h="1" x="185"/>
        <item h="1" x="851"/>
        <item h="1" x="553"/>
        <item h="1" x="1008"/>
        <item h="1" x="1608"/>
        <item h="1" x="841"/>
        <item h="1" x="808"/>
        <item h="1" x="1179"/>
        <item h="1" x="617"/>
        <item h="1" x="715"/>
        <item h="1" x="2157"/>
        <item h="1" x="1352"/>
        <item h="1" x="2158"/>
        <item h="1" x="1292"/>
        <item h="1" x="775"/>
        <item h="1" x="1734"/>
        <item h="1" x="850"/>
        <item h="1" x="231"/>
        <item h="1" x="702"/>
        <item h="1" x="220"/>
        <item h="1" x="2200"/>
        <item h="1" x="373"/>
        <item h="1" x="1635"/>
        <item h="1" x="285"/>
        <item h="1" x="2303"/>
        <item h="1" x="2173"/>
        <item h="1" x="548"/>
        <item h="1" x="890"/>
        <item h="1" x="982"/>
        <item h="1" x="1522"/>
        <item h="1" x="53"/>
        <item h="1" x="1467"/>
        <item h="1" x="186"/>
        <item h="1" x="230"/>
        <item h="1" x="1660"/>
        <item h="1" x="2256"/>
        <item h="1" x="1329"/>
        <item h="1" x="1175"/>
        <item h="1" x="212"/>
        <item h="1" x="272"/>
        <item h="1" x="326"/>
        <item h="1" x="1690"/>
        <item h="1" x="384"/>
        <item h="1" x="818"/>
        <item h="1" x="1518"/>
        <item h="1" x="1594"/>
        <item h="1" x="558"/>
        <item h="1" x="416"/>
        <item h="1" x="1760"/>
        <item h="1" x="476"/>
        <item h="1" x="332"/>
        <item h="1" x="658"/>
        <item h="1" x="1349"/>
        <item h="1" x="313"/>
        <item h="1" x="523"/>
        <item h="1" x="115"/>
        <item h="1" x="798"/>
        <item h="1" x="2238"/>
        <item h="1" x="1011"/>
        <item h="1" x="37"/>
        <item h="1" x="916"/>
        <item h="1" x="983"/>
        <item h="1" x="402"/>
        <item h="1" x="1297"/>
        <item h="1" x="1487"/>
        <item h="1" x="1239"/>
        <item h="1" x="1603"/>
        <item h="1" x="1087"/>
        <item h="1" x="1289"/>
        <item h="1" x="1288"/>
        <item h="1" x="1685"/>
        <item h="1" x="1656"/>
        <item h="1" x="445"/>
        <item h="1" x="327"/>
        <item h="1" x="221"/>
        <item h="1" x="408"/>
        <item h="1" x="2193"/>
        <item h="1" x="50"/>
        <item h="1" x="2067"/>
        <item h="1" x="1063"/>
        <item h="1" x="834"/>
        <item h="1" x="946"/>
        <item h="1" x="1567"/>
        <item h="1" x="1949"/>
        <item h="1" x="1435"/>
        <item h="1" x="897"/>
        <item h="1" x="800"/>
        <item h="1" x="1551"/>
        <item h="1" x="56"/>
        <item h="1" x="2082"/>
        <item h="1" x="664"/>
        <item h="1" x="1125"/>
        <item h="1" x="728"/>
        <item h="1" x="1585"/>
        <item h="1" x="2135"/>
        <item h="1" x="1542"/>
        <item h="1" x="1457"/>
        <item h="1" x="1806"/>
        <item h="1" x="1456"/>
        <item h="1" x="297"/>
        <item h="1" x="2111"/>
        <item h="1" x="1436"/>
        <item h="1" x="765"/>
        <item h="1" x="829"/>
        <item h="1" x="248"/>
        <item h="1" x="2222"/>
        <item h="1" x="526"/>
        <item h="1" x="2033"/>
        <item h="1" x="713"/>
        <item h="1" x="1013"/>
        <item h="1" x="1488"/>
        <item h="1" x="1870"/>
        <item h="1" x="1010"/>
        <item h="1" x="2129"/>
        <item h="1" x="1397"/>
        <item h="1" x="609"/>
        <item h="1" x="2077"/>
        <item h="1" x="1186"/>
        <item h="1" x="1726"/>
        <item h="1" x="1819"/>
        <item h="1" x="1051"/>
        <item h="1" x="366"/>
        <item h="1" x="1976"/>
        <item h="1" x="1484"/>
        <item h="1" x="1693"/>
        <item h="1" x="1294"/>
        <item h="1" x="1599"/>
        <item h="1" x="1570"/>
        <item h="1" x="1840"/>
        <item h="1" x="1365"/>
        <item h="1" x="2019"/>
        <item h="1" x="1164"/>
        <item h="1" x="1822"/>
        <item h="1" x="134"/>
        <item h="1" x="163"/>
        <item h="1" x="772"/>
        <item h="1" x="338"/>
        <item h="1" x="1763"/>
        <item h="1" x="2087"/>
        <item h="1" x="1812"/>
        <item h="1" x="2057"/>
        <item h="1" x="1664"/>
        <item h="1" x="731"/>
        <item h="1" x="2161"/>
        <item h="1" x="1833"/>
        <item h="1" x="281"/>
        <item h="1" x="1920"/>
        <item h="1" x="863"/>
        <item h="1" x="113"/>
        <item h="1" x="582"/>
        <item h="1" x="643"/>
        <item h="1" x="367"/>
        <item h="1" x="1916"/>
        <item h="1" x="2064"/>
        <item h="1" x="1078"/>
        <item h="1" x="1445"/>
        <item h="1" x="2109"/>
        <item h="1" x="847"/>
        <item h="1" x="572"/>
        <item h="1" x="74"/>
        <item h="1" x="638"/>
        <item h="1" x="1978"/>
        <item h="1" x="973"/>
        <item h="1" x="1023"/>
        <item h="1" x="1910"/>
        <item h="1" x="1845"/>
        <item h="1" x="477"/>
        <item h="1" x="2254"/>
        <item h="1" x="1617"/>
        <item h="1" x="1668"/>
        <item h="1" x="1642"/>
        <item h="1" x="561"/>
        <item h="1" x="169"/>
        <item h="1" x="150"/>
        <item h="1" x="621"/>
        <item h="1" x="1251"/>
        <item h="1" x="506"/>
        <item h="1" x="1837"/>
        <item h="1" x="807"/>
        <item h="1" x="2007"/>
        <item h="1" x="284"/>
        <item h="1" x="512"/>
        <item h="1" x="1784"/>
        <item h="1" x="2202"/>
        <item h="1" x="969"/>
        <item h="1" x="1238"/>
        <item h="1" x="1912"/>
        <item h="1" x="1041"/>
        <item h="1" x="1196"/>
        <item h="1" x="507"/>
        <item h="1" x="533"/>
        <item h="1" x="32"/>
        <item h="1" x="1056"/>
        <item h="1" x="1834"/>
        <item h="1" x="1106"/>
        <item h="1" x="595"/>
        <item h="1" x="167"/>
        <item h="1" x="86"/>
        <item h="1" x="1421"/>
        <item h="1" x="540"/>
        <item h="1" x="554"/>
        <item h="1" x="2240"/>
        <item h="1" x="100"/>
        <item h="1" x="1393"/>
        <item h="1" x="1102"/>
        <item h="1" x="1147"/>
        <item h="1" x="1496"/>
        <item h="1" x="1366"/>
        <item h="1" x="1343"/>
        <item h="1" x="233"/>
        <item h="1" x="362"/>
        <item h="1" x="149"/>
        <item h="1" x="1697"/>
        <item h="1" x="1394"/>
        <item h="1" x="478"/>
        <item h="1" x="2151"/>
        <item h="1" x="494"/>
        <item h="1" x="45"/>
        <item h="1" x="700"/>
        <item h="1" x="1029"/>
        <item h="1" x="1761"/>
        <item h="1" x="618"/>
        <item h="1" x="238"/>
        <item h="1" x="933"/>
        <item h="1" x="1820"/>
        <item h="1" x="791"/>
        <item h="1" x="1944"/>
        <item h="1" x="177"/>
        <item h="1" x="885"/>
        <item h="1" x="2051"/>
        <item h="1" x="9"/>
        <item h="1" x="543"/>
        <item h="1" x="1402"/>
        <item h="1" x="1425"/>
        <item h="1" x="737"/>
        <item h="1" x="343"/>
        <item h="1" x="1203"/>
        <item h="1" x="705"/>
        <item h="1" x="549"/>
        <item h="1" x="2075"/>
        <item h="1" x="1074"/>
        <item h="1" x="1084"/>
        <item h="1" x="2054"/>
        <item h="1" x="311"/>
        <item h="1" x="1886"/>
        <item h="1" x="1918"/>
        <item h="1" x="64"/>
        <item h="1" x="1322"/>
        <item h="1" x="1477"/>
        <item h="1" x="853"/>
        <item h="1" x="1967"/>
        <item h="1" x="2160"/>
        <item h="1" x="418"/>
        <item h="1" x="2170"/>
        <item h="1" x="629"/>
        <item h="1" x="903"/>
        <item h="1" x="2000"/>
        <item h="1" x="1827"/>
        <item h="1" x="330"/>
        <item h="1" x="208"/>
        <item h="1" x="1860"/>
        <item h="1" x="935"/>
        <item h="1" x="1526"/>
        <item h="1" x="60"/>
        <item h="1" x="704"/>
        <item h="1" x="2314"/>
        <item h="1" x="1071"/>
        <item h="1" x="1478"/>
        <item h="1" x="2106"/>
        <item h="1" x="1225"/>
        <item h="1" x="1301"/>
        <item h="1" x="2280"/>
        <item h="1" x="924"/>
        <item h="1" x="2114"/>
        <item h="1" x="490"/>
        <item h="1" x="1138"/>
        <item h="1" x="680"/>
        <item h="1" x="751"/>
        <item h="1" x="364"/>
        <item h="1" x="1565"/>
        <item h="1" x="2061"/>
        <item h="1" x="585"/>
        <item h="1" x="437"/>
        <item h="1" x="1977"/>
        <item h="1" x="1995"/>
        <item h="1" x="1427"/>
        <item h="1" x="460"/>
        <item h="1" x="1640"/>
        <item h="1" x="986"/>
        <item h="1" x="1993"/>
        <item h="1" x="952"/>
        <item h="1" x="252"/>
        <item h="1" x="738"/>
        <item h="1" x="1155"/>
        <item h="1" x="1482"/>
        <item h="1" x="62"/>
        <item h="1" x="1236"/>
        <item h="1" x="967"/>
        <item h="1" x="835"/>
        <item h="1" x="950"/>
        <item h="1" x="239"/>
        <item h="1" x="1780"/>
        <item h="1" x="2125"/>
        <item h="1" x="1555"/>
        <item h="1" x="1574"/>
        <item h="1" x="532"/>
        <item h="1" x="866"/>
        <item h="1" x="1649"/>
        <item h="1" x="2016"/>
        <item h="1" x="940"/>
        <item h="1" x="1891"/>
        <item h="1" x="1374"/>
        <item h="1" x="2133"/>
        <item h="1" x="118"/>
        <item h="1" x="1105"/>
        <item h="1" x="1595"/>
        <item h="1" x="349"/>
        <item h="1" x="339"/>
        <item h="1" x="687"/>
        <item h="1" x="919"/>
        <item h="1" x="1494"/>
        <item h="1" x="1966"/>
        <item h="1" x="1077"/>
        <item h="1" x="747"/>
        <item h="1" x="740"/>
        <item h="1" x="1629"/>
        <item h="1" x="773"/>
        <item h="1" x="1536"/>
        <item h="1" x="824"/>
        <item h="1" x="471"/>
        <item h="1" x="979"/>
        <item h="1" x="328"/>
        <item h="1" x="1613"/>
        <item h="1" x="289"/>
        <item h="1" x="225"/>
        <item h="1" x="2182"/>
        <item h="1" x="1085"/>
        <item h="1" x="497"/>
        <item h="1" x="1992"/>
        <item h="1" x="2264"/>
        <item h="1" x="1460"/>
        <item h="1" x="435"/>
        <item h="1" x="1755"/>
        <item h="1" x="1898"/>
        <item h="1" x="1171"/>
        <item h="1" x="17"/>
        <item h="1" x="1631"/>
        <item h="1" x="1887"/>
        <item h="1" x="304"/>
        <item h="1" x="1904"/>
        <item h="1" x="1588"/>
        <item h="1" x="2248"/>
        <item h="1" x="1853"/>
        <item h="1" x="1126"/>
        <item h="1" x="1896"/>
        <item h="1" x="1304"/>
        <item h="1" x="1988"/>
        <item h="1" x="1987"/>
        <item h="1" x="911"/>
        <item h="1" x="2234"/>
        <item h="1" x="1123"/>
        <item h="1" x="196"/>
        <item h="1" x="625"/>
        <item h="1" x="405"/>
        <item h="1" x="1986"/>
        <item h="1" x="403"/>
        <item h="1" x="279"/>
        <item h="1" x="1327"/>
        <item h="1" x="583"/>
        <item h="1" x="411"/>
        <item h="1" x="632"/>
        <item h="1" x="1150"/>
        <item h="1" x="665"/>
        <item h="1" x="2209"/>
        <item h="1" x="2042"/>
        <item h="1" x="2024"/>
        <item h="1" x="1969"/>
        <item h="1" x="1151"/>
        <item h="1" x="2155"/>
        <item h="1" x="1807"/>
        <item h="1" x="1358"/>
        <item h="1" x="1739"/>
        <item h="1" x="1252"/>
        <item h="1" x="1243"/>
        <item h="1" x="1068"/>
        <item h="1" x="1021"/>
        <item h="1" x="1527"/>
        <item h="1" x="2253"/>
        <item h="1" x="140"/>
        <item h="1" x="2217"/>
        <item h="1" x="1816"/>
        <item h="1" x="352"/>
        <item h="1" x="1655"/>
        <item h="1" x="795"/>
        <item h="1" x="1373"/>
        <item h="1" x="1131"/>
        <item h="1" x="1777"/>
        <item h="1" x="1927"/>
        <item h="1" x="2196"/>
        <item h="1" x="717"/>
        <item h="1" x="432"/>
        <item h="1" x="406"/>
        <item h="1" x="468"/>
        <item h="1" x="1956"/>
        <item h="1" x="33"/>
        <item h="1" x="995"/>
        <item h="1" x="762"/>
        <item h="1" x="114"/>
        <item h="1" x="623"/>
        <item h="1" x="1917"/>
        <item h="1" x="121"/>
        <item h="1" x="1710"/>
        <item h="1" x="341"/>
        <item h="1" x="1983"/>
        <item h="1" x="932"/>
        <item h="1" x="479"/>
        <item h="1" x="1159"/>
        <item h="1" x="242"/>
        <item h="1" x="529"/>
        <item h="1" x="243"/>
        <item h="1" x="1228"/>
        <item h="1" x="1191"/>
        <item h="1" x="1646"/>
        <item h="1" x="1893"/>
        <item h="1" x="1398"/>
        <item h="1" x="1405"/>
        <item h="1" x="729"/>
        <item h="1" x="1867"/>
        <item h="1" x="128"/>
        <item h="1" x="2205"/>
        <item h="1" x="1771"/>
        <item h="1" x="2030"/>
        <item h="1" x="1802"/>
        <item h="1" x="539"/>
        <item h="1" x="1036"/>
        <item h="1" x="1080"/>
        <item h="1" x="66"/>
        <item h="1" x="1188"/>
        <item h="1" x="1320"/>
        <item h="1" x="515"/>
        <item h="1" x="156"/>
        <item h="1" x="99"/>
        <item h="1" x="1140"/>
        <item h="1" x="1428"/>
        <item h="1" x="361"/>
        <item h="1" x="2233"/>
        <item h="1" x="748"/>
        <item h="1" x="670"/>
        <item h="1" x="984"/>
        <item h="1" x="1799"/>
        <item h="1" x="1377"/>
        <item h="1" x="994"/>
        <item h="1" x="2025"/>
        <item h="1" x="1308"/>
        <item h="1" x="562"/>
        <item h="1" x="1814"/>
        <item h="1" x="1925"/>
        <item h="1" x="613"/>
        <item h="1" x="2258"/>
        <item h="1" x="1206"/>
        <item h="1" x="1854"/>
        <item h="1" x="76"/>
        <item h="1" x="383"/>
        <item h="1" x="971"/>
        <item h="1" x="464"/>
        <item h="1" x="703"/>
        <item h="1" x="2038"/>
        <item h="1" x="1954"/>
        <item h="1" x="379"/>
        <item h="1" x="2120"/>
        <item h="1" x="676"/>
        <item h="1" x="54"/>
        <item h="1" x="1194"/>
        <item h="1" x="1706"/>
        <item h="1" x="2165"/>
        <item h="1" x="817"/>
        <item h="1" x="1598"/>
        <item h="1" x="393"/>
        <item h="1" x="699"/>
        <item h="1" x="63"/>
        <item h="1" x="52"/>
        <item h="1" x="11"/>
        <item h="1" x="1903"/>
        <item h="1" x="650"/>
        <item h="1" x="2279"/>
        <item h="1" x="868"/>
        <item h="1" x="1935"/>
        <item h="1" x="1024"/>
        <item h="1" x="2298"/>
        <item h="1" x="1756"/>
        <item h="1" x="1168"/>
        <item h="1" x="1387"/>
        <item h="1" x="93"/>
        <item h="1" x="473"/>
        <item h="1" x="1330"/>
        <item h="1" x="496"/>
        <item h="1" x="396"/>
        <item h="1" x="985"/>
        <item h="1" x="1851"/>
        <item h="1" x="2023"/>
        <item h="1" x="2199"/>
        <item h="1" x="796"/>
        <item h="1" x="1207"/>
        <item h="1" x="649"/>
        <item h="1" x="148"/>
        <item h="1" x="2081"/>
        <item h="1" x="440"/>
        <item h="1" x="1794"/>
        <item h="1" x="1596"/>
        <item h="1" x="2284"/>
        <item h="1" x="1448"/>
        <item h="1" x="1464"/>
        <item h="1" x="614"/>
        <item h="1" x="1075"/>
        <item h="1" x="350"/>
        <item h="1" x="755"/>
        <item h="1" x="1998"/>
        <item h="1" x="1333"/>
        <item h="1" x="2149"/>
        <item h="1" x="2113"/>
        <item h="1" x="551"/>
        <item h="1" x="470"/>
        <item h="1" x="1905"/>
        <item h="1" x="1007"/>
        <item h="1" x="1223"/>
        <item h="1" x="1883"/>
        <item h="1" x="810"/>
        <item h="1" x="123"/>
        <item h="1" x="637"/>
        <item h="1" x="1868"/>
        <item h="1" x="1779"/>
        <item h="1" x="241"/>
        <item h="1" x="1630"/>
        <item h="1" x="365"/>
        <item h="1" x="2028"/>
        <item h="1" x="2192"/>
        <item h="1" x="1318"/>
        <item h="1" x="1965"/>
        <item h="1" x="420"/>
        <item h="1" x="541"/>
        <item h="1" x="1878"/>
        <item h="1" x="1271"/>
        <item h="1" x="1462"/>
        <item h="1" x="1889"/>
        <item h="1" x="390"/>
        <item h="1" x="2146"/>
        <item h="1" x="1305"/>
        <item h="1" x="1116"/>
        <item h="1" x="1076"/>
        <item h="1" x="71"/>
        <item h="1" x="2068"/>
        <item h="1" x="1610"/>
        <item h="1" x="1137"/>
        <item h="1" x="1832"/>
        <item h="1" x="1117"/>
        <item h="1" x="399"/>
        <item h="1" x="644"/>
        <item h="1" x="1286"/>
        <item h="1" x="229"/>
        <item h="1" x="542"/>
        <item h="1" x="337"/>
        <item h="1" x="124"/>
        <item h="1" x="1492"/>
        <item h="1" x="2223"/>
        <item h="1" x="1900"/>
        <item h="1" x="838"/>
        <item h="1" x="2262"/>
        <item h="1" x="1957"/>
        <item h="1" x="2215"/>
        <item h="1" x="1328"/>
        <item h="1" x="1857"/>
        <item h="1" x="205"/>
        <item h="1" x="2154"/>
        <item h="1" x="2201"/>
        <item h="1" x="404"/>
        <item h="1" x="91"/>
        <item h="1" x="1485"/>
        <item h="1" x="24"/>
        <item h="1" x="902"/>
        <item h="1" x="2211"/>
        <item h="1" x="734"/>
        <item h="1" x="1054"/>
        <item h="1" x="1347"/>
        <item h="1" x="1622"/>
        <item h="1" x="107"/>
        <item h="1" x="706"/>
        <item h="1" x="1212"/>
        <item h="1" x="1154"/>
        <item h="1" x="872"/>
        <item h="1" x="422"/>
        <item h="1" x="779"/>
        <item h="1" x="2036"/>
        <item h="1" x="1026"/>
        <item h="1" x="1677"/>
        <item h="1" x="2176"/>
        <item h="1" x="334"/>
        <item h="1" x="1984"/>
        <item h="1" x="756"/>
        <item h="1" x="1408"/>
        <item h="1" x="531"/>
        <item h="1" x="947"/>
        <item h="1" x="144"/>
        <item h="1" x="837"/>
        <item h="1" x="1073"/>
        <item h="1" x="1573"/>
        <item h="1" x="244"/>
        <item h="1" x="2195"/>
        <item h="1" x="44"/>
        <item h="1" x="2244"/>
        <item h="1" x="1406"/>
        <item h="1" x="565"/>
        <item h="1" x="1248"/>
        <item h="1" x="2166"/>
        <item h="1" x="23"/>
        <item h="1" x="1666"/>
        <item h="1" x="956"/>
        <item h="1" x="294"/>
        <item h="1" x="264"/>
        <item h="1" x="2011"/>
        <item h="1" x="265"/>
        <item h="1" x="631"/>
        <item h="1" x="290"/>
        <item h="1" x="222"/>
        <item h="1" x="1303"/>
        <item h="1" x="2185"/>
        <item h="1" x="948"/>
        <item h="1" x="325"/>
        <item h="1" x="1282"/>
        <item h="1" x="1379"/>
        <item h="1" x="612"/>
        <item h="1" x="865"/>
        <item h="1" x="597"/>
        <item h="1" x="666"/>
        <item h="1" x="2287"/>
        <item h="1" x="1038"/>
        <item h="1" x="1313"/>
        <item h="1" x="560"/>
        <item h="1" x="266"/>
        <item h="1" x="2102"/>
        <item h="1" x="1244"/>
        <item h="1" x="1808"/>
        <item h="1" x="1420"/>
        <item h="1" x="1174"/>
        <item h="1" x="596"/>
        <item h="1" x="298"/>
        <item h="1" x="2127"/>
        <item h="1" x="2330"/>
        <item h="1" x="1463"/>
        <item h="1" x="2299"/>
        <item h="1" x="1549"/>
        <item h="1" x="423"/>
        <item h="1" x="1643"/>
        <item h="1" x="1552"/>
        <item h="1" x="1220"/>
        <item h="1" x="1688"/>
        <item h="1" x="195"/>
        <item h="1" x="1627"/>
        <item h="1" x="758"/>
        <item h="1" x="2311"/>
        <item h="1" x="48"/>
        <item h="1" x="1732"/>
        <item h="1" x="1065"/>
        <item h="1" x="909"/>
        <item h="1" x="1143"/>
        <item h="1" x="891"/>
        <item h="1" x="356"/>
        <item h="1" x="13"/>
        <item h="1" x="2047"/>
        <item h="1" x="2321"/>
        <item h="1" x="69"/>
        <item h="1" x="503"/>
        <item h="1" x="1250"/>
        <item h="1" x="660"/>
        <item h="1" x="1030"/>
        <item h="1" x="346"/>
        <item h="1" x="1192"/>
        <item h="1" x="1062"/>
        <item h="1" x="106"/>
        <item h="1" x="168"/>
        <item h="1" x="981"/>
        <item h="1" x="472"/>
        <item h="1" x="218"/>
        <item h="1" x="104"/>
        <item h="1" x="1359"/>
        <item h="1" x="823"/>
        <item h="1" x="187"/>
        <item h="1" x="130"/>
        <item h="1" x="2148"/>
        <item h="1" x="953"/>
        <item h="1" x="606"/>
        <item h="1" x="1055"/>
        <item h="1" x="1391"/>
        <item h="1" x="1332"/>
        <item h="1" x="1113"/>
        <item h="1" x="1165"/>
        <item h="1" x="206"/>
        <item h="1" x="2159"/>
        <item h="1" x="980"/>
        <item h="1" x="1169"/>
        <item h="1" x="1751"/>
        <item h="1" x="594"/>
        <item h="1" x="604"/>
        <item h="1" x="1645"/>
        <item h="1" x="931"/>
        <item h="1" x="757"/>
        <item h="1" x="174"/>
        <item h="1" x="315"/>
        <item h="1" x="518"/>
        <item h="1" x="1132"/>
        <item h="1" x="1531"/>
        <item h="1" x="1247"/>
        <item h="1" x="2226"/>
        <item h="1" x="400"/>
        <item h="1" x="648"/>
        <item h="1" x="1316"/>
        <item h="1" x="2021"/>
        <item h="1" x="469"/>
        <item h="1" x="1673"/>
        <item h="1" x="126"/>
        <item h="1" x="1263"/>
        <item h="1" x="80"/>
        <item h="1" x="370"/>
        <item h="1" x="567"/>
        <item h="1" x="1173"/>
        <item h="1" x="1994"/>
        <item h="1" x="2103"/>
        <item h="1" x="1386"/>
        <item h="1" x="1661"/>
        <item h="1" x="1829"/>
        <item h="1" x="2171"/>
        <item h="1" x="452"/>
        <item h="1" x="192"/>
        <item h="1" x="1553"/>
        <item h="1" x="1447"/>
        <item h="1" x="1789"/>
        <item h="1" x="601"/>
        <item h="1" x="1702"/>
        <item h="1" x="378"/>
        <item h="1" x="976"/>
        <item h="1" x="607"/>
        <item h="1" x="202"/>
        <item h="1" x="754"/>
        <item h="1" x="1639"/>
        <item h="1" x="483"/>
        <item h="1" x="2065"/>
        <item h="1" x="2112"/>
        <item h="1" x="635"/>
        <item h="1" x="2228"/>
        <item h="1" x="293"/>
        <item h="1" x="701"/>
        <item h="1" x="671"/>
        <item h="1" x="975"/>
        <item h="1" x="1979"/>
        <item h="1" x="1712"/>
        <item h="1" x="2318"/>
        <item h="1" x="2282"/>
        <item h="1" x="90"/>
        <item h="1" x="2290"/>
        <item h="1" x="1813"/>
        <item h="1" x="1020"/>
        <item h="1" x="201"/>
        <item h="1" x="2162"/>
        <item h="1" x="1735"/>
        <item h="1" x="1628"/>
        <item h="1" x="801"/>
        <item h="1" x="2031"/>
        <item h="1" x="1861"/>
        <item h="1" x="55"/>
        <item h="1" x="1745"/>
        <item h="1" x="1258"/>
        <item h="1" x="2191"/>
        <item h="1" x="475"/>
        <item h="1" x="2063"/>
        <item h="1" x="194"/>
        <item h="1" x="1530"/>
        <item h="1" x="1535"/>
        <item h="1" x="1355"/>
        <item h="1" x="1809"/>
        <item h="1" x="2292"/>
        <item h="1" x="1187"/>
        <item h="1" x="1423"/>
        <item h="1" x="1680"/>
        <item h="1" x="1514"/>
        <item h="1" x="1681"/>
        <item h="1" x="1738"/>
        <item h="1" x="261"/>
        <item h="1" x="1828"/>
        <item h="1" x="1378"/>
        <item h="1" x="207"/>
        <item h="1" x="2259"/>
        <item h="1" x="1543"/>
        <item h="1" x="1670"/>
        <item h="1" x="1348"/>
        <item h="1" x="273"/>
        <item h="1" x="725"/>
        <item h="1" x="787"/>
        <item h="1" x="40"/>
        <item h="1" x="448"/>
        <item h="1" x="1781"/>
        <item h="1" x="1703"/>
        <item h="1" x="1417"/>
        <item h="1" x="1047"/>
        <item h="1" x="1124"/>
        <item h="1" x="116"/>
        <item h="1" x="1183"/>
        <item h="1" x="1696"/>
        <item h="1" x="1052"/>
        <item h="1" x="1915"/>
        <item h="1" x="1334"/>
        <item h="1" x="164"/>
        <item h="1" x="1277"/>
        <item h="1" x="2076"/>
        <item h="1" x="958"/>
        <item h="1" x="1557"/>
        <item h="1" x="1787"/>
        <item h="1" x="320"/>
        <item h="1" x="1855"/>
        <item h="1" x="1367"/>
        <item h="1" x="988"/>
        <item h="1" x="318"/>
        <item h="1" x="2130"/>
        <item h="1" x="331"/>
        <item h="1" x="258"/>
        <item h="1" x="573"/>
        <item h="1" x="761"/>
        <item h="1" x="307"/>
        <item h="1" x="348"/>
        <item h="1" x="862"/>
        <item h="1" x="1523"/>
        <item h="1" x="590"/>
        <item h="1" x="908"/>
        <item h="1" x="474"/>
        <item h="1" x="1264"/>
        <item h="1" x="2085"/>
        <item h="1" x="1921"/>
        <item h="1" x="165"/>
        <item h="1" x="463"/>
        <item h="1" x="314"/>
        <item h="1" x="1382"/>
        <item h="1" x="552"/>
        <item h="1" x="1913"/>
        <item h="1" x="661"/>
        <item h="1" x="485"/>
        <item h="1" x="1178"/>
        <item h="1" x="70"/>
        <item h="1" x="31"/>
        <item h="1" x="889"/>
        <item h="1" x="182"/>
        <item h="1" x="2255"/>
        <item h="1" x="1184"/>
        <item h="1" x="1620"/>
        <item h="1" x="480"/>
        <item h="1" x="357"/>
        <item h="1" x="1924"/>
        <item h="1" x="1002"/>
        <item h="1" x="1609"/>
        <item h="1" x="68"/>
        <item h="1" x="1804"/>
        <item h="1" x="1419"/>
        <item h="1" x="1281"/>
        <item h="1" x="1072"/>
        <item h="1" x="428"/>
        <item h="1" x="2050"/>
        <item h="1" x="2122"/>
        <item h="1" x="1614"/>
        <item h="1" x="16"/>
        <item h="1" x="2137"/>
        <item h="1" x="989"/>
        <item h="1" x="1110"/>
        <item h="1" x="1269"/>
        <item h="1" x="2206"/>
        <item h="1" x="1647"/>
        <item h="1" x="79"/>
        <item h="1" x="763"/>
        <item h="1" x="179"/>
        <item h="1" x="224"/>
        <item h="1" x="2043"/>
        <item h="1" x="504"/>
        <item h="1" x="669"/>
        <item h="1" x="1253"/>
        <item h="1" x="2213"/>
        <item h="1" x="730"/>
        <item h="1" x="917"/>
        <item h="1" x="421"/>
        <item h="1" x="1342"/>
        <item h="1" x="681"/>
        <item h="1" x="1869"/>
        <item h="1" x="854"/>
        <item h="1" x="1451"/>
        <item h="1" x="227"/>
        <item h="1" x="514"/>
        <item h="1" x="234"/>
        <item h="1" x="2052"/>
        <item h="1" x="774"/>
        <item h="1" x="2083"/>
        <item h="1" x="2267"/>
        <item h="1" x="1572"/>
        <item h="1" x="1368"/>
        <item h="1" x="257"/>
        <item h="1" x="141"/>
        <item h="1" x="197"/>
        <item h="1" x="1844"/>
        <item h="1" x="2088"/>
        <item h="1" x="782"/>
        <item h="1" x="214"/>
        <item h="1" x="1931"/>
        <item h="1" x="1648"/>
        <item h="1" x="2237"/>
        <item h="1" x="968"/>
        <item h="1" x="1022"/>
        <item h="1" x="1455"/>
        <item h="1" x="1897"/>
        <item h="1" x="682"/>
        <item h="1" x="1399"/>
        <item h="1" x="395"/>
        <item h="1" x="342"/>
        <item h="1" x="499"/>
        <item h="1" x="619"/>
        <item h="1" x="1707"/>
        <item h="1" x="495"/>
        <item h="1" x="645"/>
        <item h="1" x="1339"/>
        <item h="1" x="97"/>
        <item h="1" x="1395"/>
        <item h="1" x="2243"/>
        <item h="1" x="900"/>
        <item h="1" x="1773"/>
        <item h="1" x="746"/>
        <item h="1" x="2123"/>
        <item h="1" x="2105"/>
        <item h="1" x="739"/>
        <item h="1" x="198"/>
        <item h="1" x="962"/>
        <item h="1" x="1388"/>
        <item h="1" x="2300"/>
        <item h="1" x="465"/>
        <item h="1" x="1550"/>
        <item h="1" x="2271"/>
        <item h="1" x="2044"/>
        <item h="1" x="881"/>
        <item h="1" x="278"/>
        <item h="1" x="1016"/>
        <item h="1" x="675"/>
        <item h="1" x="1515"/>
        <item h="1" x="1907"/>
        <item h="1" x="2152"/>
        <item h="1" x="789"/>
        <item h="1" x="385"/>
        <item h="1" x="292"/>
        <item h="1" x="1472"/>
        <item h="1" x="546"/>
        <item h="1" x="1217"/>
        <item h="1" x="1434"/>
        <item h="1" x="1743"/>
        <item h="1" x="893"/>
        <item h="1" x="117"/>
        <item h="1" x="1982"/>
        <item h="1" x="1079"/>
        <item h="1" x="19"/>
        <item h="1" x="1888"/>
        <item h="1" x="726"/>
        <item h="1" x="316"/>
        <item h="1" x="1233"/>
        <item h="1" x="945"/>
        <item h="1" x="1788"/>
        <item h="1" x="2231"/>
        <item h="1" x="1783"/>
        <item h="1" x="175"/>
        <item h="1" x="2188"/>
        <item h="1" x="2312"/>
        <item h="1" x="442"/>
        <item h="1" x="1219"/>
        <item h="1" x="1453"/>
        <item h="1" x="129"/>
        <item h="1" x="603"/>
        <item h="1" x="1335"/>
        <item h="1" x="2164"/>
        <item h="1" x="580"/>
        <item h="1" x="1519"/>
        <item h="1" x="1800"/>
        <item h="1" x="1331"/>
        <item h="1" x="812"/>
        <item h="1" x="1752"/>
        <item h="1" x="998"/>
        <item h="1" x="436"/>
        <item h="1" x="351"/>
        <item h="1" x="2327"/>
        <item h="1" x="2239"/>
        <item h="1" x="424"/>
        <item h="1" x="413"/>
        <item h="1" x="193"/>
        <item h="1" x="1157"/>
        <item h="1" x="1709"/>
        <item h="1" x="2143"/>
        <item h="1" x="996"/>
        <item h="1" x="1884"/>
        <item h="1" x="2293"/>
        <item h="1" x="520"/>
        <item h="1" x="2245"/>
        <item h="1" x="1589"/>
        <item h="1" x="1389"/>
        <item h="1" x="904"/>
        <item h="1" x="1042"/>
        <item h="1" x="1586"/>
        <item h="1" x="2291"/>
        <item h="1" x="2092"/>
        <item h="1" x="1701"/>
        <item h="1" x="718"/>
        <item h="1" x="1471"/>
        <item h="1" x="78"/>
        <item h="1" x="1968"/>
        <item h="1" x="438"/>
        <item h="1" x="1037"/>
        <item h="1" x="2276"/>
        <item h="1" x="888"/>
        <item h="1" x="1700"/>
        <item h="1" x="852"/>
        <item h="1" x="1880"/>
        <item h="1" x="1762"/>
        <item h="1" x="2328"/>
        <item h="1" x="1232"/>
        <item h="1" x="1149"/>
        <item h="1" x="2257"/>
        <item h="1" x="2268"/>
        <item h="1" x="2096"/>
        <item h="1" x="2062"/>
        <item h="1" x="77"/>
        <item h="1" x="2329"/>
        <item h="1" x="873"/>
        <item h="1" x="1721"/>
        <item h="1" x="1825"/>
        <item h="1" x="1778"/>
        <item h="1" x="35"/>
        <item h="1" x="577"/>
        <item h="1" x="1505"/>
        <item h="1" x="1356"/>
        <item h="1" x="1275"/>
        <item h="1" x="2295"/>
        <item h="1" x="2098"/>
        <item h="1" x="780"/>
        <item h="1" x="1815"/>
        <item h="1" x="610"/>
        <item h="1" x="1481"/>
        <item h="1" x="1385"/>
        <item h="1" x="1502"/>
        <item h="1" x="1621"/>
        <item h="1" x="895"/>
        <item h="1" x="392"/>
        <item h="1" x="280"/>
        <item h="1" x="1103"/>
        <item h="1" x="1796"/>
        <item h="1" x="1201"/>
        <item h="1" x="2005"/>
        <item h="1" x="1597"/>
        <item h="1" x="501"/>
        <item h="1" x="513"/>
        <item h="1" x="598"/>
        <item h="1" x="1231"/>
        <item h="1" x="1619"/>
        <item h="1" x="1152"/>
        <item h="1" x="505"/>
        <item h="1" x="2116"/>
        <item h="1" x="498"/>
        <item h="1" x="776"/>
        <item h="1" x="1066"/>
        <item h="1" x="517"/>
        <item h="1" x="1769"/>
        <item h="1" x="1546"/>
        <item h="1" x="833"/>
        <item h="1" x="686"/>
        <item h="1" x="804"/>
        <item h="1" x="522"/>
        <item h="1" x="1177"/>
        <item h="1" x="1411"/>
        <item h="1" x="1695"/>
        <item h="1" x="1293"/>
        <item h="1" x="301"/>
        <item h="1" x="1730"/>
        <item h="1" x="697"/>
        <item h="1" x="825"/>
        <item h="1" x="1444"/>
        <item h="1" x="209"/>
        <item h="1" x="82"/>
        <item h="1" x="2278"/>
        <item h="1" x="1985"/>
        <item h="1" x="1528"/>
        <item h="1" x="1403"/>
        <item h="1" x="1364"/>
        <item h="1" x="1224"/>
        <item h="1" x="1446"/>
        <item h="1" x="2266"/>
        <item h="1" x="803"/>
        <item h="1" x="1875"/>
        <item h="1" x="1442"/>
        <item h="1" x="857"/>
        <item h="1" x="2241"/>
        <item h="1" x="663"/>
        <item h="1" x="1255"/>
        <item h="1" x="443"/>
        <item h="1" x="802"/>
        <item h="1" x="1826"/>
        <item h="1" x="1791"/>
        <item h="1" x="1500"/>
        <item h="1" x="2307"/>
        <item h="1" x="659"/>
        <item h="1" x="1975"/>
        <item h="1" x="861"/>
        <item h="1" x="336"/>
        <item h="1" x="743"/>
        <item h="1" x="1161"/>
        <item h="1" x="2210"/>
        <item h="1" x="1044"/>
        <item h="1" x="592"/>
        <item h="1" x="1285"/>
        <item h="1" x="1459"/>
        <item h="1" x="1859"/>
        <item h="1" x="564"/>
        <item h="1" x="61"/>
        <item h="1" x="2263"/>
        <item h="1" x="1380"/>
        <item h="1" x="1229"/>
        <item h="1" x="1607"/>
        <item h="1" x="1129"/>
        <item h="1" x="1766"/>
        <item h="1" x="530"/>
        <item h="1" x="1591"/>
        <item h="1" x="842"/>
        <item h="1" x="1742"/>
        <item h="1" x="538"/>
        <item h="1" x="707"/>
        <item h="1" x="937"/>
        <item h="1" x="2326"/>
        <item h="1" x="1426"/>
        <item h="1" x="568"/>
        <item h="1" x="1674"/>
        <item h="1" x="1908"/>
        <item h="1" x="1362"/>
        <item h="1" x="858"/>
        <item h="1" x="333"/>
        <item h="1" x="88"/>
        <item h="1" x="1107"/>
        <item h="1" x="1749"/>
        <item h="1" x="826"/>
        <item h="1" x="735"/>
        <item h="1" x="1657"/>
        <item h="1" x="251"/>
        <item h="1" x="0"/>
        <item h="1" x="1659"/>
        <item h="1" x="593"/>
        <item h="1" x="1724"/>
        <item h="1" x="856"/>
        <item h="1" x="641"/>
        <item h="1" x="1401"/>
        <item h="1" x="1556"/>
        <item h="1" x="1346"/>
        <item h="1" x="1319"/>
        <item h="1" x="2020"/>
        <item h="1" x="176"/>
        <item h="1" x="3"/>
        <item h="1" x="1226"/>
        <item h="1" x="1684"/>
        <item h="1" x="412"/>
        <item h="1" x="2302"/>
        <item h="1" x="368"/>
        <item h="1" x="1118"/>
        <item h="1" x="58"/>
        <item h="1" x="1650"/>
        <item h="1" x="1325"/>
        <item h="1" x="1357"/>
        <item h="1" x="1383"/>
        <item h="1" x="1458"/>
        <item h="1" x="2074"/>
        <item h="1" x="217"/>
        <item h="1" x="1060"/>
        <item h="1" x="1440"/>
        <item h="1" x="2189"/>
        <item h="1" x="750"/>
        <item h="1" x="1626"/>
        <item h="1" x="647"/>
        <item h="1" x="912"/>
        <item h="1" x="1414"/>
        <item h="1" x="1930"/>
        <item h="1" x="2184"/>
        <item h="1" x="83"/>
        <item h="1" x="277"/>
        <item h="1" x="1491"/>
        <item h="1" x="2177"/>
        <item h="1" x="223"/>
        <item h="1" x="1704"/>
        <item h="1" x="887"/>
        <item h="1" x="1864"/>
        <item h="1" x="683"/>
        <item h="1" x="1501"/>
        <item h="1" x="340"/>
        <item h="1" x="769"/>
        <item h="1" x="1961"/>
        <item h="1" x="2027"/>
        <item h="1" x="2190"/>
        <item h="1" x="2041"/>
        <item h="1" x="2093"/>
        <item h="1" x="110"/>
        <item h="1" x="793"/>
        <item h="1" x="2313"/>
        <item h="1" x="1636"/>
        <item h="1" x="299"/>
        <item h="1" x="2080"/>
        <item h="1" x="1001"/>
        <item h="1" x="1798"/>
        <item h="1" x="1713"/>
        <item h="1" x="2124"/>
        <item h="1" x="578"/>
        <item h="1" x="2003"/>
        <item h="1" x="1708"/>
        <item h="1" x="2305"/>
        <item h="1" x="673"/>
        <item h="1" x="711"/>
        <item h="1" x="1235"/>
        <item h="1" x="1634"/>
        <item h="1" x="884"/>
        <item h="1" x="1181"/>
        <item h="1" x="487"/>
        <item h="1" x="1326"/>
        <item h="1" x="2108"/>
        <item h="1" x="620"/>
        <item h="1" x="1731"/>
        <item h="1" x="2304"/>
        <item h="1" x="1082"/>
        <item h="1" x="136"/>
        <item h="1" x="4"/>
        <item h="1" x="1340"/>
        <item h="1" x="797"/>
        <item h="1" x="1210"/>
        <item h="1" x="736"/>
        <item h="1" x="977"/>
        <item h="1" x="300"/>
        <item h="1" x="1963"/>
        <item h="1" x="1474"/>
        <item h="1" x="1847"/>
        <item h="1" x="250"/>
        <item h="1" x="588"/>
        <item h="1" x="1283"/>
        <item h="1" x="189"/>
        <item h="1" x="1133"/>
        <item h="1" x="843"/>
        <item h="1" x="839"/>
        <item h="1" x="963"/>
        <item h="1" x="1111"/>
        <item h="1" x="920"/>
        <item h="1" x="1890"/>
        <item h="1" x="2323"/>
        <item h="1" x="2078"/>
        <item h="1" x="524"/>
        <item h="1" x="1089"/>
        <item h="1" x="1278"/>
        <item h="1" x="722"/>
        <item h="1" x="2048"/>
        <item h="1" x="1291"/>
        <item h="1" x="1803"/>
        <item h="1" x="997"/>
        <item h="1" x="764"/>
        <item h="1" x="742"/>
        <item h="1" x="449"/>
        <item h="1" x="1955"/>
        <item h="1" x="1516"/>
        <item h="1" x="1948"/>
        <item h="1" x="2134"/>
        <item h="1" x="1811"/>
        <item h="1" x="1100"/>
        <item h="1" x="1376"/>
        <item h="1" x="2090"/>
        <item h="1" x="1539"/>
        <item h="1" x="589"/>
        <item h="1" x="1970"/>
        <item h="1" x="1429"/>
        <item h="1" x="2132"/>
        <item h="1" x="1590"/>
        <item h="1" x="914"/>
        <item h="1" x="215"/>
        <item h="1" x="922"/>
        <item h="1" x="1618"/>
        <item h="1" x="1952"/>
        <item h="1" x="906"/>
        <item h="1" x="288"/>
        <item h="1" x="456"/>
        <item h="1" x="1615"/>
        <item h="1" x="1511"/>
        <item h="1" x="14"/>
        <item h="1" x="2180"/>
        <item h="1" x="2139"/>
        <item h="1" x="245"/>
        <item h="1" x="237"/>
        <item h="1" x="1489"/>
        <item h="1" x="1433"/>
        <item h="1" x="1577"/>
        <item h="1" x="1576"/>
        <item h="1" x="1160"/>
        <item h="1" x="1953"/>
        <item h="1" x="171"/>
        <item h="1" x="1678"/>
        <item h="1" x="1725"/>
        <item h="1" x="1672"/>
        <item h="1" x="1415"/>
        <item h="1" x="537"/>
        <item h="1" x="2119"/>
        <item h="1" x="1974"/>
        <item h="1" x="1480"/>
        <item h="1" x="1369"/>
        <item h="1" x="1400"/>
        <item h="1" x="527"/>
        <item h="1" x="57"/>
        <item h="1" x="1612"/>
        <item h="1" x="461"/>
        <item h="1" x="1973"/>
        <item h="1" x="1410"/>
        <item h="1" x="2308"/>
        <item h="1" x="1290"/>
        <item h="1" x="2316"/>
        <item h="1" x="446"/>
        <item h="1" x="1999"/>
        <item h="1" x="1651"/>
        <item h="1" x="928"/>
        <item h="1" x="1199"/>
        <item h="1" x="1315"/>
        <item h="1" x="723"/>
        <item h="1" x="1717"/>
        <item h="1" x="1222"/>
        <item h="1" x="1057"/>
        <item h="1" x="760"/>
        <item h="1" x="957"/>
        <item h="1" x="491"/>
        <item h="1" x="1081"/>
        <item h="1" x="1441"/>
        <item h="1" x="2013"/>
        <item h="1" x="1019"/>
        <item h="1" x="1972"/>
        <item h="1" x="550"/>
        <item h="1" x="1506"/>
        <item h="1" x="1758"/>
        <item h="1" x="1909"/>
        <item h="1" x="2121"/>
        <item h="1" x="493"/>
        <item h="1" x="2029"/>
        <item h="1" x="615"/>
        <item h="1" x="59"/>
        <item h="1" x="1136"/>
        <item h="1" x="896"/>
        <item h="1" x="654"/>
        <item h="1" x="1510"/>
        <item h="1" x="260"/>
        <item h="1" x="2286"/>
        <item h="1" x="1611"/>
        <item h="1" x="444"/>
        <item h="1" x="2236"/>
        <item h="1" x="1069"/>
        <item h="1" x="2232"/>
        <item h="1" x="1571"/>
        <item h="1" x="767"/>
        <item h="1" x="1437"/>
        <item h="1" x="1583"/>
        <item h="1" x="21"/>
        <item h="1" x="827"/>
        <item h="1" x="1245"/>
        <item h="1" x="1153"/>
        <item h="1" x="481"/>
        <item h="1" x="2037"/>
        <item h="1" x="915"/>
        <item h="1" x="1122"/>
        <item h="1" x="1468"/>
        <item h="1" x="1960"/>
        <item h="1" x="178"/>
        <item h="1" x="2056"/>
        <item h="1" x="910"/>
        <item h="1" x="1189"/>
        <item h="1" x="296"/>
        <item h="1" x="1740"/>
        <item h="1" x="684"/>
        <item h="1" x="816"/>
        <item h="1" x="820"/>
        <item h="1" x="1929"/>
        <item h="1" x="482"/>
        <item h="1" x="1901"/>
        <item h="1" x="622"/>
        <item h="1" x="677"/>
        <item h="1" x="753"/>
        <item h="1" x="1370"/>
        <item h="1" x="1095"/>
        <item h="1" x="1254"/>
        <item h="1" x="1584"/>
        <item h="1" x="698"/>
        <item h="1" x="927"/>
        <item h="1" x="579"/>
        <item h="1" x="226"/>
        <item h="1" x="923"/>
        <item h="1" x="354"/>
        <item h="1" x="1705"/>
        <item h="1" x="355"/>
        <item h="1" x="2174"/>
        <item h="1" x="563"/>
        <item h="1" x="458"/>
        <item h="1" x="324"/>
        <item h="1" x="166"/>
        <item h="1" x="1564"/>
        <item h="1" x="2285"/>
        <item h="1" x="678"/>
        <item h="1" x="626"/>
        <item h="1" x="1606"/>
        <item h="1" x="536"/>
        <item h="1" x="462"/>
        <item h="1" x="2283"/>
        <item h="1" x="867"/>
        <item h="1" x="608"/>
        <item h="1" x="569"/>
        <item h="1" x="2274"/>
        <item h="1" x="105"/>
        <item h="1" x="1176"/>
        <item h="1" x="1273"/>
        <item h="1" x="1190"/>
        <item h="1" x="1336"/>
        <item h="1" x="745"/>
        <item h="1" x="1687"/>
        <item h="1" x="1852"/>
        <item h="1" x="2089"/>
        <item h="1" x="2055"/>
        <item h="1" x="2131"/>
        <item h="1" x="1267"/>
        <item h="1" x="2251"/>
        <item h="1" x="2207"/>
        <item h="1" x="1939"/>
        <item h="1" x="302"/>
        <item h="1" x="1317"/>
        <item h="1" x="1856"/>
        <item h="1" x="2294"/>
        <item h="1" x="591"/>
        <item h="1" x="1862"/>
        <item h="1" x="2101"/>
        <item h="1" x="2246"/>
        <item h="1" x="819"/>
        <item h="1" x="394"/>
        <item h="1" x="1182"/>
        <item h="1" x="1757"/>
        <item h="1" x="1540"/>
        <item h="1" x="2091"/>
        <item h="1" x="447"/>
        <item h="1" x="1208"/>
        <item h="1" x="500"/>
        <item h="1" x="204"/>
        <item h="1" x="425"/>
        <item h="1" x="287"/>
        <item h="1" x="2008"/>
        <item h="1" x="778"/>
        <item h="1" x="275"/>
        <item h="1" x="1265"/>
        <item h="1" x="1058"/>
        <item h="1" x="143"/>
        <item h="1" x="125"/>
        <item h="1" x="1821"/>
        <item h="1" x="1307"/>
        <item h="1" x="2319"/>
        <item h="1" x="1509"/>
        <item h="1" x="1407"/>
        <item h="1" x="1667"/>
        <item h="1" x="2261"/>
        <item h="1" x="954"/>
        <item h="1" x="869"/>
        <item h="1" x="770"/>
        <item h="1" x="1894"/>
        <item h="1" x="2220"/>
        <item h="1" x="466"/>
        <item h="1" x="1094"/>
        <item h="1" x="2115"/>
        <item h="1" x="511"/>
        <item h="1" x="2218"/>
        <item h="1" x="1209"/>
        <item h="1" x="1"/>
        <item h="1" x="949"/>
        <item h="1" x="2301"/>
        <item h="1" x="2306"/>
        <item h="1" x="1412"/>
        <item h="1" x="972"/>
        <item h="1" x="484"/>
        <item h="1" x="1121"/>
        <item h="1" x="655"/>
        <item h="1" x="1774"/>
        <item h="1" x="183"/>
        <item h="1" x="1142"/>
        <item h="1" x="1513"/>
        <item h="1" x="832"/>
        <item h="1" x="213"/>
        <item h="1" x="2095"/>
        <item h="1" x="1093"/>
        <item h="1" x="155"/>
        <item h="1" x="1148"/>
        <item h="1" x="1053"/>
        <item h="1" x="809"/>
        <item h="1" x="1490"/>
        <item h="1" x="72"/>
        <item h="1" x="719"/>
        <item h="1" x="1272"/>
        <item h="1" x="1302"/>
        <item h="1" x="1162"/>
        <item h="1" x="633"/>
        <item h="1" x="844"/>
        <item h="1" x="1034"/>
        <item h="1" x="709"/>
        <item h="1" x="1633"/>
        <item h="1" x="119"/>
        <item h="1" x="2002"/>
        <item h="1" x="2053"/>
        <item h="1" x="306"/>
        <item h="1" x="602"/>
        <item h="1" x="1134"/>
        <item h="1" x="2014"/>
        <item h="1" x="65"/>
        <item h="1" x="1221"/>
        <item h="1" x="1324"/>
        <item h="1" x="1838"/>
        <item h="1" x="964"/>
        <item h="1" x="749"/>
        <item h="1" x="611"/>
        <item h="1" x="259"/>
        <item h="1" x="1497"/>
        <item h="1" x="1934"/>
        <item h="1" x="2320"/>
        <item h="1" x="955"/>
        <item h="1" x="627"/>
        <item h="1" x="874"/>
        <item h="1" x="783"/>
        <item h="1" x="2242"/>
        <item h="1" x="2032"/>
        <item h="1" x="721"/>
        <item h="1" x="1115"/>
        <item h="1" x="409"/>
        <item h="1" x="1892"/>
        <item h="1" x="47"/>
        <item h="1" x="970"/>
        <item h="1" x="918"/>
        <item h="1" x="1230"/>
        <item h="1" x="247"/>
        <item h="1" x="1439"/>
        <item h="1" x="576"/>
        <item h="1" x="122"/>
        <item h="1" x="674"/>
        <item h="1" x="1498"/>
        <item h="1" x="656"/>
        <item h="1" x="1723"/>
        <item h="1" x="1270"/>
        <item h="1" x="830"/>
        <item h="1" x="153"/>
        <item h="1" x="1476"/>
        <item h="1" x="1390"/>
        <item h="1" x="1578"/>
        <item h="1" x="1790"/>
        <item h="1" x="2006"/>
        <item h="1" x="376"/>
        <item h="1" x="771"/>
        <item h="1" x="1563"/>
        <item h="1" x="283"/>
        <item h="1" x="1940"/>
        <item h="1" x="1937"/>
        <item h="1" x="1256"/>
        <item h="1" x="151"/>
        <item h="1" x="146"/>
        <item h="1" x="387"/>
        <item h="1" x="741"/>
        <item h="1" x="1919"/>
        <item h="1" x="323"/>
        <item h="1" x="1914"/>
        <item h="1" x="1350"/>
        <item h="1" x="1654"/>
        <item h="1" x="1767"/>
        <item h="1" x="308"/>
        <item h="1" x="450"/>
        <item h="1" x="386"/>
        <item h="1" x="1033"/>
        <item h="1" x="828"/>
        <item h="1" x="1495"/>
        <item h="1" x="369"/>
        <item h="1" x="358"/>
        <item h="1" x="555"/>
        <item h="1" x="2100"/>
        <item h="1" x="2039"/>
        <item h="1" x="1086"/>
        <item h="1" x="1941"/>
        <item h="1" x="894"/>
        <item h="1" x="1499"/>
        <item h="1" x="690"/>
        <item h="1" x="1323"/>
        <item h="1" x="1946"/>
        <item h="1" x="1517"/>
        <item h="1" x="1104"/>
        <item h="1" x="2260"/>
        <item h="1" x="667"/>
        <item h="1" x="2107"/>
        <item h="1" x="646"/>
        <item h="1" x="1344"/>
        <item h="1" x="1694"/>
        <item h="1" x="363"/>
        <item h="1" x="2045"/>
        <item h="1" x="938"/>
        <item h="1" x="1933"/>
        <item h="1" x="20"/>
        <item h="1" x="1114"/>
        <item h="1" x="1775"/>
        <item h="1" x="2070"/>
        <item h="1" x="286"/>
        <item h="1" x="846"/>
        <item h="1" x="2049"/>
        <item h="1" x="170"/>
        <item h="1" x="2247"/>
        <item h="1" x="94"/>
        <item h="1" x="720"/>
        <item h="1" x="29"/>
        <item h="1" x="1341"/>
        <item h="1" x="1031"/>
        <item h="1" x="2181"/>
        <item h="1" x="256"/>
        <item h="1" x="1748"/>
        <item h="1" x="335"/>
        <item h="1" x="2128"/>
        <item h="1" x="1479"/>
        <item h="1" x="276"/>
        <item h="1" x="942"/>
        <item h="1" x="662"/>
        <item h="1" x="1746"/>
        <item h="1" x="1296"/>
        <item h="1" x="879"/>
        <item h="1" x="1438"/>
        <item h="1" x="1604"/>
        <item h="1" x="1652"/>
        <item h="1" x="1561"/>
        <item h="1" x="2073"/>
        <item h="1" x="92"/>
        <item h="1" x="557"/>
        <item h="1" x="943"/>
        <item h="1" x="2022"/>
        <item h="1" x="434"/>
        <item h="1" x="109"/>
        <item h="1" x="1658"/>
        <item h="1" x="439"/>
        <item h="1" x="453"/>
        <item h="1" x="1601"/>
        <item h="1" x="132"/>
        <item h="1" x="295"/>
        <item h="1" x="42"/>
        <item h="1" x="2324"/>
        <item h="1" x="1185"/>
        <item h="1" x="1529"/>
        <item h="1" x="2079"/>
        <item h="1" x="1363"/>
        <item h="1" x="30"/>
        <item h="1" x="1167"/>
        <item h="1" x="1430"/>
        <item h="1" x="22"/>
        <item h="1" x="1144"/>
        <item h="1" x="388"/>
        <item h="1" x="309"/>
        <item h="1" x="414"/>
        <item h="1" x="2204"/>
        <item h="1" x="788"/>
        <item h="1" x="814"/>
        <item h="1" x="1686"/>
        <item h="1" x="374"/>
        <item h="1" x="1989"/>
        <item h="1" x="752"/>
        <item h="1" x="925"/>
        <item h="1" x="870"/>
        <item h="1" x="1679"/>
        <item h="1" x="559"/>
        <item h="1" x="191"/>
        <item h="1" x="1092"/>
        <item h="1" x="2104"/>
        <item h="1" x="1409"/>
        <item h="1" x="1689"/>
        <item h="1" x="1873"/>
        <item h="1" x="1879"/>
        <item h="1" x="790"/>
        <item h="1" x="96"/>
        <item h="1" x="10"/>
        <item h="1" x="1163"/>
        <item h="1" x="2221"/>
        <item h="1" x="1831"/>
        <item h="1" x="1662"/>
        <item h="1" x="1028"/>
        <item h="1" x="81"/>
        <item h="1" x="1361"/>
        <item h="1" x="1846"/>
        <item h="1" x="2046"/>
        <item h="1" x="407"/>
        <item h="1" x="1000"/>
        <item h="1" x="901"/>
        <item h="1" x="2197"/>
        <item h="1" x="2296"/>
        <item h="1" x="855"/>
        <item h="1" x="570"/>
        <item h="1" x="1719"/>
        <item h="1" x="8"/>
        <item h="1" x="1818"/>
        <item h="1" x="2147"/>
        <item h="1" x="152"/>
        <item h="1" x="2168"/>
        <item h="1" x="1280"/>
        <item h="1" x="2144"/>
        <item h="1" x="1083"/>
        <item h="1" x="1911"/>
        <item h="1" x="1562"/>
        <item h="1" x="1582"/>
        <item h="1" x="2040"/>
        <item h="1" x="2126"/>
        <item h="1" x="1926"/>
        <item h="1" x="992"/>
        <item h="1" x="679"/>
        <item h="1" x="1885"/>
        <item h="1" x="240"/>
        <item h="1" x="1311"/>
        <item h="1" x="1449"/>
        <item h="1" x="939"/>
        <item h="1" x="397"/>
        <item h="1" x="1959"/>
        <item h="1" x="1776"/>
        <item h="1" x="1554"/>
        <item h="1" x="441"/>
        <item h="1" x="1260"/>
        <item h="1" x="2"/>
        <item h="1" x="581"/>
        <item h="1" x="85"/>
        <item h="1" x="961"/>
        <item h="1" x="310"/>
        <item h="1" x="15"/>
        <item h="1" x="431"/>
        <item h="1" x="2277"/>
        <item h="1" x="360"/>
        <item h="1" x="1754"/>
        <item h="1" x="1980"/>
        <item h="1" x="744"/>
        <item h="1" x="2214"/>
        <item h="1" x="2178"/>
        <item h="1" x="353"/>
        <item h="1" x="1753"/>
        <item h="1" x="657"/>
        <item h="1" x="1971"/>
        <item h="1" x="1744"/>
        <item h="1" x="467"/>
        <item h="1" x="2175"/>
        <item h="1" x="2270"/>
        <item h="1" x="1524"/>
        <item h="1" x="1644"/>
        <item h="1" x="1249"/>
        <item h="1" x="1195"/>
        <item h="1" x="1130"/>
        <item h="1" x="966"/>
        <item h="1" x="1242"/>
        <item h="1" x="147"/>
        <item h="1" x="1691"/>
        <item h="1" x="236"/>
        <item h="1" x="1997"/>
        <item h="1" x="410"/>
        <item h="1" x="2224"/>
        <item h="1" x="1284"/>
        <item h="1" x="1569"/>
        <item h="1" x="944"/>
        <item h="1" x="692"/>
        <item h="1" x="398"/>
        <item h="1" x="1532"/>
        <item h="1" x="87"/>
        <item h="1" x="1623"/>
        <item h="1" x="926"/>
        <item h="1" x="203"/>
        <item h="1" x="433"/>
        <item h="1" x="1050"/>
        <item h="1" x="672"/>
        <item h="1" x="878"/>
        <item h="1" x="2097"/>
        <item h="1" x="892"/>
        <item h="1" x="103"/>
        <item h="1" x="815"/>
        <item h="1" x="695"/>
        <item h="1" x="1737"/>
        <item h="1" x="160"/>
        <item h="1" x="1040"/>
        <item h="1" x="510"/>
        <item h="1" x="359"/>
        <item h="1" x="1375"/>
        <item h="1" x="219"/>
        <item h="1" x="1372"/>
        <item h="1" x="1306"/>
        <item h="1" x="710"/>
        <item h="1" x="2058"/>
        <item h="1" x="1817"/>
        <item h="1" x="934"/>
        <item h="1" x="1728"/>
        <item h="1" x="102"/>
        <item h="1" x="2309"/>
        <item h="1" x="39"/>
        <item h="1" x="2072"/>
        <item h="1" x="1299"/>
        <item h="1" x="822"/>
        <item h="1" x="1665"/>
        <item h="1" x="1119"/>
        <item h="1" x="1841"/>
        <item h="1" x="1663"/>
        <item h="1" x="898"/>
        <item h="1" x="112"/>
        <item h="1" x="691"/>
        <item h="1" x="1473"/>
        <item h="1" x="1876"/>
        <item h="1" x="1396"/>
        <item h="1" x="1581"/>
        <item h="1" x="291"/>
        <item h="1" x="1906"/>
        <item h="1" x="1300"/>
        <item h="1" x="1872"/>
        <item h="1" x="1943"/>
        <item h="1" x="2297"/>
        <item h="1" x="98"/>
        <item h="1" x="2084"/>
        <item h="1" x="41"/>
        <item h="1" x="759"/>
        <item h="1" x="951"/>
        <item h="1" x="1566"/>
        <item h="1" x="1257"/>
        <item h="1" x="1413"/>
        <item h="1" x="1592"/>
        <item h="1" x="1839"/>
        <item h="1" x="5"/>
        <item h="1" x="1938"/>
        <item h="1" x="685"/>
        <item h="1" x="2141"/>
        <item h="1" x="2225"/>
        <item h="1" x="784"/>
        <item h="1" x="1848"/>
        <item h="1" x="49"/>
        <item h="1" x="668"/>
        <item h="1" x="1127"/>
        <item h="1" x="36"/>
        <item h="1" x="391"/>
        <item h="1" x="1850"/>
        <item h="1" x="1003"/>
        <item h="1" x="1534"/>
        <item h="1" x="2252"/>
        <item h="1" x="1792"/>
        <item h="1" x="1200"/>
        <item h="1" x="2194"/>
        <item h="1" x="547"/>
        <item h="1" x="1139"/>
        <item h="1" x="2289"/>
        <item h="1" x="1541"/>
        <item h="1" x="184"/>
        <item h="1" x="831"/>
        <item h="1" x="127"/>
        <item h="1" x="1351"/>
        <item h="1" x="1641"/>
        <item h="1" x="519"/>
        <item h="1" x="1587"/>
        <item h="1" x="1321"/>
        <item h="1" x="139"/>
        <item h="1" x="18"/>
        <item h="1" x="708"/>
        <item h="1" x="1172"/>
        <item h="1" x="1259"/>
        <item h="1" x="1741"/>
        <item h="1" x="1166"/>
        <item h="1" x="630"/>
        <item h="1" x="73"/>
        <item h="1" x="38"/>
        <item h="1" x="1418"/>
        <item h="1" x="1240"/>
        <item h="1" x="1237"/>
        <item h="1" x="1579"/>
        <item h="1" x="154"/>
        <item h="1" x="1863"/>
        <item h="1" x="1211"/>
        <item h="1" x="1337"/>
        <item h="1" x="2265"/>
        <item h="1" x="1298"/>
        <item h="1" x="639"/>
        <item h="1" x="1098"/>
        <item h="1" x="1793"/>
        <item h="1" x="380"/>
        <item h="1" x="131"/>
        <item h="1" x="1135"/>
        <item h="1" x="1312"/>
        <item h="1" x="1899"/>
        <item h="1" x="1765"/>
        <item h="1" x="1764"/>
        <item h="1" x="1109"/>
        <item h="1" x="1593"/>
        <item h="1" x="794"/>
        <item h="1" x="188"/>
        <item h="1" x="2066"/>
        <item h="1" x="1716"/>
        <item h="1" x="2310"/>
        <item h="1" x="799"/>
        <item h="1" x="960"/>
        <item h="1" x="401"/>
        <item h="1" x="1141"/>
        <item h="1" x="1262"/>
        <item h="1" x="1544"/>
        <item h="1" x="1470"/>
        <item h="1" x="1287"/>
        <item h="1" x="1234"/>
        <item h="1" x="305"/>
        <item h="1" x="2117"/>
        <item h="1" x="616"/>
        <item h="1" x="1733"/>
        <item h="1" x="525"/>
        <item h="1" x="101"/>
        <item h="1" x="1958"/>
        <item h="1" x="1722"/>
        <item h="1" x="489"/>
        <item h="1" x="1099"/>
        <item h="1" x="628"/>
        <item h="1" x="1786"/>
        <item h="1" x="415"/>
        <item h="1" x="1424"/>
        <item h="1" x="2142"/>
        <item h="1" x="6"/>
        <item h="1" x="381"/>
        <item h="1" x="2230"/>
        <item h="1" x="642"/>
        <item h="1" x="1605"/>
        <item h="1" x="454"/>
        <item h="1" x="1750"/>
        <item h="1" x="1101"/>
        <item h="1" x="1067"/>
        <item h="1" x="2183"/>
        <item h="1" x="382"/>
        <item h="1" x="1310"/>
        <item h="1" x="2035"/>
        <item h="1" x="1785"/>
        <item h="1" x="2269"/>
        <item h="1" x="2017"/>
        <item h="1" x="509"/>
        <item h="1" x="232"/>
        <item h="1" x="2322"/>
        <item h="1" x="190"/>
        <item h="1" x="1507"/>
        <item h="1" x="429"/>
        <item h="1" x="210"/>
        <item h="1" x="1936"/>
        <item h="1" x="871"/>
        <item h="1" x="1768"/>
        <item h="1" x="781"/>
        <item h="1" x="2099"/>
        <item h="1" x="587"/>
        <item h="1" x="1795"/>
        <item h="1" x="965"/>
        <item h="1" x="714"/>
        <item h="1" x="1392"/>
        <item h="1" x="347"/>
        <item h="1" x="1422"/>
        <item h="1" x="1070"/>
        <item h="1" x="1465"/>
        <item h="1" x="534"/>
        <item h="1" x="2118"/>
        <item h="1" x="1469"/>
        <item h="1" x="274"/>
        <item h="1" x="2186"/>
        <item h="1" x="319"/>
        <item h="1" x="792"/>
        <item h="1" x="1431"/>
        <item h="1" x="1923"/>
        <item h="1" x="1108"/>
        <item h="1" x="457"/>
        <item h="1" x="1039"/>
        <item h="1" x="941"/>
        <item h="1" x="624"/>
        <item h="1" x="262"/>
        <item h="1" x="556"/>
        <item h="1" x="2172"/>
        <item h="1" x="1600"/>
        <item h="1" x="875"/>
        <item h="1" x="2249"/>
        <item h="1" x="1170"/>
        <item h="1" x="849"/>
        <item h="1" x="1580"/>
        <item h="1" x="43"/>
        <item h="1" x="303"/>
        <item h="1" x="492"/>
        <item h="1" x="768"/>
        <item h="1" x="1698"/>
        <item h="1" x="1338"/>
        <item h="1" x="1246"/>
        <item h="1" x="159"/>
        <item h="1" x="2059"/>
        <item h="1" x="1017"/>
        <item h="1" x="135"/>
        <item h="1" x="1729"/>
        <item h="1" x="1759"/>
        <item h="1" x="2034"/>
        <item h="1" x="27"/>
        <item h="1" x="1096"/>
        <item h="1" x="1858"/>
        <item h="1" x="1669"/>
        <item h="1" x="2060"/>
        <item h="1" x="246"/>
        <item h="1" x="636"/>
        <item h="1" x="1548"/>
        <item h="1" x="999"/>
        <item h="1" x="249"/>
        <item h="1" x="1616"/>
        <item h="1" x="28"/>
        <item h="1" x="2012"/>
        <item h="1" x="1945"/>
        <item h="1" x="805"/>
        <item h="1" x="1018"/>
        <item h="1" x="7"/>
        <item h="1" x="1227"/>
        <item h="1" x="84"/>
        <item h="1" x="1699"/>
        <item h="1" x="271"/>
        <item h="1" x="1486"/>
        <item h="1" x="1043"/>
        <item h="1" x="2153"/>
        <item h="1" x="1218"/>
        <item h="1" x="2203"/>
        <item h="1" x="2208"/>
        <item h="1" x="1443"/>
        <item h="1" x="929"/>
        <item h="1" x="1454"/>
        <item h="1" x="67"/>
        <item h="1" x="605"/>
        <item h="1" x="864"/>
        <item h="1" x="1156"/>
        <item h="1" x="389"/>
        <item h="1" x="1602"/>
        <item h="1" x="2325"/>
        <item h="1" x="1525"/>
        <item h="1" x="1990"/>
        <item h="1" x="235"/>
        <item h="1" x="987"/>
        <item h="1" x="1638"/>
        <item h="1" x="883"/>
        <item h="1" x="1276"/>
        <item h="1" x="34"/>
        <item h="1" x="1198"/>
        <item h="1" x="157"/>
        <item h="1" x="2163"/>
        <item h="1" x="1835"/>
        <item h="1" x="640"/>
        <item h="1" x="880"/>
        <item h="1" x="1882"/>
        <item h="1" x="142"/>
        <item h="1" x="2138"/>
        <item h="1" x="1012"/>
        <item h="1" x="732"/>
        <item h="1" x="486"/>
        <item h="1" x="1996"/>
        <item h="1" x="566"/>
        <item h="1" x="1035"/>
        <item h="1" x="786"/>
        <item h="1" x="426"/>
        <item h="1" x="652"/>
        <item h="1" x="1158"/>
        <item h="1" x="1991"/>
        <item h="1" x="886"/>
        <item h="1" x="371"/>
        <item h="1" x="137"/>
        <item h="1" x="544"/>
        <item h="1" x="427"/>
        <item h="1" x="372"/>
        <item h="1" x="777"/>
        <item h="1" x="535"/>
        <item h="1" x="1006"/>
        <item h="1" x="1877"/>
        <item h="1" x="1360"/>
        <item h="1" x="1090"/>
        <item h="1" x="2315"/>
        <item h="1" x="1675"/>
        <item h="1" x="993"/>
        <item h="1" x="2018"/>
        <item h="1" x="1314"/>
        <item h="1" x="653"/>
        <item h="1" x="95"/>
        <item h="1" x="2136"/>
        <item h="1" x="1266"/>
        <item h="1" x="1128"/>
        <item h="1" x="1962"/>
        <item h="1" x="2317"/>
        <item h="1" x="1120"/>
        <item h="1" x="978"/>
        <item h="1" x="1059"/>
        <item h="1" x="1004"/>
        <item h="1" x="1547"/>
        <item h="1" x="1683"/>
        <item h="1" x="1836"/>
        <item h="1" x="46"/>
        <item h="1" x="1714"/>
        <item h="1" x="1381"/>
        <item h="1" x="821"/>
        <item h="1" x="1112"/>
        <item h="1" x="1508"/>
        <item h="1" x="693"/>
        <item h="1" x="1213"/>
        <item h="1" x="1049"/>
        <item h="1" x="1902"/>
        <item h="1" x="1097"/>
        <item h="1" x="2216"/>
        <item h="1" x="930"/>
        <item h="1" x="1027"/>
        <item h="1" x="1981"/>
        <item h="1" x="2272"/>
        <item h="1" x="1046"/>
        <item h="1" x="1197"/>
        <item h="1" x="1025"/>
        <item h="1" x="488"/>
        <item h="1" x="211"/>
        <item h="1" x="133"/>
        <item h="1" x="2179"/>
        <item h="1" x="1810"/>
        <item h="1" x="321"/>
        <item h="1" x="312"/>
        <item h="1" x="459"/>
        <item h="1" x="1865"/>
        <item h="1" x="1747"/>
        <item h="1" x="811"/>
        <item h="1" x="1146"/>
        <item h="1" x="1279"/>
        <item h="1" x="1727"/>
        <item h="1" x="1145"/>
        <item h="1" x="1805"/>
        <item h="1" x="1504"/>
        <item h="1" x="990"/>
        <item h="1" x="1692"/>
        <item h="1" x="600"/>
        <item h="1" x="419"/>
        <item h="1" x="733"/>
        <item h="1" x="1718"/>
        <item h="1" x="1625"/>
        <item h="1" x="1676"/>
        <item h="1" x="1371"/>
        <item h="1" x="1720"/>
        <item h="1" x="2212"/>
        <item h="1" x="2069"/>
        <item h="1" x="1715"/>
        <item h="1" x="1503"/>
        <item h="1" x="991"/>
        <item h="1" x="1801"/>
        <item h="1" x="1871"/>
        <item h="1" x="2198"/>
        <item h="1" x="1345"/>
        <item h="1" x="181"/>
        <item h="1" x="1537"/>
        <item h="1" x="270"/>
        <item h="1" x="1711"/>
        <item h="1" x="1384"/>
        <item h="1" x="936"/>
        <item h="1" x="785"/>
        <item h="1" x="2187"/>
        <item h="1" x="2140"/>
        <item h="1" x="145"/>
        <item h="1" x="502"/>
        <item h="1" x="1015"/>
        <item h="1" x="2010"/>
        <item h="1" x="845"/>
        <item h="1" x="1653"/>
        <item h="1" x="1204"/>
        <item h="1" x="1520"/>
        <item h="1" x="1353"/>
        <item h="1" x="651"/>
        <item h="1" x="876"/>
        <item h="1" x="430"/>
        <item h="1" x="1823"/>
        <item h="1" x="2086"/>
        <item h="1" x="12"/>
        <item h="1" x="1205"/>
        <item h="1" x="907"/>
        <item h="1" x="813"/>
        <item h="1" x="599"/>
        <item h="1" x="836"/>
        <item h="1" x="905"/>
        <item h="1" x="1568"/>
        <item h="1" x="1045"/>
        <item h="1" x="1895"/>
        <item h="1" x="806"/>
        <item h="1" x="724"/>
        <item h="1" x="1202"/>
        <item h="1" x="1947"/>
        <item h="1" x="2235"/>
        <item h="1" x="1091"/>
        <item h="1" x="138"/>
        <item h="1" x="1061"/>
        <item h="1" x="1922"/>
        <item h="1" x="199"/>
        <item h="1" x="455"/>
        <item h="1" x="282"/>
        <item h="1" x="451"/>
        <item h="1" x="1558"/>
        <item h="1" x="1309"/>
        <item h="1" x="1064"/>
        <item h="1" x="1682"/>
        <item h="1" x="1843"/>
        <item h="1" x="111"/>
        <item h="1" x="1088"/>
        <item h="1" x="1538"/>
        <item h="1" x="574"/>
        <item h="1" x="1512"/>
        <item h="1" x="1782"/>
        <item h="1" x="329"/>
        <item h="1" x="1241"/>
        <item h="1" x="1849"/>
        <item h="1" x="269"/>
        <item h="1" x="75"/>
        <item h="1" x="26"/>
        <item h="1" x="254"/>
        <item h="1" x="1830"/>
        <item h="1" x="634"/>
        <item h="1" x="1559"/>
        <item h="1" x="2150"/>
        <item h="1" x="1866"/>
        <item h="1" x="545"/>
        <item h="1" x="375"/>
        <item h="1" x="2219"/>
        <item h="1" x="859"/>
        <item h="1" x="172"/>
        <item h="1" x="1493"/>
        <item h="1" x="1770"/>
        <item t="default"/>
      </items>
    </pivotField>
  </pivotFields>
  <rowFields count="1">
    <field x="11"/>
  </rowFields>
  <rowItems count="2">
    <i>
      <x v="2"/>
    </i>
    <i t="grand">
      <x/>
    </i>
  </rowItems>
  <colFields count="1">
    <field x="12"/>
  </colFields>
  <colItems count="2">
    <i>
      <x/>
    </i>
    <i t="grand">
      <x/>
    </i>
  </colItems>
  <dataFields count="1">
    <dataField name="Sum of Charges" fld="14" baseField="0" baseItem="0" numFmtId="171"/>
  </dataField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6D0C7C-A741-468E-B953-BD074ECAC0AB}"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C16" firstHeaderRow="1" firstDataRow="2" firstDataCol="1"/>
  <pivotFields count="22">
    <pivotField showAll="0"/>
    <pivotField showAll="0"/>
    <pivotField showAll="0"/>
    <pivotField showAll="0"/>
    <pivotField dataField="1" numFmtId="2" showAll="0"/>
    <pivotField numFmtId="168" showAll="0"/>
    <pivotField showAll="0"/>
    <pivotField axis="axisRow" showAll="0">
      <items count="3">
        <item x="0"/>
        <item x="1"/>
        <item t="default"/>
      </items>
    </pivotField>
    <pivotField showAll="0"/>
    <pivotField axis="axisCol" numFmtId="1" showAll="0">
      <items count="5">
        <item x="0"/>
        <item x="3"/>
        <item x="1"/>
        <item x="2"/>
        <item t="default"/>
      </items>
    </pivotField>
    <pivotField showAll="0"/>
    <pivotField showAll="0"/>
    <pivotField showAll="0"/>
    <pivotField numFmtId="1" showAll="0"/>
    <pivotField numFmtId="171" showAll="0"/>
    <pivotField showAll="0">
      <items count="4">
        <item x="0"/>
        <item x="1"/>
        <item x="2"/>
        <item t="default"/>
      </items>
    </pivotField>
    <pivotField showAll="0"/>
    <pivotField showAll="0"/>
    <pivotField numFmtId="14" showAll="0"/>
    <pivotField showAll="0"/>
    <pivotField showAll="0"/>
    <pivotField showAll="0">
      <items count="2333">
        <item h="1" x="716"/>
        <item h="1" x="120"/>
        <item h="1" x="2331"/>
        <item h="1" x="161"/>
        <item h="1" x="2169"/>
        <item x="696"/>
        <item h="1" x="1032"/>
        <item h="1" x="2273"/>
        <item h="1" x="180"/>
        <item h="1" x="1009"/>
        <item h="1" x="2156"/>
        <item h="1" x="89"/>
        <item h="1" x="25"/>
        <item h="1" x="268"/>
        <item h="1" x="2145"/>
        <item h="1" x="1180"/>
        <item h="1" x="1450"/>
        <item h="1" x="1452"/>
        <item h="1" x="1842"/>
        <item h="1" x="521"/>
        <item h="1" x="1274"/>
        <item h="1" x="1533"/>
        <item h="1" x="1404"/>
        <item h="1" x="727"/>
        <item h="1" x="921"/>
        <item h="1" x="1466"/>
        <item h="1" x="1521"/>
        <item h="1" x="689"/>
        <item h="1" x="2001"/>
        <item h="1" x="267"/>
        <item h="1" x="575"/>
        <item h="1" x="913"/>
        <item h="1" x="882"/>
        <item h="1" x="263"/>
        <item h="1" x="162"/>
        <item h="1" x="1461"/>
        <item h="1" x="255"/>
        <item h="1" x="528"/>
        <item h="1" x="2288"/>
        <item h="1" x="322"/>
        <item h="1" x="712"/>
        <item h="1" x="1637"/>
        <item h="1" x="1928"/>
        <item h="1" x="571"/>
        <item h="1" x="1560"/>
        <item h="1" x="200"/>
        <item h="1" x="158"/>
        <item h="1" x="1014"/>
        <item h="1" x="1575"/>
        <item h="1" x="848"/>
        <item h="1" x="1736"/>
        <item h="1" x="860"/>
        <item h="1" x="345"/>
        <item h="1" x="253"/>
        <item h="1" x="1214"/>
        <item h="1" x="51"/>
        <item h="1" x="216"/>
        <item h="1" x="1632"/>
        <item h="1" x="694"/>
        <item h="1" x="1964"/>
        <item h="1" x="974"/>
        <item h="1" x="2227"/>
        <item h="1" x="2250"/>
        <item h="1" x="1048"/>
        <item h="1" x="1772"/>
        <item h="1" x="586"/>
        <item h="1" x="1950"/>
        <item h="1" x="1797"/>
        <item h="1" x="2275"/>
        <item h="1" x="317"/>
        <item h="1" x="1215"/>
        <item h="1" x="1261"/>
        <item h="1" x="1268"/>
        <item h="1" x="1671"/>
        <item h="1" x="1475"/>
        <item h="1" x="1881"/>
        <item h="1" x="584"/>
        <item h="1" x="1545"/>
        <item h="1" x="1295"/>
        <item h="1" x="766"/>
        <item h="1" x="2004"/>
        <item h="1" x="1624"/>
        <item h="1" x="2167"/>
        <item h="1" x="417"/>
        <item h="1" x="2071"/>
        <item h="1" x="1824"/>
        <item h="1" x="228"/>
        <item h="1" x="1874"/>
        <item h="1" x="1432"/>
        <item h="1" x="1216"/>
        <item h="1" x="344"/>
        <item h="1" x="959"/>
        <item h="1" x="688"/>
        <item h="1" x="2110"/>
        <item h="1" x="2281"/>
        <item h="1" x="2015"/>
        <item h="1" x="377"/>
        <item h="1" x="899"/>
        <item h="1" x="1005"/>
        <item h="1" x="2009"/>
        <item h="1" x="1416"/>
        <item h="1" x="1942"/>
        <item h="1" x="2094"/>
        <item h="1" x="516"/>
        <item h="1" x="877"/>
        <item h="1" x="1932"/>
        <item h="1" x="1483"/>
        <item h="1" x="108"/>
        <item h="1" x="173"/>
        <item h="1" x="1193"/>
        <item h="1" x="2026"/>
        <item h="1" x="1951"/>
        <item h="1" x="508"/>
        <item h="1" x="840"/>
        <item h="1" x="1354"/>
        <item h="1" x="2229"/>
        <item h="1" x="185"/>
        <item h="1" x="851"/>
        <item h="1" x="553"/>
        <item h="1" x="1008"/>
        <item h="1" x="1608"/>
        <item h="1" x="841"/>
        <item h="1" x="808"/>
        <item h="1" x="1179"/>
        <item h="1" x="617"/>
        <item h="1" x="715"/>
        <item h="1" x="2157"/>
        <item h="1" x="1352"/>
        <item h="1" x="2158"/>
        <item h="1" x="1292"/>
        <item h="1" x="775"/>
        <item h="1" x="1734"/>
        <item h="1" x="850"/>
        <item h="1" x="231"/>
        <item h="1" x="702"/>
        <item h="1" x="220"/>
        <item h="1" x="2200"/>
        <item h="1" x="373"/>
        <item h="1" x="1635"/>
        <item h="1" x="285"/>
        <item h="1" x="2303"/>
        <item h="1" x="2173"/>
        <item h="1" x="548"/>
        <item h="1" x="890"/>
        <item h="1" x="982"/>
        <item h="1" x="1522"/>
        <item h="1" x="53"/>
        <item h="1" x="1467"/>
        <item h="1" x="186"/>
        <item h="1" x="230"/>
        <item h="1" x="1660"/>
        <item h="1" x="2256"/>
        <item h="1" x="1329"/>
        <item h="1" x="1175"/>
        <item h="1" x="212"/>
        <item h="1" x="272"/>
        <item h="1" x="326"/>
        <item h="1" x="1690"/>
        <item h="1" x="384"/>
        <item h="1" x="818"/>
        <item h="1" x="1518"/>
        <item h="1" x="1594"/>
        <item h="1" x="558"/>
        <item h="1" x="416"/>
        <item h="1" x="1760"/>
        <item h="1" x="476"/>
        <item h="1" x="332"/>
        <item h="1" x="658"/>
        <item h="1" x="1349"/>
        <item h="1" x="313"/>
        <item h="1" x="523"/>
        <item h="1" x="115"/>
        <item h="1" x="798"/>
        <item h="1" x="2238"/>
        <item h="1" x="1011"/>
        <item h="1" x="37"/>
        <item h="1" x="916"/>
        <item h="1" x="983"/>
        <item h="1" x="402"/>
        <item h="1" x="1297"/>
        <item h="1" x="1487"/>
        <item h="1" x="1239"/>
        <item h="1" x="1603"/>
        <item h="1" x="1087"/>
        <item h="1" x="1289"/>
        <item h="1" x="1288"/>
        <item h="1" x="1685"/>
        <item h="1" x="1656"/>
        <item h="1" x="445"/>
        <item h="1" x="327"/>
        <item h="1" x="221"/>
        <item h="1" x="408"/>
        <item h="1" x="2193"/>
        <item h="1" x="50"/>
        <item h="1" x="2067"/>
        <item h="1" x="1063"/>
        <item h="1" x="834"/>
        <item h="1" x="946"/>
        <item h="1" x="1567"/>
        <item h="1" x="1949"/>
        <item h="1" x="1435"/>
        <item h="1" x="897"/>
        <item h="1" x="800"/>
        <item h="1" x="1551"/>
        <item h="1" x="56"/>
        <item h="1" x="2082"/>
        <item h="1" x="664"/>
        <item h="1" x="1125"/>
        <item h="1" x="728"/>
        <item h="1" x="1585"/>
        <item h="1" x="2135"/>
        <item h="1" x="1542"/>
        <item h="1" x="1457"/>
        <item h="1" x="1806"/>
        <item h="1" x="1456"/>
        <item h="1" x="297"/>
        <item h="1" x="2111"/>
        <item h="1" x="1436"/>
        <item h="1" x="765"/>
        <item h="1" x="829"/>
        <item h="1" x="248"/>
        <item h="1" x="2222"/>
        <item h="1" x="526"/>
        <item h="1" x="2033"/>
        <item h="1" x="713"/>
        <item h="1" x="1013"/>
        <item h="1" x="1488"/>
        <item h="1" x="1870"/>
        <item h="1" x="1010"/>
        <item h="1" x="2129"/>
        <item h="1" x="1397"/>
        <item h="1" x="609"/>
        <item h="1" x="2077"/>
        <item h="1" x="1186"/>
        <item h="1" x="1726"/>
        <item h="1" x="1819"/>
        <item h="1" x="1051"/>
        <item h="1" x="366"/>
        <item h="1" x="1976"/>
        <item h="1" x="1484"/>
        <item h="1" x="1693"/>
        <item h="1" x="1294"/>
        <item h="1" x="1599"/>
        <item h="1" x="1570"/>
        <item h="1" x="1840"/>
        <item h="1" x="1365"/>
        <item h="1" x="2019"/>
        <item h="1" x="1164"/>
        <item h="1" x="1822"/>
        <item h="1" x="134"/>
        <item h="1" x="163"/>
        <item h="1" x="772"/>
        <item h="1" x="338"/>
        <item h="1" x="1763"/>
        <item h="1" x="2087"/>
        <item h="1" x="1812"/>
        <item h="1" x="2057"/>
        <item h="1" x="1664"/>
        <item h="1" x="731"/>
        <item h="1" x="2161"/>
        <item h="1" x="1833"/>
        <item h="1" x="281"/>
        <item h="1" x="1920"/>
        <item h="1" x="863"/>
        <item h="1" x="113"/>
        <item h="1" x="582"/>
        <item h="1" x="643"/>
        <item h="1" x="367"/>
        <item h="1" x="1916"/>
        <item h="1" x="2064"/>
        <item h="1" x="1078"/>
        <item h="1" x="1445"/>
        <item h="1" x="2109"/>
        <item h="1" x="847"/>
        <item h="1" x="572"/>
        <item h="1" x="74"/>
        <item h="1" x="638"/>
        <item h="1" x="1978"/>
        <item h="1" x="973"/>
        <item h="1" x="1023"/>
        <item h="1" x="1910"/>
        <item h="1" x="1845"/>
        <item h="1" x="477"/>
        <item h="1" x="2254"/>
        <item h="1" x="1617"/>
        <item h="1" x="1668"/>
        <item h="1" x="1642"/>
        <item h="1" x="561"/>
        <item h="1" x="169"/>
        <item h="1" x="150"/>
        <item h="1" x="621"/>
        <item h="1" x="1251"/>
        <item h="1" x="506"/>
        <item h="1" x="1837"/>
        <item h="1" x="807"/>
        <item h="1" x="2007"/>
        <item h="1" x="284"/>
        <item h="1" x="512"/>
        <item h="1" x="1784"/>
        <item h="1" x="2202"/>
        <item h="1" x="969"/>
        <item h="1" x="1238"/>
        <item h="1" x="1912"/>
        <item h="1" x="1041"/>
        <item h="1" x="1196"/>
        <item h="1" x="507"/>
        <item h="1" x="533"/>
        <item h="1" x="32"/>
        <item h="1" x="1056"/>
        <item h="1" x="1834"/>
        <item h="1" x="1106"/>
        <item h="1" x="595"/>
        <item h="1" x="167"/>
        <item h="1" x="86"/>
        <item h="1" x="1421"/>
        <item h="1" x="540"/>
        <item h="1" x="554"/>
        <item h="1" x="2240"/>
        <item h="1" x="100"/>
        <item h="1" x="1393"/>
        <item h="1" x="1102"/>
        <item h="1" x="1147"/>
        <item h="1" x="1496"/>
        <item h="1" x="1366"/>
        <item h="1" x="1343"/>
        <item h="1" x="233"/>
        <item h="1" x="362"/>
        <item h="1" x="149"/>
        <item h="1" x="1697"/>
        <item h="1" x="1394"/>
        <item h="1" x="478"/>
        <item h="1" x="2151"/>
        <item h="1" x="494"/>
        <item h="1" x="45"/>
        <item h="1" x="700"/>
        <item h="1" x="1029"/>
        <item h="1" x="1761"/>
        <item h="1" x="618"/>
        <item h="1" x="238"/>
        <item h="1" x="933"/>
        <item h="1" x="1820"/>
        <item h="1" x="791"/>
        <item h="1" x="1944"/>
        <item h="1" x="177"/>
        <item h="1" x="885"/>
        <item h="1" x="2051"/>
        <item h="1" x="9"/>
        <item h="1" x="543"/>
        <item h="1" x="1402"/>
        <item h="1" x="1425"/>
        <item h="1" x="737"/>
        <item h="1" x="343"/>
        <item h="1" x="1203"/>
        <item h="1" x="705"/>
        <item h="1" x="549"/>
        <item h="1" x="2075"/>
        <item h="1" x="1074"/>
        <item h="1" x="1084"/>
        <item h="1" x="2054"/>
        <item h="1" x="311"/>
        <item h="1" x="1886"/>
        <item h="1" x="1918"/>
        <item h="1" x="64"/>
        <item h="1" x="1322"/>
        <item h="1" x="1477"/>
        <item h="1" x="853"/>
        <item h="1" x="1967"/>
        <item h="1" x="2160"/>
        <item h="1" x="418"/>
        <item h="1" x="2170"/>
        <item h="1" x="629"/>
        <item h="1" x="903"/>
        <item h="1" x="2000"/>
        <item h="1" x="1827"/>
        <item h="1" x="330"/>
        <item h="1" x="208"/>
        <item h="1" x="1860"/>
        <item h="1" x="935"/>
        <item h="1" x="1526"/>
        <item h="1" x="60"/>
        <item h="1" x="704"/>
        <item h="1" x="2314"/>
        <item h="1" x="1071"/>
        <item h="1" x="1478"/>
        <item h="1" x="2106"/>
        <item h="1" x="1225"/>
        <item h="1" x="1301"/>
        <item h="1" x="2280"/>
        <item h="1" x="924"/>
        <item h="1" x="2114"/>
        <item h="1" x="490"/>
        <item h="1" x="1138"/>
        <item h="1" x="680"/>
        <item h="1" x="751"/>
        <item h="1" x="364"/>
        <item h="1" x="1565"/>
        <item h="1" x="2061"/>
        <item h="1" x="585"/>
        <item h="1" x="437"/>
        <item h="1" x="1977"/>
        <item h="1" x="1995"/>
        <item h="1" x="1427"/>
        <item h="1" x="460"/>
        <item h="1" x="1640"/>
        <item h="1" x="986"/>
        <item h="1" x="1993"/>
        <item h="1" x="952"/>
        <item h="1" x="252"/>
        <item h="1" x="738"/>
        <item h="1" x="1155"/>
        <item h="1" x="1482"/>
        <item h="1" x="62"/>
        <item h="1" x="1236"/>
        <item h="1" x="967"/>
        <item h="1" x="835"/>
        <item h="1" x="950"/>
        <item h="1" x="239"/>
        <item h="1" x="1780"/>
        <item h="1" x="2125"/>
        <item h="1" x="1555"/>
        <item h="1" x="1574"/>
        <item h="1" x="532"/>
        <item h="1" x="866"/>
        <item h="1" x="1649"/>
        <item h="1" x="2016"/>
        <item h="1" x="940"/>
        <item h="1" x="1891"/>
        <item h="1" x="1374"/>
        <item h="1" x="2133"/>
        <item h="1" x="118"/>
        <item h="1" x="1105"/>
        <item h="1" x="1595"/>
        <item h="1" x="349"/>
        <item h="1" x="339"/>
        <item h="1" x="687"/>
        <item h="1" x="919"/>
        <item h="1" x="1494"/>
        <item h="1" x="1966"/>
        <item h="1" x="1077"/>
        <item h="1" x="747"/>
        <item h="1" x="740"/>
        <item h="1" x="1629"/>
        <item h="1" x="773"/>
        <item h="1" x="1536"/>
        <item h="1" x="824"/>
        <item h="1" x="471"/>
        <item h="1" x="979"/>
        <item h="1" x="328"/>
        <item h="1" x="1613"/>
        <item h="1" x="289"/>
        <item h="1" x="225"/>
        <item h="1" x="2182"/>
        <item h="1" x="1085"/>
        <item h="1" x="497"/>
        <item h="1" x="1992"/>
        <item h="1" x="2264"/>
        <item h="1" x="1460"/>
        <item h="1" x="435"/>
        <item h="1" x="1755"/>
        <item h="1" x="1898"/>
        <item h="1" x="1171"/>
        <item h="1" x="17"/>
        <item h="1" x="1631"/>
        <item h="1" x="1887"/>
        <item h="1" x="304"/>
        <item h="1" x="1904"/>
        <item h="1" x="1588"/>
        <item h="1" x="2248"/>
        <item h="1" x="1853"/>
        <item h="1" x="1126"/>
        <item h="1" x="1896"/>
        <item h="1" x="1304"/>
        <item h="1" x="1988"/>
        <item h="1" x="1987"/>
        <item h="1" x="911"/>
        <item h="1" x="2234"/>
        <item h="1" x="1123"/>
        <item h="1" x="196"/>
        <item h="1" x="625"/>
        <item h="1" x="405"/>
        <item h="1" x="1986"/>
        <item h="1" x="403"/>
        <item h="1" x="279"/>
        <item h="1" x="1327"/>
        <item h="1" x="583"/>
        <item h="1" x="411"/>
        <item h="1" x="632"/>
        <item h="1" x="1150"/>
        <item h="1" x="665"/>
        <item h="1" x="2209"/>
        <item h="1" x="2042"/>
        <item h="1" x="2024"/>
        <item h="1" x="1969"/>
        <item h="1" x="1151"/>
        <item h="1" x="2155"/>
        <item h="1" x="1807"/>
        <item h="1" x="1358"/>
        <item h="1" x="1739"/>
        <item h="1" x="1252"/>
        <item h="1" x="1243"/>
        <item h="1" x="1068"/>
        <item h="1" x="1021"/>
        <item h="1" x="1527"/>
        <item h="1" x="2253"/>
        <item h="1" x="140"/>
        <item h="1" x="2217"/>
        <item h="1" x="1816"/>
        <item h="1" x="352"/>
        <item h="1" x="1655"/>
        <item h="1" x="795"/>
        <item h="1" x="1373"/>
        <item h="1" x="1131"/>
        <item h="1" x="1777"/>
        <item h="1" x="1927"/>
        <item h="1" x="2196"/>
        <item h="1" x="717"/>
        <item h="1" x="432"/>
        <item h="1" x="406"/>
        <item h="1" x="468"/>
        <item h="1" x="1956"/>
        <item h="1" x="33"/>
        <item h="1" x="995"/>
        <item h="1" x="762"/>
        <item h="1" x="114"/>
        <item h="1" x="623"/>
        <item h="1" x="1917"/>
        <item h="1" x="121"/>
        <item h="1" x="1710"/>
        <item h="1" x="341"/>
        <item h="1" x="1983"/>
        <item h="1" x="932"/>
        <item h="1" x="479"/>
        <item h="1" x="1159"/>
        <item h="1" x="242"/>
        <item h="1" x="529"/>
        <item h="1" x="243"/>
        <item h="1" x="1228"/>
        <item h="1" x="1191"/>
        <item h="1" x="1646"/>
        <item h="1" x="1893"/>
        <item h="1" x="1398"/>
        <item h="1" x="1405"/>
        <item h="1" x="729"/>
        <item h="1" x="1867"/>
        <item h="1" x="128"/>
        <item h="1" x="2205"/>
        <item h="1" x="1771"/>
        <item h="1" x="2030"/>
        <item h="1" x="1802"/>
        <item h="1" x="539"/>
        <item h="1" x="1036"/>
        <item h="1" x="1080"/>
        <item h="1" x="66"/>
        <item h="1" x="1188"/>
        <item h="1" x="1320"/>
        <item h="1" x="515"/>
        <item h="1" x="156"/>
        <item h="1" x="99"/>
        <item h="1" x="1140"/>
        <item h="1" x="1428"/>
        <item h="1" x="361"/>
        <item h="1" x="2233"/>
        <item h="1" x="748"/>
        <item h="1" x="670"/>
        <item h="1" x="984"/>
        <item h="1" x="1799"/>
        <item h="1" x="1377"/>
        <item h="1" x="994"/>
        <item h="1" x="2025"/>
        <item h="1" x="1308"/>
        <item h="1" x="562"/>
        <item h="1" x="1814"/>
        <item h="1" x="1925"/>
        <item h="1" x="613"/>
        <item h="1" x="2258"/>
        <item h="1" x="1206"/>
        <item h="1" x="1854"/>
        <item h="1" x="76"/>
        <item h="1" x="383"/>
        <item h="1" x="971"/>
        <item h="1" x="464"/>
        <item h="1" x="703"/>
        <item h="1" x="2038"/>
        <item h="1" x="1954"/>
        <item h="1" x="379"/>
        <item h="1" x="2120"/>
        <item h="1" x="676"/>
        <item h="1" x="54"/>
        <item h="1" x="1194"/>
        <item h="1" x="1706"/>
        <item h="1" x="2165"/>
        <item h="1" x="817"/>
        <item h="1" x="1598"/>
        <item h="1" x="393"/>
        <item h="1" x="699"/>
        <item h="1" x="63"/>
        <item h="1" x="52"/>
        <item h="1" x="11"/>
        <item h="1" x="1903"/>
        <item h="1" x="650"/>
        <item h="1" x="2279"/>
        <item h="1" x="868"/>
        <item h="1" x="1935"/>
        <item h="1" x="1024"/>
        <item h="1" x="2298"/>
        <item h="1" x="1756"/>
        <item h="1" x="1168"/>
        <item h="1" x="1387"/>
        <item h="1" x="93"/>
        <item h="1" x="473"/>
        <item h="1" x="1330"/>
        <item h="1" x="496"/>
        <item h="1" x="396"/>
        <item h="1" x="985"/>
        <item h="1" x="1851"/>
        <item h="1" x="2023"/>
        <item h="1" x="2199"/>
        <item h="1" x="796"/>
        <item h="1" x="1207"/>
        <item h="1" x="649"/>
        <item h="1" x="148"/>
        <item h="1" x="2081"/>
        <item h="1" x="440"/>
        <item h="1" x="1794"/>
        <item h="1" x="1596"/>
        <item h="1" x="2284"/>
        <item h="1" x="1448"/>
        <item h="1" x="1464"/>
        <item h="1" x="614"/>
        <item h="1" x="1075"/>
        <item h="1" x="350"/>
        <item h="1" x="755"/>
        <item h="1" x="1998"/>
        <item h="1" x="1333"/>
        <item h="1" x="2149"/>
        <item h="1" x="2113"/>
        <item h="1" x="551"/>
        <item h="1" x="470"/>
        <item h="1" x="1905"/>
        <item h="1" x="1007"/>
        <item h="1" x="1223"/>
        <item h="1" x="1883"/>
        <item h="1" x="810"/>
        <item h="1" x="123"/>
        <item h="1" x="637"/>
        <item h="1" x="1868"/>
        <item h="1" x="1779"/>
        <item h="1" x="241"/>
        <item h="1" x="1630"/>
        <item h="1" x="365"/>
        <item h="1" x="2028"/>
        <item h="1" x="2192"/>
        <item h="1" x="1318"/>
        <item h="1" x="1965"/>
        <item h="1" x="420"/>
        <item h="1" x="541"/>
        <item h="1" x="1878"/>
        <item h="1" x="1271"/>
        <item h="1" x="1462"/>
        <item h="1" x="1889"/>
        <item h="1" x="390"/>
        <item h="1" x="2146"/>
        <item h="1" x="1305"/>
        <item h="1" x="1116"/>
        <item h="1" x="1076"/>
        <item h="1" x="71"/>
        <item h="1" x="2068"/>
        <item h="1" x="1610"/>
        <item h="1" x="1137"/>
        <item h="1" x="1832"/>
        <item h="1" x="1117"/>
        <item h="1" x="399"/>
        <item h="1" x="644"/>
        <item h="1" x="1286"/>
        <item h="1" x="229"/>
        <item h="1" x="542"/>
        <item h="1" x="337"/>
        <item h="1" x="124"/>
        <item h="1" x="1492"/>
        <item h="1" x="2223"/>
        <item h="1" x="1900"/>
        <item h="1" x="838"/>
        <item h="1" x="2262"/>
        <item h="1" x="1957"/>
        <item h="1" x="2215"/>
        <item h="1" x="1328"/>
        <item h="1" x="1857"/>
        <item h="1" x="205"/>
        <item h="1" x="2154"/>
        <item h="1" x="2201"/>
        <item h="1" x="404"/>
        <item h="1" x="91"/>
        <item h="1" x="1485"/>
        <item h="1" x="24"/>
        <item h="1" x="902"/>
        <item h="1" x="2211"/>
        <item h="1" x="734"/>
        <item h="1" x="1054"/>
        <item h="1" x="1347"/>
        <item h="1" x="1622"/>
        <item h="1" x="107"/>
        <item h="1" x="706"/>
        <item h="1" x="1212"/>
        <item h="1" x="1154"/>
        <item h="1" x="872"/>
        <item h="1" x="422"/>
        <item h="1" x="779"/>
        <item h="1" x="2036"/>
        <item h="1" x="1026"/>
        <item h="1" x="1677"/>
        <item h="1" x="2176"/>
        <item h="1" x="334"/>
        <item h="1" x="1984"/>
        <item h="1" x="756"/>
        <item h="1" x="1408"/>
        <item h="1" x="531"/>
        <item h="1" x="947"/>
        <item h="1" x="144"/>
        <item h="1" x="837"/>
        <item h="1" x="1073"/>
        <item h="1" x="1573"/>
        <item h="1" x="244"/>
        <item h="1" x="2195"/>
        <item h="1" x="44"/>
        <item h="1" x="2244"/>
        <item h="1" x="1406"/>
        <item h="1" x="565"/>
        <item h="1" x="1248"/>
        <item h="1" x="2166"/>
        <item h="1" x="23"/>
        <item h="1" x="1666"/>
        <item h="1" x="956"/>
        <item h="1" x="294"/>
        <item h="1" x="264"/>
        <item h="1" x="2011"/>
        <item h="1" x="265"/>
        <item h="1" x="631"/>
        <item h="1" x="290"/>
        <item h="1" x="222"/>
        <item h="1" x="1303"/>
        <item h="1" x="2185"/>
        <item h="1" x="948"/>
        <item h="1" x="325"/>
        <item h="1" x="1282"/>
        <item h="1" x="1379"/>
        <item h="1" x="612"/>
        <item h="1" x="865"/>
        <item h="1" x="597"/>
        <item h="1" x="666"/>
        <item h="1" x="2287"/>
        <item h="1" x="1038"/>
        <item h="1" x="1313"/>
        <item h="1" x="560"/>
        <item h="1" x="266"/>
        <item h="1" x="2102"/>
        <item h="1" x="1244"/>
        <item h="1" x="1808"/>
        <item h="1" x="1420"/>
        <item h="1" x="1174"/>
        <item h="1" x="596"/>
        <item h="1" x="298"/>
        <item h="1" x="2127"/>
        <item h="1" x="2330"/>
        <item h="1" x="1463"/>
        <item h="1" x="2299"/>
        <item h="1" x="1549"/>
        <item h="1" x="423"/>
        <item h="1" x="1643"/>
        <item h="1" x="1552"/>
        <item h="1" x="1220"/>
        <item h="1" x="1688"/>
        <item h="1" x="195"/>
        <item h="1" x="1627"/>
        <item h="1" x="758"/>
        <item h="1" x="2311"/>
        <item h="1" x="48"/>
        <item h="1" x="1732"/>
        <item h="1" x="1065"/>
        <item h="1" x="909"/>
        <item h="1" x="1143"/>
        <item h="1" x="891"/>
        <item h="1" x="356"/>
        <item h="1" x="13"/>
        <item h="1" x="2047"/>
        <item h="1" x="2321"/>
        <item h="1" x="69"/>
        <item h="1" x="503"/>
        <item h="1" x="1250"/>
        <item h="1" x="660"/>
        <item h="1" x="1030"/>
        <item h="1" x="346"/>
        <item h="1" x="1192"/>
        <item h="1" x="1062"/>
        <item h="1" x="106"/>
        <item h="1" x="168"/>
        <item h="1" x="981"/>
        <item h="1" x="472"/>
        <item h="1" x="218"/>
        <item h="1" x="104"/>
        <item h="1" x="1359"/>
        <item h="1" x="823"/>
        <item h="1" x="187"/>
        <item h="1" x="130"/>
        <item h="1" x="2148"/>
        <item h="1" x="953"/>
        <item h="1" x="606"/>
        <item h="1" x="1055"/>
        <item h="1" x="1391"/>
        <item h="1" x="1332"/>
        <item h="1" x="1113"/>
        <item h="1" x="1165"/>
        <item h="1" x="206"/>
        <item h="1" x="2159"/>
        <item h="1" x="980"/>
        <item h="1" x="1169"/>
        <item h="1" x="1751"/>
        <item h="1" x="594"/>
        <item h="1" x="604"/>
        <item h="1" x="1645"/>
        <item h="1" x="931"/>
        <item h="1" x="757"/>
        <item h="1" x="174"/>
        <item h="1" x="315"/>
        <item h="1" x="518"/>
        <item h="1" x="1132"/>
        <item h="1" x="1531"/>
        <item h="1" x="1247"/>
        <item h="1" x="2226"/>
        <item h="1" x="400"/>
        <item h="1" x="648"/>
        <item h="1" x="1316"/>
        <item h="1" x="2021"/>
        <item h="1" x="469"/>
        <item h="1" x="1673"/>
        <item h="1" x="126"/>
        <item h="1" x="1263"/>
        <item h="1" x="80"/>
        <item h="1" x="370"/>
        <item h="1" x="567"/>
        <item h="1" x="1173"/>
        <item h="1" x="1994"/>
        <item h="1" x="2103"/>
        <item h="1" x="1386"/>
        <item h="1" x="1661"/>
        <item h="1" x="1829"/>
        <item h="1" x="2171"/>
        <item h="1" x="452"/>
        <item h="1" x="192"/>
        <item h="1" x="1553"/>
        <item h="1" x="1447"/>
        <item h="1" x="1789"/>
        <item h="1" x="601"/>
        <item h="1" x="1702"/>
        <item h="1" x="378"/>
        <item h="1" x="976"/>
        <item h="1" x="607"/>
        <item h="1" x="202"/>
        <item h="1" x="754"/>
        <item h="1" x="1639"/>
        <item h="1" x="483"/>
        <item h="1" x="2065"/>
        <item h="1" x="2112"/>
        <item h="1" x="635"/>
        <item h="1" x="2228"/>
        <item h="1" x="293"/>
        <item h="1" x="701"/>
        <item h="1" x="671"/>
        <item h="1" x="975"/>
        <item h="1" x="1979"/>
        <item h="1" x="1712"/>
        <item h="1" x="2318"/>
        <item h="1" x="2282"/>
        <item h="1" x="90"/>
        <item h="1" x="2290"/>
        <item h="1" x="1813"/>
        <item h="1" x="1020"/>
        <item h="1" x="201"/>
        <item h="1" x="2162"/>
        <item h="1" x="1735"/>
        <item h="1" x="1628"/>
        <item h="1" x="801"/>
        <item h="1" x="2031"/>
        <item h="1" x="1861"/>
        <item h="1" x="55"/>
        <item h="1" x="1745"/>
        <item h="1" x="1258"/>
        <item h="1" x="2191"/>
        <item h="1" x="475"/>
        <item h="1" x="2063"/>
        <item h="1" x="194"/>
        <item h="1" x="1530"/>
        <item h="1" x="1535"/>
        <item h="1" x="1355"/>
        <item h="1" x="1809"/>
        <item h="1" x="2292"/>
        <item h="1" x="1187"/>
        <item h="1" x="1423"/>
        <item h="1" x="1680"/>
        <item h="1" x="1514"/>
        <item h="1" x="1681"/>
        <item h="1" x="1738"/>
        <item h="1" x="261"/>
        <item h="1" x="1828"/>
        <item h="1" x="1378"/>
        <item h="1" x="207"/>
        <item h="1" x="2259"/>
        <item h="1" x="1543"/>
        <item h="1" x="1670"/>
        <item h="1" x="1348"/>
        <item h="1" x="273"/>
        <item h="1" x="725"/>
        <item h="1" x="787"/>
        <item h="1" x="40"/>
        <item h="1" x="448"/>
        <item h="1" x="1781"/>
        <item h="1" x="1703"/>
        <item h="1" x="1417"/>
        <item h="1" x="1047"/>
        <item h="1" x="1124"/>
        <item h="1" x="116"/>
        <item h="1" x="1183"/>
        <item h="1" x="1696"/>
        <item h="1" x="1052"/>
        <item h="1" x="1915"/>
        <item h="1" x="1334"/>
        <item h="1" x="164"/>
        <item h="1" x="1277"/>
        <item h="1" x="2076"/>
        <item h="1" x="958"/>
        <item h="1" x="1557"/>
        <item h="1" x="1787"/>
        <item h="1" x="320"/>
        <item h="1" x="1855"/>
        <item h="1" x="1367"/>
        <item h="1" x="988"/>
        <item h="1" x="318"/>
        <item h="1" x="2130"/>
        <item h="1" x="331"/>
        <item h="1" x="258"/>
        <item h="1" x="573"/>
        <item h="1" x="761"/>
        <item h="1" x="307"/>
        <item h="1" x="348"/>
        <item h="1" x="862"/>
        <item h="1" x="1523"/>
        <item h="1" x="590"/>
        <item h="1" x="908"/>
        <item h="1" x="474"/>
        <item h="1" x="1264"/>
        <item h="1" x="2085"/>
        <item h="1" x="1921"/>
        <item h="1" x="165"/>
        <item h="1" x="463"/>
        <item h="1" x="314"/>
        <item h="1" x="1382"/>
        <item h="1" x="552"/>
        <item h="1" x="1913"/>
        <item h="1" x="661"/>
        <item h="1" x="485"/>
        <item h="1" x="1178"/>
        <item h="1" x="70"/>
        <item h="1" x="31"/>
        <item h="1" x="889"/>
        <item h="1" x="182"/>
        <item h="1" x="2255"/>
        <item h="1" x="1184"/>
        <item h="1" x="1620"/>
        <item h="1" x="480"/>
        <item h="1" x="357"/>
        <item h="1" x="1924"/>
        <item h="1" x="1002"/>
        <item h="1" x="1609"/>
        <item h="1" x="68"/>
        <item h="1" x="1804"/>
        <item h="1" x="1419"/>
        <item h="1" x="1281"/>
        <item h="1" x="1072"/>
        <item h="1" x="428"/>
        <item h="1" x="2050"/>
        <item h="1" x="2122"/>
        <item h="1" x="1614"/>
        <item h="1" x="16"/>
        <item h="1" x="2137"/>
        <item h="1" x="989"/>
        <item h="1" x="1110"/>
        <item h="1" x="1269"/>
        <item h="1" x="2206"/>
        <item h="1" x="1647"/>
        <item h="1" x="79"/>
        <item h="1" x="763"/>
        <item h="1" x="179"/>
        <item h="1" x="224"/>
        <item h="1" x="2043"/>
        <item h="1" x="504"/>
        <item h="1" x="669"/>
        <item h="1" x="1253"/>
        <item h="1" x="2213"/>
        <item h="1" x="730"/>
        <item h="1" x="917"/>
        <item h="1" x="421"/>
        <item h="1" x="1342"/>
        <item h="1" x="681"/>
        <item h="1" x="1869"/>
        <item h="1" x="854"/>
        <item h="1" x="1451"/>
        <item h="1" x="227"/>
        <item h="1" x="514"/>
        <item h="1" x="234"/>
        <item h="1" x="2052"/>
        <item h="1" x="774"/>
        <item h="1" x="2083"/>
        <item h="1" x="2267"/>
        <item h="1" x="1572"/>
        <item h="1" x="1368"/>
        <item h="1" x="257"/>
        <item h="1" x="141"/>
        <item h="1" x="197"/>
        <item h="1" x="1844"/>
        <item h="1" x="2088"/>
        <item h="1" x="782"/>
        <item h="1" x="214"/>
        <item h="1" x="1931"/>
        <item h="1" x="1648"/>
        <item h="1" x="2237"/>
        <item h="1" x="968"/>
        <item h="1" x="1022"/>
        <item h="1" x="1455"/>
        <item h="1" x="1897"/>
        <item h="1" x="682"/>
        <item h="1" x="1399"/>
        <item h="1" x="395"/>
        <item h="1" x="342"/>
        <item h="1" x="499"/>
        <item h="1" x="619"/>
        <item h="1" x="1707"/>
        <item h="1" x="495"/>
        <item h="1" x="645"/>
        <item h="1" x="1339"/>
        <item h="1" x="97"/>
        <item h="1" x="1395"/>
        <item h="1" x="2243"/>
        <item h="1" x="900"/>
        <item h="1" x="1773"/>
        <item h="1" x="746"/>
        <item h="1" x="2123"/>
        <item h="1" x="2105"/>
        <item h="1" x="739"/>
        <item h="1" x="198"/>
        <item h="1" x="962"/>
        <item h="1" x="1388"/>
        <item h="1" x="2300"/>
        <item h="1" x="465"/>
        <item h="1" x="1550"/>
        <item h="1" x="2271"/>
        <item h="1" x="2044"/>
        <item h="1" x="881"/>
        <item h="1" x="278"/>
        <item h="1" x="1016"/>
        <item h="1" x="675"/>
        <item h="1" x="1515"/>
        <item h="1" x="1907"/>
        <item h="1" x="2152"/>
        <item h="1" x="789"/>
        <item h="1" x="385"/>
        <item h="1" x="292"/>
        <item h="1" x="1472"/>
        <item h="1" x="546"/>
        <item h="1" x="1217"/>
        <item h="1" x="1434"/>
        <item h="1" x="1743"/>
        <item h="1" x="893"/>
        <item h="1" x="117"/>
        <item h="1" x="1982"/>
        <item h="1" x="1079"/>
        <item h="1" x="19"/>
        <item h="1" x="1888"/>
        <item h="1" x="726"/>
        <item h="1" x="316"/>
        <item h="1" x="1233"/>
        <item h="1" x="945"/>
        <item h="1" x="1788"/>
        <item h="1" x="2231"/>
        <item h="1" x="1783"/>
        <item h="1" x="175"/>
        <item h="1" x="2188"/>
        <item h="1" x="2312"/>
        <item h="1" x="442"/>
        <item h="1" x="1219"/>
        <item h="1" x="1453"/>
        <item h="1" x="129"/>
        <item h="1" x="603"/>
        <item h="1" x="1335"/>
        <item h="1" x="2164"/>
        <item h="1" x="580"/>
        <item h="1" x="1519"/>
        <item h="1" x="1800"/>
        <item h="1" x="1331"/>
        <item h="1" x="812"/>
        <item h="1" x="1752"/>
        <item h="1" x="998"/>
        <item h="1" x="436"/>
        <item h="1" x="351"/>
        <item h="1" x="2327"/>
        <item h="1" x="2239"/>
        <item h="1" x="424"/>
        <item h="1" x="413"/>
        <item h="1" x="193"/>
        <item h="1" x="1157"/>
        <item h="1" x="1709"/>
        <item h="1" x="2143"/>
        <item h="1" x="996"/>
        <item h="1" x="1884"/>
        <item h="1" x="2293"/>
        <item h="1" x="520"/>
        <item h="1" x="2245"/>
        <item h="1" x="1589"/>
        <item h="1" x="1389"/>
        <item h="1" x="904"/>
        <item h="1" x="1042"/>
        <item h="1" x="1586"/>
        <item h="1" x="2291"/>
        <item h="1" x="2092"/>
        <item h="1" x="1701"/>
        <item h="1" x="718"/>
        <item h="1" x="1471"/>
        <item h="1" x="78"/>
        <item h="1" x="1968"/>
        <item h="1" x="438"/>
        <item h="1" x="1037"/>
        <item h="1" x="2276"/>
        <item h="1" x="888"/>
        <item h="1" x="1700"/>
        <item h="1" x="852"/>
        <item h="1" x="1880"/>
        <item h="1" x="1762"/>
        <item h="1" x="2328"/>
        <item h="1" x="1232"/>
        <item h="1" x="1149"/>
        <item h="1" x="2257"/>
        <item h="1" x="2268"/>
        <item h="1" x="2096"/>
        <item h="1" x="2062"/>
        <item h="1" x="77"/>
        <item h="1" x="2329"/>
        <item h="1" x="873"/>
        <item h="1" x="1721"/>
        <item h="1" x="1825"/>
        <item h="1" x="1778"/>
        <item h="1" x="35"/>
        <item h="1" x="577"/>
        <item h="1" x="1505"/>
        <item h="1" x="1356"/>
        <item h="1" x="1275"/>
        <item h="1" x="2295"/>
        <item h="1" x="2098"/>
        <item h="1" x="780"/>
        <item h="1" x="1815"/>
        <item h="1" x="610"/>
        <item h="1" x="1481"/>
        <item h="1" x="1385"/>
        <item h="1" x="1502"/>
        <item h="1" x="1621"/>
        <item h="1" x="895"/>
        <item h="1" x="392"/>
        <item h="1" x="280"/>
        <item h="1" x="1103"/>
        <item h="1" x="1796"/>
        <item h="1" x="1201"/>
        <item h="1" x="2005"/>
        <item h="1" x="1597"/>
        <item h="1" x="501"/>
        <item h="1" x="513"/>
        <item h="1" x="598"/>
        <item h="1" x="1231"/>
        <item h="1" x="1619"/>
        <item h="1" x="1152"/>
        <item h="1" x="505"/>
        <item h="1" x="2116"/>
        <item h="1" x="498"/>
        <item h="1" x="776"/>
        <item h="1" x="1066"/>
        <item h="1" x="517"/>
        <item h="1" x="1769"/>
        <item h="1" x="1546"/>
        <item h="1" x="833"/>
        <item h="1" x="686"/>
        <item h="1" x="804"/>
        <item h="1" x="522"/>
        <item h="1" x="1177"/>
        <item h="1" x="1411"/>
        <item h="1" x="1695"/>
        <item h="1" x="1293"/>
        <item h="1" x="301"/>
        <item h="1" x="1730"/>
        <item h="1" x="697"/>
        <item h="1" x="825"/>
        <item h="1" x="1444"/>
        <item h="1" x="209"/>
        <item h="1" x="82"/>
        <item h="1" x="2278"/>
        <item h="1" x="1985"/>
        <item h="1" x="1528"/>
        <item h="1" x="1403"/>
        <item h="1" x="1364"/>
        <item h="1" x="1224"/>
        <item h="1" x="1446"/>
        <item h="1" x="2266"/>
        <item h="1" x="803"/>
        <item h="1" x="1875"/>
        <item h="1" x="1442"/>
        <item h="1" x="857"/>
        <item h="1" x="2241"/>
        <item h="1" x="663"/>
        <item h="1" x="1255"/>
        <item h="1" x="443"/>
        <item h="1" x="802"/>
        <item h="1" x="1826"/>
        <item h="1" x="1791"/>
        <item h="1" x="1500"/>
        <item h="1" x="2307"/>
        <item h="1" x="659"/>
        <item h="1" x="1975"/>
        <item h="1" x="861"/>
        <item h="1" x="336"/>
        <item h="1" x="743"/>
        <item h="1" x="1161"/>
        <item h="1" x="2210"/>
        <item h="1" x="1044"/>
        <item h="1" x="592"/>
        <item h="1" x="1285"/>
        <item h="1" x="1459"/>
        <item h="1" x="1859"/>
        <item h="1" x="564"/>
        <item h="1" x="61"/>
        <item h="1" x="2263"/>
        <item h="1" x="1380"/>
        <item h="1" x="1229"/>
        <item h="1" x="1607"/>
        <item h="1" x="1129"/>
        <item h="1" x="1766"/>
        <item h="1" x="530"/>
        <item h="1" x="1591"/>
        <item h="1" x="842"/>
        <item h="1" x="1742"/>
        <item h="1" x="538"/>
        <item h="1" x="707"/>
        <item h="1" x="937"/>
        <item h="1" x="2326"/>
        <item h="1" x="1426"/>
        <item h="1" x="568"/>
        <item h="1" x="1674"/>
        <item h="1" x="1908"/>
        <item h="1" x="1362"/>
        <item h="1" x="858"/>
        <item h="1" x="333"/>
        <item h="1" x="88"/>
        <item h="1" x="1107"/>
        <item h="1" x="1749"/>
        <item h="1" x="826"/>
        <item h="1" x="735"/>
        <item h="1" x="1657"/>
        <item h="1" x="251"/>
        <item h="1" x="0"/>
        <item h="1" x="1659"/>
        <item h="1" x="593"/>
        <item h="1" x="1724"/>
        <item h="1" x="856"/>
        <item h="1" x="641"/>
        <item h="1" x="1401"/>
        <item h="1" x="1556"/>
        <item h="1" x="1346"/>
        <item h="1" x="1319"/>
        <item h="1" x="2020"/>
        <item h="1" x="176"/>
        <item h="1" x="3"/>
        <item h="1" x="1226"/>
        <item h="1" x="1684"/>
        <item h="1" x="412"/>
        <item h="1" x="2302"/>
        <item h="1" x="368"/>
        <item h="1" x="1118"/>
        <item h="1" x="58"/>
        <item h="1" x="1650"/>
        <item h="1" x="1325"/>
        <item h="1" x="1357"/>
        <item h="1" x="1383"/>
        <item h="1" x="1458"/>
        <item h="1" x="2074"/>
        <item h="1" x="217"/>
        <item h="1" x="1060"/>
        <item h="1" x="1440"/>
        <item h="1" x="2189"/>
        <item h="1" x="750"/>
        <item h="1" x="1626"/>
        <item h="1" x="647"/>
        <item h="1" x="912"/>
        <item h="1" x="1414"/>
        <item h="1" x="1930"/>
        <item h="1" x="2184"/>
        <item h="1" x="83"/>
        <item h="1" x="277"/>
        <item h="1" x="1491"/>
        <item h="1" x="2177"/>
        <item h="1" x="223"/>
        <item h="1" x="1704"/>
        <item h="1" x="887"/>
        <item h="1" x="1864"/>
        <item h="1" x="683"/>
        <item h="1" x="1501"/>
        <item h="1" x="340"/>
        <item h="1" x="769"/>
        <item h="1" x="1961"/>
        <item h="1" x="2027"/>
        <item h="1" x="2190"/>
        <item h="1" x="2041"/>
        <item h="1" x="2093"/>
        <item h="1" x="110"/>
        <item h="1" x="793"/>
        <item h="1" x="2313"/>
        <item h="1" x="1636"/>
        <item h="1" x="299"/>
        <item h="1" x="2080"/>
        <item h="1" x="1001"/>
        <item h="1" x="1798"/>
        <item h="1" x="1713"/>
        <item h="1" x="2124"/>
        <item h="1" x="578"/>
        <item h="1" x="2003"/>
        <item h="1" x="1708"/>
        <item h="1" x="2305"/>
        <item h="1" x="673"/>
        <item h="1" x="711"/>
        <item h="1" x="1235"/>
        <item h="1" x="1634"/>
        <item h="1" x="884"/>
        <item h="1" x="1181"/>
        <item h="1" x="487"/>
        <item h="1" x="1326"/>
        <item h="1" x="2108"/>
        <item h="1" x="620"/>
        <item h="1" x="1731"/>
        <item h="1" x="2304"/>
        <item h="1" x="1082"/>
        <item h="1" x="136"/>
        <item h="1" x="4"/>
        <item h="1" x="1340"/>
        <item h="1" x="797"/>
        <item h="1" x="1210"/>
        <item h="1" x="736"/>
        <item h="1" x="977"/>
        <item h="1" x="300"/>
        <item h="1" x="1963"/>
        <item h="1" x="1474"/>
        <item h="1" x="1847"/>
        <item h="1" x="250"/>
        <item h="1" x="588"/>
        <item h="1" x="1283"/>
        <item h="1" x="189"/>
        <item h="1" x="1133"/>
        <item h="1" x="843"/>
        <item h="1" x="839"/>
        <item h="1" x="963"/>
        <item h="1" x="1111"/>
        <item h="1" x="920"/>
        <item h="1" x="1890"/>
        <item h="1" x="2323"/>
        <item h="1" x="2078"/>
        <item h="1" x="524"/>
        <item h="1" x="1089"/>
        <item h="1" x="1278"/>
        <item h="1" x="722"/>
        <item h="1" x="2048"/>
        <item h="1" x="1291"/>
        <item h="1" x="1803"/>
        <item h="1" x="997"/>
        <item h="1" x="764"/>
        <item h="1" x="742"/>
        <item h="1" x="449"/>
        <item h="1" x="1955"/>
        <item h="1" x="1516"/>
        <item h="1" x="1948"/>
        <item h="1" x="2134"/>
        <item h="1" x="1811"/>
        <item h="1" x="1100"/>
        <item h="1" x="1376"/>
        <item h="1" x="2090"/>
        <item h="1" x="1539"/>
        <item h="1" x="589"/>
        <item h="1" x="1970"/>
        <item h="1" x="1429"/>
        <item h="1" x="2132"/>
        <item h="1" x="1590"/>
        <item h="1" x="914"/>
        <item h="1" x="215"/>
        <item h="1" x="922"/>
        <item h="1" x="1618"/>
        <item h="1" x="1952"/>
        <item h="1" x="906"/>
        <item h="1" x="288"/>
        <item h="1" x="456"/>
        <item h="1" x="1615"/>
        <item h="1" x="1511"/>
        <item h="1" x="14"/>
        <item h="1" x="2180"/>
        <item h="1" x="2139"/>
        <item h="1" x="245"/>
        <item h="1" x="237"/>
        <item h="1" x="1489"/>
        <item h="1" x="1433"/>
        <item h="1" x="1577"/>
        <item h="1" x="1576"/>
        <item h="1" x="1160"/>
        <item h="1" x="1953"/>
        <item h="1" x="171"/>
        <item h="1" x="1678"/>
        <item h="1" x="1725"/>
        <item h="1" x="1672"/>
        <item h="1" x="1415"/>
        <item h="1" x="537"/>
        <item h="1" x="2119"/>
        <item h="1" x="1974"/>
        <item h="1" x="1480"/>
        <item h="1" x="1369"/>
        <item h="1" x="1400"/>
        <item h="1" x="527"/>
        <item h="1" x="57"/>
        <item h="1" x="1612"/>
        <item h="1" x="461"/>
        <item h="1" x="1973"/>
        <item h="1" x="1410"/>
        <item h="1" x="2308"/>
        <item h="1" x="1290"/>
        <item h="1" x="2316"/>
        <item h="1" x="446"/>
        <item h="1" x="1999"/>
        <item h="1" x="1651"/>
        <item h="1" x="928"/>
        <item h="1" x="1199"/>
        <item h="1" x="1315"/>
        <item h="1" x="723"/>
        <item h="1" x="1717"/>
        <item h="1" x="1222"/>
        <item h="1" x="1057"/>
        <item h="1" x="760"/>
        <item h="1" x="957"/>
        <item h="1" x="491"/>
        <item h="1" x="1081"/>
        <item h="1" x="1441"/>
        <item h="1" x="2013"/>
        <item h="1" x="1019"/>
        <item h="1" x="1972"/>
        <item h="1" x="550"/>
        <item h="1" x="1506"/>
        <item h="1" x="1758"/>
        <item h="1" x="1909"/>
        <item h="1" x="2121"/>
        <item h="1" x="493"/>
        <item h="1" x="2029"/>
        <item h="1" x="615"/>
        <item h="1" x="59"/>
        <item h="1" x="1136"/>
        <item h="1" x="896"/>
        <item h="1" x="654"/>
        <item h="1" x="1510"/>
        <item h="1" x="260"/>
        <item h="1" x="2286"/>
        <item h="1" x="1611"/>
        <item h="1" x="444"/>
        <item h="1" x="2236"/>
        <item h="1" x="1069"/>
        <item h="1" x="2232"/>
        <item h="1" x="1571"/>
        <item h="1" x="767"/>
        <item h="1" x="1437"/>
        <item h="1" x="1583"/>
        <item h="1" x="21"/>
        <item h="1" x="827"/>
        <item h="1" x="1245"/>
        <item h="1" x="1153"/>
        <item h="1" x="481"/>
        <item h="1" x="2037"/>
        <item h="1" x="915"/>
        <item h="1" x="1122"/>
        <item h="1" x="1468"/>
        <item h="1" x="1960"/>
        <item h="1" x="178"/>
        <item h="1" x="2056"/>
        <item h="1" x="910"/>
        <item h="1" x="1189"/>
        <item h="1" x="296"/>
        <item h="1" x="1740"/>
        <item h="1" x="684"/>
        <item h="1" x="816"/>
        <item h="1" x="820"/>
        <item h="1" x="1929"/>
        <item h="1" x="482"/>
        <item h="1" x="1901"/>
        <item h="1" x="622"/>
        <item h="1" x="677"/>
        <item h="1" x="753"/>
        <item h="1" x="1370"/>
        <item h="1" x="1095"/>
        <item h="1" x="1254"/>
        <item h="1" x="1584"/>
        <item h="1" x="698"/>
        <item h="1" x="927"/>
        <item h="1" x="579"/>
        <item h="1" x="226"/>
        <item h="1" x="923"/>
        <item h="1" x="354"/>
        <item h="1" x="1705"/>
        <item h="1" x="355"/>
        <item h="1" x="2174"/>
        <item h="1" x="563"/>
        <item h="1" x="458"/>
        <item h="1" x="324"/>
        <item h="1" x="166"/>
        <item h="1" x="1564"/>
        <item h="1" x="2285"/>
        <item h="1" x="678"/>
        <item h="1" x="626"/>
        <item h="1" x="1606"/>
        <item h="1" x="536"/>
        <item h="1" x="462"/>
        <item h="1" x="2283"/>
        <item h="1" x="867"/>
        <item h="1" x="608"/>
        <item h="1" x="569"/>
        <item h="1" x="2274"/>
        <item h="1" x="105"/>
        <item h="1" x="1176"/>
        <item h="1" x="1273"/>
        <item h="1" x="1190"/>
        <item h="1" x="1336"/>
        <item h="1" x="745"/>
        <item h="1" x="1687"/>
        <item h="1" x="1852"/>
        <item h="1" x="2089"/>
        <item h="1" x="2055"/>
        <item h="1" x="2131"/>
        <item h="1" x="1267"/>
        <item h="1" x="2251"/>
        <item h="1" x="2207"/>
        <item h="1" x="1939"/>
        <item h="1" x="302"/>
        <item h="1" x="1317"/>
        <item h="1" x="1856"/>
        <item h="1" x="2294"/>
        <item h="1" x="591"/>
        <item h="1" x="1862"/>
        <item h="1" x="2101"/>
        <item h="1" x="2246"/>
        <item h="1" x="819"/>
        <item h="1" x="394"/>
        <item h="1" x="1182"/>
        <item h="1" x="1757"/>
        <item h="1" x="1540"/>
        <item h="1" x="2091"/>
        <item h="1" x="447"/>
        <item h="1" x="1208"/>
        <item h="1" x="500"/>
        <item h="1" x="204"/>
        <item h="1" x="425"/>
        <item h="1" x="287"/>
        <item h="1" x="2008"/>
        <item h="1" x="778"/>
        <item h="1" x="275"/>
        <item h="1" x="1265"/>
        <item h="1" x="1058"/>
        <item h="1" x="143"/>
        <item h="1" x="125"/>
        <item h="1" x="1821"/>
        <item h="1" x="1307"/>
        <item h="1" x="2319"/>
        <item h="1" x="1509"/>
        <item h="1" x="1407"/>
        <item h="1" x="1667"/>
        <item h="1" x="2261"/>
        <item h="1" x="954"/>
        <item h="1" x="869"/>
        <item h="1" x="770"/>
        <item h="1" x="1894"/>
        <item h="1" x="2220"/>
        <item h="1" x="466"/>
        <item h="1" x="1094"/>
        <item h="1" x="2115"/>
        <item h="1" x="511"/>
        <item h="1" x="2218"/>
        <item h="1" x="1209"/>
        <item h="1" x="1"/>
        <item h="1" x="949"/>
        <item h="1" x="2301"/>
        <item h="1" x="2306"/>
        <item h="1" x="1412"/>
        <item h="1" x="972"/>
        <item h="1" x="484"/>
        <item h="1" x="1121"/>
        <item h="1" x="655"/>
        <item h="1" x="1774"/>
        <item h="1" x="183"/>
        <item h="1" x="1142"/>
        <item h="1" x="1513"/>
        <item h="1" x="832"/>
        <item h="1" x="213"/>
        <item h="1" x="2095"/>
        <item h="1" x="1093"/>
        <item h="1" x="155"/>
        <item h="1" x="1148"/>
        <item h="1" x="1053"/>
        <item h="1" x="809"/>
        <item h="1" x="1490"/>
        <item h="1" x="72"/>
        <item h="1" x="719"/>
        <item h="1" x="1272"/>
        <item h="1" x="1302"/>
        <item h="1" x="1162"/>
        <item h="1" x="633"/>
        <item h="1" x="844"/>
        <item h="1" x="1034"/>
        <item h="1" x="709"/>
        <item h="1" x="1633"/>
        <item h="1" x="119"/>
        <item h="1" x="2002"/>
        <item h="1" x="2053"/>
        <item h="1" x="306"/>
        <item h="1" x="602"/>
        <item h="1" x="1134"/>
        <item h="1" x="2014"/>
        <item h="1" x="65"/>
        <item h="1" x="1221"/>
        <item h="1" x="1324"/>
        <item h="1" x="1838"/>
        <item h="1" x="964"/>
        <item h="1" x="749"/>
        <item h="1" x="611"/>
        <item h="1" x="259"/>
        <item h="1" x="1497"/>
        <item h="1" x="1934"/>
        <item h="1" x="2320"/>
        <item h="1" x="955"/>
        <item h="1" x="627"/>
        <item h="1" x="874"/>
        <item h="1" x="783"/>
        <item h="1" x="2242"/>
        <item h="1" x="2032"/>
        <item h="1" x="721"/>
        <item h="1" x="1115"/>
        <item h="1" x="409"/>
        <item h="1" x="1892"/>
        <item h="1" x="47"/>
        <item h="1" x="970"/>
        <item h="1" x="918"/>
        <item h="1" x="1230"/>
        <item h="1" x="247"/>
        <item h="1" x="1439"/>
        <item h="1" x="576"/>
        <item h="1" x="122"/>
        <item h="1" x="674"/>
        <item h="1" x="1498"/>
        <item h="1" x="656"/>
        <item h="1" x="1723"/>
        <item h="1" x="1270"/>
        <item h="1" x="830"/>
        <item h="1" x="153"/>
        <item h="1" x="1476"/>
        <item h="1" x="1390"/>
        <item h="1" x="1578"/>
        <item h="1" x="1790"/>
        <item h="1" x="2006"/>
        <item h="1" x="376"/>
        <item h="1" x="771"/>
        <item h="1" x="1563"/>
        <item h="1" x="283"/>
        <item h="1" x="1940"/>
        <item h="1" x="1937"/>
        <item h="1" x="1256"/>
        <item h="1" x="151"/>
        <item h="1" x="146"/>
        <item h="1" x="387"/>
        <item h="1" x="741"/>
        <item h="1" x="1919"/>
        <item h="1" x="323"/>
        <item h="1" x="1914"/>
        <item h="1" x="1350"/>
        <item h="1" x="1654"/>
        <item h="1" x="1767"/>
        <item h="1" x="308"/>
        <item h="1" x="450"/>
        <item h="1" x="386"/>
        <item h="1" x="1033"/>
        <item h="1" x="828"/>
        <item h="1" x="1495"/>
        <item h="1" x="369"/>
        <item h="1" x="358"/>
        <item h="1" x="555"/>
        <item h="1" x="2100"/>
        <item h="1" x="2039"/>
        <item h="1" x="1086"/>
        <item h="1" x="1941"/>
        <item h="1" x="894"/>
        <item h="1" x="1499"/>
        <item h="1" x="690"/>
        <item h="1" x="1323"/>
        <item h="1" x="1946"/>
        <item h="1" x="1517"/>
        <item h="1" x="1104"/>
        <item h="1" x="2260"/>
        <item h="1" x="667"/>
        <item h="1" x="2107"/>
        <item h="1" x="646"/>
        <item h="1" x="1344"/>
        <item h="1" x="1694"/>
        <item h="1" x="363"/>
        <item h="1" x="2045"/>
        <item h="1" x="938"/>
        <item h="1" x="1933"/>
        <item h="1" x="20"/>
        <item h="1" x="1114"/>
        <item h="1" x="1775"/>
        <item h="1" x="2070"/>
        <item h="1" x="286"/>
        <item h="1" x="846"/>
        <item h="1" x="2049"/>
        <item h="1" x="170"/>
        <item h="1" x="2247"/>
        <item h="1" x="94"/>
        <item h="1" x="720"/>
        <item h="1" x="29"/>
        <item h="1" x="1341"/>
        <item h="1" x="1031"/>
        <item h="1" x="2181"/>
        <item h="1" x="256"/>
        <item h="1" x="1748"/>
        <item h="1" x="335"/>
        <item h="1" x="2128"/>
        <item h="1" x="1479"/>
        <item h="1" x="276"/>
        <item h="1" x="942"/>
        <item h="1" x="662"/>
        <item h="1" x="1746"/>
        <item h="1" x="1296"/>
        <item h="1" x="879"/>
        <item h="1" x="1438"/>
        <item h="1" x="1604"/>
        <item h="1" x="1652"/>
        <item h="1" x="1561"/>
        <item h="1" x="2073"/>
        <item h="1" x="92"/>
        <item h="1" x="557"/>
        <item h="1" x="943"/>
        <item h="1" x="2022"/>
        <item h="1" x="434"/>
        <item h="1" x="109"/>
        <item h="1" x="1658"/>
        <item h="1" x="439"/>
        <item h="1" x="453"/>
        <item h="1" x="1601"/>
        <item h="1" x="132"/>
        <item h="1" x="295"/>
        <item h="1" x="42"/>
        <item h="1" x="2324"/>
        <item h="1" x="1185"/>
        <item h="1" x="1529"/>
        <item h="1" x="2079"/>
        <item h="1" x="1363"/>
        <item h="1" x="30"/>
        <item h="1" x="1167"/>
        <item h="1" x="1430"/>
        <item h="1" x="22"/>
        <item h="1" x="1144"/>
        <item h="1" x="388"/>
        <item h="1" x="309"/>
        <item h="1" x="414"/>
        <item h="1" x="2204"/>
        <item h="1" x="788"/>
        <item h="1" x="814"/>
        <item h="1" x="1686"/>
        <item h="1" x="374"/>
        <item h="1" x="1989"/>
        <item h="1" x="752"/>
        <item h="1" x="925"/>
        <item h="1" x="870"/>
        <item h="1" x="1679"/>
        <item h="1" x="559"/>
        <item h="1" x="191"/>
        <item h="1" x="1092"/>
        <item h="1" x="2104"/>
        <item h="1" x="1409"/>
        <item h="1" x="1689"/>
        <item h="1" x="1873"/>
        <item h="1" x="1879"/>
        <item h="1" x="790"/>
        <item h="1" x="96"/>
        <item h="1" x="10"/>
        <item h="1" x="1163"/>
        <item h="1" x="2221"/>
        <item h="1" x="1831"/>
        <item h="1" x="1662"/>
        <item h="1" x="1028"/>
        <item h="1" x="81"/>
        <item h="1" x="1361"/>
        <item h="1" x="1846"/>
        <item h="1" x="2046"/>
        <item h="1" x="407"/>
        <item h="1" x="1000"/>
        <item h="1" x="901"/>
        <item h="1" x="2197"/>
        <item h="1" x="2296"/>
        <item h="1" x="855"/>
        <item h="1" x="570"/>
        <item h="1" x="1719"/>
        <item h="1" x="8"/>
        <item h="1" x="1818"/>
        <item h="1" x="2147"/>
        <item h="1" x="152"/>
        <item h="1" x="2168"/>
        <item h="1" x="1280"/>
        <item h="1" x="2144"/>
        <item h="1" x="1083"/>
        <item h="1" x="1911"/>
        <item h="1" x="1562"/>
        <item h="1" x="1582"/>
        <item h="1" x="2040"/>
        <item h="1" x="2126"/>
        <item h="1" x="1926"/>
        <item h="1" x="992"/>
        <item h="1" x="679"/>
        <item h="1" x="1885"/>
        <item h="1" x="240"/>
        <item h="1" x="1311"/>
        <item h="1" x="1449"/>
        <item h="1" x="939"/>
        <item h="1" x="397"/>
        <item h="1" x="1959"/>
        <item h="1" x="1776"/>
        <item h="1" x="1554"/>
        <item h="1" x="441"/>
        <item h="1" x="1260"/>
        <item h="1" x="2"/>
        <item h="1" x="581"/>
        <item h="1" x="85"/>
        <item h="1" x="961"/>
        <item h="1" x="310"/>
        <item h="1" x="15"/>
        <item h="1" x="431"/>
        <item h="1" x="2277"/>
        <item h="1" x="360"/>
        <item h="1" x="1754"/>
        <item h="1" x="1980"/>
        <item h="1" x="744"/>
        <item h="1" x="2214"/>
        <item h="1" x="2178"/>
        <item h="1" x="353"/>
        <item h="1" x="1753"/>
        <item h="1" x="657"/>
        <item h="1" x="1971"/>
        <item h="1" x="1744"/>
        <item h="1" x="467"/>
        <item h="1" x="2175"/>
        <item h="1" x="2270"/>
        <item h="1" x="1524"/>
        <item h="1" x="1644"/>
        <item h="1" x="1249"/>
        <item h="1" x="1195"/>
        <item h="1" x="1130"/>
        <item h="1" x="966"/>
        <item h="1" x="1242"/>
        <item h="1" x="147"/>
        <item h="1" x="1691"/>
        <item h="1" x="236"/>
        <item h="1" x="1997"/>
        <item h="1" x="410"/>
        <item h="1" x="2224"/>
        <item h="1" x="1284"/>
        <item h="1" x="1569"/>
        <item h="1" x="944"/>
        <item h="1" x="692"/>
        <item h="1" x="398"/>
        <item h="1" x="1532"/>
        <item h="1" x="87"/>
        <item h="1" x="1623"/>
        <item h="1" x="926"/>
        <item h="1" x="203"/>
        <item h="1" x="433"/>
        <item h="1" x="1050"/>
        <item h="1" x="672"/>
        <item h="1" x="878"/>
        <item h="1" x="2097"/>
        <item h="1" x="892"/>
        <item h="1" x="103"/>
        <item h="1" x="815"/>
        <item h="1" x="695"/>
        <item h="1" x="1737"/>
        <item h="1" x="160"/>
        <item h="1" x="1040"/>
        <item h="1" x="510"/>
        <item h="1" x="359"/>
        <item h="1" x="1375"/>
        <item h="1" x="219"/>
        <item h="1" x="1372"/>
        <item h="1" x="1306"/>
        <item h="1" x="710"/>
        <item h="1" x="2058"/>
        <item h="1" x="1817"/>
        <item h="1" x="934"/>
        <item h="1" x="1728"/>
        <item h="1" x="102"/>
        <item h="1" x="2309"/>
        <item h="1" x="39"/>
        <item h="1" x="2072"/>
        <item h="1" x="1299"/>
        <item h="1" x="822"/>
        <item h="1" x="1665"/>
        <item h="1" x="1119"/>
        <item h="1" x="1841"/>
        <item h="1" x="1663"/>
        <item h="1" x="898"/>
        <item h="1" x="112"/>
        <item h="1" x="691"/>
        <item h="1" x="1473"/>
        <item h="1" x="1876"/>
        <item h="1" x="1396"/>
        <item h="1" x="1581"/>
        <item h="1" x="291"/>
        <item h="1" x="1906"/>
        <item h="1" x="1300"/>
        <item h="1" x="1872"/>
        <item h="1" x="1943"/>
        <item h="1" x="2297"/>
        <item h="1" x="98"/>
        <item h="1" x="2084"/>
        <item h="1" x="41"/>
        <item h="1" x="759"/>
        <item h="1" x="951"/>
        <item h="1" x="1566"/>
        <item h="1" x="1257"/>
        <item h="1" x="1413"/>
        <item h="1" x="1592"/>
        <item h="1" x="1839"/>
        <item h="1" x="5"/>
        <item h="1" x="1938"/>
        <item h="1" x="685"/>
        <item h="1" x="2141"/>
        <item h="1" x="2225"/>
        <item h="1" x="784"/>
        <item h="1" x="1848"/>
        <item h="1" x="49"/>
        <item h="1" x="668"/>
        <item h="1" x="1127"/>
        <item h="1" x="36"/>
        <item h="1" x="391"/>
        <item h="1" x="1850"/>
        <item h="1" x="1003"/>
        <item h="1" x="1534"/>
        <item h="1" x="2252"/>
        <item h="1" x="1792"/>
        <item h="1" x="1200"/>
        <item h="1" x="2194"/>
        <item h="1" x="547"/>
        <item h="1" x="1139"/>
        <item h="1" x="2289"/>
        <item h="1" x="1541"/>
        <item h="1" x="184"/>
        <item h="1" x="831"/>
        <item h="1" x="127"/>
        <item h="1" x="1351"/>
        <item h="1" x="1641"/>
        <item h="1" x="519"/>
        <item h="1" x="1587"/>
        <item h="1" x="1321"/>
        <item h="1" x="139"/>
        <item h="1" x="18"/>
        <item h="1" x="708"/>
        <item h="1" x="1172"/>
        <item h="1" x="1259"/>
        <item h="1" x="1741"/>
        <item h="1" x="1166"/>
        <item h="1" x="630"/>
        <item h="1" x="73"/>
        <item h="1" x="38"/>
        <item h="1" x="1418"/>
        <item h="1" x="1240"/>
        <item h="1" x="1237"/>
        <item h="1" x="1579"/>
        <item h="1" x="154"/>
        <item h="1" x="1863"/>
        <item h="1" x="1211"/>
        <item h="1" x="1337"/>
        <item h="1" x="2265"/>
        <item h="1" x="1298"/>
        <item h="1" x="639"/>
        <item h="1" x="1098"/>
        <item h="1" x="1793"/>
        <item h="1" x="380"/>
        <item h="1" x="131"/>
        <item h="1" x="1135"/>
        <item h="1" x="1312"/>
        <item h="1" x="1899"/>
        <item h="1" x="1765"/>
        <item h="1" x="1764"/>
        <item h="1" x="1109"/>
        <item h="1" x="1593"/>
        <item h="1" x="794"/>
        <item h="1" x="188"/>
        <item h="1" x="2066"/>
        <item h="1" x="1716"/>
        <item h="1" x="2310"/>
        <item h="1" x="799"/>
        <item h="1" x="960"/>
        <item h="1" x="401"/>
        <item h="1" x="1141"/>
        <item h="1" x="1262"/>
        <item h="1" x="1544"/>
        <item h="1" x="1470"/>
        <item h="1" x="1287"/>
        <item h="1" x="1234"/>
        <item h="1" x="305"/>
        <item h="1" x="2117"/>
        <item h="1" x="616"/>
        <item h="1" x="1733"/>
        <item h="1" x="525"/>
        <item h="1" x="101"/>
        <item h="1" x="1958"/>
        <item h="1" x="1722"/>
        <item h="1" x="489"/>
        <item h="1" x="1099"/>
        <item h="1" x="628"/>
        <item h="1" x="1786"/>
        <item h="1" x="415"/>
        <item h="1" x="1424"/>
        <item h="1" x="2142"/>
        <item h="1" x="6"/>
        <item h="1" x="381"/>
        <item h="1" x="2230"/>
        <item h="1" x="642"/>
        <item h="1" x="1605"/>
        <item h="1" x="454"/>
        <item h="1" x="1750"/>
        <item h="1" x="1101"/>
        <item h="1" x="1067"/>
        <item h="1" x="2183"/>
        <item h="1" x="382"/>
        <item h="1" x="1310"/>
        <item h="1" x="2035"/>
        <item h="1" x="1785"/>
        <item h="1" x="2269"/>
        <item h="1" x="2017"/>
        <item h="1" x="509"/>
        <item h="1" x="232"/>
        <item h="1" x="2322"/>
        <item h="1" x="190"/>
        <item h="1" x="1507"/>
        <item h="1" x="429"/>
        <item h="1" x="210"/>
        <item h="1" x="1936"/>
        <item h="1" x="871"/>
        <item h="1" x="1768"/>
        <item h="1" x="781"/>
        <item h="1" x="2099"/>
        <item h="1" x="587"/>
        <item h="1" x="1795"/>
        <item h="1" x="965"/>
        <item h="1" x="714"/>
        <item h="1" x="1392"/>
        <item h="1" x="347"/>
        <item h="1" x="1422"/>
        <item h="1" x="1070"/>
        <item h="1" x="1465"/>
        <item h="1" x="534"/>
        <item h="1" x="2118"/>
        <item h="1" x="1469"/>
        <item h="1" x="274"/>
        <item h="1" x="2186"/>
        <item h="1" x="319"/>
        <item h="1" x="792"/>
        <item h="1" x="1431"/>
        <item h="1" x="1923"/>
        <item h="1" x="1108"/>
        <item h="1" x="457"/>
        <item h="1" x="1039"/>
        <item h="1" x="941"/>
        <item h="1" x="624"/>
        <item h="1" x="262"/>
        <item h="1" x="556"/>
        <item h="1" x="2172"/>
        <item h="1" x="1600"/>
        <item h="1" x="875"/>
        <item h="1" x="2249"/>
        <item h="1" x="1170"/>
        <item h="1" x="849"/>
        <item h="1" x="1580"/>
        <item h="1" x="43"/>
        <item h="1" x="303"/>
        <item h="1" x="492"/>
        <item h="1" x="768"/>
        <item h="1" x="1698"/>
        <item h="1" x="1338"/>
        <item h="1" x="1246"/>
        <item h="1" x="159"/>
        <item h="1" x="2059"/>
        <item h="1" x="1017"/>
        <item h="1" x="135"/>
        <item h="1" x="1729"/>
        <item h="1" x="1759"/>
        <item h="1" x="2034"/>
        <item h="1" x="27"/>
        <item h="1" x="1096"/>
        <item h="1" x="1858"/>
        <item h="1" x="1669"/>
        <item h="1" x="2060"/>
        <item h="1" x="246"/>
        <item h="1" x="636"/>
        <item h="1" x="1548"/>
        <item h="1" x="999"/>
        <item h="1" x="249"/>
        <item h="1" x="1616"/>
        <item h="1" x="28"/>
        <item h="1" x="2012"/>
        <item h="1" x="1945"/>
        <item h="1" x="805"/>
        <item h="1" x="1018"/>
        <item h="1" x="7"/>
        <item h="1" x="1227"/>
        <item h="1" x="84"/>
        <item h="1" x="1699"/>
        <item h="1" x="271"/>
        <item h="1" x="1486"/>
        <item h="1" x="1043"/>
        <item h="1" x="2153"/>
        <item h="1" x="1218"/>
        <item h="1" x="2203"/>
        <item h="1" x="2208"/>
        <item h="1" x="1443"/>
        <item h="1" x="929"/>
        <item h="1" x="1454"/>
        <item h="1" x="67"/>
        <item h="1" x="605"/>
        <item h="1" x="864"/>
        <item h="1" x="1156"/>
        <item h="1" x="389"/>
        <item h="1" x="1602"/>
        <item h="1" x="2325"/>
        <item h="1" x="1525"/>
        <item h="1" x="1990"/>
        <item h="1" x="235"/>
        <item h="1" x="987"/>
        <item h="1" x="1638"/>
        <item h="1" x="883"/>
        <item h="1" x="1276"/>
        <item h="1" x="34"/>
        <item h="1" x="1198"/>
        <item h="1" x="157"/>
        <item h="1" x="2163"/>
        <item h="1" x="1835"/>
        <item h="1" x="640"/>
        <item h="1" x="880"/>
        <item h="1" x="1882"/>
        <item h="1" x="142"/>
        <item h="1" x="2138"/>
        <item h="1" x="1012"/>
        <item h="1" x="732"/>
        <item h="1" x="486"/>
        <item h="1" x="1996"/>
        <item h="1" x="566"/>
        <item h="1" x="1035"/>
        <item h="1" x="786"/>
        <item h="1" x="426"/>
        <item h="1" x="652"/>
        <item h="1" x="1158"/>
        <item h="1" x="1991"/>
        <item h="1" x="886"/>
        <item h="1" x="371"/>
        <item h="1" x="137"/>
        <item h="1" x="544"/>
        <item h="1" x="427"/>
        <item h="1" x="372"/>
        <item h="1" x="777"/>
        <item h="1" x="535"/>
        <item h="1" x="1006"/>
        <item h="1" x="1877"/>
        <item h="1" x="1360"/>
        <item h="1" x="1090"/>
        <item h="1" x="2315"/>
        <item h="1" x="1675"/>
        <item h="1" x="993"/>
        <item h="1" x="2018"/>
        <item h="1" x="1314"/>
        <item h="1" x="653"/>
        <item h="1" x="95"/>
        <item h="1" x="2136"/>
        <item h="1" x="1266"/>
        <item h="1" x="1128"/>
        <item h="1" x="1962"/>
        <item h="1" x="2317"/>
        <item h="1" x="1120"/>
        <item h="1" x="978"/>
        <item h="1" x="1059"/>
        <item h="1" x="1004"/>
        <item h="1" x="1547"/>
        <item h="1" x="1683"/>
        <item h="1" x="1836"/>
        <item h="1" x="46"/>
        <item h="1" x="1714"/>
        <item h="1" x="1381"/>
        <item h="1" x="821"/>
        <item h="1" x="1112"/>
        <item h="1" x="1508"/>
        <item h="1" x="693"/>
        <item h="1" x="1213"/>
        <item h="1" x="1049"/>
        <item h="1" x="1902"/>
        <item h="1" x="1097"/>
        <item h="1" x="2216"/>
        <item h="1" x="930"/>
        <item h="1" x="1027"/>
        <item h="1" x="1981"/>
        <item h="1" x="2272"/>
        <item h="1" x="1046"/>
        <item h="1" x="1197"/>
        <item h="1" x="1025"/>
        <item h="1" x="488"/>
        <item h="1" x="211"/>
        <item h="1" x="133"/>
        <item h="1" x="2179"/>
        <item h="1" x="1810"/>
        <item h="1" x="321"/>
        <item h="1" x="312"/>
        <item h="1" x="459"/>
        <item h="1" x="1865"/>
        <item h="1" x="1747"/>
        <item h="1" x="811"/>
        <item h="1" x="1146"/>
        <item h="1" x="1279"/>
        <item h="1" x="1727"/>
        <item h="1" x="1145"/>
        <item h="1" x="1805"/>
        <item h="1" x="1504"/>
        <item h="1" x="990"/>
        <item h="1" x="1692"/>
        <item h="1" x="600"/>
        <item h="1" x="419"/>
        <item h="1" x="733"/>
        <item h="1" x="1718"/>
        <item h="1" x="1625"/>
        <item h="1" x="1676"/>
        <item h="1" x="1371"/>
        <item h="1" x="1720"/>
        <item h="1" x="2212"/>
        <item h="1" x="2069"/>
        <item h="1" x="1715"/>
        <item h="1" x="1503"/>
        <item h="1" x="991"/>
        <item h="1" x="1801"/>
        <item h="1" x="1871"/>
        <item h="1" x="2198"/>
        <item h="1" x="1345"/>
        <item h="1" x="181"/>
        <item h="1" x="1537"/>
        <item h="1" x="270"/>
        <item h="1" x="1711"/>
        <item h="1" x="1384"/>
        <item h="1" x="936"/>
        <item h="1" x="785"/>
        <item h="1" x="2187"/>
        <item h="1" x="2140"/>
        <item h="1" x="145"/>
        <item h="1" x="502"/>
        <item h="1" x="1015"/>
        <item h="1" x="2010"/>
        <item h="1" x="845"/>
        <item h="1" x="1653"/>
        <item h="1" x="1204"/>
        <item h="1" x="1520"/>
        <item h="1" x="1353"/>
        <item h="1" x="651"/>
        <item h="1" x="876"/>
        <item h="1" x="430"/>
        <item h="1" x="1823"/>
        <item h="1" x="2086"/>
        <item h="1" x="12"/>
        <item h="1" x="1205"/>
        <item h="1" x="907"/>
        <item h="1" x="813"/>
        <item h="1" x="599"/>
        <item h="1" x="836"/>
        <item h="1" x="905"/>
        <item h="1" x="1568"/>
        <item h="1" x="1045"/>
        <item h="1" x="1895"/>
        <item h="1" x="806"/>
        <item h="1" x="724"/>
        <item h="1" x="1202"/>
        <item h="1" x="1947"/>
        <item h="1" x="2235"/>
        <item h="1" x="1091"/>
        <item h="1" x="138"/>
        <item h="1" x="1061"/>
        <item h="1" x="1922"/>
        <item h="1" x="199"/>
        <item h="1" x="455"/>
        <item h="1" x="282"/>
        <item h="1" x="451"/>
        <item h="1" x="1558"/>
        <item h="1" x="1309"/>
        <item h="1" x="1064"/>
        <item h="1" x="1682"/>
        <item h="1" x="1843"/>
        <item h="1" x="111"/>
        <item h="1" x="1088"/>
        <item h="1" x="1538"/>
        <item h="1" x="574"/>
        <item h="1" x="1512"/>
        <item h="1" x="1782"/>
        <item h="1" x="329"/>
        <item h="1" x="1241"/>
        <item h="1" x="1849"/>
        <item h="1" x="269"/>
        <item h="1" x="75"/>
        <item h="1" x="26"/>
        <item h="1" x="254"/>
        <item h="1" x="1830"/>
        <item h="1" x="634"/>
        <item h="1" x="1559"/>
        <item h="1" x="2150"/>
        <item h="1" x="1866"/>
        <item h="1" x="545"/>
        <item h="1" x="375"/>
        <item h="1" x="2219"/>
        <item h="1" x="859"/>
        <item h="1" x="172"/>
        <item h="1" x="1493"/>
        <item h="1" x="1770"/>
        <item t="default"/>
      </items>
    </pivotField>
  </pivotFields>
  <rowFields count="1">
    <field x="7"/>
  </rowFields>
  <rowItems count="2">
    <i>
      <x/>
    </i>
    <i t="grand">
      <x/>
    </i>
  </rowItems>
  <colFields count="1">
    <field x="9"/>
  </colFields>
  <colItems count="2">
    <i>
      <x v="3"/>
    </i>
    <i t="grand">
      <x/>
    </i>
  </colItems>
  <dataFields count="1">
    <dataField name="Average of BMI" fld="4" subtotal="average" baseField="7" baseItem="0" numFmtId="2"/>
  </dataFields>
  <chartFormats count="1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4" format="16" series="1">
      <pivotArea type="data" outline="0" fieldPosition="0">
        <references count="2">
          <reference field="4294967294" count="1" selected="0">
            <x v="0"/>
          </reference>
          <reference field="9" count="1" selected="0">
            <x v="0"/>
          </reference>
        </references>
      </pivotArea>
    </chartFormat>
    <chartFormat chart="4" format="17">
      <pivotArea type="data" outline="0" fieldPosition="0">
        <references count="3">
          <reference field="4294967294" count="1" selected="0">
            <x v="0"/>
          </reference>
          <reference field="7" count="1" selected="0">
            <x v="0"/>
          </reference>
          <reference field="9" count="1" selected="0">
            <x v="0"/>
          </reference>
        </references>
      </pivotArea>
    </chartFormat>
    <chartFormat chart="4" format="18">
      <pivotArea type="data" outline="0" fieldPosition="0">
        <references count="3">
          <reference field="4294967294" count="1" selected="0">
            <x v="0"/>
          </reference>
          <reference field="7" count="1" selected="0">
            <x v="1"/>
          </reference>
          <reference field="9" count="1" selected="0">
            <x v="0"/>
          </reference>
        </references>
      </pivotArea>
    </chartFormat>
    <chartFormat chart="4" format="19" series="1">
      <pivotArea type="data" outline="0" fieldPosition="0">
        <references count="2">
          <reference field="4294967294" count="1" selected="0">
            <x v="0"/>
          </reference>
          <reference field="9" count="1" selected="0">
            <x v="1"/>
          </reference>
        </references>
      </pivotArea>
    </chartFormat>
    <chartFormat chart="4" format="20">
      <pivotArea type="data" outline="0" fieldPosition="0">
        <references count="3">
          <reference field="4294967294" count="1" selected="0">
            <x v="0"/>
          </reference>
          <reference field="7" count="1" selected="0">
            <x v="0"/>
          </reference>
          <reference field="9" count="1" selected="0">
            <x v="1"/>
          </reference>
        </references>
      </pivotArea>
    </chartFormat>
    <chartFormat chart="4" format="21">
      <pivotArea type="data" outline="0" fieldPosition="0">
        <references count="3">
          <reference field="4294967294" count="1" selected="0">
            <x v="0"/>
          </reference>
          <reference field="7" count="1" selected="0">
            <x v="1"/>
          </reference>
          <reference field="9" count="1" selected="0">
            <x v="1"/>
          </reference>
        </references>
      </pivotArea>
    </chartFormat>
    <chartFormat chart="4" format="22" series="1">
      <pivotArea type="data" outline="0" fieldPosition="0">
        <references count="2">
          <reference field="4294967294" count="1" selected="0">
            <x v="0"/>
          </reference>
          <reference field="9" count="1" selected="0">
            <x v="2"/>
          </reference>
        </references>
      </pivotArea>
    </chartFormat>
    <chartFormat chart="4" format="23">
      <pivotArea type="data" outline="0" fieldPosition="0">
        <references count="3">
          <reference field="4294967294" count="1" selected="0">
            <x v="0"/>
          </reference>
          <reference field="7" count="1" selected="0">
            <x v="0"/>
          </reference>
          <reference field="9" count="1" selected="0">
            <x v="2"/>
          </reference>
        </references>
      </pivotArea>
    </chartFormat>
    <chartFormat chart="4" format="24">
      <pivotArea type="data" outline="0" fieldPosition="0">
        <references count="3">
          <reference field="4294967294" count="1" selected="0">
            <x v="0"/>
          </reference>
          <reference field="7" count="1" selected="0">
            <x v="1"/>
          </reference>
          <reference field="9" count="1" selected="0">
            <x v="2"/>
          </reference>
        </references>
      </pivotArea>
    </chartFormat>
    <chartFormat chart="4" format="25" series="1">
      <pivotArea type="data" outline="0" fieldPosition="0">
        <references count="2">
          <reference field="4294967294" count="1" selected="0">
            <x v="0"/>
          </reference>
          <reference field="9" count="1" selected="0">
            <x v="3"/>
          </reference>
        </references>
      </pivotArea>
    </chartFormat>
    <chartFormat chart="4" format="26">
      <pivotArea type="data" outline="0" fieldPosition="0">
        <references count="3">
          <reference field="4294967294" count="1" selected="0">
            <x v="0"/>
          </reference>
          <reference field="7" count="1" selected="0">
            <x v="0"/>
          </reference>
          <reference field="9" count="1" selected="0">
            <x v="3"/>
          </reference>
        </references>
      </pivotArea>
    </chartFormat>
    <chartFormat chart="4" format="27">
      <pivotArea type="data" outline="0" fieldPosition="0">
        <references count="3">
          <reference field="4294967294" count="1" selected="0">
            <x v="0"/>
          </reference>
          <reference field="7" count="1" selected="0">
            <x v="1"/>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902E42-55BE-4FFE-83F5-59F2429DF467}"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C5" firstHeaderRow="1" firstDataRow="2" firstDataCol="1"/>
  <pivotFields count="22">
    <pivotField showAll="0"/>
    <pivotField showAll="0"/>
    <pivotField showAll="0"/>
    <pivotField showAll="0"/>
    <pivotField numFmtId="2" showAll="0"/>
    <pivotField numFmtId="168" showAll="0"/>
    <pivotField showAll="0"/>
    <pivotField showAll="0"/>
    <pivotField axis="axisCol" dataField="1" showAll="0">
      <items count="3">
        <item x="0"/>
        <item x="1"/>
        <item t="default"/>
      </items>
    </pivotField>
    <pivotField numFmtId="1" showAll="0">
      <items count="5">
        <item x="0"/>
        <item x="3"/>
        <item x="1"/>
        <item x="2"/>
        <item t="default"/>
      </items>
    </pivotField>
    <pivotField axis="axisRow" showAll="0">
      <items count="3">
        <item x="1"/>
        <item x="0"/>
        <item t="default"/>
      </items>
    </pivotField>
    <pivotField showAll="0"/>
    <pivotField showAll="0"/>
    <pivotField numFmtId="1" showAll="0"/>
    <pivotField numFmtId="171" showAll="0"/>
    <pivotField showAll="0">
      <items count="4">
        <item x="0"/>
        <item x="1"/>
        <item x="2"/>
        <item t="default"/>
      </items>
    </pivotField>
    <pivotField showAll="0"/>
    <pivotField showAll="0"/>
    <pivotField numFmtId="14" showAll="0"/>
    <pivotField showAll="0"/>
    <pivotField showAll="0"/>
    <pivotField showAll="0">
      <items count="2333">
        <item h="1" x="716"/>
        <item h="1" x="120"/>
        <item h="1" x="2331"/>
        <item h="1" x="161"/>
        <item h="1" x="2169"/>
        <item x="696"/>
        <item h="1" x="1032"/>
        <item h="1" x="2273"/>
        <item h="1" x="180"/>
        <item h="1" x="1009"/>
        <item h="1" x="2156"/>
        <item h="1" x="89"/>
        <item h="1" x="25"/>
        <item h="1" x="268"/>
        <item h="1" x="2145"/>
        <item h="1" x="1180"/>
        <item h="1" x="1450"/>
        <item h="1" x="1452"/>
        <item h="1" x="1842"/>
        <item h="1" x="521"/>
        <item h="1" x="1274"/>
        <item h="1" x="1533"/>
        <item h="1" x="1404"/>
        <item h="1" x="727"/>
        <item h="1" x="921"/>
        <item h="1" x="1466"/>
        <item h="1" x="1521"/>
        <item h="1" x="689"/>
        <item h="1" x="2001"/>
        <item h="1" x="267"/>
        <item h="1" x="575"/>
        <item h="1" x="913"/>
        <item h="1" x="882"/>
        <item h="1" x="263"/>
        <item h="1" x="162"/>
        <item h="1" x="1461"/>
        <item h="1" x="255"/>
        <item h="1" x="528"/>
        <item h="1" x="2288"/>
        <item h="1" x="322"/>
        <item h="1" x="712"/>
        <item h="1" x="1637"/>
        <item h="1" x="1928"/>
        <item h="1" x="571"/>
        <item h="1" x="1560"/>
        <item h="1" x="200"/>
        <item h="1" x="158"/>
        <item h="1" x="1014"/>
        <item h="1" x="1575"/>
        <item h="1" x="848"/>
        <item h="1" x="1736"/>
        <item h="1" x="860"/>
        <item h="1" x="345"/>
        <item h="1" x="253"/>
        <item h="1" x="1214"/>
        <item h="1" x="51"/>
        <item h="1" x="216"/>
        <item h="1" x="1632"/>
        <item h="1" x="694"/>
        <item h="1" x="1964"/>
        <item h="1" x="974"/>
        <item h="1" x="2227"/>
        <item h="1" x="2250"/>
        <item h="1" x="1048"/>
        <item h="1" x="1772"/>
        <item h="1" x="586"/>
        <item h="1" x="1950"/>
        <item h="1" x="1797"/>
        <item h="1" x="2275"/>
        <item h="1" x="317"/>
        <item h="1" x="1215"/>
        <item h="1" x="1261"/>
        <item h="1" x="1268"/>
        <item h="1" x="1671"/>
        <item h="1" x="1475"/>
        <item h="1" x="1881"/>
        <item h="1" x="584"/>
        <item h="1" x="1545"/>
        <item h="1" x="1295"/>
        <item h="1" x="766"/>
        <item h="1" x="2004"/>
        <item h="1" x="1624"/>
        <item h="1" x="2167"/>
        <item h="1" x="417"/>
        <item h="1" x="2071"/>
        <item h="1" x="1824"/>
        <item h="1" x="228"/>
        <item h="1" x="1874"/>
        <item h="1" x="1432"/>
        <item h="1" x="1216"/>
        <item h="1" x="344"/>
        <item h="1" x="959"/>
        <item h="1" x="688"/>
        <item h="1" x="2110"/>
        <item h="1" x="2281"/>
        <item h="1" x="2015"/>
        <item h="1" x="377"/>
        <item h="1" x="899"/>
        <item h="1" x="1005"/>
        <item h="1" x="2009"/>
        <item h="1" x="1416"/>
        <item h="1" x="1942"/>
        <item h="1" x="2094"/>
        <item h="1" x="516"/>
        <item h="1" x="877"/>
        <item h="1" x="1932"/>
        <item h="1" x="1483"/>
        <item h="1" x="108"/>
        <item h="1" x="173"/>
        <item h="1" x="1193"/>
        <item h="1" x="2026"/>
        <item h="1" x="1951"/>
        <item h="1" x="508"/>
        <item h="1" x="840"/>
        <item h="1" x="1354"/>
        <item h="1" x="2229"/>
        <item h="1" x="185"/>
        <item h="1" x="851"/>
        <item h="1" x="553"/>
        <item h="1" x="1008"/>
        <item h="1" x="1608"/>
        <item h="1" x="841"/>
        <item h="1" x="808"/>
        <item h="1" x="1179"/>
        <item h="1" x="617"/>
        <item h="1" x="715"/>
        <item h="1" x="2157"/>
        <item h="1" x="1352"/>
        <item h="1" x="2158"/>
        <item h="1" x="1292"/>
        <item h="1" x="775"/>
        <item h="1" x="1734"/>
        <item h="1" x="850"/>
        <item h="1" x="231"/>
        <item h="1" x="702"/>
        <item h="1" x="220"/>
        <item h="1" x="2200"/>
        <item h="1" x="373"/>
        <item h="1" x="1635"/>
        <item h="1" x="285"/>
        <item h="1" x="2303"/>
        <item h="1" x="2173"/>
        <item h="1" x="548"/>
        <item h="1" x="890"/>
        <item h="1" x="982"/>
        <item h="1" x="1522"/>
        <item h="1" x="53"/>
        <item h="1" x="1467"/>
        <item h="1" x="186"/>
        <item h="1" x="230"/>
        <item h="1" x="1660"/>
        <item h="1" x="2256"/>
        <item h="1" x="1329"/>
        <item h="1" x="1175"/>
        <item h="1" x="212"/>
        <item h="1" x="272"/>
        <item h="1" x="326"/>
        <item h="1" x="1690"/>
        <item h="1" x="384"/>
        <item h="1" x="818"/>
        <item h="1" x="1518"/>
        <item h="1" x="1594"/>
        <item h="1" x="558"/>
        <item h="1" x="416"/>
        <item h="1" x="1760"/>
        <item h="1" x="476"/>
        <item h="1" x="332"/>
        <item h="1" x="658"/>
        <item h="1" x="1349"/>
        <item h="1" x="313"/>
        <item h="1" x="523"/>
        <item h="1" x="115"/>
        <item h="1" x="798"/>
        <item h="1" x="2238"/>
        <item h="1" x="1011"/>
        <item h="1" x="37"/>
        <item h="1" x="916"/>
        <item h="1" x="983"/>
        <item h="1" x="402"/>
        <item h="1" x="1297"/>
        <item h="1" x="1487"/>
        <item h="1" x="1239"/>
        <item h="1" x="1603"/>
        <item h="1" x="1087"/>
        <item h="1" x="1289"/>
        <item h="1" x="1288"/>
        <item h="1" x="1685"/>
        <item h="1" x="1656"/>
        <item h="1" x="445"/>
        <item h="1" x="327"/>
        <item h="1" x="221"/>
        <item h="1" x="408"/>
        <item h="1" x="2193"/>
        <item h="1" x="50"/>
        <item h="1" x="2067"/>
        <item h="1" x="1063"/>
        <item h="1" x="834"/>
        <item h="1" x="946"/>
        <item h="1" x="1567"/>
        <item h="1" x="1949"/>
        <item h="1" x="1435"/>
        <item h="1" x="897"/>
        <item h="1" x="800"/>
        <item h="1" x="1551"/>
        <item h="1" x="56"/>
        <item h="1" x="2082"/>
        <item h="1" x="664"/>
        <item h="1" x="1125"/>
        <item h="1" x="728"/>
        <item h="1" x="1585"/>
        <item h="1" x="2135"/>
        <item h="1" x="1542"/>
        <item h="1" x="1457"/>
        <item h="1" x="1806"/>
        <item h="1" x="1456"/>
        <item h="1" x="297"/>
        <item h="1" x="2111"/>
        <item h="1" x="1436"/>
        <item h="1" x="765"/>
        <item h="1" x="829"/>
        <item h="1" x="248"/>
        <item h="1" x="2222"/>
        <item h="1" x="526"/>
        <item h="1" x="2033"/>
        <item h="1" x="713"/>
        <item h="1" x="1013"/>
        <item h="1" x="1488"/>
        <item h="1" x="1870"/>
        <item h="1" x="1010"/>
        <item h="1" x="2129"/>
        <item h="1" x="1397"/>
        <item h="1" x="609"/>
        <item h="1" x="2077"/>
        <item h="1" x="1186"/>
        <item h="1" x="1726"/>
        <item h="1" x="1819"/>
        <item h="1" x="1051"/>
        <item h="1" x="366"/>
        <item h="1" x="1976"/>
        <item h="1" x="1484"/>
        <item h="1" x="1693"/>
        <item h="1" x="1294"/>
        <item h="1" x="1599"/>
        <item h="1" x="1570"/>
        <item h="1" x="1840"/>
        <item h="1" x="1365"/>
        <item h="1" x="2019"/>
        <item h="1" x="1164"/>
        <item h="1" x="1822"/>
        <item h="1" x="134"/>
        <item h="1" x="163"/>
        <item h="1" x="772"/>
        <item h="1" x="338"/>
        <item h="1" x="1763"/>
        <item h="1" x="2087"/>
        <item h="1" x="1812"/>
        <item h="1" x="2057"/>
        <item h="1" x="1664"/>
        <item h="1" x="731"/>
        <item h="1" x="2161"/>
        <item h="1" x="1833"/>
        <item h="1" x="281"/>
        <item h="1" x="1920"/>
        <item h="1" x="863"/>
        <item h="1" x="113"/>
        <item h="1" x="582"/>
        <item h="1" x="643"/>
        <item h="1" x="367"/>
        <item h="1" x="1916"/>
        <item h="1" x="2064"/>
        <item h="1" x="1078"/>
        <item h="1" x="1445"/>
        <item h="1" x="2109"/>
        <item h="1" x="847"/>
        <item h="1" x="572"/>
        <item h="1" x="74"/>
        <item h="1" x="638"/>
        <item h="1" x="1978"/>
        <item h="1" x="973"/>
        <item h="1" x="1023"/>
        <item h="1" x="1910"/>
        <item h="1" x="1845"/>
        <item h="1" x="477"/>
        <item h="1" x="2254"/>
        <item h="1" x="1617"/>
        <item h="1" x="1668"/>
        <item h="1" x="1642"/>
        <item h="1" x="561"/>
        <item h="1" x="169"/>
        <item h="1" x="150"/>
        <item h="1" x="621"/>
        <item h="1" x="1251"/>
        <item h="1" x="506"/>
        <item h="1" x="1837"/>
        <item h="1" x="807"/>
        <item h="1" x="2007"/>
        <item h="1" x="284"/>
        <item h="1" x="512"/>
        <item h="1" x="1784"/>
        <item h="1" x="2202"/>
        <item h="1" x="969"/>
        <item h="1" x="1238"/>
        <item h="1" x="1912"/>
        <item h="1" x="1041"/>
        <item h="1" x="1196"/>
        <item h="1" x="507"/>
        <item h="1" x="533"/>
        <item h="1" x="32"/>
        <item h="1" x="1056"/>
        <item h="1" x="1834"/>
        <item h="1" x="1106"/>
        <item h="1" x="595"/>
        <item h="1" x="167"/>
        <item h="1" x="86"/>
        <item h="1" x="1421"/>
        <item h="1" x="540"/>
        <item h="1" x="554"/>
        <item h="1" x="2240"/>
        <item h="1" x="100"/>
        <item h="1" x="1393"/>
        <item h="1" x="1102"/>
        <item h="1" x="1147"/>
        <item h="1" x="1496"/>
        <item h="1" x="1366"/>
        <item h="1" x="1343"/>
        <item h="1" x="233"/>
        <item h="1" x="362"/>
        <item h="1" x="149"/>
        <item h="1" x="1697"/>
        <item h="1" x="1394"/>
        <item h="1" x="478"/>
        <item h="1" x="2151"/>
        <item h="1" x="494"/>
        <item h="1" x="45"/>
        <item h="1" x="700"/>
        <item h="1" x="1029"/>
        <item h="1" x="1761"/>
        <item h="1" x="618"/>
        <item h="1" x="238"/>
        <item h="1" x="933"/>
        <item h="1" x="1820"/>
        <item h="1" x="791"/>
        <item h="1" x="1944"/>
        <item h="1" x="177"/>
        <item h="1" x="885"/>
        <item h="1" x="2051"/>
        <item h="1" x="9"/>
        <item h="1" x="543"/>
        <item h="1" x="1402"/>
        <item h="1" x="1425"/>
        <item h="1" x="737"/>
        <item h="1" x="343"/>
        <item h="1" x="1203"/>
        <item h="1" x="705"/>
        <item h="1" x="549"/>
        <item h="1" x="2075"/>
        <item h="1" x="1074"/>
        <item h="1" x="1084"/>
        <item h="1" x="2054"/>
        <item h="1" x="311"/>
        <item h="1" x="1886"/>
        <item h="1" x="1918"/>
        <item h="1" x="64"/>
        <item h="1" x="1322"/>
        <item h="1" x="1477"/>
        <item h="1" x="853"/>
        <item h="1" x="1967"/>
        <item h="1" x="2160"/>
        <item h="1" x="418"/>
        <item h="1" x="2170"/>
        <item h="1" x="629"/>
        <item h="1" x="903"/>
        <item h="1" x="2000"/>
        <item h="1" x="1827"/>
        <item h="1" x="330"/>
        <item h="1" x="208"/>
        <item h="1" x="1860"/>
        <item h="1" x="935"/>
        <item h="1" x="1526"/>
        <item h="1" x="60"/>
        <item h="1" x="704"/>
        <item h="1" x="2314"/>
        <item h="1" x="1071"/>
        <item h="1" x="1478"/>
        <item h="1" x="2106"/>
        <item h="1" x="1225"/>
        <item h="1" x="1301"/>
        <item h="1" x="2280"/>
        <item h="1" x="924"/>
        <item h="1" x="2114"/>
        <item h="1" x="490"/>
        <item h="1" x="1138"/>
        <item h="1" x="680"/>
        <item h="1" x="751"/>
        <item h="1" x="364"/>
        <item h="1" x="1565"/>
        <item h="1" x="2061"/>
        <item h="1" x="585"/>
        <item h="1" x="437"/>
        <item h="1" x="1977"/>
        <item h="1" x="1995"/>
        <item h="1" x="1427"/>
        <item h="1" x="460"/>
        <item h="1" x="1640"/>
        <item h="1" x="986"/>
        <item h="1" x="1993"/>
        <item h="1" x="952"/>
        <item h="1" x="252"/>
        <item h="1" x="738"/>
        <item h="1" x="1155"/>
        <item h="1" x="1482"/>
        <item h="1" x="62"/>
        <item h="1" x="1236"/>
        <item h="1" x="967"/>
        <item h="1" x="835"/>
        <item h="1" x="950"/>
        <item h="1" x="239"/>
        <item h="1" x="1780"/>
        <item h="1" x="2125"/>
        <item h="1" x="1555"/>
        <item h="1" x="1574"/>
        <item h="1" x="532"/>
        <item h="1" x="866"/>
        <item h="1" x="1649"/>
        <item h="1" x="2016"/>
        <item h="1" x="940"/>
        <item h="1" x="1891"/>
        <item h="1" x="1374"/>
        <item h="1" x="2133"/>
        <item h="1" x="118"/>
        <item h="1" x="1105"/>
        <item h="1" x="1595"/>
        <item h="1" x="349"/>
        <item h="1" x="339"/>
        <item h="1" x="687"/>
        <item h="1" x="919"/>
        <item h="1" x="1494"/>
        <item h="1" x="1966"/>
        <item h="1" x="1077"/>
        <item h="1" x="747"/>
        <item h="1" x="740"/>
        <item h="1" x="1629"/>
        <item h="1" x="773"/>
        <item h="1" x="1536"/>
        <item h="1" x="824"/>
        <item h="1" x="471"/>
        <item h="1" x="979"/>
        <item h="1" x="328"/>
        <item h="1" x="1613"/>
        <item h="1" x="289"/>
        <item h="1" x="225"/>
        <item h="1" x="2182"/>
        <item h="1" x="1085"/>
        <item h="1" x="497"/>
        <item h="1" x="1992"/>
        <item h="1" x="2264"/>
        <item h="1" x="1460"/>
        <item h="1" x="435"/>
        <item h="1" x="1755"/>
        <item h="1" x="1898"/>
        <item h="1" x="1171"/>
        <item h="1" x="17"/>
        <item h="1" x="1631"/>
        <item h="1" x="1887"/>
        <item h="1" x="304"/>
        <item h="1" x="1904"/>
        <item h="1" x="1588"/>
        <item h="1" x="2248"/>
        <item h="1" x="1853"/>
        <item h="1" x="1126"/>
        <item h="1" x="1896"/>
        <item h="1" x="1304"/>
        <item h="1" x="1988"/>
        <item h="1" x="1987"/>
        <item h="1" x="911"/>
        <item h="1" x="2234"/>
        <item h="1" x="1123"/>
        <item h="1" x="196"/>
        <item h="1" x="625"/>
        <item h="1" x="405"/>
        <item h="1" x="1986"/>
        <item h="1" x="403"/>
        <item h="1" x="279"/>
        <item h="1" x="1327"/>
        <item h="1" x="583"/>
        <item h="1" x="411"/>
        <item h="1" x="632"/>
        <item h="1" x="1150"/>
        <item h="1" x="665"/>
        <item h="1" x="2209"/>
        <item h="1" x="2042"/>
        <item h="1" x="2024"/>
        <item h="1" x="1969"/>
        <item h="1" x="1151"/>
        <item h="1" x="2155"/>
        <item h="1" x="1807"/>
        <item h="1" x="1358"/>
        <item h="1" x="1739"/>
        <item h="1" x="1252"/>
        <item h="1" x="1243"/>
        <item h="1" x="1068"/>
        <item h="1" x="1021"/>
        <item h="1" x="1527"/>
        <item h="1" x="2253"/>
        <item h="1" x="140"/>
        <item h="1" x="2217"/>
        <item h="1" x="1816"/>
        <item h="1" x="352"/>
        <item h="1" x="1655"/>
        <item h="1" x="795"/>
        <item h="1" x="1373"/>
        <item h="1" x="1131"/>
        <item h="1" x="1777"/>
        <item h="1" x="1927"/>
        <item h="1" x="2196"/>
        <item h="1" x="717"/>
        <item h="1" x="432"/>
        <item h="1" x="406"/>
        <item h="1" x="468"/>
        <item h="1" x="1956"/>
        <item h="1" x="33"/>
        <item h="1" x="995"/>
        <item h="1" x="762"/>
        <item h="1" x="114"/>
        <item h="1" x="623"/>
        <item h="1" x="1917"/>
        <item h="1" x="121"/>
        <item h="1" x="1710"/>
        <item h="1" x="341"/>
        <item h="1" x="1983"/>
        <item h="1" x="932"/>
        <item h="1" x="479"/>
        <item h="1" x="1159"/>
        <item h="1" x="242"/>
        <item h="1" x="529"/>
        <item h="1" x="243"/>
        <item h="1" x="1228"/>
        <item h="1" x="1191"/>
        <item h="1" x="1646"/>
        <item h="1" x="1893"/>
        <item h="1" x="1398"/>
        <item h="1" x="1405"/>
        <item h="1" x="729"/>
        <item h="1" x="1867"/>
        <item h="1" x="128"/>
        <item h="1" x="2205"/>
        <item h="1" x="1771"/>
        <item h="1" x="2030"/>
        <item h="1" x="1802"/>
        <item h="1" x="539"/>
        <item h="1" x="1036"/>
        <item h="1" x="1080"/>
        <item h="1" x="66"/>
        <item h="1" x="1188"/>
        <item h="1" x="1320"/>
        <item h="1" x="515"/>
        <item h="1" x="156"/>
        <item h="1" x="99"/>
        <item h="1" x="1140"/>
        <item h="1" x="1428"/>
        <item h="1" x="361"/>
        <item h="1" x="2233"/>
        <item h="1" x="748"/>
        <item h="1" x="670"/>
        <item h="1" x="984"/>
        <item h="1" x="1799"/>
        <item h="1" x="1377"/>
        <item h="1" x="994"/>
        <item h="1" x="2025"/>
        <item h="1" x="1308"/>
        <item h="1" x="562"/>
        <item h="1" x="1814"/>
        <item h="1" x="1925"/>
        <item h="1" x="613"/>
        <item h="1" x="2258"/>
        <item h="1" x="1206"/>
        <item h="1" x="1854"/>
        <item h="1" x="76"/>
        <item h="1" x="383"/>
        <item h="1" x="971"/>
        <item h="1" x="464"/>
        <item h="1" x="703"/>
        <item h="1" x="2038"/>
        <item h="1" x="1954"/>
        <item h="1" x="379"/>
        <item h="1" x="2120"/>
        <item h="1" x="676"/>
        <item h="1" x="54"/>
        <item h="1" x="1194"/>
        <item h="1" x="1706"/>
        <item h="1" x="2165"/>
        <item h="1" x="817"/>
        <item h="1" x="1598"/>
        <item h="1" x="393"/>
        <item h="1" x="699"/>
        <item h="1" x="63"/>
        <item h="1" x="52"/>
        <item h="1" x="11"/>
        <item h="1" x="1903"/>
        <item h="1" x="650"/>
        <item h="1" x="2279"/>
        <item h="1" x="868"/>
        <item h="1" x="1935"/>
        <item h="1" x="1024"/>
        <item h="1" x="2298"/>
        <item h="1" x="1756"/>
        <item h="1" x="1168"/>
        <item h="1" x="1387"/>
        <item h="1" x="93"/>
        <item h="1" x="473"/>
        <item h="1" x="1330"/>
        <item h="1" x="496"/>
        <item h="1" x="396"/>
        <item h="1" x="985"/>
        <item h="1" x="1851"/>
        <item h="1" x="2023"/>
        <item h="1" x="2199"/>
        <item h="1" x="796"/>
        <item h="1" x="1207"/>
        <item h="1" x="649"/>
        <item h="1" x="148"/>
        <item h="1" x="2081"/>
        <item h="1" x="440"/>
        <item h="1" x="1794"/>
        <item h="1" x="1596"/>
        <item h="1" x="2284"/>
        <item h="1" x="1448"/>
        <item h="1" x="1464"/>
        <item h="1" x="614"/>
        <item h="1" x="1075"/>
        <item h="1" x="350"/>
        <item h="1" x="755"/>
        <item h="1" x="1998"/>
        <item h="1" x="1333"/>
        <item h="1" x="2149"/>
        <item h="1" x="2113"/>
        <item h="1" x="551"/>
        <item h="1" x="470"/>
        <item h="1" x="1905"/>
        <item h="1" x="1007"/>
        <item h="1" x="1223"/>
        <item h="1" x="1883"/>
        <item h="1" x="810"/>
        <item h="1" x="123"/>
        <item h="1" x="637"/>
        <item h="1" x="1868"/>
        <item h="1" x="1779"/>
        <item h="1" x="241"/>
        <item h="1" x="1630"/>
        <item h="1" x="365"/>
        <item h="1" x="2028"/>
        <item h="1" x="2192"/>
        <item h="1" x="1318"/>
        <item h="1" x="1965"/>
        <item h="1" x="420"/>
        <item h="1" x="541"/>
        <item h="1" x="1878"/>
        <item h="1" x="1271"/>
        <item h="1" x="1462"/>
        <item h="1" x="1889"/>
        <item h="1" x="390"/>
        <item h="1" x="2146"/>
        <item h="1" x="1305"/>
        <item h="1" x="1116"/>
        <item h="1" x="1076"/>
        <item h="1" x="71"/>
        <item h="1" x="2068"/>
        <item h="1" x="1610"/>
        <item h="1" x="1137"/>
        <item h="1" x="1832"/>
        <item h="1" x="1117"/>
        <item h="1" x="399"/>
        <item h="1" x="644"/>
        <item h="1" x="1286"/>
        <item h="1" x="229"/>
        <item h="1" x="542"/>
        <item h="1" x="337"/>
        <item h="1" x="124"/>
        <item h="1" x="1492"/>
        <item h="1" x="2223"/>
        <item h="1" x="1900"/>
        <item h="1" x="838"/>
        <item h="1" x="2262"/>
        <item h="1" x="1957"/>
        <item h="1" x="2215"/>
        <item h="1" x="1328"/>
        <item h="1" x="1857"/>
        <item h="1" x="205"/>
        <item h="1" x="2154"/>
        <item h="1" x="2201"/>
        <item h="1" x="404"/>
        <item h="1" x="91"/>
        <item h="1" x="1485"/>
        <item h="1" x="24"/>
        <item h="1" x="902"/>
        <item h="1" x="2211"/>
        <item h="1" x="734"/>
        <item h="1" x="1054"/>
        <item h="1" x="1347"/>
        <item h="1" x="1622"/>
        <item h="1" x="107"/>
        <item h="1" x="706"/>
        <item h="1" x="1212"/>
        <item h="1" x="1154"/>
        <item h="1" x="872"/>
        <item h="1" x="422"/>
        <item h="1" x="779"/>
        <item h="1" x="2036"/>
        <item h="1" x="1026"/>
        <item h="1" x="1677"/>
        <item h="1" x="2176"/>
        <item h="1" x="334"/>
        <item h="1" x="1984"/>
        <item h="1" x="756"/>
        <item h="1" x="1408"/>
        <item h="1" x="531"/>
        <item h="1" x="947"/>
        <item h="1" x="144"/>
        <item h="1" x="837"/>
        <item h="1" x="1073"/>
        <item h="1" x="1573"/>
        <item h="1" x="244"/>
        <item h="1" x="2195"/>
        <item h="1" x="44"/>
        <item h="1" x="2244"/>
        <item h="1" x="1406"/>
        <item h="1" x="565"/>
        <item h="1" x="1248"/>
        <item h="1" x="2166"/>
        <item h="1" x="23"/>
        <item h="1" x="1666"/>
        <item h="1" x="956"/>
        <item h="1" x="294"/>
        <item h="1" x="264"/>
        <item h="1" x="2011"/>
        <item h="1" x="265"/>
        <item h="1" x="631"/>
        <item h="1" x="290"/>
        <item h="1" x="222"/>
        <item h="1" x="1303"/>
        <item h="1" x="2185"/>
        <item h="1" x="948"/>
        <item h="1" x="325"/>
        <item h="1" x="1282"/>
        <item h="1" x="1379"/>
        <item h="1" x="612"/>
        <item h="1" x="865"/>
        <item h="1" x="597"/>
        <item h="1" x="666"/>
        <item h="1" x="2287"/>
        <item h="1" x="1038"/>
        <item h="1" x="1313"/>
        <item h="1" x="560"/>
        <item h="1" x="266"/>
        <item h="1" x="2102"/>
        <item h="1" x="1244"/>
        <item h="1" x="1808"/>
        <item h="1" x="1420"/>
        <item h="1" x="1174"/>
        <item h="1" x="596"/>
        <item h="1" x="298"/>
        <item h="1" x="2127"/>
        <item h="1" x="2330"/>
        <item h="1" x="1463"/>
        <item h="1" x="2299"/>
        <item h="1" x="1549"/>
        <item h="1" x="423"/>
        <item h="1" x="1643"/>
        <item h="1" x="1552"/>
        <item h="1" x="1220"/>
        <item h="1" x="1688"/>
        <item h="1" x="195"/>
        <item h="1" x="1627"/>
        <item h="1" x="758"/>
        <item h="1" x="2311"/>
        <item h="1" x="48"/>
        <item h="1" x="1732"/>
        <item h="1" x="1065"/>
        <item h="1" x="909"/>
        <item h="1" x="1143"/>
        <item h="1" x="891"/>
        <item h="1" x="356"/>
        <item h="1" x="13"/>
        <item h="1" x="2047"/>
        <item h="1" x="2321"/>
        <item h="1" x="69"/>
        <item h="1" x="503"/>
        <item h="1" x="1250"/>
        <item h="1" x="660"/>
        <item h="1" x="1030"/>
        <item h="1" x="346"/>
        <item h="1" x="1192"/>
        <item h="1" x="1062"/>
        <item h="1" x="106"/>
        <item h="1" x="168"/>
        <item h="1" x="981"/>
        <item h="1" x="472"/>
        <item h="1" x="218"/>
        <item h="1" x="104"/>
        <item h="1" x="1359"/>
        <item h="1" x="823"/>
        <item h="1" x="187"/>
        <item h="1" x="130"/>
        <item h="1" x="2148"/>
        <item h="1" x="953"/>
        <item h="1" x="606"/>
        <item h="1" x="1055"/>
        <item h="1" x="1391"/>
        <item h="1" x="1332"/>
        <item h="1" x="1113"/>
        <item h="1" x="1165"/>
        <item h="1" x="206"/>
        <item h="1" x="2159"/>
        <item h="1" x="980"/>
        <item h="1" x="1169"/>
        <item h="1" x="1751"/>
        <item h="1" x="594"/>
        <item h="1" x="604"/>
        <item h="1" x="1645"/>
        <item h="1" x="931"/>
        <item h="1" x="757"/>
        <item h="1" x="174"/>
        <item h="1" x="315"/>
        <item h="1" x="518"/>
        <item h="1" x="1132"/>
        <item h="1" x="1531"/>
        <item h="1" x="1247"/>
        <item h="1" x="2226"/>
        <item h="1" x="400"/>
        <item h="1" x="648"/>
        <item h="1" x="1316"/>
        <item h="1" x="2021"/>
        <item h="1" x="469"/>
        <item h="1" x="1673"/>
        <item h="1" x="126"/>
        <item h="1" x="1263"/>
        <item h="1" x="80"/>
        <item h="1" x="370"/>
        <item h="1" x="567"/>
        <item h="1" x="1173"/>
        <item h="1" x="1994"/>
        <item h="1" x="2103"/>
        <item h="1" x="1386"/>
        <item h="1" x="1661"/>
        <item h="1" x="1829"/>
        <item h="1" x="2171"/>
        <item h="1" x="452"/>
        <item h="1" x="192"/>
        <item h="1" x="1553"/>
        <item h="1" x="1447"/>
        <item h="1" x="1789"/>
        <item h="1" x="601"/>
        <item h="1" x="1702"/>
        <item h="1" x="378"/>
        <item h="1" x="976"/>
        <item h="1" x="607"/>
        <item h="1" x="202"/>
        <item h="1" x="754"/>
        <item h="1" x="1639"/>
        <item h="1" x="483"/>
        <item h="1" x="2065"/>
        <item h="1" x="2112"/>
        <item h="1" x="635"/>
        <item h="1" x="2228"/>
        <item h="1" x="293"/>
        <item h="1" x="701"/>
        <item h="1" x="671"/>
        <item h="1" x="975"/>
        <item h="1" x="1979"/>
        <item h="1" x="1712"/>
        <item h="1" x="2318"/>
        <item h="1" x="2282"/>
        <item h="1" x="90"/>
        <item h="1" x="2290"/>
        <item h="1" x="1813"/>
        <item h="1" x="1020"/>
        <item h="1" x="201"/>
        <item h="1" x="2162"/>
        <item h="1" x="1735"/>
        <item h="1" x="1628"/>
        <item h="1" x="801"/>
        <item h="1" x="2031"/>
        <item h="1" x="1861"/>
        <item h="1" x="55"/>
        <item h="1" x="1745"/>
        <item h="1" x="1258"/>
        <item h="1" x="2191"/>
        <item h="1" x="475"/>
        <item h="1" x="2063"/>
        <item h="1" x="194"/>
        <item h="1" x="1530"/>
        <item h="1" x="1535"/>
        <item h="1" x="1355"/>
        <item h="1" x="1809"/>
        <item h="1" x="2292"/>
        <item h="1" x="1187"/>
        <item h="1" x="1423"/>
        <item h="1" x="1680"/>
        <item h="1" x="1514"/>
        <item h="1" x="1681"/>
        <item h="1" x="1738"/>
        <item h="1" x="261"/>
        <item h="1" x="1828"/>
        <item h="1" x="1378"/>
        <item h="1" x="207"/>
        <item h="1" x="2259"/>
        <item h="1" x="1543"/>
        <item h="1" x="1670"/>
        <item h="1" x="1348"/>
        <item h="1" x="273"/>
        <item h="1" x="725"/>
        <item h="1" x="787"/>
        <item h="1" x="40"/>
        <item h="1" x="448"/>
        <item h="1" x="1781"/>
        <item h="1" x="1703"/>
        <item h="1" x="1417"/>
        <item h="1" x="1047"/>
        <item h="1" x="1124"/>
        <item h="1" x="116"/>
        <item h="1" x="1183"/>
        <item h="1" x="1696"/>
        <item h="1" x="1052"/>
        <item h="1" x="1915"/>
        <item h="1" x="1334"/>
        <item h="1" x="164"/>
        <item h="1" x="1277"/>
        <item h="1" x="2076"/>
        <item h="1" x="958"/>
        <item h="1" x="1557"/>
        <item h="1" x="1787"/>
        <item h="1" x="320"/>
        <item h="1" x="1855"/>
        <item h="1" x="1367"/>
        <item h="1" x="988"/>
        <item h="1" x="318"/>
        <item h="1" x="2130"/>
        <item h="1" x="331"/>
        <item h="1" x="258"/>
        <item h="1" x="573"/>
        <item h="1" x="761"/>
        <item h="1" x="307"/>
        <item h="1" x="348"/>
        <item h="1" x="862"/>
        <item h="1" x="1523"/>
        <item h="1" x="590"/>
        <item h="1" x="908"/>
        <item h="1" x="474"/>
        <item h="1" x="1264"/>
        <item h="1" x="2085"/>
        <item h="1" x="1921"/>
        <item h="1" x="165"/>
        <item h="1" x="463"/>
        <item h="1" x="314"/>
        <item h="1" x="1382"/>
        <item h="1" x="552"/>
        <item h="1" x="1913"/>
        <item h="1" x="661"/>
        <item h="1" x="485"/>
        <item h="1" x="1178"/>
        <item h="1" x="70"/>
        <item h="1" x="31"/>
        <item h="1" x="889"/>
        <item h="1" x="182"/>
        <item h="1" x="2255"/>
        <item h="1" x="1184"/>
        <item h="1" x="1620"/>
        <item h="1" x="480"/>
        <item h="1" x="357"/>
        <item h="1" x="1924"/>
        <item h="1" x="1002"/>
        <item h="1" x="1609"/>
        <item h="1" x="68"/>
        <item h="1" x="1804"/>
        <item h="1" x="1419"/>
        <item h="1" x="1281"/>
        <item h="1" x="1072"/>
        <item h="1" x="428"/>
        <item h="1" x="2050"/>
        <item h="1" x="2122"/>
        <item h="1" x="1614"/>
        <item h="1" x="16"/>
        <item h="1" x="2137"/>
        <item h="1" x="989"/>
        <item h="1" x="1110"/>
        <item h="1" x="1269"/>
        <item h="1" x="2206"/>
        <item h="1" x="1647"/>
        <item h="1" x="79"/>
        <item h="1" x="763"/>
        <item h="1" x="179"/>
        <item h="1" x="224"/>
        <item h="1" x="2043"/>
        <item h="1" x="504"/>
        <item h="1" x="669"/>
        <item h="1" x="1253"/>
        <item h="1" x="2213"/>
        <item h="1" x="730"/>
        <item h="1" x="917"/>
        <item h="1" x="421"/>
        <item h="1" x="1342"/>
        <item h="1" x="681"/>
        <item h="1" x="1869"/>
        <item h="1" x="854"/>
        <item h="1" x="1451"/>
        <item h="1" x="227"/>
        <item h="1" x="514"/>
        <item h="1" x="234"/>
        <item h="1" x="2052"/>
        <item h="1" x="774"/>
        <item h="1" x="2083"/>
        <item h="1" x="2267"/>
        <item h="1" x="1572"/>
        <item h="1" x="1368"/>
        <item h="1" x="257"/>
        <item h="1" x="141"/>
        <item h="1" x="197"/>
        <item h="1" x="1844"/>
        <item h="1" x="2088"/>
        <item h="1" x="782"/>
        <item h="1" x="214"/>
        <item h="1" x="1931"/>
        <item h="1" x="1648"/>
        <item h="1" x="2237"/>
        <item h="1" x="968"/>
        <item h="1" x="1022"/>
        <item h="1" x="1455"/>
        <item h="1" x="1897"/>
        <item h="1" x="682"/>
        <item h="1" x="1399"/>
        <item h="1" x="395"/>
        <item h="1" x="342"/>
        <item h="1" x="499"/>
        <item h="1" x="619"/>
        <item h="1" x="1707"/>
        <item h="1" x="495"/>
        <item h="1" x="645"/>
        <item h="1" x="1339"/>
        <item h="1" x="97"/>
        <item h="1" x="1395"/>
        <item h="1" x="2243"/>
        <item h="1" x="900"/>
        <item h="1" x="1773"/>
        <item h="1" x="746"/>
        <item h="1" x="2123"/>
        <item h="1" x="2105"/>
        <item h="1" x="739"/>
        <item h="1" x="198"/>
        <item h="1" x="962"/>
        <item h="1" x="1388"/>
        <item h="1" x="2300"/>
        <item h="1" x="465"/>
        <item h="1" x="1550"/>
        <item h="1" x="2271"/>
        <item h="1" x="2044"/>
        <item h="1" x="881"/>
        <item h="1" x="278"/>
        <item h="1" x="1016"/>
        <item h="1" x="675"/>
        <item h="1" x="1515"/>
        <item h="1" x="1907"/>
        <item h="1" x="2152"/>
        <item h="1" x="789"/>
        <item h="1" x="385"/>
        <item h="1" x="292"/>
        <item h="1" x="1472"/>
        <item h="1" x="546"/>
        <item h="1" x="1217"/>
        <item h="1" x="1434"/>
        <item h="1" x="1743"/>
        <item h="1" x="893"/>
        <item h="1" x="117"/>
        <item h="1" x="1982"/>
        <item h="1" x="1079"/>
        <item h="1" x="19"/>
        <item h="1" x="1888"/>
        <item h="1" x="726"/>
        <item h="1" x="316"/>
        <item h="1" x="1233"/>
        <item h="1" x="945"/>
        <item h="1" x="1788"/>
        <item h="1" x="2231"/>
        <item h="1" x="1783"/>
        <item h="1" x="175"/>
        <item h="1" x="2188"/>
        <item h="1" x="2312"/>
        <item h="1" x="442"/>
        <item h="1" x="1219"/>
        <item h="1" x="1453"/>
        <item h="1" x="129"/>
        <item h="1" x="603"/>
        <item h="1" x="1335"/>
        <item h="1" x="2164"/>
        <item h="1" x="580"/>
        <item h="1" x="1519"/>
        <item h="1" x="1800"/>
        <item h="1" x="1331"/>
        <item h="1" x="812"/>
        <item h="1" x="1752"/>
        <item h="1" x="998"/>
        <item h="1" x="436"/>
        <item h="1" x="351"/>
        <item h="1" x="2327"/>
        <item h="1" x="2239"/>
        <item h="1" x="424"/>
        <item h="1" x="413"/>
        <item h="1" x="193"/>
        <item h="1" x="1157"/>
        <item h="1" x="1709"/>
        <item h="1" x="2143"/>
        <item h="1" x="996"/>
        <item h="1" x="1884"/>
        <item h="1" x="2293"/>
        <item h="1" x="520"/>
        <item h="1" x="2245"/>
        <item h="1" x="1589"/>
        <item h="1" x="1389"/>
        <item h="1" x="904"/>
        <item h="1" x="1042"/>
        <item h="1" x="1586"/>
        <item h="1" x="2291"/>
        <item h="1" x="2092"/>
        <item h="1" x="1701"/>
        <item h="1" x="718"/>
        <item h="1" x="1471"/>
        <item h="1" x="78"/>
        <item h="1" x="1968"/>
        <item h="1" x="438"/>
        <item h="1" x="1037"/>
        <item h="1" x="2276"/>
        <item h="1" x="888"/>
        <item h="1" x="1700"/>
        <item h="1" x="852"/>
        <item h="1" x="1880"/>
        <item h="1" x="1762"/>
        <item h="1" x="2328"/>
        <item h="1" x="1232"/>
        <item h="1" x="1149"/>
        <item h="1" x="2257"/>
        <item h="1" x="2268"/>
        <item h="1" x="2096"/>
        <item h="1" x="2062"/>
        <item h="1" x="77"/>
        <item h="1" x="2329"/>
        <item h="1" x="873"/>
        <item h="1" x="1721"/>
        <item h="1" x="1825"/>
        <item h="1" x="1778"/>
        <item h="1" x="35"/>
        <item h="1" x="577"/>
        <item h="1" x="1505"/>
        <item h="1" x="1356"/>
        <item h="1" x="1275"/>
        <item h="1" x="2295"/>
        <item h="1" x="2098"/>
        <item h="1" x="780"/>
        <item h="1" x="1815"/>
        <item h="1" x="610"/>
        <item h="1" x="1481"/>
        <item h="1" x="1385"/>
        <item h="1" x="1502"/>
        <item h="1" x="1621"/>
        <item h="1" x="895"/>
        <item h="1" x="392"/>
        <item h="1" x="280"/>
        <item h="1" x="1103"/>
        <item h="1" x="1796"/>
        <item h="1" x="1201"/>
        <item h="1" x="2005"/>
        <item h="1" x="1597"/>
        <item h="1" x="501"/>
        <item h="1" x="513"/>
        <item h="1" x="598"/>
        <item h="1" x="1231"/>
        <item h="1" x="1619"/>
        <item h="1" x="1152"/>
        <item h="1" x="505"/>
        <item h="1" x="2116"/>
        <item h="1" x="498"/>
        <item h="1" x="776"/>
        <item h="1" x="1066"/>
        <item h="1" x="517"/>
        <item h="1" x="1769"/>
        <item h="1" x="1546"/>
        <item h="1" x="833"/>
        <item h="1" x="686"/>
        <item h="1" x="804"/>
        <item h="1" x="522"/>
        <item h="1" x="1177"/>
        <item h="1" x="1411"/>
        <item h="1" x="1695"/>
        <item h="1" x="1293"/>
        <item h="1" x="301"/>
        <item h="1" x="1730"/>
        <item h="1" x="697"/>
        <item h="1" x="825"/>
        <item h="1" x="1444"/>
        <item h="1" x="209"/>
        <item h="1" x="82"/>
        <item h="1" x="2278"/>
        <item h="1" x="1985"/>
        <item h="1" x="1528"/>
        <item h="1" x="1403"/>
        <item h="1" x="1364"/>
        <item h="1" x="1224"/>
        <item h="1" x="1446"/>
        <item h="1" x="2266"/>
        <item h="1" x="803"/>
        <item h="1" x="1875"/>
        <item h="1" x="1442"/>
        <item h="1" x="857"/>
        <item h="1" x="2241"/>
        <item h="1" x="663"/>
        <item h="1" x="1255"/>
        <item h="1" x="443"/>
        <item h="1" x="802"/>
        <item h="1" x="1826"/>
        <item h="1" x="1791"/>
        <item h="1" x="1500"/>
        <item h="1" x="2307"/>
        <item h="1" x="659"/>
        <item h="1" x="1975"/>
        <item h="1" x="861"/>
        <item h="1" x="336"/>
        <item h="1" x="743"/>
        <item h="1" x="1161"/>
        <item h="1" x="2210"/>
        <item h="1" x="1044"/>
        <item h="1" x="592"/>
        <item h="1" x="1285"/>
        <item h="1" x="1459"/>
        <item h="1" x="1859"/>
        <item h="1" x="564"/>
        <item h="1" x="61"/>
        <item h="1" x="2263"/>
        <item h="1" x="1380"/>
        <item h="1" x="1229"/>
        <item h="1" x="1607"/>
        <item h="1" x="1129"/>
        <item h="1" x="1766"/>
        <item h="1" x="530"/>
        <item h="1" x="1591"/>
        <item h="1" x="842"/>
        <item h="1" x="1742"/>
        <item h="1" x="538"/>
        <item h="1" x="707"/>
        <item h="1" x="937"/>
        <item h="1" x="2326"/>
        <item h="1" x="1426"/>
        <item h="1" x="568"/>
        <item h="1" x="1674"/>
        <item h="1" x="1908"/>
        <item h="1" x="1362"/>
        <item h="1" x="858"/>
        <item h="1" x="333"/>
        <item h="1" x="88"/>
        <item h="1" x="1107"/>
        <item h="1" x="1749"/>
        <item h="1" x="826"/>
        <item h="1" x="735"/>
        <item h="1" x="1657"/>
        <item h="1" x="251"/>
        <item h="1" x="0"/>
        <item h="1" x="1659"/>
        <item h="1" x="593"/>
        <item h="1" x="1724"/>
        <item h="1" x="856"/>
        <item h="1" x="641"/>
        <item h="1" x="1401"/>
        <item h="1" x="1556"/>
        <item h="1" x="1346"/>
        <item h="1" x="1319"/>
        <item h="1" x="2020"/>
        <item h="1" x="176"/>
        <item h="1" x="3"/>
        <item h="1" x="1226"/>
        <item h="1" x="1684"/>
        <item h="1" x="412"/>
        <item h="1" x="2302"/>
        <item h="1" x="368"/>
        <item h="1" x="1118"/>
        <item h="1" x="58"/>
        <item h="1" x="1650"/>
        <item h="1" x="1325"/>
        <item h="1" x="1357"/>
        <item h="1" x="1383"/>
        <item h="1" x="1458"/>
        <item h="1" x="2074"/>
        <item h="1" x="217"/>
        <item h="1" x="1060"/>
        <item h="1" x="1440"/>
        <item h="1" x="2189"/>
        <item h="1" x="750"/>
        <item h="1" x="1626"/>
        <item h="1" x="647"/>
        <item h="1" x="912"/>
        <item h="1" x="1414"/>
        <item h="1" x="1930"/>
        <item h="1" x="2184"/>
        <item h="1" x="83"/>
        <item h="1" x="277"/>
        <item h="1" x="1491"/>
        <item h="1" x="2177"/>
        <item h="1" x="223"/>
        <item h="1" x="1704"/>
        <item h="1" x="887"/>
        <item h="1" x="1864"/>
        <item h="1" x="683"/>
        <item h="1" x="1501"/>
        <item h="1" x="340"/>
        <item h="1" x="769"/>
        <item h="1" x="1961"/>
        <item h="1" x="2027"/>
        <item h="1" x="2190"/>
        <item h="1" x="2041"/>
        <item h="1" x="2093"/>
        <item h="1" x="110"/>
        <item h="1" x="793"/>
        <item h="1" x="2313"/>
        <item h="1" x="1636"/>
        <item h="1" x="299"/>
        <item h="1" x="2080"/>
        <item h="1" x="1001"/>
        <item h="1" x="1798"/>
        <item h="1" x="1713"/>
        <item h="1" x="2124"/>
        <item h="1" x="578"/>
        <item h="1" x="2003"/>
        <item h="1" x="1708"/>
        <item h="1" x="2305"/>
        <item h="1" x="673"/>
        <item h="1" x="711"/>
        <item h="1" x="1235"/>
        <item h="1" x="1634"/>
        <item h="1" x="884"/>
        <item h="1" x="1181"/>
        <item h="1" x="487"/>
        <item h="1" x="1326"/>
        <item h="1" x="2108"/>
        <item h="1" x="620"/>
        <item h="1" x="1731"/>
        <item h="1" x="2304"/>
        <item h="1" x="1082"/>
        <item h="1" x="136"/>
        <item h="1" x="4"/>
        <item h="1" x="1340"/>
        <item h="1" x="797"/>
        <item h="1" x="1210"/>
        <item h="1" x="736"/>
        <item h="1" x="977"/>
        <item h="1" x="300"/>
        <item h="1" x="1963"/>
        <item h="1" x="1474"/>
        <item h="1" x="1847"/>
        <item h="1" x="250"/>
        <item h="1" x="588"/>
        <item h="1" x="1283"/>
        <item h="1" x="189"/>
        <item h="1" x="1133"/>
        <item h="1" x="843"/>
        <item h="1" x="839"/>
        <item h="1" x="963"/>
        <item h="1" x="1111"/>
        <item h="1" x="920"/>
        <item h="1" x="1890"/>
        <item h="1" x="2323"/>
        <item h="1" x="2078"/>
        <item h="1" x="524"/>
        <item h="1" x="1089"/>
        <item h="1" x="1278"/>
        <item h="1" x="722"/>
        <item h="1" x="2048"/>
        <item h="1" x="1291"/>
        <item h="1" x="1803"/>
        <item h="1" x="997"/>
        <item h="1" x="764"/>
        <item h="1" x="742"/>
        <item h="1" x="449"/>
        <item h="1" x="1955"/>
        <item h="1" x="1516"/>
        <item h="1" x="1948"/>
        <item h="1" x="2134"/>
        <item h="1" x="1811"/>
        <item h="1" x="1100"/>
        <item h="1" x="1376"/>
        <item h="1" x="2090"/>
        <item h="1" x="1539"/>
        <item h="1" x="589"/>
        <item h="1" x="1970"/>
        <item h="1" x="1429"/>
        <item h="1" x="2132"/>
        <item h="1" x="1590"/>
        <item h="1" x="914"/>
        <item h="1" x="215"/>
        <item h="1" x="922"/>
        <item h="1" x="1618"/>
        <item h="1" x="1952"/>
        <item h="1" x="906"/>
        <item h="1" x="288"/>
        <item h="1" x="456"/>
        <item h="1" x="1615"/>
        <item h="1" x="1511"/>
        <item h="1" x="14"/>
        <item h="1" x="2180"/>
        <item h="1" x="2139"/>
        <item h="1" x="245"/>
        <item h="1" x="237"/>
        <item h="1" x="1489"/>
        <item h="1" x="1433"/>
        <item h="1" x="1577"/>
        <item h="1" x="1576"/>
        <item h="1" x="1160"/>
        <item h="1" x="1953"/>
        <item h="1" x="171"/>
        <item h="1" x="1678"/>
        <item h="1" x="1725"/>
        <item h="1" x="1672"/>
        <item h="1" x="1415"/>
        <item h="1" x="537"/>
        <item h="1" x="2119"/>
        <item h="1" x="1974"/>
        <item h="1" x="1480"/>
        <item h="1" x="1369"/>
        <item h="1" x="1400"/>
        <item h="1" x="527"/>
        <item h="1" x="57"/>
        <item h="1" x="1612"/>
        <item h="1" x="461"/>
        <item h="1" x="1973"/>
        <item h="1" x="1410"/>
        <item h="1" x="2308"/>
        <item h="1" x="1290"/>
        <item h="1" x="2316"/>
        <item h="1" x="446"/>
        <item h="1" x="1999"/>
        <item h="1" x="1651"/>
        <item h="1" x="928"/>
        <item h="1" x="1199"/>
        <item h="1" x="1315"/>
        <item h="1" x="723"/>
        <item h="1" x="1717"/>
        <item h="1" x="1222"/>
        <item h="1" x="1057"/>
        <item h="1" x="760"/>
        <item h="1" x="957"/>
        <item h="1" x="491"/>
        <item h="1" x="1081"/>
        <item h="1" x="1441"/>
        <item h="1" x="2013"/>
        <item h="1" x="1019"/>
        <item h="1" x="1972"/>
        <item h="1" x="550"/>
        <item h="1" x="1506"/>
        <item h="1" x="1758"/>
        <item h="1" x="1909"/>
        <item h="1" x="2121"/>
        <item h="1" x="493"/>
        <item h="1" x="2029"/>
        <item h="1" x="615"/>
        <item h="1" x="59"/>
        <item h="1" x="1136"/>
        <item h="1" x="896"/>
        <item h="1" x="654"/>
        <item h="1" x="1510"/>
        <item h="1" x="260"/>
        <item h="1" x="2286"/>
        <item h="1" x="1611"/>
        <item h="1" x="444"/>
        <item h="1" x="2236"/>
        <item h="1" x="1069"/>
        <item h="1" x="2232"/>
        <item h="1" x="1571"/>
        <item h="1" x="767"/>
        <item h="1" x="1437"/>
        <item h="1" x="1583"/>
        <item h="1" x="21"/>
        <item h="1" x="827"/>
        <item h="1" x="1245"/>
        <item h="1" x="1153"/>
        <item h="1" x="481"/>
        <item h="1" x="2037"/>
        <item h="1" x="915"/>
        <item h="1" x="1122"/>
        <item h="1" x="1468"/>
        <item h="1" x="1960"/>
        <item h="1" x="178"/>
        <item h="1" x="2056"/>
        <item h="1" x="910"/>
        <item h="1" x="1189"/>
        <item h="1" x="296"/>
        <item h="1" x="1740"/>
        <item h="1" x="684"/>
        <item h="1" x="816"/>
        <item h="1" x="820"/>
        <item h="1" x="1929"/>
        <item h="1" x="482"/>
        <item h="1" x="1901"/>
        <item h="1" x="622"/>
        <item h="1" x="677"/>
        <item h="1" x="753"/>
        <item h="1" x="1370"/>
        <item h="1" x="1095"/>
        <item h="1" x="1254"/>
        <item h="1" x="1584"/>
        <item h="1" x="698"/>
        <item h="1" x="927"/>
        <item h="1" x="579"/>
        <item h="1" x="226"/>
        <item h="1" x="923"/>
        <item h="1" x="354"/>
        <item h="1" x="1705"/>
        <item h="1" x="355"/>
        <item h="1" x="2174"/>
        <item h="1" x="563"/>
        <item h="1" x="458"/>
        <item h="1" x="324"/>
        <item h="1" x="166"/>
        <item h="1" x="1564"/>
        <item h="1" x="2285"/>
        <item h="1" x="678"/>
        <item h="1" x="626"/>
        <item h="1" x="1606"/>
        <item h="1" x="536"/>
        <item h="1" x="462"/>
        <item h="1" x="2283"/>
        <item h="1" x="867"/>
        <item h="1" x="608"/>
        <item h="1" x="569"/>
        <item h="1" x="2274"/>
        <item h="1" x="105"/>
        <item h="1" x="1176"/>
        <item h="1" x="1273"/>
        <item h="1" x="1190"/>
        <item h="1" x="1336"/>
        <item h="1" x="745"/>
        <item h="1" x="1687"/>
        <item h="1" x="1852"/>
        <item h="1" x="2089"/>
        <item h="1" x="2055"/>
        <item h="1" x="2131"/>
        <item h="1" x="1267"/>
        <item h="1" x="2251"/>
        <item h="1" x="2207"/>
        <item h="1" x="1939"/>
        <item h="1" x="302"/>
        <item h="1" x="1317"/>
        <item h="1" x="1856"/>
        <item h="1" x="2294"/>
        <item h="1" x="591"/>
        <item h="1" x="1862"/>
        <item h="1" x="2101"/>
        <item h="1" x="2246"/>
        <item h="1" x="819"/>
        <item h="1" x="394"/>
        <item h="1" x="1182"/>
        <item h="1" x="1757"/>
        <item h="1" x="1540"/>
        <item h="1" x="2091"/>
        <item h="1" x="447"/>
        <item h="1" x="1208"/>
        <item h="1" x="500"/>
        <item h="1" x="204"/>
        <item h="1" x="425"/>
        <item h="1" x="287"/>
        <item h="1" x="2008"/>
        <item h="1" x="778"/>
        <item h="1" x="275"/>
        <item h="1" x="1265"/>
        <item h="1" x="1058"/>
        <item h="1" x="143"/>
        <item h="1" x="125"/>
        <item h="1" x="1821"/>
        <item h="1" x="1307"/>
        <item h="1" x="2319"/>
        <item h="1" x="1509"/>
        <item h="1" x="1407"/>
        <item h="1" x="1667"/>
        <item h="1" x="2261"/>
        <item h="1" x="954"/>
        <item h="1" x="869"/>
        <item h="1" x="770"/>
        <item h="1" x="1894"/>
        <item h="1" x="2220"/>
        <item h="1" x="466"/>
        <item h="1" x="1094"/>
        <item h="1" x="2115"/>
        <item h="1" x="511"/>
        <item h="1" x="2218"/>
        <item h="1" x="1209"/>
        <item h="1" x="1"/>
        <item h="1" x="949"/>
        <item h="1" x="2301"/>
        <item h="1" x="2306"/>
        <item h="1" x="1412"/>
        <item h="1" x="972"/>
        <item h="1" x="484"/>
        <item h="1" x="1121"/>
        <item h="1" x="655"/>
        <item h="1" x="1774"/>
        <item h="1" x="183"/>
        <item h="1" x="1142"/>
        <item h="1" x="1513"/>
        <item h="1" x="832"/>
        <item h="1" x="213"/>
        <item h="1" x="2095"/>
        <item h="1" x="1093"/>
        <item h="1" x="155"/>
        <item h="1" x="1148"/>
        <item h="1" x="1053"/>
        <item h="1" x="809"/>
        <item h="1" x="1490"/>
        <item h="1" x="72"/>
        <item h="1" x="719"/>
        <item h="1" x="1272"/>
        <item h="1" x="1302"/>
        <item h="1" x="1162"/>
        <item h="1" x="633"/>
        <item h="1" x="844"/>
        <item h="1" x="1034"/>
        <item h="1" x="709"/>
        <item h="1" x="1633"/>
        <item h="1" x="119"/>
        <item h="1" x="2002"/>
        <item h="1" x="2053"/>
        <item h="1" x="306"/>
        <item h="1" x="602"/>
        <item h="1" x="1134"/>
        <item h="1" x="2014"/>
        <item h="1" x="65"/>
        <item h="1" x="1221"/>
        <item h="1" x="1324"/>
        <item h="1" x="1838"/>
        <item h="1" x="964"/>
        <item h="1" x="749"/>
        <item h="1" x="611"/>
        <item h="1" x="259"/>
        <item h="1" x="1497"/>
        <item h="1" x="1934"/>
        <item h="1" x="2320"/>
        <item h="1" x="955"/>
        <item h="1" x="627"/>
        <item h="1" x="874"/>
        <item h="1" x="783"/>
        <item h="1" x="2242"/>
        <item h="1" x="2032"/>
        <item h="1" x="721"/>
        <item h="1" x="1115"/>
        <item h="1" x="409"/>
        <item h="1" x="1892"/>
        <item h="1" x="47"/>
        <item h="1" x="970"/>
        <item h="1" x="918"/>
        <item h="1" x="1230"/>
        <item h="1" x="247"/>
        <item h="1" x="1439"/>
        <item h="1" x="576"/>
        <item h="1" x="122"/>
        <item h="1" x="674"/>
        <item h="1" x="1498"/>
        <item h="1" x="656"/>
        <item h="1" x="1723"/>
        <item h="1" x="1270"/>
        <item h="1" x="830"/>
        <item h="1" x="153"/>
        <item h="1" x="1476"/>
        <item h="1" x="1390"/>
        <item h="1" x="1578"/>
        <item h="1" x="1790"/>
        <item h="1" x="2006"/>
        <item h="1" x="376"/>
        <item h="1" x="771"/>
        <item h="1" x="1563"/>
        <item h="1" x="283"/>
        <item h="1" x="1940"/>
        <item h="1" x="1937"/>
        <item h="1" x="1256"/>
        <item h="1" x="151"/>
        <item h="1" x="146"/>
        <item h="1" x="387"/>
        <item h="1" x="741"/>
        <item h="1" x="1919"/>
        <item h="1" x="323"/>
        <item h="1" x="1914"/>
        <item h="1" x="1350"/>
        <item h="1" x="1654"/>
        <item h="1" x="1767"/>
        <item h="1" x="308"/>
        <item h="1" x="450"/>
        <item h="1" x="386"/>
        <item h="1" x="1033"/>
        <item h="1" x="828"/>
        <item h="1" x="1495"/>
        <item h="1" x="369"/>
        <item h="1" x="358"/>
        <item h="1" x="555"/>
        <item h="1" x="2100"/>
        <item h="1" x="2039"/>
        <item h="1" x="1086"/>
        <item h="1" x="1941"/>
        <item h="1" x="894"/>
        <item h="1" x="1499"/>
        <item h="1" x="690"/>
        <item h="1" x="1323"/>
        <item h="1" x="1946"/>
        <item h="1" x="1517"/>
        <item h="1" x="1104"/>
        <item h="1" x="2260"/>
        <item h="1" x="667"/>
        <item h="1" x="2107"/>
        <item h="1" x="646"/>
        <item h="1" x="1344"/>
        <item h="1" x="1694"/>
        <item h="1" x="363"/>
        <item h="1" x="2045"/>
        <item h="1" x="938"/>
        <item h="1" x="1933"/>
        <item h="1" x="20"/>
        <item h="1" x="1114"/>
        <item h="1" x="1775"/>
        <item h="1" x="2070"/>
        <item h="1" x="286"/>
        <item h="1" x="846"/>
        <item h="1" x="2049"/>
        <item h="1" x="170"/>
        <item h="1" x="2247"/>
        <item h="1" x="94"/>
        <item h="1" x="720"/>
        <item h="1" x="29"/>
        <item h="1" x="1341"/>
        <item h="1" x="1031"/>
        <item h="1" x="2181"/>
        <item h="1" x="256"/>
        <item h="1" x="1748"/>
        <item h="1" x="335"/>
        <item h="1" x="2128"/>
        <item h="1" x="1479"/>
        <item h="1" x="276"/>
        <item h="1" x="942"/>
        <item h="1" x="662"/>
        <item h="1" x="1746"/>
        <item h="1" x="1296"/>
        <item h="1" x="879"/>
        <item h="1" x="1438"/>
        <item h="1" x="1604"/>
        <item h="1" x="1652"/>
        <item h="1" x="1561"/>
        <item h="1" x="2073"/>
        <item h="1" x="92"/>
        <item h="1" x="557"/>
        <item h="1" x="943"/>
        <item h="1" x="2022"/>
        <item h="1" x="434"/>
        <item h="1" x="109"/>
        <item h="1" x="1658"/>
        <item h="1" x="439"/>
        <item h="1" x="453"/>
        <item h="1" x="1601"/>
        <item h="1" x="132"/>
        <item h="1" x="295"/>
        <item h="1" x="42"/>
        <item h="1" x="2324"/>
        <item h="1" x="1185"/>
        <item h="1" x="1529"/>
        <item h="1" x="2079"/>
        <item h="1" x="1363"/>
        <item h="1" x="30"/>
        <item h="1" x="1167"/>
        <item h="1" x="1430"/>
        <item h="1" x="22"/>
        <item h="1" x="1144"/>
        <item h="1" x="388"/>
        <item h="1" x="309"/>
        <item h="1" x="414"/>
        <item h="1" x="2204"/>
        <item h="1" x="788"/>
        <item h="1" x="814"/>
        <item h="1" x="1686"/>
        <item h="1" x="374"/>
        <item h="1" x="1989"/>
        <item h="1" x="752"/>
        <item h="1" x="925"/>
        <item h="1" x="870"/>
        <item h="1" x="1679"/>
        <item h="1" x="559"/>
        <item h="1" x="191"/>
        <item h="1" x="1092"/>
        <item h="1" x="2104"/>
        <item h="1" x="1409"/>
        <item h="1" x="1689"/>
        <item h="1" x="1873"/>
        <item h="1" x="1879"/>
        <item h="1" x="790"/>
        <item h="1" x="96"/>
        <item h="1" x="10"/>
        <item h="1" x="1163"/>
        <item h="1" x="2221"/>
        <item h="1" x="1831"/>
        <item h="1" x="1662"/>
        <item h="1" x="1028"/>
        <item h="1" x="81"/>
        <item h="1" x="1361"/>
        <item h="1" x="1846"/>
        <item h="1" x="2046"/>
        <item h="1" x="407"/>
        <item h="1" x="1000"/>
        <item h="1" x="901"/>
        <item h="1" x="2197"/>
        <item h="1" x="2296"/>
        <item h="1" x="855"/>
        <item h="1" x="570"/>
        <item h="1" x="1719"/>
        <item h="1" x="8"/>
        <item h="1" x="1818"/>
        <item h="1" x="2147"/>
        <item h="1" x="152"/>
        <item h="1" x="2168"/>
        <item h="1" x="1280"/>
        <item h="1" x="2144"/>
        <item h="1" x="1083"/>
        <item h="1" x="1911"/>
        <item h="1" x="1562"/>
        <item h="1" x="1582"/>
        <item h="1" x="2040"/>
        <item h="1" x="2126"/>
        <item h="1" x="1926"/>
        <item h="1" x="992"/>
        <item h="1" x="679"/>
        <item h="1" x="1885"/>
        <item h="1" x="240"/>
        <item h="1" x="1311"/>
        <item h="1" x="1449"/>
        <item h="1" x="939"/>
        <item h="1" x="397"/>
        <item h="1" x="1959"/>
        <item h="1" x="1776"/>
        <item h="1" x="1554"/>
        <item h="1" x="441"/>
        <item h="1" x="1260"/>
        <item h="1" x="2"/>
        <item h="1" x="581"/>
        <item h="1" x="85"/>
        <item h="1" x="961"/>
        <item h="1" x="310"/>
        <item h="1" x="15"/>
        <item h="1" x="431"/>
        <item h="1" x="2277"/>
        <item h="1" x="360"/>
        <item h="1" x="1754"/>
        <item h="1" x="1980"/>
        <item h="1" x="744"/>
        <item h="1" x="2214"/>
        <item h="1" x="2178"/>
        <item h="1" x="353"/>
        <item h="1" x="1753"/>
        <item h="1" x="657"/>
        <item h="1" x="1971"/>
        <item h="1" x="1744"/>
        <item h="1" x="467"/>
        <item h="1" x="2175"/>
        <item h="1" x="2270"/>
        <item h="1" x="1524"/>
        <item h="1" x="1644"/>
        <item h="1" x="1249"/>
        <item h="1" x="1195"/>
        <item h="1" x="1130"/>
        <item h="1" x="966"/>
        <item h="1" x="1242"/>
        <item h="1" x="147"/>
        <item h="1" x="1691"/>
        <item h="1" x="236"/>
        <item h="1" x="1997"/>
        <item h="1" x="410"/>
        <item h="1" x="2224"/>
        <item h="1" x="1284"/>
        <item h="1" x="1569"/>
        <item h="1" x="944"/>
        <item h="1" x="692"/>
        <item h="1" x="398"/>
        <item h="1" x="1532"/>
        <item h="1" x="87"/>
        <item h="1" x="1623"/>
        <item h="1" x="926"/>
        <item h="1" x="203"/>
        <item h="1" x="433"/>
        <item h="1" x="1050"/>
        <item h="1" x="672"/>
        <item h="1" x="878"/>
        <item h="1" x="2097"/>
        <item h="1" x="892"/>
        <item h="1" x="103"/>
        <item h="1" x="815"/>
        <item h="1" x="695"/>
        <item h="1" x="1737"/>
        <item h="1" x="160"/>
        <item h="1" x="1040"/>
        <item h="1" x="510"/>
        <item h="1" x="359"/>
        <item h="1" x="1375"/>
        <item h="1" x="219"/>
        <item h="1" x="1372"/>
        <item h="1" x="1306"/>
        <item h="1" x="710"/>
        <item h="1" x="2058"/>
        <item h="1" x="1817"/>
        <item h="1" x="934"/>
        <item h="1" x="1728"/>
        <item h="1" x="102"/>
        <item h="1" x="2309"/>
        <item h="1" x="39"/>
        <item h="1" x="2072"/>
        <item h="1" x="1299"/>
        <item h="1" x="822"/>
        <item h="1" x="1665"/>
        <item h="1" x="1119"/>
        <item h="1" x="1841"/>
        <item h="1" x="1663"/>
        <item h="1" x="898"/>
        <item h="1" x="112"/>
        <item h="1" x="691"/>
        <item h="1" x="1473"/>
        <item h="1" x="1876"/>
        <item h="1" x="1396"/>
        <item h="1" x="1581"/>
        <item h="1" x="291"/>
        <item h="1" x="1906"/>
        <item h="1" x="1300"/>
        <item h="1" x="1872"/>
        <item h="1" x="1943"/>
        <item h="1" x="2297"/>
        <item h="1" x="98"/>
        <item h="1" x="2084"/>
        <item h="1" x="41"/>
        <item h="1" x="759"/>
        <item h="1" x="951"/>
        <item h="1" x="1566"/>
        <item h="1" x="1257"/>
        <item h="1" x="1413"/>
        <item h="1" x="1592"/>
        <item h="1" x="1839"/>
        <item h="1" x="5"/>
        <item h="1" x="1938"/>
        <item h="1" x="685"/>
        <item h="1" x="2141"/>
        <item h="1" x="2225"/>
        <item h="1" x="784"/>
        <item h="1" x="1848"/>
        <item h="1" x="49"/>
        <item h="1" x="668"/>
        <item h="1" x="1127"/>
        <item h="1" x="36"/>
        <item h="1" x="391"/>
        <item h="1" x="1850"/>
        <item h="1" x="1003"/>
        <item h="1" x="1534"/>
        <item h="1" x="2252"/>
        <item h="1" x="1792"/>
        <item h="1" x="1200"/>
        <item h="1" x="2194"/>
        <item h="1" x="547"/>
        <item h="1" x="1139"/>
        <item h="1" x="2289"/>
        <item h="1" x="1541"/>
        <item h="1" x="184"/>
        <item h="1" x="831"/>
        <item h="1" x="127"/>
        <item h="1" x="1351"/>
        <item h="1" x="1641"/>
        <item h="1" x="519"/>
        <item h="1" x="1587"/>
        <item h="1" x="1321"/>
        <item h="1" x="139"/>
        <item h="1" x="18"/>
        <item h="1" x="708"/>
        <item h="1" x="1172"/>
        <item h="1" x="1259"/>
        <item h="1" x="1741"/>
        <item h="1" x="1166"/>
        <item h="1" x="630"/>
        <item h="1" x="73"/>
        <item h="1" x="38"/>
        <item h="1" x="1418"/>
        <item h="1" x="1240"/>
        <item h="1" x="1237"/>
        <item h="1" x="1579"/>
        <item h="1" x="154"/>
        <item h="1" x="1863"/>
        <item h="1" x="1211"/>
        <item h="1" x="1337"/>
        <item h="1" x="2265"/>
        <item h="1" x="1298"/>
        <item h="1" x="639"/>
        <item h="1" x="1098"/>
        <item h="1" x="1793"/>
        <item h="1" x="380"/>
        <item h="1" x="131"/>
        <item h="1" x="1135"/>
        <item h="1" x="1312"/>
        <item h="1" x="1899"/>
        <item h="1" x="1765"/>
        <item h="1" x="1764"/>
        <item h="1" x="1109"/>
        <item h="1" x="1593"/>
        <item h="1" x="794"/>
        <item h="1" x="188"/>
        <item h="1" x="2066"/>
        <item h="1" x="1716"/>
        <item h="1" x="2310"/>
        <item h="1" x="799"/>
        <item h="1" x="960"/>
        <item h="1" x="401"/>
        <item h="1" x="1141"/>
        <item h="1" x="1262"/>
        <item h="1" x="1544"/>
        <item h="1" x="1470"/>
        <item h="1" x="1287"/>
        <item h="1" x="1234"/>
        <item h="1" x="305"/>
        <item h="1" x="2117"/>
        <item h="1" x="616"/>
        <item h="1" x="1733"/>
        <item h="1" x="525"/>
        <item h="1" x="101"/>
        <item h="1" x="1958"/>
        <item h="1" x="1722"/>
        <item h="1" x="489"/>
        <item h="1" x="1099"/>
        <item h="1" x="628"/>
        <item h="1" x="1786"/>
        <item h="1" x="415"/>
        <item h="1" x="1424"/>
        <item h="1" x="2142"/>
        <item h="1" x="6"/>
        <item h="1" x="381"/>
        <item h="1" x="2230"/>
        <item h="1" x="642"/>
        <item h="1" x="1605"/>
        <item h="1" x="454"/>
        <item h="1" x="1750"/>
        <item h="1" x="1101"/>
        <item h="1" x="1067"/>
        <item h="1" x="2183"/>
        <item h="1" x="382"/>
        <item h="1" x="1310"/>
        <item h="1" x="2035"/>
        <item h="1" x="1785"/>
        <item h="1" x="2269"/>
        <item h="1" x="2017"/>
        <item h="1" x="509"/>
        <item h="1" x="232"/>
        <item h="1" x="2322"/>
        <item h="1" x="190"/>
        <item h="1" x="1507"/>
        <item h="1" x="429"/>
        <item h="1" x="210"/>
        <item h="1" x="1936"/>
        <item h="1" x="871"/>
        <item h="1" x="1768"/>
        <item h="1" x="781"/>
        <item h="1" x="2099"/>
        <item h="1" x="587"/>
        <item h="1" x="1795"/>
        <item h="1" x="965"/>
        <item h="1" x="714"/>
        <item h="1" x="1392"/>
        <item h="1" x="347"/>
        <item h="1" x="1422"/>
        <item h="1" x="1070"/>
        <item h="1" x="1465"/>
        <item h="1" x="534"/>
        <item h="1" x="2118"/>
        <item h="1" x="1469"/>
        <item h="1" x="274"/>
        <item h="1" x="2186"/>
        <item h="1" x="319"/>
        <item h="1" x="792"/>
        <item h="1" x="1431"/>
        <item h="1" x="1923"/>
        <item h="1" x="1108"/>
        <item h="1" x="457"/>
        <item h="1" x="1039"/>
        <item h="1" x="941"/>
        <item h="1" x="624"/>
        <item h="1" x="262"/>
        <item h="1" x="556"/>
        <item h="1" x="2172"/>
        <item h="1" x="1600"/>
        <item h="1" x="875"/>
        <item h="1" x="2249"/>
        <item h="1" x="1170"/>
        <item h="1" x="849"/>
        <item h="1" x="1580"/>
        <item h="1" x="43"/>
        <item h="1" x="303"/>
        <item h="1" x="492"/>
        <item h="1" x="768"/>
        <item h="1" x="1698"/>
        <item h="1" x="1338"/>
        <item h="1" x="1246"/>
        <item h="1" x="159"/>
        <item h="1" x="2059"/>
        <item h="1" x="1017"/>
        <item h="1" x="135"/>
        <item h="1" x="1729"/>
        <item h="1" x="1759"/>
        <item h="1" x="2034"/>
        <item h="1" x="27"/>
        <item h="1" x="1096"/>
        <item h="1" x="1858"/>
        <item h="1" x="1669"/>
        <item h="1" x="2060"/>
        <item h="1" x="246"/>
        <item h="1" x="636"/>
        <item h="1" x="1548"/>
        <item h="1" x="999"/>
        <item h="1" x="249"/>
        <item h="1" x="1616"/>
        <item h="1" x="28"/>
        <item h="1" x="2012"/>
        <item h="1" x="1945"/>
        <item h="1" x="805"/>
        <item h="1" x="1018"/>
        <item h="1" x="7"/>
        <item h="1" x="1227"/>
        <item h="1" x="84"/>
        <item h="1" x="1699"/>
        <item h="1" x="271"/>
        <item h="1" x="1486"/>
        <item h="1" x="1043"/>
        <item h="1" x="2153"/>
        <item h="1" x="1218"/>
        <item h="1" x="2203"/>
        <item h="1" x="2208"/>
        <item h="1" x="1443"/>
        <item h="1" x="929"/>
        <item h="1" x="1454"/>
        <item h="1" x="67"/>
        <item h="1" x="605"/>
        <item h="1" x="864"/>
        <item h="1" x="1156"/>
        <item h="1" x="389"/>
        <item h="1" x="1602"/>
        <item h="1" x="2325"/>
        <item h="1" x="1525"/>
        <item h="1" x="1990"/>
        <item h="1" x="235"/>
        <item h="1" x="987"/>
        <item h="1" x="1638"/>
        <item h="1" x="883"/>
        <item h="1" x="1276"/>
        <item h="1" x="34"/>
        <item h="1" x="1198"/>
        <item h="1" x="157"/>
        <item h="1" x="2163"/>
        <item h="1" x="1835"/>
        <item h="1" x="640"/>
        <item h="1" x="880"/>
        <item h="1" x="1882"/>
        <item h="1" x="142"/>
        <item h="1" x="2138"/>
        <item h="1" x="1012"/>
        <item h="1" x="732"/>
        <item h="1" x="486"/>
        <item h="1" x="1996"/>
        <item h="1" x="566"/>
        <item h="1" x="1035"/>
        <item h="1" x="786"/>
        <item h="1" x="426"/>
        <item h="1" x="652"/>
        <item h="1" x="1158"/>
        <item h="1" x="1991"/>
        <item h="1" x="886"/>
        <item h="1" x="371"/>
        <item h="1" x="137"/>
        <item h="1" x="544"/>
        <item h="1" x="427"/>
        <item h="1" x="372"/>
        <item h="1" x="777"/>
        <item h="1" x="535"/>
        <item h="1" x="1006"/>
        <item h="1" x="1877"/>
        <item h="1" x="1360"/>
        <item h="1" x="1090"/>
        <item h="1" x="2315"/>
        <item h="1" x="1675"/>
        <item h="1" x="993"/>
        <item h="1" x="2018"/>
        <item h="1" x="1314"/>
        <item h="1" x="653"/>
        <item h="1" x="95"/>
        <item h="1" x="2136"/>
        <item h="1" x="1266"/>
        <item h="1" x="1128"/>
        <item h="1" x="1962"/>
        <item h="1" x="2317"/>
        <item h="1" x="1120"/>
        <item h="1" x="978"/>
        <item h="1" x="1059"/>
        <item h="1" x="1004"/>
        <item h="1" x="1547"/>
        <item h="1" x="1683"/>
        <item h="1" x="1836"/>
        <item h="1" x="46"/>
        <item h="1" x="1714"/>
        <item h="1" x="1381"/>
        <item h="1" x="821"/>
        <item h="1" x="1112"/>
        <item h="1" x="1508"/>
        <item h="1" x="693"/>
        <item h="1" x="1213"/>
        <item h="1" x="1049"/>
        <item h="1" x="1902"/>
        <item h="1" x="1097"/>
        <item h="1" x="2216"/>
        <item h="1" x="930"/>
        <item h="1" x="1027"/>
        <item h="1" x="1981"/>
        <item h="1" x="2272"/>
        <item h="1" x="1046"/>
        <item h="1" x="1197"/>
        <item h="1" x="1025"/>
        <item h="1" x="488"/>
        <item h="1" x="211"/>
        <item h="1" x="133"/>
        <item h="1" x="2179"/>
        <item h="1" x="1810"/>
        <item h="1" x="321"/>
        <item h="1" x="312"/>
        <item h="1" x="459"/>
        <item h="1" x="1865"/>
        <item h="1" x="1747"/>
        <item h="1" x="811"/>
        <item h="1" x="1146"/>
        <item h="1" x="1279"/>
        <item h="1" x="1727"/>
        <item h="1" x="1145"/>
        <item h="1" x="1805"/>
        <item h="1" x="1504"/>
        <item h="1" x="990"/>
        <item h="1" x="1692"/>
        <item h="1" x="600"/>
        <item h="1" x="419"/>
        <item h="1" x="733"/>
        <item h="1" x="1718"/>
        <item h="1" x="1625"/>
        <item h="1" x="1676"/>
        <item h="1" x="1371"/>
        <item h="1" x="1720"/>
        <item h="1" x="2212"/>
        <item h="1" x="2069"/>
        <item h="1" x="1715"/>
        <item h="1" x="1503"/>
        <item h="1" x="991"/>
        <item h="1" x="1801"/>
        <item h="1" x="1871"/>
        <item h="1" x="2198"/>
        <item h="1" x="1345"/>
        <item h="1" x="181"/>
        <item h="1" x="1537"/>
        <item h="1" x="270"/>
        <item h="1" x="1711"/>
        <item h="1" x="1384"/>
        <item h="1" x="936"/>
        <item h="1" x="785"/>
        <item h="1" x="2187"/>
        <item h="1" x="2140"/>
        <item h="1" x="145"/>
        <item h="1" x="502"/>
        <item h="1" x="1015"/>
        <item h="1" x="2010"/>
        <item h="1" x="845"/>
        <item h="1" x="1653"/>
        <item h="1" x="1204"/>
        <item h="1" x="1520"/>
        <item h="1" x="1353"/>
        <item h="1" x="651"/>
        <item h="1" x="876"/>
        <item h="1" x="430"/>
        <item h="1" x="1823"/>
        <item h="1" x="2086"/>
        <item h="1" x="12"/>
        <item h="1" x="1205"/>
        <item h="1" x="907"/>
        <item h="1" x="813"/>
        <item h="1" x="599"/>
        <item h="1" x="836"/>
        <item h="1" x="905"/>
        <item h="1" x="1568"/>
        <item h="1" x="1045"/>
        <item h="1" x="1895"/>
        <item h="1" x="806"/>
        <item h="1" x="724"/>
        <item h="1" x="1202"/>
        <item h="1" x="1947"/>
        <item h="1" x="2235"/>
        <item h="1" x="1091"/>
        <item h="1" x="138"/>
        <item h="1" x="1061"/>
        <item h="1" x="1922"/>
        <item h="1" x="199"/>
        <item h="1" x="455"/>
        <item h="1" x="282"/>
        <item h="1" x="451"/>
        <item h="1" x="1558"/>
        <item h="1" x="1309"/>
        <item h="1" x="1064"/>
        <item h="1" x="1682"/>
        <item h="1" x="1843"/>
        <item h="1" x="111"/>
        <item h="1" x="1088"/>
        <item h="1" x="1538"/>
        <item h="1" x="574"/>
        <item h="1" x="1512"/>
        <item h="1" x="1782"/>
        <item h="1" x="329"/>
        <item h="1" x="1241"/>
        <item h="1" x="1849"/>
        <item h="1" x="269"/>
        <item h="1" x="75"/>
        <item h="1" x="26"/>
        <item h="1" x="254"/>
        <item h="1" x="1830"/>
        <item h="1" x="634"/>
        <item h="1" x="1559"/>
        <item h="1" x="2150"/>
        <item h="1" x="1866"/>
        <item h="1" x="545"/>
        <item h="1" x="375"/>
        <item h="1" x="2219"/>
        <item h="1" x="859"/>
        <item h="1" x="172"/>
        <item h="1" x="1493"/>
        <item h="1" x="1770"/>
        <item t="default"/>
      </items>
    </pivotField>
  </pivotFields>
  <rowFields count="1">
    <field x="10"/>
  </rowFields>
  <rowItems count="2">
    <i>
      <x/>
    </i>
    <i t="grand">
      <x/>
    </i>
  </rowItems>
  <colFields count="1">
    <field x="8"/>
  </colFields>
  <colItems count="2">
    <i>
      <x/>
    </i>
    <i t="grand">
      <x/>
    </i>
  </colItems>
  <dataFields count="1">
    <dataField name="Count of Cancer history" fld="8" subtotal="count" baseField="0" baseItem="0"/>
  </dataFields>
  <chartFormats count="10">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6" format="8" series="1">
      <pivotArea type="data" outline="0" fieldPosition="0">
        <references count="2">
          <reference field="4294967294" count="1" selected="0">
            <x v="0"/>
          </reference>
          <reference field="8" count="1" selected="0">
            <x v="0"/>
          </reference>
        </references>
      </pivotArea>
    </chartFormat>
    <chartFormat chart="6" format="9">
      <pivotArea type="data" outline="0" fieldPosition="0">
        <references count="3">
          <reference field="4294967294" count="1" selected="0">
            <x v="0"/>
          </reference>
          <reference field="8" count="1" selected="0">
            <x v="0"/>
          </reference>
          <reference field="10" count="1" selected="0">
            <x v="0"/>
          </reference>
        </references>
      </pivotArea>
    </chartFormat>
    <chartFormat chart="6" format="10">
      <pivotArea type="data" outline="0" fieldPosition="0">
        <references count="3">
          <reference field="4294967294" count="1" selected="0">
            <x v="0"/>
          </reference>
          <reference field="8" count="1" selected="0">
            <x v="0"/>
          </reference>
          <reference field="10" count="1" selected="0">
            <x v="1"/>
          </reference>
        </references>
      </pivotArea>
    </chartFormat>
    <chartFormat chart="6" format="11" series="1">
      <pivotArea type="data" outline="0" fieldPosition="0">
        <references count="2">
          <reference field="4294967294" count="1" selected="0">
            <x v="0"/>
          </reference>
          <reference field="8" count="1" selected="0">
            <x v="1"/>
          </reference>
        </references>
      </pivotArea>
    </chartFormat>
    <chartFormat chart="6" format="12">
      <pivotArea type="data" outline="0" fieldPosition="0">
        <references count="3">
          <reference field="4294967294" count="1" selected="0">
            <x v="0"/>
          </reference>
          <reference field="8" count="1" selected="0">
            <x v="1"/>
          </reference>
          <reference field="10" count="1" selected="0">
            <x v="0"/>
          </reference>
        </references>
      </pivotArea>
    </chartFormat>
    <chartFormat chart="6" format="13">
      <pivotArea type="data" outline="0" fieldPosition="0">
        <references count="3">
          <reference field="4294967294" count="1" selected="0">
            <x v="0"/>
          </reference>
          <reference field="8" count="1" selected="0">
            <x v="1"/>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Tier" xr10:uid="{C4E0682D-2163-4211-83CF-5173049975B5}" sourceName="Hospital Tier">
  <pivotTables>
    <pivotTable tabId="19" name="PivotTable1"/>
    <pivotTable tabId="19" name="PivotTable2"/>
    <pivotTable tabId="19" name="PivotTable3"/>
    <pivotTable tabId="19" name="PivotTable4"/>
    <pivotTable tabId="19" name="PivotTable5"/>
    <pivotTable tabId="19" name="PivotTable6"/>
  </pivotTables>
  <data>
    <tabular pivotCacheId="736399805">
      <items count="3">
        <i x="1" s="1"/>
        <i x="0"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l_Name" xr10:uid="{442AA82B-5563-49F3-AB8C-63ABB7903C8E}" sourceName="Full Name">
  <pivotTables>
    <pivotTable tabId="19" name="PivotTable1"/>
    <pivotTable tabId="19" name="PivotTable2"/>
    <pivotTable tabId="19" name="PivotTable3"/>
    <pivotTable tabId="19" name="PivotTable4"/>
    <pivotTable tabId="19" name="PivotTable5"/>
    <pivotTable tabId="19" name="PivotTable6"/>
  </pivotTables>
  <data>
    <tabular pivotCacheId="736399805">
      <items count="2332">
        <i x="716"/>
        <i x="120"/>
        <i x="2331"/>
        <i x="161"/>
        <i x="2169"/>
        <i x="696" s="1"/>
        <i x="1032"/>
        <i x="2273"/>
        <i x="180"/>
        <i x="1009"/>
        <i x="2156"/>
        <i x="89"/>
        <i x="25"/>
        <i x="268"/>
        <i x="2145"/>
        <i x="1180"/>
        <i x="1450"/>
        <i x="1452"/>
        <i x="1842"/>
        <i x="521"/>
        <i x="1274"/>
        <i x="1533"/>
        <i x="1404"/>
        <i x="727"/>
        <i x="921"/>
        <i x="1466"/>
        <i x="1521"/>
        <i x="689"/>
        <i x="2001"/>
        <i x="267"/>
        <i x="575"/>
        <i x="913"/>
        <i x="882"/>
        <i x="263"/>
        <i x="162"/>
        <i x="1461"/>
        <i x="255"/>
        <i x="528"/>
        <i x="2288"/>
        <i x="322"/>
        <i x="712"/>
        <i x="1637"/>
        <i x="1928"/>
        <i x="571"/>
        <i x="1560"/>
        <i x="200"/>
        <i x="158"/>
        <i x="1014"/>
        <i x="1575"/>
        <i x="848"/>
        <i x="1736"/>
        <i x="860"/>
        <i x="345"/>
        <i x="253"/>
        <i x="1214"/>
        <i x="51"/>
        <i x="216"/>
        <i x="1632"/>
        <i x="694"/>
        <i x="1964"/>
        <i x="974"/>
        <i x="2227"/>
        <i x="2250"/>
        <i x="1048"/>
        <i x="1772"/>
        <i x="586"/>
        <i x="1950"/>
        <i x="1797"/>
        <i x="2275"/>
        <i x="317"/>
        <i x="1215"/>
        <i x="1261"/>
        <i x="1268"/>
        <i x="1671"/>
        <i x="1475"/>
        <i x="1881"/>
        <i x="584"/>
        <i x="1545"/>
        <i x="1295"/>
        <i x="766"/>
        <i x="2004"/>
        <i x="1624"/>
        <i x="2167"/>
        <i x="417"/>
        <i x="2071"/>
        <i x="1824"/>
        <i x="228"/>
        <i x="1874"/>
        <i x="1432"/>
        <i x="1216"/>
        <i x="344"/>
        <i x="959"/>
        <i x="688"/>
        <i x="2110"/>
        <i x="2281"/>
        <i x="2015"/>
        <i x="377"/>
        <i x="899"/>
        <i x="1005"/>
        <i x="2009"/>
        <i x="1416"/>
        <i x="1942"/>
        <i x="2094"/>
        <i x="516"/>
        <i x="877"/>
        <i x="1932"/>
        <i x="1483"/>
        <i x="108"/>
        <i x="173"/>
        <i x="1193"/>
        <i x="2026"/>
        <i x="1951"/>
        <i x="508"/>
        <i x="840"/>
        <i x="1354"/>
        <i x="2229"/>
        <i x="185"/>
        <i x="851"/>
        <i x="553"/>
        <i x="1008"/>
        <i x="1608"/>
        <i x="841"/>
        <i x="808"/>
        <i x="1179"/>
        <i x="617"/>
        <i x="715"/>
        <i x="2157"/>
        <i x="1352"/>
        <i x="2158"/>
        <i x="1292"/>
        <i x="775"/>
        <i x="1734"/>
        <i x="850"/>
        <i x="231"/>
        <i x="702"/>
        <i x="220"/>
        <i x="2200"/>
        <i x="373"/>
        <i x="1635"/>
        <i x="285"/>
        <i x="2303"/>
        <i x="2173"/>
        <i x="548"/>
        <i x="890"/>
        <i x="982"/>
        <i x="1522"/>
        <i x="53"/>
        <i x="1467"/>
        <i x="186"/>
        <i x="230"/>
        <i x="1660"/>
        <i x="2256"/>
        <i x="1329"/>
        <i x="1175"/>
        <i x="212"/>
        <i x="272"/>
        <i x="326"/>
        <i x="1690"/>
        <i x="384"/>
        <i x="818"/>
        <i x="1518"/>
        <i x="1594"/>
        <i x="558"/>
        <i x="416"/>
        <i x="1760"/>
        <i x="476"/>
        <i x="332"/>
        <i x="658"/>
        <i x="1349"/>
        <i x="313"/>
        <i x="523"/>
        <i x="115"/>
        <i x="798"/>
        <i x="2238"/>
        <i x="1011"/>
        <i x="37"/>
        <i x="916"/>
        <i x="983"/>
        <i x="402"/>
        <i x="1297"/>
        <i x="1487"/>
        <i x="1239"/>
        <i x="1603"/>
        <i x="1087"/>
        <i x="1289"/>
        <i x="1288"/>
        <i x="1685"/>
        <i x="1656"/>
        <i x="445"/>
        <i x="327"/>
        <i x="221"/>
        <i x="408"/>
        <i x="2193"/>
        <i x="50"/>
        <i x="2067"/>
        <i x="1063"/>
        <i x="834"/>
        <i x="946"/>
        <i x="1567"/>
        <i x="1949"/>
        <i x="1435"/>
        <i x="897"/>
        <i x="800"/>
        <i x="1551"/>
        <i x="56"/>
        <i x="2082"/>
        <i x="664"/>
        <i x="1125"/>
        <i x="728"/>
        <i x="1585"/>
        <i x="2135"/>
        <i x="1542"/>
        <i x="1457"/>
        <i x="1806"/>
        <i x="1456"/>
        <i x="297"/>
        <i x="2111"/>
        <i x="1436"/>
        <i x="765"/>
        <i x="829"/>
        <i x="248"/>
        <i x="2222"/>
        <i x="526"/>
        <i x="2033"/>
        <i x="713"/>
        <i x="1013"/>
        <i x="1488"/>
        <i x="1870"/>
        <i x="1010"/>
        <i x="2129"/>
        <i x="1397"/>
        <i x="609"/>
        <i x="2077"/>
        <i x="1186"/>
        <i x="1726"/>
        <i x="1819"/>
        <i x="1051"/>
        <i x="366"/>
        <i x="1976"/>
        <i x="1484"/>
        <i x="1693"/>
        <i x="1294"/>
        <i x="1599"/>
        <i x="1570"/>
        <i x="1840"/>
        <i x="1365"/>
        <i x="2019"/>
        <i x="1164"/>
        <i x="1822"/>
        <i x="134"/>
        <i x="163"/>
        <i x="772"/>
        <i x="338"/>
        <i x="1763"/>
        <i x="2087"/>
        <i x="1812"/>
        <i x="2057"/>
        <i x="1664"/>
        <i x="731"/>
        <i x="2161"/>
        <i x="1833"/>
        <i x="281"/>
        <i x="1920"/>
        <i x="863"/>
        <i x="113"/>
        <i x="582"/>
        <i x="643"/>
        <i x="367"/>
        <i x="1916"/>
        <i x="2064"/>
        <i x="1078"/>
        <i x="1445"/>
        <i x="2109"/>
        <i x="847"/>
        <i x="572"/>
        <i x="74"/>
        <i x="638"/>
        <i x="1978"/>
        <i x="973"/>
        <i x="1023"/>
        <i x="1910"/>
        <i x="1845"/>
        <i x="477"/>
        <i x="2254"/>
        <i x="1617"/>
        <i x="1668"/>
        <i x="1642"/>
        <i x="561"/>
        <i x="169"/>
        <i x="150"/>
        <i x="621"/>
        <i x="1251"/>
        <i x="506"/>
        <i x="1837"/>
        <i x="807"/>
        <i x="2007"/>
        <i x="284"/>
        <i x="512"/>
        <i x="1784"/>
        <i x="2202"/>
        <i x="969"/>
        <i x="1238"/>
        <i x="1912"/>
        <i x="1041"/>
        <i x="1196"/>
        <i x="507"/>
        <i x="533"/>
        <i x="32"/>
        <i x="1056"/>
        <i x="1834"/>
        <i x="1106"/>
        <i x="595"/>
        <i x="167"/>
        <i x="86"/>
        <i x="1421"/>
        <i x="540"/>
        <i x="554"/>
        <i x="2240"/>
        <i x="100"/>
        <i x="1393"/>
        <i x="1102"/>
        <i x="1147"/>
        <i x="1496"/>
        <i x="1366"/>
        <i x="1343"/>
        <i x="233"/>
        <i x="362"/>
        <i x="149"/>
        <i x="1697"/>
        <i x="1394"/>
        <i x="478"/>
        <i x="2151"/>
        <i x="494"/>
        <i x="45"/>
        <i x="700"/>
        <i x="1029"/>
        <i x="1761"/>
        <i x="618"/>
        <i x="238"/>
        <i x="933"/>
        <i x="1820"/>
        <i x="791"/>
        <i x="1944"/>
        <i x="177"/>
        <i x="885"/>
        <i x="2051"/>
        <i x="9"/>
        <i x="543"/>
        <i x="1402"/>
        <i x="1425"/>
        <i x="737"/>
        <i x="343"/>
        <i x="1203"/>
        <i x="705"/>
        <i x="549"/>
        <i x="2075"/>
        <i x="1074"/>
        <i x="1084"/>
        <i x="2054"/>
        <i x="311"/>
        <i x="1886"/>
        <i x="1918"/>
        <i x="64"/>
        <i x="1322"/>
        <i x="1477"/>
        <i x="853"/>
        <i x="1967"/>
        <i x="2160"/>
        <i x="418"/>
        <i x="2170"/>
        <i x="629"/>
        <i x="903"/>
        <i x="2000"/>
        <i x="1827"/>
        <i x="330"/>
        <i x="208"/>
        <i x="1860"/>
        <i x="935"/>
        <i x="1526"/>
        <i x="60"/>
        <i x="704"/>
        <i x="2314"/>
        <i x="1071"/>
        <i x="1478"/>
        <i x="2106"/>
        <i x="1225"/>
        <i x="1301"/>
        <i x="2280"/>
        <i x="924"/>
        <i x="2114"/>
        <i x="490"/>
        <i x="1138"/>
        <i x="680"/>
        <i x="751"/>
        <i x="364"/>
        <i x="1565"/>
        <i x="2061"/>
        <i x="585"/>
        <i x="437"/>
        <i x="1977"/>
        <i x="1995"/>
        <i x="1427"/>
        <i x="460"/>
        <i x="1640"/>
        <i x="986"/>
        <i x="1993"/>
        <i x="952"/>
        <i x="252"/>
        <i x="738"/>
        <i x="1155"/>
        <i x="1482"/>
        <i x="62"/>
        <i x="1236"/>
        <i x="967"/>
        <i x="835"/>
        <i x="950"/>
        <i x="239"/>
        <i x="1780"/>
        <i x="2125"/>
        <i x="1555"/>
        <i x="1574"/>
        <i x="532"/>
        <i x="866"/>
        <i x="1649"/>
        <i x="2016"/>
        <i x="940"/>
        <i x="1891"/>
        <i x="1374"/>
        <i x="2133"/>
        <i x="118"/>
        <i x="1105"/>
        <i x="1595"/>
        <i x="349"/>
        <i x="339"/>
        <i x="687"/>
        <i x="919"/>
        <i x="1494"/>
        <i x="1966"/>
        <i x="1077"/>
        <i x="747"/>
        <i x="740"/>
        <i x="1629"/>
        <i x="773"/>
        <i x="1536"/>
        <i x="824"/>
        <i x="471"/>
        <i x="979"/>
        <i x="328"/>
        <i x="1613"/>
        <i x="289"/>
        <i x="225"/>
        <i x="2182"/>
        <i x="1085"/>
        <i x="497"/>
        <i x="1992"/>
        <i x="2264"/>
        <i x="1460"/>
        <i x="435"/>
        <i x="1755"/>
        <i x="1898"/>
        <i x="1171"/>
        <i x="17"/>
        <i x="1631"/>
        <i x="1887"/>
        <i x="304"/>
        <i x="1904"/>
        <i x="1588"/>
        <i x="2248"/>
        <i x="1853"/>
        <i x="1126"/>
        <i x="1896"/>
        <i x="1304"/>
        <i x="1988"/>
        <i x="1987"/>
        <i x="911"/>
        <i x="2234"/>
        <i x="1123"/>
        <i x="196"/>
        <i x="625"/>
        <i x="405"/>
        <i x="1986"/>
        <i x="403"/>
        <i x="279"/>
        <i x="1327"/>
        <i x="583"/>
        <i x="411"/>
        <i x="632"/>
        <i x="1150"/>
        <i x="665"/>
        <i x="2209"/>
        <i x="2042"/>
        <i x="2024"/>
        <i x="1969"/>
        <i x="1151"/>
        <i x="2155"/>
        <i x="1807"/>
        <i x="1358"/>
        <i x="1739"/>
        <i x="1252"/>
        <i x="1243"/>
        <i x="1068"/>
        <i x="1021"/>
        <i x="1527"/>
        <i x="2253"/>
        <i x="140"/>
        <i x="2217"/>
        <i x="1816"/>
        <i x="352"/>
        <i x="1655"/>
        <i x="795"/>
        <i x="1373"/>
        <i x="1131"/>
        <i x="1777"/>
        <i x="1927"/>
        <i x="2196"/>
        <i x="717"/>
        <i x="432"/>
        <i x="406"/>
        <i x="468"/>
        <i x="1956"/>
        <i x="33"/>
        <i x="995"/>
        <i x="762"/>
        <i x="114"/>
        <i x="623"/>
        <i x="1917"/>
        <i x="121"/>
        <i x="1710"/>
        <i x="341"/>
        <i x="1983"/>
        <i x="932"/>
        <i x="479"/>
        <i x="1159"/>
        <i x="242"/>
        <i x="529"/>
        <i x="243"/>
        <i x="1228"/>
        <i x="1191"/>
        <i x="1646"/>
        <i x="1893"/>
        <i x="1398"/>
        <i x="1405"/>
        <i x="729"/>
        <i x="1867"/>
        <i x="128"/>
        <i x="2205"/>
        <i x="1771"/>
        <i x="2030"/>
        <i x="1802"/>
        <i x="539"/>
        <i x="1036"/>
        <i x="1080"/>
        <i x="66"/>
        <i x="1188"/>
        <i x="1320"/>
        <i x="515"/>
        <i x="156"/>
        <i x="99"/>
        <i x="1140"/>
        <i x="1428"/>
        <i x="361"/>
        <i x="2233"/>
        <i x="748"/>
        <i x="670"/>
        <i x="984"/>
        <i x="1799"/>
        <i x="1377"/>
        <i x="994"/>
        <i x="2025"/>
        <i x="1308"/>
        <i x="562"/>
        <i x="1814"/>
        <i x="1925"/>
        <i x="613"/>
        <i x="2258"/>
        <i x="1206"/>
        <i x="1854"/>
        <i x="76"/>
        <i x="383"/>
        <i x="971"/>
        <i x="464"/>
        <i x="703"/>
        <i x="2038"/>
        <i x="1954"/>
        <i x="379"/>
        <i x="2120"/>
        <i x="676"/>
        <i x="54"/>
        <i x="1194"/>
        <i x="1706"/>
        <i x="2165"/>
        <i x="817"/>
        <i x="1598"/>
        <i x="393"/>
        <i x="699"/>
        <i x="63"/>
        <i x="52"/>
        <i x="11"/>
        <i x="1903"/>
        <i x="650"/>
        <i x="2279"/>
        <i x="868"/>
        <i x="1935"/>
        <i x="1024"/>
        <i x="2298"/>
        <i x="1756"/>
        <i x="1168"/>
        <i x="1387"/>
        <i x="93"/>
        <i x="473"/>
        <i x="1330"/>
        <i x="496"/>
        <i x="396"/>
        <i x="985"/>
        <i x="1851"/>
        <i x="2023"/>
        <i x="2199"/>
        <i x="796"/>
        <i x="1207"/>
        <i x="649"/>
        <i x="148"/>
        <i x="2081"/>
        <i x="440"/>
        <i x="1794"/>
        <i x="1596"/>
        <i x="2284"/>
        <i x="1448"/>
        <i x="1464"/>
        <i x="614"/>
        <i x="1075"/>
        <i x="350"/>
        <i x="755"/>
        <i x="1998"/>
        <i x="1333"/>
        <i x="2149"/>
        <i x="2113"/>
        <i x="551"/>
        <i x="470"/>
        <i x="1905"/>
        <i x="1007"/>
        <i x="1223"/>
        <i x="1883"/>
        <i x="810"/>
        <i x="123"/>
        <i x="637"/>
        <i x="1868"/>
        <i x="1779"/>
        <i x="241"/>
        <i x="1630"/>
        <i x="365"/>
        <i x="2028"/>
        <i x="2192"/>
        <i x="1318"/>
        <i x="1965"/>
        <i x="420"/>
        <i x="541"/>
        <i x="1878"/>
        <i x="1271"/>
        <i x="1462"/>
        <i x="1889"/>
        <i x="390"/>
        <i x="2146"/>
        <i x="1305"/>
        <i x="1116"/>
        <i x="1076"/>
        <i x="71"/>
        <i x="2068"/>
        <i x="1610"/>
        <i x="1137"/>
        <i x="1832"/>
        <i x="1117"/>
        <i x="399"/>
        <i x="644"/>
        <i x="1286"/>
        <i x="229"/>
        <i x="542"/>
        <i x="337"/>
        <i x="124"/>
        <i x="1492"/>
        <i x="2223"/>
        <i x="1900"/>
        <i x="838"/>
        <i x="2262"/>
        <i x="1957"/>
        <i x="2215"/>
        <i x="1328"/>
        <i x="1857"/>
        <i x="205"/>
        <i x="2154"/>
        <i x="2201"/>
        <i x="404"/>
        <i x="91"/>
        <i x="1485"/>
        <i x="24"/>
        <i x="902"/>
        <i x="2211"/>
        <i x="734"/>
        <i x="1054"/>
        <i x="1347"/>
        <i x="1622"/>
        <i x="107"/>
        <i x="706"/>
        <i x="1212"/>
        <i x="1154"/>
        <i x="872"/>
        <i x="422"/>
        <i x="779"/>
        <i x="2036"/>
        <i x="1026"/>
        <i x="1677"/>
        <i x="2176"/>
        <i x="334"/>
        <i x="1984"/>
        <i x="756"/>
        <i x="1408"/>
        <i x="531"/>
        <i x="947"/>
        <i x="144"/>
        <i x="837"/>
        <i x="1073"/>
        <i x="1573"/>
        <i x="244"/>
        <i x="2195"/>
        <i x="44"/>
        <i x="2244"/>
        <i x="1406"/>
        <i x="565"/>
        <i x="1248"/>
        <i x="2166"/>
        <i x="23"/>
        <i x="1666"/>
        <i x="956"/>
        <i x="294"/>
        <i x="264"/>
        <i x="2011"/>
        <i x="265"/>
        <i x="631"/>
        <i x="290"/>
        <i x="222"/>
        <i x="1303"/>
        <i x="2185"/>
        <i x="948"/>
        <i x="325"/>
        <i x="1282"/>
        <i x="1379"/>
        <i x="612"/>
        <i x="865"/>
        <i x="597"/>
        <i x="666"/>
        <i x="2287"/>
        <i x="1038"/>
        <i x="1313"/>
        <i x="560"/>
        <i x="266"/>
        <i x="2102"/>
        <i x="1244"/>
        <i x="1808"/>
        <i x="1420"/>
        <i x="1174"/>
        <i x="596"/>
        <i x="298"/>
        <i x="2127"/>
        <i x="2330"/>
        <i x="1463"/>
        <i x="2299"/>
        <i x="1549"/>
        <i x="423"/>
        <i x="1643"/>
        <i x="1552"/>
        <i x="1220"/>
        <i x="1688"/>
        <i x="195"/>
        <i x="1627"/>
        <i x="758"/>
        <i x="2311"/>
        <i x="48"/>
        <i x="1732"/>
        <i x="1065"/>
        <i x="909"/>
        <i x="1143"/>
        <i x="891"/>
        <i x="356"/>
        <i x="13"/>
        <i x="2047"/>
        <i x="2321"/>
        <i x="69"/>
        <i x="503"/>
        <i x="1250"/>
        <i x="660"/>
        <i x="1030"/>
        <i x="346"/>
        <i x="1192"/>
        <i x="1062"/>
        <i x="106"/>
        <i x="168"/>
        <i x="981"/>
        <i x="472"/>
        <i x="218"/>
        <i x="104"/>
        <i x="1359"/>
        <i x="823"/>
        <i x="187"/>
        <i x="130"/>
        <i x="2148"/>
        <i x="953"/>
        <i x="606"/>
        <i x="1055"/>
        <i x="1391"/>
        <i x="1332"/>
        <i x="1113"/>
        <i x="1165"/>
        <i x="206"/>
        <i x="2159"/>
        <i x="980"/>
        <i x="1169"/>
        <i x="1751"/>
        <i x="594"/>
        <i x="604"/>
        <i x="1645"/>
        <i x="931"/>
        <i x="757"/>
        <i x="174"/>
        <i x="315"/>
        <i x="518"/>
        <i x="1132"/>
        <i x="1531"/>
        <i x="1247"/>
        <i x="2226"/>
        <i x="400"/>
        <i x="648"/>
        <i x="1316"/>
        <i x="2021"/>
        <i x="469"/>
        <i x="1673"/>
        <i x="126"/>
        <i x="1263"/>
        <i x="80"/>
        <i x="370"/>
        <i x="567"/>
        <i x="1173"/>
        <i x="1994"/>
        <i x="2103"/>
        <i x="1386"/>
        <i x="1661"/>
        <i x="1829"/>
        <i x="2171"/>
        <i x="452"/>
        <i x="192"/>
        <i x="1553"/>
        <i x="1447"/>
        <i x="1789"/>
        <i x="601"/>
        <i x="1702"/>
        <i x="378"/>
        <i x="976"/>
        <i x="607"/>
        <i x="202"/>
        <i x="754"/>
        <i x="1639"/>
        <i x="483"/>
        <i x="2065"/>
        <i x="2112"/>
        <i x="635"/>
        <i x="2228"/>
        <i x="293"/>
        <i x="701"/>
        <i x="671"/>
        <i x="975"/>
        <i x="1979"/>
        <i x="1712"/>
        <i x="2318"/>
        <i x="2282"/>
        <i x="90"/>
        <i x="2290"/>
        <i x="1813"/>
        <i x="1020"/>
        <i x="201"/>
        <i x="2162"/>
        <i x="1735"/>
        <i x="1628"/>
        <i x="801"/>
        <i x="2031"/>
        <i x="1861"/>
        <i x="55"/>
        <i x="1745"/>
        <i x="1258"/>
        <i x="2191"/>
        <i x="475"/>
        <i x="2063"/>
        <i x="194"/>
        <i x="1530"/>
        <i x="1535"/>
        <i x="1355"/>
        <i x="1809"/>
        <i x="2292"/>
        <i x="1187"/>
        <i x="1423"/>
        <i x="1680"/>
        <i x="1514"/>
        <i x="1681"/>
        <i x="1738"/>
        <i x="261"/>
        <i x="1828"/>
        <i x="1378"/>
        <i x="207"/>
        <i x="2259"/>
        <i x="1543"/>
        <i x="1670"/>
        <i x="1348"/>
        <i x="273"/>
        <i x="725"/>
        <i x="787"/>
        <i x="40"/>
        <i x="448"/>
        <i x="1781"/>
        <i x="1703"/>
        <i x="1417"/>
        <i x="1047"/>
        <i x="1124"/>
        <i x="116"/>
        <i x="1183"/>
        <i x="1696"/>
        <i x="1052"/>
        <i x="1915"/>
        <i x="1334"/>
        <i x="164"/>
        <i x="1277"/>
        <i x="2076"/>
        <i x="958"/>
        <i x="1557"/>
        <i x="1787"/>
        <i x="320"/>
        <i x="1855"/>
        <i x="1367"/>
        <i x="988"/>
        <i x="318"/>
        <i x="2130"/>
        <i x="331"/>
        <i x="258"/>
        <i x="573"/>
        <i x="761"/>
        <i x="307"/>
        <i x="348"/>
        <i x="862"/>
        <i x="1523"/>
        <i x="590"/>
        <i x="908"/>
        <i x="474"/>
        <i x="1264"/>
        <i x="2085"/>
        <i x="1921"/>
        <i x="165"/>
        <i x="463"/>
        <i x="314"/>
        <i x="1382"/>
        <i x="552"/>
        <i x="1913"/>
        <i x="661"/>
        <i x="485"/>
        <i x="1178"/>
        <i x="70"/>
        <i x="31"/>
        <i x="889"/>
        <i x="182"/>
        <i x="2255"/>
        <i x="1184"/>
        <i x="1620"/>
        <i x="480"/>
        <i x="357"/>
        <i x="1924"/>
        <i x="1002"/>
        <i x="1609"/>
        <i x="68"/>
        <i x="1804"/>
        <i x="1419"/>
        <i x="1281"/>
        <i x="1072"/>
        <i x="428"/>
        <i x="2050"/>
        <i x="2122"/>
        <i x="1614"/>
        <i x="16"/>
        <i x="2137"/>
        <i x="989"/>
        <i x="1110"/>
        <i x="1269"/>
        <i x="2206"/>
        <i x="1647"/>
        <i x="79"/>
        <i x="763"/>
        <i x="179"/>
        <i x="224"/>
        <i x="2043"/>
        <i x="504"/>
        <i x="669"/>
        <i x="1253"/>
        <i x="2213"/>
        <i x="730"/>
        <i x="917"/>
        <i x="421"/>
        <i x="1342"/>
        <i x="681"/>
        <i x="1869"/>
        <i x="854"/>
        <i x="1451"/>
        <i x="227"/>
        <i x="514"/>
        <i x="234"/>
        <i x="2052"/>
        <i x="774"/>
        <i x="2083"/>
        <i x="2267"/>
        <i x="1572"/>
        <i x="1368"/>
        <i x="257"/>
        <i x="141"/>
        <i x="197"/>
        <i x="1844"/>
        <i x="2088"/>
        <i x="782"/>
        <i x="214"/>
        <i x="1931"/>
        <i x="1648"/>
        <i x="2237"/>
        <i x="968"/>
        <i x="1022"/>
        <i x="1455"/>
        <i x="1897"/>
        <i x="682"/>
        <i x="1399"/>
        <i x="395"/>
        <i x="342"/>
        <i x="499"/>
        <i x="619"/>
        <i x="1707"/>
        <i x="495"/>
        <i x="645"/>
        <i x="1339"/>
        <i x="97"/>
        <i x="1395"/>
        <i x="2243"/>
        <i x="900"/>
        <i x="1773"/>
        <i x="746"/>
        <i x="2123"/>
        <i x="2105"/>
        <i x="739"/>
        <i x="198"/>
        <i x="962"/>
        <i x="1388"/>
        <i x="2300"/>
        <i x="465"/>
        <i x="1550"/>
        <i x="2271"/>
        <i x="2044"/>
        <i x="881"/>
        <i x="278"/>
        <i x="1016"/>
        <i x="675"/>
        <i x="1515"/>
        <i x="1907"/>
        <i x="2152"/>
        <i x="789"/>
        <i x="385"/>
        <i x="292"/>
        <i x="1472"/>
        <i x="546"/>
        <i x="1217"/>
        <i x="1434"/>
        <i x="1743"/>
        <i x="893"/>
        <i x="117"/>
        <i x="1982"/>
        <i x="1079"/>
        <i x="19"/>
        <i x="1888"/>
        <i x="726"/>
        <i x="316"/>
        <i x="1233"/>
        <i x="945"/>
        <i x="1788"/>
        <i x="2231"/>
        <i x="1783"/>
        <i x="175"/>
        <i x="2188"/>
        <i x="2312"/>
        <i x="442"/>
        <i x="1219"/>
        <i x="1453"/>
        <i x="129"/>
        <i x="603"/>
        <i x="1335"/>
        <i x="2164"/>
        <i x="580"/>
        <i x="1519"/>
        <i x="1800"/>
        <i x="1331"/>
        <i x="812"/>
        <i x="1752"/>
        <i x="998"/>
        <i x="436"/>
        <i x="351"/>
        <i x="2327"/>
        <i x="2239"/>
        <i x="424"/>
        <i x="413"/>
        <i x="193"/>
        <i x="1157"/>
        <i x="1709"/>
        <i x="2143"/>
        <i x="996"/>
        <i x="1884"/>
        <i x="2293"/>
        <i x="520"/>
        <i x="2245"/>
        <i x="1589"/>
        <i x="1389"/>
        <i x="904"/>
        <i x="1042"/>
        <i x="1586"/>
        <i x="2291"/>
        <i x="2092"/>
        <i x="1701"/>
        <i x="718"/>
        <i x="1471"/>
        <i x="78"/>
        <i x="1968"/>
        <i x="438"/>
        <i x="1037"/>
        <i x="2276"/>
        <i x="888"/>
        <i x="1700"/>
        <i x="852"/>
        <i x="1880"/>
        <i x="1762"/>
        <i x="2328"/>
        <i x="1232"/>
        <i x="1149"/>
        <i x="2257"/>
        <i x="2268"/>
        <i x="2096"/>
        <i x="2062"/>
        <i x="77"/>
        <i x="2329"/>
        <i x="873"/>
        <i x="1721"/>
        <i x="1825"/>
        <i x="1778"/>
        <i x="35"/>
        <i x="577"/>
        <i x="1505"/>
        <i x="1356"/>
        <i x="1275"/>
        <i x="2295"/>
        <i x="2098"/>
        <i x="780"/>
        <i x="1815"/>
        <i x="610"/>
        <i x="1481"/>
        <i x="1385"/>
        <i x="1502"/>
        <i x="1621"/>
        <i x="895"/>
        <i x="392"/>
        <i x="280"/>
        <i x="1103"/>
        <i x="1796"/>
        <i x="1201"/>
        <i x="2005"/>
        <i x="1597"/>
        <i x="501"/>
        <i x="513"/>
        <i x="598"/>
        <i x="1231"/>
        <i x="1619"/>
        <i x="1152"/>
        <i x="505"/>
        <i x="2116"/>
        <i x="498"/>
        <i x="776"/>
        <i x="1066"/>
        <i x="517"/>
        <i x="1769"/>
        <i x="1546"/>
        <i x="833"/>
        <i x="686"/>
        <i x="804"/>
        <i x="522"/>
        <i x="1177"/>
        <i x="1411"/>
        <i x="1695"/>
        <i x="1293"/>
        <i x="301"/>
        <i x="1730"/>
        <i x="697"/>
        <i x="825"/>
        <i x="1444"/>
        <i x="209"/>
        <i x="82"/>
        <i x="2278"/>
        <i x="1985"/>
        <i x="1528"/>
        <i x="1403"/>
        <i x="1364"/>
        <i x="1224"/>
        <i x="1446"/>
        <i x="2266"/>
        <i x="803"/>
        <i x="1875"/>
        <i x="1442"/>
        <i x="857"/>
        <i x="2241"/>
        <i x="663"/>
        <i x="1255"/>
        <i x="443"/>
        <i x="802"/>
        <i x="1826"/>
        <i x="1791"/>
        <i x="1500"/>
        <i x="2307"/>
        <i x="659"/>
        <i x="1975"/>
        <i x="861"/>
        <i x="336"/>
        <i x="743"/>
        <i x="1161"/>
        <i x="2210"/>
        <i x="1044"/>
        <i x="592"/>
        <i x="1285"/>
        <i x="1459"/>
        <i x="1859"/>
        <i x="564"/>
        <i x="61"/>
        <i x="2263"/>
        <i x="1380"/>
        <i x="1229"/>
        <i x="1607"/>
        <i x="1129"/>
        <i x="1766"/>
        <i x="530"/>
        <i x="1591"/>
        <i x="842"/>
        <i x="1742"/>
        <i x="538"/>
        <i x="707"/>
        <i x="937"/>
        <i x="2326"/>
        <i x="1426"/>
        <i x="568"/>
        <i x="1674"/>
        <i x="1908"/>
        <i x="1362"/>
        <i x="858"/>
        <i x="333"/>
        <i x="88"/>
        <i x="1107"/>
        <i x="1749"/>
        <i x="826"/>
        <i x="735"/>
        <i x="1657"/>
        <i x="251"/>
        <i x="0"/>
        <i x="1659"/>
        <i x="593"/>
        <i x="1724"/>
        <i x="856"/>
        <i x="641"/>
        <i x="1401"/>
        <i x="1556"/>
        <i x="1346"/>
        <i x="1319"/>
        <i x="2020"/>
        <i x="176"/>
        <i x="3"/>
        <i x="1226"/>
        <i x="1684"/>
        <i x="412"/>
        <i x="2302"/>
        <i x="368"/>
        <i x="1118"/>
        <i x="58"/>
        <i x="1650"/>
        <i x="1325"/>
        <i x="1357"/>
        <i x="1383"/>
        <i x="1458"/>
        <i x="2074"/>
        <i x="217"/>
        <i x="1060"/>
        <i x="1440"/>
        <i x="2189"/>
        <i x="750"/>
        <i x="1626"/>
        <i x="647"/>
        <i x="912"/>
        <i x="1414"/>
        <i x="1930"/>
        <i x="2184"/>
        <i x="83"/>
        <i x="277"/>
        <i x="1491"/>
        <i x="2177"/>
        <i x="223"/>
        <i x="1704"/>
        <i x="887"/>
        <i x="1864"/>
        <i x="683"/>
        <i x="1501"/>
        <i x="340"/>
        <i x="769"/>
        <i x="1961"/>
        <i x="2027"/>
        <i x="2190"/>
        <i x="2041"/>
        <i x="2093"/>
        <i x="110"/>
        <i x="793"/>
        <i x="2313"/>
        <i x="1636"/>
        <i x="299"/>
        <i x="2080"/>
        <i x="1001"/>
        <i x="1798"/>
        <i x="1713"/>
        <i x="2124"/>
        <i x="578"/>
        <i x="2003"/>
        <i x="1708"/>
        <i x="2305"/>
        <i x="673"/>
        <i x="711"/>
        <i x="1235"/>
        <i x="1634"/>
        <i x="884"/>
        <i x="1181"/>
        <i x="487"/>
        <i x="1326"/>
        <i x="2108"/>
        <i x="620"/>
        <i x="1731"/>
        <i x="2304"/>
        <i x="1082"/>
        <i x="136"/>
        <i x="4"/>
        <i x="1340"/>
        <i x="797"/>
        <i x="1210"/>
        <i x="736"/>
        <i x="977"/>
        <i x="300"/>
        <i x="1963"/>
        <i x="1474"/>
        <i x="1847"/>
        <i x="250"/>
        <i x="588"/>
        <i x="1283"/>
        <i x="189"/>
        <i x="1133"/>
        <i x="843"/>
        <i x="839"/>
        <i x="963"/>
        <i x="1111"/>
        <i x="920"/>
        <i x="1890"/>
        <i x="2323"/>
        <i x="2078"/>
        <i x="524"/>
        <i x="1089"/>
        <i x="1278"/>
        <i x="722"/>
        <i x="2048"/>
        <i x="1291"/>
        <i x="1803"/>
        <i x="997"/>
        <i x="764"/>
        <i x="742"/>
        <i x="449"/>
        <i x="1955"/>
        <i x="1516"/>
        <i x="1948"/>
        <i x="2134"/>
        <i x="1811"/>
        <i x="1100"/>
        <i x="1376"/>
        <i x="2090"/>
        <i x="1539"/>
        <i x="589"/>
        <i x="1970"/>
        <i x="1429"/>
        <i x="2132"/>
        <i x="1590"/>
        <i x="914"/>
        <i x="215"/>
        <i x="922"/>
        <i x="1618"/>
        <i x="1952"/>
        <i x="906"/>
        <i x="288"/>
        <i x="456"/>
        <i x="1615"/>
        <i x="1511"/>
        <i x="14"/>
        <i x="2180"/>
        <i x="2139"/>
        <i x="245"/>
        <i x="237"/>
        <i x="1489"/>
        <i x="1433"/>
        <i x="1577"/>
        <i x="1576"/>
        <i x="1160"/>
        <i x="1953"/>
        <i x="171"/>
        <i x="1678"/>
        <i x="1725"/>
        <i x="1672"/>
        <i x="1415"/>
        <i x="537"/>
        <i x="2119"/>
        <i x="1974"/>
        <i x="1480"/>
        <i x="1369"/>
        <i x="1400"/>
        <i x="527"/>
        <i x="57"/>
        <i x="1612"/>
        <i x="461"/>
        <i x="1973"/>
        <i x="1410"/>
        <i x="2308"/>
        <i x="1290"/>
        <i x="2316"/>
        <i x="446"/>
        <i x="1999"/>
        <i x="1651"/>
        <i x="928"/>
        <i x="1199"/>
        <i x="1315"/>
        <i x="723"/>
        <i x="1717"/>
        <i x="1222"/>
        <i x="1057"/>
        <i x="760"/>
        <i x="957"/>
        <i x="491"/>
        <i x="1081"/>
        <i x="1441"/>
        <i x="2013"/>
        <i x="1019"/>
        <i x="1972"/>
        <i x="550"/>
        <i x="1506"/>
        <i x="1758"/>
        <i x="1909"/>
        <i x="2121"/>
        <i x="493"/>
        <i x="2029"/>
        <i x="615"/>
        <i x="59"/>
        <i x="1136"/>
        <i x="896"/>
        <i x="654"/>
        <i x="1510"/>
        <i x="260"/>
        <i x="2286"/>
        <i x="1611"/>
        <i x="444"/>
        <i x="2236"/>
        <i x="1069"/>
        <i x="2232"/>
        <i x="1571"/>
        <i x="767"/>
        <i x="1437"/>
        <i x="1583"/>
        <i x="21"/>
        <i x="827"/>
        <i x="1245"/>
        <i x="1153"/>
        <i x="481"/>
        <i x="2037"/>
        <i x="915"/>
        <i x="1122"/>
        <i x="1468"/>
        <i x="1960"/>
        <i x="178"/>
        <i x="2056"/>
        <i x="910"/>
        <i x="1189"/>
        <i x="296"/>
        <i x="1740"/>
        <i x="684"/>
        <i x="816"/>
        <i x="820"/>
        <i x="1929"/>
        <i x="482"/>
        <i x="1901"/>
        <i x="622"/>
        <i x="677"/>
        <i x="753"/>
        <i x="1370"/>
        <i x="1095"/>
        <i x="1254"/>
        <i x="1584"/>
        <i x="698"/>
        <i x="927"/>
        <i x="579"/>
        <i x="226"/>
        <i x="923"/>
        <i x="354"/>
        <i x="1705"/>
        <i x="355"/>
        <i x="2174"/>
        <i x="563"/>
        <i x="458"/>
        <i x="324"/>
        <i x="166"/>
        <i x="1564"/>
        <i x="2285"/>
        <i x="678"/>
        <i x="626"/>
        <i x="1606"/>
        <i x="536"/>
        <i x="462"/>
        <i x="2283"/>
        <i x="867"/>
        <i x="608"/>
        <i x="569"/>
        <i x="2274"/>
        <i x="105"/>
        <i x="1176"/>
        <i x="1273"/>
        <i x="1190"/>
        <i x="1336"/>
        <i x="745"/>
        <i x="1687"/>
        <i x="1852"/>
        <i x="2089"/>
        <i x="2055"/>
        <i x="2131"/>
        <i x="1267"/>
        <i x="2251"/>
        <i x="2207"/>
        <i x="1939"/>
        <i x="302"/>
        <i x="1317"/>
        <i x="1856"/>
        <i x="2294"/>
        <i x="591"/>
        <i x="1862"/>
        <i x="2101"/>
        <i x="2246"/>
        <i x="819"/>
        <i x="394"/>
        <i x="1182"/>
        <i x="1757"/>
        <i x="1540"/>
        <i x="2091"/>
        <i x="447"/>
        <i x="1208"/>
        <i x="500"/>
        <i x="204"/>
        <i x="425"/>
        <i x="287"/>
        <i x="2008"/>
        <i x="778"/>
        <i x="275"/>
        <i x="1265"/>
        <i x="1058"/>
        <i x="143"/>
        <i x="125"/>
        <i x="1821"/>
        <i x="1307"/>
        <i x="2319"/>
        <i x="1509"/>
        <i x="1407"/>
        <i x="1667"/>
        <i x="2261"/>
        <i x="954"/>
        <i x="869"/>
        <i x="770"/>
        <i x="1894"/>
        <i x="2220"/>
        <i x="466"/>
        <i x="1094"/>
        <i x="2115"/>
        <i x="511"/>
        <i x="2218"/>
        <i x="1209"/>
        <i x="1"/>
        <i x="949"/>
        <i x="2301"/>
        <i x="2306"/>
        <i x="1412"/>
        <i x="972"/>
        <i x="484"/>
        <i x="1121"/>
        <i x="655"/>
        <i x="1774"/>
        <i x="183"/>
        <i x="1142"/>
        <i x="1513"/>
        <i x="832"/>
        <i x="213"/>
        <i x="2095"/>
        <i x="1093"/>
        <i x="155"/>
        <i x="1148"/>
        <i x="1053"/>
        <i x="809"/>
        <i x="1490"/>
        <i x="72"/>
        <i x="719"/>
        <i x="1272"/>
        <i x="1302"/>
        <i x="1162"/>
        <i x="633"/>
        <i x="844"/>
        <i x="1034"/>
        <i x="709"/>
        <i x="1633"/>
        <i x="119"/>
        <i x="2002"/>
        <i x="2053"/>
        <i x="306"/>
        <i x="602"/>
        <i x="1134"/>
        <i x="2014"/>
        <i x="65"/>
        <i x="1221"/>
        <i x="1324"/>
        <i x="1838"/>
        <i x="964"/>
        <i x="749"/>
        <i x="611"/>
        <i x="259"/>
        <i x="1497"/>
        <i x="1934"/>
        <i x="2320"/>
        <i x="955"/>
        <i x="627"/>
        <i x="874"/>
        <i x="783"/>
        <i x="2242"/>
        <i x="2032"/>
        <i x="721"/>
        <i x="1115"/>
        <i x="409"/>
        <i x="1892"/>
        <i x="47"/>
        <i x="970"/>
        <i x="918"/>
        <i x="1230"/>
        <i x="247"/>
        <i x="1439"/>
        <i x="576"/>
        <i x="122"/>
        <i x="674"/>
        <i x="1498"/>
        <i x="656"/>
        <i x="1723"/>
        <i x="1270"/>
        <i x="830"/>
        <i x="153"/>
        <i x="1476"/>
        <i x="1390"/>
        <i x="1578"/>
        <i x="1790"/>
        <i x="2006"/>
        <i x="376"/>
        <i x="771"/>
        <i x="1563"/>
        <i x="283"/>
        <i x="1940"/>
        <i x="1937"/>
        <i x="1256"/>
        <i x="151"/>
        <i x="146"/>
        <i x="387"/>
        <i x="741"/>
        <i x="1919"/>
        <i x="323"/>
        <i x="1914"/>
        <i x="1350"/>
        <i x="1654"/>
        <i x="1767"/>
        <i x="308"/>
        <i x="450"/>
        <i x="386"/>
        <i x="1033"/>
        <i x="828"/>
        <i x="1495"/>
        <i x="369"/>
        <i x="358"/>
        <i x="555"/>
        <i x="2100"/>
        <i x="2039"/>
        <i x="1086"/>
        <i x="1941"/>
        <i x="894"/>
        <i x="1499"/>
        <i x="690"/>
        <i x="1323"/>
        <i x="1946"/>
        <i x="1517"/>
        <i x="1104"/>
        <i x="2260"/>
        <i x="667"/>
        <i x="2107"/>
        <i x="646"/>
        <i x="1344"/>
        <i x="1694"/>
        <i x="363"/>
        <i x="2045"/>
        <i x="938"/>
        <i x="1933"/>
        <i x="20"/>
        <i x="1114"/>
        <i x="1775"/>
        <i x="2070"/>
        <i x="286"/>
        <i x="846"/>
        <i x="2049"/>
        <i x="170"/>
        <i x="2247"/>
        <i x="94"/>
        <i x="720"/>
        <i x="29"/>
        <i x="1341"/>
        <i x="1031"/>
        <i x="2181"/>
        <i x="256"/>
        <i x="1748"/>
        <i x="335"/>
        <i x="2128"/>
        <i x="1479"/>
        <i x="276"/>
        <i x="942"/>
        <i x="662"/>
        <i x="1746"/>
        <i x="1296"/>
        <i x="879"/>
        <i x="1438"/>
        <i x="1604"/>
        <i x="1652"/>
        <i x="1561"/>
        <i x="2073"/>
        <i x="92"/>
        <i x="557"/>
        <i x="943"/>
        <i x="2022"/>
        <i x="434"/>
        <i x="109"/>
        <i x="1658"/>
        <i x="439"/>
        <i x="453"/>
        <i x="1601"/>
        <i x="132"/>
        <i x="295"/>
        <i x="42"/>
        <i x="2324"/>
        <i x="1185"/>
        <i x="1529"/>
        <i x="2079"/>
        <i x="1363"/>
        <i x="30"/>
        <i x="1167"/>
        <i x="1430"/>
        <i x="22"/>
        <i x="1144"/>
        <i x="388"/>
        <i x="309"/>
        <i x="414"/>
        <i x="2204"/>
        <i x="788"/>
        <i x="814"/>
        <i x="1686"/>
        <i x="374"/>
        <i x="1989"/>
        <i x="752"/>
        <i x="925"/>
        <i x="870"/>
        <i x="1679"/>
        <i x="559"/>
        <i x="191"/>
        <i x="1092"/>
        <i x="2104"/>
        <i x="1409"/>
        <i x="1689"/>
        <i x="1873"/>
        <i x="1879"/>
        <i x="790"/>
        <i x="96"/>
        <i x="10"/>
        <i x="1163"/>
        <i x="2221"/>
        <i x="1831"/>
        <i x="1662"/>
        <i x="1028"/>
        <i x="81"/>
        <i x="1361"/>
        <i x="1846"/>
        <i x="2046"/>
        <i x="407"/>
        <i x="1000"/>
        <i x="901"/>
        <i x="2197"/>
        <i x="2296"/>
        <i x="855"/>
        <i x="570"/>
        <i x="1719"/>
        <i x="8"/>
        <i x="1818"/>
        <i x="2147"/>
        <i x="152"/>
        <i x="2168"/>
        <i x="1280"/>
        <i x="2144"/>
        <i x="1083"/>
        <i x="1911"/>
        <i x="1562"/>
        <i x="1582"/>
        <i x="2040"/>
        <i x="2126"/>
        <i x="1926"/>
        <i x="992"/>
        <i x="679"/>
        <i x="1885"/>
        <i x="240"/>
        <i x="1311"/>
        <i x="1449"/>
        <i x="939"/>
        <i x="397"/>
        <i x="1959"/>
        <i x="1776"/>
        <i x="1554"/>
        <i x="441"/>
        <i x="1260"/>
        <i x="2"/>
        <i x="581"/>
        <i x="85"/>
        <i x="961"/>
        <i x="310"/>
        <i x="15"/>
        <i x="431"/>
        <i x="2277"/>
        <i x="360"/>
        <i x="1754"/>
        <i x="1980"/>
        <i x="744"/>
        <i x="2214"/>
        <i x="2178"/>
        <i x="353"/>
        <i x="1753"/>
        <i x="657"/>
        <i x="1971"/>
        <i x="1744"/>
        <i x="467"/>
        <i x="2175"/>
        <i x="2270"/>
        <i x="1524"/>
        <i x="1644"/>
        <i x="1249"/>
        <i x="1195"/>
        <i x="1130"/>
        <i x="966"/>
        <i x="1242"/>
        <i x="147"/>
        <i x="1691"/>
        <i x="236"/>
        <i x="1997"/>
        <i x="410"/>
        <i x="2224"/>
        <i x="1284"/>
        <i x="1569"/>
        <i x="944"/>
        <i x="692"/>
        <i x="398"/>
        <i x="1532"/>
        <i x="87"/>
        <i x="1623"/>
        <i x="926"/>
        <i x="203"/>
        <i x="433"/>
        <i x="1050"/>
        <i x="672"/>
        <i x="878"/>
        <i x="2097"/>
        <i x="892"/>
        <i x="103"/>
        <i x="815"/>
        <i x="695"/>
        <i x="1737"/>
        <i x="160"/>
        <i x="1040"/>
        <i x="510"/>
        <i x="359"/>
        <i x="1375"/>
        <i x="219"/>
        <i x="1372"/>
        <i x="1306"/>
        <i x="710"/>
        <i x="2058"/>
        <i x="1817"/>
        <i x="934"/>
        <i x="1728"/>
        <i x="102"/>
        <i x="2309"/>
        <i x="39"/>
        <i x="2072"/>
        <i x="1299"/>
        <i x="822"/>
        <i x="1665"/>
        <i x="1119"/>
        <i x="1841"/>
        <i x="1663"/>
        <i x="898"/>
        <i x="112"/>
        <i x="691"/>
        <i x="1473"/>
        <i x="1876"/>
        <i x="1396"/>
        <i x="1581"/>
        <i x="291"/>
        <i x="1906"/>
        <i x="1300"/>
        <i x="1872"/>
        <i x="1943"/>
        <i x="2297"/>
        <i x="98"/>
        <i x="2084"/>
        <i x="41"/>
        <i x="759"/>
        <i x="951"/>
        <i x="1566"/>
        <i x="1257"/>
        <i x="1413"/>
        <i x="1592"/>
        <i x="1839"/>
        <i x="5"/>
        <i x="1938"/>
        <i x="685"/>
        <i x="2141"/>
        <i x="2225"/>
        <i x="784"/>
        <i x="1848"/>
        <i x="49"/>
        <i x="668"/>
        <i x="1127"/>
        <i x="36"/>
        <i x="391"/>
        <i x="1850"/>
        <i x="1003"/>
        <i x="1534"/>
        <i x="2252"/>
        <i x="1792"/>
        <i x="1200"/>
        <i x="2194"/>
        <i x="547"/>
        <i x="1139"/>
        <i x="2289"/>
        <i x="1541"/>
        <i x="184"/>
        <i x="831"/>
        <i x="127"/>
        <i x="1351"/>
        <i x="1641"/>
        <i x="519"/>
        <i x="1587"/>
        <i x="1321"/>
        <i x="139"/>
        <i x="18"/>
        <i x="708"/>
        <i x="1172"/>
        <i x="1259"/>
        <i x="1741"/>
        <i x="1166"/>
        <i x="630"/>
        <i x="73"/>
        <i x="38"/>
        <i x="1418"/>
        <i x="1240"/>
        <i x="1237"/>
        <i x="1579"/>
        <i x="154"/>
        <i x="1863"/>
        <i x="1211"/>
        <i x="1337"/>
        <i x="2265"/>
        <i x="1298"/>
        <i x="639"/>
        <i x="1098"/>
        <i x="1793"/>
        <i x="380"/>
        <i x="131"/>
        <i x="1135"/>
        <i x="1312"/>
        <i x="1899"/>
        <i x="1765"/>
        <i x="1764"/>
        <i x="1109"/>
        <i x="1593"/>
        <i x="794"/>
        <i x="188"/>
        <i x="2066"/>
        <i x="1716"/>
        <i x="2310"/>
        <i x="799"/>
        <i x="960"/>
        <i x="401"/>
        <i x="1141"/>
        <i x="1262"/>
        <i x="1544"/>
        <i x="1470"/>
        <i x="1287"/>
        <i x="1234"/>
        <i x="305"/>
        <i x="2117"/>
        <i x="616"/>
        <i x="1733"/>
        <i x="525"/>
        <i x="101"/>
        <i x="1958"/>
        <i x="1722"/>
        <i x="489"/>
        <i x="1099"/>
        <i x="628"/>
        <i x="1786"/>
        <i x="415"/>
        <i x="1424"/>
        <i x="2142"/>
        <i x="6"/>
        <i x="381"/>
        <i x="2230"/>
        <i x="642"/>
        <i x="1605"/>
        <i x="454"/>
        <i x="1750"/>
        <i x="1101"/>
        <i x="1067"/>
        <i x="2183"/>
        <i x="382"/>
        <i x="1310"/>
        <i x="2035"/>
        <i x="1785"/>
        <i x="2269"/>
        <i x="2017"/>
        <i x="509"/>
        <i x="232"/>
        <i x="2322"/>
        <i x="190"/>
        <i x="1507"/>
        <i x="429"/>
        <i x="210"/>
        <i x="1936"/>
        <i x="871"/>
        <i x="1768"/>
        <i x="781"/>
        <i x="2099"/>
        <i x="587"/>
        <i x="1795"/>
        <i x="965"/>
        <i x="714"/>
        <i x="1392"/>
        <i x="347"/>
        <i x="1422"/>
        <i x="1070"/>
        <i x="1465"/>
        <i x="534"/>
        <i x="2118"/>
        <i x="1469"/>
        <i x="274"/>
        <i x="2186"/>
        <i x="319"/>
        <i x="792"/>
        <i x="1431"/>
        <i x="1923"/>
        <i x="1108"/>
        <i x="457"/>
        <i x="1039"/>
        <i x="941"/>
        <i x="624"/>
        <i x="262"/>
        <i x="556"/>
        <i x="2172"/>
        <i x="1600"/>
        <i x="875"/>
        <i x="2249"/>
        <i x="1170"/>
        <i x="849"/>
        <i x="1580"/>
        <i x="43"/>
        <i x="303"/>
        <i x="492"/>
        <i x="768"/>
        <i x="1698"/>
        <i x="1338"/>
        <i x="1246"/>
        <i x="159"/>
        <i x="2059"/>
        <i x="1017"/>
        <i x="135"/>
        <i x="1729"/>
        <i x="1759"/>
        <i x="2034"/>
        <i x="27"/>
        <i x="1096"/>
        <i x="1858"/>
        <i x="1669"/>
        <i x="2060"/>
        <i x="246"/>
        <i x="636"/>
        <i x="1548"/>
        <i x="999"/>
        <i x="249"/>
        <i x="1616"/>
        <i x="28"/>
        <i x="2012"/>
        <i x="1945"/>
        <i x="805"/>
        <i x="1018"/>
        <i x="7"/>
        <i x="1227"/>
        <i x="84"/>
        <i x="1699"/>
        <i x="271"/>
        <i x="1486"/>
        <i x="1043"/>
        <i x="2153"/>
        <i x="1218"/>
        <i x="2203"/>
        <i x="2208"/>
        <i x="1443"/>
        <i x="929"/>
        <i x="1454"/>
        <i x="67"/>
        <i x="605"/>
        <i x="864"/>
        <i x="1156"/>
        <i x="389"/>
        <i x="1602"/>
        <i x="2325"/>
        <i x="1525"/>
        <i x="1990"/>
        <i x="235"/>
        <i x="987"/>
        <i x="1638"/>
        <i x="883"/>
        <i x="1276"/>
        <i x="34"/>
        <i x="1198"/>
        <i x="157"/>
        <i x="2163"/>
        <i x="1835"/>
        <i x="640"/>
        <i x="880"/>
        <i x="1882"/>
        <i x="142"/>
        <i x="2138"/>
        <i x="1012"/>
        <i x="732"/>
        <i x="486"/>
        <i x="1996"/>
        <i x="566"/>
        <i x="1035"/>
        <i x="786"/>
        <i x="426"/>
        <i x="652"/>
        <i x="1158"/>
        <i x="1991"/>
        <i x="886"/>
        <i x="371"/>
        <i x="137"/>
        <i x="544"/>
        <i x="427"/>
        <i x="372"/>
        <i x="777"/>
        <i x="535"/>
        <i x="1006"/>
        <i x="1877"/>
        <i x="1360"/>
        <i x="1090"/>
        <i x="2315"/>
        <i x="1675"/>
        <i x="993"/>
        <i x="2018"/>
        <i x="1314"/>
        <i x="653"/>
        <i x="95"/>
        <i x="2136"/>
        <i x="1266"/>
        <i x="1128"/>
        <i x="1962"/>
        <i x="2317"/>
        <i x="1120"/>
        <i x="978"/>
        <i x="1059"/>
        <i x="1004"/>
        <i x="1547"/>
        <i x="1683"/>
        <i x="1836"/>
        <i x="46"/>
        <i x="1714"/>
        <i x="1381"/>
        <i x="821"/>
        <i x="1112"/>
        <i x="1508"/>
        <i x="693"/>
        <i x="1213"/>
        <i x="1049"/>
        <i x="1902"/>
        <i x="1097"/>
        <i x="2216"/>
        <i x="930"/>
        <i x="1027"/>
        <i x="1981"/>
        <i x="2272"/>
        <i x="1046"/>
        <i x="1197"/>
        <i x="1025"/>
        <i x="488"/>
        <i x="211"/>
        <i x="133"/>
        <i x="2179"/>
        <i x="1810"/>
        <i x="321"/>
        <i x="312"/>
        <i x="459"/>
        <i x="1865"/>
        <i x="1747"/>
        <i x="811"/>
        <i x="1146"/>
        <i x="1279"/>
        <i x="1727"/>
        <i x="1145"/>
        <i x="1805"/>
        <i x="1504"/>
        <i x="990"/>
        <i x="1692"/>
        <i x="600"/>
        <i x="419"/>
        <i x="733"/>
        <i x="1718"/>
        <i x="1625"/>
        <i x="1676"/>
        <i x="1371"/>
        <i x="1720"/>
        <i x="2212"/>
        <i x="2069"/>
        <i x="1715"/>
        <i x="1503"/>
        <i x="991"/>
        <i x="1801"/>
        <i x="1871"/>
        <i x="2198"/>
        <i x="1345"/>
        <i x="181"/>
        <i x="1537"/>
        <i x="270"/>
        <i x="1711"/>
        <i x="1384"/>
        <i x="936"/>
        <i x="785"/>
        <i x="2187"/>
        <i x="2140"/>
        <i x="145"/>
        <i x="502"/>
        <i x="1015"/>
        <i x="2010"/>
        <i x="845"/>
        <i x="1653"/>
        <i x="1204"/>
        <i x="1520"/>
        <i x="1353"/>
        <i x="651"/>
        <i x="876"/>
        <i x="430"/>
        <i x="1823"/>
        <i x="2086"/>
        <i x="12"/>
        <i x="1205"/>
        <i x="907"/>
        <i x="813"/>
        <i x="599"/>
        <i x="836"/>
        <i x="905"/>
        <i x="1568"/>
        <i x="1045"/>
        <i x="1895"/>
        <i x="806"/>
        <i x="724"/>
        <i x="1202"/>
        <i x="1947"/>
        <i x="2235"/>
        <i x="1091"/>
        <i x="138"/>
        <i x="1061"/>
        <i x="1922"/>
        <i x="199"/>
        <i x="455"/>
        <i x="282"/>
        <i x="451"/>
        <i x="1558"/>
        <i x="1309"/>
        <i x="1064"/>
        <i x="1682"/>
        <i x="1843"/>
        <i x="111"/>
        <i x="1088"/>
        <i x="1538"/>
        <i x="574"/>
        <i x="1512"/>
        <i x="1782"/>
        <i x="329"/>
        <i x="1241"/>
        <i x="1849"/>
        <i x="269"/>
        <i x="75"/>
        <i x="26"/>
        <i x="254"/>
        <i x="1830"/>
        <i x="634"/>
        <i x="1559"/>
        <i x="2150"/>
        <i x="1866"/>
        <i x="545"/>
        <i x="375"/>
        <i x="2219"/>
        <i x="859"/>
        <i x="172"/>
        <i x="1493"/>
        <i x="177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pital Tier" xr10:uid="{B201D4AE-D260-4C0D-945B-DB3CA14512AD}" cache="Slicer_Hospital_Tier" caption="Hospital Tier" rowHeight="234950"/>
  <slicer name="Full Name" xr10:uid="{7CE12AFC-DC18-4E5F-A78B-7510AECFBB07}" cache="Slicer_Full_Name" caption="Full Name" startItem="13"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election sqref="A1:A1048576"/>
    </sheetView>
  </sheetViews>
  <sheetFormatPr defaultColWidth="14.44140625" defaultRowHeight="15" customHeight="1" x14ac:dyDescent="0.3"/>
  <cols>
    <col min="1" max="1" width="21" customWidth="1"/>
    <col min="2" max="2" width="35.88671875" customWidth="1"/>
    <col min="3" max="3" width="18.33203125" bestFit="1" customWidth="1"/>
    <col min="4" max="5" width="28.6640625" customWidth="1"/>
    <col min="6" max="7" width="8.6640625" customWidth="1"/>
    <col min="8" max="8" width="8.5546875" customWidth="1"/>
    <col min="9" max="26" width="8.6640625" customWidth="1"/>
  </cols>
  <sheetData>
    <row r="1" spans="1:5" ht="19.5" customHeight="1" x14ac:dyDescent="0.3">
      <c r="A1" s="9" t="s">
        <v>0</v>
      </c>
      <c r="B1" s="9" t="s">
        <v>7737</v>
      </c>
      <c r="C1" s="9" t="s">
        <v>1</v>
      </c>
      <c r="D1" s="9" t="s">
        <v>2</v>
      </c>
      <c r="E1" s="9" t="s">
        <v>3</v>
      </c>
    </row>
    <row r="2" spans="1:5" ht="15" customHeight="1" x14ac:dyDescent="0.3">
      <c r="A2" s="10" t="s">
        <v>38</v>
      </c>
      <c r="B2" s="10" t="s">
        <v>2373</v>
      </c>
      <c r="C2" s="8" t="s">
        <v>4708</v>
      </c>
      <c r="D2" s="8" t="s">
        <v>6712</v>
      </c>
      <c r="E2" s="8"/>
    </row>
    <row r="3" spans="1:5" ht="15" customHeight="1" x14ac:dyDescent="0.3">
      <c r="A3" s="10" t="s">
        <v>39</v>
      </c>
      <c r="B3" s="10" t="s">
        <v>2374</v>
      </c>
      <c r="C3" s="8" t="s">
        <v>4709</v>
      </c>
      <c r="D3" s="8" t="s">
        <v>6713</v>
      </c>
      <c r="E3" s="8" t="s">
        <v>7738</v>
      </c>
    </row>
    <row r="4" spans="1:5" ht="15" customHeight="1" x14ac:dyDescent="0.3">
      <c r="A4" s="10" t="s">
        <v>40</v>
      </c>
      <c r="B4" s="10" t="s">
        <v>2375</v>
      </c>
      <c r="C4" s="8" t="s">
        <v>4710</v>
      </c>
      <c r="D4" s="8" t="s">
        <v>6714</v>
      </c>
      <c r="E4" s="8"/>
    </row>
    <row r="5" spans="1:5" ht="15" customHeight="1" x14ac:dyDescent="0.3">
      <c r="A5" s="10" t="s">
        <v>41</v>
      </c>
      <c r="B5" s="10" t="s">
        <v>2376</v>
      </c>
      <c r="C5" s="8" t="s">
        <v>4711</v>
      </c>
      <c r="D5" s="8" t="s">
        <v>6715</v>
      </c>
      <c r="E5" s="8" t="s">
        <v>7739</v>
      </c>
    </row>
    <row r="6" spans="1:5" ht="15" customHeight="1" x14ac:dyDescent="0.3">
      <c r="A6" s="10" t="s">
        <v>42</v>
      </c>
      <c r="B6" s="10" t="s">
        <v>2377</v>
      </c>
      <c r="C6" s="8" t="s">
        <v>4712</v>
      </c>
      <c r="D6" s="8" t="s">
        <v>6716</v>
      </c>
      <c r="E6" s="8" t="s">
        <v>7739</v>
      </c>
    </row>
    <row r="7" spans="1:5" ht="15" customHeight="1" x14ac:dyDescent="0.3">
      <c r="A7" s="10" t="s">
        <v>43</v>
      </c>
      <c r="B7" s="10" t="s">
        <v>2378</v>
      </c>
      <c r="C7" s="8" t="s">
        <v>4713</v>
      </c>
      <c r="D7" s="8" t="s">
        <v>6717</v>
      </c>
      <c r="E7" s="8" t="s">
        <v>7740</v>
      </c>
    </row>
    <row r="8" spans="1:5" ht="15" customHeight="1" x14ac:dyDescent="0.3">
      <c r="A8" s="10" t="s">
        <v>44</v>
      </c>
      <c r="B8" s="10" t="s">
        <v>2379</v>
      </c>
      <c r="C8" s="8" t="s">
        <v>4714</v>
      </c>
      <c r="D8" s="8" t="s">
        <v>6718</v>
      </c>
      <c r="E8" s="8"/>
    </row>
    <row r="9" spans="1:5" ht="15" customHeight="1" x14ac:dyDescent="0.3">
      <c r="A9" s="10" t="s">
        <v>45</v>
      </c>
      <c r="B9" s="10" t="s">
        <v>2380</v>
      </c>
      <c r="C9" s="8" t="s">
        <v>4715</v>
      </c>
      <c r="D9" s="8" t="s">
        <v>6719</v>
      </c>
      <c r="E9" s="8"/>
    </row>
    <row r="10" spans="1:5" ht="15" customHeight="1" x14ac:dyDescent="0.3">
      <c r="A10" s="10" t="s">
        <v>46</v>
      </c>
      <c r="B10" s="10" t="s">
        <v>2381</v>
      </c>
      <c r="C10" s="8" t="s">
        <v>4716</v>
      </c>
      <c r="D10" s="8" t="s">
        <v>6720</v>
      </c>
      <c r="E10" s="8" t="s">
        <v>7741</v>
      </c>
    </row>
    <row r="11" spans="1:5" ht="15" customHeight="1" x14ac:dyDescent="0.3">
      <c r="A11" s="10" t="s">
        <v>47</v>
      </c>
      <c r="B11" s="10" t="s">
        <v>2382</v>
      </c>
      <c r="C11" s="8" t="s">
        <v>4717</v>
      </c>
      <c r="D11" s="8" t="s">
        <v>6721</v>
      </c>
      <c r="E11" s="8" t="s">
        <v>7742</v>
      </c>
    </row>
    <row r="12" spans="1:5" ht="15" customHeight="1" x14ac:dyDescent="0.3">
      <c r="A12" s="10" t="s">
        <v>48</v>
      </c>
      <c r="B12" s="10" t="s">
        <v>2383</v>
      </c>
      <c r="C12" s="8" t="s">
        <v>4718</v>
      </c>
      <c r="D12" s="8" t="s">
        <v>6722</v>
      </c>
      <c r="E12" s="8" t="s">
        <v>7743</v>
      </c>
    </row>
    <row r="13" spans="1:5" ht="15" customHeight="1" x14ac:dyDescent="0.3">
      <c r="A13" s="10" t="s">
        <v>49</v>
      </c>
      <c r="B13" s="10" t="s">
        <v>2384</v>
      </c>
      <c r="C13" s="8" t="s">
        <v>4719</v>
      </c>
      <c r="D13" s="8" t="s">
        <v>6723</v>
      </c>
      <c r="E13" s="8" t="s">
        <v>7739</v>
      </c>
    </row>
    <row r="14" spans="1:5" ht="15" customHeight="1" x14ac:dyDescent="0.3">
      <c r="A14" s="10" t="s">
        <v>50</v>
      </c>
      <c r="B14" s="10" t="s">
        <v>2385</v>
      </c>
      <c r="C14" s="8" t="s">
        <v>4720</v>
      </c>
      <c r="D14" s="8" t="s">
        <v>6724</v>
      </c>
      <c r="E14" s="8" t="s">
        <v>7739</v>
      </c>
    </row>
    <row r="15" spans="1:5" ht="15" customHeight="1" x14ac:dyDescent="0.3">
      <c r="A15" s="10" t="s">
        <v>51</v>
      </c>
      <c r="B15" s="10" t="s">
        <v>2386</v>
      </c>
      <c r="C15" s="8" t="s">
        <v>4721</v>
      </c>
      <c r="D15" s="8" t="s">
        <v>6725</v>
      </c>
      <c r="E15" s="8" t="s">
        <v>7739</v>
      </c>
    </row>
    <row r="16" spans="1:5" ht="15" customHeight="1" x14ac:dyDescent="0.3">
      <c r="A16" s="10" t="s">
        <v>52</v>
      </c>
      <c r="B16" s="10" t="s">
        <v>2387</v>
      </c>
      <c r="C16" s="8" t="s">
        <v>4722</v>
      </c>
      <c r="D16" s="8" t="s">
        <v>6726</v>
      </c>
      <c r="E16" s="8" t="s">
        <v>7744</v>
      </c>
    </row>
    <row r="17" spans="1:5" ht="15" customHeight="1" x14ac:dyDescent="0.3">
      <c r="A17" s="10" t="s">
        <v>53</v>
      </c>
      <c r="B17" s="10" t="s">
        <v>2388</v>
      </c>
      <c r="C17" s="8" t="s">
        <v>4723</v>
      </c>
      <c r="D17" s="8" t="s">
        <v>6727</v>
      </c>
      <c r="E17" s="8" t="s">
        <v>7739</v>
      </c>
    </row>
    <row r="18" spans="1:5" ht="15" customHeight="1" x14ac:dyDescent="0.3">
      <c r="A18" s="10" t="s">
        <v>54</v>
      </c>
      <c r="B18" s="10" t="s">
        <v>2389</v>
      </c>
      <c r="C18" s="8" t="s">
        <v>4724</v>
      </c>
      <c r="D18" s="8" t="s">
        <v>6728</v>
      </c>
      <c r="E18" s="8" t="s">
        <v>7745</v>
      </c>
    </row>
    <row r="19" spans="1:5" ht="15" customHeight="1" x14ac:dyDescent="0.3">
      <c r="A19" s="10" t="s">
        <v>55</v>
      </c>
      <c r="B19" s="10" t="s">
        <v>2390</v>
      </c>
      <c r="C19" s="8" t="s">
        <v>4725</v>
      </c>
      <c r="D19" s="8" t="s">
        <v>6729</v>
      </c>
      <c r="E19" s="8" t="s">
        <v>7744</v>
      </c>
    </row>
    <row r="20" spans="1:5" ht="15" customHeight="1" x14ac:dyDescent="0.3">
      <c r="A20" s="10" t="s">
        <v>56</v>
      </c>
      <c r="B20" s="10" t="s">
        <v>2391</v>
      </c>
      <c r="C20" s="8" t="s">
        <v>4726</v>
      </c>
      <c r="D20" s="8" t="s">
        <v>6730</v>
      </c>
      <c r="E20" s="8" t="s">
        <v>7746</v>
      </c>
    </row>
    <row r="21" spans="1:5" ht="15.75" customHeight="1" x14ac:dyDescent="0.3">
      <c r="A21" s="10" t="s">
        <v>57</v>
      </c>
      <c r="B21" s="10" t="s">
        <v>2392</v>
      </c>
      <c r="C21" s="8" t="s">
        <v>4727</v>
      </c>
      <c r="D21" s="8" t="s">
        <v>6731</v>
      </c>
      <c r="E21" s="8" t="s">
        <v>7739</v>
      </c>
    </row>
    <row r="22" spans="1:5" ht="15.75" customHeight="1" x14ac:dyDescent="0.3">
      <c r="A22" s="10" t="s">
        <v>58</v>
      </c>
      <c r="B22" s="10" t="s">
        <v>2393</v>
      </c>
      <c r="C22" s="8" t="s">
        <v>4728</v>
      </c>
      <c r="D22" s="8" t="s">
        <v>6732</v>
      </c>
      <c r="E22" s="8" t="s">
        <v>7739</v>
      </c>
    </row>
    <row r="23" spans="1:5" ht="15.75" customHeight="1" x14ac:dyDescent="0.3">
      <c r="A23" s="10" t="s">
        <v>59</v>
      </c>
      <c r="B23" s="10" t="s">
        <v>2394</v>
      </c>
      <c r="C23" s="8" t="s">
        <v>4729</v>
      </c>
      <c r="D23" s="8" t="s">
        <v>6733</v>
      </c>
      <c r="E23" s="8" t="s">
        <v>7747</v>
      </c>
    </row>
    <row r="24" spans="1:5" ht="15.75" customHeight="1" x14ac:dyDescent="0.3">
      <c r="A24" s="10" t="s">
        <v>60</v>
      </c>
      <c r="B24" s="10" t="s">
        <v>2395</v>
      </c>
      <c r="C24" s="8" t="s">
        <v>4730</v>
      </c>
      <c r="D24" s="8" t="s">
        <v>6734</v>
      </c>
      <c r="E24" s="8" t="s">
        <v>7739</v>
      </c>
    </row>
    <row r="25" spans="1:5" ht="15.75" customHeight="1" x14ac:dyDescent="0.3">
      <c r="A25" s="10" t="s">
        <v>61</v>
      </c>
      <c r="B25" s="10" t="s">
        <v>2396</v>
      </c>
      <c r="C25" s="8" t="s">
        <v>4731</v>
      </c>
      <c r="D25" s="8" t="s">
        <v>6735</v>
      </c>
      <c r="E25" s="8" t="s">
        <v>7745</v>
      </c>
    </row>
    <row r="26" spans="1:5" ht="15.75" customHeight="1" x14ac:dyDescent="0.3">
      <c r="A26" s="10" t="s">
        <v>62</v>
      </c>
      <c r="B26" s="10" t="s">
        <v>2397</v>
      </c>
      <c r="C26" s="8" t="s">
        <v>4732</v>
      </c>
      <c r="D26" s="8" t="s">
        <v>6736</v>
      </c>
      <c r="E26" s="8" t="s">
        <v>7748</v>
      </c>
    </row>
    <row r="27" spans="1:5" ht="15.75" customHeight="1" x14ac:dyDescent="0.3">
      <c r="A27" s="10" t="s">
        <v>63</v>
      </c>
      <c r="B27" s="10" t="s">
        <v>2398</v>
      </c>
      <c r="C27" s="8" t="s">
        <v>4733</v>
      </c>
      <c r="D27" s="8" t="s">
        <v>6737</v>
      </c>
      <c r="E27" s="8" t="s">
        <v>7739</v>
      </c>
    </row>
    <row r="28" spans="1:5" ht="15.75" customHeight="1" x14ac:dyDescent="0.3">
      <c r="A28" s="10" t="s">
        <v>64</v>
      </c>
      <c r="B28" s="10" t="s">
        <v>2399</v>
      </c>
      <c r="C28" s="8" t="s">
        <v>4734</v>
      </c>
      <c r="D28" s="8" t="s">
        <v>6738</v>
      </c>
      <c r="E28" s="8" t="s">
        <v>7739</v>
      </c>
    </row>
    <row r="29" spans="1:5" ht="15.75" customHeight="1" x14ac:dyDescent="0.3">
      <c r="A29" s="10" t="s">
        <v>65</v>
      </c>
      <c r="B29" s="10" t="s">
        <v>2400</v>
      </c>
      <c r="C29" s="8" t="s">
        <v>4735</v>
      </c>
      <c r="D29" s="8" t="s">
        <v>6739</v>
      </c>
      <c r="E29" s="8" t="s">
        <v>7749</v>
      </c>
    </row>
    <row r="30" spans="1:5" ht="15.75" customHeight="1" x14ac:dyDescent="0.3">
      <c r="A30" s="10" t="s">
        <v>66</v>
      </c>
      <c r="B30" s="10" t="s">
        <v>2401</v>
      </c>
      <c r="C30" s="8" t="s">
        <v>4736</v>
      </c>
      <c r="D30" s="8" t="s">
        <v>6719</v>
      </c>
      <c r="E30" s="8" t="s">
        <v>7739</v>
      </c>
    </row>
    <row r="31" spans="1:5" ht="15.75" customHeight="1" x14ac:dyDescent="0.3">
      <c r="A31" s="10" t="s">
        <v>67</v>
      </c>
      <c r="B31" s="10" t="s">
        <v>2402</v>
      </c>
      <c r="C31" s="8" t="s">
        <v>4737</v>
      </c>
      <c r="D31" s="8" t="s">
        <v>6740</v>
      </c>
      <c r="E31" s="8" t="s">
        <v>7739</v>
      </c>
    </row>
    <row r="32" spans="1:5" ht="15.75" customHeight="1" x14ac:dyDescent="0.3">
      <c r="A32" s="10" t="s">
        <v>68</v>
      </c>
      <c r="B32" s="10" t="s">
        <v>2403</v>
      </c>
      <c r="C32" s="8" t="s">
        <v>4738</v>
      </c>
      <c r="D32" s="8" t="s">
        <v>6734</v>
      </c>
      <c r="E32" s="8" t="s">
        <v>7750</v>
      </c>
    </row>
    <row r="33" spans="1:5" ht="15.75" customHeight="1" x14ac:dyDescent="0.3">
      <c r="A33" s="10" t="s">
        <v>69</v>
      </c>
      <c r="B33" s="10" t="s">
        <v>2404</v>
      </c>
      <c r="C33" s="8" t="s">
        <v>4739</v>
      </c>
      <c r="D33" s="8" t="s">
        <v>6741</v>
      </c>
      <c r="E33" s="8" t="s">
        <v>7738</v>
      </c>
    </row>
    <row r="34" spans="1:5" ht="15.75" customHeight="1" x14ac:dyDescent="0.3">
      <c r="A34" s="10" t="s">
        <v>70</v>
      </c>
      <c r="B34" s="10" t="s">
        <v>2405</v>
      </c>
      <c r="C34" s="8" t="s">
        <v>4740</v>
      </c>
      <c r="D34" s="8" t="s">
        <v>6742</v>
      </c>
      <c r="E34" s="8" t="s">
        <v>7751</v>
      </c>
    </row>
    <row r="35" spans="1:5" ht="15.75" customHeight="1" x14ac:dyDescent="0.3">
      <c r="A35" s="10" t="s">
        <v>71</v>
      </c>
      <c r="B35" s="10" t="s">
        <v>2406</v>
      </c>
      <c r="C35" s="8" t="s">
        <v>4741</v>
      </c>
      <c r="D35" s="8" t="s">
        <v>6743</v>
      </c>
      <c r="E35" s="8" t="s">
        <v>7739</v>
      </c>
    </row>
    <row r="36" spans="1:5" ht="15.75" customHeight="1" x14ac:dyDescent="0.3">
      <c r="A36" s="10" t="s">
        <v>72</v>
      </c>
      <c r="B36" s="10" t="s">
        <v>2407</v>
      </c>
      <c r="C36" s="8" t="s">
        <v>4742</v>
      </c>
      <c r="D36" s="8" t="s">
        <v>6744</v>
      </c>
      <c r="E36" s="8" t="s">
        <v>7752</v>
      </c>
    </row>
    <row r="37" spans="1:5" ht="15.75" customHeight="1" x14ac:dyDescent="0.3">
      <c r="A37" s="10" t="s">
        <v>73</v>
      </c>
      <c r="B37" s="10" t="s">
        <v>2408</v>
      </c>
      <c r="C37" s="8" t="s">
        <v>4743</v>
      </c>
      <c r="D37" s="8" t="s">
        <v>6745</v>
      </c>
      <c r="E37" s="8" t="s">
        <v>7739</v>
      </c>
    </row>
    <row r="38" spans="1:5" ht="15.75" customHeight="1" x14ac:dyDescent="0.3">
      <c r="A38" s="10" t="s">
        <v>74</v>
      </c>
      <c r="B38" s="10" t="s">
        <v>2409</v>
      </c>
      <c r="C38" s="8" t="s">
        <v>4744</v>
      </c>
      <c r="D38" s="8" t="s">
        <v>6746</v>
      </c>
      <c r="E38" s="8" t="s">
        <v>7753</v>
      </c>
    </row>
    <row r="39" spans="1:5" ht="15.75" customHeight="1" x14ac:dyDescent="0.3">
      <c r="A39" s="10" t="s">
        <v>75</v>
      </c>
      <c r="B39" s="10" t="s">
        <v>2410</v>
      </c>
      <c r="C39" s="8" t="s">
        <v>4745</v>
      </c>
      <c r="D39" s="8" t="s">
        <v>6747</v>
      </c>
      <c r="E39" s="8" t="s">
        <v>7754</v>
      </c>
    </row>
    <row r="40" spans="1:5" ht="15.75" customHeight="1" x14ac:dyDescent="0.3">
      <c r="A40" s="10" t="s">
        <v>76</v>
      </c>
      <c r="B40" s="10" t="s">
        <v>2411</v>
      </c>
      <c r="C40" s="8" t="s">
        <v>4746</v>
      </c>
      <c r="D40" s="8" t="s">
        <v>6748</v>
      </c>
      <c r="E40" s="8" t="s">
        <v>7739</v>
      </c>
    </row>
    <row r="41" spans="1:5" ht="15.75" customHeight="1" x14ac:dyDescent="0.3">
      <c r="A41" s="10" t="s">
        <v>77</v>
      </c>
      <c r="B41" s="10" t="s">
        <v>2412</v>
      </c>
      <c r="C41" s="8" t="s">
        <v>4747</v>
      </c>
      <c r="D41" s="8" t="s">
        <v>6749</v>
      </c>
      <c r="E41" s="8" t="s">
        <v>7739</v>
      </c>
    </row>
    <row r="42" spans="1:5" ht="15.75" customHeight="1" x14ac:dyDescent="0.3">
      <c r="A42" s="10" t="s">
        <v>78</v>
      </c>
      <c r="B42" s="10" t="s">
        <v>2413</v>
      </c>
      <c r="C42" s="8" t="s">
        <v>4748</v>
      </c>
      <c r="D42" s="8" t="s">
        <v>6750</v>
      </c>
      <c r="E42" s="8" t="s">
        <v>7741</v>
      </c>
    </row>
    <row r="43" spans="1:5" ht="15.75" customHeight="1" x14ac:dyDescent="0.3">
      <c r="A43" s="10" t="s">
        <v>79</v>
      </c>
      <c r="B43" s="10" t="s">
        <v>2414</v>
      </c>
      <c r="C43" s="8" t="s">
        <v>4749</v>
      </c>
      <c r="D43" s="8" t="s">
        <v>6751</v>
      </c>
      <c r="E43" s="8" t="s">
        <v>7739</v>
      </c>
    </row>
    <row r="44" spans="1:5" ht="15.75" customHeight="1" x14ac:dyDescent="0.3">
      <c r="A44" s="10" t="s">
        <v>80</v>
      </c>
      <c r="B44" s="10" t="s">
        <v>2415</v>
      </c>
      <c r="C44" s="8" t="s">
        <v>4750</v>
      </c>
      <c r="D44" s="8" t="s">
        <v>6734</v>
      </c>
      <c r="E44" s="8" t="s">
        <v>7739</v>
      </c>
    </row>
    <row r="45" spans="1:5" ht="15.75" customHeight="1" x14ac:dyDescent="0.3">
      <c r="A45" s="10" t="s">
        <v>81</v>
      </c>
      <c r="B45" s="10" t="s">
        <v>2416</v>
      </c>
      <c r="C45" s="8" t="s">
        <v>4751</v>
      </c>
      <c r="D45" s="8" t="s">
        <v>6752</v>
      </c>
      <c r="E45" s="8" t="s">
        <v>7739</v>
      </c>
    </row>
    <row r="46" spans="1:5" ht="15.75" customHeight="1" x14ac:dyDescent="0.3">
      <c r="A46" s="10" t="s">
        <v>82</v>
      </c>
      <c r="B46" s="10" t="s">
        <v>2417</v>
      </c>
      <c r="C46" s="8" t="s">
        <v>4752</v>
      </c>
      <c r="D46" s="8" t="s">
        <v>6735</v>
      </c>
      <c r="E46" s="8" t="s">
        <v>7755</v>
      </c>
    </row>
    <row r="47" spans="1:5" ht="15.75" customHeight="1" x14ac:dyDescent="0.3">
      <c r="A47" s="10" t="s">
        <v>83</v>
      </c>
      <c r="B47" s="10" t="s">
        <v>2418</v>
      </c>
      <c r="C47" s="8" t="s">
        <v>4753</v>
      </c>
      <c r="D47" s="8" t="s">
        <v>6753</v>
      </c>
      <c r="E47" s="8" t="s">
        <v>7756</v>
      </c>
    </row>
    <row r="48" spans="1:5" ht="15.75" customHeight="1" x14ac:dyDescent="0.3">
      <c r="A48" s="10" t="s">
        <v>84</v>
      </c>
      <c r="B48" s="10" t="s">
        <v>2419</v>
      </c>
      <c r="C48" s="8" t="s">
        <v>4754</v>
      </c>
      <c r="D48" s="8" t="s">
        <v>6754</v>
      </c>
      <c r="E48" s="8" t="s">
        <v>7750</v>
      </c>
    </row>
    <row r="49" spans="1:5" ht="15.75" customHeight="1" x14ac:dyDescent="0.3">
      <c r="A49" s="10" t="s">
        <v>85</v>
      </c>
      <c r="B49" s="10" t="s">
        <v>2420</v>
      </c>
      <c r="C49" s="8" t="s">
        <v>4749</v>
      </c>
      <c r="D49" s="8" t="s">
        <v>6755</v>
      </c>
      <c r="E49" s="8" t="s">
        <v>7756</v>
      </c>
    </row>
    <row r="50" spans="1:5" ht="15.75" customHeight="1" x14ac:dyDescent="0.3">
      <c r="A50" s="10" t="s">
        <v>86</v>
      </c>
      <c r="B50" s="10" t="s">
        <v>2421</v>
      </c>
      <c r="C50" s="8" t="s">
        <v>4755</v>
      </c>
      <c r="D50" s="8" t="s">
        <v>6756</v>
      </c>
      <c r="E50" s="8" t="s">
        <v>7739</v>
      </c>
    </row>
    <row r="51" spans="1:5" ht="15.75" customHeight="1" x14ac:dyDescent="0.3">
      <c r="A51" s="10" t="s">
        <v>87</v>
      </c>
      <c r="B51" s="10" t="s">
        <v>2422</v>
      </c>
      <c r="C51" s="8" t="s">
        <v>4756</v>
      </c>
      <c r="D51" s="8" t="s">
        <v>6746</v>
      </c>
      <c r="E51" s="8" t="s">
        <v>7739</v>
      </c>
    </row>
    <row r="52" spans="1:5" ht="15.75" customHeight="1" x14ac:dyDescent="0.3">
      <c r="A52" s="10" t="s">
        <v>88</v>
      </c>
      <c r="B52" s="10" t="s">
        <v>2423</v>
      </c>
      <c r="C52" s="8" t="s">
        <v>4757</v>
      </c>
      <c r="D52" s="8" t="s">
        <v>6757</v>
      </c>
      <c r="E52" s="8" t="s">
        <v>7750</v>
      </c>
    </row>
    <row r="53" spans="1:5" ht="15.75" customHeight="1" x14ac:dyDescent="0.3">
      <c r="A53" s="10" t="s">
        <v>89</v>
      </c>
      <c r="B53" s="10" t="s">
        <v>2424</v>
      </c>
      <c r="C53" s="8" t="s">
        <v>4758</v>
      </c>
      <c r="D53" s="8" t="s">
        <v>6758</v>
      </c>
      <c r="E53" s="8" t="s">
        <v>7739</v>
      </c>
    </row>
    <row r="54" spans="1:5" ht="15.75" customHeight="1" x14ac:dyDescent="0.3">
      <c r="A54" s="10" t="s">
        <v>90</v>
      </c>
      <c r="B54" s="10" t="s">
        <v>2425</v>
      </c>
      <c r="C54" s="8" t="s">
        <v>4759</v>
      </c>
      <c r="D54" s="8" t="s">
        <v>6723</v>
      </c>
      <c r="E54" s="8" t="s">
        <v>7739</v>
      </c>
    </row>
    <row r="55" spans="1:5" ht="15.75" customHeight="1" x14ac:dyDescent="0.3">
      <c r="A55" s="10" t="s">
        <v>91</v>
      </c>
      <c r="B55" s="10" t="s">
        <v>2426</v>
      </c>
      <c r="C55" s="8" t="s">
        <v>4760</v>
      </c>
      <c r="D55" s="8" t="s">
        <v>6759</v>
      </c>
      <c r="E55" s="8" t="s">
        <v>7757</v>
      </c>
    </row>
    <row r="56" spans="1:5" ht="15.75" customHeight="1" x14ac:dyDescent="0.3">
      <c r="A56" s="10" t="s">
        <v>92</v>
      </c>
      <c r="B56" s="10" t="s">
        <v>2427</v>
      </c>
      <c r="C56" s="8" t="s">
        <v>4761</v>
      </c>
      <c r="D56" s="8" t="s">
        <v>6760</v>
      </c>
      <c r="E56" s="8" t="s">
        <v>7758</v>
      </c>
    </row>
    <row r="57" spans="1:5" ht="15.75" customHeight="1" x14ac:dyDescent="0.3">
      <c r="A57" s="10" t="s">
        <v>93</v>
      </c>
      <c r="B57" s="10" t="s">
        <v>2428</v>
      </c>
      <c r="C57" s="8" t="s">
        <v>4762</v>
      </c>
      <c r="D57" s="8" t="s">
        <v>6761</v>
      </c>
      <c r="E57" s="8" t="s">
        <v>7739</v>
      </c>
    </row>
    <row r="58" spans="1:5" ht="15.75" customHeight="1" x14ac:dyDescent="0.3">
      <c r="A58" s="10" t="s">
        <v>94</v>
      </c>
      <c r="B58" s="10" t="s">
        <v>2429</v>
      </c>
      <c r="C58" s="8" t="s">
        <v>4763</v>
      </c>
      <c r="D58" s="8" t="s">
        <v>6762</v>
      </c>
      <c r="E58" s="8" t="s">
        <v>7739</v>
      </c>
    </row>
    <row r="59" spans="1:5" ht="15.75" customHeight="1" x14ac:dyDescent="0.3">
      <c r="A59" s="10" t="s">
        <v>95</v>
      </c>
      <c r="B59" s="10" t="s">
        <v>2430</v>
      </c>
      <c r="C59" s="8" t="s">
        <v>4764</v>
      </c>
      <c r="D59" s="8" t="s">
        <v>6763</v>
      </c>
      <c r="E59" s="8" t="s">
        <v>7739</v>
      </c>
    </row>
    <row r="60" spans="1:5" ht="15.75" customHeight="1" x14ac:dyDescent="0.3">
      <c r="A60" s="10" t="s">
        <v>96</v>
      </c>
      <c r="B60" s="10" t="s">
        <v>2431</v>
      </c>
      <c r="C60" s="8" t="s">
        <v>4765</v>
      </c>
      <c r="D60" s="8" t="s">
        <v>6764</v>
      </c>
      <c r="E60" s="8" t="s">
        <v>7739</v>
      </c>
    </row>
    <row r="61" spans="1:5" ht="15.75" customHeight="1" x14ac:dyDescent="0.3">
      <c r="A61" s="10" t="s">
        <v>97</v>
      </c>
      <c r="B61" s="10" t="s">
        <v>2432</v>
      </c>
      <c r="C61" s="8" t="s">
        <v>4766</v>
      </c>
      <c r="D61" s="8" t="s">
        <v>6765</v>
      </c>
      <c r="E61" s="8" t="s">
        <v>7739</v>
      </c>
    </row>
    <row r="62" spans="1:5" ht="15.75" customHeight="1" x14ac:dyDescent="0.3">
      <c r="A62" s="10" t="s">
        <v>98</v>
      </c>
      <c r="B62" s="10" t="s">
        <v>2433</v>
      </c>
      <c r="C62" s="8" t="s">
        <v>4767</v>
      </c>
      <c r="D62" s="8" t="s">
        <v>6766</v>
      </c>
      <c r="E62" s="8" t="s">
        <v>7739</v>
      </c>
    </row>
    <row r="63" spans="1:5" ht="15.75" customHeight="1" x14ac:dyDescent="0.3">
      <c r="A63" s="10" t="s">
        <v>99</v>
      </c>
      <c r="B63" s="10" t="s">
        <v>2434</v>
      </c>
      <c r="C63" s="8" t="s">
        <v>4768</v>
      </c>
      <c r="D63" s="8" t="s">
        <v>6767</v>
      </c>
      <c r="E63" s="8" t="s">
        <v>7759</v>
      </c>
    </row>
    <row r="64" spans="1:5" ht="15.75" customHeight="1" x14ac:dyDescent="0.3">
      <c r="A64" s="10" t="s">
        <v>100</v>
      </c>
      <c r="B64" s="10" t="s">
        <v>2435</v>
      </c>
      <c r="C64" s="8" t="s">
        <v>4769</v>
      </c>
      <c r="D64" s="8" t="s">
        <v>6768</v>
      </c>
      <c r="E64" s="8" t="s">
        <v>7739</v>
      </c>
    </row>
    <row r="65" spans="1:5" ht="15.75" customHeight="1" x14ac:dyDescent="0.3">
      <c r="A65" s="10" t="s">
        <v>101</v>
      </c>
      <c r="B65" s="10" t="s">
        <v>2436</v>
      </c>
      <c r="C65" s="8" t="s">
        <v>4770</v>
      </c>
      <c r="D65" s="8" t="s">
        <v>6723</v>
      </c>
      <c r="E65" s="8" t="s">
        <v>7739</v>
      </c>
    </row>
    <row r="66" spans="1:5" ht="15.75" customHeight="1" x14ac:dyDescent="0.3">
      <c r="A66" s="10" t="s">
        <v>102</v>
      </c>
      <c r="B66" s="10" t="s">
        <v>2437</v>
      </c>
      <c r="C66" s="8" t="s">
        <v>4771</v>
      </c>
      <c r="D66" s="8" t="s">
        <v>6769</v>
      </c>
      <c r="E66" s="8" t="s">
        <v>7760</v>
      </c>
    </row>
    <row r="67" spans="1:5" ht="15.75" customHeight="1" x14ac:dyDescent="0.3">
      <c r="A67" s="10" t="s">
        <v>103</v>
      </c>
      <c r="B67" s="10" t="s">
        <v>2438</v>
      </c>
      <c r="C67" s="8" t="s">
        <v>4772</v>
      </c>
      <c r="D67" s="8" t="s">
        <v>6770</v>
      </c>
      <c r="E67" s="8" t="s">
        <v>7739</v>
      </c>
    </row>
    <row r="68" spans="1:5" ht="15.75" customHeight="1" x14ac:dyDescent="0.3">
      <c r="A68" s="10" t="s">
        <v>104</v>
      </c>
      <c r="B68" s="10" t="s">
        <v>2439</v>
      </c>
      <c r="C68" s="8" t="s">
        <v>4773</v>
      </c>
      <c r="D68" s="8" t="s">
        <v>6771</v>
      </c>
      <c r="E68" s="8" t="s">
        <v>7739</v>
      </c>
    </row>
    <row r="69" spans="1:5" ht="15.75" customHeight="1" x14ac:dyDescent="0.3">
      <c r="A69" s="10" t="s">
        <v>105</v>
      </c>
      <c r="B69" s="10" t="s">
        <v>2440</v>
      </c>
      <c r="C69" s="8" t="s">
        <v>4774</v>
      </c>
      <c r="D69" s="8" t="s">
        <v>6772</v>
      </c>
      <c r="E69" s="8" t="s">
        <v>7744</v>
      </c>
    </row>
    <row r="70" spans="1:5" ht="15.75" customHeight="1" x14ac:dyDescent="0.3">
      <c r="A70" s="10" t="s">
        <v>106</v>
      </c>
      <c r="B70" s="10" t="s">
        <v>2441</v>
      </c>
      <c r="C70" s="8" t="s">
        <v>4775</v>
      </c>
      <c r="D70" s="8" t="s">
        <v>6773</v>
      </c>
      <c r="E70" s="8" t="s">
        <v>7752</v>
      </c>
    </row>
    <row r="71" spans="1:5" ht="15.75" customHeight="1" x14ac:dyDescent="0.3">
      <c r="A71" s="10" t="s">
        <v>107</v>
      </c>
      <c r="B71" s="10" t="s">
        <v>2442</v>
      </c>
      <c r="C71" s="8" t="s">
        <v>4776</v>
      </c>
      <c r="D71" s="8" t="s">
        <v>6774</v>
      </c>
      <c r="E71" s="8" t="s">
        <v>7739</v>
      </c>
    </row>
    <row r="72" spans="1:5" ht="15.75" customHeight="1" x14ac:dyDescent="0.3">
      <c r="A72" s="10" t="s">
        <v>108</v>
      </c>
      <c r="B72" s="10" t="s">
        <v>2443</v>
      </c>
      <c r="C72" s="8" t="s">
        <v>4777</v>
      </c>
      <c r="D72" s="8" t="s">
        <v>6775</v>
      </c>
      <c r="E72" s="8" t="s">
        <v>7739</v>
      </c>
    </row>
    <row r="73" spans="1:5" ht="15.75" customHeight="1" x14ac:dyDescent="0.3">
      <c r="A73" s="10" t="s">
        <v>109</v>
      </c>
      <c r="B73" s="10" t="s">
        <v>2444</v>
      </c>
      <c r="C73" s="8" t="s">
        <v>4778</v>
      </c>
      <c r="D73" s="8" t="s">
        <v>6776</v>
      </c>
      <c r="E73" s="8" t="s">
        <v>7761</v>
      </c>
    </row>
    <row r="74" spans="1:5" ht="15.75" customHeight="1" x14ac:dyDescent="0.3">
      <c r="A74" s="10" t="s">
        <v>110</v>
      </c>
      <c r="B74" s="10" t="s">
        <v>2445</v>
      </c>
      <c r="C74" s="8" t="s">
        <v>4779</v>
      </c>
      <c r="D74" s="8" t="s">
        <v>6777</v>
      </c>
      <c r="E74" s="8" t="s">
        <v>7739</v>
      </c>
    </row>
    <row r="75" spans="1:5" ht="15.75" customHeight="1" x14ac:dyDescent="0.3">
      <c r="A75" s="10" t="s">
        <v>111</v>
      </c>
      <c r="B75" s="10" t="s">
        <v>2446</v>
      </c>
      <c r="C75" s="8" t="s">
        <v>4780</v>
      </c>
      <c r="D75" s="8" t="s">
        <v>6748</v>
      </c>
      <c r="E75" s="8" t="s">
        <v>7747</v>
      </c>
    </row>
    <row r="76" spans="1:5" ht="15.75" customHeight="1" x14ac:dyDescent="0.3">
      <c r="A76" s="10" t="s">
        <v>112</v>
      </c>
      <c r="B76" s="10" t="s">
        <v>2447</v>
      </c>
      <c r="C76" s="8" t="s">
        <v>4781</v>
      </c>
      <c r="D76" s="8" t="s">
        <v>6778</v>
      </c>
      <c r="E76" s="8" t="s">
        <v>7762</v>
      </c>
    </row>
    <row r="77" spans="1:5" ht="15.75" customHeight="1" x14ac:dyDescent="0.3">
      <c r="A77" s="10" t="s">
        <v>113</v>
      </c>
      <c r="B77" s="10" t="s">
        <v>2448</v>
      </c>
      <c r="C77" s="8" t="s">
        <v>4782</v>
      </c>
      <c r="D77" s="8" t="s">
        <v>6779</v>
      </c>
      <c r="E77" s="8" t="s">
        <v>7739</v>
      </c>
    </row>
    <row r="78" spans="1:5" ht="15.75" customHeight="1" x14ac:dyDescent="0.3">
      <c r="A78" s="10" t="s">
        <v>114</v>
      </c>
      <c r="B78" s="10" t="s">
        <v>2449</v>
      </c>
      <c r="C78" s="8" t="s">
        <v>4783</v>
      </c>
      <c r="D78" s="8" t="s">
        <v>6780</v>
      </c>
      <c r="E78" s="8" t="s">
        <v>7739</v>
      </c>
    </row>
    <row r="79" spans="1:5" ht="15.75" customHeight="1" x14ac:dyDescent="0.3">
      <c r="A79" s="10" t="s">
        <v>115</v>
      </c>
      <c r="B79" s="10" t="s">
        <v>2450</v>
      </c>
      <c r="C79" s="8" t="s">
        <v>4784</v>
      </c>
      <c r="D79" s="8" t="s">
        <v>6781</v>
      </c>
      <c r="E79" s="8" t="s">
        <v>7739</v>
      </c>
    </row>
    <row r="80" spans="1:5" ht="15.75" customHeight="1" x14ac:dyDescent="0.3">
      <c r="A80" s="10" t="s">
        <v>116</v>
      </c>
      <c r="B80" s="10" t="s">
        <v>2451</v>
      </c>
      <c r="C80" s="8" t="s">
        <v>4785</v>
      </c>
      <c r="D80" s="8" t="s">
        <v>6782</v>
      </c>
      <c r="E80" s="8" t="s">
        <v>7739</v>
      </c>
    </row>
    <row r="81" spans="1:5" ht="15.75" customHeight="1" x14ac:dyDescent="0.3">
      <c r="A81" s="10" t="s">
        <v>117</v>
      </c>
      <c r="B81" s="10" t="s">
        <v>2452</v>
      </c>
      <c r="C81" s="8" t="s">
        <v>4786</v>
      </c>
      <c r="D81" s="8" t="s">
        <v>6728</v>
      </c>
      <c r="E81" s="8" t="s">
        <v>7739</v>
      </c>
    </row>
    <row r="82" spans="1:5" ht="15.75" customHeight="1" x14ac:dyDescent="0.3">
      <c r="A82" s="10" t="s">
        <v>118</v>
      </c>
      <c r="B82" s="10" t="s">
        <v>2453</v>
      </c>
      <c r="C82" s="8" t="s">
        <v>4787</v>
      </c>
      <c r="D82" s="8" t="s">
        <v>6783</v>
      </c>
      <c r="E82" s="8" t="s">
        <v>7744</v>
      </c>
    </row>
    <row r="83" spans="1:5" ht="15.75" customHeight="1" x14ac:dyDescent="0.3">
      <c r="A83" s="10" t="s">
        <v>119</v>
      </c>
      <c r="B83" s="10" t="s">
        <v>2454</v>
      </c>
      <c r="C83" s="8" t="s">
        <v>4788</v>
      </c>
      <c r="D83" s="8" t="s">
        <v>6720</v>
      </c>
      <c r="E83" s="8" t="s">
        <v>7739</v>
      </c>
    </row>
    <row r="84" spans="1:5" ht="15.75" customHeight="1" x14ac:dyDescent="0.3">
      <c r="A84" s="10" t="s">
        <v>120</v>
      </c>
      <c r="B84" s="10" t="s">
        <v>2455</v>
      </c>
      <c r="C84" s="8" t="s">
        <v>4789</v>
      </c>
      <c r="D84" s="8" t="s">
        <v>6784</v>
      </c>
      <c r="E84" s="8" t="s">
        <v>7739</v>
      </c>
    </row>
    <row r="85" spans="1:5" ht="15.75" customHeight="1" x14ac:dyDescent="0.3">
      <c r="A85" s="10" t="s">
        <v>121</v>
      </c>
      <c r="B85" s="10" t="s">
        <v>2456</v>
      </c>
      <c r="C85" s="8" t="s">
        <v>4790</v>
      </c>
      <c r="D85" s="8" t="s">
        <v>6785</v>
      </c>
      <c r="E85" s="8" t="s">
        <v>7739</v>
      </c>
    </row>
    <row r="86" spans="1:5" ht="15.75" customHeight="1" x14ac:dyDescent="0.3">
      <c r="A86" s="10" t="s">
        <v>122</v>
      </c>
      <c r="B86" s="10" t="s">
        <v>2457</v>
      </c>
      <c r="C86" s="8" t="s">
        <v>4791</v>
      </c>
      <c r="D86" s="8" t="s">
        <v>6719</v>
      </c>
      <c r="E86" s="8" t="s">
        <v>7763</v>
      </c>
    </row>
    <row r="87" spans="1:5" ht="15.75" customHeight="1" x14ac:dyDescent="0.3">
      <c r="A87" s="10" t="s">
        <v>123</v>
      </c>
      <c r="B87" s="10" t="s">
        <v>2458</v>
      </c>
      <c r="C87" s="8" t="s">
        <v>4792</v>
      </c>
      <c r="D87" s="8" t="s">
        <v>6786</v>
      </c>
      <c r="E87" s="8" t="s">
        <v>7739</v>
      </c>
    </row>
    <row r="88" spans="1:5" ht="15.75" customHeight="1" x14ac:dyDescent="0.3">
      <c r="A88" s="10" t="s">
        <v>124</v>
      </c>
      <c r="B88" s="10" t="s">
        <v>2459</v>
      </c>
      <c r="C88" s="8" t="s">
        <v>4793</v>
      </c>
      <c r="D88" s="8" t="s">
        <v>6787</v>
      </c>
      <c r="E88" s="8" t="s">
        <v>7762</v>
      </c>
    </row>
    <row r="89" spans="1:5" ht="15.75" customHeight="1" x14ac:dyDescent="0.3">
      <c r="A89" s="10" t="s">
        <v>125</v>
      </c>
      <c r="B89" s="10" t="s">
        <v>2460</v>
      </c>
      <c r="C89" s="8" t="s">
        <v>4794</v>
      </c>
      <c r="D89" s="8" t="s">
        <v>6788</v>
      </c>
      <c r="E89" s="8" t="s">
        <v>7739</v>
      </c>
    </row>
    <row r="90" spans="1:5" ht="15.75" customHeight="1" x14ac:dyDescent="0.3">
      <c r="A90" s="10" t="s">
        <v>126</v>
      </c>
      <c r="B90" s="10" t="s">
        <v>2461</v>
      </c>
      <c r="C90" s="8" t="s">
        <v>4795</v>
      </c>
      <c r="D90" s="8" t="s">
        <v>6789</v>
      </c>
      <c r="E90" s="8" t="s">
        <v>7739</v>
      </c>
    </row>
    <row r="91" spans="1:5" ht="15.75" customHeight="1" x14ac:dyDescent="0.3">
      <c r="A91" s="10" t="s">
        <v>127</v>
      </c>
      <c r="B91" s="10" t="s">
        <v>2462</v>
      </c>
      <c r="C91" s="8" t="s">
        <v>4796</v>
      </c>
      <c r="D91" s="8" t="s">
        <v>6790</v>
      </c>
      <c r="E91" s="8" t="s">
        <v>7764</v>
      </c>
    </row>
    <row r="92" spans="1:5" ht="15.75" customHeight="1" x14ac:dyDescent="0.3">
      <c r="A92" s="10" t="s">
        <v>128</v>
      </c>
      <c r="B92" s="10" t="s">
        <v>2463</v>
      </c>
      <c r="C92" s="8" t="s">
        <v>4797</v>
      </c>
      <c r="D92" s="8" t="s">
        <v>6791</v>
      </c>
      <c r="E92" s="8" t="s">
        <v>7739</v>
      </c>
    </row>
    <row r="93" spans="1:5" ht="15.75" customHeight="1" x14ac:dyDescent="0.3">
      <c r="A93" s="10" t="s">
        <v>129</v>
      </c>
      <c r="B93" s="10" t="s">
        <v>2464</v>
      </c>
      <c r="C93" s="8" t="s">
        <v>4798</v>
      </c>
      <c r="D93" s="8" t="s">
        <v>6792</v>
      </c>
      <c r="E93" s="8" t="s">
        <v>7744</v>
      </c>
    </row>
    <row r="94" spans="1:5" ht="15.75" customHeight="1" x14ac:dyDescent="0.3">
      <c r="A94" s="10" t="s">
        <v>130</v>
      </c>
      <c r="B94" s="10" t="s">
        <v>2465</v>
      </c>
      <c r="C94" s="8" t="s">
        <v>4799</v>
      </c>
      <c r="D94" s="8" t="s">
        <v>6793</v>
      </c>
      <c r="E94" s="8" t="s">
        <v>7739</v>
      </c>
    </row>
    <row r="95" spans="1:5" ht="15.75" customHeight="1" x14ac:dyDescent="0.3">
      <c r="A95" s="10" t="s">
        <v>131</v>
      </c>
      <c r="B95" s="10" t="s">
        <v>2466</v>
      </c>
      <c r="C95" s="8" t="s">
        <v>4800</v>
      </c>
      <c r="D95" s="8" t="s">
        <v>6723</v>
      </c>
      <c r="E95" s="8" t="s">
        <v>7739</v>
      </c>
    </row>
    <row r="96" spans="1:5" ht="15.75" customHeight="1" x14ac:dyDescent="0.3">
      <c r="A96" s="10" t="s">
        <v>132</v>
      </c>
      <c r="B96" s="10" t="s">
        <v>2467</v>
      </c>
      <c r="C96" s="8" t="s">
        <v>4801</v>
      </c>
      <c r="D96" s="8" t="s">
        <v>6740</v>
      </c>
      <c r="E96" s="8" t="s">
        <v>7739</v>
      </c>
    </row>
    <row r="97" spans="1:5" ht="15.75" customHeight="1" x14ac:dyDescent="0.3">
      <c r="A97" s="10" t="s">
        <v>133</v>
      </c>
      <c r="B97" s="10" t="s">
        <v>2468</v>
      </c>
      <c r="C97" s="8" t="s">
        <v>4802</v>
      </c>
      <c r="D97" s="8" t="s">
        <v>6754</v>
      </c>
      <c r="E97" s="8" t="s">
        <v>7739</v>
      </c>
    </row>
    <row r="98" spans="1:5" ht="15.75" customHeight="1" x14ac:dyDescent="0.3">
      <c r="A98" s="10" t="s">
        <v>134</v>
      </c>
      <c r="B98" s="10" t="s">
        <v>2469</v>
      </c>
      <c r="C98" s="8" t="s">
        <v>4803</v>
      </c>
      <c r="D98" s="8" t="s">
        <v>6794</v>
      </c>
      <c r="E98" s="8" t="s">
        <v>7750</v>
      </c>
    </row>
    <row r="99" spans="1:5" ht="15.75" customHeight="1" x14ac:dyDescent="0.3">
      <c r="A99" s="10" t="s">
        <v>135</v>
      </c>
      <c r="B99" s="10" t="s">
        <v>2470</v>
      </c>
      <c r="C99" s="8" t="s">
        <v>4804</v>
      </c>
      <c r="D99" s="8" t="s">
        <v>6795</v>
      </c>
      <c r="E99" s="8" t="s">
        <v>7739</v>
      </c>
    </row>
    <row r="100" spans="1:5" ht="15.75" customHeight="1" x14ac:dyDescent="0.3">
      <c r="A100" s="10" t="s">
        <v>136</v>
      </c>
      <c r="B100" s="10" t="s">
        <v>2471</v>
      </c>
      <c r="C100" s="8" t="s">
        <v>4805</v>
      </c>
      <c r="D100" s="8" t="s">
        <v>6796</v>
      </c>
      <c r="E100" s="8" t="s">
        <v>7765</v>
      </c>
    </row>
    <row r="101" spans="1:5" ht="15.75" customHeight="1" x14ac:dyDescent="0.3">
      <c r="A101" s="10" t="s">
        <v>137</v>
      </c>
      <c r="B101" s="10" t="s">
        <v>2472</v>
      </c>
      <c r="C101" s="8" t="s">
        <v>4806</v>
      </c>
      <c r="D101" s="8" t="s">
        <v>6771</v>
      </c>
      <c r="E101" s="8" t="s">
        <v>7739</v>
      </c>
    </row>
    <row r="102" spans="1:5" ht="15.75" customHeight="1" x14ac:dyDescent="0.3">
      <c r="A102" s="10" t="s">
        <v>138</v>
      </c>
      <c r="B102" s="10" t="s">
        <v>2473</v>
      </c>
      <c r="C102" s="8" t="s">
        <v>4807</v>
      </c>
      <c r="D102" s="8" t="s">
        <v>6797</v>
      </c>
      <c r="E102" s="8" t="s">
        <v>7739</v>
      </c>
    </row>
    <row r="103" spans="1:5" ht="15.75" customHeight="1" x14ac:dyDescent="0.3">
      <c r="A103" s="10" t="s">
        <v>139</v>
      </c>
      <c r="B103" s="10" t="s">
        <v>2474</v>
      </c>
      <c r="C103" s="8" t="s">
        <v>4808</v>
      </c>
      <c r="D103" s="8" t="s">
        <v>6798</v>
      </c>
      <c r="E103" s="8" t="s">
        <v>7739</v>
      </c>
    </row>
    <row r="104" spans="1:5" ht="15.75" customHeight="1" x14ac:dyDescent="0.3">
      <c r="A104" s="10" t="s">
        <v>140</v>
      </c>
      <c r="B104" s="10" t="s">
        <v>2475</v>
      </c>
      <c r="C104" s="8" t="s">
        <v>4809</v>
      </c>
      <c r="D104" s="8" t="s">
        <v>6749</v>
      </c>
      <c r="E104" s="8" t="s">
        <v>7744</v>
      </c>
    </row>
    <row r="105" spans="1:5" ht="15.75" customHeight="1" x14ac:dyDescent="0.3">
      <c r="A105" s="10" t="s">
        <v>141</v>
      </c>
      <c r="B105" s="10" t="s">
        <v>2476</v>
      </c>
      <c r="C105" s="8" t="s">
        <v>4810</v>
      </c>
      <c r="D105" s="8" t="s">
        <v>6799</v>
      </c>
      <c r="E105" s="8" t="s">
        <v>7739</v>
      </c>
    </row>
    <row r="106" spans="1:5" ht="15.75" customHeight="1" x14ac:dyDescent="0.3">
      <c r="A106" s="10" t="s">
        <v>142</v>
      </c>
      <c r="B106" s="10" t="s">
        <v>2477</v>
      </c>
      <c r="C106" s="8" t="s">
        <v>4811</v>
      </c>
      <c r="D106" s="8" t="s">
        <v>6800</v>
      </c>
      <c r="E106" s="8" t="s">
        <v>7739</v>
      </c>
    </row>
    <row r="107" spans="1:5" ht="15.75" customHeight="1" x14ac:dyDescent="0.3">
      <c r="A107" s="10" t="s">
        <v>143</v>
      </c>
      <c r="B107" s="10" t="s">
        <v>2478</v>
      </c>
      <c r="C107" s="8" t="s">
        <v>4812</v>
      </c>
      <c r="D107" s="8" t="s">
        <v>6801</v>
      </c>
      <c r="E107" s="8" t="s">
        <v>7739</v>
      </c>
    </row>
    <row r="108" spans="1:5" ht="15.75" customHeight="1" x14ac:dyDescent="0.3">
      <c r="A108" s="10" t="s">
        <v>144</v>
      </c>
      <c r="B108" s="10" t="s">
        <v>2479</v>
      </c>
      <c r="C108" s="8" t="s">
        <v>4813</v>
      </c>
      <c r="D108" s="8" t="s">
        <v>6802</v>
      </c>
      <c r="E108" s="8" t="s">
        <v>7766</v>
      </c>
    </row>
    <row r="109" spans="1:5" ht="15.75" customHeight="1" x14ac:dyDescent="0.3">
      <c r="A109" s="10" t="s">
        <v>145</v>
      </c>
      <c r="B109" s="10" t="s">
        <v>2480</v>
      </c>
      <c r="C109" s="8" t="s">
        <v>4814</v>
      </c>
      <c r="D109" s="8" t="s">
        <v>6803</v>
      </c>
      <c r="E109" s="8" t="s">
        <v>7767</v>
      </c>
    </row>
    <row r="110" spans="1:5" ht="15.75" customHeight="1" x14ac:dyDescent="0.3">
      <c r="A110" s="10" t="s">
        <v>146</v>
      </c>
      <c r="B110" s="10" t="s">
        <v>2481</v>
      </c>
      <c r="C110" s="8" t="s">
        <v>4815</v>
      </c>
      <c r="D110" s="8" t="s">
        <v>6804</v>
      </c>
      <c r="E110" s="8" t="s">
        <v>7739</v>
      </c>
    </row>
    <row r="111" spans="1:5" ht="15.75" customHeight="1" x14ac:dyDescent="0.3">
      <c r="A111" s="10" t="s">
        <v>147</v>
      </c>
      <c r="B111" s="10" t="s">
        <v>2482</v>
      </c>
      <c r="C111" s="8" t="s">
        <v>4816</v>
      </c>
      <c r="D111" s="8" t="s">
        <v>6793</v>
      </c>
      <c r="E111" s="8" t="s">
        <v>7739</v>
      </c>
    </row>
    <row r="112" spans="1:5" ht="15.75" customHeight="1" x14ac:dyDescent="0.3">
      <c r="A112" s="10" t="s">
        <v>148</v>
      </c>
      <c r="B112" s="10" t="s">
        <v>2483</v>
      </c>
      <c r="C112" s="8" t="s">
        <v>4817</v>
      </c>
      <c r="D112" s="8" t="s">
        <v>6805</v>
      </c>
      <c r="E112" s="8" t="s">
        <v>7739</v>
      </c>
    </row>
    <row r="113" spans="1:5" ht="15.75" customHeight="1" x14ac:dyDescent="0.3">
      <c r="A113" s="10" t="s">
        <v>149</v>
      </c>
      <c r="B113" s="10" t="s">
        <v>2484</v>
      </c>
      <c r="C113" s="8" t="s">
        <v>4818</v>
      </c>
      <c r="D113" s="8" t="s">
        <v>6806</v>
      </c>
      <c r="E113" s="8" t="s">
        <v>7739</v>
      </c>
    </row>
    <row r="114" spans="1:5" ht="15.75" customHeight="1" x14ac:dyDescent="0.3">
      <c r="A114" s="10" t="s">
        <v>150</v>
      </c>
      <c r="B114" s="10" t="s">
        <v>2485</v>
      </c>
      <c r="C114" s="8" t="s">
        <v>4819</v>
      </c>
      <c r="D114" s="8" t="s">
        <v>6807</v>
      </c>
      <c r="E114" s="8" t="s">
        <v>7739</v>
      </c>
    </row>
    <row r="115" spans="1:5" ht="15.75" customHeight="1" x14ac:dyDescent="0.3">
      <c r="A115" s="10" t="s">
        <v>151</v>
      </c>
      <c r="B115" s="10" t="s">
        <v>2486</v>
      </c>
      <c r="C115" s="8" t="s">
        <v>4820</v>
      </c>
      <c r="D115" s="8" t="s">
        <v>6808</v>
      </c>
      <c r="E115" s="8" t="s">
        <v>7766</v>
      </c>
    </row>
    <row r="116" spans="1:5" ht="15.75" customHeight="1" x14ac:dyDescent="0.3">
      <c r="A116" s="10" t="s">
        <v>152</v>
      </c>
      <c r="B116" s="10" t="s">
        <v>2487</v>
      </c>
      <c r="C116" s="8" t="s">
        <v>4821</v>
      </c>
      <c r="D116" s="8" t="s">
        <v>6809</v>
      </c>
      <c r="E116" s="8" t="s">
        <v>7739</v>
      </c>
    </row>
    <row r="117" spans="1:5" ht="15.75" customHeight="1" x14ac:dyDescent="0.3">
      <c r="A117" s="10" t="s">
        <v>153</v>
      </c>
      <c r="B117" s="10" t="s">
        <v>2488</v>
      </c>
      <c r="C117" s="8" t="s">
        <v>4822</v>
      </c>
      <c r="D117" s="8" t="s">
        <v>6810</v>
      </c>
      <c r="E117" s="8" t="s">
        <v>7739</v>
      </c>
    </row>
    <row r="118" spans="1:5" ht="15.75" customHeight="1" x14ac:dyDescent="0.3">
      <c r="A118" s="10" t="s">
        <v>154</v>
      </c>
      <c r="B118" s="10" t="s">
        <v>2489</v>
      </c>
      <c r="C118" s="8" t="s">
        <v>4823</v>
      </c>
      <c r="D118" s="8" t="s">
        <v>6811</v>
      </c>
      <c r="E118" s="8" t="s">
        <v>7768</v>
      </c>
    </row>
    <row r="119" spans="1:5" ht="15.75" customHeight="1" x14ac:dyDescent="0.3">
      <c r="A119" s="10" t="s">
        <v>155</v>
      </c>
      <c r="B119" s="10" t="s">
        <v>2490</v>
      </c>
      <c r="C119" s="8" t="s">
        <v>4824</v>
      </c>
      <c r="D119" s="8" t="s">
        <v>6731</v>
      </c>
      <c r="E119" s="8" t="s">
        <v>7739</v>
      </c>
    </row>
    <row r="120" spans="1:5" ht="15.75" customHeight="1" x14ac:dyDescent="0.3">
      <c r="A120" s="10" t="s">
        <v>156</v>
      </c>
      <c r="B120" s="10" t="s">
        <v>2491</v>
      </c>
      <c r="C120" s="8" t="s">
        <v>4825</v>
      </c>
      <c r="D120" s="8" t="s">
        <v>6812</v>
      </c>
      <c r="E120" s="8" t="s">
        <v>7739</v>
      </c>
    </row>
    <row r="121" spans="1:5" ht="15.75" customHeight="1" x14ac:dyDescent="0.3">
      <c r="A121" s="10" t="s">
        <v>157</v>
      </c>
      <c r="B121" s="10" t="s">
        <v>2492</v>
      </c>
      <c r="C121" s="8" t="s">
        <v>4826</v>
      </c>
      <c r="D121" s="8" t="s">
        <v>6813</v>
      </c>
      <c r="E121" s="8" t="s">
        <v>7739</v>
      </c>
    </row>
    <row r="122" spans="1:5" ht="15.75" customHeight="1" x14ac:dyDescent="0.3">
      <c r="A122" s="10" t="s">
        <v>158</v>
      </c>
      <c r="B122" s="10" t="s">
        <v>2493</v>
      </c>
      <c r="C122" s="8" t="s">
        <v>4827</v>
      </c>
      <c r="D122" s="8" t="s">
        <v>6814</v>
      </c>
      <c r="E122" s="8" t="s">
        <v>7752</v>
      </c>
    </row>
    <row r="123" spans="1:5" ht="15.75" customHeight="1" x14ac:dyDescent="0.3">
      <c r="A123" s="10" t="s">
        <v>159</v>
      </c>
      <c r="B123" s="10" t="s">
        <v>2494</v>
      </c>
      <c r="C123" s="8" t="s">
        <v>4828</v>
      </c>
      <c r="D123" s="8" t="s">
        <v>6809</v>
      </c>
      <c r="E123" s="8" t="s">
        <v>7745</v>
      </c>
    </row>
    <row r="124" spans="1:5" ht="15.75" customHeight="1" x14ac:dyDescent="0.3">
      <c r="A124" s="10" t="s">
        <v>160</v>
      </c>
      <c r="B124" s="10" t="s">
        <v>2495</v>
      </c>
      <c r="C124" s="8" t="s">
        <v>4829</v>
      </c>
      <c r="D124" s="8" t="s">
        <v>6815</v>
      </c>
      <c r="E124" s="8" t="s">
        <v>7739</v>
      </c>
    </row>
    <row r="125" spans="1:5" ht="15.75" customHeight="1" x14ac:dyDescent="0.3">
      <c r="A125" s="10" t="s">
        <v>161</v>
      </c>
      <c r="B125" s="10" t="s">
        <v>2496</v>
      </c>
      <c r="C125" s="8" t="s">
        <v>4830</v>
      </c>
      <c r="D125" s="8" t="s">
        <v>6816</v>
      </c>
      <c r="E125" s="8" t="s">
        <v>7739</v>
      </c>
    </row>
    <row r="126" spans="1:5" ht="15.75" customHeight="1" x14ac:dyDescent="0.3">
      <c r="A126" s="10" t="s">
        <v>162</v>
      </c>
      <c r="B126" s="10" t="s">
        <v>2497</v>
      </c>
      <c r="C126" s="8" t="s">
        <v>4831</v>
      </c>
      <c r="D126" s="8" t="s">
        <v>6817</v>
      </c>
      <c r="E126" s="8" t="s">
        <v>7750</v>
      </c>
    </row>
    <row r="127" spans="1:5" ht="15.75" customHeight="1" x14ac:dyDescent="0.3">
      <c r="A127" s="10" t="s">
        <v>163</v>
      </c>
      <c r="B127" s="10" t="s">
        <v>2498</v>
      </c>
      <c r="C127" s="8" t="s">
        <v>4832</v>
      </c>
      <c r="D127" s="8" t="s">
        <v>6713</v>
      </c>
      <c r="E127" s="8" t="s">
        <v>7768</v>
      </c>
    </row>
    <row r="128" spans="1:5" ht="15.75" customHeight="1" x14ac:dyDescent="0.3">
      <c r="A128" s="10" t="s">
        <v>164</v>
      </c>
      <c r="B128" s="10" t="s">
        <v>2499</v>
      </c>
      <c r="C128" s="8" t="s">
        <v>4833</v>
      </c>
      <c r="D128" s="8" t="s">
        <v>6818</v>
      </c>
      <c r="E128" s="8" t="s">
        <v>7746</v>
      </c>
    </row>
    <row r="129" spans="1:5" ht="15.75" customHeight="1" x14ac:dyDescent="0.3">
      <c r="A129" s="10" t="s">
        <v>165</v>
      </c>
      <c r="B129" s="10" t="s">
        <v>2500</v>
      </c>
      <c r="C129" s="8" t="s">
        <v>4834</v>
      </c>
      <c r="D129" s="8" t="s">
        <v>6746</v>
      </c>
      <c r="E129" s="8" t="s">
        <v>7747</v>
      </c>
    </row>
    <row r="130" spans="1:5" ht="15.75" customHeight="1" x14ac:dyDescent="0.3">
      <c r="A130" s="10" t="s">
        <v>166</v>
      </c>
      <c r="B130" s="10" t="s">
        <v>2501</v>
      </c>
      <c r="C130" s="8" t="s">
        <v>4835</v>
      </c>
      <c r="D130" s="8" t="s">
        <v>6819</v>
      </c>
      <c r="E130" s="8" t="s">
        <v>7739</v>
      </c>
    </row>
    <row r="131" spans="1:5" ht="15.75" customHeight="1" x14ac:dyDescent="0.3">
      <c r="A131" s="10" t="s">
        <v>167</v>
      </c>
      <c r="B131" s="10" t="s">
        <v>2502</v>
      </c>
      <c r="C131" s="8" t="s">
        <v>4836</v>
      </c>
      <c r="D131" s="8" t="s">
        <v>6820</v>
      </c>
      <c r="E131" s="8" t="s">
        <v>7739</v>
      </c>
    </row>
    <row r="132" spans="1:5" ht="15.75" customHeight="1" x14ac:dyDescent="0.3">
      <c r="A132" s="10" t="s">
        <v>168</v>
      </c>
      <c r="B132" s="10" t="s">
        <v>2503</v>
      </c>
      <c r="C132" s="8" t="s">
        <v>4837</v>
      </c>
      <c r="D132" s="8" t="s">
        <v>6821</v>
      </c>
      <c r="E132" s="8" t="s">
        <v>7758</v>
      </c>
    </row>
    <row r="133" spans="1:5" ht="15.75" customHeight="1" x14ac:dyDescent="0.3">
      <c r="A133" s="10" t="s">
        <v>169</v>
      </c>
      <c r="B133" s="10" t="s">
        <v>2504</v>
      </c>
      <c r="C133" s="8" t="s">
        <v>4838</v>
      </c>
      <c r="D133" s="8" t="s">
        <v>6822</v>
      </c>
      <c r="E133" s="8" t="s">
        <v>7769</v>
      </c>
    </row>
    <row r="134" spans="1:5" ht="15.75" customHeight="1" x14ac:dyDescent="0.3">
      <c r="A134" s="10" t="s">
        <v>170</v>
      </c>
      <c r="B134" s="10" t="s">
        <v>2505</v>
      </c>
      <c r="C134" s="8" t="s">
        <v>4839</v>
      </c>
      <c r="D134" s="8" t="s">
        <v>6823</v>
      </c>
      <c r="E134" s="8" t="s">
        <v>7739</v>
      </c>
    </row>
    <row r="135" spans="1:5" ht="15.75" customHeight="1" x14ac:dyDescent="0.3">
      <c r="A135" s="10" t="s">
        <v>171</v>
      </c>
      <c r="B135" s="10" t="s">
        <v>2506</v>
      </c>
      <c r="C135" s="8" t="s">
        <v>4840</v>
      </c>
      <c r="D135" s="8" t="s">
        <v>6824</v>
      </c>
      <c r="E135" s="8" t="s">
        <v>7739</v>
      </c>
    </row>
    <row r="136" spans="1:5" ht="15.75" customHeight="1" x14ac:dyDescent="0.3">
      <c r="A136" s="10" t="s">
        <v>172</v>
      </c>
      <c r="B136" s="10" t="s">
        <v>2507</v>
      </c>
      <c r="C136" s="8" t="s">
        <v>4841</v>
      </c>
      <c r="D136" s="8" t="s">
        <v>6825</v>
      </c>
      <c r="E136" s="8" t="s">
        <v>7756</v>
      </c>
    </row>
    <row r="137" spans="1:5" ht="15.75" customHeight="1" x14ac:dyDescent="0.3">
      <c r="A137" s="10" t="s">
        <v>173</v>
      </c>
      <c r="B137" s="10" t="s">
        <v>2508</v>
      </c>
      <c r="C137" s="8" t="s">
        <v>4842</v>
      </c>
      <c r="D137" s="8" t="s">
        <v>6826</v>
      </c>
      <c r="E137" s="8" t="s">
        <v>7770</v>
      </c>
    </row>
    <row r="138" spans="1:5" ht="15.75" customHeight="1" x14ac:dyDescent="0.3">
      <c r="A138" s="10" t="s">
        <v>174</v>
      </c>
      <c r="B138" s="10" t="s">
        <v>2509</v>
      </c>
      <c r="C138" s="8" t="s">
        <v>4843</v>
      </c>
      <c r="D138" s="8" t="s">
        <v>6827</v>
      </c>
      <c r="E138" s="8" t="s">
        <v>7740</v>
      </c>
    </row>
    <row r="139" spans="1:5" ht="15.75" customHeight="1" x14ac:dyDescent="0.3">
      <c r="A139" s="10" t="s">
        <v>175</v>
      </c>
      <c r="B139" s="10" t="s">
        <v>2510</v>
      </c>
      <c r="C139" s="8" t="s">
        <v>4844</v>
      </c>
      <c r="D139" s="8" t="s">
        <v>6828</v>
      </c>
      <c r="E139" s="8" t="s">
        <v>7757</v>
      </c>
    </row>
    <row r="140" spans="1:5" ht="15.75" customHeight="1" x14ac:dyDescent="0.3">
      <c r="A140" s="10" t="s">
        <v>176</v>
      </c>
      <c r="B140" s="10" t="s">
        <v>2511</v>
      </c>
      <c r="C140" s="8" t="s">
        <v>4845</v>
      </c>
      <c r="D140" s="8" t="s">
        <v>6829</v>
      </c>
      <c r="E140" s="8" t="s">
        <v>7739</v>
      </c>
    </row>
    <row r="141" spans="1:5" ht="15.75" customHeight="1" x14ac:dyDescent="0.3">
      <c r="A141" s="10" t="s">
        <v>177</v>
      </c>
      <c r="B141" s="10" t="s">
        <v>2512</v>
      </c>
      <c r="C141" s="8" t="s">
        <v>4846</v>
      </c>
      <c r="D141" s="8" t="s">
        <v>6830</v>
      </c>
      <c r="E141" s="8" t="s">
        <v>7739</v>
      </c>
    </row>
    <row r="142" spans="1:5" ht="15.75" customHeight="1" x14ac:dyDescent="0.3">
      <c r="A142" s="10" t="s">
        <v>178</v>
      </c>
      <c r="B142" s="10" t="s">
        <v>2513</v>
      </c>
      <c r="C142" s="8" t="s">
        <v>4847</v>
      </c>
      <c r="D142" s="8" t="s">
        <v>6831</v>
      </c>
      <c r="E142" s="8" t="s">
        <v>7739</v>
      </c>
    </row>
    <row r="143" spans="1:5" ht="15.75" customHeight="1" x14ac:dyDescent="0.3">
      <c r="A143" s="10" t="s">
        <v>179</v>
      </c>
      <c r="B143" s="10" t="s">
        <v>2514</v>
      </c>
      <c r="C143" s="8" t="s">
        <v>4848</v>
      </c>
      <c r="D143" s="8" t="s">
        <v>6832</v>
      </c>
      <c r="E143" s="8" t="s">
        <v>7739</v>
      </c>
    </row>
    <row r="144" spans="1:5" ht="15.75" customHeight="1" x14ac:dyDescent="0.3">
      <c r="A144" s="10" t="s">
        <v>180</v>
      </c>
      <c r="B144" s="10" t="s">
        <v>2515</v>
      </c>
      <c r="C144" s="8" t="s">
        <v>4849</v>
      </c>
      <c r="D144" s="8" t="s">
        <v>6833</v>
      </c>
      <c r="E144" s="8" t="s">
        <v>7750</v>
      </c>
    </row>
    <row r="145" spans="1:5" ht="15.75" customHeight="1" x14ac:dyDescent="0.3">
      <c r="A145" s="10" t="s">
        <v>181</v>
      </c>
      <c r="B145" s="10" t="s">
        <v>2516</v>
      </c>
      <c r="C145" s="8" t="s">
        <v>4850</v>
      </c>
      <c r="D145" s="8" t="s">
        <v>6713</v>
      </c>
      <c r="E145" s="8" t="s">
        <v>7771</v>
      </c>
    </row>
    <row r="146" spans="1:5" ht="15.75" customHeight="1" x14ac:dyDescent="0.3">
      <c r="A146" s="10" t="s">
        <v>182</v>
      </c>
      <c r="B146" s="10" t="s">
        <v>2517</v>
      </c>
      <c r="C146" s="8" t="s">
        <v>4851</v>
      </c>
      <c r="D146" s="8" t="s">
        <v>6735</v>
      </c>
      <c r="E146" s="8" t="s">
        <v>7739</v>
      </c>
    </row>
    <row r="147" spans="1:5" ht="15.75" customHeight="1" x14ac:dyDescent="0.3">
      <c r="A147" s="10" t="s">
        <v>183</v>
      </c>
      <c r="B147" s="10" t="s">
        <v>2518</v>
      </c>
      <c r="C147" s="8" t="s">
        <v>4852</v>
      </c>
      <c r="D147" s="8" t="s">
        <v>6834</v>
      </c>
      <c r="E147" s="8" t="s">
        <v>7772</v>
      </c>
    </row>
    <row r="148" spans="1:5" ht="15.75" customHeight="1" x14ac:dyDescent="0.3">
      <c r="A148" s="10" t="s">
        <v>184</v>
      </c>
      <c r="B148" s="10" t="s">
        <v>2519</v>
      </c>
      <c r="C148" s="8" t="s">
        <v>4787</v>
      </c>
      <c r="D148" s="8" t="s">
        <v>6835</v>
      </c>
      <c r="E148" s="8" t="s">
        <v>7768</v>
      </c>
    </row>
    <row r="149" spans="1:5" ht="15.75" customHeight="1" x14ac:dyDescent="0.3">
      <c r="A149" s="10" t="s">
        <v>185</v>
      </c>
      <c r="B149" s="10" t="s">
        <v>2520</v>
      </c>
      <c r="C149" s="8" t="s">
        <v>4853</v>
      </c>
      <c r="D149" s="8" t="s">
        <v>6836</v>
      </c>
      <c r="E149" s="8" t="s">
        <v>7739</v>
      </c>
    </row>
    <row r="150" spans="1:5" ht="15.75" customHeight="1" x14ac:dyDescent="0.3">
      <c r="A150" s="10" t="s">
        <v>186</v>
      </c>
      <c r="B150" s="10" t="s">
        <v>2521</v>
      </c>
      <c r="C150" s="8" t="s">
        <v>4854</v>
      </c>
      <c r="D150" s="8" t="s">
        <v>6837</v>
      </c>
      <c r="E150" s="8" t="s">
        <v>7739</v>
      </c>
    </row>
    <row r="151" spans="1:5" ht="15.75" customHeight="1" x14ac:dyDescent="0.3">
      <c r="A151" s="10" t="s">
        <v>187</v>
      </c>
      <c r="B151" s="10" t="s">
        <v>2522</v>
      </c>
      <c r="C151" s="8" t="s">
        <v>4855</v>
      </c>
      <c r="D151" s="8" t="s">
        <v>6797</v>
      </c>
      <c r="E151" s="8" t="s">
        <v>7758</v>
      </c>
    </row>
    <row r="152" spans="1:5" ht="15.75" customHeight="1" x14ac:dyDescent="0.3">
      <c r="A152" s="10" t="s">
        <v>188</v>
      </c>
      <c r="B152" s="10" t="s">
        <v>2523</v>
      </c>
      <c r="C152" s="8" t="s">
        <v>4856</v>
      </c>
      <c r="D152" s="8" t="s">
        <v>6838</v>
      </c>
      <c r="E152" s="8" t="s">
        <v>7739</v>
      </c>
    </row>
    <row r="153" spans="1:5" ht="15.75" customHeight="1" x14ac:dyDescent="0.3">
      <c r="A153" s="10" t="s">
        <v>189</v>
      </c>
      <c r="B153" s="10" t="s">
        <v>2524</v>
      </c>
      <c r="C153" s="8" t="s">
        <v>4857</v>
      </c>
      <c r="D153" s="8" t="s">
        <v>6835</v>
      </c>
      <c r="E153" s="8" t="s">
        <v>7768</v>
      </c>
    </row>
    <row r="154" spans="1:5" ht="15.75" customHeight="1" x14ac:dyDescent="0.3">
      <c r="A154" s="10" t="s">
        <v>190</v>
      </c>
      <c r="B154" s="10" t="s">
        <v>2525</v>
      </c>
      <c r="C154" s="8" t="s">
        <v>4858</v>
      </c>
      <c r="D154" s="8" t="s">
        <v>6839</v>
      </c>
      <c r="E154" s="8" t="s">
        <v>7739</v>
      </c>
    </row>
    <row r="155" spans="1:5" ht="15.75" customHeight="1" x14ac:dyDescent="0.3">
      <c r="A155" s="10" t="s">
        <v>191</v>
      </c>
      <c r="B155" s="10" t="s">
        <v>2526</v>
      </c>
      <c r="C155" s="8" t="s">
        <v>4859</v>
      </c>
      <c r="D155" s="8" t="s">
        <v>6835</v>
      </c>
      <c r="E155" s="8" t="s">
        <v>7739</v>
      </c>
    </row>
    <row r="156" spans="1:5" ht="15.75" customHeight="1" x14ac:dyDescent="0.3">
      <c r="A156" s="10" t="s">
        <v>192</v>
      </c>
      <c r="B156" s="10" t="s">
        <v>2527</v>
      </c>
      <c r="C156" s="8" t="s">
        <v>4860</v>
      </c>
      <c r="D156" s="8" t="s">
        <v>6840</v>
      </c>
      <c r="E156" s="8" t="s">
        <v>7739</v>
      </c>
    </row>
    <row r="157" spans="1:5" ht="15.75" customHeight="1" x14ac:dyDescent="0.3">
      <c r="A157" s="10" t="s">
        <v>193</v>
      </c>
      <c r="B157" s="10" t="s">
        <v>2528</v>
      </c>
      <c r="C157" s="8" t="s">
        <v>4861</v>
      </c>
      <c r="D157" s="8" t="s">
        <v>6713</v>
      </c>
      <c r="E157" s="8" t="s">
        <v>7739</v>
      </c>
    </row>
    <row r="158" spans="1:5" ht="15.75" customHeight="1" x14ac:dyDescent="0.3">
      <c r="A158" s="10" t="s">
        <v>194</v>
      </c>
      <c r="B158" s="10" t="s">
        <v>2529</v>
      </c>
      <c r="C158" s="8" t="s">
        <v>4862</v>
      </c>
      <c r="D158" s="8" t="s">
        <v>6771</v>
      </c>
      <c r="E158" s="8" t="s">
        <v>7739</v>
      </c>
    </row>
    <row r="159" spans="1:5" ht="15.75" customHeight="1" x14ac:dyDescent="0.3">
      <c r="A159" s="10" t="s">
        <v>195</v>
      </c>
      <c r="B159" s="10" t="s">
        <v>2530</v>
      </c>
      <c r="C159" s="8" t="s">
        <v>4863</v>
      </c>
      <c r="D159" s="8" t="s">
        <v>6841</v>
      </c>
      <c r="E159" s="8" t="s">
        <v>7739</v>
      </c>
    </row>
    <row r="160" spans="1:5" ht="15.75" customHeight="1" x14ac:dyDescent="0.3">
      <c r="A160" s="10" t="s">
        <v>196</v>
      </c>
      <c r="B160" s="10" t="s">
        <v>2531</v>
      </c>
      <c r="C160" s="8" t="s">
        <v>4864</v>
      </c>
      <c r="D160" s="8" t="s">
        <v>6842</v>
      </c>
      <c r="E160" s="8" t="s">
        <v>7739</v>
      </c>
    </row>
    <row r="161" spans="1:5" ht="15.75" customHeight="1" x14ac:dyDescent="0.3">
      <c r="A161" s="10" t="s">
        <v>197</v>
      </c>
      <c r="B161" s="10" t="s">
        <v>2532</v>
      </c>
      <c r="C161" s="8" t="s">
        <v>4865</v>
      </c>
      <c r="D161" s="8" t="s">
        <v>6843</v>
      </c>
      <c r="E161" s="8" t="s">
        <v>7773</v>
      </c>
    </row>
    <row r="162" spans="1:5" ht="15.75" customHeight="1" x14ac:dyDescent="0.3">
      <c r="A162" s="10" t="s">
        <v>198</v>
      </c>
      <c r="B162" s="10" t="s">
        <v>2533</v>
      </c>
      <c r="C162" s="8" t="s">
        <v>4866</v>
      </c>
      <c r="D162" s="8" t="s">
        <v>6844</v>
      </c>
      <c r="E162" s="8" t="s">
        <v>7739</v>
      </c>
    </row>
    <row r="163" spans="1:5" ht="15.75" customHeight="1" x14ac:dyDescent="0.3">
      <c r="A163" s="10" t="s">
        <v>199</v>
      </c>
      <c r="B163" s="10" t="s">
        <v>2534</v>
      </c>
      <c r="C163" s="8" t="s">
        <v>4867</v>
      </c>
      <c r="D163" s="8" t="s">
        <v>6845</v>
      </c>
      <c r="E163" s="8" t="s">
        <v>7774</v>
      </c>
    </row>
    <row r="164" spans="1:5" ht="15.75" customHeight="1" x14ac:dyDescent="0.3">
      <c r="A164" s="10" t="s">
        <v>200</v>
      </c>
      <c r="B164" s="10" t="s">
        <v>2535</v>
      </c>
      <c r="C164" s="8" t="s">
        <v>4868</v>
      </c>
      <c r="D164" s="8" t="s">
        <v>6846</v>
      </c>
      <c r="E164" s="8" t="s">
        <v>7739</v>
      </c>
    </row>
    <row r="165" spans="1:5" ht="15.75" customHeight="1" x14ac:dyDescent="0.3">
      <c r="A165" s="10" t="s">
        <v>201</v>
      </c>
      <c r="B165" s="10" t="s">
        <v>2536</v>
      </c>
      <c r="C165" s="8" t="s">
        <v>4869</v>
      </c>
      <c r="D165" s="8" t="s">
        <v>6847</v>
      </c>
      <c r="E165" s="8" t="s">
        <v>7739</v>
      </c>
    </row>
    <row r="166" spans="1:5" ht="15.75" customHeight="1" x14ac:dyDescent="0.3">
      <c r="A166" s="10" t="s">
        <v>202</v>
      </c>
      <c r="B166" s="10" t="s">
        <v>2537</v>
      </c>
      <c r="C166" s="8" t="s">
        <v>4870</v>
      </c>
      <c r="D166" s="8" t="s">
        <v>6848</v>
      </c>
      <c r="E166" s="8" t="s">
        <v>7739</v>
      </c>
    </row>
    <row r="167" spans="1:5" ht="15.75" customHeight="1" x14ac:dyDescent="0.3">
      <c r="A167" s="10" t="s">
        <v>203</v>
      </c>
      <c r="B167" s="10" t="s">
        <v>2538</v>
      </c>
      <c r="C167" s="8" t="s">
        <v>4871</v>
      </c>
      <c r="D167" s="8" t="s">
        <v>6849</v>
      </c>
      <c r="E167" s="8" t="s">
        <v>7759</v>
      </c>
    </row>
    <row r="168" spans="1:5" ht="15.75" customHeight="1" x14ac:dyDescent="0.3">
      <c r="A168" s="10" t="s">
        <v>204</v>
      </c>
      <c r="B168" s="10" t="s">
        <v>2539</v>
      </c>
      <c r="C168" s="8" t="s">
        <v>4872</v>
      </c>
      <c r="D168" s="8" t="s">
        <v>6850</v>
      </c>
      <c r="E168" s="8" t="s">
        <v>7739</v>
      </c>
    </row>
    <row r="169" spans="1:5" ht="15.75" customHeight="1" x14ac:dyDescent="0.3">
      <c r="A169" s="10" t="s">
        <v>205</v>
      </c>
      <c r="B169" s="10" t="s">
        <v>2540</v>
      </c>
      <c r="C169" s="8" t="s">
        <v>4873</v>
      </c>
      <c r="D169" s="8" t="s">
        <v>6851</v>
      </c>
      <c r="E169" s="8" t="s">
        <v>7772</v>
      </c>
    </row>
    <row r="170" spans="1:5" ht="15.75" customHeight="1" x14ac:dyDescent="0.3">
      <c r="A170" s="10" t="s">
        <v>206</v>
      </c>
      <c r="B170" s="10" t="s">
        <v>2541</v>
      </c>
      <c r="C170" s="8" t="s">
        <v>4874</v>
      </c>
      <c r="D170" s="8" t="s">
        <v>6852</v>
      </c>
      <c r="E170" s="8" t="s">
        <v>7756</v>
      </c>
    </row>
    <row r="171" spans="1:5" ht="15.75" customHeight="1" x14ac:dyDescent="0.3">
      <c r="A171" s="10" t="s">
        <v>207</v>
      </c>
      <c r="B171" s="10" t="s">
        <v>2542</v>
      </c>
      <c r="C171" s="8" t="s">
        <v>4875</v>
      </c>
      <c r="D171" s="8" t="s">
        <v>6853</v>
      </c>
      <c r="E171" s="8" t="s">
        <v>7739</v>
      </c>
    </row>
    <row r="172" spans="1:5" ht="15.75" customHeight="1" x14ac:dyDescent="0.3">
      <c r="A172" s="10" t="s">
        <v>208</v>
      </c>
      <c r="B172" s="10" t="s">
        <v>2543</v>
      </c>
      <c r="C172" s="8" t="s">
        <v>4876</v>
      </c>
      <c r="D172" s="8" t="s">
        <v>6740</v>
      </c>
      <c r="E172" s="8" t="s">
        <v>7739</v>
      </c>
    </row>
    <row r="173" spans="1:5" ht="15.75" customHeight="1" x14ac:dyDescent="0.3">
      <c r="A173" s="10" t="s">
        <v>209</v>
      </c>
      <c r="B173" s="10" t="s">
        <v>2544</v>
      </c>
      <c r="C173" s="8" t="s">
        <v>4877</v>
      </c>
      <c r="D173" s="8" t="s">
        <v>6854</v>
      </c>
      <c r="E173" s="8" t="s">
        <v>7739</v>
      </c>
    </row>
    <row r="174" spans="1:5" ht="15.75" customHeight="1" x14ac:dyDescent="0.3">
      <c r="A174" s="10" t="s">
        <v>210</v>
      </c>
      <c r="B174" s="10" t="s">
        <v>2545</v>
      </c>
      <c r="C174" s="8" t="s">
        <v>4878</v>
      </c>
      <c r="D174" s="8" t="s">
        <v>6855</v>
      </c>
      <c r="E174" s="8" t="s">
        <v>7739</v>
      </c>
    </row>
    <row r="175" spans="1:5" ht="15.75" customHeight="1" x14ac:dyDescent="0.3">
      <c r="A175" s="10" t="s">
        <v>211</v>
      </c>
      <c r="B175" s="10" t="s">
        <v>2546</v>
      </c>
      <c r="C175" s="8" t="s">
        <v>4879</v>
      </c>
      <c r="D175" s="8" t="s">
        <v>6804</v>
      </c>
      <c r="E175" s="8" t="s">
        <v>7739</v>
      </c>
    </row>
    <row r="176" spans="1:5" ht="15.75" customHeight="1" x14ac:dyDescent="0.3">
      <c r="A176" s="10" t="s">
        <v>212</v>
      </c>
      <c r="B176" s="10" t="s">
        <v>2547</v>
      </c>
      <c r="C176" s="8" t="s">
        <v>4880</v>
      </c>
      <c r="D176" s="8" t="s">
        <v>6856</v>
      </c>
      <c r="E176" s="8" t="s">
        <v>7739</v>
      </c>
    </row>
    <row r="177" spans="1:5" ht="15.75" customHeight="1" x14ac:dyDescent="0.3">
      <c r="A177" s="10" t="s">
        <v>213</v>
      </c>
      <c r="B177" s="10" t="s">
        <v>2548</v>
      </c>
      <c r="C177" s="8" t="s">
        <v>4881</v>
      </c>
      <c r="D177" s="8" t="s">
        <v>6731</v>
      </c>
      <c r="E177" s="8" t="s">
        <v>7739</v>
      </c>
    </row>
    <row r="178" spans="1:5" ht="15.75" customHeight="1" x14ac:dyDescent="0.3">
      <c r="A178" s="10" t="s">
        <v>214</v>
      </c>
      <c r="B178" s="10" t="s">
        <v>2549</v>
      </c>
      <c r="C178" s="8" t="s">
        <v>4882</v>
      </c>
      <c r="D178" s="8" t="s">
        <v>6715</v>
      </c>
      <c r="E178" s="8" t="s">
        <v>7745</v>
      </c>
    </row>
    <row r="179" spans="1:5" ht="15.75" customHeight="1" x14ac:dyDescent="0.3">
      <c r="A179" s="10" t="s">
        <v>215</v>
      </c>
      <c r="B179" s="10" t="s">
        <v>2550</v>
      </c>
      <c r="C179" s="8" t="s">
        <v>4883</v>
      </c>
      <c r="D179" s="8" t="s">
        <v>6857</v>
      </c>
      <c r="E179" s="8" t="s">
        <v>7756</v>
      </c>
    </row>
    <row r="180" spans="1:5" ht="15.75" customHeight="1" x14ac:dyDescent="0.3">
      <c r="A180" s="10" t="s">
        <v>216</v>
      </c>
      <c r="B180" s="10" t="s">
        <v>2551</v>
      </c>
      <c r="C180" s="8" t="s">
        <v>4884</v>
      </c>
      <c r="D180" s="8" t="s">
        <v>6858</v>
      </c>
      <c r="E180" s="8" t="s">
        <v>7739</v>
      </c>
    </row>
    <row r="181" spans="1:5" ht="15.75" customHeight="1" x14ac:dyDescent="0.3">
      <c r="A181" s="10" t="s">
        <v>217</v>
      </c>
      <c r="B181" s="10" t="s">
        <v>2552</v>
      </c>
      <c r="C181" s="8" t="s">
        <v>4885</v>
      </c>
      <c r="D181" s="8" t="s">
        <v>6728</v>
      </c>
      <c r="E181" s="8" t="s">
        <v>7756</v>
      </c>
    </row>
    <row r="182" spans="1:5" ht="15.75" customHeight="1" x14ac:dyDescent="0.3">
      <c r="A182" s="10" t="s">
        <v>218</v>
      </c>
      <c r="B182" s="10" t="s">
        <v>2553</v>
      </c>
      <c r="C182" s="8" t="s">
        <v>4886</v>
      </c>
      <c r="D182" s="8" t="s">
        <v>6859</v>
      </c>
      <c r="E182" s="8" t="s">
        <v>7749</v>
      </c>
    </row>
    <row r="183" spans="1:5" ht="15.75" customHeight="1" x14ac:dyDescent="0.3">
      <c r="A183" s="10" t="s">
        <v>219</v>
      </c>
      <c r="B183" s="10" t="s">
        <v>2554</v>
      </c>
      <c r="C183" s="8" t="s">
        <v>4887</v>
      </c>
      <c r="D183" s="8" t="s">
        <v>6860</v>
      </c>
      <c r="E183" s="8" t="s">
        <v>7739</v>
      </c>
    </row>
    <row r="184" spans="1:5" ht="15.75" customHeight="1" x14ac:dyDescent="0.3">
      <c r="A184" s="10" t="s">
        <v>220</v>
      </c>
      <c r="B184" s="10" t="s">
        <v>2555</v>
      </c>
      <c r="C184" s="8" t="s">
        <v>4888</v>
      </c>
      <c r="D184" s="8" t="s">
        <v>6861</v>
      </c>
      <c r="E184" s="8" t="s">
        <v>7739</v>
      </c>
    </row>
    <row r="185" spans="1:5" ht="15.75" customHeight="1" x14ac:dyDescent="0.3">
      <c r="A185" s="10" t="s">
        <v>221</v>
      </c>
      <c r="B185" s="10" t="s">
        <v>2556</v>
      </c>
      <c r="C185" s="8" t="s">
        <v>4889</v>
      </c>
      <c r="D185" s="8" t="s">
        <v>6713</v>
      </c>
      <c r="E185" s="8" t="s">
        <v>7775</v>
      </c>
    </row>
    <row r="186" spans="1:5" ht="15.75" customHeight="1" x14ac:dyDescent="0.3">
      <c r="A186" s="10" t="s">
        <v>222</v>
      </c>
      <c r="B186" s="10" t="s">
        <v>2557</v>
      </c>
      <c r="C186" s="8" t="s">
        <v>4890</v>
      </c>
      <c r="D186" s="8" t="s">
        <v>6746</v>
      </c>
      <c r="E186" s="8" t="s">
        <v>7750</v>
      </c>
    </row>
    <row r="187" spans="1:5" ht="15.75" customHeight="1" x14ac:dyDescent="0.3">
      <c r="A187" s="10" t="s">
        <v>223</v>
      </c>
      <c r="B187" s="10" t="s">
        <v>2558</v>
      </c>
      <c r="C187" s="8" t="s">
        <v>4891</v>
      </c>
      <c r="D187" s="8" t="s">
        <v>6862</v>
      </c>
      <c r="E187" s="8" t="s">
        <v>7739</v>
      </c>
    </row>
    <row r="188" spans="1:5" ht="15.75" customHeight="1" x14ac:dyDescent="0.3">
      <c r="A188" s="10" t="s">
        <v>224</v>
      </c>
      <c r="B188" s="10" t="s">
        <v>2559</v>
      </c>
      <c r="C188" s="8" t="s">
        <v>4892</v>
      </c>
      <c r="D188" s="8" t="s">
        <v>6759</v>
      </c>
      <c r="E188" s="8" t="s">
        <v>7768</v>
      </c>
    </row>
    <row r="189" spans="1:5" ht="15.75" customHeight="1" x14ac:dyDescent="0.3">
      <c r="A189" s="10" t="s">
        <v>225</v>
      </c>
      <c r="B189" s="10" t="s">
        <v>2560</v>
      </c>
      <c r="C189" s="8" t="s">
        <v>4893</v>
      </c>
      <c r="D189" s="8" t="s">
        <v>6821</v>
      </c>
      <c r="E189" s="8" t="s">
        <v>7776</v>
      </c>
    </row>
    <row r="190" spans="1:5" ht="15.75" customHeight="1" x14ac:dyDescent="0.3">
      <c r="A190" s="10" t="s">
        <v>226</v>
      </c>
      <c r="B190" s="10" t="s">
        <v>2561</v>
      </c>
      <c r="C190" s="8" t="s">
        <v>4894</v>
      </c>
      <c r="D190" s="8" t="s">
        <v>6863</v>
      </c>
      <c r="E190" s="8" t="s">
        <v>7739</v>
      </c>
    </row>
    <row r="191" spans="1:5" ht="15.75" customHeight="1" x14ac:dyDescent="0.3">
      <c r="A191" s="10" t="s">
        <v>227</v>
      </c>
      <c r="B191" s="10" t="s">
        <v>2562</v>
      </c>
      <c r="C191" s="8" t="s">
        <v>4895</v>
      </c>
      <c r="D191" s="8" t="s">
        <v>6864</v>
      </c>
      <c r="E191" s="8" t="s">
        <v>7739</v>
      </c>
    </row>
    <row r="192" spans="1:5" ht="15.75" customHeight="1" x14ac:dyDescent="0.3">
      <c r="A192" s="10" t="s">
        <v>228</v>
      </c>
      <c r="B192" s="10" t="s">
        <v>2563</v>
      </c>
      <c r="C192" s="8" t="s">
        <v>4896</v>
      </c>
      <c r="D192" s="8" t="s">
        <v>6865</v>
      </c>
      <c r="E192" s="8" t="s">
        <v>7739</v>
      </c>
    </row>
    <row r="193" spans="1:5" ht="15.75" customHeight="1" x14ac:dyDescent="0.3">
      <c r="A193" s="10" t="s">
        <v>229</v>
      </c>
      <c r="B193" s="10" t="s">
        <v>2564</v>
      </c>
      <c r="C193" s="8" t="s">
        <v>4897</v>
      </c>
      <c r="D193" s="8" t="s">
        <v>6866</v>
      </c>
      <c r="E193" s="8" t="s">
        <v>7739</v>
      </c>
    </row>
    <row r="194" spans="1:5" ht="15.75" customHeight="1" x14ac:dyDescent="0.3">
      <c r="A194" s="10" t="s">
        <v>230</v>
      </c>
      <c r="B194" s="10" t="s">
        <v>2565</v>
      </c>
      <c r="C194" s="8" t="s">
        <v>4898</v>
      </c>
      <c r="D194" s="8" t="s">
        <v>6867</v>
      </c>
      <c r="E194" s="8" t="s">
        <v>7739</v>
      </c>
    </row>
    <row r="195" spans="1:5" ht="15.75" customHeight="1" x14ac:dyDescent="0.3">
      <c r="A195" s="10" t="s">
        <v>231</v>
      </c>
      <c r="B195" s="10" t="s">
        <v>2566</v>
      </c>
      <c r="C195" s="8" t="s">
        <v>4899</v>
      </c>
      <c r="D195" s="8" t="s">
        <v>6868</v>
      </c>
      <c r="E195" s="8" t="s">
        <v>7739</v>
      </c>
    </row>
    <row r="196" spans="1:5" ht="15.75" customHeight="1" x14ac:dyDescent="0.3">
      <c r="A196" s="10" t="s">
        <v>232</v>
      </c>
      <c r="B196" s="10" t="s">
        <v>2567</v>
      </c>
      <c r="C196" s="8" t="s">
        <v>4900</v>
      </c>
      <c r="D196" s="8" t="s">
        <v>6869</v>
      </c>
      <c r="E196" s="8" t="s">
        <v>7772</v>
      </c>
    </row>
    <row r="197" spans="1:5" ht="15.75" customHeight="1" x14ac:dyDescent="0.3">
      <c r="A197" s="10" t="s">
        <v>233</v>
      </c>
      <c r="B197" s="10" t="s">
        <v>2568</v>
      </c>
      <c r="C197" s="8" t="s">
        <v>4901</v>
      </c>
      <c r="D197" s="8" t="s">
        <v>6870</v>
      </c>
      <c r="E197" s="8" t="s">
        <v>7739</v>
      </c>
    </row>
    <row r="198" spans="1:5" ht="15.75" customHeight="1" x14ac:dyDescent="0.3">
      <c r="A198" s="10" t="s">
        <v>234</v>
      </c>
      <c r="B198" s="10" t="s">
        <v>2569</v>
      </c>
      <c r="C198" s="8" t="s">
        <v>4902</v>
      </c>
      <c r="D198" s="8" t="s">
        <v>6871</v>
      </c>
      <c r="E198" s="8" t="s">
        <v>7747</v>
      </c>
    </row>
    <row r="199" spans="1:5" ht="15.75" customHeight="1" x14ac:dyDescent="0.3">
      <c r="A199" s="10" t="s">
        <v>235</v>
      </c>
      <c r="B199" s="10" t="s">
        <v>2570</v>
      </c>
      <c r="C199" s="8" t="s">
        <v>4903</v>
      </c>
      <c r="D199" s="8" t="s">
        <v>6832</v>
      </c>
      <c r="E199" s="8" t="s">
        <v>7739</v>
      </c>
    </row>
    <row r="200" spans="1:5" ht="15.75" customHeight="1" x14ac:dyDescent="0.3">
      <c r="A200" s="10" t="s">
        <v>236</v>
      </c>
      <c r="B200" s="10" t="s">
        <v>2571</v>
      </c>
      <c r="C200" s="8" t="s">
        <v>4904</v>
      </c>
      <c r="D200" s="8" t="s">
        <v>6872</v>
      </c>
      <c r="E200" s="8" t="s">
        <v>7739</v>
      </c>
    </row>
    <row r="201" spans="1:5" ht="15.75" customHeight="1" x14ac:dyDescent="0.3">
      <c r="A201" s="10" t="s">
        <v>237</v>
      </c>
      <c r="B201" s="10" t="s">
        <v>2572</v>
      </c>
      <c r="C201" s="8" t="s">
        <v>4905</v>
      </c>
      <c r="D201" s="8" t="s">
        <v>6829</v>
      </c>
      <c r="E201" s="8" t="s">
        <v>7739</v>
      </c>
    </row>
    <row r="202" spans="1:5" ht="15.75" customHeight="1" x14ac:dyDescent="0.3">
      <c r="A202" s="10" t="s">
        <v>238</v>
      </c>
      <c r="B202" s="10" t="s">
        <v>2573</v>
      </c>
      <c r="C202" s="8" t="s">
        <v>4906</v>
      </c>
      <c r="D202" s="8" t="s">
        <v>6873</v>
      </c>
      <c r="E202" s="8" t="s">
        <v>7739</v>
      </c>
    </row>
    <row r="203" spans="1:5" ht="15.75" customHeight="1" x14ac:dyDescent="0.3">
      <c r="A203" s="10" t="s">
        <v>239</v>
      </c>
      <c r="B203" s="10" t="s">
        <v>2574</v>
      </c>
      <c r="C203" s="8" t="s">
        <v>4907</v>
      </c>
      <c r="D203" s="8" t="s">
        <v>6874</v>
      </c>
      <c r="E203" s="8" t="s">
        <v>7777</v>
      </c>
    </row>
    <row r="204" spans="1:5" ht="15.75" customHeight="1" x14ac:dyDescent="0.3">
      <c r="A204" s="10" t="s">
        <v>240</v>
      </c>
      <c r="B204" s="10" t="s">
        <v>2575</v>
      </c>
      <c r="C204" s="8" t="s">
        <v>4908</v>
      </c>
      <c r="D204" s="8" t="s">
        <v>6875</v>
      </c>
      <c r="E204" s="8" t="s">
        <v>7746</v>
      </c>
    </row>
    <row r="205" spans="1:5" ht="15.75" customHeight="1" x14ac:dyDescent="0.3">
      <c r="A205" s="10" t="s">
        <v>241</v>
      </c>
      <c r="B205" s="10" t="s">
        <v>2576</v>
      </c>
      <c r="C205" s="8" t="s">
        <v>4909</v>
      </c>
      <c r="D205" s="8" t="s">
        <v>6788</v>
      </c>
      <c r="E205" s="8" t="s">
        <v>7739</v>
      </c>
    </row>
    <row r="206" spans="1:5" ht="15.75" customHeight="1" x14ac:dyDescent="0.3">
      <c r="A206" s="10" t="s">
        <v>242</v>
      </c>
      <c r="B206" s="10" t="s">
        <v>2577</v>
      </c>
      <c r="C206" s="8" t="s">
        <v>4910</v>
      </c>
      <c r="D206" s="8" t="s">
        <v>6876</v>
      </c>
      <c r="E206" s="8" t="s">
        <v>7739</v>
      </c>
    </row>
    <row r="207" spans="1:5" ht="15.75" customHeight="1" x14ac:dyDescent="0.3">
      <c r="A207" s="10" t="s">
        <v>243</v>
      </c>
      <c r="B207" s="10" t="s">
        <v>2578</v>
      </c>
      <c r="C207" s="8" t="s">
        <v>4911</v>
      </c>
      <c r="D207" s="8" t="s">
        <v>6817</v>
      </c>
      <c r="E207" s="8" t="s">
        <v>7778</v>
      </c>
    </row>
    <row r="208" spans="1:5" ht="15.75" customHeight="1" x14ac:dyDescent="0.3">
      <c r="A208" s="10" t="s">
        <v>244</v>
      </c>
      <c r="B208" s="10" t="s">
        <v>2579</v>
      </c>
      <c r="C208" s="8" t="s">
        <v>4912</v>
      </c>
      <c r="D208" s="8" t="s">
        <v>6877</v>
      </c>
      <c r="E208" s="8" t="s">
        <v>7739</v>
      </c>
    </row>
    <row r="209" spans="1:5" ht="15.75" customHeight="1" x14ac:dyDescent="0.3">
      <c r="A209" s="10" t="s">
        <v>245</v>
      </c>
      <c r="B209" s="10" t="s">
        <v>2580</v>
      </c>
      <c r="C209" s="8" t="s">
        <v>4913</v>
      </c>
      <c r="D209" s="8" t="s">
        <v>6878</v>
      </c>
      <c r="E209" s="8" t="s">
        <v>7739</v>
      </c>
    </row>
    <row r="210" spans="1:5" ht="15.75" customHeight="1" x14ac:dyDescent="0.3">
      <c r="A210" s="10" t="s">
        <v>246</v>
      </c>
      <c r="B210" s="10" t="s">
        <v>2581</v>
      </c>
      <c r="C210" s="8" t="s">
        <v>4914</v>
      </c>
      <c r="D210" s="8" t="s">
        <v>6879</v>
      </c>
      <c r="E210" s="8" t="s">
        <v>7739</v>
      </c>
    </row>
    <row r="211" spans="1:5" ht="15.75" customHeight="1" x14ac:dyDescent="0.3">
      <c r="A211" s="10" t="s">
        <v>247</v>
      </c>
      <c r="B211" s="10" t="s">
        <v>2582</v>
      </c>
      <c r="C211" s="8" t="s">
        <v>4915</v>
      </c>
      <c r="D211" s="8" t="s">
        <v>6784</v>
      </c>
      <c r="E211" s="8" t="s">
        <v>7756</v>
      </c>
    </row>
    <row r="212" spans="1:5" ht="15.75" customHeight="1" x14ac:dyDescent="0.3">
      <c r="A212" s="10" t="s">
        <v>248</v>
      </c>
      <c r="B212" s="10" t="s">
        <v>2583</v>
      </c>
      <c r="C212" s="8" t="s">
        <v>4916</v>
      </c>
      <c r="D212" s="8" t="s">
        <v>6880</v>
      </c>
      <c r="E212" s="8" t="s">
        <v>7739</v>
      </c>
    </row>
    <row r="213" spans="1:5" ht="15.75" customHeight="1" x14ac:dyDescent="0.3">
      <c r="A213" s="10" t="s">
        <v>249</v>
      </c>
      <c r="B213" s="10" t="s">
        <v>2584</v>
      </c>
      <c r="C213" s="8" t="s">
        <v>4917</v>
      </c>
      <c r="D213" s="8" t="s">
        <v>6824</v>
      </c>
      <c r="E213" s="8" t="s">
        <v>7779</v>
      </c>
    </row>
    <row r="214" spans="1:5" ht="15.75" customHeight="1" x14ac:dyDescent="0.3">
      <c r="A214" s="10" t="s">
        <v>250</v>
      </c>
      <c r="B214" s="10" t="s">
        <v>2585</v>
      </c>
      <c r="C214" s="8" t="s">
        <v>4918</v>
      </c>
      <c r="D214" s="8" t="s">
        <v>6759</v>
      </c>
      <c r="E214" s="8" t="s">
        <v>7769</v>
      </c>
    </row>
    <row r="215" spans="1:5" ht="15.75" customHeight="1" x14ac:dyDescent="0.3">
      <c r="A215" s="10" t="s">
        <v>251</v>
      </c>
      <c r="B215" s="10" t="s">
        <v>2586</v>
      </c>
      <c r="C215" s="8" t="s">
        <v>4919</v>
      </c>
      <c r="D215" s="8" t="s">
        <v>6713</v>
      </c>
      <c r="E215" s="8" t="s">
        <v>7738</v>
      </c>
    </row>
    <row r="216" spans="1:5" ht="15.75" customHeight="1" x14ac:dyDescent="0.3">
      <c r="A216" s="10" t="s">
        <v>252</v>
      </c>
      <c r="B216" s="10" t="s">
        <v>2587</v>
      </c>
      <c r="C216" s="8" t="s">
        <v>4920</v>
      </c>
      <c r="D216" s="8" t="s">
        <v>6795</v>
      </c>
      <c r="E216" s="8" t="s">
        <v>7739</v>
      </c>
    </row>
    <row r="217" spans="1:5" ht="15.75" customHeight="1" x14ac:dyDescent="0.3">
      <c r="A217" s="10" t="s">
        <v>253</v>
      </c>
      <c r="B217" s="10" t="s">
        <v>2588</v>
      </c>
      <c r="C217" s="8" t="s">
        <v>4921</v>
      </c>
      <c r="D217" s="8" t="s">
        <v>6881</v>
      </c>
      <c r="E217" s="8" t="s">
        <v>7739</v>
      </c>
    </row>
    <row r="218" spans="1:5" ht="15.75" customHeight="1" x14ac:dyDescent="0.3">
      <c r="A218" s="10" t="s">
        <v>254</v>
      </c>
      <c r="B218" s="10" t="s">
        <v>2589</v>
      </c>
      <c r="C218" s="8" t="s">
        <v>4922</v>
      </c>
      <c r="D218" s="8" t="s">
        <v>6882</v>
      </c>
      <c r="E218" s="8" t="s">
        <v>7739</v>
      </c>
    </row>
    <row r="219" spans="1:5" ht="15.75" customHeight="1" x14ac:dyDescent="0.3">
      <c r="A219" s="10" t="s">
        <v>255</v>
      </c>
      <c r="B219" s="10" t="s">
        <v>2590</v>
      </c>
      <c r="C219" s="8" t="s">
        <v>4923</v>
      </c>
      <c r="D219" s="8" t="s">
        <v>6785</v>
      </c>
      <c r="E219" s="8" t="s">
        <v>7739</v>
      </c>
    </row>
    <row r="220" spans="1:5" ht="15.75" customHeight="1" x14ac:dyDescent="0.3">
      <c r="A220" s="10" t="s">
        <v>256</v>
      </c>
      <c r="B220" s="10" t="s">
        <v>2591</v>
      </c>
      <c r="C220" s="8" t="s">
        <v>4924</v>
      </c>
      <c r="D220" s="8" t="s">
        <v>6883</v>
      </c>
      <c r="E220" s="8" t="s">
        <v>7744</v>
      </c>
    </row>
    <row r="221" spans="1:5" ht="15.75" customHeight="1" x14ac:dyDescent="0.3">
      <c r="A221" s="10" t="s">
        <v>257</v>
      </c>
      <c r="B221" s="10" t="s">
        <v>2592</v>
      </c>
      <c r="C221" s="8" t="s">
        <v>4787</v>
      </c>
      <c r="D221" s="8" t="s">
        <v>6884</v>
      </c>
      <c r="E221" s="8" t="s">
        <v>7758</v>
      </c>
    </row>
    <row r="222" spans="1:5" ht="15.75" customHeight="1" x14ac:dyDescent="0.3">
      <c r="A222" s="10" t="s">
        <v>258</v>
      </c>
      <c r="B222" s="10" t="s">
        <v>2593</v>
      </c>
      <c r="C222" s="8" t="s">
        <v>4925</v>
      </c>
      <c r="D222" s="8" t="s">
        <v>6885</v>
      </c>
      <c r="E222" s="8" t="s">
        <v>7754</v>
      </c>
    </row>
    <row r="223" spans="1:5" ht="15.75" customHeight="1" x14ac:dyDescent="0.3">
      <c r="A223" s="10" t="s">
        <v>259</v>
      </c>
      <c r="B223" s="10" t="s">
        <v>2594</v>
      </c>
      <c r="C223" s="8" t="s">
        <v>4926</v>
      </c>
      <c r="D223" s="8" t="s">
        <v>6757</v>
      </c>
      <c r="E223" s="8" t="s">
        <v>7769</v>
      </c>
    </row>
    <row r="224" spans="1:5" ht="15.75" customHeight="1" x14ac:dyDescent="0.3">
      <c r="A224" s="10" t="s">
        <v>260</v>
      </c>
      <c r="B224" s="10" t="s">
        <v>2595</v>
      </c>
      <c r="C224" s="8" t="s">
        <v>4927</v>
      </c>
      <c r="D224" s="8" t="s">
        <v>6886</v>
      </c>
      <c r="E224" s="8" t="s">
        <v>7739</v>
      </c>
    </row>
    <row r="225" spans="1:5" ht="15.75" customHeight="1" x14ac:dyDescent="0.3">
      <c r="A225" s="10" t="s">
        <v>261</v>
      </c>
      <c r="B225" s="10" t="s">
        <v>2596</v>
      </c>
      <c r="C225" s="8" t="s">
        <v>4928</v>
      </c>
      <c r="D225" s="8" t="s">
        <v>6887</v>
      </c>
      <c r="E225" s="8" t="s">
        <v>7738</v>
      </c>
    </row>
    <row r="226" spans="1:5" ht="15.75" customHeight="1" x14ac:dyDescent="0.3">
      <c r="A226" s="10" t="s">
        <v>262</v>
      </c>
      <c r="B226" s="10" t="s">
        <v>2597</v>
      </c>
      <c r="C226" s="8" t="s">
        <v>4929</v>
      </c>
      <c r="D226" s="8" t="s">
        <v>6728</v>
      </c>
      <c r="E226" s="8" t="s">
        <v>7739</v>
      </c>
    </row>
    <row r="227" spans="1:5" ht="15.75" customHeight="1" x14ac:dyDescent="0.3">
      <c r="A227" s="10" t="s">
        <v>263</v>
      </c>
      <c r="B227" s="10" t="s">
        <v>2598</v>
      </c>
      <c r="C227" s="8" t="s">
        <v>4771</v>
      </c>
      <c r="D227" s="8" t="s">
        <v>6888</v>
      </c>
      <c r="E227" s="8" t="s">
        <v>7739</v>
      </c>
    </row>
    <row r="228" spans="1:5" ht="15.75" customHeight="1" x14ac:dyDescent="0.3">
      <c r="A228" s="10" t="s">
        <v>264</v>
      </c>
      <c r="B228" s="10" t="s">
        <v>2599</v>
      </c>
      <c r="C228" s="8" t="s">
        <v>4930</v>
      </c>
      <c r="D228" s="8" t="s">
        <v>6889</v>
      </c>
      <c r="E228" s="8" t="s">
        <v>7744</v>
      </c>
    </row>
    <row r="229" spans="1:5" ht="15.75" customHeight="1" x14ac:dyDescent="0.3">
      <c r="A229" s="10" t="s">
        <v>265</v>
      </c>
      <c r="B229" s="10" t="s">
        <v>2600</v>
      </c>
      <c r="C229" s="8" t="s">
        <v>4931</v>
      </c>
      <c r="D229" s="8" t="s">
        <v>6890</v>
      </c>
      <c r="E229" s="8" t="s">
        <v>7739</v>
      </c>
    </row>
    <row r="230" spans="1:5" ht="15.75" customHeight="1" x14ac:dyDescent="0.3">
      <c r="A230" s="10" t="s">
        <v>266</v>
      </c>
      <c r="B230" s="10" t="s">
        <v>2601</v>
      </c>
      <c r="C230" s="8" t="s">
        <v>4932</v>
      </c>
      <c r="D230" s="8" t="s">
        <v>6891</v>
      </c>
      <c r="E230" s="8" t="s">
        <v>7778</v>
      </c>
    </row>
    <row r="231" spans="1:5" ht="15.75" customHeight="1" x14ac:dyDescent="0.3">
      <c r="A231" s="10" t="s">
        <v>267</v>
      </c>
      <c r="B231" s="10" t="s">
        <v>2602</v>
      </c>
      <c r="C231" s="8" t="s">
        <v>4933</v>
      </c>
      <c r="D231" s="8" t="s">
        <v>6817</v>
      </c>
      <c r="E231" s="8" t="s">
        <v>7739</v>
      </c>
    </row>
    <row r="232" spans="1:5" ht="15.75" customHeight="1" x14ac:dyDescent="0.3">
      <c r="A232" s="10" t="s">
        <v>268</v>
      </c>
      <c r="B232" s="10" t="s">
        <v>2603</v>
      </c>
      <c r="C232" s="8" t="s">
        <v>4934</v>
      </c>
      <c r="D232" s="8" t="s">
        <v>6759</v>
      </c>
      <c r="E232" s="8" t="s">
        <v>7739</v>
      </c>
    </row>
    <row r="233" spans="1:5" ht="15.75" customHeight="1" x14ac:dyDescent="0.3">
      <c r="A233" s="10" t="s">
        <v>269</v>
      </c>
      <c r="B233" s="10" t="s">
        <v>2604</v>
      </c>
      <c r="C233" s="8" t="s">
        <v>4935</v>
      </c>
      <c r="D233" s="8" t="s">
        <v>6892</v>
      </c>
      <c r="E233" s="8" t="s">
        <v>7767</v>
      </c>
    </row>
    <row r="234" spans="1:5" ht="15.75" customHeight="1" x14ac:dyDescent="0.3">
      <c r="A234" s="10" t="s">
        <v>270</v>
      </c>
      <c r="B234" s="10" t="s">
        <v>2605</v>
      </c>
      <c r="C234" s="8" t="s">
        <v>4936</v>
      </c>
      <c r="D234" s="8" t="s">
        <v>6893</v>
      </c>
      <c r="E234" s="8" t="s">
        <v>7739</v>
      </c>
    </row>
    <row r="235" spans="1:5" ht="15.75" customHeight="1" x14ac:dyDescent="0.3">
      <c r="A235" s="10" t="s">
        <v>271</v>
      </c>
      <c r="B235" s="10" t="s">
        <v>2606</v>
      </c>
      <c r="C235" s="8" t="s">
        <v>4937</v>
      </c>
      <c r="D235" s="8" t="s">
        <v>6797</v>
      </c>
      <c r="E235" s="8" t="s">
        <v>7744</v>
      </c>
    </row>
    <row r="236" spans="1:5" ht="15.75" customHeight="1" x14ac:dyDescent="0.3">
      <c r="A236" s="10" t="s">
        <v>272</v>
      </c>
      <c r="B236" s="10" t="s">
        <v>2607</v>
      </c>
      <c r="C236" s="8" t="s">
        <v>4840</v>
      </c>
      <c r="D236" s="8" t="s">
        <v>6890</v>
      </c>
      <c r="E236" s="8" t="s">
        <v>7739</v>
      </c>
    </row>
    <row r="237" spans="1:5" ht="15.75" customHeight="1" x14ac:dyDescent="0.3">
      <c r="A237" s="10" t="s">
        <v>273</v>
      </c>
      <c r="B237" s="10" t="s">
        <v>2608</v>
      </c>
      <c r="C237" s="8" t="s">
        <v>4938</v>
      </c>
      <c r="D237" s="8" t="s">
        <v>6894</v>
      </c>
      <c r="E237" s="8" t="s">
        <v>7739</v>
      </c>
    </row>
    <row r="238" spans="1:5" ht="15.75" customHeight="1" x14ac:dyDescent="0.3">
      <c r="A238" s="10" t="s">
        <v>274</v>
      </c>
      <c r="B238" s="10" t="s">
        <v>2609</v>
      </c>
      <c r="C238" s="8" t="s">
        <v>4939</v>
      </c>
      <c r="D238" s="8" t="s">
        <v>6895</v>
      </c>
      <c r="E238" s="8" t="s">
        <v>7739</v>
      </c>
    </row>
    <row r="239" spans="1:5" ht="15.75" customHeight="1" x14ac:dyDescent="0.3">
      <c r="A239" s="10" t="s">
        <v>275</v>
      </c>
      <c r="B239" s="10" t="s">
        <v>2610</v>
      </c>
      <c r="C239" s="8" t="s">
        <v>4940</v>
      </c>
      <c r="D239" s="8" t="s">
        <v>6896</v>
      </c>
      <c r="E239" s="8" t="s">
        <v>7739</v>
      </c>
    </row>
    <row r="240" spans="1:5" ht="15.75" customHeight="1" x14ac:dyDescent="0.3">
      <c r="A240" s="10" t="s">
        <v>276</v>
      </c>
      <c r="B240" s="10" t="s">
        <v>2611</v>
      </c>
      <c r="C240" s="8" t="s">
        <v>4941</v>
      </c>
      <c r="D240" s="8" t="s">
        <v>6897</v>
      </c>
      <c r="E240" s="8" t="s">
        <v>7752</v>
      </c>
    </row>
    <row r="241" spans="1:5" ht="15.75" customHeight="1" x14ac:dyDescent="0.3">
      <c r="A241" s="10" t="s">
        <v>277</v>
      </c>
      <c r="B241" s="10" t="s">
        <v>2612</v>
      </c>
      <c r="C241" s="8" t="s">
        <v>4942</v>
      </c>
      <c r="D241" s="8" t="s">
        <v>6898</v>
      </c>
      <c r="E241" s="8" t="s">
        <v>7750</v>
      </c>
    </row>
    <row r="242" spans="1:5" ht="15.75" customHeight="1" x14ac:dyDescent="0.3">
      <c r="A242" s="10" t="s">
        <v>278</v>
      </c>
      <c r="B242" s="10" t="s">
        <v>2613</v>
      </c>
      <c r="C242" s="8" t="s">
        <v>4943</v>
      </c>
      <c r="D242" s="8" t="s">
        <v>6899</v>
      </c>
      <c r="E242" s="8" t="s">
        <v>7755</v>
      </c>
    </row>
    <row r="243" spans="1:5" ht="15.75" customHeight="1" x14ac:dyDescent="0.3">
      <c r="A243" s="10" t="s">
        <v>279</v>
      </c>
      <c r="B243" s="10" t="s">
        <v>2614</v>
      </c>
      <c r="C243" s="8" t="s">
        <v>4944</v>
      </c>
      <c r="D243" s="8" t="s">
        <v>6900</v>
      </c>
      <c r="E243" s="8" t="s">
        <v>7739</v>
      </c>
    </row>
    <row r="244" spans="1:5" ht="15.75" customHeight="1" x14ac:dyDescent="0.3">
      <c r="A244" s="10" t="s">
        <v>280</v>
      </c>
      <c r="B244" s="10" t="s">
        <v>2615</v>
      </c>
      <c r="C244" s="8" t="s">
        <v>4945</v>
      </c>
      <c r="D244" s="8" t="s">
        <v>6901</v>
      </c>
      <c r="E244" s="8" t="s">
        <v>7739</v>
      </c>
    </row>
    <row r="245" spans="1:5" ht="15.75" customHeight="1" x14ac:dyDescent="0.3">
      <c r="A245" s="10" t="s">
        <v>281</v>
      </c>
      <c r="B245" s="10" t="s">
        <v>2616</v>
      </c>
      <c r="C245" s="8" t="s">
        <v>4946</v>
      </c>
      <c r="D245" s="8" t="s">
        <v>6901</v>
      </c>
      <c r="E245" s="8" t="s">
        <v>7744</v>
      </c>
    </row>
    <row r="246" spans="1:5" ht="15.75" customHeight="1" x14ac:dyDescent="0.3">
      <c r="A246" s="10" t="s">
        <v>282</v>
      </c>
      <c r="B246" s="10" t="s">
        <v>2617</v>
      </c>
      <c r="C246" s="8" t="s">
        <v>4947</v>
      </c>
      <c r="D246" s="8" t="s">
        <v>6735</v>
      </c>
      <c r="E246" s="8" t="s">
        <v>7752</v>
      </c>
    </row>
    <row r="247" spans="1:5" ht="15.75" customHeight="1" x14ac:dyDescent="0.3">
      <c r="A247" s="10" t="s">
        <v>283</v>
      </c>
      <c r="B247" s="10" t="s">
        <v>2618</v>
      </c>
      <c r="C247" s="8" t="s">
        <v>4948</v>
      </c>
      <c r="D247" s="8" t="s">
        <v>6902</v>
      </c>
      <c r="E247" s="8" t="s">
        <v>7767</v>
      </c>
    </row>
    <row r="248" spans="1:5" ht="15.75" customHeight="1" x14ac:dyDescent="0.3">
      <c r="A248" s="10" t="s">
        <v>284</v>
      </c>
      <c r="B248" s="10" t="s">
        <v>2619</v>
      </c>
      <c r="C248" s="8" t="s">
        <v>4949</v>
      </c>
      <c r="D248" s="8" t="s">
        <v>6739</v>
      </c>
      <c r="E248" s="8" t="s">
        <v>7739</v>
      </c>
    </row>
    <row r="249" spans="1:5" ht="15.75" customHeight="1" x14ac:dyDescent="0.3">
      <c r="A249" s="10" t="s">
        <v>285</v>
      </c>
      <c r="B249" s="10" t="s">
        <v>2620</v>
      </c>
      <c r="C249" s="8" t="s">
        <v>4950</v>
      </c>
      <c r="D249" s="8" t="s">
        <v>6755</v>
      </c>
      <c r="E249" s="8" t="s">
        <v>7780</v>
      </c>
    </row>
    <row r="250" spans="1:5" ht="15.75" customHeight="1" x14ac:dyDescent="0.3">
      <c r="A250" s="10" t="s">
        <v>286</v>
      </c>
      <c r="B250" s="10" t="s">
        <v>2621</v>
      </c>
      <c r="C250" s="8" t="s">
        <v>4951</v>
      </c>
      <c r="D250" s="8" t="s">
        <v>6903</v>
      </c>
      <c r="E250" s="8" t="s">
        <v>7739</v>
      </c>
    </row>
    <row r="251" spans="1:5" ht="15.75" customHeight="1" x14ac:dyDescent="0.3">
      <c r="A251" s="10" t="s">
        <v>287</v>
      </c>
      <c r="B251" s="10" t="s">
        <v>2622</v>
      </c>
      <c r="C251" s="8" t="s">
        <v>4952</v>
      </c>
      <c r="D251" s="8" t="s">
        <v>6739</v>
      </c>
      <c r="E251" s="8" t="s">
        <v>7744</v>
      </c>
    </row>
    <row r="252" spans="1:5" ht="15.75" customHeight="1" x14ac:dyDescent="0.3">
      <c r="A252" s="10" t="s">
        <v>288</v>
      </c>
      <c r="B252" s="10" t="s">
        <v>2623</v>
      </c>
      <c r="C252" s="8" t="s">
        <v>4953</v>
      </c>
      <c r="D252" s="8" t="s">
        <v>6904</v>
      </c>
      <c r="E252" s="8" t="s">
        <v>7739</v>
      </c>
    </row>
    <row r="253" spans="1:5" ht="15.75" customHeight="1" x14ac:dyDescent="0.3">
      <c r="A253" s="10" t="s">
        <v>289</v>
      </c>
      <c r="B253" s="10" t="s">
        <v>2624</v>
      </c>
      <c r="C253" s="8" t="s">
        <v>4954</v>
      </c>
      <c r="D253" s="8" t="s">
        <v>6712</v>
      </c>
      <c r="E253" s="8" t="s">
        <v>7739</v>
      </c>
    </row>
    <row r="254" spans="1:5" ht="15.75" customHeight="1" x14ac:dyDescent="0.3">
      <c r="A254" s="10" t="s">
        <v>290</v>
      </c>
      <c r="B254" s="10" t="s">
        <v>2625</v>
      </c>
      <c r="C254" s="8" t="s">
        <v>4955</v>
      </c>
      <c r="D254" s="8" t="s">
        <v>6905</v>
      </c>
      <c r="E254" s="8" t="s">
        <v>7739</v>
      </c>
    </row>
    <row r="255" spans="1:5" ht="15.75" customHeight="1" x14ac:dyDescent="0.3">
      <c r="A255" s="10" t="s">
        <v>291</v>
      </c>
      <c r="B255" s="10" t="s">
        <v>2626</v>
      </c>
      <c r="C255" s="8" t="s">
        <v>4956</v>
      </c>
      <c r="D255" s="8" t="s">
        <v>6882</v>
      </c>
      <c r="E255" s="8" t="s">
        <v>7739</v>
      </c>
    </row>
    <row r="256" spans="1:5" ht="15.75" customHeight="1" x14ac:dyDescent="0.3">
      <c r="A256" s="10" t="s">
        <v>292</v>
      </c>
      <c r="B256" s="10" t="s">
        <v>2627</v>
      </c>
      <c r="C256" s="8" t="s">
        <v>4957</v>
      </c>
      <c r="D256" s="8" t="s">
        <v>6738</v>
      </c>
      <c r="E256" s="8" t="s">
        <v>7769</v>
      </c>
    </row>
    <row r="257" spans="1:5" ht="15.75" customHeight="1" x14ac:dyDescent="0.3">
      <c r="A257" s="10" t="s">
        <v>293</v>
      </c>
      <c r="B257" s="10" t="s">
        <v>2628</v>
      </c>
      <c r="C257" s="8" t="s">
        <v>4958</v>
      </c>
      <c r="D257" s="8" t="s">
        <v>6906</v>
      </c>
      <c r="E257" s="8" t="s">
        <v>7739</v>
      </c>
    </row>
    <row r="258" spans="1:5" ht="15.75" customHeight="1" x14ac:dyDescent="0.3">
      <c r="A258" s="10" t="s">
        <v>294</v>
      </c>
      <c r="B258" s="10" t="s">
        <v>2629</v>
      </c>
      <c r="C258" s="8" t="s">
        <v>4959</v>
      </c>
      <c r="D258" s="8" t="s">
        <v>6907</v>
      </c>
      <c r="E258" s="8" t="s">
        <v>7739</v>
      </c>
    </row>
    <row r="259" spans="1:5" ht="15.75" customHeight="1" x14ac:dyDescent="0.3">
      <c r="A259" s="10" t="s">
        <v>295</v>
      </c>
      <c r="B259" s="10" t="s">
        <v>2630</v>
      </c>
      <c r="C259" s="8" t="s">
        <v>4960</v>
      </c>
      <c r="D259" s="8" t="s">
        <v>6832</v>
      </c>
      <c r="E259" s="8" t="s">
        <v>7781</v>
      </c>
    </row>
    <row r="260" spans="1:5" ht="15.75" customHeight="1" x14ac:dyDescent="0.3">
      <c r="A260" s="10" t="s">
        <v>296</v>
      </c>
      <c r="B260" s="10" t="s">
        <v>2631</v>
      </c>
      <c r="C260" s="8" t="s">
        <v>4961</v>
      </c>
      <c r="D260" s="8" t="s">
        <v>6908</v>
      </c>
      <c r="E260" s="8" t="s">
        <v>7739</v>
      </c>
    </row>
    <row r="261" spans="1:5" ht="15.75" customHeight="1" x14ac:dyDescent="0.3">
      <c r="A261" s="10" t="s">
        <v>297</v>
      </c>
      <c r="B261" s="10" t="s">
        <v>2632</v>
      </c>
      <c r="C261" s="8" t="s">
        <v>4962</v>
      </c>
      <c r="D261" s="8" t="s">
        <v>6770</v>
      </c>
      <c r="E261" s="8" t="s">
        <v>7745</v>
      </c>
    </row>
    <row r="262" spans="1:5" ht="15.75" customHeight="1" x14ac:dyDescent="0.3">
      <c r="A262" s="10" t="s">
        <v>298</v>
      </c>
      <c r="B262" s="10" t="s">
        <v>2633</v>
      </c>
      <c r="C262" s="8" t="s">
        <v>4963</v>
      </c>
      <c r="D262" s="8" t="s">
        <v>6909</v>
      </c>
      <c r="E262" s="8" t="s">
        <v>7753</v>
      </c>
    </row>
    <row r="263" spans="1:5" ht="15.75" customHeight="1" x14ac:dyDescent="0.3">
      <c r="A263" s="10" t="s">
        <v>299</v>
      </c>
      <c r="B263" s="10" t="s">
        <v>2634</v>
      </c>
      <c r="C263" s="8" t="s">
        <v>4964</v>
      </c>
      <c r="D263" s="8" t="s">
        <v>6910</v>
      </c>
      <c r="E263" s="8" t="s">
        <v>7738</v>
      </c>
    </row>
    <row r="264" spans="1:5" ht="15.75" customHeight="1" x14ac:dyDescent="0.3">
      <c r="A264" s="10" t="s">
        <v>300</v>
      </c>
      <c r="B264" s="10" t="s">
        <v>2635</v>
      </c>
      <c r="C264" s="8" t="s">
        <v>4965</v>
      </c>
      <c r="D264" s="8" t="s">
        <v>6911</v>
      </c>
      <c r="E264" s="8" t="s">
        <v>7781</v>
      </c>
    </row>
    <row r="265" spans="1:5" ht="15.75" customHeight="1" x14ac:dyDescent="0.3">
      <c r="A265" s="10" t="s">
        <v>301</v>
      </c>
      <c r="B265" s="10" t="s">
        <v>2636</v>
      </c>
      <c r="C265" s="8" t="s">
        <v>4966</v>
      </c>
      <c r="D265" s="8" t="s">
        <v>6912</v>
      </c>
      <c r="E265" s="8" t="s">
        <v>7777</v>
      </c>
    </row>
    <row r="266" spans="1:5" ht="15.75" customHeight="1" x14ac:dyDescent="0.3">
      <c r="A266" s="10" t="s">
        <v>302</v>
      </c>
      <c r="B266" s="10" t="s">
        <v>2637</v>
      </c>
      <c r="C266" s="8" t="s">
        <v>4967</v>
      </c>
      <c r="D266" s="8" t="s">
        <v>6913</v>
      </c>
      <c r="E266" s="8" t="s">
        <v>7745</v>
      </c>
    </row>
    <row r="267" spans="1:5" ht="15.75" customHeight="1" x14ac:dyDescent="0.3">
      <c r="A267" s="10" t="s">
        <v>303</v>
      </c>
      <c r="B267" s="10" t="s">
        <v>2638</v>
      </c>
      <c r="C267" s="8" t="s">
        <v>4968</v>
      </c>
      <c r="D267" s="8" t="s">
        <v>6886</v>
      </c>
      <c r="E267" s="8" t="s">
        <v>7739</v>
      </c>
    </row>
    <row r="268" spans="1:5" ht="15.75" customHeight="1" x14ac:dyDescent="0.3">
      <c r="A268" s="10" t="s">
        <v>304</v>
      </c>
      <c r="B268" s="10" t="s">
        <v>2639</v>
      </c>
      <c r="C268" s="8" t="s">
        <v>4969</v>
      </c>
      <c r="D268" s="8" t="s">
        <v>6914</v>
      </c>
      <c r="E268" s="8" t="s">
        <v>7760</v>
      </c>
    </row>
    <row r="269" spans="1:5" ht="15.75" customHeight="1" x14ac:dyDescent="0.3">
      <c r="A269" s="10" t="s">
        <v>305</v>
      </c>
      <c r="B269" s="10" t="s">
        <v>2640</v>
      </c>
      <c r="C269" s="8" t="s">
        <v>4895</v>
      </c>
      <c r="D269" s="8" t="s">
        <v>6915</v>
      </c>
      <c r="E269" s="8" t="s">
        <v>7739</v>
      </c>
    </row>
    <row r="270" spans="1:5" ht="15.75" customHeight="1" x14ac:dyDescent="0.3">
      <c r="A270" s="10" t="s">
        <v>306</v>
      </c>
      <c r="B270" s="10" t="s">
        <v>2641</v>
      </c>
      <c r="C270" s="8" t="s">
        <v>4970</v>
      </c>
      <c r="D270" s="8" t="s">
        <v>6737</v>
      </c>
      <c r="E270" s="8" t="s">
        <v>7739</v>
      </c>
    </row>
    <row r="271" spans="1:5" ht="15.75" customHeight="1" x14ac:dyDescent="0.3">
      <c r="A271" s="10" t="s">
        <v>307</v>
      </c>
      <c r="B271" s="10" t="s">
        <v>2642</v>
      </c>
      <c r="C271" s="8" t="s">
        <v>4971</v>
      </c>
      <c r="D271" s="8" t="s">
        <v>6916</v>
      </c>
      <c r="E271" s="8" t="s">
        <v>7739</v>
      </c>
    </row>
    <row r="272" spans="1:5" ht="15.75" customHeight="1" x14ac:dyDescent="0.3">
      <c r="A272" s="10" t="s">
        <v>308</v>
      </c>
      <c r="B272" s="10" t="s">
        <v>2643</v>
      </c>
      <c r="C272" s="8" t="s">
        <v>4972</v>
      </c>
      <c r="D272" s="8" t="s">
        <v>6860</v>
      </c>
      <c r="E272" s="8" t="s">
        <v>7753</v>
      </c>
    </row>
    <row r="273" spans="1:5" ht="15.75" customHeight="1" x14ac:dyDescent="0.3">
      <c r="A273" s="10" t="s">
        <v>309</v>
      </c>
      <c r="B273" s="10" t="s">
        <v>2644</v>
      </c>
      <c r="C273" s="8" t="s">
        <v>4973</v>
      </c>
      <c r="D273" s="8" t="s">
        <v>6719</v>
      </c>
      <c r="E273" s="8" t="s">
        <v>7739</v>
      </c>
    </row>
    <row r="274" spans="1:5" ht="15.75" customHeight="1" x14ac:dyDescent="0.3">
      <c r="A274" s="10" t="s">
        <v>310</v>
      </c>
      <c r="B274" s="10" t="s">
        <v>2645</v>
      </c>
      <c r="C274" s="8" t="s">
        <v>4974</v>
      </c>
      <c r="D274" s="8" t="s">
        <v>6759</v>
      </c>
      <c r="E274" s="8" t="s">
        <v>7740</v>
      </c>
    </row>
    <row r="275" spans="1:5" ht="15.75" customHeight="1" x14ac:dyDescent="0.3">
      <c r="A275" s="10" t="s">
        <v>311</v>
      </c>
      <c r="B275" s="10" t="s">
        <v>2646</v>
      </c>
      <c r="C275" s="8" t="s">
        <v>4975</v>
      </c>
      <c r="D275" s="8" t="s">
        <v>6750</v>
      </c>
      <c r="E275" s="8" t="s">
        <v>7739</v>
      </c>
    </row>
    <row r="276" spans="1:5" ht="15.75" customHeight="1" x14ac:dyDescent="0.3">
      <c r="A276" s="10" t="s">
        <v>312</v>
      </c>
      <c r="B276" s="10" t="s">
        <v>2647</v>
      </c>
      <c r="C276" s="8" t="s">
        <v>4976</v>
      </c>
      <c r="D276" s="8" t="s">
        <v>6917</v>
      </c>
      <c r="E276" s="8" t="s">
        <v>7766</v>
      </c>
    </row>
    <row r="277" spans="1:5" ht="15.75" customHeight="1" x14ac:dyDescent="0.3">
      <c r="A277" s="10" t="s">
        <v>313</v>
      </c>
      <c r="B277" s="10" t="s">
        <v>2648</v>
      </c>
      <c r="C277" s="8" t="s">
        <v>4977</v>
      </c>
      <c r="D277" s="8" t="s">
        <v>6876</v>
      </c>
      <c r="E277" s="8" t="s">
        <v>7739</v>
      </c>
    </row>
    <row r="278" spans="1:5" ht="15.75" customHeight="1" x14ac:dyDescent="0.3">
      <c r="A278" s="10" t="s">
        <v>314</v>
      </c>
      <c r="B278" s="10" t="s">
        <v>2649</v>
      </c>
      <c r="C278" s="8" t="s">
        <v>4978</v>
      </c>
      <c r="D278" s="8" t="s">
        <v>6918</v>
      </c>
      <c r="E278" s="8" t="s">
        <v>7739</v>
      </c>
    </row>
    <row r="279" spans="1:5" ht="15.75" customHeight="1" x14ac:dyDescent="0.3">
      <c r="A279" s="10" t="s">
        <v>315</v>
      </c>
      <c r="B279" s="10" t="s">
        <v>2650</v>
      </c>
      <c r="C279" s="8" t="s">
        <v>4979</v>
      </c>
      <c r="D279" s="8" t="s">
        <v>6785</v>
      </c>
      <c r="E279" s="8" t="s">
        <v>7751</v>
      </c>
    </row>
    <row r="280" spans="1:5" ht="15.75" customHeight="1" x14ac:dyDescent="0.3">
      <c r="A280" s="10" t="s">
        <v>316</v>
      </c>
      <c r="B280" s="10" t="s">
        <v>2651</v>
      </c>
      <c r="C280" s="8" t="s">
        <v>4886</v>
      </c>
      <c r="D280" s="8" t="s">
        <v>6919</v>
      </c>
      <c r="E280" s="8" t="s">
        <v>7739</v>
      </c>
    </row>
    <row r="281" spans="1:5" ht="15.75" customHeight="1" x14ac:dyDescent="0.3">
      <c r="A281" s="10" t="s">
        <v>317</v>
      </c>
      <c r="B281" s="10" t="s">
        <v>2652</v>
      </c>
      <c r="C281" s="8" t="s">
        <v>4980</v>
      </c>
      <c r="D281" s="8" t="s">
        <v>6871</v>
      </c>
      <c r="E281" s="8" t="s">
        <v>7762</v>
      </c>
    </row>
    <row r="282" spans="1:5" ht="15.75" customHeight="1" x14ac:dyDescent="0.3">
      <c r="A282" s="10" t="s">
        <v>318</v>
      </c>
      <c r="B282" s="10" t="s">
        <v>2653</v>
      </c>
      <c r="C282" s="8" t="s">
        <v>4981</v>
      </c>
      <c r="D282" s="8" t="s">
        <v>6920</v>
      </c>
      <c r="E282" s="8" t="s">
        <v>7752</v>
      </c>
    </row>
    <row r="283" spans="1:5" ht="15.75" customHeight="1" x14ac:dyDescent="0.3">
      <c r="A283" s="10" t="s">
        <v>319</v>
      </c>
      <c r="B283" s="10" t="s">
        <v>2654</v>
      </c>
      <c r="C283" s="8" t="s">
        <v>4800</v>
      </c>
      <c r="D283" s="8" t="s">
        <v>6808</v>
      </c>
      <c r="E283" s="8" t="s">
        <v>7754</v>
      </c>
    </row>
    <row r="284" spans="1:5" ht="15.75" customHeight="1" x14ac:dyDescent="0.3">
      <c r="A284" s="10" t="s">
        <v>320</v>
      </c>
      <c r="B284" s="10" t="s">
        <v>2655</v>
      </c>
      <c r="C284" s="8" t="s">
        <v>4982</v>
      </c>
      <c r="D284" s="8" t="s">
        <v>6921</v>
      </c>
      <c r="E284" s="8" t="s">
        <v>7750</v>
      </c>
    </row>
    <row r="285" spans="1:5" ht="15.75" customHeight="1" x14ac:dyDescent="0.3">
      <c r="A285" s="10" t="s">
        <v>321</v>
      </c>
      <c r="B285" s="10" t="s">
        <v>2656</v>
      </c>
      <c r="C285" s="8" t="s">
        <v>4983</v>
      </c>
      <c r="D285" s="8" t="s">
        <v>6835</v>
      </c>
      <c r="E285" s="8" t="s">
        <v>7759</v>
      </c>
    </row>
    <row r="286" spans="1:5" ht="15.75" customHeight="1" x14ac:dyDescent="0.3">
      <c r="A286" s="10" t="s">
        <v>322</v>
      </c>
      <c r="B286" s="10" t="s">
        <v>2657</v>
      </c>
      <c r="C286" s="8" t="s">
        <v>4984</v>
      </c>
      <c r="D286" s="8" t="s">
        <v>6922</v>
      </c>
      <c r="E286" s="8" t="s">
        <v>7739</v>
      </c>
    </row>
    <row r="287" spans="1:5" ht="15.75" customHeight="1" x14ac:dyDescent="0.3">
      <c r="A287" s="10" t="s">
        <v>323</v>
      </c>
      <c r="B287" s="10" t="s">
        <v>2658</v>
      </c>
      <c r="C287" s="8" t="s">
        <v>4985</v>
      </c>
      <c r="D287" s="8" t="s">
        <v>6885</v>
      </c>
      <c r="E287" s="8" t="s">
        <v>7739</v>
      </c>
    </row>
    <row r="288" spans="1:5" ht="15.75" customHeight="1" x14ac:dyDescent="0.3">
      <c r="A288" s="10" t="s">
        <v>324</v>
      </c>
      <c r="B288" s="10" t="s">
        <v>2659</v>
      </c>
      <c r="C288" s="8" t="s">
        <v>4986</v>
      </c>
      <c r="D288" s="8" t="s">
        <v>6923</v>
      </c>
      <c r="E288" s="8" t="s">
        <v>7753</v>
      </c>
    </row>
    <row r="289" spans="1:5" ht="15.75" customHeight="1" x14ac:dyDescent="0.3">
      <c r="A289" s="10" t="s">
        <v>325</v>
      </c>
      <c r="B289" s="10" t="s">
        <v>2660</v>
      </c>
      <c r="C289" s="8" t="s">
        <v>4987</v>
      </c>
      <c r="D289" s="8" t="s">
        <v>6876</v>
      </c>
      <c r="E289" s="8" t="s">
        <v>7739</v>
      </c>
    </row>
    <row r="290" spans="1:5" ht="15.75" customHeight="1" x14ac:dyDescent="0.3">
      <c r="A290" s="10" t="s">
        <v>326</v>
      </c>
      <c r="B290" s="10" t="s">
        <v>2661</v>
      </c>
      <c r="C290" s="8" t="s">
        <v>4988</v>
      </c>
      <c r="D290" s="8" t="s">
        <v>6924</v>
      </c>
      <c r="E290" s="8" t="s">
        <v>7739</v>
      </c>
    </row>
    <row r="291" spans="1:5" ht="15.75" customHeight="1" x14ac:dyDescent="0.3">
      <c r="A291" s="10" t="s">
        <v>327</v>
      </c>
      <c r="B291" s="10" t="s">
        <v>2662</v>
      </c>
      <c r="C291" s="8" t="s">
        <v>4989</v>
      </c>
      <c r="D291" s="8" t="s">
        <v>6888</v>
      </c>
      <c r="E291" s="8" t="s">
        <v>7739</v>
      </c>
    </row>
    <row r="292" spans="1:5" ht="15.75" customHeight="1" x14ac:dyDescent="0.3">
      <c r="A292" s="10" t="s">
        <v>328</v>
      </c>
      <c r="B292" s="10" t="s">
        <v>2663</v>
      </c>
      <c r="C292" s="8" t="s">
        <v>4990</v>
      </c>
      <c r="D292" s="8" t="s">
        <v>6886</v>
      </c>
      <c r="E292" s="8" t="s">
        <v>7759</v>
      </c>
    </row>
    <row r="293" spans="1:5" ht="15.75" customHeight="1" x14ac:dyDescent="0.3">
      <c r="A293" s="10" t="s">
        <v>329</v>
      </c>
      <c r="B293" s="10" t="s">
        <v>2664</v>
      </c>
      <c r="C293" s="8" t="s">
        <v>4991</v>
      </c>
      <c r="D293" s="8" t="s">
        <v>6925</v>
      </c>
      <c r="E293" s="8" t="s">
        <v>7755</v>
      </c>
    </row>
    <row r="294" spans="1:5" ht="15.75" customHeight="1" x14ac:dyDescent="0.3">
      <c r="A294" s="10" t="s">
        <v>330</v>
      </c>
      <c r="B294" s="10" t="s">
        <v>2665</v>
      </c>
      <c r="C294" s="8" t="s">
        <v>4992</v>
      </c>
      <c r="D294" s="8" t="s">
        <v>6926</v>
      </c>
      <c r="E294" s="8" t="s">
        <v>7739</v>
      </c>
    </row>
    <row r="295" spans="1:5" ht="15.75" customHeight="1" x14ac:dyDescent="0.3">
      <c r="A295" s="10" t="s">
        <v>331</v>
      </c>
      <c r="B295" s="10" t="s">
        <v>2666</v>
      </c>
      <c r="C295" s="8" t="s">
        <v>4993</v>
      </c>
      <c r="D295" s="8" t="s">
        <v>6927</v>
      </c>
      <c r="E295" s="8" t="s">
        <v>7752</v>
      </c>
    </row>
    <row r="296" spans="1:5" ht="15.75" customHeight="1" x14ac:dyDescent="0.3">
      <c r="A296" s="10" t="s">
        <v>332</v>
      </c>
      <c r="B296" s="10" t="s">
        <v>2667</v>
      </c>
      <c r="C296" s="8" t="s">
        <v>4994</v>
      </c>
      <c r="D296" s="8" t="s">
        <v>6735</v>
      </c>
      <c r="E296" s="8" t="s">
        <v>7767</v>
      </c>
    </row>
    <row r="297" spans="1:5" ht="15.75" customHeight="1" x14ac:dyDescent="0.3">
      <c r="A297" s="10" t="s">
        <v>333</v>
      </c>
      <c r="B297" s="10" t="s">
        <v>2668</v>
      </c>
      <c r="C297" s="8" t="s">
        <v>4995</v>
      </c>
      <c r="D297" s="8" t="s">
        <v>6928</v>
      </c>
      <c r="E297" s="8" t="s">
        <v>7739</v>
      </c>
    </row>
    <row r="298" spans="1:5" ht="15.75" customHeight="1" x14ac:dyDescent="0.3">
      <c r="A298" s="10" t="s">
        <v>334</v>
      </c>
      <c r="B298" s="10" t="s">
        <v>2669</v>
      </c>
      <c r="C298" s="8" t="s">
        <v>4996</v>
      </c>
      <c r="D298" s="8" t="s">
        <v>6929</v>
      </c>
      <c r="E298" s="8" t="s">
        <v>7739</v>
      </c>
    </row>
    <row r="299" spans="1:5" ht="15.75" customHeight="1" x14ac:dyDescent="0.3">
      <c r="A299" s="10" t="s">
        <v>335</v>
      </c>
      <c r="B299" s="10" t="s">
        <v>2670</v>
      </c>
      <c r="C299" s="8" t="s">
        <v>4997</v>
      </c>
      <c r="D299" s="8" t="s">
        <v>6903</v>
      </c>
      <c r="E299" s="8" t="s">
        <v>7765</v>
      </c>
    </row>
    <row r="300" spans="1:5" ht="15.75" customHeight="1" x14ac:dyDescent="0.3">
      <c r="A300" s="10" t="s">
        <v>336</v>
      </c>
      <c r="B300" s="10" t="s">
        <v>2671</v>
      </c>
      <c r="C300" s="8" t="s">
        <v>4998</v>
      </c>
      <c r="D300" s="8" t="s">
        <v>6930</v>
      </c>
      <c r="E300" s="8" t="s">
        <v>7738</v>
      </c>
    </row>
    <row r="301" spans="1:5" ht="15.75" customHeight="1" x14ac:dyDescent="0.3">
      <c r="A301" s="10" t="s">
        <v>337</v>
      </c>
      <c r="B301" s="10" t="s">
        <v>2672</v>
      </c>
      <c r="C301" s="8" t="s">
        <v>4999</v>
      </c>
      <c r="D301" s="8" t="s">
        <v>6931</v>
      </c>
      <c r="E301" s="8" t="s">
        <v>7739</v>
      </c>
    </row>
    <row r="302" spans="1:5" ht="15.75" customHeight="1" x14ac:dyDescent="0.3">
      <c r="A302" s="10" t="s">
        <v>338</v>
      </c>
      <c r="B302" s="10" t="s">
        <v>2673</v>
      </c>
      <c r="C302" s="8" t="s">
        <v>4945</v>
      </c>
      <c r="D302" s="8" t="s">
        <v>6932</v>
      </c>
      <c r="E302" s="8" t="s">
        <v>7739</v>
      </c>
    </row>
    <row r="303" spans="1:5" ht="15.75" customHeight="1" x14ac:dyDescent="0.3">
      <c r="A303" s="10" t="s">
        <v>339</v>
      </c>
      <c r="B303" s="10" t="s">
        <v>2674</v>
      </c>
      <c r="C303" s="8" t="s">
        <v>5000</v>
      </c>
      <c r="D303" s="8" t="s">
        <v>6784</v>
      </c>
      <c r="E303" s="8" t="s">
        <v>7739</v>
      </c>
    </row>
    <row r="304" spans="1:5" ht="15.75" customHeight="1" x14ac:dyDescent="0.3">
      <c r="A304" s="10" t="s">
        <v>340</v>
      </c>
      <c r="B304" s="10" t="s">
        <v>2675</v>
      </c>
      <c r="C304" s="8" t="s">
        <v>5001</v>
      </c>
      <c r="D304" s="8" t="s">
        <v>6933</v>
      </c>
      <c r="E304" s="8" t="s">
        <v>7745</v>
      </c>
    </row>
    <row r="305" spans="1:5" ht="15.75" customHeight="1" x14ac:dyDescent="0.3">
      <c r="A305" s="10" t="s">
        <v>341</v>
      </c>
      <c r="B305" s="10" t="s">
        <v>2676</v>
      </c>
      <c r="C305" s="8" t="s">
        <v>5002</v>
      </c>
      <c r="D305" s="8" t="s">
        <v>6934</v>
      </c>
      <c r="E305" s="8" t="s">
        <v>7739</v>
      </c>
    </row>
    <row r="306" spans="1:5" ht="15.75" customHeight="1" x14ac:dyDescent="0.3">
      <c r="A306" s="10" t="s">
        <v>342</v>
      </c>
      <c r="B306" s="10" t="s">
        <v>2677</v>
      </c>
      <c r="C306" s="8" t="s">
        <v>5003</v>
      </c>
      <c r="D306" s="8" t="s">
        <v>6935</v>
      </c>
      <c r="E306" s="8" t="s">
        <v>7739</v>
      </c>
    </row>
    <row r="307" spans="1:5" ht="15.75" customHeight="1" x14ac:dyDescent="0.3">
      <c r="A307" s="10" t="s">
        <v>343</v>
      </c>
      <c r="B307" s="10" t="s">
        <v>2678</v>
      </c>
      <c r="C307" s="8" t="s">
        <v>4942</v>
      </c>
      <c r="D307" s="8" t="s">
        <v>6863</v>
      </c>
      <c r="E307" s="8" t="s">
        <v>7760</v>
      </c>
    </row>
    <row r="308" spans="1:5" ht="15.75" customHeight="1" x14ac:dyDescent="0.3">
      <c r="A308" s="10" t="s">
        <v>344</v>
      </c>
      <c r="B308" s="10" t="s">
        <v>2679</v>
      </c>
      <c r="C308" s="8" t="s">
        <v>5004</v>
      </c>
      <c r="D308" s="8" t="s">
        <v>6770</v>
      </c>
      <c r="E308" s="8" t="s">
        <v>7739</v>
      </c>
    </row>
    <row r="309" spans="1:5" ht="15.75" customHeight="1" x14ac:dyDescent="0.3">
      <c r="A309" s="10" t="s">
        <v>345</v>
      </c>
      <c r="B309" s="10" t="s">
        <v>2680</v>
      </c>
      <c r="C309" s="8" t="s">
        <v>5005</v>
      </c>
      <c r="D309" s="8" t="s">
        <v>6908</v>
      </c>
      <c r="E309" s="8" t="s">
        <v>7755</v>
      </c>
    </row>
    <row r="310" spans="1:5" ht="15.75" customHeight="1" x14ac:dyDescent="0.3">
      <c r="A310" s="10" t="s">
        <v>346</v>
      </c>
      <c r="B310" s="10" t="s">
        <v>2681</v>
      </c>
      <c r="C310" s="8" t="s">
        <v>5006</v>
      </c>
      <c r="D310" s="8" t="s">
        <v>6936</v>
      </c>
      <c r="E310" s="8" t="s">
        <v>7739</v>
      </c>
    </row>
    <row r="311" spans="1:5" ht="15.75" customHeight="1" x14ac:dyDescent="0.3">
      <c r="A311" s="10" t="s">
        <v>347</v>
      </c>
      <c r="B311" s="10" t="s">
        <v>2682</v>
      </c>
      <c r="C311" s="8" t="s">
        <v>5007</v>
      </c>
      <c r="D311" s="8" t="s">
        <v>6937</v>
      </c>
      <c r="E311" s="8" t="s">
        <v>7739</v>
      </c>
    </row>
    <row r="312" spans="1:5" ht="15.75" customHeight="1" x14ac:dyDescent="0.3">
      <c r="A312" s="10" t="s">
        <v>348</v>
      </c>
      <c r="B312" s="10" t="s">
        <v>2683</v>
      </c>
      <c r="C312" s="8" t="s">
        <v>4777</v>
      </c>
      <c r="D312" s="8" t="s">
        <v>6786</v>
      </c>
      <c r="E312" s="8" t="s">
        <v>7750</v>
      </c>
    </row>
    <row r="313" spans="1:5" ht="15.75" customHeight="1" x14ac:dyDescent="0.3">
      <c r="A313" s="10" t="s">
        <v>349</v>
      </c>
      <c r="B313" s="10" t="s">
        <v>2684</v>
      </c>
      <c r="C313" s="8" t="s">
        <v>5008</v>
      </c>
      <c r="D313" s="8" t="s">
        <v>6938</v>
      </c>
      <c r="E313" s="8" t="s">
        <v>7756</v>
      </c>
    </row>
    <row r="314" spans="1:5" ht="15.75" customHeight="1" x14ac:dyDescent="0.3">
      <c r="A314" s="10" t="s">
        <v>350</v>
      </c>
      <c r="B314" s="10" t="s">
        <v>2685</v>
      </c>
      <c r="C314" s="8" t="s">
        <v>5009</v>
      </c>
      <c r="D314" s="8" t="s">
        <v>6824</v>
      </c>
      <c r="E314" s="8" t="s">
        <v>7775</v>
      </c>
    </row>
    <row r="315" spans="1:5" ht="15.75" customHeight="1" x14ac:dyDescent="0.3">
      <c r="A315" s="10" t="s">
        <v>351</v>
      </c>
      <c r="B315" s="10" t="s">
        <v>2686</v>
      </c>
      <c r="C315" s="8" t="s">
        <v>5010</v>
      </c>
      <c r="D315" s="8" t="s">
        <v>6939</v>
      </c>
      <c r="E315" s="8" t="s">
        <v>7753</v>
      </c>
    </row>
    <row r="316" spans="1:5" ht="15.75" customHeight="1" x14ac:dyDescent="0.3">
      <c r="A316" s="10" t="s">
        <v>352</v>
      </c>
      <c r="B316" s="10" t="s">
        <v>2687</v>
      </c>
      <c r="C316" s="8" t="s">
        <v>5011</v>
      </c>
      <c r="D316" s="8" t="s">
        <v>6940</v>
      </c>
      <c r="E316" s="8" t="s">
        <v>7744</v>
      </c>
    </row>
    <row r="317" spans="1:5" ht="15.75" customHeight="1" x14ac:dyDescent="0.3">
      <c r="A317" s="10" t="s">
        <v>353</v>
      </c>
      <c r="B317" s="10" t="s">
        <v>2688</v>
      </c>
      <c r="C317" s="8" t="s">
        <v>5012</v>
      </c>
      <c r="D317" s="8" t="s">
        <v>6856</v>
      </c>
      <c r="E317" s="8" t="s">
        <v>7739</v>
      </c>
    </row>
    <row r="318" spans="1:5" ht="15.75" customHeight="1" x14ac:dyDescent="0.3">
      <c r="A318" s="10" t="s">
        <v>354</v>
      </c>
      <c r="B318" s="10" t="s">
        <v>2689</v>
      </c>
      <c r="C318" s="8" t="s">
        <v>5013</v>
      </c>
      <c r="D318" s="8" t="s">
        <v>6731</v>
      </c>
      <c r="E318" s="8" t="s">
        <v>7739</v>
      </c>
    </row>
    <row r="319" spans="1:5" ht="15.75" customHeight="1" x14ac:dyDescent="0.3">
      <c r="A319" s="10" t="s">
        <v>355</v>
      </c>
      <c r="B319" s="10" t="s">
        <v>2690</v>
      </c>
      <c r="C319" s="8" t="s">
        <v>5014</v>
      </c>
      <c r="D319" s="8" t="s">
        <v>6941</v>
      </c>
      <c r="E319" s="8" t="s">
        <v>7739</v>
      </c>
    </row>
    <row r="320" spans="1:5" ht="15.75" customHeight="1" x14ac:dyDescent="0.3">
      <c r="A320" s="10" t="s">
        <v>356</v>
      </c>
      <c r="B320" s="10" t="s">
        <v>2691</v>
      </c>
      <c r="C320" s="8" t="s">
        <v>5015</v>
      </c>
      <c r="D320" s="8" t="s">
        <v>6908</v>
      </c>
      <c r="E320" s="8" t="s">
        <v>7744</v>
      </c>
    </row>
    <row r="321" spans="1:5" ht="15.75" customHeight="1" x14ac:dyDescent="0.3">
      <c r="A321" s="10" t="s">
        <v>357</v>
      </c>
      <c r="B321" s="10" t="s">
        <v>2692</v>
      </c>
      <c r="C321" s="8" t="s">
        <v>5016</v>
      </c>
      <c r="D321" s="8" t="s">
        <v>6942</v>
      </c>
      <c r="E321" s="8" t="s">
        <v>7764</v>
      </c>
    </row>
    <row r="322" spans="1:5" ht="15.75" customHeight="1" x14ac:dyDescent="0.3">
      <c r="A322" s="10" t="s">
        <v>358</v>
      </c>
      <c r="B322" s="10" t="s">
        <v>2693</v>
      </c>
      <c r="C322" s="8" t="s">
        <v>5017</v>
      </c>
      <c r="D322" s="8" t="s">
        <v>6943</v>
      </c>
      <c r="E322" s="8" t="s">
        <v>7739</v>
      </c>
    </row>
    <row r="323" spans="1:5" ht="15.75" customHeight="1" x14ac:dyDescent="0.3">
      <c r="A323" s="10" t="s">
        <v>359</v>
      </c>
      <c r="B323" s="10" t="s">
        <v>2694</v>
      </c>
      <c r="C323" s="8" t="s">
        <v>5018</v>
      </c>
      <c r="D323" s="8" t="s">
        <v>6824</v>
      </c>
      <c r="E323" s="8" t="s">
        <v>7781</v>
      </c>
    </row>
    <row r="324" spans="1:5" ht="15.75" customHeight="1" x14ac:dyDescent="0.3">
      <c r="A324" s="10" t="s">
        <v>360</v>
      </c>
      <c r="B324" s="10" t="s">
        <v>2695</v>
      </c>
      <c r="C324" s="8" t="s">
        <v>4982</v>
      </c>
      <c r="D324" s="8" t="s">
        <v>6906</v>
      </c>
      <c r="E324" s="8" t="s">
        <v>7772</v>
      </c>
    </row>
    <row r="325" spans="1:5" ht="15.75" customHeight="1" x14ac:dyDescent="0.3">
      <c r="A325" s="10" t="s">
        <v>361</v>
      </c>
      <c r="B325" s="10" t="s">
        <v>2696</v>
      </c>
      <c r="C325" s="8" t="s">
        <v>5019</v>
      </c>
      <c r="D325" s="8" t="s">
        <v>6835</v>
      </c>
      <c r="E325" s="8" t="s">
        <v>7739</v>
      </c>
    </row>
    <row r="326" spans="1:5" ht="15.75" customHeight="1" x14ac:dyDescent="0.3">
      <c r="A326" s="10" t="s">
        <v>362</v>
      </c>
      <c r="B326" s="10" t="s">
        <v>2697</v>
      </c>
      <c r="C326" s="8" t="s">
        <v>5020</v>
      </c>
      <c r="D326" s="8" t="s">
        <v>6944</v>
      </c>
      <c r="E326" s="8" t="s">
        <v>7739</v>
      </c>
    </row>
    <row r="327" spans="1:5" ht="15.75" customHeight="1" x14ac:dyDescent="0.3">
      <c r="A327" s="10" t="s">
        <v>363</v>
      </c>
      <c r="B327" s="10" t="s">
        <v>2698</v>
      </c>
      <c r="C327" s="8" t="s">
        <v>5021</v>
      </c>
      <c r="D327" s="8" t="s">
        <v>6886</v>
      </c>
      <c r="E327" s="8" t="s">
        <v>7782</v>
      </c>
    </row>
    <row r="328" spans="1:5" ht="15.75" customHeight="1" x14ac:dyDescent="0.3">
      <c r="A328" s="10" t="s">
        <v>364</v>
      </c>
      <c r="B328" s="10" t="s">
        <v>2699</v>
      </c>
      <c r="C328" s="8" t="s">
        <v>5022</v>
      </c>
      <c r="D328" s="8" t="s">
        <v>6759</v>
      </c>
      <c r="E328" s="8" t="s">
        <v>7739</v>
      </c>
    </row>
    <row r="329" spans="1:5" ht="15.75" customHeight="1" x14ac:dyDescent="0.3">
      <c r="A329" s="10" t="s">
        <v>365</v>
      </c>
      <c r="B329" s="10" t="s">
        <v>2700</v>
      </c>
      <c r="C329" s="8" t="s">
        <v>5023</v>
      </c>
      <c r="D329" s="8" t="s">
        <v>6757</v>
      </c>
      <c r="E329" s="8" t="s">
        <v>7739</v>
      </c>
    </row>
    <row r="330" spans="1:5" ht="15.75" customHeight="1" x14ac:dyDescent="0.3">
      <c r="A330" s="10" t="s">
        <v>366</v>
      </c>
      <c r="B330" s="10" t="s">
        <v>2701</v>
      </c>
      <c r="C330" s="8" t="s">
        <v>5024</v>
      </c>
      <c r="D330" s="8" t="s">
        <v>6888</v>
      </c>
      <c r="E330" s="8" t="s">
        <v>7739</v>
      </c>
    </row>
    <row r="331" spans="1:5" ht="15.75" customHeight="1" x14ac:dyDescent="0.3">
      <c r="A331" s="10" t="s">
        <v>367</v>
      </c>
      <c r="B331" s="10" t="s">
        <v>2702</v>
      </c>
      <c r="C331" s="8" t="s">
        <v>5025</v>
      </c>
      <c r="D331" s="8" t="s">
        <v>6945</v>
      </c>
      <c r="E331" s="8" t="s">
        <v>7739</v>
      </c>
    </row>
    <row r="332" spans="1:5" ht="15.75" customHeight="1" x14ac:dyDescent="0.3">
      <c r="A332" s="10" t="s">
        <v>368</v>
      </c>
      <c r="B332" s="10" t="s">
        <v>2703</v>
      </c>
      <c r="C332" s="8" t="s">
        <v>5026</v>
      </c>
      <c r="D332" s="8" t="s">
        <v>6946</v>
      </c>
      <c r="E332" s="8" t="s">
        <v>7765</v>
      </c>
    </row>
    <row r="333" spans="1:5" ht="15.75" customHeight="1" x14ac:dyDescent="0.3">
      <c r="A333" s="10" t="s">
        <v>369</v>
      </c>
      <c r="B333" s="10" t="s">
        <v>2704</v>
      </c>
      <c r="C333" s="8" t="s">
        <v>5027</v>
      </c>
      <c r="D333" s="8" t="s">
        <v>6908</v>
      </c>
      <c r="E333" s="8" t="s">
        <v>7744</v>
      </c>
    </row>
    <row r="334" spans="1:5" ht="15.75" customHeight="1" x14ac:dyDescent="0.3">
      <c r="A334" s="10" t="s">
        <v>370</v>
      </c>
      <c r="B334" s="10" t="s">
        <v>2705</v>
      </c>
      <c r="C334" s="8" t="s">
        <v>5028</v>
      </c>
      <c r="D334" s="8" t="s">
        <v>6947</v>
      </c>
      <c r="E334" s="8" t="s">
        <v>7772</v>
      </c>
    </row>
    <row r="335" spans="1:5" ht="15.75" customHeight="1" x14ac:dyDescent="0.3">
      <c r="A335" s="10" t="s">
        <v>371</v>
      </c>
      <c r="B335" s="10" t="s">
        <v>2706</v>
      </c>
      <c r="C335" s="8" t="s">
        <v>5029</v>
      </c>
      <c r="D335" s="8" t="s">
        <v>6948</v>
      </c>
      <c r="E335" s="8" t="s">
        <v>7767</v>
      </c>
    </row>
    <row r="336" spans="1:5" ht="15.75" customHeight="1" x14ac:dyDescent="0.3">
      <c r="A336" s="10" t="s">
        <v>372</v>
      </c>
      <c r="B336" s="10" t="s">
        <v>2707</v>
      </c>
      <c r="C336" s="8" t="s">
        <v>5030</v>
      </c>
      <c r="D336" s="8" t="s">
        <v>6949</v>
      </c>
      <c r="E336" s="8" t="s">
        <v>7739</v>
      </c>
    </row>
    <row r="337" spans="1:5" ht="15.75" customHeight="1" x14ac:dyDescent="0.3">
      <c r="A337" s="10" t="s">
        <v>373</v>
      </c>
      <c r="B337" s="10" t="s">
        <v>2708</v>
      </c>
      <c r="C337" s="8" t="s">
        <v>5031</v>
      </c>
      <c r="D337" s="8" t="s">
        <v>6950</v>
      </c>
      <c r="E337" s="8" t="s">
        <v>7762</v>
      </c>
    </row>
    <row r="338" spans="1:5" ht="15.75" customHeight="1" x14ac:dyDescent="0.3">
      <c r="A338" s="10" t="s">
        <v>374</v>
      </c>
      <c r="B338" s="10" t="s">
        <v>2709</v>
      </c>
      <c r="C338" s="8" t="s">
        <v>5032</v>
      </c>
      <c r="D338" s="8" t="s">
        <v>6951</v>
      </c>
      <c r="E338" s="8" t="s">
        <v>7739</v>
      </c>
    </row>
    <row r="339" spans="1:5" ht="15.75" customHeight="1" x14ac:dyDescent="0.3">
      <c r="A339" s="10" t="s">
        <v>375</v>
      </c>
      <c r="B339" s="10" t="s">
        <v>2710</v>
      </c>
      <c r="C339" s="8" t="s">
        <v>5033</v>
      </c>
      <c r="D339" s="8" t="s">
        <v>6817</v>
      </c>
      <c r="E339" s="8" t="s">
        <v>7754</v>
      </c>
    </row>
    <row r="340" spans="1:5" ht="15.75" customHeight="1" x14ac:dyDescent="0.3">
      <c r="A340" s="10" t="s">
        <v>376</v>
      </c>
      <c r="B340" s="10" t="s">
        <v>2711</v>
      </c>
      <c r="C340" s="8" t="s">
        <v>5034</v>
      </c>
      <c r="D340" s="8" t="s">
        <v>6847</v>
      </c>
      <c r="E340" s="8" t="s">
        <v>7739</v>
      </c>
    </row>
    <row r="341" spans="1:5" ht="15.75" customHeight="1" x14ac:dyDescent="0.3">
      <c r="A341" s="10" t="s">
        <v>377</v>
      </c>
      <c r="B341" s="10" t="s">
        <v>2712</v>
      </c>
      <c r="C341" s="8" t="s">
        <v>5035</v>
      </c>
      <c r="D341" s="8" t="s">
        <v>6952</v>
      </c>
      <c r="E341" s="8" t="s">
        <v>7762</v>
      </c>
    </row>
    <row r="342" spans="1:5" ht="15.75" customHeight="1" x14ac:dyDescent="0.3">
      <c r="A342" s="10" t="s">
        <v>378</v>
      </c>
      <c r="B342" s="10" t="s">
        <v>2713</v>
      </c>
      <c r="C342" s="8" t="s">
        <v>5036</v>
      </c>
      <c r="D342" s="8" t="s">
        <v>6953</v>
      </c>
      <c r="E342" s="8" t="s">
        <v>7762</v>
      </c>
    </row>
    <row r="343" spans="1:5" ht="15.75" customHeight="1" x14ac:dyDescent="0.3">
      <c r="A343" s="10" t="s">
        <v>379</v>
      </c>
      <c r="B343" s="10" t="s">
        <v>2714</v>
      </c>
      <c r="C343" s="8" t="s">
        <v>5037</v>
      </c>
      <c r="D343" s="8" t="s">
        <v>6954</v>
      </c>
      <c r="E343" s="8" t="s">
        <v>7739</v>
      </c>
    </row>
    <row r="344" spans="1:5" ht="15.75" customHeight="1" x14ac:dyDescent="0.3">
      <c r="A344" s="10" t="s">
        <v>380</v>
      </c>
      <c r="B344" s="10" t="s">
        <v>2715</v>
      </c>
      <c r="C344" s="8" t="s">
        <v>5038</v>
      </c>
      <c r="D344" s="8" t="s">
        <v>6795</v>
      </c>
      <c r="E344" s="8" t="s">
        <v>7739</v>
      </c>
    </row>
    <row r="345" spans="1:5" ht="15.75" customHeight="1" x14ac:dyDescent="0.3">
      <c r="A345" s="10" t="s">
        <v>381</v>
      </c>
      <c r="B345" s="10" t="s">
        <v>2716</v>
      </c>
      <c r="C345" s="8" t="s">
        <v>5039</v>
      </c>
      <c r="D345" s="8" t="s">
        <v>6955</v>
      </c>
      <c r="E345" s="8" t="s">
        <v>7739</v>
      </c>
    </row>
    <row r="346" spans="1:5" ht="15.75" customHeight="1" x14ac:dyDescent="0.3">
      <c r="A346" s="10" t="s">
        <v>382</v>
      </c>
      <c r="B346" s="10" t="s">
        <v>2717</v>
      </c>
      <c r="C346" s="8" t="s">
        <v>5040</v>
      </c>
      <c r="D346" s="8" t="s">
        <v>6891</v>
      </c>
      <c r="E346" s="8" t="s">
        <v>7739</v>
      </c>
    </row>
    <row r="347" spans="1:5" ht="15.75" customHeight="1" x14ac:dyDescent="0.3">
      <c r="A347" s="10" t="s">
        <v>383</v>
      </c>
      <c r="B347" s="10" t="s">
        <v>2718</v>
      </c>
      <c r="C347" s="8" t="s">
        <v>5041</v>
      </c>
      <c r="D347" s="8" t="s">
        <v>6882</v>
      </c>
      <c r="E347" s="8" t="s">
        <v>7739</v>
      </c>
    </row>
    <row r="348" spans="1:5" ht="15.75" customHeight="1" x14ac:dyDescent="0.3">
      <c r="A348" s="10" t="s">
        <v>384</v>
      </c>
      <c r="B348" s="10" t="s">
        <v>2719</v>
      </c>
      <c r="C348" s="8" t="s">
        <v>5042</v>
      </c>
      <c r="D348" s="8" t="s">
        <v>6956</v>
      </c>
      <c r="E348" s="8" t="s">
        <v>7739</v>
      </c>
    </row>
    <row r="349" spans="1:5" ht="15.75" customHeight="1" x14ac:dyDescent="0.3">
      <c r="A349" s="10" t="s">
        <v>385</v>
      </c>
      <c r="B349" s="10" t="s">
        <v>2720</v>
      </c>
      <c r="C349" s="8" t="s">
        <v>5043</v>
      </c>
      <c r="D349" s="8" t="s">
        <v>6957</v>
      </c>
      <c r="E349" s="8" t="s">
        <v>7739</v>
      </c>
    </row>
    <row r="350" spans="1:5" ht="15.75" customHeight="1" x14ac:dyDescent="0.3">
      <c r="A350" s="10" t="s">
        <v>386</v>
      </c>
      <c r="B350" s="10" t="s">
        <v>2721</v>
      </c>
      <c r="C350" s="8" t="s">
        <v>5044</v>
      </c>
      <c r="D350" s="8" t="s">
        <v>6908</v>
      </c>
      <c r="E350" s="8" t="s">
        <v>7762</v>
      </c>
    </row>
    <row r="351" spans="1:5" ht="15.75" customHeight="1" x14ac:dyDescent="0.3">
      <c r="A351" s="10" t="s">
        <v>387</v>
      </c>
      <c r="B351" s="10" t="s">
        <v>2722</v>
      </c>
      <c r="C351" s="8" t="s">
        <v>5045</v>
      </c>
      <c r="D351" s="8" t="s">
        <v>6958</v>
      </c>
      <c r="E351" s="8" t="s">
        <v>7760</v>
      </c>
    </row>
    <row r="352" spans="1:5" ht="15.75" customHeight="1" x14ac:dyDescent="0.3">
      <c r="A352" s="10" t="s">
        <v>388</v>
      </c>
      <c r="B352" s="10" t="s">
        <v>2723</v>
      </c>
      <c r="C352" s="8" t="s">
        <v>5046</v>
      </c>
      <c r="D352" s="8" t="s">
        <v>6959</v>
      </c>
      <c r="E352" s="8" t="s">
        <v>7745</v>
      </c>
    </row>
    <row r="353" spans="1:5" ht="15.75" customHeight="1" x14ac:dyDescent="0.3">
      <c r="A353" s="10" t="s">
        <v>389</v>
      </c>
      <c r="B353" s="10" t="s">
        <v>2724</v>
      </c>
      <c r="C353" s="8" t="s">
        <v>5047</v>
      </c>
      <c r="D353" s="8" t="s">
        <v>6960</v>
      </c>
      <c r="E353" s="8" t="s">
        <v>7756</v>
      </c>
    </row>
    <row r="354" spans="1:5" ht="15.75" customHeight="1" x14ac:dyDescent="0.3">
      <c r="A354" s="10" t="s">
        <v>390</v>
      </c>
      <c r="B354" s="10" t="s">
        <v>2725</v>
      </c>
      <c r="C354" s="8" t="s">
        <v>4787</v>
      </c>
      <c r="D354" s="8" t="s">
        <v>6961</v>
      </c>
      <c r="E354" s="8" t="s">
        <v>7739</v>
      </c>
    </row>
    <row r="355" spans="1:5" ht="15.75" customHeight="1" x14ac:dyDescent="0.3">
      <c r="A355" s="10" t="s">
        <v>391</v>
      </c>
      <c r="B355" s="10" t="s">
        <v>2726</v>
      </c>
      <c r="C355" s="8" t="s">
        <v>5048</v>
      </c>
      <c r="D355" s="8" t="s">
        <v>6962</v>
      </c>
      <c r="E355" s="8" t="s">
        <v>7739</v>
      </c>
    </row>
    <row r="356" spans="1:5" ht="15.75" customHeight="1" x14ac:dyDescent="0.3">
      <c r="A356" s="10" t="s">
        <v>392</v>
      </c>
      <c r="B356" s="10" t="s">
        <v>2727</v>
      </c>
      <c r="C356" s="8" t="s">
        <v>5049</v>
      </c>
      <c r="D356" s="8" t="s">
        <v>6963</v>
      </c>
      <c r="E356" s="8" t="s">
        <v>7739</v>
      </c>
    </row>
    <row r="357" spans="1:5" ht="15.75" customHeight="1" x14ac:dyDescent="0.3">
      <c r="A357" s="10" t="s">
        <v>393</v>
      </c>
      <c r="B357" s="10" t="s">
        <v>2728</v>
      </c>
      <c r="C357" s="8" t="s">
        <v>5050</v>
      </c>
      <c r="D357" s="8" t="s">
        <v>6964</v>
      </c>
      <c r="E357" s="8" t="s">
        <v>7739</v>
      </c>
    </row>
    <row r="358" spans="1:5" ht="15.75" customHeight="1" x14ac:dyDescent="0.3">
      <c r="A358" s="10" t="s">
        <v>394</v>
      </c>
      <c r="B358" s="10" t="s">
        <v>2729</v>
      </c>
      <c r="C358" s="8" t="s">
        <v>5051</v>
      </c>
      <c r="D358" s="8" t="s">
        <v>6965</v>
      </c>
      <c r="E358" s="8" t="s">
        <v>7739</v>
      </c>
    </row>
    <row r="359" spans="1:5" ht="15.75" customHeight="1" x14ac:dyDescent="0.3">
      <c r="A359" s="10" t="s">
        <v>395</v>
      </c>
      <c r="B359" s="10" t="s">
        <v>2730</v>
      </c>
      <c r="C359" s="8" t="s">
        <v>5052</v>
      </c>
      <c r="D359" s="8" t="s">
        <v>6966</v>
      </c>
      <c r="E359" s="8" t="s">
        <v>7739</v>
      </c>
    </row>
    <row r="360" spans="1:5" ht="15.75" customHeight="1" x14ac:dyDescent="0.3">
      <c r="A360" s="10" t="s">
        <v>396</v>
      </c>
      <c r="B360" s="10" t="s">
        <v>2731</v>
      </c>
      <c r="C360" s="8" t="s">
        <v>5053</v>
      </c>
      <c r="D360" s="8" t="s">
        <v>6967</v>
      </c>
      <c r="E360" s="8" t="s">
        <v>7739</v>
      </c>
    </row>
    <row r="361" spans="1:5" ht="15.75" customHeight="1" x14ac:dyDescent="0.3">
      <c r="A361" s="10" t="s">
        <v>397</v>
      </c>
      <c r="B361" s="10" t="s">
        <v>2732</v>
      </c>
      <c r="C361" s="8" t="s">
        <v>4894</v>
      </c>
      <c r="D361" s="8" t="s">
        <v>6884</v>
      </c>
      <c r="E361" s="8" t="s">
        <v>7739</v>
      </c>
    </row>
    <row r="362" spans="1:5" ht="15.75" customHeight="1" x14ac:dyDescent="0.3">
      <c r="A362" s="10" t="s">
        <v>398</v>
      </c>
      <c r="B362" s="10" t="s">
        <v>2733</v>
      </c>
      <c r="C362" s="8" t="s">
        <v>5054</v>
      </c>
      <c r="D362" s="8" t="s">
        <v>6968</v>
      </c>
      <c r="E362" s="8" t="s">
        <v>7739</v>
      </c>
    </row>
    <row r="363" spans="1:5" ht="15.75" customHeight="1" x14ac:dyDescent="0.3">
      <c r="A363" s="10" t="s">
        <v>399</v>
      </c>
      <c r="B363" s="10" t="s">
        <v>2734</v>
      </c>
      <c r="C363" s="8" t="s">
        <v>5055</v>
      </c>
      <c r="D363" s="8" t="s">
        <v>6771</v>
      </c>
      <c r="E363" s="8" t="s">
        <v>7739</v>
      </c>
    </row>
    <row r="364" spans="1:5" ht="15.75" customHeight="1" x14ac:dyDescent="0.3">
      <c r="A364" s="10" t="s">
        <v>400</v>
      </c>
      <c r="B364" s="10" t="s">
        <v>2735</v>
      </c>
      <c r="C364" s="8" t="s">
        <v>5056</v>
      </c>
      <c r="D364" s="8" t="s">
        <v>6797</v>
      </c>
      <c r="E364" s="8" t="s">
        <v>7752</v>
      </c>
    </row>
    <row r="365" spans="1:5" ht="15.75" customHeight="1" x14ac:dyDescent="0.3">
      <c r="A365" s="10" t="s">
        <v>401</v>
      </c>
      <c r="B365" s="10" t="s">
        <v>2736</v>
      </c>
      <c r="C365" s="8" t="s">
        <v>5057</v>
      </c>
      <c r="D365" s="8" t="s">
        <v>6969</v>
      </c>
      <c r="E365" s="8" t="s">
        <v>7744</v>
      </c>
    </row>
    <row r="366" spans="1:5" ht="15.75" customHeight="1" x14ac:dyDescent="0.3">
      <c r="A366" s="10" t="s">
        <v>402</v>
      </c>
      <c r="B366" s="10" t="s">
        <v>2737</v>
      </c>
      <c r="C366" s="8" t="s">
        <v>5058</v>
      </c>
      <c r="D366" s="8" t="s">
        <v>6970</v>
      </c>
      <c r="E366" s="8" t="s">
        <v>7739</v>
      </c>
    </row>
    <row r="367" spans="1:5" ht="15.75" customHeight="1" x14ac:dyDescent="0.3">
      <c r="A367" s="10" t="s">
        <v>403</v>
      </c>
      <c r="B367" s="10" t="s">
        <v>2738</v>
      </c>
      <c r="C367" s="8" t="s">
        <v>5059</v>
      </c>
      <c r="D367" s="8" t="s">
        <v>6971</v>
      </c>
      <c r="E367" s="8" t="s">
        <v>7759</v>
      </c>
    </row>
    <row r="368" spans="1:5" ht="15.75" customHeight="1" x14ac:dyDescent="0.3">
      <c r="A368" s="10" t="s">
        <v>404</v>
      </c>
      <c r="B368" s="10" t="s">
        <v>2739</v>
      </c>
      <c r="C368" s="8" t="s">
        <v>5060</v>
      </c>
      <c r="D368" s="8" t="s">
        <v>6972</v>
      </c>
      <c r="E368" s="8" t="s">
        <v>7755</v>
      </c>
    </row>
    <row r="369" spans="1:5" ht="15.75" customHeight="1" x14ac:dyDescent="0.3">
      <c r="A369" s="10" t="s">
        <v>405</v>
      </c>
      <c r="B369" s="10" t="s">
        <v>2740</v>
      </c>
      <c r="C369" s="8" t="s">
        <v>5061</v>
      </c>
      <c r="D369" s="8" t="s">
        <v>6973</v>
      </c>
      <c r="E369" s="8" t="s">
        <v>7739</v>
      </c>
    </row>
    <row r="370" spans="1:5" ht="15.75" customHeight="1" x14ac:dyDescent="0.3">
      <c r="A370" s="10" t="s">
        <v>406</v>
      </c>
      <c r="B370" s="10" t="s">
        <v>2741</v>
      </c>
      <c r="C370" s="8" t="s">
        <v>5062</v>
      </c>
      <c r="D370" s="8" t="s">
        <v>6974</v>
      </c>
      <c r="E370" s="8" t="s">
        <v>7762</v>
      </c>
    </row>
    <row r="371" spans="1:5" ht="15.75" customHeight="1" x14ac:dyDescent="0.3">
      <c r="A371" s="10" t="s">
        <v>407</v>
      </c>
      <c r="B371" s="10" t="s">
        <v>2742</v>
      </c>
      <c r="C371" s="8" t="s">
        <v>5063</v>
      </c>
      <c r="D371" s="8" t="s">
        <v>6975</v>
      </c>
      <c r="E371" s="8" t="s">
        <v>7739</v>
      </c>
    </row>
    <row r="372" spans="1:5" ht="15.75" customHeight="1" x14ac:dyDescent="0.3">
      <c r="A372" s="10" t="s">
        <v>408</v>
      </c>
      <c r="B372" s="10" t="s">
        <v>2743</v>
      </c>
      <c r="C372" s="8" t="s">
        <v>5064</v>
      </c>
      <c r="D372" s="8" t="s">
        <v>6976</v>
      </c>
      <c r="E372" s="8" t="s">
        <v>7759</v>
      </c>
    </row>
    <row r="373" spans="1:5" ht="15.75" customHeight="1" x14ac:dyDescent="0.3">
      <c r="A373" s="10" t="s">
        <v>409</v>
      </c>
      <c r="B373" s="10" t="s">
        <v>2744</v>
      </c>
      <c r="C373" s="8" t="s">
        <v>5065</v>
      </c>
      <c r="D373" s="8" t="s">
        <v>6828</v>
      </c>
      <c r="E373" s="8" t="s">
        <v>7739</v>
      </c>
    </row>
    <row r="374" spans="1:5" ht="15.75" customHeight="1" x14ac:dyDescent="0.3">
      <c r="A374" s="10" t="s">
        <v>410</v>
      </c>
      <c r="B374" s="10" t="s">
        <v>2745</v>
      </c>
      <c r="C374" s="8" t="s">
        <v>5066</v>
      </c>
      <c r="D374" s="8" t="s">
        <v>6977</v>
      </c>
      <c r="E374" s="8" t="s">
        <v>7753</v>
      </c>
    </row>
    <row r="375" spans="1:5" ht="15.75" customHeight="1" x14ac:dyDescent="0.3">
      <c r="A375" s="10" t="s">
        <v>411</v>
      </c>
      <c r="B375" s="10" t="s">
        <v>2746</v>
      </c>
      <c r="C375" s="8" t="s">
        <v>5067</v>
      </c>
      <c r="D375" s="8" t="s">
        <v>6885</v>
      </c>
      <c r="E375" s="8" t="s">
        <v>7739</v>
      </c>
    </row>
    <row r="376" spans="1:5" ht="15.75" customHeight="1" x14ac:dyDescent="0.3">
      <c r="A376" s="10" t="s">
        <v>412</v>
      </c>
      <c r="B376" s="10" t="s">
        <v>2747</v>
      </c>
      <c r="C376" s="8" t="s">
        <v>5068</v>
      </c>
      <c r="D376" s="8" t="s">
        <v>6978</v>
      </c>
      <c r="E376" s="8" t="s">
        <v>7768</v>
      </c>
    </row>
    <row r="377" spans="1:5" ht="15.75" customHeight="1" x14ac:dyDescent="0.3">
      <c r="A377" s="10" t="s">
        <v>413</v>
      </c>
      <c r="B377" s="10" t="s">
        <v>2748</v>
      </c>
      <c r="C377" s="8" t="s">
        <v>5069</v>
      </c>
      <c r="D377" s="8" t="s">
        <v>6979</v>
      </c>
      <c r="E377" s="8" t="s">
        <v>7739</v>
      </c>
    </row>
    <row r="378" spans="1:5" ht="15.75" customHeight="1" x14ac:dyDescent="0.3">
      <c r="A378" s="10" t="s">
        <v>414</v>
      </c>
      <c r="B378" s="10" t="s">
        <v>2749</v>
      </c>
      <c r="C378" s="8" t="s">
        <v>5070</v>
      </c>
      <c r="D378" s="8" t="s">
        <v>6835</v>
      </c>
      <c r="E378" s="8" t="s">
        <v>7739</v>
      </c>
    </row>
    <row r="379" spans="1:5" ht="15.75" customHeight="1" x14ac:dyDescent="0.3">
      <c r="A379" s="10" t="s">
        <v>415</v>
      </c>
      <c r="B379" s="10" t="s">
        <v>2750</v>
      </c>
      <c r="C379" s="8" t="s">
        <v>5071</v>
      </c>
      <c r="D379" s="8" t="s">
        <v>6980</v>
      </c>
      <c r="E379" s="8" t="s">
        <v>7770</v>
      </c>
    </row>
    <row r="380" spans="1:5" ht="15.75" customHeight="1" x14ac:dyDescent="0.3">
      <c r="A380" s="10" t="s">
        <v>416</v>
      </c>
      <c r="B380" s="10" t="s">
        <v>2751</v>
      </c>
      <c r="C380" s="8" t="s">
        <v>5072</v>
      </c>
      <c r="D380" s="8" t="s">
        <v>6867</v>
      </c>
      <c r="E380" s="8" t="s">
        <v>7739</v>
      </c>
    </row>
    <row r="381" spans="1:5" ht="15.75" customHeight="1" x14ac:dyDescent="0.3">
      <c r="A381" s="10" t="s">
        <v>417</v>
      </c>
      <c r="B381" s="10" t="s">
        <v>2752</v>
      </c>
      <c r="C381" s="8" t="s">
        <v>5073</v>
      </c>
      <c r="D381" s="8" t="s">
        <v>6981</v>
      </c>
      <c r="E381" s="8" t="s">
        <v>7739</v>
      </c>
    </row>
    <row r="382" spans="1:5" ht="15.75" customHeight="1" x14ac:dyDescent="0.3">
      <c r="A382" s="10" t="s">
        <v>418</v>
      </c>
      <c r="B382" s="10" t="s">
        <v>2753</v>
      </c>
      <c r="C382" s="8" t="s">
        <v>5074</v>
      </c>
      <c r="D382" s="8" t="s">
        <v>6822</v>
      </c>
      <c r="E382" s="8" t="s">
        <v>7777</v>
      </c>
    </row>
    <row r="383" spans="1:5" ht="15.75" customHeight="1" x14ac:dyDescent="0.3">
      <c r="A383" s="10" t="s">
        <v>419</v>
      </c>
      <c r="B383" s="10" t="s">
        <v>2754</v>
      </c>
      <c r="C383" s="8" t="s">
        <v>5075</v>
      </c>
      <c r="D383" s="8" t="s">
        <v>6718</v>
      </c>
      <c r="E383" s="8" t="s">
        <v>7739</v>
      </c>
    </row>
    <row r="384" spans="1:5" ht="15.75" customHeight="1" x14ac:dyDescent="0.3">
      <c r="A384" s="10" t="s">
        <v>420</v>
      </c>
      <c r="B384" s="10" t="s">
        <v>2755</v>
      </c>
      <c r="C384" s="8" t="s">
        <v>5076</v>
      </c>
      <c r="D384" s="8" t="s">
        <v>6893</v>
      </c>
      <c r="E384" s="8" t="s">
        <v>7739</v>
      </c>
    </row>
    <row r="385" spans="1:5" ht="15.75" customHeight="1" x14ac:dyDescent="0.3">
      <c r="A385" s="10" t="s">
        <v>421</v>
      </c>
      <c r="B385" s="10" t="s">
        <v>2756</v>
      </c>
      <c r="C385" s="8" t="s">
        <v>5077</v>
      </c>
      <c r="D385" s="8" t="s">
        <v>6780</v>
      </c>
      <c r="E385" s="8" t="s">
        <v>7739</v>
      </c>
    </row>
    <row r="386" spans="1:5" ht="15.75" customHeight="1" x14ac:dyDescent="0.3">
      <c r="A386" s="10" t="s">
        <v>422</v>
      </c>
      <c r="B386" s="10" t="s">
        <v>2757</v>
      </c>
      <c r="C386" s="8" t="s">
        <v>5078</v>
      </c>
      <c r="D386" s="8" t="s">
        <v>6759</v>
      </c>
      <c r="E386" s="8" t="s">
        <v>7751</v>
      </c>
    </row>
    <row r="387" spans="1:5" ht="15.75" customHeight="1" x14ac:dyDescent="0.3">
      <c r="A387" s="10" t="s">
        <v>423</v>
      </c>
      <c r="B387" s="10" t="s">
        <v>2758</v>
      </c>
      <c r="C387" s="8" t="s">
        <v>5079</v>
      </c>
      <c r="D387" s="8" t="s">
        <v>6982</v>
      </c>
      <c r="E387" s="8" t="s">
        <v>7738</v>
      </c>
    </row>
    <row r="388" spans="1:5" ht="15.75" customHeight="1" x14ac:dyDescent="0.3">
      <c r="A388" s="10" t="s">
        <v>424</v>
      </c>
      <c r="B388" s="10" t="s">
        <v>2759</v>
      </c>
      <c r="C388" s="8" t="s">
        <v>5080</v>
      </c>
      <c r="D388" s="8" t="s">
        <v>6983</v>
      </c>
      <c r="E388" s="8" t="s">
        <v>7739</v>
      </c>
    </row>
    <row r="389" spans="1:5" ht="15.75" customHeight="1" x14ac:dyDescent="0.3">
      <c r="A389" s="10" t="s">
        <v>425</v>
      </c>
      <c r="B389" s="10" t="s">
        <v>2760</v>
      </c>
      <c r="C389" s="8" t="s">
        <v>5081</v>
      </c>
      <c r="D389" s="8" t="s">
        <v>6835</v>
      </c>
      <c r="E389" s="8" t="s">
        <v>7750</v>
      </c>
    </row>
    <row r="390" spans="1:5" ht="15.75" customHeight="1" x14ac:dyDescent="0.3">
      <c r="A390" s="10" t="s">
        <v>426</v>
      </c>
      <c r="B390" s="10" t="s">
        <v>2761</v>
      </c>
      <c r="C390" s="8" t="s">
        <v>5082</v>
      </c>
      <c r="D390" s="8" t="s">
        <v>6937</v>
      </c>
      <c r="E390" s="8" t="s">
        <v>7739</v>
      </c>
    </row>
    <row r="391" spans="1:5" ht="15.75" customHeight="1" x14ac:dyDescent="0.3">
      <c r="A391" s="10" t="s">
        <v>427</v>
      </c>
      <c r="B391" s="10" t="s">
        <v>2762</v>
      </c>
      <c r="C391" s="8" t="s">
        <v>5083</v>
      </c>
      <c r="D391" s="8" t="s">
        <v>6984</v>
      </c>
      <c r="E391" s="8" t="s">
        <v>7740</v>
      </c>
    </row>
    <row r="392" spans="1:5" ht="15.75" customHeight="1" x14ac:dyDescent="0.3">
      <c r="A392" s="10" t="s">
        <v>428</v>
      </c>
      <c r="B392" s="10" t="s">
        <v>2763</v>
      </c>
      <c r="C392" s="8" t="s">
        <v>5084</v>
      </c>
      <c r="D392" s="8" t="s">
        <v>6985</v>
      </c>
      <c r="E392" s="8" t="s">
        <v>7739</v>
      </c>
    </row>
    <row r="393" spans="1:5" ht="15.75" customHeight="1" x14ac:dyDescent="0.3">
      <c r="A393" s="10" t="s">
        <v>429</v>
      </c>
      <c r="B393" s="10" t="s">
        <v>2764</v>
      </c>
      <c r="C393" s="8" t="s">
        <v>5085</v>
      </c>
      <c r="D393" s="8" t="s">
        <v>6746</v>
      </c>
      <c r="E393" s="8" t="s">
        <v>7739</v>
      </c>
    </row>
    <row r="394" spans="1:5" ht="15.75" customHeight="1" x14ac:dyDescent="0.3">
      <c r="A394" s="10" t="s">
        <v>430</v>
      </c>
      <c r="B394" s="10" t="s">
        <v>2765</v>
      </c>
      <c r="C394" s="8" t="s">
        <v>5086</v>
      </c>
      <c r="D394" s="8" t="s">
        <v>6986</v>
      </c>
      <c r="E394" s="8" t="s">
        <v>7739</v>
      </c>
    </row>
    <row r="395" spans="1:5" ht="15.75" customHeight="1" x14ac:dyDescent="0.3">
      <c r="A395" s="10" t="s">
        <v>431</v>
      </c>
      <c r="B395" s="10" t="s">
        <v>2766</v>
      </c>
      <c r="C395" s="8" t="s">
        <v>4911</v>
      </c>
      <c r="D395" s="8" t="s">
        <v>6987</v>
      </c>
      <c r="E395" s="8" t="s">
        <v>7739</v>
      </c>
    </row>
    <row r="396" spans="1:5" ht="15.75" customHeight="1" x14ac:dyDescent="0.3">
      <c r="A396" s="10" t="s">
        <v>432</v>
      </c>
      <c r="B396" s="10" t="s">
        <v>2767</v>
      </c>
      <c r="C396" s="8" t="s">
        <v>5087</v>
      </c>
      <c r="D396" s="8" t="s">
        <v>6988</v>
      </c>
      <c r="E396" s="8" t="s">
        <v>7739</v>
      </c>
    </row>
    <row r="397" spans="1:5" ht="15.75" customHeight="1" x14ac:dyDescent="0.3">
      <c r="A397" s="10" t="s">
        <v>433</v>
      </c>
      <c r="B397" s="10" t="s">
        <v>2768</v>
      </c>
      <c r="C397" s="8" t="s">
        <v>5088</v>
      </c>
      <c r="D397" s="8" t="s">
        <v>6795</v>
      </c>
      <c r="E397" s="8" t="s">
        <v>7754</v>
      </c>
    </row>
    <row r="398" spans="1:5" ht="15.75" customHeight="1" x14ac:dyDescent="0.3">
      <c r="A398" s="10" t="s">
        <v>434</v>
      </c>
      <c r="B398" s="10" t="s">
        <v>2769</v>
      </c>
      <c r="C398" s="8" t="s">
        <v>5089</v>
      </c>
      <c r="D398" s="8" t="s">
        <v>6989</v>
      </c>
      <c r="E398" s="8" t="s">
        <v>7739</v>
      </c>
    </row>
    <row r="399" spans="1:5" ht="15.75" customHeight="1" x14ac:dyDescent="0.3">
      <c r="A399" s="10" t="s">
        <v>435</v>
      </c>
      <c r="B399" s="10" t="s">
        <v>2770</v>
      </c>
      <c r="C399" s="8" t="s">
        <v>5090</v>
      </c>
      <c r="D399" s="8" t="s">
        <v>6899</v>
      </c>
      <c r="E399" s="8" t="s">
        <v>7739</v>
      </c>
    </row>
    <row r="400" spans="1:5" ht="15.75" customHeight="1" x14ac:dyDescent="0.3">
      <c r="A400" s="10" t="s">
        <v>436</v>
      </c>
      <c r="B400" s="10" t="s">
        <v>2771</v>
      </c>
      <c r="C400" s="8" t="s">
        <v>5091</v>
      </c>
      <c r="D400" s="8" t="s">
        <v>6788</v>
      </c>
      <c r="E400" s="8" t="s">
        <v>7739</v>
      </c>
    </row>
    <row r="401" spans="1:5" ht="15.75" customHeight="1" x14ac:dyDescent="0.3">
      <c r="A401" s="10" t="s">
        <v>437</v>
      </c>
      <c r="B401" s="10" t="s">
        <v>2772</v>
      </c>
      <c r="C401" s="8" t="s">
        <v>5092</v>
      </c>
      <c r="D401" s="8" t="s">
        <v>6817</v>
      </c>
      <c r="E401" s="8" t="s">
        <v>7744</v>
      </c>
    </row>
    <row r="402" spans="1:5" ht="15.75" customHeight="1" x14ac:dyDescent="0.3">
      <c r="A402" s="10" t="s">
        <v>438</v>
      </c>
      <c r="B402" s="10" t="s">
        <v>2773</v>
      </c>
      <c r="C402" s="8" t="s">
        <v>5093</v>
      </c>
      <c r="D402" s="8" t="s">
        <v>6990</v>
      </c>
      <c r="E402" s="8" t="s">
        <v>7739</v>
      </c>
    </row>
    <row r="403" spans="1:5" ht="15.75" customHeight="1" x14ac:dyDescent="0.3">
      <c r="A403" s="10" t="s">
        <v>439</v>
      </c>
      <c r="B403" s="10" t="s">
        <v>2774</v>
      </c>
      <c r="C403" s="8" t="s">
        <v>5094</v>
      </c>
      <c r="D403" s="8" t="s">
        <v>6863</v>
      </c>
      <c r="E403" s="8" t="s">
        <v>7777</v>
      </c>
    </row>
    <row r="404" spans="1:5" ht="15.75" customHeight="1" x14ac:dyDescent="0.3">
      <c r="A404" s="10" t="s">
        <v>440</v>
      </c>
      <c r="B404" s="10" t="s">
        <v>2775</v>
      </c>
      <c r="C404" s="8" t="s">
        <v>5095</v>
      </c>
      <c r="D404" s="8" t="s">
        <v>6991</v>
      </c>
      <c r="E404" s="8" t="s">
        <v>7783</v>
      </c>
    </row>
    <row r="405" spans="1:5" ht="15.75" customHeight="1" x14ac:dyDescent="0.3">
      <c r="A405" s="10" t="s">
        <v>441</v>
      </c>
      <c r="B405" s="10" t="s">
        <v>2776</v>
      </c>
      <c r="C405" s="8" t="s">
        <v>5096</v>
      </c>
      <c r="D405" s="8" t="s">
        <v>6871</v>
      </c>
      <c r="E405" s="8" t="s">
        <v>7772</v>
      </c>
    </row>
    <row r="406" spans="1:5" ht="15.75" customHeight="1" x14ac:dyDescent="0.3">
      <c r="A406" s="10" t="s">
        <v>442</v>
      </c>
      <c r="B406" s="10" t="s">
        <v>2777</v>
      </c>
      <c r="C406" s="8" t="s">
        <v>5097</v>
      </c>
      <c r="D406" s="8" t="s">
        <v>6992</v>
      </c>
      <c r="E406" s="8" t="s">
        <v>7739</v>
      </c>
    </row>
    <row r="407" spans="1:5" ht="15.75" customHeight="1" x14ac:dyDescent="0.3">
      <c r="A407" s="10" t="s">
        <v>443</v>
      </c>
      <c r="B407" s="10" t="s">
        <v>2778</v>
      </c>
      <c r="C407" s="8" t="s">
        <v>5098</v>
      </c>
      <c r="D407" s="8" t="s">
        <v>6871</v>
      </c>
      <c r="E407" s="8" t="s">
        <v>7751</v>
      </c>
    </row>
    <row r="408" spans="1:5" ht="15.75" customHeight="1" x14ac:dyDescent="0.3">
      <c r="A408" s="10" t="s">
        <v>444</v>
      </c>
      <c r="B408" s="10" t="s">
        <v>2779</v>
      </c>
      <c r="C408" s="8" t="s">
        <v>5099</v>
      </c>
      <c r="D408" s="8" t="s">
        <v>6993</v>
      </c>
      <c r="E408" s="8" t="s">
        <v>7739</v>
      </c>
    </row>
    <row r="409" spans="1:5" ht="15.75" customHeight="1" x14ac:dyDescent="0.3">
      <c r="A409" s="10" t="s">
        <v>445</v>
      </c>
      <c r="B409" s="10" t="s">
        <v>2780</v>
      </c>
      <c r="C409" s="8" t="s">
        <v>5100</v>
      </c>
      <c r="D409" s="8" t="s">
        <v>6720</v>
      </c>
      <c r="E409" s="8" t="s">
        <v>7751</v>
      </c>
    </row>
    <row r="410" spans="1:5" ht="15.75" customHeight="1" x14ac:dyDescent="0.3">
      <c r="A410" s="10" t="s">
        <v>446</v>
      </c>
      <c r="B410" s="10" t="s">
        <v>2781</v>
      </c>
      <c r="C410" s="8" t="s">
        <v>5101</v>
      </c>
      <c r="D410" s="8" t="s">
        <v>6757</v>
      </c>
      <c r="E410" s="8" t="s">
        <v>7751</v>
      </c>
    </row>
    <row r="411" spans="1:5" ht="15.75" customHeight="1" x14ac:dyDescent="0.3">
      <c r="A411" s="10" t="s">
        <v>447</v>
      </c>
      <c r="B411" s="10" t="s">
        <v>2782</v>
      </c>
      <c r="C411" s="8" t="s">
        <v>5102</v>
      </c>
      <c r="D411" s="8" t="s">
        <v>6755</v>
      </c>
      <c r="E411" s="8" t="s">
        <v>7739</v>
      </c>
    </row>
    <row r="412" spans="1:5" ht="15.75" customHeight="1" x14ac:dyDescent="0.3">
      <c r="A412" s="10" t="s">
        <v>448</v>
      </c>
      <c r="B412" s="10" t="s">
        <v>2783</v>
      </c>
      <c r="C412" s="8" t="s">
        <v>5103</v>
      </c>
      <c r="D412" s="8" t="s">
        <v>6994</v>
      </c>
      <c r="E412" s="8" t="s">
        <v>7739</v>
      </c>
    </row>
    <row r="413" spans="1:5" ht="15.75" customHeight="1" x14ac:dyDescent="0.3">
      <c r="A413" s="10" t="s">
        <v>449</v>
      </c>
      <c r="B413" s="10" t="s">
        <v>2784</v>
      </c>
      <c r="C413" s="8" t="s">
        <v>5104</v>
      </c>
      <c r="D413" s="8" t="s">
        <v>6871</v>
      </c>
      <c r="E413" s="8" t="s">
        <v>7739</v>
      </c>
    </row>
    <row r="414" spans="1:5" ht="15.75" customHeight="1" x14ac:dyDescent="0.3">
      <c r="A414" s="10" t="s">
        <v>450</v>
      </c>
      <c r="B414" s="10" t="s">
        <v>2785</v>
      </c>
      <c r="C414" s="8" t="s">
        <v>5105</v>
      </c>
      <c r="D414" s="8" t="s">
        <v>6995</v>
      </c>
      <c r="E414" s="8" t="s">
        <v>7762</v>
      </c>
    </row>
    <row r="415" spans="1:5" ht="15.75" customHeight="1" x14ac:dyDescent="0.3">
      <c r="A415" s="10" t="s">
        <v>451</v>
      </c>
      <c r="B415" s="10" t="s">
        <v>2786</v>
      </c>
      <c r="C415" s="8" t="s">
        <v>5106</v>
      </c>
      <c r="D415" s="8" t="s">
        <v>6996</v>
      </c>
      <c r="E415" s="8" t="s">
        <v>7739</v>
      </c>
    </row>
    <row r="416" spans="1:5" ht="15.75" customHeight="1" x14ac:dyDescent="0.3">
      <c r="A416" s="10" t="s">
        <v>452</v>
      </c>
      <c r="B416" s="10" t="s">
        <v>2787</v>
      </c>
      <c r="C416" s="8" t="s">
        <v>5107</v>
      </c>
      <c r="D416" s="8" t="s">
        <v>6997</v>
      </c>
      <c r="E416" s="8" t="s">
        <v>7739</v>
      </c>
    </row>
    <row r="417" spans="1:5" ht="15.75" customHeight="1" x14ac:dyDescent="0.3">
      <c r="A417" s="10" t="s">
        <v>453</v>
      </c>
      <c r="B417" s="10" t="s">
        <v>2788</v>
      </c>
      <c r="C417" s="8" t="s">
        <v>5108</v>
      </c>
      <c r="D417" s="8" t="s">
        <v>6718</v>
      </c>
      <c r="E417" s="8" t="s">
        <v>7739</v>
      </c>
    </row>
    <row r="418" spans="1:5" ht="15.75" customHeight="1" x14ac:dyDescent="0.3">
      <c r="A418" s="10" t="s">
        <v>454</v>
      </c>
      <c r="B418" s="10" t="s">
        <v>2789</v>
      </c>
      <c r="C418" s="8" t="s">
        <v>5109</v>
      </c>
      <c r="D418" s="8" t="s">
        <v>6947</v>
      </c>
      <c r="E418" s="8" t="s">
        <v>7739</v>
      </c>
    </row>
    <row r="419" spans="1:5" ht="15.75" customHeight="1" x14ac:dyDescent="0.3">
      <c r="A419" s="10" t="s">
        <v>455</v>
      </c>
      <c r="B419" s="10" t="s">
        <v>2790</v>
      </c>
      <c r="C419" s="8" t="s">
        <v>5110</v>
      </c>
      <c r="D419" s="8" t="s">
        <v>6891</v>
      </c>
      <c r="E419" s="8" t="s">
        <v>7739</v>
      </c>
    </row>
    <row r="420" spans="1:5" ht="15.75" customHeight="1" x14ac:dyDescent="0.3">
      <c r="A420" s="10" t="s">
        <v>456</v>
      </c>
      <c r="B420" s="10" t="s">
        <v>2791</v>
      </c>
      <c r="C420" s="8" t="s">
        <v>5111</v>
      </c>
      <c r="D420" s="8" t="s">
        <v>6998</v>
      </c>
      <c r="E420" s="8" t="s">
        <v>7784</v>
      </c>
    </row>
    <row r="421" spans="1:5" ht="15.75" customHeight="1" x14ac:dyDescent="0.3">
      <c r="A421" s="10" t="s">
        <v>457</v>
      </c>
      <c r="B421" s="10" t="s">
        <v>2792</v>
      </c>
      <c r="C421" s="8" t="s">
        <v>5112</v>
      </c>
      <c r="D421" s="8" t="s">
        <v>6999</v>
      </c>
      <c r="E421" s="8" t="s">
        <v>7753</v>
      </c>
    </row>
    <row r="422" spans="1:5" ht="15.75" customHeight="1" x14ac:dyDescent="0.3">
      <c r="A422" s="10" t="s">
        <v>458</v>
      </c>
      <c r="B422" s="10" t="s">
        <v>2793</v>
      </c>
      <c r="C422" s="8" t="s">
        <v>5113</v>
      </c>
      <c r="D422" s="8" t="s">
        <v>7000</v>
      </c>
      <c r="E422" s="8" t="s">
        <v>7744</v>
      </c>
    </row>
    <row r="423" spans="1:5" ht="15.75" customHeight="1" x14ac:dyDescent="0.3">
      <c r="A423" s="10" t="s">
        <v>459</v>
      </c>
      <c r="B423" s="10" t="s">
        <v>2794</v>
      </c>
      <c r="C423" s="8" t="s">
        <v>4817</v>
      </c>
      <c r="D423" s="8" t="s">
        <v>7001</v>
      </c>
      <c r="E423" s="8" t="s">
        <v>7739</v>
      </c>
    </row>
    <row r="424" spans="1:5" ht="15.75" customHeight="1" x14ac:dyDescent="0.3">
      <c r="A424" s="10" t="s">
        <v>460</v>
      </c>
      <c r="B424" s="10" t="s">
        <v>2795</v>
      </c>
      <c r="C424" s="8" t="s">
        <v>5114</v>
      </c>
      <c r="D424" s="8" t="s">
        <v>6803</v>
      </c>
      <c r="E424" s="8" t="s">
        <v>7739</v>
      </c>
    </row>
    <row r="425" spans="1:5" ht="15.75" customHeight="1" x14ac:dyDescent="0.3">
      <c r="A425" s="10" t="s">
        <v>461</v>
      </c>
      <c r="B425" s="10" t="s">
        <v>2796</v>
      </c>
      <c r="C425" s="8" t="s">
        <v>5115</v>
      </c>
      <c r="D425" s="8" t="s">
        <v>7002</v>
      </c>
      <c r="E425" s="8" t="s">
        <v>7739</v>
      </c>
    </row>
    <row r="426" spans="1:5" ht="15.75" customHeight="1" x14ac:dyDescent="0.3">
      <c r="A426" s="10" t="s">
        <v>462</v>
      </c>
      <c r="B426" s="10" t="s">
        <v>2797</v>
      </c>
      <c r="C426" s="8" t="s">
        <v>5116</v>
      </c>
      <c r="D426" s="8" t="s">
        <v>7003</v>
      </c>
      <c r="E426" s="8" t="s">
        <v>7739</v>
      </c>
    </row>
    <row r="427" spans="1:5" ht="15.75" customHeight="1" x14ac:dyDescent="0.3">
      <c r="A427" s="10" t="s">
        <v>463</v>
      </c>
      <c r="B427" s="10" t="s">
        <v>2798</v>
      </c>
      <c r="C427" s="8" t="s">
        <v>5117</v>
      </c>
      <c r="D427" s="8" t="s">
        <v>6876</v>
      </c>
      <c r="E427" s="8" t="s">
        <v>7739</v>
      </c>
    </row>
    <row r="428" spans="1:5" ht="15.75" customHeight="1" x14ac:dyDescent="0.3">
      <c r="A428" s="10" t="s">
        <v>464</v>
      </c>
      <c r="B428" s="10" t="s">
        <v>2799</v>
      </c>
      <c r="C428" s="8" t="s">
        <v>5118</v>
      </c>
      <c r="D428" s="8" t="s">
        <v>7004</v>
      </c>
      <c r="E428" s="8" t="s">
        <v>7756</v>
      </c>
    </row>
    <row r="429" spans="1:5" ht="15.75" customHeight="1" x14ac:dyDescent="0.3">
      <c r="A429" s="10" t="s">
        <v>465</v>
      </c>
      <c r="B429" s="10" t="s">
        <v>2800</v>
      </c>
      <c r="C429" s="8" t="s">
        <v>5119</v>
      </c>
      <c r="D429" s="8" t="s">
        <v>7005</v>
      </c>
      <c r="E429" s="8" t="s">
        <v>7739</v>
      </c>
    </row>
    <row r="430" spans="1:5" ht="15.75" customHeight="1" x14ac:dyDescent="0.3">
      <c r="A430" s="10" t="s">
        <v>466</v>
      </c>
      <c r="B430" s="10" t="s">
        <v>2801</v>
      </c>
      <c r="C430" s="8" t="s">
        <v>5120</v>
      </c>
      <c r="D430" s="8" t="s">
        <v>6728</v>
      </c>
      <c r="E430" s="8" t="s">
        <v>7739</v>
      </c>
    </row>
    <row r="431" spans="1:5" ht="15.75" customHeight="1" x14ac:dyDescent="0.3">
      <c r="A431" s="10" t="s">
        <v>467</v>
      </c>
      <c r="B431" s="10" t="s">
        <v>2802</v>
      </c>
      <c r="C431" s="8" t="s">
        <v>5121</v>
      </c>
      <c r="D431" s="8" t="s">
        <v>7006</v>
      </c>
      <c r="E431" s="8" t="s">
        <v>7744</v>
      </c>
    </row>
    <row r="432" spans="1:5" ht="15.75" customHeight="1" x14ac:dyDescent="0.3">
      <c r="A432" s="10" t="s">
        <v>468</v>
      </c>
      <c r="B432" s="10" t="s">
        <v>2803</v>
      </c>
      <c r="C432" s="8" t="s">
        <v>5122</v>
      </c>
      <c r="D432" s="8" t="s">
        <v>7007</v>
      </c>
      <c r="E432" s="8" t="s">
        <v>7744</v>
      </c>
    </row>
    <row r="433" spans="1:5" ht="15.75" customHeight="1" x14ac:dyDescent="0.3">
      <c r="A433" s="10" t="s">
        <v>469</v>
      </c>
      <c r="B433" s="10" t="s">
        <v>2804</v>
      </c>
      <c r="C433" s="8" t="s">
        <v>5123</v>
      </c>
      <c r="D433" s="8" t="s">
        <v>7008</v>
      </c>
      <c r="E433" s="8" t="s">
        <v>7739</v>
      </c>
    </row>
    <row r="434" spans="1:5" ht="15.75" customHeight="1" x14ac:dyDescent="0.3">
      <c r="A434" s="10" t="s">
        <v>470</v>
      </c>
      <c r="B434" s="10" t="s">
        <v>2805</v>
      </c>
      <c r="C434" s="8" t="s">
        <v>5124</v>
      </c>
      <c r="D434" s="8" t="s">
        <v>6993</v>
      </c>
      <c r="E434" s="8" t="s">
        <v>7739</v>
      </c>
    </row>
    <row r="435" spans="1:5" ht="15.75" customHeight="1" x14ac:dyDescent="0.3">
      <c r="A435" s="10" t="s">
        <v>471</v>
      </c>
      <c r="B435" s="10" t="s">
        <v>2806</v>
      </c>
      <c r="C435" s="8" t="s">
        <v>5125</v>
      </c>
      <c r="D435" s="8" t="s">
        <v>6788</v>
      </c>
      <c r="E435" s="8" t="s">
        <v>7739</v>
      </c>
    </row>
    <row r="436" spans="1:5" ht="15.75" customHeight="1" x14ac:dyDescent="0.3">
      <c r="A436" s="10" t="s">
        <v>472</v>
      </c>
      <c r="B436" s="10" t="s">
        <v>2807</v>
      </c>
      <c r="C436" s="8" t="s">
        <v>5126</v>
      </c>
      <c r="D436" s="8" t="s">
        <v>6793</v>
      </c>
      <c r="E436" s="8" t="s">
        <v>7738</v>
      </c>
    </row>
    <row r="437" spans="1:5" ht="15.75" customHeight="1" x14ac:dyDescent="0.3">
      <c r="A437" s="10" t="s">
        <v>473</v>
      </c>
      <c r="B437" s="10" t="s">
        <v>2808</v>
      </c>
      <c r="C437" s="8" t="s">
        <v>5127</v>
      </c>
      <c r="D437" s="8" t="s">
        <v>7009</v>
      </c>
      <c r="E437" s="8" t="s">
        <v>7739</v>
      </c>
    </row>
    <row r="438" spans="1:5" ht="15.75" customHeight="1" x14ac:dyDescent="0.3">
      <c r="A438" s="10" t="s">
        <v>474</v>
      </c>
      <c r="B438" s="10" t="s">
        <v>2809</v>
      </c>
      <c r="C438" s="8" t="s">
        <v>5128</v>
      </c>
      <c r="D438" s="8" t="s">
        <v>7010</v>
      </c>
      <c r="E438" s="8" t="s">
        <v>7771</v>
      </c>
    </row>
    <row r="439" spans="1:5" ht="15.75" customHeight="1" x14ac:dyDescent="0.3">
      <c r="A439" s="10" t="s">
        <v>475</v>
      </c>
      <c r="B439" s="10" t="s">
        <v>2810</v>
      </c>
      <c r="C439" s="8" t="s">
        <v>5129</v>
      </c>
      <c r="D439" s="8" t="s">
        <v>6970</v>
      </c>
      <c r="E439" s="8" t="s">
        <v>7739</v>
      </c>
    </row>
    <row r="440" spans="1:5" ht="15.75" customHeight="1" x14ac:dyDescent="0.3">
      <c r="A440" s="10" t="s">
        <v>476</v>
      </c>
      <c r="B440" s="10" t="s">
        <v>2811</v>
      </c>
      <c r="C440" s="8" t="s">
        <v>5130</v>
      </c>
      <c r="D440" s="8" t="s">
        <v>6782</v>
      </c>
      <c r="E440" s="8" t="s">
        <v>7751</v>
      </c>
    </row>
    <row r="441" spans="1:5" ht="15.75" customHeight="1" x14ac:dyDescent="0.3">
      <c r="A441" s="10" t="s">
        <v>477</v>
      </c>
      <c r="B441" s="10" t="s">
        <v>2812</v>
      </c>
      <c r="C441" s="8" t="s">
        <v>5131</v>
      </c>
      <c r="D441" s="8" t="s">
        <v>7011</v>
      </c>
      <c r="E441" s="8" t="s">
        <v>7739</v>
      </c>
    </row>
    <row r="442" spans="1:5" ht="15.75" customHeight="1" x14ac:dyDescent="0.3">
      <c r="A442" s="10" t="s">
        <v>478</v>
      </c>
      <c r="B442" s="10" t="s">
        <v>2813</v>
      </c>
      <c r="C442" s="8" t="s">
        <v>5132</v>
      </c>
      <c r="D442" s="8" t="s">
        <v>7012</v>
      </c>
      <c r="E442" s="8" t="s">
        <v>7753</v>
      </c>
    </row>
    <row r="443" spans="1:5" ht="15.75" customHeight="1" x14ac:dyDescent="0.3">
      <c r="A443" s="10" t="s">
        <v>479</v>
      </c>
      <c r="B443" s="10" t="s">
        <v>2814</v>
      </c>
      <c r="C443" s="8" t="s">
        <v>5133</v>
      </c>
      <c r="D443" s="8" t="s">
        <v>6899</v>
      </c>
      <c r="E443" s="8" t="s">
        <v>7741</v>
      </c>
    </row>
    <row r="444" spans="1:5" ht="15.75" customHeight="1" x14ac:dyDescent="0.3">
      <c r="A444" s="10" t="s">
        <v>480</v>
      </c>
      <c r="B444" s="10" t="s">
        <v>2815</v>
      </c>
      <c r="C444" s="8" t="s">
        <v>4776</v>
      </c>
      <c r="D444" s="8" t="s">
        <v>7013</v>
      </c>
      <c r="E444" s="8" t="s">
        <v>7764</v>
      </c>
    </row>
    <row r="445" spans="1:5" ht="15.75" customHeight="1" x14ac:dyDescent="0.3">
      <c r="A445" s="10" t="s">
        <v>481</v>
      </c>
      <c r="B445" s="10" t="s">
        <v>2816</v>
      </c>
      <c r="C445" s="8" t="s">
        <v>5134</v>
      </c>
      <c r="D445" s="8" t="s">
        <v>7014</v>
      </c>
      <c r="E445" s="8" t="s">
        <v>7739</v>
      </c>
    </row>
    <row r="446" spans="1:5" ht="15.75" customHeight="1" x14ac:dyDescent="0.3">
      <c r="A446" s="10" t="s">
        <v>482</v>
      </c>
      <c r="B446" s="10" t="s">
        <v>2817</v>
      </c>
      <c r="C446" s="8" t="s">
        <v>5135</v>
      </c>
      <c r="D446" s="8" t="s">
        <v>7015</v>
      </c>
      <c r="E446" s="8" t="s">
        <v>7739</v>
      </c>
    </row>
    <row r="447" spans="1:5" ht="15.75" customHeight="1" x14ac:dyDescent="0.3">
      <c r="A447" s="10" t="s">
        <v>483</v>
      </c>
      <c r="B447" s="10" t="s">
        <v>2818</v>
      </c>
      <c r="C447" s="8" t="s">
        <v>5136</v>
      </c>
      <c r="D447" s="8" t="s">
        <v>6757</v>
      </c>
      <c r="E447" s="8" t="s">
        <v>7739</v>
      </c>
    </row>
    <row r="448" spans="1:5" ht="15.75" customHeight="1" x14ac:dyDescent="0.3">
      <c r="A448" s="10" t="s">
        <v>484</v>
      </c>
      <c r="B448" s="10" t="s">
        <v>2819</v>
      </c>
      <c r="C448" s="8" t="s">
        <v>5137</v>
      </c>
      <c r="D448" s="8" t="s">
        <v>7016</v>
      </c>
      <c r="E448" s="8" t="s">
        <v>7760</v>
      </c>
    </row>
    <row r="449" spans="1:5" ht="15.75" customHeight="1" x14ac:dyDescent="0.3">
      <c r="A449" s="10" t="s">
        <v>485</v>
      </c>
      <c r="B449" s="10" t="s">
        <v>2820</v>
      </c>
      <c r="C449" s="8" t="s">
        <v>5138</v>
      </c>
      <c r="D449" s="8" t="s">
        <v>7017</v>
      </c>
      <c r="E449" s="8" t="s">
        <v>7745</v>
      </c>
    </row>
    <row r="450" spans="1:5" ht="15.75" customHeight="1" x14ac:dyDescent="0.3">
      <c r="A450" s="10" t="s">
        <v>486</v>
      </c>
      <c r="B450" s="10" t="s">
        <v>2821</v>
      </c>
      <c r="C450" s="8" t="s">
        <v>5139</v>
      </c>
      <c r="D450" s="8" t="s">
        <v>6750</v>
      </c>
      <c r="E450" s="8" t="s">
        <v>7744</v>
      </c>
    </row>
    <row r="451" spans="1:5" ht="15.75" customHeight="1" x14ac:dyDescent="0.3">
      <c r="A451" s="10" t="s">
        <v>487</v>
      </c>
      <c r="B451" s="10" t="s">
        <v>2822</v>
      </c>
      <c r="C451" s="8" t="s">
        <v>5140</v>
      </c>
      <c r="D451" s="8" t="s">
        <v>7018</v>
      </c>
      <c r="E451" s="8" t="s">
        <v>7739</v>
      </c>
    </row>
    <row r="452" spans="1:5" ht="15.75" customHeight="1" x14ac:dyDescent="0.3">
      <c r="A452" s="10" t="s">
        <v>488</v>
      </c>
      <c r="B452" s="10" t="s">
        <v>2823</v>
      </c>
      <c r="C452" s="8" t="s">
        <v>5045</v>
      </c>
      <c r="D452" s="8" t="s">
        <v>6936</v>
      </c>
      <c r="E452" s="8" t="s">
        <v>7785</v>
      </c>
    </row>
    <row r="453" spans="1:5" ht="15.75" customHeight="1" x14ac:dyDescent="0.3">
      <c r="A453" s="10" t="s">
        <v>489</v>
      </c>
      <c r="B453" s="10" t="s">
        <v>2824</v>
      </c>
      <c r="C453" s="8" t="s">
        <v>4758</v>
      </c>
      <c r="D453" s="8" t="s">
        <v>7019</v>
      </c>
      <c r="E453" s="8" t="s">
        <v>7739</v>
      </c>
    </row>
    <row r="454" spans="1:5" ht="15.75" customHeight="1" x14ac:dyDescent="0.3">
      <c r="A454" s="10" t="s">
        <v>490</v>
      </c>
      <c r="B454" s="10" t="s">
        <v>2825</v>
      </c>
      <c r="C454" s="8" t="s">
        <v>5141</v>
      </c>
      <c r="D454" s="8" t="s">
        <v>7020</v>
      </c>
      <c r="E454" s="8" t="s">
        <v>7756</v>
      </c>
    </row>
    <row r="455" spans="1:5" ht="15.75" customHeight="1" x14ac:dyDescent="0.3">
      <c r="A455" s="10" t="s">
        <v>491</v>
      </c>
      <c r="B455" s="10" t="s">
        <v>2826</v>
      </c>
      <c r="C455" s="8" t="s">
        <v>5142</v>
      </c>
      <c r="D455" s="8" t="s">
        <v>6823</v>
      </c>
      <c r="E455" s="8" t="s">
        <v>7739</v>
      </c>
    </row>
    <row r="456" spans="1:5" ht="15.75" customHeight="1" x14ac:dyDescent="0.3">
      <c r="A456" s="10" t="s">
        <v>492</v>
      </c>
      <c r="B456" s="10" t="s">
        <v>2827</v>
      </c>
      <c r="C456" s="8" t="s">
        <v>5143</v>
      </c>
      <c r="D456" s="8" t="s">
        <v>6718</v>
      </c>
      <c r="E456" s="8" t="s">
        <v>7739</v>
      </c>
    </row>
    <row r="457" spans="1:5" ht="15.75" customHeight="1" x14ac:dyDescent="0.3">
      <c r="A457" s="10" t="s">
        <v>493</v>
      </c>
      <c r="B457" s="10" t="s">
        <v>2828</v>
      </c>
      <c r="C457" s="8" t="s">
        <v>5144</v>
      </c>
      <c r="D457" s="8" t="s">
        <v>7021</v>
      </c>
      <c r="E457" s="8" t="s">
        <v>7739</v>
      </c>
    </row>
    <row r="458" spans="1:5" ht="15.75" customHeight="1" x14ac:dyDescent="0.3">
      <c r="A458" s="10" t="s">
        <v>494</v>
      </c>
      <c r="B458" s="10" t="s">
        <v>2829</v>
      </c>
      <c r="C458" s="8" t="s">
        <v>5145</v>
      </c>
      <c r="D458" s="8" t="s">
        <v>6924</v>
      </c>
      <c r="E458" s="8" t="s">
        <v>7739</v>
      </c>
    </row>
    <row r="459" spans="1:5" ht="15.75" customHeight="1" x14ac:dyDescent="0.3">
      <c r="A459" s="10" t="s">
        <v>495</v>
      </c>
      <c r="B459" s="10" t="s">
        <v>2830</v>
      </c>
      <c r="C459" s="8" t="s">
        <v>5146</v>
      </c>
      <c r="D459" s="8" t="s">
        <v>7022</v>
      </c>
      <c r="E459" s="8" t="s">
        <v>7739</v>
      </c>
    </row>
    <row r="460" spans="1:5" ht="15.75" customHeight="1" x14ac:dyDescent="0.3">
      <c r="A460" s="10" t="s">
        <v>496</v>
      </c>
      <c r="B460" s="10" t="s">
        <v>2831</v>
      </c>
      <c r="C460" s="8" t="s">
        <v>5147</v>
      </c>
      <c r="D460" s="8" t="s">
        <v>7023</v>
      </c>
      <c r="E460" s="8" t="s">
        <v>7739</v>
      </c>
    </row>
    <row r="461" spans="1:5" ht="15.75" customHeight="1" x14ac:dyDescent="0.3">
      <c r="A461" s="10" t="s">
        <v>497</v>
      </c>
      <c r="B461" s="10" t="s">
        <v>2832</v>
      </c>
      <c r="C461" s="8" t="s">
        <v>4771</v>
      </c>
      <c r="D461" s="8" t="s">
        <v>7024</v>
      </c>
      <c r="E461" s="8" t="s">
        <v>7750</v>
      </c>
    </row>
    <row r="462" spans="1:5" ht="15.75" customHeight="1" x14ac:dyDescent="0.3">
      <c r="A462" s="10" t="s">
        <v>498</v>
      </c>
      <c r="B462" s="10" t="s">
        <v>2833</v>
      </c>
      <c r="C462" s="8" t="s">
        <v>4994</v>
      </c>
      <c r="D462" s="8" t="s">
        <v>7025</v>
      </c>
      <c r="E462" s="8" t="s">
        <v>7739</v>
      </c>
    </row>
    <row r="463" spans="1:5" ht="15.75" customHeight="1" x14ac:dyDescent="0.3">
      <c r="A463" s="10" t="s">
        <v>499</v>
      </c>
      <c r="B463" s="10" t="s">
        <v>2834</v>
      </c>
      <c r="C463" s="8" t="s">
        <v>4787</v>
      </c>
      <c r="D463" s="8" t="s">
        <v>6763</v>
      </c>
      <c r="E463" s="8" t="s">
        <v>7739</v>
      </c>
    </row>
    <row r="464" spans="1:5" ht="15.75" customHeight="1" x14ac:dyDescent="0.3">
      <c r="A464" s="10" t="s">
        <v>500</v>
      </c>
      <c r="B464" s="10" t="s">
        <v>2835</v>
      </c>
      <c r="C464" s="8" t="s">
        <v>5148</v>
      </c>
      <c r="D464" s="8" t="s">
        <v>7026</v>
      </c>
      <c r="E464" s="8" t="s">
        <v>7738</v>
      </c>
    </row>
    <row r="465" spans="1:5" ht="15.75" customHeight="1" x14ac:dyDescent="0.3">
      <c r="A465" s="10" t="s">
        <v>501</v>
      </c>
      <c r="B465" s="10" t="s">
        <v>2836</v>
      </c>
      <c r="C465" s="8" t="s">
        <v>5149</v>
      </c>
      <c r="D465" s="8" t="s">
        <v>7027</v>
      </c>
      <c r="E465" s="8" t="s">
        <v>7786</v>
      </c>
    </row>
    <row r="466" spans="1:5" ht="15.75" customHeight="1" x14ac:dyDescent="0.3">
      <c r="A466" s="10" t="s">
        <v>502</v>
      </c>
      <c r="B466" s="10" t="s">
        <v>2837</v>
      </c>
      <c r="C466" s="8" t="s">
        <v>5150</v>
      </c>
      <c r="D466" s="8" t="s">
        <v>6780</v>
      </c>
      <c r="E466" s="8" t="s">
        <v>7739</v>
      </c>
    </row>
    <row r="467" spans="1:5" ht="15.75" customHeight="1" x14ac:dyDescent="0.3">
      <c r="A467" s="10" t="s">
        <v>503</v>
      </c>
      <c r="B467" s="10" t="s">
        <v>2838</v>
      </c>
      <c r="C467" s="8" t="s">
        <v>5151</v>
      </c>
      <c r="D467" s="8" t="s">
        <v>7028</v>
      </c>
      <c r="E467" s="8" t="s">
        <v>7739</v>
      </c>
    </row>
    <row r="468" spans="1:5" ht="15.75" customHeight="1" x14ac:dyDescent="0.3">
      <c r="A468" s="10" t="s">
        <v>504</v>
      </c>
      <c r="B468" s="10" t="s">
        <v>2839</v>
      </c>
      <c r="C468" s="8" t="s">
        <v>4774</v>
      </c>
      <c r="D468" s="8" t="s">
        <v>6713</v>
      </c>
      <c r="E468" s="8" t="s">
        <v>7774</v>
      </c>
    </row>
    <row r="469" spans="1:5" ht="15.75" customHeight="1" x14ac:dyDescent="0.3">
      <c r="A469" s="10" t="s">
        <v>505</v>
      </c>
      <c r="B469" s="10" t="s">
        <v>2840</v>
      </c>
      <c r="C469" s="8" t="s">
        <v>5152</v>
      </c>
      <c r="D469" s="8" t="s">
        <v>7029</v>
      </c>
      <c r="E469" s="8" t="s">
        <v>7752</v>
      </c>
    </row>
    <row r="470" spans="1:5" ht="15.75" customHeight="1" x14ac:dyDescent="0.3">
      <c r="A470" s="10" t="s">
        <v>506</v>
      </c>
      <c r="B470" s="10" t="s">
        <v>2841</v>
      </c>
      <c r="C470" s="8" t="s">
        <v>5153</v>
      </c>
      <c r="D470" s="8" t="s">
        <v>7030</v>
      </c>
      <c r="E470" s="8" t="s">
        <v>7739</v>
      </c>
    </row>
    <row r="471" spans="1:5" ht="15.75" customHeight="1" x14ac:dyDescent="0.3">
      <c r="A471" s="10" t="s">
        <v>507</v>
      </c>
      <c r="B471" s="10" t="s">
        <v>2842</v>
      </c>
      <c r="C471" s="8" t="s">
        <v>5154</v>
      </c>
      <c r="D471" s="8" t="s">
        <v>7031</v>
      </c>
      <c r="E471" s="8" t="s">
        <v>7739</v>
      </c>
    </row>
    <row r="472" spans="1:5" ht="15.75" customHeight="1" x14ac:dyDescent="0.3">
      <c r="A472" s="10" t="s">
        <v>508</v>
      </c>
      <c r="B472" s="10" t="s">
        <v>2843</v>
      </c>
      <c r="C472" s="8" t="s">
        <v>5155</v>
      </c>
      <c r="D472" s="8" t="s">
        <v>7032</v>
      </c>
      <c r="E472" s="8" t="s">
        <v>7739</v>
      </c>
    </row>
    <row r="473" spans="1:5" ht="15.75" customHeight="1" x14ac:dyDescent="0.3">
      <c r="A473" s="10" t="s">
        <v>509</v>
      </c>
      <c r="B473" s="10" t="s">
        <v>2844</v>
      </c>
      <c r="C473" s="8" t="s">
        <v>5156</v>
      </c>
      <c r="D473" s="8" t="s">
        <v>6888</v>
      </c>
      <c r="E473" s="8" t="s">
        <v>7739</v>
      </c>
    </row>
    <row r="474" spans="1:5" ht="15.75" customHeight="1" x14ac:dyDescent="0.3">
      <c r="A474" s="10" t="s">
        <v>510</v>
      </c>
      <c r="B474" s="10" t="s">
        <v>2845</v>
      </c>
      <c r="C474" s="8" t="s">
        <v>4947</v>
      </c>
      <c r="D474" s="8" t="s">
        <v>6883</v>
      </c>
      <c r="E474" s="8" t="s">
        <v>7785</v>
      </c>
    </row>
    <row r="475" spans="1:5" ht="15.75" customHeight="1" x14ac:dyDescent="0.3">
      <c r="A475" s="10" t="s">
        <v>511</v>
      </c>
      <c r="B475" s="10" t="s">
        <v>2846</v>
      </c>
      <c r="C475" s="8" t="s">
        <v>5157</v>
      </c>
      <c r="D475" s="8" t="s">
        <v>6723</v>
      </c>
      <c r="E475" s="8" t="s">
        <v>7739</v>
      </c>
    </row>
    <row r="476" spans="1:5" ht="15.75" customHeight="1" x14ac:dyDescent="0.3">
      <c r="A476" s="10" t="s">
        <v>512</v>
      </c>
      <c r="B476" s="10" t="s">
        <v>2847</v>
      </c>
      <c r="C476" s="8" t="s">
        <v>5158</v>
      </c>
      <c r="D476" s="8" t="s">
        <v>7033</v>
      </c>
      <c r="E476" s="8" t="s">
        <v>7739</v>
      </c>
    </row>
    <row r="477" spans="1:5" ht="15.75" customHeight="1" x14ac:dyDescent="0.3">
      <c r="A477" s="10" t="s">
        <v>513</v>
      </c>
      <c r="B477" s="10" t="s">
        <v>2848</v>
      </c>
      <c r="C477" s="8" t="s">
        <v>5159</v>
      </c>
      <c r="D477" s="8" t="s">
        <v>7034</v>
      </c>
      <c r="E477" s="8" t="s">
        <v>7787</v>
      </c>
    </row>
    <row r="478" spans="1:5" ht="15.75" customHeight="1" x14ac:dyDescent="0.3">
      <c r="A478" s="10" t="s">
        <v>514</v>
      </c>
      <c r="B478" s="10" t="s">
        <v>2849</v>
      </c>
      <c r="C478" s="8" t="s">
        <v>5160</v>
      </c>
      <c r="D478" s="8" t="s">
        <v>6947</v>
      </c>
      <c r="E478" s="8" t="s">
        <v>7744</v>
      </c>
    </row>
    <row r="479" spans="1:5" ht="15.75" customHeight="1" x14ac:dyDescent="0.3">
      <c r="A479" s="10" t="s">
        <v>515</v>
      </c>
      <c r="B479" s="10" t="s">
        <v>2850</v>
      </c>
      <c r="C479" s="8" t="s">
        <v>5161</v>
      </c>
      <c r="D479" s="8" t="s">
        <v>7035</v>
      </c>
      <c r="E479" s="8" t="s">
        <v>7770</v>
      </c>
    </row>
    <row r="480" spans="1:5" ht="15.75" customHeight="1" x14ac:dyDescent="0.3">
      <c r="A480" s="10" t="s">
        <v>516</v>
      </c>
      <c r="B480" s="10" t="s">
        <v>2851</v>
      </c>
      <c r="C480" s="8" t="s">
        <v>5162</v>
      </c>
      <c r="D480" s="8" t="s">
        <v>6797</v>
      </c>
      <c r="E480" s="8" t="s">
        <v>7759</v>
      </c>
    </row>
    <row r="481" spans="1:5" ht="15.75" customHeight="1" x14ac:dyDescent="0.3">
      <c r="A481" s="10" t="s">
        <v>517</v>
      </c>
      <c r="B481" s="10" t="s">
        <v>2852</v>
      </c>
      <c r="C481" s="8" t="s">
        <v>5163</v>
      </c>
      <c r="D481" s="8" t="s">
        <v>7036</v>
      </c>
      <c r="E481" s="8" t="s">
        <v>7739</v>
      </c>
    </row>
    <row r="482" spans="1:5" ht="15.75" customHeight="1" x14ac:dyDescent="0.3">
      <c r="A482" s="10" t="s">
        <v>518</v>
      </c>
      <c r="B482" s="10" t="s">
        <v>2853</v>
      </c>
      <c r="C482" s="8" t="s">
        <v>5164</v>
      </c>
      <c r="D482" s="8" t="s">
        <v>6861</v>
      </c>
      <c r="E482" s="8" t="s">
        <v>7739</v>
      </c>
    </row>
    <row r="483" spans="1:5" ht="15.75" customHeight="1" x14ac:dyDescent="0.3">
      <c r="A483" s="10" t="s">
        <v>519</v>
      </c>
      <c r="B483" s="10" t="s">
        <v>2854</v>
      </c>
      <c r="C483" s="8" t="s">
        <v>5165</v>
      </c>
      <c r="D483" s="8" t="s">
        <v>7037</v>
      </c>
      <c r="E483" s="8" t="s">
        <v>7750</v>
      </c>
    </row>
    <row r="484" spans="1:5" ht="15.75" customHeight="1" x14ac:dyDescent="0.3">
      <c r="A484" s="10" t="s">
        <v>520</v>
      </c>
      <c r="B484" s="10" t="s">
        <v>2855</v>
      </c>
      <c r="C484" s="8" t="s">
        <v>5166</v>
      </c>
      <c r="D484" s="8" t="s">
        <v>7038</v>
      </c>
      <c r="E484" s="8" t="s">
        <v>7740</v>
      </c>
    </row>
    <row r="485" spans="1:5" ht="15.75" customHeight="1" x14ac:dyDescent="0.3">
      <c r="A485" s="10" t="s">
        <v>521</v>
      </c>
      <c r="B485" s="10" t="s">
        <v>2856</v>
      </c>
      <c r="C485" s="8" t="s">
        <v>4837</v>
      </c>
      <c r="D485" s="8" t="s">
        <v>7039</v>
      </c>
      <c r="E485" s="8" t="s">
        <v>7739</v>
      </c>
    </row>
    <row r="486" spans="1:5" ht="15.75" customHeight="1" x14ac:dyDescent="0.3">
      <c r="A486" s="10" t="s">
        <v>522</v>
      </c>
      <c r="B486" s="10" t="s">
        <v>2857</v>
      </c>
      <c r="C486" s="8" t="s">
        <v>5167</v>
      </c>
      <c r="D486" s="8" t="s">
        <v>6713</v>
      </c>
      <c r="E486" s="8" t="s">
        <v>7739</v>
      </c>
    </row>
    <row r="487" spans="1:5" ht="15.75" customHeight="1" x14ac:dyDescent="0.3">
      <c r="A487" s="10" t="s">
        <v>523</v>
      </c>
      <c r="B487" s="10" t="s">
        <v>2858</v>
      </c>
      <c r="C487" s="8" t="s">
        <v>5024</v>
      </c>
      <c r="D487" s="8" t="s">
        <v>6775</v>
      </c>
      <c r="E487" s="8" t="s">
        <v>7739</v>
      </c>
    </row>
    <row r="488" spans="1:5" ht="15.75" customHeight="1" x14ac:dyDescent="0.3">
      <c r="A488" s="10" t="s">
        <v>524</v>
      </c>
      <c r="B488" s="10" t="s">
        <v>2859</v>
      </c>
      <c r="C488" s="8" t="s">
        <v>5168</v>
      </c>
      <c r="D488" s="8" t="s">
        <v>7040</v>
      </c>
      <c r="E488" s="8" t="s">
        <v>7772</v>
      </c>
    </row>
    <row r="489" spans="1:5" ht="15.75" customHeight="1" x14ac:dyDescent="0.3">
      <c r="A489" s="10" t="s">
        <v>525</v>
      </c>
      <c r="B489" s="10" t="s">
        <v>2860</v>
      </c>
      <c r="C489" s="8" t="s">
        <v>5169</v>
      </c>
      <c r="D489" s="8" t="s">
        <v>7041</v>
      </c>
      <c r="E489" s="8" t="s">
        <v>7739</v>
      </c>
    </row>
    <row r="490" spans="1:5" ht="15.75" customHeight="1" x14ac:dyDescent="0.3">
      <c r="A490" s="10" t="s">
        <v>526</v>
      </c>
      <c r="B490" s="10" t="s">
        <v>2861</v>
      </c>
      <c r="C490" s="8" t="s">
        <v>5170</v>
      </c>
      <c r="D490" s="8" t="s">
        <v>6824</v>
      </c>
      <c r="E490" s="8" t="s">
        <v>7739</v>
      </c>
    </row>
    <row r="491" spans="1:5" ht="15.75" customHeight="1" x14ac:dyDescent="0.3">
      <c r="A491" s="10" t="s">
        <v>527</v>
      </c>
      <c r="B491" s="10" t="s">
        <v>2862</v>
      </c>
      <c r="C491" s="8" t="s">
        <v>5171</v>
      </c>
      <c r="D491" s="8" t="s">
        <v>6718</v>
      </c>
      <c r="E491" s="8" t="s">
        <v>7739</v>
      </c>
    </row>
    <row r="492" spans="1:5" ht="15.75" customHeight="1" x14ac:dyDescent="0.3">
      <c r="A492" s="10" t="s">
        <v>528</v>
      </c>
      <c r="B492" s="10" t="s">
        <v>2863</v>
      </c>
      <c r="C492" s="8" t="s">
        <v>5172</v>
      </c>
      <c r="D492" s="8" t="s">
        <v>7042</v>
      </c>
      <c r="E492" s="8" t="s">
        <v>7758</v>
      </c>
    </row>
    <row r="493" spans="1:5" ht="15.75" customHeight="1" x14ac:dyDescent="0.3">
      <c r="A493" s="10" t="s">
        <v>529</v>
      </c>
      <c r="B493" s="10" t="s">
        <v>2864</v>
      </c>
      <c r="C493" s="8" t="s">
        <v>5173</v>
      </c>
      <c r="D493" s="8" t="s">
        <v>7043</v>
      </c>
      <c r="E493" s="8" t="s">
        <v>7739</v>
      </c>
    </row>
    <row r="494" spans="1:5" ht="15.75" customHeight="1" x14ac:dyDescent="0.3">
      <c r="A494" s="10" t="s">
        <v>530</v>
      </c>
      <c r="B494" s="10" t="s">
        <v>2865</v>
      </c>
      <c r="C494" s="8" t="s">
        <v>5174</v>
      </c>
      <c r="D494" s="8" t="s">
        <v>6934</v>
      </c>
      <c r="E494" s="8" t="s">
        <v>7739</v>
      </c>
    </row>
    <row r="495" spans="1:5" ht="15.75" customHeight="1" x14ac:dyDescent="0.3">
      <c r="A495" s="10" t="s">
        <v>531</v>
      </c>
      <c r="B495" s="10" t="s">
        <v>2866</v>
      </c>
      <c r="C495" s="8" t="s">
        <v>5175</v>
      </c>
      <c r="D495" s="8" t="s">
        <v>7044</v>
      </c>
      <c r="E495" s="8" t="s">
        <v>7739</v>
      </c>
    </row>
    <row r="496" spans="1:5" ht="15.75" customHeight="1" x14ac:dyDescent="0.3">
      <c r="A496" s="10" t="s">
        <v>532</v>
      </c>
      <c r="B496" s="10" t="s">
        <v>2867</v>
      </c>
      <c r="C496" s="8" t="s">
        <v>5164</v>
      </c>
      <c r="D496" s="8" t="s">
        <v>6797</v>
      </c>
      <c r="E496" s="8" t="s">
        <v>7741</v>
      </c>
    </row>
    <row r="497" spans="1:5" ht="15.75" customHeight="1" x14ac:dyDescent="0.3">
      <c r="A497" s="10" t="s">
        <v>533</v>
      </c>
      <c r="B497" s="10" t="s">
        <v>2868</v>
      </c>
      <c r="C497" s="8" t="s">
        <v>5176</v>
      </c>
      <c r="D497" s="8" t="s">
        <v>7045</v>
      </c>
      <c r="E497" s="8" t="s">
        <v>7739</v>
      </c>
    </row>
    <row r="498" spans="1:5" ht="15.75" customHeight="1" x14ac:dyDescent="0.3">
      <c r="A498" s="10" t="s">
        <v>534</v>
      </c>
      <c r="B498" s="10" t="s">
        <v>2869</v>
      </c>
      <c r="C498" s="8" t="s">
        <v>5177</v>
      </c>
      <c r="D498" s="8" t="s">
        <v>7046</v>
      </c>
      <c r="E498" s="8" t="s">
        <v>7744</v>
      </c>
    </row>
    <row r="499" spans="1:5" ht="15.75" customHeight="1" x14ac:dyDescent="0.3">
      <c r="A499" s="10" t="s">
        <v>535</v>
      </c>
      <c r="B499" s="10" t="s">
        <v>2870</v>
      </c>
      <c r="C499" s="8" t="s">
        <v>5178</v>
      </c>
      <c r="D499" s="8" t="s">
        <v>6888</v>
      </c>
      <c r="E499" s="8" t="s">
        <v>7739</v>
      </c>
    </row>
    <row r="500" spans="1:5" ht="15.75" customHeight="1" x14ac:dyDescent="0.3">
      <c r="A500" s="10" t="s">
        <v>536</v>
      </c>
      <c r="B500" s="10" t="s">
        <v>2871</v>
      </c>
      <c r="C500" s="8" t="s">
        <v>5179</v>
      </c>
      <c r="D500" s="8" t="s">
        <v>7047</v>
      </c>
      <c r="E500" s="8" t="s">
        <v>7739</v>
      </c>
    </row>
    <row r="501" spans="1:5" ht="15.75" customHeight="1" x14ac:dyDescent="0.3">
      <c r="A501" s="10" t="s">
        <v>537</v>
      </c>
      <c r="B501" s="10" t="s">
        <v>2872</v>
      </c>
      <c r="C501" s="8" t="s">
        <v>5180</v>
      </c>
      <c r="D501" s="8" t="s">
        <v>6795</v>
      </c>
      <c r="E501" s="8" t="s">
        <v>7739</v>
      </c>
    </row>
    <row r="502" spans="1:5" ht="15.75" customHeight="1" x14ac:dyDescent="0.3">
      <c r="A502" s="10" t="s">
        <v>538</v>
      </c>
      <c r="B502" s="10" t="s">
        <v>2873</v>
      </c>
      <c r="C502" s="8" t="s">
        <v>5181</v>
      </c>
      <c r="D502" s="8" t="s">
        <v>7048</v>
      </c>
      <c r="E502" s="8" t="s">
        <v>7739</v>
      </c>
    </row>
    <row r="503" spans="1:5" ht="15.75" customHeight="1" x14ac:dyDescent="0.3">
      <c r="A503" s="10" t="s">
        <v>539</v>
      </c>
      <c r="B503" s="10" t="s">
        <v>2874</v>
      </c>
      <c r="C503" s="8" t="s">
        <v>4776</v>
      </c>
      <c r="D503" s="8" t="s">
        <v>7049</v>
      </c>
      <c r="E503" s="8" t="s">
        <v>7771</v>
      </c>
    </row>
    <row r="504" spans="1:5" ht="15.75" customHeight="1" x14ac:dyDescent="0.3">
      <c r="A504" s="10" t="s">
        <v>540</v>
      </c>
      <c r="B504" s="10" t="s">
        <v>2875</v>
      </c>
      <c r="C504" s="8" t="s">
        <v>5182</v>
      </c>
      <c r="D504" s="8" t="s">
        <v>7050</v>
      </c>
      <c r="E504" s="8" t="s">
        <v>7762</v>
      </c>
    </row>
    <row r="505" spans="1:5" ht="15.75" customHeight="1" x14ac:dyDescent="0.3">
      <c r="A505" s="10" t="s">
        <v>541</v>
      </c>
      <c r="B505" s="10" t="s">
        <v>2876</v>
      </c>
      <c r="C505" s="8" t="s">
        <v>5183</v>
      </c>
      <c r="D505" s="8" t="s">
        <v>7051</v>
      </c>
      <c r="E505" s="8" t="s">
        <v>7772</v>
      </c>
    </row>
    <row r="506" spans="1:5" ht="15.75" customHeight="1" x14ac:dyDescent="0.3">
      <c r="A506" s="10" t="s">
        <v>542</v>
      </c>
      <c r="B506" s="10" t="s">
        <v>2877</v>
      </c>
      <c r="C506" s="8" t="s">
        <v>5184</v>
      </c>
      <c r="D506" s="8" t="s">
        <v>6728</v>
      </c>
      <c r="E506" s="8" t="s">
        <v>7739</v>
      </c>
    </row>
    <row r="507" spans="1:5" ht="15.75" customHeight="1" x14ac:dyDescent="0.3">
      <c r="A507" s="10" t="s">
        <v>543</v>
      </c>
      <c r="B507" s="10" t="s">
        <v>2878</v>
      </c>
      <c r="C507" s="8" t="s">
        <v>5185</v>
      </c>
      <c r="D507" s="8" t="s">
        <v>7052</v>
      </c>
      <c r="E507" s="8" t="s">
        <v>7739</v>
      </c>
    </row>
    <row r="508" spans="1:5" ht="15.75" customHeight="1" x14ac:dyDescent="0.3">
      <c r="A508" s="10" t="s">
        <v>544</v>
      </c>
      <c r="B508" s="10" t="s">
        <v>2879</v>
      </c>
      <c r="C508" s="8" t="s">
        <v>5186</v>
      </c>
      <c r="D508" s="8" t="s">
        <v>6922</v>
      </c>
      <c r="E508" s="8" t="s">
        <v>7745</v>
      </c>
    </row>
    <row r="509" spans="1:5" ht="15.75" customHeight="1" x14ac:dyDescent="0.3">
      <c r="A509" s="10" t="s">
        <v>545</v>
      </c>
      <c r="B509" s="10" t="s">
        <v>2880</v>
      </c>
      <c r="C509" s="8" t="s">
        <v>5187</v>
      </c>
      <c r="D509" s="8" t="s">
        <v>6742</v>
      </c>
      <c r="E509" s="8" t="s">
        <v>7739</v>
      </c>
    </row>
    <row r="510" spans="1:5" ht="15.75" customHeight="1" x14ac:dyDescent="0.3">
      <c r="A510" s="10" t="s">
        <v>546</v>
      </c>
      <c r="B510" s="10" t="s">
        <v>2881</v>
      </c>
      <c r="C510" s="8" t="s">
        <v>5188</v>
      </c>
      <c r="D510" s="8" t="s">
        <v>7053</v>
      </c>
      <c r="E510" s="8" t="s">
        <v>7772</v>
      </c>
    </row>
    <row r="511" spans="1:5" ht="15.75" customHeight="1" x14ac:dyDescent="0.3">
      <c r="A511" s="10" t="s">
        <v>547</v>
      </c>
      <c r="B511" s="10" t="s">
        <v>2882</v>
      </c>
      <c r="C511" s="8" t="s">
        <v>5189</v>
      </c>
      <c r="D511" s="8" t="s">
        <v>6893</v>
      </c>
      <c r="E511" s="8" t="s">
        <v>7764</v>
      </c>
    </row>
    <row r="512" spans="1:5" ht="15.75" customHeight="1" x14ac:dyDescent="0.3">
      <c r="A512" s="10" t="s">
        <v>548</v>
      </c>
      <c r="B512" s="10" t="s">
        <v>2883</v>
      </c>
      <c r="C512" s="8" t="s">
        <v>5190</v>
      </c>
      <c r="D512" s="8" t="s">
        <v>6884</v>
      </c>
      <c r="E512" s="8" t="s">
        <v>7739</v>
      </c>
    </row>
    <row r="513" spans="1:5" ht="15.75" customHeight="1" x14ac:dyDescent="0.3">
      <c r="A513" s="10" t="s">
        <v>549</v>
      </c>
      <c r="B513" s="10" t="s">
        <v>2884</v>
      </c>
      <c r="C513" s="8" t="s">
        <v>5191</v>
      </c>
      <c r="D513" s="8" t="s">
        <v>6713</v>
      </c>
      <c r="E513" s="8" t="s">
        <v>7739</v>
      </c>
    </row>
    <row r="514" spans="1:5" ht="15.75" customHeight="1" x14ac:dyDescent="0.3">
      <c r="A514" s="10" t="s">
        <v>550</v>
      </c>
      <c r="B514" s="10" t="s">
        <v>2885</v>
      </c>
      <c r="C514" s="8" t="s">
        <v>5192</v>
      </c>
      <c r="D514" s="8" t="s">
        <v>7054</v>
      </c>
      <c r="E514" s="8" t="s">
        <v>7739</v>
      </c>
    </row>
    <row r="515" spans="1:5" ht="15.75" customHeight="1" x14ac:dyDescent="0.3">
      <c r="A515" s="10" t="s">
        <v>551</v>
      </c>
      <c r="B515" s="10" t="s">
        <v>2886</v>
      </c>
      <c r="C515" s="8" t="s">
        <v>5193</v>
      </c>
      <c r="D515" s="8" t="s">
        <v>7055</v>
      </c>
      <c r="E515" s="8" t="s">
        <v>7739</v>
      </c>
    </row>
    <row r="516" spans="1:5" ht="15.75" customHeight="1" x14ac:dyDescent="0.3">
      <c r="A516" s="10" t="s">
        <v>552</v>
      </c>
      <c r="B516" s="10" t="s">
        <v>2887</v>
      </c>
      <c r="C516" s="8" t="s">
        <v>5194</v>
      </c>
      <c r="D516" s="8" t="s">
        <v>6890</v>
      </c>
      <c r="E516" s="8" t="s">
        <v>7762</v>
      </c>
    </row>
    <row r="517" spans="1:5" ht="15.75" customHeight="1" x14ac:dyDescent="0.3">
      <c r="A517" s="10" t="s">
        <v>553</v>
      </c>
      <c r="B517" s="10" t="s">
        <v>2888</v>
      </c>
      <c r="C517" s="8" t="s">
        <v>5195</v>
      </c>
      <c r="D517" s="8" t="s">
        <v>6771</v>
      </c>
      <c r="E517" s="8" t="s">
        <v>7739</v>
      </c>
    </row>
    <row r="518" spans="1:5" ht="15.75" customHeight="1" x14ac:dyDescent="0.3">
      <c r="A518" s="10" t="s">
        <v>554</v>
      </c>
      <c r="B518" s="10" t="s">
        <v>2889</v>
      </c>
      <c r="C518" s="8" t="s">
        <v>5196</v>
      </c>
      <c r="D518" s="8" t="s">
        <v>6804</v>
      </c>
      <c r="E518" s="8" t="s">
        <v>7739</v>
      </c>
    </row>
    <row r="519" spans="1:5" ht="15.75" customHeight="1" x14ac:dyDescent="0.3">
      <c r="A519" s="10" t="s">
        <v>555</v>
      </c>
      <c r="B519" s="10" t="s">
        <v>2890</v>
      </c>
      <c r="C519" s="8" t="s">
        <v>5197</v>
      </c>
      <c r="D519" s="8" t="s">
        <v>7047</v>
      </c>
      <c r="E519" s="8" t="s">
        <v>7739</v>
      </c>
    </row>
    <row r="520" spans="1:5" ht="15.75" customHeight="1" x14ac:dyDescent="0.3">
      <c r="A520" s="10" t="s">
        <v>556</v>
      </c>
      <c r="B520" s="10" t="s">
        <v>2891</v>
      </c>
      <c r="C520" s="8" t="s">
        <v>5198</v>
      </c>
      <c r="D520" s="8" t="s">
        <v>6990</v>
      </c>
      <c r="E520" s="8" t="s">
        <v>7739</v>
      </c>
    </row>
    <row r="521" spans="1:5" ht="15.75" customHeight="1" x14ac:dyDescent="0.3">
      <c r="A521" s="10" t="s">
        <v>557</v>
      </c>
      <c r="B521" s="10" t="s">
        <v>2892</v>
      </c>
      <c r="C521" s="8" t="s">
        <v>5199</v>
      </c>
      <c r="D521" s="8" t="s">
        <v>7056</v>
      </c>
      <c r="E521" s="8" t="s">
        <v>7739</v>
      </c>
    </row>
    <row r="522" spans="1:5" ht="15.75" customHeight="1" x14ac:dyDescent="0.3">
      <c r="A522" s="10" t="s">
        <v>558</v>
      </c>
      <c r="B522" s="10" t="s">
        <v>2893</v>
      </c>
      <c r="C522" s="8" t="s">
        <v>5200</v>
      </c>
      <c r="D522" s="8" t="s">
        <v>7057</v>
      </c>
      <c r="E522" s="8" t="s">
        <v>7739</v>
      </c>
    </row>
    <row r="523" spans="1:5" ht="15.75" customHeight="1" x14ac:dyDescent="0.3">
      <c r="A523" s="10" t="s">
        <v>559</v>
      </c>
      <c r="B523" s="10" t="s">
        <v>2894</v>
      </c>
      <c r="C523" s="8" t="s">
        <v>5201</v>
      </c>
      <c r="D523" s="8" t="s">
        <v>6737</v>
      </c>
      <c r="E523" s="8" t="s">
        <v>7739</v>
      </c>
    </row>
    <row r="524" spans="1:5" ht="15.75" customHeight="1" x14ac:dyDescent="0.3">
      <c r="A524" s="10" t="s">
        <v>560</v>
      </c>
      <c r="B524" s="10" t="s">
        <v>2895</v>
      </c>
      <c r="C524" s="8" t="s">
        <v>5202</v>
      </c>
      <c r="D524" s="8" t="s">
        <v>7058</v>
      </c>
      <c r="E524" s="8" t="s">
        <v>7762</v>
      </c>
    </row>
    <row r="525" spans="1:5" ht="15.75" customHeight="1" x14ac:dyDescent="0.3">
      <c r="A525" s="10" t="s">
        <v>561</v>
      </c>
      <c r="B525" s="10" t="s">
        <v>2896</v>
      </c>
      <c r="C525" s="8" t="s">
        <v>5203</v>
      </c>
      <c r="D525" s="8" t="s">
        <v>7059</v>
      </c>
      <c r="E525" s="8" t="s">
        <v>7752</v>
      </c>
    </row>
    <row r="526" spans="1:5" ht="15.75" customHeight="1" x14ac:dyDescent="0.3">
      <c r="A526" s="10" t="s">
        <v>562</v>
      </c>
      <c r="B526" s="10" t="s">
        <v>2897</v>
      </c>
      <c r="C526" s="8" t="s">
        <v>5204</v>
      </c>
      <c r="D526" s="8" t="s">
        <v>7060</v>
      </c>
      <c r="E526" s="8" t="s">
        <v>7777</v>
      </c>
    </row>
    <row r="527" spans="1:5" ht="15.75" customHeight="1" x14ac:dyDescent="0.3">
      <c r="A527" s="10" t="s">
        <v>563</v>
      </c>
      <c r="B527" s="10" t="s">
        <v>2898</v>
      </c>
      <c r="C527" s="8" t="s">
        <v>5205</v>
      </c>
      <c r="D527" s="8" t="s">
        <v>6863</v>
      </c>
      <c r="E527" s="8" t="s">
        <v>7739</v>
      </c>
    </row>
    <row r="528" spans="1:5" ht="15.75" customHeight="1" x14ac:dyDescent="0.3">
      <c r="A528" s="10" t="s">
        <v>564</v>
      </c>
      <c r="B528" s="10" t="s">
        <v>2899</v>
      </c>
      <c r="C528" s="8" t="s">
        <v>5206</v>
      </c>
      <c r="D528" s="8" t="s">
        <v>7061</v>
      </c>
      <c r="E528" s="8" t="s">
        <v>7758</v>
      </c>
    </row>
    <row r="529" spans="1:5" ht="15.75" customHeight="1" x14ac:dyDescent="0.3">
      <c r="A529" s="10" t="s">
        <v>565</v>
      </c>
      <c r="B529" s="10" t="s">
        <v>2900</v>
      </c>
      <c r="C529" s="8" t="s">
        <v>5207</v>
      </c>
      <c r="D529" s="8" t="s">
        <v>6763</v>
      </c>
      <c r="E529" s="8" t="s">
        <v>7739</v>
      </c>
    </row>
    <row r="530" spans="1:5" ht="15.75" customHeight="1" x14ac:dyDescent="0.3">
      <c r="A530" s="10" t="s">
        <v>566</v>
      </c>
      <c r="B530" s="10" t="s">
        <v>2901</v>
      </c>
      <c r="C530" s="8" t="s">
        <v>5208</v>
      </c>
      <c r="D530" s="8" t="s">
        <v>6906</v>
      </c>
      <c r="E530" s="8" t="s">
        <v>7739</v>
      </c>
    </row>
    <row r="531" spans="1:5" ht="15.75" customHeight="1" x14ac:dyDescent="0.3">
      <c r="A531" s="10" t="s">
        <v>567</v>
      </c>
      <c r="B531" s="10" t="s">
        <v>2902</v>
      </c>
      <c r="C531" s="8" t="s">
        <v>5209</v>
      </c>
      <c r="D531" s="8" t="s">
        <v>6901</v>
      </c>
      <c r="E531" s="8" t="s">
        <v>7741</v>
      </c>
    </row>
    <row r="532" spans="1:5" ht="15.75" customHeight="1" x14ac:dyDescent="0.3">
      <c r="A532" s="10" t="s">
        <v>568</v>
      </c>
      <c r="B532" s="10" t="s">
        <v>2903</v>
      </c>
      <c r="C532" s="8" t="s">
        <v>5210</v>
      </c>
      <c r="D532" s="8" t="s">
        <v>6767</v>
      </c>
      <c r="E532" s="8" t="s">
        <v>7739</v>
      </c>
    </row>
    <row r="533" spans="1:5" ht="15.75" customHeight="1" x14ac:dyDescent="0.3">
      <c r="A533" s="10" t="s">
        <v>569</v>
      </c>
      <c r="B533" s="10" t="s">
        <v>2904</v>
      </c>
      <c r="C533" s="8" t="s">
        <v>5211</v>
      </c>
      <c r="D533" s="8" t="s">
        <v>6735</v>
      </c>
      <c r="E533" s="8" t="s">
        <v>7739</v>
      </c>
    </row>
    <row r="534" spans="1:5" ht="15.75" customHeight="1" x14ac:dyDescent="0.3">
      <c r="A534" s="10" t="s">
        <v>570</v>
      </c>
      <c r="B534" s="10" t="s">
        <v>2905</v>
      </c>
      <c r="C534" s="8" t="s">
        <v>5212</v>
      </c>
      <c r="D534" s="8" t="s">
        <v>7062</v>
      </c>
      <c r="E534" s="8" t="s">
        <v>7739</v>
      </c>
    </row>
    <row r="535" spans="1:5" ht="15.75" customHeight="1" x14ac:dyDescent="0.3">
      <c r="A535" s="10" t="s">
        <v>571</v>
      </c>
      <c r="B535" s="10" t="s">
        <v>2906</v>
      </c>
      <c r="C535" s="8" t="s">
        <v>5213</v>
      </c>
      <c r="D535" s="8" t="s">
        <v>6742</v>
      </c>
      <c r="E535" s="8" t="s">
        <v>7739</v>
      </c>
    </row>
    <row r="536" spans="1:5" ht="15.75" customHeight="1" x14ac:dyDescent="0.3">
      <c r="A536" s="10" t="s">
        <v>572</v>
      </c>
      <c r="B536" s="10" t="s">
        <v>2907</v>
      </c>
      <c r="C536" s="8" t="s">
        <v>5214</v>
      </c>
      <c r="D536" s="8" t="s">
        <v>7063</v>
      </c>
      <c r="E536" s="8" t="s">
        <v>7739</v>
      </c>
    </row>
    <row r="537" spans="1:5" ht="15.75" customHeight="1" x14ac:dyDescent="0.3">
      <c r="A537" s="10" t="s">
        <v>573</v>
      </c>
      <c r="B537" s="10" t="s">
        <v>2908</v>
      </c>
      <c r="C537" s="8" t="s">
        <v>4776</v>
      </c>
      <c r="D537" s="8" t="s">
        <v>7064</v>
      </c>
      <c r="E537" s="8" t="s">
        <v>7739</v>
      </c>
    </row>
    <row r="538" spans="1:5" ht="15.75" customHeight="1" x14ac:dyDescent="0.3">
      <c r="A538" s="10" t="s">
        <v>574</v>
      </c>
      <c r="B538" s="10" t="s">
        <v>2909</v>
      </c>
      <c r="C538" s="8" t="s">
        <v>5215</v>
      </c>
      <c r="D538" s="8" t="s">
        <v>7065</v>
      </c>
      <c r="E538" s="8" t="s">
        <v>7739</v>
      </c>
    </row>
    <row r="539" spans="1:5" ht="15.75" customHeight="1" x14ac:dyDescent="0.3">
      <c r="A539" s="10" t="s">
        <v>575</v>
      </c>
      <c r="B539" s="10" t="s">
        <v>2910</v>
      </c>
      <c r="C539" s="8" t="s">
        <v>5216</v>
      </c>
      <c r="D539" s="8" t="s">
        <v>7066</v>
      </c>
      <c r="E539" s="8" t="s">
        <v>7739</v>
      </c>
    </row>
    <row r="540" spans="1:5" ht="15.75" customHeight="1" x14ac:dyDescent="0.3">
      <c r="A540" s="10" t="s">
        <v>576</v>
      </c>
      <c r="B540" s="10" t="s">
        <v>2911</v>
      </c>
      <c r="C540" s="8" t="s">
        <v>5217</v>
      </c>
      <c r="D540" s="8" t="s">
        <v>6767</v>
      </c>
      <c r="E540" s="8" t="s">
        <v>7739</v>
      </c>
    </row>
    <row r="541" spans="1:5" ht="15.75" customHeight="1" x14ac:dyDescent="0.3">
      <c r="A541" s="10" t="s">
        <v>577</v>
      </c>
      <c r="B541" s="10" t="s">
        <v>2912</v>
      </c>
      <c r="C541" s="8" t="s">
        <v>5218</v>
      </c>
      <c r="D541" s="8" t="s">
        <v>6771</v>
      </c>
      <c r="E541" s="8" t="s">
        <v>7739</v>
      </c>
    </row>
    <row r="542" spans="1:5" ht="15.75" customHeight="1" x14ac:dyDescent="0.3">
      <c r="A542" s="10" t="s">
        <v>578</v>
      </c>
      <c r="B542" s="10" t="s">
        <v>2913</v>
      </c>
      <c r="C542" s="8" t="s">
        <v>5219</v>
      </c>
      <c r="D542" s="8" t="s">
        <v>6787</v>
      </c>
      <c r="E542" s="8" t="s">
        <v>7755</v>
      </c>
    </row>
    <row r="543" spans="1:5" ht="15.75" customHeight="1" x14ac:dyDescent="0.3">
      <c r="A543" s="10" t="s">
        <v>579</v>
      </c>
      <c r="B543" s="10" t="s">
        <v>2914</v>
      </c>
      <c r="C543" s="8" t="s">
        <v>5220</v>
      </c>
      <c r="D543" s="8" t="s">
        <v>7067</v>
      </c>
      <c r="E543" s="8" t="s">
        <v>7767</v>
      </c>
    </row>
    <row r="544" spans="1:5" ht="15.75" customHeight="1" x14ac:dyDescent="0.3">
      <c r="A544" s="10" t="s">
        <v>580</v>
      </c>
      <c r="B544" s="10" t="s">
        <v>2915</v>
      </c>
      <c r="C544" s="8" t="s">
        <v>5221</v>
      </c>
      <c r="D544" s="8" t="s">
        <v>6817</v>
      </c>
      <c r="E544" s="8" t="s">
        <v>7739</v>
      </c>
    </row>
    <row r="545" spans="1:5" ht="15.75" customHeight="1" x14ac:dyDescent="0.3">
      <c r="A545" s="10" t="s">
        <v>581</v>
      </c>
      <c r="B545" s="10" t="s">
        <v>2916</v>
      </c>
      <c r="C545" s="8" t="s">
        <v>5222</v>
      </c>
      <c r="D545" s="8" t="s">
        <v>6721</v>
      </c>
      <c r="E545" s="8" t="s">
        <v>7744</v>
      </c>
    </row>
    <row r="546" spans="1:5" ht="15.75" customHeight="1" x14ac:dyDescent="0.3">
      <c r="A546" s="10" t="s">
        <v>582</v>
      </c>
      <c r="B546" s="10" t="s">
        <v>2917</v>
      </c>
      <c r="C546" s="8" t="s">
        <v>5223</v>
      </c>
      <c r="D546" s="8" t="s">
        <v>7068</v>
      </c>
      <c r="E546" s="8" t="s">
        <v>7739</v>
      </c>
    </row>
    <row r="547" spans="1:5" ht="15.75" customHeight="1" x14ac:dyDescent="0.3">
      <c r="A547" s="10" t="s">
        <v>583</v>
      </c>
      <c r="B547" s="10" t="s">
        <v>2918</v>
      </c>
      <c r="C547" s="8" t="s">
        <v>5224</v>
      </c>
      <c r="D547" s="8" t="s">
        <v>6979</v>
      </c>
      <c r="E547" s="8" t="s">
        <v>7739</v>
      </c>
    </row>
    <row r="548" spans="1:5" ht="15.75" customHeight="1" x14ac:dyDescent="0.3">
      <c r="A548" s="10" t="s">
        <v>584</v>
      </c>
      <c r="B548" s="10" t="s">
        <v>2919</v>
      </c>
      <c r="C548" s="8" t="s">
        <v>5225</v>
      </c>
      <c r="D548" s="8" t="s">
        <v>7069</v>
      </c>
      <c r="E548" s="8" t="s">
        <v>7739</v>
      </c>
    </row>
    <row r="549" spans="1:5" ht="15.75" customHeight="1" x14ac:dyDescent="0.3">
      <c r="A549" s="10" t="s">
        <v>585</v>
      </c>
      <c r="B549" s="10" t="s">
        <v>2920</v>
      </c>
      <c r="C549" s="8" t="s">
        <v>5226</v>
      </c>
      <c r="D549" s="8" t="s">
        <v>6746</v>
      </c>
      <c r="E549" s="8" t="s">
        <v>7762</v>
      </c>
    </row>
    <row r="550" spans="1:5" ht="15.75" customHeight="1" x14ac:dyDescent="0.3">
      <c r="A550" s="10" t="s">
        <v>586</v>
      </c>
      <c r="B550" s="10" t="s">
        <v>2921</v>
      </c>
      <c r="C550" s="8" t="s">
        <v>5227</v>
      </c>
      <c r="D550" s="8" t="s">
        <v>7070</v>
      </c>
      <c r="E550" s="8" t="s">
        <v>7746</v>
      </c>
    </row>
    <row r="551" spans="1:5" ht="15.75" customHeight="1" x14ac:dyDescent="0.3">
      <c r="A551" s="10" t="s">
        <v>587</v>
      </c>
      <c r="B551" s="10" t="s">
        <v>2922</v>
      </c>
      <c r="C551" s="8" t="s">
        <v>5228</v>
      </c>
      <c r="D551" s="8" t="s">
        <v>6938</v>
      </c>
      <c r="E551" s="8" t="s">
        <v>7739</v>
      </c>
    </row>
    <row r="552" spans="1:5" ht="15.75" customHeight="1" x14ac:dyDescent="0.3">
      <c r="A552" s="10" t="s">
        <v>588</v>
      </c>
      <c r="B552" s="10" t="s">
        <v>2923</v>
      </c>
      <c r="C552" s="8" t="s">
        <v>5229</v>
      </c>
      <c r="D552" s="8" t="s">
        <v>7071</v>
      </c>
      <c r="E552" s="8" t="s">
        <v>7739</v>
      </c>
    </row>
    <row r="553" spans="1:5" ht="15.75" customHeight="1" x14ac:dyDescent="0.3">
      <c r="A553" s="10" t="s">
        <v>589</v>
      </c>
      <c r="B553" s="10" t="s">
        <v>2924</v>
      </c>
      <c r="C553" s="8" t="s">
        <v>4885</v>
      </c>
      <c r="D553" s="8" t="s">
        <v>7032</v>
      </c>
      <c r="E553" s="8" t="s">
        <v>7739</v>
      </c>
    </row>
    <row r="554" spans="1:5" ht="15.75" customHeight="1" x14ac:dyDescent="0.3">
      <c r="A554" s="10" t="s">
        <v>590</v>
      </c>
      <c r="B554" s="10" t="s">
        <v>2925</v>
      </c>
      <c r="C554" s="8" t="s">
        <v>5230</v>
      </c>
      <c r="D554" s="8" t="s">
        <v>7072</v>
      </c>
      <c r="E554" s="8" t="s">
        <v>7739</v>
      </c>
    </row>
    <row r="555" spans="1:5" ht="15.75" customHeight="1" x14ac:dyDescent="0.3">
      <c r="A555" s="10" t="s">
        <v>591</v>
      </c>
      <c r="B555" s="10" t="s">
        <v>2926</v>
      </c>
      <c r="C555" s="8" t="s">
        <v>5231</v>
      </c>
      <c r="D555" s="8" t="s">
        <v>6862</v>
      </c>
      <c r="E555" s="8" t="s">
        <v>7741</v>
      </c>
    </row>
    <row r="556" spans="1:5" ht="15.75" customHeight="1" x14ac:dyDescent="0.3">
      <c r="A556" s="10" t="s">
        <v>592</v>
      </c>
      <c r="B556" s="10" t="s">
        <v>2927</v>
      </c>
      <c r="C556" s="8" t="s">
        <v>5232</v>
      </c>
      <c r="D556" s="8" t="s">
        <v>6797</v>
      </c>
      <c r="E556" s="8" t="s">
        <v>7739</v>
      </c>
    </row>
    <row r="557" spans="1:5" ht="15.75" customHeight="1" x14ac:dyDescent="0.3">
      <c r="A557" s="10" t="s">
        <v>593</v>
      </c>
      <c r="B557" s="10" t="s">
        <v>2928</v>
      </c>
      <c r="C557" s="8" t="s">
        <v>5233</v>
      </c>
      <c r="D557" s="8" t="s">
        <v>6967</v>
      </c>
      <c r="E557" s="8" t="s">
        <v>7788</v>
      </c>
    </row>
    <row r="558" spans="1:5" ht="15.75" customHeight="1" x14ac:dyDescent="0.3">
      <c r="A558" s="10" t="s">
        <v>594</v>
      </c>
      <c r="B558" s="10" t="s">
        <v>2929</v>
      </c>
      <c r="C558" s="8" t="s">
        <v>5234</v>
      </c>
      <c r="D558" s="8" t="s">
        <v>7073</v>
      </c>
      <c r="E558" s="8" t="s">
        <v>7746</v>
      </c>
    </row>
    <row r="559" spans="1:5" ht="15.75" customHeight="1" x14ac:dyDescent="0.3">
      <c r="A559" s="10" t="s">
        <v>595</v>
      </c>
      <c r="B559" s="10" t="s">
        <v>2930</v>
      </c>
      <c r="C559" s="8" t="s">
        <v>5235</v>
      </c>
      <c r="D559" s="8" t="s">
        <v>6793</v>
      </c>
      <c r="E559" s="8" t="s">
        <v>7739</v>
      </c>
    </row>
    <row r="560" spans="1:5" ht="15.75" customHeight="1" x14ac:dyDescent="0.3">
      <c r="A560" s="10" t="s">
        <v>596</v>
      </c>
      <c r="B560" s="10" t="s">
        <v>2931</v>
      </c>
      <c r="C560" s="8" t="s">
        <v>5236</v>
      </c>
      <c r="D560" s="8" t="s">
        <v>6947</v>
      </c>
      <c r="E560" s="8" t="s">
        <v>7753</v>
      </c>
    </row>
    <row r="561" spans="1:5" ht="15.75" customHeight="1" x14ac:dyDescent="0.3">
      <c r="A561" s="10" t="s">
        <v>597</v>
      </c>
      <c r="B561" s="10" t="s">
        <v>2932</v>
      </c>
      <c r="C561" s="8" t="s">
        <v>5237</v>
      </c>
      <c r="D561" s="8" t="s">
        <v>7074</v>
      </c>
      <c r="E561" s="8" t="s">
        <v>7739</v>
      </c>
    </row>
    <row r="562" spans="1:5" ht="15.75" customHeight="1" x14ac:dyDescent="0.3">
      <c r="A562" s="10" t="s">
        <v>598</v>
      </c>
      <c r="B562" s="10" t="s">
        <v>2933</v>
      </c>
      <c r="C562" s="8" t="s">
        <v>5238</v>
      </c>
      <c r="D562" s="8" t="s">
        <v>6914</v>
      </c>
      <c r="E562" s="8" t="s">
        <v>7744</v>
      </c>
    </row>
    <row r="563" spans="1:5" ht="15.75" customHeight="1" x14ac:dyDescent="0.3">
      <c r="A563" s="10" t="s">
        <v>599</v>
      </c>
      <c r="B563" s="10" t="s">
        <v>2934</v>
      </c>
      <c r="C563" s="8" t="s">
        <v>5239</v>
      </c>
      <c r="D563" s="8" t="s">
        <v>6853</v>
      </c>
      <c r="E563" s="8" t="s">
        <v>7777</v>
      </c>
    </row>
    <row r="564" spans="1:5" ht="15.75" customHeight="1" x14ac:dyDescent="0.3">
      <c r="A564" s="10" t="s">
        <v>600</v>
      </c>
      <c r="B564" s="10" t="s">
        <v>2935</v>
      </c>
      <c r="C564" s="8" t="s">
        <v>5240</v>
      </c>
      <c r="D564" s="8" t="s">
        <v>6771</v>
      </c>
      <c r="E564" s="8" t="s">
        <v>7766</v>
      </c>
    </row>
    <row r="565" spans="1:5" ht="15.75" customHeight="1" x14ac:dyDescent="0.3">
      <c r="A565" s="10" t="s">
        <v>601</v>
      </c>
      <c r="B565" s="10" t="s">
        <v>2936</v>
      </c>
      <c r="C565" s="8" t="s">
        <v>5241</v>
      </c>
      <c r="D565" s="8" t="s">
        <v>6964</v>
      </c>
      <c r="E565" s="8" t="s">
        <v>7777</v>
      </c>
    </row>
    <row r="566" spans="1:5" ht="15.75" customHeight="1" x14ac:dyDescent="0.3">
      <c r="A566" s="10" t="s">
        <v>602</v>
      </c>
      <c r="B566" s="10" t="s">
        <v>2937</v>
      </c>
      <c r="C566" s="8" t="s">
        <v>5242</v>
      </c>
      <c r="D566" s="8" t="s">
        <v>7075</v>
      </c>
      <c r="E566" s="8" t="s">
        <v>7739</v>
      </c>
    </row>
    <row r="567" spans="1:5" ht="15.75" customHeight="1" x14ac:dyDescent="0.3">
      <c r="A567" s="10" t="s">
        <v>603</v>
      </c>
      <c r="B567" s="10" t="s">
        <v>2938</v>
      </c>
      <c r="C567" s="8" t="s">
        <v>5243</v>
      </c>
      <c r="D567" s="8" t="s">
        <v>6735</v>
      </c>
      <c r="E567" s="8" t="s">
        <v>7738</v>
      </c>
    </row>
    <row r="568" spans="1:5" ht="15.75" customHeight="1" x14ac:dyDescent="0.3">
      <c r="A568" s="10" t="s">
        <v>604</v>
      </c>
      <c r="B568" s="10" t="s">
        <v>2939</v>
      </c>
      <c r="C568" s="8" t="s">
        <v>5244</v>
      </c>
      <c r="D568" s="8" t="s">
        <v>7076</v>
      </c>
      <c r="E568" s="8" t="s">
        <v>7739</v>
      </c>
    </row>
    <row r="569" spans="1:5" ht="15.75" customHeight="1" x14ac:dyDescent="0.3">
      <c r="A569" s="10" t="s">
        <v>605</v>
      </c>
      <c r="B569" s="10" t="s">
        <v>2940</v>
      </c>
      <c r="C569" s="8" t="s">
        <v>5245</v>
      </c>
      <c r="D569" s="8" t="s">
        <v>7077</v>
      </c>
      <c r="E569" s="8" t="s">
        <v>7756</v>
      </c>
    </row>
    <row r="570" spans="1:5" ht="15.75" customHeight="1" x14ac:dyDescent="0.3">
      <c r="A570" s="10" t="s">
        <v>606</v>
      </c>
      <c r="B570" s="10" t="s">
        <v>2941</v>
      </c>
      <c r="C570" s="8" t="s">
        <v>5246</v>
      </c>
      <c r="D570" s="8" t="s">
        <v>7078</v>
      </c>
      <c r="E570" s="8" t="s">
        <v>7740</v>
      </c>
    </row>
    <row r="571" spans="1:5" ht="15.75" customHeight="1" x14ac:dyDescent="0.3">
      <c r="A571" s="10" t="s">
        <v>607</v>
      </c>
      <c r="B571" s="10" t="s">
        <v>2942</v>
      </c>
      <c r="C571" s="8" t="s">
        <v>5247</v>
      </c>
      <c r="D571" s="8" t="s">
        <v>6801</v>
      </c>
      <c r="E571" s="8" t="s">
        <v>7751</v>
      </c>
    </row>
    <row r="572" spans="1:5" ht="15.75" customHeight="1" x14ac:dyDescent="0.3">
      <c r="A572" s="10" t="s">
        <v>608</v>
      </c>
      <c r="B572" s="10" t="s">
        <v>2943</v>
      </c>
      <c r="C572" s="8" t="s">
        <v>5248</v>
      </c>
      <c r="D572" s="8" t="s">
        <v>6720</v>
      </c>
      <c r="E572" s="8" t="s">
        <v>7750</v>
      </c>
    </row>
    <row r="573" spans="1:5" ht="15.75" customHeight="1" x14ac:dyDescent="0.3">
      <c r="A573" s="10" t="s">
        <v>609</v>
      </c>
      <c r="B573" s="10" t="s">
        <v>2944</v>
      </c>
      <c r="C573" s="8" t="s">
        <v>5249</v>
      </c>
      <c r="D573" s="8" t="s">
        <v>6873</v>
      </c>
      <c r="E573" s="8" t="s">
        <v>7739</v>
      </c>
    </row>
    <row r="574" spans="1:5" ht="15.75" customHeight="1" x14ac:dyDescent="0.3">
      <c r="A574" s="10" t="s">
        <v>610</v>
      </c>
      <c r="B574" s="10" t="s">
        <v>2945</v>
      </c>
      <c r="C574" s="8" t="s">
        <v>5250</v>
      </c>
      <c r="D574" s="8" t="s">
        <v>7079</v>
      </c>
      <c r="E574" s="8" t="s">
        <v>7762</v>
      </c>
    </row>
    <row r="575" spans="1:5" ht="15.75" customHeight="1" x14ac:dyDescent="0.3">
      <c r="A575" s="10" t="s">
        <v>611</v>
      </c>
      <c r="B575" s="10" t="s">
        <v>2946</v>
      </c>
      <c r="C575" s="8" t="s">
        <v>5251</v>
      </c>
      <c r="D575" s="8" t="s">
        <v>6908</v>
      </c>
      <c r="E575" s="8" t="s">
        <v>7772</v>
      </c>
    </row>
    <row r="576" spans="1:5" ht="15.75" customHeight="1" x14ac:dyDescent="0.3">
      <c r="A576" s="10" t="s">
        <v>612</v>
      </c>
      <c r="B576" s="10" t="s">
        <v>2947</v>
      </c>
      <c r="C576" s="8" t="s">
        <v>5252</v>
      </c>
      <c r="D576" s="8" t="s">
        <v>7080</v>
      </c>
      <c r="E576" s="8" t="s">
        <v>7739</v>
      </c>
    </row>
    <row r="577" spans="1:5" ht="15.75" customHeight="1" x14ac:dyDescent="0.3">
      <c r="A577" s="10" t="s">
        <v>613</v>
      </c>
      <c r="B577" s="10" t="s">
        <v>2948</v>
      </c>
      <c r="C577" s="8" t="s">
        <v>5253</v>
      </c>
      <c r="D577" s="8" t="s">
        <v>6915</v>
      </c>
      <c r="E577" s="8" t="s">
        <v>7781</v>
      </c>
    </row>
    <row r="578" spans="1:5" ht="15.75" customHeight="1" x14ac:dyDescent="0.3">
      <c r="A578" s="10" t="s">
        <v>614</v>
      </c>
      <c r="B578" s="10" t="s">
        <v>2949</v>
      </c>
      <c r="C578" s="8" t="s">
        <v>5254</v>
      </c>
      <c r="D578" s="8" t="s">
        <v>7081</v>
      </c>
      <c r="E578" s="8" t="s">
        <v>7739</v>
      </c>
    </row>
    <row r="579" spans="1:5" ht="15.75" customHeight="1" x14ac:dyDescent="0.3">
      <c r="A579" s="10" t="s">
        <v>615</v>
      </c>
      <c r="B579" s="10" t="s">
        <v>2950</v>
      </c>
      <c r="C579" s="8" t="s">
        <v>5255</v>
      </c>
      <c r="D579" s="8" t="s">
        <v>7082</v>
      </c>
      <c r="E579" s="8" t="s">
        <v>7739</v>
      </c>
    </row>
    <row r="580" spans="1:5" ht="15.75" customHeight="1" x14ac:dyDescent="0.3">
      <c r="A580" s="10" t="s">
        <v>616</v>
      </c>
      <c r="B580" s="10" t="s">
        <v>2951</v>
      </c>
      <c r="C580" s="8" t="s">
        <v>5256</v>
      </c>
      <c r="D580" s="8" t="s">
        <v>7083</v>
      </c>
      <c r="E580" s="8" t="s">
        <v>7745</v>
      </c>
    </row>
    <row r="581" spans="1:5" ht="15.75" customHeight="1" x14ac:dyDescent="0.3">
      <c r="A581" s="10" t="s">
        <v>617</v>
      </c>
      <c r="B581" s="10" t="s">
        <v>2952</v>
      </c>
      <c r="C581" s="8" t="s">
        <v>5257</v>
      </c>
      <c r="D581" s="8" t="s">
        <v>7084</v>
      </c>
      <c r="E581" s="8" t="s">
        <v>7748</v>
      </c>
    </row>
    <row r="582" spans="1:5" ht="15.75" customHeight="1" x14ac:dyDescent="0.3">
      <c r="A582" s="10" t="s">
        <v>618</v>
      </c>
      <c r="B582" s="10" t="s">
        <v>2953</v>
      </c>
      <c r="C582" s="8" t="s">
        <v>5258</v>
      </c>
      <c r="D582" s="8" t="s">
        <v>7085</v>
      </c>
      <c r="E582" s="8" t="s">
        <v>7739</v>
      </c>
    </row>
    <row r="583" spans="1:5" ht="15.75" customHeight="1" x14ac:dyDescent="0.3">
      <c r="A583" s="10" t="s">
        <v>619</v>
      </c>
      <c r="B583" s="10" t="s">
        <v>2954</v>
      </c>
      <c r="C583" s="8" t="s">
        <v>5259</v>
      </c>
      <c r="D583" s="8" t="s">
        <v>6714</v>
      </c>
      <c r="E583" s="8" t="s">
        <v>7739</v>
      </c>
    </row>
    <row r="584" spans="1:5" ht="15.75" customHeight="1" x14ac:dyDescent="0.3">
      <c r="A584" s="10" t="s">
        <v>620</v>
      </c>
      <c r="B584" s="10" t="s">
        <v>2955</v>
      </c>
      <c r="C584" s="8" t="s">
        <v>5260</v>
      </c>
      <c r="D584" s="8" t="s">
        <v>7086</v>
      </c>
      <c r="E584" s="8" t="s">
        <v>7747</v>
      </c>
    </row>
    <row r="585" spans="1:5" ht="15.75" customHeight="1" x14ac:dyDescent="0.3">
      <c r="A585" s="10" t="s">
        <v>621</v>
      </c>
      <c r="B585" s="10" t="s">
        <v>2956</v>
      </c>
      <c r="C585" s="8" t="s">
        <v>5261</v>
      </c>
      <c r="D585" s="8" t="s">
        <v>6871</v>
      </c>
      <c r="E585" s="8" t="s">
        <v>7739</v>
      </c>
    </row>
    <row r="586" spans="1:5" ht="15.75" customHeight="1" x14ac:dyDescent="0.3">
      <c r="A586" s="10" t="s">
        <v>622</v>
      </c>
      <c r="B586" s="10" t="s">
        <v>2957</v>
      </c>
      <c r="C586" s="8" t="s">
        <v>5262</v>
      </c>
      <c r="D586" s="8" t="s">
        <v>7087</v>
      </c>
      <c r="E586" s="8" t="s">
        <v>7757</v>
      </c>
    </row>
    <row r="587" spans="1:5" ht="15.75" customHeight="1" x14ac:dyDescent="0.3">
      <c r="A587" s="10" t="s">
        <v>623</v>
      </c>
      <c r="B587" s="10" t="s">
        <v>2958</v>
      </c>
      <c r="C587" s="8" t="s">
        <v>5263</v>
      </c>
      <c r="D587" s="8" t="s">
        <v>6970</v>
      </c>
      <c r="E587" s="8" t="s">
        <v>7739</v>
      </c>
    </row>
    <row r="588" spans="1:5" ht="15.75" customHeight="1" x14ac:dyDescent="0.3">
      <c r="A588" s="10" t="s">
        <v>624</v>
      </c>
      <c r="B588" s="10" t="s">
        <v>2959</v>
      </c>
      <c r="C588" s="8" t="s">
        <v>5264</v>
      </c>
      <c r="D588" s="8" t="s">
        <v>7088</v>
      </c>
      <c r="E588" s="8" t="s">
        <v>7765</v>
      </c>
    </row>
    <row r="589" spans="1:5" ht="15.75" customHeight="1" x14ac:dyDescent="0.3">
      <c r="A589" s="10" t="s">
        <v>625</v>
      </c>
      <c r="B589" s="10" t="s">
        <v>2960</v>
      </c>
      <c r="C589" s="8" t="s">
        <v>5265</v>
      </c>
      <c r="D589" s="8" t="s">
        <v>7089</v>
      </c>
      <c r="E589" s="8" t="s">
        <v>7756</v>
      </c>
    </row>
    <row r="590" spans="1:5" ht="15.75" customHeight="1" x14ac:dyDescent="0.3">
      <c r="A590" s="10" t="s">
        <v>626</v>
      </c>
      <c r="B590" s="10" t="s">
        <v>2961</v>
      </c>
      <c r="C590" s="8" t="s">
        <v>4785</v>
      </c>
      <c r="D590" s="8" t="s">
        <v>7090</v>
      </c>
      <c r="E590" s="8" t="s">
        <v>7739</v>
      </c>
    </row>
    <row r="591" spans="1:5" ht="15.75" customHeight="1" x14ac:dyDescent="0.3">
      <c r="A591" s="10" t="s">
        <v>627</v>
      </c>
      <c r="B591" s="10" t="s">
        <v>2962</v>
      </c>
      <c r="C591" s="8" t="s">
        <v>5266</v>
      </c>
      <c r="D591" s="8" t="s">
        <v>7091</v>
      </c>
      <c r="E591" s="8" t="s">
        <v>7739</v>
      </c>
    </row>
    <row r="592" spans="1:5" ht="15.75" customHeight="1" x14ac:dyDescent="0.3">
      <c r="A592" s="10" t="s">
        <v>628</v>
      </c>
      <c r="B592" s="10" t="s">
        <v>2963</v>
      </c>
      <c r="C592" s="8" t="s">
        <v>5267</v>
      </c>
      <c r="D592" s="8" t="s">
        <v>6908</v>
      </c>
      <c r="E592" s="8" t="s">
        <v>7739</v>
      </c>
    </row>
    <row r="593" spans="1:5" ht="15.75" customHeight="1" x14ac:dyDescent="0.3">
      <c r="A593" s="10" t="s">
        <v>629</v>
      </c>
      <c r="B593" s="10" t="s">
        <v>2964</v>
      </c>
      <c r="C593" s="8" t="s">
        <v>4774</v>
      </c>
      <c r="D593" s="8" t="s">
        <v>7092</v>
      </c>
      <c r="E593" s="8" t="s">
        <v>7739</v>
      </c>
    </row>
    <row r="594" spans="1:5" ht="15.75" customHeight="1" x14ac:dyDescent="0.3">
      <c r="A594" s="10" t="s">
        <v>630</v>
      </c>
      <c r="B594" s="10" t="s">
        <v>2965</v>
      </c>
      <c r="C594" s="8" t="s">
        <v>5268</v>
      </c>
      <c r="D594" s="8" t="s">
        <v>7093</v>
      </c>
      <c r="E594" s="8" t="s">
        <v>7762</v>
      </c>
    </row>
    <row r="595" spans="1:5" ht="15.75" customHeight="1" x14ac:dyDescent="0.3">
      <c r="A595" s="10" t="s">
        <v>631</v>
      </c>
      <c r="B595" s="10" t="s">
        <v>2966</v>
      </c>
      <c r="C595" s="8" t="s">
        <v>5269</v>
      </c>
      <c r="D595" s="8" t="s">
        <v>7094</v>
      </c>
      <c r="E595" s="8" t="s">
        <v>7767</v>
      </c>
    </row>
    <row r="596" spans="1:5" ht="15.75" customHeight="1" x14ac:dyDescent="0.3">
      <c r="A596" s="10" t="s">
        <v>632</v>
      </c>
      <c r="B596" s="10" t="s">
        <v>2967</v>
      </c>
      <c r="C596" s="8" t="s">
        <v>5270</v>
      </c>
      <c r="D596" s="8" t="s">
        <v>7095</v>
      </c>
      <c r="E596" s="8" t="s">
        <v>7738</v>
      </c>
    </row>
    <row r="597" spans="1:5" ht="15.75" customHeight="1" x14ac:dyDescent="0.3">
      <c r="A597" s="10" t="s">
        <v>633</v>
      </c>
      <c r="B597" s="10" t="s">
        <v>2968</v>
      </c>
      <c r="C597" s="8" t="s">
        <v>5271</v>
      </c>
      <c r="D597" s="8" t="s">
        <v>7096</v>
      </c>
      <c r="E597" s="8" t="s">
        <v>7739</v>
      </c>
    </row>
    <row r="598" spans="1:5" ht="15.75" customHeight="1" x14ac:dyDescent="0.3">
      <c r="A598" s="10" t="s">
        <v>634</v>
      </c>
      <c r="B598" s="10" t="s">
        <v>2969</v>
      </c>
      <c r="C598" s="8" t="s">
        <v>5272</v>
      </c>
      <c r="D598" s="8" t="s">
        <v>7097</v>
      </c>
      <c r="E598" s="8" t="s">
        <v>7753</v>
      </c>
    </row>
    <row r="599" spans="1:5" ht="15.75" customHeight="1" x14ac:dyDescent="0.3">
      <c r="A599" s="10" t="s">
        <v>635</v>
      </c>
      <c r="B599" s="10" t="s">
        <v>2970</v>
      </c>
      <c r="C599" s="8" t="s">
        <v>5273</v>
      </c>
      <c r="D599" s="8" t="s">
        <v>6914</v>
      </c>
      <c r="E599" s="8" t="s">
        <v>7738</v>
      </c>
    </row>
    <row r="600" spans="1:5" ht="15.75" customHeight="1" x14ac:dyDescent="0.3">
      <c r="A600" s="10" t="s">
        <v>636</v>
      </c>
      <c r="B600" s="10" t="s">
        <v>2971</v>
      </c>
      <c r="C600" s="8" t="s">
        <v>5274</v>
      </c>
      <c r="D600" s="8" t="s">
        <v>7098</v>
      </c>
      <c r="E600" s="8" t="s">
        <v>7739</v>
      </c>
    </row>
    <row r="601" spans="1:5" ht="15.75" customHeight="1" x14ac:dyDescent="0.3">
      <c r="A601" s="10" t="s">
        <v>637</v>
      </c>
      <c r="B601" s="10" t="s">
        <v>2972</v>
      </c>
      <c r="C601" s="8" t="s">
        <v>5275</v>
      </c>
      <c r="D601" s="8" t="s">
        <v>7099</v>
      </c>
      <c r="E601" s="8" t="s">
        <v>7748</v>
      </c>
    </row>
    <row r="602" spans="1:5" ht="15.75" customHeight="1" x14ac:dyDescent="0.3">
      <c r="A602" s="10" t="s">
        <v>638</v>
      </c>
      <c r="B602" s="10" t="s">
        <v>2973</v>
      </c>
      <c r="C602" s="8" t="s">
        <v>5276</v>
      </c>
      <c r="D602" s="8" t="s">
        <v>6999</v>
      </c>
      <c r="E602" s="8" t="s">
        <v>7756</v>
      </c>
    </row>
    <row r="603" spans="1:5" ht="15.75" customHeight="1" x14ac:dyDescent="0.3">
      <c r="A603" s="10" t="s">
        <v>639</v>
      </c>
      <c r="B603" s="10" t="s">
        <v>2974</v>
      </c>
      <c r="C603" s="8" t="s">
        <v>5277</v>
      </c>
      <c r="D603" s="8" t="s">
        <v>7100</v>
      </c>
      <c r="E603" s="8" t="s">
        <v>7739</v>
      </c>
    </row>
    <row r="604" spans="1:5" ht="15.75" customHeight="1" x14ac:dyDescent="0.3">
      <c r="A604" s="10" t="s">
        <v>640</v>
      </c>
      <c r="B604" s="10" t="s">
        <v>2975</v>
      </c>
      <c r="C604" s="8" t="s">
        <v>5278</v>
      </c>
      <c r="D604" s="8" t="s">
        <v>7101</v>
      </c>
      <c r="E604" s="8" t="s">
        <v>7747</v>
      </c>
    </row>
    <row r="605" spans="1:5" ht="15.75" customHeight="1" x14ac:dyDescent="0.3">
      <c r="A605" s="10" t="s">
        <v>641</v>
      </c>
      <c r="B605" s="10" t="s">
        <v>2976</v>
      </c>
      <c r="C605" s="8" t="s">
        <v>5279</v>
      </c>
      <c r="D605" s="8" t="s">
        <v>7085</v>
      </c>
      <c r="E605" s="8" t="s">
        <v>7739</v>
      </c>
    </row>
    <row r="606" spans="1:5" ht="15.75" customHeight="1" x14ac:dyDescent="0.3">
      <c r="A606" s="10" t="s">
        <v>642</v>
      </c>
      <c r="B606" s="10" t="s">
        <v>2977</v>
      </c>
      <c r="C606" s="8" t="s">
        <v>4822</v>
      </c>
      <c r="D606" s="8" t="s">
        <v>6856</v>
      </c>
      <c r="E606" s="8" t="s">
        <v>7751</v>
      </c>
    </row>
    <row r="607" spans="1:5" ht="15.75" customHeight="1" x14ac:dyDescent="0.3">
      <c r="A607" s="10" t="s">
        <v>643</v>
      </c>
      <c r="B607" s="10" t="s">
        <v>2978</v>
      </c>
      <c r="C607" s="8" t="s">
        <v>5280</v>
      </c>
      <c r="D607" s="8" t="s">
        <v>6772</v>
      </c>
      <c r="E607" s="8" t="s">
        <v>7752</v>
      </c>
    </row>
    <row r="608" spans="1:5" ht="15.75" customHeight="1" x14ac:dyDescent="0.3">
      <c r="A608" s="10" t="s">
        <v>644</v>
      </c>
      <c r="B608" s="10" t="s">
        <v>2979</v>
      </c>
      <c r="C608" s="8" t="s">
        <v>5281</v>
      </c>
      <c r="D608" s="8" t="s">
        <v>7102</v>
      </c>
      <c r="E608" s="8" t="s">
        <v>7739</v>
      </c>
    </row>
    <row r="609" spans="1:5" ht="15.75" customHeight="1" x14ac:dyDescent="0.3">
      <c r="A609" s="10" t="s">
        <v>645</v>
      </c>
      <c r="B609" s="10" t="s">
        <v>2980</v>
      </c>
      <c r="C609" s="8" t="s">
        <v>5282</v>
      </c>
      <c r="D609" s="8" t="s">
        <v>6875</v>
      </c>
      <c r="E609" s="8" t="s">
        <v>7739</v>
      </c>
    </row>
    <row r="610" spans="1:5" ht="15.75" customHeight="1" x14ac:dyDescent="0.3">
      <c r="A610" s="10" t="s">
        <v>646</v>
      </c>
      <c r="B610" s="10" t="s">
        <v>2981</v>
      </c>
      <c r="C610" s="8" t="s">
        <v>5283</v>
      </c>
      <c r="D610" s="8" t="s">
        <v>6801</v>
      </c>
      <c r="E610" s="8" t="s">
        <v>7749</v>
      </c>
    </row>
    <row r="611" spans="1:5" ht="15.75" customHeight="1" x14ac:dyDescent="0.3">
      <c r="A611" s="10" t="s">
        <v>647</v>
      </c>
      <c r="B611" s="10" t="s">
        <v>2982</v>
      </c>
      <c r="C611" s="8" t="s">
        <v>5284</v>
      </c>
      <c r="D611" s="8" t="s">
        <v>7103</v>
      </c>
      <c r="E611" s="8" t="s">
        <v>7739</v>
      </c>
    </row>
    <row r="612" spans="1:5" ht="15.75" customHeight="1" x14ac:dyDescent="0.3">
      <c r="A612" s="10" t="s">
        <v>648</v>
      </c>
      <c r="B612" s="10" t="s">
        <v>2983</v>
      </c>
      <c r="C612" s="8" t="s">
        <v>5285</v>
      </c>
      <c r="D612" s="8" t="s">
        <v>7104</v>
      </c>
      <c r="E612" s="8" t="s">
        <v>7739</v>
      </c>
    </row>
    <row r="613" spans="1:5" ht="15.75" customHeight="1" x14ac:dyDescent="0.3">
      <c r="A613" s="10" t="s">
        <v>649</v>
      </c>
      <c r="B613" s="10" t="s">
        <v>2984</v>
      </c>
      <c r="C613" s="8" t="s">
        <v>5286</v>
      </c>
      <c r="D613" s="8" t="s">
        <v>6770</v>
      </c>
      <c r="E613" s="8" t="s">
        <v>7745</v>
      </c>
    </row>
    <row r="614" spans="1:5" ht="15.75" customHeight="1" x14ac:dyDescent="0.3">
      <c r="A614" s="10" t="s">
        <v>650</v>
      </c>
      <c r="B614" s="10" t="s">
        <v>2985</v>
      </c>
      <c r="C614" s="8" t="s">
        <v>5287</v>
      </c>
      <c r="D614" s="8" t="s">
        <v>7105</v>
      </c>
      <c r="E614" s="8" t="s">
        <v>7744</v>
      </c>
    </row>
    <row r="615" spans="1:5" ht="15.75" customHeight="1" x14ac:dyDescent="0.3">
      <c r="A615" s="10" t="s">
        <v>651</v>
      </c>
      <c r="B615" s="10" t="s">
        <v>2986</v>
      </c>
      <c r="C615" s="8" t="s">
        <v>5288</v>
      </c>
      <c r="D615" s="8" t="s">
        <v>6771</v>
      </c>
      <c r="E615" s="8" t="s">
        <v>7781</v>
      </c>
    </row>
    <row r="616" spans="1:5" ht="15.75" customHeight="1" x14ac:dyDescent="0.3">
      <c r="A616" s="10" t="s">
        <v>652</v>
      </c>
      <c r="B616" s="10" t="s">
        <v>2987</v>
      </c>
      <c r="C616" s="8" t="s">
        <v>5289</v>
      </c>
      <c r="D616" s="8" t="s">
        <v>7106</v>
      </c>
      <c r="E616" s="8" t="s">
        <v>7760</v>
      </c>
    </row>
    <row r="617" spans="1:5" ht="15.75" customHeight="1" x14ac:dyDescent="0.3">
      <c r="A617" s="10" t="s">
        <v>653</v>
      </c>
      <c r="B617" s="10" t="s">
        <v>2988</v>
      </c>
      <c r="C617" s="8" t="s">
        <v>4777</v>
      </c>
      <c r="D617" s="8" t="s">
        <v>6765</v>
      </c>
      <c r="E617" s="8" t="s">
        <v>7762</v>
      </c>
    </row>
    <row r="618" spans="1:5" ht="15.75" customHeight="1" x14ac:dyDescent="0.3">
      <c r="A618" s="10" t="s">
        <v>654</v>
      </c>
      <c r="B618" s="10" t="s">
        <v>2989</v>
      </c>
      <c r="C618" s="8" t="s">
        <v>4982</v>
      </c>
      <c r="D618" s="8" t="s">
        <v>7107</v>
      </c>
      <c r="E618" s="8" t="s">
        <v>7739</v>
      </c>
    </row>
    <row r="619" spans="1:5" ht="15.75" customHeight="1" x14ac:dyDescent="0.3">
      <c r="A619" s="10" t="s">
        <v>655</v>
      </c>
      <c r="B619" s="10" t="s">
        <v>2990</v>
      </c>
      <c r="C619" s="8" t="s">
        <v>5290</v>
      </c>
      <c r="D619" s="8" t="s">
        <v>6862</v>
      </c>
      <c r="E619" s="8" t="s">
        <v>7739</v>
      </c>
    </row>
    <row r="620" spans="1:5" ht="15.75" customHeight="1" x14ac:dyDescent="0.3">
      <c r="A620" s="10" t="s">
        <v>656</v>
      </c>
      <c r="B620" s="10" t="s">
        <v>2991</v>
      </c>
      <c r="C620" s="8" t="s">
        <v>5291</v>
      </c>
      <c r="D620" s="8" t="s">
        <v>6897</v>
      </c>
      <c r="E620" s="8" t="s">
        <v>7752</v>
      </c>
    </row>
    <row r="621" spans="1:5" ht="15.75" customHeight="1" x14ac:dyDescent="0.3">
      <c r="A621" s="10" t="s">
        <v>657</v>
      </c>
      <c r="B621" s="10" t="s">
        <v>2992</v>
      </c>
      <c r="C621" s="8" t="s">
        <v>5292</v>
      </c>
      <c r="D621" s="8" t="s">
        <v>6795</v>
      </c>
      <c r="E621" s="8" t="s">
        <v>7756</v>
      </c>
    </row>
    <row r="622" spans="1:5" ht="15.75" customHeight="1" x14ac:dyDescent="0.3">
      <c r="A622" s="10" t="s">
        <v>658</v>
      </c>
      <c r="B622" s="10" t="s">
        <v>2993</v>
      </c>
      <c r="C622" s="8" t="s">
        <v>5293</v>
      </c>
      <c r="D622" s="8" t="s">
        <v>7108</v>
      </c>
      <c r="E622" s="8" t="s">
        <v>7764</v>
      </c>
    </row>
    <row r="623" spans="1:5" ht="15.75" customHeight="1" x14ac:dyDescent="0.3">
      <c r="A623" s="10" t="s">
        <v>659</v>
      </c>
      <c r="B623" s="10" t="s">
        <v>2994</v>
      </c>
      <c r="C623" s="8" t="s">
        <v>5294</v>
      </c>
      <c r="D623" s="8" t="s">
        <v>7109</v>
      </c>
      <c r="E623" s="8" t="s">
        <v>7739</v>
      </c>
    </row>
    <row r="624" spans="1:5" ht="15.75" customHeight="1" x14ac:dyDescent="0.3">
      <c r="A624" s="10" t="s">
        <v>660</v>
      </c>
      <c r="B624" s="10" t="s">
        <v>2995</v>
      </c>
      <c r="C624" s="8" t="s">
        <v>5295</v>
      </c>
      <c r="D624" s="8" t="s">
        <v>7038</v>
      </c>
      <c r="E624" s="8" t="s">
        <v>7789</v>
      </c>
    </row>
    <row r="625" spans="1:5" ht="15.75" customHeight="1" x14ac:dyDescent="0.3">
      <c r="A625" s="10" t="s">
        <v>661</v>
      </c>
      <c r="B625" s="10" t="s">
        <v>2996</v>
      </c>
      <c r="C625" s="8" t="s">
        <v>5296</v>
      </c>
      <c r="D625" s="8" t="s">
        <v>6809</v>
      </c>
      <c r="E625" s="8" t="s">
        <v>7741</v>
      </c>
    </row>
    <row r="626" spans="1:5" ht="15.75" customHeight="1" x14ac:dyDescent="0.3">
      <c r="A626" s="10" t="s">
        <v>662</v>
      </c>
      <c r="B626" s="10" t="s">
        <v>2997</v>
      </c>
      <c r="C626" s="8" t="s">
        <v>5297</v>
      </c>
      <c r="D626" s="8" t="s">
        <v>7110</v>
      </c>
      <c r="E626" s="8" t="s">
        <v>7739</v>
      </c>
    </row>
    <row r="627" spans="1:5" ht="15.75" customHeight="1" x14ac:dyDescent="0.3">
      <c r="A627" s="10" t="s">
        <v>663</v>
      </c>
      <c r="B627" s="10" t="s">
        <v>2998</v>
      </c>
      <c r="C627" s="8" t="s">
        <v>5298</v>
      </c>
      <c r="D627" s="8" t="s">
        <v>6871</v>
      </c>
      <c r="E627" s="8" t="s">
        <v>7767</v>
      </c>
    </row>
    <row r="628" spans="1:5" ht="15.75" customHeight="1" x14ac:dyDescent="0.3">
      <c r="A628" s="10" t="s">
        <v>664</v>
      </c>
      <c r="B628" s="10" t="s">
        <v>2999</v>
      </c>
      <c r="C628" s="8" t="s">
        <v>5299</v>
      </c>
      <c r="D628" s="8" t="s">
        <v>7111</v>
      </c>
      <c r="E628" s="8" t="s">
        <v>7746</v>
      </c>
    </row>
    <row r="629" spans="1:5" ht="15.75" customHeight="1" x14ac:dyDescent="0.3">
      <c r="A629" s="10" t="s">
        <v>665</v>
      </c>
      <c r="B629" s="10" t="s">
        <v>3000</v>
      </c>
      <c r="C629" s="8" t="s">
        <v>5300</v>
      </c>
      <c r="D629" s="8" t="s">
        <v>7112</v>
      </c>
      <c r="E629" s="8" t="s">
        <v>7741</v>
      </c>
    </row>
    <row r="630" spans="1:5" ht="15.75" customHeight="1" x14ac:dyDescent="0.3">
      <c r="A630" s="10" t="s">
        <v>666</v>
      </c>
      <c r="B630" s="10" t="s">
        <v>3001</v>
      </c>
      <c r="C630" s="8" t="s">
        <v>5301</v>
      </c>
      <c r="D630" s="8" t="s">
        <v>6718</v>
      </c>
      <c r="E630" s="8" t="s">
        <v>7753</v>
      </c>
    </row>
    <row r="631" spans="1:5" ht="15.75" customHeight="1" x14ac:dyDescent="0.3">
      <c r="A631" s="10" t="s">
        <v>667</v>
      </c>
      <c r="B631" s="10" t="s">
        <v>3002</v>
      </c>
      <c r="C631" s="8" t="s">
        <v>4972</v>
      </c>
      <c r="D631" s="8" t="s">
        <v>6998</v>
      </c>
      <c r="E631" s="8" t="s">
        <v>7777</v>
      </c>
    </row>
    <row r="632" spans="1:5" ht="15.75" customHeight="1" x14ac:dyDescent="0.3">
      <c r="A632" s="10" t="s">
        <v>668</v>
      </c>
      <c r="B632" s="10" t="s">
        <v>3003</v>
      </c>
      <c r="C632" s="8" t="s">
        <v>5302</v>
      </c>
      <c r="D632" s="8" t="s">
        <v>7113</v>
      </c>
      <c r="E632" s="8" t="s">
        <v>7745</v>
      </c>
    </row>
    <row r="633" spans="1:5" ht="15.75" customHeight="1" x14ac:dyDescent="0.3">
      <c r="A633" s="10" t="s">
        <v>669</v>
      </c>
      <c r="B633" s="10" t="s">
        <v>3004</v>
      </c>
      <c r="C633" s="8" t="s">
        <v>5303</v>
      </c>
      <c r="D633" s="8" t="s">
        <v>6886</v>
      </c>
      <c r="E633" s="8" t="s">
        <v>7739</v>
      </c>
    </row>
    <row r="634" spans="1:5" ht="15.75" customHeight="1" x14ac:dyDescent="0.3">
      <c r="A634" s="10" t="s">
        <v>670</v>
      </c>
      <c r="B634" s="10" t="s">
        <v>3005</v>
      </c>
      <c r="C634" s="8" t="s">
        <v>5304</v>
      </c>
      <c r="D634" s="8" t="s">
        <v>6871</v>
      </c>
      <c r="E634" s="8" t="s">
        <v>7739</v>
      </c>
    </row>
    <row r="635" spans="1:5" ht="15.75" customHeight="1" x14ac:dyDescent="0.3">
      <c r="A635" s="10" t="s">
        <v>671</v>
      </c>
      <c r="B635" s="10" t="s">
        <v>3006</v>
      </c>
      <c r="C635" s="8" t="s">
        <v>5305</v>
      </c>
      <c r="D635" s="8" t="s">
        <v>7114</v>
      </c>
      <c r="E635" s="8" t="s">
        <v>7739</v>
      </c>
    </row>
    <row r="636" spans="1:5" ht="15.75" customHeight="1" x14ac:dyDescent="0.3">
      <c r="A636" s="10" t="s">
        <v>672</v>
      </c>
      <c r="B636" s="10" t="s">
        <v>3007</v>
      </c>
      <c r="C636" s="8" t="s">
        <v>5027</v>
      </c>
      <c r="D636" s="8" t="s">
        <v>6979</v>
      </c>
      <c r="E636" s="8" t="s">
        <v>7774</v>
      </c>
    </row>
    <row r="637" spans="1:5" ht="15.75" customHeight="1" x14ac:dyDescent="0.3">
      <c r="A637" s="10" t="s">
        <v>673</v>
      </c>
      <c r="B637" s="10" t="s">
        <v>3008</v>
      </c>
      <c r="C637" s="8" t="s">
        <v>5306</v>
      </c>
      <c r="D637" s="8" t="s">
        <v>7115</v>
      </c>
      <c r="E637" s="8" t="s">
        <v>7739</v>
      </c>
    </row>
    <row r="638" spans="1:5" ht="15.75" customHeight="1" x14ac:dyDescent="0.3">
      <c r="A638" s="10" t="s">
        <v>674</v>
      </c>
      <c r="B638" s="10" t="s">
        <v>3009</v>
      </c>
      <c r="C638" s="8" t="s">
        <v>5307</v>
      </c>
      <c r="D638" s="8" t="s">
        <v>6739</v>
      </c>
      <c r="E638" s="8" t="s">
        <v>7739</v>
      </c>
    </row>
    <row r="639" spans="1:5" ht="15.75" customHeight="1" x14ac:dyDescent="0.3">
      <c r="A639" s="10" t="s">
        <v>675</v>
      </c>
      <c r="B639" s="10" t="s">
        <v>3010</v>
      </c>
      <c r="C639" s="8" t="s">
        <v>5308</v>
      </c>
      <c r="D639" s="8" t="s">
        <v>6816</v>
      </c>
      <c r="E639" s="8" t="s">
        <v>7739</v>
      </c>
    </row>
    <row r="640" spans="1:5" ht="15.75" customHeight="1" x14ac:dyDescent="0.3">
      <c r="A640" s="10" t="s">
        <v>676</v>
      </c>
      <c r="B640" s="10" t="s">
        <v>3011</v>
      </c>
      <c r="C640" s="8" t="s">
        <v>5309</v>
      </c>
      <c r="D640" s="8" t="s">
        <v>6778</v>
      </c>
      <c r="E640" s="8" t="s">
        <v>7742</v>
      </c>
    </row>
    <row r="641" spans="1:5" ht="15.75" customHeight="1" x14ac:dyDescent="0.3">
      <c r="A641" s="10" t="s">
        <v>677</v>
      </c>
      <c r="B641" s="10" t="s">
        <v>3012</v>
      </c>
      <c r="C641" s="8" t="s">
        <v>4711</v>
      </c>
      <c r="D641" s="8" t="s">
        <v>7116</v>
      </c>
      <c r="E641" s="8" t="s">
        <v>7778</v>
      </c>
    </row>
    <row r="642" spans="1:5" ht="15.75" customHeight="1" x14ac:dyDescent="0.3">
      <c r="A642" s="10" t="s">
        <v>678</v>
      </c>
      <c r="B642" s="10" t="s">
        <v>3013</v>
      </c>
      <c r="C642" s="8" t="s">
        <v>5310</v>
      </c>
      <c r="D642" s="8" t="s">
        <v>7117</v>
      </c>
      <c r="E642" s="8" t="s">
        <v>7739</v>
      </c>
    </row>
    <row r="643" spans="1:5" ht="15.75" customHeight="1" x14ac:dyDescent="0.3">
      <c r="A643" s="10" t="s">
        <v>679</v>
      </c>
      <c r="B643" s="10" t="s">
        <v>3014</v>
      </c>
      <c r="C643" s="8" t="s">
        <v>4771</v>
      </c>
      <c r="D643" s="8" t="s">
        <v>6712</v>
      </c>
      <c r="E643" s="8" t="s">
        <v>7745</v>
      </c>
    </row>
    <row r="644" spans="1:5" ht="15.75" customHeight="1" x14ac:dyDescent="0.3">
      <c r="A644" s="10" t="s">
        <v>680</v>
      </c>
      <c r="B644" s="10" t="s">
        <v>3015</v>
      </c>
      <c r="C644" s="8" t="s">
        <v>5311</v>
      </c>
      <c r="D644" s="8" t="s">
        <v>6718</v>
      </c>
      <c r="E644" s="8" t="s">
        <v>7739</v>
      </c>
    </row>
    <row r="645" spans="1:5" ht="15.75" customHeight="1" x14ac:dyDescent="0.3">
      <c r="A645" s="10" t="s">
        <v>681</v>
      </c>
      <c r="B645" s="10" t="s">
        <v>3016</v>
      </c>
      <c r="C645" s="8" t="s">
        <v>5312</v>
      </c>
      <c r="D645" s="8" t="s">
        <v>7118</v>
      </c>
      <c r="E645" s="8" t="s">
        <v>7739</v>
      </c>
    </row>
    <row r="646" spans="1:5" ht="15.75" customHeight="1" x14ac:dyDescent="0.3">
      <c r="A646" s="10" t="s">
        <v>682</v>
      </c>
      <c r="B646" s="10" t="s">
        <v>3017</v>
      </c>
      <c r="C646" s="8" t="s">
        <v>5313</v>
      </c>
      <c r="D646" s="8" t="s">
        <v>6817</v>
      </c>
      <c r="E646" s="8" t="s">
        <v>7744</v>
      </c>
    </row>
    <row r="647" spans="1:5" ht="15.75" customHeight="1" x14ac:dyDescent="0.3">
      <c r="A647" s="10" t="s">
        <v>683</v>
      </c>
      <c r="B647" s="10" t="s">
        <v>3018</v>
      </c>
      <c r="C647" s="8" t="s">
        <v>5314</v>
      </c>
      <c r="D647" s="8" t="s">
        <v>6795</v>
      </c>
      <c r="E647" s="8" t="s">
        <v>7745</v>
      </c>
    </row>
    <row r="648" spans="1:5" ht="15.75" customHeight="1" x14ac:dyDescent="0.3">
      <c r="A648" s="10" t="s">
        <v>684</v>
      </c>
      <c r="B648" s="10" t="s">
        <v>3019</v>
      </c>
      <c r="C648" s="8" t="s">
        <v>5315</v>
      </c>
      <c r="D648" s="8" t="s">
        <v>7119</v>
      </c>
      <c r="E648" s="8" t="s">
        <v>7764</v>
      </c>
    </row>
    <row r="649" spans="1:5" ht="15.75" customHeight="1" x14ac:dyDescent="0.3">
      <c r="A649" s="10" t="s">
        <v>685</v>
      </c>
      <c r="B649" s="10" t="s">
        <v>3020</v>
      </c>
      <c r="C649" s="8" t="s">
        <v>5316</v>
      </c>
      <c r="D649" s="8" t="s">
        <v>6785</v>
      </c>
      <c r="E649" s="8" t="s">
        <v>7756</v>
      </c>
    </row>
    <row r="650" spans="1:5" ht="15.75" customHeight="1" x14ac:dyDescent="0.3">
      <c r="A650" s="10" t="s">
        <v>686</v>
      </c>
      <c r="B650" s="10" t="s">
        <v>3021</v>
      </c>
      <c r="C650" s="8" t="s">
        <v>5317</v>
      </c>
      <c r="D650" s="8" t="s">
        <v>6990</v>
      </c>
      <c r="E650" s="8" t="s">
        <v>7739</v>
      </c>
    </row>
    <row r="651" spans="1:5" ht="15.75" customHeight="1" x14ac:dyDescent="0.3">
      <c r="A651" s="10" t="s">
        <v>687</v>
      </c>
      <c r="B651" s="10" t="s">
        <v>3022</v>
      </c>
      <c r="C651" s="8" t="s">
        <v>5318</v>
      </c>
      <c r="D651" s="8" t="s">
        <v>7120</v>
      </c>
      <c r="E651" s="8" t="s">
        <v>7739</v>
      </c>
    </row>
    <row r="652" spans="1:5" ht="15.75" customHeight="1" x14ac:dyDescent="0.3">
      <c r="A652" s="10" t="s">
        <v>688</v>
      </c>
      <c r="B652" s="10" t="s">
        <v>3023</v>
      </c>
      <c r="C652" s="8" t="s">
        <v>5319</v>
      </c>
      <c r="D652" s="8" t="s">
        <v>6723</v>
      </c>
      <c r="E652" s="8" t="s">
        <v>7739</v>
      </c>
    </row>
    <row r="653" spans="1:5" ht="15.75" customHeight="1" x14ac:dyDescent="0.3">
      <c r="A653" s="10" t="s">
        <v>689</v>
      </c>
      <c r="B653" s="10" t="s">
        <v>3024</v>
      </c>
      <c r="C653" s="8" t="s">
        <v>5320</v>
      </c>
      <c r="D653" s="8" t="s">
        <v>7007</v>
      </c>
      <c r="E653" s="8" t="s">
        <v>7739</v>
      </c>
    </row>
    <row r="654" spans="1:5" ht="15.75" customHeight="1" x14ac:dyDescent="0.3">
      <c r="A654" s="10" t="s">
        <v>690</v>
      </c>
      <c r="B654" s="10" t="s">
        <v>3025</v>
      </c>
      <c r="C654" s="8" t="s">
        <v>5321</v>
      </c>
      <c r="D654" s="8" t="s">
        <v>7121</v>
      </c>
      <c r="E654" s="8" t="s">
        <v>7739</v>
      </c>
    </row>
    <row r="655" spans="1:5" ht="15.75" customHeight="1" x14ac:dyDescent="0.3">
      <c r="A655" s="10" t="s">
        <v>691</v>
      </c>
      <c r="B655" s="10" t="s">
        <v>3026</v>
      </c>
      <c r="C655" s="8" t="s">
        <v>5322</v>
      </c>
      <c r="D655" s="8" t="s">
        <v>6754</v>
      </c>
      <c r="E655" s="8" t="s">
        <v>7739</v>
      </c>
    </row>
    <row r="656" spans="1:5" ht="15.75" customHeight="1" x14ac:dyDescent="0.3">
      <c r="A656" s="10" t="s">
        <v>692</v>
      </c>
      <c r="B656" s="10" t="s">
        <v>3027</v>
      </c>
      <c r="C656" s="8" t="s">
        <v>5323</v>
      </c>
      <c r="D656" s="8" t="s">
        <v>7122</v>
      </c>
      <c r="E656" s="8" t="s">
        <v>7739</v>
      </c>
    </row>
    <row r="657" spans="1:5" ht="15.75" customHeight="1" x14ac:dyDescent="0.3">
      <c r="A657" s="10" t="s">
        <v>693</v>
      </c>
      <c r="B657" s="10" t="s">
        <v>3028</v>
      </c>
      <c r="C657" s="8" t="s">
        <v>5324</v>
      </c>
      <c r="D657" s="8" t="s">
        <v>6713</v>
      </c>
      <c r="E657" s="8" t="s">
        <v>7745</v>
      </c>
    </row>
    <row r="658" spans="1:5" ht="15.75" customHeight="1" x14ac:dyDescent="0.3">
      <c r="A658" s="10" t="s">
        <v>694</v>
      </c>
      <c r="B658" s="10" t="s">
        <v>3029</v>
      </c>
      <c r="C658" s="8" t="s">
        <v>5325</v>
      </c>
      <c r="D658" s="8" t="s">
        <v>7123</v>
      </c>
      <c r="E658" s="8" t="s">
        <v>7739</v>
      </c>
    </row>
    <row r="659" spans="1:5" ht="15.75" customHeight="1" x14ac:dyDescent="0.3">
      <c r="A659" s="10" t="s">
        <v>695</v>
      </c>
      <c r="B659" s="10" t="s">
        <v>3030</v>
      </c>
      <c r="C659" s="8" t="s">
        <v>5326</v>
      </c>
      <c r="D659" s="8" t="s">
        <v>7029</v>
      </c>
      <c r="E659" s="8" t="s">
        <v>7758</v>
      </c>
    </row>
    <row r="660" spans="1:5" ht="15.75" customHeight="1" x14ac:dyDescent="0.3">
      <c r="A660" s="10" t="s">
        <v>696</v>
      </c>
      <c r="B660" s="10" t="s">
        <v>3031</v>
      </c>
      <c r="C660" s="8" t="s">
        <v>5327</v>
      </c>
      <c r="D660" s="8" t="s">
        <v>7124</v>
      </c>
      <c r="E660" s="8" t="s">
        <v>7739</v>
      </c>
    </row>
    <row r="661" spans="1:5" ht="15.75" customHeight="1" x14ac:dyDescent="0.3">
      <c r="A661" s="10" t="s">
        <v>697</v>
      </c>
      <c r="B661" s="10" t="s">
        <v>3032</v>
      </c>
      <c r="C661" s="8" t="s">
        <v>5328</v>
      </c>
      <c r="D661" s="8" t="s">
        <v>7125</v>
      </c>
      <c r="E661" s="8" t="s">
        <v>7739</v>
      </c>
    </row>
    <row r="662" spans="1:5" ht="15.75" customHeight="1" x14ac:dyDescent="0.3">
      <c r="A662" s="10" t="s">
        <v>698</v>
      </c>
      <c r="B662" s="10" t="s">
        <v>3033</v>
      </c>
      <c r="C662" s="8" t="s">
        <v>5329</v>
      </c>
      <c r="D662" s="8" t="s">
        <v>7126</v>
      </c>
      <c r="E662" s="8" t="s">
        <v>7751</v>
      </c>
    </row>
    <row r="663" spans="1:5" ht="15.75" customHeight="1" x14ac:dyDescent="0.3">
      <c r="A663" s="10" t="s">
        <v>699</v>
      </c>
      <c r="B663" s="10" t="s">
        <v>3034</v>
      </c>
      <c r="C663" s="8" t="s">
        <v>5330</v>
      </c>
      <c r="D663" s="8" t="s">
        <v>6775</v>
      </c>
      <c r="E663" s="8" t="s">
        <v>7774</v>
      </c>
    </row>
    <row r="664" spans="1:5" ht="15.75" customHeight="1" x14ac:dyDescent="0.3">
      <c r="A664" s="10" t="s">
        <v>700</v>
      </c>
      <c r="B664" s="10" t="s">
        <v>3035</v>
      </c>
      <c r="C664" s="8" t="s">
        <v>5331</v>
      </c>
      <c r="D664" s="8" t="s">
        <v>7127</v>
      </c>
      <c r="E664" s="8" t="s">
        <v>7738</v>
      </c>
    </row>
    <row r="665" spans="1:5" ht="15.75" customHeight="1" x14ac:dyDescent="0.3">
      <c r="A665" s="10" t="s">
        <v>701</v>
      </c>
      <c r="B665" s="10" t="s">
        <v>3036</v>
      </c>
      <c r="C665" s="8" t="s">
        <v>5332</v>
      </c>
      <c r="D665" s="8" t="s">
        <v>7014</v>
      </c>
      <c r="E665" s="8" t="s">
        <v>7752</v>
      </c>
    </row>
    <row r="666" spans="1:5" ht="15.75" customHeight="1" x14ac:dyDescent="0.3">
      <c r="A666" s="10" t="s">
        <v>702</v>
      </c>
      <c r="B666" s="10" t="s">
        <v>3037</v>
      </c>
      <c r="C666" s="8" t="s">
        <v>5333</v>
      </c>
      <c r="D666" s="8" t="s">
        <v>7128</v>
      </c>
      <c r="E666" s="8" t="s">
        <v>7758</v>
      </c>
    </row>
    <row r="667" spans="1:5" ht="15.75" customHeight="1" x14ac:dyDescent="0.3">
      <c r="A667" s="10" t="s">
        <v>703</v>
      </c>
      <c r="B667" s="10" t="s">
        <v>3038</v>
      </c>
      <c r="C667" s="8" t="s">
        <v>5334</v>
      </c>
      <c r="D667" s="8" t="s">
        <v>6871</v>
      </c>
      <c r="E667" s="8" t="s">
        <v>7768</v>
      </c>
    </row>
    <row r="668" spans="1:5" ht="15.75" customHeight="1" x14ac:dyDescent="0.3">
      <c r="A668" s="10" t="s">
        <v>704</v>
      </c>
      <c r="B668" s="10" t="s">
        <v>3039</v>
      </c>
      <c r="C668" s="8" t="s">
        <v>5335</v>
      </c>
      <c r="D668" s="8" t="s">
        <v>7129</v>
      </c>
      <c r="E668" s="8" t="s">
        <v>7744</v>
      </c>
    </row>
    <row r="669" spans="1:5" ht="15.75" customHeight="1" x14ac:dyDescent="0.3">
      <c r="A669" s="10" t="s">
        <v>705</v>
      </c>
      <c r="B669" s="10" t="s">
        <v>3040</v>
      </c>
      <c r="C669" s="8" t="s">
        <v>5336</v>
      </c>
      <c r="D669" s="8" t="s">
        <v>7130</v>
      </c>
      <c r="E669" s="8" t="s">
        <v>7770</v>
      </c>
    </row>
    <row r="670" spans="1:5" ht="15.75" customHeight="1" x14ac:dyDescent="0.3">
      <c r="A670" s="10" t="s">
        <v>706</v>
      </c>
      <c r="B670" s="10" t="s">
        <v>3041</v>
      </c>
      <c r="C670" s="8" t="s">
        <v>5337</v>
      </c>
      <c r="D670" s="8" t="s">
        <v>6746</v>
      </c>
      <c r="E670" s="8" t="s">
        <v>7750</v>
      </c>
    </row>
    <row r="671" spans="1:5" ht="15.75" customHeight="1" x14ac:dyDescent="0.3">
      <c r="A671" s="10" t="s">
        <v>707</v>
      </c>
      <c r="B671" s="10" t="s">
        <v>3042</v>
      </c>
      <c r="C671" s="8" t="s">
        <v>5059</v>
      </c>
      <c r="D671" s="8" t="s">
        <v>7131</v>
      </c>
      <c r="E671" s="8" t="s">
        <v>7739</v>
      </c>
    </row>
    <row r="672" spans="1:5" ht="15.75" customHeight="1" x14ac:dyDescent="0.3">
      <c r="A672" s="10" t="s">
        <v>708</v>
      </c>
      <c r="B672" s="10" t="s">
        <v>3043</v>
      </c>
      <c r="C672" s="8" t="s">
        <v>5338</v>
      </c>
      <c r="D672" s="8" t="s">
        <v>6771</v>
      </c>
      <c r="E672" s="8" t="s">
        <v>7753</v>
      </c>
    </row>
    <row r="673" spans="1:5" ht="15.75" customHeight="1" x14ac:dyDescent="0.3">
      <c r="A673" s="10" t="s">
        <v>709</v>
      </c>
      <c r="B673" s="10" t="s">
        <v>3044</v>
      </c>
      <c r="C673" s="8" t="s">
        <v>5339</v>
      </c>
      <c r="D673" s="8" t="s">
        <v>7132</v>
      </c>
      <c r="E673" s="8" t="s">
        <v>7739</v>
      </c>
    </row>
    <row r="674" spans="1:5" ht="15.75" customHeight="1" x14ac:dyDescent="0.3">
      <c r="A674" s="10" t="s">
        <v>710</v>
      </c>
      <c r="B674" s="10" t="s">
        <v>3045</v>
      </c>
      <c r="C674" s="8" t="s">
        <v>5340</v>
      </c>
      <c r="D674" s="8" t="s">
        <v>7133</v>
      </c>
      <c r="E674" s="8" t="s">
        <v>7754</v>
      </c>
    </row>
    <row r="675" spans="1:5" ht="15.75" customHeight="1" x14ac:dyDescent="0.3">
      <c r="A675" s="10" t="s">
        <v>711</v>
      </c>
      <c r="B675" s="10" t="s">
        <v>3046</v>
      </c>
      <c r="C675" s="8" t="s">
        <v>5341</v>
      </c>
      <c r="D675" s="8" t="s">
        <v>7134</v>
      </c>
      <c r="E675" s="8" t="s">
        <v>7739</v>
      </c>
    </row>
    <row r="676" spans="1:5" ht="15.75" customHeight="1" x14ac:dyDescent="0.3">
      <c r="A676" s="10" t="s">
        <v>712</v>
      </c>
      <c r="B676" s="10" t="s">
        <v>3047</v>
      </c>
      <c r="C676" s="8" t="s">
        <v>5342</v>
      </c>
      <c r="D676" s="8" t="s">
        <v>6815</v>
      </c>
      <c r="E676" s="8" t="s">
        <v>7752</v>
      </c>
    </row>
    <row r="677" spans="1:5" ht="15.75" customHeight="1" x14ac:dyDescent="0.3">
      <c r="A677" s="10" t="s">
        <v>713</v>
      </c>
      <c r="B677" s="10" t="s">
        <v>3048</v>
      </c>
      <c r="C677" s="8" t="s">
        <v>5343</v>
      </c>
      <c r="D677" s="8" t="s">
        <v>7135</v>
      </c>
      <c r="E677" s="8" t="s">
        <v>7739</v>
      </c>
    </row>
    <row r="678" spans="1:5" ht="15.75" customHeight="1" x14ac:dyDescent="0.3">
      <c r="A678" s="10" t="s">
        <v>714</v>
      </c>
      <c r="B678" s="10" t="s">
        <v>3049</v>
      </c>
      <c r="C678" s="8" t="s">
        <v>5344</v>
      </c>
      <c r="D678" s="8" t="s">
        <v>7136</v>
      </c>
      <c r="E678" s="8" t="s">
        <v>7739</v>
      </c>
    </row>
    <row r="679" spans="1:5" ht="15.75" customHeight="1" x14ac:dyDescent="0.3">
      <c r="A679" s="10" t="s">
        <v>715</v>
      </c>
      <c r="B679" s="10" t="s">
        <v>3050</v>
      </c>
      <c r="C679" s="8" t="s">
        <v>5345</v>
      </c>
      <c r="D679" s="8" t="s">
        <v>7038</v>
      </c>
      <c r="E679" s="8" t="s">
        <v>7758</v>
      </c>
    </row>
    <row r="680" spans="1:5" ht="15.75" customHeight="1" x14ac:dyDescent="0.3">
      <c r="A680" s="10" t="s">
        <v>716</v>
      </c>
      <c r="B680" s="10" t="s">
        <v>3051</v>
      </c>
      <c r="C680" s="8" t="s">
        <v>5346</v>
      </c>
      <c r="D680" s="8" t="s">
        <v>7111</v>
      </c>
      <c r="E680" s="8" t="s">
        <v>7750</v>
      </c>
    </row>
    <row r="681" spans="1:5" ht="15.75" customHeight="1" x14ac:dyDescent="0.3">
      <c r="A681" s="10" t="s">
        <v>717</v>
      </c>
      <c r="B681" s="10" t="s">
        <v>3052</v>
      </c>
      <c r="C681" s="8" t="s">
        <v>5347</v>
      </c>
      <c r="D681" s="8" t="s">
        <v>6899</v>
      </c>
      <c r="E681" s="8" t="s">
        <v>7739</v>
      </c>
    </row>
    <row r="682" spans="1:5" ht="15.75" customHeight="1" x14ac:dyDescent="0.3">
      <c r="A682" s="10" t="s">
        <v>718</v>
      </c>
      <c r="B682" s="10" t="s">
        <v>3053</v>
      </c>
      <c r="C682" s="8" t="s">
        <v>5348</v>
      </c>
      <c r="D682" s="8" t="s">
        <v>7137</v>
      </c>
      <c r="E682" s="8" t="s">
        <v>7739</v>
      </c>
    </row>
    <row r="683" spans="1:5" ht="15.75" customHeight="1" x14ac:dyDescent="0.3">
      <c r="A683" s="10" t="s">
        <v>719</v>
      </c>
      <c r="B683" s="10" t="s">
        <v>3054</v>
      </c>
      <c r="C683" s="8" t="s">
        <v>5349</v>
      </c>
      <c r="D683" s="8" t="s">
        <v>7138</v>
      </c>
      <c r="E683" s="8" t="s">
        <v>7770</v>
      </c>
    </row>
    <row r="684" spans="1:5" ht="15.75" customHeight="1" x14ac:dyDescent="0.3">
      <c r="A684" s="10" t="s">
        <v>720</v>
      </c>
      <c r="B684" s="10" t="s">
        <v>3055</v>
      </c>
      <c r="C684" s="8" t="s">
        <v>5350</v>
      </c>
      <c r="D684" s="8" t="s">
        <v>6795</v>
      </c>
      <c r="E684" s="8" t="s">
        <v>7739</v>
      </c>
    </row>
    <row r="685" spans="1:5" ht="15.75" customHeight="1" x14ac:dyDescent="0.3">
      <c r="A685" s="10" t="s">
        <v>721</v>
      </c>
      <c r="B685" s="10" t="s">
        <v>3056</v>
      </c>
      <c r="C685" s="8" t="s">
        <v>5351</v>
      </c>
      <c r="D685" s="8" t="s">
        <v>6953</v>
      </c>
      <c r="E685" s="8" t="s">
        <v>7738</v>
      </c>
    </row>
    <row r="686" spans="1:5" ht="15.75" customHeight="1" x14ac:dyDescent="0.3">
      <c r="A686" s="10" t="s">
        <v>722</v>
      </c>
      <c r="B686" s="10" t="s">
        <v>3057</v>
      </c>
      <c r="C686" s="8" t="s">
        <v>5352</v>
      </c>
      <c r="D686" s="8" t="s">
        <v>7139</v>
      </c>
      <c r="E686" s="8" t="s">
        <v>7739</v>
      </c>
    </row>
    <row r="687" spans="1:5" ht="15.75" customHeight="1" x14ac:dyDescent="0.3">
      <c r="A687" s="10" t="s">
        <v>723</v>
      </c>
      <c r="B687" s="10" t="s">
        <v>3058</v>
      </c>
      <c r="C687" s="8" t="s">
        <v>5353</v>
      </c>
      <c r="D687" s="8" t="s">
        <v>6717</v>
      </c>
      <c r="E687" s="8" t="s">
        <v>7767</v>
      </c>
    </row>
    <row r="688" spans="1:5" ht="15.75" customHeight="1" x14ac:dyDescent="0.3">
      <c r="A688" s="10" t="s">
        <v>724</v>
      </c>
      <c r="B688" s="10" t="s">
        <v>3059</v>
      </c>
      <c r="C688" s="8" t="s">
        <v>5354</v>
      </c>
      <c r="D688" s="8" t="s">
        <v>7140</v>
      </c>
      <c r="E688" s="8" t="s">
        <v>7739</v>
      </c>
    </row>
    <row r="689" spans="1:5" ht="15.75" customHeight="1" x14ac:dyDescent="0.3">
      <c r="A689" s="10" t="s">
        <v>725</v>
      </c>
      <c r="B689" s="10" t="s">
        <v>3060</v>
      </c>
      <c r="C689" s="8" t="s">
        <v>5355</v>
      </c>
      <c r="D689" s="8" t="s">
        <v>6952</v>
      </c>
      <c r="E689" s="8" t="s">
        <v>7739</v>
      </c>
    </row>
    <row r="690" spans="1:5" ht="15.75" customHeight="1" x14ac:dyDescent="0.3">
      <c r="A690" s="10" t="s">
        <v>726</v>
      </c>
      <c r="B690" s="10" t="s">
        <v>3061</v>
      </c>
      <c r="C690" s="8" t="s">
        <v>5356</v>
      </c>
      <c r="D690" s="8" t="s">
        <v>6891</v>
      </c>
      <c r="E690" s="8" t="s">
        <v>7744</v>
      </c>
    </row>
    <row r="691" spans="1:5" ht="15.75" customHeight="1" x14ac:dyDescent="0.3">
      <c r="A691" s="10" t="s">
        <v>727</v>
      </c>
      <c r="B691" s="10" t="s">
        <v>3062</v>
      </c>
      <c r="C691" s="8" t="s">
        <v>5357</v>
      </c>
      <c r="D691" s="8" t="s">
        <v>7141</v>
      </c>
      <c r="E691" s="8" t="s">
        <v>7739</v>
      </c>
    </row>
    <row r="692" spans="1:5" ht="15.75" customHeight="1" x14ac:dyDescent="0.3">
      <c r="A692" s="10" t="s">
        <v>728</v>
      </c>
      <c r="B692" s="10" t="s">
        <v>3063</v>
      </c>
      <c r="C692" s="8" t="s">
        <v>5358</v>
      </c>
      <c r="D692" s="8" t="s">
        <v>7142</v>
      </c>
      <c r="E692" s="8" t="s">
        <v>7767</v>
      </c>
    </row>
    <row r="693" spans="1:5" ht="15.75" customHeight="1" x14ac:dyDescent="0.3">
      <c r="A693" s="10" t="s">
        <v>729</v>
      </c>
      <c r="B693" s="10" t="s">
        <v>3064</v>
      </c>
      <c r="C693" s="8" t="s">
        <v>5359</v>
      </c>
      <c r="D693" s="8" t="s">
        <v>7143</v>
      </c>
      <c r="E693" s="8" t="s">
        <v>7739</v>
      </c>
    </row>
    <row r="694" spans="1:5" ht="15.75" customHeight="1" x14ac:dyDescent="0.3">
      <c r="A694" s="10" t="s">
        <v>730</v>
      </c>
      <c r="B694" s="10" t="s">
        <v>3065</v>
      </c>
      <c r="C694" s="8" t="s">
        <v>5360</v>
      </c>
      <c r="D694" s="8" t="s">
        <v>7144</v>
      </c>
      <c r="E694" s="8" t="s">
        <v>7740</v>
      </c>
    </row>
    <row r="695" spans="1:5" ht="15.75" customHeight="1" x14ac:dyDescent="0.3">
      <c r="A695" s="10" t="s">
        <v>731</v>
      </c>
      <c r="B695" s="10" t="s">
        <v>3066</v>
      </c>
      <c r="C695" s="8" t="s">
        <v>5361</v>
      </c>
      <c r="D695" s="8" t="s">
        <v>7145</v>
      </c>
      <c r="E695" s="8" t="s">
        <v>7739</v>
      </c>
    </row>
    <row r="696" spans="1:5" ht="15.75" customHeight="1" x14ac:dyDescent="0.3">
      <c r="A696" s="10" t="s">
        <v>732</v>
      </c>
      <c r="B696" s="10" t="s">
        <v>3067</v>
      </c>
      <c r="C696" s="8" t="s">
        <v>5362</v>
      </c>
      <c r="D696" s="8" t="s">
        <v>7146</v>
      </c>
      <c r="E696" s="8" t="s">
        <v>7739</v>
      </c>
    </row>
    <row r="697" spans="1:5" ht="15.75" customHeight="1" x14ac:dyDescent="0.3">
      <c r="A697" s="10" t="s">
        <v>733</v>
      </c>
      <c r="B697" s="10" t="s">
        <v>3068</v>
      </c>
      <c r="C697" s="8" t="s">
        <v>5363</v>
      </c>
      <c r="D697" s="8" t="s">
        <v>7147</v>
      </c>
      <c r="E697" s="8" t="s">
        <v>7753</v>
      </c>
    </row>
    <row r="698" spans="1:5" ht="15.75" customHeight="1" x14ac:dyDescent="0.3">
      <c r="A698" s="10" t="s">
        <v>734</v>
      </c>
      <c r="B698" s="10" t="s">
        <v>3069</v>
      </c>
      <c r="C698" s="8" t="s">
        <v>5364</v>
      </c>
      <c r="D698" s="8" t="s">
        <v>6845</v>
      </c>
      <c r="E698" s="8" t="s">
        <v>7747</v>
      </c>
    </row>
    <row r="699" spans="1:5" ht="15.75" customHeight="1" x14ac:dyDescent="0.3">
      <c r="A699" s="10" t="s">
        <v>735</v>
      </c>
      <c r="B699" s="10" t="s">
        <v>3070</v>
      </c>
      <c r="C699" s="8" t="s">
        <v>5365</v>
      </c>
      <c r="D699" s="8" t="s">
        <v>6784</v>
      </c>
      <c r="E699" s="8" t="s">
        <v>7739</v>
      </c>
    </row>
    <row r="700" spans="1:5" ht="15.75" customHeight="1" x14ac:dyDescent="0.3">
      <c r="A700" s="10" t="s">
        <v>736</v>
      </c>
      <c r="B700" s="10" t="s">
        <v>3071</v>
      </c>
      <c r="C700" s="8" t="s">
        <v>5366</v>
      </c>
      <c r="D700" s="8" t="s">
        <v>7084</v>
      </c>
      <c r="E700" s="8" t="s">
        <v>7753</v>
      </c>
    </row>
    <row r="701" spans="1:5" ht="15.75" customHeight="1" x14ac:dyDescent="0.3">
      <c r="A701" s="10" t="s">
        <v>737</v>
      </c>
      <c r="B701" s="10" t="s">
        <v>3072</v>
      </c>
      <c r="C701" s="8" t="s">
        <v>5367</v>
      </c>
      <c r="D701" s="8" t="s">
        <v>7148</v>
      </c>
      <c r="E701" s="8" t="s">
        <v>7755</v>
      </c>
    </row>
    <row r="702" spans="1:5" ht="15.75" customHeight="1" x14ac:dyDescent="0.3">
      <c r="A702" s="10" t="s">
        <v>738</v>
      </c>
      <c r="B702" s="10" t="s">
        <v>3073</v>
      </c>
      <c r="C702" s="8" t="s">
        <v>5368</v>
      </c>
      <c r="D702" s="8" t="s">
        <v>7149</v>
      </c>
      <c r="E702" s="8" t="s">
        <v>7739</v>
      </c>
    </row>
    <row r="703" spans="1:5" ht="15.75" customHeight="1" x14ac:dyDescent="0.3">
      <c r="A703" s="10" t="s">
        <v>739</v>
      </c>
      <c r="B703" s="10" t="s">
        <v>3074</v>
      </c>
      <c r="C703" s="8" t="s">
        <v>5369</v>
      </c>
      <c r="D703" s="8" t="s">
        <v>7150</v>
      </c>
      <c r="E703" s="8" t="s">
        <v>7739</v>
      </c>
    </row>
    <row r="704" spans="1:5" ht="15.75" customHeight="1" x14ac:dyDescent="0.3">
      <c r="A704" s="10" t="s">
        <v>740</v>
      </c>
      <c r="B704" s="10" t="s">
        <v>3075</v>
      </c>
      <c r="C704" s="8" t="s">
        <v>5370</v>
      </c>
      <c r="D704" s="8" t="s">
        <v>6892</v>
      </c>
      <c r="E704" s="8" t="s">
        <v>7739</v>
      </c>
    </row>
    <row r="705" spans="1:5" ht="15.75" customHeight="1" x14ac:dyDescent="0.3">
      <c r="A705" s="10" t="s">
        <v>741</v>
      </c>
      <c r="B705" s="10" t="s">
        <v>3076</v>
      </c>
      <c r="C705" s="8" t="s">
        <v>5371</v>
      </c>
      <c r="D705" s="8" t="s">
        <v>6780</v>
      </c>
      <c r="E705" s="8" t="s">
        <v>7739</v>
      </c>
    </row>
    <row r="706" spans="1:5" ht="15.75" customHeight="1" x14ac:dyDescent="0.3">
      <c r="A706" s="10" t="s">
        <v>742</v>
      </c>
      <c r="B706" s="10" t="s">
        <v>3077</v>
      </c>
      <c r="C706" s="8" t="s">
        <v>5372</v>
      </c>
      <c r="D706" s="8" t="s">
        <v>7151</v>
      </c>
      <c r="E706" s="8" t="s">
        <v>7765</v>
      </c>
    </row>
    <row r="707" spans="1:5" ht="15.75" customHeight="1" x14ac:dyDescent="0.3">
      <c r="A707" s="10" t="s">
        <v>743</v>
      </c>
      <c r="B707" s="10" t="s">
        <v>3078</v>
      </c>
      <c r="C707" s="8" t="s">
        <v>5373</v>
      </c>
      <c r="D707" s="8" t="s">
        <v>7152</v>
      </c>
      <c r="E707" s="8" t="s">
        <v>7782</v>
      </c>
    </row>
    <row r="708" spans="1:5" ht="15.75" customHeight="1" x14ac:dyDescent="0.3">
      <c r="A708" s="10" t="s">
        <v>744</v>
      </c>
      <c r="B708" s="10" t="s">
        <v>3079</v>
      </c>
      <c r="C708" s="8" t="s">
        <v>5374</v>
      </c>
      <c r="D708" s="8" t="s">
        <v>6803</v>
      </c>
      <c r="E708" s="8" t="s">
        <v>7739</v>
      </c>
    </row>
    <row r="709" spans="1:5" ht="15.75" customHeight="1" x14ac:dyDescent="0.3">
      <c r="A709" s="10" t="s">
        <v>745</v>
      </c>
      <c r="B709" s="10" t="s">
        <v>3080</v>
      </c>
      <c r="C709" s="8" t="s">
        <v>5164</v>
      </c>
      <c r="D709" s="8" t="s">
        <v>7075</v>
      </c>
      <c r="E709" s="8" t="s">
        <v>7739</v>
      </c>
    </row>
    <row r="710" spans="1:5" ht="15.75" customHeight="1" x14ac:dyDescent="0.3">
      <c r="A710" s="10" t="s">
        <v>746</v>
      </c>
      <c r="B710" s="10" t="s">
        <v>3081</v>
      </c>
      <c r="C710" s="8" t="s">
        <v>5375</v>
      </c>
      <c r="D710" s="8" t="s">
        <v>7153</v>
      </c>
      <c r="E710" s="8" t="s">
        <v>7739</v>
      </c>
    </row>
    <row r="711" spans="1:5" ht="15.75" customHeight="1" x14ac:dyDescent="0.3">
      <c r="A711" s="10" t="s">
        <v>747</v>
      </c>
      <c r="B711" s="10" t="s">
        <v>3082</v>
      </c>
      <c r="C711" s="8" t="s">
        <v>5376</v>
      </c>
      <c r="D711" s="8" t="s">
        <v>7154</v>
      </c>
      <c r="E711" s="8" t="s">
        <v>7767</v>
      </c>
    </row>
    <row r="712" spans="1:5" ht="15.75" customHeight="1" x14ac:dyDescent="0.3">
      <c r="A712" s="10" t="s">
        <v>748</v>
      </c>
      <c r="B712" s="10" t="s">
        <v>3083</v>
      </c>
      <c r="C712" s="8" t="s">
        <v>5377</v>
      </c>
      <c r="D712" s="8" t="s">
        <v>7155</v>
      </c>
      <c r="E712" s="8" t="s">
        <v>7739</v>
      </c>
    </row>
    <row r="713" spans="1:5" ht="15.75" customHeight="1" x14ac:dyDescent="0.3">
      <c r="A713" s="10" t="s">
        <v>749</v>
      </c>
      <c r="B713" s="10" t="s">
        <v>3084</v>
      </c>
      <c r="C713" s="8" t="s">
        <v>5378</v>
      </c>
      <c r="D713" s="8" t="s">
        <v>7041</v>
      </c>
      <c r="E713" s="8" t="s">
        <v>7766</v>
      </c>
    </row>
    <row r="714" spans="1:5" ht="15.75" customHeight="1" x14ac:dyDescent="0.3">
      <c r="A714" s="10" t="s">
        <v>750</v>
      </c>
      <c r="B714" s="10" t="s">
        <v>3085</v>
      </c>
      <c r="C714" s="8" t="s">
        <v>5379</v>
      </c>
      <c r="D714" s="8" t="s">
        <v>7156</v>
      </c>
      <c r="E714" s="8" t="s">
        <v>7739</v>
      </c>
    </row>
    <row r="715" spans="1:5" ht="15.75" customHeight="1" x14ac:dyDescent="0.3">
      <c r="A715" s="10" t="s">
        <v>751</v>
      </c>
      <c r="B715" s="10" t="s">
        <v>3086</v>
      </c>
      <c r="C715" s="8" t="s">
        <v>5380</v>
      </c>
      <c r="D715" s="8" t="s">
        <v>7061</v>
      </c>
      <c r="E715" s="8" t="s">
        <v>7739</v>
      </c>
    </row>
    <row r="716" spans="1:5" ht="15.75" customHeight="1" x14ac:dyDescent="0.3">
      <c r="A716" s="10" t="s">
        <v>752</v>
      </c>
      <c r="B716" s="10" t="s">
        <v>3087</v>
      </c>
      <c r="C716" s="8" t="s">
        <v>4771</v>
      </c>
      <c r="D716" s="8" t="s">
        <v>7157</v>
      </c>
      <c r="E716" s="8" t="s">
        <v>7756</v>
      </c>
    </row>
    <row r="717" spans="1:5" ht="15.75" customHeight="1" x14ac:dyDescent="0.3">
      <c r="A717" s="10" t="s">
        <v>753</v>
      </c>
      <c r="B717" s="10" t="s">
        <v>3088</v>
      </c>
      <c r="C717" s="8" t="s">
        <v>5381</v>
      </c>
      <c r="D717" s="8" t="s">
        <v>6862</v>
      </c>
      <c r="E717" s="8" t="s">
        <v>7757</v>
      </c>
    </row>
    <row r="718" spans="1:5" ht="15.75" customHeight="1" x14ac:dyDescent="0.3">
      <c r="A718" s="10" t="s">
        <v>754</v>
      </c>
      <c r="B718" s="10" t="s">
        <v>3089</v>
      </c>
      <c r="C718" s="8" t="s">
        <v>5382</v>
      </c>
      <c r="D718" s="8" t="s">
        <v>7158</v>
      </c>
      <c r="E718" s="8" t="s">
        <v>7790</v>
      </c>
    </row>
    <row r="719" spans="1:5" ht="15.75" customHeight="1" x14ac:dyDescent="0.3">
      <c r="A719" s="10" t="s">
        <v>755</v>
      </c>
      <c r="B719" s="10" t="s">
        <v>3090</v>
      </c>
      <c r="C719" s="8" t="s">
        <v>5383</v>
      </c>
      <c r="D719" s="8" t="s">
        <v>7159</v>
      </c>
      <c r="E719" s="8" t="s">
        <v>7775</v>
      </c>
    </row>
    <row r="720" spans="1:5" ht="15.75" customHeight="1" x14ac:dyDescent="0.3">
      <c r="A720" s="10" t="s">
        <v>756</v>
      </c>
      <c r="B720" s="10" t="s">
        <v>3091</v>
      </c>
      <c r="C720" s="8" t="s">
        <v>5384</v>
      </c>
      <c r="D720" s="8" t="s">
        <v>7160</v>
      </c>
      <c r="E720" s="8" t="s">
        <v>7739</v>
      </c>
    </row>
    <row r="721" spans="1:5" ht="15.75" customHeight="1" x14ac:dyDescent="0.3">
      <c r="A721" s="10" t="s">
        <v>757</v>
      </c>
      <c r="B721" s="10" t="s">
        <v>3092</v>
      </c>
      <c r="C721" s="8" t="s">
        <v>5385</v>
      </c>
      <c r="D721" s="8" t="s">
        <v>7161</v>
      </c>
      <c r="E721" s="8" t="s">
        <v>7739</v>
      </c>
    </row>
    <row r="722" spans="1:5" ht="15.75" customHeight="1" x14ac:dyDescent="0.3">
      <c r="A722" s="10" t="s">
        <v>758</v>
      </c>
      <c r="B722" s="10" t="s">
        <v>3093</v>
      </c>
      <c r="C722" s="8" t="s">
        <v>5386</v>
      </c>
      <c r="D722" s="8" t="s">
        <v>6740</v>
      </c>
      <c r="E722" s="8" t="s">
        <v>7739</v>
      </c>
    </row>
    <row r="723" spans="1:5" ht="15.75" customHeight="1" x14ac:dyDescent="0.3">
      <c r="A723" s="10" t="s">
        <v>759</v>
      </c>
      <c r="B723" s="10" t="s">
        <v>3094</v>
      </c>
      <c r="C723" s="8" t="s">
        <v>5387</v>
      </c>
      <c r="D723" s="8" t="s">
        <v>6755</v>
      </c>
      <c r="E723" s="8" t="s">
        <v>7739</v>
      </c>
    </row>
    <row r="724" spans="1:5" ht="15.75" customHeight="1" x14ac:dyDescent="0.3">
      <c r="A724" s="10" t="s">
        <v>760</v>
      </c>
      <c r="B724" s="10" t="s">
        <v>3095</v>
      </c>
      <c r="C724" s="8" t="s">
        <v>5388</v>
      </c>
      <c r="D724" s="8" t="s">
        <v>7060</v>
      </c>
      <c r="E724" s="8" t="s">
        <v>7766</v>
      </c>
    </row>
    <row r="725" spans="1:5" ht="15.75" customHeight="1" x14ac:dyDescent="0.3">
      <c r="A725" s="10" t="s">
        <v>761</v>
      </c>
      <c r="B725" s="10" t="s">
        <v>3096</v>
      </c>
      <c r="C725" s="8" t="s">
        <v>5389</v>
      </c>
      <c r="D725" s="8" t="s">
        <v>7162</v>
      </c>
      <c r="E725" s="8" t="s">
        <v>7739</v>
      </c>
    </row>
    <row r="726" spans="1:5" ht="15.75" customHeight="1" x14ac:dyDescent="0.3">
      <c r="A726" s="10" t="s">
        <v>762</v>
      </c>
      <c r="B726" s="10" t="s">
        <v>3097</v>
      </c>
      <c r="C726" s="8" t="s">
        <v>5390</v>
      </c>
      <c r="D726" s="8" t="s">
        <v>6829</v>
      </c>
      <c r="E726" s="8" t="s">
        <v>7791</v>
      </c>
    </row>
    <row r="727" spans="1:5" ht="15.75" customHeight="1" x14ac:dyDescent="0.3">
      <c r="A727" s="10" t="s">
        <v>763</v>
      </c>
      <c r="B727" s="10" t="s">
        <v>3098</v>
      </c>
      <c r="C727" s="8" t="s">
        <v>4795</v>
      </c>
      <c r="D727" s="8" t="s">
        <v>6750</v>
      </c>
      <c r="E727" s="8" t="s">
        <v>7739</v>
      </c>
    </row>
    <row r="728" spans="1:5" ht="15.75" customHeight="1" x14ac:dyDescent="0.3">
      <c r="A728" s="10" t="s">
        <v>764</v>
      </c>
      <c r="B728" s="10" t="s">
        <v>3099</v>
      </c>
      <c r="C728" s="8" t="s">
        <v>5391</v>
      </c>
      <c r="D728" s="8" t="s">
        <v>6731</v>
      </c>
      <c r="E728" s="8" t="s">
        <v>7739</v>
      </c>
    </row>
    <row r="729" spans="1:5" ht="15.75" customHeight="1" x14ac:dyDescent="0.3">
      <c r="A729" s="10" t="s">
        <v>765</v>
      </c>
      <c r="B729" s="10" t="s">
        <v>3100</v>
      </c>
      <c r="C729" s="8" t="s">
        <v>5392</v>
      </c>
      <c r="D729" s="8" t="s">
        <v>6737</v>
      </c>
      <c r="E729" s="8" t="s">
        <v>7769</v>
      </c>
    </row>
    <row r="730" spans="1:5" ht="15.75" customHeight="1" x14ac:dyDescent="0.3">
      <c r="A730" s="10" t="s">
        <v>766</v>
      </c>
      <c r="B730" s="10" t="s">
        <v>3101</v>
      </c>
      <c r="C730" s="8" t="s">
        <v>5384</v>
      </c>
      <c r="D730" s="8" t="s">
        <v>7163</v>
      </c>
      <c r="E730" s="8" t="s">
        <v>7739</v>
      </c>
    </row>
    <row r="731" spans="1:5" ht="15.75" customHeight="1" x14ac:dyDescent="0.3">
      <c r="A731" s="10" t="s">
        <v>767</v>
      </c>
      <c r="B731" s="10" t="s">
        <v>3102</v>
      </c>
      <c r="C731" s="8" t="s">
        <v>5393</v>
      </c>
      <c r="D731" s="8" t="s">
        <v>7164</v>
      </c>
      <c r="E731" s="8" t="s">
        <v>7739</v>
      </c>
    </row>
    <row r="732" spans="1:5" ht="15.75" customHeight="1" x14ac:dyDescent="0.3">
      <c r="A732" s="10" t="s">
        <v>768</v>
      </c>
      <c r="B732" s="10" t="s">
        <v>3103</v>
      </c>
      <c r="C732" s="8" t="s">
        <v>5394</v>
      </c>
      <c r="D732" s="8" t="s">
        <v>6728</v>
      </c>
      <c r="E732" s="8" t="s">
        <v>7756</v>
      </c>
    </row>
    <row r="733" spans="1:5" ht="15.75" customHeight="1" x14ac:dyDescent="0.3">
      <c r="A733" s="10" t="s">
        <v>769</v>
      </c>
      <c r="B733" s="10" t="s">
        <v>3104</v>
      </c>
      <c r="C733" s="8" t="s">
        <v>5395</v>
      </c>
      <c r="D733" s="8" t="s">
        <v>6808</v>
      </c>
      <c r="E733" s="8" t="s">
        <v>7739</v>
      </c>
    </row>
    <row r="734" spans="1:5" ht="15.75" customHeight="1" x14ac:dyDescent="0.3">
      <c r="A734" s="10" t="s">
        <v>770</v>
      </c>
      <c r="B734" s="10" t="s">
        <v>3105</v>
      </c>
      <c r="C734" s="8" t="s">
        <v>5396</v>
      </c>
      <c r="D734" s="8" t="s">
        <v>7165</v>
      </c>
      <c r="E734" s="8" t="s">
        <v>7739</v>
      </c>
    </row>
    <row r="735" spans="1:5" ht="15.75" customHeight="1" x14ac:dyDescent="0.3">
      <c r="A735" s="10" t="s">
        <v>771</v>
      </c>
      <c r="B735" s="10" t="s">
        <v>3106</v>
      </c>
      <c r="C735" s="8" t="s">
        <v>4774</v>
      </c>
      <c r="D735" s="8" t="s">
        <v>6999</v>
      </c>
      <c r="E735" s="8" t="s">
        <v>7739</v>
      </c>
    </row>
    <row r="736" spans="1:5" ht="15.75" customHeight="1" x14ac:dyDescent="0.3">
      <c r="A736" s="10" t="s">
        <v>772</v>
      </c>
      <c r="B736" s="10" t="s">
        <v>3107</v>
      </c>
      <c r="C736" s="8" t="s">
        <v>5397</v>
      </c>
      <c r="D736" s="8" t="s">
        <v>6803</v>
      </c>
      <c r="E736" s="8" t="s">
        <v>7769</v>
      </c>
    </row>
    <row r="737" spans="1:5" ht="15.75" customHeight="1" x14ac:dyDescent="0.3">
      <c r="A737" s="10" t="s">
        <v>773</v>
      </c>
      <c r="B737" s="10" t="s">
        <v>3108</v>
      </c>
      <c r="C737" s="8" t="s">
        <v>5398</v>
      </c>
      <c r="D737" s="8" t="s">
        <v>6712</v>
      </c>
      <c r="E737" s="8" t="s">
        <v>7772</v>
      </c>
    </row>
    <row r="738" spans="1:5" ht="15.75" customHeight="1" x14ac:dyDescent="0.3">
      <c r="A738" s="10" t="s">
        <v>774</v>
      </c>
      <c r="B738" s="10" t="s">
        <v>3109</v>
      </c>
      <c r="C738" s="8" t="s">
        <v>5399</v>
      </c>
      <c r="D738" s="8" t="s">
        <v>6932</v>
      </c>
      <c r="E738" s="8" t="s">
        <v>7739</v>
      </c>
    </row>
    <row r="739" spans="1:5" ht="15.75" customHeight="1" x14ac:dyDescent="0.3">
      <c r="A739" s="10" t="s">
        <v>775</v>
      </c>
      <c r="B739" s="10" t="s">
        <v>3110</v>
      </c>
      <c r="C739" s="8" t="s">
        <v>5400</v>
      </c>
      <c r="D739" s="8" t="s">
        <v>6955</v>
      </c>
      <c r="E739" s="8" t="s">
        <v>7792</v>
      </c>
    </row>
    <row r="740" spans="1:5" ht="15.75" customHeight="1" x14ac:dyDescent="0.3">
      <c r="A740" s="10" t="s">
        <v>776</v>
      </c>
      <c r="B740" s="10" t="s">
        <v>3111</v>
      </c>
      <c r="C740" s="8" t="s">
        <v>5401</v>
      </c>
      <c r="D740" s="8" t="s">
        <v>7166</v>
      </c>
      <c r="E740" s="8" t="s">
        <v>7767</v>
      </c>
    </row>
    <row r="741" spans="1:5" ht="15.75" customHeight="1" x14ac:dyDescent="0.3">
      <c r="A741" s="10" t="s">
        <v>777</v>
      </c>
      <c r="B741" s="10" t="s">
        <v>3112</v>
      </c>
      <c r="C741" s="8" t="s">
        <v>5402</v>
      </c>
      <c r="D741" s="8" t="s">
        <v>7167</v>
      </c>
      <c r="E741" s="8" t="s">
        <v>7753</v>
      </c>
    </row>
    <row r="742" spans="1:5" ht="15.75" customHeight="1" x14ac:dyDescent="0.3">
      <c r="A742" s="10" t="s">
        <v>778</v>
      </c>
      <c r="B742" s="10" t="s">
        <v>3113</v>
      </c>
      <c r="C742" s="8" t="s">
        <v>5403</v>
      </c>
      <c r="D742" s="8" t="s">
        <v>6888</v>
      </c>
      <c r="E742" s="8" t="s">
        <v>7739</v>
      </c>
    </row>
    <row r="743" spans="1:5" ht="15.75" customHeight="1" x14ac:dyDescent="0.3">
      <c r="A743" s="10" t="s">
        <v>779</v>
      </c>
      <c r="B743" s="10" t="s">
        <v>3114</v>
      </c>
      <c r="C743" s="8" t="s">
        <v>5404</v>
      </c>
      <c r="D743" s="8" t="s">
        <v>6835</v>
      </c>
      <c r="E743" s="8" t="s">
        <v>7777</v>
      </c>
    </row>
    <row r="744" spans="1:5" ht="15.75" customHeight="1" x14ac:dyDescent="0.3">
      <c r="A744" s="10" t="s">
        <v>780</v>
      </c>
      <c r="B744" s="10" t="s">
        <v>3115</v>
      </c>
      <c r="C744" s="8" t="s">
        <v>5405</v>
      </c>
      <c r="D744" s="8" t="s">
        <v>7168</v>
      </c>
      <c r="E744" s="8" t="s">
        <v>7739</v>
      </c>
    </row>
    <row r="745" spans="1:5" ht="15.75" customHeight="1" x14ac:dyDescent="0.3">
      <c r="A745" s="10" t="s">
        <v>781</v>
      </c>
      <c r="B745" s="10" t="s">
        <v>3116</v>
      </c>
      <c r="C745" s="8" t="s">
        <v>4729</v>
      </c>
      <c r="D745" s="8" t="s">
        <v>7169</v>
      </c>
      <c r="E745" s="8" t="s">
        <v>7758</v>
      </c>
    </row>
    <row r="746" spans="1:5" ht="15.75" customHeight="1" x14ac:dyDescent="0.3">
      <c r="A746" s="10" t="s">
        <v>782</v>
      </c>
      <c r="B746" s="10" t="s">
        <v>3117</v>
      </c>
      <c r="C746" s="8" t="s">
        <v>5406</v>
      </c>
      <c r="D746" s="8" t="s">
        <v>7170</v>
      </c>
      <c r="E746" s="8" t="s">
        <v>7739</v>
      </c>
    </row>
    <row r="747" spans="1:5" ht="15.75" customHeight="1" x14ac:dyDescent="0.3">
      <c r="A747" s="10" t="s">
        <v>783</v>
      </c>
      <c r="B747" s="10" t="s">
        <v>3118</v>
      </c>
      <c r="C747" s="8" t="s">
        <v>5407</v>
      </c>
      <c r="D747" s="8" t="s">
        <v>6801</v>
      </c>
      <c r="E747" s="8" t="s">
        <v>7754</v>
      </c>
    </row>
    <row r="748" spans="1:5" ht="15.75" customHeight="1" x14ac:dyDescent="0.3">
      <c r="A748" s="10" t="s">
        <v>784</v>
      </c>
      <c r="B748" s="10" t="s">
        <v>3119</v>
      </c>
      <c r="C748" s="8" t="s">
        <v>5408</v>
      </c>
      <c r="D748" s="8" t="s">
        <v>7171</v>
      </c>
      <c r="E748" s="8" t="s">
        <v>7744</v>
      </c>
    </row>
    <row r="749" spans="1:5" ht="15.75" customHeight="1" x14ac:dyDescent="0.3">
      <c r="A749" s="10" t="s">
        <v>785</v>
      </c>
      <c r="B749" s="10" t="s">
        <v>3120</v>
      </c>
      <c r="C749" s="8" t="s">
        <v>5409</v>
      </c>
      <c r="D749" s="8" t="s">
        <v>6888</v>
      </c>
      <c r="E749" s="8" t="s">
        <v>7739</v>
      </c>
    </row>
    <row r="750" spans="1:5" ht="15.75" customHeight="1" x14ac:dyDescent="0.3">
      <c r="A750" s="10" t="s">
        <v>786</v>
      </c>
      <c r="B750" s="10" t="s">
        <v>3121</v>
      </c>
      <c r="C750" s="8" t="s">
        <v>5410</v>
      </c>
      <c r="D750" s="8" t="s">
        <v>6771</v>
      </c>
      <c r="E750" s="8" t="s">
        <v>7739</v>
      </c>
    </row>
    <row r="751" spans="1:5" ht="15.75" customHeight="1" x14ac:dyDescent="0.3">
      <c r="A751" s="10" t="s">
        <v>787</v>
      </c>
      <c r="B751" s="10" t="s">
        <v>3122</v>
      </c>
      <c r="C751" s="8" t="s">
        <v>5411</v>
      </c>
      <c r="D751" s="8" t="s">
        <v>6770</v>
      </c>
      <c r="E751" s="8" t="s">
        <v>7739</v>
      </c>
    </row>
    <row r="752" spans="1:5" ht="15.75" customHeight="1" x14ac:dyDescent="0.3">
      <c r="A752" s="10" t="s">
        <v>788</v>
      </c>
      <c r="B752" s="10" t="s">
        <v>3123</v>
      </c>
      <c r="C752" s="8" t="s">
        <v>5412</v>
      </c>
      <c r="D752" s="8" t="s">
        <v>6785</v>
      </c>
      <c r="E752" s="8" t="s">
        <v>7739</v>
      </c>
    </row>
    <row r="753" spans="1:5" ht="15.75" customHeight="1" x14ac:dyDescent="0.3">
      <c r="A753" s="10" t="s">
        <v>789</v>
      </c>
      <c r="B753" s="10" t="s">
        <v>3124</v>
      </c>
      <c r="C753" s="8" t="s">
        <v>5413</v>
      </c>
      <c r="D753" s="8" t="s">
        <v>6970</v>
      </c>
      <c r="E753" s="8" t="s">
        <v>7771</v>
      </c>
    </row>
    <row r="754" spans="1:5" ht="15.75" customHeight="1" x14ac:dyDescent="0.3">
      <c r="A754" s="10" t="s">
        <v>790</v>
      </c>
      <c r="B754" s="10" t="s">
        <v>3125</v>
      </c>
      <c r="C754" s="8" t="s">
        <v>5414</v>
      </c>
      <c r="D754" s="8" t="s">
        <v>7172</v>
      </c>
      <c r="E754" s="8" t="s">
        <v>7739</v>
      </c>
    </row>
    <row r="755" spans="1:5" ht="15.75" customHeight="1" x14ac:dyDescent="0.3">
      <c r="A755" s="10" t="s">
        <v>791</v>
      </c>
      <c r="B755" s="10" t="s">
        <v>3126</v>
      </c>
      <c r="C755" s="8" t="s">
        <v>5415</v>
      </c>
      <c r="D755" s="8" t="s">
        <v>7173</v>
      </c>
      <c r="E755" s="8" t="s">
        <v>7739</v>
      </c>
    </row>
    <row r="756" spans="1:5" ht="15.75" customHeight="1" x14ac:dyDescent="0.3">
      <c r="A756" s="10" t="s">
        <v>792</v>
      </c>
      <c r="B756" s="10" t="s">
        <v>3127</v>
      </c>
      <c r="C756" s="8" t="s">
        <v>5416</v>
      </c>
      <c r="D756" s="8" t="s">
        <v>7174</v>
      </c>
      <c r="E756" s="8" t="s">
        <v>7739</v>
      </c>
    </row>
    <row r="757" spans="1:5" ht="15.75" customHeight="1" x14ac:dyDescent="0.3">
      <c r="A757" s="10" t="s">
        <v>793</v>
      </c>
      <c r="B757" s="10" t="s">
        <v>3128</v>
      </c>
      <c r="C757" s="8" t="s">
        <v>5417</v>
      </c>
      <c r="D757" s="8" t="s">
        <v>7175</v>
      </c>
      <c r="E757" s="8" t="s">
        <v>7767</v>
      </c>
    </row>
    <row r="758" spans="1:5" ht="15.75" customHeight="1" x14ac:dyDescent="0.3">
      <c r="A758" s="10" t="s">
        <v>794</v>
      </c>
      <c r="B758" s="10" t="s">
        <v>3129</v>
      </c>
      <c r="C758" s="8" t="s">
        <v>5418</v>
      </c>
      <c r="D758" s="8" t="s">
        <v>7176</v>
      </c>
      <c r="E758" s="8" t="s">
        <v>7793</v>
      </c>
    </row>
    <row r="759" spans="1:5" ht="15.75" customHeight="1" x14ac:dyDescent="0.3">
      <c r="A759" s="10" t="s">
        <v>795</v>
      </c>
      <c r="B759" s="10" t="s">
        <v>3130</v>
      </c>
      <c r="C759" s="8" t="s">
        <v>5419</v>
      </c>
      <c r="D759" s="8" t="s">
        <v>6856</v>
      </c>
      <c r="E759" s="8" t="s">
        <v>7739</v>
      </c>
    </row>
    <row r="760" spans="1:5" ht="15.75" customHeight="1" x14ac:dyDescent="0.3">
      <c r="A760" s="10" t="s">
        <v>796</v>
      </c>
      <c r="B760" s="10" t="s">
        <v>3131</v>
      </c>
      <c r="C760" s="8" t="s">
        <v>5420</v>
      </c>
      <c r="D760" s="8" t="s">
        <v>7177</v>
      </c>
      <c r="E760" s="8" t="s">
        <v>7739</v>
      </c>
    </row>
    <row r="761" spans="1:5" ht="15.75" customHeight="1" x14ac:dyDescent="0.3">
      <c r="A761" s="10" t="s">
        <v>797</v>
      </c>
      <c r="B761" s="10" t="s">
        <v>3132</v>
      </c>
      <c r="C761" s="8" t="s">
        <v>5421</v>
      </c>
      <c r="D761" s="8" t="s">
        <v>7178</v>
      </c>
      <c r="E761" s="8" t="s">
        <v>7777</v>
      </c>
    </row>
    <row r="762" spans="1:5" ht="15.75" customHeight="1" x14ac:dyDescent="0.3">
      <c r="A762" s="10" t="s">
        <v>798</v>
      </c>
      <c r="B762" s="10" t="s">
        <v>3133</v>
      </c>
      <c r="C762" s="8" t="s">
        <v>5422</v>
      </c>
      <c r="D762" s="8" t="s">
        <v>7043</v>
      </c>
      <c r="E762" s="8" t="s">
        <v>7739</v>
      </c>
    </row>
    <row r="763" spans="1:5" ht="15.75" customHeight="1" x14ac:dyDescent="0.3">
      <c r="A763" s="10" t="s">
        <v>799</v>
      </c>
      <c r="B763" s="10" t="s">
        <v>3134</v>
      </c>
      <c r="C763" s="8" t="s">
        <v>5423</v>
      </c>
      <c r="D763" s="8" t="s">
        <v>6908</v>
      </c>
      <c r="E763" s="8" t="s">
        <v>7739</v>
      </c>
    </row>
    <row r="764" spans="1:5" ht="15.75" customHeight="1" x14ac:dyDescent="0.3">
      <c r="A764" s="10" t="s">
        <v>800</v>
      </c>
      <c r="B764" s="10" t="s">
        <v>3135</v>
      </c>
      <c r="C764" s="8" t="s">
        <v>5424</v>
      </c>
      <c r="D764" s="8" t="s">
        <v>6743</v>
      </c>
      <c r="E764" s="8" t="s">
        <v>7739</v>
      </c>
    </row>
    <row r="765" spans="1:5" ht="15.75" customHeight="1" x14ac:dyDescent="0.3">
      <c r="A765" s="10" t="s">
        <v>801</v>
      </c>
      <c r="B765" s="10" t="s">
        <v>3136</v>
      </c>
      <c r="C765" s="8" t="s">
        <v>5425</v>
      </c>
      <c r="D765" s="8" t="s">
        <v>6728</v>
      </c>
      <c r="E765" s="8" t="s">
        <v>7741</v>
      </c>
    </row>
    <row r="766" spans="1:5" ht="15.75" customHeight="1" x14ac:dyDescent="0.3">
      <c r="A766" s="10" t="s">
        <v>802</v>
      </c>
      <c r="B766" s="10" t="s">
        <v>3137</v>
      </c>
      <c r="C766" s="8" t="s">
        <v>5426</v>
      </c>
      <c r="D766" s="8" t="s">
        <v>7018</v>
      </c>
      <c r="E766" s="8" t="s">
        <v>7758</v>
      </c>
    </row>
    <row r="767" spans="1:5" ht="15.75" customHeight="1" x14ac:dyDescent="0.3">
      <c r="A767" s="10" t="s">
        <v>803</v>
      </c>
      <c r="B767" s="10" t="s">
        <v>3138</v>
      </c>
      <c r="C767" s="8" t="s">
        <v>5427</v>
      </c>
      <c r="D767" s="8" t="s">
        <v>6903</v>
      </c>
      <c r="E767" s="8" t="s">
        <v>7744</v>
      </c>
    </row>
    <row r="768" spans="1:5" ht="15.75" customHeight="1" x14ac:dyDescent="0.3">
      <c r="A768" s="10" t="s">
        <v>804</v>
      </c>
      <c r="B768" s="10" t="s">
        <v>3139</v>
      </c>
      <c r="C768" s="8" t="s">
        <v>5428</v>
      </c>
      <c r="D768" s="8" t="s">
        <v>7087</v>
      </c>
      <c r="E768" s="8" t="s">
        <v>7741</v>
      </c>
    </row>
    <row r="769" spans="1:5" ht="15.75" customHeight="1" x14ac:dyDescent="0.3">
      <c r="A769" s="10" t="s">
        <v>805</v>
      </c>
      <c r="B769" s="10" t="s">
        <v>3140</v>
      </c>
      <c r="C769" s="8" t="s">
        <v>5429</v>
      </c>
      <c r="D769" s="8" t="s">
        <v>7179</v>
      </c>
      <c r="E769" s="8" t="s">
        <v>7739</v>
      </c>
    </row>
    <row r="770" spans="1:5" ht="15.75" customHeight="1" x14ac:dyDescent="0.3">
      <c r="A770" s="10" t="s">
        <v>806</v>
      </c>
      <c r="B770" s="10" t="s">
        <v>3141</v>
      </c>
      <c r="C770" s="8" t="s">
        <v>5430</v>
      </c>
      <c r="D770" s="8" t="s">
        <v>6934</v>
      </c>
      <c r="E770" s="8" t="s">
        <v>7739</v>
      </c>
    </row>
    <row r="771" spans="1:5" ht="15.75" customHeight="1" x14ac:dyDescent="0.3">
      <c r="A771" s="10" t="s">
        <v>807</v>
      </c>
      <c r="B771" s="10" t="s">
        <v>3142</v>
      </c>
      <c r="C771" s="8" t="s">
        <v>5431</v>
      </c>
      <c r="D771" s="8" t="s">
        <v>6953</v>
      </c>
      <c r="E771" s="8" t="s">
        <v>7739</v>
      </c>
    </row>
    <row r="772" spans="1:5" ht="15.75" customHeight="1" x14ac:dyDescent="0.3">
      <c r="A772" s="10" t="s">
        <v>808</v>
      </c>
      <c r="B772" s="10" t="s">
        <v>3143</v>
      </c>
      <c r="C772" s="8" t="s">
        <v>5432</v>
      </c>
      <c r="D772" s="8" t="s">
        <v>6713</v>
      </c>
      <c r="E772" s="8" t="s">
        <v>7738</v>
      </c>
    </row>
    <row r="773" spans="1:5" ht="15.75" customHeight="1" x14ac:dyDescent="0.3">
      <c r="A773" s="10" t="s">
        <v>809</v>
      </c>
      <c r="B773" s="10" t="s">
        <v>3144</v>
      </c>
      <c r="C773" s="8" t="s">
        <v>5433</v>
      </c>
      <c r="D773" s="8" t="s">
        <v>6835</v>
      </c>
      <c r="E773" s="8" t="s">
        <v>7739</v>
      </c>
    </row>
    <row r="774" spans="1:5" ht="15.75" customHeight="1" x14ac:dyDescent="0.3">
      <c r="A774" s="10" t="s">
        <v>810</v>
      </c>
      <c r="B774" s="10" t="s">
        <v>3145</v>
      </c>
      <c r="C774" s="8" t="s">
        <v>5434</v>
      </c>
      <c r="D774" s="8" t="s">
        <v>6847</v>
      </c>
      <c r="E774" s="8" t="s">
        <v>7739</v>
      </c>
    </row>
    <row r="775" spans="1:5" ht="15.75" customHeight="1" x14ac:dyDescent="0.3">
      <c r="A775" s="10" t="s">
        <v>811</v>
      </c>
      <c r="B775" s="10" t="s">
        <v>3146</v>
      </c>
      <c r="C775" s="8" t="s">
        <v>5435</v>
      </c>
      <c r="D775" s="8" t="s">
        <v>6888</v>
      </c>
      <c r="E775" s="8" t="s">
        <v>7739</v>
      </c>
    </row>
    <row r="776" spans="1:5" ht="15.75" customHeight="1" x14ac:dyDescent="0.3">
      <c r="A776" s="10" t="s">
        <v>812</v>
      </c>
      <c r="B776" s="10" t="s">
        <v>3147</v>
      </c>
      <c r="C776" s="8" t="s">
        <v>5436</v>
      </c>
      <c r="D776" s="8" t="s">
        <v>6890</v>
      </c>
      <c r="E776" s="8" t="s">
        <v>7767</v>
      </c>
    </row>
    <row r="777" spans="1:5" ht="15.75" customHeight="1" x14ac:dyDescent="0.3">
      <c r="A777" s="10" t="s">
        <v>813</v>
      </c>
      <c r="B777" s="10" t="s">
        <v>3148</v>
      </c>
      <c r="C777" s="8" t="s">
        <v>5437</v>
      </c>
      <c r="D777" s="8" t="s">
        <v>7180</v>
      </c>
      <c r="E777" s="8" t="s">
        <v>7752</v>
      </c>
    </row>
    <row r="778" spans="1:5" ht="15.75" customHeight="1" x14ac:dyDescent="0.3">
      <c r="A778" s="10" t="s">
        <v>814</v>
      </c>
      <c r="B778" s="10" t="s">
        <v>3149</v>
      </c>
      <c r="C778" s="8" t="s">
        <v>4776</v>
      </c>
      <c r="D778" s="8" t="s">
        <v>7181</v>
      </c>
      <c r="E778" s="8" t="s">
        <v>7752</v>
      </c>
    </row>
    <row r="779" spans="1:5" ht="15.75" customHeight="1" x14ac:dyDescent="0.3">
      <c r="A779" s="10" t="s">
        <v>815</v>
      </c>
      <c r="B779" s="10" t="s">
        <v>3150</v>
      </c>
      <c r="C779" s="8" t="s">
        <v>5438</v>
      </c>
      <c r="D779" s="8" t="s">
        <v>7182</v>
      </c>
      <c r="E779" s="8" t="s">
        <v>7739</v>
      </c>
    </row>
    <row r="780" spans="1:5" ht="15.75" customHeight="1" x14ac:dyDescent="0.3">
      <c r="A780" s="10" t="s">
        <v>816</v>
      </c>
      <c r="B780" s="10" t="s">
        <v>3151</v>
      </c>
      <c r="C780" s="8" t="s">
        <v>5439</v>
      </c>
      <c r="D780" s="8" t="s">
        <v>6876</v>
      </c>
      <c r="E780" s="8" t="s">
        <v>7739</v>
      </c>
    </row>
    <row r="781" spans="1:5" ht="15.75" customHeight="1" x14ac:dyDescent="0.3">
      <c r="A781" s="10" t="s">
        <v>817</v>
      </c>
      <c r="B781" s="10" t="s">
        <v>3152</v>
      </c>
      <c r="C781" s="8" t="s">
        <v>5440</v>
      </c>
      <c r="D781" s="8" t="s">
        <v>6803</v>
      </c>
      <c r="E781" s="8" t="s">
        <v>7739</v>
      </c>
    </row>
    <row r="782" spans="1:5" ht="15.75" customHeight="1" x14ac:dyDescent="0.3">
      <c r="A782" s="10" t="s">
        <v>818</v>
      </c>
      <c r="B782" s="10" t="s">
        <v>3153</v>
      </c>
      <c r="C782" s="8" t="s">
        <v>5441</v>
      </c>
      <c r="D782" s="8" t="s">
        <v>7104</v>
      </c>
      <c r="E782" s="8" t="s">
        <v>7758</v>
      </c>
    </row>
    <row r="783" spans="1:5" ht="15.75" customHeight="1" x14ac:dyDescent="0.3">
      <c r="A783" s="10" t="s">
        <v>819</v>
      </c>
      <c r="B783" s="10" t="s">
        <v>3154</v>
      </c>
      <c r="C783" s="8" t="s">
        <v>5335</v>
      </c>
      <c r="D783" s="8" t="s">
        <v>7183</v>
      </c>
      <c r="E783" s="8" t="s">
        <v>7739</v>
      </c>
    </row>
    <row r="784" spans="1:5" ht="15.75" customHeight="1" x14ac:dyDescent="0.3">
      <c r="A784" s="10" t="s">
        <v>820</v>
      </c>
      <c r="B784" s="10" t="s">
        <v>3155</v>
      </c>
      <c r="C784" s="8" t="s">
        <v>5442</v>
      </c>
      <c r="D784" s="8" t="s">
        <v>6795</v>
      </c>
      <c r="E784" s="8" t="s">
        <v>7742</v>
      </c>
    </row>
    <row r="785" spans="1:5" ht="15.75" customHeight="1" x14ac:dyDescent="0.3">
      <c r="A785" s="10" t="s">
        <v>821</v>
      </c>
      <c r="B785" s="10" t="s">
        <v>3156</v>
      </c>
      <c r="C785" s="8" t="s">
        <v>5443</v>
      </c>
      <c r="D785" s="8" t="s">
        <v>7184</v>
      </c>
      <c r="E785" s="8" t="s">
        <v>7739</v>
      </c>
    </row>
    <row r="786" spans="1:5" ht="15.75" customHeight="1" x14ac:dyDescent="0.3">
      <c r="A786" s="10" t="s">
        <v>822</v>
      </c>
      <c r="B786" s="10" t="s">
        <v>3157</v>
      </c>
      <c r="C786" s="8" t="s">
        <v>5444</v>
      </c>
      <c r="D786" s="8" t="s">
        <v>7185</v>
      </c>
      <c r="E786" s="8" t="s">
        <v>7794</v>
      </c>
    </row>
    <row r="787" spans="1:5" ht="15.75" customHeight="1" x14ac:dyDescent="0.3">
      <c r="A787" s="10" t="s">
        <v>823</v>
      </c>
      <c r="B787" s="10" t="s">
        <v>3158</v>
      </c>
      <c r="C787" s="8" t="s">
        <v>5445</v>
      </c>
      <c r="D787" s="8" t="s">
        <v>7186</v>
      </c>
      <c r="E787" s="8" t="s">
        <v>7753</v>
      </c>
    </row>
    <row r="788" spans="1:5" ht="15.75" customHeight="1" x14ac:dyDescent="0.3">
      <c r="A788" s="10" t="s">
        <v>824</v>
      </c>
      <c r="B788" s="10" t="s">
        <v>3159</v>
      </c>
      <c r="C788" s="8" t="s">
        <v>5446</v>
      </c>
      <c r="D788" s="8" t="s">
        <v>7187</v>
      </c>
      <c r="E788" s="8" t="s">
        <v>7739</v>
      </c>
    </row>
    <row r="789" spans="1:5" ht="15.75" customHeight="1" x14ac:dyDescent="0.3">
      <c r="A789" s="10" t="s">
        <v>825</v>
      </c>
      <c r="B789" s="10" t="s">
        <v>3160</v>
      </c>
      <c r="C789" s="8" t="s">
        <v>4747</v>
      </c>
      <c r="D789" s="8" t="s">
        <v>6750</v>
      </c>
      <c r="E789" s="8" t="s">
        <v>7762</v>
      </c>
    </row>
    <row r="790" spans="1:5" ht="15.75" customHeight="1" x14ac:dyDescent="0.3">
      <c r="A790" s="10" t="s">
        <v>826</v>
      </c>
      <c r="B790" s="10" t="s">
        <v>3161</v>
      </c>
      <c r="C790" s="8" t="s">
        <v>5447</v>
      </c>
      <c r="D790" s="8" t="s">
        <v>7188</v>
      </c>
      <c r="E790" s="8" t="s">
        <v>7739</v>
      </c>
    </row>
    <row r="791" spans="1:5" ht="15.75" customHeight="1" x14ac:dyDescent="0.3">
      <c r="A791" s="10" t="s">
        <v>827</v>
      </c>
      <c r="B791" s="10" t="s">
        <v>3162</v>
      </c>
      <c r="C791" s="8" t="s">
        <v>5448</v>
      </c>
      <c r="D791" s="8" t="s">
        <v>6982</v>
      </c>
      <c r="E791" s="8" t="s">
        <v>7739</v>
      </c>
    </row>
    <row r="792" spans="1:5" ht="15.75" customHeight="1" x14ac:dyDescent="0.3">
      <c r="A792" s="10" t="s">
        <v>828</v>
      </c>
      <c r="B792" s="10" t="s">
        <v>3163</v>
      </c>
      <c r="C792" s="8" t="s">
        <v>5449</v>
      </c>
      <c r="D792" s="8" t="s">
        <v>6794</v>
      </c>
      <c r="E792" s="8" t="s">
        <v>7750</v>
      </c>
    </row>
    <row r="793" spans="1:5" ht="15.75" customHeight="1" x14ac:dyDescent="0.3">
      <c r="A793" s="10" t="s">
        <v>829</v>
      </c>
      <c r="B793" s="10" t="s">
        <v>3164</v>
      </c>
      <c r="C793" s="8" t="s">
        <v>5450</v>
      </c>
      <c r="D793" s="8" t="s">
        <v>7189</v>
      </c>
      <c r="E793" s="8" t="s">
        <v>7739</v>
      </c>
    </row>
    <row r="794" spans="1:5" ht="15.75" customHeight="1" x14ac:dyDescent="0.3">
      <c r="A794" s="10" t="s">
        <v>830</v>
      </c>
      <c r="B794" s="10" t="s">
        <v>3165</v>
      </c>
      <c r="C794" s="8" t="s">
        <v>5451</v>
      </c>
      <c r="D794" s="8" t="s">
        <v>7190</v>
      </c>
      <c r="E794" s="8" t="s">
        <v>7739</v>
      </c>
    </row>
    <row r="795" spans="1:5" ht="15.75" customHeight="1" x14ac:dyDescent="0.3">
      <c r="A795" s="10" t="s">
        <v>831</v>
      </c>
      <c r="B795" s="10" t="s">
        <v>3166</v>
      </c>
      <c r="C795" s="8" t="s">
        <v>5452</v>
      </c>
      <c r="D795" s="8" t="s">
        <v>7191</v>
      </c>
      <c r="E795" s="8" t="s">
        <v>7739</v>
      </c>
    </row>
    <row r="796" spans="1:5" ht="15.75" customHeight="1" x14ac:dyDescent="0.3">
      <c r="A796" s="10" t="s">
        <v>832</v>
      </c>
      <c r="B796" s="10" t="s">
        <v>3167</v>
      </c>
      <c r="C796" s="8" t="s">
        <v>5453</v>
      </c>
      <c r="D796" s="8" t="s">
        <v>6863</v>
      </c>
      <c r="E796" s="8" t="s">
        <v>7739</v>
      </c>
    </row>
    <row r="797" spans="1:5" ht="15.75" customHeight="1" x14ac:dyDescent="0.3">
      <c r="A797" s="10" t="s">
        <v>833</v>
      </c>
      <c r="B797" s="10" t="s">
        <v>3168</v>
      </c>
      <c r="C797" s="8" t="s">
        <v>5454</v>
      </c>
      <c r="D797" s="8" t="s">
        <v>7192</v>
      </c>
      <c r="E797" s="8" t="s">
        <v>7753</v>
      </c>
    </row>
    <row r="798" spans="1:5" ht="15.75" customHeight="1" x14ac:dyDescent="0.3">
      <c r="A798" s="10" t="s">
        <v>834</v>
      </c>
      <c r="B798" s="10" t="s">
        <v>3169</v>
      </c>
      <c r="C798" s="8" t="s">
        <v>5455</v>
      </c>
      <c r="D798" s="8" t="s">
        <v>7193</v>
      </c>
      <c r="E798" s="8" t="s">
        <v>7781</v>
      </c>
    </row>
    <row r="799" spans="1:5" ht="15.75" customHeight="1" x14ac:dyDescent="0.3">
      <c r="A799" s="10" t="s">
        <v>835</v>
      </c>
      <c r="B799" s="10" t="s">
        <v>3170</v>
      </c>
      <c r="C799" s="8" t="s">
        <v>5456</v>
      </c>
      <c r="D799" s="8" t="s">
        <v>7194</v>
      </c>
      <c r="E799" s="8" t="s">
        <v>7739</v>
      </c>
    </row>
    <row r="800" spans="1:5" ht="15.75" customHeight="1" x14ac:dyDescent="0.3">
      <c r="A800" s="10" t="s">
        <v>836</v>
      </c>
      <c r="B800" s="10" t="s">
        <v>3171</v>
      </c>
      <c r="C800" s="8" t="s">
        <v>5173</v>
      </c>
      <c r="D800" s="8" t="s">
        <v>6810</v>
      </c>
      <c r="E800" s="8" t="s">
        <v>7744</v>
      </c>
    </row>
    <row r="801" spans="1:5" ht="15.75" customHeight="1" x14ac:dyDescent="0.3">
      <c r="A801" s="10" t="s">
        <v>837</v>
      </c>
      <c r="B801" s="10" t="s">
        <v>3172</v>
      </c>
      <c r="C801" s="8" t="s">
        <v>5457</v>
      </c>
      <c r="D801" s="8" t="s">
        <v>6863</v>
      </c>
      <c r="E801" s="8" t="s">
        <v>7758</v>
      </c>
    </row>
    <row r="802" spans="1:5" ht="15.75" customHeight="1" x14ac:dyDescent="0.3">
      <c r="A802" s="10" t="s">
        <v>838</v>
      </c>
      <c r="B802" s="10" t="s">
        <v>3173</v>
      </c>
      <c r="C802" s="8" t="s">
        <v>5458</v>
      </c>
      <c r="D802" s="8" t="s">
        <v>7195</v>
      </c>
      <c r="E802" s="8" t="s">
        <v>7750</v>
      </c>
    </row>
    <row r="803" spans="1:5" ht="15.75" customHeight="1" x14ac:dyDescent="0.3">
      <c r="A803" s="10" t="s">
        <v>839</v>
      </c>
      <c r="B803" s="10" t="s">
        <v>3174</v>
      </c>
      <c r="C803" s="8" t="s">
        <v>5459</v>
      </c>
      <c r="D803" s="8" t="s">
        <v>7196</v>
      </c>
      <c r="E803" s="8" t="s">
        <v>7739</v>
      </c>
    </row>
    <row r="804" spans="1:5" ht="15.75" customHeight="1" x14ac:dyDescent="0.3">
      <c r="A804" s="10" t="s">
        <v>840</v>
      </c>
      <c r="B804" s="10" t="s">
        <v>3175</v>
      </c>
      <c r="C804" s="8" t="s">
        <v>4972</v>
      </c>
      <c r="D804" s="8" t="s">
        <v>7014</v>
      </c>
      <c r="E804" s="8" t="s">
        <v>7739</v>
      </c>
    </row>
    <row r="805" spans="1:5" ht="15.75" customHeight="1" x14ac:dyDescent="0.3">
      <c r="A805" s="10" t="s">
        <v>841</v>
      </c>
      <c r="B805" s="10" t="s">
        <v>3176</v>
      </c>
      <c r="C805" s="8" t="s">
        <v>5460</v>
      </c>
      <c r="D805" s="8" t="s">
        <v>7014</v>
      </c>
      <c r="E805" s="8" t="s">
        <v>7739</v>
      </c>
    </row>
    <row r="806" spans="1:5" ht="15.75" customHeight="1" x14ac:dyDescent="0.3">
      <c r="A806" s="10" t="s">
        <v>842</v>
      </c>
      <c r="B806" s="10" t="s">
        <v>3177</v>
      </c>
      <c r="C806" s="8" t="s">
        <v>5461</v>
      </c>
      <c r="D806" s="8" t="s">
        <v>7197</v>
      </c>
      <c r="E806" s="8" t="s">
        <v>7739</v>
      </c>
    </row>
    <row r="807" spans="1:5" ht="15.75" customHeight="1" x14ac:dyDescent="0.3">
      <c r="A807" s="10" t="s">
        <v>843</v>
      </c>
      <c r="B807" s="10" t="s">
        <v>3178</v>
      </c>
      <c r="C807" s="8" t="s">
        <v>5462</v>
      </c>
      <c r="D807" s="8" t="s">
        <v>6719</v>
      </c>
      <c r="E807" s="8" t="s">
        <v>7739</v>
      </c>
    </row>
    <row r="808" spans="1:5" ht="15.75" customHeight="1" x14ac:dyDescent="0.3">
      <c r="A808" s="10" t="s">
        <v>844</v>
      </c>
      <c r="B808" s="10" t="s">
        <v>3179</v>
      </c>
      <c r="C808" s="8" t="s">
        <v>5463</v>
      </c>
      <c r="D808" s="8" t="s">
        <v>7198</v>
      </c>
      <c r="E808" s="8" t="s">
        <v>7739</v>
      </c>
    </row>
    <row r="809" spans="1:5" ht="15.75" customHeight="1" x14ac:dyDescent="0.3">
      <c r="A809" s="10" t="s">
        <v>845</v>
      </c>
      <c r="B809" s="10" t="s">
        <v>3180</v>
      </c>
      <c r="C809" s="8" t="s">
        <v>5464</v>
      </c>
      <c r="D809" s="8" t="s">
        <v>6922</v>
      </c>
      <c r="E809" s="8" t="s">
        <v>7738</v>
      </c>
    </row>
    <row r="810" spans="1:5" ht="15.75" customHeight="1" x14ac:dyDescent="0.3">
      <c r="A810" s="10" t="s">
        <v>846</v>
      </c>
      <c r="B810" s="10" t="s">
        <v>3181</v>
      </c>
      <c r="C810" s="8" t="s">
        <v>5465</v>
      </c>
      <c r="D810" s="8" t="s">
        <v>7180</v>
      </c>
      <c r="E810" s="8" t="s">
        <v>7753</v>
      </c>
    </row>
    <row r="811" spans="1:5" ht="15.75" customHeight="1" x14ac:dyDescent="0.3">
      <c r="A811" s="10" t="s">
        <v>847</v>
      </c>
      <c r="B811" s="10" t="s">
        <v>3182</v>
      </c>
      <c r="C811" s="8" t="s">
        <v>5466</v>
      </c>
      <c r="D811" s="8" t="s">
        <v>6713</v>
      </c>
      <c r="E811" s="8" t="s">
        <v>7749</v>
      </c>
    </row>
    <row r="812" spans="1:5" ht="15.75" customHeight="1" x14ac:dyDescent="0.3">
      <c r="A812" s="10" t="s">
        <v>848</v>
      </c>
      <c r="B812" s="10" t="s">
        <v>3183</v>
      </c>
      <c r="C812" s="8" t="s">
        <v>5467</v>
      </c>
      <c r="D812" s="8" t="s">
        <v>6816</v>
      </c>
      <c r="E812" s="8" t="s">
        <v>7739</v>
      </c>
    </row>
    <row r="813" spans="1:5" ht="15.75" customHeight="1" x14ac:dyDescent="0.3">
      <c r="A813" s="10" t="s">
        <v>849</v>
      </c>
      <c r="B813" s="10" t="s">
        <v>3184</v>
      </c>
      <c r="C813" s="8" t="s">
        <v>5092</v>
      </c>
      <c r="D813" s="8" t="s">
        <v>7199</v>
      </c>
      <c r="E813" s="8" t="s">
        <v>7739</v>
      </c>
    </row>
    <row r="814" spans="1:5" ht="15.75" customHeight="1" x14ac:dyDescent="0.3">
      <c r="A814" s="10" t="s">
        <v>850</v>
      </c>
      <c r="B814" s="10" t="s">
        <v>3185</v>
      </c>
      <c r="C814" s="8" t="s">
        <v>5468</v>
      </c>
      <c r="D814" s="8" t="s">
        <v>7085</v>
      </c>
      <c r="E814" s="8" t="s">
        <v>7739</v>
      </c>
    </row>
    <row r="815" spans="1:5" ht="15.75" customHeight="1" x14ac:dyDescent="0.3">
      <c r="A815" s="10" t="s">
        <v>851</v>
      </c>
      <c r="B815" s="10" t="s">
        <v>3186</v>
      </c>
      <c r="C815" s="8" t="s">
        <v>5469</v>
      </c>
      <c r="D815" s="8" t="s">
        <v>7099</v>
      </c>
      <c r="E815" s="8" t="s">
        <v>7745</v>
      </c>
    </row>
    <row r="816" spans="1:5" ht="15.75" customHeight="1" x14ac:dyDescent="0.3">
      <c r="A816" s="10" t="s">
        <v>852</v>
      </c>
      <c r="B816" s="10" t="s">
        <v>3187</v>
      </c>
      <c r="C816" s="8" t="s">
        <v>5470</v>
      </c>
      <c r="D816" s="8" t="s">
        <v>7200</v>
      </c>
      <c r="E816" s="8" t="s">
        <v>7739</v>
      </c>
    </row>
    <row r="817" spans="1:5" ht="15.75" customHeight="1" x14ac:dyDescent="0.3">
      <c r="A817" s="10" t="s">
        <v>853</v>
      </c>
      <c r="B817" s="10" t="s">
        <v>3188</v>
      </c>
      <c r="C817" s="8" t="s">
        <v>5471</v>
      </c>
      <c r="D817" s="8" t="s">
        <v>7147</v>
      </c>
      <c r="E817" s="8" t="s">
        <v>7739</v>
      </c>
    </row>
    <row r="818" spans="1:5" ht="15.75" customHeight="1" x14ac:dyDescent="0.3">
      <c r="A818" s="10" t="s">
        <v>854</v>
      </c>
      <c r="B818" s="10" t="s">
        <v>3189</v>
      </c>
      <c r="C818" s="8" t="s">
        <v>5472</v>
      </c>
      <c r="D818" s="8" t="s">
        <v>7201</v>
      </c>
      <c r="E818" s="8" t="s">
        <v>7769</v>
      </c>
    </row>
    <row r="819" spans="1:5" ht="15.75" customHeight="1" x14ac:dyDescent="0.3">
      <c r="A819" s="10" t="s">
        <v>855</v>
      </c>
      <c r="B819" s="10" t="s">
        <v>3190</v>
      </c>
      <c r="C819" s="8" t="s">
        <v>5002</v>
      </c>
      <c r="D819" s="8" t="s">
        <v>6987</v>
      </c>
      <c r="E819" s="8" t="s">
        <v>7739</v>
      </c>
    </row>
    <row r="820" spans="1:5" ht="15.75" customHeight="1" x14ac:dyDescent="0.3">
      <c r="A820" s="10" t="s">
        <v>856</v>
      </c>
      <c r="B820" s="10" t="s">
        <v>3191</v>
      </c>
      <c r="C820" s="8" t="s">
        <v>5473</v>
      </c>
      <c r="D820" s="8" t="s">
        <v>7202</v>
      </c>
      <c r="E820" s="8" t="s">
        <v>7739</v>
      </c>
    </row>
    <row r="821" spans="1:5" ht="15.75" customHeight="1" x14ac:dyDescent="0.3">
      <c r="A821" s="10" t="s">
        <v>857</v>
      </c>
      <c r="B821" s="10" t="s">
        <v>3192</v>
      </c>
      <c r="C821" s="8" t="s">
        <v>5474</v>
      </c>
      <c r="D821" s="8" t="s">
        <v>7092</v>
      </c>
      <c r="E821" s="8" t="s">
        <v>7739</v>
      </c>
    </row>
    <row r="822" spans="1:5" ht="15.75" customHeight="1" x14ac:dyDescent="0.3">
      <c r="A822" s="10" t="s">
        <v>858</v>
      </c>
      <c r="B822" s="10" t="s">
        <v>3193</v>
      </c>
      <c r="C822" s="8" t="s">
        <v>5475</v>
      </c>
      <c r="D822" s="8" t="s">
        <v>7203</v>
      </c>
      <c r="E822" s="8" t="s">
        <v>7757</v>
      </c>
    </row>
    <row r="823" spans="1:5" ht="15.75" customHeight="1" x14ac:dyDescent="0.3">
      <c r="A823" s="10" t="s">
        <v>859</v>
      </c>
      <c r="B823" s="10" t="s">
        <v>3194</v>
      </c>
      <c r="C823" s="8" t="s">
        <v>5476</v>
      </c>
      <c r="D823" s="8" t="s">
        <v>6754</v>
      </c>
      <c r="E823" s="8" t="s">
        <v>7770</v>
      </c>
    </row>
    <row r="824" spans="1:5" ht="15.75" customHeight="1" x14ac:dyDescent="0.3">
      <c r="A824" s="10" t="s">
        <v>860</v>
      </c>
      <c r="B824" s="10" t="s">
        <v>3195</v>
      </c>
      <c r="C824" s="8" t="s">
        <v>5477</v>
      </c>
      <c r="D824" s="8" t="s">
        <v>6749</v>
      </c>
      <c r="E824" s="8" t="s">
        <v>7739</v>
      </c>
    </row>
    <row r="825" spans="1:5" ht="15.75" customHeight="1" x14ac:dyDescent="0.3">
      <c r="A825" s="10" t="s">
        <v>861</v>
      </c>
      <c r="B825" s="10" t="s">
        <v>3196</v>
      </c>
      <c r="C825" s="8" t="s">
        <v>5357</v>
      </c>
      <c r="D825" s="8" t="s">
        <v>7204</v>
      </c>
      <c r="E825" s="8" t="s">
        <v>7739</v>
      </c>
    </row>
    <row r="826" spans="1:5" ht="15.75" customHeight="1" x14ac:dyDescent="0.3">
      <c r="A826" s="10" t="s">
        <v>862</v>
      </c>
      <c r="B826" s="10" t="s">
        <v>3197</v>
      </c>
      <c r="C826" s="8" t="s">
        <v>5478</v>
      </c>
      <c r="D826" s="8" t="s">
        <v>6888</v>
      </c>
      <c r="E826" s="8" t="s">
        <v>7750</v>
      </c>
    </row>
    <row r="827" spans="1:5" ht="15.75" customHeight="1" x14ac:dyDescent="0.3">
      <c r="A827" s="10" t="s">
        <v>863</v>
      </c>
      <c r="B827" s="10" t="s">
        <v>3198</v>
      </c>
      <c r="C827" s="8" t="s">
        <v>5479</v>
      </c>
      <c r="D827" s="8" t="s">
        <v>6784</v>
      </c>
      <c r="E827" s="8" t="s">
        <v>7745</v>
      </c>
    </row>
    <row r="828" spans="1:5" ht="15.75" customHeight="1" x14ac:dyDescent="0.3">
      <c r="A828" s="10" t="s">
        <v>864</v>
      </c>
      <c r="B828" s="10" t="s">
        <v>3199</v>
      </c>
      <c r="C828" s="8" t="s">
        <v>5480</v>
      </c>
      <c r="D828" s="8" t="s">
        <v>7205</v>
      </c>
      <c r="E828" s="8" t="s">
        <v>7739</v>
      </c>
    </row>
    <row r="829" spans="1:5" ht="15.75" customHeight="1" x14ac:dyDescent="0.3">
      <c r="A829" s="10" t="s">
        <v>865</v>
      </c>
      <c r="B829" s="10" t="s">
        <v>3200</v>
      </c>
      <c r="C829" s="8" t="s">
        <v>5173</v>
      </c>
      <c r="D829" s="8" t="s">
        <v>7206</v>
      </c>
      <c r="E829" s="8" t="s">
        <v>7753</v>
      </c>
    </row>
    <row r="830" spans="1:5" ht="15.75" customHeight="1" x14ac:dyDescent="0.3">
      <c r="A830" s="10" t="s">
        <v>866</v>
      </c>
      <c r="B830" s="10" t="s">
        <v>3201</v>
      </c>
      <c r="C830" s="8" t="s">
        <v>5189</v>
      </c>
      <c r="D830" s="8" t="s">
        <v>7207</v>
      </c>
      <c r="E830" s="8" t="s">
        <v>7752</v>
      </c>
    </row>
    <row r="831" spans="1:5" ht="15.75" customHeight="1" x14ac:dyDescent="0.3">
      <c r="A831" s="10" t="s">
        <v>867</v>
      </c>
      <c r="B831" s="10" t="s">
        <v>3202</v>
      </c>
      <c r="C831" s="8" t="s">
        <v>5481</v>
      </c>
      <c r="D831" s="8" t="s">
        <v>7061</v>
      </c>
      <c r="E831" s="8" t="s">
        <v>7764</v>
      </c>
    </row>
    <row r="832" spans="1:5" ht="15.75" customHeight="1" x14ac:dyDescent="0.3">
      <c r="A832" s="10" t="s">
        <v>868</v>
      </c>
      <c r="B832" s="10" t="s">
        <v>3203</v>
      </c>
      <c r="C832" s="8" t="s">
        <v>5482</v>
      </c>
      <c r="D832" s="8" t="s">
        <v>6835</v>
      </c>
      <c r="E832" s="8" t="s">
        <v>7739</v>
      </c>
    </row>
    <row r="833" spans="1:5" ht="15.75" customHeight="1" x14ac:dyDescent="0.3">
      <c r="A833" s="10" t="s">
        <v>869</v>
      </c>
      <c r="B833" s="10" t="s">
        <v>3204</v>
      </c>
      <c r="C833" s="8" t="s">
        <v>5483</v>
      </c>
      <c r="D833" s="8" t="s">
        <v>6746</v>
      </c>
      <c r="E833" s="8" t="s">
        <v>7770</v>
      </c>
    </row>
    <row r="834" spans="1:5" ht="15.75" customHeight="1" x14ac:dyDescent="0.3">
      <c r="A834" s="10" t="s">
        <v>870</v>
      </c>
      <c r="B834" s="10" t="s">
        <v>3205</v>
      </c>
      <c r="C834" s="8" t="s">
        <v>5484</v>
      </c>
      <c r="D834" s="8" t="s">
        <v>6713</v>
      </c>
      <c r="E834" s="8" t="s">
        <v>7767</v>
      </c>
    </row>
    <row r="835" spans="1:5" ht="15.75" customHeight="1" x14ac:dyDescent="0.3">
      <c r="A835" s="10" t="s">
        <v>871</v>
      </c>
      <c r="B835" s="10" t="s">
        <v>3206</v>
      </c>
      <c r="C835" s="8" t="s">
        <v>5485</v>
      </c>
      <c r="D835" s="8" t="s">
        <v>7208</v>
      </c>
      <c r="E835" s="8" t="s">
        <v>7739</v>
      </c>
    </row>
    <row r="836" spans="1:5" ht="15.75" customHeight="1" x14ac:dyDescent="0.3">
      <c r="A836" s="10" t="s">
        <v>872</v>
      </c>
      <c r="B836" s="10" t="s">
        <v>3207</v>
      </c>
      <c r="C836" s="8" t="s">
        <v>5486</v>
      </c>
      <c r="D836" s="8" t="s">
        <v>7209</v>
      </c>
      <c r="E836" s="8" t="s">
        <v>7788</v>
      </c>
    </row>
    <row r="837" spans="1:5" ht="15.75" customHeight="1" x14ac:dyDescent="0.3">
      <c r="A837" s="10" t="s">
        <v>873</v>
      </c>
      <c r="B837" s="10" t="s">
        <v>3208</v>
      </c>
      <c r="C837" s="8" t="s">
        <v>4924</v>
      </c>
      <c r="D837" s="8" t="s">
        <v>7210</v>
      </c>
      <c r="E837" s="8" t="s">
        <v>7756</v>
      </c>
    </row>
    <row r="838" spans="1:5" ht="15.75" customHeight="1" x14ac:dyDescent="0.3">
      <c r="A838" s="10" t="s">
        <v>874</v>
      </c>
      <c r="B838" s="10" t="s">
        <v>3209</v>
      </c>
      <c r="C838" s="8" t="s">
        <v>5487</v>
      </c>
      <c r="D838" s="8" t="s">
        <v>7211</v>
      </c>
      <c r="E838" s="8" t="s">
        <v>7739</v>
      </c>
    </row>
    <row r="839" spans="1:5" ht="15.75" customHeight="1" x14ac:dyDescent="0.3">
      <c r="A839" s="10" t="s">
        <v>875</v>
      </c>
      <c r="B839" s="10" t="s">
        <v>3210</v>
      </c>
      <c r="C839" s="8" t="s">
        <v>5301</v>
      </c>
      <c r="D839" s="8" t="s">
        <v>6735</v>
      </c>
      <c r="E839" s="8" t="s">
        <v>7738</v>
      </c>
    </row>
    <row r="840" spans="1:5" ht="15.75" customHeight="1" x14ac:dyDescent="0.3">
      <c r="A840" s="10" t="s">
        <v>876</v>
      </c>
      <c r="B840" s="10" t="s">
        <v>3211</v>
      </c>
      <c r="C840" s="8" t="s">
        <v>5488</v>
      </c>
      <c r="D840" s="8" t="s">
        <v>6817</v>
      </c>
      <c r="E840" s="8" t="s">
        <v>7739</v>
      </c>
    </row>
    <row r="841" spans="1:5" ht="15.75" customHeight="1" x14ac:dyDescent="0.3">
      <c r="A841" s="10" t="s">
        <v>877</v>
      </c>
      <c r="B841" s="10" t="s">
        <v>3212</v>
      </c>
      <c r="C841" s="8" t="s">
        <v>5489</v>
      </c>
      <c r="D841" s="8" t="s">
        <v>7060</v>
      </c>
      <c r="E841" s="8" t="s">
        <v>7775</v>
      </c>
    </row>
    <row r="842" spans="1:5" ht="15.75" customHeight="1" x14ac:dyDescent="0.3">
      <c r="A842" s="10" t="s">
        <v>878</v>
      </c>
      <c r="B842" s="10" t="s">
        <v>3213</v>
      </c>
      <c r="C842" s="8" t="s">
        <v>5490</v>
      </c>
      <c r="D842" s="8" t="s">
        <v>7212</v>
      </c>
      <c r="E842" s="8" t="s">
        <v>7782</v>
      </c>
    </row>
    <row r="843" spans="1:5" ht="15.75" customHeight="1" x14ac:dyDescent="0.3">
      <c r="A843" s="10" t="s">
        <v>879</v>
      </c>
      <c r="B843" s="10" t="s">
        <v>3214</v>
      </c>
      <c r="C843" s="8" t="s">
        <v>5491</v>
      </c>
      <c r="D843" s="8" t="s">
        <v>6862</v>
      </c>
      <c r="E843" s="8" t="s">
        <v>7752</v>
      </c>
    </row>
    <row r="844" spans="1:5" ht="15.75" customHeight="1" x14ac:dyDescent="0.3">
      <c r="A844" s="10" t="s">
        <v>880</v>
      </c>
      <c r="B844" s="10" t="s">
        <v>3215</v>
      </c>
      <c r="C844" s="8" t="s">
        <v>5492</v>
      </c>
      <c r="D844" s="8" t="s">
        <v>6767</v>
      </c>
      <c r="E844" s="8" t="s">
        <v>7767</v>
      </c>
    </row>
    <row r="845" spans="1:5" ht="15.75" customHeight="1" x14ac:dyDescent="0.3">
      <c r="A845" s="10" t="s">
        <v>881</v>
      </c>
      <c r="B845" s="10" t="s">
        <v>3216</v>
      </c>
      <c r="C845" s="8" t="s">
        <v>4850</v>
      </c>
      <c r="D845" s="8" t="s">
        <v>7060</v>
      </c>
      <c r="E845" s="8" t="s">
        <v>7777</v>
      </c>
    </row>
    <row r="846" spans="1:5" ht="15.75" customHeight="1" x14ac:dyDescent="0.3">
      <c r="A846" s="10" t="s">
        <v>882</v>
      </c>
      <c r="B846" s="10" t="s">
        <v>3217</v>
      </c>
      <c r="C846" s="8" t="s">
        <v>5493</v>
      </c>
      <c r="D846" s="8" t="s">
        <v>7213</v>
      </c>
      <c r="E846" s="8" t="s">
        <v>7739</v>
      </c>
    </row>
    <row r="847" spans="1:5" ht="15.75" customHeight="1" x14ac:dyDescent="0.3">
      <c r="A847" s="10" t="s">
        <v>883</v>
      </c>
      <c r="B847" s="10" t="s">
        <v>3218</v>
      </c>
      <c r="C847" s="8" t="s">
        <v>5494</v>
      </c>
      <c r="D847" s="8" t="s">
        <v>7214</v>
      </c>
      <c r="E847" s="8" t="s">
        <v>7739</v>
      </c>
    </row>
    <row r="848" spans="1:5" ht="15.75" customHeight="1" x14ac:dyDescent="0.3">
      <c r="A848" s="10" t="s">
        <v>884</v>
      </c>
      <c r="B848" s="10" t="s">
        <v>3219</v>
      </c>
      <c r="C848" s="8" t="s">
        <v>5495</v>
      </c>
      <c r="D848" s="8" t="s">
        <v>7215</v>
      </c>
      <c r="E848" s="8" t="s">
        <v>7765</v>
      </c>
    </row>
    <row r="849" spans="1:5" ht="15.75" customHeight="1" x14ac:dyDescent="0.3">
      <c r="A849" s="10" t="s">
        <v>885</v>
      </c>
      <c r="B849" s="10" t="s">
        <v>3220</v>
      </c>
      <c r="C849" s="8" t="s">
        <v>5496</v>
      </c>
      <c r="D849" s="8" t="s">
        <v>7216</v>
      </c>
      <c r="E849" s="8" t="s">
        <v>7739</v>
      </c>
    </row>
    <row r="850" spans="1:5" ht="15.75" customHeight="1" x14ac:dyDescent="0.3">
      <c r="A850" s="10" t="s">
        <v>886</v>
      </c>
      <c r="B850" s="10" t="s">
        <v>3221</v>
      </c>
      <c r="C850" s="8" t="s">
        <v>5497</v>
      </c>
      <c r="D850" s="8" t="s">
        <v>6882</v>
      </c>
      <c r="E850" s="8" t="s">
        <v>7739</v>
      </c>
    </row>
    <row r="851" spans="1:5" ht="15.75" customHeight="1" x14ac:dyDescent="0.3">
      <c r="A851" s="10" t="s">
        <v>887</v>
      </c>
      <c r="B851" s="10" t="s">
        <v>3222</v>
      </c>
      <c r="C851" s="8" t="s">
        <v>5498</v>
      </c>
      <c r="D851" s="8" t="s">
        <v>6752</v>
      </c>
      <c r="E851" s="8" t="s">
        <v>7739</v>
      </c>
    </row>
    <row r="852" spans="1:5" ht="15.75" customHeight="1" x14ac:dyDescent="0.3">
      <c r="A852" s="10" t="s">
        <v>888</v>
      </c>
      <c r="B852" s="10" t="s">
        <v>3223</v>
      </c>
      <c r="C852" s="8" t="s">
        <v>5499</v>
      </c>
      <c r="D852" s="8" t="s">
        <v>7217</v>
      </c>
      <c r="E852" s="8" t="s">
        <v>7749</v>
      </c>
    </row>
    <row r="853" spans="1:5" ht="15.75" customHeight="1" x14ac:dyDescent="0.3">
      <c r="A853" s="10" t="s">
        <v>889</v>
      </c>
      <c r="B853" s="10" t="s">
        <v>3224</v>
      </c>
      <c r="C853" s="8" t="s">
        <v>5500</v>
      </c>
      <c r="D853" s="8" t="s">
        <v>7180</v>
      </c>
      <c r="E853" s="8" t="s">
        <v>7739</v>
      </c>
    </row>
    <row r="854" spans="1:5" ht="15.75" customHeight="1" x14ac:dyDescent="0.3">
      <c r="A854" s="10" t="s">
        <v>890</v>
      </c>
      <c r="B854" s="10" t="s">
        <v>3225</v>
      </c>
      <c r="C854" s="8" t="s">
        <v>4881</v>
      </c>
      <c r="D854" s="8" t="s">
        <v>6782</v>
      </c>
      <c r="E854" s="8" t="s">
        <v>7739</v>
      </c>
    </row>
    <row r="855" spans="1:5" ht="15.75" customHeight="1" x14ac:dyDescent="0.3">
      <c r="A855" s="10" t="s">
        <v>891</v>
      </c>
      <c r="B855" s="10" t="s">
        <v>3226</v>
      </c>
      <c r="C855" s="8" t="s">
        <v>5501</v>
      </c>
      <c r="D855" s="8" t="s">
        <v>7218</v>
      </c>
      <c r="E855" s="8" t="s">
        <v>7795</v>
      </c>
    </row>
    <row r="856" spans="1:5" ht="15.75" customHeight="1" x14ac:dyDescent="0.3">
      <c r="A856" s="10" t="s">
        <v>892</v>
      </c>
      <c r="B856" s="10" t="s">
        <v>3227</v>
      </c>
      <c r="C856" s="8" t="s">
        <v>5502</v>
      </c>
      <c r="D856" s="8" t="s">
        <v>6890</v>
      </c>
      <c r="E856" s="8" t="s">
        <v>7739</v>
      </c>
    </row>
    <row r="857" spans="1:5" ht="15.75" customHeight="1" x14ac:dyDescent="0.3">
      <c r="A857" s="10" t="s">
        <v>893</v>
      </c>
      <c r="B857" s="10" t="s">
        <v>3228</v>
      </c>
      <c r="C857" s="8" t="s">
        <v>5503</v>
      </c>
      <c r="D857" s="8" t="s">
        <v>6720</v>
      </c>
      <c r="E857" s="8" t="s">
        <v>7746</v>
      </c>
    </row>
    <row r="858" spans="1:5" ht="15.75" customHeight="1" x14ac:dyDescent="0.3">
      <c r="A858" s="10" t="s">
        <v>894</v>
      </c>
      <c r="B858" s="10" t="s">
        <v>3229</v>
      </c>
      <c r="C858" s="8" t="s">
        <v>5504</v>
      </c>
      <c r="D858" s="8" t="s">
        <v>6712</v>
      </c>
      <c r="E858" s="8" t="s">
        <v>7744</v>
      </c>
    </row>
    <row r="859" spans="1:5" ht="15.75" customHeight="1" x14ac:dyDescent="0.3">
      <c r="A859" s="10" t="s">
        <v>895</v>
      </c>
      <c r="B859" s="10" t="s">
        <v>3230</v>
      </c>
      <c r="C859" s="8" t="s">
        <v>5505</v>
      </c>
      <c r="D859" s="8" t="s">
        <v>7014</v>
      </c>
      <c r="E859" s="8" t="s">
        <v>7739</v>
      </c>
    </row>
    <row r="860" spans="1:5" ht="15.75" customHeight="1" x14ac:dyDescent="0.3">
      <c r="A860" s="10" t="s">
        <v>896</v>
      </c>
      <c r="B860" s="10" t="s">
        <v>3231</v>
      </c>
      <c r="C860" s="8" t="s">
        <v>5506</v>
      </c>
      <c r="D860" s="8" t="s">
        <v>7219</v>
      </c>
      <c r="E860" s="8" t="s">
        <v>7756</v>
      </c>
    </row>
    <row r="861" spans="1:5" ht="15.75" customHeight="1" x14ac:dyDescent="0.3">
      <c r="A861" s="10" t="s">
        <v>897</v>
      </c>
      <c r="B861" s="10" t="s">
        <v>3232</v>
      </c>
      <c r="C861" s="8" t="s">
        <v>5507</v>
      </c>
      <c r="D861" s="8" t="s">
        <v>7220</v>
      </c>
      <c r="E861" s="8" t="s">
        <v>7758</v>
      </c>
    </row>
    <row r="862" spans="1:5" ht="15.75" customHeight="1" x14ac:dyDescent="0.3">
      <c r="A862" s="10" t="s">
        <v>898</v>
      </c>
      <c r="B862" s="10" t="s">
        <v>3233</v>
      </c>
      <c r="C862" s="8" t="s">
        <v>5508</v>
      </c>
      <c r="D862" s="8" t="s">
        <v>6882</v>
      </c>
      <c r="E862" s="8" t="s">
        <v>7739</v>
      </c>
    </row>
    <row r="863" spans="1:5" ht="15.75" customHeight="1" x14ac:dyDescent="0.3">
      <c r="A863" s="10" t="s">
        <v>899</v>
      </c>
      <c r="B863" s="10" t="s">
        <v>3234</v>
      </c>
      <c r="C863" s="8" t="s">
        <v>5509</v>
      </c>
      <c r="D863" s="8" t="s">
        <v>6951</v>
      </c>
      <c r="E863" s="8" t="s">
        <v>7739</v>
      </c>
    </row>
    <row r="864" spans="1:5" ht="15.75" customHeight="1" x14ac:dyDescent="0.3">
      <c r="A864" s="10" t="s">
        <v>900</v>
      </c>
      <c r="B864" s="10" t="s">
        <v>3235</v>
      </c>
      <c r="C864" s="8" t="s">
        <v>5510</v>
      </c>
      <c r="D864" s="8" t="s">
        <v>6908</v>
      </c>
      <c r="E864" s="8" t="s">
        <v>7752</v>
      </c>
    </row>
    <row r="865" spans="1:5" ht="15.75" customHeight="1" x14ac:dyDescent="0.3">
      <c r="A865" s="10" t="s">
        <v>901</v>
      </c>
      <c r="B865" s="10" t="s">
        <v>3236</v>
      </c>
      <c r="C865" s="8" t="s">
        <v>5511</v>
      </c>
      <c r="D865" s="8" t="s">
        <v>6808</v>
      </c>
      <c r="E865" s="8" t="s">
        <v>7750</v>
      </c>
    </row>
    <row r="866" spans="1:5" ht="15.75" customHeight="1" x14ac:dyDescent="0.3">
      <c r="A866" s="10" t="s">
        <v>902</v>
      </c>
      <c r="B866" s="10" t="s">
        <v>3237</v>
      </c>
      <c r="C866" s="8" t="s">
        <v>5512</v>
      </c>
      <c r="D866" s="8" t="s">
        <v>6772</v>
      </c>
      <c r="E866" s="8" t="s">
        <v>7744</v>
      </c>
    </row>
    <row r="867" spans="1:5" ht="15.75" customHeight="1" x14ac:dyDescent="0.3">
      <c r="A867" s="10" t="s">
        <v>903</v>
      </c>
      <c r="B867" s="10" t="s">
        <v>3238</v>
      </c>
      <c r="C867" s="8" t="s">
        <v>5513</v>
      </c>
      <c r="D867" s="8" t="s">
        <v>7221</v>
      </c>
      <c r="E867" s="8" t="s">
        <v>7739</v>
      </c>
    </row>
    <row r="868" spans="1:5" ht="15.75" customHeight="1" x14ac:dyDescent="0.3">
      <c r="A868" s="10" t="s">
        <v>904</v>
      </c>
      <c r="B868" s="10" t="s">
        <v>3239</v>
      </c>
      <c r="C868" s="8" t="s">
        <v>5514</v>
      </c>
      <c r="D868" s="8" t="s">
        <v>7222</v>
      </c>
      <c r="E868" s="8" t="s">
        <v>7739</v>
      </c>
    </row>
    <row r="869" spans="1:5" ht="15.75" customHeight="1" x14ac:dyDescent="0.3">
      <c r="A869" s="10" t="s">
        <v>905</v>
      </c>
      <c r="B869" s="10" t="s">
        <v>3240</v>
      </c>
      <c r="C869" s="8" t="s">
        <v>5515</v>
      </c>
      <c r="D869" s="8" t="s">
        <v>6801</v>
      </c>
      <c r="E869" s="8" t="s">
        <v>7739</v>
      </c>
    </row>
    <row r="870" spans="1:5" ht="15.75" customHeight="1" x14ac:dyDescent="0.3">
      <c r="A870" s="10" t="s">
        <v>906</v>
      </c>
      <c r="B870" s="10" t="s">
        <v>3241</v>
      </c>
      <c r="C870" s="8" t="s">
        <v>5516</v>
      </c>
      <c r="D870" s="8" t="s">
        <v>6723</v>
      </c>
      <c r="E870" s="8" t="s">
        <v>7739</v>
      </c>
    </row>
    <row r="871" spans="1:5" ht="15.75" customHeight="1" x14ac:dyDescent="0.3">
      <c r="A871" s="10" t="s">
        <v>907</v>
      </c>
      <c r="B871" s="10" t="s">
        <v>3242</v>
      </c>
      <c r="C871" s="8" t="s">
        <v>5517</v>
      </c>
      <c r="D871" s="8" t="s">
        <v>6713</v>
      </c>
      <c r="E871" s="8" t="s">
        <v>7772</v>
      </c>
    </row>
    <row r="872" spans="1:5" ht="15.75" customHeight="1" x14ac:dyDescent="0.3">
      <c r="A872" s="10" t="s">
        <v>908</v>
      </c>
      <c r="B872" s="10" t="s">
        <v>3243</v>
      </c>
      <c r="C872" s="8" t="s">
        <v>5518</v>
      </c>
      <c r="D872" s="8" t="s">
        <v>7223</v>
      </c>
      <c r="E872" s="8" t="s">
        <v>7739</v>
      </c>
    </row>
    <row r="873" spans="1:5" ht="15.75" customHeight="1" x14ac:dyDescent="0.3">
      <c r="A873" s="10" t="s">
        <v>909</v>
      </c>
      <c r="B873" s="10" t="s">
        <v>3244</v>
      </c>
      <c r="C873" s="8" t="s">
        <v>5519</v>
      </c>
      <c r="D873" s="8" t="s">
        <v>7224</v>
      </c>
      <c r="E873" s="8" t="s">
        <v>7769</v>
      </c>
    </row>
    <row r="874" spans="1:5" ht="15.75" customHeight="1" x14ac:dyDescent="0.3">
      <c r="A874" s="10" t="s">
        <v>910</v>
      </c>
      <c r="B874" s="10" t="s">
        <v>3245</v>
      </c>
      <c r="C874" s="8" t="s">
        <v>5520</v>
      </c>
      <c r="D874" s="8" t="s">
        <v>7225</v>
      </c>
      <c r="E874" s="8" t="s">
        <v>7739</v>
      </c>
    </row>
    <row r="875" spans="1:5" ht="15.75" customHeight="1" x14ac:dyDescent="0.3">
      <c r="A875" s="10" t="s">
        <v>911</v>
      </c>
      <c r="B875" s="10" t="s">
        <v>3246</v>
      </c>
      <c r="C875" s="8" t="s">
        <v>5521</v>
      </c>
      <c r="D875" s="8" t="s">
        <v>7226</v>
      </c>
      <c r="E875" s="8" t="s">
        <v>7745</v>
      </c>
    </row>
    <row r="876" spans="1:5" ht="15.75" customHeight="1" x14ac:dyDescent="0.3">
      <c r="A876" s="10" t="s">
        <v>912</v>
      </c>
      <c r="B876" s="10" t="s">
        <v>3247</v>
      </c>
      <c r="C876" s="8" t="s">
        <v>5522</v>
      </c>
      <c r="D876" s="8" t="s">
        <v>7227</v>
      </c>
      <c r="E876" s="8" t="s">
        <v>7739</v>
      </c>
    </row>
    <row r="877" spans="1:5" ht="15.75" customHeight="1" x14ac:dyDescent="0.3">
      <c r="A877" s="10" t="s">
        <v>913</v>
      </c>
      <c r="B877" s="10" t="s">
        <v>3248</v>
      </c>
      <c r="C877" s="8" t="s">
        <v>5523</v>
      </c>
      <c r="D877" s="8" t="s">
        <v>7228</v>
      </c>
      <c r="E877" s="8" t="s">
        <v>7739</v>
      </c>
    </row>
    <row r="878" spans="1:5" ht="15.75" customHeight="1" x14ac:dyDescent="0.3">
      <c r="A878" s="10" t="s">
        <v>914</v>
      </c>
      <c r="B878" s="10" t="s">
        <v>3249</v>
      </c>
      <c r="C878" s="8" t="s">
        <v>5524</v>
      </c>
      <c r="D878" s="8" t="s">
        <v>7229</v>
      </c>
      <c r="E878" s="8" t="s">
        <v>7739</v>
      </c>
    </row>
    <row r="879" spans="1:5" ht="15.75" customHeight="1" x14ac:dyDescent="0.3">
      <c r="A879" s="10" t="s">
        <v>915</v>
      </c>
      <c r="B879" s="10" t="s">
        <v>3250</v>
      </c>
      <c r="C879" s="8" t="s">
        <v>5525</v>
      </c>
      <c r="D879" s="8" t="s">
        <v>7230</v>
      </c>
      <c r="E879" s="8" t="s">
        <v>7756</v>
      </c>
    </row>
    <row r="880" spans="1:5" ht="15.75" customHeight="1" x14ac:dyDescent="0.3">
      <c r="A880" s="10" t="s">
        <v>916</v>
      </c>
      <c r="B880" s="10" t="s">
        <v>3251</v>
      </c>
      <c r="C880" s="8" t="s">
        <v>5526</v>
      </c>
      <c r="D880" s="8" t="s">
        <v>7231</v>
      </c>
      <c r="E880" s="8" t="s">
        <v>7739</v>
      </c>
    </row>
    <row r="881" spans="1:5" ht="15.75" customHeight="1" x14ac:dyDescent="0.3">
      <c r="A881" s="10" t="s">
        <v>917</v>
      </c>
      <c r="B881" s="10" t="s">
        <v>3252</v>
      </c>
      <c r="C881" s="8" t="s">
        <v>5527</v>
      </c>
      <c r="D881" s="8" t="s">
        <v>7232</v>
      </c>
      <c r="E881" s="8" t="s">
        <v>7745</v>
      </c>
    </row>
    <row r="882" spans="1:5" ht="15.75" customHeight="1" x14ac:dyDescent="0.3">
      <c r="A882" s="10" t="s">
        <v>918</v>
      </c>
      <c r="B882" s="10" t="s">
        <v>3253</v>
      </c>
      <c r="C882" s="8" t="s">
        <v>5528</v>
      </c>
      <c r="D882" s="8" t="s">
        <v>7233</v>
      </c>
      <c r="E882" s="8" t="s">
        <v>7739</v>
      </c>
    </row>
    <row r="883" spans="1:5" ht="15.75" customHeight="1" x14ac:dyDescent="0.3">
      <c r="A883" s="10" t="s">
        <v>919</v>
      </c>
      <c r="B883" s="10" t="s">
        <v>3254</v>
      </c>
      <c r="C883" s="8" t="s">
        <v>5529</v>
      </c>
      <c r="D883" s="8" t="s">
        <v>6919</v>
      </c>
      <c r="E883" s="8" t="s">
        <v>7739</v>
      </c>
    </row>
    <row r="884" spans="1:5" ht="15.75" customHeight="1" x14ac:dyDescent="0.3">
      <c r="A884" s="10" t="s">
        <v>920</v>
      </c>
      <c r="B884" s="10" t="s">
        <v>3255</v>
      </c>
      <c r="C884" s="8" t="s">
        <v>5530</v>
      </c>
      <c r="D884" s="8" t="s">
        <v>7234</v>
      </c>
      <c r="E884" s="8" t="s">
        <v>7750</v>
      </c>
    </row>
    <row r="885" spans="1:5" ht="15.75" customHeight="1" x14ac:dyDescent="0.3">
      <c r="A885" s="10" t="s">
        <v>921</v>
      </c>
      <c r="B885" s="10" t="s">
        <v>3256</v>
      </c>
      <c r="C885" s="8" t="s">
        <v>5531</v>
      </c>
      <c r="D885" s="8" t="s">
        <v>7235</v>
      </c>
      <c r="E885" s="8" t="s">
        <v>7739</v>
      </c>
    </row>
    <row r="886" spans="1:5" ht="15.75" customHeight="1" x14ac:dyDescent="0.3">
      <c r="A886" s="10" t="s">
        <v>922</v>
      </c>
      <c r="B886" s="10" t="s">
        <v>3257</v>
      </c>
      <c r="C886" s="8" t="s">
        <v>5532</v>
      </c>
      <c r="D886" s="8" t="s">
        <v>7041</v>
      </c>
      <c r="E886" s="8" t="s">
        <v>7745</v>
      </c>
    </row>
    <row r="887" spans="1:5" ht="15.75" customHeight="1" x14ac:dyDescent="0.3">
      <c r="A887" s="10" t="s">
        <v>923</v>
      </c>
      <c r="B887" s="10" t="s">
        <v>3258</v>
      </c>
      <c r="C887" s="8" t="s">
        <v>5533</v>
      </c>
      <c r="D887" s="8" t="s">
        <v>7236</v>
      </c>
      <c r="E887" s="8" t="s">
        <v>7739</v>
      </c>
    </row>
    <row r="888" spans="1:5" ht="15.75" customHeight="1" x14ac:dyDescent="0.3">
      <c r="A888" s="10" t="s">
        <v>924</v>
      </c>
      <c r="B888" s="10" t="s">
        <v>3259</v>
      </c>
      <c r="C888" s="8" t="s">
        <v>5534</v>
      </c>
      <c r="D888" s="8" t="s">
        <v>7237</v>
      </c>
      <c r="E888" s="8" t="s">
        <v>7767</v>
      </c>
    </row>
    <row r="889" spans="1:5" ht="15.75" customHeight="1" x14ac:dyDescent="0.3">
      <c r="A889" s="10" t="s">
        <v>925</v>
      </c>
      <c r="B889" s="10" t="s">
        <v>3260</v>
      </c>
      <c r="C889" s="8" t="s">
        <v>5535</v>
      </c>
      <c r="D889" s="8" t="s">
        <v>7238</v>
      </c>
      <c r="E889" s="8" t="s">
        <v>7744</v>
      </c>
    </row>
    <row r="890" spans="1:5" ht="15.75" customHeight="1" x14ac:dyDescent="0.3">
      <c r="A890" s="10" t="s">
        <v>926</v>
      </c>
      <c r="B890" s="10" t="s">
        <v>3261</v>
      </c>
      <c r="C890" s="8" t="s">
        <v>5536</v>
      </c>
      <c r="D890" s="8" t="s">
        <v>6782</v>
      </c>
      <c r="E890" s="8" t="s">
        <v>7777</v>
      </c>
    </row>
    <row r="891" spans="1:5" ht="15.75" customHeight="1" x14ac:dyDescent="0.3">
      <c r="A891" s="10" t="s">
        <v>927</v>
      </c>
      <c r="B891" s="10" t="s">
        <v>3262</v>
      </c>
      <c r="C891" s="8" t="s">
        <v>5537</v>
      </c>
      <c r="D891" s="8" t="s">
        <v>6861</v>
      </c>
      <c r="E891" s="8" t="s">
        <v>7739</v>
      </c>
    </row>
    <row r="892" spans="1:5" ht="15.75" customHeight="1" x14ac:dyDescent="0.3">
      <c r="A892" s="10" t="s">
        <v>928</v>
      </c>
      <c r="B892" s="10" t="s">
        <v>3263</v>
      </c>
      <c r="C892" s="8" t="s">
        <v>5538</v>
      </c>
      <c r="D892" s="8" t="s">
        <v>6759</v>
      </c>
      <c r="E892" s="8" t="s">
        <v>7772</v>
      </c>
    </row>
    <row r="893" spans="1:5" ht="15.75" customHeight="1" x14ac:dyDescent="0.3">
      <c r="A893" s="10" t="s">
        <v>929</v>
      </c>
      <c r="B893" s="10" t="s">
        <v>3264</v>
      </c>
      <c r="C893" s="8" t="s">
        <v>5539</v>
      </c>
      <c r="D893" s="8" t="s">
        <v>7239</v>
      </c>
      <c r="E893" s="8" t="s">
        <v>7796</v>
      </c>
    </row>
    <row r="894" spans="1:5" ht="15.75" customHeight="1" x14ac:dyDescent="0.3">
      <c r="A894" s="10" t="s">
        <v>930</v>
      </c>
      <c r="B894" s="10" t="s">
        <v>3265</v>
      </c>
      <c r="C894" s="8" t="s">
        <v>5540</v>
      </c>
      <c r="D894" s="8" t="s">
        <v>7240</v>
      </c>
      <c r="E894" s="8" t="s">
        <v>7739</v>
      </c>
    </row>
    <row r="895" spans="1:5" ht="15.75" customHeight="1" x14ac:dyDescent="0.3">
      <c r="A895" s="10" t="s">
        <v>931</v>
      </c>
      <c r="B895" s="10" t="s">
        <v>3266</v>
      </c>
      <c r="C895" s="8" t="s">
        <v>5541</v>
      </c>
      <c r="D895" s="8" t="s">
        <v>6731</v>
      </c>
      <c r="E895" s="8" t="s">
        <v>7739</v>
      </c>
    </row>
    <row r="896" spans="1:5" ht="15.75" customHeight="1" x14ac:dyDescent="0.3">
      <c r="A896" s="10" t="s">
        <v>932</v>
      </c>
      <c r="B896" s="10" t="s">
        <v>3267</v>
      </c>
      <c r="C896" s="8" t="s">
        <v>5542</v>
      </c>
      <c r="D896" s="8" t="s">
        <v>7241</v>
      </c>
      <c r="E896" s="8" t="s">
        <v>7750</v>
      </c>
    </row>
    <row r="897" spans="1:5" ht="15.75" customHeight="1" x14ac:dyDescent="0.3">
      <c r="A897" s="10" t="s">
        <v>933</v>
      </c>
      <c r="B897" s="10" t="s">
        <v>3268</v>
      </c>
      <c r="C897" s="8" t="s">
        <v>5543</v>
      </c>
      <c r="D897" s="8" t="s">
        <v>7242</v>
      </c>
      <c r="E897" s="8" t="s">
        <v>7748</v>
      </c>
    </row>
    <row r="898" spans="1:5" ht="15.75" customHeight="1" x14ac:dyDescent="0.3">
      <c r="A898" s="10" t="s">
        <v>934</v>
      </c>
      <c r="B898" s="10" t="s">
        <v>3269</v>
      </c>
      <c r="C898" s="8" t="s">
        <v>5203</v>
      </c>
      <c r="D898" s="8" t="s">
        <v>7243</v>
      </c>
      <c r="E898" s="8" t="s">
        <v>7739</v>
      </c>
    </row>
    <row r="899" spans="1:5" ht="15.75" customHeight="1" x14ac:dyDescent="0.3">
      <c r="A899" s="10" t="s">
        <v>935</v>
      </c>
      <c r="B899" s="10" t="s">
        <v>3270</v>
      </c>
      <c r="C899" s="8" t="s">
        <v>5544</v>
      </c>
      <c r="D899" s="8" t="s">
        <v>7244</v>
      </c>
      <c r="E899" s="8" t="s">
        <v>7739</v>
      </c>
    </row>
    <row r="900" spans="1:5" ht="15.75" customHeight="1" x14ac:dyDescent="0.3">
      <c r="A900" s="10" t="s">
        <v>936</v>
      </c>
      <c r="B900" s="10" t="s">
        <v>3271</v>
      </c>
      <c r="C900" s="8" t="s">
        <v>4905</v>
      </c>
      <c r="D900" s="8" t="s">
        <v>6749</v>
      </c>
      <c r="E900" s="8" t="s">
        <v>7739</v>
      </c>
    </row>
    <row r="901" spans="1:5" ht="15.75" customHeight="1" x14ac:dyDescent="0.3">
      <c r="A901" s="10" t="s">
        <v>937</v>
      </c>
      <c r="B901" s="10" t="s">
        <v>3272</v>
      </c>
      <c r="C901" s="8" t="s">
        <v>4922</v>
      </c>
      <c r="D901" s="8" t="s">
        <v>7245</v>
      </c>
      <c r="E901" s="8" t="s">
        <v>7739</v>
      </c>
    </row>
    <row r="902" spans="1:5" ht="15.75" customHeight="1" x14ac:dyDescent="0.3">
      <c r="A902" s="10" t="s">
        <v>938</v>
      </c>
      <c r="B902" s="10" t="s">
        <v>3273</v>
      </c>
      <c r="C902" s="8" t="s">
        <v>5545</v>
      </c>
      <c r="D902" s="8" t="s">
        <v>6795</v>
      </c>
      <c r="E902" s="8" t="s">
        <v>7777</v>
      </c>
    </row>
    <row r="903" spans="1:5" ht="15.75" customHeight="1" x14ac:dyDescent="0.3">
      <c r="A903" s="10" t="s">
        <v>939</v>
      </c>
      <c r="B903" s="10" t="s">
        <v>3274</v>
      </c>
      <c r="C903" s="8" t="s">
        <v>5546</v>
      </c>
      <c r="D903" s="8" t="s">
        <v>6720</v>
      </c>
      <c r="E903" s="8" t="s">
        <v>7750</v>
      </c>
    </row>
    <row r="904" spans="1:5" ht="15.75" customHeight="1" x14ac:dyDescent="0.3">
      <c r="A904" s="10" t="s">
        <v>940</v>
      </c>
      <c r="B904" s="10" t="s">
        <v>3275</v>
      </c>
      <c r="C904" s="8" t="s">
        <v>5547</v>
      </c>
      <c r="D904" s="8" t="s">
        <v>7246</v>
      </c>
      <c r="E904" s="8" t="s">
        <v>7739</v>
      </c>
    </row>
    <row r="905" spans="1:5" ht="15.75" customHeight="1" x14ac:dyDescent="0.3">
      <c r="A905" s="10" t="s">
        <v>941</v>
      </c>
      <c r="B905" s="10" t="s">
        <v>3276</v>
      </c>
      <c r="C905" s="8" t="s">
        <v>5548</v>
      </c>
      <c r="D905" s="8" t="s">
        <v>6998</v>
      </c>
      <c r="E905" s="8" t="s">
        <v>7740</v>
      </c>
    </row>
    <row r="906" spans="1:5" ht="15.75" customHeight="1" x14ac:dyDescent="0.3">
      <c r="A906" s="10" t="s">
        <v>942</v>
      </c>
      <c r="B906" s="10" t="s">
        <v>3277</v>
      </c>
      <c r="C906" s="8" t="s">
        <v>5549</v>
      </c>
      <c r="D906" s="8" t="s">
        <v>7057</v>
      </c>
      <c r="E906" s="8" t="s">
        <v>7755</v>
      </c>
    </row>
    <row r="907" spans="1:5" ht="15.75" customHeight="1" x14ac:dyDescent="0.3">
      <c r="A907" s="10" t="s">
        <v>943</v>
      </c>
      <c r="B907" s="10" t="s">
        <v>3278</v>
      </c>
      <c r="C907" s="8" t="s">
        <v>5550</v>
      </c>
      <c r="D907" s="8" t="s">
        <v>7211</v>
      </c>
      <c r="E907" s="8" t="s">
        <v>7739</v>
      </c>
    </row>
    <row r="908" spans="1:5" ht="15.75" customHeight="1" x14ac:dyDescent="0.3">
      <c r="A908" s="10" t="s">
        <v>944</v>
      </c>
      <c r="B908" s="10" t="s">
        <v>3279</v>
      </c>
      <c r="C908" s="8" t="s">
        <v>5551</v>
      </c>
      <c r="D908" s="8" t="s">
        <v>7247</v>
      </c>
      <c r="E908" s="8" t="s">
        <v>7752</v>
      </c>
    </row>
    <row r="909" spans="1:5" ht="15.75" customHeight="1" x14ac:dyDescent="0.3">
      <c r="A909" s="10" t="s">
        <v>945</v>
      </c>
      <c r="B909" s="10" t="s">
        <v>3280</v>
      </c>
      <c r="C909" s="8" t="s">
        <v>5552</v>
      </c>
      <c r="D909" s="8" t="s">
        <v>7099</v>
      </c>
      <c r="E909" s="8" t="s">
        <v>7752</v>
      </c>
    </row>
    <row r="910" spans="1:5" ht="15.75" customHeight="1" x14ac:dyDescent="0.3">
      <c r="A910" s="10" t="s">
        <v>946</v>
      </c>
      <c r="B910" s="10" t="s">
        <v>3281</v>
      </c>
      <c r="C910" s="8" t="s">
        <v>5553</v>
      </c>
      <c r="D910" s="8" t="s">
        <v>6908</v>
      </c>
      <c r="E910" s="8" t="s">
        <v>7744</v>
      </c>
    </row>
    <row r="911" spans="1:5" ht="15.75" customHeight="1" x14ac:dyDescent="0.3">
      <c r="A911" s="10" t="s">
        <v>947</v>
      </c>
      <c r="B911" s="10" t="s">
        <v>3282</v>
      </c>
      <c r="C911" s="8" t="s">
        <v>5554</v>
      </c>
      <c r="D911" s="8" t="s">
        <v>7248</v>
      </c>
      <c r="E911" s="8" t="s">
        <v>7739</v>
      </c>
    </row>
    <row r="912" spans="1:5" ht="15.75" customHeight="1" x14ac:dyDescent="0.3">
      <c r="A912" s="10" t="s">
        <v>948</v>
      </c>
      <c r="B912" s="10" t="s">
        <v>3283</v>
      </c>
      <c r="C912" s="8" t="s">
        <v>5555</v>
      </c>
      <c r="D912" s="8" t="s">
        <v>7249</v>
      </c>
      <c r="E912" s="8" t="s">
        <v>7739</v>
      </c>
    </row>
    <row r="913" spans="1:5" ht="15.75" customHeight="1" x14ac:dyDescent="0.3">
      <c r="A913" s="10" t="s">
        <v>949</v>
      </c>
      <c r="B913" s="10" t="s">
        <v>3284</v>
      </c>
      <c r="C913" s="8" t="s">
        <v>5556</v>
      </c>
      <c r="D913" s="8" t="s">
        <v>6871</v>
      </c>
      <c r="E913" s="8" t="s">
        <v>7739</v>
      </c>
    </row>
    <row r="914" spans="1:5" ht="15.75" customHeight="1" x14ac:dyDescent="0.3">
      <c r="A914" s="10" t="s">
        <v>950</v>
      </c>
      <c r="B914" s="10" t="s">
        <v>3285</v>
      </c>
      <c r="C914" s="8" t="s">
        <v>5557</v>
      </c>
      <c r="D914" s="8" t="s">
        <v>6785</v>
      </c>
      <c r="E914" s="8" t="s">
        <v>7739</v>
      </c>
    </row>
    <row r="915" spans="1:5" ht="15.75" customHeight="1" x14ac:dyDescent="0.3">
      <c r="A915" s="10" t="s">
        <v>951</v>
      </c>
      <c r="B915" s="10" t="s">
        <v>3286</v>
      </c>
      <c r="C915" s="8" t="s">
        <v>4837</v>
      </c>
      <c r="D915" s="8" t="s">
        <v>7250</v>
      </c>
      <c r="E915" s="8" t="s">
        <v>7765</v>
      </c>
    </row>
    <row r="916" spans="1:5" ht="15.75" customHeight="1" x14ac:dyDescent="0.3">
      <c r="A916" s="10" t="s">
        <v>952</v>
      </c>
      <c r="B916" s="10" t="s">
        <v>3287</v>
      </c>
      <c r="C916" s="8" t="s">
        <v>5558</v>
      </c>
      <c r="D916" s="8" t="s">
        <v>6881</v>
      </c>
      <c r="E916" s="8" t="s">
        <v>7751</v>
      </c>
    </row>
    <row r="917" spans="1:5" ht="15.75" customHeight="1" x14ac:dyDescent="0.3">
      <c r="A917" s="10" t="s">
        <v>953</v>
      </c>
      <c r="B917" s="10" t="s">
        <v>3288</v>
      </c>
      <c r="C917" s="8" t="s">
        <v>4922</v>
      </c>
      <c r="D917" s="8" t="s">
        <v>7037</v>
      </c>
      <c r="E917" s="8" t="s">
        <v>7739</v>
      </c>
    </row>
    <row r="918" spans="1:5" ht="15.75" customHeight="1" x14ac:dyDescent="0.3">
      <c r="A918" s="10" t="s">
        <v>954</v>
      </c>
      <c r="B918" s="10" t="s">
        <v>3289</v>
      </c>
      <c r="C918" s="8" t="s">
        <v>5559</v>
      </c>
      <c r="D918" s="8" t="s">
        <v>6747</v>
      </c>
      <c r="E918" s="8" t="s">
        <v>7777</v>
      </c>
    </row>
    <row r="919" spans="1:5" ht="15.75" customHeight="1" x14ac:dyDescent="0.3">
      <c r="A919" s="10" t="s">
        <v>955</v>
      </c>
      <c r="B919" s="10" t="s">
        <v>3290</v>
      </c>
      <c r="C919" s="8" t="s">
        <v>5560</v>
      </c>
      <c r="D919" s="8" t="s">
        <v>7001</v>
      </c>
      <c r="E919" s="8" t="s">
        <v>7739</v>
      </c>
    </row>
    <row r="920" spans="1:5" ht="15.75" customHeight="1" x14ac:dyDescent="0.3">
      <c r="A920" s="10" t="s">
        <v>956</v>
      </c>
      <c r="B920" s="10" t="s">
        <v>3291</v>
      </c>
      <c r="C920" s="8" t="s">
        <v>5561</v>
      </c>
      <c r="D920" s="8" t="s">
        <v>6755</v>
      </c>
      <c r="E920" s="8" t="s">
        <v>7756</v>
      </c>
    </row>
    <row r="921" spans="1:5" ht="15.75" customHeight="1" x14ac:dyDescent="0.3">
      <c r="A921" s="10" t="s">
        <v>957</v>
      </c>
      <c r="B921" s="10" t="s">
        <v>3292</v>
      </c>
      <c r="C921" s="8" t="s">
        <v>5562</v>
      </c>
      <c r="D921" s="8" t="s">
        <v>7251</v>
      </c>
      <c r="E921" s="8" t="s">
        <v>7750</v>
      </c>
    </row>
    <row r="922" spans="1:5" ht="15.75" customHeight="1" x14ac:dyDescent="0.3">
      <c r="A922" s="10" t="s">
        <v>958</v>
      </c>
      <c r="B922" s="10" t="s">
        <v>3293</v>
      </c>
      <c r="C922" s="8" t="s">
        <v>5563</v>
      </c>
      <c r="D922" s="8" t="s">
        <v>7060</v>
      </c>
      <c r="E922" s="8" t="s">
        <v>7762</v>
      </c>
    </row>
    <row r="923" spans="1:5" ht="15.75" customHeight="1" x14ac:dyDescent="0.3">
      <c r="A923" s="10" t="s">
        <v>959</v>
      </c>
      <c r="B923" s="10" t="s">
        <v>3294</v>
      </c>
      <c r="C923" s="8" t="s">
        <v>5564</v>
      </c>
      <c r="D923" s="8" t="s">
        <v>7252</v>
      </c>
      <c r="E923" s="8" t="s">
        <v>7739</v>
      </c>
    </row>
    <row r="924" spans="1:5" ht="15.75" customHeight="1" x14ac:dyDescent="0.3">
      <c r="A924" s="10" t="s">
        <v>960</v>
      </c>
      <c r="B924" s="10" t="s">
        <v>3295</v>
      </c>
      <c r="C924" s="8" t="s">
        <v>5565</v>
      </c>
      <c r="D924" s="8" t="s">
        <v>7253</v>
      </c>
      <c r="E924" s="8" t="s">
        <v>7745</v>
      </c>
    </row>
    <row r="925" spans="1:5" ht="15.75" customHeight="1" x14ac:dyDescent="0.3">
      <c r="A925" s="10" t="s">
        <v>961</v>
      </c>
      <c r="B925" s="10" t="s">
        <v>3296</v>
      </c>
      <c r="C925" s="8" t="s">
        <v>5566</v>
      </c>
      <c r="D925" s="8" t="s">
        <v>7254</v>
      </c>
      <c r="E925" s="8" t="s">
        <v>7739</v>
      </c>
    </row>
    <row r="926" spans="1:5" ht="15.75" customHeight="1" x14ac:dyDescent="0.3">
      <c r="A926" s="10" t="s">
        <v>962</v>
      </c>
      <c r="B926" s="10" t="s">
        <v>3297</v>
      </c>
      <c r="C926" s="8" t="s">
        <v>5567</v>
      </c>
      <c r="D926" s="8" t="s">
        <v>7255</v>
      </c>
      <c r="E926" s="8" t="s">
        <v>7739</v>
      </c>
    </row>
    <row r="927" spans="1:5" ht="15.75" customHeight="1" x14ac:dyDescent="0.3">
      <c r="A927" s="10" t="s">
        <v>963</v>
      </c>
      <c r="B927" s="10" t="s">
        <v>3298</v>
      </c>
      <c r="C927" s="8" t="s">
        <v>5568</v>
      </c>
      <c r="D927" s="8" t="s">
        <v>7256</v>
      </c>
      <c r="E927" s="8" t="s">
        <v>7739</v>
      </c>
    </row>
    <row r="928" spans="1:5" ht="15.75" customHeight="1" x14ac:dyDescent="0.3">
      <c r="A928" s="10" t="s">
        <v>964</v>
      </c>
      <c r="B928" s="10" t="s">
        <v>3299</v>
      </c>
      <c r="C928" s="8" t="s">
        <v>5569</v>
      </c>
      <c r="D928" s="8" t="s">
        <v>6788</v>
      </c>
      <c r="E928" s="8" t="s">
        <v>7740</v>
      </c>
    </row>
    <row r="929" spans="1:5" ht="15.75" customHeight="1" x14ac:dyDescent="0.3">
      <c r="A929" s="10" t="s">
        <v>965</v>
      </c>
      <c r="B929" s="10" t="s">
        <v>3300</v>
      </c>
      <c r="C929" s="8" t="s">
        <v>5570</v>
      </c>
      <c r="D929" s="8" t="s">
        <v>7084</v>
      </c>
      <c r="E929" s="8" t="s">
        <v>7745</v>
      </c>
    </row>
    <row r="930" spans="1:5" ht="15.75" customHeight="1" x14ac:dyDescent="0.3">
      <c r="A930" s="10" t="s">
        <v>966</v>
      </c>
      <c r="B930" s="10" t="s">
        <v>3301</v>
      </c>
      <c r="C930" s="8" t="s">
        <v>5571</v>
      </c>
      <c r="D930" s="8" t="s">
        <v>7162</v>
      </c>
      <c r="E930" s="8" t="s">
        <v>7753</v>
      </c>
    </row>
    <row r="931" spans="1:5" ht="15.75" customHeight="1" x14ac:dyDescent="0.3">
      <c r="A931" s="10" t="s">
        <v>967</v>
      </c>
      <c r="B931" s="10" t="s">
        <v>3302</v>
      </c>
      <c r="C931" s="8" t="s">
        <v>5572</v>
      </c>
      <c r="D931" s="8" t="s">
        <v>7257</v>
      </c>
      <c r="E931" s="8" t="s">
        <v>7797</v>
      </c>
    </row>
    <row r="932" spans="1:5" ht="15.75" customHeight="1" x14ac:dyDescent="0.3">
      <c r="A932" s="10" t="s">
        <v>968</v>
      </c>
      <c r="B932" s="10" t="s">
        <v>3303</v>
      </c>
      <c r="C932" s="8" t="s">
        <v>5573</v>
      </c>
      <c r="D932" s="8" t="s">
        <v>7258</v>
      </c>
      <c r="E932" s="8" t="s">
        <v>7739</v>
      </c>
    </row>
    <row r="933" spans="1:5" ht="15.75" customHeight="1" x14ac:dyDescent="0.3">
      <c r="A933" s="10" t="s">
        <v>969</v>
      </c>
      <c r="B933" s="10" t="s">
        <v>3304</v>
      </c>
      <c r="C933" s="8" t="s">
        <v>5574</v>
      </c>
      <c r="D933" s="8" t="s">
        <v>6856</v>
      </c>
      <c r="E933" s="8" t="s">
        <v>7739</v>
      </c>
    </row>
    <row r="934" spans="1:5" ht="15.75" customHeight="1" x14ac:dyDescent="0.3">
      <c r="A934" s="10" t="s">
        <v>970</v>
      </c>
      <c r="B934" s="10" t="s">
        <v>3305</v>
      </c>
      <c r="C934" s="8" t="s">
        <v>5575</v>
      </c>
      <c r="D934" s="8" t="s">
        <v>7259</v>
      </c>
      <c r="E934" s="8" t="s">
        <v>7739</v>
      </c>
    </row>
    <row r="935" spans="1:5" ht="15.75" customHeight="1" x14ac:dyDescent="0.3">
      <c r="A935" s="10" t="s">
        <v>971</v>
      </c>
      <c r="B935" s="10" t="s">
        <v>3306</v>
      </c>
      <c r="C935" s="8" t="s">
        <v>4716</v>
      </c>
      <c r="D935" s="8" t="s">
        <v>6897</v>
      </c>
      <c r="E935" s="8" t="s">
        <v>7745</v>
      </c>
    </row>
    <row r="936" spans="1:5" ht="15.75" customHeight="1" x14ac:dyDescent="0.3">
      <c r="A936" s="10" t="s">
        <v>972</v>
      </c>
      <c r="B936" s="10" t="s">
        <v>3307</v>
      </c>
      <c r="C936" s="8" t="s">
        <v>5576</v>
      </c>
      <c r="D936" s="8" t="s">
        <v>6749</v>
      </c>
      <c r="E936" s="8" t="s">
        <v>7769</v>
      </c>
    </row>
    <row r="937" spans="1:5" ht="15.75" customHeight="1" x14ac:dyDescent="0.3">
      <c r="A937" s="10" t="s">
        <v>973</v>
      </c>
      <c r="B937" s="10" t="s">
        <v>3308</v>
      </c>
      <c r="C937" s="8" t="s">
        <v>5577</v>
      </c>
      <c r="D937" s="8" t="s">
        <v>6766</v>
      </c>
      <c r="E937" s="8" t="s">
        <v>7739</v>
      </c>
    </row>
    <row r="938" spans="1:5" ht="15.75" customHeight="1" x14ac:dyDescent="0.3">
      <c r="A938" s="10" t="s">
        <v>974</v>
      </c>
      <c r="B938" s="10" t="s">
        <v>3309</v>
      </c>
      <c r="C938" s="8" t="s">
        <v>5559</v>
      </c>
      <c r="D938" s="8" t="s">
        <v>7260</v>
      </c>
      <c r="E938" s="8" t="s">
        <v>7739</v>
      </c>
    </row>
    <row r="939" spans="1:5" ht="15.75" customHeight="1" x14ac:dyDescent="0.3">
      <c r="A939" s="10" t="s">
        <v>975</v>
      </c>
      <c r="B939" s="10" t="s">
        <v>3310</v>
      </c>
      <c r="C939" s="8" t="s">
        <v>5578</v>
      </c>
      <c r="D939" s="8" t="s">
        <v>7261</v>
      </c>
      <c r="E939" s="8" t="s">
        <v>7745</v>
      </c>
    </row>
    <row r="940" spans="1:5" ht="15.75" customHeight="1" x14ac:dyDescent="0.3">
      <c r="A940" s="10" t="s">
        <v>976</v>
      </c>
      <c r="B940" s="10" t="s">
        <v>3311</v>
      </c>
      <c r="C940" s="8" t="s">
        <v>5579</v>
      </c>
      <c r="D940" s="8" t="s">
        <v>7262</v>
      </c>
      <c r="E940" s="8" t="s">
        <v>7740</v>
      </c>
    </row>
    <row r="941" spans="1:5" ht="15.75" customHeight="1" x14ac:dyDescent="0.3">
      <c r="A941" s="10" t="s">
        <v>977</v>
      </c>
      <c r="B941" s="10" t="s">
        <v>3312</v>
      </c>
      <c r="C941" s="8" t="s">
        <v>5580</v>
      </c>
      <c r="D941" s="8" t="s">
        <v>6899</v>
      </c>
      <c r="E941" s="8" t="s">
        <v>7739</v>
      </c>
    </row>
    <row r="942" spans="1:5" ht="15.75" customHeight="1" x14ac:dyDescent="0.3">
      <c r="A942" s="10" t="s">
        <v>978</v>
      </c>
      <c r="B942" s="10" t="s">
        <v>3313</v>
      </c>
      <c r="C942" s="8" t="s">
        <v>5581</v>
      </c>
      <c r="D942" s="8" t="s">
        <v>7263</v>
      </c>
      <c r="E942" s="8" t="s">
        <v>7739</v>
      </c>
    </row>
    <row r="943" spans="1:5" ht="15.75" customHeight="1" x14ac:dyDescent="0.3">
      <c r="A943" s="10" t="s">
        <v>979</v>
      </c>
      <c r="B943" s="10" t="s">
        <v>3314</v>
      </c>
      <c r="C943" s="8" t="s">
        <v>5582</v>
      </c>
      <c r="D943" s="8" t="s">
        <v>7264</v>
      </c>
      <c r="E943" s="8" t="s">
        <v>7744</v>
      </c>
    </row>
    <row r="944" spans="1:5" ht="15.75" customHeight="1" x14ac:dyDescent="0.3">
      <c r="A944" s="10" t="s">
        <v>980</v>
      </c>
      <c r="B944" s="10" t="s">
        <v>3315</v>
      </c>
      <c r="C944" s="8" t="s">
        <v>5583</v>
      </c>
      <c r="D944" s="8" t="s">
        <v>7265</v>
      </c>
      <c r="E944" s="8" t="s">
        <v>7739</v>
      </c>
    </row>
    <row r="945" spans="1:5" ht="15.75" customHeight="1" x14ac:dyDescent="0.3">
      <c r="A945" s="10" t="s">
        <v>981</v>
      </c>
      <c r="B945" s="10" t="s">
        <v>3316</v>
      </c>
      <c r="C945" s="8" t="s">
        <v>5081</v>
      </c>
      <c r="D945" s="8" t="s">
        <v>6793</v>
      </c>
      <c r="E945" s="8" t="s">
        <v>7774</v>
      </c>
    </row>
    <row r="946" spans="1:5" ht="15.75" customHeight="1" x14ac:dyDescent="0.3">
      <c r="A946" s="10" t="s">
        <v>982</v>
      </c>
      <c r="B946" s="10" t="s">
        <v>3317</v>
      </c>
      <c r="C946" s="8" t="s">
        <v>5584</v>
      </c>
      <c r="D946" s="8" t="s">
        <v>6788</v>
      </c>
      <c r="E946" s="8" t="s">
        <v>7739</v>
      </c>
    </row>
    <row r="947" spans="1:5" ht="15.75" customHeight="1" x14ac:dyDescent="0.3">
      <c r="A947" s="10" t="s">
        <v>983</v>
      </c>
      <c r="B947" s="10" t="s">
        <v>3318</v>
      </c>
      <c r="C947" s="8" t="s">
        <v>5585</v>
      </c>
      <c r="D947" s="8" t="s">
        <v>6731</v>
      </c>
      <c r="E947" s="8" t="s">
        <v>7739</v>
      </c>
    </row>
    <row r="948" spans="1:5" ht="15.75" customHeight="1" x14ac:dyDescent="0.3">
      <c r="A948" s="10" t="s">
        <v>984</v>
      </c>
      <c r="B948" s="10" t="s">
        <v>3319</v>
      </c>
      <c r="C948" s="8" t="s">
        <v>5277</v>
      </c>
      <c r="D948" s="8" t="s">
        <v>7266</v>
      </c>
      <c r="E948" s="8" t="s">
        <v>7788</v>
      </c>
    </row>
    <row r="949" spans="1:5" ht="15.75" customHeight="1" x14ac:dyDescent="0.3">
      <c r="A949" s="10" t="s">
        <v>985</v>
      </c>
      <c r="B949" s="10" t="s">
        <v>3320</v>
      </c>
      <c r="C949" s="8" t="s">
        <v>5586</v>
      </c>
      <c r="D949" s="8" t="s">
        <v>6735</v>
      </c>
      <c r="E949" s="8" t="s">
        <v>7739</v>
      </c>
    </row>
    <row r="950" spans="1:5" ht="15.75" customHeight="1" x14ac:dyDescent="0.3">
      <c r="A950" s="10" t="s">
        <v>986</v>
      </c>
      <c r="B950" s="10" t="s">
        <v>3321</v>
      </c>
      <c r="C950" s="8" t="s">
        <v>5587</v>
      </c>
      <c r="D950" s="8" t="s">
        <v>6886</v>
      </c>
      <c r="E950" s="8" t="s">
        <v>7739</v>
      </c>
    </row>
    <row r="951" spans="1:5" ht="15.75" customHeight="1" x14ac:dyDescent="0.3">
      <c r="A951" s="10" t="s">
        <v>987</v>
      </c>
      <c r="B951" s="10" t="s">
        <v>3322</v>
      </c>
      <c r="C951" s="8" t="s">
        <v>5588</v>
      </c>
      <c r="D951" s="8" t="s">
        <v>6713</v>
      </c>
      <c r="E951" s="8" t="s">
        <v>7774</v>
      </c>
    </row>
    <row r="952" spans="1:5" ht="15.75" customHeight="1" x14ac:dyDescent="0.3">
      <c r="A952" s="10" t="s">
        <v>988</v>
      </c>
      <c r="B952" s="10" t="s">
        <v>3323</v>
      </c>
      <c r="C952" s="8" t="s">
        <v>5589</v>
      </c>
      <c r="D952" s="8" t="s">
        <v>7267</v>
      </c>
      <c r="E952" s="8" t="s">
        <v>7739</v>
      </c>
    </row>
    <row r="953" spans="1:5" ht="15.75" customHeight="1" x14ac:dyDescent="0.3">
      <c r="A953" s="10" t="s">
        <v>989</v>
      </c>
      <c r="B953" s="10" t="s">
        <v>3324</v>
      </c>
      <c r="C953" s="8" t="s">
        <v>5033</v>
      </c>
      <c r="D953" s="8" t="s">
        <v>7178</v>
      </c>
      <c r="E953" s="8" t="s">
        <v>7747</v>
      </c>
    </row>
    <row r="954" spans="1:5" ht="15.75" customHeight="1" x14ac:dyDescent="0.3">
      <c r="A954" s="10" t="s">
        <v>990</v>
      </c>
      <c r="B954" s="10" t="s">
        <v>3325</v>
      </c>
      <c r="C954" s="8" t="s">
        <v>5590</v>
      </c>
      <c r="D954" s="8" t="s">
        <v>6905</v>
      </c>
      <c r="E954" s="8" t="s">
        <v>7745</v>
      </c>
    </row>
    <row r="955" spans="1:5" ht="15.75" customHeight="1" x14ac:dyDescent="0.3">
      <c r="A955" s="10" t="s">
        <v>991</v>
      </c>
      <c r="B955" s="10" t="s">
        <v>3326</v>
      </c>
      <c r="C955" s="8" t="s">
        <v>5591</v>
      </c>
      <c r="D955" s="8" t="s">
        <v>7268</v>
      </c>
      <c r="E955" s="8" t="s">
        <v>7746</v>
      </c>
    </row>
    <row r="956" spans="1:5" ht="15.75" customHeight="1" x14ac:dyDescent="0.3">
      <c r="A956" s="10" t="s">
        <v>992</v>
      </c>
      <c r="B956" s="10" t="s">
        <v>3327</v>
      </c>
      <c r="C956" s="8" t="s">
        <v>5592</v>
      </c>
      <c r="D956" s="8" t="s">
        <v>6713</v>
      </c>
      <c r="E956" s="8" t="s">
        <v>7741</v>
      </c>
    </row>
    <row r="957" spans="1:5" ht="15.75" customHeight="1" x14ac:dyDescent="0.3">
      <c r="A957" s="10" t="s">
        <v>993</v>
      </c>
      <c r="B957" s="10" t="s">
        <v>3328</v>
      </c>
      <c r="C957" s="8" t="s">
        <v>5593</v>
      </c>
      <c r="D957" s="8" t="s">
        <v>7269</v>
      </c>
      <c r="E957" s="8" t="s">
        <v>7758</v>
      </c>
    </row>
    <row r="958" spans="1:5" ht="15.75" customHeight="1" x14ac:dyDescent="0.3">
      <c r="A958" s="10" t="s">
        <v>994</v>
      </c>
      <c r="B958" s="10" t="s">
        <v>3329</v>
      </c>
      <c r="C958" s="8" t="s">
        <v>5539</v>
      </c>
      <c r="D958" s="8" t="s">
        <v>6735</v>
      </c>
      <c r="E958" s="8" t="s">
        <v>7739</v>
      </c>
    </row>
    <row r="959" spans="1:5" ht="15.75" customHeight="1" x14ac:dyDescent="0.3">
      <c r="A959" s="10" t="s">
        <v>995</v>
      </c>
      <c r="B959" s="10" t="s">
        <v>3330</v>
      </c>
      <c r="C959" s="8" t="s">
        <v>5594</v>
      </c>
      <c r="D959" s="8" t="s">
        <v>7043</v>
      </c>
      <c r="E959" s="8" t="s">
        <v>7757</v>
      </c>
    </row>
    <row r="960" spans="1:5" ht="15.75" customHeight="1" x14ac:dyDescent="0.3">
      <c r="A960" s="10" t="s">
        <v>996</v>
      </c>
      <c r="B960" s="10" t="s">
        <v>3331</v>
      </c>
      <c r="C960" s="8" t="s">
        <v>5595</v>
      </c>
      <c r="D960" s="8" t="s">
        <v>7270</v>
      </c>
      <c r="E960" s="8" t="s">
        <v>7741</v>
      </c>
    </row>
    <row r="961" spans="1:5" ht="15.75" customHeight="1" x14ac:dyDescent="0.3">
      <c r="A961" s="10" t="s">
        <v>997</v>
      </c>
      <c r="B961" s="10" t="s">
        <v>3332</v>
      </c>
      <c r="C961" s="8" t="s">
        <v>5596</v>
      </c>
      <c r="D961" s="8" t="s">
        <v>6891</v>
      </c>
      <c r="E961" s="8" t="s">
        <v>7753</v>
      </c>
    </row>
    <row r="962" spans="1:5" ht="15.75" customHeight="1" x14ac:dyDescent="0.3">
      <c r="A962" s="10" t="s">
        <v>998</v>
      </c>
      <c r="B962" s="10" t="s">
        <v>3333</v>
      </c>
      <c r="C962" s="8" t="s">
        <v>5597</v>
      </c>
      <c r="D962" s="8" t="s">
        <v>7107</v>
      </c>
      <c r="E962" s="8" t="s">
        <v>7777</v>
      </c>
    </row>
    <row r="963" spans="1:5" ht="15.75" customHeight="1" x14ac:dyDescent="0.3">
      <c r="A963" s="10" t="s">
        <v>999</v>
      </c>
      <c r="B963" s="10" t="s">
        <v>3334</v>
      </c>
      <c r="C963" s="8" t="s">
        <v>4993</v>
      </c>
      <c r="D963" s="8" t="s">
        <v>6786</v>
      </c>
      <c r="E963" s="8" t="s">
        <v>7767</v>
      </c>
    </row>
    <row r="964" spans="1:5" ht="15.75" customHeight="1" x14ac:dyDescent="0.3">
      <c r="A964" s="10" t="s">
        <v>1000</v>
      </c>
      <c r="B964" s="10" t="s">
        <v>3335</v>
      </c>
      <c r="C964" s="8" t="s">
        <v>5598</v>
      </c>
      <c r="D964" s="8" t="s">
        <v>7271</v>
      </c>
      <c r="E964" s="8" t="s">
        <v>7745</v>
      </c>
    </row>
    <row r="965" spans="1:5" ht="15.75" customHeight="1" x14ac:dyDescent="0.3">
      <c r="A965" s="10" t="s">
        <v>1001</v>
      </c>
      <c r="B965" s="10" t="s">
        <v>3336</v>
      </c>
      <c r="C965" s="8" t="s">
        <v>5599</v>
      </c>
      <c r="D965" s="8" t="s">
        <v>7272</v>
      </c>
      <c r="E965" s="8" t="s">
        <v>7738</v>
      </c>
    </row>
    <row r="966" spans="1:5" ht="15.75" customHeight="1" x14ac:dyDescent="0.3">
      <c r="A966" s="10" t="s">
        <v>1002</v>
      </c>
      <c r="B966" s="10" t="s">
        <v>3337</v>
      </c>
      <c r="C966" s="8" t="s">
        <v>5600</v>
      </c>
      <c r="D966" s="8" t="s">
        <v>6770</v>
      </c>
      <c r="E966" s="8" t="s">
        <v>7777</v>
      </c>
    </row>
    <row r="967" spans="1:5" ht="15.75" customHeight="1" x14ac:dyDescent="0.3">
      <c r="A967" s="10" t="s">
        <v>1003</v>
      </c>
      <c r="B967" s="10" t="s">
        <v>3338</v>
      </c>
      <c r="C967" s="8" t="s">
        <v>5601</v>
      </c>
      <c r="D967" s="8" t="s">
        <v>7273</v>
      </c>
      <c r="E967" s="8" t="s">
        <v>7750</v>
      </c>
    </row>
    <row r="968" spans="1:5" ht="15.75" customHeight="1" x14ac:dyDescent="0.3">
      <c r="A968" s="10" t="s">
        <v>1004</v>
      </c>
      <c r="B968" s="10" t="s">
        <v>3339</v>
      </c>
      <c r="C968" s="8" t="s">
        <v>5602</v>
      </c>
      <c r="D968" s="8" t="s">
        <v>7274</v>
      </c>
      <c r="E968" s="8" t="s">
        <v>7753</v>
      </c>
    </row>
    <row r="969" spans="1:5" ht="15.75" customHeight="1" x14ac:dyDescent="0.3">
      <c r="A969" s="10" t="s">
        <v>1005</v>
      </c>
      <c r="B969" s="10" t="s">
        <v>3340</v>
      </c>
      <c r="C969" s="8" t="s">
        <v>5603</v>
      </c>
      <c r="D969" s="8" t="s">
        <v>7275</v>
      </c>
      <c r="E969" s="8" t="s">
        <v>7739</v>
      </c>
    </row>
    <row r="970" spans="1:5" ht="15.75" customHeight="1" x14ac:dyDescent="0.3">
      <c r="A970" s="10" t="s">
        <v>1006</v>
      </c>
      <c r="B970" s="10" t="s">
        <v>3341</v>
      </c>
      <c r="C970" s="8" t="s">
        <v>5604</v>
      </c>
      <c r="D970" s="8" t="s">
        <v>6795</v>
      </c>
      <c r="E970" s="8" t="s">
        <v>7756</v>
      </c>
    </row>
    <row r="971" spans="1:5" ht="15.75" customHeight="1" x14ac:dyDescent="0.3">
      <c r="A971" s="10" t="s">
        <v>1007</v>
      </c>
      <c r="B971" s="10" t="s">
        <v>3342</v>
      </c>
      <c r="C971" s="8" t="s">
        <v>5605</v>
      </c>
      <c r="D971" s="8" t="s">
        <v>7276</v>
      </c>
      <c r="E971" s="8" t="s">
        <v>7775</v>
      </c>
    </row>
    <row r="972" spans="1:5" ht="15.75" customHeight="1" x14ac:dyDescent="0.3">
      <c r="A972" s="10" t="s">
        <v>1008</v>
      </c>
      <c r="B972" s="10" t="s">
        <v>3343</v>
      </c>
      <c r="C972" s="8" t="s">
        <v>5606</v>
      </c>
      <c r="D972" s="8" t="s">
        <v>6755</v>
      </c>
      <c r="E972" s="8" t="s">
        <v>7739</v>
      </c>
    </row>
    <row r="973" spans="1:5" ht="15.75" customHeight="1" x14ac:dyDescent="0.3">
      <c r="A973" s="10" t="s">
        <v>1009</v>
      </c>
      <c r="B973" s="10" t="s">
        <v>3344</v>
      </c>
      <c r="C973" s="8" t="s">
        <v>5607</v>
      </c>
      <c r="D973" s="8" t="s">
        <v>6780</v>
      </c>
      <c r="E973" s="8" t="s">
        <v>7765</v>
      </c>
    </row>
    <row r="974" spans="1:5" ht="15.75" customHeight="1" x14ac:dyDescent="0.3">
      <c r="A974" s="10" t="s">
        <v>1010</v>
      </c>
      <c r="B974" s="10" t="s">
        <v>3345</v>
      </c>
      <c r="C974" s="8" t="s">
        <v>5608</v>
      </c>
      <c r="D974" s="8" t="s">
        <v>6713</v>
      </c>
      <c r="E974" s="8" t="s">
        <v>7739</v>
      </c>
    </row>
    <row r="975" spans="1:5" ht="15.75" customHeight="1" x14ac:dyDescent="0.3">
      <c r="A975" s="10" t="s">
        <v>1011</v>
      </c>
      <c r="B975" s="10" t="s">
        <v>3346</v>
      </c>
      <c r="C975" s="8" t="s">
        <v>5425</v>
      </c>
      <c r="D975" s="8" t="s">
        <v>7277</v>
      </c>
      <c r="E975" s="8" t="s">
        <v>7739</v>
      </c>
    </row>
    <row r="976" spans="1:5" ht="15.75" customHeight="1" x14ac:dyDescent="0.3">
      <c r="A976" s="10" t="s">
        <v>1012</v>
      </c>
      <c r="B976" s="10" t="s">
        <v>3347</v>
      </c>
      <c r="C976" s="8" t="s">
        <v>5609</v>
      </c>
      <c r="D976" s="8" t="s">
        <v>7146</v>
      </c>
      <c r="E976" s="8" t="s">
        <v>7739</v>
      </c>
    </row>
    <row r="977" spans="1:5" ht="15.75" customHeight="1" x14ac:dyDescent="0.3">
      <c r="A977" s="10" t="s">
        <v>1013</v>
      </c>
      <c r="B977" s="10" t="s">
        <v>3348</v>
      </c>
      <c r="C977" s="8" t="s">
        <v>5610</v>
      </c>
      <c r="D977" s="8" t="s">
        <v>7278</v>
      </c>
      <c r="E977" s="8" t="s">
        <v>7739</v>
      </c>
    </row>
    <row r="978" spans="1:5" ht="15.75" customHeight="1" x14ac:dyDescent="0.3">
      <c r="A978" s="10" t="s">
        <v>1014</v>
      </c>
      <c r="B978" s="10" t="s">
        <v>3349</v>
      </c>
      <c r="C978" s="8" t="s">
        <v>5164</v>
      </c>
      <c r="D978" s="8" t="s">
        <v>7100</v>
      </c>
      <c r="E978" s="8" t="s">
        <v>7747</v>
      </c>
    </row>
    <row r="979" spans="1:5" ht="15.75" customHeight="1" x14ac:dyDescent="0.3">
      <c r="A979" s="10" t="s">
        <v>1015</v>
      </c>
      <c r="B979" s="10" t="s">
        <v>3350</v>
      </c>
      <c r="C979" s="8" t="s">
        <v>5611</v>
      </c>
      <c r="D979" s="8" t="s">
        <v>6932</v>
      </c>
      <c r="E979" s="8" t="s">
        <v>7739</v>
      </c>
    </row>
    <row r="980" spans="1:5" ht="15.75" customHeight="1" x14ac:dyDescent="0.3">
      <c r="A980" s="10" t="s">
        <v>1016</v>
      </c>
      <c r="B980" s="10" t="s">
        <v>3351</v>
      </c>
      <c r="C980" s="8" t="s">
        <v>5612</v>
      </c>
      <c r="D980" s="8" t="s">
        <v>6754</v>
      </c>
      <c r="E980" s="8" t="s">
        <v>7767</v>
      </c>
    </row>
    <row r="981" spans="1:5" ht="15.75" customHeight="1" x14ac:dyDescent="0.3">
      <c r="A981" s="10" t="s">
        <v>1017</v>
      </c>
      <c r="B981" s="10" t="s">
        <v>3352</v>
      </c>
      <c r="C981" s="8" t="s">
        <v>5613</v>
      </c>
      <c r="D981" s="8" t="s">
        <v>6888</v>
      </c>
      <c r="E981" s="8" t="s">
        <v>7739</v>
      </c>
    </row>
    <row r="982" spans="1:5" ht="15.75" customHeight="1" x14ac:dyDescent="0.3">
      <c r="A982" s="10" t="s">
        <v>1018</v>
      </c>
      <c r="B982" s="10" t="s">
        <v>3353</v>
      </c>
      <c r="C982" s="8" t="s">
        <v>5614</v>
      </c>
      <c r="D982" s="8" t="s">
        <v>7279</v>
      </c>
      <c r="E982" s="8" t="s">
        <v>7739</v>
      </c>
    </row>
    <row r="983" spans="1:5" ht="15.75" customHeight="1" x14ac:dyDescent="0.3">
      <c r="A983" s="10" t="s">
        <v>1019</v>
      </c>
      <c r="B983" s="10" t="s">
        <v>3354</v>
      </c>
      <c r="C983" s="8" t="s">
        <v>5615</v>
      </c>
      <c r="D983" s="8" t="s">
        <v>7280</v>
      </c>
      <c r="E983" s="8" t="s">
        <v>7739</v>
      </c>
    </row>
    <row r="984" spans="1:5" ht="15.75" customHeight="1" x14ac:dyDescent="0.3">
      <c r="A984" s="10" t="s">
        <v>1020</v>
      </c>
      <c r="B984" s="10" t="s">
        <v>3355</v>
      </c>
      <c r="C984" s="8" t="s">
        <v>5616</v>
      </c>
      <c r="D984" s="8" t="s">
        <v>6759</v>
      </c>
      <c r="E984" s="8" t="s">
        <v>7739</v>
      </c>
    </row>
    <row r="985" spans="1:5" ht="15.75" customHeight="1" x14ac:dyDescent="0.3">
      <c r="A985" s="10" t="s">
        <v>1021</v>
      </c>
      <c r="B985" s="10" t="s">
        <v>3356</v>
      </c>
      <c r="C985" s="8" t="s">
        <v>5617</v>
      </c>
      <c r="D985" s="8" t="s">
        <v>7281</v>
      </c>
      <c r="E985" s="8" t="s">
        <v>7753</v>
      </c>
    </row>
    <row r="986" spans="1:5" ht="15.75" customHeight="1" x14ac:dyDescent="0.3">
      <c r="A986" s="10" t="s">
        <v>1022</v>
      </c>
      <c r="B986" s="10" t="s">
        <v>3357</v>
      </c>
      <c r="C986" s="8" t="s">
        <v>5618</v>
      </c>
      <c r="D986" s="8" t="s">
        <v>6771</v>
      </c>
      <c r="E986" s="8" t="s">
        <v>7759</v>
      </c>
    </row>
    <row r="987" spans="1:5" ht="15.75" customHeight="1" x14ac:dyDescent="0.3">
      <c r="A987" s="10" t="s">
        <v>1023</v>
      </c>
      <c r="B987" s="10" t="s">
        <v>3358</v>
      </c>
      <c r="C987" s="8" t="s">
        <v>5619</v>
      </c>
      <c r="D987" s="8" t="s">
        <v>7282</v>
      </c>
      <c r="E987" s="8" t="s">
        <v>7739</v>
      </c>
    </row>
    <row r="988" spans="1:5" ht="15.75" customHeight="1" x14ac:dyDescent="0.3">
      <c r="A988" s="10" t="s">
        <v>1024</v>
      </c>
      <c r="B988" s="10" t="s">
        <v>3359</v>
      </c>
      <c r="C988" s="8" t="s">
        <v>4850</v>
      </c>
      <c r="D988" s="8" t="s">
        <v>6905</v>
      </c>
      <c r="E988" s="8" t="s">
        <v>7739</v>
      </c>
    </row>
    <row r="989" spans="1:5" ht="15.75" customHeight="1" x14ac:dyDescent="0.3">
      <c r="A989" s="10" t="s">
        <v>1025</v>
      </c>
      <c r="B989" s="10" t="s">
        <v>3360</v>
      </c>
      <c r="C989" s="8" t="s">
        <v>5620</v>
      </c>
      <c r="D989" s="8" t="s">
        <v>7283</v>
      </c>
      <c r="E989" s="8" t="s">
        <v>7739</v>
      </c>
    </row>
    <row r="990" spans="1:5" ht="15.75" customHeight="1" x14ac:dyDescent="0.3">
      <c r="A990" s="10" t="s">
        <v>1026</v>
      </c>
      <c r="B990" s="10" t="s">
        <v>3361</v>
      </c>
      <c r="C990" s="8" t="s">
        <v>5621</v>
      </c>
      <c r="D990" s="8" t="s">
        <v>7284</v>
      </c>
      <c r="E990" s="8" t="s">
        <v>7766</v>
      </c>
    </row>
    <row r="991" spans="1:5" ht="15.75" customHeight="1" x14ac:dyDescent="0.3">
      <c r="A991" s="10" t="s">
        <v>1027</v>
      </c>
      <c r="B991" s="10" t="s">
        <v>3362</v>
      </c>
      <c r="C991" s="8" t="s">
        <v>5622</v>
      </c>
      <c r="D991" s="8" t="s">
        <v>6728</v>
      </c>
      <c r="E991" s="8" t="s">
        <v>7739</v>
      </c>
    </row>
    <row r="992" spans="1:5" ht="15.75" customHeight="1" x14ac:dyDescent="0.3">
      <c r="A992" s="10" t="s">
        <v>1028</v>
      </c>
      <c r="B992" s="10" t="s">
        <v>3363</v>
      </c>
      <c r="C992" s="8" t="s">
        <v>5623</v>
      </c>
      <c r="D992" s="8" t="s">
        <v>7285</v>
      </c>
      <c r="E992" s="8" t="s">
        <v>7739</v>
      </c>
    </row>
    <row r="993" spans="1:5" ht="15.75" customHeight="1" x14ac:dyDescent="0.3">
      <c r="A993" s="10" t="s">
        <v>1029</v>
      </c>
      <c r="B993" s="10" t="s">
        <v>3364</v>
      </c>
      <c r="C993" s="8" t="s">
        <v>4796</v>
      </c>
      <c r="D993" s="8" t="s">
        <v>7286</v>
      </c>
      <c r="E993" s="8" t="s">
        <v>7751</v>
      </c>
    </row>
    <row r="994" spans="1:5" ht="15.75" customHeight="1" x14ac:dyDescent="0.3">
      <c r="A994" s="10" t="s">
        <v>1030</v>
      </c>
      <c r="B994" s="10" t="s">
        <v>3365</v>
      </c>
      <c r="C994" s="8" t="s">
        <v>5624</v>
      </c>
      <c r="D994" s="8" t="s">
        <v>7287</v>
      </c>
      <c r="E994" s="8" t="s">
        <v>7739</v>
      </c>
    </row>
    <row r="995" spans="1:5" ht="15.75" customHeight="1" x14ac:dyDescent="0.3">
      <c r="A995" s="10" t="s">
        <v>1031</v>
      </c>
      <c r="B995" s="10" t="s">
        <v>3366</v>
      </c>
      <c r="C995" s="8" t="s">
        <v>5625</v>
      </c>
      <c r="D995" s="8" t="s">
        <v>7288</v>
      </c>
      <c r="E995" s="8" t="s">
        <v>7744</v>
      </c>
    </row>
    <row r="996" spans="1:5" ht="15.75" customHeight="1" x14ac:dyDescent="0.3">
      <c r="A996" s="10" t="s">
        <v>1032</v>
      </c>
      <c r="B996" s="10" t="s">
        <v>3367</v>
      </c>
      <c r="C996" s="8" t="s">
        <v>4749</v>
      </c>
      <c r="D996" s="8" t="s">
        <v>6771</v>
      </c>
      <c r="E996" s="8" t="s">
        <v>7767</v>
      </c>
    </row>
    <row r="997" spans="1:5" ht="15.75" customHeight="1" x14ac:dyDescent="0.3">
      <c r="A997" s="10" t="s">
        <v>1033</v>
      </c>
      <c r="B997" s="10" t="s">
        <v>3368</v>
      </c>
      <c r="C997" s="8" t="s">
        <v>5626</v>
      </c>
      <c r="D997" s="8" t="s">
        <v>7289</v>
      </c>
      <c r="E997" s="8" t="s">
        <v>7744</v>
      </c>
    </row>
    <row r="998" spans="1:5" ht="15.75" customHeight="1" x14ac:dyDescent="0.3">
      <c r="A998" s="10" t="s">
        <v>1034</v>
      </c>
      <c r="B998" s="10" t="s">
        <v>3369</v>
      </c>
      <c r="C998" s="8" t="s">
        <v>4732</v>
      </c>
      <c r="D998" s="8" t="s">
        <v>7290</v>
      </c>
      <c r="E998" s="8" t="s">
        <v>7745</v>
      </c>
    </row>
    <row r="999" spans="1:5" ht="15.75" customHeight="1" x14ac:dyDescent="0.3">
      <c r="A999" s="10" t="s">
        <v>1035</v>
      </c>
      <c r="B999" s="10" t="s">
        <v>3370</v>
      </c>
      <c r="C999" s="8" t="s">
        <v>5627</v>
      </c>
      <c r="D999" s="8" t="s">
        <v>7168</v>
      </c>
      <c r="E999" s="8" t="s">
        <v>7739</v>
      </c>
    </row>
    <row r="1000" spans="1:5" ht="15.75" customHeight="1" x14ac:dyDescent="0.3">
      <c r="A1000" s="10" t="s">
        <v>1036</v>
      </c>
      <c r="B1000" s="10" t="s">
        <v>3371</v>
      </c>
      <c r="C1000" s="8" t="s">
        <v>5231</v>
      </c>
      <c r="D1000" s="8" t="s">
        <v>7010</v>
      </c>
      <c r="E1000" s="8" t="s">
        <v>7744</v>
      </c>
    </row>
    <row r="1001" spans="1:5" ht="15" customHeight="1" x14ac:dyDescent="0.3">
      <c r="A1001" s="10" t="s">
        <v>1037</v>
      </c>
      <c r="B1001" s="10" t="s">
        <v>3372</v>
      </c>
      <c r="C1001" s="8" t="s">
        <v>5628</v>
      </c>
      <c r="D1001" s="8" t="s">
        <v>7291</v>
      </c>
      <c r="E1001" s="8" t="s">
        <v>7762</v>
      </c>
    </row>
    <row r="1002" spans="1:5" ht="15" customHeight="1" x14ac:dyDescent="0.3">
      <c r="A1002" s="10" t="s">
        <v>1038</v>
      </c>
      <c r="B1002" s="10" t="s">
        <v>3373</v>
      </c>
      <c r="C1002" s="8" t="s">
        <v>5629</v>
      </c>
      <c r="D1002" s="8" t="s">
        <v>6720</v>
      </c>
      <c r="E1002" s="8" t="s">
        <v>7739</v>
      </c>
    </row>
    <row r="1003" spans="1:5" ht="15" customHeight="1" x14ac:dyDescent="0.3">
      <c r="A1003" s="10" t="s">
        <v>1039</v>
      </c>
      <c r="B1003" s="10" t="s">
        <v>3374</v>
      </c>
      <c r="C1003" s="8" t="s">
        <v>5630</v>
      </c>
      <c r="D1003" s="8" t="s">
        <v>7292</v>
      </c>
      <c r="E1003" s="8" t="s">
        <v>7739</v>
      </c>
    </row>
    <row r="1004" spans="1:5" ht="15" customHeight="1" x14ac:dyDescent="0.3">
      <c r="A1004" s="10" t="s">
        <v>1040</v>
      </c>
      <c r="B1004" s="10" t="s">
        <v>3375</v>
      </c>
      <c r="C1004" s="8" t="s">
        <v>5631</v>
      </c>
      <c r="D1004" s="8" t="s">
        <v>7293</v>
      </c>
      <c r="E1004" s="8" t="s">
        <v>7739</v>
      </c>
    </row>
    <row r="1005" spans="1:5" ht="15" customHeight="1" x14ac:dyDescent="0.3">
      <c r="A1005" s="10" t="s">
        <v>1041</v>
      </c>
      <c r="B1005" s="10" t="s">
        <v>3376</v>
      </c>
      <c r="C1005" s="8" t="s">
        <v>5632</v>
      </c>
      <c r="D1005" s="8" t="s">
        <v>6746</v>
      </c>
      <c r="E1005" s="8" t="s">
        <v>7744</v>
      </c>
    </row>
    <row r="1006" spans="1:5" ht="15" customHeight="1" x14ac:dyDescent="0.3">
      <c r="A1006" s="10" t="s">
        <v>1042</v>
      </c>
      <c r="B1006" s="10" t="s">
        <v>3377</v>
      </c>
      <c r="C1006" s="8" t="s">
        <v>5633</v>
      </c>
      <c r="D1006" s="8" t="s">
        <v>6754</v>
      </c>
      <c r="E1006" s="8" t="s">
        <v>7739</v>
      </c>
    </row>
    <row r="1007" spans="1:5" ht="15" customHeight="1" x14ac:dyDescent="0.3">
      <c r="A1007" s="10" t="s">
        <v>1043</v>
      </c>
      <c r="B1007" s="10" t="s">
        <v>3378</v>
      </c>
      <c r="C1007" s="8" t="s">
        <v>5634</v>
      </c>
      <c r="D1007" s="8" t="s">
        <v>6804</v>
      </c>
      <c r="E1007" s="8" t="s">
        <v>7742</v>
      </c>
    </row>
    <row r="1008" spans="1:5" ht="15" customHeight="1" x14ac:dyDescent="0.3">
      <c r="A1008" s="10" t="s">
        <v>1044</v>
      </c>
      <c r="B1008" s="10" t="s">
        <v>3379</v>
      </c>
      <c r="C1008" s="8" t="s">
        <v>4963</v>
      </c>
      <c r="D1008" s="8" t="s">
        <v>7294</v>
      </c>
      <c r="E1008" s="8" t="s">
        <v>7766</v>
      </c>
    </row>
    <row r="1009" spans="1:5" ht="15" customHeight="1" x14ac:dyDescent="0.3">
      <c r="A1009" s="10" t="s">
        <v>1045</v>
      </c>
      <c r="B1009" s="10" t="s">
        <v>3380</v>
      </c>
      <c r="C1009" s="8" t="s">
        <v>5635</v>
      </c>
      <c r="D1009" s="8" t="s">
        <v>7295</v>
      </c>
      <c r="E1009" s="8" t="s">
        <v>7739</v>
      </c>
    </row>
    <row r="1010" spans="1:5" ht="15" customHeight="1" x14ac:dyDescent="0.3">
      <c r="A1010" s="10" t="s">
        <v>1046</v>
      </c>
      <c r="B1010" s="10" t="s">
        <v>3381</v>
      </c>
      <c r="C1010" s="8" t="s">
        <v>5636</v>
      </c>
      <c r="D1010" s="8" t="s">
        <v>6862</v>
      </c>
      <c r="E1010" s="8" t="s">
        <v>7739</v>
      </c>
    </row>
    <row r="1011" spans="1:5" ht="15" customHeight="1" x14ac:dyDescent="0.3">
      <c r="A1011" s="10" t="s">
        <v>1047</v>
      </c>
      <c r="B1011" s="10" t="s">
        <v>3382</v>
      </c>
      <c r="C1011" s="8" t="s">
        <v>5637</v>
      </c>
      <c r="D1011" s="8" t="s">
        <v>7296</v>
      </c>
      <c r="E1011" s="8" t="s">
        <v>7739</v>
      </c>
    </row>
    <row r="1012" spans="1:5" ht="15" customHeight="1" x14ac:dyDescent="0.3">
      <c r="A1012" s="10" t="s">
        <v>1048</v>
      </c>
      <c r="B1012" s="10" t="s">
        <v>3383</v>
      </c>
      <c r="C1012" s="8" t="s">
        <v>5638</v>
      </c>
      <c r="D1012" s="8" t="s">
        <v>6903</v>
      </c>
      <c r="E1012" s="8" t="s">
        <v>7739</v>
      </c>
    </row>
    <row r="1013" spans="1:5" ht="15" customHeight="1" x14ac:dyDescent="0.3">
      <c r="A1013" s="10" t="s">
        <v>1049</v>
      </c>
      <c r="B1013" s="10" t="s">
        <v>3384</v>
      </c>
      <c r="C1013" s="8" t="s">
        <v>5639</v>
      </c>
      <c r="D1013" s="8" t="s">
        <v>6747</v>
      </c>
      <c r="E1013" s="8" t="s">
        <v>7758</v>
      </c>
    </row>
    <row r="1014" spans="1:5" ht="15" customHeight="1" x14ac:dyDescent="0.3">
      <c r="A1014" s="10" t="s">
        <v>1050</v>
      </c>
      <c r="B1014" s="10" t="s">
        <v>3385</v>
      </c>
      <c r="C1014" s="8" t="s">
        <v>5640</v>
      </c>
      <c r="D1014" s="8" t="s">
        <v>7297</v>
      </c>
      <c r="E1014" s="8" t="s">
        <v>7770</v>
      </c>
    </row>
    <row r="1015" spans="1:5" ht="15" customHeight="1" x14ac:dyDescent="0.3">
      <c r="A1015" s="10" t="s">
        <v>1051</v>
      </c>
      <c r="B1015" s="10" t="s">
        <v>3386</v>
      </c>
      <c r="C1015" s="8" t="s">
        <v>5641</v>
      </c>
      <c r="D1015" s="8" t="s">
        <v>6903</v>
      </c>
      <c r="E1015" s="8" t="s">
        <v>7758</v>
      </c>
    </row>
    <row r="1016" spans="1:5" ht="15" customHeight="1" x14ac:dyDescent="0.3">
      <c r="A1016" s="10" t="s">
        <v>1052</v>
      </c>
      <c r="B1016" s="10" t="s">
        <v>3387</v>
      </c>
      <c r="C1016" s="8" t="s">
        <v>5642</v>
      </c>
      <c r="D1016" s="8" t="s">
        <v>6842</v>
      </c>
      <c r="E1016" s="8" t="s">
        <v>7739</v>
      </c>
    </row>
    <row r="1017" spans="1:5" ht="15" customHeight="1" x14ac:dyDescent="0.3">
      <c r="A1017" s="10" t="s">
        <v>1053</v>
      </c>
      <c r="B1017" s="10" t="s">
        <v>3388</v>
      </c>
      <c r="C1017" s="8" t="s">
        <v>5643</v>
      </c>
      <c r="D1017" s="8" t="s">
        <v>7298</v>
      </c>
      <c r="E1017" s="8" t="s">
        <v>7756</v>
      </c>
    </row>
    <row r="1018" spans="1:5" ht="15" customHeight="1" x14ac:dyDescent="0.3">
      <c r="A1018" s="10" t="s">
        <v>1054</v>
      </c>
      <c r="B1018" s="10" t="s">
        <v>3389</v>
      </c>
      <c r="C1018" s="8" t="s">
        <v>5644</v>
      </c>
      <c r="D1018" s="8" t="s">
        <v>7299</v>
      </c>
      <c r="E1018" s="8" t="s">
        <v>7781</v>
      </c>
    </row>
    <row r="1019" spans="1:5" ht="15" customHeight="1" x14ac:dyDescent="0.3">
      <c r="A1019" s="10" t="s">
        <v>1055</v>
      </c>
      <c r="B1019" s="10" t="s">
        <v>3390</v>
      </c>
      <c r="C1019" s="8" t="s">
        <v>5645</v>
      </c>
      <c r="D1019" s="8" t="s">
        <v>7300</v>
      </c>
      <c r="E1019" s="8" t="s">
        <v>7782</v>
      </c>
    </row>
    <row r="1020" spans="1:5" ht="15" customHeight="1" x14ac:dyDescent="0.3">
      <c r="A1020" s="10" t="s">
        <v>1056</v>
      </c>
      <c r="B1020" s="10" t="s">
        <v>3391</v>
      </c>
      <c r="C1020" s="8" t="s">
        <v>5646</v>
      </c>
      <c r="D1020" s="8" t="s">
        <v>6719</v>
      </c>
      <c r="E1020" s="8" t="s">
        <v>7739</v>
      </c>
    </row>
    <row r="1021" spans="1:5" ht="15" customHeight="1" x14ac:dyDescent="0.3">
      <c r="A1021" s="10" t="s">
        <v>1057</v>
      </c>
      <c r="B1021" s="10" t="s">
        <v>3392</v>
      </c>
      <c r="C1021" s="8" t="s">
        <v>5647</v>
      </c>
      <c r="D1021" s="8" t="s">
        <v>7301</v>
      </c>
      <c r="E1021" s="8" t="s">
        <v>7750</v>
      </c>
    </row>
    <row r="1022" spans="1:5" ht="15" customHeight="1" x14ac:dyDescent="0.3">
      <c r="A1022" s="10" t="s">
        <v>1058</v>
      </c>
      <c r="B1022" s="10" t="s">
        <v>3393</v>
      </c>
      <c r="C1022" s="8" t="s">
        <v>5648</v>
      </c>
      <c r="D1022" s="8" t="s">
        <v>6874</v>
      </c>
      <c r="E1022" s="8" t="s">
        <v>7744</v>
      </c>
    </row>
    <row r="1023" spans="1:5" ht="15" customHeight="1" x14ac:dyDescent="0.3">
      <c r="A1023" s="10" t="s">
        <v>1059</v>
      </c>
      <c r="B1023" s="10" t="s">
        <v>3394</v>
      </c>
      <c r="C1023" s="8" t="s">
        <v>5649</v>
      </c>
      <c r="D1023" s="8" t="s">
        <v>7302</v>
      </c>
      <c r="E1023" s="8" t="s">
        <v>7752</v>
      </c>
    </row>
    <row r="1024" spans="1:5" ht="15" customHeight="1" x14ac:dyDescent="0.3">
      <c r="A1024" s="10" t="s">
        <v>1060</v>
      </c>
      <c r="B1024" s="10" t="s">
        <v>3395</v>
      </c>
      <c r="C1024" s="8" t="s">
        <v>5650</v>
      </c>
      <c r="D1024" s="8" t="s">
        <v>6795</v>
      </c>
      <c r="E1024" s="8" t="s">
        <v>7753</v>
      </c>
    </row>
    <row r="1025" spans="1:5" ht="15" customHeight="1" x14ac:dyDescent="0.3">
      <c r="A1025" s="10" t="s">
        <v>1061</v>
      </c>
      <c r="B1025" s="10" t="s">
        <v>3396</v>
      </c>
      <c r="C1025" s="8" t="s">
        <v>5651</v>
      </c>
      <c r="D1025" s="8" t="s">
        <v>7303</v>
      </c>
      <c r="E1025" s="8" t="s">
        <v>7797</v>
      </c>
    </row>
    <row r="1026" spans="1:5" ht="15" customHeight="1" x14ac:dyDescent="0.3">
      <c r="A1026" s="10" t="s">
        <v>1062</v>
      </c>
      <c r="B1026" s="10" t="s">
        <v>3397</v>
      </c>
      <c r="C1026" s="8" t="s">
        <v>5652</v>
      </c>
      <c r="D1026" s="8" t="s">
        <v>6723</v>
      </c>
      <c r="E1026" s="8" t="s">
        <v>7739</v>
      </c>
    </row>
    <row r="1027" spans="1:5" ht="15" customHeight="1" x14ac:dyDescent="0.3">
      <c r="A1027" s="10" t="s">
        <v>1063</v>
      </c>
      <c r="B1027" s="10" t="s">
        <v>3398</v>
      </c>
      <c r="C1027" s="8" t="s">
        <v>5653</v>
      </c>
      <c r="D1027" s="8" t="s">
        <v>7304</v>
      </c>
      <c r="E1027" s="8" t="s">
        <v>7739</v>
      </c>
    </row>
    <row r="1028" spans="1:5" ht="15" customHeight="1" x14ac:dyDescent="0.3">
      <c r="A1028" s="10" t="s">
        <v>1064</v>
      </c>
      <c r="B1028" s="10" t="s">
        <v>3399</v>
      </c>
      <c r="C1028" s="8" t="s">
        <v>5654</v>
      </c>
      <c r="D1028" s="8" t="s">
        <v>6949</v>
      </c>
      <c r="E1028" s="8" t="s">
        <v>7753</v>
      </c>
    </row>
    <row r="1029" spans="1:5" ht="15" customHeight="1" x14ac:dyDescent="0.3">
      <c r="A1029" s="10" t="s">
        <v>1065</v>
      </c>
      <c r="B1029" s="10" t="s">
        <v>3400</v>
      </c>
      <c r="C1029" s="8" t="s">
        <v>5655</v>
      </c>
      <c r="D1029" s="8" t="s">
        <v>7304</v>
      </c>
      <c r="E1029" s="8" t="s">
        <v>7739</v>
      </c>
    </row>
    <row r="1030" spans="1:5" ht="15" customHeight="1" x14ac:dyDescent="0.3">
      <c r="A1030" s="10" t="s">
        <v>1066</v>
      </c>
      <c r="B1030" s="10" t="s">
        <v>3401</v>
      </c>
      <c r="C1030" s="8" t="s">
        <v>5656</v>
      </c>
      <c r="D1030" s="8" t="s">
        <v>6720</v>
      </c>
      <c r="E1030" s="8" t="s">
        <v>7739</v>
      </c>
    </row>
    <row r="1031" spans="1:5" ht="15" customHeight="1" x14ac:dyDescent="0.3">
      <c r="A1031" s="10" t="s">
        <v>1067</v>
      </c>
      <c r="B1031" s="10" t="s">
        <v>3402</v>
      </c>
      <c r="C1031" s="8" t="s">
        <v>5657</v>
      </c>
      <c r="D1031" s="8" t="s">
        <v>7305</v>
      </c>
      <c r="E1031" s="8" t="s">
        <v>7770</v>
      </c>
    </row>
    <row r="1032" spans="1:5" ht="15" customHeight="1" x14ac:dyDescent="0.3">
      <c r="A1032" s="10" t="s">
        <v>1068</v>
      </c>
      <c r="B1032" s="10" t="s">
        <v>3403</v>
      </c>
      <c r="C1032" s="8" t="s">
        <v>5658</v>
      </c>
      <c r="D1032" s="8" t="s">
        <v>7126</v>
      </c>
      <c r="E1032" s="8" t="s">
        <v>7739</v>
      </c>
    </row>
    <row r="1033" spans="1:5" ht="15" customHeight="1" x14ac:dyDescent="0.3">
      <c r="A1033" s="10" t="s">
        <v>1069</v>
      </c>
      <c r="B1033" s="10" t="s">
        <v>3404</v>
      </c>
      <c r="C1033" s="8" t="s">
        <v>5659</v>
      </c>
      <c r="D1033" s="8" t="s">
        <v>7306</v>
      </c>
      <c r="E1033" s="8" t="s">
        <v>7739</v>
      </c>
    </row>
    <row r="1034" spans="1:5" ht="15" customHeight="1" x14ac:dyDescent="0.3">
      <c r="A1034" s="10" t="s">
        <v>1070</v>
      </c>
      <c r="B1034" s="10" t="s">
        <v>3405</v>
      </c>
      <c r="C1034" s="8" t="s">
        <v>5330</v>
      </c>
      <c r="D1034" s="8" t="s">
        <v>6859</v>
      </c>
      <c r="E1034" s="8" t="s">
        <v>7745</v>
      </c>
    </row>
    <row r="1035" spans="1:5" ht="15" customHeight="1" x14ac:dyDescent="0.3">
      <c r="A1035" s="10" t="s">
        <v>1071</v>
      </c>
      <c r="B1035" s="10" t="s">
        <v>3406</v>
      </c>
      <c r="C1035" s="8" t="s">
        <v>5660</v>
      </c>
      <c r="D1035" s="8" t="s">
        <v>6983</v>
      </c>
      <c r="E1035" s="8" t="s">
        <v>7739</v>
      </c>
    </row>
    <row r="1036" spans="1:5" ht="15" customHeight="1" x14ac:dyDescent="0.3">
      <c r="A1036" s="10" t="s">
        <v>1072</v>
      </c>
      <c r="B1036" s="10" t="s">
        <v>3407</v>
      </c>
      <c r="C1036" s="8" t="s">
        <v>5661</v>
      </c>
      <c r="D1036" s="8" t="s">
        <v>7307</v>
      </c>
      <c r="E1036" s="8" t="s">
        <v>7739</v>
      </c>
    </row>
    <row r="1037" spans="1:5" ht="15" customHeight="1" x14ac:dyDescent="0.3">
      <c r="A1037" s="10" t="s">
        <v>1073</v>
      </c>
      <c r="B1037" s="10" t="s">
        <v>3408</v>
      </c>
      <c r="C1037" s="8" t="s">
        <v>5662</v>
      </c>
      <c r="D1037" s="8" t="s">
        <v>7076</v>
      </c>
      <c r="E1037" s="8" t="s">
        <v>7739</v>
      </c>
    </row>
    <row r="1038" spans="1:5" ht="15" customHeight="1" x14ac:dyDescent="0.3">
      <c r="A1038" s="10" t="s">
        <v>1074</v>
      </c>
      <c r="B1038" s="10" t="s">
        <v>3409</v>
      </c>
      <c r="C1038" s="8" t="s">
        <v>5663</v>
      </c>
      <c r="D1038" s="8" t="s">
        <v>6771</v>
      </c>
      <c r="E1038" s="8" t="s">
        <v>7739</v>
      </c>
    </row>
    <row r="1039" spans="1:5" ht="15" customHeight="1" x14ac:dyDescent="0.3">
      <c r="A1039" s="10" t="s">
        <v>1075</v>
      </c>
      <c r="B1039" s="10" t="s">
        <v>3410</v>
      </c>
      <c r="C1039" s="8" t="s">
        <v>5664</v>
      </c>
      <c r="D1039" s="8" t="s">
        <v>6782</v>
      </c>
      <c r="E1039" s="8" t="s">
        <v>7768</v>
      </c>
    </row>
    <row r="1040" spans="1:5" ht="15" customHeight="1" x14ac:dyDescent="0.3">
      <c r="A1040" s="10" t="s">
        <v>1076</v>
      </c>
      <c r="B1040" s="10" t="s">
        <v>3411</v>
      </c>
      <c r="C1040" s="8" t="s">
        <v>5665</v>
      </c>
      <c r="D1040" s="8" t="s">
        <v>6914</v>
      </c>
      <c r="E1040" s="8" t="s">
        <v>7747</v>
      </c>
    </row>
    <row r="1041" spans="1:5" ht="15" customHeight="1" x14ac:dyDescent="0.3">
      <c r="A1041" s="10" t="s">
        <v>1077</v>
      </c>
      <c r="B1041" s="10" t="s">
        <v>3412</v>
      </c>
      <c r="C1041" s="8" t="s">
        <v>5666</v>
      </c>
      <c r="D1041" s="8" t="s">
        <v>7308</v>
      </c>
      <c r="E1041" s="8" t="s">
        <v>7739</v>
      </c>
    </row>
    <row r="1042" spans="1:5" ht="15" customHeight="1" x14ac:dyDescent="0.3">
      <c r="A1042" s="10" t="s">
        <v>1078</v>
      </c>
      <c r="B1042" s="10" t="s">
        <v>3413</v>
      </c>
      <c r="C1042" s="8" t="s">
        <v>5357</v>
      </c>
      <c r="D1042" s="8" t="s">
        <v>6844</v>
      </c>
      <c r="E1042" s="8" t="s">
        <v>7739</v>
      </c>
    </row>
    <row r="1043" spans="1:5" ht="15" customHeight="1" x14ac:dyDescent="0.3">
      <c r="A1043" s="10" t="s">
        <v>1079</v>
      </c>
      <c r="B1043" s="10" t="s">
        <v>3414</v>
      </c>
      <c r="C1043" s="8" t="s">
        <v>5667</v>
      </c>
      <c r="D1043" s="8" t="s">
        <v>7309</v>
      </c>
      <c r="E1043" s="8" t="s">
        <v>7739</v>
      </c>
    </row>
    <row r="1044" spans="1:5" ht="15" customHeight="1" x14ac:dyDescent="0.3">
      <c r="A1044" s="10" t="s">
        <v>1080</v>
      </c>
      <c r="B1044" s="10" t="s">
        <v>3415</v>
      </c>
      <c r="C1044" s="8" t="s">
        <v>5668</v>
      </c>
      <c r="D1044" s="8" t="s">
        <v>7057</v>
      </c>
      <c r="E1044" s="8" t="s">
        <v>7753</v>
      </c>
    </row>
    <row r="1045" spans="1:5" ht="15" customHeight="1" x14ac:dyDescent="0.3">
      <c r="A1045" s="10" t="s">
        <v>1081</v>
      </c>
      <c r="B1045" s="10" t="s">
        <v>3416</v>
      </c>
      <c r="C1045" s="8" t="s">
        <v>5669</v>
      </c>
      <c r="D1045" s="8" t="s">
        <v>6719</v>
      </c>
      <c r="E1045" s="8" t="s">
        <v>7750</v>
      </c>
    </row>
    <row r="1046" spans="1:5" ht="15" customHeight="1" x14ac:dyDescent="0.3">
      <c r="A1046" s="10" t="s">
        <v>1082</v>
      </c>
      <c r="B1046" s="10" t="s">
        <v>3417</v>
      </c>
      <c r="C1046" s="8" t="s">
        <v>5670</v>
      </c>
      <c r="D1046" s="8" t="s">
        <v>7310</v>
      </c>
      <c r="E1046" s="8" t="s">
        <v>7739</v>
      </c>
    </row>
    <row r="1047" spans="1:5" ht="15" customHeight="1" x14ac:dyDescent="0.3">
      <c r="A1047" s="10" t="s">
        <v>1083</v>
      </c>
      <c r="B1047" s="10" t="s">
        <v>3418</v>
      </c>
      <c r="C1047" s="8" t="s">
        <v>5671</v>
      </c>
      <c r="D1047" s="8" t="s">
        <v>7311</v>
      </c>
      <c r="E1047" s="8" t="s">
        <v>7739</v>
      </c>
    </row>
    <row r="1048" spans="1:5" ht="15" customHeight="1" x14ac:dyDescent="0.3">
      <c r="A1048" s="10" t="s">
        <v>1084</v>
      </c>
      <c r="B1048" s="10" t="s">
        <v>3419</v>
      </c>
      <c r="C1048" s="8" t="s">
        <v>5672</v>
      </c>
      <c r="D1048" s="8" t="s">
        <v>7304</v>
      </c>
      <c r="E1048" s="8" t="s">
        <v>7739</v>
      </c>
    </row>
    <row r="1049" spans="1:5" ht="15" customHeight="1" x14ac:dyDescent="0.3">
      <c r="A1049" s="10" t="s">
        <v>1085</v>
      </c>
      <c r="B1049" s="10" t="s">
        <v>3420</v>
      </c>
      <c r="C1049" s="8" t="s">
        <v>5673</v>
      </c>
      <c r="D1049" s="8" t="s">
        <v>7312</v>
      </c>
      <c r="E1049" s="8" t="s">
        <v>7752</v>
      </c>
    </row>
    <row r="1050" spans="1:5" ht="15" customHeight="1" x14ac:dyDescent="0.3">
      <c r="A1050" s="10" t="s">
        <v>1086</v>
      </c>
      <c r="B1050" s="10" t="s">
        <v>3421</v>
      </c>
      <c r="C1050" s="8" t="s">
        <v>5674</v>
      </c>
      <c r="D1050" s="8" t="s">
        <v>7313</v>
      </c>
      <c r="E1050" s="8" t="s">
        <v>7739</v>
      </c>
    </row>
    <row r="1051" spans="1:5" ht="15" customHeight="1" x14ac:dyDescent="0.3">
      <c r="A1051" s="10" t="s">
        <v>1087</v>
      </c>
      <c r="B1051" s="10" t="s">
        <v>3422</v>
      </c>
      <c r="C1051" s="8" t="s">
        <v>5675</v>
      </c>
      <c r="D1051" s="8" t="s">
        <v>7145</v>
      </c>
      <c r="E1051" s="8" t="s">
        <v>7739</v>
      </c>
    </row>
    <row r="1052" spans="1:5" ht="15" customHeight="1" x14ac:dyDescent="0.3">
      <c r="A1052" s="10" t="s">
        <v>1088</v>
      </c>
      <c r="B1052" s="10" t="s">
        <v>3423</v>
      </c>
      <c r="C1052" s="8" t="s">
        <v>5676</v>
      </c>
      <c r="D1052" s="8" t="s">
        <v>7144</v>
      </c>
      <c r="E1052" s="8" t="s">
        <v>7767</v>
      </c>
    </row>
    <row r="1053" spans="1:5" ht="15" customHeight="1" x14ac:dyDescent="0.3">
      <c r="A1053" s="10" t="s">
        <v>1089</v>
      </c>
      <c r="B1053" s="10" t="s">
        <v>3424</v>
      </c>
      <c r="C1053" s="8" t="s">
        <v>5677</v>
      </c>
      <c r="D1053" s="8" t="s">
        <v>6972</v>
      </c>
      <c r="E1053" s="8" t="s">
        <v>7759</v>
      </c>
    </row>
    <row r="1054" spans="1:5" ht="15" customHeight="1" x14ac:dyDescent="0.3">
      <c r="A1054" s="10" t="s">
        <v>1090</v>
      </c>
      <c r="B1054" s="10" t="s">
        <v>3425</v>
      </c>
      <c r="C1054" s="8" t="s">
        <v>5678</v>
      </c>
      <c r="D1054" s="8" t="s">
        <v>7312</v>
      </c>
      <c r="E1054" s="8" t="s">
        <v>7774</v>
      </c>
    </row>
    <row r="1055" spans="1:5" ht="15" customHeight="1" x14ac:dyDescent="0.3">
      <c r="A1055" s="10" t="s">
        <v>1091</v>
      </c>
      <c r="B1055" s="10" t="s">
        <v>3426</v>
      </c>
      <c r="C1055" s="8" t="s">
        <v>5679</v>
      </c>
      <c r="D1055" s="8" t="s">
        <v>6713</v>
      </c>
      <c r="E1055" s="8" t="s">
        <v>7759</v>
      </c>
    </row>
    <row r="1056" spans="1:5" ht="15" customHeight="1" x14ac:dyDescent="0.3">
      <c r="A1056" s="10" t="s">
        <v>1092</v>
      </c>
      <c r="B1056" s="10" t="s">
        <v>3427</v>
      </c>
      <c r="C1056" s="8" t="s">
        <v>5680</v>
      </c>
      <c r="D1056" s="8" t="s">
        <v>7225</v>
      </c>
      <c r="E1056" s="8" t="s">
        <v>7739</v>
      </c>
    </row>
    <row r="1057" spans="1:5" ht="15" customHeight="1" x14ac:dyDescent="0.3">
      <c r="A1057" s="10" t="s">
        <v>1093</v>
      </c>
      <c r="B1057" s="10" t="s">
        <v>3428</v>
      </c>
      <c r="C1057" s="8" t="s">
        <v>5681</v>
      </c>
      <c r="D1057" s="8" t="s">
        <v>7314</v>
      </c>
      <c r="E1057" s="8" t="s">
        <v>7739</v>
      </c>
    </row>
    <row r="1058" spans="1:5" ht="15" customHeight="1" x14ac:dyDescent="0.3">
      <c r="A1058" s="10" t="s">
        <v>1094</v>
      </c>
      <c r="B1058" s="10" t="s">
        <v>3429</v>
      </c>
      <c r="C1058" s="8" t="s">
        <v>5622</v>
      </c>
      <c r="D1058" s="8" t="s">
        <v>7315</v>
      </c>
      <c r="E1058" s="8" t="s">
        <v>7777</v>
      </c>
    </row>
    <row r="1059" spans="1:5" ht="15" customHeight="1" x14ac:dyDescent="0.3">
      <c r="A1059" s="10" t="s">
        <v>1095</v>
      </c>
      <c r="B1059" s="10" t="s">
        <v>3430</v>
      </c>
      <c r="C1059" s="8" t="s">
        <v>5682</v>
      </c>
      <c r="D1059" s="8" t="s">
        <v>7043</v>
      </c>
      <c r="E1059" s="8" t="s">
        <v>7753</v>
      </c>
    </row>
    <row r="1060" spans="1:5" ht="15" customHeight="1" x14ac:dyDescent="0.3">
      <c r="A1060" s="10" t="s">
        <v>1096</v>
      </c>
      <c r="B1060" s="10" t="s">
        <v>3431</v>
      </c>
      <c r="C1060" s="8" t="s">
        <v>5683</v>
      </c>
      <c r="D1060" s="8" t="s">
        <v>6876</v>
      </c>
      <c r="E1060" s="8" t="s">
        <v>7739</v>
      </c>
    </row>
    <row r="1061" spans="1:5" ht="15" customHeight="1" x14ac:dyDescent="0.3">
      <c r="A1061" s="10" t="s">
        <v>1097</v>
      </c>
      <c r="B1061" s="10" t="s">
        <v>3432</v>
      </c>
      <c r="C1061" s="8" t="s">
        <v>5684</v>
      </c>
      <c r="D1061" s="8" t="s">
        <v>6754</v>
      </c>
      <c r="E1061" s="8" t="s">
        <v>7745</v>
      </c>
    </row>
    <row r="1062" spans="1:5" ht="15" customHeight="1" x14ac:dyDescent="0.3">
      <c r="A1062" s="10" t="s">
        <v>1098</v>
      </c>
      <c r="B1062" s="10" t="s">
        <v>3433</v>
      </c>
      <c r="C1062" s="8" t="s">
        <v>5685</v>
      </c>
      <c r="D1062" s="8" t="s">
        <v>6785</v>
      </c>
      <c r="E1062" s="8" t="s">
        <v>7767</v>
      </c>
    </row>
    <row r="1063" spans="1:5" ht="15" customHeight="1" x14ac:dyDescent="0.3">
      <c r="A1063" s="10" t="s">
        <v>1099</v>
      </c>
      <c r="B1063" s="10" t="s">
        <v>3434</v>
      </c>
      <c r="C1063" s="8" t="s">
        <v>5428</v>
      </c>
      <c r="D1063" s="8" t="s">
        <v>6829</v>
      </c>
      <c r="E1063" s="8" t="s">
        <v>7798</v>
      </c>
    </row>
    <row r="1064" spans="1:5" ht="15" customHeight="1" x14ac:dyDescent="0.3">
      <c r="A1064" s="10" t="s">
        <v>1100</v>
      </c>
      <c r="B1064" s="10" t="s">
        <v>3435</v>
      </c>
      <c r="C1064" s="8" t="s">
        <v>5686</v>
      </c>
      <c r="D1064" s="8" t="s">
        <v>7316</v>
      </c>
      <c r="E1064" s="8" t="s">
        <v>7739</v>
      </c>
    </row>
    <row r="1065" spans="1:5" ht="15" customHeight="1" x14ac:dyDescent="0.3">
      <c r="A1065" s="10" t="s">
        <v>1101</v>
      </c>
      <c r="B1065" s="10" t="s">
        <v>3436</v>
      </c>
      <c r="C1065" s="8" t="s">
        <v>5687</v>
      </c>
      <c r="D1065" s="8" t="s">
        <v>7317</v>
      </c>
      <c r="E1065" s="8" t="s">
        <v>7739</v>
      </c>
    </row>
    <row r="1066" spans="1:5" ht="15" customHeight="1" x14ac:dyDescent="0.3">
      <c r="A1066" s="10" t="s">
        <v>1102</v>
      </c>
      <c r="B1066" s="10" t="s">
        <v>3437</v>
      </c>
      <c r="C1066" s="8" t="s">
        <v>5688</v>
      </c>
      <c r="D1066" s="8" t="s">
        <v>7318</v>
      </c>
      <c r="E1066" s="8" t="s">
        <v>7739</v>
      </c>
    </row>
    <row r="1067" spans="1:5" ht="15" customHeight="1" x14ac:dyDescent="0.3">
      <c r="A1067" s="10" t="s">
        <v>1103</v>
      </c>
      <c r="B1067" s="10" t="s">
        <v>3438</v>
      </c>
      <c r="C1067" s="8" t="s">
        <v>5689</v>
      </c>
      <c r="D1067" s="8" t="s">
        <v>7319</v>
      </c>
      <c r="E1067" s="8" t="s">
        <v>7739</v>
      </c>
    </row>
    <row r="1068" spans="1:5" ht="15" customHeight="1" x14ac:dyDescent="0.3">
      <c r="A1068" s="10" t="s">
        <v>1104</v>
      </c>
      <c r="B1068" s="10" t="s">
        <v>3439</v>
      </c>
      <c r="C1068" s="8" t="s">
        <v>5690</v>
      </c>
      <c r="D1068" s="8" t="s">
        <v>7047</v>
      </c>
      <c r="E1068" s="8" t="s">
        <v>7756</v>
      </c>
    </row>
    <row r="1069" spans="1:5" ht="15" customHeight="1" x14ac:dyDescent="0.3">
      <c r="A1069" s="10" t="s">
        <v>1105</v>
      </c>
      <c r="B1069" s="10" t="s">
        <v>3440</v>
      </c>
      <c r="C1069" s="8" t="s">
        <v>5691</v>
      </c>
      <c r="D1069" s="8" t="s">
        <v>6718</v>
      </c>
      <c r="E1069" s="8" t="s">
        <v>7739</v>
      </c>
    </row>
    <row r="1070" spans="1:5" ht="15" customHeight="1" x14ac:dyDescent="0.3">
      <c r="A1070" s="10" t="s">
        <v>1106</v>
      </c>
      <c r="B1070" s="10" t="s">
        <v>3441</v>
      </c>
      <c r="C1070" s="8" t="s">
        <v>5436</v>
      </c>
      <c r="D1070" s="8" t="s">
        <v>7320</v>
      </c>
      <c r="E1070" s="8" t="s">
        <v>7739</v>
      </c>
    </row>
    <row r="1071" spans="1:5" ht="15" customHeight="1" x14ac:dyDescent="0.3">
      <c r="A1071" s="10" t="s">
        <v>1107</v>
      </c>
      <c r="B1071" s="10" t="s">
        <v>3442</v>
      </c>
      <c r="C1071" s="8" t="s">
        <v>5692</v>
      </c>
      <c r="D1071" s="8" t="s">
        <v>7321</v>
      </c>
      <c r="E1071" s="8" t="s">
        <v>7744</v>
      </c>
    </row>
    <row r="1072" spans="1:5" ht="15" customHeight="1" x14ac:dyDescent="0.3">
      <c r="A1072" s="10" t="s">
        <v>1108</v>
      </c>
      <c r="B1072" s="10" t="s">
        <v>3443</v>
      </c>
      <c r="C1072" s="8" t="s">
        <v>5693</v>
      </c>
      <c r="D1072" s="8" t="s">
        <v>6957</v>
      </c>
      <c r="E1072" s="8" t="s">
        <v>7739</v>
      </c>
    </row>
    <row r="1073" spans="1:5" ht="15" customHeight="1" x14ac:dyDescent="0.3">
      <c r="A1073" s="10" t="s">
        <v>1109</v>
      </c>
      <c r="B1073" s="10" t="s">
        <v>3444</v>
      </c>
      <c r="C1073" s="8" t="s">
        <v>5694</v>
      </c>
      <c r="D1073" s="8" t="s">
        <v>7322</v>
      </c>
      <c r="E1073" s="8" t="s">
        <v>7739</v>
      </c>
    </row>
    <row r="1074" spans="1:5" ht="15" customHeight="1" x14ac:dyDescent="0.3">
      <c r="A1074" s="10" t="s">
        <v>1110</v>
      </c>
      <c r="B1074" s="10" t="s">
        <v>3445</v>
      </c>
      <c r="C1074" s="8" t="s">
        <v>5695</v>
      </c>
      <c r="D1074" s="8" t="s">
        <v>6728</v>
      </c>
      <c r="E1074" s="8" t="s">
        <v>7738</v>
      </c>
    </row>
    <row r="1075" spans="1:5" ht="15" customHeight="1" x14ac:dyDescent="0.3">
      <c r="A1075" s="10" t="s">
        <v>1111</v>
      </c>
      <c r="B1075" s="10" t="s">
        <v>3446</v>
      </c>
      <c r="C1075" s="8" t="s">
        <v>5696</v>
      </c>
      <c r="D1075" s="8" t="s">
        <v>6735</v>
      </c>
      <c r="E1075" s="8" t="s">
        <v>7739</v>
      </c>
    </row>
    <row r="1076" spans="1:5" ht="15" customHeight="1" x14ac:dyDescent="0.3">
      <c r="A1076" s="10" t="s">
        <v>1112</v>
      </c>
      <c r="B1076" s="10" t="s">
        <v>3447</v>
      </c>
      <c r="C1076" s="8" t="s">
        <v>5697</v>
      </c>
      <c r="D1076" s="8" t="s">
        <v>6938</v>
      </c>
      <c r="E1076" s="8" t="s">
        <v>7739</v>
      </c>
    </row>
    <row r="1077" spans="1:5" ht="15" customHeight="1" x14ac:dyDescent="0.3">
      <c r="A1077" s="10" t="s">
        <v>1113</v>
      </c>
      <c r="B1077" s="10" t="s">
        <v>3448</v>
      </c>
      <c r="C1077" s="8" t="s">
        <v>5184</v>
      </c>
      <c r="D1077" s="8" t="s">
        <v>6959</v>
      </c>
      <c r="E1077" s="8" t="s">
        <v>7741</v>
      </c>
    </row>
    <row r="1078" spans="1:5" ht="15" customHeight="1" x14ac:dyDescent="0.3">
      <c r="A1078" s="10" t="s">
        <v>1114</v>
      </c>
      <c r="B1078" s="10" t="s">
        <v>3449</v>
      </c>
      <c r="C1078" s="8" t="s">
        <v>5698</v>
      </c>
      <c r="D1078" s="8" t="s">
        <v>7323</v>
      </c>
      <c r="E1078" s="8" t="s">
        <v>7739</v>
      </c>
    </row>
    <row r="1079" spans="1:5" ht="15" customHeight="1" x14ac:dyDescent="0.3">
      <c r="A1079" s="10" t="s">
        <v>1115</v>
      </c>
      <c r="B1079" s="10" t="s">
        <v>3450</v>
      </c>
      <c r="C1079" s="8" t="s">
        <v>5699</v>
      </c>
      <c r="D1079" s="8" t="s">
        <v>6888</v>
      </c>
      <c r="E1079" s="8" t="s">
        <v>7739</v>
      </c>
    </row>
    <row r="1080" spans="1:5" ht="15" customHeight="1" x14ac:dyDescent="0.3">
      <c r="A1080" s="10" t="s">
        <v>1116</v>
      </c>
      <c r="B1080" s="10" t="s">
        <v>3451</v>
      </c>
      <c r="C1080" s="8" t="s">
        <v>5700</v>
      </c>
      <c r="D1080" s="8" t="s">
        <v>7324</v>
      </c>
      <c r="E1080" s="8" t="s">
        <v>7739</v>
      </c>
    </row>
    <row r="1081" spans="1:5" ht="15" customHeight="1" x14ac:dyDescent="0.3">
      <c r="A1081" s="10" t="s">
        <v>1117</v>
      </c>
      <c r="B1081" s="10" t="s">
        <v>3452</v>
      </c>
      <c r="C1081" s="8" t="s">
        <v>5701</v>
      </c>
      <c r="D1081" s="8" t="s">
        <v>6731</v>
      </c>
      <c r="E1081" s="8" t="s">
        <v>7766</v>
      </c>
    </row>
    <row r="1082" spans="1:5" ht="15" customHeight="1" x14ac:dyDescent="0.3">
      <c r="A1082" s="10" t="s">
        <v>1118</v>
      </c>
      <c r="B1082" s="10" t="s">
        <v>3453</v>
      </c>
      <c r="C1082" s="8" t="s">
        <v>5702</v>
      </c>
      <c r="D1082" s="8" t="s">
        <v>6771</v>
      </c>
      <c r="E1082" s="8" t="s">
        <v>7768</v>
      </c>
    </row>
    <row r="1083" spans="1:5" ht="15" customHeight="1" x14ac:dyDescent="0.3">
      <c r="A1083" s="10" t="s">
        <v>1119</v>
      </c>
      <c r="B1083" s="10" t="s">
        <v>3454</v>
      </c>
      <c r="C1083" s="8" t="s">
        <v>5703</v>
      </c>
      <c r="D1083" s="8" t="s">
        <v>7162</v>
      </c>
      <c r="E1083" s="8" t="s">
        <v>7770</v>
      </c>
    </row>
    <row r="1084" spans="1:5" ht="15" customHeight="1" x14ac:dyDescent="0.3">
      <c r="A1084" s="10" t="s">
        <v>1120</v>
      </c>
      <c r="B1084" s="10" t="s">
        <v>3455</v>
      </c>
      <c r="C1084" s="8" t="s">
        <v>5704</v>
      </c>
      <c r="D1084" s="8" t="s">
        <v>7325</v>
      </c>
      <c r="E1084" s="8" t="s">
        <v>7739</v>
      </c>
    </row>
    <row r="1085" spans="1:5" ht="15" customHeight="1" x14ac:dyDescent="0.3">
      <c r="A1085" s="10" t="s">
        <v>1121</v>
      </c>
      <c r="B1085" s="10" t="s">
        <v>3456</v>
      </c>
      <c r="C1085" s="8" t="s">
        <v>5705</v>
      </c>
      <c r="D1085" s="8" t="s">
        <v>6839</v>
      </c>
      <c r="E1085" s="8" t="s">
        <v>7762</v>
      </c>
    </row>
    <row r="1086" spans="1:5" ht="15" customHeight="1" x14ac:dyDescent="0.3">
      <c r="A1086" s="10" t="s">
        <v>1122</v>
      </c>
      <c r="B1086" s="10" t="s">
        <v>3457</v>
      </c>
      <c r="C1086" s="8" t="s">
        <v>5706</v>
      </c>
      <c r="D1086" s="8" t="s">
        <v>6938</v>
      </c>
      <c r="E1086" s="8" t="s">
        <v>7739</v>
      </c>
    </row>
    <row r="1087" spans="1:5" ht="15" customHeight="1" x14ac:dyDescent="0.3">
      <c r="A1087" s="10" t="s">
        <v>1123</v>
      </c>
      <c r="B1087" s="10" t="s">
        <v>3458</v>
      </c>
      <c r="C1087" s="8" t="s">
        <v>5707</v>
      </c>
      <c r="D1087" s="8" t="s">
        <v>6888</v>
      </c>
      <c r="E1087" s="8" t="s">
        <v>7739</v>
      </c>
    </row>
    <row r="1088" spans="1:5" ht="15" customHeight="1" x14ac:dyDescent="0.3">
      <c r="A1088" s="10" t="s">
        <v>1124</v>
      </c>
      <c r="B1088" s="10" t="s">
        <v>3459</v>
      </c>
      <c r="C1088" s="8" t="s">
        <v>5708</v>
      </c>
      <c r="D1088" s="8" t="s">
        <v>7326</v>
      </c>
      <c r="E1088" s="8" t="s">
        <v>7757</v>
      </c>
    </row>
    <row r="1089" spans="1:5" ht="15" customHeight="1" x14ac:dyDescent="0.3">
      <c r="A1089" s="10" t="s">
        <v>1125</v>
      </c>
      <c r="B1089" s="10" t="s">
        <v>3460</v>
      </c>
      <c r="C1089" s="8" t="s">
        <v>5709</v>
      </c>
      <c r="D1089" s="8" t="s">
        <v>7327</v>
      </c>
      <c r="E1089" s="8" t="s">
        <v>7744</v>
      </c>
    </row>
    <row r="1090" spans="1:5" ht="15" customHeight="1" x14ac:dyDescent="0.3">
      <c r="A1090" s="10" t="s">
        <v>1126</v>
      </c>
      <c r="B1090" s="10" t="s">
        <v>3461</v>
      </c>
      <c r="C1090" s="8" t="s">
        <v>5710</v>
      </c>
      <c r="D1090" s="8" t="s">
        <v>7328</v>
      </c>
      <c r="E1090" s="8" t="s">
        <v>7739</v>
      </c>
    </row>
    <row r="1091" spans="1:5" ht="15" customHeight="1" x14ac:dyDescent="0.3">
      <c r="A1091" s="10" t="s">
        <v>1127</v>
      </c>
      <c r="B1091" s="10" t="s">
        <v>3462</v>
      </c>
      <c r="C1091" s="8" t="s">
        <v>5711</v>
      </c>
      <c r="D1091" s="8" t="s">
        <v>7060</v>
      </c>
      <c r="E1091" s="8" t="s">
        <v>7739</v>
      </c>
    </row>
    <row r="1092" spans="1:5" ht="15" customHeight="1" x14ac:dyDescent="0.3">
      <c r="A1092" s="10" t="s">
        <v>1128</v>
      </c>
      <c r="B1092" s="10" t="s">
        <v>3463</v>
      </c>
      <c r="C1092" s="8" t="s">
        <v>5664</v>
      </c>
      <c r="D1092" s="8" t="s">
        <v>7329</v>
      </c>
      <c r="E1092" s="8" t="s">
        <v>7745</v>
      </c>
    </row>
    <row r="1093" spans="1:5" ht="15" customHeight="1" x14ac:dyDescent="0.3">
      <c r="A1093" s="10" t="s">
        <v>1129</v>
      </c>
      <c r="B1093" s="10" t="s">
        <v>3464</v>
      </c>
      <c r="C1093" s="8" t="s">
        <v>5712</v>
      </c>
      <c r="D1093" s="8" t="s">
        <v>6829</v>
      </c>
      <c r="E1093" s="8" t="s">
        <v>7781</v>
      </c>
    </row>
    <row r="1094" spans="1:5" ht="15" customHeight="1" x14ac:dyDescent="0.3">
      <c r="A1094" s="10" t="s">
        <v>1130</v>
      </c>
      <c r="B1094" s="10" t="s">
        <v>3465</v>
      </c>
      <c r="C1094" s="8" t="s">
        <v>5713</v>
      </c>
      <c r="D1094" s="8" t="s">
        <v>7330</v>
      </c>
      <c r="E1094" s="8" t="s">
        <v>7739</v>
      </c>
    </row>
    <row r="1095" spans="1:5" ht="15" customHeight="1" x14ac:dyDescent="0.3">
      <c r="A1095" s="10" t="s">
        <v>1131</v>
      </c>
      <c r="B1095" s="10" t="s">
        <v>3466</v>
      </c>
      <c r="C1095" s="8" t="s">
        <v>4771</v>
      </c>
      <c r="D1095" s="8" t="s">
        <v>6713</v>
      </c>
      <c r="E1095" s="8" t="s">
        <v>7767</v>
      </c>
    </row>
    <row r="1096" spans="1:5" ht="15" customHeight="1" x14ac:dyDescent="0.3">
      <c r="A1096" s="10" t="s">
        <v>1132</v>
      </c>
      <c r="B1096" s="10" t="s">
        <v>3467</v>
      </c>
      <c r="C1096" s="8" t="s">
        <v>5714</v>
      </c>
      <c r="D1096" s="8" t="s">
        <v>6713</v>
      </c>
      <c r="E1096" s="8" t="s">
        <v>7739</v>
      </c>
    </row>
    <row r="1097" spans="1:5" ht="15" customHeight="1" x14ac:dyDescent="0.3">
      <c r="A1097" s="10" t="s">
        <v>1133</v>
      </c>
      <c r="B1097" s="10" t="s">
        <v>3468</v>
      </c>
      <c r="C1097" s="8" t="s">
        <v>5715</v>
      </c>
      <c r="D1097" s="8" t="s">
        <v>7331</v>
      </c>
      <c r="E1097" s="8" t="s">
        <v>7739</v>
      </c>
    </row>
    <row r="1098" spans="1:5" ht="15" customHeight="1" x14ac:dyDescent="0.3">
      <c r="A1098" s="10" t="s">
        <v>1134</v>
      </c>
      <c r="B1098" s="10" t="s">
        <v>3469</v>
      </c>
      <c r="C1098" s="8" t="s">
        <v>5716</v>
      </c>
      <c r="D1098" s="8" t="s">
        <v>6739</v>
      </c>
      <c r="E1098" s="8" t="s">
        <v>7738</v>
      </c>
    </row>
    <row r="1099" spans="1:5" ht="15" customHeight="1" x14ac:dyDescent="0.3">
      <c r="A1099" s="10" t="s">
        <v>1135</v>
      </c>
      <c r="B1099" s="10" t="s">
        <v>3470</v>
      </c>
      <c r="C1099" s="8" t="s">
        <v>5717</v>
      </c>
      <c r="D1099" s="8" t="s">
        <v>7145</v>
      </c>
      <c r="E1099" s="8" t="s">
        <v>7739</v>
      </c>
    </row>
    <row r="1100" spans="1:5" ht="15" customHeight="1" x14ac:dyDescent="0.3">
      <c r="A1100" s="10" t="s">
        <v>1136</v>
      </c>
      <c r="B1100" s="10" t="s">
        <v>3471</v>
      </c>
      <c r="C1100" s="8" t="s">
        <v>4958</v>
      </c>
      <c r="D1100" s="8" t="s">
        <v>6822</v>
      </c>
      <c r="E1100" s="8" t="s">
        <v>7744</v>
      </c>
    </row>
    <row r="1101" spans="1:5" ht="15" customHeight="1" x14ac:dyDescent="0.3">
      <c r="A1101" s="10" t="s">
        <v>1137</v>
      </c>
      <c r="B1101" s="10" t="s">
        <v>3472</v>
      </c>
      <c r="C1101" s="8" t="s">
        <v>5718</v>
      </c>
      <c r="D1101" s="8" t="s">
        <v>6718</v>
      </c>
      <c r="E1101" s="8" t="s">
        <v>7745</v>
      </c>
    </row>
    <row r="1102" spans="1:5" ht="15" customHeight="1" x14ac:dyDescent="0.3">
      <c r="A1102" s="10" t="s">
        <v>1138</v>
      </c>
      <c r="B1102" s="10" t="s">
        <v>3473</v>
      </c>
      <c r="C1102" s="8" t="s">
        <v>5719</v>
      </c>
      <c r="D1102" s="8" t="s">
        <v>7168</v>
      </c>
      <c r="E1102" s="8" t="s">
        <v>7739</v>
      </c>
    </row>
    <row r="1103" spans="1:5" ht="15" customHeight="1" x14ac:dyDescent="0.3">
      <c r="A1103" s="10" t="s">
        <v>1139</v>
      </c>
      <c r="B1103" s="10" t="s">
        <v>3474</v>
      </c>
      <c r="C1103" s="8" t="s">
        <v>5162</v>
      </c>
      <c r="D1103" s="8" t="s">
        <v>6718</v>
      </c>
      <c r="E1103" s="8" t="s">
        <v>7739</v>
      </c>
    </row>
    <row r="1104" spans="1:5" ht="15" customHeight="1" x14ac:dyDescent="0.3">
      <c r="A1104" s="10" t="s">
        <v>1140</v>
      </c>
      <c r="B1104" s="10" t="s">
        <v>3475</v>
      </c>
      <c r="C1104" s="8" t="s">
        <v>5720</v>
      </c>
      <c r="D1104" s="8" t="s">
        <v>6797</v>
      </c>
      <c r="E1104" s="8" t="s">
        <v>7745</v>
      </c>
    </row>
    <row r="1105" spans="1:5" ht="15" customHeight="1" x14ac:dyDescent="0.3">
      <c r="A1105" s="10" t="s">
        <v>1141</v>
      </c>
      <c r="B1105" s="10" t="s">
        <v>3476</v>
      </c>
      <c r="C1105" s="8" t="s">
        <v>5721</v>
      </c>
      <c r="D1105" s="8" t="s">
        <v>7332</v>
      </c>
      <c r="E1105" s="8" t="s">
        <v>7741</v>
      </c>
    </row>
    <row r="1106" spans="1:5" ht="15" customHeight="1" x14ac:dyDescent="0.3">
      <c r="A1106" s="10" t="s">
        <v>1142</v>
      </c>
      <c r="B1106" s="10" t="s">
        <v>3477</v>
      </c>
      <c r="C1106" s="8" t="s">
        <v>5722</v>
      </c>
      <c r="D1106" s="8" t="s">
        <v>7333</v>
      </c>
      <c r="E1106" s="8" t="s">
        <v>7739</v>
      </c>
    </row>
    <row r="1107" spans="1:5" ht="15" customHeight="1" x14ac:dyDescent="0.3">
      <c r="A1107" s="10" t="s">
        <v>1143</v>
      </c>
      <c r="B1107" s="10" t="s">
        <v>3478</v>
      </c>
      <c r="C1107" s="8" t="s">
        <v>5723</v>
      </c>
      <c r="D1107" s="8" t="s">
        <v>6812</v>
      </c>
      <c r="E1107" s="8" t="s">
        <v>7739</v>
      </c>
    </row>
    <row r="1108" spans="1:5" ht="15" customHeight="1" x14ac:dyDescent="0.3">
      <c r="A1108" s="10" t="s">
        <v>1144</v>
      </c>
      <c r="B1108" s="10" t="s">
        <v>3479</v>
      </c>
      <c r="C1108" s="8" t="s">
        <v>5724</v>
      </c>
      <c r="D1108" s="8" t="s">
        <v>7096</v>
      </c>
      <c r="E1108" s="8" t="s">
        <v>7739</v>
      </c>
    </row>
    <row r="1109" spans="1:5" ht="15" customHeight="1" x14ac:dyDescent="0.3">
      <c r="A1109" s="10" t="s">
        <v>1145</v>
      </c>
      <c r="B1109" s="10" t="s">
        <v>3480</v>
      </c>
      <c r="C1109" s="8" t="s">
        <v>5725</v>
      </c>
      <c r="D1109" s="8" t="s">
        <v>7205</v>
      </c>
      <c r="E1109" s="8" t="s">
        <v>7753</v>
      </c>
    </row>
    <row r="1110" spans="1:5" ht="15" customHeight="1" x14ac:dyDescent="0.3">
      <c r="A1110" s="10" t="s">
        <v>1146</v>
      </c>
      <c r="B1110" s="10" t="s">
        <v>3481</v>
      </c>
      <c r="C1110" s="8" t="s">
        <v>5726</v>
      </c>
      <c r="D1110" s="8" t="s">
        <v>7334</v>
      </c>
      <c r="E1110" s="8" t="s">
        <v>7778</v>
      </c>
    </row>
    <row r="1111" spans="1:5" ht="15" customHeight="1" x14ac:dyDescent="0.3">
      <c r="A1111" s="10" t="s">
        <v>1147</v>
      </c>
      <c r="B1111" s="10" t="s">
        <v>3482</v>
      </c>
      <c r="C1111" s="8" t="s">
        <v>5727</v>
      </c>
      <c r="D1111" s="8" t="s">
        <v>7107</v>
      </c>
      <c r="E1111" s="8" t="s">
        <v>7744</v>
      </c>
    </row>
    <row r="1112" spans="1:5" ht="15" customHeight="1" x14ac:dyDescent="0.3">
      <c r="A1112" s="10" t="s">
        <v>1148</v>
      </c>
      <c r="B1112" s="10" t="s">
        <v>3483</v>
      </c>
      <c r="C1112" s="8" t="s">
        <v>5092</v>
      </c>
      <c r="D1112" s="8" t="s">
        <v>6728</v>
      </c>
      <c r="E1112" s="8" t="s">
        <v>7739</v>
      </c>
    </row>
    <row r="1113" spans="1:5" ht="15" customHeight="1" x14ac:dyDescent="0.3">
      <c r="A1113" s="10" t="s">
        <v>1149</v>
      </c>
      <c r="B1113" s="10" t="s">
        <v>3484</v>
      </c>
      <c r="C1113" s="8" t="s">
        <v>5728</v>
      </c>
      <c r="D1113" s="8" t="s">
        <v>7272</v>
      </c>
      <c r="E1113" s="8" t="s">
        <v>7767</v>
      </c>
    </row>
    <row r="1114" spans="1:5" ht="15" customHeight="1" x14ac:dyDescent="0.3">
      <c r="A1114" s="10" t="s">
        <v>1150</v>
      </c>
      <c r="B1114" s="10" t="s">
        <v>3485</v>
      </c>
      <c r="C1114" s="8" t="s">
        <v>5729</v>
      </c>
      <c r="D1114" s="8" t="s">
        <v>6754</v>
      </c>
      <c r="E1114" s="8" t="s">
        <v>7739</v>
      </c>
    </row>
    <row r="1115" spans="1:5" ht="15" customHeight="1" x14ac:dyDescent="0.3">
      <c r="A1115" s="10" t="s">
        <v>1151</v>
      </c>
      <c r="B1115" s="10" t="s">
        <v>3486</v>
      </c>
      <c r="C1115" s="8" t="s">
        <v>5730</v>
      </c>
      <c r="D1115" s="8" t="s">
        <v>7335</v>
      </c>
      <c r="E1115" s="8" t="s">
        <v>7739</v>
      </c>
    </row>
    <row r="1116" spans="1:5" ht="15" customHeight="1" x14ac:dyDescent="0.3">
      <c r="A1116" s="10" t="s">
        <v>1152</v>
      </c>
      <c r="B1116" s="10" t="s">
        <v>3487</v>
      </c>
      <c r="C1116" s="8" t="s">
        <v>5731</v>
      </c>
      <c r="D1116" s="8" t="s">
        <v>7336</v>
      </c>
      <c r="E1116" s="8" t="s">
        <v>7756</v>
      </c>
    </row>
    <row r="1117" spans="1:5" ht="15" customHeight="1" x14ac:dyDescent="0.3">
      <c r="A1117" s="10" t="s">
        <v>1153</v>
      </c>
      <c r="B1117" s="10" t="s">
        <v>3488</v>
      </c>
      <c r="C1117" s="8" t="s">
        <v>5732</v>
      </c>
      <c r="D1117" s="8" t="s">
        <v>6755</v>
      </c>
      <c r="E1117" s="8" t="s">
        <v>7744</v>
      </c>
    </row>
    <row r="1118" spans="1:5" ht="15" customHeight="1" x14ac:dyDescent="0.3">
      <c r="A1118" s="10" t="s">
        <v>1154</v>
      </c>
      <c r="B1118" s="10" t="s">
        <v>3489</v>
      </c>
      <c r="C1118" s="8" t="s">
        <v>5733</v>
      </c>
      <c r="D1118" s="8" t="s">
        <v>7337</v>
      </c>
      <c r="E1118" s="8" t="s">
        <v>7782</v>
      </c>
    </row>
    <row r="1119" spans="1:5" ht="15" customHeight="1" x14ac:dyDescent="0.3">
      <c r="A1119" s="10" t="s">
        <v>1155</v>
      </c>
      <c r="B1119" s="10" t="s">
        <v>3490</v>
      </c>
      <c r="C1119" s="8" t="s">
        <v>5734</v>
      </c>
      <c r="D1119" s="8" t="s">
        <v>6817</v>
      </c>
      <c r="E1119" s="8" t="s">
        <v>7739</v>
      </c>
    </row>
    <row r="1120" spans="1:5" ht="15" customHeight="1" x14ac:dyDescent="0.3">
      <c r="A1120" s="10" t="s">
        <v>1156</v>
      </c>
      <c r="B1120" s="10" t="s">
        <v>3491</v>
      </c>
      <c r="C1120" s="8" t="s">
        <v>5735</v>
      </c>
      <c r="D1120" s="8" t="s">
        <v>6974</v>
      </c>
      <c r="E1120" s="8" t="s">
        <v>7739</v>
      </c>
    </row>
    <row r="1121" spans="1:5" ht="15" customHeight="1" x14ac:dyDescent="0.3">
      <c r="A1121" s="10" t="s">
        <v>1157</v>
      </c>
      <c r="B1121" s="10" t="s">
        <v>3492</v>
      </c>
      <c r="C1121" s="8" t="s">
        <v>5736</v>
      </c>
      <c r="D1121" s="8" t="s">
        <v>6749</v>
      </c>
      <c r="E1121" s="8" t="s">
        <v>7781</v>
      </c>
    </row>
    <row r="1122" spans="1:5" ht="15" customHeight="1" x14ac:dyDescent="0.3">
      <c r="A1122" s="10" t="s">
        <v>1158</v>
      </c>
      <c r="B1122" s="10" t="s">
        <v>3493</v>
      </c>
      <c r="C1122" s="8" t="s">
        <v>5737</v>
      </c>
      <c r="D1122" s="8" t="s">
        <v>6754</v>
      </c>
      <c r="E1122" s="8" t="s">
        <v>7760</v>
      </c>
    </row>
    <row r="1123" spans="1:5" ht="15" customHeight="1" x14ac:dyDescent="0.3">
      <c r="A1123" s="10" t="s">
        <v>1159</v>
      </c>
      <c r="B1123" s="10" t="s">
        <v>3494</v>
      </c>
      <c r="C1123" s="8" t="s">
        <v>5738</v>
      </c>
      <c r="D1123" s="8" t="s">
        <v>6713</v>
      </c>
      <c r="E1123" s="8" t="s">
        <v>7750</v>
      </c>
    </row>
    <row r="1124" spans="1:5" ht="15" customHeight="1" x14ac:dyDescent="0.3">
      <c r="A1124" s="10" t="s">
        <v>1160</v>
      </c>
      <c r="B1124" s="10" t="s">
        <v>3495</v>
      </c>
      <c r="C1124" s="8" t="s">
        <v>5739</v>
      </c>
      <c r="D1124" s="8" t="s">
        <v>7338</v>
      </c>
      <c r="E1124" s="8" t="s">
        <v>7751</v>
      </c>
    </row>
    <row r="1125" spans="1:5" ht="15" customHeight="1" x14ac:dyDescent="0.3">
      <c r="A1125" s="10" t="s">
        <v>1161</v>
      </c>
      <c r="B1125" s="10" t="s">
        <v>3496</v>
      </c>
      <c r="C1125" s="8" t="s">
        <v>5740</v>
      </c>
      <c r="D1125" s="8" t="s">
        <v>6871</v>
      </c>
      <c r="E1125" s="8" t="s">
        <v>7751</v>
      </c>
    </row>
    <row r="1126" spans="1:5" ht="15" customHeight="1" x14ac:dyDescent="0.3">
      <c r="A1126" s="10" t="s">
        <v>1162</v>
      </c>
      <c r="B1126" s="10" t="s">
        <v>3497</v>
      </c>
      <c r="C1126" s="8" t="s">
        <v>5741</v>
      </c>
      <c r="D1126" s="8" t="s">
        <v>7339</v>
      </c>
      <c r="E1126" s="8" t="s">
        <v>7739</v>
      </c>
    </row>
    <row r="1127" spans="1:5" ht="15" customHeight="1" x14ac:dyDescent="0.3">
      <c r="A1127" s="10" t="s">
        <v>1163</v>
      </c>
      <c r="B1127" s="10" t="s">
        <v>3498</v>
      </c>
      <c r="C1127" s="8" t="s">
        <v>5742</v>
      </c>
      <c r="D1127" s="8" t="s">
        <v>7340</v>
      </c>
      <c r="E1127" s="8" t="s">
        <v>7739</v>
      </c>
    </row>
    <row r="1128" spans="1:5" ht="15" customHeight="1" x14ac:dyDescent="0.3">
      <c r="A1128" s="10" t="s">
        <v>1164</v>
      </c>
      <c r="B1128" s="10" t="s">
        <v>3499</v>
      </c>
      <c r="C1128" s="8" t="s">
        <v>5743</v>
      </c>
      <c r="D1128" s="8" t="s">
        <v>6871</v>
      </c>
      <c r="E1128" s="8" t="s">
        <v>7739</v>
      </c>
    </row>
    <row r="1129" spans="1:5" ht="15" customHeight="1" x14ac:dyDescent="0.3">
      <c r="A1129" s="10" t="s">
        <v>1165</v>
      </c>
      <c r="B1129" s="10" t="s">
        <v>3500</v>
      </c>
      <c r="C1129" s="8" t="s">
        <v>5744</v>
      </c>
      <c r="D1129" s="8" t="s">
        <v>6746</v>
      </c>
      <c r="E1129" s="8" t="s">
        <v>7739</v>
      </c>
    </row>
    <row r="1130" spans="1:5" ht="15" customHeight="1" x14ac:dyDescent="0.3">
      <c r="A1130" s="10" t="s">
        <v>1166</v>
      </c>
      <c r="B1130" s="10" t="s">
        <v>3501</v>
      </c>
      <c r="C1130" s="8" t="s">
        <v>5745</v>
      </c>
      <c r="D1130" s="8" t="s">
        <v>6754</v>
      </c>
      <c r="E1130" s="8" t="s">
        <v>7740</v>
      </c>
    </row>
    <row r="1131" spans="1:5" ht="15" customHeight="1" x14ac:dyDescent="0.3">
      <c r="A1131" s="10" t="s">
        <v>1167</v>
      </c>
      <c r="B1131" s="10" t="s">
        <v>3502</v>
      </c>
      <c r="C1131" s="8" t="s">
        <v>5746</v>
      </c>
      <c r="D1131" s="8" t="s">
        <v>6767</v>
      </c>
      <c r="E1131" s="8" t="s">
        <v>7739</v>
      </c>
    </row>
    <row r="1132" spans="1:5" ht="15" customHeight="1" x14ac:dyDescent="0.3">
      <c r="A1132" s="10" t="s">
        <v>1168</v>
      </c>
      <c r="B1132" s="10" t="s">
        <v>3503</v>
      </c>
      <c r="C1132" s="8" t="s">
        <v>5747</v>
      </c>
      <c r="D1132" s="8" t="s">
        <v>7341</v>
      </c>
      <c r="E1132" s="8" t="s">
        <v>7756</v>
      </c>
    </row>
    <row r="1133" spans="1:5" ht="15" customHeight="1" x14ac:dyDescent="0.3">
      <c r="A1133" s="10" t="s">
        <v>1169</v>
      </c>
      <c r="B1133" s="10" t="s">
        <v>3504</v>
      </c>
      <c r="C1133" s="8" t="s">
        <v>5748</v>
      </c>
      <c r="D1133" s="8" t="s">
        <v>7342</v>
      </c>
      <c r="E1133" s="8" t="s">
        <v>7739</v>
      </c>
    </row>
    <row r="1134" spans="1:5" ht="15" customHeight="1" x14ac:dyDescent="0.3">
      <c r="A1134" s="10" t="s">
        <v>1170</v>
      </c>
      <c r="B1134" s="10" t="s">
        <v>3505</v>
      </c>
      <c r="C1134" s="8" t="s">
        <v>5749</v>
      </c>
      <c r="D1134" s="8" t="s">
        <v>6990</v>
      </c>
      <c r="E1134" s="8" t="s">
        <v>7762</v>
      </c>
    </row>
    <row r="1135" spans="1:5" ht="15" customHeight="1" x14ac:dyDescent="0.3">
      <c r="A1135" s="10" t="s">
        <v>1171</v>
      </c>
      <c r="B1135" s="10" t="s">
        <v>3506</v>
      </c>
      <c r="C1135" s="8" t="s">
        <v>5750</v>
      </c>
      <c r="D1135" s="8" t="s">
        <v>6864</v>
      </c>
      <c r="E1135" s="8" t="s">
        <v>7739</v>
      </c>
    </row>
    <row r="1136" spans="1:5" ht="15" customHeight="1" x14ac:dyDescent="0.3">
      <c r="A1136" s="10" t="s">
        <v>1172</v>
      </c>
      <c r="B1136" s="10" t="s">
        <v>3507</v>
      </c>
      <c r="C1136" s="8" t="s">
        <v>5751</v>
      </c>
      <c r="D1136" s="8" t="s">
        <v>6770</v>
      </c>
      <c r="E1136" s="8" t="s">
        <v>7739</v>
      </c>
    </row>
    <row r="1137" spans="1:5" ht="15" customHeight="1" x14ac:dyDescent="0.3">
      <c r="A1137" s="10" t="s">
        <v>1173</v>
      </c>
      <c r="B1137" s="10" t="s">
        <v>3508</v>
      </c>
      <c r="C1137" s="8" t="s">
        <v>5752</v>
      </c>
      <c r="D1137" s="8" t="s">
        <v>6822</v>
      </c>
      <c r="E1137" s="8" t="s">
        <v>7739</v>
      </c>
    </row>
    <row r="1138" spans="1:5" ht="15" customHeight="1" x14ac:dyDescent="0.3">
      <c r="A1138" s="10" t="s">
        <v>1174</v>
      </c>
      <c r="B1138" s="10" t="s">
        <v>3509</v>
      </c>
      <c r="C1138" s="8" t="s">
        <v>5753</v>
      </c>
      <c r="D1138" s="8" t="s">
        <v>7343</v>
      </c>
      <c r="E1138" s="8" t="s">
        <v>7750</v>
      </c>
    </row>
    <row r="1139" spans="1:5" ht="15" customHeight="1" x14ac:dyDescent="0.3">
      <c r="A1139" s="10" t="s">
        <v>1175</v>
      </c>
      <c r="B1139" s="10" t="s">
        <v>3510</v>
      </c>
      <c r="C1139" s="8" t="s">
        <v>5754</v>
      </c>
      <c r="D1139" s="8" t="s">
        <v>6817</v>
      </c>
      <c r="E1139" s="8" t="s">
        <v>7771</v>
      </c>
    </row>
    <row r="1140" spans="1:5" ht="15" customHeight="1" x14ac:dyDescent="0.3">
      <c r="A1140" s="10" t="s">
        <v>1176</v>
      </c>
      <c r="B1140" s="10" t="s">
        <v>3511</v>
      </c>
      <c r="C1140" s="8" t="s">
        <v>5755</v>
      </c>
      <c r="D1140" s="8" t="s">
        <v>7344</v>
      </c>
      <c r="E1140" s="8" t="s">
        <v>7769</v>
      </c>
    </row>
    <row r="1141" spans="1:5" ht="15" customHeight="1" x14ac:dyDescent="0.3">
      <c r="A1141" s="10" t="s">
        <v>1177</v>
      </c>
      <c r="B1141" s="10" t="s">
        <v>3512</v>
      </c>
      <c r="C1141" s="8" t="s">
        <v>5756</v>
      </c>
      <c r="D1141" s="8" t="s">
        <v>6746</v>
      </c>
      <c r="E1141" s="8" t="s">
        <v>7739</v>
      </c>
    </row>
    <row r="1142" spans="1:5" ht="15" customHeight="1" x14ac:dyDescent="0.3">
      <c r="A1142" s="10" t="s">
        <v>1178</v>
      </c>
      <c r="B1142" s="10" t="s">
        <v>3513</v>
      </c>
      <c r="C1142" s="8" t="s">
        <v>4924</v>
      </c>
      <c r="D1142" s="8" t="s">
        <v>6771</v>
      </c>
      <c r="E1142" s="8" t="s">
        <v>7739</v>
      </c>
    </row>
    <row r="1143" spans="1:5" ht="15" customHeight="1" x14ac:dyDescent="0.3">
      <c r="A1143" s="10" t="s">
        <v>1179</v>
      </c>
      <c r="B1143" s="10" t="s">
        <v>3514</v>
      </c>
      <c r="C1143" s="8" t="s">
        <v>5757</v>
      </c>
      <c r="D1143" s="8" t="s">
        <v>6863</v>
      </c>
      <c r="E1143" s="8" t="s">
        <v>7739</v>
      </c>
    </row>
    <row r="1144" spans="1:5" ht="15" customHeight="1" x14ac:dyDescent="0.3">
      <c r="A1144" s="10" t="s">
        <v>1180</v>
      </c>
      <c r="B1144" s="10" t="s">
        <v>3515</v>
      </c>
      <c r="C1144" s="8" t="s">
        <v>5758</v>
      </c>
      <c r="D1144" s="8" t="s">
        <v>6713</v>
      </c>
      <c r="E1144" s="8" t="s">
        <v>7767</v>
      </c>
    </row>
    <row r="1145" spans="1:5" ht="15" customHeight="1" x14ac:dyDescent="0.3">
      <c r="A1145" s="10" t="s">
        <v>1181</v>
      </c>
      <c r="B1145" s="10" t="s">
        <v>3516</v>
      </c>
      <c r="C1145" s="8" t="s">
        <v>5759</v>
      </c>
      <c r="D1145" s="8" t="s">
        <v>7345</v>
      </c>
      <c r="E1145" s="8" t="s">
        <v>7739</v>
      </c>
    </row>
    <row r="1146" spans="1:5" ht="15" customHeight="1" x14ac:dyDescent="0.3">
      <c r="A1146" s="10" t="s">
        <v>1182</v>
      </c>
      <c r="B1146" s="10" t="s">
        <v>3517</v>
      </c>
      <c r="C1146" s="8" t="s">
        <v>5760</v>
      </c>
      <c r="D1146" s="8" t="s">
        <v>6734</v>
      </c>
      <c r="E1146" s="8" t="s">
        <v>7739</v>
      </c>
    </row>
    <row r="1147" spans="1:5" ht="15" customHeight="1" x14ac:dyDescent="0.3">
      <c r="A1147" s="10" t="s">
        <v>1183</v>
      </c>
      <c r="B1147" s="10" t="s">
        <v>3518</v>
      </c>
      <c r="C1147" s="8" t="s">
        <v>5761</v>
      </c>
      <c r="D1147" s="8" t="s">
        <v>7346</v>
      </c>
      <c r="E1147" s="8" t="s">
        <v>7739</v>
      </c>
    </row>
    <row r="1148" spans="1:5" ht="15" customHeight="1" x14ac:dyDescent="0.3">
      <c r="A1148" s="10" t="s">
        <v>1184</v>
      </c>
      <c r="B1148" s="10" t="s">
        <v>3519</v>
      </c>
      <c r="C1148" s="8" t="s">
        <v>5762</v>
      </c>
      <c r="D1148" s="8" t="s">
        <v>7199</v>
      </c>
      <c r="E1148" s="8" t="s">
        <v>7752</v>
      </c>
    </row>
    <row r="1149" spans="1:5" ht="15" customHeight="1" x14ac:dyDescent="0.3">
      <c r="A1149" s="10" t="s">
        <v>1185</v>
      </c>
      <c r="B1149" s="10" t="s">
        <v>3520</v>
      </c>
      <c r="C1149" s="8" t="s">
        <v>5763</v>
      </c>
      <c r="D1149" s="8" t="s">
        <v>6797</v>
      </c>
      <c r="E1149" s="8" t="s">
        <v>7739</v>
      </c>
    </row>
    <row r="1150" spans="1:5" ht="15" customHeight="1" x14ac:dyDescent="0.3">
      <c r="A1150" s="10" t="s">
        <v>1186</v>
      </c>
      <c r="B1150" s="10" t="s">
        <v>3521</v>
      </c>
      <c r="C1150" s="8" t="s">
        <v>5764</v>
      </c>
      <c r="D1150" s="8" t="s">
        <v>6713</v>
      </c>
      <c r="E1150" s="8" t="s">
        <v>7739</v>
      </c>
    </row>
    <row r="1151" spans="1:5" ht="15" customHeight="1" x14ac:dyDescent="0.3">
      <c r="A1151" s="10" t="s">
        <v>1187</v>
      </c>
      <c r="B1151" s="10" t="s">
        <v>3522</v>
      </c>
      <c r="C1151" s="8" t="s">
        <v>5765</v>
      </c>
      <c r="D1151" s="8" t="s">
        <v>7347</v>
      </c>
      <c r="E1151" s="8" t="s">
        <v>7739</v>
      </c>
    </row>
    <row r="1152" spans="1:5" ht="15" customHeight="1" x14ac:dyDescent="0.3">
      <c r="A1152" s="10" t="s">
        <v>1188</v>
      </c>
      <c r="B1152" s="10" t="s">
        <v>3523</v>
      </c>
      <c r="C1152" s="8" t="s">
        <v>5203</v>
      </c>
      <c r="D1152" s="8" t="s">
        <v>6871</v>
      </c>
      <c r="E1152" s="8" t="s">
        <v>7744</v>
      </c>
    </row>
    <row r="1153" spans="1:5" ht="15" customHeight="1" x14ac:dyDescent="0.3">
      <c r="A1153" s="10" t="s">
        <v>1189</v>
      </c>
      <c r="B1153" s="10" t="s">
        <v>3524</v>
      </c>
      <c r="C1153" s="8" t="s">
        <v>5766</v>
      </c>
      <c r="D1153" s="8" t="s">
        <v>7348</v>
      </c>
      <c r="E1153" s="8" t="s">
        <v>7739</v>
      </c>
    </row>
    <row r="1154" spans="1:5" ht="15" customHeight="1" x14ac:dyDescent="0.3">
      <c r="A1154" s="10" t="s">
        <v>1190</v>
      </c>
      <c r="B1154" s="10" t="s">
        <v>3525</v>
      </c>
      <c r="C1154" s="8" t="s">
        <v>5767</v>
      </c>
      <c r="D1154" s="8" t="s">
        <v>7052</v>
      </c>
      <c r="E1154" s="8" t="s">
        <v>7739</v>
      </c>
    </row>
    <row r="1155" spans="1:5" ht="15" customHeight="1" x14ac:dyDescent="0.3">
      <c r="A1155" s="10" t="s">
        <v>1191</v>
      </c>
      <c r="B1155" s="10" t="s">
        <v>3526</v>
      </c>
      <c r="C1155" s="8" t="s">
        <v>5768</v>
      </c>
      <c r="D1155" s="8" t="s">
        <v>7349</v>
      </c>
      <c r="E1155" s="8" t="s">
        <v>7739</v>
      </c>
    </row>
    <row r="1156" spans="1:5" ht="15" customHeight="1" x14ac:dyDescent="0.3">
      <c r="A1156" s="10" t="s">
        <v>1192</v>
      </c>
      <c r="B1156" s="10" t="s">
        <v>3527</v>
      </c>
      <c r="C1156" s="8" t="s">
        <v>5769</v>
      </c>
      <c r="D1156" s="8" t="s">
        <v>6803</v>
      </c>
      <c r="E1156" s="8" t="s">
        <v>7758</v>
      </c>
    </row>
    <row r="1157" spans="1:5" ht="15" customHeight="1" x14ac:dyDescent="0.3">
      <c r="A1157" s="10" t="s">
        <v>1193</v>
      </c>
      <c r="B1157" s="10" t="s">
        <v>3528</v>
      </c>
      <c r="C1157" s="8" t="s">
        <v>5770</v>
      </c>
      <c r="D1157" s="8" t="s">
        <v>7166</v>
      </c>
      <c r="E1157" s="8" t="s">
        <v>7739</v>
      </c>
    </row>
    <row r="1158" spans="1:5" ht="15" customHeight="1" x14ac:dyDescent="0.3">
      <c r="A1158" s="10" t="s">
        <v>1194</v>
      </c>
      <c r="B1158" s="10" t="s">
        <v>3529</v>
      </c>
      <c r="C1158" s="8" t="s">
        <v>5771</v>
      </c>
      <c r="D1158" s="8" t="s">
        <v>6772</v>
      </c>
      <c r="E1158" s="8" t="s">
        <v>7739</v>
      </c>
    </row>
    <row r="1159" spans="1:5" ht="15" customHeight="1" x14ac:dyDescent="0.3">
      <c r="A1159" s="10" t="s">
        <v>1195</v>
      </c>
      <c r="B1159" s="10" t="s">
        <v>3530</v>
      </c>
      <c r="C1159" s="8" t="s">
        <v>5772</v>
      </c>
      <c r="D1159" s="8" t="s">
        <v>7290</v>
      </c>
      <c r="E1159" s="8" t="s">
        <v>7799</v>
      </c>
    </row>
    <row r="1160" spans="1:5" ht="15" customHeight="1" x14ac:dyDescent="0.3">
      <c r="A1160" s="10" t="s">
        <v>1196</v>
      </c>
      <c r="B1160" s="10" t="s">
        <v>3531</v>
      </c>
      <c r="C1160" s="8" t="s">
        <v>5773</v>
      </c>
      <c r="D1160" s="8" t="s">
        <v>7350</v>
      </c>
      <c r="E1160" s="8" t="s">
        <v>7739</v>
      </c>
    </row>
    <row r="1161" spans="1:5" ht="15" customHeight="1" x14ac:dyDescent="0.3">
      <c r="A1161" s="10" t="s">
        <v>1197</v>
      </c>
      <c r="B1161" s="10" t="s">
        <v>3532</v>
      </c>
      <c r="C1161" s="8" t="s">
        <v>5774</v>
      </c>
      <c r="D1161" s="8" t="s">
        <v>6901</v>
      </c>
      <c r="E1161" s="8" t="s">
        <v>7759</v>
      </c>
    </row>
    <row r="1162" spans="1:5" ht="15" customHeight="1" x14ac:dyDescent="0.3">
      <c r="A1162" s="10" t="s">
        <v>1198</v>
      </c>
      <c r="B1162" s="10" t="s">
        <v>3533</v>
      </c>
      <c r="C1162" s="8" t="s">
        <v>5775</v>
      </c>
      <c r="D1162" s="8" t="s">
        <v>7351</v>
      </c>
      <c r="E1162" s="8" t="s">
        <v>7745</v>
      </c>
    </row>
    <row r="1163" spans="1:5" ht="15" customHeight="1" x14ac:dyDescent="0.3">
      <c r="A1163" s="10" t="s">
        <v>1199</v>
      </c>
      <c r="B1163" s="10" t="s">
        <v>3534</v>
      </c>
      <c r="C1163" s="8" t="s">
        <v>5776</v>
      </c>
      <c r="D1163" s="8" t="s">
        <v>6951</v>
      </c>
      <c r="E1163" s="8" t="s">
        <v>7777</v>
      </c>
    </row>
    <row r="1164" spans="1:5" ht="15" customHeight="1" x14ac:dyDescent="0.3">
      <c r="A1164" s="10" t="s">
        <v>1200</v>
      </c>
      <c r="B1164" s="10" t="s">
        <v>3535</v>
      </c>
      <c r="C1164" s="8" t="s">
        <v>5777</v>
      </c>
      <c r="D1164" s="8" t="s">
        <v>7352</v>
      </c>
      <c r="E1164" s="8" t="s">
        <v>7739</v>
      </c>
    </row>
    <row r="1165" spans="1:5" ht="15" customHeight="1" x14ac:dyDescent="0.3">
      <c r="A1165" s="10" t="s">
        <v>1201</v>
      </c>
      <c r="B1165" s="10" t="s">
        <v>3536</v>
      </c>
      <c r="C1165" s="8" t="s">
        <v>5778</v>
      </c>
      <c r="D1165" s="8" t="s">
        <v>7353</v>
      </c>
      <c r="E1165" s="8" t="s">
        <v>7739</v>
      </c>
    </row>
    <row r="1166" spans="1:5" ht="15" customHeight="1" x14ac:dyDescent="0.3">
      <c r="A1166" s="10" t="s">
        <v>1202</v>
      </c>
      <c r="B1166" s="10" t="s">
        <v>3537</v>
      </c>
      <c r="C1166" s="8" t="s">
        <v>5779</v>
      </c>
      <c r="D1166" s="8" t="s">
        <v>7354</v>
      </c>
      <c r="E1166" s="8" t="s">
        <v>7739</v>
      </c>
    </row>
    <row r="1167" spans="1:5" ht="15" customHeight="1" x14ac:dyDescent="0.3">
      <c r="A1167" s="10" t="s">
        <v>1203</v>
      </c>
      <c r="B1167" s="10" t="s">
        <v>3538</v>
      </c>
      <c r="C1167" s="8" t="s">
        <v>5780</v>
      </c>
      <c r="D1167" s="8" t="s">
        <v>6877</v>
      </c>
      <c r="E1167" s="8" t="s">
        <v>7739</v>
      </c>
    </row>
    <row r="1168" spans="1:5" ht="15" customHeight="1" x14ac:dyDescent="0.3">
      <c r="A1168" s="10" t="s">
        <v>1204</v>
      </c>
      <c r="B1168" s="10" t="s">
        <v>3539</v>
      </c>
      <c r="C1168" s="8" t="s">
        <v>5781</v>
      </c>
      <c r="D1168" s="8" t="s">
        <v>6748</v>
      </c>
      <c r="E1168" s="8" t="s">
        <v>7739</v>
      </c>
    </row>
    <row r="1169" spans="1:5" ht="15" customHeight="1" x14ac:dyDescent="0.3">
      <c r="A1169" s="10" t="s">
        <v>1205</v>
      </c>
      <c r="B1169" s="10" t="s">
        <v>3540</v>
      </c>
      <c r="C1169" s="8" t="s">
        <v>5782</v>
      </c>
      <c r="D1169" s="8" t="s">
        <v>7355</v>
      </c>
      <c r="E1169" s="8" t="s">
        <v>7741</v>
      </c>
    </row>
    <row r="1170" spans="1:5" ht="15" customHeight="1" x14ac:dyDescent="0.3">
      <c r="A1170" s="10" t="s">
        <v>1206</v>
      </c>
      <c r="B1170" s="10" t="s">
        <v>3541</v>
      </c>
      <c r="C1170" s="8" t="s">
        <v>4749</v>
      </c>
      <c r="D1170" s="8" t="s">
        <v>6723</v>
      </c>
      <c r="E1170" s="8" t="s">
        <v>7755</v>
      </c>
    </row>
    <row r="1171" spans="1:5" ht="15" customHeight="1" x14ac:dyDescent="0.3">
      <c r="A1171" s="10" t="s">
        <v>1207</v>
      </c>
      <c r="B1171" s="10" t="s">
        <v>3542</v>
      </c>
      <c r="C1171" s="8" t="s">
        <v>5783</v>
      </c>
      <c r="D1171" s="8" t="s">
        <v>7356</v>
      </c>
      <c r="E1171" s="8" t="s">
        <v>7739</v>
      </c>
    </row>
    <row r="1172" spans="1:5" ht="15" customHeight="1" x14ac:dyDescent="0.3">
      <c r="A1172" s="10" t="s">
        <v>1208</v>
      </c>
      <c r="B1172" s="10" t="s">
        <v>3543</v>
      </c>
      <c r="C1172" s="8" t="s">
        <v>5624</v>
      </c>
      <c r="D1172" s="8" t="s">
        <v>7357</v>
      </c>
      <c r="E1172" s="8" t="s">
        <v>7739</v>
      </c>
    </row>
    <row r="1173" spans="1:5" ht="15" customHeight="1" x14ac:dyDescent="0.3">
      <c r="A1173" s="10" t="s">
        <v>1209</v>
      </c>
      <c r="B1173" s="10" t="s">
        <v>3544</v>
      </c>
      <c r="C1173" s="8" t="s">
        <v>5784</v>
      </c>
      <c r="D1173" s="8" t="s">
        <v>6729</v>
      </c>
      <c r="E1173" s="8" t="s">
        <v>7739</v>
      </c>
    </row>
    <row r="1174" spans="1:5" ht="15" customHeight="1" x14ac:dyDescent="0.3">
      <c r="A1174" s="10" t="s">
        <v>1210</v>
      </c>
      <c r="B1174" s="10" t="s">
        <v>3545</v>
      </c>
      <c r="C1174" s="8" t="s">
        <v>5785</v>
      </c>
      <c r="D1174" s="8" t="s">
        <v>7358</v>
      </c>
      <c r="E1174" s="8" t="s">
        <v>7752</v>
      </c>
    </row>
    <row r="1175" spans="1:5" ht="15" customHeight="1" x14ac:dyDescent="0.3">
      <c r="A1175" s="10" t="s">
        <v>1211</v>
      </c>
      <c r="B1175" s="10" t="s">
        <v>3546</v>
      </c>
      <c r="C1175" s="8" t="s">
        <v>5786</v>
      </c>
      <c r="D1175" s="8" t="s">
        <v>7359</v>
      </c>
      <c r="E1175" s="8" t="s">
        <v>7741</v>
      </c>
    </row>
    <row r="1176" spans="1:5" ht="15" customHeight="1" x14ac:dyDescent="0.3">
      <c r="A1176" s="10" t="s">
        <v>1212</v>
      </c>
      <c r="B1176" s="10" t="s">
        <v>3547</v>
      </c>
      <c r="C1176" s="8" t="s">
        <v>5787</v>
      </c>
      <c r="D1176" s="8" t="s">
        <v>7360</v>
      </c>
      <c r="E1176" s="8" t="s">
        <v>7739</v>
      </c>
    </row>
    <row r="1177" spans="1:5" ht="15" customHeight="1" x14ac:dyDescent="0.3">
      <c r="A1177" s="10" t="s">
        <v>1213</v>
      </c>
      <c r="B1177" s="10" t="s">
        <v>3548</v>
      </c>
      <c r="C1177" s="8" t="s">
        <v>5788</v>
      </c>
      <c r="D1177" s="8" t="s">
        <v>6759</v>
      </c>
      <c r="E1177" s="8" t="s">
        <v>7755</v>
      </c>
    </row>
    <row r="1178" spans="1:5" ht="15" customHeight="1" x14ac:dyDescent="0.3">
      <c r="A1178" s="10" t="s">
        <v>1214</v>
      </c>
      <c r="B1178" s="10" t="s">
        <v>3549</v>
      </c>
      <c r="C1178" s="8" t="s">
        <v>5789</v>
      </c>
      <c r="D1178" s="8" t="s">
        <v>6801</v>
      </c>
      <c r="E1178" s="8" t="s">
        <v>7788</v>
      </c>
    </row>
    <row r="1179" spans="1:5" ht="15" customHeight="1" x14ac:dyDescent="0.3">
      <c r="A1179" s="10" t="s">
        <v>1215</v>
      </c>
      <c r="B1179" s="10" t="s">
        <v>3550</v>
      </c>
      <c r="C1179" s="8" t="s">
        <v>5790</v>
      </c>
      <c r="D1179" s="8" t="s">
        <v>7361</v>
      </c>
      <c r="E1179" s="8" t="s">
        <v>7777</v>
      </c>
    </row>
    <row r="1180" spans="1:5" ht="15" customHeight="1" x14ac:dyDescent="0.3">
      <c r="A1180" s="10" t="s">
        <v>1216</v>
      </c>
      <c r="B1180" s="10" t="s">
        <v>3551</v>
      </c>
      <c r="C1180" s="8" t="s">
        <v>5791</v>
      </c>
      <c r="D1180" s="8" t="s">
        <v>6775</v>
      </c>
      <c r="E1180" s="8" t="s">
        <v>7739</v>
      </c>
    </row>
    <row r="1181" spans="1:5" ht="15" customHeight="1" x14ac:dyDescent="0.3">
      <c r="A1181" s="10" t="s">
        <v>1217</v>
      </c>
      <c r="B1181" s="10" t="s">
        <v>3552</v>
      </c>
      <c r="C1181" s="8" t="s">
        <v>5792</v>
      </c>
      <c r="D1181" s="8" t="s">
        <v>6862</v>
      </c>
      <c r="E1181" s="8" t="s">
        <v>7739</v>
      </c>
    </row>
    <row r="1182" spans="1:5" ht="15" customHeight="1" x14ac:dyDescent="0.3">
      <c r="A1182" s="10" t="s">
        <v>1218</v>
      </c>
      <c r="B1182" s="10" t="s">
        <v>3553</v>
      </c>
      <c r="C1182" s="8" t="s">
        <v>5793</v>
      </c>
      <c r="D1182" s="8" t="s">
        <v>6737</v>
      </c>
      <c r="E1182" s="8" t="s">
        <v>7739</v>
      </c>
    </row>
    <row r="1183" spans="1:5" ht="15" customHeight="1" x14ac:dyDescent="0.3">
      <c r="A1183" s="10" t="s">
        <v>1219</v>
      </c>
      <c r="B1183" s="10" t="s">
        <v>3554</v>
      </c>
      <c r="C1183" s="8" t="s">
        <v>4748</v>
      </c>
      <c r="D1183" s="8" t="s">
        <v>7041</v>
      </c>
      <c r="E1183" s="8" t="s">
        <v>7753</v>
      </c>
    </row>
    <row r="1184" spans="1:5" ht="15" customHeight="1" x14ac:dyDescent="0.3">
      <c r="A1184" s="10" t="s">
        <v>1220</v>
      </c>
      <c r="B1184" s="10" t="s">
        <v>3555</v>
      </c>
      <c r="C1184" s="8" t="s">
        <v>5794</v>
      </c>
      <c r="D1184" s="8" t="s">
        <v>7362</v>
      </c>
      <c r="E1184" s="8" t="s">
        <v>7740</v>
      </c>
    </row>
    <row r="1185" spans="1:5" ht="15" customHeight="1" x14ac:dyDescent="0.3">
      <c r="A1185" s="10" t="s">
        <v>1221</v>
      </c>
      <c r="B1185" s="10" t="s">
        <v>3556</v>
      </c>
      <c r="C1185" s="8" t="s">
        <v>5795</v>
      </c>
      <c r="D1185" s="8" t="s">
        <v>7339</v>
      </c>
      <c r="E1185" s="8" t="s">
        <v>7762</v>
      </c>
    </row>
    <row r="1186" spans="1:5" ht="15" customHeight="1" x14ac:dyDescent="0.3">
      <c r="A1186" s="10" t="s">
        <v>1222</v>
      </c>
      <c r="B1186" s="10" t="s">
        <v>3557</v>
      </c>
      <c r="C1186" s="8" t="s">
        <v>5796</v>
      </c>
      <c r="D1186" s="8" t="s">
        <v>6861</v>
      </c>
      <c r="E1186" s="8" t="s">
        <v>7745</v>
      </c>
    </row>
    <row r="1187" spans="1:5" ht="15" customHeight="1" x14ac:dyDescent="0.3">
      <c r="A1187" s="10" t="s">
        <v>1223</v>
      </c>
      <c r="B1187" s="10" t="s">
        <v>3558</v>
      </c>
      <c r="C1187" s="8" t="s">
        <v>5797</v>
      </c>
      <c r="D1187" s="8" t="s">
        <v>6734</v>
      </c>
      <c r="E1187" s="8" t="s">
        <v>7739</v>
      </c>
    </row>
    <row r="1188" spans="1:5" ht="15" customHeight="1" x14ac:dyDescent="0.3">
      <c r="A1188" s="10" t="s">
        <v>1224</v>
      </c>
      <c r="B1188" s="10" t="s">
        <v>3559</v>
      </c>
      <c r="C1188" s="8" t="s">
        <v>5798</v>
      </c>
      <c r="D1188" s="8" t="s">
        <v>7363</v>
      </c>
      <c r="E1188" s="8" t="s">
        <v>7739</v>
      </c>
    </row>
    <row r="1189" spans="1:5" ht="15" customHeight="1" x14ac:dyDescent="0.3">
      <c r="A1189" s="10" t="s">
        <v>1225</v>
      </c>
      <c r="B1189" s="10" t="s">
        <v>3560</v>
      </c>
      <c r="C1189" s="8" t="s">
        <v>4976</v>
      </c>
      <c r="D1189" s="8" t="s">
        <v>7364</v>
      </c>
      <c r="E1189" s="8" t="s">
        <v>7739</v>
      </c>
    </row>
    <row r="1190" spans="1:5" ht="15" customHeight="1" x14ac:dyDescent="0.3">
      <c r="A1190" s="10" t="s">
        <v>1226</v>
      </c>
      <c r="B1190" s="10" t="s">
        <v>3561</v>
      </c>
      <c r="C1190" s="8" t="s">
        <v>5799</v>
      </c>
      <c r="D1190" s="8" t="s">
        <v>6771</v>
      </c>
      <c r="E1190" s="8" t="s">
        <v>7769</v>
      </c>
    </row>
    <row r="1191" spans="1:5" ht="15" customHeight="1" x14ac:dyDescent="0.3">
      <c r="A1191" s="10" t="s">
        <v>1227</v>
      </c>
      <c r="B1191" s="10" t="s">
        <v>3562</v>
      </c>
      <c r="C1191" s="8" t="s">
        <v>5800</v>
      </c>
      <c r="D1191" s="8" t="s">
        <v>7249</v>
      </c>
      <c r="E1191" s="8" t="s">
        <v>7760</v>
      </c>
    </row>
    <row r="1192" spans="1:5" ht="15" customHeight="1" x14ac:dyDescent="0.3">
      <c r="A1192" s="10" t="s">
        <v>1228</v>
      </c>
      <c r="B1192" s="10" t="s">
        <v>3563</v>
      </c>
      <c r="C1192" s="8" t="s">
        <v>5801</v>
      </c>
      <c r="D1192" s="8" t="s">
        <v>6801</v>
      </c>
      <c r="E1192" s="8" t="s">
        <v>7769</v>
      </c>
    </row>
    <row r="1193" spans="1:5" ht="15" customHeight="1" x14ac:dyDescent="0.3">
      <c r="A1193" s="10" t="s">
        <v>1229</v>
      </c>
      <c r="B1193" s="10" t="s">
        <v>3564</v>
      </c>
      <c r="C1193" s="8" t="s">
        <v>5802</v>
      </c>
      <c r="D1193" s="8" t="s">
        <v>6901</v>
      </c>
      <c r="E1193" s="8" t="s">
        <v>7739</v>
      </c>
    </row>
    <row r="1194" spans="1:5" ht="15" customHeight="1" x14ac:dyDescent="0.3">
      <c r="A1194" s="10" t="s">
        <v>1230</v>
      </c>
      <c r="B1194" s="10" t="s">
        <v>3565</v>
      </c>
      <c r="C1194" s="8" t="s">
        <v>5803</v>
      </c>
      <c r="D1194" s="8" t="s">
        <v>6956</v>
      </c>
      <c r="E1194" s="8" t="s">
        <v>7739</v>
      </c>
    </row>
    <row r="1195" spans="1:5" ht="15" customHeight="1" x14ac:dyDescent="0.3">
      <c r="A1195" s="10" t="s">
        <v>1231</v>
      </c>
      <c r="B1195" s="10" t="s">
        <v>3566</v>
      </c>
      <c r="C1195" s="8" t="s">
        <v>5804</v>
      </c>
      <c r="D1195" s="8" t="s">
        <v>6804</v>
      </c>
      <c r="E1195" s="8" t="s">
        <v>7739</v>
      </c>
    </row>
    <row r="1196" spans="1:5" ht="15" customHeight="1" x14ac:dyDescent="0.3">
      <c r="A1196" s="10" t="s">
        <v>1232</v>
      </c>
      <c r="B1196" s="10" t="s">
        <v>3567</v>
      </c>
      <c r="C1196" s="8" t="s">
        <v>5805</v>
      </c>
      <c r="D1196" s="8" t="s">
        <v>6760</v>
      </c>
      <c r="E1196" s="8" t="s">
        <v>7739</v>
      </c>
    </row>
    <row r="1197" spans="1:5" ht="15" customHeight="1" x14ac:dyDescent="0.3">
      <c r="A1197" s="10" t="s">
        <v>1233</v>
      </c>
      <c r="B1197" s="10" t="s">
        <v>3568</v>
      </c>
      <c r="C1197" s="8" t="s">
        <v>5806</v>
      </c>
      <c r="D1197" s="8" t="s">
        <v>7274</v>
      </c>
      <c r="E1197" s="8" t="s">
        <v>7772</v>
      </c>
    </row>
    <row r="1198" spans="1:5" ht="15" customHeight="1" x14ac:dyDescent="0.3">
      <c r="A1198" s="10" t="s">
        <v>1234</v>
      </c>
      <c r="B1198" s="10" t="s">
        <v>3569</v>
      </c>
      <c r="C1198" s="8" t="s">
        <v>5807</v>
      </c>
      <c r="D1198" s="8" t="s">
        <v>7309</v>
      </c>
      <c r="E1198" s="8" t="s">
        <v>7767</v>
      </c>
    </row>
    <row r="1199" spans="1:5" ht="15" customHeight="1" x14ac:dyDescent="0.3">
      <c r="A1199" s="10" t="s">
        <v>1235</v>
      </c>
      <c r="B1199" s="10" t="s">
        <v>3570</v>
      </c>
      <c r="C1199" s="8" t="s">
        <v>5808</v>
      </c>
      <c r="D1199" s="8" t="s">
        <v>7304</v>
      </c>
      <c r="E1199" s="8" t="s">
        <v>7739</v>
      </c>
    </row>
    <row r="1200" spans="1:5" ht="15" customHeight="1" x14ac:dyDescent="0.3">
      <c r="A1200" s="10" t="s">
        <v>1236</v>
      </c>
      <c r="B1200" s="10" t="s">
        <v>3571</v>
      </c>
      <c r="C1200" s="8" t="s">
        <v>5809</v>
      </c>
      <c r="D1200" s="8" t="s">
        <v>7365</v>
      </c>
      <c r="E1200" s="8" t="s">
        <v>7739</v>
      </c>
    </row>
    <row r="1201" spans="1:5" ht="15" customHeight="1" x14ac:dyDescent="0.3">
      <c r="A1201" s="10" t="s">
        <v>1237</v>
      </c>
      <c r="B1201" s="10" t="s">
        <v>3572</v>
      </c>
      <c r="C1201" s="8" t="s">
        <v>5810</v>
      </c>
      <c r="D1201" s="8" t="s">
        <v>7162</v>
      </c>
      <c r="E1201" s="8" t="s">
        <v>7753</v>
      </c>
    </row>
    <row r="1202" spans="1:5" ht="15" customHeight="1" x14ac:dyDescent="0.3">
      <c r="A1202" s="10" t="s">
        <v>1238</v>
      </c>
      <c r="B1202" s="10" t="s">
        <v>3573</v>
      </c>
      <c r="C1202" s="8" t="s">
        <v>5487</v>
      </c>
      <c r="D1202" s="8" t="s">
        <v>6746</v>
      </c>
      <c r="E1202" s="8" t="s">
        <v>7739</v>
      </c>
    </row>
    <row r="1203" spans="1:5" ht="15" customHeight="1" x14ac:dyDescent="0.3">
      <c r="A1203" s="10" t="s">
        <v>1239</v>
      </c>
      <c r="B1203" s="10" t="s">
        <v>3574</v>
      </c>
      <c r="C1203" s="8" t="s">
        <v>5811</v>
      </c>
      <c r="D1203" s="8" t="s">
        <v>7366</v>
      </c>
      <c r="E1203" s="8" t="s">
        <v>7753</v>
      </c>
    </row>
    <row r="1204" spans="1:5" ht="15" customHeight="1" x14ac:dyDescent="0.3">
      <c r="A1204" s="10" t="s">
        <v>1240</v>
      </c>
      <c r="B1204" s="10" t="s">
        <v>3575</v>
      </c>
      <c r="C1204" s="8" t="s">
        <v>5812</v>
      </c>
      <c r="D1204" s="8" t="s">
        <v>6829</v>
      </c>
      <c r="E1204" s="8" t="s">
        <v>7741</v>
      </c>
    </row>
    <row r="1205" spans="1:5" ht="15" customHeight="1" x14ac:dyDescent="0.3">
      <c r="A1205" s="10" t="s">
        <v>1241</v>
      </c>
      <c r="B1205" s="10" t="s">
        <v>3576</v>
      </c>
      <c r="C1205" s="8" t="s">
        <v>5813</v>
      </c>
      <c r="D1205" s="8" t="s">
        <v>6955</v>
      </c>
      <c r="E1205" s="8" t="s">
        <v>7739</v>
      </c>
    </row>
    <row r="1206" spans="1:5" ht="15" customHeight="1" x14ac:dyDescent="0.3">
      <c r="A1206" s="10" t="s">
        <v>1242</v>
      </c>
      <c r="B1206" s="10" t="s">
        <v>3577</v>
      </c>
      <c r="C1206" s="8" t="s">
        <v>5814</v>
      </c>
      <c r="D1206" s="8" t="s">
        <v>7367</v>
      </c>
      <c r="E1206" s="8" t="s">
        <v>7739</v>
      </c>
    </row>
    <row r="1207" spans="1:5" ht="15" customHeight="1" x14ac:dyDescent="0.3">
      <c r="A1207" s="10" t="s">
        <v>1243</v>
      </c>
      <c r="B1207" s="10" t="s">
        <v>3578</v>
      </c>
      <c r="C1207" s="8" t="s">
        <v>5815</v>
      </c>
      <c r="D1207" s="8" t="s">
        <v>7368</v>
      </c>
      <c r="E1207" s="8" t="s">
        <v>7739</v>
      </c>
    </row>
    <row r="1208" spans="1:5" ht="15" customHeight="1" x14ac:dyDescent="0.3">
      <c r="A1208" s="10" t="s">
        <v>1244</v>
      </c>
      <c r="B1208" s="10" t="s">
        <v>3579</v>
      </c>
      <c r="C1208" s="8" t="s">
        <v>5816</v>
      </c>
      <c r="D1208" s="8" t="s">
        <v>7369</v>
      </c>
      <c r="E1208" s="8" t="s">
        <v>7739</v>
      </c>
    </row>
    <row r="1209" spans="1:5" ht="15" customHeight="1" x14ac:dyDescent="0.3">
      <c r="A1209" s="10" t="s">
        <v>1245</v>
      </c>
      <c r="B1209" s="10" t="s">
        <v>3580</v>
      </c>
      <c r="C1209" s="8" t="s">
        <v>5243</v>
      </c>
      <c r="D1209" s="8" t="s">
        <v>7370</v>
      </c>
      <c r="E1209" s="8" t="s">
        <v>7762</v>
      </c>
    </row>
    <row r="1210" spans="1:5" ht="15" customHeight="1" x14ac:dyDescent="0.3">
      <c r="A1210" s="10" t="s">
        <v>1246</v>
      </c>
      <c r="B1210" s="10" t="s">
        <v>3581</v>
      </c>
      <c r="C1210" s="8" t="s">
        <v>5817</v>
      </c>
      <c r="D1210" s="8" t="s">
        <v>7371</v>
      </c>
      <c r="E1210" s="8" t="s">
        <v>7739</v>
      </c>
    </row>
    <row r="1211" spans="1:5" ht="15" customHeight="1" x14ac:dyDescent="0.3">
      <c r="A1211" s="10" t="s">
        <v>1247</v>
      </c>
      <c r="B1211" s="10" t="s">
        <v>3582</v>
      </c>
      <c r="C1211" s="8" t="s">
        <v>5300</v>
      </c>
      <c r="D1211" s="8" t="s">
        <v>6713</v>
      </c>
      <c r="E1211" s="8" t="s">
        <v>7739</v>
      </c>
    </row>
    <row r="1212" spans="1:5" ht="15" customHeight="1" x14ac:dyDescent="0.3">
      <c r="A1212" s="10" t="s">
        <v>1248</v>
      </c>
      <c r="B1212" s="10" t="s">
        <v>3583</v>
      </c>
      <c r="C1212" s="8" t="s">
        <v>5818</v>
      </c>
      <c r="D1212" s="8" t="s">
        <v>7372</v>
      </c>
      <c r="E1212" s="8" t="s">
        <v>7739</v>
      </c>
    </row>
    <row r="1213" spans="1:5" ht="15" customHeight="1" x14ac:dyDescent="0.3">
      <c r="A1213" s="10" t="s">
        <v>1249</v>
      </c>
      <c r="B1213" s="10" t="s">
        <v>3584</v>
      </c>
      <c r="C1213" s="8" t="s">
        <v>5819</v>
      </c>
      <c r="D1213" s="8" t="s">
        <v>6840</v>
      </c>
      <c r="E1213" s="8" t="s">
        <v>7739</v>
      </c>
    </row>
    <row r="1214" spans="1:5" ht="15" customHeight="1" x14ac:dyDescent="0.3">
      <c r="A1214" s="10" t="s">
        <v>1250</v>
      </c>
      <c r="B1214" s="10" t="s">
        <v>3585</v>
      </c>
      <c r="C1214" s="8" t="s">
        <v>5820</v>
      </c>
      <c r="D1214" s="8" t="s">
        <v>7225</v>
      </c>
      <c r="E1214" s="8" t="s">
        <v>7739</v>
      </c>
    </row>
    <row r="1215" spans="1:5" ht="15" customHeight="1" x14ac:dyDescent="0.3">
      <c r="A1215" s="10" t="s">
        <v>1251</v>
      </c>
      <c r="B1215" s="10" t="s">
        <v>3586</v>
      </c>
      <c r="C1215" s="8" t="s">
        <v>5821</v>
      </c>
      <c r="D1215" s="8" t="s">
        <v>7145</v>
      </c>
      <c r="E1215" s="8" t="s">
        <v>7739</v>
      </c>
    </row>
    <row r="1216" spans="1:5" ht="15" customHeight="1" x14ac:dyDescent="0.3">
      <c r="A1216" s="10" t="s">
        <v>1252</v>
      </c>
      <c r="B1216" s="10" t="s">
        <v>3587</v>
      </c>
      <c r="C1216" s="8" t="s">
        <v>5822</v>
      </c>
      <c r="D1216" s="8" t="s">
        <v>6882</v>
      </c>
      <c r="E1216" s="8" t="s">
        <v>7775</v>
      </c>
    </row>
    <row r="1217" spans="1:5" ht="15" customHeight="1" x14ac:dyDescent="0.3">
      <c r="A1217" s="10" t="s">
        <v>1253</v>
      </c>
      <c r="B1217" s="10" t="s">
        <v>3588</v>
      </c>
      <c r="C1217" s="8" t="s">
        <v>5823</v>
      </c>
      <c r="D1217" s="8" t="s">
        <v>7373</v>
      </c>
      <c r="E1217" s="8" t="s">
        <v>7739</v>
      </c>
    </row>
    <row r="1218" spans="1:5" ht="15" customHeight="1" x14ac:dyDescent="0.3">
      <c r="A1218" s="10" t="s">
        <v>1254</v>
      </c>
      <c r="B1218" s="10" t="s">
        <v>3589</v>
      </c>
      <c r="C1218" s="8" t="s">
        <v>5411</v>
      </c>
      <c r="D1218" s="8" t="s">
        <v>6891</v>
      </c>
      <c r="E1218" s="8" t="s">
        <v>7744</v>
      </c>
    </row>
    <row r="1219" spans="1:5" ht="15" customHeight="1" x14ac:dyDescent="0.3">
      <c r="A1219" s="10" t="s">
        <v>1255</v>
      </c>
      <c r="B1219" s="10" t="s">
        <v>3590</v>
      </c>
      <c r="C1219" s="8" t="s">
        <v>5824</v>
      </c>
      <c r="D1219" s="8" t="s">
        <v>7374</v>
      </c>
      <c r="E1219" s="8" t="s">
        <v>7800</v>
      </c>
    </row>
    <row r="1220" spans="1:5" ht="15" customHeight="1" x14ac:dyDescent="0.3">
      <c r="A1220" s="10" t="s">
        <v>1256</v>
      </c>
      <c r="B1220" s="10" t="s">
        <v>3591</v>
      </c>
      <c r="C1220" s="8" t="s">
        <v>5825</v>
      </c>
      <c r="D1220" s="8" t="s">
        <v>6719</v>
      </c>
      <c r="E1220" s="8" t="s">
        <v>7739</v>
      </c>
    </row>
    <row r="1221" spans="1:5" ht="15" customHeight="1" x14ac:dyDescent="0.3">
      <c r="A1221" s="10" t="s">
        <v>1257</v>
      </c>
      <c r="B1221" s="10" t="s">
        <v>3592</v>
      </c>
      <c r="C1221" s="8" t="s">
        <v>5826</v>
      </c>
      <c r="D1221" s="8" t="s">
        <v>7375</v>
      </c>
      <c r="E1221" s="8" t="s">
        <v>7753</v>
      </c>
    </row>
    <row r="1222" spans="1:5" ht="15" customHeight="1" x14ac:dyDescent="0.3">
      <c r="A1222" s="10" t="s">
        <v>1258</v>
      </c>
      <c r="B1222" s="10" t="s">
        <v>3593</v>
      </c>
      <c r="C1222" s="8" t="s">
        <v>5827</v>
      </c>
      <c r="D1222" s="8" t="s">
        <v>7376</v>
      </c>
      <c r="E1222" s="8" t="s">
        <v>7739</v>
      </c>
    </row>
    <row r="1223" spans="1:5" ht="15" customHeight="1" x14ac:dyDescent="0.3">
      <c r="A1223" s="10" t="s">
        <v>1259</v>
      </c>
      <c r="B1223" s="10" t="s">
        <v>3594</v>
      </c>
      <c r="C1223" s="8" t="s">
        <v>5828</v>
      </c>
      <c r="D1223" s="8" t="s">
        <v>6770</v>
      </c>
      <c r="E1223" s="8" t="s">
        <v>7760</v>
      </c>
    </row>
    <row r="1224" spans="1:5" ht="15" customHeight="1" x14ac:dyDescent="0.3">
      <c r="A1224" s="10" t="s">
        <v>1260</v>
      </c>
      <c r="B1224" s="10" t="s">
        <v>3595</v>
      </c>
      <c r="C1224" s="8" t="s">
        <v>5829</v>
      </c>
      <c r="D1224" s="8" t="s">
        <v>7043</v>
      </c>
      <c r="E1224" s="8" t="s">
        <v>7750</v>
      </c>
    </row>
    <row r="1225" spans="1:5" ht="15" customHeight="1" x14ac:dyDescent="0.3">
      <c r="A1225" s="10" t="s">
        <v>1261</v>
      </c>
      <c r="B1225" s="10" t="s">
        <v>3596</v>
      </c>
      <c r="C1225" s="8" t="s">
        <v>5002</v>
      </c>
      <c r="D1225" s="8" t="s">
        <v>7377</v>
      </c>
      <c r="E1225" s="8" t="s">
        <v>7768</v>
      </c>
    </row>
    <row r="1226" spans="1:5" ht="15" customHeight="1" x14ac:dyDescent="0.3">
      <c r="A1226" s="10" t="s">
        <v>1262</v>
      </c>
      <c r="B1226" s="10" t="s">
        <v>3597</v>
      </c>
      <c r="C1226" s="8" t="s">
        <v>4758</v>
      </c>
      <c r="D1226" s="8" t="s">
        <v>7378</v>
      </c>
      <c r="E1226" s="8" t="s">
        <v>7739</v>
      </c>
    </row>
    <row r="1227" spans="1:5" ht="15" customHeight="1" x14ac:dyDescent="0.3">
      <c r="A1227" s="10" t="s">
        <v>1263</v>
      </c>
      <c r="B1227" s="10" t="s">
        <v>3598</v>
      </c>
      <c r="C1227" s="8" t="s">
        <v>5830</v>
      </c>
      <c r="D1227" s="8" t="s">
        <v>7379</v>
      </c>
      <c r="E1227" s="8" t="s">
        <v>7739</v>
      </c>
    </row>
    <row r="1228" spans="1:5" ht="15" customHeight="1" x14ac:dyDescent="0.3">
      <c r="A1228" s="10" t="s">
        <v>1264</v>
      </c>
      <c r="B1228" s="10" t="s">
        <v>3599</v>
      </c>
      <c r="C1228" s="8" t="s">
        <v>5831</v>
      </c>
      <c r="D1228" s="8" t="s">
        <v>6715</v>
      </c>
      <c r="E1228" s="8" t="s">
        <v>7750</v>
      </c>
    </row>
    <row r="1229" spans="1:5" ht="15" customHeight="1" x14ac:dyDescent="0.3">
      <c r="A1229" s="10" t="s">
        <v>1265</v>
      </c>
      <c r="B1229" s="10" t="s">
        <v>3600</v>
      </c>
      <c r="C1229" s="8" t="s">
        <v>5832</v>
      </c>
      <c r="D1229" s="8" t="s">
        <v>6719</v>
      </c>
      <c r="E1229" s="8" t="s">
        <v>7745</v>
      </c>
    </row>
    <row r="1230" spans="1:5" ht="15" customHeight="1" x14ac:dyDescent="0.3">
      <c r="A1230" s="10" t="s">
        <v>1266</v>
      </c>
      <c r="B1230" s="10" t="s">
        <v>3601</v>
      </c>
      <c r="C1230" s="8" t="s">
        <v>5833</v>
      </c>
      <c r="D1230" s="8" t="s">
        <v>6901</v>
      </c>
      <c r="E1230" s="8" t="s">
        <v>7739</v>
      </c>
    </row>
    <row r="1231" spans="1:5" ht="15" customHeight="1" x14ac:dyDescent="0.3">
      <c r="A1231" s="10" t="s">
        <v>1267</v>
      </c>
      <c r="B1231" s="10" t="s">
        <v>3602</v>
      </c>
      <c r="C1231" s="8" t="s">
        <v>5834</v>
      </c>
      <c r="D1231" s="8" t="s">
        <v>6767</v>
      </c>
      <c r="E1231" s="8" t="s">
        <v>7747</v>
      </c>
    </row>
    <row r="1232" spans="1:5" ht="15" customHeight="1" x14ac:dyDescent="0.3">
      <c r="A1232" s="10" t="s">
        <v>1268</v>
      </c>
      <c r="B1232" s="10" t="s">
        <v>3603</v>
      </c>
      <c r="C1232" s="8" t="s">
        <v>5835</v>
      </c>
      <c r="D1232" s="8" t="s">
        <v>6755</v>
      </c>
      <c r="E1232" s="8" t="s">
        <v>7764</v>
      </c>
    </row>
    <row r="1233" spans="1:5" ht="15" customHeight="1" x14ac:dyDescent="0.3">
      <c r="A1233" s="10" t="s">
        <v>1269</v>
      </c>
      <c r="B1233" s="10" t="s">
        <v>3604</v>
      </c>
      <c r="C1233" s="8" t="s">
        <v>5836</v>
      </c>
      <c r="D1233" s="8" t="s">
        <v>7052</v>
      </c>
      <c r="E1233" s="8" t="s">
        <v>7778</v>
      </c>
    </row>
    <row r="1234" spans="1:5" ht="15" customHeight="1" x14ac:dyDescent="0.3">
      <c r="A1234" s="10" t="s">
        <v>1270</v>
      </c>
      <c r="B1234" s="10" t="s">
        <v>3605</v>
      </c>
      <c r="C1234" s="8" t="s">
        <v>5837</v>
      </c>
      <c r="D1234" s="8" t="s">
        <v>7380</v>
      </c>
      <c r="E1234" s="8" t="s">
        <v>7801</v>
      </c>
    </row>
    <row r="1235" spans="1:5" ht="15" customHeight="1" x14ac:dyDescent="0.3">
      <c r="A1235" s="10" t="s">
        <v>1271</v>
      </c>
      <c r="B1235" s="10" t="s">
        <v>3606</v>
      </c>
      <c r="C1235" s="8" t="s">
        <v>5647</v>
      </c>
      <c r="D1235" s="8" t="s">
        <v>6731</v>
      </c>
      <c r="E1235" s="8" t="s">
        <v>7802</v>
      </c>
    </row>
    <row r="1236" spans="1:5" ht="15" customHeight="1" x14ac:dyDescent="0.3">
      <c r="A1236" s="10" t="s">
        <v>1272</v>
      </c>
      <c r="B1236" s="10" t="s">
        <v>3607</v>
      </c>
      <c r="C1236" s="8" t="s">
        <v>5838</v>
      </c>
      <c r="D1236" s="8" t="s">
        <v>7107</v>
      </c>
      <c r="E1236" s="8" t="s">
        <v>7753</v>
      </c>
    </row>
    <row r="1237" spans="1:5" ht="15" customHeight="1" x14ac:dyDescent="0.3">
      <c r="A1237" s="10" t="s">
        <v>1273</v>
      </c>
      <c r="B1237" s="10" t="s">
        <v>3608</v>
      </c>
      <c r="C1237" s="8" t="s">
        <v>5839</v>
      </c>
      <c r="D1237" s="8" t="s">
        <v>7381</v>
      </c>
      <c r="E1237" s="8" t="s">
        <v>7747</v>
      </c>
    </row>
    <row r="1238" spans="1:5" ht="15" customHeight="1" x14ac:dyDescent="0.3">
      <c r="A1238" s="10" t="s">
        <v>1274</v>
      </c>
      <c r="B1238" s="10" t="s">
        <v>3609</v>
      </c>
      <c r="C1238" s="8" t="s">
        <v>5840</v>
      </c>
      <c r="D1238" s="8" t="s">
        <v>6768</v>
      </c>
      <c r="E1238" s="8" t="s">
        <v>7744</v>
      </c>
    </row>
    <row r="1239" spans="1:5" ht="15" customHeight="1" x14ac:dyDescent="0.3">
      <c r="A1239" s="10" t="s">
        <v>1275</v>
      </c>
      <c r="B1239" s="10" t="s">
        <v>3610</v>
      </c>
      <c r="C1239" s="8" t="s">
        <v>5841</v>
      </c>
      <c r="D1239" s="8" t="s">
        <v>6840</v>
      </c>
      <c r="E1239" s="8" t="s">
        <v>7739</v>
      </c>
    </row>
    <row r="1240" spans="1:5" ht="15" customHeight="1" x14ac:dyDescent="0.3">
      <c r="A1240" s="10" t="s">
        <v>1276</v>
      </c>
      <c r="B1240" s="10" t="s">
        <v>3611</v>
      </c>
      <c r="C1240" s="8" t="s">
        <v>5842</v>
      </c>
      <c r="D1240" s="8" t="s">
        <v>7382</v>
      </c>
      <c r="E1240" s="8" t="s">
        <v>7739</v>
      </c>
    </row>
    <row r="1241" spans="1:5" ht="15" customHeight="1" x14ac:dyDescent="0.3">
      <c r="A1241" s="10" t="s">
        <v>1277</v>
      </c>
      <c r="B1241" s="10" t="s">
        <v>3612</v>
      </c>
      <c r="C1241" s="8" t="s">
        <v>5843</v>
      </c>
      <c r="D1241" s="8" t="s">
        <v>7383</v>
      </c>
      <c r="E1241" s="8" t="s">
        <v>7739</v>
      </c>
    </row>
    <row r="1242" spans="1:5" ht="15" customHeight="1" x14ac:dyDescent="0.3">
      <c r="A1242" s="10" t="s">
        <v>1278</v>
      </c>
      <c r="B1242" s="10" t="s">
        <v>3613</v>
      </c>
      <c r="C1242" s="8" t="s">
        <v>5844</v>
      </c>
      <c r="D1242" s="8" t="s">
        <v>6840</v>
      </c>
      <c r="E1242" s="8" t="s">
        <v>7770</v>
      </c>
    </row>
    <row r="1243" spans="1:5" ht="15" customHeight="1" x14ac:dyDescent="0.3">
      <c r="A1243" s="10" t="s">
        <v>1279</v>
      </c>
      <c r="B1243" s="10" t="s">
        <v>3614</v>
      </c>
      <c r="C1243" s="8" t="s">
        <v>5556</v>
      </c>
      <c r="D1243" s="8" t="s">
        <v>7384</v>
      </c>
      <c r="E1243" s="8" t="s">
        <v>7739</v>
      </c>
    </row>
    <row r="1244" spans="1:5" ht="15" customHeight="1" x14ac:dyDescent="0.3">
      <c r="A1244" s="10" t="s">
        <v>1280</v>
      </c>
      <c r="B1244" s="10" t="s">
        <v>3615</v>
      </c>
      <c r="C1244" s="8" t="s">
        <v>5845</v>
      </c>
      <c r="D1244" s="8" t="s">
        <v>7385</v>
      </c>
      <c r="E1244" s="8" t="s">
        <v>7739</v>
      </c>
    </row>
    <row r="1245" spans="1:5" ht="15" customHeight="1" x14ac:dyDescent="0.3">
      <c r="A1245" s="10" t="s">
        <v>1281</v>
      </c>
      <c r="B1245" s="10" t="s">
        <v>3616</v>
      </c>
      <c r="C1245" s="8" t="s">
        <v>5846</v>
      </c>
      <c r="D1245" s="8" t="s">
        <v>7320</v>
      </c>
      <c r="E1245" s="8" t="s">
        <v>7739</v>
      </c>
    </row>
    <row r="1246" spans="1:5" ht="15" customHeight="1" x14ac:dyDescent="0.3">
      <c r="A1246" s="10" t="s">
        <v>1282</v>
      </c>
      <c r="B1246" s="10" t="s">
        <v>3617</v>
      </c>
      <c r="C1246" s="8" t="s">
        <v>5812</v>
      </c>
      <c r="D1246" s="8" t="s">
        <v>7386</v>
      </c>
      <c r="E1246" s="8" t="s">
        <v>7750</v>
      </c>
    </row>
    <row r="1247" spans="1:5" ht="15" customHeight="1" x14ac:dyDescent="0.3">
      <c r="A1247" s="10" t="s">
        <v>1283</v>
      </c>
      <c r="B1247" s="10" t="s">
        <v>3618</v>
      </c>
      <c r="C1247" s="8" t="s">
        <v>5847</v>
      </c>
      <c r="D1247" s="8" t="s">
        <v>7387</v>
      </c>
      <c r="E1247" s="8" t="s">
        <v>7739</v>
      </c>
    </row>
    <row r="1248" spans="1:5" ht="15" customHeight="1" x14ac:dyDescent="0.3">
      <c r="A1248" s="10" t="s">
        <v>1284</v>
      </c>
      <c r="B1248" s="10" t="s">
        <v>3619</v>
      </c>
      <c r="C1248" s="8" t="s">
        <v>5848</v>
      </c>
      <c r="D1248" s="8" t="s">
        <v>7388</v>
      </c>
      <c r="E1248" s="8" t="s">
        <v>7739</v>
      </c>
    </row>
    <row r="1249" spans="1:5" ht="15" customHeight="1" x14ac:dyDescent="0.3">
      <c r="A1249" s="10" t="s">
        <v>1285</v>
      </c>
      <c r="B1249" s="10" t="s">
        <v>3620</v>
      </c>
      <c r="C1249" s="8" t="s">
        <v>5849</v>
      </c>
      <c r="D1249" s="8" t="s">
        <v>6990</v>
      </c>
      <c r="E1249" s="8" t="s">
        <v>7739</v>
      </c>
    </row>
    <row r="1250" spans="1:5" ht="15" customHeight="1" x14ac:dyDescent="0.3">
      <c r="A1250" s="10" t="s">
        <v>1286</v>
      </c>
      <c r="B1250" s="10" t="s">
        <v>3621</v>
      </c>
      <c r="C1250" s="8" t="s">
        <v>5850</v>
      </c>
      <c r="D1250" s="8" t="s">
        <v>6735</v>
      </c>
      <c r="E1250" s="8" t="s">
        <v>7739</v>
      </c>
    </row>
    <row r="1251" spans="1:5" ht="15" customHeight="1" x14ac:dyDescent="0.3">
      <c r="A1251" s="10" t="s">
        <v>1287</v>
      </c>
      <c r="B1251" s="10" t="s">
        <v>3622</v>
      </c>
      <c r="C1251" s="8" t="s">
        <v>5851</v>
      </c>
      <c r="D1251" s="8" t="s">
        <v>7029</v>
      </c>
      <c r="E1251" s="8" t="s">
        <v>7753</v>
      </c>
    </row>
    <row r="1252" spans="1:5" ht="15" customHeight="1" x14ac:dyDescent="0.3">
      <c r="A1252" s="10" t="s">
        <v>1288</v>
      </c>
      <c r="B1252" s="10" t="s">
        <v>3623</v>
      </c>
      <c r="C1252" s="8" t="s">
        <v>5852</v>
      </c>
      <c r="D1252" s="8" t="s">
        <v>7389</v>
      </c>
      <c r="E1252" s="8" t="s">
        <v>7739</v>
      </c>
    </row>
    <row r="1253" spans="1:5" ht="15" customHeight="1" x14ac:dyDescent="0.3">
      <c r="A1253" s="10" t="s">
        <v>1289</v>
      </c>
      <c r="B1253" s="10" t="s">
        <v>3624</v>
      </c>
      <c r="C1253" s="8" t="s">
        <v>5853</v>
      </c>
      <c r="D1253" s="8" t="s">
        <v>7109</v>
      </c>
      <c r="E1253" s="8" t="s">
        <v>7739</v>
      </c>
    </row>
    <row r="1254" spans="1:5" ht="15" customHeight="1" x14ac:dyDescent="0.3">
      <c r="A1254" s="10" t="s">
        <v>1290</v>
      </c>
      <c r="B1254" s="10" t="s">
        <v>3625</v>
      </c>
      <c r="C1254" s="8" t="s">
        <v>5854</v>
      </c>
      <c r="D1254" s="8" t="s">
        <v>7320</v>
      </c>
      <c r="E1254" s="8" t="s">
        <v>7753</v>
      </c>
    </row>
    <row r="1255" spans="1:5" ht="15" customHeight="1" x14ac:dyDescent="0.3">
      <c r="A1255" s="10" t="s">
        <v>1291</v>
      </c>
      <c r="B1255" s="10" t="s">
        <v>3626</v>
      </c>
      <c r="C1255" s="8" t="s">
        <v>5855</v>
      </c>
      <c r="D1255" s="8" t="s">
        <v>7131</v>
      </c>
      <c r="E1255" s="8" t="s">
        <v>7739</v>
      </c>
    </row>
    <row r="1256" spans="1:5" ht="15" customHeight="1" x14ac:dyDescent="0.3">
      <c r="A1256" s="10" t="s">
        <v>1292</v>
      </c>
      <c r="B1256" s="10" t="s">
        <v>3627</v>
      </c>
      <c r="C1256" s="8" t="s">
        <v>5856</v>
      </c>
      <c r="D1256" s="8" t="s">
        <v>7084</v>
      </c>
      <c r="E1256" s="8" t="s">
        <v>7771</v>
      </c>
    </row>
    <row r="1257" spans="1:5" ht="15" customHeight="1" x14ac:dyDescent="0.3">
      <c r="A1257" s="10" t="s">
        <v>1293</v>
      </c>
      <c r="B1257" s="10" t="s">
        <v>3628</v>
      </c>
      <c r="C1257" s="8" t="s">
        <v>5857</v>
      </c>
      <c r="D1257" s="8" t="s">
        <v>7014</v>
      </c>
      <c r="E1257" s="8" t="s">
        <v>7758</v>
      </c>
    </row>
    <row r="1258" spans="1:5" ht="15" customHeight="1" x14ac:dyDescent="0.3">
      <c r="A1258" s="10" t="s">
        <v>1294</v>
      </c>
      <c r="B1258" s="10" t="s">
        <v>3629</v>
      </c>
      <c r="C1258" s="8" t="s">
        <v>5858</v>
      </c>
      <c r="D1258" s="8" t="s">
        <v>6835</v>
      </c>
      <c r="E1258" s="8" t="s">
        <v>7739</v>
      </c>
    </row>
    <row r="1259" spans="1:5" ht="15" customHeight="1" x14ac:dyDescent="0.3">
      <c r="A1259" s="10" t="s">
        <v>1295</v>
      </c>
      <c r="B1259" s="10" t="s">
        <v>3630</v>
      </c>
      <c r="C1259" s="8" t="s">
        <v>5859</v>
      </c>
      <c r="D1259" s="8" t="s">
        <v>7390</v>
      </c>
      <c r="E1259" s="8" t="s">
        <v>7739</v>
      </c>
    </row>
    <row r="1260" spans="1:5" ht="15" customHeight="1" x14ac:dyDescent="0.3">
      <c r="A1260" s="10" t="s">
        <v>1296</v>
      </c>
      <c r="B1260" s="10" t="s">
        <v>3631</v>
      </c>
      <c r="C1260" s="8" t="s">
        <v>5860</v>
      </c>
      <c r="D1260" s="8" t="s">
        <v>7391</v>
      </c>
      <c r="E1260" s="8" t="s">
        <v>7739</v>
      </c>
    </row>
    <row r="1261" spans="1:5" ht="15" customHeight="1" x14ac:dyDescent="0.3">
      <c r="A1261" s="10" t="s">
        <v>1297</v>
      </c>
      <c r="B1261" s="10" t="s">
        <v>3632</v>
      </c>
      <c r="C1261" s="8" t="s">
        <v>5628</v>
      </c>
      <c r="D1261" s="8" t="s">
        <v>7392</v>
      </c>
      <c r="E1261" s="8" t="s">
        <v>7739</v>
      </c>
    </row>
    <row r="1262" spans="1:5" ht="15" customHeight="1" x14ac:dyDescent="0.3">
      <c r="A1262" s="10" t="s">
        <v>1298</v>
      </c>
      <c r="B1262" s="10" t="s">
        <v>3633</v>
      </c>
      <c r="C1262" s="8" t="s">
        <v>5861</v>
      </c>
      <c r="D1262" s="8" t="s">
        <v>6899</v>
      </c>
      <c r="E1262" s="8" t="s">
        <v>7739</v>
      </c>
    </row>
    <row r="1263" spans="1:5" ht="15" customHeight="1" x14ac:dyDescent="0.3">
      <c r="A1263" s="10" t="s">
        <v>1299</v>
      </c>
      <c r="B1263" s="10" t="s">
        <v>3634</v>
      </c>
      <c r="C1263" s="8" t="s">
        <v>5862</v>
      </c>
      <c r="D1263" s="8" t="s">
        <v>7393</v>
      </c>
      <c r="E1263" s="8" t="s">
        <v>7739</v>
      </c>
    </row>
    <row r="1264" spans="1:5" ht="15" customHeight="1" x14ac:dyDescent="0.3">
      <c r="A1264" s="10" t="s">
        <v>1300</v>
      </c>
      <c r="B1264" s="10" t="s">
        <v>3635</v>
      </c>
      <c r="C1264" s="8" t="s">
        <v>5863</v>
      </c>
      <c r="D1264" s="8" t="s">
        <v>6863</v>
      </c>
      <c r="E1264" s="8" t="s">
        <v>7770</v>
      </c>
    </row>
    <row r="1265" spans="1:5" ht="15" customHeight="1" x14ac:dyDescent="0.3">
      <c r="A1265" s="10" t="s">
        <v>1301</v>
      </c>
      <c r="B1265" s="10" t="s">
        <v>3636</v>
      </c>
      <c r="C1265" s="8" t="s">
        <v>5864</v>
      </c>
      <c r="D1265" s="8" t="s">
        <v>7394</v>
      </c>
      <c r="E1265" s="8" t="s">
        <v>7739</v>
      </c>
    </row>
    <row r="1266" spans="1:5" ht="15" customHeight="1" x14ac:dyDescent="0.3">
      <c r="A1266" s="10" t="s">
        <v>1302</v>
      </c>
      <c r="B1266" s="10" t="s">
        <v>3637</v>
      </c>
      <c r="C1266" s="8" t="s">
        <v>5865</v>
      </c>
      <c r="D1266" s="8" t="s">
        <v>7395</v>
      </c>
      <c r="E1266" s="8" t="s">
        <v>7739</v>
      </c>
    </row>
    <row r="1267" spans="1:5" ht="15" customHeight="1" x14ac:dyDescent="0.3">
      <c r="A1267" s="10" t="s">
        <v>1303</v>
      </c>
      <c r="B1267" s="10" t="s">
        <v>3638</v>
      </c>
      <c r="C1267" s="8" t="s">
        <v>5866</v>
      </c>
      <c r="D1267" s="8" t="s">
        <v>6876</v>
      </c>
      <c r="E1267" s="8" t="s">
        <v>7739</v>
      </c>
    </row>
    <row r="1268" spans="1:5" ht="15" customHeight="1" x14ac:dyDescent="0.3">
      <c r="A1268" s="10" t="s">
        <v>1304</v>
      </c>
      <c r="B1268" s="10" t="s">
        <v>3639</v>
      </c>
      <c r="C1268" s="8" t="s">
        <v>5867</v>
      </c>
      <c r="D1268" s="8" t="s">
        <v>6754</v>
      </c>
      <c r="E1268" s="8" t="s">
        <v>7769</v>
      </c>
    </row>
    <row r="1269" spans="1:5" ht="15" customHeight="1" x14ac:dyDescent="0.3">
      <c r="A1269" s="10" t="s">
        <v>1305</v>
      </c>
      <c r="B1269" s="10" t="s">
        <v>3640</v>
      </c>
      <c r="C1269" s="8" t="s">
        <v>5868</v>
      </c>
      <c r="D1269" s="8" t="s">
        <v>7396</v>
      </c>
      <c r="E1269" s="8" t="s">
        <v>7803</v>
      </c>
    </row>
    <row r="1270" spans="1:5" ht="15" customHeight="1" x14ac:dyDescent="0.3">
      <c r="A1270" s="10" t="s">
        <v>1306</v>
      </c>
      <c r="B1270" s="10" t="s">
        <v>3641</v>
      </c>
      <c r="C1270" s="8" t="s">
        <v>5869</v>
      </c>
      <c r="D1270" s="8" t="s">
        <v>7393</v>
      </c>
      <c r="E1270" s="8" t="s">
        <v>7739</v>
      </c>
    </row>
    <row r="1271" spans="1:5" ht="15" customHeight="1" x14ac:dyDescent="0.3">
      <c r="A1271" s="10" t="s">
        <v>1307</v>
      </c>
      <c r="B1271" s="10" t="s">
        <v>3642</v>
      </c>
      <c r="C1271" s="8" t="s">
        <v>4894</v>
      </c>
      <c r="D1271" s="8" t="s">
        <v>6728</v>
      </c>
      <c r="E1271" s="8" t="s">
        <v>7785</v>
      </c>
    </row>
    <row r="1272" spans="1:5" ht="15" customHeight="1" x14ac:dyDescent="0.3">
      <c r="A1272" s="10" t="s">
        <v>1308</v>
      </c>
      <c r="B1272" s="10" t="s">
        <v>3643</v>
      </c>
      <c r="C1272" s="8" t="s">
        <v>4850</v>
      </c>
      <c r="D1272" s="8" t="s">
        <v>6835</v>
      </c>
      <c r="E1272" s="8" t="s">
        <v>7749</v>
      </c>
    </row>
    <row r="1273" spans="1:5" ht="15" customHeight="1" x14ac:dyDescent="0.3">
      <c r="A1273" s="10" t="s">
        <v>1309</v>
      </c>
      <c r="B1273" s="10" t="s">
        <v>3644</v>
      </c>
      <c r="C1273" s="8" t="s">
        <v>5870</v>
      </c>
      <c r="D1273" s="8" t="s">
        <v>7397</v>
      </c>
      <c r="E1273" s="8" t="s">
        <v>7747</v>
      </c>
    </row>
    <row r="1274" spans="1:5" ht="15" customHeight="1" x14ac:dyDescent="0.3">
      <c r="A1274" s="10" t="s">
        <v>1310</v>
      </c>
      <c r="B1274" s="10" t="s">
        <v>3645</v>
      </c>
      <c r="C1274" s="8" t="s">
        <v>5871</v>
      </c>
      <c r="D1274" s="8" t="s">
        <v>7161</v>
      </c>
      <c r="E1274" s="8" t="s">
        <v>7753</v>
      </c>
    </row>
    <row r="1275" spans="1:5" ht="15" customHeight="1" x14ac:dyDescent="0.3">
      <c r="A1275" s="10" t="s">
        <v>1311</v>
      </c>
      <c r="B1275" s="10" t="s">
        <v>3646</v>
      </c>
      <c r="C1275" s="8" t="s">
        <v>5872</v>
      </c>
      <c r="D1275" s="8" t="s">
        <v>6801</v>
      </c>
      <c r="E1275" s="8" t="s">
        <v>7738</v>
      </c>
    </row>
    <row r="1276" spans="1:5" ht="15" customHeight="1" x14ac:dyDescent="0.3">
      <c r="A1276" s="10" t="s">
        <v>1312</v>
      </c>
      <c r="B1276" s="10" t="s">
        <v>3647</v>
      </c>
      <c r="C1276" s="8" t="s">
        <v>5873</v>
      </c>
      <c r="D1276" s="8" t="s">
        <v>6737</v>
      </c>
      <c r="E1276" s="8" t="s">
        <v>7739</v>
      </c>
    </row>
    <row r="1277" spans="1:5" ht="15" customHeight="1" x14ac:dyDescent="0.3">
      <c r="A1277" s="10" t="s">
        <v>1313</v>
      </c>
      <c r="B1277" s="10" t="s">
        <v>3648</v>
      </c>
      <c r="C1277" s="8" t="s">
        <v>5612</v>
      </c>
      <c r="D1277" s="8" t="s">
        <v>7104</v>
      </c>
      <c r="E1277" s="8" t="s">
        <v>7753</v>
      </c>
    </row>
    <row r="1278" spans="1:5" ht="15" customHeight="1" x14ac:dyDescent="0.3">
      <c r="A1278" s="10" t="s">
        <v>1314</v>
      </c>
      <c r="B1278" s="10" t="s">
        <v>3649</v>
      </c>
      <c r="C1278" s="8" t="s">
        <v>5874</v>
      </c>
      <c r="D1278" s="8" t="s">
        <v>7398</v>
      </c>
      <c r="E1278" s="8" t="s">
        <v>7785</v>
      </c>
    </row>
    <row r="1279" spans="1:5" ht="15" customHeight="1" x14ac:dyDescent="0.3">
      <c r="A1279" s="10" t="s">
        <v>1315</v>
      </c>
      <c r="B1279" s="10" t="s">
        <v>3650</v>
      </c>
      <c r="C1279" s="8" t="s">
        <v>5875</v>
      </c>
      <c r="D1279" s="8" t="s">
        <v>6848</v>
      </c>
      <c r="E1279" s="8" t="s">
        <v>7756</v>
      </c>
    </row>
    <row r="1280" spans="1:5" ht="15" customHeight="1" x14ac:dyDescent="0.3">
      <c r="A1280" s="10" t="s">
        <v>1316</v>
      </c>
      <c r="B1280" s="10" t="s">
        <v>3651</v>
      </c>
      <c r="C1280" s="8" t="s">
        <v>5876</v>
      </c>
      <c r="D1280" s="8" t="s">
        <v>7060</v>
      </c>
      <c r="E1280" s="8" t="s">
        <v>7739</v>
      </c>
    </row>
    <row r="1281" spans="1:5" ht="15" customHeight="1" x14ac:dyDescent="0.3">
      <c r="A1281" s="10" t="s">
        <v>1317</v>
      </c>
      <c r="B1281" s="10" t="s">
        <v>3652</v>
      </c>
      <c r="C1281" s="8" t="s">
        <v>5877</v>
      </c>
      <c r="D1281" s="8" t="s">
        <v>7399</v>
      </c>
      <c r="E1281" s="8" t="s">
        <v>7804</v>
      </c>
    </row>
    <row r="1282" spans="1:5" ht="15" customHeight="1" x14ac:dyDescent="0.3">
      <c r="A1282" s="10" t="s">
        <v>1318</v>
      </c>
      <c r="B1282" s="10" t="s">
        <v>3653</v>
      </c>
      <c r="C1282" s="8" t="s">
        <v>5878</v>
      </c>
      <c r="D1282" s="8" t="s">
        <v>6839</v>
      </c>
      <c r="E1282" s="8" t="s">
        <v>7739</v>
      </c>
    </row>
    <row r="1283" spans="1:5" ht="15" customHeight="1" x14ac:dyDescent="0.3">
      <c r="A1283" s="10" t="s">
        <v>1319</v>
      </c>
      <c r="B1283" s="10" t="s">
        <v>3654</v>
      </c>
      <c r="C1283" s="8" t="s">
        <v>5879</v>
      </c>
      <c r="D1283" s="8" t="s">
        <v>6728</v>
      </c>
      <c r="E1283" s="8" t="s">
        <v>7751</v>
      </c>
    </row>
    <row r="1284" spans="1:5" ht="15" customHeight="1" x14ac:dyDescent="0.3">
      <c r="A1284" s="10" t="s">
        <v>1320</v>
      </c>
      <c r="B1284" s="10" t="s">
        <v>3655</v>
      </c>
      <c r="C1284" s="8" t="s">
        <v>4946</v>
      </c>
      <c r="D1284" s="8" t="s">
        <v>6886</v>
      </c>
      <c r="E1284" s="8" t="s">
        <v>7739</v>
      </c>
    </row>
    <row r="1285" spans="1:5" ht="15" customHeight="1" x14ac:dyDescent="0.3">
      <c r="A1285" s="10" t="s">
        <v>1321</v>
      </c>
      <c r="B1285" s="10" t="s">
        <v>3656</v>
      </c>
      <c r="C1285" s="8" t="s">
        <v>5880</v>
      </c>
      <c r="D1285" s="8" t="s">
        <v>7400</v>
      </c>
      <c r="E1285" s="8" t="s">
        <v>7767</v>
      </c>
    </row>
    <row r="1286" spans="1:5" ht="15" customHeight="1" x14ac:dyDescent="0.3">
      <c r="A1286" s="10" t="s">
        <v>1322</v>
      </c>
      <c r="B1286" s="10" t="s">
        <v>3657</v>
      </c>
      <c r="C1286" s="8" t="s">
        <v>5881</v>
      </c>
      <c r="D1286" s="8" t="s">
        <v>6788</v>
      </c>
      <c r="E1286" s="8" t="s">
        <v>7758</v>
      </c>
    </row>
    <row r="1287" spans="1:5" ht="15" customHeight="1" x14ac:dyDescent="0.3">
      <c r="A1287" s="10" t="s">
        <v>1323</v>
      </c>
      <c r="B1287" s="10" t="s">
        <v>3658</v>
      </c>
      <c r="C1287" s="8" t="s">
        <v>5882</v>
      </c>
      <c r="D1287" s="8" t="s">
        <v>6767</v>
      </c>
      <c r="E1287" s="8" t="s">
        <v>7744</v>
      </c>
    </row>
    <row r="1288" spans="1:5" ht="15" customHeight="1" x14ac:dyDescent="0.3">
      <c r="A1288" s="10" t="s">
        <v>1324</v>
      </c>
      <c r="B1288" s="10" t="s">
        <v>3659</v>
      </c>
      <c r="C1288" s="8" t="s">
        <v>4720</v>
      </c>
      <c r="D1288" s="8" t="s">
        <v>6817</v>
      </c>
      <c r="E1288" s="8" t="s">
        <v>7745</v>
      </c>
    </row>
    <row r="1289" spans="1:5" ht="15" customHeight="1" x14ac:dyDescent="0.3">
      <c r="A1289" s="10" t="s">
        <v>1325</v>
      </c>
      <c r="B1289" s="10" t="s">
        <v>3660</v>
      </c>
      <c r="C1289" s="8" t="s">
        <v>5883</v>
      </c>
      <c r="D1289" s="8" t="s">
        <v>6863</v>
      </c>
      <c r="E1289" s="8" t="s">
        <v>7739</v>
      </c>
    </row>
    <row r="1290" spans="1:5" ht="15" customHeight="1" x14ac:dyDescent="0.3">
      <c r="A1290" s="10" t="s">
        <v>1326</v>
      </c>
      <c r="B1290" s="10" t="s">
        <v>3661</v>
      </c>
      <c r="C1290" s="8" t="s">
        <v>5884</v>
      </c>
      <c r="D1290" s="8" t="s">
        <v>7401</v>
      </c>
      <c r="E1290" s="8" t="s">
        <v>7750</v>
      </c>
    </row>
    <row r="1291" spans="1:5" ht="15" customHeight="1" x14ac:dyDescent="0.3">
      <c r="A1291" s="10" t="s">
        <v>1327</v>
      </c>
      <c r="B1291" s="10" t="s">
        <v>3662</v>
      </c>
      <c r="C1291" s="8" t="s">
        <v>5885</v>
      </c>
      <c r="D1291" s="8" t="s">
        <v>7401</v>
      </c>
      <c r="E1291" s="8" t="s">
        <v>7739</v>
      </c>
    </row>
    <row r="1292" spans="1:5" ht="15" customHeight="1" x14ac:dyDescent="0.3">
      <c r="A1292" s="10" t="s">
        <v>1328</v>
      </c>
      <c r="B1292" s="10" t="s">
        <v>3663</v>
      </c>
      <c r="C1292" s="8" t="s">
        <v>5886</v>
      </c>
      <c r="D1292" s="8" t="s">
        <v>6763</v>
      </c>
      <c r="E1292" s="8" t="s">
        <v>7739</v>
      </c>
    </row>
    <row r="1293" spans="1:5" ht="15" customHeight="1" x14ac:dyDescent="0.3">
      <c r="A1293" s="10" t="s">
        <v>1329</v>
      </c>
      <c r="B1293" s="10" t="s">
        <v>3664</v>
      </c>
      <c r="C1293" s="8" t="s">
        <v>5887</v>
      </c>
      <c r="D1293" s="8" t="s">
        <v>7060</v>
      </c>
      <c r="E1293" s="8" t="s">
        <v>7739</v>
      </c>
    </row>
    <row r="1294" spans="1:5" ht="15" customHeight="1" x14ac:dyDescent="0.3">
      <c r="A1294" s="10" t="s">
        <v>1330</v>
      </c>
      <c r="B1294" s="10" t="s">
        <v>3665</v>
      </c>
      <c r="C1294" s="8" t="s">
        <v>5888</v>
      </c>
      <c r="D1294" s="8" t="s">
        <v>6862</v>
      </c>
      <c r="E1294" s="8" t="s">
        <v>7774</v>
      </c>
    </row>
    <row r="1295" spans="1:5" ht="15" customHeight="1" x14ac:dyDescent="0.3">
      <c r="A1295" s="10" t="s">
        <v>1331</v>
      </c>
      <c r="B1295" s="10" t="s">
        <v>3666</v>
      </c>
      <c r="C1295" s="8" t="s">
        <v>5889</v>
      </c>
      <c r="D1295" s="8" t="s">
        <v>7402</v>
      </c>
      <c r="E1295" s="8" t="s">
        <v>7738</v>
      </c>
    </row>
    <row r="1296" spans="1:5" ht="15" customHeight="1" x14ac:dyDescent="0.3">
      <c r="A1296" s="10" t="s">
        <v>1332</v>
      </c>
      <c r="B1296" s="10" t="s">
        <v>3667</v>
      </c>
      <c r="C1296" s="8" t="s">
        <v>5890</v>
      </c>
      <c r="D1296" s="8" t="s">
        <v>7403</v>
      </c>
      <c r="E1296" s="8" t="s">
        <v>7739</v>
      </c>
    </row>
    <row r="1297" spans="1:5" ht="15" customHeight="1" x14ac:dyDescent="0.3">
      <c r="A1297" s="10" t="s">
        <v>1333</v>
      </c>
      <c r="B1297" s="10" t="s">
        <v>3668</v>
      </c>
      <c r="C1297" s="8" t="s">
        <v>5891</v>
      </c>
      <c r="D1297" s="8" t="s">
        <v>7087</v>
      </c>
      <c r="E1297" s="8" t="s">
        <v>7739</v>
      </c>
    </row>
    <row r="1298" spans="1:5" ht="15" customHeight="1" x14ac:dyDescent="0.3">
      <c r="A1298" s="10" t="s">
        <v>1334</v>
      </c>
      <c r="B1298" s="10" t="s">
        <v>3669</v>
      </c>
      <c r="C1298" s="8" t="s">
        <v>5892</v>
      </c>
      <c r="D1298" s="8" t="s">
        <v>7127</v>
      </c>
      <c r="E1298" s="8" t="s">
        <v>7770</v>
      </c>
    </row>
    <row r="1299" spans="1:5" ht="15" customHeight="1" x14ac:dyDescent="0.3">
      <c r="A1299" s="10" t="s">
        <v>1335</v>
      </c>
      <c r="B1299" s="10" t="s">
        <v>3670</v>
      </c>
      <c r="C1299" s="8" t="s">
        <v>5311</v>
      </c>
      <c r="D1299" s="8" t="s">
        <v>7404</v>
      </c>
      <c r="E1299" s="8" t="s">
        <v>5575</v>
      </c>
    </row>
    <row r="1300" spans="1:5" ht="15" customHeight="1" x14ac:dyDescent="0.3">
      <c r="A1300" s="10" t="s">
        <v>1336</v>
      </c>
      <c r="B1300" s="10" t="s">
        <v>3671</v>
      </c>
      <c r="C1300" s="8" t="s">
        <v>5711</v>
      </c>
      <c r="D1300" s="8" t="s">
        <v>7405</v>
      </c>
      <c r="E1300" s="8" t="s">
        <v>7739</v>
      </c>
    </row>
    <row r="1301" spans="1:5" ht="15" customHeight="1" x14ac:dyDescent="0.3">
      <c r="A1301" s="10" t="s">
        <v>1337</v>
      </c>
      <c r="B1301" s="10" t="s">
        <v>3672</v>
      </c>
      <c r="C1301" s="8" t="s">
        <v>5893</v>
      </c>
      <c r="D1301" s="8" t="s">
        <v>6749</v>
      </c>
      <c r="E1301" s="8" t="s">
        <v>7739</v>
      </c>
    </row>
    <row r="1302" spans="1:5" ht="15" customHeight="1" x14ac:dyDescent="0.3">
      <c r="A1302" s="10" t="s">
        <v>1338</v>
      </c>
      <c r="B1302" s="10" t="s">
        <v>3673</v>
      </c>
      <c r="C1302" s="8" t="s">
        <v>5894</v>
      </c>
      <c r="D1302" s="8" t="s">
        <v>7406</v>
      </c>
      <c r="E1302" s="8" t="s">
        <v>7739</v>
      </c>
    </row>
    <row r="1303" spans="1:5" ht="15" customHeight="1" x14ac:dyDescent="0.3">
      <c r="A1303" s="10" t="s">
        <v>1339</v>
      </c>
      <c r="B1303" s="10" t="s">
        <v>3674</v>
      </c>
      <c r="C1303" s="8" t="s">
        <v>5895</v>
      </c>
      <c r="D1303" s="8" t="s">
        <v>7379</v>
      </c>
      <c r="E1303" s="8" t="s">
        <v>7772</v>
      </c>
    </row>
    <row r="1304" spans="1:5" ht="15" customHeight="1" x14ac:dyDescent="0.3">
      <c r="A1304" s="10" t="s">
        <v>1340</v>
      </c>
      <c r="B1304" s="10" t="s">
        <v>3675</v>
      </c>
      <c r="C1304" s="8" t="s">
        <v>5896</v>
      </c>
      <c r="D1304" s="8" t="s">
        <v>7407</v>
      </c>
      <c r="E1304" s="8" t="s">
        <v>7739</v>
      </c>
    </row>
    <row r="1305" spans="1:5" ht="15" customHeight="1" x14ac:dyDescent="0.3">
      <c r="A1305" s="10" t="s">
        <v>1341</v>
      </c>
      <c r="B1305" s="10" t="s">
        <v>3676</v>
      </c>
      <c r="C1305" s="8" t="s">
        <v>5897</v>
      </c>
      <c r="D1305" s="8" t="s">
        <v>6886</v>
      </c>
      <c r="E1305" s="8" t="s">
        <v>7739</v>
      </c>
    </row>
    <row r="1306" spans="1:5" ht="15" customHeight="1" x14ac:dyDescent="0.3">
      <c r="A1306" s="10" t="s">
        <v>1342</v>
      </c>
      <c r="B1306" s="10" t="s">
        <v>3677</v>
      </c>
      <c r="C1306" s="8" t="s">
        <v>5898</v>
      </c>
      <c r="D1306" s="8" t="s">
        <v>6871</v>
      </c>
      <c r="E1306" s="8" t="s">
        <v>7739</v>
      </c>
    </row>
    <row r="1307" spans="1:5" ht="15" customHeight="1" x14ac:dyDescent="0.3">
      <c r="A1307" s="10" t="s">
        <v>1343</v>
      </c>
      <c r="B1307" s="10" t="s">
        <v>3678</v>
      </c>
      <c r="C1307" s="8" t="s">
        <v>5899</v>
      </c>
      <c r="D1307" s="8" t="s">
        <v>7408</v>
      </c>
      <c r="E1307" s="8" t="s">
        <v>7739</v>
      </c>
    </row>
    <row r="1308" spans="1:5" ht="15" customHeight="1" x14ac:dyDescent="0.3">
      <c r="A1308" s="10" t="s">
        <v>1344</v>
      </c>
      <c r="B1308" s="10" t="s">
        <v>3679</v>
      </c>
      <c r="C1308" s="8" t="s">
        <v>5900</v>
      </c>
      <c r="D1308" s="8" t="s">
        <v>7409</v>
      </c>
      <c r="E1308" s="8" t="s">
        <v>7739</v>
      </c>
    </row>
    <row r="1309" spans="1:5" ht="15" customHeight="1" x14ac:dyDescent="0.3">
      <c r="A1309" s="10" t="s">
        <v>1345</v>
      </c>
      <c r="B1309" s="10" t="s">
        <v>3680</v>
      </c>
      <c r="C1309" s="8" t="s">
        <v>5901</v>
      </c>
      <c r="D1309" s="8" t="s">
        <v>6713</v>
      </c>
      <c r="E1309" s="8" t="s">
        <v>7772</v>
      </c>
    </row>
    <row r="1310" spans="1:5" ht="15" customHeight="1" x14ac:dyDescent="0.3">
      <c r="A1310" s="10" t="s">
        <v>1346</v>
      </c>
      <c r="B1310" s="10" t="s">
        <v>3681</v>
      </c>
      <c r="C1310" s="8" t="s">
        <v>5020</v>
      </c>
      <c r="D1310" s="8" t="s">
        <v>6771</v>
      </c>
      <c r="E1310" s="8" t="s">
        <v>7788</v>
      </c>
    </row>
    <row r="1311" spans="1:5" ht="15" customHeight="1" x14ac:dyDescent="0.3">
      <c r="A1311" s="10" t="s">
        <v>1347</v>
      </c>
      <c r="B1311" s="10" t="s">
        <v>3682</v>
      </c>
      <c r="C1311" s="8" t="s">
        <v>5902</v>
      </c>
      <c r="D1311" s="8" t="s">
        <v>7410</v>
      </c>
      <c r="E1311" s="8" t="s">
        <v>7739</v>
      </c>
    </row>
    <row r="1312" spans="1:5" ht="15" customHeight="1" x14ac:dyDescent="0.3">
      <c r="A1312" s="10" t="s">
        <v>1348</v>
      </c>
      <c r="B1312" s="10" t="s">
        <v>3683</v>
      </c>
      <c r="C1312" s="8" t="s">
        <v>5903</v>
      </c>
      <c r="D1312" s="8" t="s">
        <v>6893</v>
      </c>
      <c r="E1312" s="8" t="s">
        <v>7772</v>
      </c>
    </row>
    <row r="1313" spans="1:5" ht="15" customHeight="1" x14ac:dyDescent="0.3">
      <c r="A1313" s="10" t="s">
        <v>1349</v>
      </c>
      <c r="B1313" s="10" t="s">
        <v>3684</v>
      </c>
      <c r="C1313" s="8" t="s">
        <v>5904</v>
      </c>
      <c r="D1313" s="8" t="s">
        <v>6899</v>
      </c>
      <c r="E1313" s="8" t="s">
        <v>7739</v>
      </c>
    </row>
    <row r="1314" spans="1:5" ht="15" customHeight="1" x14ac:dyDescent="0.3">
      <c r="A1314" s="10" t="s">
        <v>1350</v>
      </c>
      <c r="B1314" s="10" t="s">
        <v>3685</v>
      </c>
      <c r="C1314" s="8" t="s">
        <v>5905</v>
      </c>
      <c r="D1314" s="8" t="s">
        <v>6822</v>
      </c>
      <c r="E1314" s="8" t="s">
        <v>7745</v>
      </c>
    </row>
    <row r="1315" spans="1:5" ht="15" customHeight="1" x14ac:dyDescent="0.3">
      <c r="A1315" s="10" t="s">
        <v>1351</v>
      </c>
      <c r="B1315" s="10" t="s">
        <v>3686</v>
      </c>
      <c r="C1315" s="8" t="s">
        <v>5906</v>
      </c>
      <c r="D1315" s="8" t="s">
        <v>6914</v>
      </c>
      <c r="E1315" s="8" t="s">
        <v>7760</v>
      </c>
    </row>
    <row r="1316" spans="1:5" ht="15" customHeight="1" x14ac:dyDescent="0.3">
      <c r="A1316" s="10" t="s">
        <v>1352</v>
      </c>
      <c r="B1316" s="10" t="s">
        <v>3687</v>
      </c>
      <c r="C1316" s="8" t="s">
        <v>5907</v>
      </c>
      <c r="D1316" s="8" t="s">
        <v>7411</v>
      </c>
      <c r="E1316" s="8" t="s">
        <v>7739</v>
      </c>
    </row>
    <row r="1317" spans="1:5" ht="15" customHeight="1" x14ac:dyDescent="0.3">
      <c r="A1317" s="10" t="s">
        <v>1353</v>
      </c>
      <c r="B1317" s="10" t="s">
        <v>3688</v>
      </c>
      <c r="C1317" s="8" t="s">
        <v>5908</v>
      </c>
      <c r="D1317" s="8" t="s">
        <v>7043</v>
      </c>
      <c r="E1317" s="8" t="s">
        <v>7739</v>
      </c>
    </row>
    <row r="1318" spans="1:5" ht="15" customHeight="1" x14ac:dyDescent="0.3">
      <c r="A1318" s="10" t="s">
        <v>1354</v>
      </c>
      <c r="B1318" s="10" t="s">
        <v>3689</v>
      </c>
      <c r="C1318" s="8" t="s">
        <v>5909</v>
      </c>
      <c r="D1318" s="8" t="s">
        <v>7412</v>
      </c>
      <c r="E1318" s="8" t="s">
        <v>7770</v>
      </c>
    </row>
    <row r="1319" spans="1:5" ht="15" customHeight="1" x14ac:dyDescent="0.3">
      <c r="A1319" s="10" t="s">
        <v>1355</v>
      </c>
      <c r="B1319" s="10" t="s">
        <v>3690</v>
      </c>
      <c r="C1319" s="8" t="s">
        <v>5910</v>
      </c>
      <c r="D1319" s="8" t="s">
        <v>7413</v>
      </c>
      <c r="E1319" s="8" t="s">
        <v>7739</v>
      </c>
    </row>
    <row r="1320" spans="1:5" ht="15" customHeight="1" x14ac:dyDescent="0.3">
      <c r="A1320" s="10" t="s">
        <v>1356</v>
      </c>
      <c r="B1320" s="10" t="s">
        <v>3691</v>
      </c>
      <c r="C1320" s="8" t="s">
        <v>5911</v>
      </c>
      <c r="D1320" s="8" t="s">
        <v>7000</v>
      </c>
      <c r="E1320" s="8" t="s">
        <v>7767</v>
      </c>
    </row>
    <row r="1321" spans="1:5" ht="15" customHeight="1" x14ac:dyDescent="0.3">
      <c r="A1321" s="10" t="s">
        <v>1357</v>
      </c>
      <c r="B1321" s="10" t="s">
        <v>3692</v>
      </c>
      <c r="C1321" s="8" t="s">
        <v>5912</v>
      </c>
      <c r="D1321" s="8" t="s">
        <v>6715</v>
      </c>
      <c r="E1321" s="8" t="s">
        <v>7739</v>
      </c>
    </row>
    <row r="1322" spans="1:5" ht="15" customHeight="1" x14ac:dyDescent="0.3">
      <c r="A1322" s="10" t="s">
        <v>1358</v>
      </c>
      <c r="B1322" s="10" t="s">
        <v>3693</v>
      </c>
      <c r="C1322" s="8" t="s">
        <v>5913</v>
      </c>
      <c r="D1322" s="8" t="s">
        <v>6771</v>
      </c>
      <c r="E1322" s="8" t="s">
        <v>7785</v>
      </c>
    </row>
    <row r="1323" spans="1:5" ht="15" customHeight="1" x14ac:dyDescent="0.3">
      <c r="A1323" s="10" t="s">
        <v>1359</v>
      </c>
      <c r="B1323" s="10" t="s">
        <v>3694</v>
      </c>
      <c r="C1323" s="8" t="s">
        <v>5914</v>
      </c>
      <c r="D1323" s="8" t="s">
        <v>7414</v>
      </c>
      <c r="E1323" s="8" t="s">
        <v>7739</v>
      </c>
    </row>
    <row r="1324" spans="1:5" ht="15" customHeight="1" x14ac:dyDescent="0.3">
      <c r="A1324" s="10" t="s">
        <v>1360</v>
      </c>
      <c r="B1324" s="10" t="s">
        <v>3695</v>
      </c>
      <c r="C1324" s="8" t="s">
        <v>5915</v>
      </c>
      <c r="D1324" s="8" t="s">
        <v>7415</v>
      </c>
      <c r="E1324" s="8" t="s">
        <v>7739</v>
      </c>
    </row>
    <row r="1325" spans="1:5" ht="15" customHeight="1" x14ac:dyDescent="0.3">
      <c r="A1325" s="10" t="s">
        <v>1361</v>
      </c>
      <c r="B1325" s="10" t="s">
        <v>3696</v>
      </c>
      <c r="C1325" s="8" t="s">
        <v>5916</v>
      </c>
      <c r="D1325" s="8" t="s">
        <v>7416</v>
      </c>
      <c r="E1325" s="8" t="s">
        <v>7739</v>
      </c>
    </row>
    <row r="1326" spans="1:5" ht="15" customHeight="1" x14ac:dyDescent="0.3">
      <c r="A1326" s="10" t="s">
        <v>1362</v>
      </c>
      <c r="B1326" s="10" t="s">
        <v>3697</v>
      </c>
      <c r="C1326" s="8" t="s">
        <v>5917</v>
      </c>
      <c r="D1326" s="8" t="s">
        <v>6770</v>
      </c>
      <c r="E1326" s="8" t="s">
        <v>7739</v>
      </c>
    </row>
    <row r="1327" spans="1:5" ht="15" customHeight="1" x14ac:dyDescent="0.3">
      <c r="A1327" s="10" t="s">
        <v>1363</v>
      </c>
      <c r="B1327" s="10" t="s">
        <v>3698</v>
      </c>
      <c r="C1327" s="8" t="s">
        <v>5918</v>
      </c>
      <c r="D1327" s="8" t="s">
        <v>7417</v>
      </c>
      <c r="E1327" s="8" t="s">
        <v>7745</v>
      </c>
    </row>
    <row r="1328" spans="1:5" ht="15" customHeight="1" x14ac:dyDescent="0.3">
      <c r="A1328" s="10" t="s">
        <v>1364</v>
      </c>
      <c r="B1328" s="10" t="s">
        <v>3699</v>
      </c>
      <c r="C1328" s="8" t="s">
        <v>5919</v>
      </c>
      <c r="D1328" s="8" t="s">
        <v>7041</v>
      </c>
      <c r="E1328" s="8" t="s">
        <v>7739</v>
      </c>
    </row>
    <row r="1329" spans="1:5" ht="15" customHeight="1" x14ac:dyDescent="0.3">
      <c r="A1329" s="10" t="s">
        <v>1365</v>
      </c>
      <c r="B1329" s="10" t="s">
        <v>3700</v>
      </c>
      <c r="C1329" s="8" t="s">
        <v>5920</v>
      </c>
      <c r="D1329" s="8" t="s">
        <v>6871</v>
      </c>
      <c r="E1329" s="8" t="s">
        <v>7741</v>
      </c>
    </row>
    <row r="1330" spans="1:5" ht="15" customHeight="1" x14ac:dyDescent="0.3">
      <c r="A1330" s="10" t="s">
        <v>1366</v>
      </c>
      <c r="B1330" s="10" t="s">
        <v>3701</v>
      </c>
      <c r="C1330" s="8" t="s">
        <v>5921</v>
      </c>
      <c r="D1330" s="8" t="s">
        <v>7418</v>
      </c>
      <c r="E1330" s="8" t="s">
        <v>7762</v>
      </c>
    </row>
    <row r="1331" spans="1:5" ht="15" customHeight="1" x14ac:dyDescent="0.3">
      <c r="A1331" s="10" t="s">
        <v>1367</v>
      </c>
      <c r="B1331" s="10" t="s">
        <v>3702</v>
      </c>
      <c r="C1331" s="8" t="s">
        <v>5922</v>
      </c>
      <c r="D1331" s="8" t="s">
        <v>6759</v>
      </c>
      <c r="E1331" s="8" t="s">
        <v>7739</v>
      </c>
    </row>
    <row r="1332" spans="1:5" ht="15" customHeight="1" x14ac:dyDescent="0.3">
      <c r="A1332" s="10" t="s">
        <v>1368</v>
      </c>
      <c r="B1332" s="10" t="s">
        <v>3703</v>
      </c>
      <c r="C1332" s="8" t="s">
        <v>5923</v>
      </c>
      <c r="D1332" s="8" t="s">
        <v>7046</v>
      </c>
      <c r="E1332" s="8" t="s">
        <v>7744</v>
      </c>
    </row>
    <row r="1333" spans="1:5" ht="15" customHeight="1" x14ac:dyDescent="0.3">
      <c r="A1333" s="10" t="s">
        <v>1369</v>
      </c>
      <c r="B1333" s="10" t="s">
        <v>3704</v>
      </c>
      <c r="C1333" s="8" t="s">
        <v>5924</v>
      </c>
      <c r="D1333" s="8" t="s">
        <v>7085</v>
      </c>
      <c r="E1333" s="8" t="s">
        <v>7768</v>
      </c>
    </row>
    <row r="1334" spans="1:5" ht="15" customHeight="1" x14ac:dyDescent="0.3">
      <c r="A1334" s="10" t="s">
        <v>1370</v>
      </c>
      <c r="B1334" s="10" t="s">
        <v>3705</v>
      </c>
      <c r="C1334" s="8" t="s">
        <v>5925</v>
      </c>
      <c r="D1334" s="8" t="s">
        <v>7419</v>
      </c>
      <c r="E1334" s="8" t="s">
        <v>7739</v>
      </c>
    </row>
    <row r="1335" spans="1:5" ht="15" customHeight="1" x14ac:dyDescent="0.3">
      <c r="A1335" s="10" t="s">
        <v>1371</v>
      </c>
      <c r="B1335" s="10" t="s">
        <v>3706</v>
      </c>
      <c r="C1335" s="8" t="s">
        <v>5926</v>
      </c>
      <c r="D1335" s="8" t="s">
        <v>7420</v>
      </c>
      <c r="E1335" s="8" t="s">
        <v>7739</v>
      </c>
    </row>
    <row r="1336" spans="1:5" ht="15" customHeight="1" x14ac:dyDescent="0.3">
      <c r="A1336" s="10" t="s">
        <v>1372</v>
      </c>
      <c r="B1336" s="10" t="s">
        <v>3707</v>
      </c>
      <c r="C1336" s="8" t="s">
        <v>5927</v>
      </c>
      <c r="D1336" s="8" t="s">
        <v>7421</v>
      </c>
      <c r="E1336" s="8" t="s">
        <v>7739</v>
      </c>
    </row>
    <row r="1337" spans="1:5" ht="15" customHeight="1" x14ac:dyDescent="0.3">
      <c r="A1337" s="10" t="s">
        <v>1373</v>
      </c>
      <c r="B1337" s="10" t="s">
        <v>3708</v>
      </c>
      <c r="C1337" s="8" t="s">
        <v>4713</v>
      </c>
      <c r="D1337" s="8" t="s">
        <v>7085</v>
      </c>
      <c r="E1337" s="8" t="s">
        <v>7777</v>
      </c>
    </row>
    <row r="1338" spans="1:5" ht="15" customHeight="1" x14ac:dyDescent="0.3">
      <c r="A1338" s="10" t="s">
        <v>1374</v>
      </c>
      <c r="B1338" s="10" t="s">
        <v>3709</v>
      </c>
      <c r="C1338" s="8" t="s">
        <v>5928</v>
      </c>
      <c r="D1338" s="8" t="s">
        <v>6801</v>
      </c>
      <c r="E1338" s="8" t="s">
        <v>7762</v>
      </c>
    </row>
    <row r="1339" spans="1:5" ht="15" customHeight="1" x14ac:dyDescent="0.3">
      <c r="A1339" s="10" t="s">
        <v>1375</v>
      </c>
      <c r="B1339" s="10" t="s">
        <v>3710</v>
      </c>
      <c r="C1339" s="8" t="s">
        <v>4774</v>
      </c>
      <c r="D1339" s="8" t="s">
        <v>7422</v>
      </c>
      <c r="E1339" s="8" t="s">
        <v>7739</v>
      </c>
    </row>
    <row r="1340" spans="1:5" ht="15" customHeight="1" x14ac:dyDescent="0.3">
      <c r="A1340" s="10" t="s">
        <v>1376</v>
      </c>
      <c r="B1340" s="10" t="s">
        <v>3711</v>
      </c>
      <c r="C1340" s="8" t="s">
        <v>5929</v>
      </c>
      <c r="D1340" s="8" t="s">
        <v>6840</v>
      </c>
      <c r="E1340" s="8" t="s">
        <v>7739</v>
      </c>
    </row>
    <row r="1341" spans="1:5" ht="15" customHeight="1" x14ac:dyDescent="0.3">
      <c r="A1341" s="10" t="s">
        <v>1377</v>
      </c>
      <c r="B1341" s="10" t="s">
        <v>3712</v>
      </c>
      <c r="C1341" s="8" t="s">
        <v>5930</v>
      </c>
      <c r="D1341" s="8" t="s">
        <v>7423</v>
      </c>
      <c r="E1341" s="8" t="s">
        <v>7767</v>
      </c>
    </row>
    <row r="1342" spans="1:5" ht="15" customHeight="1" x14ac:dyDescent="0.3">
      <c r="A1342" s="10" t="s">
        <v>1378</v>
      </c>
      <c r="B1342" s="10" t="s">
        <v>3713</v>
      </c>
      <c r="C1342" s="8" t="s">
        <v>5931</v>
      </c>
      <c r="D1342" s="8" t="s">
        <v>7045</v>
      </c>
      <c r="E1342" s="8" t="s">
        <v>7752</v>
      </c>
    </row>
    <row r="1343" spans="1:5" ht="15" customHeight="1" x14ac:dyDescent="0.3">
      <c r="A1343" s="10" t="s">
        <v>1379</v>
      </c>
      <c r="B1343" s="10" t="s">
        <v>3714</v>
      </c>
      <c r="C1343" s="8" t="s">
        <v>5932</v>
      </c>
      <c r="D1343" s="8" t="s">
        <v>7424</v>
      </c>
      <c r="E1343" s="8" t="s">
        <v>7739</v>
      </c>
    </row>
    <row r="1344" spans="1:5" ht="15" customHeight="1" x14ac:dyDescent="0.3">
      <c r="A1344" s="10" t="s">
        <v>1380</v>
      </c>
      <c r="B1344" s="10" t="s">
        <v>3715</v>
      </c>
      <c r="C1344" s="8" t="s">
        <v>5933</v>
      </c>
      <c r="D1344" s="8" t="s">
        <v>7425</v>
      </c>
      <c r="E1344" s="8" t="s">
        <v>7739</v>
      </c>
    </row>
    <row r="1345" spans="1:5" ht="15" customHeight="1" x14ac:dyDescent="0.3">
      <c r="A1345" s="10" t="s">
        <v>1381</v>
      </c>
      <c r="B1345" s="10" t="s">
        <v>3716</v>
      </c>
      <c r="C1345" s="8" t="s">
        <v>5934</v>
      </c>
      <c r="D1345" s="8" t="s">
        <v>7001</v>
      </c>
      <c r="E1345" s="8" t="s">
        <v>7739</v>
      </c>
    </row>
    <row r="1346" spans="1:5" ht="15" customHeight="1" x14ac:dyDescent="0.3">
      <c r="A1346" s="10" t="s">
        <v>1382</v>
      </c>
      <c r="B1346" s="10" t="s">
        <v>3717</v>
      </c>
      <c r="C1346" s="8" t="s">
        <v>5935</v>
      </c>
      <c r="D1346" s="8" t="s">
        <v>6797</v>
      </c>
      <c r="E1346" s="8" t="s">
        <v>7739</v>
      </c>
    </row>
    <row r="1347" spans="1:5" ht="15" customHeight="1" x14ac:dyDescent="0.3">
      <c r="A1347" s="10" t="s">
        <v>1383</v>
      </c>
      <c r="B1347" s="10" t="s">
        <v>3718</v>
      </c>
      <c r="C1347" s="8" t="s">
        <v>5936</v>
      </c>
      <c r="D1347" s="8" t="s">
        <v>7119</v>
      </c>
      <c r="E1347" s="8" t="s">
        <v>7739</v>
      </c>
    </row>
    <row r="1348" spans="1:5" ht="15" customHeight="1" x14ac:dyDescent="0.3">
      <c r="A1348" s="10" t="s">
        <v>1384</v>
      </c>
      <c r="B1348" s="10" t="s">
        <v>3719</v>
      </c>
      <c r="C1348" s="8" t="s">
        <v>5937</v>
      </c>
      <c r="D1348" s="8" t="s">
        <v>6860</v>
      </c>
      <c r="E1348" s="8" t="s">
        <v>7739</v>
      </c>
    </row>
    <row r="1349" spans="1:5" ht="15" customHeight="1" x14ac:dyDescent="0.3">
      <c r="A1349" s="10" t="s">
        <v>1385</v>
      </c>
      <c r="B1349" s="10" t="s">
        <v>3720</v>
      </c>
      <c r="C1349" s="8" t="s">
        <v>5938</v>
      </c>
      <c r="D1349" s="8" t="s">
        <v>6712</v>
      </c>
      <c r="E1349" s="8" t="s">
        <v>7747</v>
      </c>
    </row>
    <row r="1350" spans="1:5" ht="15" customHeight="1" x14ac:dyDescent="0.3">
      <c r="A1350" s="10" t="s">
        <v>1386</v>
      </c>
      <c r="B1350" s="10" t="s">
        <v>3721</v>
      </c>
      <c r="C1350" s="8" t="s">
        <v>5939</v>
      </c>
      <c r="D1350" s="8" t="s">
        <v>7225</v>
      </c>
      <c r="E1350" s="8" t="s">
        <v>7739</v>
      </c>
    </row>
    <row r="1351" spans="1:5" ht="15" customHeight="1" x14ac:dyDescent="0.3">
      <c r="A1351" s="10" t="s">
        <v>1387</v>
      </c>
      <c r="B1351" s="10" t="s">
        <v>3722</v>
      </c>
      <c r="C1351" s="8" t="s">
        <v>5940</v>
      </c>
      <c r="D1351" s="8" t="s">
        <v>6750</v>
      </c>
      <c r="E1351" s="8" t="s">
        <v>7779</v>
      </c>
    </row>
    <row r="1352" spans="1:5" ht="15" customHeight="1" x14ac:dyDescent="0.3">
      <c r="A1352" s="10" t="s">
        <v>1388</v>
      </c>
      <c r="B1352" s="10" t="s">
        <v>3723</v>
      </c>
      <c r="C1352" s="8" t="s">
        <v>5002</v>
      </c>
      <c r="D1352" s="8" t="s">
        <v>7426</v>
      </c>
      <c r="E1352" s="8" t="s">
        <v>7739</v>
      </c>
    </row>
    <row r="1353" spans="1:5" ht="15" customHeight="1" x14ac:dyDescent="0.3">
      <c r="A1353" s="10" t="s">
        <v>1389</v>
      </c>
      <c r="B1353" s="10" t="s">
        <v>3724</v>
      </c>
      <c r="C1353" s="8" t="s">
        <v>5941</v>
      </c>
      <c r="D1353" s="8" t="s">
        <v>6835</v>
      </c>
      <c r="E1353" s="8" t="s">
        <v>7750</v>
      </c>
    </row>
    <row r="1354" spans="1:5" ht="15" customHeight="1" x14ac:dyDescent="0.3">
      <c r="A1354" s="10" t="s">
        <v>1390</v>
      </c>
      <c r="B1354" s="10" t="s">
        <v>3725</v>
      </c>
      <c r="C1354" s="8" t="s">
        <v>5942</v>
      </c>
      <c r="D1354" s="8" t="s">
        <v>7427</v>
      </c>
      <c r="E1354" s="8" t="s">
        <v>7739</v>
      </c>
    </row>
    <row r="1355" spans="1:5" ht="15" customHeight="1" x14ac:dyDescent="0.3">
      <c r="A1355" s="10" t="s">
        <v>1391</v>
      </c>
      <c r="B1355" s="10" t="s">
        <v>3726</v>
      </c>
      <c r="C1355" s="8" t="s">
        <v>5046</v>
      </c>
      <c r="D1355" s="8" t="s">
        <v>6862</v>
      </c>
      <c r="E1355" s="8" t="s">
        <v>7747</v>
      </c>
    </row>
    <row r="1356" spans="1:5" ht="15" customHeight="1" x14ac:dyDescent="0.3">
      <c r="A1356" s="10" t="s">
        <v>1392</v>
      </c>
      <c r="B1356" s="10" t="s">
        <v>3727</v>
      </c>
      <c r="C1356" s="8" t="s">
        <v>5789</v>
      </c>
      <c r="D1356" s="8" t="s">
        <v>7007</v>
      </c>
      <c r="E1356" s="8" t="s">
        <v>7805</v>
      </c>
    </row>
    <row r="1357" spans="1:5" ht="15" customHeight="1" x14ac:dyDescent="0.3">
      <c r="A1357" s="10" t="s">
        <v>1393</v>
      </c>
      <c r="B1357" s="10" t="s">
        <v>3728</v>
      </c>
      <c r="C1357" s="8" t="s">
        <v>5943</v>
      </c>
      <c r="D1357" s="8" t="s">
        <v>7212</v>
      </c>
      <c r="E1357" s="8" t="s">
        <v>7757</v>
      </c>
    </row>
    <row r="1358" spans="1:5" ht="15" customHeight="1" x14ac:dyDescent="0.3">
      <c r="A1358" s="10" t="s">
        <v>1394</v>
      </c>
      <c r="B1358" s="10" t="s">
        <v>3729</v>
      </c>
      <c r="C1358" s="8" t="s">
        <v>5944</v>
      </c>
      <c r="D1358" s="8" t="s">
        <v>7428</v>
      </c>
      <c r="E1358" s="8" t="s">
        <v>7767</v>
      </c>
    </row>
    <row r="1359" spans="1:5" ht="15" customHeight="1" x14ac:dyDescent="0.3">
      <c r="A1359" s="10" t="s">
        <v>1395</v>
      </c>
      <c r="B1359" s="10" t="s">
        <v>3730</v>
      </c>
      <c r="C1359" s="8" t="s">
        <v>5945</v>
      </c>
      <c r="D1359" s="8" t="s">
        <v>7104</v>
      </c>
      <c r="E1359" s="8" t="s">
        <v>7739</v>
      </c>
    </row>
    <row r="1360" spans="1:5" ht="15" customHeight="1" x14ac:dyDescent="0.3">
      <c r="A1360" s="10" t="s">
        <v>1396</v>
      </c>
      <c r="B1360" s="10" t="s">
        <v>3731</v>
      </c>
      <c r="C1360" s="8" t="s">
        <v>5946</v>
      </c>
      <c r="D1360" s="8" t="s">
        <v>7417</v>
      </c>
      <c r="E1360" s="8" t="s">
        <v>7739</v>
      </c>
    </row>
    <row r="1361" spans="1:5" ht="15" customHeight="1" x14ac:dyDescent="0.3">
      <c r="A1361" s="10" t="s">
        <v>1397</v>
      </c>
      <c r="B1361" s="10" t="s">
        <v>3732</v>
      </c>
      <c r="C1361" s="8" t="s">
        <v>4840</v>
      </c>
      <c r="D1361" s="8" t="s">
        <v>7429</v>
      </c>
      <c r="E1361" s="8" t="s">
        <v>7781</v>
      </c>
    </row>
    <row r="1362" spans="1:5" ht="15" customHeight="1" x14ac:dyDescent="0.3">
      <c r="A1362" s="10" t="s">
        <v>1398</v>
      </c>
      <c r="B1362" s="10" t="s">
        <v>3733</v>
      </c>
      <c r="C1362" s="8" t="s">
        <v>5947</v>
      </c>
      <c r="D1362" s="8" t="s">
        <v>7430</v>
      </c>
      <c r="E1362" s="8" t="s">
        <v>7739</v>
      </c>
    </row>
    <row r="1363" spans="1:5" ht="15" customHeight="1" x14ac:dyDescent="0.3">
      <c r="A1363" s="10" t="s">
        <v>1399</v>
      </c>
      <c r="B1363" s="10" t="s">
        <v>3734</v>
      </c>
      <c r="C1363" s="8" t="s">
        <v>5948</v>
      </c>
      <c r="D1363" s="8" t="s">
        <v>7431</v>
      </c>
      <c r="E1363" s="8" t="s">
        <v>7739</v>
      </c>
    </row>
    <row r="1364" spans="1:5" ht="15" customHeight="1" x14ac:dyDescent="0.3">
      <c r="A1364" s="10" t="s">
        <v>1400</v>
      </c>
      <c r="B1364" s="10" t="s">
        <v>3735</v>
      </c>
      <c r="C1364" s="8" t="s">
        <v>5471</v>
      </c>
      <c r="D1364" s="8" t="s">
        <v>6720</v>
      </c>
      <c r="E1364" s="8" t="s">
        <v>7767</v>
      </c>
    </row>
    <row r="1365" spans="1:5" ht="15" customHeight="1" x14ac:dyDescent="0.3">
      <c r="A1365" s="10" t="s">
        <v>1401</v>
      </c>
      <c r="B1365" s="10" t="s">
        <v>3736</v>
      </c>
      <c r="C1365" s="8" t="s">
        <v>5949</v>
      </c>
      <c r="D1365" s="8" t="s">
        <v>7432</v>
      </c>
      <c r="E1365" s="8" t="s">
        <v>7739</v>
      </c>
    </row>
    <row r="1366" spans="1:5" ht="15" customHeight="1" x14ac:dyDescent="0.3">
      <c r="A1366" s="10" t="s">
        <v>1402</v>
      </c>
      <c r="B1366" s="10" t="s">
        <v>3737</v>
      </c>
      <c r="C1366" s="8" t="s">
        <v>5950</v>
      </c>
      <c r="D1366" s="8" t="s">
        <v>6734</v>
      </c>
      <c r="E1366" s="8" t="s">
        <v>7739</v>
      </c>
    </row>
    <row r="1367" spans="1:5" ht="15" customHeight="1" x14ac:dyDescent="0.3">
      <c r="A1367" s="10" t="s">
        <v>1403</v>
      </c>
      <c r="B1367" s="10" t="s">
        <v>3738</v>
      </c>
      <c r="C1367" s="8" t="s">
        <v>5951</v>
      </c>
      <c r="D1367" s="8" t="s">
        <v>7433</v>
      </c>
      <c r="E1367" s="8" t="s">
        <v>7739</v>
      </c>
    </row>
    <row r="1368" spans="1:5" ht="15" customHeight="1" x14ac:dyDescent="0.3">
      <c r="A1368" s="10" t="s">
        <v>1404</v>
      </c>
      <c r="B1368" s="10" t="s">
        <v>3739</v>
      </c>
      <c r="C1368" s="8" t="s">
        <v>5952</v>
      </c>
      <c r="D1368" s="8" t="s">
        <v>7434</v>
      </c>
      <c r="E1368" s="8" t="s">
        <v>7770</v>
      </c>
    </row>
    <row r="1369" spans="1:5" ht="15" customHeight="1" x14ac:dyDescent="0.3">
      <c r="A1369" s="10" t="s">
        <v>1405</v>
      </c>
      <c r="B1369" s="10" t="s">
        <v>3740</v>
      </c>
      <c r="C1369" s="8" t="s">
        <v>5953</v>
      </c>
      <c r="D1369" s="8" t="s">
        <v>6797</v>
      </c>
      <c r="E1369" s="8" t="s">
        <v>7739</v>
      </c>
    </row>
    <row r="1370" spans="1:5" ht="15" customHeight="1" x14ac:dyDescent="0.3">
      <c r="A1370" s="10" t="s">
        <v>1406</v>
      </c>
      <c r="B1370" s="10" t="s">
        <v>3741</v>
      </c>
      <c r="C1370" s="8" t="s">
        <v>5954</v>
      </c>
      <c r="D1370" s="8" t="s">
        <v>7435</v>
      </c>
      <c r="E1370" s="8" t="s">
        <v>7739</v>
      </c>
    </row>
    <row r="1371" spans="1:5" ht="15" customHeight="1" x14ac:dyDescent="0.3">
      <c r="A1371" s="10" t="s">
        <v>1407</v>
      </c>
      <c r="B1371" s="10" t="s">
        <v>3742</v>
      </c>
      <c r="C1371" s="8" t="s">
        <v>5955</v>
      </c>
      <c r="D1371" s="8" t="s">
        <v>6832</v>
      </c>
      <c r="E1371" s="8" t="s">
        <v>7767</v>
      </c>
    </row>
    <row r="1372" spans="1:5" ht="15" customHeight="1" x14ac:dyDescent="0.3">
      <c r="A1372" s="10" t="s">
        <v>1408</v>
      </c>
      <c r="B1372" s="10" t="s">
        <v>3743</v>
      </c>
      <c r="C1372" s="8" t="s">
        <v>5956</v>
      </c>
      <c r="D1372" s="8" t="s">
        <v>6763</v>
      </c>
      <c r="E1372" s="8" t="s">
        <v>7753</v>
      </c>
    </row>
    <row r="1373" spans="1:5" ht="15" customHeight="1" x14ac:dyDescent="0.3">
      <c r="A1373" s="10" t="s">
        <v>1409</v>
      </c>
      <c r="B1373" s="10" t="s">
        <v>3744</v>
      </c>
      <c r="C1373" s="8" t="s">
        <v>5957</v>
      </c>
      <c r="D1373" s="8" t="s">
        <v>7436</v>
      </c>
      <c r="E1373" s="8" t="s">
        <v>7770</v>
      </c>
    </row>
    <row r="1374" spans="1:5" ht="15" customHeight="1" x14ac:dyDescent="0.3">
      <c r="A1374" s="10" t="s">
        <v>1410</v>
      </c>
      <c r="B1374" s="10" t="s">
        <v>3745</v>
      </c>
      <c r="C1374" s="8" t="s">
        <v>4885</v>
      </c>
      <c r="D1374" s="8" t="s">
        <v>7437</v>
      </c>
      <c r="E1374" s="8" t="s">
        <v>7739</v>
      </c>
    </row>
    <row r="1375" spans="1:5" ht="15" customHeight="1" x14ac:dyDescent="0.3">
      <c r="A1375" s="10" t="s">
        <v>1411</v>
      </c>
      <c r="B1375" s="10" t="s">
        <v>3746</v>
      </c>
      <c r="C1375" s="8" t="s">
        <v>5958</v>
      </c>
      <c r="D1375" s="8" t="s">
        <v>7438</v>
      </c>
      <c r="E1375" s="8" t="s">
        <v>7739</v>
      </c>
    </row>
    <row r="1376" spans="1:5" ht="15" customHeight="1" x14ac:dyDescent="0.3">
      <c r="A1376" s="10" t="s">
        <v>1412</v>
      </c>
      <c r="B1376" s="10" t="s">
        <v>3747</v>
      </c>
      <c r="C1376" s="8" t="s">
        <v>5231</v>
      </c>
      <c r="D1376" s="8" t="s">
        <v>7192</v>
      </c>
      <c r="E1376" s="8" t="s">
        <v>7752</v>
      </c>
    </row>
    <row r="1377" spans="1:5" ht="15" customHeight="1" x14ac:dyDescent="0.3">
      <c r="A1377" s="10" t="s">
        <v>1413</v>
      </c>
      <c r="B1377" s="10" t="s">
        <v>3748</v>
      </c>
      <c r="C1377" s="8" t="s">
        <v>5959</v>
      </c>
      <c r="D1377" s="8" t="s">
        <v>6812</v>
      </c>
      <c r="E1377" s="8" t="s">
        <v>7762</v>
      </c>
    </row>
    <row r="1378" spans="1:5" ht="15" customHeight="1" x14ac:dyDescent="0.3">
      <c r="A1378" s="10" t="s">
        <v>1414</v>
      </c>
      <c r="B1378" s="10" t="s">
        <v>3749</v>
      </c>
      <c r="C1378" s="8" t="s">
        <v>5960</v>
      </c>
      <c r="D1378" s="8" t="s">
        <v>6884</v>
      </c>
      <c r="E1378" s="8" t="s">
        <v>7739</v>
      </c>
    </row>
    <row r="1379" spans="1:5" ht="15" customHeight="1" x14ac:dyDescent="0.3">
      <c r="A1379" s="10" t="s">
        <v>1415</v>
      </c>
      <c r="B1379" s="10" t="s">
        <v>3750</v>
      </c>
      <c r="C1379" s="8" t="s">
        <v>5961</v>
      </c>
      <c r="D1379" s="8" t="s">
        <v>7018</v>
      </c>
      <c r="E1379" s="8" t="s">
        <v>7747</v>
      </c>
    </row>
    <row r="1380" spans="1:5" ht="15" customHeight="1" x14ac:dyDescent="0.3">
      <c r="A1380" s="10" t="s">
        <v>1416</v>
      </c>
      <c r="B1380" s="10" t="s">
        <v>3751</v>
      </c>
      <c r="C1380" s="8" t="s">
        <v>5962</v>
      </c>
      <c r="D1380" s="8" t="s">
        <v>6771</v>
      </c>
      <c r="E1380" s="8" t="s">
        <v>7739</v>
      </c>
    </row>
    <row r="1381" spans="1:5" ht="15" customHeight="1" x14ac:dyDescent="0.3">
      <c r="A1381" s="10" t="s">
        <v>1417</v>
      </c>
      <c r="B1381" s="10" t="s">
        <v>3752</v>
      </c>
      <c r="C1381" s="8" t="s">
        <v>5963</v>
      </c>
      <c r="D1381" s="8" t="s">
        <v>6878</v>
      </c>
      <c r="E1381" s="8" t="s">
        <v>7739</v>
      </c>
    </row>
    <row r="1382" spans="1:5" ht="15" customHeight="1" x14ac:dyDescent="0.3">
      <c r="A1382" s="10" t="s">
        <v>1418</v>
      </c>
      <c r="B1382" s="10" t="s">
        <v>3753</v>
      </c>
      <c r="C1382" s="8" t="s">
        <v>5964</v>
      </c>
      <c r="D1382" s="8" t="s">
        <v>6886</v>
      </c>
      <c r="E1382" s="8" t="s">
        <v>7772</v>
      </c>
    </row>
    <row r="1383" spans="1:5" ht="15" customHeight="1" x14ac:dyDescent="0.3">
      <c r="A1383" s="10" t="s">
        <v>1419</v>
      </c>
      <c r="B1383" s="10" t="s">
        <v>3754</v>
      </c>
      <c r="C1383" s="8" t="s">
        <v>5965</v>
      </c>
      <c r="D1383" s="8" t="s">
        <v>6767</v>
      </c>
      <c r="E1383" s="8" t="s">
        <v>7739</v>
      </c>
    </row>
    <row r="1384" spans="1:5" ht="15" customHeight="1" x14ac:dyDescent="0.3">
      <c r="A1384" s="10" t="s">
        <v>1420</v>
      </c>
      <c r="B1384" s="10" t="s">
        <v>3755</v>
      </c>
      <c r="C1384" s="8" t="s">
        <v>5314</v>
      </c>
      <c r="D1384" s="8" t="s">
        <v>6754</v>
      </c>
      <c r="E1384" s="8" t="s">
        <v>7762</v>
      </c>
    </row>
    <row r="1385" spans="1:5" ht="15" customHeight="1" x14ac:dyDescent="0.3">
      <c r="A1385" s="10" t="s">
        <v>1421</v>
      </c>
      <c r="B1385" s="10" t="s">
        <v>3756</v>
      </c>
      <c r="C1385" s="8" t="s">
        <v>5966</v>
      </c>
      <c r="D1385" s="8" t="s">
        <v>7439</v>
      </c>
      <c r="E1385" s="8" t="s">
        <v>7739</v>
      </c>
    </row>
    <row r="1386" spans="1:5" ht="15" customHeight="1" x14ac:dyDescent="0.3">
      <c r="A1386" s="10" t="s">
        <v>1422</v>
      </c>
      <c r="B1386" s="10" t="s">
        <v>3757</v>
      </c>
      <c r="C1386" s="8" t="s">
        <v>4982</v>
      </c>
      <c r="D1386" s="8" t="s">
        <v>7417</v>
      </c>
      <c r="E1386" s="8" t="s">
        <v>7756</v>
      </c>
    </row>
    <row r="1387" spans="1:5" ht="15" customHeight="1" x14ac:dyDescent="0.3">
      <c r="A1387" s="10" t="s">
        <v>1423</v>
      </c>
      <c r="B1387" s="10" t="s">
        <v>3758</v>
      </c>
      <c r="C1387" s="8" t="s">
        <v>5967</v>
      </c>
      <c r="D1387" s="8" t="s">
        <v>7440</v>
      </c>
      <c r="E1387" s="8" t="s">
        <v>7739</v>
      </c>
    </row>
    <row r="1388" spans="1:5" ht="15" customHeight="1" x14ac:dyDescent="0.3">
      <c r="A1388" s="10" t="s">
        <v>1424</v>
      </c>
      <c r="B1388" s="10" t="s">
        <v>3759</v>
      </c>
      <c r="C1388" s="8" t="s">
        <v>5631</v>
      </c>
      <c r="D1388" s="8" t="s">
        <v>7104</v>
      </c>
      <c r="E1388" s="8" t="s">
        <v>7768</v>
      </c>
    </row>
    <row r="1389" spans="1:5" ht="15" customHeight="1" x14ac:dyDescent="0.3">
      <c r="A1389" s="10" t="s">
        <v>1425</v>
      </c>
      <c r="B1389" s="10" t="s">
        <v>3760</v>
      </c>
      <c r="C1389" s="8" t="s">
        <v>5968</v>
      </c>
      <c r="D1389" s="8" t="s">
        <v>7441</v>
      </c>
      <c r="E1389" s="8" t="s">
        <v>7777</v>
      </c>
    </row>
    <row r="1390" spans="1:5" ht="15" customHeight="1" x14ac:dyDescent="0.3">
      <c r="A1390" s="10" t="s">
        <v>1426</v>
      </c>
      <c r="B1390" s="10" t="s">
        <v>3761</v>
      </c>
      <c r="C1390" s="8" t="s">
        <v>5969</v>
      </c>
      <c r="D1390" s="8" t="s">
        <v>6723</v>
      </c>
      <c r="E1390" s="8" t="s">
        <v>7739</v>
      </c>
    </row>
    <row r="1391" spans="1:5" ht="15" customHeight="1" x14ac:dyDescent="0.3">
      <c r="A1391" s="10" t="s">
        <v>1427</v>
      </c>
      <c r="B1391" s="10" t="s">
        <v>3762</v>
      </c>
      <c r="C1391" s="8" t="s">
        <v>5970</v>
      </c>
      <c r="D1391" s="8" t="s">
        <v>7028</v>
      </c>
      <c r="E1391" s="8" t="s">
        <v>7739</v>
      </c>
    </row>
    <row r="1392" spans="1:5" ht="15" customHeight="1" x14ac:dyDescent="0.3">
      <c r="A1392" s="10" t="s">
        <v>1428</v>
      </c>
      <c r="B1392" s="10" t="s">
        <v>3763</v>
      </c>
      <c r="C1392" s="8" t="s">
        <v>5139</v>
      </c>
      <c r="D1392" s="8" t="s">
        <v>7057</v>
      </c>
      <c r="E1392" s="8" t="s">
        <v>7768</v>
      </c>
    </row>
    <row r="1393" spans="1:5" ht="15" customHeight="1" x14ac:dyDescent="0.3">
      <c r="A1393" s="10" t="s">
        <v>1429</v>
      </c>
      <c r="B1393" s="10" t="s">
        <v>3764</v>
      </c>
      <c r="C1393" s="8" t="s">
        <v>5971</v>
      </c>
      <c r="D1393" s="8" t="s">
        <v>6835</v>
      </c>
      <c r="E1393" s="8" t="s">
        <v>7739</v>
      </c>
    </row>
    <row r="1394" spans="1:5" ht="15" customHeight="1" x14ac:dyDescent="0.3">
      <c r="A1394" s="10" t="s">
        <v>1430</v>
      </c>
      <c r="B1394" s="10" t="s">
        <v>3765</v>
      </c>
      <c r="C1394" s="8" t="s">
        <v>5972</v>
      </c>
      <c r="D1394" s="8" t="s">
        <v>7442</v>
      </c>
      <c r="E1394" s="8" t="s">
        <v>7753</v>
      </c>
    </row>
    <row r="1395" spans="1:5" ht="15" customHeight="1" x14ac:dyDescent="0.3">
      <c r="A1395" s="10" t="s">
        <v>1431</v>
      </c>
      <c r="B1395" s="10" t="s">
        <v>3766</v>
      </c>
      <c r="C1395" s="8" t="s">
        <v>5973</v>
      </c>
      <c r="D1395" s="8" t="s">
        <v>7443</v>
      </c>
      <c r="E1395" s="8" t="s">
        <v>7760</v>
      </c>
    </row>
    <row r="1396" spans="1:5" ht="15" customHeight="1" x14ac:dyDescent="0.3">
      <c r="A1396" s="10" t="s">
        <v>1432</v>
      </c>
      <c r="B1396" s="10" t="s">
        <v>3767</v>
      </c>
      <c r="C1396" s="8" t="s">
        <v>5974</v>
      </c>
      <c r="D1396" s="8" t="s">
        <v>6797</v>
      </c>
      <c r="E1396" s="8" t="s">
        <v>7739</v>
      </c>
    </row>
    <row r="1397" spans="1:5" ht="15" customHeight="1" x14ac:dyDescent="0.3">
      <c r="A1397" s="10" t="s">
        <v>1433</v>
      </c>
      <c r="B1397" s="10" t="s">
        <v>3768</v>
      </c>
      <c r="C1397" s="8" t="s">
        <v>5975</v>
      </c>
      <c r="D1397" s="8" t="s">
        <v>6797</v>
      </c>
      <c r="E1397" s="8" t="s">
        <v>7739</v>
      </c>
    </row>
    <row r="1398" spans="1:5" ht="15" customHeight="1" x14ac:dyDescent="0.3">
      <c r="A1398" s="10" t="s">
        <v>1434</v>
      </c>
      <c r="B1398" s="10" t="s">
        <v>3769</v>
      </c>
      <c r="C1398" s="8" t="s">
        <v>5976</v>
      </c>
      <c r="D1398" s="8" t="s">
        <v>6795</v>
      </c>
      <c r="E1398" s="8" t="s">
        <v>7772</v>
      </c>
    </row>
    <row r="1399" spans="1:5" ht="15" customHeight="1" x14ac:dyDescent="0.3">
      <c r="A1399" s="10" t="s">
        <v>1435</v>
      </c>
      <c r="B1399" s="10" t="s">
        <v>3770</v>
      </c>
      <c r="C1399" s="8" t="s">
        <v>5977</v>
      </c>
      <c r="D1399" s="8" t="s">
        <v>7444</v>
      </c>
      <c r="E1399" s="8" t="s">
        <v>7739</v>
      </c>
    </row>
    <row r="1400" spans="1:5" ht="15" customHeight="1" x14ac:dyDescent="0.3">
      <c r="A1400" s="10" t="s">
        <v>1436</v>
      </c>
      <c r="B1400" s="10" t="s">
        <v>3771</v>
      </c>
      <c r="C1400" s="8" t="s">
        <v>5978</v>
      </c>
      <c r="D1400" s="8" t="s">
        <v>6903</v>
      </c>
      <c r="E1400" s="8" t="s">
        <v>7739</v>
      </c>
    </row>
    <row r="1401" spans="1:5" ht="15" customHeight="1" x14ac:dyDescent="0.3">
      <c r="A1401" s="10" t="s">
        <v>1437</v>
      </c>
      <c r="B1401" s="10" t="s">
        <v>3772</v>
      </c>
      <c r="C1401" s="8" t="s">
        <v>5979</v>
      </c>
      <c r="D1401" s="8" t="s">
        <v>7164</v>
      </c>
      <c r="E1401" s="8" t="s">
        <v>7739</v>
      </c>
    </row>
    <row r="1402" spans="1:5" ht="15" customHeight="1" x14ac:dyDescent="0.3">
      <c r="A1402" s="10" t="s">
        <v>1438</v>
      </c>
      <c r="B1402" s="10" t="s">
        <v>3773</v>
      </c>
      <c r="C1402" s="8" t="s">
        <v>5807</v>
      </c>
      <c r="D1402" s="8" t="s">
        <v>6795</v>
      </c>
      <c r="E1402" s="8" t="s">
        <v>7782</v>
      </c>
    </row>
    <row r="1403" spans="1:5" ht="15" customHeight="1" x14ac:dyDescent="0.3">
      <c r="A1403" s="10" t="s">
        <v>1439</v>
      </c>
      <c r="B1403" s="10" t="s">
        <v>3774</v>
      </c>
      <c r="C1403" s="8" t="s">
        <v>5980</v>
      </c>
      <c r="D1403" s="8" t="s">
        <v>6763</v>
      </c>
      <c r="E1403" s="8" t="s">
        <v>7739</v>
      </c>
    </row>
    <row r="1404" spans="1:5" ht="15" customHeight="1" x14ac:dyDescent="0.3">
      <c r="A1404" s="10" t="s">
        <v>1440</v>
      </c>
      <c r="B1404" s="10" t="s">
        <v>3775</v>
      </c>
      <c r="C1404" s="8" t="s">
        <v>5981</v>
      </c>
      <c r="D1404" s="8" t="s">
        <v>6712</v>
      </c>
      <c r="E1404" s="8" t="s">
        <v>7762</v>
      </c>
    </row>
    <row r="1405" spans="1:5" ht="15" customHeight="1" x14ac:dyDescent="0.3">
      <c r="A1405" s="10" t="s">
        <v>1441</v>
      </c>
      <c r="B1405" s="10" t="s">
        <v>3776</v>
      </c>
      <c r="C1405" s="8" t="s">
        <v>5982</v>
      </c>
      <c r="D1405" s="8" t="s">
        <v>6721</v>
      </c>
      <c r="E1405" s="8" t="s">
        <v>7758</v>
      </c>
    </row>
    <row r="1406" spans="1:5" ht="15" customHeight="1" x14ac:dyDescent="0.3">
      <c r="A1406" s="10" t="s">
        <v>1442</v>
      </c>
      <c r="B1406" s="10" t="s">
        <v>3777</v>
      </c>
      <c r="C1406" s="8" t="s">
        <v>5983</v>
      </c>
      <c r="D1406" s="8" t="s">
        <v>7445</v>
      </c>
      <c r="E1406" s="8" t="s">
        <v>7777</v>
      </c>
    </row>
    <row r="1407" spans="1:5" ht="15" customHeight="1" x14ac:dyDescent="0.3">
      <c r="A1407" s="10" t="s">
        <v>1443</v>
      </c>
      <c r="B1407" s="10" t="s">
        <v>3778</v>
      </c>
      <c r="C1407" s="8" t="s">
        <v>5984</v>
      </c>
      <c r="D1407" s="8" t="s">
        <v>6737</v>
      </c>
      <c r="E1407" s="8" t="s">
        <v>7739</v>
      </c>
    </row>
    <row r="1408" spans="1:5" ht="15" customHeight="1" x14ac:dyDescent="0.3">
      <c r="A1408" s="10" t="s">
        <v>1444</v>
      </c>
      <c r="B1408" s="10" t="s">
        <v>3779</v>
      </c>
      <c r="C1408" s="8" t="s">
        <v>5985</v>
      </c>
      <c r="D1408" s="8" t="s">
        <v>7164</v>
      </c>
      <c r="E1408" s="8" t="s">
        <v>7739</v>
      </c>
    </row>
    <row r="1409" spans="1:5" ht="15" customHeight="1" x14ac:dyDescent="0.3">
      <c r="A1409" s="10" t="s">
        <v>1445</v>
      </c>
      <c r="B1409" s="10" t="s">
        <v>3780</v>
      </c>
      <c r="C1409" s="8" t="s">
        <v>5986</v>
      </c>
      <c r="D1409" s="8" t="s">
        <v>6735</v>
      </c>
      <c r="E1409" s="8" t="s">
        <v>7755</v>
      </c>
    </row>
    <row r="1410" spans="1:5" ht="15" customHeight="1" x14ac:dyDescent="0.3">
      <c r="A1410" s="10" t="s">
        <v>1446</v>
      </c>
      <c r="B1410" s="10" t="s">
        <v>3781</v>
      </c>
      <c r="C1410" s="8" t="s">
        <v>5987</v>
      </c>
      <c r="D1410" s="8" t="s">
        <v>6713</v>
      </c>
      <c r="E1410" s="8" t="s">
        <v>7738</v>
      </c>
    </row>
    <row r="1411" spans="1:5" ht="15" customHeight="1" x14ac:dyDescent="0.3">
      <c r="A1411" s="10" t="s">
        <v>1447</v>
      </c>
      <c r="B1411" s="10" t="s">
        <v>3782</v>
      </c>
      <c r="C1411" s="8" t="s">
        <v>5988</v>
      </c>
      <c r="D1411" s="8" t="s">
        <v>7446</v>
      </c>
      <c r="E1411" s="8" t="s">
        <v>7739</v>
      </c>
    </row>
    <row r="1412" spans="1:5" ht="15" customHeight="1" x14ac:dyDescent="0.3">
      <c r="A1412" s="10" t="s">
        <v>1448</v>
      </c>
      <c r="B1412" s="10" t="s">
        <v>3783</v>
      </c>
      <c r="C1412" s="8" t="s">
        <v>5728</v>
      </c>
      <c r="D1412" s="8" t="s">
        <v>6794</v>
      </c>
      <c r="E1412" s="8" t="s">
        <v>7755</v>
      </c>
    </row>
    <row r="1413" spans="1:5" ht="15" customHeight="1" x14ac:dyDescent="0.3">
      <c r="A1413" s="10" t="s">
        <v>1449</v>
      </c>
      <c r="B1413" s="10" t="s">
        <v>3784</v>
      </c>
      <c r="C1413" s="8" t="s">
        <v>5989</v>
      </c>
      <c r="D1413" s="8" t="s">
        <v>6763</v>
      </c>
      <c r="E1413" s="8" t="s">
        <v>7744</v>
      </c>
    </row>
    <row r="1414" spans="1:5" ht="15" customHeight="1" x14ac:dyDescent="0.3">
      <c r="A1414" s="10" t="s">
        <v>1450</v>
      </c>
      <c r="B1414" s="10" t="s">
        <v>3785</v>
      </c>
      <c r="C1414" s="8" t="s">
        <v>5832</v>
      </c>
      <c r="D1414" s="8" t="s">
        <v>7447</v>
      </c>
      <c r="E1414" s="8" t="s">
        <v>7739</v>
      </c>
    </row>
    <row r="1415" spans="1:5" ht="15" customHeight="1" x14ac:dyDescent="0.3">
      <c r="A1415" s="10" t="s">
        <v>1451</v>
      </c>
      <c r="B1415" s="10" t="s">
        <v>3786</v>
      </c>
      <c r="C1415" s="8" t="s">
        <v>5990</v>
      </c>
      <c r="D1415" s="8" t="s">
        <v>6713</v>
      </c>
      <c r="E1415" s="8" t="s">
        <v>7739</v>
      </c>
    </row>
    <row r="1416" spans="1:5" ht="15" customHeight="1" x14ac:dyDescent="0.3">
      <c r="A1416" s="10" t="s">
        <v>1452</v>
      </c>
      <c r="B1416" s="10" t="s">
        <v>3787</v>
      </c>
      <c r="C1416" s="8" t="s">
        <v>5991</v>
      </c>
      <c r="D1416" s="8" t="s">
        <v>7448</v>
      </c>
      <c r="E1416" s="8" t="s">
        <v>7806</v>
      </c>
    </row>
    <row r="1417" spans="1:5" ht="15" customHeight="1" x14ac:dyDescent="0.3">
      <c r="A1417" s="10" t="s">
        <v>1453</v>
      </c>
      <c r="B1417" s="10" t="s">
        <v>3788</v>
      </c>
      <c r="C1417" s="8" t="s">
        <v>5992</v>
      </c>
      <c r="D1417" s="8" t="s">
        <v>6785</v>
      </c>
      <c r="E1417" s="8" t="s">
        <v>7739</v>
      </c>
    </row>
    <row r="1418" spans="1:5" ht="15" customHeight="1" x14ac:dyDescent="0.3">
      <c r="A1418" s="10" t="s">
        <v>1454</v>
      </c>
      <c r="B1418" s="10" t="s">
        <v>3789</v>
      </c>
      <c r="C1418" s="8" t="s">
        <v>5993</v>
      </c>
      <c r="D1418" s="8" t="s">
        <v>7066</v>
      </c>
      <c r="E1418" s="8" t="s">
        <v>7753</v>
      </c>
    </row>
    <row r="1419" spans="1:5" ht="15" customHeight="1" x14ac:dyDescent="0.3">
      <c r="A1419" s="10" t="s">
        <v>1455</v>
      </c>
      <c r="B1419" s="10" t="s">
        <v>3790</v>
      </c>
      <c r="C1419" s="8" t="s">
        <v>5994</v>
      </c>
      <c r="D1419" s="8" t="s">
        <v>7230</v>
      </c>
      <c r="E1419" s="8" t="s">
        <v>7739</v>
      </c>
    </row>
    <row r="1420" spans="1:5" ht="15" customHeight="1" x14ac:dyDescent="0.3">
      <c r="A1420" s="10" t="s">
        <v>1456</v>
      </c>
      <c r="B1420" s="10" t="s">
        <v>3791</v>
      </c>
      <c r="C1420" s="8" t="s">
        <v>5995</v>
      </c>
      <c r="D1420" s="8" t="s">
        <v>6750</v>
      </c>
      <c r="E1420" s="8" t="s">
        <v>7739</v>
      </c>
    </row>
    <row r="1421" spans="1:5" ht="15" customHeight="1" x14ac:dyDescent="0.3">
      <c r="A1421" s="10" t="s">
        <v>1457</v>
      </c>
      <c r="B1421" s="10" t="s">
        <v>3792</v>
      </c>
      <c r="C1421" s="8" t="s">
        <v>5996</v>
      </c>
      <c r="D1421" s="8" t="s">
        <v>6840</v>
      </c>
      <c r="E1421" s="8" t="s">
        <v>7754</v>
      </c>
    </row>
    <row r="1422" spans="1:5" ht="15" customHeight="1" x14ac:dyDescent="0.3">
      <c r="A1422" s="10" t="s">
        <v>1458</v>
      </c>
      <c r="B1422" s="10" t="s">
        <v>3793</v>
      </c>
      <c r="C1422" s="8" t="s">
        <v>5997</v>
      </c>
      <c r="D1422" s="8" t="s">
        <v>7449</v>
      </c>
      <c r="E1422" s="8" t="s">
        <v>7739</v>
      </c>
    </row>
    <row r="1423" spans="1:5" ht="15" customHeight="1" x14ac:dyDescent="0.3">
      <c r="A1423" s="10" t="s">
        <v>1459</v>
      </c>
      <c r="B1423" s="10" t="s">
        <v>3794</v>
      </c>
      <c r="C1423" s="8" t="s">
        <v>5998</v>
      </c>
      <c r="D1423" s="8" t="s">
        <v>7450</v>
      </c>
      <c r="E1423" s="8" t="s">
        <v>7775</v>
      </c>
    </row>
    <row r="1424" spans="1:5" ht="15" customHeight="1" x14ac:dyDescent="0.3">
      <c r="A1424" s="10" t="s">
        <v>1460</v>
      </c>
      <c r="B1424" s="10" t="s">
        <v>3795</v>
      </c>
      <c r="C1424" s="8" t="s">
        <v>5999</v>
      </c>
      <c r="D1424" s="8" t="s">
        <v>6787</v>
      </c>
      <c r="E1424" s="8" t="s">
        <v>7739</v>
      </c>
    </row>
    <row r="1425" spans="1:5" ht="15" customHeight="1" x14ac:dyDescent="0.3">
      <c r="A1425" s="10" t="s">
        <v>1461</v>
      </c>
      <c r="B1425" s="10" t="s">
        <v>3796</v>
      </c>
      <c r="C1425" s="8" t="s">
        <v>6000</v>
      </c>
      <c r="D1425" s="8" t="s">
        <v>6957</v>
      </c>
      <c r="E1425" s="8" t="s">
        <v>7777</v>
      </c>
    </row>
    <row r="1426" spans="1:5" ht="15" customHeight="1" x14ac:dyDescent="0.3">
      <c r="A1426" s="10" t="s">
        <v>1462</v>
      </c>
      <c r="B1426" s="10" t="s">
        <v>3797</v>
      </c>
      <c r="C1426" s="8" t="s">
        <v>6001</v>
      </c>
      <c r="D1426" s="8" t="s">
        <v>7364</v>
      </c>
      <c r="E1426" s="8" t="s">
        <v>7807</v>
      </c>
    </row>
    <row r="1427" spans="1:5" ht="15" customHeight="1" x14ac:dyDescent="0.3">
      <c r="A1427" s="10" t="s">
        <v>1463</v>
      </c>
      <c r="B1427" s="10" t="s">
        <v>3798</v>
      </c>
      <c r="C1427" s="8" t="s">
        <v>6002</v>
      </c>
      <c r="D1427" s="8" t="s">
        <v>6718</v>
      </c>
      <c r="E1427" s="8" t="s">
        <v>7739</v>
      </c>
    </row>
    <row r="1428" spans="1:5" ht="15" customHeight="1" x14ac:dyDescent="0.3">
      <c r="A1428" s="10" t="s">
        <v>1464</v>
      </c>
      <c r="B1428" s="10" t="s">
        <v>3799</v>
      </c>
      <c r="C1428" s="8" t="s">
        <v>4994</v>
      </c>
      <c r="D1428" s="8" t="s">
        <v>6721</v>
      </c>
      <c r="E1428" s="8" t="s">
        <v>7771</v>
      </c>
    </row>
    <row r="1429" spans="1:5" ht="15" customHeight="1" x14ac:dyDescent="0.3">
      <c r="A1429" s="10" t="s">
        <v>1465</v>
      </c>
      <c r="B1429" s="10" t="s">
        <v>3800</v>
      </c>
      <c r="C1429" s="8" t="s">
        <v>6003</v>
      </c>
      <c r="D1429" s="8" t="s">
        <v>7451</v>
      </c>
      <c r="E1429" s="8" t="s">
        <v>7745</v>
      </c>
    </row>
    <row r="1430" spans="1:5" ht="15" customHeight="1" x14ac:dyDescent="0.3">
      <c r="A1430" s="10" t="s">
        <v>1466</v>
      </c>
      <c r="B1430" s="10" t="s">
        <v>3801</v>
      </c>
      <c r="C1430" s="8" t="s">
        <v>4771</v>
      </c>
      <c r="D1430" s="8" t="s">
        <v>7025</v>
      </c>
      <c r="E1430" s="8" t="s">
        <v>7739</v>
      </c>
    </row>
    <row r="1431" spans="1:5" ht="15" customHeight="1" x14ac:dyDescent="0.3">
      <c r="A1431" s="10" t="s">
        <v>1467</v>
      </c>
      <c r="B1431" s="10" t="s">
        <v>3802</v>
      </c>
      <c r="C1431" s="8" t="s">
        <v>6004</v>
      </c>
      <c r="D1431" s="8" t="s">
        <v>6771</v>
      </c>
      <c r="E1431" s="8" t="s">
        <v>7760</v>
      </c>
    </row>
    <row r="1432" spans="1:5" ht="15" customHeight="1" x14ac:dyDescent="0.3">
      <c r="A1432" s="10" t="s">
        <v>1468</v>
      </c>
      <c r="B1432" s="10" t="s">
        <v>3803</v>
      </c>
      <c r="C1432" s="8" t="s">
        <v>6005</v>
      </c>
      <c r="D1432" s="8" t="s">
        <v>7452</v>
      </c>
      <c r="E1432" s="8" t="s">
        <v>7762</v>
      </c>
    </row>
    <row r="1433" spans="1:5" ht="15" customHeight="1" x14ac:dyDescent="0.3">
      <c r="A1433" s="10" t="s">
        <v>1469</v>
      </c>
      <c r="B1433" s="10" t="s">
        <v>3804</v>
      </c>
      <c r="C1433" s="8" t="s">
        <v>6006</v>
      </c>
      <c r="D1433" s="8" t="s">
        <v>6734</v>
      </c>
      <c r="E1433" s="8" t="s">
        <v>7739</v>
      </c>
    </row>
    <row r="1434" spans="1:5" ht="15" customHeight="1" x14ac:dyDescent="0.3">
      <c r="A1434" s="10" t="s">
        <v>1470</v>
      </c>
      <c r="B1434" s="10" t="s">
        <v>3805</v>
      </c>
      <c r="C1434" s="8" t="s">
        <v>6007</v>
      </c>
      <c r="D1434" s="8" t="s">
        <v>7453</v>
      </c>
      <c r="E1434" s="8" t="s">
        <v>7739</v>
      </c>
    </row>
    <row r="1435" spans="1:5" ht="15" customHeight="1" x14ac:dyDescent="0.3">
      <c r="A1435" s="10" t="s">
        <v>1471</v>
      </c>
      <c r="B1435" s="10" t="s">
        <v>3806</v>
      </c>
      <c r="C1435" s="8" t="s">
        <v>6008</v>
      </c>
      <c r="D1435" s="8" t="s">
        <v>6891</v>
      </c>
      <c r="E1435" s="8" t="s">
        <v>7739</v>
      </c>
    </row>
    <row r="1436" spans="1:5" ht="15" customHeight="1" x14ac:dyDescent="0.3">
      <c r="A1436" s="10" t="s">
        <v>1472</v>
      </c>
      <c r="B1436" s="10" t="s">
        <v>3807</v>
      </c>
      <c r="C1436" s="8" t="s">
        <v>5006</v>
      </c>
      <c r="D1436" s="8" t="s">
        <v>7454</v>
      </c>
      <c r="E1436" s="8" t="s">
        <v>7739</v>
      </c>
    </row>
    <row r="1437" spans="1:5" ht="15" customHeight="1" x14ac:dyDescent="0.3">
      <c r="A1437" s="10" t="s">
        <v>1473</v>
      </c>
      <c r="B1437" s="10" t="s">
        <v>3808</v>
      </c>
      <c r="C1437" s="8" t="s">
        <v>6009</v>
      </c>
      <c r="D1437" s="8" t="s">
        <v>6731</v>
      </c>
      <c r="E1437" s="8" t="s">
        <v>7771</v>
      </c>
    </row>
    <row r="1438" spans="1:5" ht="15" customHeight="1" x14ac:dyDescent="0.3">
      <c r="A1438" s="10" t="s">
        <v>1474</v>
      </c>
      <c r="B1438" s="10" t="s">
        <v>3809</v>
      </c>
      <c r="C1438" s="8" t="s">
        <v>6010</v>
      </c>
      <c r="D1438" s="8" t="s">
        <v>7244</v>
      </c>
      <c r="E1438" s="8" t="s">
        <v>7739</v>
      </c>
    </row>
    <row r="1439" spans="1:5" ht="15" customHeight="1" x14ac:dyDescent="0.3">
      <c r="A1439" s="10" t="s">
        <v>1475</v>
      </c>
      <c r="B1439" s="10" t="s">
        <v>3810</v>
      </c>
      <c r="C1439" s="8" t="s">
        <v>6011</v>
      </c>
      <c r="D1439" s="8" t="s">
        <v>6903</v>
      </c>
      <c r="E1439" s="8" t="s">
        <v>7742</v>
      </c>
    </row>
    <row r="1440" spans="1:5" ht="15" customHeight="1" x14ac:dyDescent="0.3">
      <c r="A1440" s="10" t="s">
        <v>1476</v>
      </c>
      <c r="B1440" s="10" t="s">
        <v>3811</v>
      </c>
      <c r="C1440" s="8" t="s">
        <v>6012</v>
      </c>
      <c r="D1440" s="8" t="s">
        <v>7179</v>
      </c>
      <c r="E1440" s="8" t="s">
        <v>7739</v>
      </c>
    </row>
    <row r="1441" spans="1:5" ht="15" customHeight="1" x14ac:dyDescent="0.3">
      <c r="A1441" s="10" t="s">
        <v>1477</v>
      </c>
      <c r="B1441" s="10" t="s">
        <v>3812</v>
      </c>
      <c r="C1441" s="8" t="s">
        <v>6013</v>
      </c>
      <c r="D1441" s="8" t="s">
        <v>7455</v>
      </c>
      <c r="E1441" s="8" t="s">
        <v>7769</v>
      </c>
    </row>
    <row r="1442" spans="1:5" ht="15" customHeight="1" x14ac:dyDescent="0.3">
      <c r="A1442" s="10" t="s">
        <v>1478</v>
      </c>
      <c r="B1442" s="10" t="s">
        <v>3813</v>
      </c>
      <c r="C1442" s="8" t="s">
        <v>4850</v>
      </c>
      <c r="D1442" s="8" t="s">
        <v>6815</v>
      </c>
      <c r="E1442" s="8" t="s">
        <v>7769</v>
      </c>
    </row>
    <row r="1443" spans="1:5" ht="15" customHeight="1" x14ac:dyDescent="0.3">
      <c r="A1443" s="10" t="s">
        <v>1479</v>
      </c>
      <c r="B1443" s="10" t="s">
        <v>3814</v>
      </c>
      <c r="C1443" s="8" t="s">
        <v>6014</v>
      </c>
      <c r="D1443" s="8" t="s">
        <v>6785</v>
      </c>
      <c r="E1443" s="8" t="s">
        <v>7739</v>
      </c>
    </row>
    <row r="1444" spans="1:5" ht="15" customHeight="1" x14ac:dyDescent="0.3">
      <c r="A1444" s="10" t="s">
        <v>1480</v>
      </c>
      <c r="B1444" s="10" t="s">
        <v>3815</v>
      </c>
      <c r="C1444" s="8" t="s">
        <v>6015</v>
      </c>
      <c r="D1444" s="8" t="s">
        <v>7043</v>
      </c>
      <c r="E1444" s="8" t="s">
        <v>7739</v>
      </c>
    </row>
    <row r="1445" spans="1:5" ht="15" customHeight="1" x14ac:dyDescent="0.3">
      <c r="A1445" s="10" t="s">
        <v>1481</v>
      </c>
      <c r="B1445" s="10" t="s">
        <v>3816</v>
      </c>
      <c r="C1445" s="8" t="s">
        <v>4713</v>
      </c>
      <c r="D1445" s="8" t="s">
        <v>7014</v>
      </c>
      <c r="E1445" s="8" t="s">
        <v>7762</v>
      </c>
    </row>
    <row r="1446" spans="1:5" ht="15" customHeight="1" x14ac:dyDescent="0.3">
      <c r="A1446" s="10" t="s">
        <v>1482</v>
      </c>
      <c r="B1446" s="10" t="s">
        <v>3817</v>
      </c>
      <c r="C1446" s="8" t="s">
        <v>6016</v>
      </c>
      <c r="D1446" s="8" t="s">
        <v>7257</v>
      </c>
      <c r="E1446" s="8" t="s">
        <v>7739</v>
      </c>
    </row>
    <row r="1447" spans="1:5" ht="15" customHeight="1" x14ac:dyDescent="0.3">
      <c r="A1447" s="10" t="s">
        <v>1483</v>
      </c>
      <c r="B1447" s="10" t="s">
        <v>3818</v>
      </c>
      <c r="C1447" s="8" t="s">
        <v>4774</v>
      </c>
      <c r="D1447" s="8" t="s">
        <v>6784</v>
      </c>
      <c r="E1447" s="8" t="s">
        <v>7752</v>
      </c>
    </row>
    <row r="1448" spans="1:5" ht="15" customHeight="1" x14ac:dyDescent="0.3">
      <c r="A1448" s="10" t="s">
        <v>1484</v>
      </c>
      <c r="B1448" s="10" t="s">
        <v>3819</v>
      </c>
      <c r="C1448" s="8" t="s">
        <v>6017</v>
      </c>
      <c r="D1448" s="8" t="s">
        <v>7216</v>
      </c>
      <c r="E1448" s="8" t="s">
        <v>7739</v>
      </c>
    </row>
    <row r="1449" spans="1:5" ht="15" customHeight="1" x14ac:dyDescent="0.3">
      <c r="A1449" s="10" t="s">
        <v>1485</v>
      </c>
      <c r="B1449" s="10" t="s">
        <v>3820</v>
      </c>
      <c r="C1449" s="8" t="s">
        <v>6018</v>
      </c>
      <c r="D1449" s="8" t="s">
        <v>7456</v>
      </c>
      <c r="E1449" s="8" t="s">
        <v>7739</v>
      </c>
    </row>
    <row r="1450" spans="1:5" ht="15" customHeight="1" x14ac:dyDescent="0.3">
      <c r="A1450" s="10" t="s">
        <v>1486</v>
      </c>
      <c r="B1450" s="10" t="s">
        <v>3821</v>
      </c>
      <c r="C1450" s="8" t="s">
        <v>6019</v>
      </c>
      <c r="D1450" s="8" t="s">
        <v>6867</v>
      </c>
      <c r="E1450" s="8" t="s">
        <v>7756</v>
      </c>
    </row>
    <row r="1451" spans="1:5" ht="15" customHeight="1" x14ac:dyDescent="0.3">
      <c r="A1451" s="10" t="s">
        <v>1487</v>
      </c>
      <c r="B1451" s="10" t="s">
        <v>3822</v>
      </c>
      <c r="C1451" s="8" t="s">
        <v>6020</v>
      </c>
      <c r="D1451" s="8" t="s">
        <v>7457</v>
      </c>
      <c r="E1451" s="8" t="s">
        <v>7739</v>
      </c>
    </row>
    <row r="1452" spans="1:5" ht="15" customHeight="1" x14ac:dyDescent="0.3">
      <c r="A1452" s="10" t="s">
        <v>1488</v>
      </c>
      <c r="B1452" s="10" t="s">
        <v>3823</v>
      </c>
      <c r="C1452" s="8" t="s">
        <v>6021</v>
      </c>
      <c r="D1452" s="8" t="s">
        <v>6899</v>
      </c>
      <c r="E1452" s="8" t="s">
        <v>7740</v>
      </c>
    </row>
    <row r="1453" spans="1:5" ht="15" customHeight="1" x14ac:dyDescent="0.3">
      <c r="A1453" s="10" t="s">
        <v>1489</v>
      </c>
      <c r="B1453" s="10" t="s">
        <v>3824</v>
      </c>
      <c r="C1453" s="8" t="s">
        <v>6022</v>
      </c>
      <c r="D1453" s="8" t="s">
        <v>6737</v>
      </c>
      <c r="E1453" s="8" t="s">
        <v>7739</v>
      </c>
    </row>
    <row r="1454" spans="1:5" ht="15" customHeight="1" x14ac:dyDescent="0.3">
      <c r="A1454" s="10" t="s">
        <v>1490</v>
      </c>
      <c r="B1454" s="10" t="s">
        <v>3825</v>
      </c>
      <c r="C1454" s="8" t="s">
        <v>6023</v>
      </c>
      <c r="D1454" s="8" t="s">
        <v>6890</v>
      </c>
      <c r="E1454" s="8" t="s">
        <v>7767</v>
      </c>
    </row>
    <row r="1455" spans="1:5" ht="15" customHeight="1" x14ac:dyDescent="0.3">
      <c r="A1455" s="10" t="s">
        <v>1491</v>
      </c>
      <c r="B1455" s="10" t="s">
        <v>3826</v>
      </c>
      <c r="C1455" s="8" t="s">
        <v>6024</v>
      </c>
      <c r="D1455" s="8" t="s">
        <v>6737</v>
      </c>
      <c r="E1455" s="8" t="s">
        <v>7747</v>
      </c>
    </row>
    <row r="1456" spans="1:5" ht="15" customHeight="1" x14ac:dyDescent="0.3">
      <c r="A1456" s="10" t="s">
        <v>1492</v>
      </c>
      <c r="B1456" s="10" t="s">
        <v>3827</v>
      </c>
      <c r="C1456" s="8" t="s">
        <v>6025</v>
      </c>
      <c r="D1456" s="8" t="s">
        <v>7375</v>
      </c>
      <c r="E1456" s="8" t="s">
        <v>7739</v>
      </c>
    </row>
    <row r="1457" spans="1:5" ht="15" customHeight="1" x14ac:dyDescent="0.3">
      <c r="A1457" s="10" t="s">
        <v>1493</v>
      </c>
      <c r="B1457" s="10" t="s">
        <v>3828</v>
      </c>
      <c r="C1457" s="8" t="s">
        <v>5050</v>
      </c>
      <c r="D1457" s="8" t="s">
        <v>6772</v>
      </c>
      <c r="E1457" s="8" t="s">
        <v>7767</v>
      </c>
    </row>
    <row r="1458" spans="1:5" ht="15" customHeight="1" x14ac:dyDescent="0.3">
      <c r="A1458" s="10" t="s">
        <v>1494</v>
      </c>
      <c r="B1458" s="10" t="s">
        <v>3829</v>
      </c>
      <c r="C1458" s="8" t="s">
        <v>6026</v>
      </c>
      <c r="D1458" s="8" t="s">
        <v>6795</v>
      </c>
      <c r="E1458" s="8" t="s">
        <v>7766</v>
      </c>
    </row>
    <row r="1459" spans="1:5" ht="15" customHeight="1" x14ac:dyDescent="0.3">
      <c r="A1459" s="10" t="s">
        <v>1495</v>
      </c>
      <c r="B1459" s="10" t="s">
        <v>3830</v>
      </c>
      <c r="C1459" s="8" t="s">
        <v>6027</v>
      </c>
      <c r="D1459" s="8" t="s">
        <v>6903</v>
      </c>
      <c r="E1459" s="8" t="s">
        <v>7739</v>
      </c>
    </row>
    <row r="1460" spans="1:5" ht="15" customHeight="1" x14ac:dyDescent="0.3">
      <c r="A1460" s="10" t="s">
        <v>1496</v>
      </c>
      <c r="B1460" s="10" t="s">
        <v>3831</v>
      </c>
      <c r="C1460" s="8" t="s">
        <v>6028</v>
      </c>
      <c r="D1460" s="8" t="s">
        <v>7458</v>
      </c>
      <c r="E1460" s="8" t="s">
        <v>7754</v>
      </c>
    </row>
    <row r="1461" spans="1:5" ht="15" customHeight="1" x14ac:dyDescent="0.3">
      <c r="A1461" s="10" t="s">
        <v>1497</v>
      </c>
      <c r="B1461" s="10" t="s">
        <v>3832</v>
      </c>
      <c r="C1461" s="8" t="s">
        <v>5457</v>
      </c>
      <c r="D1461" s="8" t="s">
        <v>7459</v>
      </c>
      <c r="E1461" s="8" t="s">
        <v>7739</v>
      </c>
    </row>
    <row r="1462" spans="1:5" ht="15" customHeight="1" x14ac:dyDescent="0.3">
      <c r="A1462" s="10" t="s">
        <v>1498</v>
      </c>
      <c r="B1462" s="10" t="s">
        <v>3833</v>
      </c>
      <c r="C1462" s="8" t="s">
        <v>4991</v>
      </c>
      <c r="D1462" s="8" t="s">
        <v>6767</v>
      </c>
      <c r="E1462" s="8" t="s">
        <v>7739</v>
      </c>
    </row>
    <row r="1463" spans="1:5" ht="15" customHeight="1" x14ac:dyDescent="0.3">
      <c r="A1463" s="10" t="s">
        <v>1499</v>
      </c>
      <c r="B1463" s="10" t="s">
        <v>3834</v>
      </c>
      <c r="C1463" s="8" t="s">
        <v>4930</v>
      </c>
      <c r="D1463" s="8" t="s">
        <v>7460</v>
      </c>
      <c r="E1463" s="8" t="s">
        <v>7739</v>
      </c>
    </row>
    <row r="1464" spans="1:5" ht="15" customHeight="1" x14ac:dyDescent="0.3">
      <c r="A1464" s="10" t="s">
        <v>1500</v>
      </c>
      <c r="B1464" s="10" t="s">
        <v>3835</v>
      </c>
      <c r="C1464" s="8" t="s">
        <v>6029</v>
      </c>
      <c r="D1464" s="8" t="s">
        <v>6906</v>
      </c>
      <c r="E1464" s="8" t="s">
        <v>7739</v>
      </c>
    </row>
    <row r="1465" spans="1:5" ht="15" customHeight="1" x14ac:dyDescent="0.3">
      <c r="A1465" s="10" t="s">
        <v>1501</v>
      </c>
      <c r="B1465" s="10" t="s">
        <v>3836</v>
      </c>
      <c r="C1465" s="8" t="s">
        <v>6030</v>
      </c>
      <c r="D1465" s="8" t="s">
        <v>7461</v>
      </c>
      <c r="E1465" s="8" t="s">
        <v>7808</v>
      </c>
    </row>
    <row r="1466" spans="1:5" ht="15" customHeight="1" x14ac:dyDescent="0.3">
      <c r="A1466" s="10" t="s">
        <v>1502</v>
      </c>
      <c r="B1466" s="10" t="s">
        <v>3837</v>
      </c>
      <c r="C1466" s="8" t="s">
        <v>4972</v>
      </c>
      <c r="D1466" s="8" t="s">
        <v>7462</v>
      </c>
      <c r="E1466" s="8" t="s">
        <v>7739</v>
      </c>
    </row>
    <row r="1467" spans="1:5" ht="15" customHeight="1" x14ac:dyDescent="0.3">
      <c r="A1467" s="10" t="s">
        <v>1503</v>
      </c>
      <c r="B1467" s="10" t="s">
        <v>3838</v>
      </c>
      <c r="C1467" s="8" t="s">
        <v>5139</v>
      </c>
      <c r="D1467" s="8" t="s">
        <v>7463</v>
      </c>
      <c r="E1467" s="8" t="s">
        <v>7739</v>
      </c>
    </row>
    <row r="1468" spans="1:5" ht="15" customHeight="1" x14ac:dyDescent="0.3">
      <c r="A1468" s="10" t="s">
        <v>1504</v>
      </c>
      <c r="B1468" s="10" t="s">
        <v>3839</v>
      </c>
      <c r="C1468" s="8" t="s">
        <v>6031</v>
      </c>
      <c r="D1468" s="8" t="s">
        <v>7464</v>
      </c>
      <c r="E1468" s="8" t="s">
        <v>7772</v>
      </c>
    </row>
    <row r="1469" spans="1:5" ht="15" customHeight="1" x14ac:dyDescent="0.3">
      <c r="A1469" s="10" t="s">
        <v>1505</v>
      </c>
      <c r="B1469" s="10" t="s">
        <v>3840</v>
      </c>
      <c r="C1469" s="8" t="s">
        <v>6032</v>
      </c>
      <c r="D1469" s="8" t="s">
        <v>7465</v>
      </c>
      <c r="E1469" s="8" t="s">
        <v>7739</v>
      </c>
    </row>
    <row r="1470" spans="1:5" ht="15" customHeight="1" x14ac:dyDescent="0.3">
      <c r="A1470" s="10" t="s">
        <v>1506</v>
      </c>
      <c r="B1470" s="10" t="s">
        <v>3841</v>
      </c>
      <c r="C1470" s="8" t="s">
        <v>6033</v>
      </c>
      <c r="D1470" s="8" t="s">
        <v>6759</v>
      </c>
      <c r="E1470" s="8" t="s">
        <v>7739</v>
      </c>
    </row>
    <row r="1471" spans="1:5" ht="15" customHeight="1" x14ac:dyDescent="0.3">
      <c r="A1471" s="10" t="s">
        <v>1507</v>
      </c>
      <c r="B1471" s="10" t="s">
        <v>3842</v>
      </c>
      <c r="C1471" s="8" t="s">
        <v>6034</v>
      </c>
      <c r="D1471" s="8" t="s">
        <v>7338</v>
      </c>
      <c r="E1471" s="8" t="s">
        <v>7739</v>
      </c>
    </row>
    <row r="1472" spans="1:5" ht="15" customHeight="1" x14ac:dyDescent="0.3">
      <c r="A1472" s="10" t="s">
        <v>1508</v>
      </c>
      <c r="B1472" s="10" t="s">
        <v>3843</v>
      </c>
      <c r="C1472" s="8" t="s">
        <v>6035</v>
      </c>
      <c r="D1472" s="8" t="s">
        <v>6917</v>
      </c>
      <c r="E1472" s="8" t="s">
        <v>7758</v>
      </c>
    </row>
    <row r="1473" spans="1:5" ht="15" customHeight="1" x14ac:dyDescent="0.3">
      <c r="A1473" s="10" t="s">
        <v>1509</v>
      </c>
      <c r="B1473" s="10" t="s">
        <v>3844</v>
      </c>
      <c r="C1473" s="8" t="s">
        <v>6036</v>
      </c>
      <c r="D1473" s="8" t="s">
        <v>6863</v>
      </c>
      <c r="E1473" s="8" t="s">
        <v>7758</v>
      </c>
    </row>
    <row r="1474" spans="1:5" ht="15" customHeight="1" x14ac:dyDescent="0.3">
      <c r="A1474" s="10" t="s">
        <v>1510</v>
      </c>
      <c r="B1474" s="10" t="s">
        <v>3845</v>
      </c>
      <c r="C1474" s="8" t="s">
        <v>6037</v>
      </c>
      <c r="D1474" s="8" t="s">
        <v>7160</v>
      </c>
      <c r="E1474" s="8" t="s">
        <v>7739</v>
      </c>
    </row>
    <row r="1475" spans="1:5" ht="15" customHeight="1" x14ac:dyDescent="0.3">
      <c r="A1475" s="10" t="s">
        <v>1511</v>
      </c>
      <c r="B1475" s="10" t="s">
        <v>3846</v>
      </c>
      <c r="C1475" s="8" t="s">
        <v>6038</v>
      </c>
      <c r="D1475" s="8" t="s">
        <v>7466</v>
      </c>
      <c r="E1475" s="8" t="s">
        <v>7762</v>
      </c>
    </row>
    <row r="1476" spans="1:5" ht="15" customHeight="1" x14ac:dyDescent="0.3">
      <c r="A1476" s="10" t="s">
        <v>1512</v>
      </c>
      <c r="B1476" s="10" t="s">
        <v>3847</v>
      </c>
      <c r="C1476" s="8" t="s">
        <v>6039</v>
      </c>
      <c r="D1476" s="8" t="s">
        <v>7467</v>
      </c>
      <c r="E1476" s="8" t="s">
        <v>7744</v>
      </c>
    </row>
    <row r="1477" spans="1:5" ht="15" customHeight="1" x14ac:dyDescent="0.3">
      <c r="A1477" s="10" t="s">
        <v>1513</v>
      </c>
      <c r="B1477" s="10" t="s">
        <v>3848</v>
      </c>
      <c r="C1477" s="8" t="s">
        <v>6040</v>
      </c>
      <c r="D1477" s="8" t="s">
        <v>6932</v>
      </c>
      <c r="E1477" s="8" t="s">
        <v>7764</v>
      </c>
    </row>
    <row r="1478" spans="1:5" ht="15" customHeight="1" x14ac:dyDescent="0.3">
      <c r="A1478" s="10" t="s">
        <v>1514</v>
      </c>
      <c r="B1478" s="10" t="s">
        <v>3849</v>
      </c>
      <c r="C1478" s="8" t="s">
        <v>6041</v>
      </c>
      <c r="D1478" s="8" t="s">
        <v>7087</v>
      </c>
      <c r="E1478" s="8" t="s">
        <v>7739</v>
      </c>
    </row>
    <row r="1479" spans="1:5" ht="15" customHeight="1" x14ac:dyDescent="0.3">
      <c r="A1479" s="10" t="s">
        <v>1515</v>
      </c>
      <c r="B1479" s="10" t="s">
        <v>3850</v>
      </c>
      <c r="C1479" s="8" t="s">
        <v>6042</v>
      </c>
      <c r="D1479" s="8" t="s">
        <v>6835</v>
      </c>
      <c r="E1479" s="8" t="s">
        <v>7745</v>
      </c>
    </row>
    <row r="1480" spans="1:5" ht="15" customHeight="1" x14ac:dyDescent="0.3">
      <c r="A1480" s="10" t="s">
        <v>1516</v>
      </c>
      <c r="B1480" s="10" t="s">
        <v>3851</v>
      </c>
      <c r="C1480" s="8" t="s">
        <v>6043</v>
      </c>
      <c r="D1480" s="8" t="s">
        <v>7468</v>
      </c>
      <c r="E1480" s="8" t="s">
        <v>7762</v>
      </c>
    </row>
    <row r="1481" spans="1:5" ht="15" customHeight="1" x14ac:dyDescent="0.3">
      <c r="A1481" s="10" t="s">
        <v>1517</v>
      </c>
      <c r="B1481" s="10" t="s">
        <v>3852</v>
      </c>
      <c r="C1481" s="8" t="s">
        <v>6044</v>
      </c>
      <c r="D1481" s="8" t="s">
        <v>7469</v>
      </c>
      <c r="E1481" s="8" t="s">
        <v>7762</v>
      </c>
    </row>
    <row r="1482" spans="1:5" ht="15" customHeight="1" x14ac:dyDescent="0.3">
      <c r="A1482" s="10" t="s">
        <v>1518</v>
      </c>
      <c r="B1482" s="10" t="s">
        <v>3853</v>
      </c>
      <c r="C1482" s="8" t="s">
        <v>6045</v>
      </c>
      <c r="D1482" s="8" t="s">
        <v>6918</v>
      </c>
      <c r="E1482" s="8" t="s">
        <v>7739</v>
      </c>
    </row>
    <row r="1483" spans="1:5" ht="15" customHeight="1" x14ac:dyDescent="0.3">
      <c r="A1483" s="10" t="s">
        <v>1519</v>
      </c>
      <c r="B1483" s="10" t="s">
        <v>3854</v>
      </c>
      <c r="C1483" s="8" t="s">
        <v>5938</v>
      </c>
      <c r="D1483" s="8" t="s">
        <v>7066</v>
      </c>
      <c r="E1483" s="8" t="s">
        <v>7745</v>
      </c>
    </row>
    <row r="1484" spans="1:5" ht="15" customHeight="1" x14ac:dyDescent="0.3">
      <c r="A1484" s="10" t="s">
        <v>1520</v>
      </c>
      <c r="B1484" s="10" t="s">
        <v>3855</v>
      </c>
      <c r="C1484" s="8" t="s">
        <v>6046</v>
      </c>
      <c r="D1484" s="8" t="s">
        <v>7104</v>
      </c>
      <c r="E1484" s="8" t="s">
        <v>7772</v>
      </c>
    </row>
    <row r="1485" spans="1:5" ht="15" customHeight="1" x14ac:dyDescent="0.3">
      <c r="A1485" s="10" t="s">
        <v>1521</v>
      </c>
      <c r="B1485" s="10" t="s">
        <v>3856</v>
      </c>
      <c r="C1485" s="8" t="s">
        <v>6047</v>
      </c>
      <c r="D1485" s="8" t="s">
        <v>6768</v>
      </c>
      <c r="E1485" s="8" t="s">
        <v>7739</v>
      </c>
    </row>
    <row r="1486" spans="1:5" ht="15" customHeight="1" x14ac:dyDescent="0.3">
      <c r="A1486" s="10" t="s">
        <v>1522</v>
      </c>
      <c r="B1486" s="10" t="s">
        <v>3857</v>
      </c>
      <c r="C1486" s="8" t="s">
        <v>6048</v>
      </c>
      <c r="D1486" s="8" t="s">
        <v>6804</v>
      </c>
      <c r="E1486" s="8" t="s">
        <v>7756</v>
      </c>
    </row>
    <row r="1487" spans="1:5" ht="15" customHeight="1" x14ac:dyDescent="0.3">
      <c r="A1487" s="10" t="s">
        <v>1523</v>
      </c>
      <c r="B1487" s="10" t="s">
        <v>3858</v>
      </c>
      <c r="C1487" s="8" t="s">
        <v>6049</v>
      </c>
      <c r="D1487" s="8" t="s">
        <v>7470</v>
      </c>
      <c r="E1487" s="8" t="s">
        <v>7742</v>
      </c>
    </row>
    <row r="1488" spans="1:5" ht="15" customHeight="1" x14ac:dyDescent="0.3">
      <c r="A1488" s="10" t="s">
        <v>1524</v>
      </c>
      <c r="B1488" s="10" t="s">
        <v>3859</v>
      </c>
      <c r="C1488" s="8" t="s">
        <v>6050</v>
      </c>
      <c r="D1488" s="8" t="s">
        <v>7471</v>
      </c>
      <c r="E1488" s="8" t="s">
        <v>7739</v>
      </c>
    </row>
    <row r="1489" spans="1:5" ht="15" customHeight="1" x14ac:dyDescent="0.3">
      <c r="A1489" s="10" t="s">
        <v>1525</v>
      </c>
      <c r="B1489" s="10" t="s">
        <v>3860</v>
      </c>
      <c r="C1489" s="8" t="s">
        <v>5614</v>
      </c>
      <c r="D1489" s="8" t="s">
        <v>6719</v>
      </c>
      <c r="E1489" s="8" t="s">
        <v>7753</v>
      </c>
    </row>
    <row r="1490" spans="1:5" ht="15" customHeight="1" x14ac:dyDescent="0.3">
      <c r="A1490" s="10" t="s">
        <v>1526</v>
      </c>
      <c r="B1490" s="10" t="s">
        <v>3861</v>
      </c>
      <c r="C1490" s="8" t="s">
        <v>6051</v>
      </c>
      <c r="D1490" s="8" t="s">
        <v>7472</v>
      </c>
      <c r="E1490" s="8" t="s">
        <v>7762</v>
      </c>
    </row>
    <row r="1491" spans="1:5" ht="15" customHeight="1" x14ac:dyDescent="0.3">
      <c r="A1491" s="10" t="s">
        <v>1527</v>
      </c>
      <c r="B1491" s="10" t="s">
        <v>3862</v>
      </c>
      <c r="C1491" s="8" t="s">
        <v>6052</v>
      </c>
      <c r="D1491" s="8" t="s">
        <v>6903</v>
      </c>
      <c r="E1491" s="8" t="s">
        <v>7772</v>
      </c>
    </row>
    <row r="1492" spans="1:5" ht="15" customHeight="1" x14ac:dyDescent="0.3">
      <c r="A1492" s="10" t="s">
        <v>1528</v>
      </c>
      <c r="B1492" s="10" t="s">
        <v>3863</v>
      </c>
      <c r="C1492" s="8" t="s">
        <v>6053</v>
      </c>
      <c r="D1492" s="8" t="s">
        <v>7473</v>
      </c>
      <c r="E1492" s="8" t="s">
        <v>7762</v>
      </c>
    </row>
    <row r="1493" spans="1:5" ht="15" customHeight="1" x14ac:dyDescent="0.3">
      <c r="A1493" s="10" t="s">
        <v>1529</v>
      </c>
      <c r="B1493" s="10" t="s">
        <v>3864</v>
      </c>
      <c r="C1493" s="8" t="s">
        <v>6054</v>
      </c>
      <c r="D1493" s="8" t="s">
        <v>7474</v>
      </c>
      <c r="E1493" s="8" t="s">
        <v>7796</v>
      </c>
    </row>
    <row r="1494" spans="1:5" ht="15" customHeight="1" x14ac:dyDescent="0.3">
      <c r="A1494" s="10" t="s">
        <v>1530</v>
      </c>
      <c r="B1494" s="10" t="s">
        <v>3865</v>
      </c>
      <c r="C1494" s="8" t="s">
        <v>6055</v>
      </c>
      <c r="D1494" s="8" t="s">
        <v>7475</v>
      </c>
      <c r="E1494" s="8" t="s">
        <v>7739</v>
      </c>
    </row>
    <row r="1495" spans="1:5" ht="15" customHeight="1" x14ac:dyDescent="0.3">
      <c r="A1495" s="10" t="s">
        <v>1531</v>
      </c>
      <c r="B1495" s="10" t="s">
        <v>3866</v>
      </c>
      <c r="C1495" s="8" t="s">
        <v>6056</v>
      </c>
      <c r="D1495" s="8" t="s">
        <v>6817</v>
      </c>
      <c r="E1495" s="8" t="s">
        <v>7762</v>
      </c>
    </row>
    <row r="1496" spans="1:5" ht="15" customHeight="1" x14ac:dyDescent="0.3">
      <c r="A1496" s="10" t="s">
        <v>1532</v>
      </c>
      <c r="B1496" s="10" t="s">
        <v>3867</v>
      </c>
      <c r="C1496" s="8" t="s">
        <v>6057</v>
      </c>
      <c r="D1496" s="8" t="s">
        <v>7476</v>
      </c>
      <c r="E1496" s="8" t="s">
        <v>7744</v>
      </c>
    </row>
    <row r="1497" spans="1:5" ht="15" customHeight="1" x14ac:dyDescent="0.3">
      <c r="A1497" s="10" t="s">
        <v>1533</v>
      </c>
      <c r="B1497" s="10" t="s">
        <v>3868</v>
      </c>
      <c r="C1497" s="8" t="s">
        <v>6058</v>
      </c>
      <c r="D1497" s="8" t="s">
        <v>7477</v>
      </c>
      <c r="E1497" s="8" t="s">
        <v>7739</v>
      </c>
    </row>
    <row r="1498" spans="1:5" ht="15" customHeight="1" x14ac:dyDescent="0.3">
      <c r="A1498" s="10" t="s">
        <v>1534</v>
      </c>
      <c r="B1498" s="10" t="s">
        <v>3869</v>
      </c>
      <c r="C1498" s="8" t="s">
        <v>6059</v>
      </c>
      <c r="D1498" s="8" t="s">
        <v>6975</v>
      </c>
      <c r="E1498" s="8" t="s">
        <v>7809</v>
      </c>
    </row>
    <row r="1499" spans="1:5" ht="15" customHeight="1" x14ac:dyDescent="0.3">
      <c r="A1499" s="10" t="s">
        <v>1535</v>
      </c>
      <c r="B1499" s="10" t="s">
        <v>3870</v>
      </c>
      <c r="C1499" s="8" t="s">
        <v>6060</v>
      </c>
      <c r="D1499" s="8" t="s">
        <v>6797</v>
      </c>
      <c r="E1499" s="8" t="s">
        <v>7739</v>
      </c>
    </row>
    <row r="1500" spans="1:5" ht="15" customHeight="1" x14ac:dyDescent="0.3">
      <c r="A1500" s="10" t="s">
        <v>1536</v>
      </c>
      <c r="B1500" s="10" t="s">
        <v>3871</v>
      </c>
      <c r="C1500" s="8" t="s">
        <v>6061</v>
      </c>
      <c r="D1500" s="8" t="s">
        <v>7478</v>
      </c>
      <c r="E1500" s="8" t="s">
        <v>7739</v>
      </c>
    </row>
    <row r="1501" spans="1:5" ht="15" customHeight="1" x14ac:dyDescent="0.3">
      <c r="A1501" s="10" t="s">
        <v>1537</v>
      </c>
      <c r="B1501" s="10" t="s">
        <v>3872</v>
      </c>
      <c r="C1501" s="8" t="s">
        <v>6062</v>
      </c>
      <c r="D1501" s="8" t="s">
        <v>6815</v>
      </c>
      <c r="E1501" s="8" t="s">
        <v>7752</v>
      </c>
    </row>
    <row r="1502" spans="1:5" ht="15" customHeight="1" x14ac:dyDescent="0.3">
      <c r="A1502" s="10" t="s">
        <v>1538</v>
      </c>
      <c r="B1502" s="10" t="s">
        <v>3873</v>
      </c>
      <c r="C1502" s="8" t="s">
        <v>6063</v>
      </c>
      <c r="D1502" s="8" t="s">
        <v>7479</v>
      </c>
      <c r="E1502" s="8" t="s">
        <v>7753</v>
      </c>
    </row>
    <row r="1503" spans="1:5" ht="15" customHeight="1" x14ac:dyDescent="0.3">
      <c r="A1503" s="10" t="s">
        <v>1539</v>
      </c>
      <c r="B1503" s="10" t="s">
        <v>3874</v>
      </c>
      <c r="C1503" s="8" t="s">
        <v>6064</v>
      </c>
      <c r="D1503" s="8" t="s">
        <v>7125</v>
      </c>
      <c r="E1503" s="8" t="s">
        <v>7739</v>
      </c>
    </row>
    <row r="1504" spans="1:5" ht="15" customHeight="1" x14ac:dyDescent="0.3">
      <c r="A1504" s="10" t="s">
        <v>1540</v>
      </c>
      <c r="B1504" s="10" t="s">
        <v>3875</v>
      </c>
      <c r="C1504" s="8" t="s">
        <v>6065</v>
      </c>
      <c r="D1504" s="8" t="s">
        <v>6953</v>
      </c>
      <c r="E1504" s="8" t="s">
        <v>7764</v>
      </c>
    </row>
    <row r="1505" spans="1:5" ht="15" customHeight="1" x14ac:dyDescent="0.3">
      <c r="A1505" s="10" t="s">
        <v>1541</v>
      </c>
      <c r="B1505" s="10" t="s">
        <v>3876</v>
      </c>
      <c r="C1505" s="8" t="s">
        <v>5548</v>
      </c>
      <c r="D1505" s="8" t="s">
        <v>7104</v>
      </c>
      <c r="E1505" s="8" t="s">
        <v>7747</v>
      </c>
    </row>
    <row r="1506" spans="1:5" ht="15" customHeight="1" x14ac:dyDescent="0.3">
      <c r="A1506" s="10" t="s">
        <v>1542</v>
      </c>
      <c r="B1506" s="10" t="s">
        <v>3877</v>
      </c>
      <c r="C1506" s="8" t="s">
        <v>6066</v>
      </c>
      <c r="D1506" s="8" t="s">
        <v>7286</v>
      </c>
      <c r="E1506" s="8" t="s">
        <v>7766</v>
      </c>
    </row>
    <row r="1507" spans="1:5" ht="15" customHeight="1" x14ac:dyDescent="0.3">
      <c r="A1507" s="10" t="s">
        <v>1543</v>
      </c>
      <c r="B1507" s="10" t="s">
        <v>3878</v>
      </c>
      <c r="C1507" s="8" t="s">
        <v>6067</v>
      </c>
      <c r="D1507" s="8" t="s">
        <v>7480</v>
      </c>
      <c r="E1507" s="8" t="s">
        <v>7762</v>
      </c>
    </row>
    <row r="1508" spans="1:5" ht="15" customHeight="1" x14ac:dyDescent="0.3">
      <c r="A1508" s="10" t="s">
        <v>1544</v>
      </c>
      <c r="B1508" s="10" t="s">
        <v>3879</v>
      </c>
      <c r="C1508" s="8" t="s">
        <v>6068</v>
      </c>
      <c r="D1508" s="8" t="s">
        <v>7104</v>
      </c>
      <c r="E1508" s="8" t="s">
        <v>7768</v>
      </c>
    </row>
    <row r="1509" spans="1:5" ht="15" customHeight="1" x14ac:dyDescent="0.3">
      <c r="A1509" s="10" t="s">
        <v>1545</v>
      </c>
      <c r="B1509" s="10" t="s">
        <v>3880</v>
      </c>
      <c r="C1509" s="8" t="s">
        <v>5475</v>
      </c>
      <c r="D1509" s="8" t="s">
        <v>7481</v>
      </c>
      <c r="E1509" s="8" t="s">
        <v>7753</v>
      </c>
    </row>
    <row r="1510" spans="1:5" ht="15" customHeight="1" x14ac:dyDescent="0.3">
      <c r="A1510" s="10" t="s">
        <v>1546</v>
      </c>
      <c r="B1510" s="10" t="s">
        <v>3881</v>
      </c>
      <c r="C1510" s="8" t="s">
        <v>4872</v>
      </c>
      <c r="D1510" s="8" t="s">
        <v>6865</v>
      </c>
      <c r="E1510" s="8" t="s">
        <v>7739</v>
      </c>
    </row>
    <row r="1511" spans="1:5" ht="15" customHeight="1" x14ac:dyDescent="0.3">
      <c r="A1511" s="10" t="s">
        <v>1547</v>
      </c>
      <c r="B1511" s="10" t="s">
        <v>3882</v>
      </c>
      <c r="C1511" s="8" t="s">
        <v>6069</v>
      </c>
      <c r="D1511" s="8" t="s">
        <v>7145</v>
      </c>
      <c r="E1511" s="8" t="s">
        <v>7762</v>
      </c>
    </row>
    <row r="1512" spans="1:5" ht="15" customHeight="1" x14ac:dyDescent="0.3">
      <c r="A1512" s="10" t="s">
        <v>1548</v>
      </c>
      <c r="B1512" s="10" t="s">
        <v>3883</v>
      </c>
      <c r="C1512" s="8" t="s">
        <v>6070</v>
      </c>
      <c r="D1512" s="8" t="s">
        <v>6713</v>
      </c>
      <c r="E1512" s="8" t="s">
        <v>7739</v>
      </c>
    </row>
    <row r="1513" spans="1:5" ht="15" customHeight="1" x14ac:dyDescent="0.3">
      <c r="A1513" s="10" t="s">
        <v>1549</v>
      </c>
      <c r="B1513" s="10" t="s">
        <v>3884</v>
      </c>
      <c r="C1513" s="8" t="s">
        <v>6071</v>
      </c>
      <c r="D1513" s="8" t="s">
        <v>6909</v>
      </c>
      <c r="E1513" s="8" t="s">
        <v>7739</v>
      </c>
    </row>
    <row r="1514" spans="1:5" ht="15" customHeight="1" x14ac:dyDescent="0.3">
      <c r="A1514" s="10" t="s">
        <v>1550</v>
      </c>
      <c r="B1514" s="10" t="s">
        <v>3885</v>
      </c>
      <c r="C1514" s="8" t="s">
        <v>6072</v>
      </c>
      <c r="D1514" s="8" t="s">
        <v>7482</v>
      </c>
      <c r="E1514" s="8" t="s">
        <v>7739</v>
      </c>
    </row>
    <row r="1515" spans="1:5" ht="15" customHeight="1" x14ac:dyDescent="0.3">
      <c r="A1515" s="10" t="s">
        <v>1551</v>
      </c>
      <c r="B1515" s="10" t="s">
        <v>3886</v>
      </c>
      <c r="C1515" s="8" t="s">
        <v>6073</v>
      </c>
      <c r="D1515" s="8" t="s">
        <v>7483</v>
      </c>
      <c r="E1515" s="8" t="s">
        <v>7739</v>
      </c>
    </row>
    <row r="1516" spans="1:5" ht="15" customHeight="1" x14ac:dyDescent="0.3">
      <c r="A1516" s="10" t="s">
        <v>1552</v>
      </c>
      <c r="B1516" s="10" t="s">
        <v>3887</v>
      </c>
      <c r="C1516" s="8" t="s">
        <v>6074</v>
      </c>
      <c r="D1516" s="8" t="s">
        <v>6713</v>
      </c>
      <c r="E1516" s="8" t="s">
        <v>7739</v>
      </c>
    </row>
    <row r="1517" spans="1:5" ht="15" customHeight="1" x14ac:dyDescent="0.3">
      <c r="A1517" s="10" t="s">
        <v>1553</v>
      </c>
      <c r="B1517" s="10" t="s">
        <v>3888</v>
      </c>
      <c r="C1517" s="8" t="s">
        <v>6075</v>
      </c>
      <c r="D1517" s="8" t="s">
        <v>7364</v>
      </c>
      <c r="E1517" s="8" t="s">
        <v>7739</v>
      </c>
    </row>
    <row r="1518" spans="1:5" ht="15" customHeight="1" x14ac:dyDescent="0.3">
      <c r="A1518" s="10" t="s">
        <v>1554</v>
      </c>
      <c r="B1518" s="10" t="s">
        <v>3889</v>
      </c>
      <c r="C1518" s="8" t="s">
        <v>6076</v>
      </c>
      <c r="D1518" s="8" t="s">
        <v>7484</v>
      </c>
      <c r="E1518" s="8" t="s">
        <v>7739</v>
      </c>
    </row>
    <row r="1519" spans="1:5" ht="15" customHeight="1" x14ac:dyDescent="0.3">
      <c r="A1519" s="10" t="s">
        <v>1555</v>
      </c>
      <c r="B1519" s="10" t="s">
        <v>3890</v>
      </c>
      <c r="C1519" s="8" t="s">
        <v>6077</v>
      </c>
      <c r="D1519" s="8" t="s">
        <v>7018</v>
      </c>
      <c r="E1519" s="8" t="s">
        <v>7739</v>
      </c>
    </row>
    <row r="1520" spans="1:5" ht="15" customHeight="1" x14ac:dyDescent="0.3">
      <c r="A1520" s="10" t="s">
        <v>1556</v>
      </c>
      <c r="B1520" s="10" t="s">
        <v>3891</v>
      </c>
      <c r="C1520" s="8" t="s">
        <v>6078</v>
      </c>
      <c r="D1520" s="8" t="s">
        <v>7485</v>
      </c>
      <c r="E1520" s="8" t="s">
        <v>7747</v>
      </c>
    </row>
    <row r="1521" spans="1:5" ht="15" customHeight="1" x14ac:dyDescent="0.3">
      <c r="A1521" s="10" t="s">
        <v>1557</v>
      </c>
      <c r="B1521" s="10" t="s">
        <v>3892</v>
      </c>
      <c r="C1521" s="8" t="s">
        <v>6079</v>
      </c>
      <c r="D1521" s="8" t="s">
        <v>6947</v>
      </c>
      <c r="E1521" s="8" t="s">
        <v>7767</v>
      </c>
    </row>
    <row r="1522" spans="1:5" ht="15" customHeight="1" x14ac:dyDescent="0.3">
      <c r="A1522" s="10" t="s">
        <v>1558</v>
      </c>
      <c r="B1522" s="10" t="s">
        <v>3893</v>
      </c>
      <c r="C1522" s="8" t="s">
        <v>6080</v>
      </c>
      <c r="D1522" s="8" t="s">
        <v>7085</v>
      </c>
      <c r="E1522" s="8" t="s">
        <v>7751</v>
      </c>
    </row>
    <row r="1523" spans="1:5" ht="15" customHeight="1" x14ac:dyDescent="0.3">
      <c r="A1523" s="10" t="s">
        <v>1559</v>
      </c>
      <c r="B1523" s="10" t="s">
        <v>3894</v>
      </c>
      <c r="C1523" s="8" t="s">
        <v>6081</v>
      </c>
      <c r="D1523" s="8" t="s">
        <v>7007</v>
      </c>
      <c r="E1523" s="8" t="s">
        <v>7739</v>
      </c>
    </row>
    <row r="1524" spans="1:5" ht="15" customHeight="1" x14ac:dyDescent="0.3">
      <c r="A1524" s="10" t="s">
        <v>1560</v>
      </c>
      <c r="B1524" s="10" t="s">
        <v>3895</v>
      </c>
      <c r="C1524" s="8" t="s">
        <v>6082</v>
      </c>
      <c r="D1524" s="8" t="s">
        <v>7465</v>
      </c>
      <c r="E1524" s="8" t="s">
        <v>7741</v>
      </c>
    </row>
    <row r="1525" spans="1:5" ht="15" customHeight="1" x14ac:dyDescent="0.3">
      <c r="A1525" s="10" t="s">
        <v>1561</v>
      </c>
      <c r="B1525" s="10" t="s">
        <v>3896</v>
      </c>
      <c r="C1525" s="8" t="s">
        <v>6083</v>
      </c>
      <c r="D1525" s="8" t="s">
        <v>6759</v>
      </c>
      <c r="E1525" s="8" t="s">
        <v>7739</v>
      </c>
    </row>
    <row r="1526" spans="1:5" ht="15" customHeight="1" x14ac:dyDescent="0.3">
      <c r="A1526" s="10" t="s">
        <v>1562</v>
      </c>
      <c r="B1526" s="10" t="s">
        <v>3897</v>
      </c>
      <c r="C1526" s="8" t="s">
        <v>5524</v>
      </c>
      <c r="D1526" s="8" t="s">
        <v>6908</v>
      </c>
      <c r="E1526" s="8" t="s">
        <v>7745</v>
      </c>
    </row>
    <row r="1527" spans="1:5" ht="15" customHeight="1" x14ac:dyDescent="0.3">
      <c r="A1527" s="10" t="s">
        <v>1563</v>
      </c>
      <c r="B1527" s="10" t="s">
        <v>3898</v>
      </c>
      <c r="C1527" s="8" t="s">
        <v>6084</v>
      </c>
      <c r="D1527" s="8" t="s">
        <v>7029</v>
      </c>
      <c r="E1527" s="8" t="s">
        <v>7739</v>
      </c>
    </row>
    <row r="1528" spans="1:5" ht="15" customHeight="1" x14ac:dyDescent="0.3">
      <c r="A1528" s="10" t="s">
        <v>1564</v>
      </c>
      <c r="B1528" s="10" t="s">
        <v>3899</v>
      </c>
      <c r="C1528" s="8" t="s">
        <v>6085</v>
      </c>
      <c r="D1528" s="8" t="s">
        <v>7486</v>
      </c>
      <c r="E1528" s="8" t="s">
        <v>7739</v>
      </c>
    </row>
    <row r="1529" spans="1:5" ht="15" customHeight="1" x14ac:dyDescent="0.3">
      <c r="A1529" s="10" t="s">
        <v>1565</v>
      </c>
      <c r="B1529" s="10" t="s">
        <v>3900</v>
      </c>
      <c r="C1529" s="8" t="s">
        <v>6086</v>
      </c>
      <c r="D1529" s="8" t="s">
        <v>6766</v>
      </c>
      <c r="E1529" s="8" t="s">
        <v>7744</v>
      </c>
    </row>
    <row r="1530" spans="1:5" ht="15" customHeight="1" x14ac:dyDescent="0.3">
      <c r="A1530" s="10" t="s">
        <v>1566</v>
      </c>
      <c r="B1530" s="10" t="s">
        <v>3901</v>
      </c>
      <c r="C1530" s="8" t="s">
        <v>6087</v>
      </c>
      <c r="D1530" s="8" t="s">
        <v>7302</v>
      </c>
      <c r="E1530" s="8" t="s">
        <v>7745</v>
      </c>
    </row>
    <row r="1531" spans="1:5" ht="15" customHeight="1" x14ac:dyDescent="0.3">
      <c r="A1531" s="10" t="s">
        <v>1567</v>
      </c>
      <c r="B1531" s="10" t="s">
        <v>3902</v>
      </c>
      <c r="C1531" s="8" t="s">
        <v>4994</v>
      </c>
      <c r="D1531" s="8" t="s">
        <v>6784</v>
      </c>
      <c r="E1531" s="8" t="s">
        <v>7739</v>
      </c>
    </row>
    <row r="1532" spans="1:5" ht="15" customHeight="1" x14ac:dyDescent="0.3">
      <c r="A1532" s="10" t="s">
        <v>1568</v>
      </c>
      <c r="B1532" s="10" t="s">
        <v>3903</v>
      </c>
      <c r="C1532" s="8" t="s">
        <v>6088</v>
      </c>
      <c r="D1532" s="8" t="s">
        <v>6734</v>
      </c>
      <c r="E1532" s="8" t="s">
        <v>7744</v>
      </c>
    </row>
    <row r="1533" spans="1:5" ht="15" customHeight="1" x14ac:dyDescent="0.3">
      <c r="A1533" s="10" t="s">
        <v>1569</v>
      </c>
      <c r="B1533" s="10" t="s">
        <v>3904</v>
      </c>
      <c r="C1533" s="8" t="s">
        <v>6089</v>
      </c>
      <c r="D1533" s="8" t="s">
        <v>6869</v>
      </c>
      <c r="E1533" s="8" t="s">
        <v>7739</v>
      </c>
    </row>
    <row r="1534" spans="1:5" ht="15" customHeight="1" x14ac:dyDescent="0.3">
      <c r="A1534" s="10" t="s">
        <v>1570</v>
      </c>
      <c r="B1534" s="10" t="s">
        <v>3905</v>
      </c>
      <c r="C1534" s="8" t="s">
        <v>6090</v>
      </c>
      <c r="D1534" s="8" t="s">
        <v>6990</v>
      </c>
      <c r="E1534" s="8" t="s">
        <v>7739</v>
      </c>
    </row>
    <row r="1535" spans="1:5" ht="15" customHeight="1" x14ac:dyDescent="0.3">
      <c r="A1535" s="10" t="s">
        <v>1571</v>
      </c>
      <c r="B1535" s="10" t="s">
        <v>3906</v>
      </c>
      <c r="C1535" s="8" t="s">
        <v>6091</v>
      </c>
      <c r="D1535" s="8" t="s">
        <v>6788</v>
      </c>
      <c r="E1535" s="8" t="s">
        <v>7739</v>
      </c>
    </row>
    <row r="1536" spans="1:5" ht="15" customHeight="1" x14ac:dyDescent="0.3">
      <c r="A1536" s="10" t="s">
        <v>1572</v>
      </c>
      <c r="B1536" s="10" t="s">
        <v>3907</v>
      </c>
      <c r="C1536" s="8" t="s">
        <v>6092</v>
      </c>
      <c r="D1536" s="8" t="s">
        <v>6737</v>
      </c>
      <c r="E1536" s="8" t="s">
        <v>7739</v>
      </c>
    </row>
    <row r="1537" spans="1:5" ht="15" customHeight="1" x14ac:dyDescent="0.3">
      <c r="A1537" s="10" t="s">
        <v>1573</v>
      </c>
      <c r="B1537" s="10" t="s">
        <v>3908</v>
      </c>
      <c r="C1537" s="8" t="s">
        <v>6093</v>
      </c>
      <c r="D1537" s="8" t="s">
        <v>6746</v>
      </c>
      <c r="E1537" s="8" t="s">
        <v>7739</v>
      </c>
    </row>
    <row r="1538" spans="1:5" ht="15" customHeight="1" x14ac:dyDescent="0.3">
      <c r="A1538" s="10" t="s">
        <v>1574</v>
      </c>
      <c r="B1538" s="10" t="s">
        <v>3909</v>
      </c>
      <c r="C1538" s="8" t="s">
        <v>6094</v>
      </c>
      <c r="D1538" s="8" t="s">
        <v>7428</v>
      </c>
      <c r="E1538" s="8" t="s">
        <v>7770</v>
      </c>
    </row>
    <row r="1539" spans="1:5" ht="15" customHeight="1" x14ac:dyDescent="0.3">
      <c r="A1539" s="10" t="s">
        <v>1575</v>
      </c>
      <c r="B1539" s="10" t="s">
        <v>3910</v>
      </c>
      <c r="C1539" s="8" t="s">
        <v>6095</v>
      </c>
      <c r="D1539" s="8" t="s">
        <v>6888</v>
      </c>
      <c r="E1539" s="8" t="s">
        <v>7739</v>
      </c>
    </row>
    <row r="1540" spans="1:5" ht="15" customHeight="1" x14ac:dyDescent="0.3">
      <c r="A1540" s="10" t="s">
        <v>1576</v>
      </c>
      <c r="B1540" s="10" t="s">
        <v>3911</v>
      </c>
      <c r="C1540" s="8" t="s">
        <v>6096</v>
      </c>
      <c r="D1540" s="8" t="s">
        <v>6860</v>
      </c>
      <c r="E1540" s="8" t="s">
        <v>7747</v>
      </c>
    </row>
    <row r="1541" spans="1:5" ht="15" customHeight="1" x14ac:dyDescent="0.3">
      <c r="A1541" s="10" t="s">
        <v>1577</v>
      </c>
      <c r="B1541" s="10" t="s">
        <v>3912</v>
      </c>
      <c r="C1541" s="8" t="s">
        <v>6097</v>
      </c>
      <c r="D1541" s="8" t="s">
        <v>7487</v>
      </c>
      <c r="E1541" s="8" t="s">
        <v>7739</v>
      </c>
    </row>
    <row r="1542" spans="1:5" ht="15" customHeight="1" x14ac:dyDescent="0.3">
      <c r="A1542" s="10" t="s">
        <v>1578</v>
      </c>
      <c r="B1542" s="10" t="s">
        <v>3913</v>
      </c>
      <c r="C1542" s="8" t="s">
        <v>6098</v>
      </c>
      <c r="D1542" s="8" t="s">
        <v>7018</v>
      </c>
      <c r="E1542" s="8" t="s">
        <v>7762</v>
      </c>
    </row>
    <row r="1543" spans="1:5" ht="15" customHeight="1" x14ac:dyDescent="0.3">
      <c r="A1543" s="10" t="s">
        <v>1579</v>
      </c>
      <c r="B1543" s="10" t="s">
        <v>3914</v>
      </c>
      <c r="C1543" s="8" t="s">
        <v>6099</v>
      </c>
      <c r="D1543" s="8" t="s">
        <v>7488</v>
      </c>
      <c r="E1543" s="8" t="s">
        <v>7751</v>
      </c>
    </row>
    <row r="1544" spans="1:5" ht="15" customHeight="1" x14ac:dyDescent="0.3">
      <c r="A1544" s="10" t="s">
        <v>1580</v>
      </c>
      <c r="B1544" s="10" t="s">
        <v>3915</v>
      </c>
      <c r="C1544" s="8" t="s">
        <v>6100</v>
      </c>
      <c r="D1544" s="8" t="s">
        <v>6746</v>
      </c>
      <c r="E1544" s="8" t="s">
        <v>7739</v>
      </c>
    </row>
    <row r="1545" spans="1:5" ht="15" customHeight="1" x14ac:dyDescent="0.3">
      <c r="A1545" s="10" t="s">
        <v>1581</v>
      </c>
      <c r="B1545" s="10" t="s">
        <v>3916</v>
      </c>
      <c r="C1545" s="8" t="s">
        <v>6101</v>
      </c>
      <c r="D1545" s="8" t="s">
        <v>7458</v>
      </c>
      <c r="E1545" s="8" t="s">
        <v>7739</v>
      </c>
    </row>
    <row r="1546" spans="1:5" ht="15" customHeight="1" x14ac:dyDescent="0.3">
      <c r="A1546" s="10" t="s">
        <v>1582</v>
      </c>
      <c r="B1546" s="10" t="s">
        <v>3917</v>
      </c>
      <c r="C1546" s="8" t="s">
        <v>6102</v>
      </c>
      <c r="D1546" s="8" t="s">
        <v>7489</v>
      </c>
      <c r="E1546" s="8" t="s">
        <v>7739</v>
      </c>
    </row>
    <row r="1547" spans="1:5" ht="15" customHeight="1" x14ac:dyDescent="0.3">
      <c r="A1547" s="10" t="s">
        <v>1583</v>
      </c>
      <c r="B1547" s="10" t="s">
        <v>3918</v>
      </c>
      <c r="C1547" s="8" t="s">
        <v>6103</v>
      </c>
      <c r="D1547" s="8" t="s">
        <v>6863</v>
      </c>
      <c r="E1547" s="8" t="s">
        <v>7758</v>
      </c>
    </row>
    <row r="1548" spans="1:5" ht="15" customHeight="1" x14ac:dyDescent="0.3">
      <c r="A1548" s="10" t="s">
        <v>1584</v>
      </c>
      <c r="B1548" s="10" t="s">
        <v>3919</v>
      </c>
      <c r="C1548" s="8" t="s">
        <v>6104</v>
      </c>
      <c r="D1548" s="8" t="s">
        <v>7087</v>
      </c>
      <c r="E1548" s="8" t="s">
        <v>7752</v>
      </c>
    </row>
    <row r="1549" spans="1:5" ht="15" customHeight="1" x14ac:dyDescent="0.3">
      <c r="A1549" s="10" t="s">
        <v>1585</v>
      </c>
      <c r="B1549" s="10" t="s">
        <v>3920</v>
      </c>
      <c r="C1549" s="8" t="s">
        <v>6105</v>
      </c>
      <c r="D1549" s="8" t="s">
        <v>7047</v>
      </c>
      <c r="E1549" s="8" t="s">
        <v>7745</v>
      </c>
    </row>
    <row r="1550" spans="1:5" ht="15" customHeight="1" x14ac:dyDescent="0.3">
      <c r="A1550" s="10" t="s">
        <v>1586</v>
      </c>
      <c r="B1550" s="10" t="s">
        <v>3921</v>
      </c>
      <c r="C1550" s="8" t="s">
        <v>6106</v>
      </c>
      <c r="D1550" s="8" t="s">
        <v>6754</v>
      </c>
      <c r="E1550" s="8" t="s">
        <v>7810</v>
      </c>
    </row>
    <row r="1551" spans="1:5" ht="15" customHeight="1" x14ac:dyDescent="0.3">
      <c r="A1551" s="10" t="s">
        <v>1587</v>
      </c>
      <c r="B1551" s="10" t="s">
        <v>3922</v>
      </c>
      <c r="C1551" s="8" t="s">
        <v>6107</v>
      </c>
      <c r="D1551" s="8" t="s">
        <v>6739</v>
      </c>
      <c r="E1551" s="8" t="s">
        <v>7749</v>
      </c>
    </row>
    <row r="1552" spans="1:5" ht="15" customHeight="1" x14ac:dyDescent="0.3">
      <c r="A1552" s="10" t="s">
        <v>1588</v>
      </c>
      <c r="B1552" s="10" t="s">
        <v>3923</v>
      </c>
      <c r="C1552" s="8" t="s">
        <v>6108</v>
      </c>
      <c r="D1552" s="8" t="s">
        <v>7490</v>
      </c>
      <c r="E1552" s="8" t="s">
        <v>7739</v>
      </c>
    </row>
    <row r="1553" spans="1:5" ht="15" customHeight="1" x14ac:dyDescent="0.3">
      <c r="A1553" s="10" t="s">
        <v>1589</v>
      </c>
      <c r="B1553" s="10" t="s">
        <v>3924</v>
      </c>
      <c r="C1553" s="8" t="s">
        <v>5857</v>
      </c>
      <c r="D1553" s="8" t="s">
        <v>7028</v>
      </c>
      <c r="E1553" s="8" t="s">
        <v>7739</v>
      </c>
    </row>
    <row r="1554" spans="1:5" ht="15" customHeight="1" x14ac:dyDescent="0.3">
      <c r="A1554" s="10" t="s">
        <v>1590</v>
      </c>
      <c r="B1554" s="10" t="s">
        <v>3925</v>
      </c>
      <c r="C1554" s="8" t="s">
        <v>6109</v>
      </c>
      <c r="D1554" s="8" t="s">
        <v>6762</v>
      </c>
      <c r="E1554" s="8" t="s">
        <v>7752</v>
      </c>
    </row>
    <row r="1555" spans="1:5" ht="15" customHeight="1" x14ac:dyDescent="0.3">
      <c r="A1555" s="10" t="s">
        <v>1591</v>
      </c>
      <c r="B1555" s="10" t="s">
        <v>3926</v>
      </c>
      <c r="C1555" s="8" t="s">
        <v>6110</v>
      </c>
      <c r="D1555" s="8" t="s">
        <v>7491</v>
      </c>
      <c r="E1555" s="8" t="s">
        <v>7739</v>
      </c>
    </row>
    <row r="1556" spans="1:5" ht="15" customHeight="1" x14ac:dyDescent="0.3">
      <c r="A1556" s="10" t="s">
        <v>1592</v>
      </c>
      <c r="B1556" s="10" t="s">
        <v>3927</v>
      </c>
      <c r="C1556" s="8" t="s">
        <v>6111</v>
      </c>
      <c r="D1556" s="8" t="s">
        <v>6867</v>
      </c>
      <c r="E1556" s="8" t="s">
        <v>7739</v>
      </c>
    </row>
    <row r="1557" spans="1:5" ht="15" customHeight="1" x14ac:dyDescent="0.3">
      <c r="A1557" s="10" t="s">
        <v>1593</v>
      </c>
      <c r="B1557" s="10" t="s">
        <v>3928</v>
      </c>
      <c r="C1557" s="8" t="s">
        <v>5709</v>
      </c>
      <c r="D1557" s="8" t="s">
        <v>6899</v>
      </c>
      <c r="E1557" s="8" t="s">
        <v>7811</v>
      </c>
    </row>
    <row r="1558" spans="1:5" ht="15" customHeight="1" x14ac:dyDescent="0.3">
      <c r="A1558" s="10" t="s">
        <v>1594</v>
      </c>
      <c r="B1558" s="10" t="s">
        <v>3929</v>
      </c>
      <c r="C1558" s="8" t="s">
        <v>6112</v>
      </c>
      <c r="D1558" s="8" t="s">
        <v>7492</v>
      </c>
      <c r="E1558" s="8" t="s">
        <v>7762</v>
      </c>
    </row>
    <row r="1559" spans="1:5" ht="15" customHeight="1" x14ac:dyDescent="0.3">
      <c r="A1559" s="10" t="s">
        <v>1595</v>
      </c>
      <c r="B1559" s="10" t="s">
        <v>3930</v>
      </c>
      <c r="C1559" s="8" t="s">
        <v>6113</v>
      </c>
      <c r="D1559" s="8" t="s">
        <v>6712</v>
      </c>
      <c r="E1559" s="8" t="s">
        <v>7762</v>
      </c>
    </row>
    <row r="1560" spans="1:5" ht="15" customHeight="1" x14ac:dyDescent="0.3">
      <c r="A1560" s="10" t="s">
        <v>1596</v>
      </c>
      <c r="B1560" s="10" t="s">
        <v>3931</v>
      </c>
      <c r="C1560" s="8" t="s">
        <v>6114</v>
      </c>
      <c r="D1560" s="8" t="s">
        <v>7493</v>
      </c>
      <c r="E1560" s="8" t="s">
        <v>7742</v>
      </c>
    </row>
    <row r="1561" spans="1:5" ht="15" customHeight="1" x14ac:dyDescent="0.3">
      <c r="A1561" s="10" t="s">
        <v>1597</v>
      </c>
      <c r="B1561" s="10" t="s">
        <v>3932</v>
      </c>
      <c r="C1561" s="8" t="s">
        <v>6115</v>
      </c>
      <c r="D1561" s="8" t="s">
        <v>7494</v>
      </c>
      <c r="E1561" s="8" t="s">
        <v>7812</v>
      </c>
    </row>
    <row r="1562" spans="1:5" ht="15" customHeight="1" x14ac:dyDescent="0.3">
      <c r="A1562" s="10" t="s">
        <v>1598</v>
      </c>
      <c r="B1562" s="10" t="s">
        <v>3933</v>
      </c>
      <c r="C1562" s="8" t="s">
        <v>6116</v>
      </c>
      <c r="D1562" s="8" t="s">
        <v>6979</v>
      </c>
      <c r="E1562" s="8" t="s">
        <v>7741</v>
      </c>
    </row>
    <row r="1563" spans="1:5" ht="15" customHeight="1" x14ac:dyDescent="0.3">
      <c r="A1563" s="10" t="s">
        <v>1599</v>
      </c>
      <c r="B1563" s="10" t="s">
        <v>3934</v>
      </c>
      <c r="C1563" s="8" t="s">
        <v>6117</v>
      </c>
      <c r="D1563" s="8" t="s">
        <v>6873</v>
      </c>
      <c r="E1563" s="8" t="s">
        <v>7746</v>
      </c>
    </row>
    <row r="1564" spans="1:5" ht="15" customHeight="1" x14ac:dyDescent="0.3">
      <c r="A1564" s="10" t="s">
        <v>1600</v>
      </c>
      <c r="B1564" s="10" t="s">
        <v>3935</v>
      </c>
      <c r="C1564" s="8" t="s">
        <v>6118</v>
      </c>
      <c r="D1564" s="8" t="s">
        <v>6793</v>
      </c>
      <c r="E1564" s="8" t="s">
        <v>7741</v>
      </c>
    </row>
    <row r="1565" spans="1:5" ht="15" customHeight="1" x14ac:dyDescent="0.3">
      <c r="A1565" s="10" t="s">
        <v>1601</v>
      </c>
      <c r="B1565" s="10" t="s">
        <v>3936</v>
      </c>
      <c r="C1565" s="8" t="s">
        <v>5173</v>
      </c>
      <c r="D1565" s="8" t="s">
        <v>6839</v>
      </c>
      <c r="E1565" s="8" t="s">
        <v>7739</v>
      </c>
    </row>
    <row r="1566" spans="1:5" ht="15" customHeight="1" x14ac:dyDescent="0.3">
      <c r="A1566" s="10" t="s">
        <v>1602</v>
      </c>
      <c r="B1566" s="10" t="s">
        <v>3937</v>
      </c>
      <c r="C1566" s="8" t="s">
        <v>5532</v>
      </c>
      <c r="D1566" s="8" t="s">
        <v>6835</v>
      </c>
      <c r="E1566" s="8" t="s">
        <v>7738</v>
      </c>
    </row>
    <row r="1567" spans="1:5" ht="15" customHeight="1" x14ac:dyDescent="0.3">
      <c r="A1567" s="10" t="s">
        <v>1603</v>
      </c>
      <c r="B1567" s="10" t="s">
        <v>3938</v>
      </c>
      <c r="C1567" s="8" t="s">
        <v>6119</v>
      </c>
      <c r="D1567" s="8" t="s">
        <v>7495</v>
      </c>
      <c r="E1567" s="8" t="s">
        <v>7739</v>
      </c>
    </row>
    <row r="1568" spans="1:5" ht="15" customHeight="1" x14ac:dyDescent="0.3">
      <c r="A1568" s="10" t="s">
        <v>1604</v>
      </c>
      <c r="B1568" s="10" t="s">
        <v>3939</v>
      </c>
      <c r="C1568" s="8" t="s">
        <v>6120</v>
      </c>
      <c r="D1568" s="8" t="s">
        <v>6970</v>
      </c>
      <c r="E1568" s="8" t="s">
        <v>7739</v>
      </c>
    </row>
    <row r="1569" spans="1:5" ht="15" customHeight="1" x14ac:dyDescent="0.3">
      <c r="A1569" s="10" t="s">
        <v>1605</v>
      </c>
      <c r="B1569" s="10" t="s">
        <v>3940</v>
      </c>
      <c r="C1569" s="8" t="s">
        <v>5216</v>
      </c>
      <c r="D1569" s="8" t="s">
        <v>7496</v>
      </c>
      <c r="E1569" s="8" t="s">
        <v>7768</v>
      </c>
    </row>
    <row r="1570" spans="1:5" ht="15" customHeight="1" x14ac:dyDescent="0.3">
      <c r="A1570" s="10" t="s">
        <v>1606</v>
      </c>
      <c r="B1570" s="10" t="s">
        <v>3941</v>
      </c>
      <c r="C1570" s="8" t="s">
        <v>6121</v>
      </c>
      <c r="D1570" s="8" t="s">
        <v>7497</v>
      </c>
      <c r="E1570" s="8" t="s">
        <v>7739</v>
      </c>
    </row>
    <row r="1571" spans="1:5" ht="15" customHeight="1" x14ac:dyDescent="0.3">
      <c r="A1571" s="10" t="s">
        <v>1607</v>
      </c>
      <c r="B1571" s="10" t="s">
        <v>3942</v>
      </c>
      <c r="C1571" s="8" t="s">
        <v>6122</v>
      </c>
      <c r="D1571" s="8" t="s">
        <v>7311</v>
      </c>
      <c r="E1571" s="8" t="s">
        <v>7739</v>
      </c>
    </row>
    <row r="1572" spans="1:5" ht="15" customHeight="1" x14ac:dyDescent="0.3">
      <c r="A1572" s="10" t="s">
        <v>1608</v>
      </c>
      <c r="B1572" s="10" t="s">
        <v>3943</v>
      </c>
      <c r="C1572" s="8" t="s">
        <v>6123</v>
      </c>
      <c r="D1572" s="8" t="s">
        <v>6788</v>
      </c>
      <c r="E1572" s="8" t="s">
        <v>7767</v>
      </c>
    </row>
    <row r="1573" spans="1:5" ht="15" customHeight="1" x14ac:dyDescent="0.3">
      <c r="A1573" s="10" t="s">
        <v>1609</v>
      </c>
      <c r="B1573" s="10" t="s">
        <v>3944</v>
      </c>
      <c r="C1573" s="8" t="s">
        <v>5164</v>
      </c>
      <c r="D1573" s="8" t="s">
        <v>7498</v>
      </c>
      <c r="E1573" s="8" t="s">
        <v>7766</v>
      </c>
    </row>
    <row r="1574" spans="1:5" ht="15" customHeight="1" x14ac:dyDescent="0.3">
      <c r="A1574" s="10" t="s">
        <v>1610</v>
      </c>
      <c r="B1574" s="10" t="s">
        <v>3945</v>
      </c>
      <c r="C1574" s="8" t="s">
        <v>6124</v>
      </c>
      <c r="D1574" s="8" t="s">
        <v>7499</v>
      </c>
      <c r="E1574" s="8" t="s">
        <v>7739</v>
      </c>
    </row>
    <row r="1575" spans="1:5" ht="15" customHeight="1" x14ac:dyDescent="0.3">
      <c r="A1575" s="10" t="s">
        <v>1611</v>
      </c>
      <c r="B1575" s="10" t="s">
        <v>3946</v>
      </c>
      <c r="C1575" s="8" t="s">
        <v>6125</v>
      </c>
      <c r="D1575" s="8" t="s">
        <v>7500</v>
      </c>
      <c r="E1575" s="8" t="s">
        <v>7751</v>
      </c>
    </row>
    <row r="1576" spans="1:5" ht="15" customHeight="1" x14ac:dyDescent="0.3">
      <c r="A1576" s="10" t="s">
        <v>1612</v>
      </c>
      <c r="B1576" s="10" t="s">
        <v>3947</v>
      </c>
      <c r="C1576" s="8" t="s">
        <v>6126</v>
      </c>
      <c r="D1576" s="8" t="s">
        <v>6735</v>
      </c>
      <c r="E1576" s="8" t="s">
        <v>7745</v>
      </c>
    </row>
    <row r="1577" spans="1:5" ht="15" customHeight="1" x14ac:dyDescent="0.3">
      <c r="A1577" s="10" t="s">
        <v>1613</v>
      </c>
      <c r="B1577" s="10" t="s">
        <v>3948</v>
      </c>
      <c r="C1577" s="8" t="s">
        <v>5231</v>
      </c>
      <c r="D1577" s="8" t="s">
        <v>7501</v>
      </c>
      <c r="E1577" s="8" t="s">
        <v>7739</v>
      </c>
    </row>
    <row r="1578" spans="1:5" ht="15" customHeight="1" x14ac:dyDescent="0.3">
      <c r="A1578" s="10" t="s">
        <v>1614</v>
      </c>
      <c r="B1578" s="10" t="s">
        <v>3949</v>
      </c>
      <c r="C1578" s="8" t="s">
        <v>6127</v>
      </c>
      <c r="D1578" s="8" t="s">
        <v>6882</v>
      </c>
      <c r="E1578" s="8" t="s">
        <v>7753</v>
      </c>
    </row>
    <row r="1579" spans="1:5" ht="15" customHeight="1" x14ac:dyDescent="0.3">
      <c r="A1579" s="10" t="s">
        <v>1615</v>
      </c>
      <c r="B1579" s="10" t="s">
        <v>3950</v>
      </c>
      <c r="C1579" s="8" t="s">
        <v>6128</v>
      </c>
      <c r="D1579" s="8" t="s">
        <v>7502</v>
      </c>
      <c r="E1579" s="8" t="s">
        <v>7739</v>
      </c>
    </row>
    <row r="1580" spans="1:5" ht="15" customHeight="1" x14ac:dyDescent="0.3">
      <c r="A1580" s="10" t="s">
        <v>1616</v>
      </c>
      <c r="B1580" s="10" t="s">
        <v>3951</v>
      </c>
      <c r="C1580" s="8" t="s">
        <v>5324</v>
      </c>
      <c r="D1580" s="8" t="s">
        <v>7503</v>
      </c>
      <c r="E1580" s="8" t="s">
        <v>7739</v>
      </c>
    </row>
    <row r="1581" spans="1:5" ht="15" customHeight="1" x14ac:dyDescent="0.3">
      <c r="A1581" s="10" t="s">
        <v>1617</v>
      </c>
      <c r="B1581" s="10" t="s">
        <v>3952</v>
      </c>
      <c r="C1581" s="8" t="s">
        <v>6129</v>
      </c>
      <c r="D1581" s="8" t="s">
        <v>6835</v>
      </c>
      <c r="E1581" s="8" t="s">
        <v>7739</v>
      </c>
    </row>
    <row r="1582" spans="1:5" ht="15" customHeight="1" x14ac:dyDescent="0.3">
      <c r="A1582" s="10" t="s">
        <v>1618</v>
      </c>
      <c r="B1582" s="10" t="s">
        <v>3953</v>
      </c>
      <c r="C1582" s="8" t="s">
        <v>6130</v>
      </c>
      <c r="D1582" s="8" t="s">
        <v>6840</v>
      </c>
      <c r="E1582" s="8" t="s">
        <v>7756</v>
      </c>
    </row>
    <row r="1583" spans="1:5" ht="15" customHeight="1" x14ac:dyDescent="0.3">
      <c r="A1583" s="10" t="s">
        <v>1619</v>
      </c>
      <c r="B1583" s="10" t="s">
        <v>3954</v>
      </c>
      <c r="C1583" s="8" t="s">
        <v>5033</v>
      </c>
      <c r="D1583" s="8" t="s">
        <v>6752</v>
      </c>
      <c r="E1583" s="8" t="s">
        <v>7745</v>
      </c>
    </row>
    <row r="1584" spans="1:5" ht="15" customHeight="1" x14ac:dyDescent="0.3">
      <c r="A1584" s="10" t="s">
        <v>1620</v>
      </c>
      <c r="B1584" s="10" t="s">
        <v>3955</v>
      </c>
      <c r="C1584" s="8" t="s">
        <v>6131</v>
      </c>
      <c r="D1584" s="8" t="s">
        <v>7504</v>
      </c>
      <c r="E1584" s="8" t="s">
        <v>7739</v>
      </c>
    </row>
    <row r="1585" spans="1:5" ht="15" customHeight="1" x14ac:dyDescent="0.3">
      <c r="A1585" s="10" t="s">
        <v>1621</v>
      </c>
      <c r="B1585" s="10" t="s">
        <v>3956</v>
      </c>
      <c r="C1585" s="8" t="s">
        <v>6132</v>
      </c>
      <c r="D1585" s="8" t="s">
        <v>7505</v>
      </c>
      <c r="E1585" s="8" t="s">
        <v>7739</v>
      </c>
    </row>
    <row r="1586" spans="1:5" ht="15" customHeight="1" x14ac:dyDescent="0.3">
      <c r="A1586" s="10" t="s">
        <v>1622</v>
      </c>
      <c r="B1586" s="10" t="s">
        <v>3957</v>
      </c>
      <c r="C1586" s="8" t="s">
        <v>6133</v>
      </c>
      <c r="D1586" s="8" t="s">
        <v>7506</v>
      </c>
      <c r="E1586" s="8" t="s">
        <v>7777</v>
      </c>
    </row>
    <row r="1587" spans="1:5" ht="15" customHeight="1" x14ac:dyDescent="0.3">
      <c r="A1587" s="10" t="s">
        <v>1623</v>
      </c>
      <c r="B1587" s="10" t="s">
        <v>3958</v>
      </c>
      <c r="C1587" s="8" t="s">
        <v>6134</v>
      </c>
      <c r="D1587" s="8" t="s">
        <v>7084</v>
      </c>
      <c r="E1587" s="8" t="s">
        <v>7813</v>
      </c>
    </row>
    <row r="1588" spans="1:5" ht="15" customHeight="1" x14ac:dyDescent="0.3">
      <c r="A1588" s="10" t="s">
        <v>1624</v>
      </c>
      <c r="B1588" s="10" t="s">
        <v>3959</v>
      </c>
      <c r="C1588" s="8" t="s">
        <v>6135</v>
      </c>
      <c r="D1588" s="8" t="s">
        <v>7507</v>
      </c>
      <c r="E1588" s="8" t="s">
        <v>7744</v>
      </c>
    </row>
    <row r="1589" spans="1:5" ht="15" customHeight="1" x14ac:dyDescent="0.3">
      <c r="A1589" s="10" t="s">
        <v>1625</v>
      </c>
      <c r="B1589" s="10" t="s">
        <v>3960</v>
      </c>
      <c r="C1589" s="8" t="s">
        <v>6136</v>
      </c>
      <c r="D1589" s="8" t="s">
        <v>7057</v>
      </c>
      <c r="E1589" s="8" t="s">
        <v>7741</v>
      </c>
    </row>
    <row r="1590" spans="1:5" ht="15" customHeight="1" x14ac:dyDescent="0.3">
      <c r="A1590" s="10" t="s">
        <v>1626</v>
      </c>
      <c r="B1590" s="10" t="s">
        <v>3961</v>
      </c>
      <c r="C1590" s="8" t="s">
        <v>6137</v>
      </c>
      <c r="D1590" s="8" t="s">
        <v>7508</v>
      </c>
      <c r="E1590" s="8" t="s">
        <v>7739</v>
      </c>
    </row>
    <row r="1591" spans="1:5" ht="15" customHeight="1" x14ac:dyDescent="0.3">
      <c r="A1591" s="10" t="s">
        <v>1627</v>
      </c>
      <c r="B1591" s="10" t="s">
        <v>3962</v>
      </c>
      <c r="C1591" s="8" t="s">
        <v>4998</v>
      </c>
      <c r="D1591" s="8" t="s">
        <v>6871</v>
      </c>
      <c r="E1591" s="8" t="s">
        <v>7739</v>
      </c>
    </row>
    <row r="1592" spans="1:5" ht="15" customHeight="1" x14ac:dyDescent="0.3">
      <c r="A1592" s="10" t="s">
        <v>1628</v>
      </c>
      <c r="B1592" s="10" t="s">
        <v>3963</v>
      </c>
      <c r="C1592" s="8" t="s">
        <v>6138</v>
      </c>
      <c r="D1592" s="8" t="s">
        <v>7057</v>
      </c>
      <c r="E1592" s="8" t="s">
        <v>7739</v>
      </c>
    </row>
    <row r="1593" spans="1:5" ht="15" customHeight="1" x14ac:dyDescent="0.3">
      <c r="A1593" s="10" t="s">
        <v>1629</v>
      </c>
      <c r="B1593" s="10" t="s">
        <v>3964</v>
      </c>
      <c r="C1593" s="8" t="s">
        <v>6139</v>
      </c>
      <c r="D1593" s="8" t="s">
        <v>6881</v>
      </c>
      <c r="E1593" s="8" t="s">
        <v>7739</v>
      </c>
    </row>
    <row r="1594" spans="1:5" ht="15" customHeight="1" x14ac:dyDescent="0.3">
      <c r="A1594" s="10" t="s">
        <v>1630</v>
      </c>
      <c r="B1594" s="10" t="s">
        <v>3965</v>
      </c>
      <c r="C1594" s="8" t="s">
        <v>6140</v>
      </c>
      <c r="D1594" s="8" t="s">
        <v>7075</v>
      </c>
      <c r="E1594" s="8" t="s">
        <v>7739</v>
      </c>
    </row>
    <row r="1595" spans="1:5" ht="15" customHeight="1" x14ac:dyDescent="0.3">
      <c r="A1595" s="10" t="s">
        <v>1631</v>
      </c>
      <c r="B1595" s="10" t="s">
        <v>3966</v>
      </c>
      <c r="C1595" s="8" t="s">
        <v>6141</v>
      </c>
      <c r="D1595" s="8" t="s">
        <v>7448</v>
      </c>
      <c r="E1595" s="8" t="s">
        <v>7739</v>
      </c>
    </row>
    <row r="1596" spans="1:5" ht="15" customHeight="1" x14ac:dyDescent="0.3">
      <c r="A1596" s="10" t="s">
        <v>1632</v>
      </c>
      <c r="B1596" s="10" t="s">
        <v>3967</v>
      </c>
      <c r="C1596" s="8" t="s">
        <v>6142</v>
      </c>
      <c r="D1596" s="8" t="s">
        <v>6863</v>
      </c>
      <c r="E1596" s="8" t="s">
        <v>7739</v>
      </c>
    </row>
    <row r="1597" spans="1:5" ht="15" customHeight="1" x14ac:dyDescent="0.3">
      <c r="A1597" s="10" t="s">
        <v>1633</v>
      </c>
      <c r="B1597" s="10" t="s">
        <v>3968</v>
      </c>
      <c r="C1597" s="8" t="s">
        <v>6143</v>
      </c>
      <c r="D1597" s="8" t="s">
        <v>7509</v>
      </c>
      <c r="E1597" s="8" t="s">
        <v>7741</v>
      </c>
    </row>
    <row r="1598" spans="1:5" ht="15" customHeight="1" x14ac:dyDescent="0.3">
      <c r="A1598" s="10" t="s">
        <v>1634</v>
      </c>
      <c r="B1598" s="10" t="s">
        <v>3969</v>
      </c>
      <c r="C1598" s="8" t="s">
        <v>6144</v>
      </c>
      <c r="D1598" s="8" t="s">
        <v>7510</v>
      </c>
      <c r="E1598" s="8" t="s">
        <v>7739</v>
      </c>
    </row>
    <row r="1599" spans="1:5" ht="15" customHeight="1" x14ac:dyDescent="0.3">
      <c r="A1599" s="10" t="s">
        <v>1635</v>
      </c>
      <c r="B1599" s="10" t="s">
        <v>3970</v>
      </c>
      <c r="C1599" s="8" t="s">
        <v>6145</v>
      </c>
      <c r="D1599" s="8" t="s">
        <v>7511</v>
      </c>
      <c r="E1599" s="8" t="s">
        <v>7739</v>
      </c>
    </row>
    <row r="1600" spans="1:5" ht="15" customHeight="1" x14ac:dyDescent="0.3">
      <c r="A1600" s="10" t="s">
        <v>1636</v>
      </c>
      <c r="B1600" s="10" t="s">
        <v>3971</v>
      </c>
      <c r="C1600" s="8" t="s">
        <v>5569</v>
      </c>
      <c r="D1600" s="8" t="s">
        <v>7512</v>
      </c>
      <c r="E1600" s="8" t="s">
        <v>7750</v>
      </c>
    </row>
    <row r="1601" spans="1:5" ht="15" customHeight="1" x14ac:dyDescent="0.3">
      <c r="A1601" s="10" t="s">
        <v>1637</v>
      </c>
      <c r="B1601" s="10" t="s">
        <v>3972</v>
      </c>
      <c r="C1601" s="8" t="s">
        <v>6146</v>
      </c>
      <c r="D1601" s="8" t="s">
        <v>6987</v>
      </c>
      <c r="E1601" s="8" t="s">
        <v>7739</v>
      </c>
    </row>
    <row r="1602" spans="1:5" ht="15" customHeight="1" x14ac:dyDescent="0.3">
      <c r="A1602" s="10" t="s">
        <v>1638</v>
      </c>
      <c r="B1602" s="10" t="s">
        <v>3973</v>
      </c>
      <c r="C1602" s="8" t="s">
        <v>6147</v>
      </c>
      <c r="D1602" s="8" t="s">
        <v>7513</v>
      </c>
      <c r="E1602" s="8" t="s">
        <v>7781</v>
      </c>
    </row>
    <row r="1603" spans="1:5" ht="15" customHeight="1" x14ac:dyDescent="0.3">
      <c r="A1603" s="10" t="s">
        <v>1639</v>
      </c>
      <c r="B1603" s="10" t="s">
        <v>3974</v>
      </c>
      <c r="C1603" s="8" t="s">
        <v>6148</v>
      </c>
      <c r="D1603" s="8" t="s">
        <v>7514</v>
      </c>
      <c r="E1603" s="8" t="s">
        <v>7739</v>
      </c>
    </row>
    <row r="1604" spans="1:5" ht="15" customHeight="1" x14ac:dyDescent="0.3">
      <c r="A1604" s="10" t="s">
        <v>1640</v>
      </c>
      <c r="B1604" s="10" t="s">
        <v>3975</v>
      </c>
      <c r="C1604" s="8" t="s">
        <v>6149</v>
      </c>
      <c r="D1604" s="8" t="s">
        <v>6823</v>
      </c>
      <c r="E1604" s="8" t="s">
        <v>7739</v>
      </c>
    </row>
    <row r="1605" spans="1:5" ht="15" customHeight="1" x14ac:dyDescent="0.3">
      <c r="A1605" s="10" t="s">
        <v>1641</v>
      </c>
      <c r="B1605" s="10" t="s">
        <v>3976</v>
      </c>
      <c r="C1605" s="8" t="s">
        <v>5456</v>
      </c>
      <c r="D1605" s="8" t="s">
        <v>7515</v>
      </c>
      <c r="E1605" s="8" t="s">
        <v>7769</v>
      </c>
    </row>
    <row r="1606" spans="1:5" ht="15" customHeight="1" x14ac:dyDescent="0.3">
      <c r="A1606" s="10" t="s">
        <v>1642</v>
      </c>
      <c r="B1606" s="10" t="s">
        <v>3977</v>
      </c>
      <c r="C1606" s="8" t="s">
        <v>6150</v>
      </c>
      <c r="D1606" s="8" t="s">
        <v>7516</v>
      </c>
      <c r="E1606" s="8" t="s">
        <v>7739</v>
      </c>
    </row>
    <row r="1607" spans="1:5" ht="15" customHeight="1" x14ac:dyDescent="0.3">
      <c r="A1607" s="10" t="s">
        <v>1643</v>
      </c>
      <c r="B1607" s="10" t="s">
        <v>3978</v>
      </c>
      <c r="C1607" s="8" t="s">
        <v>6151</v>
      </c>
      <c r="D1607" s="8" t="s">
        <v>6793</v>
      </c>
      <c r="E1607" s="8" t="s">
        <v>7739</v>
      </c>
    </row>
    <row r="1608" spans="1:5" ht="15" customHeight="1" x14ac:dyDescent="0.3">
      <c r="A1608" s="10" t="s">
        <v>1644</v>
      </c>
      <c r="B1608" s="10" t="s">
        <v>3979</v>
      </c>
      <c r="C1608" s="8" t="s">
        <v>5173</v>
      </c>
      <c r="D1608" s="8" t="s">
        <v>6718</v>
      </c>
      <c r="E1608" s="8" t="s">
        <v>7744</v>
      </c>
    </row>
    <row r="1609" spans="1:5" ht="15" customHeight="1" x14ac:dyDescent="0.3">
      <c r="A1609" s="10" t="s">
        <v>1645</v>
      </c>
      <c r="B1609" s="10" t="s">
        <v>3980</v>
      </c>
      <c r="C1609" s="8" t="s">
        <v>6152</v>
      </c>
      <c r="D1609" s="8" t="s">
        <v>7517</v>
      </c>
      <c r="E1609" s="8" t="s">
        <v>7762</v>
      </c>
    </row>
    <row r="1610" spans="1:5" ht="15" customHeight="1" x14ac:dyDescent="0.3">
      <c r="A1610" s="10" t="s">
        <v>1646</v>
      </c>
      <c r="B1610" s="10" t="s">
        <v>3981</v>
      </c>
      <c r="C1610" s="8" t="s">
        <v>6153</v>
      </c>
      <c r="D1610" s="8" t="s">
        <v>6767</v>
      </c>
      <c r="E1610" s="8" t="s">
        <v>7739</v>
      </c>
    </row>
    <row r="1611" spans="1:5" ht="15" customHeight="1" x14ac:dyDescent="0.3">
      <c r="A1611" s="10" t="s">
        <v>1647</v>
      </c>
      <c r="B1611" s="10" t="s">
        <v>3982</v>
      </c>
      <c r="C1611" s="8" t="s">
        <v>6154</v>
      </c>
      <c r="D1611" s="8" t="s">
        <v>6862</v>
      </c>
      <c r="E1611" s="8" t="s">
        <v>7756</v>
      </c>
    </row>
    <row r="1612" spans="1:5" ht="15" customHeight="1" x14ac:dyDescent="0.3">
      <c r="A1612" s="10" t="s">
        <v>1648</v>
      </c>
      <c r="B1612" s="10" t="s">
        <v>3983</v>
      </c>
      <c r="C1612" s="8" t="s">
        <v>6155</v>
      </c>
      <c r="D1612" s="8" t="s">
        <v>6773</v>
      </c>
      <c r="E1612" s="8" t="s">
        <v>7753</v>
      </c>
    </row>
    <row r="1613" spans="1:5" ht="15" customHeight="1" x14ac:dyDescent="0.3">
      <c r="A1613" s="10" t="s">
        <v>1649</v>
      </c>
      <c r="B1613" s="10" t="s">
        <v>3984</v>
      </c>
      <c r="C1613" s="8" t="s">
        <v>6156</v>
      </c>
      <c r="D1613" s="8" t="s">
        <v>6817</v>
      </c>
      <c r="E1613" s="8" t="s">
        <v>7744</v>
      </c>
    </row>
    <row r="1614" spans="1:5" ht="15" customHeight="1" x14ac:dyDescent="0.3">
      <c r="A1614" s="10" t="s">
        <v>1650</v>
      </c>
      <c r="B1614" s="10" t="s">
        <v>3985</v>
      </c>
      <c r="C1614" s="8" t="s">
        <v>6157</v>
      </c>
      <c r="D1614" s="8" t="s">
        <v>7518</v>
      </c>
      <c r="E1614" s="8" t="s">
        <v>7739</v>
      </c>
    </row>
    <row r="1615" spans="1:5" ht="15" customHeight="1" x14ac:dyDescent="0.3">
      <c r="A1615" s="10" t="s">
        <v>1651</v>
      </c>
      <c r="B1615" s="10" t="s">
        <v>3986</v>
      </c>
      <c r="C1615" s="8" t="s">
        <v>6158</v>
      </c>
      <c r="D1615" s="8" t="s">
        <v>6763</v>
      </c>
      <c r="E1615" s="8" t="s">
        <v>7745</v>
      </c>
    </row>
    <row r="1616" spans="1:5" ht="15" customHeight="1" x14ac:dyDescent="0.3">
      <c r="A1616" s="10" t="s">
        <v>1652</v>
      </c>
      <c r="B1616" s="10" t="s">
        <v>3987</v>
      </c>
      <c r="C1616" s="8" t="s">
        <v>6159</v>
      </c>
      <c r="D1616" s="8" t="s">
        <v>6888</v>
      </c>
      <c r="E1616" s="8" t="s">
        <v>7739</v>
      </c>
    </row>
    <row r="1617" spans="1:5" ht="15" customHeight="1" x14ac:dyDescent="0.3">
      <c r="A1617" s="10" t="s">
        <v>1653</v>
      </c>
      <c r="B1617" s="10" t="s">
        <v>3988</v>
      </c>
      <c r="C1617" s="8" t="s">
        <v>6160</v>
      </c>
      <c r="D1617" s="8" t="s">
        <v>6728</v>
      </c>
      <c r="E1617" s="8" t="s">
        <v>7762</v>
      </c>
    </row>
    <row r="1618" spans="1:5" ht="15" customHeight="1" x14ac:dyDescent="0.3">
      <c r="A1618" s="10" t="s">
        <v>1654</v>
      </c>
      <c r="B1618" s="10" t="s">
        <v>3989</v>
      </c>
      <c r="C1618" s="8" t="s">
        <v>6161</v>
      </c>
      <c r="D1618" s="8" t="s">
        <v>7519</v>
      </c>
      <c r="E1618" s="8" t="s">
        <v>7771</v>
      </c>
    </row>
    <row r="1619" spans="1:5" ht="15" customHeight="1" x14ac:dyDescent="0.3">
      <c r="A1619" s="10" t="s">
        <v>1655</v>
      </c>
      <c r="B1619" s="10" t="s">
        <v>3990</v>
      </c>
      <c r="C1619" s="8" t="s">
        <v>6162</v>
      </c>
      <c r="D1619" s="8" t="s">
        <v>6739</v>
      </c>
      <c r="E1619" s="8" t="s">
        <v>7762</v>
      </c>
    </row>
    <row r="1620" spans="1:5" ht="15" customHeight="1" x14ac:dyDescent="0.3">
      <c r="A1620" s="10" t="s">
        <v>1656</v>
      </c>
      <c r="B1620" s="10" t="s">
        <v>3991</v>
      </c>
      <c r="C1620" s="8" t="s">
        <v>4758</v>
      </c>
      <c r="D1620" s="8" t="s">
        <v>7520</v>
      </c>
      <c r="E1620" s="8" t="s">
        <v>7739</v>
      </c>
    </row>
    <row r="1621" spans="1:5" ht="15" customHeight="1" x14ac:dyDescent="0.3">
      <c r="A1621" s="10" t="s">
        <v>1657</v>
      </c>
      <c r="B1621" s="10" t="s">
        <v>3992</v>
      </c>
      <c r="C1621" s="8" t="s">
        <v>6163</v>
      </c>
      <c r="D1621" s="8" t="s">
        <v>7253</v>
      </c>
      <c r="E1621" s="8" t="s">
        <v>7739</v>
      </c>
    </row>
    <row r="1622" spans="1:5" ht="15" customHeight="1" x14ac:dyDescent="0.3">
      <c r="A1622" s="10" t="s">
        <v>1658</v>
      </c>
      <c r="B1622" s="10" t="s">
        <v>3993</v>
      </c>
      <c r="C1622" s="8" t="s">
        <v>6164</v>
      </c>
      <c r="D1622" s="8" t="s">
        <v>7052</v>
      </c>
      <c r="E1622" s="8" t="s">
        <v>7814</v>
      </c>
    </row>
    <row r="1623" spans="1:5" ht="15" customHeight="1" x14ac:dyDescent="0.3">
      <c r="A1623" s="10" t="s">
        <v>1659</v>
      </c>
      <c r="B1623" s="10" t="s">
        <v>3994</v>
      </c>
      <c r="C1623" s="8" t="s">
        <v>6165</v>
      </c>
      <c r="D1623" s="8" t="s">
        <v>6861</v>
      </c>
      <c r="E1623" s="8" t="s">
        <v>7739</v>
      </c>
    </row>
    <row r="1624" spans="1:5" ht="15" customHeight="1" x14ac:dyDescent="0.3">
      <c r="A1624" s="10" t="s">
        <v>1660</v>
      </c>
      <c r="B1624" s="10" t="s">
        <v>3995</v>
      </c>
      <c r="C1624" s="8" t="s">
        <v>6166</v>
      </c>
      <c r="D1624" s="8" t="s">
        <v>7104</v>
      </c>
      <c r="E1624" s="8" t="s">
        <v>7739</v>
      </c>
    </row>
    <row r="1625" spans="1:5" ht="15" customHeight="1" x14ac:dyDescent="0.3">
      <c r="A1625" s="10" t="s">
        <v>1661</v>
      </c>
      <c r="B1625" s="10" t="s">
        <v>3996</v>
      </c>
      <c r="C1625" s="8" t="s">
        <v>6167</v>
      </c>
      <c r="D1625" s="8" t="s">
        <v>6803</v>
      </c>
      <c r="E1625" s="8" t="s">
        <v>7739</v>
      </c>
    </row>
    <row r="1626" spans="1:5" ht="15" customHeight="1" x14ac:dyDescent="0.3">
      <c r="A1626" s="10" t="s">
        <v>1662</v>
      </c>
      <c r="B1626" s="10" t="s">
        <v>3997</v>
      </c>
      <c r="C1626" s="8" t="s">
        <v>6168</v>
      </c>
      <c r="D1626" s="8" t="s">
        <v>6788</v>
      </c>
      <c r="E1626" s="8" t="s">
        <v>7739</v>
      </c>
    </row>
    <row r="1627" spans="1:5" ht="15" customHeight="1" x14ac:dyDescent="0.3">
      <c r="A1627" s="10" t="s">
        <v>1663</v>
      </c>
      <c r="B1627" s="10" t="s">
        <v>3998</v>
      </c>
      <c r="C1627" s="8" t="s">
        <v>5662</v>
      </c>
      <c r="D1627" s="8" t="s">
        <v>7521</v>
      </c>
      <c r="E1627" s="8" t="s">
        <v>7739</v>
      </c>
    </row>
    <row r="1628" spans="1:5" ht="15" customHeight="1" x14ac:dyDescent="0.3">
      <c r="A1628" s="10" t="s">
        <v>1664</v>
      </c>
      <c r="B1628" s="10" t="s">
        <v>3999</v>
      </c>
      <c r="C1628" s="8" t="s">
        <v>6169</v>
      </c>
      <c r="D1628" s="8" t="s">
        <v>7522</v>
      </c>
      <c r="E1628" s="8" t="s">
        <v>7739</v>
      </c>
    </row>
    <row r="1629" spans="1:5" ht="15" customHeight="1" x14ac:dyDescent="0.3">
      <c r="A1629" s="10" t="s">
        <v>1665</v>
      </c>
      <c r="B1629" s="10" t="s">
        <v>4000</v>
      </c>
      <c r="C1629" s="8" t="s">
        <v>6170</v>
      </c>
      <c r="D1629" s="8" t="s">
        <v>6785</v>
      </c>
      <c r="E1629" s="8" t="s">
        <v>7739</v>
      </c>
    </row>
    <row r="1630" spans="1:5" ht="15" customHeight="1" x14ac:dyDescent="0.3">
      <c r="A1630" s="10" t="s">
        <v>1666</v>
      </c>
      <c r="B1630" s="10" t="s">
        <v>4001</v>
      </c>
      <c r="C1630" s="8" t="s">
        <v>6171</v>
      </c>
      <c r="D1630" s="8" t="s">
        <v>7523</v>
      </c>
      <c r="E1630" s="8" t="s">
        <v>7739</v>
      </c>
    </row>
    <row r="1631" spans="1:5" ht="15" customHeight="1" x14ac:dyDescent="0.3">
      <c r="A1631" s="10" t="s">
        <v>1667</v>
      </c>
      <c r="B1631" s="10" t="s">
        <v>4002</v>
      </c>
      <c r="C1631" s="8" t="s">
        <v>6172</v>
      </c>
      <c r="D1631" s="8" t="s">
        <v>7524</v>
      </c>
      <c r="E1631" s="8" t="s">
        <v>7739</v>
      </c>
    </row>
    <row r="1632" spans="1:5" ht="15" customHeight="1" x14ac:dyDescent="0.3">
      <c r="A1632" s="10" t="s">
        <v>1668</v>
      </c>
      <c r="B1632" s="10" t="s">
        <v>4003</v>
      </c>
      <c r="C1632" s="8" t="s">
        <v>5657</v>
      </c>
      <c r="D1632" s="8" t="s">
        <v>6888</v>
      </c>
      <c r="E1632" s="8" t="s">
        <v>7739</v>
      </c>
    </row>
    <row r="1633" spans="1:5" ht="15" customHeight="1" x14ac:dyDescent="0.3">
      <c r="A1633" s="10" t="s">
        <v>1669</v>
      </c>
      <c r="B1633" s="10" t="s">
        <v>4004</v>
      </c>
      <c r="C1633" s="8" t="s">
        <v>6094</v>
      </c>
      <c r="D1633" s="8" t="s">
        <v>6971</v>
      </c>
      <c r="E1633" s="8" t="s">
        <v>7752</v>
      </c>
    </row>
    <row r="1634" spans="1:5" ht="15" customHeight="1" x14ac:dyDescent="0.3">
      <c r="A1634" s="10" t="s">
        <v>1670</v>
      </c>
      <c r="B1634" s="10" t="s">
        <v>4005</v>
      </c>
      <c r="C1634" s="8" t="s">
        <v>6173</v>
      </c>
      <c r="D1634" s="8" t="s">
        <v>6729</v>
      </c>
      <c r="E1634" s="8" t="s">
        <v>7739</v>
      </c>
    </row>
    <row r="1635" spans="1:5" ht="15" customHeight="1" x14ac:dyDescent="0.3">
      <c r="A1635" s="10" t="s">
        <v>1671</v>
      </c>
      <c r="B1635" s="10" t="s">
        <v>4006</v>
      </c>
      <c r="C1635" s="8" t="s">
        <v>6174</v>
      </c>
      <c r="D1635" s="8" t="s">
        <v>7146</v>
      </c>
      <c r="E1635" s="8" t="s">
        <v>7788</v>
      </c>
    </row>
    <row r="1636" spans="1:5" ht="15" customHeight="1" x14ac:dyDescent="0.3">
      <c r="A1636" s="10" t="s">
        <v>1672</v>
      </c>
      <c r="B1636" s="10" t="s">
        <v>4007</v>
      </c>
      <c r="C1636" s="8" t="s">
        <v>6175</v>
      </c>
      <c r="D1636" s="8" t="s">
        <v>7154</v>
      </c>
      <c r="E1636" s="8" t="s">
        <v>7739</v>
      </c>
    </row>
    <row r="1637" spans="1:5" ht="15" customHeight="1" x14ac:dyDescent="0.3">
      <c r="A1637" s="10" t="s">
        <v>1673</v>
      </c>
      <c r="B1637" s="10" t="s">
        <v>4008</v>
      </c>
      <c r="C1637" s="8" t="s">
        <v>6176</v>
      </c>
      <c r="D1637" s="8" t="s">
        <v>7041</v>
      </c>
      <c r="E1637" s="8" t="s">
        <v>7739</v>
      </c>
    </row>
    <row r="1638" spans="1:5" ht="15" customHeight="1" x14ac:dyDescent="0.3">
      <c r="A1638" s="10" t="s">
        <v>1674</v>
      </c>
      <c r="B1638" s="10" t="s">
        <v>4009</v>
      </c>
      <c r="C1638" s="8" t="s">
        <v>6177</v>
      </c>
      <c r="D1638" s="8" t="s">
        <v>6885</v>
      </c>
      <c r="E1638" s="8" t="s">
        <v>7770</v>
      </c>
    </row>
    <row r="1639" spans="1:5" ht="15" customHeight="1" x14ac:dyDescent="0.3">
      <c r="A1639" s="10" t="s">
        <v>1675</v>
      </c>
      <c r="B1639" s="10" t="s">
        <v>4010</v>
      </c>
      <c r="C1639" s="8" t="s">
        <v>5936</v>
      </c>
      <c r="D1639" s="8" t="s">
        <v>7525</v>
      </c>
      <c r="E1639" s="8" t="s">
        <v>7739</v>
      </c>
    </row>
    <row r="1640" spans="1:5" ht="15" customHeight="1" x14ac:dyDescent="0.3">
      <c r="A1640" s="10" t="s">
        <v>1676</v>
      </c>
      <c r="B1640" s="10" t="s">
        <v>4011</v>
      </c>
      <c r="C1640" s="8" t="s">
        <v>4945</v>
      </c>
      <c r="D1640" s="8" t="s">
        <v>7526</v>
      </c>
      <c r="E1640" s="8" t="s">
        <v>7755</v>
      </c>
    </row>
    <row r="1641" spans="1:5" ht="15" customHeight="1" x14ac:dyDescent="0.3">
      <c r="A1641" s="10" t="s">
        <v>1677</v>
      </c>
      <c r="B1641" s="10" t="s">
        <v>4012</v>
      </c>
      <c r="C1641" s="8" t="s">
        <v>6178</v>
      </c>
      <c r="D1641" s="8" t="s">
        <v>7235</v>
      </c>
      <c r="E1641" s="8" t="s">
        <v>7753</v>
      </c>
    </row>
    <row r="1642" spans="1:5" ht="15" customHeight="1" x14ac:dyDescent="0.3">
      <c r="A1642" s="10" t="s">
        <v>1678</v>
      </c>
      <c r="B1642" s="10" t="s">
        <v>4013</v>
      </c>
      <c r="C1642" s="8" t="s">
        <v>6179</v>
      </c>
      <c r="D1642" s="8" t="s">
        <v>7527</v>
      </c>
      <c r="E1642" s="8" t="s">
        <v>7815</v>
      </c>
    </row>
    <row r="1643" spans="1:5" ht="15" customHeight="1" x14ac:dyDescent="0.3">
      <c r="A1643" s="10" t="s">
        <v>1679</v>
      </c>
      <c r="B1643" s="10" t="s">
        <v>4014</v>
      </c>
      <c r="C1643" s="8" t="s">
        <v>5146</v>
      </c>
      <c r="D1643" s="8" t="s">
        <v>7025</v>
      </c>
      <c r="E1643" s="8" t="s">
        <v>7739</v>
      </c>
    </row>
    <row r="1644" spans="1:5" ht="15" customHeight="1" x14ac:dyDescent="0.3">
      <c r="A1644" s="10" t="s">
        <v>1680</v>
      </c>
      <c r="B1644" s="10" t="s">
        <v>4015</v>
      </c>
      <c r="C1644" s="8" t="s">
        <v>6180</v>
      </c>
      <c r="D1644" s="8" t="s">
        <v>7056</v>
      </c>
      <c r="E1644" s="8" t="s">
        <v>7739</v>
      </c>
    </row>
    <row r="1645" spans="1:5" ht="15" customHeight="1" x14ac:dyDescent="0.3">
      <c r="A1645" s="10" t="s">
        <v>1681</v>
      </c>
      <c r="B1645" s="10" t="s">
        <v>4016</v>
      </c>
      <c r="C1645" s="8" t="s">
        <v>5232</v>
      </c>
      <c r="D1645" s="8" t="s">
        <v>6853</v>
      </c>
      <c r="E1645" s="8" t="s">
        <v>7739</v>
      </c>
    </row>
    <row r="1646" spans="1:5" ht="15" customHeight="1" x14ac:dyDescent="0.3">
      <c r="A1646" s="10" t="s">
        <v>1682</v>
      </c>
      <c r="B1646" s="10" t="s">
        <v>4017</v>
      </c>
      <c r="C1646" s="8" t="s">
        <v>5447</v>
      </c>
      <c r="D1646" s="8" t="s">
        <v>7528</v>
      </c>
      <c r="E1646" s="8" t="s">
        <v>7739</v>
      </c>
    </row>
    <row r="1647" spans="1:5" ht="15" customHeight="1" x14ac:dyDescent="0.3">
      <c r="A1647" s="10" t="s">
        <v>1683</v>
      </c>
      <c r="B1647" s="10" t="s">
        <v>4018</v>
      </c>
      <c r="C1647" s="8" t="s">
        <v>6181</v>
      </c>
      <c r="D1647" s="8" t="s">
        <v>7529</v>
      </c>
      <c r="E1647" s="8" t="s">
        <v>7753</v>
      </c>
    </row>
    <row r="1648" spans="1:5" ht="15" customHeight="1" x14ac:dyDescent="0.3">
      <c r="A1648" s="10" t="s">
        <v>1684</v>
      </c>
      <c r="B1648" s="10" t="s">
        <v>4019</v>
      </c>
      <c r="C1648" s="8" t="s">
        <v>6182</v>
      </c>
      <c r="D1648" s="8" t="s">
        <v>6856</v>
      </c>
      <c r="E1648" s="8" t="s">
        <v>7739</v>
      </c>
    </row>
    <row r="1649" spans="1:5" ht="15" customHeight="1" x14ac:dyDescent="0.3">
      <c r="A1649" s="10" t="s">
        <v>1685</v>
      </c>
      <c r="B1649" s="10" t="s">
        <v>4020</v>
      </c>
      <c r="C1649" s="8" t="s">
        <v>6183</v>
      </c>
      <c r="D1649" s="8" t="s">
        <v>6901</v>
      </c>
      <c r="E1649" s="8" t="s">
        <v>7739</v>
      </c>
    </row>
    <row r="1650" spans="1:5" ht="15" customHeight="1" x14ac:dyDescent="0.3">
      <c r="A1650" s="10" t="s">
        <v>1686</v>
      </c>
      <c r="B1650" s="10" t="s">
        <v>4021</v>
      </c>
      <c r="C1650" s="8" t="s">
        <v>4945</v>
      </c>
      <c r="D1650" s="8" t="s">
        <v>6728</v>
      </c>
      <c r="E1650" s="8" t="s">
        <v>7762</v>
      </c>
    </row>
    <row r="1651" spans="1:5" ht="15" customHeight="1" x14ac:dyDescent="0.3">
      <c r="A1651" s="10" t="s">
        <v>1687</v>
      </c>
      <c r="B1651" s="10" t="s">
        <v>4022</v>
      </c>
      <c r="C1651" s="8" t="s">
        <v>6184</v>
      </c>
      <c r="D1651" s="8" t="s">
        <v>7045</v>
      </c>
      <c r="E1651" s="8" t="s">
        <v>7739</v>
      </c>
    </row>
    <row r="1652" spans="1:5" ht="15" customHeight="1" x14ac:dyDescent="0.3">
      <c r="A1652" s="10" t="s">
        <v>1688</v>
      </c>
      <c r="B1652" s="10" t="s">
        <v>4023</v>
      </c>
      <c r="C1652" s="8" t="s">
        <v>6185</v>
      </c>
      <c r="D1652" s="8" t="s">
        <v>7530</v>
      </c>
      <c r="E1652" s="8" t="s">
        <v>7739</v>
      </c>
    </row>
    <row r="1653" spans="1:5" ht="15" customHeight="1" x14ac:dyDescent="0.3">
      <c r="A1653" s="10" t="s">
        <v>1689</v>
      </c>
      <c r="B1653" s="10" t="s">
        <v>4024</v>
      </c>
      <c r="C1653" s="8" t="s">
        <v>6186</v>
      </c>
      <c r="D1653" s="8" t="s">
        <v>7531</v>
      </c>
      <c r="E1653" s="8" t="s">
        <v>7739</v>
      </c>
    </row>
    <row r="1654" spans="1:5" ht="15" customHeight="1" x14ac:dyDescent="0.3">
      <c r="A1654" s="10" t="s">
        <v>1690</v>
      </c>
      <c r="B1654" s="10" t="s">
        <v>4025</v>
      </c>
      <c r="C1654" s="8" t="s">
        <v>6187</v>
      </c>
      <c r="D1654" s="8" t="s">
        <v>7043</v>
      </c>
      <c r="E1654" s="8" t="s">
        <v>7739</v>
      </c>
    </row>
    <row r="1655" spans="1:5" ht="15" customHeight="1" x14ac:dyDescent="0.3">
      <c r="A1655" s="10" t="s">
        <v>1691</v>
      </c>
      <c r="B1655" s="10" t="s">
        <v>4026</v>
      </c>
      <c r="C1655" s="8" t="s">
        <v>6188</v>
      </c>
      <c r="D1655" s="8" t="s">
        <v>6793</v>
      </c>
      <c r="E1655" s="8" t="s">
        <v>7788</v>
      </c>
    </row>
    <row r="1656" spans="1:5" ht="15" customHeight="1" x14ac:dyDescent="0.3">
      <c r="A1656" s="10" t="s">
        <v>1692</v>
      </c>
      <c r="B1656" s="10" t="s">
        <v>4027</v>
      </c>
      <c r="C1656" s="8" t="s">
        <v>6189</v>
      </c>
      <c r="D1656" s="8" t="s">
        <v>7532</v>
      </c>
      <c r="E1656" s="8" t="s">
        <v>7769</v>
      </c>
    </row>
    <row r="1657" spans="1:5" ht="15" customHeight="1" x14ac:dyDescent="0.3">
      <c r="A1657" s="10" t="s">
        <v>1693</v>
      </c>
      <c r="B1657" s="10" t="s">
        <v>4028</v>
      </c>
      <c r="C1657" s="8" t="s">
        <v>6190</v>
      </c>
      <c r="D1657" s="8" t="s">
        <v>6835</v>
      </c>
      <c r="E1657" s="8" t="s">
        <v>7768</v>
      </c>
    </row>
    <row r="1658" spans="1:5" ht="15" customHeight="1" x14ac:dyDescent="0.3">
      <c r="A1658" s="10" t="s">
        <v>1694</v>
      </c>
      <c r="B1658" s="10" t="s">
        <v>4029</v>
      </c>
      <c r="C1658" s="8" t="s">
        <v>5378</v>
      </c>
      <c r="D1658" s="8" t="s">
        <v>7342</v>
      </c>
      <c r="E1658" s="8" t="s">
        <v>7760</v>
      </c>
    </row>
    <row r="1659" spans="1:5" ht="15" customHeight="1" x14ac:dyDescent="0.3">
      <c r="A1659" s="10" t="s">
        <v>1695</v>
      </c>
      <c r="B1659" s="10" t="s">
        <v>4030</v>
      </c>
      <c r="C1659" s="8" t="s">
        <v>6191</v>
      </c>
      <c r="D1659" s="8" t="s">
        <v>7533</v>
      </c>
      <c r="E1659" s="8" t="s">
        <v>7739</v>
      </c>
    </row>
    <row r="1660" spans="1:5" ht="15" customHeight="1" x14ac:dyDescent="0.3">
      <c r="A1660" s="10" t="s">
        <v>1696</v>
      </c>
      <c r="B1660" s="10" t="s">
        <v>4031</v>
      </c>
      <c r="C1660" s="8" t="s">
        <v>5562</v>
      </c>
      <c r="D1660" s="8" t="s">
        <v>6712</v>
      </c>
      <c r="E1660" s="8" t="s">
        <v>7739</v>
      </c>
    </row>
    <row r="1661" spans="1:5" ht="15" customHeight="1" x14ac:dyDescent="0.3">
      <c r="A1661" s="10" t="s">
        <v>1697</v>
      </c>
      <c r="B1661" s="10" t="s">
        <v>4032</v>
      </c>
      <c r="C1661" s="8" t="s">
        <v>6192</v>
      </c>
      <c r="D1661" s="8" t="s">
        <v>6793</v>
      </c>
      <c r="E1661" s="8" t="s">
        <v>7760</v>
      </c>
    </row>
    <row r="1662" spans="1:5" ht="15" customHeight="1" x14ac:dyDescent="0.3">
      <c r="A1662" s="10" t="s">
        <v>1698</v>
      </c>
      <c r="B1662" s="10" t="s">
        <v>4033</v>
      </c>
      <c r="C1662" s="8" t="s">
        <v>6193</v>
      </c>
      <c r="D1662" s="8" t="s">
        <v>7094</v>
      </c>
      <c r="E1662" s="8" t="s">
        <v>7764</v>
      </c>
    </row>
    <row r="1663" spans="1:5" ht="15" customHeight="1" x14ac:dyDescent="0.3">
      <c r="A1663" s="10" t="s">
        <v>1699</v>
      </c>
      <c r="B1663" s="10" t="s">
        <v>4034</v>
      </c>
      <c r="C1663" s="8" t="s">
        <v>6194</v>
      </c>
      <c r="D1663" s="8" t="s">
        <v>6759</v>
      </c>
      <c r="E1663" s="8" t="s">
        <v>7739</v>
      </c>
    </row>
    <row r="1664" spans="1:5" ht="15" customHeight="1" x14ac:dyDescent="0.3">
      <c r="A1664" s="10" t="s">
        <v>1700</v>
      </c>
      <c r="B1664" s="10" t="s">
        <v>4035</v>
      </c>
      <c r="C1664" s="8" t="s">
        <v>6195</v>
      </c>
      <c r="D1664" s="8" t="s">
        <v>7441</v>
      </c>
      <c r="E1664" s="8" t="s">
        <v>7739</v>
      </c>
    </row>
    <row r="1665" spans="1:5" ht="15" customHeight="1" x14ac:dyDescent="0.3">
      <c r="A1665" s="10" t="s">
        <v>1701</v>
      </c>
      <c r="B1665" s="10" t="s">
        <v>4036</v>
      </c>
      <c r="C1665" s="8" t="s">
        <v>6196</v>
      </c>
      <c r="D1665" s="8" t="s">
        <v>7534</v>
      </c>
      <c r="E1665" s="8" t="s">
        <v>7746</v>
      </c>
    </row>
    <row r="1666" spans="1:5" ht="15" customHeight="1" x14ac:dyDescent="0.3">
      <c r="A1666" s="10" t="s">
        <v>1702</v>
      </c>
      <c r="B1666" s="10" t="s">
        <v>4037</v>
      </c>
      <c r="C1666" s="8" t="s">
        <v>6197</v>
      </c>
      <c r="D1666" s="8" t="s">
        <v>6749</v>
      </c>
      <c r="E1666" s="8" t="s">
        <v>7757</v>
      </c>
    </row>
    <row r="1667" spans="1:5" ht="15" customHeight="1" x14ac:dyDescent="0.3">
      <c r="A1667" s="10" t="s">
        <v>1703</v>
      </c>
      <c r="B1667" s="10" t="s">
        <v>4038</v>
      </c>
      <c r="C1667" s="8" t="s">
        <v>4774</v>
      </c>
      <c r="D1667" s="8" t="s">
        <v>6808</v>
      </c>
      <c r="E1667" s="8" t="s">
        <v>7753</v>
      </c>
    </row>
    <row r="1668" spans="1:5" ht="15" customHeight="1" x14ac:dyDescent="0.3">
      <c r="A1668" s="10" t="s">
        <v>1704</v>
      </c>
      <c r="B1668" s="10" t="s">
        <v>4039</v>
      </c>
      <c r="C1668" s="8" t="s">
        <v>6198</v>
      </c>
      <c r="D1668" s="8" t="s">
        <v>6749</v>
      </c>
      <c r="E1668" s="8" t="s">
        <v>7739</v>
      </c>
    </row>
    <row r="1669" spans="1:5" ht="15" customHeight="1" x14ac:dyDescent="0.3">
      <c r="A1669" s="10" t="s">
        <v>1705</v>
      </c>
      <c r="B1669" s="10" t="s">
        <v>4040</v>
      </c>
      <c r="C1669" s="8" t="s">
        <v>6199</v>
      </c>
      <c r="D1669" s="8" t="s">
        <v>6735</v>
      </c>
      <c r="E1669" s="8" t="s">
        <v>7741</v>
      </c>
    </row>
    <row r="1670" spans="1:5" ht="15" customHeight="1" x14ac:dyDescent="0.3">
      <c r="A1670" s="10" t="s">
        <v>1706</v>
      </c>
      <c r="B1670" s="10" t="s">
        <v>4041</v>
      </c>
      <c r="C1670" s="8" t="s">
        <v>5108</v>
      </c>
      <c r="D1670" s="8" t="s">
        <v>6713</v>
      </c>
      <c r="E1670" s="8" t="s">
        <v>7739</v>
      </c>
    </row>
    <row r="1671" spans="1:5" ht="15" customHeight="1" x14ac:dyDescent="0.3">
      <c r="A1671" s="10" t="s">
        <v>1707</v>
      </c>
      <c r="B1671" s="10" t="s">
        <v>4042</v>
      </c>
      <c r="C1671" s="8" t="s">
        <v>6200</v>
      </c>
      <c r="D1671" s="8" t="s">
        <v>7535</v>
      </c>
      <c r="E1671" s="8" t="s">
        <v>7772</v>
      </c>
    </row>
    <row r="1672" spans="1:5" ht="15" customHeight="1" x14ac:dyDescent="0.3">
      <c r="A1672" s="10" t="s">
        <v>1708</v>
      </c>
      <c r="B1672" s="10" t="s">
        <v>4043</v>
      </c>
      <c r="C1672" s="8" t="s">
        <v>5807</v>
      </c>
      <c r="D1672" s="8" t="s">
        <v>6739</v>
      </c>
      <c r="E1672" s="8" t="s">
        <v>7750</v>
      </c>
    </row>
    <row r="1673" spans="1:5" ht="15" customHeight="1" x14ac:dyDescent="0.3">
      <c r="A1673" s="10" t="s">
        <v>1709</v>
      </c>
      <c r="B1673" s="10" t="s">
        <v>4044</v>
      </c>
      <c r="C1673" s="8" t="s">
        <v>6201</v>
      </c>
      <c r="D1673" s="8" t="s">
        <v>7489</v>
      </c>
      <c r="E1673" s="8" t="s">
        <v>7739</v>
      </c>
    </row>
    <row r="1674" spans="1:5" ht="15" customHeight="1" x14ac:dyDescent="0.3">
      <c r="A1674" s="10" t="s">
        <v>1710</v>
      </c>
      <c r="B1674" s="10" t="s">
        <v>4045</v>
      </c>
      <c r="C1674" s="8" t="s">
        <v>6202</v>
      </c>
      <c r="D1674" s="8" t="s">
        <v>7087</v>
      </c>
      <c r="E1674" s="8" t="s">
        <v>7752</v>
      </c>
    </row>
    <row r="1675" spans="1:5" ht="15" customHeight="1" x14ac:dyDescent="0.3">
      <c r="A1675" s="10" t="s">
        <v>1711</v>
      </c>
      <c r="B1675" s="10" t="s">
        <v>4046</v>
      </c>
      <c r="C1675" s="8" t="s">
        <v>6203</v>
      </c>
      <c r="D1675" s="8" t="s">
        <v>7066</v>
      </c>
      <c r="E1675" s="8" t="s">
        <v>7753</v>
      </c>
    </row>
    <row r="1676" spans="1:5" ht="15" customHeight="1" x14ac:dyDescent="0.3">
      <c r="A1676" s="10" t="s">
        <v>1712</v>
      </c>
      <c r="B1676" s="10" t="s">
        <v>4047</v>
      </c>
      <c r="C1676" s="8" t="s">
        <v>6204</v>
      </c>
      <c r="D1676" s="8" t="s">
        <v>7536</v>
      </c>
      <c r="E1676" s="8" t="s">
        <v>7739</v>
      </c>
    </row>
    <row r="1677" spans="1:5" ht="15" customHeight="1" x14ac:dyDescent="0.3">
      <c r="A1677" s="10" t="s">
        <v>1713</v>
      </c>
      <c r="B1677" s="10" t="s">
        <v>4048</v>
      </c>
      <c r="C1677" s="8" t="s">
        <v>6205</v>
      </c>
      <c r="D1677" s="8" t="s">
        <v>7537</v>
      </c>
      <c r="E1677" s="8" t="s">
        <v>7739</v>
      </c>
    </row>
    <row r="1678" spans="1:5" ht="15" customHeight="1" x14ac:dyDescent="0.3">
      <c r="A1678" s="10" t="s">
        <v>1714</v>
      </c>
      <c r="B1678" s="10" t="s">
        <v>4049</v>
      </c>
      <c r="C1678" s="8" t="s">
        <v>6206</v>
      </c>
      <c r="D1678" s="8" t="s">
        <v>7288</v>
      </c>
      <c r="E1678" s="8" t="s">
        <v>7739</v>
      </c>
    </row>
    <row r="1679" spans="1:5" ht="15" customHeight="1" x14ac:dyDescent="0.3">
      <c r="A1679" s="10" t="s">
        <v>1715</v>
      </c>
      <c r="B1679" s="10" t="s">
        <v>4050</v>
      </c>
      <c r="C1679" s="8" t="s">
        <v>6207</v>
      </c>
      <c r="D1679" s="8" t="s">
        <v>7437</v>
      </c>
      <c r="E1679" s="8" t="s">
        <v>7781</v>
      </c>
    </row>
    <row r="1680" spans="1:5" ht="15" customHeight="1" x14ac:dyDescent="0.3">
      <c r="A1680" s="10" t="s">
        <v>1716</v>
      </c>
      <c r="B1680" s="10" t="s">
        <v>4051</v>
      </c>
      <c r="C1680" s="8" t="s">
        <v>5780</v>
      </c>
      <c r="D1680" s="8" t="s">
        <v>6949</v>
      </c>
      <c r="E1680" s="8" t="s">
        <v>7752</v>
      </c>
    </row>
    <row r="1681" spans="1:5" ht="15" customHeight="1" x14ac:dyDescent="0.3">
      <c r="A1681" s="10" t="s">
        <v>1717</v>
      </c>
      <c r="B1681" s="10" t="s">
        <v>4052</v>
      </c>
      <c r="C1681" s="8" t="s">
        <v>6208</v>
      </c>
      <c r="D1681" s="8" t="s">
        <v>7538</v>
      </c>
      <c r="E1681" s="8" t="s">
        <v>7739</v>
      </c>
    </row>
    <row r="1682" spans="1:5" ht="15" customHeight="1" x14ac:dyDescent="0.3">
      <c r="A1682" s="10" t="s">
        <v>1718</v>
      </c>
      <c r="B1682" s="10" t="s">
        <v>4053</v>
      </c>
      <c r="C1682" s="8" t="s">
        <v>5246</v>
      </c>
      <c r="D1682" s="8" t="s">
        <v>7539</v>
      </c>
      <c r="E1682" s="8" t="s">
        <v>7772</v>
      </c>
    </row>
    <row r="1683" spans="1:5" ht="15" customHeight="1" x14ac:dyDescent="0.3">
      <c r="A1683" s="10" t="s">
        <v>1719</v>
      </c>
      <c r="B1683" s="10" t="s">
        <v>4054</v>
      </c>
      <c r="C1683" s="8" t="s">
        <v>6209</v>
      </c>
      <c r="D1683" s="8" t="s">
        <v>7364</v>
      </c>
      <c r="E1683" s="8" t="s">
        <v>7739</v>
      </c>
    </row>
    <row r="1684" spans="1:5" ht="15" customHeight="1" x14ac:dyDescent="0.3">
      <c r="A1684" s="10" t="s">
        <v>1720</v>
      </c>
      <c r="B1684" s="10" t="s">
        <v>4055</v>
      </c>
      <c r="C1684" s="8" t="s">
        <v>5045</v>
      </c>
      <c r="D1684" s="8" t="s">
        <v>7540</v>
      </c>
      <c r="E1684" s="8" t="s">
        <v>7739</v>
      </c>
    </row>
    <row r="1685" spans="1:5" ht="15" customHeight="1" x14ac:dyDescent="0.3">
      <c r="A1685" s="10" t="s">
        <v>1721</v>
      </c>
      <c r="B1685" s="10" t="s">
        <v>4056</v>
      </c>
      <c r="C1685" s="8" t="s">
        <v>5934</v>
      </c>
      <c r="D1685" s="8" t="s">
        <v>7541</v>
      </c>
      <c r="E1685" s="8" t="s">
        <v>7739</v>
      </c>
    </row>
    <row r="1686" spans="1:5" ht="15" customHeight="1" x14ac:dyDescent="0.3">
      <c r="A1686" s="10" t="s">
        <v>1722</v>
      </c>
      <c r="B1686" s="10" t="s">
        <v>4057</v>
      </c>
      <c r="C1686" s="8" t="s">
        <v>6210</v>
      </c>
      <c r="D1686" s="8" t="s">
        <v>6754</v>
      </c>
      <c r="E1686" s="8" t="s">
        <v>7767</v>
      </c>
    </row>
    <row r="1687" spans="1:5" ht="15" customHeight="1" x14ac:dyDescent="0.3">
      <c r="A1687" s="10" t="s">
        <v>1723</v>
      </c>
      <c r="B1687" s="10" t="s">
        <v>4058</v>
      </c>
      <c r="C1687" s="8" t="s">
        <v>5161</v>
      </c>
      <c r="D1687" s="8" t="s">
        <v>7542</v>
      </c>
      <c r="E1687" s="8" t="s">
        <v>7739</v>
      </c>
    </row>
    <row r="1688" spans="1:5" ht="15" customHeight="1" x14ac:dyDescent="0.3">
      <c r="A1688" s="10" t="s">
        <v>1724</v>
      </c>
      <c r="B1688" s="10" t="s">
        <v>4059</v>
      </c>
      <c r="C1688" s="8" t="s">
        <v>6211</v>
      </c>
      <c r="D1688" s="8" t="s">
        <v>7401</v>
      </c>
      <c r="E1688" s="8" t="s">
        <v>7758</v>
      </c>
    </row>
    <row r="1689" spans="1:5" ht="15" customHeight="1" x14ac:dyDescent="0.3">
      <c r="A1689" s="10" t="s">
        <v>1725</v>
      </c>
      <c r="B1689" s="10" t="s">
        <v>4060</v>
      </c>
      <c r="C1689" s="8" t="s">
        <v>6212</v>
      </c>
      <c r="D1689" s="8" t="s">
        <v>7543</v>
      </c>
      <c r="E1689" s="8" t="s">
        <v>7770</v>
      </c>
    </row>
    <row r="1690" spans="1:5" ht="15" customHeight="1" x14ac:dyDescent="0.3">
      <c r="A1690" s="10" t="s">
        <v>1726</v>
      </c>
      <c r="B1690" s="10" t="s">
        <v>4061</v>
      </c>
      <c r="C1690" s="8" t="s">
        <v>6213</v>
      </c>
      <c r="D1690" s="8" t="s">
        <v>6801</v>
      </c>
      <c r="E1690" s="8" t="s">
        <v>7769</v>
      </c>
    </row>
    <row r="1691" spans="1:5" ht="15" customHeight="1" x14ac:dyDescent="0.3">
      <c r="A1691" s="10" t="s">
        <v>1727</v>
      </c>
      <c r="B1691" s="10" t="s">
        <v>4062</v>
      </c>
      <c r="C1691" s="8" t="s">
        <v>6214</v>
      </c>
      <c r="D1691" s="8" t="s">
        <v>7544</v>
      </c>
      <c r="E1691" s="8" t="s">
        <v>7739</v>
      </c>
    </row>
    <row r="1692" spans="1:5" ht="15" customHeight="1" x14ac:dyDescent="0.3">
      <c r="A1692" s="10" t="s">
        <v>1728</v>
      </c>
      <c r="B1692" s="10" t="s">
        <v>4063</v>
      </c>
      <c r="C1692" s="8" t="s">
        <v>6215</v>
      </c>
      <c r="D1692" s="8" t="s">
        <v>6794</v>
      </c>
      <c r="E1692" s="8" t="s">
        <v>7756</v>
      </c>
    </row>
    <row r="1693" spans="1:5" ht="15" customHeight="1" x14ac:dyDescent="0.3">
      <c r="A1693" s="10" t="s">
        <v>1729</v>
      </c>
      <c r="B1693" s="10" t="s">
        <v>4064</v>
      </c>
      <c r="C1693" s="8" t="s">
        <v>6216</v>
      </c>
      <c r="D1693" s="8" t="s">
        <v>6759</v>
      </c>
      <c r="E1693" s="8" t="s">
        <v>7749</v>
      </c>
    </row>
    <row r="1694" spans="1:5" ht="15" customHeight="1" x14ac:dyDescent="0.3">
      <c r="A1694" s="10" t="s">
        <v>1730</v>
      </c>
      <c r="B1694" s="10" t="s">
        <v>4065</v>
      </c>
      <c r="C1694" s="8" t="s">
        <v>5171</v>
      </c>
      <c r="D1694" s="8" t="s">
        <v>7545</v>
      </c>
      <c r="E1694" s="8" t="s">
        <v>7739</v>
      </c>
    </row>
    <row r="1695" spans="1:5" ht="15" customHeight="1" x14ac:dyDescent="0.3">
      <c r="A1695" s="10" t="s">
        <v>1731</v>
      </c>
      <c r="B1695" s="10" t="s">
        <v>4066</v>
      </c>
      <c r="C1695" s="8" t="s">
        <v>6217</v>
      </c>
      <c r="D1695" s="8" t="s">
        <v>6999</v>
      </c>
      <c r="E1695" s="8" t="s">
        <v>7756</v>
      </c>
    </row>
    <row r="1696" spans="1:5" ht="15" customHeight="1" x14ac:dyDescent="0.3">
      <c r="A1696" s="10" t="s">
        <v>1732</v>
      </c>
      <c r="B1696" s="10" t="s">
        <v>4067</v>
      </c>
      <c r="C1696" s="8" t="s">
        <v>6218</v>
      </c>
      <c r="D1696" s="8" t="s">
        <v>7546</v>
      </c>
      <c r="E1696" s="8" t="s">
        <v>7739</v>
      </c>
    </row>
    <row r="1697" spans="1:5" ht="15" customHeight="1" x14ac:dyDescent="0.3">
      <c r="A1697" s="10" t="s">
        <v>1733</v>
      </c>
      <c r="B1697" s="10" t="s">
        <v>4068</v>
      </c>
      <c r="C1697" s="8" t="s">
        <v>6219</v>
      </c>
      <c r="D1697" s="8" t="s">
        <v>7119</v>
      </c>
      <c r="E1697" s="8" t="s">
        <v>7744</v>
      </c>
    </row>
    <row r="1698" spans="1:5" ht="15" customHeight="1" x14ac:dyDescent="0.3">
      <c r="A1698" s="10" t="s">
        <v>1734</v>
      </c>
      <c r="B1698" s="10" t="s">
        <v>4069</v>
      </c>
      <c r="C1698" s="8" t="s">
        <v>5962</v>
      </c>
      <c r="D1698" s="8" t="s">
        <v>7402</v>
      </c>
      <c r="E1698" s="8" t="s">
        <v>7770</v>
      </c>
    </row>
    <row r="1699" spans="1:5" ht="15" customHeight="1" x14ac:dyDescent="0.3">
      <c r="A1699" s="10" t="s">
        <v>1735</v>
      </c>
      <c r="B1699" s="10" t="s">
        <v>4070</v>
      </c>
      <c r="C1699" s="8" t="s">
        <v>6220</v>
      </c>
      <c r="D1699" s="8" t="s">
        <v>7312</v>
      </c>
      <c r="E1699" s="8" t="s">
        <v>7752</v>
      </c>
    </row>
    <row r="1700" spans="1:5" ht="15" customHeight="1" x14ac:dyDescent="0.3">
      <c r="A1700" s="10" t="s">
        <v>1736</v>
      </c>
      <c r="B1700" s="10" t="s">
        <v>4071</v>
      </c>
      <c r="C1700" s="8" t="s">
        <v>6221</v>
      </c>
      <c r="D1700" s="8" t="s">
        <v>6797</v>
      </c>
      <c r="E1700" s="8" t="s">
        <v>7739</v>
      </c>
    </row>
    <row r="1701" spans="1:5" ht="15" customHeight="1" x14ac:dyDescent="0.3">
      <c r="A1701" s="10" t="s">
        <v>1737</v>
      </c>
      <c r="B1701" s="10" t="s">
        <v>4072</v>
      </c>
      <c r="C1701" s="8" t="s">
        <v>6222</v>
      </c>
      <c r="D1701" s="8" t="s">
        <v>6934</v>
      </c>
      <c r="E1701" s="8" t="s">
        <v>7752</v>
      </c>
    </row>
    <row r="1702" spans="1:5" ht="15" customHeight="1" x14ac:dyDescent="0.3">
      <c r="A1702" s="10" t="s">
        <v>1738</v>
      </c>
      <c r="B1702" s="10" t="s">
        <v>4073</v>
      </c>
      <c r="C1702" s="8" t="s">
        <v>6223</v>
      </c>
      <c r="D1702" s="8" t="s">
        <v>6719</v>
      </c>
      <c r="E1702" s="8" t="s">
        <v>7739</v>
      </c>
    </row>
    <row r="1703" spans="1:5" ht="15" customHeight="1" x14ac:dyDescent="0.3">
      <c r="A1703" s="10" t="s">
        <v>1739</v>
      </c>
      <c r="B1703" s="10" t="s">
        <v>4074</v>
      </c>
      <c r="C1703" s="8" t="s">
        <v>6224</v>
      </c>
      <c r="D1703" s="8" t="s">
        <v>6782</v>
      </c>
      <c r="E1703" s="8" t="s">
        <v>7739</v>
      </c>
    </row>
    <row r="1704" spans="1:5" ht="15" customHeight="1" x14ac:dyDescent="0.3">
      <c r="A1704" s="10" t="s">
        <v>1740</v>
      </c>
      <c r="B1704" s="10" t="s">
        <v>4075</v>
      </c>
      <c r="C1704" s="8" t="s">
        <v>6225</v>
      </c>
      <c r="D1704" s="8" t="s">
        <v>7160</v>
      </c>
      <c r="E1704" s="8" t="s">
        <v>7739</v>
      </c>
    </row>
    <row r="1705" spans="1:5" ht="15" customHeight="1" x14ac:dyDescent="0.3">
      <c r="A1705" s="10" t="s">
        <v>1741</v>
      </c>
      <c r="B1705" s="10" t="s">
        <v>4076</v>
      </c>
      <c r="C1705" s="8" t="s">
        <v>6226</v>
      </c>
      <c r="D1705" s="8" t="s">
        <v>6867</v>
      </c>
      <c r="E1705" s="8" t="s">
        <v>7739</v>
      </c>
    </row>
    <row r="1706" spans="1:5" ht="15" customHeight="1" x14ac:dyDescent="0.3">
      <c r="A1706" s="10" t="s">
        <v>1742</v>
      </c>
      <c r="B1706" s="10" t="s">
        <v>4077</v>
      </c>
      <c r="C1706" s="8" t="s">
        <v>5430</v>
      </c>
      <c r="D1706" s="8" t="s">
        <v>6750</v>
      </c>
      <c r="E1706" s="8" t="s">
        <v>7760</v>
      </c>
    </row>
    <row r="1707" spans="1:5" ht="15" customHeight="1" x14ac:dyDescent="0.3">
      <c r="A1707" s="10" t="s">
        <v>1743</v>
      </c>
      <c r="B1707" s="10" t="s">
        <v>4078</v>
      </c>
      <c r="C1707" s="8" t="s">
        <v>6227</v>
      </c>
      <c r="D1707" s="8" t="s">
        <v>7547</v>
      </c>
      <c r="E1707" s="8" t="s">
        <v>7739</v>
      </c>
    </row>
    <row r="1708" spans="1:5" ht="15" customHeight="1" x14ac:dyDescent="0.3">
      <c r="A1708" s="10" t="s">
        <v>1744</v>
      </c>
      <c r="B1708" s="10" t="s">
        <v>4079</v>
      </c>
      <c r="C1708" s="8" t="s">
        <v>5755</v>
      </c>
      <c r="D1708" s="8" t="s">
        <v>6964</v>
      </c>
      <c r="E1708" s="8" t="s">
        <v>7777</v>
      </c>
    </row>
    <row r="1709" spans="1:5" ht="15" customHeight="1" x14ac:dyDescent="0.3">
      <c r="A1709" s="10" t="s">
        <v>1745</v>
      </c>
      <c r="B1709" s="10" t="s">
        <v>4080</v>
      </c>
      <c r="C1709" s="8" t="s">
        <v>6228</v>
      </c>
      <c r="D1709" s="8" t="s">
        <v>7548</v>
      </c>
      <c r="E1709" s="8" t="s">
        <v>7739</v>
      </c>
    </row>
    <row r="1710" spans="1:5" ht="15" customHeight="1" x14ac:dyDescent="0.3">
      <c r="A1710" s="10" t="s">
        <v>1746</v>
      </c>
      <c r="B1710" s="10" t="s">
        <v>4081</v>
      </c>
      <c r="C1710" s="8" t="s">
        <v>5962</v>
      </c>
      <c r="D1710" s="8" t="s">
        <v>6795</v>
      </c>
      <c r="E1710" s="8" t="s">
        <v>7777</v>
      </c>
    </row>
    <row r="1711" spans="1:5" ht="15" customHeight="1" x14ac:dyDescent="0.3">
      <c r="A1711" s="10" t="s">
        <v>1747</v>
      </c>
      <c r="B1711" s="10" t="s">
        <v>4082</v>
      </c>
      <c r="C1711" s="8" t="s">
        <v>6229</v>
      </c>
      <c r="D1711" s="8" t="s">
        <v>7083</v>
      </c>
      <c r="E1711" s="8" t="s">
        <v>7739</v>
      </c>
    </row>
    <row r="1712" spans="1:5" ht="15" customHeight="1" x14ac:dyDescent="0.3">
      <c r="A1712" s="10" t="s">
        <v>1748</v>
      </c>
      <c r="B1712" s="10" t="s">
        <v>4083</v>
      </c>
      <c r="C1712" s="8" t="s">
        <v>6230</v>
      </c>
      <c r="D1712" s="8" t="s">
        <v>7290</v>
      </c>
      <c r="E1712" s="8" t="s">
        <v>7816</v>
      </c>
    </row>
    <row r="1713" spans="1:5" ht="15" customHeight="1" x14ac:dyDescent="0.3">
      <c r="A1713" s="10" t="s">
        <v>1749</v>
      </c>
      <c r="B1713" s="10" t="s">
        <v>4084</v>
      </c>
      <c r="C1713" s="8" t="s">
        <v>6231</v>
      </c>
      <c r="D1713" s="8" t="s">
        <v>6954</v>
      </c>
      <c r="E1713" s="8" t="s">
        <v>7739</v>
      </c>
    </row>
    <row r="1714" spans="1:5" ht="15" customHeight="1" x14ac:dyDescent="0.3">
      <c r="A1714" s="10" t="s">
        <v>1750</v>
      </c>
      <c r="B1714" s="10" t="s">
        <v>4085</v>
      </c>
      <c r="C1714" s="8" t="s">
        <v>6232</v>
      </c>
      <c r="D1714" s="8" t="s">
        <v>6860</v>
      </c>
      <c r="E1714" s="8" t="s">
        <v>7739</v>
      </c>
    </row>
    <row r="1715" spans="1:5" ht="15" customHeight="1" x14ac:dyDescent="0.3">
      <c r="A1715" s="10" t="s">
        <v>1751</v>
      </c>
      <c r="B1715" s="10" t="s">
        <v>4086</v>
      </c>
      <c r="C1715" s="8" t="s">
        <v>6233</v>
      </c>
      <c r="D1715" s="8" t="s">
        <v>7549</v>
      </c>
      <c r="E1715" s="8" t="s">
        <v>7767</v>
      </c>
    </row>
    <row r="1716" spans="1:5" ht="15" customHeight="1" x14ac:dyDescent="0.3">
      <c r="A1716" s="10" t="s">
        <v>1752</v>
      </c>
      <c r="B1716" s="10" t="s">
        <v>4087</v>
      </c>
      <c r="C1716" s="8" t="s">
        <v>6234</v>
      </c>
      <c r="D1716" s="8" t="s">
        <v>7083</v>
      </c>
      <c r="E1716" s="8" t="s">
        <v>7739</v>
      </c>
    </row>
    <row r="1717" spans="1:5" ht="15" customHeight="1" x14ac:dyDescent="0.3">
      <c r="A1717" s="10" t="s">
        <v>1753</v>
      </c>
      <c r="B1717" s="10" t="s">
        <v>4088</v>
      </c>
      <c r="C1717" s="8" t="s">
        <v>6235</v>
      </c>
      <c r="D1717" s="8" t="s">
        <v>6754</v>
      </c>
      <c r="E1717" s="8" t="s">
        <v>7739</v>
      </c>
    </row>
    <row r="1718" spans="1:5" ht="15" customHeight="1" x14ac:dyDescent="0.3">
      <c r="A1718" s="10" t="s">
        <v>1754</v>
      </c>
      <c r="B1718" s="10" t="s">
        <v>4089</v>
      </c>
      <c r="C1718" s="8" t="s">
        <v>6236</v>
      </c>
      <c r="D1718" s="8" t="s">
        <v>7550</v>
      </c>
      <c r="E1718" s="8" t="s">
        <v>7753</v>
      </c>
    </row>
    <row r="1719" spans="1:5" ht="15" customHeight="1" x14ac:dyDescent="0.3">
      <c r="A1719" s="10" t="s">
        <v>1755</v>
      </c>
      <c r="B1719" s="10" t="s">
        <v>4090</v>
      </c>
      <c r="C1719" s="8" t="s">
        <v>6237</v>
      </c>
      <c r="D1719" s="8" t="s">
        <v>6863</v>
      </c>
      <c r="E1719" s="8" t="s">
        <v>7762</v>
      </c>
    </row>
    <row r="1720" spans="1:5" ht="15" customHeight="1" x14ac:dyDescent="0.3">
      <c r="A1720" s="10" t="s">
        <v>1756</v>
      </c>
      <c r="B1720" s="10" t="s">
        <v>4091</v>
      </c>
      <c r="C1720" s="8" t="s">
        <v>6238</v>
      </c>
      <c r="D1720" s="8" t="s">
        <v>7043</v>
      </c>
      <c r="E1720" s="8" t="s">
        <v>7744</v>
      </c>
    </row>
    <row r="1721" spans="1:5" ht="15" customHeight="1" x14ac:dyDescent="0.3">
      <c r="A1721" s="10" t="s">
        <v>1757</v>
      </c>
      <c r="B1721" s="10" t="s">
        <v>4092</v>
      </c>
      <c r="C1721" s="8" t="s">
        <v>4911</v>
      </c>
      <c r="D1721" s="8" t="s">
        <v>6999</v>
      </c>
      <c r="E1721" s="8" t="s">
        <v>7745</v>
      </c>
    </row>
    <row r="1722" spans="1:5" ht="15" customHeight="1" x14ac:dyDescent="0.3">
      <c r="A1722" s="10" t="s">
        <v>1758</v>
      </c>
      <c r="B1722" s="10" t="s">
        <v>4093</v>
      </c>
      <c r="C1722" s="8" t="s">
        <v>6239</v>
      </c>
      <c r="D1722" s="8" t="s">
        <v>6720</v>
      </c>
      <c r="E1722" s="8" t="s">
        <v>7739</v>
      </c>
    </row>
    <row r="1723" spans="1:5" ht="15" customHeight="1" x14ac:dyDescent="0.3">
      <c r="A1723" s="10" t="s">
        <v>1759</v>
      </c>
      <c r="B1723" s="10" t="s">
        <v>4094</v>
      </c>
      <c r="C1723" s="8" t="s">
        <v>6240</v>
      </c>
      <c r="D1723" s="8" t="s">
        <v>7551</v>
      </c>
      <c r="E1723" s="8" t="s">
        <v>7739</v>
      </c>
    </row>
    <row r="1724" spans="1:5" ht="15" customHeight="1" x14ac:dyDescent="0.3">
      <c r="A1724" s="10" t="s">
        <v>1760</v>
      </c>
      <c r="B1724" s="10" t="s">
        <v>4095</v>
      </c>
      <c r="C1724" s="8" t="s">
        <v>6241</v>
      </c>
      <c r="D1724" s="8" t="s">
        <v>7226</v>
      </c>
      <c r="E1724" s="8" t="s">
        <v>7739</v>
      </c>
    </row>
    <row r="1725" spans="1:5" ht="15" customHeight="1" x14ac:dyDescent="0.3">
      <c r="A1725" s="10" t="s">
        <v>1761</v>
      </c>
      <c r="B1725" s="10" t="s">
        <v>4096</v>
      </c>
      <c r="C1725" s="8" t="s">
        <v>6242</v>
      </c>
      <c r="D1725" s="8" t="s">
        <v>7552</v>
      </c>
      <c r="E1725" s="8" t="s">
        <v>7739</v>
      </c>
    </row>
    <row r="1726" spans="1:5" ht="15" customHeight="1" x14ac:dyDescent="0.3">
      <c r="A1726" s="10" t="s">
        <v>1762</v>
      </c>
      <c r="B1726" s="10" t="s">
        <v>4097</v>
      </c>
      <c r="C1726" s="8" t="s">
        <v>6019</v>
      </c>
      <c r="D1726" s="8" t="s">
        <v>7553</v>
      </c>
      <c r="E1726" s="8" t="s">
        <v>7739</v>
      </c>
    </row>
    <row r="1727" spans="1:5" ht="15" customHeight="1" x14ac:dyDescent="0.3">
      <c r="A1727" s="10" t="s">
        <v>1763</v>
      </c>
      <c r="B1727" s="10" t="s">
        <v>4098</v>
      </c>
      <c r="C1727" s="8" t="s">
        <v>6243</v>
      </c>
      <c r="D1727" s="8" t="s">
        <v>6712</v>
      </c>
      <c r="E1727" s="8" t="s">
        <v>7754</v>
      </c>
    </row>
    <row r="1728" spans="1:5" ht="15" customHeight="1" x14ac:dyDescent="0.3">
      <c r="A1728" s="10" t="s">
        <v>1764</v>
      </c>
      <c r="B1728" s="10" t="s">
        <v>4099</v>
      </c>
      <c r="C1728" s="8" t="s">
        <v>6244</v>
      </c>
      <c r="D1728" s="8" t="s">
        <v>7066</v>
      </c>
      <c r="E1728" s="8" t="s">
        <v>7744</v>
      </c>
    </row>
    <row r="1729" spans="1:5" ht="15" customHeight="1" x14ac:dyDescent="0.3">
      <c r="A1729" s="10" t="s">
        <v>1765</v>
      </c>
      <c r="B1729" s="10" t="s">
        <v>4100</v>
      </c>
      <c r="C1729" s="8" t="s">
        <v>5337</v>
      </c>
      <c r="D1729" s="8" t="s">
        <v>7554</v>
      </c>
      <c r="E1729" s="8" t="s">
        <v>7788</v>
      </c>
    </row>
    <row r="1730" spans="1:5" ht="15" customHeight="1" x14ac:dyDescent="0.3">
      <c r="A1730" s="10" t="s">
        <v>1766</v>
      </c>
      <c r="B1730" s="10" t="s">
        <v>4101</v>
      </c>
      <c r="C1730" s="8" t="s">
        <v>6245</v>
      </c>
      <c r="D1730" s="8" t="s">
        <v>7555</v>
      </c>
      <c r="E1730" s="8" t="s">
        <v>7750</v>
      </c>
    </row>
    <row r="1731" spans="1:5" ht="15" customHeight="1" x14ac:dyDescent="0.3">
      <c r="A1731" s="10" t="s">
        <v>1767</v>
      </c>
      <c r="B1731" s="10" t="s">
        <v>4102</v>
      </c>
      <c r="C1731" s="8" t="s">
        <v>6142</v>
      </c>
      <c r="D1731" s="8" t="s">
        <v>6749</v>
      </c>
      <c r="E1731" s="8" t="s">
        <v>7750</v>
      </c>
    </row>
    <row r="1732" spans="1:5" ht="15" customHeight="1" x14ac:dyDescent="0.3">
      <c r="A1732" s="10" t="s">
        <v>1768</v>
      </c>
      <c r="B1732" s="10" t="s">
        <v>4103</v>
      </c>
      <c r="C1732" s="8" t="s">
        <v>5267</v>
      </c>
      <c r="D1732" s="8" t="s">
        <v>6826</v>
      </c>
      <c r="E1732" s="8" t="s">
        <v>7739</v>
      </c>
    </row>
    <row r="1733" spans="1:5" ht="15" customHeight="1" x14ac:dyDescent="0.3">
      <c r="A1733" s="10" t="s">
        <v>1769</v>
      </c>
      <c r="B1733" s="10" t="s">
        <v>4104</v>
      </c>
      <c r="C1733" s="8" t="s">
        <v>6246</v>
      </c>
      <c r="D1733" s="8" t="s">
        <v>6784</v>
      </c>
      <c r="E1733" s="8" t="s">
        <v>7739</v>
      </c>
    </row>
    <row r="1734" spans="1:5" ht="15" customHeight="1" x14ac:dyDescent="0.3">
      <c r="A1734" s="10" t="s">
        <v>1770</v>
      </c>
      <c r="B1734" s="10" t="s">
        <v>4105</v>
      </c>
      <c r="C1734" s="8" t="s">
        <v>6247</v>
      </c>
      <c r="D1734" s="8" t="s">
        <v>7556</v>
      </c>
      <c r="E1734" s="8" t="s">
        <v>7739</v>
      </c>
    </row>
    <row r="1735" spans="1:5" ht="15" customHeight="1" x14ac:dyDescent="0.3">
      <c r="A1735" s="10" t="s">
        <v>1771</v>
      </c>
      <c r="B1735" s="10" t="s">
        <v>4106</v>
      </c>
      <c r="C1735" s="8" t="s">
        <v>6248</v>
      </c>
      <c r="D1735" s="8" t="s">
        <v>7557</v>
      </c>
      <c r="E1735" s="8" t="s">
        <v>7739</v>
      </c>
    </row>
    <row r="1736" spans="1:5" ht="15" customHeight="1" x14ac:dyDescent="0.3">
      <c r="A1736" s="10" t="s">
        <v>1772</v>
      </c>
      <c r="B1736" s="10" t="s">
        <v>4107</v>
      </c>
      <c r="C1736" s="8" t="s">
        <v>6249</v>
      </c>
      <c r="D1736" s="8" t="s">
        <v>7107</v>
      </c>
      <c r="E1736" s="8" t="s">
        <v>7766</v>
      </c>
    </row>
    <row r="1737" spans="1:5" ht="15" customHeight="1" x14ac:dyDescent="0.3">
      <c r="A1737" s="10" t="s">
        <v>1773</v>
      </c>
      <c r="B1737" s="10" t="s">
        <v>4108</v>
      </c>
      <c r="C1737" s="8" t="s">
        <v>6250</v>
      </c>
      <c r="D1737" s="8" t="s">
        <v>7558</v>
      </c>
      <c r="E1737" s="8" t="s">
        <v>7739</v>
      </c>
    </row>
    <row r="1738" spans="1:5" ht="15" customHeight="1" x14ac:dyDescent="0.3">
      <c r="A1738" s="10" t="s">
        <v>1774</v>
      </c>
      <c r="B1738" s="10" t="s">
        <v>4109</v>
      </c>
      <c r="C1738" s="8" t="s">
        <v>5548</v>
      </c>
      <c r="D1738" s="8" t="s">
        <v>6874</v>
      </c>
      <c r="E1738" s="8" t="s">
        <v>7739</v>
      </c>
    </row>
    <row r="1739" spans="1:5" ht="15" customHeight="1" x14ac:dyDescent="0.3">
      <c r="A1739" s="10" t="s">
        <v>1775</v>
      </c>
      <c r="B1739" s="10" t="s">
        <v>4110</v>
      </c>
      <c r="C1739" s="8" t="s">
        <v>6251</v>
      </c>
      <c r="D1739" s="8" t="s">
        <v>6882</v>
      </c>
      <c r="E1739" s="8" t="s">
        <v>7739</v>
      </c>
    </row>
    <row r="1740" spans="1:5" ht="15" customHeight="1" x14ac:dyDescent="0.3">
      <c r="A1740" s="10" t="s">
        <v>1776</v>
      </c>
      <c r="B1740" s="10" t="s">
        <v>4111</v>
      </c>
      <c r="C1740" s="8" t="s">
        <v>6252</v>
      </c>
      <c r="D1740" s="8" t="s">
        <v>6844</v>
      </c>
      <c r="E1740" s="8" t="s">
        <v>7767</v>
      </c>
    </row>
    <row r="1741" spans="1:5" ht="15" customHeight="1" x14ac:dyDescent="0.3">
      <c r="A1741" s="10" t="s">
        <v>1777</v>
      </c>
      <c r="B1741" s="10" t="s">
        <v>4112</v>
      </c>
      <c r="C1741" s="8" t="s">
        <v>6253</v>
      </c>
      <c r="D1741" s="8" t="s">
        <v>7540</v>
      </c>
      <c r="E1741" s="8" t="s">
        <v>7742</v>
      </c>
    </row>
    <row r="1742" spans="1:5" ht="15" customHeight="1" x14ac:dyDescent="0.3">
      <c r="A1742" s="10" t="s">
        <v>1778</v>
      </c>
      <c r="B1742" s="10" t="s">
        <v>4113</v>
      </c>
      <c r="C1742" s="8" t="s">
        <v>6254</v>
      </c>
      <c r="D1742" s="8" t="s">
        <v>7429</v>
      </c>
      <c r="E1742" s="8" t="s">
        <v>7739</v>
      </c>
    </row>
    <row r="1743" spans="1:5" ht="15" customHeight="1" x14ac:dyDescent="0.3">
      <c r="A1743" s="10" t="s">
        <v>1779</v>
      </c>
      <c r="B1743" s="10" t="s">
        <v>4114</v>
      </c>
      <c r="C1743" s="8" t="s">
        <v>6255</v>
      </c>
      <c r="D1743" s="8" t="s">
        <v>7559</v>
      </c>
      <c r="E1743" s="8" t="s">
        <v>7739</v>
      </c>
    </row>
    <row r="1744" spans="1:5" ht="15" customHeight="1" x14ac:dyDescent="0.3">
      <c r="A1744" s="10" t="s">
        <v>1780</v>
      </c>
      <c r="B1744" s="10" t="s">
        <v>4115</v>
      </c>
      <c r="C1744" s="8" t="s">
        <v>6256</v>
      </c>
      <c r="D1744" s="8" t="s">
        <v>6748</v>
      </c>
      <c r="E1744" s="8" t="s">
        <v>7741</v>
      </c>
    </row>
    <row r="1745" spans="1:5" ht="15" customHeight="1" x14ac:dyDescent="0.3">
      <c r="A1745" s="10" t="s">
        <v>1781</v>
      </c>
      <c r="B1745" s="10" t="s">
        <v>4116</v>
      </c>
      <c r="C1745" s="8" t="s">
        <v>6257</v>
      </c>
      <c r="D1745" s="8" t="s">
        <v>6767</v>
      </c>
      <c r="E1745" s="8" t="s">
        <v>7739</v>
      </c>
    </row>
    <row r="1746" spans="1:5" ht="15" customHeight="1" x14ac:dyDescent="0.3">
      <c r="A1746" s="10" t="s">
        <v>1782</v>
      </c>
      <c r="B1746" s="10" t="s">
        <v>4117</v>
      </c>
      <c r="C1746" s="8" t="s">
        <v>5400</v>
      </c>
      <c r="D1746" s="8" t="s">
        <v>6731</v>
      </c>
      <c r="E1746" s="8" t="s">
        <v>7768</v>
      </c>
    </row>
    <row r="1747" spans="1:5" ht="15" customHeight="1" x14ac:dyDescent="0.3">
      <c r="A1747" s="10" t="s">
        <v>1783</v>
      </c>
      <c r="B1747" s="10" t="s">
        <v>4118</v>
      </c>
      <c r="C1747" s="8" t="s">
        <v>6258</v>
      </c>
      <c r="D1747" s="8" t="s">
        <v>7029</v>
      </c>
      <c r="E1747" s="8" t="s">
        <v>7739</v>
      </c>
    </row>
    <row r="1748" spans="1:5" ht="15" customHeight="1" x14ac:dyDescent="0.3">
      <c r="A1748" s="10" t="s">
        <v>1784</v>
      </c>
      <c r="B1748" s="10" t="s">
        <v>4119</v>
      </c>
      <c r="C1748" s="8" t="s">
        <v>6259</v>
      </c>
      <c r="D1748" s="8" t="s">
        <v>7560</v>
      </c>
      <c r="E1748" s="8" t="s">
        <v>7739</v>
      </c>
    </row>
    <row r="1749" spans="1:5" ht="15" customHeight="1" x14ac:dyDescent="0.3">
      <c r="A1749" s="10" t="s">
        <v>1785</v>
      </c>
      <c r="B1749" s="10" t="s">
        <v>4120</v>
      </c>
      <c r="C1749" s="8" t="s">
        <v>6250</v>
      </c>
      <c r="D1749" s="8" t="s">
        <v>7127</v>
      </c>
      <c r="E1749" s="8" t="s">
        <v>7739</v>
      </c>
    </row>
    <row r="1750" spans="1:5" ht="15" customHeight="1" x14ac:dyDescent="0.3">
      <c r="A1750" s="10" t="s">
        <v>1786</v>
      </c>
      <c r="B1750" s="10" t="s">
        <v>4121</v>
      </c>
      <c r="C1750" s="8" t="s">
        <v>6260</v>
      </c>
      <c r="D1750" s="8" t="s">
        <v>7199</v>
      </c>
      <c r="E1750" s="8" t="s">
        <v>7739</v>
      </c>
    </row>
    <row r="1751" spans="1:5" ht="15" customHeight="1" x14ac:dyDescent="0.3">
      <c r="A1751" s="10" t="s">
        <v>1787</v>
      </c>
      <c r="B1751" s="10" t="s">
        <v>4122</v>
      </c>
      <c r="C1751" s="8" t="s">
        <v>5718</v>
      </c>
      <c r="D1751" s="8" t="s">
        <v>6950</v>
      </c>
      <c r="E1751" s="8" t="s">
        <v>7739</v>
      </c>
    </row>
    <row r="1752" spans="1:5" ht="15" customHeight="1" x14ac:dyDescent="0.3">
      <c r="A1752" s="10" t="s">
        <v>1788</v>
      </c>
      <c r="B1752" s="10" t="s">
        <v>4123</v>
      </c>
      <c r="C1752" s="8" t="s">
        <v>6261</v>
      </c>
      <c r="D1752" s="8" t="s">
        <v>7561</v>
      </c>
      <c r="E1752" s="8" t="s">
        <v>7765</v>
      </c>
    </row>
    <row r="1753" spans="1:5" ht="15" customHeight="1" x14ac:dyDescent="0.3">
      <c r="A1753" s="10" t="s">
        <v>1789</v>
      </c>
      <c r="B1753" s="10" t="s">
        <v>4124</v>
      </c>
      <c r="C1753" s="8" t="s">
        <v>6262</v>
      </c>
      <c r="D1753" s="8" t="s">
        <v>6718</v>
      </c>
      <c r="E1753" s="8" t="s">
        <v>7744</v>
      </c>
    </row>
    <row r="1754" spans="1:5" ht="15" customHeight="1" x14ac:dyDescent="0.3">
      <c r="A1754" s="10" t="s">
        <v>1790</v>
      </c>
      <c r="B1754" s="10" t="s">
        <v>4125</v>
      </c>
      <c r="C1754" s="8" t="s">
        <v>6263</v>
      </c>
      <c r="D1754" s="8" t="s">
        <v>7356</v>
      </c>
      <c r="E1754" s="8" t="s">
        <v>7762</v>
      </c>
    </row>
    <row r="1755" spans="1:5" ht="15" customHeight="1" x14ac:dyDescent="0.3">
      <c r="A1755" s="10" t="s">
        <v>1791</v>
      </c>
      <c r="B1755" s="10" t="s">
        <v>4126</v>
      </c>
      <c r="C1755" s="8" t="s">
        <v>5277</v>
      </c>
      <c r="D1755" s="8" t="s">
        <v>7085</v>
      </c>
      <c r="E1755" s="8" t="s">
        <v>7747</v>
      </c>
    </row>
    <row r="1756" spans="1:5" ht="15" customHeight="1" x14ac:dyDescent="0.3">
      <c r="A1756" s="10" t="s">
        <v>1792</v>
      </c>
      <c r="B1756" s="10" t="s">
        <v>4127</v>
      </c>
      <c r="C1756" s="8" t="s">
        <v>6264</v>
      </c>
      <c r="D1756" s="8" t="s">
        <v>6962</v>
      </c>
      <c r="E1756" s="8" t="s">
        <v>7744</v>
      </c>
    </row>
    <row r="1757" spans="1:5" ht="15" customHeight="1" x14ac:dyDescent="0.3">
      <c r="A1757" s="10" t="s">
        <v>1793</v>
      </c>
      <c r="B1757" s="10" t="s">
        <v>4128</v>
      </c>
      <c r="C1757" s="8" t="s">
        <v>6265</v>
      </c>
      <c r="D1757" s="8" t="s">
        <v>7562</v>
      </c>
      <c r="E1757" s="8" t="s">
        <v>7739</v>
      </c>
    </row>
    <row r="1758" spans="1:5" ht="15" customHeight="1" x14ac:dyDescent="0.3">
      <c r="A1758" s="10" t="s">
        <v>1794</v>
      </c>
      <c r="B1758" s="10" t="s">
        <v>4129</v>
      </c>
      <c r="C1758" s="8" t="s">
        <v>4945</v>
      </c>
      <c r="D1758" s="8" t="s">
        <v>6932</v>
      </c>
      <c r="E1758" s="8" t="s">
        <v>7753</v>
      </c>
    </row>
    <row r="1759" spans="1:5" ht="15" customHeight="1" x14ac:dyDescent="0.3">
      <c r="A1759" s="10" t="s">
        <v>1795</v>
      </c>
      <c r="B1759" s="10" t="s">
        <v>4130</v>
      </c>
      <c r="C1759" s="8" t="s">
        <v>6266</v>
      </c>
      <c r="D1759" s="8" t="s">
        <v>7563</v>
      </c>
      <c r="E1759" s="8" t="s">
        <v>7739</v>
      </c>
    </row>
    <row r="1760" spans="1:5" ht="15" customHeight="1" x14ac:dyDescent="0.3">
      <c r="A1760" s="10" t="s">
        <v>1796</v>
      </c>
      <c r="B1760" s="10" t="s">
        <v>4131</v>
      </c>
      <c r="C1760" s="8" t="s">
        <v>6267</v>
      </c>
      <c r="D1760" s="8" t="s">
        <v>6723</v>
      </c>
      <c r="E1760" s="8" t="s">
        <v>7745</v>
      </c>
    </row>
    <row r="1761" spans="1:5" ht="15" customHeight="1" x14ac:dyDescent="0.3">
      <c r="A1761" s="10" t="s">
        <v>1797</v>
      </c>
      <c r="B1761" s="10" t="s">
        <v>4132</v>
      </c>
      <c r="C1761" s="8" t="s">
        <v>6268</v>
      </c>
      <c r="D1761" s="8" t="s">
        <v>7564</v>
      </c>
      <c r="E1761" s="8" t="s">
        <v>7739</v>
      </c>
    </row>
    <row r="1762" spans="1:5" ht="15" customHeight="1" x14ac:dyDescent="0.3">
      <c r="A1762" s="10" t="s">
        <v>1798</v>
      </c>
      <c r="B1762" s="10" t="s">
        <v>4133</v>
      </c>
      <c r="C1762" s="8" t="s">
        <v>6269</v>
      </c>
      <c r="D1762" s="8" t="s">
        <v>7481</v>
      </c>
      <c r="E1762" s="8" t="s">
        <v>7740</v>
      </c>
    </row>
    <row r="1763" spans="1:5" ht="15" customHeight="1" x14ac:dyDescent="0.3">
      <c r="A1763" s="10" t="s">
        <v>1799</v>
      </c>
      <c r="B1763" s="10" t="s">
        <v>4134</v>
      </c>
      <c r="C1763" s="8" t="s">
        <v>6270</v>
      </c>
      <c r="D1763" s="8" t="s">
        <v>6739</v>
      </c>
      <c r="E1763" s="8" t="s">
        <v>7752</v>
      </c>
    </row>
    <row r="1764" spans="1:5" ht="15" customHeight="1" x14ac:dyDescent="0.3">
      <c r="A1764" s="10" t="s">
        <v>1800</v>
      </c>
      <c r="B1764" s="10" t="s">
        <v>4135</v>
      </c>
      <c r="C1764" s="8" t="s">
        <v>6271</v>
      </c>
      <c r="D1764" s="8" t="s">
        <v>6947</v>
      </c>
      <c r="E1764" s="8" t="s">
        <v>7778</v>
      </c>
    </row>
    <row r="1765" spans="1:5" ht="15" customHeight="1" x14ac:dyDescent="0.3">
      <c r="A1765" s="10" t="s">
        <v>1801</v>
      </c>
      <c r="B1765" s="10" t="s">
        <v>4136</v>
      </c>
      <c r="C1765" s="8" t="s">
        <v>4935</v>
      </c>
      <c r="D1765" s="8" t="s">
        <v>7565</v>
      </c>
      <c r="E1765" s="8" t="s">
        <v>7764</v>
      </c>
    </row>
    <row r="1766" spans="1:5" ht="15" customHeight="1" x14ac:dyDescent="0.3">
      <c r="A1766" s="10" t="s">
        <v>1802</v>
      </c>
      <c r="B1766" s="10" t="s">
        <v>4137</v>
      </c>
      <c r="C1766" s="8" t="s">
        <v>5775</v>
      </c>
      <c r="D1766" s="8" t="s">
        <v>7566</v>
      </c>
      <c r="E1766" s="8" t="s">
        <v>7741</v>
      </c>
    </row>
    <row r="1767" spans="1:5" ht="15" customHeight="1" x14ac:dyDescent="0.3">
      <c r="A1767" s="10" t="s">
        <v>1803</v>
      </c>
      <c r="B1767" s="10" t="s">
        <v>4138</v>
      </c>
      <c r="C1767" s="8" t="s">
        <v>6272</v>
      </c>
      <c r="D1767" s="8" t="s">
        <v>6847</v>
      </c>
      <c r="E1767" s="8" t="s">
        <v>7739</v>
      </c>
    </row>
    <row r="1768" spans="1:5" ht="15" customHeight="1" x14ac:dyDescent="0.3">
      <c r="A1768" s="10" t="s">
        <v>1804</v>
      </c>
      <c r="B1768" s="10" t="s">
        <v>4139</v>
      </c>
      <c r="C1768" s="8" t="s">
        <v>6273</v>
      </c>
      <c r="D1768" s="8" t="s">
        <v>6863</v>
      </c>
      <c r="E1768" s="8" t="s">
        <v>7744</v>
      </c>
    </row>
    <row r="1769" spans="1:5" ht="15" customHeight="1" x14ac:dyDescent="0.3">
      <c r="A1769" s="10" t="s">
        <v>1805</v>
      </c>
      <c r="B1769" s="10" t="s">
        <v>4140</v>
      </c>
      <c r="C1769" s="8" t="s">
        <v>6274</v>
      </c>
      <c r="D1769" s="8" t="s">
        <v>6863</v>
      </c>
      <c r="E1769" s="8" t="s">
        <v>7739</v>
      </c>
    </row>
    <row r="1770" spans="1:5" ht="15" customHeight="1" x14ac:dyDescent="0.3">
      <c r="A1770" s="10" t="s">
        <v>1806</v>
      </c>
      <c r="B1770" s="10" t="s">
        <v>4141</v>
      </c>
      <c r="C1770" s="8" t="s">
        <v>6275</v>
      </c>
      <c r="D1770" s="8" t="s">
        <v>6767</v>
      </c>
      <c r="E1770" s="8" t="s">
        <v>7739</v>
      </c>
    </row>
    <row r="1771" spans="1:5" ht="15" customHeight="1" x14ac:dyDescent="0.3">
      <c r="A1771" s="10" t="s">
        <v>1807</v>
      </c>
      <c r="B1771" s="10" t="s">
        <v>4142</v>
      </c>
      <c r="C1771" s="8" t="s">
        <v>6276</v>
      </c>
      <c r="D1771" s="8" t="s">
        <v>7567</v>
      </c>
      <c r="E1771" s="8" t="s">
        <v>7756</v>
      </c>
    </row>
    <row r="1772" spans="1:5" ht="15" customHeight="1" x14ac:dyDescent="0.3">
      <c r="A1772" s="10" t="s">
        <v>1808</v>
      </c>
      <c r="B1772" s="10" t="s">
        <v>4143</v>
      </c>
      <c r="C1772" s="8" t="s">
        <v>6277</v>
      </c>
      <c r="D1772" s="8" t="s">
        <v>7568</v>
      </c>
      <c r="E1772" s="8" t="s">
        <v>7739</v>
      </c>
    </row>
    <row r="1773" spans="1:5" ht="15" customHeight="1" x14ac:dyDescent="0.3">
      <c r="A1773" s="10" t="s">
        <v>1809</v>
      </c>
      <c r="B1773" s="10" t="s">
        <v>4144</v>
      </c>
      <c r="C1773" s="8" t="s">
        <v>6278</v>
      </c>
      <c r="D1773" s="8" t="s">
        <v>7047</v>
      </c>
      <c r="E1773" s="8" t="s">
        <v>7739</v>
      </c>
    </row>
    <row r="1774" spans="1:5" ht="15" customHeight="1" x14ac:dyDescent="0.3">
      <c r="A1774" s="10" t="s">
        <v>1810</v>
      </c>
      <c r="B1774" s="10" t="s">
        <v>4145</v>
      </c>
      <c r="C1774" s="8" t="s">
        <v>6279</v>
      </c>
      <c r="D1774" s="8" t="s">
        <v>7569</v>
      </c>
      <c r="E1774" s="8" t="s">
        <v>7739</v>
      </c>
    </row>
    <row r="1775" spans="1:5" ht="15" customHeight="1" x14ac:dyDescent="0.3">
      <c r="A1775" s="10" t="s">
        <v>1811</v>
      </c>
      <c r="B1775" s="10" t="s">
        <v>4146</v>
      </c>
      <c r="C1775" s="8" t="s">
        <v>6280</v>
      </c>
      <c r="D1775" s="8" t="s">
        <v>6771</v>
      </c>
      <c r="E1775" s="8" t="s">
        <v>7750</v>
      </c>
    </row>
    <row r="1776" spans="1:5" ht="15" customHeight="1" x14ac:dyDescent="0.3">
      <c r="A1776" s="10" t="s">
        <v>1812</v>
      </c>
      <c r="B1776" s="10" t="s">
        <v>4147</v>
      </c>
      <c r="C1776" s="8" t="s">
        <v>6281</v>
      </c>
      <c r="D1776" s="8" t="s">
        <v>7313</v>
      </c>
      <c r="E1776" s="8" t="s">
        <v>7739</v>
      </c>
    </row>
    <row r="1777" spans="1:5" ht="15" customHeight="1" x14ac:dyDescent="0.3">
      <c r="A1777" s="10" t="s">
        <v>1813</v>
      </c>
      <c r="B1777" s="10" t="s">
        <v>4148</v>
      </c>
      <c r="C1777" s="8" t="s">
        <v>6282</v>
      </c>
      <c r="D1777" s="8" t="s">
        <v>6795</v>
      </c>
      <c r="E1777" s="8" t="s">
        <v>7739</v>
      </c>
    </row>
    <row r="1778" spans="1:5" ht="15" customHeight="1" x14ac:dyDescent="0.3">
      <c r="A1778" s="10" t="s">
        <v>1814</v>
      </c>
      <c r="B1778" s="10" t="s">
        <v>4149</v>
      </c>
      <c r="C1778" s="8" t="s">
        <v>6283</v>
      </c>
      <c r="D1778" s="8" t="s">
        <v>6713</v>
      </c>
      <c r="E1778" s="8" t="s">
        <v>7753</v>
      </c>
    </row>
    <row r="1779" spans="1:5" ht="15" customHeight="1" x14ac:dyDescent="0.3">
      <c r="A1779" s="10" t="s">
        <v>1815</v>
      </c>
      <c r="B1779" s="10" t="s">
        <v>4150</v>
      </c>
      <c r="C1779" s="8" t="s">
        <v>5719</v>
      </c>
      <c r="D1779" s="8" t="s">
        <v>7570</v>
      </c>
      <c r="E1779" s="8" t="s">
        <v>7745</v>
      </c>
    </row>
    <row r="1780" spans="1:5" ht="15" customHeight="1" x14ac:dyDescent="0.3">
      <c r="A1780" s="10" t="s">
        <v>1816</v>
      </c>
      <c r="B1780" s="10" t="s">
        <v>4151</v>
      </c>
      <c r="C1780" s="8" t="s">
        <v>6284</v>
      </c>
      <c r="D1780" s="8" t="s">
        <v>6899</v>
      </c>
      <c r="E1780" s="8" t="s">
        <v>7817</v>
      </c>
    </row>
    <row r="1781" spans="1:5" ht="15" customHeight="1" x14ac:dyDescent="0.3">
      <c r="A1781" s="10" t="s">
        <v>1817</v>
      </c>
      <c r="B1781" s="10" t="s">
        <v>4152</v>
      </c>
      <c r="C1781" s="8" t="s">
        <v>6285</v>
      </c>
      <c r="D1781" s="8" t="s">
        <v>7342</v>
      </c>
      <c r="E1781" s="8" t="s">
        <v>7753</v>
      </c>
    </row>
    <row r="1782" spans="1:5" ht="15" customHeight="1" x14ac:dyDescent="0.3">
      <c r="A1782" s="10" t="s">
        <v>1818</v>
      </c>
      <c r="B1782" s="10" t="s">
        <v>4153</v>
      </c>
      <c r="C1782" s="8" t="s">
        <v>6286</v>
      </c>
      <c r="D1782" s="8" t="s">
        <v>7226</v>
      </c>
      <c r="E1782" s="8" t="s">
        <v>7745</v>
      </c>
    </row>
    <row r="1783" spans="1:5" ht="15" customHeight="1" x14ac:dyDescent="0.3">
      <c r="A1783" s="10" t="s">
        <v>1819</v>
      </c>
      <c r="B1783" s="10" t="s">
        <v>4154</v>
      </c>
      <c r="C1783" s="8" t="s">
        <v>6148</v>
      </c>
      <c r="D1783" s="8" t="s">
        <v>6900</v>
      </c>
      <c r="E1783" s="8" t="s">
        <v>7755</v>
      </c>
    </row>
    <row r="1784" spans="1:5" ht="15" customHeight="1" x14ac:dyDescent="0.3">
      <c r="A1784" s="10" t="s">
        <v>1820</v>
      </c>
      <c r="B1784" s="10" t="s">
        <v>4155</v>
      </c>
      <c r="C1784" s="8" t="s">
        <v>4733</v>
      </c>
      <c r="D1784" s="8" t="s">
        <v>7492</v>
      </c>
      <c r="E1784" s="8" t="s">
        <v>7739</v>
      </c>
    </row>
    <row r="1785" spans="1:5" ht="15" customHeight="1" x14ac:dyDescent="0.3">
      <c r="A1785" s="10" t="s">
        <v>1821</v>
      </c>
      <c r="B1785" s="10" t="s">
        <v>4156</v>
      </c>
      <c r="C1785" s="8" t="s">
        <v>5265</v>
      </c>
      <c r="D1785" s="8" t="s">
        <v>6750</v>
      </c>
      <c r="E1785" s="8" t="s">
        <v>7762</v>
      </c>
    </row>
    <row r="1786" spans="1:5" ht="15" customHeight="1" x14ac:dyDescent="0.3">
      <c r="A1786" s="10" t="s">
        <v>1822</v>
      </c>
      <c r="B1786" s="10" t="s">
        <v>4157</v>
      </c>
      <c r="C1786" s="8" t="s">
        <v>6287</v>
      </c>
      <c r="D1786" s="8" t="s">
        <v>7571</v>
      </c>
      <c r="E1786" s="8" t="s">
        <v>7739</v>
      </c>
    </row>
    <row r="1787" spans="1:5" ht="15" customHeight="1" x14ac:dyDescent="0.3">
      <c r="A1787" s="10" t="s">
        <v>1823</v>
      </c>
      <c r="B1787" s="10" t="s">
        <v>4158</v>
      </c>
      <c r="C1787" s="8" t="s">
        <v>6288</v>
      </c>
      <c r="D1787" s="8" t="s">
        <v>6731</v>
      </c>
      <c r="E1787" s="8" t="s">
        <v>7739</v>
      </c>
    </row>
    <row r="1788" spans="1:5" ht="15" customHeight="1" x14ac:dyDescent="0.3">
      <c r="A1788" s="10" t="s">
        <v>1824</v>
      </c>
      <c r="B1788" s="10" t="s">
        <v>4159</v>
      </c>
      <c r="C1788" s="8" t="s">
        <v>6289</v>
      </c>
      <c r="D1788" s="8" t="s">
        <v>7276</v>
      </c>
      <c r="E1788" s="8" t="s">
        <v>7771</v>
      </c>
    </row>
    <row r="1789" spans="1:5" ht="15" customHeight="1" x14ac:dyDescent="0.3">
      <c r="A1789" s="10" t="s">
        <v>1825</v>
      </c>
      <c r="B1789" s="10" t="s">
        <v>4160</v>
      </c>
      <c r="C1789" s="8" t="s">
        <v>5739</v>
      </c>
      <c r="D1789" s="8" t="s">
        <v>6893</v>
      </c>
      <c r="E1789" s="8" t="s">
        <v>7768</v>
      </c>
    </row>
    <row r="1790" spans="1:5" ht="15" customHeight="1" x14ac:dyDescent="0.3">
      <c r="A1790" s="10" t="s">
        <v>1826</v>
      </c>
      <c r="B1790" s="10" t="s">
        <v>4161</v>
      </c>
      <c r="C1790" s="8" t="s">
        <v>6290</v>
      </c>
      <c r="D1790" s="8" t="s">
        <v>6718</v>
      </c>
      <c r="E1790" s="8" t="s">
        <v>7739</v>
      </c>
    </row>
    <row r="1791" spans="1:5" ht="15" customHeight="1" x14ac:dyDescent="0.3">
      <c r="A1791" s="10" t="s">
        <v>1827</v>
      </c>
      <c r="B1791" s="10" t="s">
        <v>4162</v>
      </c>
      <c r="C1791" s="8" t="s">
        <v>6291</v>
      </c>
      <c r="D1791" s="8" t="s">
        <v>7572</v>
      </c>
      <c r="E1791" s="8" t="s">
        <v>7739</v>
      </c>
    </row>
    <row r="1792" spans="1:5" ht="15" customHeight="1" x14ac:dyDescent="0.3">
      <c r="A1792" s="10" t="s">
        <v>1828</v>
      </c>
      <c r="B1792" s="10" t="s">
        <v>4163</v>
      </c>
      <c r="C1792" s="8" t="s">
        <v>5101</v>
      </c>
      <c r="D1792" s="8" t="s">
        <v>6731</v>
      </c>
      <c r="E1792" s="8" t="s">
        <v>7818</v>
      </c>
    </row>
    <row r="1793" spans="1:5" ht="15" customHeight="1" x14ac:dyDescent="0.3">
      <c r="A1793" s="10" t="s">
        <v>1829</v>
      </c>
      <c r="B1793" s="10" t="s">
        <v>4164</v>
      </c>
      <c r="C1793" s="8" t="s">
        <v>6292</v>
      </c>
      <c r="D1793" s="8" t="s">
        <v>6867</v>
      </c>
      <c r="E1793" s="8" t="s">
        <v>7739</v>
      </c>
    </row>
    <row r="1794" spans="1:5" ht="15" customHeight="1" x14ac:dyDescent="0.3">
      <c r="A1794" s="10" t="s">
        <v>1830</v>
      </c>
      <c r="B1794" s="10" t="s">
        <v>4165</v>
      </c>
      <c r="C1794" s="8" t="s">
        <v>6293</v>
      </c>
      <c r="D1794" s="8" t="s">
        <v>6835</v>
      </c>
      <c r="E1794" s="8" t="s">
        <v>7739</v>
      </c>
    </row>
    <row r="1795" spans="1:5" ht="15" customHeight="1" x14ac:dyDescent="0.3">
      <c r="A1795" s="10" t="s">
        <v>1831</v>
      </c>
      <c r="B1795" s="10" t="s">
        <v>4166</v>
      </c>
      <c r="C1795" s="8" t="s">
        <v>6294</v>
      </c>
      <c r="D1795" s="8" t="s">
        <v>7125</v>
      </c>
      <c r="E1795" s="8" t="s">
        <v>7739</v>
      </c>
    </row>
    <row r="1796" spans="1:5" ht="15" customHeight="1" x14ac:dyDescent="0.3">
      <c r="A1796" s="10" t="s">
        <v>1832</v>
      </c>
      <c r="B1796" s="10" t="s">
        <v>4167</v>
      </c>
      <c r="C1796" s="8" t="s">
        <v>6007</v>
      </c>
      <c r="D1796" s="8" t="s">
        <v>6746</v>
      </c>
      <c r="E1796" s="8" t="s">
        <v>7753</v>
      </c>
    </row>
    <row r="1797" spans="1:5" ht="15" customHeight="1" x14ac:dyDescent="0.3">
      <c r="A1797" s="10" t="s">
        <v>1833</v>
      </c>
      <c r="B1797" s="10" t="s">
        <v>4168</v>
      </c>
      <c r="C1797" s="8" t="s">
        <v>6295</v>
      </c>
      <c r="D1797" s="8" t="s">
        <v>6822</v>
      </c>
      <c r="E1797" s="8" t="s">
        <v>7739</v>
      </c>
    </row>
    <row r="1798" spans="1:5" ht="15" customHeight="1" x14ac:dyDescent="0.3">
      <c r="A1798" s="10" t="s">
        <v>1834</v>
      </c>
      <c r="B1798" s="10" t="s">
        <v>4169</v>
      </c>
      <c r="C1798" s="8" t="s">
        <v>6296</v>
      </c>
      <c r="D1798" s="8" t="s">
        <v>7573</v>
      </c>
      <c r="E1798" s="8" t="s">
        <v>7739</v>
      </c>
    </row>
    <row r="1799" spans="1:5" ht="15" customHeight="1" x14ac:dyDescent="0.3">
      <c r="A1799" s="10" t="s">
        <v>1835</v>
      </c>
      <c r="B1799" s="10" t="s">
        <v>4170</v>
      </c>
      <c r="C1799" s="8" t="s">
        <v>6297</v>
      </c>
      <c r="D1799" s="8" t="s">
        <v>7273</v>
      </c>
      <c r="E1799" s="8" t="s">
        <v>7752</v>
      </c>
    </row>
    <row r="1800" spans="1:5" ht="15" customHeight="1" x14ac:dyDescent="0.3">
      <c r="A1800" s="10" t="s">
        <v>1836</v>
      </c>
      <c r="B1800" s="10" t="s">
        <v>4171</v>
      </c>
      <c r="C1800" s="8" t="s">
        <v>5238</v>
      </c>
      <c r="D1800" s="8" t="s">
        <v>7332</v>
      </c>
      <c r="E1800" s="8" t="s">
        <v>7744</v>
      </c>
    </row>
    <row r="1801" spans="1:5" ht="15" customHeight="1" x14ac:dyDescent="0.3">
      <c r="A1801" s="10" t="s">
        <v>1837</v>
      </c>
      <c r="B1801" s="10" t="s">
        <v>4172</v>
      </c>
      <c r="C1801" s="8" t="s">
        <v>6298</v>
      </c>
      <c r="D1801" s="8" t="s">
        <v>7574</v>
      </c>
      <c r="E1801" s="8" t="s">
        <v>7739</v>
      </c>
    </row>
    <row r="1802" spans="1:5" ht="15" customHeight="1" x14ac:dyDescent="0.3">
      <c r="A1802" s="10" t="s">
        <v>1838</v>
      </c>
      <c r="B1802" s="10" t="s">
        <v>4173</v>
      </c>
      <c r="C1802" s="8" t="s">
        <v>6299</v>
      </c>
      <c r="D1802" s="8" t="s">
        <v>7083</v>
      </c>
      <c r="E1802" s="8" t="s">
        <v>7739</v>
      </c>
    </row>
    <row r="1803" spans="1:5" ht="15" customHeight="1" x14ac:dyDescent="0.3">
      <c r="A1803" s="10" t="s">
        <v>1839</v>
      </c>
      <c r="B1803" s="10" t="s">
        <v>4174</v>
      </c>
      <c r="C1803" s="8" t="s">
        <v>6300</v>
      </c>
      <c r="D1803" s="8" t="s">
        <v>6771</v>
      </c>
      <c r="E1803" s="8" t="s">
        <v>7739</v>
      </c>
    </row>
    <row r="1804" spans="1:5" ht="15" customHeight="1" x14ac:dyDescent="0.3">
      <c r="A1804" s="10" t="s">
        <v>1840</v>
      </c>
      <c r="B1804" s="10" t="s">
        <v>4175</v>
      </c>
      <c r="C1804" s="8" t="s">
        <v>4908</v>
      </c>
      <c r="D1804" s="8" t="s">
        <v>7085</v>
      </c>
      <c r="E1804" s="8" t="s">
        <v>7739</v>
      </c>
    </row>
    <row r="1805" spans="1:5" ht="15" customHeight="1" x14ac:dyDescent="0.3">
      <c r="A1805" s="10" t="s">
        <v>1841</v>
      </c>
      <c r="B1805" s="10" t="s">
        <v>4176</v>
      </c>
      <c r="C1805" s="8" t="s">
        <v>4736</v>
      </c>
      <c r="D1805" s="8" t="s">
        <v>7575</v>
      </c>
      <c r="E1805" s="8" t="s">
        <v>7739</v>
      </c>
    </row>
    <row r="1806" spans="1:5" ht="15" customHeight="1" x14ac:dyDescent="0.3">
      <c r="A1806" s="10" t="s">
        <v>1842</v>
      </c>
      <c r="B1806" s="10" t="s">
        <v>4177</v>
      </c>
      <c r="C1806" s="8" t="s">
        <v>6301</v>
      </c>
      <c r="D1806" s="8" t="s">
        <v>6771</v>
      </c>
      <c r="E1806" s="8" t="s">
        <v>7747</v>
      </c>
    </row>
    <row r="1807" spans="1:5" ht="15" customHeight="1" x14ac:dyDescent="0.3">
      <c r="A1807" s="10" t="s">
        <v>1843</v>
      </c>
      <c r="B1807" s="10" t="s">
        <v>4178</v>
      </c>
      <c r="C1807" s="8" t="s">
        <v>6302</v>
      </c>
      <c r="D1807" s="8" t="s">
        <v>7018</v>
      </c>
      <c r="E1807" s="8" t="s">
        <v>7739</v>
      </c>
    </row>
    <row r="1808" spans="1:5" ht="15" customHeight="1" x14ac:dyDescent="0.3">
      <c r="A1808" s="10" t="s">
        <v>1844</v>
      </c>
      <c r="B1808" s="10" t="s">
        <v>4179</v>
      </c>
      <c r="C1808" s="8" t="s">
        <v>6303</v>
      </c>
      <c r="D1808" s="8" t="s">
        <v>7576</v>
      </c>
      <c r="E1808" s="8" t="s">
        <v>7739</v>
      </c>
    </row>
    <row r="1809" spans="1:5" ht="15" customHeight="1" x14ac:dyDescent="0.3">
      <c r="A1809" s="10" t="s">
        <v>1845</v>
      </c>
      <c r="B1809" s="10" t="s">
        <v>4180</v>
      </c>
      <c r="C1809" s="8" t="s">
        <v>6304</v>
      </c>
      <c r="D1809" s="8" t="s">
        <v>7577</v>
      </c>
      <c r="E1809" s="8" t="s">
        <v>7752</v>
      </c>
    </row>
    <row r="1810" spans="1:5" ht="15" customHeight="1" x14ac:dyDescent="0.3">
      <c r="A1810" s="10" t="s">
        <v>1846</v>
      </c>
      <c r="B1810" s="10" t="s">
        <v>4181</v>
      </c>
      <c r="C1810" s="8" t="s">
        <v>6305</v>
      </c>
      <c r="D1810" s="8" t="s">
        <v>6903</v>
      </c>
      <c r="E1810" s="8" t="s">
        <v>7739</v>
      </c>
    </row>
    <row r="1811" spans="1:5" ht="15" customHeight="1" x14ac:dyDescent="0.3">
      <c r="A1811" s="10" t="s">
        <v>1847</v>
      </c>
      <c r="B1811" s="10" t="s">
        <v>4182</v>
      </c>
      <c r="C1811" s="8" t="s">
        <v>6306</v>
      </c>
      <c r="D1811" s="8" t="s">
        <v>7429</v>
      </c>
      <c r="E1811" s="8" t="s">
        <v>7739</v>
      </c>
    </row>
    <row r="1812" spans="1:5" ht="15" customHeight="1" x14ac:dyDescent="0.3">
      <c r="A1812" s="10" t="s">
        <v>1848</v>
      </c>
      <c r="B1812" s="10" t="s">
        <v>4183</v>
      </c>
      <c r="C1812" s="8" t="s">
        <v>6307</v>
      </c>
      <c r="D1812" s="8" t="s">
        <v>7578</v>
      </c>
      <c r="E1812" s="8" t="s">
        <v>7739</v>
      </c>
    </row>
    <row r="1813" spans="1:5" ht="15" customHeight="1" x14ac:dyDescent="0.3">
      <c r="A1813" s="10" t="s">
        <v>1849</v>
      </c>
      <c r="B1813" s="10" t="s">
        <v>4184</v>
      </c>
      <c r="C1813" s="8" t="s">
        <v>6308</v>
      </c>
      <c r="D1813" s="8" t="s">
        <v>7428</v>
      </c>
      <c r="E1813" s="8" t="s">
        <v>7739</v>
      </c>
    </row>
    <row r="1814" spans="1:5" ht="15" customHeight="1" x14ac:dyDescent="0.3">
      <c r="A1814" s="10" t="s">
        <v>1850</v>
      </c>
      <c r="B1814" s="10" t="s">
        <v>4185</v>
      </c>
      <c r="C1814" s="8" t="s">
        <v>6309</v>
      </c>
      <c r="D1814" s="8" t="s">
        <v>6824</v>
      </c>
      <c r="E1814" s="8" t="s">
        <v>7766</v>
      </c>
    </row>
    <row r="1815" spans="1:5" ht="15" customHeight="1" x14ac:dyDescent="0.3">
      <c r="A1815" s="10" t="s">
        <v>1851</v>
      </c>
      <c r="B1815" s="10" t="s">
        <v>4186</v>
      </c>
      <c r="C1815" s="8" t="s">
        <v>6310</v>
      </c>
      <c r="D1815" s="8" t="s">
        <v>7018</v>
      </c>
      <c r="E1815" s="8" t="s">
        <v>7739</v>
      </c>
    </row>
    <row r="1816" spans="1:5" ht="15" customHeight="1" x14ac:dyDescent="0.3">
      <c r="A1816" s="10" t="s">
        <v>1852</v>
      </c>
      <c r="B1816" s="10" t="s">
        <v>4187</v>
      </c>
      <c r="C1816" s="8" t="s">
        <v>6311</v>
      </c>
      <c r="D1816" s="8" t="s">
        <v>6808</v>
      </c>
      <c r="E1816" s="8" t="s">
        <v>7739</v>
      </c>
    </row>
    <row r="1817" spans="1:5" ht="15" customHeight="1" x14ac:dyDescent="0.3">
      <c r="A1817" s="10" t="s">
        <v>1853</v>
      </c>
      <c r="B1817" s="10" t="s">
        <v>4188</v>
      </c>
      <c r="C1817" s="8" t="s">
        <v>6312</v>
      </c>
      <c r="D1817" s="8" t="s">
        <v>7579</v>
      </c>
      <c r="E1817" s="8" t="s">
        <v>7753</v>
      </c>
    </row>
    <row r="1818" spans="1:5" ht="15" customHeight="1" x14ac:dyDescent="0.3">
      <c r="A1818" s="10" t="s">
        <v>1854</v>
      </c>
      <c r="B1818" s="10" t="s">
        <v>4189</v>
      </c>
      <c r="C1818" s="8" t="s">
        <v>6313</v>
      </c>
      <c r="D1818" s="8" t="s">
        <v>6771</v>
      </c>
      <c r="E1818" s="8" t="s">
        <v>7817</v>
      </c>
    </row>
    <row r="1819" spans="1:5" ht="15" customHeight="1" x14ac:dyDescent="0.3">
      <c r="A1819" s="10" t="s">
        <v>1855</v>
      </c>
      <c r="B1819" s="10" t="s">
        <v>4190</v>
      </c>
      <c r="C1819" s="8" t="s">
        <v>6314</v>
      </c>
      <c r="D1819" s="8" t="s">
        <v>7104</v>
      </c>
      <c r="E1819" s="8" t="s">
        <v>7772</v>
      </c>
    </row>
    <row r="1820" spans="1:5" ht="15" customHeight="1" x14ac:dyDescent="0.3">
      <c r="A1820" s="10" t="s">
        <v>1856</v>
      </c>
      <c r="B1820" s="10" t="s">
        <v>4191</v>
      </c>
      <c r="C1820" s="8" t="s">
        <v>5656</v>
      </c>
      <c r="D1820" s="8" t="s">
        <v>6961</v>
      </c>
      <c r="E1820" s="8" t="s">
        <v>7739</v>
      </c>
    </row>
    <row r="1821" spans="1:5" ht="15" customHeight="1" x14ac:dyDescent="0.3">
      <c r="A1821" s="10" t="s">
        <v>1857</v>
      </c>
      <c r="B1821" s="10" t="s">
        <v>4192</v>
      </c>
      <c r="C1821" s="8" t="s">
        <v>6315</v>
      </c>
      <c r="D1821" s="8" t="s">
        <v>7580</v>
      </c>
      <c r="E1821" s="8" t="s">
        <v>7739</v>
      </c>
    </row>
    <row r="1822" spans="1:5" ht="15" customHeight="1" x14ac:dyDescent="0.3">
      <c r="A1822" s="10" t="s">
        <v>1858</v>
      </c>
      <c r="B1822" s="10" t="s">
        <v>4193</v>
      </c>
      <c r="C1822" s="8" t="s">
        <v>6316</v>
      </c>
      <c r="D1822" s="8" t="s">
        <v>6720</v>
      </c>
      <c r="E1822" s="8" t="s">
        <v>7739</v>
      </c>
    </row>
    <row r="1823" spans="1:5" ht="15" customHeight="1" x14ac:dyDescent="0.3">
      <c r="A1823" s="10" t="s">
        <v>1859</v>
      </c>
      <c r="B1823" s="10" t="s">
        <v>4194</v>
      </c>
      <c r="C1823" s="8" t="s">
        <v>6317</v>
      </c>
      <c r="D1823" s="8" t="s">
        <v>6972</v>
      </c>
      <c r="E1823" s="8" t="s">
        <v>7738</v>
      </c>
    </row>
    <row r="1824" spans="1:5" ht="15" customHeight="1" x14ac:dyDescent="0.3">
      <c r="A1824" s="10" t="s">
        <v>1860</v>
      </c>
      <c r="B1824" s="10" t="s">
        <v>4195</v>
      </c>
      <c r="C1824" s="8" t="s">
        <v>6318</v>
      </c>
      <c r="D1824" s="8" t="s">
        <v>6897</v>
      </c>
      <c r="E1824" s="8" t="s">
        <v>7739</v>
      </c>
    </row>
    <row r="1825" spans="1:5" ht="15" customHeight="1" x14ac:dyDescent="0.3">
      <c r="A1825" s="10" t="s">
        <v>1861</v>
      </c>
      <c r="B1825" s="10" t="s">
        <v>4196</v>
      </c>
      <c r="C1825" s="8" t="s">
        <v>5417</v>
      </c>
      <c r="D1825" s="8" t="s">
        <v>6713</v>
      </c>
      <c r="E1825" s="8" t="s">
        <v>7774</v>
      </c>
    </row>
    <row r="1826" spans="1:5" ht="15" customHeight="1" x14ac:dyDescent="0.3">
      <c r="A1826" s="10" t="s">
        <v>1862</v>
      </c>
      <c r="B1826" s="10" t="s">
        <v>4197</v>
      </c>
      <c r="C1826" s="8" t="s">
        <v>6319</v>
      </c>
      <c r="D1826" s="8" t="s">
        <v>6825</v>
      </c>
      <c r="E1826" s="8" t="s">
        <v>7781</v>
      </c>
    </row>
    <row r="1827" spans="1:5" ht="15" customHeight="1" x14ac:dyDescent="0.3">
      <c r="A1827" s="10" t="s">
        <v>1863</v>
      </c>
      <c r="B1827" s="10" t="s">
        <v>4198</v>
      </c>
      <c r="C1827" s="8" t="s">
        <v>6320</v>
      </c>
      <c r="D1827" s="8" t="s">
        <v>7581</v>
      </c>
      <c r="E1827" s="8" t="s">
        <v>7739</v>
      </c>
    </row>
    <row r="1828" spans="1:5" ht="15" customHeight="1" x14ac:dyDescent="0.3">
      <c r="A1828" s="10" t="s">
        <v>1864</v>
      </c>
      <c r="B1828" s="10" t="s">
        <v>4199</v>
      </c>
      <c r="C1828" s="8" t="s">
        <v>6321</v>
      </c>
      <c r="D1828" s="8" t="s">
        <v>6891</v>
      </c>
      <c r="E1828" s="8" t="s">
        <v>7762</v>
      </c>
    </row>
    <row r="1829" spans="1:5" ht="15" customHeight="1" x14ac:dyDescent="0.3">
      <c r="A1829" s="10" t="s">
        <v>1865</v>
      </c>
      <c r="B1829" s="10" t="s">
        <v>4200</v>
      </c>
      <c r="C1829" s="8" t="s">
        <v>6322</v>
      </c>
      <c r="D1829" s="8" t="s">
        <v>7226</v>
      </c>
      <c r="E1829" s="8" t="s">
        <v>7739</v>
      </c>
    </row>
    <row r="1830" spans="1:5" ht="15" customHeight="1" x14ac:dyDescent="0.3">
      <c r="A1830" s="10" t="s">
        <v>1866</v>
      </c>
      <c r="B1830" s="10" t="s">
        <v>4201</v>
      </c>
      <c r="C1830" s="8" t="s">
        <v>6323</v>
      </c>
      <c r="D1830" s="8" t="s">
        <v>7014</v>
      </c>
      <c r="E1830" s="8" t="s">
        <v>7739</v>
      </c>
    </row>
    <row r="1831" spans="1:5" ht="15" customHeight="1" x14ac:dyDescent="0.3">
      <c r="A1831" s="10" t="s">
        <v>1867</v>
      </c>
      <c r="B1831" s="10" t="s">
        <v>4202</v>
      </c>
      <c r="C1831" s="8" t="s">
        <v>4895</v>
      </c>
      <c r="D1831" s="8" t="s">
        <v>6946</v>
      </c>
      <c r="E1831" s="8" t="s">
        <v>7739</v>
      </c>
    </row>
    <row r="1832" spans="1:5" ht="15" customHeight="1" x14ac:dyDescent="0.3">
      <c r="A1832" s="10" t="s">
        <v>1868</v>
      </c>
      <c r="B1832" s="10" t="s">
        <v>4203</v>
      </c>
      <c r="C1832" s="8" t="s">
        <v>5657</v>
      </c>
      <c r="D1832" s="8" t="s">
        <v>7582</v>
      </c>
      <c r="E1832" s="8" t="s">
        <v>7739</v>
      </c>
    </row>
    <row r="1833" spans="1:5" ht="15" customHeight="1" x14ac:dyDescent="0.3">
      <c r="A1833" s="10" t="s">
        <v>1869</v>
      </c>
      <c r="B1833" s="10" t="s">
        <v>4204</v>
      </c>
      <c r="C1833" s="8" t="s">
        <v>5088</v>
      </c>
      <c r="D1833" s="8" t="s">
        <v>7441</v>
      </c>
      <c r="E1833" s="8" t="s">
        <v>7739</v>
      </c>
    </row>
    <row r="1834" spans="1:5" ht="15" customHeight="1" x14ac:dyDescent="0.3">
      <c r="A1834" s="10" t="s">
        <v>1870</v>
      </c>
      <c r="B1834" s="10" t="s">
        <v>4205</v>
      </c>
      <c r="C1834" s="8" t="s">
        <v>6324</v>
      </c>
      <c r="D1834" s="8" t="s">
        <v>7583</v>
      </c>
      <c r="E1834" s="8" t="s">
        <v>7739</v>
      </c>
    </row>
    <row r="1835" spans="1:5" ht="15" customHeight="1" x14ac:dyDescent="0.3">
      <c r="A1835" s="10" t="s">
        <v>1871</v>
      </c>
      <c r="B1835" s="10" t="s">
        <v>4206</v>
      </c>
      <c r="C1835" s="8" t="s">
        <v>6325</v>
      </c>
      <c r="D1835" s="8" t="s">
        <v>7584</v>
      </c>
      <c r="E1835" s="8" t="s">
        <v>7762</v>
      </c>
    </row>
    <row r="1836" spans="1:5" ht="15" customHeight="1" x14ac:dyDescent="0.3">
      <c r="A1836" s="10" t="s">
        <v>1872</v>
      </c>
      <c r="B1836" s="10" t="s">
        <v>4207</v>
      </c>
      <c r="C1836" s="8" t="s">
        <v>6326</v>
      </c>
      <c r="D1836" s="8" t="s">
        <v>7418</v>
      </c>
      <c r="E1836" s="8" t="s">
        <v>7745</v>
      </c>
    </row>
    <row r="1837" spans="1:5" ht="15" customHeight="1" x14ac:dyDescent="0.3">
      <c r="A1837" s="10" t="s">
        <v>1873</v>
      </c>
      <c r="B1837" s="10" t="s">
        <v>4208</v>
      </c>
      <c r="C1837" s="8" t="s">
        <v>6327</v>
      </c>
      <c r="D1837" s="8" t="s">
        <v>6808</v>
      </c>
      <c r="E1837" s="8" t="s">
        <v>7739</v>
      </c>
    </row>
    <row r="1838" spans="1:5" ht="15" customHeight="1" x14ac:dyDescent="0.3">
      <c r="A1838" s="10" t="s">
        <v>1874</v>
      </c>
      <c r="B1838" s="10" t="s">
        <v>4209</v>
      </c>
      <c r="C1838" s="8" t="s">
        <v>6328</v>
      </c>
      <c r="D1838" s="8" t="s">
        <v>7585</v>
      </c>
      <c r="E1838" s="8" t="s">
        <v>7739</v>
      </c>
    </row>
    <row r="1839" spans="1:5" ht="15" customHeight="1" x14ac:dyDescent="0.3">
      <c r="A1839" s="10" t="s">
        <v>1875</v>
      </c>
      <c r="B1839" s="10" t="s">
        <v>4210</v>
      </c>
      <c r="C1839" s="8" t="s">
        <v>6329</v>
      </c>
      <c r="D1839" s="8" t="s">
        <v>7586</v>
      </c>
      <c r="E1839" s="8" t="s">
        <v>7739</v>
      </c>
    </row>
    <row r="1840" spans="1:5" ht="15" customHeight="1" x14ac:dyDescent="0.3">
      <c r="A1840" s="10" t="s">
        <v>1876</v>
      </c>
      <c r="B1840" s="10" t="s">
        <v>4211</v>
      </c>
      <c r="C1840" s="8" t="s">
        <v>5786</v>
      </c>
      <c r="D1840" s="8" t="s">
        <v>6754</v>
      </c>
      <c r="E1840" s="8" t="s">
        <v>7819</v>
      </c>
    </row>
    <row r="1841" spans="1:5" ht="15" customHeight="1" x14ac:dyDescent="0.3">
      <c r="A1841" s="10" t="s">
        <v>1877</v>
      </c>
      <c r="B1841" s="10" t="s">
        <v>4212</v>
      </c>
      <c r="C1841" s="8" t="s">
        <v>5832</v>
      </c>
      <c r="D1841" s="8" t="s">
        <v>6922</v>
      </c>
      <c r="E1841" s="8" t="s">
        <v>7758</v>
      </c>
    </row>
    <row r="1842" spans="1:5" ht="15" customHeight="1" x14ac:dyDescent="0.3">
      <c r="A1842" s="10" t="s">
        <v>1878</v>
      </c>
      <c r="B1842" s="10" t="s">
        <v>4213</v>
      </c>
      <c r="C1842" s="8" t="s">
        <v>6330</v>
      </c>
      <c r="D1842" s="8" t="s">
        <v>6770</v>
      </c>
      <c r="E1842" s="8" t="s">
        <v>7739</v>
      </c>
    </row>
    <row r="1843" spans="1:5" ht="15" customHeight="1" x14ac:dyDescent="0.3">
      <c r="A1843" s="10" t="s">
        <v>1879</v>
      </c>
      <c r="B1843" s="10" t="s">
        <v>4214</v>
      </c>
      <c r="C1843" s="8" t="s">
        <v>6331</v>
      </c>
      <c r="D1843" s="8" t="s">
        <v>7587</v>
      </c>
      <c r="E1843" s="8" t="s">
        <v>7767</v>
      </c>
    </row>
    <row r="1844" spans="1:5" ht="15" customHeight="1" x14ac:dyDescent="0.3">
      <c r="A1844" s="10" t="s">
        <v>1880</v>
      </c>
      <c r="B1844" s="10" t="s">
        <v>4215</v>
      </c>
      <c r="C1844" s="8" t="s">
        <v>4774</v>
      </c>
      <c r="D1844" s="8" t="s">
        <v>7588</v>
      </c>
      <c r="E1844" s="8" t="s">
        <v>7739</v>
      </c>
    </row>
    <row r="1845" spans="1:5" ht="15" customHeight="1" x14ac:dyDescent="0.3">
      <c r="A1845" s="10" t="s">
        <v>1881</v>
      </c>
      <c r="B1845" s="10" t="s">
        <v>4216</v>
      </c>
      <c r="C1845" s="8" t="s">
        <v>6332</v>
      </c>
      <c r="D1845" s="8" t="s">
        <v>6749</v>
      </c>
      <c r="E1845" s="8" t="s">
        <v>7745</v>
      </c>
    </row>
    <row r="1846" spans="1:5" ht="15" customHeight="1" x14ac:dyDescent="0.3">
      <c r="A1846" s="10" t="s">
        <v>1882</v>
      </c>
      <c r="B1846" s="10" t="s">
        <v>4217</v>
      </c>
      <c r="C1846" s="8" t="s">
        <v>6333</v>
      </c>
      <c r="D1846" s="8" t="s">
        <v>6737</v>
      </c>
      <c r="E1846" s="8" t="s">
        <v>7739</v>
      </c>
    </row>
    <row r="1847" spans="1:5" ht="15" customHeight="1" x14ac:dyDescent="0.3">
      <c r="A1847" s="10" t="s">
        <v>1883</v>
      </c>
      <c r="B1847" s="10" t="s">
        <v>4218</v>
      </c>
      <c r="C1847" s="8" t="s">
        <v>6334</v>
      </c>
      <c r="D1847" s="8" t="s">
        <v>7589</v>
      </c>
      <c r="E1847" s="8" t="s">
        <v>7820</v>
      </c>
    </row>
    <row r="1848" spans="1:5" ht="15" customHeight="1" x14ac:dyDescent="0.3">
      <c r="A1848" s="10" t="s">
        <v>1884</v>
      </c>
      <c r="B1848" s="10" t="s">
        <v>4219</v>
      </c>
      <c r="C1848" s="8" t="s">
        <v>6335</v>
      </c>
      <c r="D1848" s="8" t="s">
        <v>6832</v>
      </c>
      <c r="E1848" s="8" t="s">
        <v>7745</v>
      </c>
    </row>
    <row r="1849" spans="1:5" ht="15" customHeight="1" x14ac:dyDescent="0.3">
      <c r="A1849" s="10" t="s">
        <v>1885</v>
      </c>
      <c r="B1849" s="10" t="s">
        <v>4220</v>
      </c>
      <c r="C1849" s="8" t="s">
        <v>6336</v>
      </c>
      <c r="D1849" s="8" t="s">
        <v>7590</v>
      </c>
      <c r="E1849" s="8" t="s">
        <v>7739</v>
      </c>
    </row>
    <row r="1850" spans="1:5" ht="15" customHeight="1" x14ac:dyDescent="0.3">
      <c r="A1850" s="10" t="s">
        <v>1886</v>
      </c>
      <c r="B1850" s="10" t="s">
        <v>4221</v>
      </c>
      <c r="C1850" s="8" t="s">
        <v>6337</v>
      </c>
      <c r="D1850" s="8" t="s">
        <v>6720</v>
      </c>
      <c r="E1850" s="8" t="s">
        <v>7744</v>
      </c>
    </row>
    <row r="1851" spans="1:5" ht="15" customHeight="1" x14ac:dyDescent="0.3">
      <c r="A1851" s="10" t="s">
        <v>1887</v>
      </c>
      <c r="B1851" s="10" t="s">
        <v>4222</v>
      </c>
      <c r="C1851" s="8" t="s">
        <v>6338</v>
      </c>
      <c r="D1851" s="8" t="s">
        <v>6932</v>
      </c>
      <c r="E1851" s="8" t="s">
        <v>7739</v>
      </c>
    </row>
    <row r="1852" spans="1:5" ht="15" customHeight="1" x14ac:dyDescent="0.3">
      <c r="A1852" s="10" t="s">
        <v>1888</v>
      </c>
      <c r="B1852" s="10" t="s">
        <v>4223</v>
      </c>
      <c r="C1852" s="8" t="s">
        <v>6339</v>
      </c>
      <c r="D1852" s="8" t="s">
        <v>6746</v>
      </c>
      <c r="E1852" s="8" t="s">
        <v>7739</v>
      </c>
    </row>
    <row r="1853" spans="1:5" ht="15" customHeight="1" x14ac:dyDescent="0.3">
      <c r="A1853" s="10" t="s">
        <v>1889</v>
      </c>
      <c r="B1853" s="10" t="s">
        <v>4224</v>
      </c>
      <c r="C1853" s="8" t="s">
        <v>6340</v>
      </c>
      <c r="D1853" s="8" t="s">
        <v>7591</v>
      </c>
      <c r="E1853" s="8" t="s">
        <v>7739</v>
      </c>
    </row>
    <row r="1854" spans="1:5" ht="15" customHeight="1" x14ac:dyDescent="0.3">
      <c r="A1854" s="10" t="s">
        <v>1890</v>
      </c>
      <c r="B1854" s="10" t="s">
        <v>4225</v>
      </c>
      <c r="C1854" s="8" t="s">
        <v>6341</v>
      </c>
      <c r="D1854" s="8" t="s">
        <v>6746</v>
      </c>
      <c r="E1854" s="8" t="s">
        <v>7739</v>
      </c>
    </row>
    <row r="1855" spans="1:5" ht="15" customHeight="1" x14ac:dyDescent="0.3">
      <c r="A1855" s="10" t="s">
        <v>1891</v>
      </c>
      <c r="B1855" s="10" t="s">
        <v>4226</v>
      </c>
      <c r="C1855" s="8" t="s">
        <v>6174</v>
      </c>
      <c r="D1855" s="8" t="s">
        <v>7592</v>
      </c>
      <c r="E1855" s="8" t="s">
        <v>7739</v>
      </c>
    </row>
    <row r="1856" spans="1:5" ht="15" customHeight="1" x14ac:dyDescent="0.3">
      <c r="A1856" s="10" t="s">
        <v>1892</v>
      </c>
      <c r="B1856" s="10" t="s">
        <v>4227</v>
      </c>
      <c r="C1856" s="8" t="s">
        <v>5356</v>
      </c>
      <c r="D1856" s="8" t="s">
        <v>6801</v>
      </c>
      <c r="E1856" s="8" t="s">
        <v>7738</v>
      </c>
    </row>
    <row r="1857" spans="1:5" ht="15" customHeight="1" x14ac:dyDescent="0.3">
      <c r="A1857" s="10" t="s">
        <v>1893</v>
      </c>
      <c r="B1857" s="10" t="s">
        <v>4228</v>
      </c>
      <c r="C1857" s="8" t="s">
        <v>6342</v>
      </c>
      <c r="D1857" s="8" t="s">
        <v>6871</v>
      </c>
      <c r="E1857" s="8" t="s">
        <v>7739</v>
      </c>
    </row>
    <row r="1858" spans="1:5" ht="15" customHeight="1" x14ac:dyDescent="0.3">
      <c r="A1858" s="10" t="s">
        <v>1894</v>
      </c>
      <c r="B1858" s="10" t="s">
        <v>4229</v>
      </c>
      <c r="C1858" s="8" t="s">
        <v>6343</v>
      </c>
      <c r="D1858" s="8" t="s">
        <v>7593</v>
      </c>
      <c r="E1858" s="8" t="s">
        <v>7756</v>
      </c>
    </row>
    <row r="1859" spans="1:5" ht="15" customHeight="1" x14ac:dyDescent="0.3">
      <c r="A1859" s="10" t="s">
        <v>1895</v>
      </c>
      <c r="B1859" s="10" t="s">
        <v>4230</v>
      </c>
      <c r="C1859" s="8" t="s">
        <v>6344</v>
      </c>
      <c r="D1859" s="8" t="s">
        <v>7594</v>
      </c>
      <c r="E1859" s="8" t="s">
        <v>7739</v>
      </c>
    </row>
    <row r="1860" spans="1:5" ht="15" customHeight="1" x14ac:dyDescent="0.3">
      <c r="A1860" s="10" t="s">
        <v>1896</v>
      </c>
      <c r="B1860" s="10" t="s">
        <v>4231</v>
      </c>
      <c r="C1860" s="8" t="s">
        <v>5706</v>
      </c>
      <c r="D1860" s="8" t="s">
        <v>7413</v>
      </c>
      <c r="E1860" s="8" t="s">
        <v>7739</v>
      </c>
    </row>
    <row r="1861" spans="1:5" ht="15" customHeight="1" x14ac:dyDescent="0.3">
      <c r="A1861" s="10" t="s">
        <v>1897</v>
      </c>
      <c r="B1861" s="10" t="s">
        <v>4232</v>
      </c>
      <c r="C1861" s="8" t="s">
        <v>5548</v>
      </c>
      <c r="D1861" s="8" t="s">
        <v>6817</v>
      </c>
      <c r="E1861" s="8" t="s">
        <v>7756</v>
      </c>
    </row>
    <row r="1862" spans="1:5" ht="15" customHeight="1" x14ac:dyDescent="0.3">
      <c r="A1862" s="10" t="s">
        <v>1898</v>
      </c>
      <c r="B1862" s="10" t="s">
        <v>4233</v>
      </c>
      <c r="C1862" s="8" t="s">
        <v>6345</v>
      </c>
      <c r="D1862" s="8" t="s">
        <v>6739</v>
      </c>
      <c r="E1862" s="8" t="s">
        <v>7760</v>
      </c>
    </row>
    <row r="1863" spans="1:5" ht="15" customHeight="1" x14ac:dyDescent="0.3">
      <c r="A1863" s="10" t="s">
        <v>1899</v>
      </c>
      <c r="B1863" s="10" t="s">
        <v>4234</v>
      </c>
      <c r="C1863" s="8" t="s">
        <v>5092</v>
      </c>
      <c r="D1863" s="8" t="s">
        <v>6767</v>
      </c>
      <c r="E1863" s="8" t="s">
        <v>7739</v>
      </c>
    </row>
    <row r="1864" spans="1:5" ht="15" customHeight="1" x14ac:dyDescent="0.3">
      <c r="A1864" s="10" t="s">
        <v>1900</v>
      </c>
      <c r="B1864" s="10" t="s">
        <v>4235</v>
      </c>
      <c r="C1864" s="8" t="s">
        <v>6346</v>
      </c>
      <c r="D1864" s="8" t="s">
        <v>7595</v>
      </c>
      <c r="E1864" s="8" t="s">
        <v>7739</v>
      </c>
    </row>
    <row r="1865" spans="1:5" ht="15" customHeight="1" x14ac:dyDescent="0.3">
      <c r="A1865" s="10" t="s">
        <v>1901</v>
      </c>
      <c r="B1865" s="10" t="s">
        <v>4236</v>
      </c>
      <c r="C1865" s="8" t="s">
        <v>6347</v>
      </c>
      <c r="D1865" s="8" t="s">
        <v>6761</v>
      </c>
      <c r="E1865" s="8" t="s">
        <v>7739</v>
      </c>
    </row>
    <row r="1866" spans="1:5" ht="15" customHeight="1" x14ac:dyDescent="0.3">
      <c r="A1866" s="10" t="s">
        <v>1902</v>
      </c>
      <c r="B1866" s="10" t="s">
        <v>4237</v>
      </c>
      <c r="C1866" s="8" t="s">
        <v>5139</v>
      </c>
      <c r="D1866" s="8" t="s">
        <v>7092</v>
      </c>
      <c r="E1866" s="8" t="s">
        <v>7770</v>
      </c>
    </row>
    <row r="1867" spans="1:5" ht="15" customHeight="1" x14ac:dyDescent="0.3">
      <c r="A1867" s="10" t="s">
        <v>1903</v>
      </c>
      <c r="B1867" s="10" t="s">
        <v>4238</v>
      </c>
      <c r="C1867" s="8" t="s">
        <v>6348</v>
      </c>
      <c r="D1867" s="8" t="s">
        <v>6840</v>
      </c>
      <c r="E1867" s="8" t="s">
        <v>7744</v>
      </c>
    </row>
    <row r="1868" spans="1:5" ht="15" customHeight="1" x14ac:dyDescent="0.3">
      <c r="A1868" s="10" t="s">
        <v>1904</v>
      </c>
      <c r="B1868" s="10" t="s">
        <v>4239</v>
      </c>
      <c r="C1868" s="8" t="s">
        <v>5471</v>
      </c>
      <c r="D1868" s="8" t="s">
        <v>6953</v>
      </c>
      <c r="E1868" s="8" t="s">
        <v>7739</v>
      </c>
    </row>
    <row r="1869" spans="1:5" ht="15" customHeight="1" x14ac:dyDescent="0.3">
      <c r="A1869" s="10" t="s">
        <v>1905</v>
      </c>
      <c r="B1869" s="10" t="s">
        <v>4240</v>
      </c>
      <c r="C1869" s="8" t="s">
        <v>5378</v>
      </c>
      <c r="D1869" s="8" t="s">
        <v>7199</v>
      </c>
      <c r="E1869" s="8" t="s">
        <v>7750</v>
      </c>
    </row>
    <row r="1870" spans="1:5" ht="15" customHeight="1" x14ac:dyDescent="0.3">
      <c r="A1870" s="10" t="s">
        <v>1906</v>
      </c>
      <c r="B1870" s="10" t="s">
        <v>4241</v>
      </c>
      <c r="C1870" s="8" t="s">
        <v>6349</v>
      </c>
      <c r="D1870" s="8" t="s">
        <v>6979</v>
      </c>
      <c r="E1870" s="8" t="s">
        <v>7739</v>
      </c>
    </row>
    <row r="1871" spans="1:5" ht="15" customHeight="1" x14ac:dyDescent="0.3">
      <c r="A1871" s="10" t="s">
        <v>1907</v>
      </c>
      <c r="B1871" s="10" t="s">
        <v>4242</v>
      </c>
      <c r="C1871" s="8" t="s">
        <v>4912</v>
      </c>
      <c r="D1871" s="8" t="s">
        <v>6819</v>
      </c>
      <c r="E1871" s="8" t="s">
        <v>7739</v>
      </c>
    </row>
    <row r="1872" spans="1:5" ht="15" customHeight="1" x14ac:dyDescent="0.3">
      <c r="A1872" s="10" t="s">
        <v>1908</v>
      </c>
      <c r="B1872" s="10" t="s">
        <v>4243</v>
      </c>
      <c r="C1872" s="8" t="s">
        <v>6350</v>
      </c>
      <c r="D1872" s="8" t="s">
        <v>7596</v>
      </c>
      <c r="E1872" s="8" t="s">
        <v>7767</v>
      </c>
    </row>
    <row r="1873" spans="1:5" ht="15" customHeight="1" x14ac:dyDescent="0.3">
      <c r="A1873" s="10" t="s">
        <v>1909</v>
      </c>
      <c r="B1873" s="10" t="s">
        <v>4244</v>
      </c>
      <c r="C1873" s="8" t="s">
        <v>6351</v>
      </c>
      <c r="D1873" s="8" t="s">
        <v>7597</v>
      </c>
      <c r="E1873" s="8" t="s">
        <v>7778</v>
      </c>
    </row>
    <row r="1874" spans="1:5" ht="15" customHeight="1" x14ac:dyDescent="0.3">
      <c r="A1874" s="10" t="s">
        <v>1910</v>
      </c>
      <c r="B1874" s="10" t="s">
        <v>4245</v>
      </c>
      <c r="C1874" s="8" t="s">
        <v>6352</v>
      </c>
      <c r="D1874" s="8" t="s">
        <v>7598</v>
      </c>
      <c r="E1874" s="8" t="s">
        <v>7750</v>
      </c>
    </row>
    <row r="1875" spans="1:5" ht="15" customHeight="1" x14ac:dyDescent="0.3">
      <c r="A1875" s="10" t="s">
        <v>1911</v>
      </c>
      <c r="B1875" s="10" t="s">
        <v>4246</v>
      </c>
      <c r="C1875" s="8" t="s">
        <v>6353</v>
      </c>
      <c r="D1875" s="8" t="s">
        <v>7599</v>
      </c>
      <c r="E1875" s="8" t="s">
        <v>7750</v>
      </c>
    </row>
    <row r="1876" spans="1:5" ht="15" customHeight="1" x14ac:dyDescent="0.3">
      <c r="A1876" s="10" t="s">
        <v>1912</v>
      </c>
      <c r="B1876" s="10" t="s">
        <v>4247</v>
      </c>
      <c r="C1876" s="8" t="s">
        <v>6354</v>
      </c>
      <c r="D1876" s="8" t="s">
        <v>7600</v>
      </c>
      <c r="E1876" s="8" t="s">
        <v>7739</v>
      </c>
    </row>
    <row r="1877" spans="1:5" ht="15" customHeight="1" x14ac:dyDescent="0.3">
      <c r="A1877" s="10" t="s">
        <v>1913</v>
      </c>
      <c r="B1877" s="10" t="s">
        <v>4248</v>
      </c>
      <c r="C1877" s="8" t="s">
        <v>5739</v>
      </c>
      <c r="D1877" s="8" t="s">
        <v>6794</v>
      </c>
      <c r="E1877" s="8" t="s">
        <v>7739</v>
      </c>
    </row>
    <row r="1878" spans="1:5" ht="15" customHeight="1" x14ac:dyDescent="0.3">
      <c r="A1878" s="10" t="s">
        <v>1914</v>
      </c>
      <c r="B1878" s="10" t="s">
        <v>4249</v>
      </c>
      <c r="C1878" s="8" t="s">
        <v>6355</v>
      </c>
      <c r="D1878" s="8" t="s">
        <v>6891</v>
      </c>
      <c r="E1878" s="8" t="s">
        <v>7744</v>
      </c>
    </row>
    <row r="1879" spans="1:5" ht="15" customHeight="1" x14ac:dyDescent="0.3">
      <c r="A1879" s="10" t="s">
        <v>1915</v>
      </c>
      <c r="B1879" s="10" t="s">
        <v>4250</v>
      </c>
      <c r="C1879" s="8" t="s">
        <v>6356</v>
      </c>
      <c r="D1879" s="8" t="s">
        <v>7601</v>
      </c>
      <c r="E1879" s="8" t="s">
        <v>7754</v>
      </c>
    </row>
    <row r="1880" spans="1:5" ht="15" customHeight="1" x14ac:dyDescent="0.3">
      <c r="A1880" s="10" t="s">
        <v>1916</v>
      </c>
      <c r="B1880" s="10" t="s">
        <v>4251</v>
      </c>
      <c r="C1880" s="8" t="s">
        <v>6357</v>
      </c>
      <c r="D1880" s="8" t="s">
        <v>7467</v>
      </c>
      <c r="E1880" s="8" t="s">
        <v>7739</v>
      </c>
    </row>
    <row r="1881" spans="1:5" ht="15" customHeight="1" x14ac:dyDescent="0.3">
      <c r="A1881" s="10" t="s">
        <v>1917</v>
      </c>
      <c r="B1881" s="10" t="s">
        <v>4252</v>
      </c>
      <c r="C1881" s="8" t="s">
        <v>6358</v>
      </c>
      <c r="D1881" s="8" t="s">
        <v>7602</v>
      </c>
      <c r="E1881" s="8" t="s">
        <v>7739</v>
      </c>
    </row>
    <row r="1882" spans="1:5" ht="15" customHeight="1" x14ac:dyDescent="0.3">
      <c r="A1882" s="10" t="s">
        <v>1918</v>
      </c>
      <c r="B1882" s="10" t="s">
        <v>4253</v>
      </c>
      <c r="C1882" s="8" t="s">
        <v>5247</v>
      </c>
      <c r="D1882" s="8" t="s">
        <v>7397</v>
      </c>
      <c r="E1882" s="8" t="s">
        <v>7739</v>
      </c>
    </row>
    <row r="1883" spans="1:5" ht="15" customHeight="1" x14ac:dyDescent="0.3">
      <c r="A1883" s="10" t="s">
        <v>1919</v>
      </c>
      <c r="B1883" s="10" t="s">
        <v>4254</v>
      </c>
      <c r="C1883" s="8" t="s">
        <v>6359</v>
      </c>
      <c r="D1883" s="8" t="s">
        <v>6794</v>
      </c>
      <c r="E1883" s="8" t="s">
        <v>7739</v>
      </c>
    </row>
    <row r="1884" spans="1:5" ht="15" customHeight="1" x14ac:dyDescent="0.3">
      <c r="A1884" s="10" t="s">
        <v>1920</v>
      </c>
      <c r="B1884" s="10" t="s">
        <v>4255</v>
      </c>
      <c r="C1884" s="8" t="s">
        <v>6360</v>
      </c>
      <c r="D1884" s="8" t="s">
        <v>7566</v>
      </c>
      <c r="E1884" s="8" t="s">
        <v>7739</v>
      </c>
    </row>
    <row r="1885" spans="1:5" ht="15" customHeight="1" x14ac:dyDescent="0.3">
      <c r="A1885" s="10" t="s">
        <v>1921</v>
      </c>
      <c r="B1885" s="10" t="s">
        <v>4256</v>
      </c>
      <c r="C1885" s="8" t="s">
        <v>6361</v>
      </c>
      <c r="D1885" s="8" t="s">
        <v>7087</v>
      </c>
      <c r="E1885" s="8" t="s">
        <v>7749</v>
      </c>
    </row>
    <row r="1886" spans="1:5" ht="15" customHeight="1" x14ac:dyDescent="0.3">
      <c r="A1886" s="10" t="s">
        <v>1922</v>
      </c>
      <c r="B1886" s="10" t="s">
        <v>4257</v>
      </c>
      <c r="C1886" s="8" t="s">
        <v>6362</v>
      </c>
      <c r="D1886" s="8" t="s">
        <v>7603</v>
      </c>
      <c r="E1886" s="8" t="s">
        <v>7747</v>
      </c>
    </row>
    <row r="1887" spans="1:5" ht="15" customHeight="1" x14ac:dyDescent="0.3">
      <c r="A1887" s="10" t="s">
        <v>1923</v>
      </c>
      <c r="B1887" s="10" t="s">
        <v>4258</v>
      </c>
      <c r="C1887" s="8" t="s">
        <v>6363</v>
      </c>
      <c r="D1887" s="8" t="s">
        <v>7604</v>
      </c>
      <c r="E1887" s="8" t="s">
        <v>7739</v>
      </c>
    </row>
    <row r="1888" spans="1:5" ht="15" customHeight="1" x14ac:dyDescent="0.3">
      <c r="A1888" s="10" t="s">
        <v>1924</v>
      </c>
      <c r="B1888" s="10" t="s">
        <v>4259</v>
      </c>
      <c r="C1888" s="8" t="s">
        <v>6364</v>
      </c>
      <c r="D1888" s="8" t="s">
        <v>7290</v>
      </c>
      <c r="E1888" s="8" t="s">
        <v>7821</v>
      </c>
    </row>
    <row r="1889" spans="1:5" ht="15" customHeight="1" x14ac:dyDescent="0.3">
      <c r="A1889" s="10" t="s">
        <v>1925</v>
      </c>
      <c r="B1889" s="10" t="s">
        <v>4260</v>
      </c>
      <c r="C1889" s="8" t="s">
        <v>6365</v>
      </c>
      <c r="D1889" s="8" t="s">
        <v>6899</v>
      </c>
      <c r="E1889" s="8" t="s">
        <v>7739</v>
      </c>
    </row>
    <row r="1890" spans="1:5" ht="15" customHeight="1" x14ac:dyDescent="0.3">
      <c r="A1890" s="10" t="s">
        <v>1926</v>
      </c>
      <c r="B1890" s="10" t="s">
        <v>4261</v>
      </c>
      <c r="C1890" s="8" t="s">
        <v>5262</v>
      </c>
      <c r="D1890" s="8" t="s">
        <v>7605</v>
      </c>
      <c r="E1890" s="8" t="s">
        <v>7739</v>
      </c>
    </row>
    <row r="1891" spans="1:5" ht="15" customHeight="1" x14ac:dyDescent="0.3">
      <c r="A1891" s="10" t="s">
        <v>1927</v>
      </c>
      <c r="B1891" s="10" t="s">
        <v>4262</v>
      </c>
      <c r="C1891" s="8" t="s">
        <v>6366</v>
      </c>
      <c r="D1891" s="8" t="s">
        <v>6729</v>
      </c>
      <c r="E1891" s="8" t="s">
        <v>7739</v>
      </c>
    </row>
    <row r="1892" spans="1:5" ht="15" customHeight="1" x14ac:dyDescent="0.3">
      <c r="A1892" s="10" t="s">
        <v>1928</v>
      </c>
      <c r="B1892" s="10" t="s">
        <v>4263</v>
      </c>
      <c r="C1892" s="8" t="s">
        <v>6367</v>
      </c>
      <c r="D1892" s="8" t="s">
        <v>6731</v>
      </c>
      <c r="E1892" s="8" t="s">
        <v>7739</v>
      </c>
    </row>
    <row r="1893" spans="1:5" ht="15" customHeight="1" x14ac:dyDescent="0.3">
      <c r="A1893" s="10" t="s">
        <v>1929</v>
      </c>
      <c r="B1893" s="10" t="s">
        <v>4264</v>
      </c>
      <c r="C1893" s="8" t="s">
        <v>6368</v>
      </c>
      <c r="D1893" s="8" t="s">
        <v>7606</v>
      </c>
      <c r="E1893" s="8" t="s">
        <v>7739</v>
      </c>
    </row>
    <row r="1894" spans="1:5" ht="15" customHeight="1" x14ac:dyDescent="0.3">
      <c r="A1894" s="10" t="s">
        <v>1930</v>
      </c>
      <c r="B1894" s="10" t="s">
        <v>4265</v>
      </c>
      <c r="C1894" s="8" t="s">
        <v>6369</v>
      </c>
      <c r="D1894" s="8" t="s">
        <v>7060</v>
      </c>
      <c r="E1894" s="8" t="s">
        <v>7744</v>
      </c>
    </row>
    <row r="1895" spans="1:5" ht="15" customHeight="1" x14ac:dyDescent="0.3">
      <c r="A1895" s="10" t="s">
        <v>1931</v>
      </c>
      <c r="B1895" s="10" t="s">
        <v>4266</v>
      </c>
      <c r="C1895" s="8" t="s">
        <v>6370</v>
      </c>
      <c r="D1895" s="8" t="s">
        <v>6812</v>
      </c>
      <c r="E1895" s="8" t="s">
        <v>7739</v>
      </c>
    </row>
    <row r="1896" spans="1:5" ht="15" customHeight="1" x14ac:dyDescent="0.3">
      <c r="A1896" s="10" t="s">
        <v>1932</v>
      </c>
      <c r="B1896" s="10" t="s">
        <v>4267</v>
      </c>
      <c r="C1896" s="8" t="s">
        <v>6371</v>
      </c>
      <c r="D1896" s="8" t="s">
        <v>6755</v>
      </c>
      <c r="E1896" s="8" t="s">
        <v>7751</v>
      </c>
    </row>
    <row r="1897" spans="1:5" ht="15" customHeight="1" x14ac:dyDescent="0.3">
      <c r="A1897" s="10" t="s">
        <v>1933</v>
      </c>
      <c r="B1897" s="10" t="s">
        <v>4268</v>
      </c>
      <c r="C1897" s="8" t="s">
        <v>4944</v>
      </c>
      <c r="D1897" s="8" t="s">
        <v>6901</v>
      </c>
      <c r="E1897" s="8" t="s">
        <v>7822</v>
      </c>
    </row>
    <row r="1898" spans="1:5" ht="15" customHeight="1" x14ac:dyDescent="0.3">
      <c r="A1898" s="10" t="s">
        <v>1934</v>
      </c>
      <c r="B1898" s="10" t="s">
        <v>4269</v>
      </c>
      <c r="C1898" s="8" t="s">
        <v>6372</v>
      </c>
      <c r="D1898" s="8" t="s">
        <v>6713</v>
      </c>
      <c r="E1898" s="8" t="s">
        <v>7739</v>
      </c>
    </row>
    <row r="1899" spans="1:5" ht="15" customHeight="1" x14ac:dyDescent="0.3">
      <c r="A1899" s="10" t="s">
        <v>1935</v>
      </c>
      <c r="B1899" s="10" t="s">
        <v>4270</v>
      </c>
      <c r="C1899" s="8" t="s">
        <v>4777</v>
      </c>
      <c r="D1899" s="8" t="s">
        <v>7311</v>
      </c>
      <c r="E1899" s="8" t="s">
        <v>7760</v>
      </c>
    </row>
    <row r="1900" spans="1:5" ht="15" customHeight="1" x14ac:dyDescent="0.3">
      <c r="A1900" s="10" t="s">
        <v>1936</v>
      </c>
      <c r="B1900" s="10" t="s">
        <v>4271</v>
      </c>
      <c r="C1900" s="8" t="s">
        <v>4807</v>
      </c>
      <c r="D1900" s="8" t="s">
        <v>6871</v>
      </c>
      <c r="E1900" s="8" t="s">
        <v>7739</v>
      </c>
    </row>
    <row r="1901" spans="1:5" ht="15" customHeight="1" x14ac:dyDescent="0.3">
      <c r="A1901" s="10" t="s">
        <v>1937</v>
      </c>
      <c r="B1901" s="10" t="s">
        <v>4272</v>
      </c>
      <c r="C1901" s="8" t="s">
        <v>6373</v>
      </c>
      <c r="D1901" s="8" t="s">
        <v>6795</v>
      </c>
      <c r="E1901" s="8" t="s">
        <v>7739</v>
      </c>
    </row>
    <row r="1902" spans="1:5" ht="15" customHeight="1" x14ac:dyDescent="0.3">
      <c r="A1902" s="10" t="s">
        <v>1938</v>
      </c>
      <c r="B1902" s="10" t="s">
        <v>4273</v>
      </c>
      <c r="C1902" s="8" t="s">
        <v>6283</v>
      </c>
      <c r="D1902" s="8" t="s">
        <v>7607</v>
      </c>
      <c r="E1902" s="8" t="s">
        <v>7739</v>
      </c>
    </row>
    <row r="1903" spans="1:5" ht="15" customHeight="1" x14ac:dyDescent="0.3">
      <c r="A1903" s="10" t="s">
        <v>1939</v>
      </c>
      <c r="B1903" s="10" t="s">
        <v>4274</v>
      </c>
      <c r="C1903" s="8" t="s">
        <v>6374</v>
      </c>
      <c r="D1903" s="8" t="s">
        <v>6822</v>
      </c>
      <c r="E1903" s="8" t="s">
        <v>7739</v>
      </c>
    </row>
    <row r="1904" spans="1:5" ht="15" customHeight="1" x14ac:dyDescent="0.3">
      <c r="A1904" s="10" t="s">
        <v>1940</v>
      </c>
      <c r="B1904" s="10" t="s">
        <v>4275</v>
      </c>
      <c r="C1904" s="8" t="s">
        <v>6375</v>
      </c>
      <c r="D1904" s="8" t="s">
        <v>6817</v>
      </c>
      <c r="E1904" s="8" t="s">
        <v>7739</v>
      </c>
    </row>
    <row r="1905" spans="1:5" ht="15" customHeight="1" x14ac:dyDescent="0.3">
      <c r="A1905" s="10" t="s">
        <v>1941</v>
      </c>
      <c r="B1905" s="10" t="s">
        <v>4276</v>
      </c>
      <c r="C1905" s="8" t="s">
        <v>6376</v>
      </c>
      <c r="D1905" s="8" t="s">
        <v>7038</v>
      </c>
      <c r="E1905" s="8" t="s">
        <v>7766</v>
      </c>
    </row>
    <row r="1906" spans="1:5" ht="15" customHeight="1" x14ac:dyDescent="0.3">
      <c r="A1906" s="10" t="s">
        <v>1942</v>
      </c>
      <c r="B1906" s="10" t="s">
        <v>4277</v>
      </c>
      <c r="C1906" s="8" t="s">
        <v>6377</v>
      </c>
      <c r="D1906" s="8" t="s">
        <v>7145</v>
      </c>
      <c r="E1906" s="8" t="s">
        <v>7764</v>
      </c>
    </row>
    <row r="1907" spans="1:5" ht="15" customHeight="1" x14ac:dyDescent="0.3">
      <c r="A1907" s="10" t="s">
        <v>1943</v>
      </c>
      <c r="B1907" s="10" t="s">
        <v>4278</v>
      </c>
      <c r="C1907" s="8" t="s">
        <v>6378</v>
      </c>
      <c r="D1907" s="8" t="s">
        <v>6723</v>
      </c>
      <c r="E1907" s="8" t="s">
        <v>7744</v>
      </c>
    </row>
    <row r="1908" spans="1:5" ht="15" customHeight="1" x14ac:dyDescent="0.3">
      <c r="A1908" s="10" t="s">
        <v>1944</v>
      </c>
      <c r="B1908" s="10" t="s">
        <v>4279</v>
      </c>
      <c r="C1908" s="8" t="s">
        <v>4993</v>
      </c>
      <c r="D1908" s="8" t="s">
        <v>6935</v>
      </c>
      <c r="E1908" s="8" t="s">
        <v>7758</v>
      </c>
    </row>
    <row r="1909" spans="1:5" ht="15" customHeight="1" x14ac:dyDescent="0.3">
      <c r="A1909" s="10" t="s">
        <v>1945</v>
      </c>
      <c r="B1909" s="10" t="s">
        <v>4280</v>
      </c>
      <c r="C1909" s="8" t="s">
        <v>6379</v>
      </c>
      <c r="D1909" s="8" t="s">
        <v>7608</v>
      </c>
      <c r="E1909" s="8" t="s">
        <v>7739</v>
      </c>
    </row>
    <row r="1910" spans="1:5" ht="15" customHeight="1" x14ac:dyDescent="0.3">
      <c r="A1910" s="10" t="s">
        <v>1946</v>
      </c>
      <c r="B1910" s="10" t="s">
        <v>4281</v>
      </c>
      <c r="C1910" s="8" t="s">
        <v>6380</v>
      </c>
      <c r="D1910" s="8" t="s">
        <v>6925</v>
      </c>
      <c r="E1910" s="8" t="s">
        <v>7739</v>
      </c>
    </row>
    <row r="1911" spans="1:5" ht="15" customHeight="1" x14ac:dyDescent="0.3">
      <c r="A1911" s="10" t="s">
        <v>1947</v>
      </c>
      <c r="B1911" s="10" t="s">
        <v>4282</v>
      </c>
      <c r="C1911" s="8" t="s">
        <v>5139</v>
      </c>
      <c r="D1911" s="8" t="s">
        <v>7609</v>
      </c>
      <c r="E1911" s="8" t="s">
        <v>7739</v>
      </c>
    </row>
    <row r="1912" spans="1:5" ht="15" customHeight="1" x14ac:dyDescent="0.3">
      <c r="A1912" s="10" t="s">
        <v>1948</v>
      </c>
      <c r="B1912" s="10" t="s">
        <v>4283</v>
      </c>
      <c r="C1912" s="8" t="s">
        <v>6381</v>
      </c>
      <c r="D1912" s="8" t="s">
        <v>7610</v>
      </c>
      <c r="E1912" s="8" t="s">
        <v>7739</v>
      </c>
    </row>
    <row r="1913" spans="1:5" ht="15" customHeight="1" x14ac:dyDescent="0.3">
      <c r="A1913" s="10" t="s">
        <v>1949</v>
      </c>
      <c r="B1913" s="10" t="s">
        <v>4284</v>
      </c>
      <c r="C1913" s="8" t="s">
        <v>5081</v>
      </c>
      <c r="D1913" s="8" t="s">
        <v>7611</v>
      </c>
      <c r="E1913" s="8" t="s">
        <v>7745</v>
      </c>
    </row>
    <row r="1914" spans="1:5" ht="15" customHeight="1" x14ac:dyDescent="0.3">
      <c r="A1914" s="10" t="s">
        <v>1950</v>
      </c>
      <c r="B1914" s="10" t="s">
        <v>4285</v>
      </c>
      <c r="C1914" s="8" t="s">
        <v>6382</v>
      </c>
      <c r="D1914" s="8" t="s">
        <v>7303</v>
      </c>
      <c r="E1914" s="8" t="s">
        <v>7739</v>
      </c>
    </row>
    <row r="1915" spans="1:5" ht="15" customHeight="1" x14ac:dyDescent="0.3">
      <c r="A1915" s="10" t="s">
        <v>1951</v>
      </c>
      <c r="B1915" s="10" t="s">
        <v>4286</v>
      </c>
      <c r="C1915" s="8" t="s">
        <v>5267</v>
      </c>
      <c r="D1915" s="8" t="s">
        <v>6839</v>
      </c>
      <c r="E1915" s="8" t="s">
        <v>7744</v>
      </c>
    </row>
    <row r="1916" spans="1:5" ht="15" customHeight="1" x14ac:dyDescent="0.3">
      <c r="A1916" s="10" t="s">
        <v>1952</v>
      </c>
      <c r="B1916" s="10" t="s">
        <v>4287</v>
      </c>
      <c r="C1916" s="8" t="s">
        <v>6383</v>
      </c>
      <c r="D1916" s="8" t="s">
        <v>7309</v>
      </c>
      <c r="E1916" s="8" t="s">
        <v>7744</v>
      </c>
    </row>
    <row r="1917" spans="1:5" ht="15" customHeight="1" x14ac:dyDescent="0.3">
      <c r="A1917" s="10" t="s">
        <v>1953</v>
      </c>
      <c r="B1917" s="10" t="s">
        <v>4288</v>
      </c>
      <c r="C1917" s="8" t="s">
        <v>6384</v>
      </c>
      <c r="D1917" s="8" t="s">
        <v>6775</v>
      </c>
      <c r="E1917" s="8" t="s">
        <v>7778</v>
      </c>
    </row>
    <row r="1918" spans="1:5" ht="15" customHeight="1" x14ac:dyDescent="0.3">
      <c r="A1918" s="10" t="s">
        <v>1954</v>
      </c>
      <c r="B1918" s="10" t="s">
        <v>4289</v>
      </c>
      <c r="C1918" s="8" t="s">
        <v>6385</v>
      </c>
      <c r="D1918" s="8" t="s">
        <v>6835</v>
      </c>
      <c r="E1918" s="8" t="s">
        <v>7739</v>
      </c>
    </row>
    <row r="1919" spans="1:5" ht="15" customHeight="1" x14ac:dyDescent="0.3">
      <c r="A1919" s="10" t="s">
        <v>1955</v>
      </c>
      <c r="B1919" s="10" t="s">
        <v>4290</v>
      </c>
      <c r="C1919" s="8" t="s">
        <v>6386</v>
      </c>
      <c r="D1919" s="8" t="s">
        <v>7421</v>
      </c>
      <c r="E1919" s="8" t="s">
        <v>7739</v>
      </c>
    </row>
    <row r="1920" spans="1:5" ht="15" customHeight="1" x14ac:dyDescent="0.3">
      <c r="A1920" s="10" t="s">
        <v>1956</v>
      </c>
      <c r="B1920" s="10" t="s">
        <v>4291</v>
      </c>
      <c r="C1920" s="8" t="s">
        <v>6387</v>
      </c>
      <c r="D1920" s="8" t="s">
        <v>7612</v>
      </c>
      <c r="E1920" s="8" t="s">
        <v>7739</v>
      </c>
    </row>
    <row r="1921" spans="1:5" ht="15" customHeight="1" x14ac:dyDescent="0.3">
      <c r="A1921" s="10" t="s">
        <v>1957</v>
      </c>
      <c r="B1921" s="10" t="s">
        <v>4292</v>
      </c>
      <c r="C1921" s="8" t="s">
        <v>6388</v>
      </c>
      <c r="D1921" s="8" t="s">
        <v>6809</v>
      </c>
      <c r="E1921" s="8" t="s">
        <v>7739</v>
      </c>
    </row>
    <row r="1922" spans="1:5" ht="15" customHeight="1" x14ac:dyDescent="0.3">
      <c r="A1922" s="10" t="s">
        <v>1958</v>
      </c>
      <c r="B1922" s="10" t="s">
        <v>4293</v>
      </c>
      <c r="C1922" s="8" t="s">
        <v>6389</v>
      </c>
      <c r="D1922" s="8" t="s">
        <v>7613</v>
      </c>
      <c r="E1922" s="8" t="s">
        <v>7739</v>
      </c>
    </row>
    <row r="1923" spans="1:5" ht="15" customHeight="1" x14ac:dyDescent="0.3">
      <c r="A1923" s="10" t="s">
        <v>1959</v>
      </c>
      <c r="B1923" s="10" t="s">
        <v>4294</v>
      </c>
      <c r="C1923" s="8" t="s">
        <v>6390</v>
      </c>
      <c r="D1923" s="8" t="s">
        <v>6835</v>
      </c>
      <c r="E1923" s="8" t="s">
        <v>7739</v>
      </c>
    </row>
    <row r="1924" spans="1:5" ht="15" customHeight="1" x14ac:dyDescent="0.3">
      <c r="A1924" s="10" t="s">
        <v>1960</v>
      </c>
      <c r="B1924" s="10" t="s">
        <v>4295</v>
      </c>
      <c r="C1924" s="8" t="s">
        <v>6391</v>
      </c>
      <c r="D1924" s="8" t="s">
        <v>6808</v>
      </c>
      <c r="E1924" s="8" t="s">
        <v>7739</v>
      </c>
    </row>
    <row r="1925" spans="1:5" ht="15" customHeight="1" x14ac:dyDescent="0.3">
      <c r="A1925" s="10" t="s">
        <v>1961</v>
      </c>
      <c r="B1925" s="10" t="s">
        <v>4296</v>
      </c>
      <c r="C1925" s="8" t="s">
        <v>6392</v>
      </c>
      <c r="D1925" s="8" t="s">
        <v>6849</v>
      </c>
      <c r="E1925" s="8" t="s">
        <v>7739</v>
      </c>
    </row>
    <row r="1926" spans="1:5" ht="15" customHeight="1" x14ac:dyDescent="0.3">
      <c r="A1926" s="10" t="s">
        <v>1962</v>
      </c>
      <c r="B1926" s="10" t="s">
        <v>4297</v>
      </c>
      <c r="C1926" s="8" t="s">
        <v>6393</v>
      </c>
      <c r="D1926" s="8" t="s">
        <v>6829</v>
      </c>
      <c r="E1926" s="8" t="s">
        <v>7739</v>
      </c>
    </row>
    <row r="1927" spans="1:5" ht="15" customHeight="1" x14ac:dyDescent="0.3">
      <c r="A1927" s="10" t="s">
        <v>1963</v>
      </c>
      <c r="B1927" s="10" t="s">
        <v>4298</v>
      </c>
      <c r="C1927" s="8" t="s">
        <v>5509</v>
      </c>
      <c r="D1927" s="8" t="s">
        <v>7614</v>
      </c>
      <c r="E1927" s="8" t="s">
        <v>7739</v>
      </c>
    </row>
    <row r="1928" spans="1:5" ht="15" customHeight="1" x14ac:dyDescent="0.3">
      <c r="A1928" s="10" t="s">
        <v>1964</v>
      </c>
      <c r="B1928" s="10" t="s">
        <v>4299</v>
      </c>
      <c r="C1928" s="8" t="s">
        <v>6394</v>
      </c>
      <c r="D1928" s="8" t="s">
        <v>7615</v>
      </c>
      <c r="E1928" s="8" t="s">
        <v>7739</v>
      </c>
    </row>
    <row r="1929" spans="1:5" ht="15" customHeight="1" x14ac:dyDescent="0.3">
      <c r="A1929" s="10" t="s">
        <v>1965</v>
      </c>
      <c r="B1929" s="10" t="s">
        <v>4300</v>
      </c>
      <c r="C1929" s="8" t="s">
        <v>6395</v>
      </c>
      <c r="D1929" s="8" t="s">
        <v>6771</v>
      </c>
      <c r="E1929" s="8" t="s">
        <v>7739</v>
      </c>
    </row>
    <row r="1930" spans="1:5" ht="15" customHeight="1" x14ac:dyDescent="0.3">
      <c r="A1930" s="10" t="s">
        <v>1966</v>
      </c>
      <c r="B1930" s="10" t="s">
        <v>4301</v>
      </c>
      <c r="C1930" s="8" t="s">
        <v>5711</v>
      </c>
      <c r="D1930" s="8" t="s">
        <v>7616</v>
      </c>
      <c r="E1930" s="8" t="s">
        <v>7739</v>
      </c>
    </row>
    <row r="1931" spans="1:5" ht="15" customHeight="1" x14ac:dyDescent="0.3">
      <c r="A1931" s="10" t="s">
        <v>1967</v>
      </c>
      <c r="B1931" s="10" t="s">
        <v>4302</v>
      </c>
      <c r="C1931" s="8" t="s">
        <v>5173</v>
      </c>
      <c r="D1931" s="8" t="s">
        <v>7342</v>
      </c>
      <c r="E1931" s="8" t="s">
        <v>7739</v>
      </c>
    </row>
    <row r="1932" spans="1:5" ht="15" customHeight="1" x14ac:dyDescent="0.3">
      <c r="A1932" s="10" t="s">
        <v>1968</v>
      </c>
      <c r="B1932" s="10" t="s">
        <v>4303</v>
      </c>
      <c r="C1932" s="8" t="s">
        <v>6396</v>
      </c>
      <c r="D1932" s="8" t="s">
        <v>7617</v>
      </c>
      <c r="E1932" s="8" t="s">
        <v>7764</v>
      </c>
    </row>
    <row r="1933" spans="1:5" ht="15" customHeight="1" x14ac:dyDescent="0.3">
      <c r="A1933" s="10" t="s">
        <v>1969</v>
      </c>
      <c r="B1933" s="10" t="s">
        <v>4304</v>
      </c>
      <c r="C1933" s="8" t="s">
        <v>6397</v>
      </c>
      <c r="D1933" s="8" t="s">
        <v>7618</v>
      </c>
      <c r="E1933" s="8" t="s">
        <v>7739</v>
      </c>
    </row>
    <row r="1934" spans="1:5" ht="15" customHeight="1" x14ac:dyDescent="0.3">
      <c r="A1934" s="10" t="s">
        <v>1970</v>
      </c>
      <c r="B1934" s="10" t="s">
        <v>4305</v>
      </c>
      <c r="C1934" s="8" t="s">
        <v>6398</v>
      </c>
      <c r="D1934" s="8" t="s">
        <v>6785</v>
      </c>
      <c r="E1934" s="8" t="s">
        <v>7739</v>
      </c>
    </row>
    <row r="1935" spans="1:5" ht="15" customHeight="1" x14ac:dyDescent="0.3">
      <c r="A1935" s="10" t="s">
        <v>1971</v>
      </c>
      <c r="B1935" s="10" t="s">
        <v>4306</v>
      </c>
      <c r="C1935" s="8" t="s">
        <v>6399</v>
      </c>
      <c r="D1935" s="8" t="s">
        <v>6795</v>
      </c>
      <c r="E1935" s="8" t="s">
        <v>7739</v>
      </c>
    </row>
    <row r="1936" spans="1:5" ht="15" customHeight="1" x14ac:dyDescent="0.3">
      <c r="A1936" s="10" t="s">
        <v>1972</v>
      </c>
      <c r="B1936" s="10" t="s">
        <v>4307</v>
      </c>
      <c r="C1936" s="8" t="s">
        <v>6400</v>
      </c>
      <c r="D1936" s="8" t="s">
        <v>6804</v>
      </c>
      <c r="E1936" s="8" t="s">
        <v>7772</v>
      </c>
    </row>
    <row r="1937" spans="1:5" ht="15" customHeight="1" x14ac:dyDescent="0.3">
      <c r="A1937" s="10" t="s">
        <v>1973</v>
      </c>
      <c r="B1937" s="10" t="s">
        <v>4308</v>
      </c>
      <c r="C1937" s="8" t="s">
        <v>6401</v>
      </c>
      <c r="D1937" s="8" t="s">
        <v>7619</v>
      </c>
      <c r="E1937" s="8" t="s">
        <v>7749</v>
      </c>
    </row>
    <row r="1938" spans="1:5" ht="15" customHeight="1" x14ac:dyDescent="0.3">
      <c r="A1938" s="10" t="s">
        <v>1974</v>
      </c>
      <c r="B1938" s="10" t="s">
        <v>4309</v>
      </c>
      <c r="C1938" s="8" t="s">
        <v>6402</v>
      </c>
      <c r="D1938" s="8" t="s">
        <v>7269</v>
      </c>
      <c r="E1938" s="8" t="s">
        <v>7766</v>
      </c>
    </row>
    <row r="1939" spans="1:5" ht="15" customHeight="1" x14ac:dyDescent="0.3">
      <c r="A1939" s="10" t="s">
        <v>1975</v>
      </c>
      <c r="B1939" s="10" t="s">
        <v>4310</v>
      </c>
      <c r="C1939" s="8" t="s">
        <v>6224</v>
      </c>
      <c r="D1939" s="8" t="s">
        <v>6723</v>
      </c>
      <c r="E1939" s="8" t="s">
        <v>7739</v>
      </c>
    </row>
    <row r="1940" spans="1:5" ht="15" customHeight="1" x14ac:dyDescent="0.3">
      <c r="A1940" s="10" t="s">
        <v>1976</v>
      </c>
      <c r="B1940" s="10" t="s">
        <v>4311</v>
      </c>
      <c r="C1940" s="8" t="s">
        <v>6403</v>
      </c>
      <c r="D1940" s="8" t="s">
        <v>7620</v>
      </c>
      <c r="E1940" s="8" t="s">
        <v>7739</v>
      </c>
    </row>
    <row r="1941" spans="1:5" ht="15" customHeight="1" x14ac:dyDescent="0.3">
      <c r="A1941" s="10" t="s">
        <v>1977</v>
      </c>
      <c r="B1941" s="10" t="s">
        <v>4312</v>
      </c>
      <c r="C1941" s="8" t="s">
        <v>6404</v>
      </c>
      <c r="D1941" s="8" t="s">
        <v>6835</v>
      </c>
      <c r="E1941" s="8" t="s">
        <v>7766</v>
      </c>
    </row>
    <row r="1942" spans="1:5" ht="15" customHeight="1" x14ac:dyDescent="0.3">
      <c r="A1942" s="10" t="s">
        <v>1978</v>
      </c>
      <c r="B1942" s="10" t="s">
        <v>4313</v>
      </c>
      <c r="C1942" s="8" t="s">
        <v>5475</v>
      </c>
      <c r="D1942" s="8" t="s">
        <v>6717</v>
      </c>
      <c r="E1942" s="8" t="s">
        <v>7753</v>
      </c>
    </row>
    <row r="1943" spans="1:5" ht="15" customHeight="1" x14ac:dyDescent="0.3">
      <c r="A1943" s="10" t="s">
        <v>1979</v>
      </c>
      <c r="B1943" s="10" t="s">
        <v>4314</v>
      </c>
      <c r="C1943" s="8" t="s">
        <v>6405</v>
      </c>
      <c r="D1943" s="8" t="s">
        <v>6933</v>
      </c>
      <c r="E1943" s="8" t="s">
        <v>7739</v>
      </c>
    </row>
    <row r="1944" spans="1:5" ht="15" customHeight="1" x14ac:dyDescent="0.3">
      <c r="A1944" s="10" t="s">
        <v>1980</v>
      </c>
      <c r="B1944" s="10" t="s">
        <v>4315</v>
      </c>
      <c r="C1944" s="8" t="s">
        <v>6406</v>
      </c>
      <c r="D1944" s="8" t="s">
        <v>6835</v>
      </c>
      <c r="E1944" s="8" t="s">
        <v>7739</v>
      </c>
    </row>
    <row r="1945" spans="1:5" ht="15" customHeight="1" x14ac:dyDescent="0.3">
      <c r="A1945" s="10" t="s">
        <v>1981</v>
      </c>
      <c r="B1945" s="10" t="s">
        <v>4316</v>
      </c>
      <c r="C1945" s="8" t="s">
        <v>5399</v>
      </c>
      <c r="D1945" s="8" t="s">
        <v>7241</v>
      </c>
      <c r="E1945" s="8" t="s">
        <v>7739</v>
      </c>
    </row>
    <row r="1946" spans="1:5" ht="15" customHeight="1" x14ac:dyDescent="0.3">
      <c r="A1946" s="10" t="s">
        <v>1982</v>
      </c>
      <c r="B1946" s="10" t="s">
        <v>4317</v>
      </c>
      <c r="C1946" s="8" t="s">
        <v>6407</v>
      </c>
      <c r="D1946" s="8" t="s">
        <v>6804</v>
      </c>
      <c r="E1946" s="8" t="s">
        <v>7739</v>
      </c>
    </row>
    <row r="1947" spans="1:5" ht="15" customHeight="1" x14ac:dyDescent="0.3">
      <c r="A1947" s="10" t="s">
        <v>1983</v>
      </c>
      <c r="B1947" s="10" t="s">
        <v>4318</v>
      </c>
      <c r="C1947" s="8" t="s">
        <v>6408</v>
      </c>
      <c r="D1947" s="8" t="s">
        <v>7600</v>
      </c>
      <c r="E1947" s="8" t="s">
        <v>7739</v>
      </c>
    </row>
    <row r="1948" spans="1:5" ht="15" customHeight="1" x14ac:dyDescent="0.3">
      <c r="A1948" s="10" t="s">
        <v>1984</v>
      </c>
      <c r="B1948" s="10" t="s">
        <v>4319</v>
      </c>
      <c r="C1948" s="8" t="s">
        <v>6409</v>
      </c>
      <c r="D1948" s="8" t="s">
        <v>7621</v>
      </c>
      <c r="E1948" s="8" t="s">
        <v>7767</v>
      </c>
    </row>
    <row r="1949" spans="1:5" ht="15" customHeight="1" x14ac:dyDescent="0.3">
      <c r="A1949" s="10" t="s">
        <v>1985</v>
      </c>
      <c r="B1949" s="10" t="s">
        <v>4320</v>
      </c>
      <c r="C1949" s="8" t="s">
        <v>6410</v>
      </c>
      <c r="D1949" s="8" t="s">
        <v>6719</v>
      </c>
      <c r="E1949" s="8" t="s">
        <v>7782</v>
      </c>
    </row>
    <row r="1950" spans="1:5" ht="15" customHeight="1" x14ac:dyDescent="0.3">
      <c r="A1950" s="10" t="s">
        <v>1986</v>
      </c>
      <c r="B1950" s="10" t="s">
        <v>4321</v>
      </c>
      <c r="C1950" s="8" t="s">
        <v>6411</v>
      </c>
      <c r="D1950" s="8" t="s">
        <v>7622</v>
      </c>
      <c r="E1950" s="8" t="s">
        <v>7739</v>
      </c>
    </row>
    <row r="1951" spans="1:5" ht="15" customHeight="1" x14ac:dyDescent="0.3">
      <c r="A1951" s="10" t="s">
        <v>1987</v>
      </c>
      <c r="B1951" s="10" t="s">
        <v>4322</v>
      </c>
      <c r="C1951" s="8" t="s">
        <v>5273</v>
      </c>
      <c r="D1951" s="8" t="s">
        <v>6829</v>
      </c>
      <c r="E1951" s="8" t="s">
        <v>7739</v>
      </c>
    </row>
    <row r="1952" spans="1:5" ht="15" customHeight="1" x14ac:dyDescent="0.3">
      <c r="A1952" s="10" t="s">
        <v>1988</v>
      </c>
      <c r="B1952" s="10" t="s">
        <v>4323</v>
      </c>
      <c r="C1952" s="8" t="s">
        <v>6412</v>
      </c>
      <c r="D1952" s="8" t="s">
        <v>7018</v>
      </c>
      <c r="E1952" s="8" t="s">
        <v>7753</v>
      </c>
    </row>
    <row r="1953" spans="1:5" ht="15" customHeight="1" x14ac:dyDescent="0.3">
      <c r="A1953" s="10" t="s">
        <v>1989</v>
      </c>
      <c r="B1953" s="10" t="s">
        <v>4324</v>
      </c>
      <c r="C1953" s="8" t="s">
        <v>6413</v>
      </c>
      <c r="D1953" s="8" t="s">
        <v>7623</v>
      </c>
      <c r="E1953" s="8" t="s">
        <v>7823</v>
      </c>
    </row>
    <row r="1954" spans="1:5" ht="15" customHeight="1" x14ac:dyDescent="0.3">
      <c r="A1954" s="10" t="s">
        <v>1990</v>
      </c>
      <c r="B1954" s="10" t="s">
        <v>4325</v>
      </c>
      <c r="C1954" s="8" t="s">
        <v>6414</v>
      </c>
      <c r="D1954" s="8" t="s">
        <v>7624</v>
      </c>
      <c r="E1954" s="8" t="s">
        <v>7739</v>
      </c>
    </row>
    <row r="1955" spans="1:5" ht="15" customHeight="1" x14ac:dyDescent="0.3">
      <c r="A1955" s="10" t="s">
        <v>1991</v>
      </c>
      <c r="B1955" s="10" t="s">
        <v>4326</v>
      </c>
      <c r="C1955" s="8" t="s">
        <v>6415</v>
      </c>
      <c r="D1955" s="8" t="s">
        <v>7053</v>
      </c>
      <c r="E1955" s="8" t="s">
        <v>7739</v>
      </c>
    </row>
    <row r="1956" spans="1:5" ht="15" customHeight="1" x14ac:dyDescent="0.3">
      <c r="A1956" s="10" t="s">
        <v>1992</v>
      </c>
      <c r="B1956" s="10" t="s">
        <v>4327</v>
      </c>
      <c r="C1956" s="8" t="s">
        <v>6416</v>
      </c>
      <c r="D1956" s="8" t="s">
        <v>7253</v>
      </c>
      <c r="E1956" s="8" t="s">
        <v>7760</v>
      </c>
    </row>
    <row r="1957" spans="1:5" ht="15" customHeight="1" x14ac:dyDescent="0.3">
      <c r="A1957" s="10" t="s">
        <v>1993</v>
      </c>
      <c r="B1957" s="10" t="s">
        <v>4328</v>
      </c>
      <c r="C1957" s="8" t="s">
        <v>6417</v>
      </c>
      <c r="D1957" s="8" t="s">
        <v>7625</v>
      </c>
      <c r="E1957" s="8" t="s">
        <v>7739</v>
      </c>
    </row>
    <row r="1958" spans="1:5" ht="15" customHeight="1" x14ac:dyDescent="0.3">
      <c r="A1958" s="10" t="s">
        <v>1994</v>
      </c>
      <c r="B1958" s="10" t="s">
        <v>4329</v>
      </c>
      <c r="C1958" s="8" t="s">
        <v>6418</v>
      </c>
      <c r="D1958" s="8" t="s">
        <v>7626</v>
      </c>
      <c r="E1958" s="8" t="s">
        <v>7739</v>
      </c>
    </row>
    <row r="1959" spans="1:5" ht="15" customHeight="1" x14ac:dyDescent="0.3">
      <c r="A1959" s="10" t="s">
        <v>1995</v>
      </c>
      <c r="B1959" s="10" t="s">
        <v>4330</v>
      </c>
      <c r="C1959" s="8" t="s">
        <v>5037</v>
      </c>
      <c r="D1959" s="8" t="s">
        <v>7018</v>
      </c>
      <c r="E1959" s="8" t="s">
        <v>7739</v>
      </c>
    </row>
    <row r="1960" spans="1:5" ht="15" customHeight="1" x14ac:dyDescent="0.3">
      <c r="A1960" s="10" t="s">
        <v>1996</v>
      </c>
      <c r="B1960" s="10" t="s">
        <v>4331</v>
      </c>
      <c r="C1960" s="8" t="s">
        <v>6419</v>
      </c>
      <c r="D1960" s="8" t="s">
        <v>6743</v>
      </c>
      <c r="E1960" s="8" t="s">
        <v>7739</v>
      </c>
    </row>
    <row r="1961" spans="1:5" ht="15" customHeight="1" x14ac:dyDescent="0.3">
      <c r="A1961" s="10" t="s">
        <v>1997</v>
      </c>
      <c r="B1961" s="10" t="s">
        <v>4332</v>
      </c>
      <c r="C1961" s="8" t="s">
        <v>5173</v>
      </c>
      <c r="D1961" s="8" t="s">
        <v>6817</v>
      </c>
      <c r="E1961" s="8" t="s">
        <v>7739</v>
      </c>
    </row>
    <row r="1962" spans="1:5" ht="15" customHeight="1" x14ac:dyDescent="0.3">
      <c r="A1962" s="10" t="s">
        <v>1998</v>
      </c>
      <c r="B1962" s="10" t="s">
        <v>4333</v>
      </c>
      <c r="C1962" s="8" t="s">
        <v>6420</v>
      </c>
      <c r="D1962" s="8" t="s">
        <v>7627</v>
      </c>
      <c r="E1962" s="8" t="s">
        <v>7739</v>
      </c>
    </row>
    <row r="1963" spans="1:5" ht="15" customHeight="1" x14ac:dyDescent="0.3">
      <c r="A1963" s="10" t="s">
        <v>1999</v>
      </c>
      <c r="B1963" s="10" t="s">
        <v>4334</v>
      </c>
      <c r="C1963" s="8" t="s">
        <v>6283</v>
      </c>
      <c r="D1963" s="8" t="s">
        <v>6713</v>
      </c>
      <c r="E1963" s="8" t="s">
        <v>7738</v>
      </c>
    </row>
    <row r="1964" spans="1:5" ht="15" customHeight="1" x14ac:dyDescent="0.3">
      <c r="A1964" s="10" t="s">
        <v>2000</v>
      </c>
      <c r="B1964" s="10" t="s">
        <v>4335</v>
      </c>
      <c r="C1964" s="8" t="s">
        <v>6421</v>
      </c>
      <c r="D1964" s="8" t="s">
        <v>6899</v>
      </c>
      <c r="E1964" s="8" t="s">
        <v>7824</v>
      </c>
    </row>
    <row r="1965" spans="1:5" ht="15" customHeight="1" x14ac:dyDescent="0.3">
      <c r="A1965" s="10" t="s">
        <v>2001</v>
      </c>
      <c r="B1965" s="10" t="s">
        <v>4336</v>
      </c>
      <c r="C1965" s="8" t="s">
        <v>5006</v>
      </c>
      <c r="D1965" s="8" t="s">
        <v>7628</v>
      </c>
      <c r="E1965" s="8" t="s">
        <v>7739</v>
      </c>
    </row>
    <row r="1966" spans="1:5" ht="15" customHeight="1" x14ac:dyDescent="0.3">
      <c r="A1966" s="10" t="s">
        <v>2002</v>
      </c>
      <c r="B1966" s="10" t="s">
        <v>4337</v>
      </c>
      <c r="C1966" s="8" t="s">
        <v>6422</v>
      </c>
      <c r="D1966" s="8" t="s">
        <v>7629</v>
      </c>
      <c r="E1966" s="8" t="s">
        <v>7766</v>
      </c>
    </row>
    <row r="1967" spans="1:5" ht="15" customHeight="1" x14ac:dyDescent="0.3">
      <c r="A1967" s="10" t="s">
        <v>2003</v>
      </c>
      <c r="B1967" s="10" t="s">
        <v>4338</v>
      </c>
      <c r="C1967" s="8" t="s">
        <v>4760</v>
      </c>
      <c r="D1967" s="8" t="s">
        <v>6754</v>
      </c>
      <c r="E1967" s="8" t="s">
        <v>7781</v>
      </c>
    </row>
    <row r="1968" spans="1:5" ht="15" customHeight="1" x14ac:dyDescent="0.3">
      <c r="A1968" s="10" t="s">
        <v>2004</v>
      </c>
      <c r="B1968" s="10" t="s">
        <v>4339</v>
      </c>
      <c r="C1968" s="8" t="s">
        <v>6423</v>
      </c>
      <c r="D1968" s="8" t="s">
        <v>6932</v>
      </c>
      <c r="E1968" s="8" t="s">
        <v>7769</v>
      </c>
    </row>
    <row r="1969" spans="1:5" ht="15" customHeight="1" x14ac:dyDescent="0.3">
      <c r="A1969" s="10" t="s">
        <v>2005</v>
      </c>
      <c r="B1969" s="10" t="s">
        <v>4340</v>
      </c>
      <c r="C1969" s="8" t="s">
        <v>5951</v>
      </c>
      <c r="D1969" s="8" t="s">
        <v>7146</v>
      </c>
      <c r="E1969" s="8" t="s">
        <v>7750</v>
      </c>
    </row>
    <row r="1970" spans="1:5" ht="15" customHeight="1" x14ac:dyDescent="0.3">
      <c r="A1970" s="10" t="s">
        <v>2006</v>
      </c>
      <c r="B1970" s="10" t="s">
        <v>4341</v>
      </c>
      <c r="C1970" s="8" t="s">
        <v>5735</v>
      </c>
      <c r="D1970" s="8" t="s">
        <v>7000</v>
      </c>
      <c r="E1970" s="8" t="s">
        <v>7756</v>
      </c>
    </row>
    <row r="1971" spans="1:5" ht="15" customHeight="1" x14ac:dyDescent="0.3">
      <c r="A1971" s="10" t="s">
        <v>2007</v>
      </c>
      <c r="B1971" s="10" t="s">
        <v>4342</v>
      </c>
      <c r="C1971" s="8" t="s">
        <v>6424</v>
      </c>
      <c r="D1971" s="8" t="s">
        <v>7630</v>
      </c>
      <c r="E1971" s="8" t="s">
        <v>7739</v>
      </c>
    </row>
    <row r="1972" spans="1:5" ht="15" customHeight="1" x14ac:dyDescent="0.3">
      <c r="A1972" s="10" t="s">
        <v>2008</v>
      </c>
      <c r="B1972" s="10" t="s">
        <v>4343</v>
      </c>
      <c r="C1972" s="8" t="s">
        <v>6425</v>
      </c>
      <c r="D1972" s="8" t="s">
        <v>7631</v>
      </c>
      <c r="E1972" s="8" t="s">
        <v>7739</v>
      </c>
    </row>
    <row r="1973" spans="1:5" ht="15" customHeight="1" x14ac:dyDescent="0.3">
      <c r="A1973" s="10" t="s">
        <v>2009</v>
      </c>
      <c r="B1973" s="10" t="s">
        <v>4344</v>
      </c>
      <c r="C1973" s="8" t="s">
        <v>6426</v>
      </c>
      <c r="D1973" s="8" t="s">
        <v>6782</v>
      </c>
      <c r="E1973" s="8" t="s">
        <v>7739</v>
      </c>
    </row>
    <row r="1974" spans="1:5" ht="15" customHeight="1" x14ac:dyDescent="0.3">
      <c r="A1974" s="10" t="s">
        <v>2010</v>
      </c>
      <c r="B1974" s="10" t="s">
        <v>4345</v>
      </c>
      <c r="C1974" s="8" t="s">
        <v>6427</v>
      </c>
      <c r="D1974" s="8" t="s">
        <v>7632</v>
      </c>
      <c r="E1974" s="8" t="s">
        <v>7739</v>
      </c>
    </row>
    <row r="1975" spans="1:5" ht="15" customHeight="1" x14ac:dyDescent="0.3">
      <c r="A1975" s="10" t="s">
        <v>2011</v>
      </c>
      <c r="B1975" s="10" t="s">
        <v>4346</v>
      </c>
      <c r="C1975" s="8" t="s">
        <v>6428</v>
      </c>
      <c r="D1975" s="8" t="s">
        <v>7633</v>
      </c>
      <c r="E1975" s="8" t="s">
        <v>7757</v>
      </c>
    </row>
    <row r="1976" spans="1:5" ht="15" customHeight="1" x14ac:dyDescent="0.3">
      <c r="A1976" s="10" t="s">
        <v>2012</v>
      </c>
      <c r="B1976" s="10" t="s">
        <v>4347</v>
      </c>
      <c r="C1976" s="8" t="s">
        <v>6429</v>
      </c>
      <c r="D1976" s="8" t="s">
        <v>7029</v>
      </c>
      <c r="E1976" s="8" t="s">
        <v>7740</v>
      </c>
    </row>
    <row r="1977" spans="1:5" ht="15" customHeight="1" x14ac:dyDescent="0.3">
      <c r="A1977" s="10" t="s">
        <v>2013</v>
      </c>
      <c r="B1977" s="10" t="s">
        <v>4348</v>
      </c>
      <c r="C1977" s="8" t="s">
        <v>6430</v>
      </c>
      <c r="D1977" s="8" t="s">
        <v>7301</v>
      </c>
      <c r="E1977" s="8" t="s">
        <v>7739</v>
      </c>
    </row>
    <row r="1978" spans="1:5" ht="15" customHeight="1" x14ac:dyDescent="0.3">
      <c r="A1978" s="10" t="s">
        <v>2014</v>
      </c>
      <c r="B1978" s="10" t="s">
        <v>4349</v>
      </c>
      <c r="C1978" s="8" t="s">
        <v>6431</v>
      </c>
      <c r="D1978" s="8" t="s">
        <v>6763</v>
      </c>
      <c r="E1978" s="8" t="s">
        <v>7739</v>
      </c>
    </row>
    <row r="1979" spans="1:5" ht="15" customHeight="1" x14ac:dyDescent="0.3">
      <c r="A1979" s="10" t="s">
        <v>2015</v>
      </c>
      <c r="B1979" s="10" t="s">
        <v>4350</v>
      </c>
      <c r="C1979" s="8" t="s">
        <v>4922</v>
      </c>
      <c r="D1979" s="8" t="s">
        <v>7066</v>
      </c>
      <c r="E1979" s="8" t="s">
        <v>7777</v>
      </c>
    </row>
    <row r="1980" spans="1:5" ht="15" customHeight="1" x14ac:dyDescent="0.3">
      <c r="A1980" s="10" t="s">
        <v>2016</v>
      </c>
      <c r="B1980" s="10" t="s">
        <v>4351</v>
      </c>
      <c r="C1980" s="8" t="s">
        <v>6432</v>
      </c>
      <c r="D1980" s="8" t="s">
        <v>7125</v>
      </c>
      <c r="E1980" s="8" t="s">
        <v>7744</v>
      </c>
    </row>
    <row r="1981" spans="1:5" ht="15" customHeight="1" x14ac:dyDescent="0.3">
      <c r="A1981" s="10" t="s">
        <v>2017</v>
      </c>
      <c r="B1981" s="10" t="s">
        <v>4352</v>
      </c>
      <c r="C1981" s="8" t="s">
        <v>6433</v>
      </c>
      <c r="D1981" s="8" t="s">
        <v>7634</v>
      </c>
      <c r="E1981" s="8" t="s">
        <v>7739</v>
      </c>
    </row>
    <row r="1982" spans="1:5" ht="15" customHeight="1" x14ac:dyDescent="0.3">
      <c r="A1982" s="10" t="s">
        <v>2018</v>
      </c>
      <c r="B1982" s="10" t="s">
        <v>4353</v>
      </c>
      <c r="C1982" s="8" t="s">
        <v>6434</v>
      </c>
      <c r="D1982" s="8" t="s">
        <v>7025</v>
      </c>
      <c r="E1982" s="8" t="s">
        <v>7772</v>
      </c>
    </row>
    <row r="1983" spans="1:5" ht="15" customHeight="1" x14ac:dyDescent="0.3">
      <c r="A1983" s="10" t="s">
        <v>2019</v>
      </c>
      <c r="B1983" s="10" t="s">
        <v>4354</v>
      </c>
      <c r="C1983" s="8" t="s">
        <v>6435</v>
      </c>
      <c r="D1983" s="8" t="s">
        <v>6778</v>
      </c>
      <c r="E1983" s="8" t="s">
        <v>7739</v>
      </c>
    </row>
    <row r="1984" spans="1:5" ht="15" customHeight="1" x14ac:dyDescent="0.3">
      <c r="A1984" s="10" t="s">
        <v>2020</v>
      </c>
      <c r="B1984" s="10" t="s">
        <v>4355</v>
      </c>
      <c r="C1984" s="8" t="s">
        <v>6436</v>
      </c>
      <c r="D1984" s="8" t="s">
        <v>7549</v>
      </c>
      <c r="E1984" s="8" t="s">
        <v>7762</v>
      </c>
    </row>
    <row r="1985" spans="1:5" ht="15" customHeight="1" x14ac:dyDescent="0.3">
      <c r="A1985" s="10" t="s">
        <v>2021</v>
      </c>
      <c r="B1985" s="10" t="s">
        <v>4356</v>
      </c>
      <c r="C1985" s="8" t="s">
        <v>6437</v>
      </c>
      <c r="D1985" s="8" t="s">
        <v>7635</v>
      </c>
      <c r="E1985" s="8" t="s">
        <v>7739</v>
      </c>
    </row>
    <row r="1986" spans="1:5" ht="15" customHeight="1" x14ac:dyDescent="0.3">
      <c r="A1986" s="10" t="s">
        <v>2022</v>
      </c>
      <c r="B1986" s="10" t="s">
        <v>4357</v>
      </c>
      <c r="C1986" s="8" t="s">
        <v>6438</v>
      </c>
      <c r="D1986" s="8" t="s">
        <v>7304</v>
      </c>
      <c r="E1986" s="8" t="s">
        <v>7739</v>
      </c>
    </row>
    <row r="1987" spans="1:5" ht="15" customHeight="1" x14ac:dyDescent="0.3">
      <c r="A1987" s="10" t="s">
        <v>2023</v>
      </c>
      <c r="B1987" s="10" t="s">
        <v>4358</v>
      </c>
      <c r="C1987" s="8" t="s">
        <v>6439</v>
      </c>
      <c r="D1987" s="8" t="s">
        <v>6731</v>
      </c>
      <c r="E1987" s="8" t="s">
        <v>7739</v>
      </c>
    </row>
    <row r="1988" spans="1:5" ht="15" customHeight="1" x14ac:dyDescent="0.3">
      <c r="A1988" s="10" t="s">
        <v>2024</v>
      </c>
      <c r="B1988" s="10" t="s">
        <v>4359</v>
      </c>
      <c r="C1988" s="8" t="s">
        <v>6440</v>
      </c>
      <c r="D1988" s="8" t="s">
        <v>7636</v>
      </c>
      <c r="E1988" s="8" t="s">
        <v>7739</v>
      </c>
    </row>
    <row r="1989" spans="1:5" ht="15" customHeight="1" x14ac:dyDescent="0.3">
      <c r="A1989" s="10" t="s">
        <v>2025</v>
      </c>
      <c r="B1989" s="10" t="s">
        <v>4360</v>
      </c>
      <c r="C1989" s="8" t="s">
        <v>6441</v>
      </c>
      <c r="D1989" s="8" t="s">
        <v>7637</v>
      </c>
      <c r="E1989" s="8" t="s">
        <v>7739</v>
      </c>
    </row>
    <row r="1990" spans="1:5" ht="15" customHeight="1" x14ac:dyDescent="0.3">
      <c r="A1990" s="10" t="s">
        <v>2026</v>
      </c>
      <c r="B1990" s="10" t="s">
        <v>4361</v>
      </c>
      <c r="C1990" s="8" t="s">
        <v>6442</v>
      </c>
      <c r="D1990" s="8" t="s">
        <v>6784</v>
      </c>
      <c r="E1990" s="8" t="s">
        <v>7739</v>
      </c>
    </row>
    <row r="1991" spans="1:5" ht="15" customHeight="1" x14ac:dyDescent="0.3">
      <c r="A1991" s="10" t="s">
        <v>2027</v>
      </c>
      <c r="B1991" s="10" t="s">
        <v>4362</v>
      </c>
      <c r="C1991" s="8" t="s">
        <v>6443</v>
      </c>
      <c r="D1991" s="8" t="s">
        <v>6871</v>
      </c>
      <c r="E1991" s="8" t="s">
        <v>7752</v>
      </c>
    </row>
    <row r="1992" spans="1:5" ht="15" customHeight="1" x14ac:dyDescent="0.3">
      <c r="A1992" s="10" t="s">
        <v>2028</v>
      </c>
      <c r="B1992" s="10" t="s">
        <v>4363</v>
      </c>
      <c r="C1992" s="8" t="s">
        <v>6444</v>
      </c>
      <c r="D1992" s="8" t="s">
        <v>6871</v>
      </c>
      <c r="E1992" s="8" t="s">
        <v>7766</v>
      </c>
    </row>
    <row r="1993" spans="1:5" ht="15" customHeight="1" x14ac:dyDescent="0.3">
      <c r="A1993" s="10" t="s">
        <v>2029</v>
      </c>
      <c r="B1993" s="10" t="s">
        <v>4364</v>
      </c>
      <c r="C1993" s="8" t="s">
        <v>6445</v>
      </c>
      <c r="D1993" s="8" t="s">
        <v>6871</v>
      </c>
      <c r="E1993" s="8" t="s">
        <v>7755</v>
      </c>
    </row>
    <row r="1994" spans="1:5" ht="15" customHeight="1" x14ac:dyDescent="0.3">
      <c r="A1994" s="10" t="s">
        <v>2030</v>
      </c>
      <c r="B1994" s="10" t="s">
        <v>4365</v>
      </c>
      <c r="C1994" s="8" t="s">
        <v>6446</v>
      </c>
      <c r="D1994" s="8" t="s">
        <v>7638</v>
      </c>
      <c r="E1994" s="8" t="s">
        <v>7754</v>
      </c>
    </row>
    <row r="1995" spans="1:5" ht="15" customHeight="1" x14ac:dyDescent="0.3">
      <c r="A1995" s="10" t="s">
        <v>2031</v>
      </c>
      <c r="B1995" s="10" t="s">
        <v>4366</v>
      </c>
      <c r="C1995" s="8" t="s">
        <v>6447</v>
      </c>
      <c r="D1995" s="8" t="s">
        <v>7486</v>
      </c>
      <c r="E1995" s="8" t="s">
        <v>7739</v>
      </c>
    </row>
    <row r="1996" spans="1:5" ht="15" customHeight="1" x14ac:dyDescent="0.3">
      <c r="A1996" s="10" t="s">
        <v>2032</v>
      </c>
      <c r="B1996" s="10" t="s">
        <v>4367</v>
      </c>
      <c r="C1996" s="8" t="s">
        <v>6448</v>
      </c>
      <c r="D1996" s="8" t="s">
        <v>7639</v>
      </c>
      <c r="E1996" s="8" t="s">
        <v>7764</v>
      </c>
    </row>
    <row r="1997" spans="1:5" ht="15" customHeight="1" x14ac:dyDescent="0.3">
      <c r="A1997" s="10" t="s">
        <v>2033</v>
      </c>
      <c r="B1997" s="10" t="s">
        <v>4368</v>
      </c>
      <c r="C1997" s="8" t="s">
        <v>5077</v>
      </c>
      <c r="D1997" s="8" t="s">
        <v>7640</v>
      </c>
      <c r="E1997" s="8" t="s">
        <v>7739</v>
      </c>
    </row>
    <row r="1998" spans="1:5" ht="15" customHeight="1" x14ac:dyDescent="0.3">
      <c r="A1998" s="10" t="s">
        <v>2034</v>
      </c>
      <c r="B1998" s="10" t="s">
        <v>4369</v>
      </c>
      <c r="C1998" s="8" t="s">
        <v>4802</v>
      </c>
      <c r="D1998" s="8" t="s">
        <v>6905</v>
      </c>
      <c r="E1998" s="8" t="s">
        <v>7739</v>
      </c>
    </row>
    <row r="1999" spans="1:5" ht="15" customHeight="1" x14ac:dyDescent="0.3">
      <c r="A1999" s="10" t="s">
        <v>2035</v>
      </c>
      <c r="B1999" s="10" t="s">
        <v>4370</v>
      </c>
      <c r="C1999" s="8" t="s">
        <v>6449</v>
      </c>
      <c r="D1999" s="8" t="s">
        <v>7641</v>
      </c>
      <c r="E1999" s="8" t="s">
        <v>7739</v>
      </c>
    </row>
    <row r="2000" spans="1:5" ht="15" customHeight="1" x14ac:dyDescent="0.3">
      <c r="A2000" s="10" t="s">
        <v>2036</v>
      </c>
      <c r="B2000" s="10" t="s">
        <v>4371</v>
      </c>
      <c r="C2000" s="8" t="s">
        <v>4993</v>
      </c>
      <c r="D2000" s="8" t="s">
        <v>7025</v>
      </c>
      <c r="E2000" s="8" t="s">
        <v>7739</v>
      </c>
    </row>
    <row r="2001" spans="1:5" ht="15" customHeight="1" x14ac:dyDescent="0.3">
      <c r="A2001" s="10" t="s">
        <v>2037</v>
      </c>
      <c r="B2001" s="10" t="s">
        <v>4372</v>
      </c>
      <c r="C2001" s="8" t="s">
        <v>6450</v>
      </c>
      <c r="D2001" s="8" t="s">
        <v>7076</v>
      </c>
      <c r="E2001" s="8" t="s">
        <v>7751</v>
      </c>
    </row>
    <row r="2002" spans="1:5" ht="15" customHeight="1" x14ac:dyDescent="0.3">
      <c r="A2002" s="10" t="s">
        <v>2038</v>
      </c>
      <c r="B2002" s="10" t="s">
        <v>4373</v>
      </c>
      <c r="C2002" s="8" t="s">
        <v>6451</v>
      </c>
      <c r="D2002" s="8" t="s">
        <v>7642</v>
      </c>
      <c r="E2002" s="8" t="s">
        <v>7753</v>
      </c>
    </row>
    <row r="2003" spans="1:5" ht="15" customHeight="1" x14ac:dyDescent="0.3">
      <c r="A2003" s="10" t="s">
        <v>2039</v>
      </c>
      <c r="B2003" s="10" t="s">
        <v>4374</v>
      </c>
      <c r="C2003" s="8" t="s">
        <v>6452</v>
      </c>
      <c r="D2003" s="8" t="s">
        <v>7643</v>
      </c>
      <c r="E2003" s="8" t="s">
        <v>7739</v>
      </c>
    </row>
    <row r="2004" spans="1:5" ht="15" customHeight="1" x14ac:dyDescent="0.3">
      <c r="A2004" s="10" t="s">
        <v>2040</v>
      </c>
      <c r="B2004" s="10" t="s">
        <v>4375</v>
      </c>
      <c r="C2004" s="8" t="s">
        <v>6453</v>
      </c>
      <c r="D2004" s="8" t="s">
        <v>7043</v>
      </c>
      <c r="E2004" s="8" t="s">
        <v>7739</v>
      </c>
    </row>
    <row r="2005" spans="1:5" ht="15" customHeight="1" x14ac:dyDescent="0.3">
      <c r="A2005" s="10" t="s">
        <v>2041</v>
      </c>
      <c r="B2005" s="10" t="s">
        <v>4376</v>
      </c>
      <c r="C2005" s="8" t="s">
        <v>6454</v>
      </c>
      <c r="D2005" s="8" t="s">
        <v>7644</v>
      </c>
      <c r="E2005" s="8" t="s">
        <v>7739</v>
      </c>
    </row>
    <row r="2006" spans="1:5" ht="15" customHeight="1" x14ac:dyDescent="0.3">
      <c r="A2006" s="10" t="s">
        <v>2042</v>
      </c>
      <c r="B2006" s="10" t="s">
        <v>4377</v>
      </c>
      <c r="C2006" s="8" t="s">
        <v>5886</v>
      </c>
      <c r="D2006" s="8" t="s">
        <v>7141</v>
      </c>
      <c r="E2006" s="8" t="s">
        <v>7769</v>
      </c>
    </row>
    <row r="2007" spans="1:5" ht="15" customHeight="1" x14ac:dyDescent="0.3">
      <c r="A2007" s="10" t="s">
        <v>2043</v>
      </c>
      <c r="B2007" s="10" t="s">
        <v>4378</v>
      </c>
      <c r="C2007" s="8" t="s">
        <v>6455</v>
      </c>
      <c r="D2007" s="8" t="s">
        <v>6770</v>
      </c>
      <c r="E2007" s="8" t="s">
        <v>7739</v>
      </c>
    </row>
    <row r="2008" spans="1:5" ht="15" customHeight="1" x14ac:dyDescent="0.3">
      <c r="A2008" s="10" t="s">
        <v>2044</v>
      </c>
      <c r="B2008" s="10" t="s">
        <v>4379</v>
      </c>
      <c r="C2008" s="8" t="s">
        <v>5101</v>
      </c>
      <c r="D2008" s="8" t="s">
        <v>7645</v>
      </c>
      <c r="E2008" s="8" t="s">
        <v>7753</v>
      </c>
    </row>
    <row r="2009" spans="1:5" ht="15" customHeight="1" x14ac:dyDescent="0.3">
      <c r="A2009" s="10" t="s">
        <v>2045</v>
      </c>
      <c r="B2009" s="10" t="s">
        <v>4380</v>
      </c>
      <c r="C2009" s="8" t="s">
        <v>6456</v>
      </c>
      <c r="D2009" s="8" t="s">
        <v>7646</v>
      </c>
      <c r="E2009" s="8" t="s">
        <v>7739</v>
      </c>
    </row>
    <row r="2010" spans="1:5" ht="15" customHeight="1" x14ac:dyDescent="0.3">
      <c r="A2010" s="10" t="s">
        <v>2046</v>
      </c>
      <c r="B2010" s="10" t="s">
        <v>4381</v>
      </c>
      <c r="C2010" s="8" t="s">
        <v>6457</v>
      </c>
      <c r="D2010" s="8" t="s">
        <v>7647</v>
      </c>
      <c r="E2010" s="8" t="s">
        <v>7739</v>
      </c>
    </row>
    <row r="2011" spans="1:5" ht="15" customHeight="1" x14ac:dyDescent="0.3">
      <c r="A2011" s="10" t="s">
        <v>2047</v>
      </c>
      <c r="B2011" s="10" t="s">
        <v>4382</v>
      </c>
      <c r="C2011" s="8" t="s">
        <v>6458</v>
      </c>
      <c r="D2011" s="8" t="s">
        <v>6835</v>
      </c>
      <c r="E2011" s="8" t="s">
        <v>7767</v>
      </c>
    </row>
    <row r="2012" spans="1:5" ht="15" customHeight="1" x14ac:dyDescent="0.3">
      <c r="A2012" s="10" t="s">
        <v>2048</v>
      </c>
      <c r="B2012" s="10" t="s">
        <v>4383</v>
      </c>
      <c r="C2012" s="8" t="s">
        <v>6459</v>
      </c>
      <c r="D2012" s="8" t="s">
        <v>6922</v>
      </c>
      <c r="E2012" s="8" t="s">
        <v>7739</v>
      </c>
    </row>
    <row r="2013" spans="1:5" ht="15" customHeight="1" x14ac:dyDescent="0.3">
      <c r="A2013" s="10" t="s">
        <v>2049</v>
      </c>
      <c r="B2013" s="10" t="s">
        <v>4384</v>
      </c>
      <c r="C2013" s="8" t="s">
        <v>6460</v>
      </c>
      <c r="D2013" s="8" t="s">
        <v>6876</v>
      </c>
      <c r="E2013" s="8" t="s">
        <v>7739</v>
      </c>
    </row>
    <row r="2014" spans="1:5" ht="15" customHeight="1" x14ac:dyDescent="0.3">
      <c r="A2014" s="10" t="s">
        <v>2050</v>
      </c>
      <c r="B2014" s="10" t="s">
        <v>4385</v>
      </c>
      <c r="C2014" s="8" t="s">
        <v>5656</v>
      </c>
      <c r="D2014" s="8" t="s">
        <v>6804</v>
      </c>
      <c r="E2014" s="8" t="s">
        <v>7760</v>
      </c>
    </row>
    <row r="2015" spans="1:5" ht="15" customHeight="1" x14ac:dyDescent="0.3">
      <c r="A2015" s="10" t="s">
        <v>2051</v>
      </c>
      <c r="B2015" s="10" t="s">
        <v>4386</v>
      </c>
      <c r="C2015" s="8" t="s">
        <v>6461</v>
      </c>
      <c r="D2015" s="8" t="s">
        <v>7648</v>
      </c>
      <c r="E2015" s="8" t="s">
        <v>7739</v>
      </c>
    </row>
    <row r="2016" spans="1:5" ht="15" customHeight="1" x14ac:dyDescent="0.3">
      <c r="A2016" s="10" t="s">
        <v>2052</v>
      </c>
      <c r="B2016" s="10" t="s">
        <v>4387</v>
      </c>
      <c r="C2016" s="8" t="s">
        <v>6462</v>
      </c>
      <c r="D2016" s="8" t="s">
        <v>6913</v>
      </c>
      <c r="E2016" s="8" t="s">
        <v>7767</v>
      </c>
    </row>
    <row r="2017" spans="1:5" ht="15" customHeight="1" x14ac:dyDescent="0.3">
      <c r="A2017" s="10" t="s">
        <v>2053</v>
      </c>
      <c r="B2017" s="10" t="s">
        <v>4388</v>
      </c>
      <c r="C2017" s="8" t="s">
        <v>6463</v>
      </c>
      <c r="D2017" s="8" t="s">
        <v>6719</v>
      </c>
      <c r="E2017" s="8" t="s">
        <v>7782</v>
      </c>
    </row>
    <row r="2018" spans="1:5" ht="15" customHeight="1" x14ac:dyDescent="0.3">
      <c r="A2018" s="10" t="s">
        <v>2054</v>
      </c>
      <c r="B2018" s="10" t="s">
        <v>4389</v>
      </c>
      <c r="C2018" s="8" t="s">
        <v>6464</v>
      </c>
      <c r="D2018" s="8" t="s">
        <v>7649</v>
      </c>
      <c r="E2018" s="8" t="s">
        <v>7739</v>
      </c>
    </row>
    <row r="2019" spans="1:5" ht="15" customHeight="1" x14ac:dyDescent="0.3">
      <c r="A2019" s="10" t="s">
        <v>2055</v>
      </c>
      <c r="B2019" s="10" t="s">
        <v>4390</v>
      </c>
      <c r="C2019" s="8" t="s">
        <v>6465</v>
      </c>
      <c r="D2019" s="8" t="s">
        <v>6770</v>
      </c>
      <c r="E2019" s="8" t="s">
        <v>7739</v>
      </c>
    </row>
    <row r="2020" spans="1:5" ht="15" customHeight="1" x14ac:dyDescent="0.3">
      <c r="A2020" s="10" t="s">
        <v>2056</v>
      </c>
      <c r="B2020" s="10" t="s">
        <v>4391</v>
      </c>
      <c r="C2020" s="8" t="s">
        <v>4769</v>
      </c>
      <c r="D2020" s="8" t="s">
        <v>7650</v>
      </c>
      <c r="E2020" s="8" t="s">
        <v>7739</v>
      </c>
    </row>
    <row r="2021" spans="1:5" ht="15" customHeight="1" x14ac:dyDescent="0.3">
      <c r="A2021" s="10" t="s">
        <v>2057</v>
      </c>
      <c r="B2021" s="10" t="s">
        <v>4392</v>
      </c>
      <c r="C2021" s="8" t="s">
        <v>6466</v>
      </c>
      <c r="D2021" s="8" t="s">
        <v>7651</v>
      </c>
      <c r="E2021" s="8" t="s">
        <v>7757</v>
      </c>
    </row>
    <row r="2022" spans="1:5" ht="15" customHeight="1" x14ac:dyDescent="0.3">
      <c r="A2022" s="10" t="s">
        <v>2058</v>
      </c>
      <c r="B2022" s="10" t="s">
        <v>4393</v>
      </c>
      <c r="C2022" s="8" t="s">
        <v>4930</v>
      </c>
      <c r="D2022" s="8" t="s">
        <v>6893</v>
      </c>
      <c r="E2022" s="8" t="s">
        <v>7768</v>
      </c>
    </row>
    <row r="2023" spans="1:5" ht="15" customHeight="1" x14ac:dyDescent="0.3">
      <c r="A2023" s="10" t="s">
        <v>2059</v>
      </c>
      <c r="B2023" s="10" t="s">
        <v>4394</v>
      </c>
      <c r="C2023" s="8" t="s">
        <v>6467</v>
      </c>
      <c r="D2023" s="8" t="s">
        <v>7652</v>
      </c>
      <c r="E2023" s="8" t="s">
        <v>7739</v>
      </c>
    </row>
    <row r="2024" spans="1:5" ht="15" customHeight="1" x14ac:dyDescent="0.3">
      <c r="A2024" s="10" t="s">
        <v>2060</v>
      </c>
      <c r="B2024" s="10" t="s">
        <v>4395</v>
      </c>
      <c r="C2024" s="8" t="s">
        <v>6468</v>
      </c>
      <c r="D2024" s="8" t="s">
        <v>7653</v>
      </c>
      <c r="E2024" s="8" t="s">
        <v>7739</v>
      </c>
    </row>
    <row r="2025" spans="1:5" ht="15" customHeight="1" x14ac:dyDescent="0.3">
      <c r="A2025" s="10" t="s">
        <v>2061</v>
      </c>
      <c r="B2025" s="10" t="s">
        <v>4396</v>
      </c>
      <c r="C2025" s="8" t="s">
        <v>6469</v>
      </c>
      <c r="D2025" s="8" t="s">
        <v>6715</v>
      </c>
      <c r="E2025" s="8" t="s">
        <v>7753</v>
      </c>
    </row>
    <row r="2026" spans="1:5" ht="15" customHeight="1" x14ac:dyDescent="0.3">
      <c r="A2026" s="10" t="s">
        <v>2062</v>
      </c>
      <c r="B2026" s="10" t="s">
        <v>4397</v>
      </c>
      <c r="C2026" s="8" t="s">
        <v>6470</v>
      </c>
      <c r="D2026" s="8" t="s">
        <v>7412</v>
      </c>
      <c r="E2026" s="8" t="s">
        <v>7739</v>
      </c>
    </row>
    <row r="2027" spans="1:5" ht="15" customHeight="1" x14ac:dyDescent="0.3">
      <c r="A2027" s="10" t="s">
        <v>2063</v>
      </c>
      <c r="B2027" s="10" t="s">
        <v>4398</v>
      </c>
      <c r="C2027" s="8" t="s">
        <v>6471</v>
      </c>
      <c r="D2027" s="8" t="s">
        <v>6793</v>
      </c>
      <c r="E2027" s="8" t="s">
        <v>7777</v>
      </c>
    </row>
    <row r="2028" spans="1:5" ht="15" customHeight="1" x14ac:dyDescent="0.3">
      <c r="A2028" s="10" t="s">
        <v>2064</v>
      </c>
      <c r="B2028" s="10" t="s">
        <v>4399</v>
      </c>
      <c r="C2028" s="8" t="s">
        <v>6123</v>
      </c>
      <c r="D2028" s="8" t="s">
        <v>7654</v>
      </c>
      <c r="E2028" s="8" t="s">
        <v>7739</v>
      </c>
    </row>
    <row r="2029" spans="1:5" ht="15" customHeight="1" x14ac:dyDescent="0.3">
      <c r="A2029" s="10" t="s">
        <v>2065</v>
      </c>
      <c r="B2029" s="10" t="s">
        <v>4400</v>
      </c>
      <c r="C2029" s="8" t="s">
        <v>6472</v>
      </c>
      <c r="D2029" s="8" t="s">
        <v>7655</v>
      </c>
      <c r="E2029" s="8" t="s">
        <v>7825</v>
      </c>
    </row>
    <row r="2030" spans="1:5" ht="15" customHeight="1" x14ac:dyDescent="0.3">
      <c r="A2030" s="10" t="s">
        <v>2066</v>
      </c>
      <c r="B2030" s="10" t="s">
        <v>4401</v>
      </c>
      <c r="C2030" s="8" t="s">
        <v>6473</v>
      </c>
      <c r="D2030" s="8" t="s">
        <v>6771</v>
      </c>
      <c r="E2030" s="8" t="s">
        <v>7739</v>
      </c>
    </row>
    <row r="2031" spans="1:5" ht="15" customHeight="1" x14ac:dyDescent="0.3">
      <c r="A2031" s="10" t="s">
        <v>2067</v>
      </c>
      <c r="B2031" s="10" t="s">
        <v>4402</v>
      </c>
      <c r="C2031" s="8" t="s">
        <v>6474</v>
      </c>
      <c r="D2031" s="8" t="s">
        <v>7656</v>
      </c>
      <c r="E2031" s="8" t="s">
        <v>7739</v>
      </c>
    </row>
    <row r="2032" spans="1:5" ht="15" customHeight="1" x14ac:dyDescent="0.3">
      <c r="A2032" s="10" t="s">
        <v>2068</v>
      </c>
      <c r="B2032" s="10" t="s">
        <v>4403</v>
      </c>
      <c r="C2032" s="8" t="s">
        <v>6475</v>
      </c>
      <c r="D2032" s="8" t="s">
        <v>7657</v>
      </c>
      <c r="E2032" s="8" t="s">
        <v>7739</v>
      </c>
    </row>
    <row r="2033" spans="1:5" ht="15" customHeight="1" x14ac:dyDescent="0.3">
      <c r="A2033" s="10" t="s">
        <v>2069</v>
      </c>
      <c r="B2033" s="10" t="s">
        <v>4404</v>
      </c>
      <c r="C2033" s="8" t="s">
        <v>5388</v>
      </c>
      <c r="D2033" s="8" t="s">
        <v>7658</v>
      </c>
      <c r="E2033" s="8" t="s">
        <v>7739</v>
      </c>
    </row>
    <row r="2034" spans="1:5" ht="15" customHeight="1" x14ac:dyDescent="0.3">
      <c r="A2034" s="10" t="s">
        <v>2070</v>
      </c>
      <c r="B2034" s="10" t="s">
        <v>4405</v>
      </c>
      <c r="C2034" s="8" t="s">
        <v>6476</v>
      </c>
      <c r="D2034" s="8" t="s">
        <v>7044</v>
      </c>
      <c r="E2034" s="8" t="s">
        <v>7760</v>
      </c>
    </row>
    <row r="2035" spans="1:5" ht="15" customHeight="1" x14ac:dyDescent="0.3">
      <c r="A2035" s="10" t="s">
        <v>2071</v>
      </c>
      <c r="B2035" s="10" t="s">
        <v>4406</v>
      </c>
      <c r="C2035" s="8" t="s">
        <v>6477</v>
      </c>
      <c r="D2035" s="8" t="s">
        <v>6771</v>
      </c>
      <c r="E2035" s="8" t="s">
        <v>7767</v>
      </c>
    </row>
    <row r="2036" spans="1:5" ht="15" customHeight="1" x14ac:dyDescent="0.3">
      <c r="A2036" s="10" t="s">
        <v>2072</v>
      </c>
      <c r="B2036" s="10" t="s">
        <v>4407</v>
      </c>
      <c r="C2036" s="8" t="s">
        <v>6478</v>
      </c>
      <c r="D2036" s="8" t="s">
        <v>7659</v>
      </c>
      <c r="E2036" s="8" t="s">
        <v>7744</v>
      </c>
    </row>
    <row r="2037" spans="1:5" ht="15" customHeight="1" x14ac:dyDescent="0.3">
      <c r="A2037" s="10" t="s">
        <v>2073</v>
      </c>
      <c r="B2037" s="10" t="s">
        <v>4408</v>
      </c>
      <c r="C2037" s="8" t="s">
        <v>6479</v>
      </c>
      <c r="D2037" s="8" t="s">
        <v>7660</v>
      </c>
      <c r="E2037" s="8" t="s">
        <v>7777</v>
      </c>
    </row>
    <row r="2038" spans="1:5" ht="15" customHeight="1" x14ac:dyDescent="0.3">
      <c r="A2038" s="10" t="s">
        <v>2074</v>
      </c>
      <c r="B2038" s="10" t="s">
        <v>4409</v>
      </c>
      <c r="C2038" s="8" t="s">
        <v>6480</v>
      </c>
      <c r="D2038" s="8" t="s">
        <v>6903</v>
      </c>
      <c r="E2038" s="8" t="s">
        <v>7753</v>
      </c>
    </row>
    <row r="2039" spans="1:5" ht="15" customHeight="1" x14ac:dyDescent="0.3">
      <c r="A2039" s="10" t="s">
        <v>2075</v>
      </c>
      <c r="B2039" s="10" t="s">
        <v>4410</v>
      </c>
      <c r="C2039" s="8" t="s">
        <v>6481</v>
      </c>
      <c r="D2039" s="8" t="s">
        <v>6739</v>
      </c>
      <c r="E2039" s="8" t="s">
        <v>7739</v>
      </c>
    </row>
    <row r="2040" spans="1:5" ht="15" customHeight="1" x14ac:dyDescent="0.3">
      <c r="A2040" s="10" t="s">
        <v>2076</v>
      </c>
      <c r="B2040" s="10" t="s">
        <v>4411</v>
      </c>
      <c r="C2040" s="8" t="s">
        <v>4772</v>
      </c>
      <c r="D2040" s="8" t="s">
        <v>6893</v>
      </c>
      <c r="E2040" s="8" t="s">
        <v>7766</v>
      </c>
    </row>
    <row r="2041" spans="1:5" ht="15" customHeight="1" x14ac:dyDescent="0.3">
      <c r="A2041" s="10" t="s">
        <v>2077</v>
      </c>
      <c r="B2041" s="10" t="s">
        <v>4412</v>
      </c>
      <c r="C2041" s="8" t="s">
        <v>6482</v>
      </c>
      <c r="D2041" s="8" t="s">
        <v>6803</v>
      </c>
      <c r="E2041" s="8" t="s">
        <v>7788</v>
      </c>
    </row>
    <row r="2042" spans="1:5" ht="15" customHeight="1" x14ac:dyDescent="0.3">
      <c r="A2042" s="10" t="s">
        <v>2078</v>
      </c>
      <c r="B2042" s="10" t="s">
        <v>4413</v>
      </c>
      <c r="C2042" s="8" t="s">
        <v>5548</v>
      </c>
      <c r="D2042" s="8" t="s">
        <v>7037</v>
      </c>
      <c r="E2042" s="8" t="s">
        <v>7739</v>
      </c>
    </row>
    <row r="2043" spans="1:5" ht="15" customHeight="1" x14ac:dyDescent="0.3">
      <c r="A2043" s="10" t="s">
        <v>2079</v>
      </c>
      <c r="B2043" s="10" t="s">
        <v>4414</v>
      </c>
      <c r="C2043" s="8" t="s">
        <v>6483</v>
      </c>
      <c r="D2043" s="8" t="s">
        <v>7661</v>
      </c>
      <c r="E2043" s="8" t="s">
        <v>7739</v>
      </c>
    </row>
    <row r="2044" spans="1:5" ht="15" customHeight="1" x14ac:dyDescent="0.3">
      <c r="A2044" s="10" t="s">
        <v>2080</v>
      </c>
      <c r="B2044" s="10" t="s">
        <v>4415</v>
      </c>
      <c r="C2044" s="8" t="s">
        <v>6484</v>
      </c>
      <c r="D2044" s="8" t="s">
        <v>7662</v>
      </c>
      <c r="E2044" s="8" t="s">
        <v>7739</v>
      </c>
    </row>
    <row r="2045" spans="1:5" ht="15" customHeight="1" x14ac:dyDescent="0.3">
      <c r="A2045" s="10" t="s">
        <v>2081</v>
      </c>
      <c r="B2045" s="10" t="s">
        <v>4416</v>
      </c>
      <c r="C2045" s="8" t="s">
        <v>6485</v>
      </c>
      <c r="D2045" s="8" t="s">
        <v>7505</v>
      </c>
      <c r="E2045" s="8" t="s">
        <v>7760</v>
      </c>
    </row>
    <row r="2046" spans="1:5" ht="15" customHeight="1" x14ac:dyDescent="0.3">
      <c r="A2046" s="10" t="s">
        <v>2082</v>
      </c>
      <c r="B2046" s="10" t="s">
        <v>4417</v>
      </c>
      <c r="C2046" s="8" t="s">
        <v>6486</v>
      </c>
      <c r="D2046" s="8" t="s">
        <v>7663</v>
      </c>
      <c r="E2046" s="8" t="s">
        <v>7742</v>
      </c>
    </row>
    <row r="2047" spans="1:5" ht="15" customHeight="1" x14ac:dyDescent="0.3">
      <c r="A2047" s="10" t="s">
        <v>2083</v>
      </c>
      <c r="B2047" s="10" t="s">
        <v>4418</v>
      </c>
      <c r="C2047" s="8" t="s">
        <v>6487</v>
      </c>
      <c r="D2047" s="8" t="s">
        <v>7664</v>
      </c>
      <c r="E2047" s="8" t="s">
        <v>7739</v>
      </c>
    </row>
    <row r="2048" spans="1:5" ht="15" customHeight="1" x14ac:dyDescent="0.3">
      <c r="A2048" s="10" t="s">
        <v>2084</v>
      </c>
      <c r="B2048" s="10" t="s">
        <v>4419</v>
      </c>
      <c r="C2048" s="8" t="s">
        <v>4776</v>
      </c>
      <c r="D2048" s="8" t="s">
        <v>6728</v>
      </c>
      <c r="E2048" s="8" t="s">
        <v>7739</v>
      </c>
    </row>
    <row r="2049" spans="1:5" ht="15" customHeight="1" x14ac:dyDescent="0.3">
      <c r="A2049" s="10" t="s">
        <v>2085</v>
      </c>
      <c r="B2049" s="10" t="s">
        <v>4420</v>
      </c>
      <c r="C2049" s="8" t="s">
        <v>6488</v>
      </c>
      <c r="D2049" s="8" t="s">
        <v>7665</v>
      </c>
      <c r="E2049" s="8" t="s">
        <v>7739</v>
      </c>
    </row>
    <row r="2050" spans="1:5" ht="15" customHeight="1" x14ac:dyDescent="0.3">
      <c r="A2050" s="10" t="s">
        <v>2086</v>
      </c>
      <c r="B2050" s="10" t="s">
        <v>4421</v>
      </c>
      <c r="C2050" s="8" t="s">
        <v>5739</v>
      </c>
      <c r="D2050" s="8" t="s">
        <v>7262</v>
      </c>
      <c r="E2050" s="8" t="s">
        <v>7739</v>
      </c>
    </row>
    <row r="2051" spans="1:5" ht="15" customHeight="1" x14ac:dyDescent="0.3">
      <c r="A2051" s="10" t="s">
        <v>2087</v>
      </c>
      <c r="B2051" s="10" t="s">
        <v>4422</v>
      </c>
      <c r="C2051" s="8" t="s">
        <v>6055</v>
      </c>
      <c r="D2051" s="8" t="s">
        <v>6720</v>
      </c>
      <c r="E2051" s="8" t="s">
        <v>7750</v>
      </c>
    </row>
    <row r="2052" spans="1:5" ht="15" customHeight="1" x14ac:dyDescent="0.3">
      <c r="A2052" s="10" t="s">
        <v>2088</v>
      </c>
      <c r="B2052" s="10" t="s">
        <v>4423</v>
      </c>
      <c r="C2052" s="8" t="s">
        <v>6489</v>
      </c>
      <c r="D2052" s="8" t="s">
        <v>7666</v>
      </c>
      <c r="E2052" s="8" t="s">
        <v>7739</v>
      </c>
    </row>
    <row r="2053" spans="1:5" ht="15" customHeight="1" x14ac:dyDescent="0.3">
      <c r="A2053" s="10" t="s">
        <v>2089</v>
      </c>
      <c r="B2053" s="10" t="s">
        <v>4424</v>
      </c>
      <c r="C2053" s="8" t="s">
        <v>5343</v>
      </c>
      <c r="D2053" s="8" t="s">
        <v>7060</v>
      </c>
      <c r="E2053" s="8" t="s">
        <v>7759</v>
      </c>
    </row>
    <row r="2054" spans="1:5" ht="15" customHeight="1" x14ac:dyDescent="0.3">
      <c r="A2054" s="10" t="s">
        <v>2090</v>
      </c>
      <c r="B2054" s="10" t="s">
        <v>4425</v>
      </c>
      <c r="C2054" s="8" t="s">
        <v>6490</v>
      </c>
      <c r="D2054" s="8" t="s">
        <v>7667</v>
      </c>
      <c r="E2054" s="8" t="s">
        <v>7739</v>
      </c>
    </row>
    <row r="2055" spans="1:5" ht="15" customHeight="1" x14ac:dyDescent="0.3">
      <c r="A2055" s="10" t="s">
        <v>2091</v>
      </c>
      <c r="B2055" s="10" t="s">
        <v>4426</v>
      </c>
      <c r="C2055" s="8" t="s">
        <v>6491</v>
      </c>
      <c r="D2055" s="8" t="s">
        <v>6728</v>
      </c>
      <c r="E2055" s="8" t="s">
        <v>7752</v>
      </c>
    </row>
    <row r="2056" spans="1:5" ht="15" customHeight="1" x14ac:dyDescent="0.3">
      <c r="A2056" s="10" t="s">
        <v>2092</v>
      </c>
      <c r="B2056" s="10" t="s">
        <v>4427</v>
      </c>
      <c r="C2056" s="8" t="s">
        <v>5171</v>
      </c>
      <c r="D2056" s="8" t="s">
        <v>6721</v>
      </c>
      <c r="E2056" s="8" t="s">
        <v>7739</v>
      </c>
    </row>
    <row r="2057" spans="1:5" ht="15" customHeight="1" x14ac:dyDescent="0.3">
      <c r="A2057" s="10" t="s">
        <v>2093</v>
      </c>
      <c r="B2057" s="10" t="s">
        <v>4428</v>
      </c>
      <c r="C2057" s="8" t="s">
        <v>6492</v>
      </c>
      <c r="D2057" s="8" t="s">
        <v>6890</v>
      </c>
      <c r="E2057" s="8" t="s">
        <v>7753</v>
      </c>
    </row>
    <row r="2058" spans="1:5" ht="15" customHeight="1" x14ac:dyDescent="0.3">
      <c r="A2058" s="10" t="s">
        <v>2094</v>
      </c>
      <c r="B2058" s="10" t="s">
        <v>4429</v>
      </c>
      <c r="C2058" s="8" t="s">
        <v>6493</v>
      </c>
      <c r="D2058" s="8" t="s">
        <v>6770</v>
      </c>
      <c r="E2058" s="8" t="s">
        <v>7752</v>
      </c>
    </row>
    <row r="2059" spans="1:5" ht="15" customHeight="1" x14ac:dyDescent="0.3">
      <c r="A2059" s="10" t="s">
        <v>2095</v>
      </c>
      <c r="B2059" s="10" t="s">
        <v>4430</v>
      </c>
      <c r="C2059" s="8" t="s">
        <v>6494</v>
      </c>
      <c r="D2059" s="8" t="s">
        <v>6938</v>
      </c>
      <c r="E2059" s="8" t="s">
        <v>7739</v>
      </c>
    </row>
    <row r="2060" spans="1:5" ht="15" customHeight="1" x14ac:dyDescent="0.3">
      <c r="A2060" s="10" t="s">
        <v>2096</v>
      </c>
      <c r="B2060" s="10" t="s">
        <v>4431</v>
      </c>
      <c r="C2060" s="8" t="s">
        <v>6495</v>
      </c>
      <c r="D2060" s="8" t="s">
        <v>7668</v>
      </c>
      <c r="E2060" s="8" t="s">
        <v>7739</v>
      </c>
    </row>
    <row r="2061" spans="1:5" ht="15" customHeight="1" x14ac:dyDescent="0.3">
      <c r="A2061" s="10" t="s">
        <v>2097</v>
      </c>
      <c r="B2061" s="10" t="s">
        <v>4432</v>
      </c>
      <c r="C2061" s="8" t="s">
        <v>6496</v>
      </c>
      <c r="D2061" s="8" t="s">
        <v>7249</v>
      </c>
      <c r="E2061" s="8" t="s">
        <v>7739</v>
      </c>
    </row>
    <row r="2062" spans="1:5" ht="15" customHeight="1" x14ac:dyDescent="0.3">
      <c r="A2062" s="10" t="s">
        <v>2098</v>
      </c>
      <c r="B2062" s="10" t="s">
        <v>4433</v>
      </c>
      <c r="C2062" s="8" t="s">
        <v>6497</v>
      </c>
      <c r="D2062" s="8" t="s">
        <v>6808</v>
      </c>
      <c r="E2062" s="8" t="s">
        <v>7756</v>
      </c>
    </row>
    <row r="2063" spans="1:5" ht="15" customHeight="1" x14ac:dyDescent="0.3">
      <c r="A2063" s="10" t="s">
        <v>2099</v>
      </c>
      <c r="B2063" s="10" t="s">
        <v>4434</v>
      </c>
      <c r="C2063" s="8" t="s">
        <v>6498</v>
      </c>
      <c r="D2063" s="8" t="s">
        <v>7580</v>
      </c>
      <c r="E2063" s="8" t="s">
        <v>7788</v>
      </c>
    </row>
    <row r="2064" spans="1:5" ht="15" customHeight="1" x14ac:dyDescent="0.3">
      <c r="A2064" s="10" t="s">
        <v>2100</v>
      </c>
      <c r="B2064" s="10" t="s">
        <v>4435</v>
      </c>
      <c r="C2064" s="8" t="s">
        <v>5944</v>
      </c>
      <c r="D2064" s="8" t="s">
        <v>7669</v>
      </c>
      <c r="E2064" s="8" t="s">
        <v>7762</v>
      </c>
    </row>
    <row r="2065" spans="1:5" ht="15" customHeight="1" x14ac:dyDescent="0.3">
      <c r="A2065" s="10" t="s">
        <v>2101</v>
      </c>
      <c r="B2065" s="10" t="s">
        <v>4436</v>
      </c>
      <c r="C2065" s="8" t="s">
        <v>5207</v>
      </c>
      <c r="D2065" s="8" t="s">
        <v>6739</v>
      </c>
      <c r="E2065" s="8" t="s">
        <v>7739</v>
      </c>
    </row>
    <row r="2066" spans="1:5" ht="15" customHeight="1" x14ac:dyDescent="0.3">
      <c r="A2066" s="10" t="s">
        <v>2102</v>
      </c>
      <c r="B2066" s="10" t="s">
        <v>4437</v>
      </c>
      <c r="C2066" s="8" t="s">
        <v>6499</v>
      </c>
      <c r="D2066" s="8" t="s">
        <v>6970</v>
      </c>
      <c r="E2066" s="8" t="s">
        <v>7782</v>
      </c>
    </row>
    <row r="2067" spans="1:5" ht="15" customHeight="1" x14ac:dyDescent="0.3">
      <c r="A2067" s="10" t="s">
        <v>2103</v>
      </c>
      <c r="B2067" s="10" t="s">
        <v>4438</v>
      </c>
      <c r="C2067" s="8" t="s">
        <v>5548</v>
      </c>
      <c r="D2067" s="8" t="s">
        <v>6781</v>
      </c>
      <c r="E2067" s="8" t="s">
        <v>7750</v>
      </c>
    </row>
    <row r="2068" spans="1:5" ht="15" customHeight="1" x14ac:dyDescent="0.3">
      <c r="A2068" s="10" t="s">
        <v>2104</v>
      </c>
      <c r="B2068" s="10" t="s">
        <v>4439</v>
      </c>
      <c r="C2068" s="8" t="s">
        <v>6500</v>
      </c>
      <c r="D2068" s="8" t="s">
        <v>6869</v>
      </c>
      <c r="E2068" s="8" t="s">
        <v>7739</v>
      </c>
    </row>
    <row r="2069" spans="1:5" ht="15" customHeight="1" x14ac:dyDescent="0.3">
      <c r="A2069" s="10" t="s">
        <v>2105</v>
      </c>
      <c r="B2069" s="10" t="s">
        <v>4440</v>
      </c>
      <c r="C2069" s="8" t="s">
        <v>6501</v>
      </c>
      <c r="D2069" s="8" t="s">
        <v>7670</v>
      </c>
      <c r="E2069" s="8" t="s">
        <v>7739</v>
      </c>
    </row>
    <row r="2070" spans="1:5" ht="15" customHeight="1" x14ac:dyDescent="0.3">
      <c r="A2070" s="10" t="s">
        <v>2106</v>
      </c>
      <c r="B2070" s="10" t="s">
        <v>4441</v>
      </c>
      <c r="C2070" s="8" t="s">
        <v>6502</v>
      </c>
      <c r="D2070" s="8" t="s">
        <v>7671</v>
      </c>
      <c r="E2070" s="8" t="s">
        <v>7739</v>
      </c>
    </row>
    <row r="2071" spans="1:5" ht="15" customHeight="1" x14ac:dyDescent="0.3">
      <c r="A2071" s="10" t="s">
        <v>2107</v>
      </c>
      <c r="B2071" s="10" t="s">
        <v>4442</v>
      </c>
      <c r="C2071" s="8" t="s">
        <v>6503</v>
      </c>
      <c r="D2071" s="8" t="s">
        <v>6863</v>
      </c>
      <c r="E2071" s="8" t="s">
        <v>7739</v>
      </c>
    </row>
    <row r="2072" spans="1:5" ht="15" customHeight="1" x14ac:dyDescent="0.3">
      <c r="A2072" s="10" t="s">
        <v>2108</v>
      </c>
      <c r="B2072" s="10" t="s">
        <v>4443</v>
      </c>
      <c r="C2072" s="8" t="s">
        <v>4905</v>
      </c>
      <c r="D2072" s="8" t="s">
        <v>6757</v>
      </c>
      <c r="E2072" s="8" t="s">
        <v>7769</v>
      </c>
    </row>
    <row r="2073" spans="1:5" ht="15" customHeight="1" x14ac:dyDescent="0.3">
      <c r="A2073" s="10" t="s">
        <v>2109</v>
      </c>
      <c r="B2073" s="10" t="s">
        <v>4444</v>
      </c>
      <c r="C2073" s="8" t="s">
        <v>6504</v>
      </c>
      <c r="D2073" s="8" t="s">
        <v>7672</v>
      </c>
      <c r="E2073" s="8" t="s">
        <v>7739</v>
      </c>
    </row>
    <row r="2074" spans="1:5" ht="15" customHeight="1" x14ac:dyDescent="0.3">
      <c r="A2074" s="10" t="s">
        <v>2110</v>
      </c>
      <c r="B2074" s="10" t="s">
        <v>4445</v>
      </c>
      <c r="C2074" s="8" t="s">
        <v>6505</v>
      </c>
      <c r="D2074" s="8" t="s">
        <v>7673</v>
      </c>
      <c r="E2074" s="8" t="s">
        <v>7742</v>
      </c>
    </row>
    <row r="2075" spans="1:5" ht="15" customHeight="1" x14ac:dyDescent="0.3">
      <c r="A2075" s="10" t="s">
        <v>2111</v>
      </c>
      <c r="B2075" s="10" t="s">
        <v>4446</v>
      </c>
      <c r="C2075" s="8" t="s">
        <v>6506</v>
      </c>
      <c r="D2075" s="8" t="s">
        <v>6923</v>
      </c>
      <c r="E2075" s="8" t="s">
        <v>7739</v>
      </c>
    </row>
    <row r="2076" spans="1:5" ht="15" customHeight="1" x14ac:dyDescent="0.3">
      <c r="A2076" s="10" t="s">
        <v>2112</v>
      </c>
      <c r="B2076" s="10" t="s">
        <v>4447</v>
      </c>
      <c r="C2076" s="8" t="s">
        <v>6402</v>
      </c>
      <c r="D2076" s="8" t="s">
        <v>6891</v>
      </c>
      <c r="E2076" s="8" t="s">
        <v>7741</v>
      </c>
    </row>
    <row r="2077" spans="1:5" ht="15" customHeight="1" x14ac:dyDescent="0.3">
      <c r="A2077" s="10" t="s">
        <v>2113</v>
      </c>
      <c r="B2077" s="10" t="s">
        <v>4448</v>
      </c>
      <c r="C2077" s="8" t="s">
        <v>6507</v>
      </c>
      <c r="D2077" s="8" t="s">
        <v>6749</v>
      </c>
      <c r="E2077" s="8" t="s">
        <v>7750</v>
      </c>
    </row>
    <row r="2078" spans="1:5" ht="15" customHeight="1" x14ac:dyDescent="0.3">
      <c r="A2078" s="10" t="s">
        <v>2114</v>
      </c>
      <c r="B2078" s="10" t="s">
        <v>4449</v>
      </c>
      <c r="C2078" s="8" t="s">
        <v>6508</v>
      </c>
      <c r="D2078" s="8" t="s">
        <v>6793</v>
      </c>
      <c r="E2078" s="8" t="s">
        <v>7739</v>
      </c>
    </row>
    <row r="2079" spans="1:5" ht="15" customHeight="1" x14ac:dyDescent="0.3">
      <c r="A2079" s="10" t="s">
        <v>2115</v>
      </c>
      <c r="B2079" s="10" t="s">
        <v>4450</v>
      </c>
      <c r="C2079" s="8" t="s">
        <v>6509</v>
      </c>
      <c r="D2079" s="8" t="s">
        <v>6785</v>
      </c>
      <c r="E2079" s="8" t="s">
        <v>7756</v>
      </c>
    </row>
    <row r="2080" spans="1:5" ht="15" customHeight="1" x14ac:dyDescent="0.3">
      <c r="A2080" s="10" t="s">
        <v>2116</v>
      </c>
      <c r="B2080" s="10" t="s">
        <v>4451</v>
      </c>
      <c r="C2080" s="8" t="s">
        <v>6510</v>
      </c>
      <c r="D2080" s="8" t="s">
        <v>6938</v>
      </c>
      <c r="E2080" s="8" t="s">
        <v>7739</v>
      </c>
    </row>
    <row r="2081" spans="1:5" ht="15" customHeight="1" x14ac:dyDescent="0.3">
      <c r="A2081" s="10" t="s">
        <v>2117</v>
      </c>
      <c r="B2081" s="10" t="s">
        <v>4452</v>
      </c>
      <c r="C2081" s="8" t="s">
        <v>5510</v>
      </c>
      <c r="D2081" s="8" t="s">
        <v>7674</v>
      </c>
      <c r="E2081" s="8" t="s">
        <v>7742</v>
      </c>
    </row>
    <row r="2082" spans="1:5" ht="15" customHeight="1" x14ac:dyDescent="0.3">
      <c r="A2082" s="10" t="s">
        <v>2118</v>
      </c>
      <c r="B2082" s="10" t="s">
        <v>4453</v>
      </c>
      <c r="C2082" s="8" t="s">
        <v>6511</v>
      </c>
      <c r="D2082" s="8" t="s">
        <v>7363</v>
      </c>
      <c r="E2082" s="8" t="s">
        <v>7739</v>
      </c>
    </row>
    <row r="2083" spans="1:5" ht="15" customHeight="1" x14ac:dyDescent="0.3">
      <c r="A2083" s="10" t="s">
        <v>2119</v>
      </c>
      <c r="B2083" s="10" t="s">
        <v>4454</v>
      </c>
      <c r="C2083" s="8" t="s">
        <v>6512</v>
      </c>
      <c r="D2083" s="8" t="s">
        <v>7060</v>
      </c>
      <c r="E2083" s="8" t="s">
        <v>7739</v>
      </c>
    </row>
    <row r="2084" spans="1:5" ht="15" customHeight="1" x14ac:dyDescent="0.3">
      <c r="A2084" s="10" t="s">
        <v>2120</v>
      </c>
      <c r="B2084" s="10" t="s">
        <v>4455</v>
      </c>
      <c r="C2084" s="8" t="s">
        <v>6513</v>
      </c>
      <c r="D2084" s="8" t="s">
        <v>6734</v>
      </c>
      <c r="E2084" s="8" t="s">
        <v>7775</v>
      </c>
    </row>
    <row r="2085" spans="1:5" ht="15" customHeight="1" x14ac:dyDescent="0.3">
      <c r="A2085" s="10" t="s">
        <v>2121</v>
      </c>
      <c r="B2085" s="10" t="s">
        <v>4456</v>
      </c>
      <c r="C2085" s="8" t="s">
        <v>6514</v>
      </c>
      <c r="D2085" s="8" t="s">
        <v>7675</v>
      </c>
      <c r="E2085" s="8" t="s">
        <v>7756</v>
      </c>
    </row>
    <row r="2086" spans="1:5" ht="15" customHeight="1" x14ac:dyDescent="0.3">
      <c r="A2086" s="10" t="s">
        <v>2122</v>
      </c>
      <c r="B2086" s="10" t="s">
        <v>4457</v>
      </c>
      <c r="C2086" s="8" t="s">
        <v>6515</v>
      </c>
      <c r="D2086" s="8" t="s">
        <v>7012</v>
      </c>
      <c r="E2086" s="8" t="s">
        <v>7739</v>
      </c>
    </row>
    <row r="2087" spans="1:5" ht="15" customHeight="1" x14ac:dyDescent="0.3">
      <c r="A2087" s="10" t="s">
        <v>2123</v>
      </c>
      <c r="B2087" s="10" t="s">
        <v>4458</v>
      </c>
      <c r="C2087" s="8" t="s">
        <v>6516</v>
      </c>
      <c r="D2087" s="8" t="s">
        <v>7676</v>
      </c>
      <c r="E2087" s="8" t="s">
        <v>7739</v>
      </c>
    </row>
    <row r="2088" spans="1:5" ht="15" customHeight="1" x14ac:dyDescent="0.3">
      <c r="A2088" s="10" t="s">
        <v>2124</v>
      </c>
      <c r="B2088" s="10" t="s">
        <v>4459</v>
      </c>
      <c r="C2088" s="8" t="s">
        <v>4905</v>
      </c>
      <c r="D2088" s="8" t="s">
        <v>6890</v>
      </c>
      <c r="E2088" s="8" t="s">
        <v>7739</v>
      </c>
    </row>
    <row r="2089" spans="1:5" ht="15" customHeight="1" x14ac:dyDescent="0.3">
      <c r="A2089" s="10" t="s">
        <v>2125</v>
      </c>
      <c r="B2089" s="10" t="s">
        <v>4460</v>
      </c>
      <c r="C2089" s="8" t="s">
        <v>6517</v>
      </c>
      <c r="D2089" s="8" t="s">
        <v>7677</v>
      </c>
      <c r="E2089" s="8" t="s">
        <v>7739</v>
      </c>
    </row>
    <row r="2090" spans="1:5" ht="15" customHeight="1" x14ac:dyDescent="0.3">
      <c r="A2090" s="10" t="s">
        <v>2126</v>
      </c>
      <c r="B2090" s="10" t="s">
        <v>4461</v>
      </c>
      <c r="C2090" s="8" t="s">
        <v>6518</v>
      </c>
      <c r="D2090" s="8" t="s">
        <v>6849</v>
      </c>
      <c r="E2090" s="8" t="s">
        <v>7739</v>
      </c>
    </row>
    <row r="2091" spans="1:5" ht="15" customHeight="1" x14ac:dyDescent="0.3">
      <c r="A2091" s="10" t="s">
        <v>2127</v>
      </c>
      <c r="B2091" s="10" t="s">
        <v>4462</v>
      </c>
      <c r="C2091" s="8" t="s">
        <v>6519</v>
      </c>
      <c r="D2091" s="8" t="s">
        <v>7678</v>
      </c>
      <c r="E2091" s="8" t="s">
        <v>7739</v>
      </c>
    </row>
    <row r="2092" spans="1:5" ht="15" customHeight="1" x14ac:dyDescent="0.3">
      <c r="A2092" s="10" t="s">
        <v>2128</v>
      </c>
      <c r="B2092" s="10" t="s">
        <v>4463</v>
      </c>
      <c r="C2092" s="8" t="s">
        <v>6520</v>
      </c>
      <c r="D2092" s="8" t="s">
        <v>6808</v>
      </c>
      <c r="E2092" s="8" t="s">
        <v>7749</v>
      </c>
    </row>
    <row r="2093" spans="1:5" ht="15" customHeight="1" x14ac:dyDescent="0.3">
      <c r="A2093" s="10" t="s">
        <v>2129</v>
      </c>
      <c r="B2093" s="10" t="s">
        <v>4464</v>
      </c>
      <c r="C2093" s="8" t="s">
        <v>6521</v>
      </c>
      <c r="D2093" s="8" t="s">
        <v>6832</v>
      </c>
      <c r="E2093" s="8" t="s">
        <v>7739</v>
      </c>
    </row>
    <row r="2094" spans="1:5" ht="15" customHeight="1" x14ac:dyDescent="0.3">
      <c r="A2094" s="10" t="s">
        <v>2130</v>
      </c>
      <c r="B2094" s="10" t="s">
        <v>4465</v>
      </c>
      <c r="C2094" s="8" t="s">
        <v>6522</v>
      </c>
      <c r="D2094" s="8" t="s">
        <v>6801</v>
      </c>
      <c r="E2094" s="8" t="s">
        <v>7739</v>
      </c>
    </row>
    <row r="2095" spans="1:5" ht="15" customHeight="1" x14ac:dyDescent="0.3">
      <c r="A2095" s="10" t="s">
        <v>2131</v>
      </c>
      <c r="B2095" s="10" t="s">
        <v>4466</v>
      </c>
      <c r="C2095" s="8" t="s">
        <v>6523</v>
      </c>
      <c r="D2095" s="8" t="s">
        <v>7018</v>
      </c>
      <c r="E2095" s="8" t="s">
        <v>7739</v>
      </c>
    </row>
    <row r="2096" spans="1:5" ht="15" customHeight="1" x14ac:dyDescent="0.3">
      <c r="A2096" s="10" t="s">
        <v>2132</v>
      </c>
      <c r="B2096" s="10" t="s">
        <v>4467</v>
      </c>
      <c r="C2096" s="8" t="s">
        <v>6524</v>
      </c>
      <c r="D2096" s="8" t="s">
        <v>7017</v>
      </c>
      <c r="E2096" s="8" t="s">
        <v>7739</v>
      </c>
    </row>
    <row r="2097" spans="1:5" ht="15" customHeight="1" x14ac:dyDescent="0.3">
      <c r="A2097" s="10" t="s">
        <v>2133</v>
      </c>
      <c r="B2097" s="10" t="s">
        <v>4468</v>
      </c>
      <c r="C2097" s="8" t="s">
        <v>6525</v>
      </c>
      <c r="D2097" s="8" t="s">
        <v>7160</v>
      </c>
      <c r="E2097" s="8" t="s">
        <v>7739</v>
      </c>
    </row>
    <row r="2098" spans="1:5" ht="15" customHeight="1" x14ac:dyDescent="0.3">
      <c r="A2098" s="10" t="s">
        <v>2134</v>
      </c>
      <c r="B2098" s="10" t="s">
        <v>4469</v>
      </c>
      <c r="C2098" s="8" t="s">
        <v>6526</v>
      </c>
      <c r="D2098" s="8" t="s">
        <v>7679</v>
      </c>
      <c r="E2098" s="8" t="s">
        <v>7739</v>
      </c>
    </row>
    <row r="2099" spans="1:5" ht="15" customHeight="1" x14ac:dyDescent="0.3">
      <c r="A2099" s="10" t="s">
        <v>2135</v>
      </c>
      <c r="B2099" s="10" t="s">
        <v>4470</v>
      </c>
      <c r="C2099" s="8" t="s">
        <v>6527</v>
      </c>
      <c r="D2099" s="8" t="s">
        <v>6804</v>
      </c>
      <c r="E2099" s="8" t="s">
        <v>7756</v>
      </c>
    </row>
    <row r="2100" spans="1:5" ht="15" customHeight="1" x14ac:dyDescent="0.3">
      <c r="A2100" s="10" t="s">
        <v>2136</v>
      </c>
      <c r="B2100" s="10" t="s">
        <v>4471</v>
      </c>
      <c r="C2100" s="8" t="s">
        <v>6528</v>
      </c>
      <c r="D2100" s="8" t="s">
        <v>6713</v>
      </c>
      <c r="E2100" s="8" t="s">
        <v>7739</v>
      </c>
    </row>
    <row r="2101" spans="1:5" ht="15" customHeight="1" x14ac:dyDescent="0.3">
      <c r="A2101" s="10" t="s">
        <v>2137</v>
      </c>
      <c r="B2101" s="10" t="s">
        <v>4472</v>
      </c>
      <c r="C2101" s="8" t="s">
        <v>6529</v>
      </c>
      <c r="D2101" s="8" t="s">
        <v>6781</v>
      </c>
      <c r="E2101" s="8" t="s">
        <v>7753</v>
      </c>
    </row>
    <row r="2102" spans="1:5" ht="15" customHeight="1" x14ac:dyDescent="0.3">
      <c r="A2102" s="10" t="s">
        <v>2138</v>
      </c>
      <c r="B2102" s="10" t="s">
        <v>4473</v>
      </c>
      <c r="C2102" s="8" t="s">
        <v>6530</v>
      </c>
      <c r="D2102" s="8" t="s">
        <v>7680</v>
      </c>
      <c r="E2102" s="8" t="s">
        <v>7739</v>
      </c>
    </row>
    <row r="2103" spans="1:5" ht="15" customHeight="1" x14ac:dyDescent="0.3">
      <c r="A2103" s="10" t="s">
        <v>2139</v>
      </c>
      <c r="B2103" s="10" t="s">
        <v>4474</v>
      </c>
      <c r="C2103" s="8" t="s">
        <v>6187</v>
      </c>
      <c r="D2103" s="8" t="s">
        <v>7104</v>
      </c>
      <c r="E2103" s="8" t="s">
        <v>7739</v>
      </c>
    </row>
    <row r="2104" spans="1:5" ht="15" customHeight="1" x14ac:dyDescent="0.3">
      <c r="A2104" s="10" t="s">
        <v>2140</v>
      </c>
      <c r="B2104" s="10" t="s">
        <v>4475</v>
      </c>
      <c r="C2104" s="8" t="s">
        <v>6531</v>
      </c>
      <c r="D2104" s="8" t="s">
        <v>7681</v>
      </c>
      <c r="E2104" s="8" t="s">
        <v>7744</v>
      </c>
    </row>
    <row r="2105" spans="1:5" ht="15" customHeight="1" x14ac:dyDescent="0.3">
      <c r="A2105" s="10" t="s">
        <v>2141</v>
      </c>
      <c r="B2105" s="10" t="s">
        <v>4476</v>
      </c>
      <c r="C2105" s="8" t="s">
        <v>4716</v>
      </c>
      <c r="D2105" s="8" t="s">
        <v>6967</v>
      </c>
      <c r="E2105" s="8" t="s">
        <v>7739</v>
      </c>
    </row>
    <row r="2106" spans="1:5" ht="15" customHeight="1" x14ac:dyDescent="0.3">
      <c r="A2106" s="10" t="s">
        <v>2142</v>
      </c>
      <c r="B2106" s="10" t="s">
        <v>4477</v>
      </c>
      <c r="C2106" s="8" t="s">
        <v>6532</v>
      </c>
      <c r="D2106" s="8" t="s">
        <v>7092</v>
      </c>
      <c r="E2106" s="8" t="s">
        <v>7826</v>
      </c>
    </row>
    <row r="2107" spans="1:5" ht="15" customHeight="1" x14ac:dyDescent="0.3">
      <c r="A2107" s="10" t="s">
        <v>2143</v>
      </c>
      <c r="B2107" s="10" t="s">
        <v>4478</v>
      </c>
      <c r="C2107" s="8" t="s">
        <v>6533</v>
      </c>
      <c r="D2107" s="8" t="s">
        <v>6914</v>
      </c>
      <c r="E2107" s="8" t="s">
        <v>7739</v>
      </c>
    </row>
    <row r="2108" spans="1:5" ht="15" customHeight="1" x14ac:dyDescent="0.3">
      <c r="A2108" s="10" t="s">
        <v>2144</v>
      </c>
      <c r="B2108" s="10" t="s">
        <v>4479</v>
      </c>
      <c r="C2108" s="8" t="s">
        <v>6534</v>
      </c>
      <c r="D2108" s="8" t="s">
        <v>7682</v>
      </c>
      <c r="E2108" s="8" t="s">
        <v>7739</v>
      </c>
    </row>
    <row r="2109" spans="1:5" ht="15" customHeight="1" x14ac:dyDescent="0.3">
      <c r="A2109" s="10" t="s">
        <v>2145</v>
      </c>
      <c r="B2109" s="10" t="s">
        <v>4480</v>
      </c>
      <c r="C2109" s="8" t="s">
        <v>6535</v>
      </c>
      <c r="D2109" s="8" t="s">
        <v>7330</v>
      </c>
      <c r="E2109" s="8" t="s">
        <v>7768</v>
      </c>
    </row>
    <row r="2110" spans="1:5" ht="15" customHeight="1" x14ac:dyDescent="0.3">
      <c r="A2110" s="10" t="s">
        <v>2146</v>
      </c>
      <c r="B2110" s="10" t="s">
        <v>4481</v>
      </c>
      <c r="C2110" s="8" t="s">
        <v>5154</v>
      </c>
      <c r="D2110" s="8" t="s">
        <v>7683</v>
      </c>
      <c r="E2110" s="8" t="s">
        <v>7739</v>
      </c>
    </row>
    <row r="2111" spans="1:5" ht="15" customHeight="1" x14ac:dyDescent="0.3">
      <c r="A2111" s="10" t="s">
        <v>2147</v>
      </c>
      <c r="B2111" s="10" t="s">
        <v>4482</v>
      </c>
      <c r="C2111" s="8" t="s">
        <v>6536</v>
      </c>
      <c r="D2111" s="8" t="s">
        <v>7684</v>
      </c>
      <c r="E2111" s="8" t="s">
        <v>7762</v>
      </c>
    </row>
    <row r="2112" spans="1:5" ht="15" customHeight="1" x14ac:dyDescent="0.3">
      <c r="A2112" s="10" t="s">
        <v>2148</v>
      </c>
      <c r="B2112" s="10" t="s">
        <v>4483</v>
      </c>
      <c r="C2112" s="8" t="s">
        <v>6537</v>
      </c>
      <c r="D2112" s="8" t="s">
        <v>7685</v>
      </c>
      <c r="E2112" s="8" t="s">
        <v>7739</v>
      </c>
    </row>
    <row r="2113" spans="1:5" ht="15" customHeight="1" x14ac:dyDescent="0.3">
      <c r="A2113" s="10" t="s">
        <v>2149</v>
      </c>
      <c r="B2113" s="10" t="s">
        <v>4484</v>
      </c>
      <c r="C2113" s="8" t="s">
        <v>6538</v>
      </c>
      <c r="D2113" s="8" t="s">
        <v>7041</v>
      </c>
      <c r="E2113" s="8" t="s">
        <v>7741</v>
      </c>
    </row>
    <row r="2114" spans="1:5" ht="15" customHeight="1" x14ac:dyDescent="0.3">
      <c r="A2114" s="10" t="s">
        <v>2150</v>
      </c>
      <c r="B2114" s="10" t="s">
        <v>4485</v>
      </c>
      <c r="C2114" s="8" t="s">
        <v>6539</v>
      </c>
      <c r="D2114" s="8" t="s">
        <v>7216</v>
      </c>
      <c r="E2114" s="8" t="s">
        <v>7739</v>
      </c>
    </row>
    <row r="2115" spans="1:5" ht="15" customHeight="1" x14ac:dyDescent="0.3">
      <c r="A2115" s="10" t="s">
        <v>2151</v>
      </c>
      <c r="B2115" s="10" t="s">
        <v>4486</v>
      </c>
      <c r="C2115" s="8" t="s">
        <v>6540</v>
      </c>
      <c r="D2115" s="8" t="s">
        <v>6891</v>
      </c>
      <c r="E2115" s="8" t="s">
        <v>7739</v>
      </c>
    </row>
    <row r="2116" spans="1:5" ht="15" customHeight="1" x14ac:dyDescent="0.3">
      <c r="A2116" s="10" t="s">
        <v>2152</v>
      </c>
      <c r="B2116" s="10" t="s">
        <v>4487</v>
      </c>
      <c r="C2116" s="8" t="s">
        <v>6541</v>
      </c>
      <c r="D2116" s="8" t="s">
        <v>6903</v>
      </c>
      <c r="E2116" s="8" t="s">
        <v>7758</v>
      </c>
    </row>
    <row r="2117" spans="1:5" ht="15" customHeight="1" x14ac:dyDescent="0.3">
      <c r="A2117" s="10" t="s">
        <v>2153</v>
      </c>
      <c r="B2117" s="10" t="s">
        <v>4488</v>
      </c>
      <c r="C2117" s="8" t="s">
        <v>6542</v>
      </c>
      <c r="D2117" s="8" t="s">
        <v>7686</v>
      </c>
      <c r="E2117" s="8" t="s">
        <v>7770</v>
      </c>
    </row>
    <row r="2118" spans="1:5" ht="15" customHeight="1" x14ac:dyDescent="0.3">
      <c r="A2118" s="10" t="s">
        <v>2154</v>
      </c>
      <c r="B2118" s="10" t="s">
        <v>4489</v>
      </c>
      <c r="C2118" s="8" t="s">
        <v>6543</v>
      </c>
      <c r="D2118" s="8" t="s">
        <v>7687</v>
      </c>
      <c r="E2118" s="8" t="s">
        <v>7739</v>
      </c>
    </row>
    <row r="2119" spans="1:5" ht="15" customHeight="1" x14ac:dyDescent="0.3">
      <c r="A2119" s="10" t="s">
        <v>2155</v>
      </c>
      <c r="B2119" s="10" t="s">
        <v>4490</v>
      </c>
      <c r="C2119" s="8" t="s">
        <v>6544</v>
      </c>
      <c r="D2119" s="8" t="s">
        <v>7688</v>
      </c>
      <c r="E2119" s="8" t="s">
        <v>7827</v>
      </c>
    </row>
    <row r="2120" spans="1:5" ht="15" customHeight="1" x14ac:dyDescent="0.3">
      <c r="A2120" s="10" t="s">
        <v>2156</v>
      </c>
      <c r="B2120" s="10" t="s">
        <v>4491</v>
      </c>
      <c r="C2120" s="8" t="s">
        <v>6545</v>
      </c>
      <c r="D2120" s="8" t="s">
        <v>6713</v>
      </c>
      <c r="E2120" s="8" t="s">
        <v>7739</v>
      </c>
    </row>
    <row r="2121" spans="1:5" ht="15" customHeight="1" x14ac:dyDescent="0.3">
      <c r="A2121" s="10" t="s">
        <v>2157</v>
      </c>
      <c r="B2121" s="10" t="s">
        <v>4492</v>
      </c>
      <c r="C2121" s="8" t="s">
        <v>6546</v>
      </c>
      <c r="D2121" s="8" t="s">
        <v>7052</v>
      </c>
      <c r="E2121" s="8" t="s">
        <v>7739</v>
      </c>
    </row>
    <row r="2122" spans="1:5" ht="15" customHeight="1" x14ac:dyDescent="0.3">
      <c r="A2122" s="10" t="s">
        <v>2158</v>
      </c>
      <c r="B2122" s="10" t="s">
        <v>4493</v>
      </c>
      <c r="C2122" s="8" t="s">
        <v>6547</v>
      </c>
      <c r="D2122" s="8" t="s">
        <v>6863</v>
      </c>
      <c r="E2122" s="8" t="s">
        <v>7769</v>
      </c>
    </row>
    <row r="2123" spans="1:5" ht="15" customHeight="1" x14ac:dyDescent="0.3">
      <c r="A2123" s="10" t="s">
        <v>2159</v>
      </c>
      <c r="B2123" s="10" t="s">
        <v>4494</v>
      </c>
      <c r="C2123" s="8" t="s">
        <v>6548</v>
      </c>
      <c r="D2123" s="8" t="s">
        <v>7063</v>
      </c>
      <c r="E2123" s="8" t="s">
        <v>7741</v>
      </c>
    </row>
    <row r="2124" spans="1:5" ht="15" customHeight="1" x14ac:dyDescent="0.3">
      <c r="A2124" s="10" t="s">
        <v>2160</v>
      </c>
      <c r="B2124" s="10" t="s">
        <v>4495</v>
      </c>
      <c r="C2124" s="8" t="s">
        <v>6549</v>
      </c>
      <c r="D2124" s="8" t="s">
        <v>7066</v>
      </c>
      <c r="E2124" s="8" t="s">
        <v>7750</v>
      </c>
    </row>
    <row r="2125" spans="1:5" ht="15" customHeight="1" x14ac:dyDescent="0.3">
      <c r="A2125" s="10" t="s">
        <v>2161</v>
      </c>
      <c r="B2125" s="10" t="s">
        <v>4496</v>
      </c>
      <c r="C2125" s="8" t="s">
        <v>5406</v>
      </c>
      <c r="D2125" s="8" t="s">
        <v>7689</v>
      </c>
      <c r="E2125" s="8" t="s">
        <v>7745</v>
      </c>
    </row>
    <row r="2126" spans="1:5" ht="15" customHeight="1" x14ac:dyDescent="0.3">
      <c r="A2126" s="10" t="s">
        <v>2162</v>
      </c>
      <c r="B2126" s="10" t="s">
        <v>4497</v>
      </c>
      <c r="C2126" s="8" t="s">
        <v>6550</v>
      </c>
      <c r="D2126" s="8" t="s">
        <v>7690</v>
      </c>
      <c r="E2126" s="8" t="s">
        <v>7739</v>
      </c>
    </row>
    <row r="2127" spans="1:5" ht="15" customHeight="1" x14ac:dyDescent="0.3">
      <c r="A2127" s="10" t="s">
        <v>2163</v>
      </c>
      <c r="B2127" s="10" t="s">
        <v>4498</v>
      </c>
      <c r="C2127" s="8" t="s">
        <v>6551</v>
      </c>
      <c r="D2127" s="8" t="s">
        <v>6728</v>
      </c>
      <c r="E2127" s="8" t="s">
        <v>7752</v>
      </c>
    </row>
    <row r="2128" spans="1:5" ht="15" customHeight="1" x14ac:dyDescent="0.3">
      <c r="A2128" s="10" t="s">
        <v>2164</v>
      </c>
      <c r="B2128" s="10" t="s">
        <v>4499</v>
      </c>
      <c r="C2128" s="8" t="s">
        <v>6552</v>
      </c>
      <c r="D2128" s="8" t="s">
        <v>7691</v>
      </c>
      <c r="E2128" s="8" t="s">
        <v>7746</v>
      </c>
    </row>
    <row r="2129" spans="1:5" ht="15" customHeight="1" x14ac:dyDescent="0.3">
      <c r="A2129" s="10" t="s">
        <v>2165</v>
      </c>
      <c r="B2129" s="10" t="s">
        <v>4500</v>
      </c>
      <c r="C2129" s="8" t="s">
        <v>6553</v>
      </c>
      <c r="D2129" s="8" t="s">
        <v>7083</v>
      </c>
      <c r="E2129" s="8" t="s">
        <v>7739</v>
      </c>
    </row>
    <row r="2130" spans="1:5" ht="15" customHeight="1" x14ac:dyDescent="0.3">
      <c r="A2130" s="10" t="s">
        <v>2166</v>
      </c>
      <c r="B2130" s="10" t="s">
        <v>4501</v>
      </c>
      <c r="C2130" s="8" t="s">
        <v>6554</v>
      </c>
      <c r="D2130" s="8" t="s">
        <v>7492</v>
      </c>
      <c r="E2130" s="8" t="s">
        <v>7760</v>
      </c>
    </row>
    <row r="2131" spans="1:5" ht="15" customHeight="1" x14ac:dyDescent="0.3">
      <c r="A2131" s="10" t="s">
        <v>2167</v>
      </c>
      <c r="B2131" s="10" t="s">
        <v>4502</v>
      </c>
      <c r="C2131" s="8" t="s">
        <v>5466</v>
      </c>
      <c r="D2131" s="8" t="s">
        <v>7505</v>
      </c>
      <c r="E2131" s="8" t="s">
        <v>7739</v>
      </c>
    </row>
    <row r="2132" spans="1:5" ht="15" customHeight="1" x14ac:dyDescent="0.3">
      <c r="A2132" s="10" t="s">
        <v>2168</v>
      </c>
      <c r="B2132" s="10" t="s">
        <v>4503</v>
      </c>
      <c r="C2132" s="8" t="s">
        <v>4747</v>
      </c>
      <c r="D2132" s="8" t="s">
        <v>7692</v>
      </c>
      <c r="E2132" s="8" t="s">
        <v>7739</v>
      </c>
    </row>
    <row r="2133" spans="1:5" ht="15" customHeight="1" x14ac:dyDescent="0.3">
      <c r="A2133" s="10" t="s">
        <v>2169</v>
      </c>
      <c r="B2133" s="10" t="s">
        <v>4504</v>
      </c>
      <c r="C2133" s="8" t="s">
        <v>6555</v>
      </c>
      <c r="D2133" s="8" t="s">
        <v>6950</v>
      </c>
      <c r="E2133" s="8" t="s">
        <v>7767</v>
      </c>
    </row>
    <row r="2134" spans="1:5" ht="15" customHeight="1" x14ac:dyDescent="0.3">
      <c r="A2134" s="10" t="s">
        <v>2170</v>
      </c>
      <c r="B2134" s="10" t="s">
        <v>4505</v>
      </c>
      <c r="C2134" s="8" t="s">
        <v>6556</v>
      </c>
      <c r="D2134" s="8" t="s">
        <v>6903</v>
      </c>
      <c r="E2134" s="8" t="s">
        <v>7753</v>
      </c>
    </row>
    <row r="2135" spans="1:5" ht="15" customHeight="1" x14ac:dyDescent="0.3">
      <c r="A2135" s="10" t="s">
        <v>2171</v>
      </c>
      <c r="B2135" s="10" t="s">
        <v>4506</v>
      </c>
      <c r="C2135" s="8" t="s">
        <v>6557</v>
      </c>
      <c r="D2135" s="8" t="s">
        <v>6908</v>
      </c>
      <c r="E2135" s="8" t="s">
        <v>7739</v>
      </c>
    </row>
    <row r="2136" spans="1:5" ht="15" customHeight="1" x14ac:dyDescent="0.3">
      <c r="A2136" s="10" t="s">
        <v>2172</v>
      </c>
      <c r="B2136" s="10" t="s">
        <v>4507</v>
      </c>
      <c r="C2136" s="8" t="s">
        <v>6558</v>
      </c>
      <c r="D2136" s="8" t="s">
        <v>7693</v>
      </c>
      <c r="E2136" s="8" t="s">
        <v>7739</v>
      </c>
    </row>
    <row r="2137" spans="1:5" ht="15" customHeight="1" x14ac:dyDescent="0.3">
      <c r="A2137" s="10" t="s">
        <v>2173</v>
      </c>
      <c r="B2137" s="10" t="s">
        <v>4508</v>
      </c>
      <c r="C2137" s="8" t="s">
        <v>6463</v>
      </c>
      <c r="D2137" s="8" t="s">
        <v>7694</v>
      </c>
      <c r="E2137" s="8" t="s">
        <v>7739</v>
      </c>
    </row>
    <row r="2138" spans="1:5" ht="15" customHeight="1" x14ac:dyDescent="0.3">
      <c r="A2138" s="10" t="s">
        <v>2174</v>
      </c>
      <c r="B2138" s="10" t="s">
        <v>4509</v>
      </c>
      <c r="C2138" s="8" t="s">
        <v>6131</v>
      </c>
      <c r="D2138" s="8" t="s">
        <v>6812</v>
      </c>
      <c r="E2138" s="8" t="s">
        <v>7759</v>
      </c>
    </row>
    <row r="2139" spans="1:5" ht="15" customHeight="1" x14ac:dyDescent="0.3">
      <c r="A2139" s="10" t="s">
        <v>2175</v>
      </c>
      <c r="B2139" s="10" t="s">
        <v>4510</v>
      </c>
      <c r="C2139" s="8" t="s">
        <v>6559</v>
      </c>
      <c r="D2139" s="8" t="s">
        <v>7168</v>
      </c>
      <c r="E2139" s="8" t="s">
        <v>7739</v>
      </c>
    </row>
    <row r="2140" spans="1:5" ht="15" customHeight="1" x14ac:dyDescent="0.3">
      <c r="A2140" s="10" t="s">
        <v>2176</v>
      </c>
      <c r="B2140" s="10" t="s">
        <v>4511</v>
      </c>
      <c r="C2140" s="8" t="s">
        <v>6560</v>
      </c>
      <c r="D2140" s="8" t="s">
        <v>7507</v>
      </c>
      <c r="E2140" s="8" t="s">
        <v>7739</v>
      </c>
    </row>
    <row r="2141" spans="1:5" ht="15" customHeight="1" x14ac:dyDescent="0.3">
      <c r="A2141" s="10" t="s">
        <v>2177</v>
      </c>
      <c r="B2141" s="10" t="s">
        <v>4512</v>
      </c>
      <c r="C2141" s="8" t="s">
        <v>6561</v>
      </c>
      <c r="D2141" s="8" t="s">
        <v>6754</v>
      </c>
      <c r="E2141" s="8" t="s">
        <v>7739</v>
      </c>
    </row>
    <row r="2142" spans="1:5" ht="15" customHeight="1" x14ac:dyDescent="0.3">
      <c r="A2142" s="10" t="s">
        <v>2178</v>
      </c>
      <c r="B2142" s="10" t="s">
        <v>4513</v>
      </c>
      <c r="C2142" s="8" t="s">
        <v>6562</v>
      </c>
      <c r="D2142" s="8" t="s">
        <v>6728</v>
      </c>
      <c r="E2142" s="8" t="s">
        <v>7739</v>
      </c>
    </row>
    <row r="2143" spans="1:5" ht="15" customHeight="1" x14ac:dyDescent="0.3">
      <c r="A2143" s="10" t="s">
        <v>2179</v>
      </c>
      <c r="B2143" s="10" t="s">
        <v>4514</v>
      </c>
      <c r="C2143" s="8" t="s">
        <v>6563</v>
      </c>
      <c r="D2143" s="8" t="s">
        <v>7695</v>
      </c>
      <c r="E2143" s="8" t="s">
        <v>7739</v>
      </c>
    </row>
    <row r="2144" spans="1:5" ht="15" customHeight="1" x14ac:dyDescent="0.3">
      <c r="A2144" s="10" t="s">
        <v>2180</v>
      </c>
      <c r="B2144" s="10" t="s">
        <v>4515</v>
      </c>
      <c r="C2144" s="8" t="s">
        <v>6564</v>
      </c>
      <c r="D2144" s="8" t="s">
        <v>7696</v>
      </c>
      <c r="E2144" s="8" t="s">
        <v>7739</v>
      </c>
    </row>
    <row r="2145" spans="1:5" ht="15" customHeight="1" x14ac:dyDescent="0.3">
      <c r="A2145" s="10" t="s">
        <v>2181</v>
      </c>
      <c r="B2145" s="10" t="s">
        <v>4516</v>
      </c>
      <c r="C2145" s="8" t="s">
        <v>6565</v>
      </c>
      <c r="D2145" s="8" t="s">
        <v>7697</v>
      </c>
      <c r="E2145" s="8" t="s">
        <v>7739</v>
      </c>
    </row>
    <row r="2146" spans="1:5" ht="15" customHeight="1" x14ac:dyDescent="0.3">
      <c r="A2146" s="10" t="s">
        <v>2182</v>
      </c>
      <c r="B2146" s="10" t="s">
        <v>4517</v>
      </c>
      <c r="C2146" s="8" t="s">
        <v>6566</v>
      </c>
      <c r="D2146" s="8" t="s">
        <v>6717</v>
      </c>
      <c r="E2146" s="8" t="s">
        <v>7742</v>
      </c>
    </row>
    <row r="2147" spans="1:5" ht="15" customHeight="1" x14ac:dyDescent="0.3">
      <c r="A2147" s="10" t="s">
        <v>2183</v>
      </c>
      <c r="B2147" s="10" t="s">
        <v>4518</v>
      </c>
      <c r="C2147" s="8" t="s">
        <v>6567</v>
      </c>
      <c r="D2147" s="8" t="s">
        <v>6718</v>
      </c>
      <c r="E2147" s="8" t="s">
        <v>7741</v>
      </c>
    </row>
    <row r="2148" spans="1:5" ht="15" customHeight="1" x14ac:dyDescent="0.3">
      <c r="A2148" s="10" t="s">
        <v>2184</v>
      </c>
      <c r="B2148" s="10" t="s">
        <v>4519</v>
      </c>
      <c r="C2148" s="8" t="s">
        <v>6568</v>
      </c>
      <c r="D2148" s="8" t="s">
        <v>7290</v>
      </c>
      <c r="E2148" s="8" t="s">
        <v>7828</v>
      </c>
    </row>
    <row r="2149" spans="1:5" ht="15" customHeight="1" x14ac:dyDescent="0.3">
      <c r="A2149" s="10" t="s">
        <v>2185</v>
      </c>
      <c r="B2149" s="10" t="s">
        <v>4520</v>
      </c>
      <c r="C2149" s="8" t="s">
        <v>6569</v>
      </c>
      <c r="D2149" s="8" t="s">
        <v>6839</v>
      </c>
      <c r="E2149" s="8" t="s">
        <v>7767</v>
      </c>
    </row>
    <row r="2150" spans="1:5" ht="15" customHeight="1" x14ac:dyDescent="0.3">
      <c r="A2150" s="10" t="s">
        <v>2186</v>
      </c>
      <c r="B2150" s="10" t="s">
        <v>4521</v>
      </c>
      <c r="C2150" s="8" t="s">
        <v>6570</v>
      </c>
      <c r="D2150" s="8" t="s">
        <v>6737</v>
      </c>
      <c r="E2150" s="8" t="s">
        <v>7739</v>
      </c>
    </row>
    <row r="2151" spans="1:5" ht="15" customHeight="1" x14ac:dyDescent="0.3">
      <c r="A2151" s="10" t="s">
        <v>2187</v>
      </c>
      <c r="B2151" s="10" t="s">
        <v>4522</v>
      </c>
      <c r="C2151" s="8" t="s">
        <v>5993</v>
      </c>
      <c r="D2151" s="8" t="s">
        <v>6985</v>
      </c>
      <c r="E2151" s="8" t="s">
        <v>7750</v>
      </c>
    </row>
    <row r="2152" spans="1:5" ht="15" customHeight="1" x14ac:dyDescent="0.3">
      <c r="A2152" s="10" t="s">
        <v>2188</v>
      </c>
      <c r="B2152" s="10" t="s">
        <v>4523</v>
      </c>
      <c r="C2152" s="8" t="s">
        <v>6571</v>
      </c>
      <c r="D2152" s="8" t="s">
        <v>6720</v>
      </c>
      <c r="E2152" s="8" t="s">
        <v>7745</v>
      </c>
    </row>
    <row r="2153" spans="1:5" ht="15" customHeight="1" x14ac:dyDescent="0.3">
      <c r="A2153" s="10" t="s">
        <v>2189</v>
      </c>
      <c r="B2153" s="10" t="s">
        <v>4524</v>
      </c>
      <c r="C2153" s="8" t="s">
        <v>6572</v>
      </c>
      <c r="D2153" s="8" t="s">
        <v>7698</v>
      </c>
      <c r="E2153" s="8" t="s">
        <v>7778</v>
      </c>
    </row>
    <row r="2154" spans="1:5" ht="15" customHeight="1" x14ac:dyDescent="0.3">
      <c r="A2154" s="10" t="s">
        <v>2190</v>
      </c>
      <c r="B2154" s="10" t="s">
        <v>4525</v>
      </c>
      <c r="C2154" s="8" t="s">
        <v>6573</v>
      </c>
      <c r="D2154" s="8" t="s">
        <v>7699</v>
      </c>
      <c r="E2154" s="8" t="s">
        <v>7739</v>
      </c>
    </row>
    <row r="2155" spans="1:5" ht="15" customHeight="1" x14ac:dyDescent="0.3">
      <c r="A2155" s="10" t="s">
        <v>2191</v>
      </c>
      <c r="B2155" s="10" t="s">
        <v>4526</v>
      </c>
      <c r="C2155" s="8" t="s">
        <v>6574</v>
      </c>
      <c r="D2155" s="8" t="s">
        <v>6979</v>
      </c>
      <c r="E2155" s="8" t="s">
        <v>7762</v>
      </c>
    </row>
    <row r="2156" spans="1:5" ht="15" customHeight="1" x14ac:dyDescent="0.3">
      <c r="A2156" s="10" t="s">
        <v>2192</v>
      </c>
      <c r="B2156" s="10" t="s">
        <v>4527</v>
      </c>
      <c r="C2156" s="8" t="s">
        <v>6546</v>
      </c>
      <c r="D2156" s="8" t="s">
        <v>6797</v>
      </c>
      <c r="E2156" s="8" t="s">
        <v>7749</v>
      </c>
    </row>
    <row r="2157" spans="1:5" ht="15" customHeight="1" x14ac:dyDescent="0.3">
      <c r="A2157" s="10" t="s">
        <v>2193</v>
      </c>
      <c r="B2157" s="10" t="s">
        <v>4528</v>
      </c>
      <c r="C2157" s="8" t="s">
        <v>6575</v>
      </c>
      <c r="D2157" s="8" t="s">
        <v>7609</v>
      </c>
      <c r="E2157" s="8" t="s">
        <v>7739</v>
      </c>
    </row>
    <row r="2158" spans="1:5" ht="15" customHeight="1" x14ac:dyDescent="0.3">
      <c r="A2158" s="10" t="s">
        <v>2194</v>
      </c>
      <c r="B2158" s="10" t="s">
        <v>4529</v>
      </c>
      <c r="C2158" s="8" t="s">
        <v>6576</v>
      </c>
      <c r="D2158" s="8" t="s">
        <v>6719</v>
      </c>
      <c r="E2158" s="8" t="s">
        <v>7739</v>
      </c>
    </row>
    <row r="2159" spans="1:5" ht="15" customHeight="1" x14ac:dyDescent="0.3">
      <c r="A2159" s="10" t="s">
        <v>2195</v>
      </c>
      <c r="B2159" s="10" t="s">
        <v>4530</v>
      </c>
      <c r="C2159" s="8" t="s">
        <v>6577</v>
      </c>
      <c r="D2159" s="8" t="s">
        <v>7700</v>
      </c>
      <c r="E2159" s="8" t="s">
        <v>7752</v>
      </c>
    </row>
    <row r="2160" spans="1:5" ht="15" customHeight="1" x14ac:dyDescent="0.3">
      <c r="A2160" s="10" t="s">
        <v>2196</v>
      </c>
      <c r="B2160" s="10" t="s">
        <v>4531</v>
      </c>
      <c r="C2160" s="8" t="s">
        <v>6578</v>
      </c>
      <c r="D2160" s="8" t="s">
        <v>7429</v>
      </c>
      <c r="E2160" s="8" t="s">
        <v>7739</v>
      </c>
    </row>
    <row r="2161" spans="1:5" ht="15" customHeight="1" x14ac:dyDescent="0.3">
      <c r="A2161" s="10" t="s">
        <v>2197</v>
      </c>
      <c r="B2161" s="10" t="s">
        <v>4532</v>
      </c>
      <c r="C2161" s="8" t="s">
        <v>6579</v>
      </c>
      <c r="D2161" s="8" t="s">
        <v>6790</v>
      </c>
      <c r="E2161" s="8" t="s">
        <v>7741</v>
      </c>
    </row>
    <row r="2162" spans="1:5" ht="15" customHeight="1" x14ac:dyDescent="0.3">
      <c r="A2162" s="10" t="s">
        <v>2198</v>
      </c>
      <c r="B2162" s="10" t="s">
        <v>4533</v>
      </c>
      <c r="C2162" s="8" t="s">
        <v>6580</v>
      </c>
      <c r="D2162" s="8" t="s">
        <v>6862</v>
      </c>
      <c r="E2162" s="8" t="s">
        <v>7752</v>
      </c>
    </row>
    <row r="2163" spans="1:5" ht="15" customHeight="1" x14ac:dyDescent="0.3">
      <c r="A2163" s="10" t="s">
        <v>2199</v>
      </c>
      <c r="B2163" s="10" t="s">
        <v>4534</v>
      </c>
      <c r="C2163" s="8" t="s">
        <v>6581</v>
      </c>
      <c r="D2163" s="8" t="s">
        <v>6862</v>
      </c>
      <c r="E2163" s="8" t="s">
        <v>7739</v>
      </c>
    </row>
    <row r="2164" spans="1:5" ht="15" customHeight="1" x14ac:dyDescent="0.3">
      <c r="A2164" s="10" t="s">
        <v>2200</v>
      </c>
      <c r="B2164" s="10" t="s">
        <v>4535</v>
      </c>
      <c r="C2164" s="8" t="s">
        <v>6582</v>
      </c>
      <c r="D2164" s="8" t="s">
        <v>7701</v>
      </c>
      <c r="E2164" s="8" t="s">
        <v>7778</v>
      </c>
    </row>
    <row r="2165" spans="1:5" ht="15" customHeight="1" x14ac:dyDescent="0.3">
      <c r="A2165" s="10" t="s">
        <v>2201</v>
      </c>
      <c r="B2165" s="10" t="s">
        <v>4536</v>
      </c>
      <c r="C2165" s="8" t="s">
        <v>4787</v>
      </c>
      <c r="D2165" s="8" t="s">
        <v>7702</v>
      </c>
      <c r="E2165" s="8" t="s">
        <v>7750</v>
      </c>
    </row>
    <row r="2166" spans="1:5" ht="15" customHeight="1" x14ac:dyDescent="0.3">
      <c r="A2166" s="10" t="s">
        <v>2202</v>
      </c>
      <c r="B2166" s="10" t="s">
        <v>4537</v>
      </c>
      <c r="C2166" s="8" t="s">
        <v>6583</v>
      </c>
      <c r="D2166" s="8" t="s">
        <v>6808</v>
      </c>
      <c r="E2166" s="8" t="s">
        <v>7739</v>
      </c>
    </row>
    <row r="2167" spans="1:5" ht="15" customHeight="1" x14ac:dyDescent="0.3">
      <c r="A2167" s="10" t="s">
        <v>2203</v>
      </c>
      <c r="B2167" s="10" t="s">
        <v>4538</v>
      </c>
      <c r="C2167" s="8" t="s">
        <v>6584</v>
      </c>
      <c r="D2167" s="8" t="s">
        <v>6874</v>
      </c>
      <c r="E2167" s="8" t="s">
        <v>7774</v>
      </c>
    </row>
    <row r="2168" spans="1:5" ht="15" customHeight="1" x14ac:dyDescent="0.3">
      <c r="A2168" s="10" t="s">
        <v>2204</v>
      </c>
      <c r="B2168" s="10" t="s">
        <v>4539</v>
      </c>
      <c r="C2168" s="8" t="s">
        <v>6585</v>
      </c>
      <c r="D2168" s="8" t="s">
        <v>7703</v>
      </c>
      <c r="E2168" s="8" t="s">
        <v>7739</v>
      </c>
    </row>
    <row r="2169" spans="1:5" ht="15" customHeight="1" x14ac:dyDescent="0.3">
      <c r="A2169" s="10" t="s">
        <v>2205</v>
      </c>
      <c r="B2169" s="10" t="s">
        <v>4540</v>
      </c>
      <c r="C2169" s="8" t="s">
        <v>6586</v>
      </c>
      <c r="D2169" s="8" t="s">
        <v>7085</v>
      </c>
      <c r="E2169" s="8" t="s">
        <v>7739</v>
      </c>
    </row>
    <row r="2170" spans="1:5" ht="15" customHeight="1" x14ac:dyDescent="0.3">
      <c r="A2170" s="10" t="s">
        <v>2206</v>
      </c>
      <c r="B2170" s="10" t="s">
        <v>4541</v>
      </c>
      <c r="C2170" s="8" t="s">
        <v>6587</v>
      </c>
      <c r="D2170" s="8" t="s">
        <v>7704</v>
      </c>
      <c r="E2170" s="8" t="s">
        <v>7739</v>
      </c>
    </row>
    <row r="2171" spans="1:5" ht="15" customHeight="1" x14ac:dyDescent="0.3">
      <c r="A2171" s="10" t="s">
        <v>2207</v>
      </c>
      <c r="B2171" s="10" t="s">
        <v>4542</v>
      </c>
      <c r="C2171" s="8" t="s">
        <v>6588</v>
      </c>
      <c r="D2171" s="8" t="s">
        <v>6735</v>
      </c>
      <c r="E2171" s="8" t="s">
        <v>7739</v>
      </c>
    </row>
    <row r="2172" spans="1:5" ht="15" customHeight="1" x14ac:dyDescent="0.3">
      <c r="A2172" s="10" t="s">
        <v>2208</v>
      </c>
      <c r="B2172" s="10" t="s">
        <v>4543</v>
      </c>
      <c r="C2172" s="8" t="s">
        <v>6589</v>
      </c>
      <c r="D2172" s="8" t="s">
        <v>6891</v>
      </c>
      <c r="E2172" s="8" t="s">
        <v>7753</v>
      </c>
    </row>
    <row r="2173" spans="1:5" ht="15" customHeight="1" x14ac:dyDescent="0.3">
      <c r="A2173" s="10" t="s">
        <v>2209</v>
      </c>
      <c r="B2173" s="10" t="s">
        <v>4544</v>
      </c>
      <c r="C2173" s="8" t="s">
        <v>6198</v>
      </c>
      <c r="D2173" s="8" t="s">
        <v>6839</v>
      </c>
      <c r="E2173" s="8" t="s">
        <v>7739</v>
      </c>
    </row>
    <row r="2174" spans="1:5" ht="15" customHeight="1" x14ac:dyDescent="0.3">
      <c r="A2174" s="10" t="s">
        <v>2210</v>
      </c>
      <c r="B2174" s="10" t="s">
        <v>4545</v>
      </c>
      <c r="C2174" s="8" t="s">
        <v>6590</v>
      </c>
      <c r="D2174" s="8" t="s">
        <v>6845</v>
      </c>
      <c r="E2174" s="8" t="s">
        <v>7772</v>
      </c>
    </row>
    <row r="2175" spans="1:5" ht="15" customHeight="1" x14ac:dyDescent="0.3">
      <c r="A2175" s="10" t="s">
        <v>2211</v>
      </c>
      <c r="B2175" s="10" t="s">
        <v>4546</v>
      </c>
      <c r="C2175" s="8" t="s">
        <v>5741</v>
      </c>
      <c r="D2175" s="8" t="s">
        <v>6998</v>
      </c>
      <c r="E2175" s="8" t="s">
        <v>7754</v>
      </c>
    </row>
    <row r="2176" spans="1:5" ht="15" customHeight="1" x14ac:dyDescent="0.3">
      <c r="A2176" s="10" t="s">
        <v>2212</v>
      </c>
      <c r="B2176" s="10" t="s">
        <v>4547</v>
      </c>
      <c r="C2176" s="8" t="s">
        <v>6591</v>
      </c>
      <c r="D2176" s="8" t="s">
        <v>7705</v>
      </c>
      <c r="E2176" s="8" t="s">
        <v>7777</v>
      </c>
    </row>
    <row r="2177" spans="1:5" ht="15" customHeight="1" x14ac:dyDescent="0.3">
      <c r="A2177" s="10" t="s">
        <v>2213</v>
      </c>
      <c r="B2177" s="10" t="s">
        <v>4548</v>
      </c>
      <c r="C2177" s="8" t="s">
        <v>4930</v>
      </c>
      <c r="D2177" s="8" t="s">
        <v>7706</v>
      </c>
      <c r="E2177" s="8" t="s">
        <v>7745</v>
      </c>
    </row>
    <row r="2178" spans="1:5" ht="15" customHeight="1" x14ac:dyDescent="0.3">
      <c r="A2178" s="10" t="s">
        <v>2214</v>
      </c>
      <c r="B2178" s="10" t="s">
        <v>4549</v>
      </c>
      <c r="C2178" s="8" t="s">
        <v>4922</v>
      </c>
      <c r="D2178" s="8" t="s">
        <v>6885</v>
      </c>
      <c r="E2178" s="8" t="s">
        <v>7750</v>
      </c>
    </row>
    <row r="2179" spans="1:5" ht="15" customHeight="1" x14ac:dyDescent="0.3">
      <c r="A2179" s="10" t="s">
        <v>2215</v>
      </c>
      <c r="B2179" s="10" t="s">
        <v>4550</v>
      </c>
      <c r="C2179" s="8" t="s">
        <v>5337</v>
      </c>
      <c r="D2179" s="8" t="s">
        <v>6964</v>
      </c>
      <c r="E2179" s="8" t="s">
        <v>7739</v>
      </c>
    </row>
    <row r="2180" spans="1:5" ht="15" customHeight="1" x14ac:dyDescent="0.3">
      <c r="A2180" s="10" t="s">
        <v>2216</v>
      </c>
      <c r="B2180" s="10" t="s">
        <v>4551</v>
      </c>
      <c r="C2180" s="8" t="s">
        <v>6592</v>
      </c>
      <c r="D2180" s="8" t="s">
        <v>7029</v>
      </c>
      <c r="E2180" s="8" t="s">
        <v>7745</v>
      </c>
    </row>
    <row r="2181" spans="1:5" ht="15" customHeight="1" x14ac:dyDescent="0.3">
      <c r="A2181" s="10" t="s">
        <v>2217</v>
      </c>
      <c r="B2181" s="10" t="s">
        <v>4552</v>
      </c>
      <c r="C2181" s="8" t="s">
        <v>5775</v>
      </c>
      <c r="D2181" s="8" t="s">
        <v>6949</v>
      </c>
      <c r="E2181" s="8" t="s">
        <v>7739</v>
      </c>
    </row>
    <row r="2182" spans="1:5" ht="15" customHeight="1" x14ac:dyDescent="0.3">
      <c r="A2182" s="10" t="s">
        <v>2218</v>
      </c>
      <c r="B2182" s="10" t="s">
        <v>4553</v>
      </c>
      <c r="C2182" s="8" t="s">
        <v>6593</v>
      </c>
      <c r="D2182" s="8" t="s">
        <v>7707</v>
      </c>
      <c r="E2182" s="8" t="s">
        <v>7739</v>
      </c>
    </row>
    <row r="2183" spans="1:5" ht="15" customHeight="1" x14ac:dyDescent="0.3">
      <c r="A2183" s="10" t="s">
        <v>2219</v>
      </c>
      <c r="B2183" s="10" t="s">
        <v>4554</v>
      </c>
      <c r="C2183" s="8" t="s">
        <v>6594</v>
      </c>
      <c r="D2183" s="8" t="s">
        <v>6962</v>
      </c>
      <c r="E2183" s="8" t="s">
        <v>7739</v>
      </c>
    </row>
    <row r="2184" spans="1:5" ht="15" customHeight="1" x14ac:dyDescent="0.3">
      <c r="A2184" s="10" t="s">
        <v>2220</v>
      </c>
      <c r="B2184" s="10" t="s">
        <v>4555</v>
      </c>
      <c r="C2184" s="8" t="s">
        <v>5081</v>
      </c>
      <c r="D2184" s="8" t="s">
        <v>6824</v>
      </c>
      <c r="E2184" s="8" t="s">
        <v>7766</v>
      </c>
    </row>
    <row r="2185" spans="1:5" ht="15" customHeight="1" x14ac:dyDescent="0.3">
      <c r="A2185" s="10" t="s">
        <v>2221</v>
      </c>
      <c r="B2185" s="10" t="s">
        <v>4556</v>
      </c>
      <c r="C2185" s="8" t="s">
        <v>6595</v>
      </c>
      <c r="D2185" s="8" t="s">
        <v>7708</v>
      </c>
      <c r="E2185" s="8" t="s">
        <v>7739</v>
      </c>
    </row>
    <row r="2186" spans="1:5" ht="15" customHeight="1" x14ac:dyDescent="0.3">
      <c r="A2186" s="10" t="s">
        <v>2222</v>
      </c>
      <c r="B2186" s="10" t="s">
        <v>4557</v>
      </c>
      <c r="C2186" s="8" t="s">
        <v>6596</v>
      </c>
      <c r="D2186" s="8" t="s">
        <v>6907</v>
      </c>
      <c r="E2186" s="8" t="s">
        <v>7739</v>
      </c>
    </row>
    <row r="2187" spans="1:5" ht="15" customHeight="1" x14ac:dyDescent="0.3">
      <c r="A2187" s="10" t="s">
        <v>2223</v>
      </c>
      <c r="B2187" s="10" t="s">
        <v>4558</v>
      </c>
      <c r="C2187" s="8" t="s">
        <v>5230</v>
      </c>
      <c r="D2187" s="8" t="s">
        <v>6888</v>
      </c>
      <c r="E2187" s="8" t="s">
        <v>7760</v>
      </c>
    </row>
    <row r="2188" spans="1:5" ht="15" customHeight="1" x14ac:dyDescent="0.3">
      <c r="A2188" s="10" t="s">
        <v>2224</v>
      </c>
      <c r="B2188" s="10" t="s">
        <v>4559</v>
      </c>
      <c r="C2188" s="8" t="s">
        <v>6597</v>
      </c>
      <c r="D2188" s="8" t="s">
        <v>6718</v>
      </c>
      <c r="E2188" s="8" t="s">
        <v>7739</v>
      </c>
    </row>
    <row r="2189" spans="1:5" ht="15" customHeight="1" x14ac:dyDescent="0.3">
      <c r="A2189" s="10" t="s">
        <v>2225</v>
      </c>
      <c r="B2189" s="10" t="s">
        <v>4560</v>
      </c>
      <c r="C2189" s="8" t="s">
        <v>6598</v>
      </c>
      <c r="D2189" s="8" t="s">
        <v>6785</v>
      </c>
      <c r="E2189" s="8" t="s">
        <v>7739</v>
      </c>
    </row>
    <row r="2190" spans="1:5" ht="15" customHeight="1" x14ac:dyDescent="0.3">
      <c r="A2190" s="10" t="s">
        <v>2226</v>
      </c>
      <c r="B2190" s="10" t="s">
        <v>4561</v>
      </c>
      <c r="C2190" s="8" t="s">
        <v>5929</v>
      </c>
      <c r="D2190" s="8" t="s">
        <v>6886</v>
      </c>
      <c r="E2190" s="8" t="s">
        <v>7760</v>
      </c>
    </row>
    <row r="2191" spans="1:5" ht="15" customHeight="1" x14ac:dyDescent="0.3">
      <c r="A2191" s="10" t="s">
        <v>2227</v>
      </c>
      <c r="B2191" s="10" t="s">
        <v>4562</v>
      </c>
      <c r="C2191" s="8" t="s">
        <v>6599</v>
      </c>
      <c r="D2191" s="8" t="s">
        <v>6917</v>
      </c>
      <c r="E2191" s="8" t="s">
        <v>7747</v>
      </c>
    </row>
    <row r="2192" spans="1:5" ht="15" customHeight="1" x14ac:dyDescent="0.3">
      <c r="A2192" s="10" t="s">
        <v>2228</v>
      </c>
      <c r="B2192" s="10" t="s">
        <v>4563</v>
      </c>
      <c r="C2192" s="8" t="s">
        <v>4920</v>
      </c>
      <c r="D2192" s="8" t="s">
        <v>7709</v>
      </c>
      <c r="E2192" s="8" t="s">
        <v>7752</v>
      </c>
    </row>
    <row r="2193" spans="1:5" ht="15" customHeight="1" x14ac:dyDescent="0.3">
      <c r="A2193" s="10" t="s">
        <v>2229</v>
      </c>
      <c r="B2193" s="10" t="s">
        <v>4564</v>
      </c>
      <c r="C2193" s="8" t="s">
        <v>6600</v>
      </c>
      <c r="D2193" s="8" t="s">
        <v>6731</v>
      </c>
      <c r="E2193" s="8" t="s">
        <v>7829</v>
      </c>
    </row>
    <row r="2194" spans="1:5" ht="15" customHeight="1" x14ac:dyDescent="0.3">
      <c r="A2194" s="10" t="s">
        <v>2230</v>
      </c>
      <c r="B2194" s="10" t="s">
        <v>4565</v>
      </c>
      <c r="C2194" s="8" t="s">
        <v>6256</v>
      </c>
      <c r="D2194" s="8" t="s">
        <v>6785</v>
      </c>
      <c r="E2194" s="8" t="s">
        <v>7750</v>
      </c>
    </row>
    <row r="2195" spans="1:5" ht="15" customHeight="1" x14ac:dyDescent="0.3">
      <c r="A2195" s="10" t="s">
        <v>2231</v>
      </c>
      <c r="B2195" s="10" t="s">
        <v>4566</v>
      </c>
      <c r="C2195" s="8" t="s">
        <v>5292</v>
      </c>
      <c r="D2195" s="8" t="s">
        <v>7710</v>
      </c>
      <c r="E2195" s="8" t="s">
        <v>7749</v>
      </c>
    </row>
    <row r="2196" spans="1:5" ht="15" customHeight="1" x14ac:dyDescent="0.3">
      <c r="A2196" s="10" t="s">
        <v>2232</v>
      </c>
      <c r="B2196" s="10" t="s">
        <v>4567</v>
      </c>
      <c r="C2196" s="8" t="s">
        <v>6601</v>
      </c>
      <c r="D2196" s="8" t="s">
        <v>7034</v>
      </c>
      <c r="E2196" s="8" t="s">
        <v>7762</v>
      </c>
    </row>
    <row r="2197" spans="1:5" ht="15" customHeight="1" x14ac:dyDescent="0.3">
      <c r="A2197" s="10" t="s">
        <v>2233</v>
      </c>
      <c r="B2197" s="10" t="s">
        <v>4568</v>
      </c>
      <c r="C2197" s="8" t="s">
        <v>5196</v>
      </c>
      <c r="D2197" s="8" t="s">
        <v>7000</v>
      </c>
      <c r="E2197" s="8" t="s">
        <v>7781</v>
      </c>
    </row>
    <row r="2198" spans="1:5" ht="15" customHeight="1" x14ac:dyDescent="0.3">
      <c r="A2198" s="10" t="s">
        <v>2234</v>
      </c>
      <c r="B2198" s="10" t="s">
        <v>4569</v>
      </c>
      <c r="C2198" s="8" t="s">
        <v>6602</v>
      </c>
      <c r="D2198" s="8" t="s">
        <v>6757</v>
      </c>
      <c r="E2198" s="8" t="s">
        <v>7788</v>
      </c>
    </row>
    <row r="2199" spans="1:5" ht="15" customHeight="1" x14ac:dyDescent="0.3">
      <c r="A2199" s="10" t="s">
        <v>2235</v>
      </c>
      <c r="B2199" s="10" t="s">
        <v>4570</v>
      </c>
      <c r="C2199" s="8" t="s">
        <v>6603</v>
      </c>
      <c r="D2199" s="8" t="s">
        <v>6746</v>
      </c>
      <c r="E2199" s="8" t="s">
        <v>7739</v>
      </c>
    </row>
    <row r="2200" spans="1:5" ht="15" customHeight="1" x14ac:dyDescent="0.3">
      <c r="A2200" s="10" t="s">
        <v>2236</v>
      </c>
      <c r="B2200" s="10" t="s">
        <v>4571</v>
      </c>
      <c r="C2200" s="8" t="s">
        <v>6604</v>
      </c>
      <c r="D2200" s="8" t="s">
        <v>6735</v>
      </c>
      <c r="E2200" s="8" t="s">
        <v>7765</v>
      </c>
    </row>
    <row r="2201" spans="1:5" ht="15" customHeight="1" x14ac:dyDescent="0.3">
      <c r="A2201" s="10" t="s">
        <v>2237</v>
      </c>
      <c r="B2201" s="10" t="s">
        <v>4572</v>
      </c>
      <c r="C2201" s="8" t="s">
        <v>6605</v>
      </c>
      <c r="D2201" s="8" t="s">
        <v>7711</v>
      </c>
      <c r="E2201" s="8" t="s">
        <v>7739</v>
      </c>
    </row>
    <row r="2202" spans="1:5" ht="15" customHeight="1" x14ac:dyDescent="0.3">
      <c r="A2202" s="10" t="s">
        <v>2238</v>
      </c>
      <c r="B2202" s="10" t="s">
        <v>4573</v>
      </c>
      <c r="C2202" s="8" t="s">
        <v>6606</v>
      </c>
      <c r="D2202" s="8" t="s">
        <v>6720</v>
      </c>
      <c r="E2202" s="8" t="s">
        <v>7754</v>
      </c>
    </row>
    <row r="2203" spans="1:5" ht="15" customHeight="1" x14ac:dyDescent="0.3">
      <c r="A2203" s="10" t="s">
        <v>2239</v>
      </c>
      <c r="B2203" s="10" t="s">
        <v>4574</v>
      </c>
      <c r="C2203" s="8" t="s">
        <v>6607</v>
      </c>
      <c r="D2203" s="8" t="s">
        <v>6860</v>
      </c>
      <c r="E2203" s="8" t="s">
        <v>7739</v>
      </c>
    </row>
    <row r="2204" spans="1:5" ht="15" customHeight="1" x14ac:dyDescent="0.3">
      <c r="A2204" s="10" t="s">
        <v>2240</v>
      </c>
      <c r="B2204" s="10" t="s">
        <v>4575</v>
      </c>
      <c r="C2204" s="8" t="s">
        <v>6608</v>
      </c>
      <c r="D2204" s="8" t="s">
        <v>7654</v>
      </c>
      <c r="E2204" s="8" t="s">
        <v>7752</v>
      </c>
    </row>
    <row r="2205" spans="1:5" ht="15" customHeight="1" x14ac:dyDescent="0.3">
      <c r="A2205" s="10" t="s">
        <v>2241</v>
      </c>
      <c r="B2205" s="10" t="s">
        <v>4576</v>
      </c>
      <c r="C2205" s="8" t="s">
        <v>6609</v>
      </c>
      <c r="D2205" s="8" t="s">
        <v>6885</v>
      </c>
      <c r="E2205" s="8" t="s">
        <v>7764</v>
      </c>
    </row>
    <row r="2206" spans="1:5" ht="15" customHeight="1" x14ac:dyDescent="0.3">
      <c r="A2206" s="10" t="s">
        <v>2242</v>
      </c>
      <c r="B2206" s="10" t="s">
        <v>4577</v>
      </c>
      <c r="C2206" s="8" t="s">
        <v>6610</v>
      </c>
      <c r="D2206" s="8" t="s">
        <v>7712</v>
      </c>
      <c r="E2206" s="8" t="s">
        <v>7739</v>
      </c>
    </row>
    <row r="2207" spans="1:5" ht="15" customHeight="1" x14ac:dyDescent="0.3">
      <c r="A2207" s="10" t="s">
        <v>2243</v>
      </c>
      <c r="B2207" s="10" t="s">
        <v>4578</v>
      </c>
      <c r="C2207" s="8" t="s">
        <v>6611</v>
      </c>
      <c r="D2207" s="8" t="s">
        <v>7276</v>
      </c>
      <c r="E2207" s="8" t="s">
        <v>7767</v>
      </c>
    </row>
    <row r="2208" spans="1:5" ht="15" customHeight="1" x14ac:dyDescent="0.3">
      <c r="A2208" s="10" t="s">
        <v>2244</v>
      </c>
      <c r="B2208" s="10" t="s">
        <v>4579</v>
      </c>
      <c r="C2208" s="8" t="s">
        <v>6612</v>
      </c>
      <c r="D2208" s="8" t="s">
        <v>7257</v>
      </c>
      <c r="E2208" s="8" t="s">
        <v>7739</v>
      </c>
    </row>
    <row r="2209" spans="1:5" ht="15" customHeight="1" x14ac:dyDescent="0.3">
      <c r="A2209" s="10" t="s">
        <v>2245</v>
      </c>
      <c r="B2209" s="10" t="s">
        <v>4580</v>
      </c>
      <c r="C2209" s="8" t="s">
        <v>6613</v>
      </c>
      <c r="D2209" s="8" t="s">
        <v>7713</v>
      </c>
      <c r="E2209" s="8" t="s">
        <v>7830</v>
      </c>
    </row>
    <row r="2210" spans="1:5" ht="15" customHeight="1" x14ac:dyDescent="0.3">
      <c r="A2210" s="10" t="s">
        <v>2246</v>
      </c>
      <c r="B2210" s="10" t="s">
        <v>4581</v>
      </c>
      <c r="C2210" s="8" t="s">
        <v>6614</v>
      </c>
      <c r="D2210" s="8" t="s">
        <v>7714</v>
      </c>
      <c r="E2210" s="8" t="s">
        <v>7739</v>
      </c>
    </row>
    <row r="2211" spans="1:5" ht="15" customHeight="1" x14ac:dyDescent="0.3">
      <c r="A2211" s="10" t="s">
        <v>2247</v>
      </c>
      <c r="B2211" s="10" t="s">
        <v>4582</v>
      </c>
      <c r="C2211" s="8" t="s">
        <v>6615</v>
      </c>
      <c r="D2211" s="8" t="s">
        <v>6728</v>
      </c>
      <c r="E2211" s="8" t="s">
        <v>7745</v>
      </c>
    </row>
    <row r="2212" spans="1:5" ht="15" customHeight="1" x14ac:dyDescent="0.3">
      <c r="A2212" s="10" t="s">
        <v>2248</v>
      </c>
      <c r="B2212" s="10" t="s">
        <v>4583</v>
      </c>
      <c r="C2212" s="8" t="s">
        <v>6616</v>
      </c>
      <c r="D2212" s="8" t="s">
        <v>6933</v>
      </c>
      <c r="E2212" s="8" t="s">
        <v>7739</v>
      </c>
    </row>
    <row r="2213" spans="1:5" ht="15" customHeight="1" x14ac:dyDescent="0.3">
      <c r="A2213" s="10" t="s">
        <v>2249</v>
      </c>
      <c r="B2213" s="10" t="s">
        <v>4584</v>
      </c>
      <c r="C2213" s="8" t="s">
        <v>6303</v>
      </c>
      <c r="D2213" s="8" t="s">
        <v>7257</v>
      </c>
      <c r="E2213" s="8" t="s">
        <v>7739</v>
      </c>
    </row>
    <row r="2214" spans="1:5" ht="15" customHeight="1" x14ac:dyDescent="0.3">
      <c r="A2214" s="10" t="s">
        <v>2250</v>
      </c>
      <c r="B2214" s="10" t="s">
        <v>4585</v>
      </c>
      <c r="C2214" s="8" t="s">
        <v>6617</v>
      </c>
      <c r="D2214" s="8" t="s">
        <v>6871</v>
      </c>
      <c r="E2214" s="8" t="s">
        <v>7739</v>
      </c>
    </row>
    <row r="2215" spans="1:5" ht="15" customHeight="1" x14ac:dyDescent="0.3">
      <c r="A2215" s="10" t="s">
        <v>2251</v>
      </c>
      <c r="B2215" s="10" t="s">
        <v>4586</v>
      </c>
      <c r="C2215" s="8" t="s">
        <v>6618</v>
      </c>
      <c r="D2215" s="8" t="s">
        <v>6951</v>
      </c>
      <c r="E2215" s="8" t="s">
        <v>7744</v>
      </c>
    </row>
    <row r="2216" spans="1:5" ht="15" customHeight="1" x14ac:dyDescent="0.3">
      <c r="A2216" s="10" t="s">
        <v>2252</v>
      </c>
      <c r="B2216" s="10" t="s">
        <v>4587</v>
      </c>
      <c r="C2216" s="8" t="s">
        <v>6619</v>
      </c>
      <c r="D2216" s="8" t="s">
        <v>6803</v>
      </c>
      <c r="E2216" s="8" t="s">
        <v>7739</v>
      </c>
    </row>
    <row r="2217" spans="1:5" ht="15" customHeight="1" x14ac:dyDescent="0.3">
      <c r="A2217" s="10" t="s">
        <v>2253</v>
      </c>
      <c r="B2217" s="10" t="s">
        <v>4588</v>
      </c>
      <c r="C2217" s="8" t="s">
        <v>5438</v>
      </c>
      <c r="D2217" s="8" t="s">
        <v>7551</v>
      </c>
      <c r="E2217" s="8" t="s">
        <v>7762</v>
      </c>
    </row>
    <row r="2218" spans="1:5" ht="15" customHeight="1" x14ac:dyDescent="0.3">
      <c r="A2218" s="10" t="s">
        <v>2254</v>
      </c>
      <c r="B2218" s="10" t="s">
        <v>4589</v>
      </c>
      <c r="C2218" s="8" t="s">
        <v>4771</v>
      </c>
      <c r="D2218" s="8" t="s">
        <v>6728</v>
      </c>
      <c r="E2218" s="8" t="s">
        <v>7758</v>
      </c>
    </row>
    <row r="2219" spans="1:5" ht="15" customHeight="1" x14ac:dyDescent="0.3">
      <c r="A2219" s="10" t="s">
        <v>2255</v>
      </c>
      <c r="B2219" s="10" t="s">
        <v>4590</v>
      </c>
      <c r="C2219" s="8" t="s">
        <v>6620</v>
      </c>
      <c r="D2219" s="8" t="s">
        <v>7170</v>
      </c>
      <c r="E2219" s="8" t="s">
        <v>7739</v>
      </c>
    </row>
    <row r="2220" spans="1:5" ht="15" customHeight="1" x14ac:dyDescent="0.3">
      <c r="A2220" s="10" t="s">
        <v>2256</v>
      </c>
      <c r="B2220" s="10" t="s">
        <v>4591</v>
      </c>
      <c r="C2220" s="8" t="s">
        <v>6621</v>
      </c>
      <c r="D2220" s="8" t="s">
        <v>6817</v>
      </c>
      <c r="E2220" s="8" t="s">
        <v>7739</v>
      </c>
    </row>
    <row r="2221" spans="1:5" ht="15" customHeight="1" x14ac:dyDescent="0.3">
      <c r="A2221" s="10" t="s">
        <v>2257</v>
      </c>
      <c r="B2221" s="10" t="s">
        <v>4592</v>
      </c>
      <c r="C2221" s="8" t="s">
        <v>6622</v>
      </c>
      <c r="D2221" s="8" t="s">
        <v>7145</v>
      </c>
      <c r="E2221" s="8" t="s">
        <v>7745</v>
      </c>
    </row>
    <row r="2222" spans="1:5" ht="15" customHeight="1" x14ac:dyDescent="0.3">
      <c r="A2222" s="10" t="s">
        <v>2258</v>
      </c>
      <c r="B2222" s="10" t="s">
        <v>4593</v>
      </c>
      <c r="C2222" s="8" t="s">
        <v>6623</v>
      </c>
      <c r="D2222" s="8" t="s">
        <v>6831</v>
      </c>
      <c r="E2222" s="8" t="s">
        <v>7739</v>
      </c>
    </row>
    <row r="2223" spans="1:5" ht="15" customHeight="1" x14ac:dyDescent="0.3">
      <c r="A2223" s="10" t="s">
        <v>2259</v>
      </c>
      <c r="B2223" s="10" t="s">
        <v>4594</v>
      </c>
      <c r="C2223" s="8" t="s">
        <v>6624</v>
      </c>
      <c r="D2223" s="8" t="s">
        <v>6713</v>
      </c>
      <c r="E2223" s="8" t="s">
        <v>7759</v>
      </c>
    </row>
    <row r="2224" spans="1:5" ht="15" customHeight="1" x14ac:dyDescent="0.3">
      <c r="A2224" s="10" t="s">
        <v>2260</v>
      </c>
      <c r="B2224" s="10" t="s">
        <v>4595</v>
      </c>
      <c r="C2224" s="8" t="s">
        <v>5164</v>
      </c>
      <c r="D2224" s="8" t="s">
        <v>6979</v>
      </c>
      <c r="E2224" s="8" t="s">
        <v>7739</v>
      </c>
    </row>
    <row r="2225" spans="1:5" ht="15" customHeight="1" x14ac:dyDescent="0.3">
      <c r="A2225" s="10" t="s">
        <v>2261</v>
      </c>
      <c r="B2225" s="10" t="s">
        <v>4596</v>
      </c>
      <c r="C2225" s="8" t="s">
        <v>6625</v>
      </c>
      <c r="D2225" s="8" t="s">
        <v>6713</v>
      </c>
      <c r="E2225" s="8" t="s">
        <v>7759</v>
      </c>
    </row>
    <row r="2226" spans="1:5" ht="15" customHeight="1" x14ac:dyDescent="0.3">
      <c r="A2226" s="10" t="s">
        <v>2262</v>
      </c>
      <c r="B2226" s="10" t="s">
        <v>4597</v>
      </c>
      <c r="C2226" s="8" t="s">
        <v>6305</v>
      </c>
      <c r="D2226" s="8" t="s">
        <v>7715</v>
      </c>
      <c r="E2226" s="8" t="s">
        <v>7739</v>
      </c>
    </row>
    <row r="2227" spans="1:5" ht="15" customHeight="1" x14ac:dyDescent="0.3">
      <c r="A2227" s="10" t="s">
        <v>2263</v>
      </c>
      <c r="B2227" s="10" t="s">
        <v>4598</v>
      </c>
      <c r="C2227" s="8" t="s">
        <v>5412</v>
      </c>
      <c r="D2227" s="8" t="s">
        <v>6903</v>
      </c>
      <c r="E2227" s="8" t="s">
        <v>7739</v>
      </c>
    </row>
    <row r="2228" spans="1:5" ht="15" customHeight="1" x14ac:dyDescent="0.3">
      <c r="A2228" s="10" t="s">
        <v>2264</v>
      </c>
      <c r="B2228" s="10" t="s">
        <v>4599</v>
      </c>
      <c r="C2228" s="8" t="s">
        <v>5949</v>
      </c>
      <c r="D2228" s="8" t="s">
        <v>6817</v>
      </c>
      <c r="E2228" s="8" t="s">
        <v>7745</v>
      </c>
    </row>
    <row r="2229" spans="1:5" ht="15" customHeight="1" x14ac:dyDescent="0.3">
      <c r="A2229" s="10" t="s">
        <v>2265</v>
      </c>
      <c r="B2229" s="10" t="s">
        <v>4600</v>
      </c>
      <c r="C2229" s="8" t="s">
        <v>6626</v>
      </c>
      <c r="D2229" s="8" t="s">
        <v>6788</v>
      </c>
      <c r="E2229" s="8" t="s">
        <v>7744</v>
      </c>
    </row>
    <row r="2230" spans="1:5" ht="15" customHeight="1" x14ac:dyDescent="0.3">
      <c r="A2230" s="10" t="s">
        <v>2266</v>
      </c>
      <c r="B2230" s="10" t="s">
        <v>4601</v>
      </c>
      <c r="C2230" s="8" t="s">
        <v>6627</v>
      </c>
      <c r="D2230" s="8" t="s">
        <v>7185</v>
      </c>
      <c r="E2230" s="8" t="s">
        <v>7739</v>
      </c>
    </row>
    <row r="2231" spans="1:5" ht="15" customHeight="1" x14ac:dyDescent="0.3">
      <c r="A2231" s="10" t="s">
        <v>2267</v>
      </c>
      <c r="B2231" s="10" t="s">
        <v>4602</v>
      </c>
      <c r="C2231" s="8" t="s">
        <v>6628</v>
      </c>
      <c r="D2231" s="8" t="s">
        <v>6990</v>
      </c>
      <c r="E2231" s="8" t="s">
        <v>7769</v>
      </c>
    </row>
    <row r="2232" spans="1:5" ht="15" customHeight="1" x14ac:dyDescent="0.3">
      <c r="A2232" s="10" t="s">
        <v>2268</v>
      </c>
      <c r="B2232" s="10" t="s">
        <v>4603</v>
      </c>
      <c r="C2232" s="8" t="s">
        <v>6629</v>
      </c>
      <c r="D2232" s="8" t="s">
        <v>7313</v>
      </c>
      <c r="E2232" s="8" t="s">
        <v>7769</v>
      </c>
    </row>
    <row r="2233" spans="1:5" ht="15" customHeight="1" x14ac:dyDescent="0.3">
      <c r="A2233" s="10" t="s">
        <v>2269</v>
      </c>
      <c r="B2233" s="10" t="s">
        <v>4604</v>
      </c>
      <c r="C2233" s="8" t="s">
        <v>6630</v>
      </c>
      <c r="D2233" s="8" t="s">
        <v>6927</v>
      </c>
      <c r="E2233" s="8" t="s">
        <v>7739</v>
      </c>
    </row>
    <row r="2234" spans="1:5" ht="15" customHeight="1" x14ac:dyDescent="0.3">
      <c r="A2234" s="10" t="s">
        <v>2270</v>
      </c>
      <c r="B2234" s="10" t="s">
        <v>4605</v>
      </c>
      <c r="C2234" s="8" t="s">
        <v>6631</v>
      </c>
      <c r="D2234" s="8" t="s">
        <v>6862</v>
      </c>
      <c r="E2234" s="8" t="s">
        <v>7770</v>
      </c>
    </row>
    <row r="2235" spans="1:5" ht="15" customHeight="1" x14ac:dyDescent="0.3">
      <c r="A2235" s="10" t="s">
        <v>2271</v>
      </c>
      <c r="B2235" s="10" t="s">
        <v>4606</v>
      </c>
      <c r="C2235" s="8" t="s">
        <v>5711</v>
      </c>
      <c r="D2235" s="8" t="s">
        <v>6718</v>
      </c>
      <c r="E2235" s="8" t="s">
        <v>7739</v>
      </c>
    </row>
    <row r="2236" spans="1:5" ht="15" customHeight="1" x14ac:dyDescent="0.3">
      <c r="A2236" s="10" t="s">
        <v>2272</v>
      </c>
      <c r="B2236" s="10" t="s">
        <v>4607</v>
      </c>
      <c r="C2236" s="8" t="s">
        <v>6632</v>
      </c>
      <c r="D2236" s="8" t="s">
        <v>6731</v>
      </c>
      <c r="E2236" s="8" t="s">
        <v>7739</v>
      </c>
    </row>
    <row r="2237" spans="1:5" ht="15" customHeight="1" x14ac:dyDescent="0.3">
      <c r="A2237" s="10" t="s">
        <v>2273</v>
      </c>
      <c r="B2237" s="10" t="s">
        <v>4608</v>
      </c>
      <c r="C2237" s="8" t="s">
        <v>6633</v>
      </c>
      <c r="D2237" s="8" t="s">
        <v>7716</v>
      </c>
      <c r="E2237" s="8" t="s">
        <v>7739</v>
      </c>
    </row>
    <row r="2238" spans="1:5" ht="15" customHeight="1" x14ac:dyDescent="0.3">
      <c r="A2238" s="10" t="s">
        <v>2274</v>
      </c>
      <c r="B2238" s="10" t="s">
        <v>4609</v>
      </c>
      <c r="C2238" s="8" t="s">
        <v>6634</v>
      </c>
      <c r="D2238" s="8" t="s">
        <v>6771</v>
      </c>
      <c r="E2238" s="8" t="s">
        <v>7747</v>
      </c>
    </row>
    <row r="2239" spans="1:5" ht="15" customHeight="1" x14ac:dyDescent="0.3">
      <c r="A2239" s="10" t="s">
        <v>2275</v>
      </c>
      <c r="B2239" s="10" t="s">
        <v>4610</v>
      </c>
      <c r="C2239" s="8" t="s">
        <v>6635</v>
      </c>
      <c r="D2239" s="8" t="s">
        <v>6871</v>
      </c>
      <c r="E2239" s="8" t="s">
        <v>7771</v>
      </c>
    </row>
    <row r="2240" spans="1:5" ht="15" customHeight="1" x14ac:dyDescent="0.3">
      <c r="A2240" s="10" t="s">
        <v>2276</v>
      </c>
      <c r="B2240" s="10" t="s">
        <v>4611</v>
      </c>
      <c r="C2240" s="8" t="s">
        <v>4774</v>
      </c>
      <c r="D2240" s="8" t="s">
        <v>6829</v>
      </c>
      <c r="E2240" s="8" t="s">
        <v>7772</v>
      </c>
    </row>
    <row r="2241" spans="1:5" ht="15" customHeight="1" x14ac:dyDescent="0.3">
      <c r="A2241" s="10" t="s">
        <v>2277</v>
      </c>
      <c r="B2241" s="10" t="s">
        <v>4612</v>
      </c>
      <c r="C2241" s="8" t="s">
        <v>6636</v>
      </c>
      <c r="D2241" s="8" t="s">
        <v>7717</v>
      </c>
      <c r="E2241" s="8" t="s">
        <v>7739</v>
      </c>
    </row>
    <row r="2242" spans="1:5" ht="15" customHeight="1" x14ac:dyDescent="0.3">
      <c r="A2242" s="10" t="s">
        <v>2278</v>
      </c>
      <c r="B2242" s="10" t="s">
        <v>4613</v>
      </c>
      <c r="C2242" s="8" t="s">
        <v>6637</v>
      </c>
      <c r="D2242" s="8" t="s">
        <v>6795</v>
      </c>
      <c r="E2242" s="8" t="s">
        <v>7739</v>
      </c>
    </row>
    <row r="2243" spans="1:5" ht="15" customHeight="1" x14ac:dyDescent="0.3">
      <c r="A2243" s="10" t="s">
        <v>2279</v>
      </c>
      <c r="B2243" s="10" t="s">
        <v>4614</v>
      </c>
      <c r="C2243" s="8" t="s">
        <v>6638</v>
      </c>
      <c r="D2243" s="8" t="s">
        <v>6747</v>
      </c>
      <c r="E2243" s="8" t="s">
        <v>7739</v>
      </c>
    </row>
    <row r="2244" spans="1:5" ht="15" customHeight="1" x14ac:dyDescent="0.3">
      <c r="A2244" s="10" t="s">
        <v>2280</v>
      </c>
      <c r="B2244" s="10" t="s">
        <v>4615</v>
      </c>
      <c r="C2244" s="8" t="s">
        <v>5562</v>
      </c>
      <c r="D2244" s="8" t="s">
        <v>7003</v>
      </c>
      <c r="E2244" s="8" t="s">
        <v>7739</v>
      </c>
    </row>
    <row r="2245" spans="1:5" ht="15" customHeight="1" x14ac:dyDescent="0.3">
      <c r="A2245" s="10" t="s">
        <v>2281</v>
      </c>
      <c r="B2245" s="10" t="s">
        <v>4616</v>
      </c>
      <c r="C2245" s="8" t="s">
        <v>6639</v>
      </c>
      <c r="D2245" s="8" t="s">
        <v>6797</v>
      </c>
      <c r="E2245" s="8" t="s">
        <v>7739</v>
      </c>
    </row>
    <row r="2246" spans="1:5" ht="15" customHeight="1" x14ac:dyDescent="0.3">
      <c r="A2246" s="10" t="s">
        <v>2282</v>
      </c>
      <c r="B2246" s="10" t="s">
        <v>4617</v>
      </c>
      <c r="C2246" s="8" t="s">
        <v>5337</v>
      </c>
      <c r="D2246" s="8" t="s">
        <v>7014</v>
      </c>
      <c r="E2246" s="8" t="s">
        <v>7762</v>
      </c>
    </row>
    <row r="2247" spans="1:5" ht="15" customHeight="1" x14ac:dyDescent="0.3">
      <c r="A2247" s="10" t="s">
        <v>2283</v>
      </c>
      <c r="B2247" s="10" t="s">
        <v>4618</v>
      </c>
      <c r="C2247" s="8" t="s">
        <v>6640</v>
      </c>
      <c r="D2247" s="8" t="s">
        <v>7184</v>
      </c>
      <c r="E2247" s="8" t="s">
        <v>7739</v>
      </c>
    </row>
    <row r="2248" spans="1:5" ht="15" customHeight="1" x14ac:dyDescent="0.3">
      <c r="A2248" s="10" t="s">
        <v>2284</v>
      </c>
      <c r="B2248" s="10" t="s">
        <v>4619</v>
      </c>
      <c r="C2248" s="8" t="s">
        <v>6641</v>
      </c>
      <c r="D2248" s="8" t="s">
        <v>6795</v>
      </c>
      <c r="E2248" s="8" t="s">
        <v>7739</v>
      </c>
    </row>
    <row r="2249" spans="1:5" ht="15" customHeight="1" x14ac:dyDescent="0.3">
      <c r="A2249" s="10" t="s">
        <v>2285</v>
      </c>
      <c r="B2249" s="10" t="s">
        <v>4620</v>
      </c>
      <c r="C2249" s="8" t="s">
        <v>6642</v>
      </c>
      <c r="D2249" s="8" t="s">
        <v>6735</v>
      </c>
      <c r="E2249" s="8" t="s">
        <v>7769</v>
      </c>
    </row>
    <row r="2250" spans="1:5" ht="15" customHeight="1" x14ac:dyDescent="0.3">
      <c r="A2250" s="10" t="s">
        <v>2286</v>
      </c>
      <c r="B2250" s="10" t="s">
        <v>4621</v>
      </c>
      <c r="C2250" s="8" t="s">
        <v>6643</v>
      </c>
      <c r="D2250" s="8" t="s">
        <v>7057</v>
      </c>
      <c r="E2250" s="8" t="s">
        <v>7739</v>
      </c>
    </row>
    <row r="2251" spans="1:5" ht="15" customHeight="1" x14ac:dyDescent="0.3">
      <c r="A2251" s="10" t="s">
        <v>2287</v>
      </c>
      <c r="B2251" s="10" t="s">
        <v>4622</v>
      </c>
      <c r="C2251" s="8" t="s">
        <v>6644</v>
      </c>
      <c r="D2251" s="8" t="s">
        <v>7092</v>
      </c>
      <c r="E2251" s="8" t="s">
        <v>7739</v>
      </c>
    </row>
    <row r="2252" spans="1:5" ht="15" customHeight="1" x14ac:dyDescent="0.3">
      <c r="A2252" s="10" t="s">
        <v>2288</v>
      </c>
      <c r="B2252" s="10" t="s">
        <v>4623</v>
      </c>
      <c r="C2252" s="8" t="s">
        <v>6645</v>
      </c>
      <c r="D2252" s="8" t="s">
        <v>6740</v>
      </c>
      <c r="E2252" s="8" t="s">
        <v>7739</v>
      </c>
    </row>
    <row r="2253" spans="1:5" ht="15" customHeight="1" x14ac:dyDescent="0.3">
      <c r="A2253" s="10" t="s">
        <v>2289</v>
      </c>
      <c r="B2253" s="10" t="s">
        <v>4624</v>
      </c>
      <c r="C2253" s="8" t="s">
        <v>6646</v>
      </c>
      <c r="D2253" s="8" t="s">
        <v>6871</v>
      </c>
      <c r="E2253" s="8" t="s">
        <v>7739</v>
      </c>
    </row>
    <row r="2254" spans="1:5" ht="15" customHeight="1" x14ac:dyDescent="0.3">
      <c r="A2254" s="10" t="s">
        <v>2290</v>
      </c>
      <c r="B2254" s="10" t="s">
        <v>4625</v>
      </c>
      <c r="C2254" s="8" t="s">
        <v>6647</v>
      </c>
      <c r="D2254" s="8" t="s">
        <v>7718</v>
      </c>
      <c r="E2254" s="8" t="s">
        <v>7739</v>
      </c>
    </row>
    <row r="2255" spans="1:5" ht="15" customHeight="1" x14ac:dyDescent="0.3">
      <c r="A2255" s="10" t="s">
        <v>2291</v>
      </c>
      <c r="B2255" s="10" t="s">
        <v>4626</v>
      </c>
      <c r="C2255" s="8" t="s">
        <v>6648</v>
      </c>
      <c r="D2255" s="8" t="s">
        <v>7313</v>
      </c>
      <c r="E2255" s="8" t="s">
        <v>7739</v>
      </c>
    </row>
    <row r="2256" spans="1:5" ht="15" customHeight="1" x14ac:dyDescent="0.3">
      <c r="A2256" s="10" t="s">
        <v>2292</v>
      </c>
      <c r="B2256" s="10" t="s">
        <v>4627</v>
      </c>
      <c r="C2256" s="8" t="s">
        <v>6649</v>
      </c>
      <c r="D2256" s="8" t="s">
        <v>7396</v>
      </c>
      <c r="E2256" s="8" t="s">
        <v>7752</v>
      </c>
    </row>
    <row r="2257" spans="1:5" ht="15" customHeight="1" x14ac:dyDescent="0.3">
      <c r="A2257" s="10" t="s">
        <v>2293</v>
      </c>
      <c r="B2257" s="10" t="s">
        <v>4628</v>
      </c>
      <c r="C2257" s="8" t="s">
        <v>4774</v>
      </c>
      <c r="D2257" s="8" t="s">
        <v>6746</v>
      </c>
      <c r="E2257" s="8" t="s">
        <v>7760</v>
      </c>
    </row>
    <row r="2258" spans="1:5" ht="15" customHeight="1" x14ac:dyDescent="0.3">
      <c r="A2258" s="10" t="s">
        <v>2294</v>
      </c>
      <c r="B2258" s="10" t="s">
        <v>4629</v>
      </c>
      <c r="C2258" s="8" t="s">
        <v>6650</v>
      </c>
      <c r="D2258" s="8" t="s">
        <v>7719</v>
      </c>
      <c r="E2258" s="8" t="s">
        <v>7739</v>
      </c>
    </row>
    <row r="2259" spans="1:5" ht="15" customHeight="1" x14ac:dyDescent="0.3">
      <c r="A2259" s="10" t="s">
        <v>2295</v>
      </c>
      <c r="B2259" s="10" t="s">
        <v>4630</v>
      </c>
      <c r="C2259" s="8" t="s">
        <v>6651</v>
      </c>
      <c r="D2259" s="8" t="s">
        <v>7720</v>
      </c>
      <c r="E2259" s="8" t="s">
        <v>7739</v>
      </c>
    </row>
    <row r="2260" spans="1:5" ht="15" customHeight="1" x14ac:dyDescent="0.3">
      <c r="A2260" s="10" t="s">
        <v>2296</v>
      </c>
      <c r="B2260" s="10" t="s">
        <v>4631</v>
      </c>
      <c r="C2260" s="8" t="s">
        <v>6652</v>
      </c>
      <c r="D2260" s="8" t="s">
        <v>6861</v>
      </c>
      <c r="E2260" s="8" t="s">
        <v>7753</v>
      </c>
    </row>
    <row r="2261" spans="1:5" ht="15" customHeight="1" x14ac:dyDescent="0.3">
      <c r="A2261" s="10" t="s">
        <v>2297</v>
      </c>
      <c r="B2261" s="10" t="s">
        <v>4632</v>
      </c>
      <c r="C2261" s="8" t="s">
        <v>6653</v>
      </c>
      <c r="D2261" s="8" t="s">
        <v>6759</v>
      </c>
      <c r="E2261" s="8" t="s">
        <v>7739</v>
      </c>
    </row>
    <row r="2262" spans="1:5" ht="15" customHeight="1" x14ac:dyDescent="0.3">
      <c r="A2262" s="10" t="s">
        <v>2298</v>
      </c>
      <c r="B2262" s="10" t="s">
        <v>4633</v>
      </c>
      <c r="C2262" s="8" t="s">
        <v>6654</v>
      </c>
      <c r="D2262" s="8" t="s">
        <v>6781</v>
      </c>
      <c r="E2262" s="8" t="s">
        <v>7739</v>
      </c>
    </row>
    <row r="2263" spans="1:5" ht="15" customHeight="1" x14ac:dyDescent="0.3">
      <c r="A2263" s="10" t="s">
        <v>2299</v>
      </c>
      <c r="B2263" s="10" t="s">
        <v>4634</v>
      </c>
      <c r="C2263" s="8" t="s">
        <v>6655</v>
      </c>
      <c r="D2263" s="8" t="s">
        <v>6771</v>
      </c>
      <c r="E2263" s="8" t="s">
        <v>7739</v>
      </c>
    </row>
    <row r="2264" spans="1:5" ht="15" customHeight="1" x14ac:dyDescent="0.3">
      <c r="A2264" s="10" t="s">
        <v>2300</v>
      </c>
      <c r="B2264" s="10" t="s">
        <v>4635</v>
      </c>
      <c r="C2264" s="8" t="s">
        <v>6656</v>
      </c>
      <c r="D2264" s="8" t="s">
        <v>6878</v>
      </c>
      <c r="E2264" s="8" t="s">
        <v>7739</v>
      </c>
    </row>
    <row r="2265" spans="1:5" ht="15" customHeight="1" x14ac:dyDescent="0.3">
      <c r="A2265" s="10" t="s">
        <v>2301</v>
      </c>
      <c r="B2265" s="10" t="s">
        <v>4636</v>
      </c>
      <c r="C2265" s="8" t="s">
        <v>6657</v>
      </c>
      <c r="D2265" s="8" t="s">
        <v>7721</v>
      </c>
      <c r="E2265" s="8" t="s">
        <v>7831</v>
      </c>
    </row>
    <row r="2266" spans="1:5" ht="15" customHeight="1" x14ac:dyDescent="0.3">
      <c r="A2266" s="10" t="s">
        <v>2302</v>
      </c>
      <c r="B2266" s="10" t="s">
        <v>4637</v>
      </c>
      <c r="C2266" s="8" t="s">
        <v>6180</v>
      </c>
      <c r="D2266" s="8" t="s">
        <v>6713</v>
      </c>
      <c r="E2266" s="8" t="s">
        <v>7739</v>
      </c>
    </row>
    <row r="2267" spans="1:5" ht="15" customHeight="1" x14ac:dyDescent="0.3">
      <c r="A2267" s="10" t="s">
        <v>2303</v>
      </c>
      <c r="B2267" s="10" t="s">
        <v>4638</v>
      </c>
      <c r="C2267" s="8" t="s">
        <v>6658</v>
      </c>
      <c r="D2267" s="8" t="s">
        <v>6817</v>
      </c>
      <c r="E2267" s="8" t="s">
        <v>7771</v>
      </c>
    </row>
    <row r="2268" spans="1:5" ht="15" customHeight="1" x14ac:dyDescent="0.3">
      <c r="A2268" s="10" t="s">
        <v>2304</v>
      </c>
      <c r="B2268" s="10" t="s">
        <v>4639</v>
      </c>
      <c r="C2268" s="8" t="s">
        <v>6659</v>
      </c>
      <c r="D2268" s="8" t="s">
        <v>6767</v>
      </c>
      <c r="E2268" s="8" t="s">
        <v>7739</v>
      </c>
    </row>
    <row r="2269" spans="1:5" ht="15" customHeight="1" x14ac:dyDescent="0.3">
      <c r="A2269" s="10" t="s">
        <v>2305</v>
      </c>
      <c r="B2269" s="10" t="s">
        <v>4640</v>
      </c>
      <c r="C2269" s="8" t="s">
        <v>6660</v>
      </c>
      <c r="D2269" s="8" t="s">
        <v>7460</v>
      </c>
      <c r="E2269" s="8" t="s">
        <v>7745</v>
      </c>
    </row>
    <row r="2270" spans="1:5" ht="15" customHeight="1" x14ac:dyDescent="0.3">
      <c r="A2270" s="10" t="s">
        <v>2306</v>
      </c>
      <c r="B2270" s="10" t="s">
        <v>4641</v>
      </c>
      <c r="C2270" s="8" t="s">
        <v>4840</v>
      </c>
      <c r="D2270" s="8" t="s">
        <v>7405</v>
      </c>
      <c r="E2270" s="8" t="s">
        <v>7770</v>
      </c>
    </row>
    <row r="2271" spans="1:5" ht="15" customHeight="1" x14ac:dyDescent="0.3">
      <c r="A2271" s="10" t="s">
        <v>2307</v>
      </c>
      <c r="B2271" s="10" t="s">
        <v>4642</v>
      </c>
      <c r="C2271" s="8" t="s">
        <v>5267</v>
      </c>
      <c r="D2271" s="8" t="s">
        <v>7456</v>
      </c>
      <c r="E2271" s="8" t="s">
        <v>7739</v>
      </c>
    </row>
    <row r="2272" spans="1:5" ht="15" customHeight="1" x14ac:dyDescent="0.3">
      <c r="A2272" s="10" t="s">
        <v>2308</v>
      </c>
      <c r="B2272" s="10" t="s">
        <v>4643</v>
      </c>
      <c r="C2272" s="8" t="s">
        <v>6661</v>
      </c>
      <c r="D2272" s="8" t="s">
        <v>7722</v>
      </c>
      <c r="E2272" s="8" t="s">
        <v>7739</v>
      </c>
    </row>
    <row r="2273" spans="1:5" ht="15" customHeight="1" x14ac:dyDescent="0.3">
      <c r="A2273" s="10" t="s">
        <v>2309</v>
      </c>
      <c r="B2273" s="10" t="s">
        <v>4644</v>
      </c>
      <c r="C2273" s="8" t="s">
        <v>6662</v>
      </c>
      <c r="D2273" s="8" t="s">
        <v>6781</v>
      </c>
      <c r="E2273" s="8" t="s">
        <v>7772</v>
      </c>
    </row>
    <row r="2274" spans="1:5" ht="15" customHeight="1" x14ac:dyDescent="0.3">
      <c r="A2274" s="10" t="s">
        <v>2310</v>
      </c>
      <c r="B2274" s="10" t="s">
        <v>4645</v>
      </c>
      <c r="C2274" s="8" t="s">
        <v>4776</v>
      </c>
      <c r="D2274" s="8" t="s">
        <v>6893</v>
      </c>
      <c r="E2274" s="8" t="s">
        <v>6369</v>
      </c>
    </row>
    <row r="2275" spans="1:5" ht="15" customHeight="1" x14ac:dyDescent="0.3">
      <c r="A2275" s="10" t="s">
        <v>2311</v>
      </c>
      <c r="B2275" s="10" t="s">
        <v>4646</v>
      </c>
      <c r="C2275" s="8" t="s">
        <v>6663</v>
      </c>
      <c r="D2275" s="8" t="s">
        <v>7029</v>
      </c>
      <c r="E2275" s="8" t="s">
        <v>7745</v>
      </c>
    </row>
    <row r="2276" spans="1:5" ht="15" customHeight="1" x14ac:dyDescent="0.3">
      <c r="A2276" s="10" t="s">
        <v>2312</v>
      </c>
      <c r="B2276" s="10" t="s">
        <v>4647</v>
      </c>
      <c r="C2276" s="8" t="s">
        <v>6664</v>
      </c>
      <c r="D2276" s="8" t="s">
        <v>7028</v>
      </c>
      <c r="E2276" s="8" t="s">
        <v>7739</v>
      </c>
    </row>
    <row r="2277" spans="1:5" ht="15" customHeight="1" x14ac:dyDescent="0.3">
      <c r="A2277" s="10" t="s">
        <v>2313</v>
      </c>
      <c r="B2277" s="10" t="s">
        <v>4648</v>
      </c>
      <c r="C2277" s="8" t="s">
        <v>6665</v>
      </c>
      <c r="D2277" s="8" t="s">
        <v>7304</v>
      </c>
      <c r="E2277" s="8" t="s">
        <v>7739</v>
      </c>
    </row>
    <row r="2278" spans="1:5" ht="15" customHeight="1" x14ac:dyDescent="0.3">
      <c r="A2278" s="10" t="s">
        <v>2314</v>
      </c>
      <c r="B2278" s="10" t="s">
        <v>4649</v>
      </c>
      <c r="C2278" s="8" t="s">
        <v>6666</v>
      </c>
      <c r="D2278" s="8" t="s">
        <v>6859</v>
      </c>
      <c r="E2278" s="8" t="s">
        <v>7752</v>
      </c>
    </row>
    <row r="2279" spans="1:5" ht="15" customHeight="1" x14ac:dyDescent="0.3">
      <c r="A2279" s="10" t="s">
        <v>2315</v>
      </c>
      <c r="B2279" s="10" t="s">
        <v>4650</v>
      </c>
      <c r="C2279" s="8" t="s">
        <v>6667</v>
      </c>
      <c r="D2279" s="8" t="s">
        <v>6801</v>
      </c>
      <c r="E2279" s="8" t="s">
        <v>7739</v>
      </c>
    </row>
    <row r="2280" spans="1:5" ht="15" customHeight="1" x14ac:dyDescent="0.3">
      <c r="A2280" s="10" t="s">
        <v>2316</v>
      </c>
      <c r="B2280" s="10" t="s">
        <v>4651</v>
      </c>
      <c r="C2280" s="8" t="s">
        <v>4885</v>
      </c>
      <c r="D2280" s="8" t="s">
        <v>7723</v>
      </c>
      <c r="E2280" s="8" t="s">
        <v>7739</v>
      </c>
    </row>
    <row r="2281" spans="1:5" ht="15" customHeight="1" x14ac:dyDescent="0.3">
      <c r="A2281" s="10" t="s">
        <v>2317</v>
      </c>
      <c r="B2281" s="10" t="s">
        <v>4652</v>
      </c>
      <c r="C2281" s="8" t="s">
        <v>6668</v>
      </c>
      <c r="D2281" s="8" t="s">
        <v>6782</v>
      </c>
      <c r="E2281" s="8" t="s">
        <v>7739</v>
      </c>
    </row>
    <row r="2282" spans="1:5" ht="15" customHeight="1" x14ac:dyDescent="0.3">
      <c r="A2282" s="10" t="s">
        <v>2318</v>
      </c>
      <c r="B2282" s="10" t="s">
        <v>4653</v>
      </c>
      <c r="C2282" s="8" t="s">
        <v>6669</v>
      </c>
      <c r="D2282" s="8" t="s">
        <v>7724</v>
      </c>
      <c r="E2282" s="8" t="s">
        <v>7739</v>
      </c>
    </row>
    <row r="2283" spans="1:5" ht="15" customHeight="1" x14ac:dyDescent="0.3">
      <c r="A2283" s="10" t="s">
        <v>2319</v>
      </c>
      <c r="B2283" s="10" t="s">
        <v>4654</v>
      </c>
      <c r="C2283" s="8" t="s">
        <v>4749</v>
      </c>
      <c r="D2283" s="8" t="s">
        <v>6784</v>
      </c>
      <c r="E2283" s="8" t="s">
        <v>7739</v>
      </c>
    </row>
    <row r="2284" spans="1:5" ht="15" customHeight="1" x14ac:dyDescent="0.3">
      <c r="A2284" s="10" t="s">
        <v>2320</v>
      </c>
      <c r="B2284" s="10" t="s">
        <v>4655</v>
      </c>
      <c r="C2284" s="8" t="s">
        <v>6670</v>
      </c>
      <c r="D2284" s="8" t="s">
        <v>6723</v>
      </c>
      <c r="E2284" s="8" t="s">
        <v>7739</v>
      </c>
    </row>
    <row r="2285" spans="1:5" ht="15" customHeight="1" x14ac:dyDescent="0.3">
      <c r="A2285" s="10" t="s">
        <v>2321</v>
      </c>
      <c r="B2285" s="10" t="s">
        <v>4656</v>
      </c>
      <c r="C2285" s="8" t="s">
        <v>6671</v>
      </c>
      <c r="D2285" s="8" t="s">
        <v>7255</v>
      </c>
      <c r="E2285" s="8" t="s">
        <v>7739</v>
      </c>
    </row>
    <row r="2286" spans="1:5" ht="15" customHeight="1" x14ac:dyDescent="0.3">
      <c r="A2286" s="10" t="s">
        <v>2322</v>
      </c>
      <c r="B2286" s="10" t="s">
        <v>4657</v>
      </c>
      <c r="C2286" s="8" t="s">
        <v>6672</v>
      </c>
      <c r="D2286" s="8" t="s">
        <v>7725</v>
      </c>
      <c r="E2286" s="8" t="s">
        <v>7746</v>
      </c>
    </row>
    <row r="2287" spans="1:5" ht="15" customHeight="1" x14ac:dyDescent="0.3">
      <c r="A2287" s="10" t="s">
        <v>2323</v>
      </c>
      <c r="B2287" s="10" t="s">
        <v>4658</v>
      </c>
      <c r="C2287" s="8" t="s">
        <v>6646</v>
      </c>
      <c r="D2287" s="8" t="s">
        <v>6791</v>
      </c>
      <c r="E2287" s="8" t="s">
        <v>7739</v>
      </c>
    </row>
    <row r="2288" spans="1:5" ht="15" customHeight="1" x14ac:dyDescent="0.3">
      <c r="A2288" s="10" t="s">
        <v>2324</v>
      </c>
      <c r="B2288" s="10" t="s">
        <v>4659</v>
      </c>
      <c r="C2288" s="8" t="s">
        <v>6673</v>
      </c>
      <c r="D2288" s="8" t="s">
        <v>6801</v>
      </c>
      <c r="E2288" s="8" t="s">
        <v>7766</v>
      </c>
    </row>
    <row r="2289" spans="1:5" ht="15" customHeight="1" x14ac:dyDescent="0.3">
      <c r="A2289" s="10" t="s">
        <v>2325</v>
      </c>
      <c r="B2289" s="10" t="s">
        <v>4660</v>
      </c>
      <c r="C2289" s="8" t="s">
        <v>6674</v>
      </c>
      <c r="D2289" s="8" t="s">
        <v>7457</v>
      </c>
      <c r="E2289" s="8" t="s">
        <v>7739</v>
      </c>
    </row>
    <row r="2290" spans="1:5" ht="15" customHeight="1" x14ac:dyDescent="0.3">
      <c r="A2290" s="10" t="s">
        <v>2326</v>
      </c>
      <c r="B2290" s="10" t="s">
        <v>4661</v>
      </c>
      <c r="C2290" s="8" t="s">
        <v>6675</v>
      </c>
      <c r="D2290" s="8" t="s">
        <v>7111</v>
      </c>
      <c r="E2290" s="8" t="s">
        <v>7797</v>
      </c>
    </row>
    <row r="2291" spans="1:5" ht="15" customHeight="1" x14ac:dyDescent="0.3">
      <c r="A2291" s="10" t="s">
        <v>2327</v>
      </c>
      <c r="B2291" s="10" t="s">
        <v>4662</v>
      </c>
      <c r="C2291" s="8" t="s">
        <v>6676</v>
      </c>
      <c r="D2291" s="8" t="s">
        <v>7726</v>
      </c>
      <c r="E2291" s="8" t="s">
        <v>7739</v>
      </c>
    </row>
    <row r="2292" spans="1:5" ht="15" customHeight="1" x14ac:dyDescent="0.3">
      <c r="A2292" s="10" t="s">
        <v>2328</v>
      </c>
      <c r="B2292" s="10" t="s">
        <v>4663</v>
      </c>
      <c r="C2292" s="8" t="s">
        <v>4885</v>
      </c>
      <c r="D2292" s="8" t="s">
        <v>6914</v>
      </c>
      <c r="E2292" s="8" t="s">
        <v>7760</v>
      </c>
    </row>
    <row r="2293" spans="1:5" ht="15" customHeight="1" x14ac:dyDescent="0.3">
      <c r="A2293" s="10" t="s">
        <v>2329</v>
      </c>
      <c r="B2293" s="10" t="s">
        <v>4664</v>
      </c>
      <c r="C2293" s="8" t="s">
        <v>6677</v>
      </c>
      <c r="D2293" s="8" t="s">
        <v>6906</v>
      </c>
      <c r="E2293" s="8" t="s">
        <v>7775</v>
      </c>
    </row>
    <row r="2294" spans="1:5" ht="15" customHeight="1" x14ac:dyDescent="0.3">
      <c r="A2294" s="10" t="s">
        <v>2330</v>
      </c>
      <c r="B2294" s="10" t="s">
        <v>4665</v>
      </c>
      <c r="C2294" s="8" t="s">
        <v>4792</v>
      </c>
      <c r="D2294" s="8" t="s">
        <v>6746</v>
      </c>
      <c r="E2294" s="8" t="s">
        <v>7739</v>
      </c>
    </row>
    <row r="2295" spans="1:5" ht="15" customHeight="1" x14ac:dyDescent="0.3">
      <c r="A2295" s="10" t="s">
        <v>2331</v>
      </c>
      <c r="B2295" s="10" t="s">
        <v>4666</v>
      </c>
      <c r="C2295" s="8" t="s">
        <v>6678</v>
      </c>
      <c r="D2295" s="8" t="s">
        <v>6791</v>
      </c>
      <c r="E2295" s="8" t="s">
        <v>7739</v>
      </c>
    </row>
    <row r="2296" spans="1:5" ht="15" customHeight="1" x14ac:dyDescent="0.3">
      <c r="A2296" s="10" t="s">
        <v>2332</v>
      </c>
      <c r="B2296" s="10" t="s">
        <v>4667</v>
      </c>
      <c r="C2296" s="8" t="s">
        <v>6679</v>
      </c>
      <c r="D2296" s="8" t="s">
        <v>7160</v>
      </c>
      <c r="E2296" s="8" t="s">
        <v>7739</v>
      </c>
    </row>
    <row r="2297" spans="1:5" ht="15" customHeight="1" x14ac:dyDescent="0.3">
      <c r="A2297" s="10" t="s">
        <v>2333</v>
      </c>
      <c r="B2297" s="10" t="s">
        <v>4668</v>
      </c>
      <c r="C2297" s="8" t="s">
        <v>6680</v>
      </c>
      <c r="D2297" s="8" t="s">
        <v>7364</v>
      </c>
      <c r="E2297" s="8" t="s">
        <v>7767</v>
      </c>
    </row>
    <row r="2298" spans="1:5" ht="15" customHeight="1" x14ac:dyDescent="0.3">
      <c r="A2298" s="10" t="s">
        <v>2334</v>
      </c>
      <c r="B2298" s="10" t="s">
        <v>4669</v>
      </c>
      <c r="C2298" s="8" t="s">
        <v>6681</v>
      </c>
      <c r="D2298" s="8" t="s">
        <v>7290</v>
      </c>
      <c r="E2298" s="8" t="s">
        <v>7832</v>
      </c>
    </row>
    <row r="2299" spans="1:5" ht="15" customHeight="1" x14ac:dyDescent="0.3">
      <c r="A2299" s="10" t="s">
        <v>2335</v>
      </c>
      <c r="B2299" s="10" t="s">
        <v>4670</v>
      </c>
      <c r="C2299" s="8" t="s">
        <v>6682</v>
      </c>
      <c r="D2299" s="8" t="s">
        <v>7092</v>
      </c>
      <c r="E2299" s="8" t="s">
        <v>7833</v>
      </c>
    </row>
    <row r="2300" spans="1:5" ht="15" customHeight="1" x14ac:dyDescent="0.3">
      <c r="A2300" s="10" t="s">
        <v>2336</v>
      </c>
      <c r="B2300" s="10" t="s">
        <v>4671</v>
      </c>
      <c r="C2300" s="8" t="s">
        <v>6683</v>
      </c>
      <c r="D2300" s="8" t="s">
        <v>7104</v>
      </c>
      <c r="E2300" s="8" t="s">
        <v>7770</v>
      </c>
    </row>
    <row r="2301" spans="1:5" ht="15" customHeight="1" x14ac:dyDescent="0.3">
      <c r="A2301" s="10" t="s">
        <v>2337</v>
      </c>
      <c r="B2301" s="10" t="s">
        <v>4672</v>
      </c>
      <c r="C2301" s="8" t="s">
        <v>6684</v>
      </c>
      <c r="D2301" s="8" t="s">
        <v>6720</v>
      </c>
      <c r="E2301" s="8" t="s">
        <v>7739</v>
      </c>
    </row>
    <row r="2302" spans="1:5" ht="15" customHeight="1" x14ac:dyDescent="0.3">
      <c r="A2302" s="10" t="s">
        <v>2338</v>
      </c>
      <c r="B2302" s="10" t="s">
        <v>4673</v>
      </c>
      <c r="C2302" s="8" t="s">
        <v>6685</v>
      </c>
      <c r="D2302" s="8" t="s">
        <v>7727</v>
      </c>
      <c r="E2302" s="8" t="s">
        <v>7739</v>
      </c>
    </row>
    <row r="2303" spans="1:5" ht="15" customHeight="1" x14ac:dyDescent="0.3">
      <c r="A2303" s="10" t="s">
        <v>2339</v>
      </c>
      <c r="B2303" s="10" t="s">
        <v>4674</v>
      </c>
      <c r="C2303" s="8" t="s">
        <v>4977</v>
      </c>
      <c r="D2303" s="8" t="s">
        <v>6723</v>
      </c>
      <c r="E2303" s="8" t="s">
        <v>7739</v>
      </c>
    </row>
    <row r="2304" spans="1:5" ht="15" customHeight="1" x14ac:dyDescent="0.3">
      <c r="A2304" s="10" t="s">
        <v>2340</v>
      </c>
      <c r="B2304" s="10" t="s">
        <v>4675</v>
      </c>
      <c r="C2304" s="8" t="s">
        <v>6686</v>
      </c>
      <c r="D2304" s="8" t="s">
        <v>7728</v>
      </c>
      <c r="E2304" s="8" t="s">
        <v>7756</v>
      </c>
    </row>
    <row r="2305" spans="1:5" ht="15" customHeight="1" x14ac:dyDescent="0.3">
      <c r="A2305" s="10" t="s">
        <v>2341</v>
      </c>
      <c r="B2305" s="10" t="s">
        <v>4676</v>
      </c>
      <c r="C2305" s="8" t="s">
        <v>6687</v>
      </c>
      <c r="D2305" s="8" t="s">
        <v>7028</v>
      </c>
      <c r="E2305" s="8" t="s">
        <v>7739</v>
      </c>
    </row>
    <row r="2306" spans="1:5" ht="15" customHeight="1" x14ac:dyDescent="0.3">
      <c r="A2306" s="10" t="s">
        <v>2342</v>
      </c>
      <c r="B2306" s="10" t="s">
        <v>4677</v>
      </c>
      <c r="C2306" s="8" t="s">
        <v>6688</v>
      </c>
      <c r="D2306" s="8" t="s">
        <v>6713</v>
      </c>
      <c r="E2306" s="8" t="s">
        <v>7769</v>
      </c>
    </row>
    <row r="2307" spans="1:5" ht="15" customHeight="1" x14ac:dyDescent="0.3">
      <c r="A2307" s="10" t="s">
        <v>2343</v>
      </c>
      <c r="B2307" s="10" t="s">
        <v>4678</v>
      </c>
      <c r="C2307" s="8" t="s">
        <v>6689</v>
      </c>
      <c r="D2307" s="8" t="s">
        <v>6974</v>
      </c>
      <c r="E2307" s="8" t="s">
        <v>7739</v>
      </c>
    </row>
    <row r="2308" spans="1:5" ht="15" customHeight="1" x14ac:dyDescent="0.3">
      <c r="A2308" s="10" t="s">
        <v>2344</v>
      </c>
      <c r="B2308" s="10" t="s">
        <v>4679</v>
      </c>
      <c r="C2308" s="8" t="s">
        <v>6690</v>
      </c>
      <c r="D2308" s="8" t="s">
        <v>6885</v>
      </c>
      <c r="E2308" s="8" t="s">
        <v>7739</v>
      </c>
    </row>
    <row r="2309" spans="1:5" ht="15" customHeight="1" x14ac:dyDescent="0.3">
      <c r="A2309" s="10" t="s">
        <v>2345</v>
      </c>
      <c r="B2309" s="10" t="s">
        <v>4680</v>
      </c>
      <c r="C2309" s="8" t="s">
        <v>6691</v>
      </c>
      <c r="D2309" s="8" t="s">
        <v>7556</v>
      </c>
      <c r="E2309" s="8" t="s">
        <v>7739</v>
      </c>
    </row>
    <row r="2310" spans="1:5" ht="15" customHeight="1" x14ac:dyDescent="0.3">
      <c r="A2310" s="10" t="s">
        <v>2346</v>
      </c>
      <c r="B2310" s="10" t="s">
        <v>4681</v>
      </c>
      <c r="C2310" s="8" t="s">
        <v>6327</v>
      </c>
      <c r="D2310" s="8" t="s">
        <v>7083</v>
      </c>
      <c r="E2310" s="8" t="s">
        <v>7739</v>
      </c>
    </row>
    <row r="2311" spans="1:5" ht="15" customHeight="1" x14ac:dyDescent="0.3">
      <c r="A2311" s="10" t="s">
        <v>2347</v>
      </c>
      <c r="B2311" s="10" t="s">
        <v>4682</v>
      </c>
      <c r="C2311" s="8" t="s">
        <v>4840</v>
      </c>
      <c r="D2311" s="8" t="s">
        <v>6713</v>
      </c>
      <c r="E2311" s="8"/>
    </row>
    <row r="2312" spans="1:5" ht="15" customHeight="1" x14ac:dyDescent="0.3">
      <c r="A2312" s="10" t="s">
        <v>2348</v>
      </c>
      <c r="B2312" s="10" t="s">
        <v>4683</v>
      </c>
      <c r="C2312" s="8" t="s">
        <v>6692</v>
      </c>
      <c r="D2312" s="8" t="s">
        <v>7729</v>
      </c>
      <c r="E2312" s="8" t="s">
        <v>7739</v>
      </c>
    </row>
    <row r="2313" spans="1:5" ht="15" customHeight="1" x14ac:dyDescent="0.3">
      <c r="A2313" s="10" t="s">
        <v>2349</v>
      </c>
      <c r="B2313" s="10" t="s">
        <v>4684</v>
      </c>
      <c r="C2313" s="8" t="s">
        <v>6693</v>
      </c>
      <c r="D2313" s="8" t="s">
        <v>6763</v>
      </c>
      <c r="E2313" s="8" t="s">
        <v>7739</v>
      </c>
    </row>
    <row r="2314" spans="1:5" ht="15" customHeight="1" x14ac:dyDescent="0.3">
      <c r="A2314" s="10" t="s">
        <v>2350</v>
      </c>
      <c r="B2314" s="10" t="s">
        <v>4685</v>
      </c>
      <c r="C2314" s="8" t="s">
        <v>6694</v>
      </c>
      <c r="D2314" s="8" t="s">
        <v>6749</v>
      </c>
      <c r="E2314" s="8" t="s">
        <v>7739</v>
      </c>
    </row>
    <row r="2315" spans="1:5" ht="15" customHeight="1" x14ac:dyDescent="0.3">
      <c r="A2315" s="10" t="s">
        <v>2351</v>
      </c>
      <c r="B2315" s="10" t="s">
        <v>4686</v>
      </c>
      <c r="C2315" s="8" t="s">
        <v>6695</v>
      </c>
      <c r="D2315" s="8" t="s">
        <v>6863</v>
      </c>
      <c r="E2315" s="8" t="s">
        <v>7777</v>
      </c>
    </row>
    <row r="2316" spans="1:5" ht="15" customHeight="1" x14ac:dyDescent="0.3">
      <c r="A2316" s="10" t="s">
        <v>2352</v>
      </c>
      <c r="B2316" s="10" t="s">
        <v>4687</v>
      </c>
      <c r="C2316" s="8" t="s">
        <v>5518</v>
      </c>
      <c r="D2316" s="8" t="s">
        <v>7730</v>
      </c>
      <c r="E2316" s="8" t="s">
        <v>7739</v>
      </c>
    </row>
    <row r="2317" spans="1:5" ht="15" customHeight="1" x14ac:dyDescent="0.3">
      <c r="A2317" s="10" t="s">
        <v>2353</v>
      </c>
      <c r="B2317" s="10" t="s">
        <v>4688</v>
      </c>
      <c r="C2317" s="8" t="s">
        <v>4994</v>
      </c>
      <c r="D2317" s="8" t="s">
        <v>6731</v>
      </c>
      <c r="E2317" s="8" t="s">
        <v>7774</v>
      </c>
    </row>
    <row r="2318" spans="1:5" ht="15" customHeight="1" x14ac:dyDescent="0.3">
      <c r="A2318" s="10" t="s">
        <v>2354</v>
      </c>
      <c r="B2318" s="10" t="s">
        <v>4689</v>
      </c>
      <c r="C2318" s="8" t="s">
        <v>6696</v>
      </c>
      <c r="D2318" s="8" t="s">
        <v>7191</v>
      </c>
      <c r="E2318" s="8" t="s">
        <v>7739</v>
      </c>
    </row>
    <row r="2319" spans="1:5" ht="15" customHeight="1" x14ac:dyDescent="0.3">
      <c r="A2319" s="10" t="s">
        <v>2355</v>
      </c>
      <c r="B2319" s="10" t="s">
        <v>4690</v>
      </c>
      <c r="C2319" s="8" t="s">
        <v>6259</v>
      </c>
      <c r="D2319" s="8" t="s">
        <v>7731</v>
      </c>
      <c r="E2319" s="8" t="s">
        <v>7753</v>
      </c>
    </row>
    <row r="2320" spans="1:5" ht="15" customHeight="1" x14ac:dyDescent="0.3">
      <c r="A2320" s="10" t="s">
        <v>2356</v>
      </c>
      <c r="B2320" s="10" t="s">
        <v>4691</v>
      </c>
      <c r="C2320" s="8" t="s">
        <v>6697</v>
      </c>
      <c r="D2320" s="8" t="s">
        <v>7732</v>
      </c>
      <c r="E2320" s="8" t="s">
        <v>7745</v>
      </c>
    </row>
    <row r="2321" spans="1:5" ht="15" customHeight="1" x14ac:dyDescent="0.3">
      <c r="A2321" s="10" t="s">
        <v>2357</v>
      </c>
      <c r="B2321" s="10" t="s">
        <v>4692</v>
      </c>
      <c r="C2321" s="8" t="s">
        <v>6698</v>
      </c>
      <c r="D2321" s="8" t="s">
        <v>7733</v>
      </c>
      <c r="E2321" s="8" t="s">
        <v>7739</v>
      </c>
    </row>
    <row r="2322" spans="1:5" ht="15" customHeight="1" x14ac:dyDescent="0.3">
      <c r="A2322" s="10" t="s">
        <v>2358</v>
      </c>
      <c r="B2322" s="10" t="s">
        <v>4693</v>
      </c>
      <c r="C2322" s="8" t="s">
        <v>6699</v>
      </c>
      <c r="D2322" s="8" t="s">
        <v>6754</v>
      </c>
      <c r="E2322" s="8" t="s">
        <v>7739</v>
      </c>
    </row>
    <row r="2323" spans="1:5" ht="15" customHeight="1" x14ac:dyDescent="0.3">
      <c r="A2323" s="10" t="s">
        <v>2359</v>
      </c>
      <c r="B2323" s="10" t="s">
        <v>4694</v>
      </c>
      <c r="C2323" s="8" t="s">
        <v>6700</v>
      </c>
      <c r="D2323" s="8" t="s">
        <v>7549</v>
      </c>
      <c r="E2323" s="8"/>
    </row>
    <row r="2324" spans="1:5" ht="15" customHeight="1" x14ac:dyDescent="0.3">
      <c r="A2324" s="10" t="s">
        <v>2360</v>
      </c>
      <c r="B2324" s="10" t="s">
        <v>4695</v>
      </c>
      <c r="C2324" s="8" t="s">
        <v>6701</v>
      </c>
      <c r="D2324" s="8" t="s">
        <v>6713</v>
      </c>
      <c r="E2324" s="8" t="s">
        <v>7739</v>
      </c>
    </row>
    <row r="2325" spans="1:5" ht="15" customHeight="1" x14ac:dyDescent="0.3">
      <c r="A2325" s="10" t="s">
        <v>2361</v>
      </c>
      <c r="B2325" s="10" t="s">
        <v>4696</v>
      </c>
      <c r="C2325" s="8" t="s">
        <v>6702</v>
      </c>
      <c r="D2325" s="8" t="s">
        <v>7478</v>
      </c>
      <c r="E2325" s="8" t="s">
        <v>7764</v>
      </c>
    </row>
    <row r="2326" spans="1:5" ht="15" customHeight="1" x14ac:dyDescent="0.3">
      <c r="A2326" s="10" t="s">
        <v>2362</v>
      </c>
      <c r="B2326" s="10" t="s">
        <v>4697</v>
      </c>
      <c r="C2326" s="8" t="s">
        <v>5416</v>
      </c>
      <c r="D2326" s="8" t="s">
        <v>7734</v>
      </c>
      <c r="E2326" s="8" t="s">
        <v>7739</v>
      </c>
    </row>
    <row r="2327" spans="1:5" ht="15" customHeight="1" x14ac:dyDescent="0.3">
      <c r="A2327" s="10" t="s">
        <v>2363</v>
      </c>
      <c r="B2327" s="10" t="s">
        <v>4698</v>
      </c>
      <c r="C2327" s="8" t="s">
        <v>6703</v>
      </c>
      <c r="D2327" s="8" t="s">
        <v>7735</v>
      </c>
      <c r="E2327" s="8" t="s">
        <v>7739</v>
      </c>
    </row>
    <row r="2328" spans="1:5" ht="15" customHeight="1" x14ac:dyDescent="0.3">
      <c r="A2328" s="10" t="s">
        <v>2364</v>
      </c>
      <c r="B2328" s="10" t="s">
        <v>4699</v>
      </c>
      <c r="C2328" s="8" t="s">
        <v>5044</v>
      </c>
      <c r="D2328" s="8" t="s">
        <v>7060</v>
      </c>
      <c r="E2328" s="8" t="s">
        <v>7739</v>
      </c>
    </row>
    <row r="2329" spans="1:5" ht="15" customHeight="1" x14ac:dyDescent="0.3">
      <c r="A2329" s="10" t="s">
        <v>2365</v>
      </c>
      <c r="B2329" s="10" t="s">
        <v>4700</v>
      </c>
      <c r="C2329" s="8" t="s">
        <v>6704</v>
      </c>
      <c r="D2329" s="8" t="s">
        <v>6734</v>
      </c>
      <c r="E2329" s="8" t="s">
        <v>7739</v>
      </c>
    </row>
    <row r="2330" spans="1:5" ht="15" customHeight="1" x14ac:dyDescent="0.3">
      <c r="A2330" s="10" t="s">
        <v>2366</v>
      </c>
      <c r="B2330" s="10" t="s">
        <v>4701</v>
      </c>
      <c r="C2330" s="8" t="s">
        <v>6705</v>
      </c>
      <c r="D2330" s="8" t="s">
        <v>7486</v>
      </c>
      <c r="E2330" s="8" t="s">
        <v>7758</v>
      </c>
    </row>
    <row r="2331" spans="1:5" ht="15" customHeight="1" x14ac:dyDescent="0.3">
      <c r="A2331" s="10" t="s">
        <v>2367</v>
      </c>
      <c r="B2331" s="10" t="s">
        <v>4702</v>
      </c>
      <c r="C2331" s="8" t="s">
        <v>6706</v>
      </c>
      <c r="D2331" s="8" t="s">
        <v>7736</v>
      </c>
      <c r="E2331" s="8" t="s">
        <v>7739</v>
      </c>
    </row>
    <row r="2332" spans="1:5" ht="15" customHeight="1" x14ac:dyDescent="0.3">
      <c r="A2332" s="10" t="s">
        <v>2368</v>
      </c>
      <c r="B2332" s="10" t="s">
        <v>4703</v>
      </c>
      <c r="C2332" s="8" t="s">
        <v>6707</v>
      </c>
      <c r="D2332" s="8" t="s">
        <v>7003</v>
      </c>
      <c r="E2332" s="8" t="s">
        <v>7739</v>
      </c>
    </row>
    <row r="2333" spans="1:5" ht="15" customHeight="1" x14ac:dyDescent="0.3">
      <c r="A2333" s="10" t="s">
        <v>2369</v>
      </c>
      <c r="B2333" s="10" t="s">
        <v>4704</v>
      </c>
      <c r="C2333" s="8" t="s">
        <v>6708</v>
      </c>
      <c r="D2333" s="8" t="s">
        <v>7380</v>
      </c>
      <c r="E2333" s="8" t="s">
        <v>7834</v>
      </c>
    </row>
    <row r="2334" spans="1:5" ht="15" customHeight="1" x14ac:dyDescent="0.3">
      <c r="A2334" s="10" t="s">
        <v>2370</v>
      </c>
      <c r="B2334" s="10" t="s">
        <v>4705</v>
      </c>
      <c r="C2334" s="8" t="s">
        <v>6709</v>
      </c>
      <c r="D2334" s="8" t="s">
        <v>7226</v>
      </c>
      <c r="E2334" s="8" t="s">
        <v>7739</v>
      </c>
    </row>
    <row r="2335" spans="1:5" ht="15" customHeight="1" x14ac:dyDescent="0.3">
      <c r="A2335" s="10" t="s">
        <v>2371</v>
      </c>
      <c r="B2335" s="10" t="s">
        <v>4706</v>
      </c>
      <c r="C2335" s="8" t="s">
        <v>6710</v>
      </c>
      <c r="D2335" s="8" t="s">
        <v>6930</v>
      </c>
      <c r="E2335" s="8" t="s">
        <v>7768</v>
      </c>
    </row>
    <row r="2336" spans="1:5" ht="15" customHeight="1" x14ac:dyDescent="0.3">
      <c r="A2336" s="10" t="s">
        <v>2372</v>
      </c>
      <c r="B2336" s="10" t="s">
        <v>4707</v>
      </c>
      <c r="C2336" s="8" t="s">
        <v>6711</v>
      </c>
      <c r="D2336" s="8" t="s">
        <v>6845</v>
      </c>
      <c r="E2336" s="8" t="s">
        <v>7764</v>
      </c>
    </row>
  </sheetData>
  <phoneticPr fontId="15" type="noConversion"/>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5756B-9D79-4F3C-BC55-59BE7CADB063}">
  <dimension ref="A1:D2336"/>
  <sheetViews>
    <sheetView workbookViewId="0">
      <selection activeCell="G7" sqref="G7"/>
    </sheetView>
  </sheetViews>
  <sheetFormatPr defaultColWidth="14.44140625" defaultRowHeight="15" customHeight="1" x14ac:dyDescent="0.3"/>
  <cols>
    <col min="1" max="1" width="12.5546875" bestFit="1" customWidth="1"/>
    <col min="2" max="2" width="5.109375" bestFit="1" customWidth="1"/>
    <col min="3" max="3" width="12.6640625" bestFit="1" customWidth="1"/>
    <col min="4" max="4" width="16.6640625" bestFit="1" customWidth="1"/>
    <col min="5" max="21" width="8.6640625" customWidth="1"/>
  </cols>
  <sheetData>
    <row r="1" spans="1:4" ht="19.5" customHeight="1" x14ac:dyDescent="0.3">
      <c r="A1" s="9" t="s">
        <v>0</v>
      </c>
      <c r="B1" s="9" t="s">
        <v>1</v>
      </c>
      <c r="C1" s="9" t="s">
        <v>2</v>
      </c>
      <c r="D1" s="9" t="s">
        <v>3</v>
      </c>
    </row>
    <row r="2" spans="1:4" ht="15" customHeight="1" x14ac:dyDescent="0.3">
      <c r="A2" s="10" t="s">
        <v>38</v>
      </c>
      <c r="B2" s="8" t="s">
        <v>7892</v>
      </c>
      <c r="C2" s="8" t="s">
        <v>5139</v>
      </c>
      <c r="D2" s="8" t="s">
        <v>4708</v>
      </c>
    </row>
    <row r="3" spans="1:4" ht="15" customHeight="1" x14ac:dyDescent="0.3">
      <c r="A3" s="10" t="s">
        <v>39</v>
      </c>
      <c r="B3" s="8" t="s">
        <v>7893</v>
      </c>
      <c r="C3" s="8" t="s">
        <v>7894</v>
      </c>
      <c r="D3" s="8" t="s">
        <v>4709</v>
      </c>
    </row>
    <row r="4" spans="1:4" ht="15" customHeight="1" x14ac:dyDescent="0.3">
      <c r="A4" s="10" t="s">
        <v>40</v>
      </c>
      <c r="B4" s="8" t="s">
        <v>7893</v>
      </c>
      <c r="C4" s="8" t="s">
        <v>7895</v>
      </c>
      <c r="D4" s="8" t="s">
        <v>4710</v>
      </c>
    </row>
    <row r="5" spans="1:4" ht="15" customHeight="1" x14ac:dyDescent="0.3">
      <c r="A5" s="10" t="s">
        <v>41</v>
      </c>
      <c r="B5" s="8" t="s">
        <v>7892</v>
      </c>
      <c r="C5" s="8" t="s">
        <v>7896</v>
      </c>
      <c r="D5" s="8" t="s">
        <v>4711</v>
      </c>
    </row>
    <row r="6" spans="1:4" ht="15" customHeight="1" x14ac:dyDescent="0.3">
      <c r="A6" s="10" t="s">
        <v>42</v>
      </c>
      <c r="B6" s="8" t="s">
        <v>7892</v>
      </c>
      <c r="C6" s="8" t="s">
        <v>7897</v>
      </c>
      <c r="D6" s="8" t="s">
        <v>4712</v>
      </c>
    </row>
    <row r="7" spans="1:4" ht="15" customHeight="1" x14ac:dyDescent="0.3">
      <c r="A7" s="10" t="s">
        <v>43</v>
      </c>
      <c r="B7" s="8" t="s">
        <v>7893</v>
      </c>
      <c r="C7" s="8" t="s">
        <v>7898</v>
      </c>
      <c r="D7" s="8" t="s">
        <v>4713</v>
      </c>
    </row>
    <row r="8" spans="1:4" ht="15" customHeight="1" x14ac:dyDescent="0.3">
      <c r="A8" s="10" t="s">
        <v>44</v>
      </c>
      <c r="B8" s="8" t="s">
        <v>7893</v>
      </c>
      <c r="C8" s="8" t="s">
        <v>5277</v>
      </c>
      <c r="D8" s="8" t="s">
        <v>4714</v>
      </c>
    </row>
    <row r="9" spans="1:4" ht="15" customHeight="1" x14ac:dyDescent="0.3">
      <c r="A9" s="10" t="s">
        <v>45</v>
      </c>
      <c r="B9" s="8" t="s">
        <v>7893</v>
      </c>
      <c r="C9" s="8" t="s">
        <v>7899</v>
      </c>
      <c r="D9" s="8" t="s">
        <v>4715</v>
      </c>
    </row>
    <row r="10" spans="1:4" ht="15" customHeight="1" x14ac:dyDescent="0.3">
      <c r="A10" s="10" t="s">
        <v>46</v>
      </c>
      <c r="B10" s="8" t="s">
        <v>7893</v>
      </c>
      <c r="C10" s="8" t="s">
        <v>5838</v>
      </c>
      <c r="D10" s="8" t="s">
        <v>4716</v>
      </c>
    </row>
    <row r="11" spans="1:4" ht="15" customHeight="1" x14ac:dyDescent="0.3">
      <c r="A11" s="10" t="s">
        <v>47</v>
      </c>
      <c r="B11" s="8" t="s">
        <v>7892</v>
      </c>
      <c r="C11" s="8" t="s">
        <v>7900</v>
      </c>
      <c r="D11" s="8" t="s">
        <v>4717</v>
      </c>
    </row>
    <row r="12" spans="1:4" ht="15" customHeight="1" x14ac:dyDescent="0.3">
      <c r="A12" s="10" t="s">
        <v>48</v>
      </c>
      <c r="B12" s="8" t="s">
        <v>7892</v>
      </c>
      <c r="C12" s="8" t="s">
        <v>7901</v>
      </c>
      <c r="D12" s="8" t="s">
        <v>8767</v>
      </c>
    </row>
    <row r="13" spans="1:4" ht="15" customHeight="1" x14ac:dyDescent="0.3">
      <c r="A13" s="10" t="s">
        <v>49</v>
      </c>
      <c r="B13" s="8" t="s">
        <v>7893</v>
      </c>
      <c r="C13" s="8" t="s">
        <v>7902</v>
      </c>
      <c r="D13" s="8" t="s">
        <v>4719</v>
      </c>
    </row>
    <row r="14" spans="1:4" ht="15" customHeight="1" x14ac:dyDescent="0.3">
      <c r="A14" s="10" t="s">
        <v>50</v>
      </c>
      <c r="B14" s="8" t="s">
        <v>7893</v>
      </c>
      <c r="C14" s="8" t="s">
        <v>7903</v>
      </c>
      <c r="D14" s="8" t="s">
        <v>4720</v>
      </c>
    </row>
    <row r="15" spans="1:4" ht="15" customHeight="1" x14ac:dyDescent="0.3">
      <c r="A15" s="10" t="s">
        <v>51</v>
      </c>
      <c r="B15" s="8" t="s">
        <v>7893</v>
      </c>
      <c r="C15" s="8" t="s">
        <v>7904</v>
      </c>
      <c r="D15" s="8" t="s">
        <v>4721</v>
      </c>
    </row>
    <row r="16" spans="1:4" ht="15" customHeight="1" x14ac:dyDescent="0.3">
      <c r="A16" s="10" t="s">
        <v>52</v>
      </c>
      <c r="B16" s="8" t="s">
        <v>7892</v>
      </c>
      <c r="C16" s="8" t="s">
        <v>7905</v>
      </c>
      <c r="D16" s="8" t="s">
        <v>4722</v>
      </c>
    </row>
    <row r="17" spans="1:4" ht="15" customHeight="1" x14ac:dyDescent="0.3">
      <c r="A17" s="10" t="s">
        <v>53</v>
      </c>
      <c r="B17" s="8" t="s">
        <v>7893</v>
      </c>
      <c r="C17" s="8" t="s">
        <v>7906</v>
      </c>
      <c r="D17" s="8" t="s">
        <v>4723</v>
      </c>
    </row>
    <row r="18" spans="1:4" ht="15" customHeight="1" x14ac:dyDescent="0.3">
      <c r="A18" s="10" t="s">
        <v>54</v>
      </c>
      <c r="B18" s="8" t="s">
        <v>7892</v>
      </c>
      <c r="C18" s="8" t="s">
        <v>7907</v>
      </c>
      <c r="D18" s="8" t="s">
        <v>4724</v>
      </c>
    </row>
    <row r="19" spans="1:4" ht="15" customHeight="1" x14ac:dyDescent="0.3">
      <c r="A19" s="10" t="s">
        <v>55</v>
      </c>
      <c r="B19" s="8" t="s">
        <v>7892</v>
      </c>
      <c r="C19" s="8" t="s">
        <v>7908</v>
      </c>
      <c r="D19" s="8" t="s">
        <v>4725</v>
      </c>
    </row>
    <row r="20" spans="1:4" ht="15" customHeight="1" x14ac:dyDescent="0.3">
      <c r="A20" s="10" t="s">
        <v>56</v>
      </c>
      <c r="B20" s="8" t="s">
        <v>7893</v>
      </c>
      <c r="C20" s="8" t="s">
        <v>7909</v>
      </c>
      <c r="D20" s="8" t="s">
        <v>4726</v>
      </c>
    </row>
    <row r="21" spans="1:4" ht="15.75" customHeight="1" x14ac:dyDescent="0.3">
      <c r="A21" s="10" t="s">
        <v>57</v>
      </c>
      <c r="B21" s="8" t="s">
        <v>7893</v>
      </c>
      <c r="C21" s="8" t="s">
        <v>7910</v>
      </c>
      <c r="D21" s="8" t="s">
        <v>4727</v>
      </c>
    </row>
    <row r="22" spans="1:4" ht="15.75" customHeight="1" x14ac:dyDescent="0.3">
      <c r="A22" s="10" t="s">
        <v>58</v>
      </c>
      <c r="B22" s="8" t="s">
        <v>7893</v>
      </c>
      <c r="C22" s="8" t="s">
        <v>7911</v>
      </c>
      <c r="D22" s="8" t="s">
        <v>4728</v>
      </c>
    </row>
    <row r="23" spans="1:4" ht="15.75" customHeight="1" x14ac:dyDescent="0.3">
      <c r="A23" s="10" t="s">
        <v>59</v>
      </c>
      <c r="B23" s="8" t="s">
        <v>7892</v>
      </c>
      <c r="C23" s="8" t="s">
        <v>7912</v>
      </c>
      <c r="D23" s="8" t="s">
        <v>4729</v>
      </c>
    </row>
    <row r="24" spans="1:4" ht="15.75" customHeight="1" x14ac:dyDescent="0.3">
      <c r="A24" s="10" t="s">
        <v>60</v>
      </c>
      <c r="B24" s="8" t="s">
        <v>7892</v>
      </c>
      <c r="C24" s="8" t="s">
        <v>7913</v>
      </c>
      <c r="D24" s="8" t="s">
        <v>4730</v>
      </c>
    </row>
    <row r="25" spans="1:4" ht="15.75" customHeight="1" x14ac:dyDescent="0.3">
      <c r="A25" s="10" t="s">
        <v>61</v>
      </c>
      <c r="B25" s="8" t="s">
        <v>7893</v>
      </c>
      <c r="C25" s="8" t="s">
        <v>7914</v>
      </c>
      <c r="D25" s="8" t="s">
        <v>4731</v>
      </c>
    </row>
    <row r="26" spans="1:4" ht="15.75" customHeight="1" x14ac:dyDescent="0.3">
      <c r="A26" s="10" t="s">
        <v>62</v>
      </c>
      <c r="B26" s="8" t="s">
        <v>7893</v>
      </c>
      <c r="C26" s="8" t="s">
        <v>7915</v>
      </c>
      <c r="D26" s="8" t="s">
        <v>4732</v>
      </c>
    </row>
    <row r="27" spans="1:4" ht="15.75" customHeight="1" x14ac:dyDescent="0.3">
      <c r="A27" s="10" t="s">
        <v>63</v>
      </c>
      <c r="B27" s="8" t="s">
        <v>7893</v>
      </c>
      <c r="C27" s="8" t="s">
        <v>7916</v>
      </c>
      <c r="D27" s="8" t="s">
        <v>4733</v>
      </c>
    </row>
    <row r="28" spans="1:4" ht="15.75" customHeight="1" x14ac:dyDescent="0.3">
      <c r="A28" s="10" t="s">
        <v>64</v>
      </c>
      <c r="B28" s="8" t="s">
        <v>7893</v>
      </c>
      <c r="C28" s="8" t="s">
        <v>7917</v>
      </c>
      <c r="D28" s="8" t="s">
        <v>4734</v>
      </c>
    </row>
    <row r="29" spans="1:4" ht="15.75" customHeight="1" x14ac:dyDescent="0.3">
      <c r="A29" s="10" t="s">
        <v>65</v>
      </c>
      <c r="B29" s="8" t="s">
        <v>7892</v>
      </c>
      <c r="C29" s="8" t="s">
        <v>7918</v>
      </c>
      <c r="D29" s="8" t="s">
        <v>4735</v>
      </c>
    </row>
    <row r="30" spans="1:4" ht="15.75" customHeight="1" x14ac:dyDescent="0.3">
      <c r="A30" s="10" t="s">
        <v>66</v>
      </c>
      <c r="B30" s="8" t="s">
        <v>7893</v>
      </c>
      <c r="C30" s="8" t="s">
        <v>7899</v>
      </c>
      <c r="D30" s="8" t="s">
        <v>4736</v>
      </c>
    </row>
    <row r="31" spans="1:4" ht="15.75" customHeight="1" x14ac:dyDescent="0.3">
      <c r="A31" s="10" t="s">
        <v>67</v>
      </c>
      <c r="B31" s="8" t="s">
        <v>7892</v>
      </c>
      <c r="C31" s="8" t="s">
        <v>7919</v>
      </c>
      <c r="D31" s="8" t="s">
        <v>4737</v>
      </c>
    </row>
    <row r="32" spans="1:4" ht="15.75" customHeight="1" x14ac:dyDescent="0.3">
      <c r="A32" s="10" t="s">
        <v>68</v>
      </c>
      <c r="B32" s="8" t="s">
        <v>7892</v>
      </c>
      <c r="C32" s="8" t="s">
        <v>7913</v>
      </c>
      <c r="D32" s="8" t="s">
        <v>4738</v>
      </c>
    </row>
    <row r="33" spans="1:4" ht="15.75" customHeight="1" x14ac:dyDescent="0.3">
      <c r="A33" s="10" t="s">
        <v>69</v>
      </c>
      <c r="B33" s="8" t="s">
        <v>7893</v>
      </c>
      <c r="C33" s="8" t="s">
        <v>7920</v>
      </c>
      <c r="D33" s="8" t="s">
        <v>4739</v>
      </c>
    </row>
    <row r="34" spans="1:4" ht="15.75" customHeight="1" x14ac:dyDescent="0.3">
      <c r="A34" s="10" t="s">
        <v>70</v>
      </c>
      <c r="B34" s="8" t="s">
        <v>7893</v>
      </c>
      <c r="C34" s="8" t="s">
        <v>7921</v>
      </c>
      <c r="D34" s="8" t="s">
        <v>4740</v>
      </c>
    </row>
    <row r="35" spans="1:4" ht="15.75" customHeight="1" x14ac:dyDescent="0.3">
      <c r="A35" s="10" t="s">
        <v>71</v>
      </c>
      <c r="B35" s="8" t="s">
        <v>7892</v>
      </c>
      <c r="C35" s="8" t="s">
        <v>7922</v>
      </c>
      <c r="D35" s="8" t="s">
        <v>4741</v>
      </c>
    </row>
    <row r="36" spans="1:4" ht="15.75" customHeight="1" x14ac:dyDescent="0.3">
      <c r="A36" s="10" t="s">
        <v>72</v>
      </c>
      <c r="B36" s="8" t="s">
        <v>7892</v>
      </c>
      <c r="C36" s="8" t="s">
        <v>7923</v>
      </c>
      <c r="D36" s="8" t="s">
        <v>4742</v>
      </c>
    </row>
    <row r="37" spans="1:4" ht="15.75" customHeight="1" x14ac:dyDescent="0.3">
      <c r="A37" s="10" t="s">
        <v>73</v>
      </c>
      <c r="B37" s="8" t="s">
        <v>7893</v>
      </c>
      <c r="C37" s="8" t="s">
        <v>7924</v>
      </c>
      <c r="D37" s="8" t="s">
        <v>4743</v>
      </c>
    </row>
    <row r="38" spans="1:4" ht="15.75" customHeight="1" x14ac:dyDescent="0.3">
      <c r="A38" s="10" t="s">
        <v>74</v>
      </c>
      <c r="B38" s="8" t="s">
        <v>7893</v>
      </c>
      <c r="C38" s="8" t="s">
        <v>5173</v>
      </c>
      <c r="D38" s="8" t="s">
        <v>4744</v>
      </c>
    </row>
    <row r="39" spans="1:4" ht="15.75" customHeight="1" x14ac:dyDescent="0.3">
      <c r="A39" s="10" t="s">
        <v>75</v>
      </c>
      <c r="B39" s="8" t="s">
        <v>7892</v>
      </c>
      <c r="C39" s="8" t="s">
        <v>7925</v>
      </c>
      <c r="D39" s="8" t="s">
        <v>4745</v>
      </c>
    </row>
    <row r="40" spans="1:4" ht="15.75" customHeight="1" x14ac:dyDescent="0.3">
      <c r="A40" s="10" t="s">
        <v>76</v>
      </c>
      <c r="B40" s="8" t="s">
        <v>7892</v>
      </c>
      <c r="C40" s="8" t="s">
        <v>7926</v>
      </c>
      <c r="D40" s="8" t="s">
        <v>4746</v>
      </c>
    </row>
    <row r="41" spans="1:4" ht="15.75" customHeight="1" x14ac:dyDescent="0.3">
      <c r="A41" s="10" t="s">
        <v>77</v>
      </c>
      <c r="B41" s="8" t="s">
        <v>7893</v>
      </c>
      <c r="C41" s="8" t="s">
        <v>7927</v>
      </c>
      <c r="D41" s="8" t="s">
        <v>4747</v>
      </c>
    </row>
    <row r="42" spans="1:4" ht="15.75" customHeight="1" x14ac:dyDescent="0.3">
      <c r="A42" s="10" t="s">
        <v>78</v>
      </c>
      <c r="B42" s="8" t="s">
        <v>7893</v>
      </c>
      <c r="C42" s="8" t="s">
        <v>7928</v>
      </c>
      <c r="D42" s="8" t="s">
        <v>4748</v>
      </c>
    </row>
    <row r="43" spans="1:4" ht="15.75" customHeight="1" x14ac:dyDescent="0.3">
      <c r="A43" s="10" t="s">
        <v>79</v>
      </c>
      <c r="B43" s="8" t="s">
        <v>7892</v>
      </c>
      <c r="C43" s="8" t="s">
        <v>7929</v>
      </c>
      <c r="D43" s="8" t="s">
        <v>4749</v>
      </c>
    </row>
    <row r="44" spans="1:4" ht="15.75" customHeight="1" x14ac:dyDescent="0.3">
      <c r="A44" s="10" t="s">
        <v>80</v>
      </c>
      <c r="B44" s="8" t="s">
        <v>7892</v>
      </c>
      <c r="C44" s="8" t="s">
        <v>7913</v>
      </c>
      <c r="D44" s="8" t="s">
        <v>4750</v>
      </c>
    </row>
    <row r="45" spans="1:4" ht="15.75" customHeight="1" x14ac:dyDescent="0.3">
      <c r="A45" s="10" t="s">
        <v>81</v>
      </c>
      <c r="B45" s="8" t="s">
        <v>7893</v>
      </c>
      <c r="C45" s="8" t="s">
        <v>5030</v>
      </c>
      <c r="D45" s="8" t="s">
        <v>4751</v>
      </c>
    </row>
    <row r="46" spans="1:4" ht="15.75" customHeight="1" x14ac:dyDescent="0.3">
      <c r="A46" s="10" t="s">
        <v>82</v>
      </c>
      <c r="B46" s="8" t="s">
        <v>7893</v>
      </c>
      <c r="C46" s="8" t="s">
        <v>7914</v>
      </c>
      <c r="D46" s="8" t="s">
        <v>4752</v>
      </c>
    </row>
    <row r="47" spans="1:4" ht="15.75" customHeight="1" x14ac:dyDescent="0.3">
      <c r="A47" s="10" t="s">
        <v>83</v>
      </c>
      <c r="B47" s="8" t="s">
        <v>7892</v>
      </c>
      <c r="C47" s="8" t="s">
        <v>7930</v>
      </c>
      <c r="D47" s="8" t="s">
        <v>4753</v>
      </c>
    </row>
    <row r="48" spans="1:4" ht="15.75" customHeight="1" x14ac:dyDescent="0.3">
      <c r="A48" s="10" t="s">
        <v>84</v>
      </c>
      <c r="B48" s="8" t="s">
        <v>7893</v>
      </c>
      <c r="C48" s="8" t="s">
        <v>5548</v>
      </c>
      <c r="D48" s="8" t="s">
        <v>4754</v>
      </c>
    </row>
    <row r="49" spans="1:4" ht="15.75" customHeight="1" x14ac:dyDescent="0.3">
      <c r="A49" s="10" t="s">
        <v>85</v>
      </c>
      <c r="B49" s="8" t="s">
        <v>7892</v>
      </c>
      <c r="C49" s="8" t="s">
        <v>7931</v>
      </c>
      <c r="D49" s="8" t="s">
        <v>4749</v>
      </c>
    </row>
    <row r="50" spans="1:4" ht="15.75" customHeight="1" x14ac:dyDescent="0.3">
      <c r="A50" s="10" t="s">
        <v>86</v>
      </c>
      <c r="B50" s="8" t="s">
        <v>7893</v>
      </c>
      <c r="C50" s="8" t="s">
        <v>7932</v>
      </c>
      <c r="D50" s="8" t="s">
        <v>8768</v>
      </c>
    </row>
    <row r="51" spans="1:4" ht="15.75" customHeight="1" x14ac:dyDescent="0.3">
      <c r="A51" s="10" t="s">
        <v>87</v>
      </c>
      <c r="B51" s="8" t="s">
        <v>7893</v>
      </c>
      <c r="C51" s="8" t="s">
        <v>5173</v>
      </c>
      <c r="D51" s="8" t="s">
        <v>4756</v>
      </c>
    </row>
    <row r="52" spans="1:4" ht="15.75" customHeight="1" x14ac:dyDescent="0.3">
      <c r="A52" s="10" t="s">
        <v>88</v>
      </c>
      <c r="B52" s="8" t="s">
        <v>7893</v>
      </c>
      <c r="C52" s="8" t="s">
        <v>6280</v>
      </c>
      <c r="D52" s="8" t="s">
        <v>4757</v>
      </c>
    </row>
    <row r="53" spans="1:4" ht="15.75" customHeight="1" x14ac:dyDescent="0.3">
      <c r="A53" s="10" t="s">
        <v>89</v>
      </c>
      <c r="B53" s="8" t="s">
        <v>7892</v>
      </c>
      <c r="C53" s="8" t="s">
        <v>7933</v>
      </c>
      <c r="D53" s="8" t="s">
        <v>4758</v>
      </c>
    </row>
    <row r="54" spans="1:4" ht="15.75" customHeight="1" x14ac:dyDescent="0.3">
      <c r="A54" s="10" t="s">
        <v>90</v>
      </c>
      <c r="B54" s="8" t="s">
        <v>7893</v>
      </c>
      <c r="C54" s="8" t="s">
        <v>7902</v>
      </c>
      <c r="D54" s="8" t="s">
        <v>4759</v>
      </c>
    </row>
    <row r="55" spans="1:4" ht="15.75" customHeight="1" x14ac:dyDescent="0.3">
      <c r="A55" s="10" t="s">
        <v>91</v>
      </c>
      <c r="B55" s="8" t="s">
        <v>7893</v>
      </c>
      <c r="C55" s="8" t="s">
        <v>6236</v>
      </c>
      <c r="D55" s="8" t="s">
        <v>4760</v>
      </c>
    </row>
    <row r="56" spans="1:4" ht="15.75" customHeight="1" x14ac:dyDescent="0.3">
      <c r="A56" s="10" t="s">
        <v>92</v>
      </c>
      <c r="B56" s="8" t="s">
        <v>7892</v>
      </c>
      <c r="C56" s="8" t="s">
        <v>7934</v>
      </c>
      <c r="D56" s="8" t="s">
        <v>4761</v>
      </c>
    </row>
    <row r="57" spans="1:4" ht="15.75" customHeight="1" x14ac:dyDescent="0.3">
      <c r="A57" s="10" t="s">
        <v>93</v>
      </c>
      <c r="B57" s="8" t="s">
        <v>7892</v>
      </c>
      <c r="C57" s="8" t="s">
        <v>7935</v>
      </c>
      <c r="D57" s="8" t="s">
        <v>4762</v>
      </c>
    </row>
    <row r="58" spans="1:4" ht="15.75" customHeight="1" x14ac:dyDescent="0.3">
      <c r="A58" s="10" t="s">
        <v>94</v>
      </c>
      <c r="B58" s="8" t="s">
        <v>7893</v>
      </c>
      <c r="C58" s="8" t="s">
        <v>7936</v>
      </c>
      <c r="D58" s="8" t="s">
        <v>4763</v>
      </c>
    </row>
    <row r="59" spans="1:4" ht="15.75" customHeight="1" x14ac:dyDescent="0.3">
      <c r="A59" s="10" t="s">
        <v>95</v>
      </c>
      <c r="B59" s="8" t="s">
        <v>7892</v>
      </c>
      <c r="C59" s="8" t="s">
        <v>5953</v>
      </c>
      <c r="D59" s="8" t="s">
        <v>4764</v>
      </c>
    </row>
    <row r="60" spans="1:4" ht="15.75" customHeight="1" x14ac:dyDescent="0.3">
      <c r="A60" s="10" t="s">
        <v>96</v>
      </c>
      <c r="B60" s="8" t="s">
        <v>7893</v>
      </c>
      <c r="C60" s="8" t="s">
        <v>7937</v>
      </c>
      <c r="D60" s="8" t="s">
        <v>4765</v>
      </c>
    </row>
    <row r="61" spans="1:4" ht="15.75" customHeight="1" x14ac:dyDescent="0.3">
      <c r="A61" s="10" t="s">
        <v>97</v>
      </c>
      <c r="B61" s="8" t="s">
        <v>7892</v>
      </c>
      <c r="C61" s="8" t="s">
        <v>7938</v>
      </c>
      <c r="D61" s="8" t="s">
        <v>4766</v>
      </c>
    </row>
    <row r="62" spans="1:4" ht="15.75" customHeight="1" x14ac:dyDescent="0.3">
      <c r="A62" s="10" t="s">
        <v>98</v>
      </c>
      <c r="B62" s="8" t="s">
        <v>7893</v>
      </c>
      <c r="C62" s="8" t="s">
        <v>7939</v>
      </c>
      <c r="D62" s="8" t="s">
        <v>4767</v>
      </c>
    </row>
    <row r="63" spans="1:4" ht="15.75" customHeight="1" x14ac:dyDescent="0.3">
      <c r="A63" s="10" t="s">
        <v>99</v>
      </c>
      <c r="B63" s="8" t="s">
        <v>7892</v>
      </c>
      <c r="C63" s="8" t="s">
        <v>7940</v>
      </c>
      <c r="D63" s="8" t="s">
        <v>4768</v>
      </c>
    </row>
    <row r="64" spans="1:4" ht="15.75" customHeight="1" x14ac:dyDescent="0.3">
      <c r="A64" s="10" t="s">
        <v>100</v>
      </c>
      <c r="B64" s="8" t="s">
        <v>7892</v>
      </c>
      <c r="C64" s="8" t="s">
        <v>6088</v>
      </c>
      <c r="D64" s="8" t="s">
        <v>4769</v>
      </c>
    </row>
    <row r="65" spans="1:4" ht="15.75" customHeight="1" x14ac:dyDescent="0.3">
      <c r="A65" s="10" t="s">
        <v>101</v>
      </c>
      <c r="B65" s="8" t="s">
        <v>7893</v>
      </c>
      <c r="C65" s="8" t="s">
        <v>7902</v>
      </c>
      <c r="D65" s="8" t="s">
        <v>4770</v>
      </c>
    </row>
    <row r="66" spans="1:4" ht="15.75" customHeight="1" x14ac:dyDescent="0.3">
      <c r="A66" s="10" t="s">
        <v>102</v>
      </c>
      <c r="B66" s="8" t="s">
        <v>7893</v>
      </c>
      <c r="C66" s="8" t="s">
        <v>7941</v>
      </c>
      <c r="D66" s="8" t="s">
        <v>4771</v>
      </c>
    </row>
    <row r="67" spans="1:4" ht="15.75" customHeight="1" x14ac:dyDescent="0.3">
      <c r="A67" s="10" t="s">
        <v>103</v>
      </c>
      <c r="B67" s="8" t="s">
        <v>7892</v>
      </c>
      <c r="C67" s="8" t="s">
        <v>7942</v>
      </c>
      <c r="D67" s="8" t="s">
        <v>4772</v>
      </c>
    </row>
    <row r="68" spans="1:4" ht="15.75" customHeight="1" x14ac:dyDescent="0.3">
      <c r="A68" s="10" t="s">
        <v>104</v>
      </c>
      <c r="B68" s="8" t="s">
        <v>7893</v>
      </c>
      <c r="C68" s="8" t="s">
        <v>7943</v>
      </c>
      <c r="D68" s="8" t="s">
        <v>4773</v>
      </c>
    </row>
    <row r="69" spans="1:4" ht="15.75" customHeight="1" x14ac:dyDescent="0.3">
      <c r="A69" s="10" t="s">
        <v>105</v>
      </c>
      <c r="B69" s="8" t="s">
        <v>7893</v>
      </c>
      <c r="C69" s="8" t="s">
        <v>7944</v>
      </c>
      <c r="D69" s="8" t="s">
        <v>4774</v>
      </c>
    </row>
    <row r="70" spans="1:4" ht="15.75" customHeight="1" x14ac:dyDescent="0.3">
      <c r="A70" s="10" t="s">
        <v>106</v>
      </c>
      <c r="B70" s="8" t="s">
        <v>7892</v>
      </c>
      <c r="C70" s="8" t="s">
        <v>7945</v>
      </c>
      <c r="D70" s="8" t="s">
        <v>4775</v>
      </c>
    </row>
    <row r="71" spans="1:4" ht="15.75" customHeight="1" x14ac:dyDescent="0.3">
      <c r="A71" s="10" t="s">
        <v>107</v>
      </c>
      <c r="B71" s="8" t="s">
        <v>7893</v>
      </c>
      <c r="C71" s="8" t="s">
        <v>6615</v>
      </c>
      <c r="D71" s="8" t="s">
        <v>4776</v>
      </c>
    </row>
    <row r="72" spans="1:4" ht="15.75" customHeight="1" x14ac:dyDescent="0.3">
      <c r="A72" s="10" t="s">
        <v>108</v>
      </c>
      <c r="B72" s="8" t="s">
        <v>7893</v>
      </c>
      <c r="C72" s="8" t="s">
        <v>7946</v>
      </c>
      <c r="D72" s="8" t="s">
        <v>4777</v>
      </c>
    </row>
    <row r="73" spans="1:4" ht="15.75" customHeight="1" x14ac:dyDescent="0.3">
      <c r="A73" s="10" t="s">
        <v>109</v>
      </c>
      <c r="B73" s="8" t="s">
        <v>7893</v>
      </c>
      <c r="C73" s="8" t="s">
        <v>7947</v>
      </c>
      <c r="D73" s="8" t="s">
        <v>4778</v>
      </c>
    </row>
    <row r="74" spans="1:4" ht="15.75" customHeight="1" x14ac:dyDescent="0.3">
      <c r="A74" s="10" t="s">
        <v>110</v>
      </c>
      <c r="B74" s="8" t="s">
        <v>7892</v>
      </c>
      <c r="C74" s="8" t="s">
        <v>7948</v>
      </c>
      <c r="D74" s="8" t="s">
        <v>4779</v>
      </c>
    </row>
    <row r="75" spans="1:4" ht="15.75" customHeight="1" x14ac:dyDescent="0.3">
      <c r="A75" s="10" t="s">
        <v>111</v>
      </c>
      <c r="B75" s="8" t="s">
        <v>7892</v>
      </c>
      <c r="C75" s="8" t="s">
        <v>7926</v>
      </c>
      <c r="D75" s="8" t="s">
        <v>4780</v>
      </c>
    </row>
    <row r="76" spans="1:4" ht="15.75" customHeight="1" x14ac:dyDescent="0.3">
      <c r="A76" s="10" t="s">
        <v>112</v>
      </c>
      <c r="B76" s="8" t="s">
        <v>7892</v>
      </c>
      <c r="C76" s="8" t="s">
        <v>7949</v>
      </c>
      <c r="D76" s="8" t="s">
        <v>4781</v>
      </c>
    </row>
    <row r="77" spans="1:4" ht="15.75" customHeight="1" x14ac:dyDescent="0.3">
      <c r="A77" s="10" t="s">
        <v>113</v>
      </c>
      <c r="B77" s="8" t="s">
        <v>7893</v>
      </c>
      <c r="C77" s="8" t="s">
        <v>7950</v>
      </c>
      <c r="D77" s="8" t="s">
        <v>4782</v>
      </c>
    </row>
    <row r="78" spans="1:4" ht="15.75" customHeight="1" x14ac:dyDescent="0.3">
      <c r="A78" s="10" t="s">
        <v>114</v>
      </c>
      <c r="B78" s="8" t="s">
        <v>7892</v>
      </c>
      <c r="C78" s="8" t="s">
        <v>7790</v>
      </c>
      <c r="D78" s="8" t="s">
        <v>4783</v>
      </c>
    </row>
    <row r="79" spans="1:4" ht="15.75" customHeight="1" x14ac:dyDescent="0.3">
      <c r="A79" s="10" t="s">
        <v>115</v>
      </c>
      <c r="B79" s="8" t="s">
        <v>7892</v>
      </c>
      <c r="C79" s="8" t="s">
        <v>5963</v>
      </c>
      <c r="D79" s="8" t="s">
        <v>4784</v>
      </c>
    </row>
    <row r="80" spans="1:4" ht="15.75" customHeight="1" x14ac:dyDescent="0.3">
      <c r="A80" s="10" t="s">
        <v>116</v>
      </c>
      <c r="B80" s="8" t="s">
        <v>7893</v>
      </c>
      <c r="C80" s="8" t="s">
        <v>7951</v>
      </c>
      <c r="D80" s="8" t="s">
        <v>4785</v>
      </c>
    </row>
    <row r="81" spans="1:4" ht="15.75" customHeight="1" x14ac:dyDescent="0.3">
      <c r="A81" s="10" t="s">
        <v>117</v>
      </c>
      <c r="B81" s="8" t="s">
        <v>7892</v>
      </c>
      <c r="C81" s="8" t="s">
        <v>7907</v>
      </c>
      <c r="D81" s="8" t="s">
        <v>4786</v>
      </c>
    </row>
    <row r="82" spans="1:4" ht="15.75" customHeight="1" x14ac:dyDescent="0.3">
      <c r="A82" s="10" t="s">
        <v>118</v>
      </c>
      <c r="B82" s="8" t="s">
        <v>7892</v>
      </c>
      <c r="C82" s="8" t="s">
        <v>7952</v>
      </c>
      <c r="D82" s="8" t="s">
        <v>4787</v>
      </c>
    </row>
    <row r="83" spans="1:4" ht="15.75" customHeight="1" x14ac:dyDescent="0.3">
      <c r="A83" s="10" t="s">
        <v>119</v>
      </c>
      <c r="B83" s="8" t="s">
        <v>7893</v>
      </c>
      <c r="C83" s="8" t="s">
        <v>5838</v>
      </c>
      <c r="D83" s="8" t="s">
        <v>4788</v>
      </c>
    </row>
    <row r="84" spans="1:4" ht="15.75" customHeight="1" x14ac:dyDescent="0.3">
      <c r="A84" s="10" t="s">
        <v>120</v>
      </c>
      <c r="B84" s="8" t="s">
        <v>7892</v>
      </c>
      <c r="C84" s="8" t="s">
        <v>7953</v>
      </c>
      <c r="D84" s="8" t="s">
        <v>4789</v>
      </c>
    </row>
    <row r="85" spans="1:4" ht="15.75" customHeight="1" x14ac:dyDescent="0.3">
      <c r="A85" s="10" t="s">
        <v>121</v>
      </c>
      <c r="B85" s="8" t="s">
        <v>7893</v>
      </c>
      <c r="C85" s="8" t="s">
        <v>7954</v>
      </c>
      <c r="D85" s="8" t="s">
        <v>4790</v>
      </c>
    </row>
    <row r="86" spans="1:4" ht="15.75" customHeight="1" x14ac:dyDescent="0.3">
      <c r="A86" s="10" t="s">
        <v>122</v>
      </c>
      <c r="B86" s="8" t="s">
        <v>7893</v>
      </c>
      <c r="C86" s="8" t="s">
        <v>7899</v>
      </c>
      <c r="D86" s="8" t="s">
        <v>4791</v>
      </c>
    </row>
    <row r="87" spans="1:4" ht="15.75" customHeight="1" x14ac:dyDescent="0.3">
      <c r="A87" s="10" t="s">
        <v>123</v>
      </c>
      <c r="B87" s="8" t="s">
        <v>7893</v>
      </c>
      <c r="C87" s="8" t="s">
        <v>7955</v>
      </c>
      <c r="D87" s="8" t="s">
        <v>4792</v>
      </c>
    </row>
    <row r="88" spans="1:4" ht="15.75" customHeight="1" x14ac:dyDescent="0.3">
      <c r="A88" s="10" t="s">
        <v>124</v>
      </c>
      <c r="B88" s="8" t="s">
        <v>7893</v>
      </c>
      <c r="C88" s="8" t="s">
        <v>7956</v>
      </c>
      <c r="D88" s="8" t="s">
        <v>4793</v>
      </c>
    </row>
    <row r="89" spans="1:4" ht="15.75" customHeight="1" x14ac:dyDescent="0.3">
      <c r="A89" s="10" t="s">
        <v>125</v>
      </c>
      <c r="B89" s="8" t="s">
        <v>7892</v>
      </c>
      <c r="C89" s="8" t="s">
        <v>7957</v>
      </c>
      <c r="D89" s="8" t="s">
        <v>4794</v>
      </c>
    </row>
    <row r="90" spans="1:4" ht="15.75" customHeight="1" x14ac:dyDescent="0.3">
      <c r="A90" s="10" t="s">
        <v>126</v>
      </c>
      <c r="B90" s="8" t="s">
        <v>7892</v>
      </c>
      <c r="C90" s="8" t="s">
        <v>5033</v>
      </c>
      <c r="D90" s="8" t="s">
        <v>4795</v>
      </c>
    </row>
    <row r="91" spans="1:4" ht="15.75" customHeight="1" x14ac:dyDescent="0.3">
      <c r="A91" s="10" t="s">
        <v>127</v>
      </c>
      <c r="B91" s="8" t="s">
        <v>7892</v>
      </c>
      <c r="C91" s="8" t="s">
        <v>7958</v>
      </c>
      <c r="D91" s="8" t="s">
        <v>4796</v>
      </c>
    </row>
    <row r="92" spans="1:4" ht="15.75" customHeight="1" x14ac:dyDescent="0.3">
      <c r="A92" s="10" t="s">
        <v>128</v>
      </c>
      <c r="B92" s="8" t="s">
        <v>7892</v>
      </c>
      <c r="C92" s="8" t="s">
        <v>7959</v>
      </c>
      <c r="D92" s="8" t="s">
        <v>4797</v>
      </c>
    </row>
    <row r="93" spans="1:4" ht="15.75" customHeight="1" x14ac:dyDescent="0.3">
      <c r="A93" s="10" t="s">
        <v>129</v>
      </c>
      <c r="B93" s="8" t="s">
        <v>7892</v>
      </c>
      <c r="C93" s="8" t="s">
        <v>7960</v>
      </c>
      <c r="D93" s="8" t="s">
        <v>4798</v>
      </c>
    </row>
    <row r="94" spans="1:4" ht="15.75" customHeight="1" x14ac:dyDescent="0.3">
      <c r="A94" s="10" t="s">
        <v>130</v>
      </c>
      <c r="B94" s="8" t="s">
        <v>7893</v>
      </c>
      <c r="C94" s="8" t="s">
        <v>7961</v>
      </c>
      <c r="D94" s="8" t="s">
        <v>4799</v>
      </c>
    </row>
    <row r="95" spans="1:4" ht="15.75" customHeight="1" x14ac:dyDescent="0.3">
      <c r="A95" s="10" t="s">
        <v>131</v>
      </c>
      <c r="B95" s="8" t="s">
        <v>7893</v>
      </c>
      <c r="C95" s="8" t="s">
        <v>7902</v>
      </c>
      <c r="D95" s="8" t="s">
        <v>4800</v>
      </c>
    </row>
    <row r="96" spans="1:4" ht="15.75" customHeight="1" x14ac:dyDescent="0.3">
      <c r="A96" s="10" t="s">
        <v>132</v>
      </c>
      <c r="B96" s="8" t="s">
        <v>7892</v>
      </c>
      <c r="C96" s="8" t="s">
        <v>7919</v>
      </c>
      <c r="D96" s="8" t="s">
        <v>4801</v>
      </c>
    </row>
    <row r="97" spans="1:4" ht="15.75" customHeight="1" x14ac:dyDescent="0.3">
      <c r="A97" s="10" t="s">
        <v>133</v>
      </c>
      <c r="B97" s="8" t="s">
        <v>7893</v>
      </c>
      <c r="C97" s="8" t="s">
        <v>5548</v>
      </c>
      <c r="D97" s="8" t="s">
        <v>4802</v>
      </c>
    </row>
    <row r="98" spans="1:4" ht="15.75" customHeight="1" x14ac:dyDescent="0.3">
      <c r="A98" s="10" t="s">
        <v>134</v>
      </c>
      <c r="B98" s="8" t="s">
        <v>7892</v>
      </c>
      <c r="C98" s="8" t="s">
        <v>7962</v>
      </c>
      <c r="D98" s="8" t="s">
        <v>8769</v>
      </c>
    </row>
    <row r="99" spans="1:4" ht="15.75" customHeight="1" x14ac:dyDescent="0.3">
      <c r="A99" s="10" t="s">
        <v>135</v>
      </c>
      <c r="B99" s="8" t="s">
        <v>7892</v>
      </c>
      <c r="C99" s="8" t="s">
        <v>7963</v>
      </c>
      <c r="D99" s="8" t="s">
        <v>4804</v>
      </c>
    </row>
    <row r="100" spans="1:4" ht="15.75" customHeight="1" x14ac:dyDescent="0.3">
      <c r="A100" s="10" t="s">
        <v>136</v>
      </c>
      <c r="B100" s="8" t="s">
        <v>7893</v>
      </c>
      <c r="C100" s="8" t="s">
        <v>7964</v>
      </c>
      <c r="D100" s="8" t="s">
        <v>4805</v>
      </c>
    </row>
    <row r="101" spans="1:4" ht="15.75" customHeight="1" x14ac:dyDescent="0.3">
      <c r="A101" s="10" t="s">
        <v>137</v>
      </c>
      <c r="B101" s="8" t="s">
        <v>7893</v>
      </c>
      <c r="C101" s="8" t="s">
        <v>7943</v>
      </c>
      <c r="D101" s="8" t="s">
        <v>4806</v>
      </c>
    </row>
    <row r="102" spans="1:4" ht="15.75" customHeight="1" x14ac:dyDescent="0.3">
      <c r="A102" s="10" t="s">
        <v>138</v>
      </c>
      <c r="B102" s="8" t="s">
        <v>7893</v>
      </c>
      <c r="C102" s="8" t="s">
        <v>6260</v>
      </c>
      <c r="D102" s="8" t="s">
        <v>4807</v>
      </c>
    </row>
    <row r="103" spans="1:4" ht="15.75" customHeight="1" x14ac:dyDescent="0.3">
      <c r="A103" s="10" t="s">
        <v>139</v>
      </c>
      <c r="B103" s="8" t="s">
        <v>7892</v>
      </c>
      <c r="C103" s="8" t="s">
        <v>7965</v>
      </c>
      <c r="D103" s="8" t="s">
        <v>4808</v>
      </c>
    </row>
    <row r="104" spans="1:4" ht="15.75" customHeight="1" x14ac:dyDescent="0.3">
      <c r="A104" s="10" t="s">
        <v>140</v>
      </c>
      <c r="B104" s="8" t="s">
        <v>7893</v>
      </c>
      <c r="C104" s="8" t="s">
        <v>7927</v>
      </c>
      <c r="D104" s="8" t="s">
        <v>4809</v>
      </c>
    </row>
    <row r="105" spans="1:4" ht="15.75" customHeight="1" x14ac:dyDescent="0.3">
      <c r="A105" s="10" t="s">
        <v>141</v>
      </c>
      <c r="B105" s="8" t="s">
        <v>7893</v>
      </c>
      <c r="C105" s="8" t="s">
        <v>7966</v>
      </c>
      <c r="D105" s="8" t="s">
        <v>4810</v>
      </c>
    </row>
    <row r="106" spans="1:4" ht="15.75" customHeight="1" x14ac:dyDescent="0.3">
      <c r="A106" s="10" t="s">
        <v>142</v>
      </c>
      <c r="B106" s="8" t="s">
        <v>7893</v>
      </c>
      <c r="C106" s="8" t="s">
        <v>7967</v>
      </c>
      <c r="D106" s="8" t="s">
        <v>4811</v>
      </c>
    </row>
    <row r="107" spans="1:4" ht="15.75" customHeight="1" x14ac:dyDescent="0.3">
      <c r="A107" s="10" t="s">
        <v>143</v>
      </c>
      <c r="B107" s="8" t="s">
        <v>7893</v>
      </c>
      <c r="C107" s="8" t="s">
        <v>7968</v>
      </c>
      <c r="D107" s="8" t="s">
        <v>4812</v>
      </c>
    </row>
    <row r="108" spans="1:4" ht="15.75" customHeight="1" x14ac:dyDescent="0.3">
      <c r="A108" s="10" t="s">
        <v>144</v>
      </c>
      <c r="B108" s="8" t="s">
        <v>7893</v>
      </c>
      <c r="C108" s="8" t="s">
        <v>7969</v>
      </c>
      <c r="D108" s="8" t="s">
        <v>4813</v>
      </c>
    </row>
    <row r="109" spans="1:4" ht="15.75" customHeight="1" x14ac:dyDescent="0.3">
      <c r="A109" s="10" t="s">
        <v>145</v>
      </c>
      <c r="B109" s="8" t="s">
        <v>7892</v>
      </c>
      <c r="C109" s="8" t="s">
        <v>7970</v>
      </c>
      <c r="D109" s="8" t="s">
        <v>4814</v>
      </c>
    </row>
    <row r="110" spans="1:4" ht="15.75" customHeight="1" x14ac:dyDescent="0.3">
      <c r="A110" s="10" t="s">
        <v>146</v>
      </c>
      <c r="B110" s="8" t="s">
        <v>7892</v>
      </c>
      <c r="C110" s="8" t="s">
        <v>7971</v>
      </c>
      <c r="D110" s="8" t="s">
        <v>4815</v>
      </c>
    </row>
    <row r="111" spans="1:4" ht="15.75" customHeight="1" x14ac:dyDescent="0.3">
      <c r="A111" s="10" t="s">
        <v>147</v>
      </c>
      <c r="B111" s="8" t="s">
        <v>7893</v>
      </c>
      <c r="C111" s="8" t="s">
        <v>7961</v>
      </c>
      <c r="D111" s="8" t="s">
        <v>4816</v>
      </c>
    </row>
    <row r="112" spans="1:4" ht="15.75" customHeight="1" x14ac:dyDescent="0.3">
      <c r="A112" s="10" t="s">
        <v>148</v>
      </c>
      <c r="B112" s="8" t="s">
        <v>7893</v>
      </c>
      <c r="C112" s="8" t="s">
        <v>7972</v>
      </c>
      <c r="D112" s="8" t="s">
        <v>4817</v>
      </c>
    </row>
    <row r="113" spans="1:4" ht="15.75" customHeight="1" x14ac:dyDescent="0.3">
      <c r="A113" s="10" t="s">
        <v>149</v>
      </c>
      <c r="B113" s="8" t="s">
        <v>7892</v>
      </c>
      <c r="C113" s="8" t="s">
        <v>7973</v>
      </c>
      <c r="D113" s="8" t="s">
        <v>4818</v>
      </c>
    </row>
    <row r="114" spans="1:4" ht="15.75" customHeight="1" x14ac:dyDescent="0.3">
      <c r="A114" s="10" t="s">
        <v>150</v>
      </c>
      <c r="B114" s="8" t="s">
        <v>7892</v>
      </c>
      <c r="C114" s="8" t="s">
        <v>7974</v>
      </c>
      <c r="D114" s="8" t="s">
        <v>4819</v>
      </c>
    </row>
    <row r="115" spans="1:4" ht="15.75" customHeight="1" x14ac:dyDescent="0.3">
      <c r="A115" s="10" t="s">
        <v>151</v>
      </c>
      <c r="B115" s="8" t="s">
        <v>7893</v>
      </c>
      <c r="C115" s="8" t="s">
        <v>7975</v>
      </c>
      <c r="D115" s="8" t="s">
        <v>4820</v>
      </c>
    </row>
    <row r="116" spans="1:4" ht="15.75" customHeight="1" x14ac:dyDescent="0.3">
      <c r="A116" s="10" t="s">
        <v>152</v>
      </c>
      <c r="B116" s="8" t="s">
        <v>7893</v>
      </c>
      <c r="C116" s="8" t="s">
        <v>5218</v>
      </c>
      <c r="D116" s="8" t="s">
        <v>4821</v>
      </c>
    </row>
    <row r="117" spans="1:4" ht="15.75" customHeight="1" x14ac:dyDescent="0.3">
      <c r="A117" s="10" t="s">
        <v>153</v>
      </c>
      <c r="B117" s="8" t="s">
        <v>7892</v>
      </c>
      <c r="C117" s="8" t="s">
        <v>7976</v>
      </c>
      <c r="D117" s="8" t="s">
        <v>4822</v>
      </c>
    </row>
    <row r="118" spans="1:4" ht="15.75" customHeight="1" x14ac:dyDescent="0.3">
      <c r="A118" s="10" t="s">
        <v>154</v>
      </c>
      <c r="B118" s="8" t="s">
        <v>7893</v>
      </c>
      <c r="C118" s="8" t="s">
        <v>7977</v>
      </c>
      <c r="D118" s="8" t="s">
        <v>4823</v>
      </c>
    </row>
    <row r="119" spans="1:4" ht="15.75" customHeight="1" x14ac:dyDescent="0.3">
      <c r="A119" s="10" t="s">
        <v>155</v>
      </c>
      <c r="B119" s="8" t="s">
        <v>7893</v>
      </c>
      <c r="C119" s="8" t="s">
        <v>7910</v>
      </c>
      <c r="D119" s="8" t="s">
        <v>4824</v>
      </c>
    </row>
    <row r="120" spans="1:4" ht="15.75" customHeight="1" x14ac:dyDescent="0.3">
      <c r="A120" s="10" t="s">
        <v>156</v>
      </c>
      <c r="B120" s="8" t="s">
        <v>7893</v>
      </c>
      <c r="C120" s="8" t="s">
        <v>7978</v>
      </c>
      <c r="D120" s="8" t="s">
        <v>4825</v>
      </c>
    </row>
    <row r="121" spans="1:4" ht="15.75" customHeight="1" x14ac:dyDescent="0.3">
      <c r="A121" s="10" t="s">
        <v>157</v>
      </c>
      <c r="B121" s="8" t="s">
        <v>7893</v>
      </c>
      <c r="C121" s="8" t="s">
        <v>7979</v>
      </c>
      <c r="D121" s="8" t="s">
        <v>4826</v>
      </c>
    </row>
    <row r="122" spans="1:4" ht="15.75" customHeight="1" x14ac:dyDescent="0.3">
      <c r="A122" s="10" t="s">
        <v>158</v>
      </c>
      <c r="B122" s="8" t="s">
        <v>7893</v>
      </c>
      <c r="C122" s="8" t="s">
        <v>7980</v>
      </c>
      <c r="D122" s="8" t="s">
        <v>4827</v>
      </c>
    </row>
    <row r="123" spans="1:4" ht="15.75" customHeight="1" x14ac:dyDescent="0.3">
      <c r="A123" s="10" t="s">
        <v>159</v>
      </c>
      <c r="B123" s="8" t="s">
        <v>7893</v>
      </c>
      <c r="C123" s="8" t="s">
        <v>5218</v>
      </c>
      <c r="D123" s="8" t="s">
        <v>4828</v>
      </c>
    </row>
    <row r="124" spans="1:4" ht="15.75" customHeight="1" x14ac:dyDescent="0.3">
      <c r="A124" s="10" t="s">
        <v>160</v>
      </c>
      <c r="B124" s="8" t="s">
        <v>7892</v>
      </c>
      <c r="C124" s="8" t="s">
        <v>7981</v>
      </c>
      <c r="D124" s="8" t="s">
        <v>4829</v>
      </c>
    </row>
    <row r="125" spans="1:4" ht="15.75" customHeight="1" x14ac:dyDescent="0.3">
      <c r="A125" s="10" t="s">
        <v>161</v>
      </c>
      <c r="B125" s="8" t="s">
        <v>7893</v>
      </c>
      <c r="C125" s="8" t="s">
        <v>7982</v>
      </c>
      <c r="D125" s="8" t="s">
        <v>4830</v>
      </c>
    </row>
    <row r="126" spans="1:4" ht="15.75" customHeight="1" x14ac:dyDescent="0.3">
      <c r="A126" s="10" t="s">
        <v>162</v>
      </c>
      <c r="B126" s="8" t="s">
        <v>7892</v>
      </c>
      <c r="C126" s="8" t="s">
        <v>7983</v>
      </c>
      <c r="D126" s="8" t="s">
        <v>4831</v>
      </c>
    </row>
    <row r="127" spans="1:4" ht="15.75" customHeight="1" x14ac:dyDescent="0.3">
      <c r="A127" s="10" t="s">
        <v>163</v>
      </c>
      <c r="B127" s="8" t="s">
        <v>7893</v>
      </c>
      <c r="C127" s="8" t="s">
        <v>7894</v>
      </c>
      <c r="D127" s="8" t="s">
        <v>4832</v>
      </c>
    </row>
    <row r="128" spans="1:4" ht="15.75" customHeight="1" x14ac:dyDescent="0.3">
      <c r="A128" s="10" t="s">
        <v>164</v>
      </c>
      <c r="B128" s="8" t="s">
        <v>7893</v>
      </c>
      <c r="C128" s="8" t="s">
        <v>7984</v>
      </c>
      <c r="D128" s="8" t="s">
        <v>8770</v>
      </c>
    </row>
    <row r="129" spans="1:4" ht="15.75" customHeight="1" x14ac:dyDescent="0.3">
      <c r="A129" s="10" t="s">
        <v>165</v>
      </c>
      <c r="B129" s="8" t="s">
        <v>7893</v>
      </c>
      <c r="C129" s="8" t="s">
        <v>5173</v>
      </c>
      <c r="D129" s="8" t="s">
        <v>4834</v>
      </c>
    </row>
    <row r="130" spans="1:4" ht="15.75" customHeight="1" x14ac:dyDescent="0.3">
      <c r="A130" s="10" t="s">
        <v>166</v>
      </c>
      <c r="B130" s="8" t="s">
        <v>7893</v>
      </c>
      <c r="C130" s="8" t="s">
        <v>7985</v>
      </c>
      <c r="D130" s="8" t="s">
        <v>4835</v>
      </c>
    </row>
    <row r="131" spans="1:4" ht="15.75" customHeight="1" x14ac:dyDescent="0.3">
      <c r="A131" s="10" t="s">
        <v>167</v>
      </c>
      <c r="B131" s="8" t="s">
        <v>7893</v>
      </c>
      <c r="C131" s="8" t="s">
        <v>7986</v>
      </c>
      <c r="D131" s="8" t="s">
        <v>4836</v>
      </c>
    </row>
    <row r="132" spans="1:4" ht="15.75" customHeight="1" x14ac:dyDescent="0.3">
      <c r="A132" s="10" t="s">
        <v>168</v>
      </c>
      <c r="B132" s="8" t="s">
        <v>7893</v>
      </c>
      <c r="C132" s="8" t="s">
        <v>5195</v>
      </c>
      <c r="D132" s="8" t="s">
        <v>4837</v>
      </c>
    </row>
    <row r="133" spans="1:4" ht="15.75" customHeight="1" x14ac:dyDescent="0.3">
      <c r="A133" s="10" t="s">
        <v>169</v>
      </c>
      <c r="B133" s="8" t="s">
        <v>7892</v>
      </c>
      <c r="C133" s="8" t="s">
        <v>7987</v>
      </c>
      <c r="D133" s="8" t="s">
        <v>4838</v>
      </c>
    </row>
    <row r="134" spans="1:4" ht="15.75" customHeight="1" x14ac:dyDescent="0.3">
      <c r="A134" s="10" t="s">
        <v>170</v>
      </c>
      <c r="B134" s="8" t="s">
        <v>7893</v>
      </c>
      <c r="C134" s="8" t="s">
        <v>7988</v>
      </c>
      <c r="D134" s="8" t="s">
        <v>4839</v>
      </c>
    </row>
    <row r="135" spans="1:4" ht="15.75" customHeight="1" x14ac:dyDescent="0.3">
      <c r="A135" s="10" t="s">
        <v>171</v>
      </c>
      <c r="B135" s="8" t="s">
        <v>7893</v>
      </c>
      <c r="C135" s="8" t="s">
        <v>7989</v>
      </c>
      <c r="D135" s="8" t="s">
        <v>4840</v>
      </c>
    </row>
    <row r="136" spans="1:4" ht="15.75" customHeight="1" x14ac:dyDescent="0.3">
      <c r="A136" s="10" t="s">
        <v>172</v>
      </c>
      <c r="B136" s="8" t="s">
        <v>7892</v>
      </c>
      <c r="C136" s="8" t="s">
        <v>7990</v>
      </c>
      <c r="D136" s="8" t="s">
        <v>4841</v>
      </c>
    </row>
    <row r="137" spans="1:4" ht="15.75" customHeight="1" x14ac:dyDescent="0.3">
      <c r="A137" s="10" t="s">
        <v>173</v>
      </c>
      <c r="B137" s="8" t="s">
        <v>7892</v>
      </c>
      <c r="C137" s="8" t="s">
        <v>7991</v>
      </c>
      <c r="D137" s="8" t="s">
        <v>4842</v>
      </c>
    </row>
    <row r="138" spans="1:4" ht="15.75" customHeight="1" x14ac:dyDescent="0.3">
      <c r="A138" s="10" t="s">
        <v>174</v>
      </c>
      <c r="B138" s="8" t="s">
        <v>7892</v>
      </c>
      <c r="C138" s="8" t="s">
        <v>7992</v>
      </c>
      <c r="D138" s="8" t="s">
        <v>4843</v>
      </c>
    </row>
    <row r="139" spans="1:4" ht="15.75" customHeight="1" x14ac:dyDescent="0.3">
      <c r="A139" s="10" t="s">
        <v>175</v>
      </c>
      <c r="B139" s="8" t="s">
        <v>7893</v>
      </c>
      <c r="C139" s="8" t="s">
        <v>5438</v>
      </c>
      <c r="D139" s="8" t="s">
        <v>4844</v>
      </c>
    </row>
    <row r="140" spans="1:4" ht="15.75" customHeight="1" x14ac:dyDescent="0.3">
      <c r="A140" s="10" t="s">
        <v>176</v>
      </c>
      <c r="B140" s="8" t="s">
        <v>7893</v>
      </c>
      <c r="C140" s="8" t="s">
        <v>7993</v>
      </c>
      <c r="D140" s="8" t="s">
        <v>4845</v>
      </c>
    </row>
    <row r="141" spans="1:4" ht="15.75" customHeight="1" x14ac:dyDescent="0.3">
      <c r="A141" s="10" t="s">
        <v>177</v>
      </c>
      <c r="B141" s="8" t="s">
        <v>7893</v>
      </c>
      <c r="C141" s="8" t="s">
        <v>7994</v>
      </c>
      <c r="D141" s="8" t="s">
        <v>4846</v>
      </c>
    </row>
    <row r="142" spans="1:4" ht="15.75" customHeight="1" x14ac:dyDescent="0.3">
      <c r="A142" s="10" t="s">
        <v>178</v>
      </c>
      <c r="B142" s="8" t="s">
        <v>7893</v>
      </c>
      <c r="C142" s="8" t="s">
        <v>7995</v>
      </c>
      <c r="D142" s="8" t="s">
        <v>4847</v>
      </c>
    </row>
    <row r="143" spans="1:4" ht="15.75" customHeight="1" x14ac:dyDescent="0.3">
      <c r="A143" s="10" t="s">
        <v>179</v>
      </c>
      <c r="B143" s="8" t="s">
        <v>7893</v>
      </c>
      <c r="C143" s="8" t="s">
        <v>7996</v>
      </c>
      <c r="D143" s="8" t="s">
        <v>4848</v>
      </c>
    </row>
    <row r="144" spans="1:4" ht="15.75" customHeight="1" x14ac:dyDescent="0.3">
      <c r="A144" s="10" t="s">
        <v>180</v>
      </c>
      <c r="B144" s="8" t="s">
        <v>7892</v>
      </c>
      <c r="C144" s="8" t="s">
        <v>7997</v>
      </c>
      <c r="D144" s="8" t="s">
        <v>4849</v>
      </c>
    </row>
    <row r="145" spans="1:4" ht="15.75" customHeight="1" x14ac:dyDescent="0.3">
      <c r="A145" s="10" t="s">
        <v>181</v>
      </c>
      <c r="B145" s="8" t="s">
        <v>7893</v>
      </c>
      <c r="C145" s="8" t="s">
        <v>7894</v>
      </c>
      <c r="D145" s="8" t="s">
        <v>4850</v>
      </c>
    </row>
    <row r="146" spans="1:4" ht="15.75" customHeight="1" x14ac:dyDescent="0.3">
      <c r="A146" s="10" t="s">
        <v>182</v>
      </c>
      <c r="B146" s="8" t="s">
        <v>7893</v>
      </c>
      <c r="C146" s="8" t="s">
        <v>7914</v>
      </c>
      <c r="D146" s="8" t="s">
        <v>4851</v>
      </c>
    </row>
    <row r="147" spans="1:4" ht="15.75" customHeight="1" x14ac:dyDescent="0.3">
      <c r="A147" s="10" t="s">
        <v>183</v>
      </c>
      <c r="B147" s="8" t="s">
        <v>7892</v>
      </c>
      <c r="C147" s="8" t="s">
        <v>7998</v>
      </c>
      <c r="D147" s="8" t="s">
        <v>4852</v>
      </c>
    </row>
    <row r="148" spans="1:4" ht="15.75" customHeight="1" x14ac:dyDescent="0.3">
      <c r="A148" s="10" t="s">
        <v>184</v>
      </c>
      <c r="B148" s="8" t="s">
        <v>7893</v>
      </c>
      <c r="C148" s="8" t="s">
        <v>7999</v>
      </c>
      <c r="D148" s="8" t="s">
        <v>4787</v>
      </c>
    </row>
    <row r="149" spans="1:4" ht="15.75" customHeight="1" x14ac:dyDescent="0.3">
      <c r="A149" s="10" t="s">
        <v>185</v>
      </c>
      <c r="B149" s="8" t="s">
        <v>7893</v>
      </c>
      <c r="C149" s="8" t="s">
        <v>8000</v>
      </c>
      <c r="D149" s="8" t="s">
        <v>4853</v>
      </c>
    </row>
    <row r="150" spans="1:4" ht="15.75" customHeight="1" x14ac:dyDescent="0.3">
      <c r="A150" s="10" t="s">
        <v>186</v>
      </c>
      <c r="B150" s="8" t="s">
        <v>7893</v>
      </c>
      <c r="C150" s="8" t="s">
        <v>8001</v>
      </c>
      <c r="D150" s="8" t="s">
        <v>4854</v>
      </c>
    </row>
    <row r="151" spans="1:4" ht="15.75" customHeight="1" x14ac:dyDescent="0.3">
      <c r="A151" s="10" t="s">
        <v>187</v>
      </c>
      <c r="B151" s="8" t="s">
        <v>7893</v>
      </c>
      <c r="C151" s="8" t="s">
        <v>6260</v>
      </c>
      <c r="D151" s="8" t="s">
        <v>4855</v>
      </c>
    </row>
    <row r="152" spans="1:4" ht="15.75" customHeight="1" x14ac:dyDescent="0.3">
      <c r="A152" s="10" t="s">
        <v>188</v>
      </c>
      <c r="B152" s="8" t="s">
        <v>7892</v>
      </c>
      <c r="C152" s="8" t="s">
        <v>8002</v>
      </c>
      <c r="D152" s="8" t="s">
        <v>4856</v>
      </c>
    </row>
    <row r="153" spans="1:4" ht="15.75" customHeight="1" x14ac:dyDescent="0.3">
      <c r="A153" s="10" t="s">
        <v>189</v>
      </c>
      <c r="B153" s="8" t="s">
        <v>7893</v>
      </c>
      <c r="C153" s="8" t="s">
        <v>7999</v>
      </c>
      <c r="D153" s="8" t="s">
        <v>4857</v>
      </c>
    </row>
    <row r="154" spans="1:4" ht="15.75" customHeight="1" x14ac:dyDescent="0.3">
      <c r="A154" s="10" t="s">
        <v>190</v>
      </c>
      <c r="B154" s="8" t="s">
        <v>7893</v>
      </c>
      <c r="C154" s="8" t="s">
        <v>5723</v>
      </c>
      <c r="D154" s="8" t="s">
        <v>4858</v>
      </c>
    </row>
    <row r="155" spans="1:4" ht="15.75" customHeight="1" x14ac:dyDescent="0.3">
      <c r="A155" s="10" t="s">
        <v>191</v>
      </c>
      <c r="B155" s="8" t="s">
        <v>7893</v>
      </c>
      <c r="C155" s="8" t="s">
        <v>7999</v>
      </c>
      <c r="D155" s="8" t="s">
        <v>4859</v>
      </c>
    </row>
    <row r="156" spans="1:4" ht="15.75" customHeight="1" x14ac:dyDescent="0.3">
      <c r="A156" s="10" t="s">
        <v>192</v>
      </c>
      <c r="B156" s="8" t="s">
        <v>7893</v>
      </c>
      <c r="C156" s="8" t="s">
        <v>8003</v>
      </c>
      <c r="D156" s="8" t="s">
        <v>4860</v>
      </c>
    </row>
    <row r="157" spans="1:4" ht="15.75" customHeight="1" x14ac:dyDescent="0.3">
      <c r="A157" s="10" t="s">
        <v>193</v>
      </c>
      <c r="B157" s="8" t="s">
        <v>7893</v>
      </c>
      <c r="C157" s="8" t="s">
        <v>7894</v>
      </c>
      <c r="D157" s="8" t="s">
        <v>4861</v>
      </c>
    </row>
    <row r="158" spans="1:4" ht="15.75" customHeight="1" x14ac:dyDescent="0.3">
      <c r="A158" s="10" t="s">
        <v>194</v>
      </c>
      <c r="B158" s="8" t="s">
        <v>7893</v>
      </c>
      <c r="C158" s="8" t="s">
        <v>7943</v>
      </c>
      <c r="D158" s="8" t="s">
        <v>4862</v>
      </c>
    </row>
    <row r="159" spans="1:4" ht="15.75" customHeight="1" x14ac:dyDescent="0.3">
      <c r="A159" s="10" t="s">
        <v>195</v>
      </c>
      <c r="B159" s="8" t="s">
        <v>7892</v>
      </c>
      <c r="C159" s="8" t="s">
        <v>8004</v>
      </c>
      <c r="D159" s="8" t="s">
        <v>4863</v>
      </c>
    </row>
    <row r="160" spans="1:4" ht="15.75" customHeight="1" x14ac:dyDescent="0.3">
      <c r="A160" s="10" t="s">
        <v>196</v>
      </c>
      <c r="B160" s="8" t="s">
        <v>7892</v>
      </c>
      <c r="C160" s="8" t="s">
        <v>8005</v>
      </c>
      <c r="D160" s="8" t="s">
        <v>4864</v>
      </c>
    </row>
    <row r="161" spans="1:4" ht="15.75" customHeight="1" x14ac:dyDescent="0.3">
      <c r="A161" s="10" t="s">
        <v>197</v>
      </c>
      <c r="B161" s="8" t="s">
        <v>7893</v>
      </c>
      <c r="C161" s="8" t="s">
        <v>8006</v>
      </c>
      <c r="D161" s="8" t="s">
        <v>4865</v>
      </c>
    </row>
    <row r="162" spans="1:4" ht="15.75" customHeight="1" x14ac:dyDescent="0.3">
      <c r="A162" s="10" t="s">
        <v>198</v>
      </c>
      <c r="B162" s="8" t="s">
        <v>7893</v>
      </c>
      <c r="C162" s="8" t="s">
        <v>8007</v>
      </c>
      <c r="D162" s="8" t="s">
        <v>4866</v>
      </c>
    </row>
    <row r="163" spans="1:4" ht="15.75" customHeight="1" x14ac:dyDescent="0.3">
      <c r="A163" s="10" t="s">
        <v>199</v>
      </c>
      <c r="B163" s="8" t="s">
        <v>7893</v>
      </c>
      <c r="C163" s="8" t="s">
        <v>8008</v>
      </c>
      <c r="D163" s="8" t="s">
        <v>4867</v>
      </c>
    </row>
    <row r="164" spans="1:4" ht="15.75" customHeight="1" x14ac:dyDescent="0.3">
      <c r="A164" s="10" t="s">
        <v>200</v>
      </c>
      <c r="B164" s="8" t="s">
        <v>7893</v>
      </c>
      <c r="C164" s="8" t="s">
        <v>8009</v>
      </c>
      <c r="D164" s="8" t="s">
        <v>4868</v>
      </c>
    </row>
    <row r="165" spans="1:4" ht="15.75" customHeight="1" x14ac:dyDescent="0.3">
      <c r="A165" s="10" t="s">
        <v>201</v>
      </c>
      <c r="B165" s="8" t="s">
        <v>7893</v>
      </c>
      <c r="C165" s="8" t="s">
        <v>8010</v>
      </c>
      <c r="D165" s="8" t="s">
        <v>4869</v>
      </c>
    </row>
    <row r="166" spans="1:4" ht="15.75" customHeight="1" x14ac:dyDescent="0.3">
      <c r="A166" s="10" t="s">
        <v>202</v>
      </c>
      <c r="B166" s="8" t="s">
        <v>7892</v>
      </c>
      <c r="C166" s="8" t="s">
        <v>8011</v>
      </c>
      <c r="D166" s="8" t="s">
        <v>4870</v>
      </c>
    </row>
    <row r="167" spans="1:4" ht="15.75" customHeight="1" x14ac:dyDescent="0.3">
      <c r="A167" s="10" t="s">
        <v>203</v>
      </c>
      <c r="B167" s="8" t="s">
        <v>7893</v>
      </c>
      <c r="C167" s="8" t="s">
        <v>8012</v>
      </c>
      <c r="D167" s="8" t="s">
        <v>4871</v>
      </c>
    </row>
    <row r="168" spans="1:4" ht="15.75" customHeight="1" x14ac:dyDescent="0.3">
      <c r="A168" s="10" t="s">
        <v>204</v>
      </c>
      <c r="B168" s="8" t="s">
        <v>7892</v>
      </c>
      <c r="C168" s="8" t="s">
        <v>8013</v>
      </c>
      <c r="D168" s="8" t="s">
        <v>4872</v>
      </c>
    </row>
    <row r="169" spans="1:4" ht="15.75" customHeight="1" x14ac:dyDescent="0.3">
      <c r="A169" s="10" t="s">
        <v>205</v>
      </c>
      <c r="B169" s="8" t="s">
        <v>7892</v>
      </c>
      <c r="C169" s="8" t="s">
        <v>8014</v>
      </c>
      <c r="D169" s="8" t="s">
        <v>4873</v>
      </c>
    </row>
    <row r="170" spans="1:4" ht="15.75" customHeight="1" x14ac:dyDescent="0.3">
      <c r="A170" s="10" t="s">
        <v>206</v>
      </c>
      <c r="B170" s="8" t="s">
        <v>7893</v>
      </c>
      <c r="C170" s="8" t="s">
        <v>5664</v>
      </c>
      <c r="D170" s="8" t="s">
        <v>4874</v>
      </c>
    </row>
    <row r="171" spans="1:4" ht="15.75" customHeight="1" x14ac:dyDescent="0.3">
      <c r="A171" s="10" t="s">
        <v>207</v>
      </c>
      <c r="B171" s="8" t="s">
        <v>7893</v>
      </c>
      <c r="C171" s="8" t="s">
        <v>8015</v>
      </c>
      <c r="D171" s="8" t="s">
        <v>4875</v>
      </c>
    </row>
    <row r="172" spans="1:4" ht="15.75" customHeight="1" x14ac:dyDescent="0.3">
      <c r="A172" s="10" t="s">
        <v>208</v>
      </c>
      <c r="B172" s="8" t="s">
        <v>7892</v>
      </c>
      <c r="C172" s="8" t="s">
        <v>7919</v>
      </c>
      <c r="D172" s="8" t="s">
        <v>4876</v>
      </c>
    </row>
    <row r="173" spans="1:4" ht="15.75" customHeight="1" x14ac:dyDescent="0.3">
      <c r="A173" s="10" t="s">
        <v>209</v>
      </c>
      <c r="B173" s="8" t="s">
        <v>7892</v>
      </c>
      <c r="C173" s="8" t="s">
        <v>8016</v>
      </c>
      <c r="D173" s="8" t="s">
        <v>4877</v>
      </c>
    </row>
    <row r="174" spans="1:4" ht="15.75" customHeight="1" x14ac:dyDescent="0.3">
      <c r="A174" s="10" t="s">
        <v>210</v>
      </c>
      <c r="B174" s="8" t="s">
        <v>7893</v>
      </c>
      <c r="C174" s="8" t="s">
        <v>8017</v>
      </c>
      <c r="D174" s="8" t="s">
        <v>4878</v>
      </c>
    </row>
    <row r="175" spans="1:4" ht="15.75" customHeight="1" x14ac:dyDescent="0.3">
      <c r="A175" s="10" t="s">
        <v>211</v>
      </c>
      <c r="B175" s="8" t="s">
        <v>7892</v>
      </c>
      <c r="C175" s="8" t="s">
        <v>7971</v>
      </c>
      <c r="D175" s="8" t="s">
        <v>4879</v>
      </c>
    </row>
    <row r="176" spans="1:4" ht="15.75" customHeight="1" x14ac:dyDescent="0.3">
      <c r="A176" s="10" t="s">
        <v>212</v>
      </c>
      <c r="B176" s="8" t="s">
        <v>7893</v>
      </c>
      <c r="C176" s="8" t="s">
        <v>8018</v>
      </c>
      <c r="D176" s="8" t="s">
        <v>4880</v>
      </c>
    </row>
    <row r="177" spans="1:4" ht="15.75" customHeight="1" x14ac:dyDescent="0.3">
      <c r="A177" s="10" t="s">
        <v>213</v>
      </c>
      <c r="B177" s="8" t="s">
        <v>7893</v>
      </c>
      <c r="C177" s="8" t="s">
        <v>7910</v>
      </c>
      <c r="D177" s="8" t="s">
        <v>4881</v>
      </c>
    </row>
    <row r="178" spans="1:4" ht="15.75" customHeight="1" x14ac:dyDescent="0.3">
      <c r="A178" s="10" t="s">
        <v>214</v>
      </c>
      <c r="B178" s="8" t="s">
        <v>7892</v>
      </c>
      <c r="C178" s="8" t="s">
        <v>7896</v>
      </c>
      <c r="D178" s="8" t="s">
        <v>4882</v>
      </c>
    </row>
    <row r="179" spans="1:4" ht="15.75" customHeight="1" x14ac:dyDescent="0.3">
      <c r="A179" s="10" t="s">
        <v>215</v>
      </c>
      <c r="B179" s="8" t="s">
        <v>7892</v>
      </c>
      <c r="C179" s="8" t="s">
        <v>8019</v>
      </c>
      <c r="D179" s="8" t="s">
        <v>4883</v>
      </c>
    </row>
    <row r="180" spans="1:4" ht="15.75" customHeight="1" x14ac:dyDescent="0.3">
      <c r="A180" s="10" t="s">
        <v>216</v>
      </c>
      <c r="B180" s="8" t="s">
        <v>7892</v>
      </c>
      <c r="C180" s="8" t="s">
        <v>8020</v>
      </c>
      <c r="D180" s="8" t="s">
        <v>4884</v>
      </c>
    </row>
    <row r="181" spans="1:4" ht="15.75" customHeight="1" x14ac:dyDescent="0.3">
      <c r="A181" s="10" t="s">
        <v>217</v>
      </c>
      <c r="B181" s="8" t="s">
        <v>7892</v>
      </c>
      <c r="C181" s="8" t="s">
        <v>7907</v>
      </c>
      <c r="D181" s="8" t="s">
        <v>4885</v>
      </c>
    </row>
    <row r="182" spans="1:4" ht="15.75" customHeight="1" x14ac:dyDescent="0.3">
      <c r="A182" s="10" t="s">
        <v>218</v>
      </c>
      <c r="B182" s="8" t="s">
        <v>7892</v>
      </c>
      <c r="C182" s="8" t="s">
        <v>8021</v>
      </c>
      <c r="D182" s="8" t="s">
        <v>4886</v>
      </c>
    </row>
    <row r="183" spans="1:4" ht="15.75" customHeight="1" x14ac:dyDescent="0.3">
      <c r="A183" s="10" t="s">
        <v>219</v>
      </c>
      <c r="B183" s="8" t="s">
        <v>7893</v>
      </c>
      <c r="C183" s="8" t="s">
        <v>8022</v>
      </c>
      <c r="D183" s="8" t="s">
        <v>4887</v>
      </c>
    </row>
    <row r="184" spans="1:4" ht="15.75" customHeight="1" x14ac:dyDescent="0.3">
      <c r="A184" s="10" t="s">
        <v>220</v>
      </c>
      <c r="B184" s="8" t="s">
        <v>7893</v>
      </c>
      <c r="C184" s="8" t="s">
        <v>8023</v>
      </c>
      <c r="D184" s="8" t="s">
        <v>4888</v>
      </c>
    </row>
    <row r="185" spans="1:4" ht="15.75" customHeight="1" x14ac:dyDescent="0.3">
      <c r="A185" s="10" t="s">
        <v>221</v>
      </c>
      <c r="B185" s="8" t="s">
        <v>7893</v>
      </c>
      <c r="C185" s="8" t="s">
        <v>7894</v>
      </c>
      <c r="D185" s="8" t="s">
        <v>4889</v>
      </c>
    </row>
    <row r="186" spans="1:4" ht="15.75" customHeight="1" x14ac:dyDescent="0.3">
      <c r="A186" s="10" t="s">
        <v>222</v>
      </c>
      <c r="B186" s="8" t="s">
        <v>7893</v>
      </c>
      <c r="C186" s="8" t="s">
        <v>5173</v>
      </c>
      <c r="D186" s="8" t="s">
        <v>4890</v>
      </c>
    </row>
    <row r="187" spans="1:4" ht="15.75" customHeight="1" x14ac:dyDescent="0.3">
      <c r="A187" s="10" t="s">
        <v>223</v>
      </c>
      <c r="B187" s="8" t="s">
        <v>7892</v>
      </c>
      <c r="C187" s="8" t="s">
        <v>8024</v>
      </c>
      <c r="D187" s="8" t="s">
        <v>4891</v>
      </c>
    </row>
    <row r="188" spans="1:4" ht="15.75" customHeight="1" x14ac:dyDescent="0.3">
      <c r="A188" s="10" t="s">
        <v>224</v>
      </c>
      <c r="B188" s="8" t="s">
        <v>7893</v>
      </c>
      <c r="C188" s="8" t="s">
        <v>6236</v>
      </c>
      <c r="D188" s="8" t="s">
        <v>4892</v>
      </c>
    </row>
    <row r="189" spans="1:4" ht="15.75" customHeight="1" x14ac:dyDescent="0.3">
      <c r="A189" s="10" t="s">
        <v>225</v>
      </c>
      <c r="B189" s="8" t="s">
        <v>7893</v>
      </c>
      <c r="C189" s="8" t="s">
        <v>5195</v>
      </c>
      <c r="D189" s="8" t="s">
        <v>4893</v>
      </c>
    </row>
    <row r="190" spans="1:4" ht="15.75" customHeight="1" x14ac:dyDescent="0.3">
      <c r="A190" s="10" t="s">
        <v>226</v>
      </c>
      <c r="B190" s="8" t="s">
        <v>7892</v>
      </c>
      <c r="C190" s="8" t="s">
        <v>8025</v>
      </c>
      <c r="D190" s="8" t="s">
        <v>4894</v>
      </c>
    </row>
    <row r="191" spans="1:4" ht="15.75" customHeight="1" x14ac:dyDescent="0.3">
      <c r="A191" s="10" t="s">
        <v>227</v>
      </c>
      <c r="B191" s="8" t="s">
        <v>7892</v>
      </c>
      <c r="C191" s="8" t="s">
        <v>8026</v>
      </c>
      <c r="D191" s="8" t="s">
        <v>4895</v>
      </c>
    </row>
    <row r="192" spans="1:4" ht="15.75" customHeight="1" x14ac:dyDescent="0.3">
      <c r="A192" s="10" t="s">
        <v>228</v>
      </c>
      <c r="B192" s="8" t="s">
        <v>7893</v>
      </c>
      <c r="C192" s="8" t="s">
        <v>8027</v>
      </c>
      <c r="D192" s="8" t="s">
        <v>4896</v>
      </c>
    </row>
    <row r="193" spans="1:4" ht="15.75" customHeight="1" x14ac:dyDescent="0.3">
      <c r="A193" s="10" t="s">
        <v>229</v>
      </c>
      <c r="B193" s="8" t="s">
        <v>7893</v>
      </c>
      <c r="C193" s="8" t="s">
        <v>8028</v>
      </c>
      <c r="D193" s="8" t="s">
        <v>4897</v>
      </c>
    </row>
    <row r="194" spans="1:4" ht="15.75" customHeight="1" x14ac:dyDescent="0.3">
      <c r="A194" s="10" t="s">
        <v>230</v>
      </c>
      <c r="B194" s="8" t="s">
        <v>7892</v>
      </c>
      <c r="C194" s="8" t="s">
        <v>8029</v>
      </c>
      <c r="D194" s="8" t="s">
        <v>4898</v>
      </c>
    </row>
    <row r="195" spans="1:4" ht="15.75" customHeight="1" x14ac:dyDescent="0.3">
      <c r="A195" s="10" t="s">
        <v>231</v>
      </c>
      <c r="B195" s="8" t="s">
        <v>7893</v>
      </c>
      <c r="C195" s="8" t="s">
        <v>8030</v>
      </c>
      <c r="D195" s="8" t="s">
        <v>4732</v>
      </c>
    </row>
    <row r="196" spans="1:4" ht="15.75" customHeight="1" x14ac:dyDescent="0.3">
      <c r="A196" s="10" t="s">
        <v>232</v>
      </c>
      <c r="B196" s="8" t="s">
        <v>7893</v>
      </c>
      <c r="C196" s="8" t="s">
        <v>8031</v>
      </c>
      <c r="D196" s="8" t="s">
        <v>4900</v>
      </c>
    </row>
    <row r="197" spans="1:4" ht="15.75" customHeight="1" x14ac:dyDescent="0.3">
      <c r="A197" s="10" t="s">
        <v>233</v>
      </c>
      <c r="B197" s="8" t="s">
        <v>7893</v>
      </c>
      <c r="C197" s="8" t="s">
        <v>8032</v>
      </c>
      <c r="D197" s="8" t="s">
        <v>4901</v>
      </c>
    </row>
    <row r="198" spans="1:4" ht="15.75" customHeight="1" x14ac:dyDescent="0.3">
      <c r="A198" s="10" t="s">
        <v>234</v>
      </c>
      <c r="B198" s="8" t="s">
        <v>7893</v>
      </c>
      <c r="C198" s="8" t="s">
        <v>8033</v>
      </c>
      <c r="D198" s="8" t="s">
        <v>4902</v>
      </c>
    </row>
    <row r="199" spans="1:4" ht="15.75" customHeight="1" x14ac:dyDescent="0.3">
      <c r="A199" s="10" t="s">
        <v>235</v>
      </c>
      <c r="B199" s="8" t="s">
        <v>7893</v>
      </c>
      <c r="C199" s="8" t="s">
        <v>7996</v>
      </c>
      <c r="D199" s="8" t="s">
        <v>4903</v>
      </c>
    </row>
    <row r="200" spans="1:4" ht="15.75" customHeight="1" x14ac:dyDescent="0.3">
      <c r="A200" s="10" t="s">
        <v>236</v>
      </c>
      <c r="B200" s="8" t="s">
        <v>7892</v>
      </c>
      <c r="C200" s="8" t="s">
        <v>8034</v>
      </c>
      <c r="D200" s="8" t="s">
        <v>4904</v>
      </c>
    </row>
    <row r="201" spans="1:4" ht="15.75" customHeight="1" x14ac:dyDescent="0.3">
      <c r="A201" s="10" t="s">
        <v>237</v>
      </c>
      <c r="B201" s="8" t="s">
        <v>7893</v>
      </c>
      <c r="C201" s="8" t="s">
        <v>7993</v>
      </c>
      <c r="D201" s="8" t="s">
        <v>4905</v>
      </c>
    </row>
    <row r="202" spans="1:4" ht="15.75" customHeight="1" x14ac:dyDescent="0.3">
      <c r="A202" s="10" t="s">
        <v>238</v>
      </c>
      <c r="B202" s="8" t="s">
        <v>7893</v>
      </c>
      <c r="C202" s="8" t="s">
        <v>8035</v>
      </c>
      <c r="D202" s="8" t="s">
        <v>4906</v>
      </c>
    </row>
    <row r="203" spans="1:4" ht="15.75" customHeight="1" x14ac:dyDescent="0.3">
      <c r="A203" s="10" t="s">
        <v>239</v>
      </c>
      <c r="B203" s="8" t="s">
        <v>7893</v>
      </c>
      <c r="C203" s="8" t="s">
        <v>8036</v>
      </c>
      <c r="D203" s="8" t="s">
        <v>4907</v>
      </c>
    </row>
    <row r="204" spans="1:4" ht="15.75" customHeight="1" x14ac:dyDescent="0.3">
      <c r="A204" s="10" t="s">
        <v>240</v>
      </c>
      <c r="B204" s="8" t="s">
        <v>7893</v>
      </c>
      <c r="C204" s="8" t="s">
        <v>8037</v>
      </c>
      <c r="D204" s="8" t="s">
        <v>4908</v>
      </c>
    </row>
    <row r="205" spans="1:4" ht="15.75" customHeight="1" x14ac:dyDescent="0.3">
      <c r="A205" s="10" t="s">
        <v>241</v>
      </c>
      <c r="B205" s="8" t="s">
        <v>7892</v>
      </c>
      <c r="C205" s="8" t="s">
        <v>7957</v>
      </c>
      <c r="D205" s="8" t="s">
        <v>4909</v>
      </c>
    </row>
    <row r="206" spans="1:4" ht="15.75" customHeight="1" x14ac:dyDescent="0.3">
      <c r="A206" s="10" t="s">
        <v>242</v>
      </c>
      <c r="B206" s="8" t="s">
        <v>7893</v>
      </c>
      <c r="C206" s="8" t="s">
        <v>8038</v>
      </c>
      <c r="D206" s="8" t="s">
        <v>4910</v>
      </c>
    </row>
    <row r="207" spans="1:4" ht="15.75" customHeight="1" x14ac:dyDescent="0.3">
      <c r="A207" s="10" t="s">
        <v>243</v>
      </c>
      <c r="B207" s="8" t="s">
        <v>7892</v>
      </c>
      <c r="C207" s="8" t="s">
        <v>7983</v>
      </c>
      <c r="D207" s="8" t="s">
        <v>4911</v>
      </c>
    </row>
    <row r="208" spans="1:4" ht="15.75" customHeight="1" x14ac:dyDescent="0.3">
      <c r="A208" s="10" t="s">
        <v>244</v>
      </c>
      <c r="B208" s="8" t="s">
        <v>7892</v>
      </c>
      <c r="C208" s="8" t="s">
        <v>8039</v>
      </c>
      <c r="D208" s="8" t="s">
        <v>4912</v>
      </c>
    </row>
    <row r="209" spans="1:4" ht="15.75" customHeight="1" x14ac:dyDescent="0.3">
      <c r="A209" s="10" t="s">
        <v>245</v>
      </c>
      <c r="B209" s="8" t="s">
        <v>7893</v>
      </c>
      <c r="C209" s="8" t="s">
        <v>8040</v>
      </c>
      <c r="D209" s="8" t="s">
        <v>4913</v>
      </c>
    </row>
    <row r="210" spans="1:4" ht="15.75" customHeight="1" x14ac:dyDescent="0.3">
      <c r="A210" s="10" t="s">
        <v>246</v>
      </c>
      <c r="B210" s="8" t="s">
        <v>7892</v>
      </c>
      <c r="C210" s="8" t="s">
        <v>8041</v>
      </c>
      <c r="D210" s="8" t="s">
        <v>4914</v>
      </c>
    </row>
    <row r="211" spans="1:4" ht="15.75" customHeight="1" x14ac:dyDescent="0.3">
      <c r="A211" s="10" t="s">
        <v>247</v>
      </c>
      <c r="B211" s="8" t="s">
        <v>7892</v>
      </c>
      <c r="C211" s="8" t="s">
        <v>7953</v>
      </c>
      <c r="D211" s="8" t="s">
        <v>4915</v>
      </c>
    </row>
    <row r="212" spans="1:4" ht="15.75" customHeight="1" x14ac:dyDescent="0.3">
      <c r="A212" s="10" t="s">
        <v>248</v>
      </c>
      <c r="B212" s="8" t="s">
        <v>7893</v>
      </c>
      <c r="C212" s="8" t="s">
        <v>8042</v>
      </c>
      <c r="D212" s="8" t="s">
        <v>4916</v>
      </c>
    </row>
    <row r="213" spans="1:4" ht="15.75" customHeight="1" x14ac:dyDescent="0.3">
      <c r="A213" s="10" t="s">
        <v>249</v>
      </c>
      <c r="B213" s="8" t="s">
        <v>7893</v>
      </c>
      <c r="C213" s="8" t="s">
        <v>7989</v>
      </c>
      <c r="D213" s="8" t="s">
        <v>4917</v>
      </c>
    </row>
    <row r="214" spans="1:4" ht="15.75" customHeight="1" x14ac:dyDescent="0.3">
      <c r="A214" s="10" t="s">
        <v>250</v>
      </c>
      <c r="B214" s="8" t="s">
        <v>7893</v>
      </c>
      <c r="C214" s="8" t="s">
        <v>6236</v>
      </c>
      <c r="D214" s="8" t="s">
        <v>4918</v>
      </c>
    </row>
    <row r="215" spans="1:4" ht="15.75" customHeight="1" x14ac:dyDescent="0.3">
      <c r="A215" s="10" t="s">
        <v>251</v>
      </c>
      <c r="B215" s="8" t="s">
        <v>7893</v>
      </c>
      <c r="C215" s="8" t="s">
        <v>7894</v>
      </c>
      <c r="D215" s="8" t="s">
        <v>4919</v>
      </c>
    </row>
    <row r="216" spans="1:4" ht="15.75" customHeight="1" x14ac:dyDescent="0.3">
      <c r="A216" s="10" t="s">
        <v>252</v>
      </c>
      <c r="B216" s="8" t="s">
        <v>7892</v>
      </c>
      <c r="C216" s="8" t="s">
        <v>7963</v>
      </c>
      <c r="D216" s="8" t="s">
        <v>4920</v>
      </c>
    </row>
    <row r="217" spans="1:4" ht="15.75" customHeight="1" x14ac:dyDescent="0.3">
      <c r="A217" s="10" t="s">
        <v>253</v>
      </c>
      <c r="B217" s="8" t="s">
        <v>7893</v>
      </c>
      <c r="C217" s="8" t="s">
        <v>8043</v>
      </c>
      <c r="D217" s="8" t="s">
        <v>4921</v>
      </c>
    </row>
    <row r="218" spans="1:4" ht="15.75" customHeight="1" x14ac:dyDescent="0.3">
      <c r="A218" s="10" t="s">
        <v>254</v>
      </c>
      <c r="B218" s="8" t="s">
        <v>7893</v>
      </c>
      <c r="C218" s="8" t="s">
        <v>7933</v>
      </c>
      <c r="D218" s="8" t="s">
        <v>4922</v>
      </c>
    </row>
    <row r="219" spans="1:4" ht="15.75" customHeight="1" x14ac:dyDescent="0.3">
      <c r="A219" s="10" t="s">
        <v>255</v>
      </c>
      <c r="B219" s="8" t="s">
        <v>7893</v>
      </c>
      <c r="C219" s="8" t="s">
        <v>7954</v>
      </c>
      <c r="D219" s="8" t="s">
        <v>4923</v>
      </c>
    </row>
    <row r="220" spans="1:4" ht="15.75" customHeight="1" x14ac:dyDescent="0.3">
      <c r="A220" s="10" t="s">
        <v>256</v>
      </c>
      <c r="B220" s="8" t="s">
        <v>7893</v>
      </c>
      <c r="C220" s="8" t="s">
        <v>4917</v>
      </c>
      <c r="D220" s="8" t="s">
        <v>4924</v>
      </c>
    </row>
    <row r="221" spans="1:4" ht="15.75" customHeight="1" x14ac:dyDescent="0.3">
      <c r="A221" s="10" t="s">
        <v>257</v>
      </c>
      <c r="B221" s="8" t="s">
        <v>7893</v>
      </c>
      <c r="C221" s="8" t="s">
        <v>8044</v>
      </c>
      <c r="D221" s="8" t="s">
        <v>4787</v>
      </c>
    </row>
    <row r="222" spans="1:4" ht="15.75" customHeight="1" x14ac:dyDescent="0.3">
      <c r="A222" s="10" t="s">
        <v>258</v>
      </c>
      <c r="B222" s="8" t="s">
        <v>7892</v>
      </c>
      <c r="C222" s="8" t="s">
        <v>7743</v>
      </c>
      <c r="D222" s="8" t="s">
        <v>4925</v>
      </c>
    </row>
    <row r="223" spans="1:4" ht="15.75" customHeight="1" x14ac:dyDescent="0.3">
      <c r="A223" s="10" t="s">
        <v>259</v>
      </c>
      <c r="B223" s="8" t="s">
        <v>7893</v>
      </c>
      <c r="C223" s="8" t="s">
        <v>6280</v>
      </c>
      <c r="D223" s="8" t="s">
        <v>4926</v>
      </c>
    </row>
    <row r="224" spans="1:4" ht="15.75" customHeight="1" x14ac:dyDescent="0.3">
      <c r="A224" s="10" t="s">
        <v>260</v>
      </c>
      <c r="B224" s="8" t="s">
        <v>7893</v>
      </c>
      <c r="C224" s="8" t="s">
        <v>8045</v>
      </c>
      <c r="D224" s="8" t="s">
        <v>4927</v>
      </c>
    </row>
    <row r="225" spans="1:4" ht="15.75" customHeight="1" x14ac:dyDescent="0.3">
      <c r="A225" s="10" t="s">
        <v>261</v>
      </c>
      <c r="B225" s="8" t="s">
        <v>7892</v>
      </c>
      <c r="C225" s="8" t="s">
        <v>8046</v>
      </c>
      <c r="D225" s="8" t="s">
        <v>4928</v>
      </c>
    </row>
    <row r="226" spans="1:4" ht="15.75" customHeight="1" x14ac:dyDescent="0.3">
      <c r="A226" s="10" t="s">
        <v>262</v>
      </c>
      <c r="B226" s="8" t="s">
        <v>7892</v>
      </c>
      <c r="C226" s="8" t="s">
        <v>7907</v>
      </c>
      <c r="D226" s="8" t="s">
        <v>4929</v>
      </c>
    </row>
    <row r="227" spans="1:4" ht="15.75" customHeight="1" x14ac:dyDescent="0.3">
      <c r="A227" s="10" t="s">
        <v>263</v>
      </c>
      <c r="B227" s="8" t="s">
        <v>7893</v>
      </c>
      <c r="C227" s="8" t="s">
        <v>8047</v>
      </c>
      <c r="D227" s="8" t="s">
        <v>4771</v>
      </c>
    </row>
    <row r="228" spans="1:4" ht="15.75" customHeight="1" x14ac:dyDescent="0.3">
      <c r="A228" s="10" t="s">
        <v>264</v>
      </c>
      <c r="B228" s="8" t="s">
        <v>7892</v>
      </c>
      <c r="C228" s="8" t="s">
        <v>8048</v>
      </c>
      <c r="D228" s="8" t="s">
        <v>4930</v>
      </c>
    </row>
    <row r="229" spans="1:4" ht="15.75" customHeight="1" x14ac:dyDescent="0.3">
      <c r="A229" s="10" t="s">
        <v>265</v>
      </c>
      <c r="B229" s="8" t="s">
        <v>7893</v>
      </c>
      <c r="C229" s="8" t="s">
        <v>8049</v>
      </c>
      <c r="D229" s="8" t="s">
        <v>4931</v>
      </c>
    </row>
    <row r="230" spans="1:4" ht="15.75" customHeight="1" x14ac:dyDescent="0.3">
      <c r="A230" s="10" t="s">
        <v>266</v>
      </c>
      <c r="B230" s="8" t="s">
        <v>7892</v>
      </c>
      <c r="C230" s="8" t="s">
        <v>8050</v>
      </c>
      <c r="D230" s="8" t="s">
        <v>4932</v>
      </c>
    </row>
    <row r="231" spans="1:4" ht="15.75" customHeight="1" x14ac:dyDescent="0.3">
      <c r="A231" s="10" t="s">
        <v>267</v>
      </c>
      <c r="B231" s="8" t="s">
        <v>7892</v>
      </c>
      <c r="C231" s="8" t="s">
        <v>7983</v>
      </c>
      <c r="D231" s="8" t="s">
        <v>4933</v>
      </c>
    </row>
    <row r="232" spans="1:4" ht="15.75" customHeight="1" x14ac:dyDescent="0.3">
      <c r="A232" s="10" t="s">
        <v>268</v>
      </c>
      <c r="B232" s="8" t="s">
        <v>7893</v>
      </c>
      <c r="C232" s="8" t="s">
        <v>6236</v>
      </c>
      <c r="D232" s="8" t="s">
        <v>4934</v>
      </c>
    </row>
    <row r="233" spans="1:4" ht="15.75" customHeight="1" x14ac:dyDescent="0.3">
      <c r="A233" s="10" t="s">
        <v>269</v>
      </c>
      <c r="B233" s="8" t="s">
        <v>7893</v>
      </c>
      <c r="C233" s="8" t="s">
        <v>8051</v>
      </c>
      <c r="D233" s="8" t="s">
        <v>4935</v>
      </c>
    </row>
    <row r="234" spans="1:4" ht="15.75" customHeight="1" x14ac:dyDescent="0.3">
      <c r="A234" s="10" t="s">
        <v>270</v>
      </c>
      <c r="B234" s="8" t="s">
        <v>7893</v>
      </c>
      <c r="C234" s="8" t="s">
        <v>8052</v>
      </c>
      <c r="D234" s="8" t="s">
        <v>4936</v>
      </c>
    </row>
    <row r="235" spans="1:4" ht="15.75" customHeight="1" x14ac:dyDescent="0.3">
      <c r="A235" s="10" t="s">
        <v>271</v>
      </c>
      <c r="B235" s="8" t="s">
        <v>7893</v>
      </c>
      <c r="C235" s="8" t="s">
        <v>6260</v>
      </c>
      <c r="D235" s="8" t="s">
        <v>4937</v>
      </c>
    </row>
    <row r="236" spans="1:4" ht="15.75" customHeight="1" x14ac:dyDescent="0.3">
      <c r="A236" s="10" t="s">
        <v>272</v>
      </c>
      <c r="B236" s="8" t="s">
        <v>7893</v>
      </c>
      <c r="C236" s="8" t="s">
        <v>8049</v>
      </c>
      <c r="D236" s="8" t="s">
        <v>4840</v>
      </c>
    </row>
    <row r="237" spans="1:4" ht="15.75" customHeight="1" x14ac:dyDescent="0.3">
      <c r="A237" s="10" t="s">
        <v>273</v>
      </c>
      <c r="B237" s="8" t="s">
        <v>7892</v>
      </c>
      <c r="C237" s="8" t="s">
        <v>8053</v>
      </c>
      <c r="D237" s="8" t="s">
        <v>4938</v>
      </c>
    </row>
    <row r="238" spans="1:4" ht="15.75" customHeight="1" x14ac:dyDescent="0.3">
      <c r="A238" s="10" t="s">
        <v>274</v>
      </c>
      <c r="B238" s="8" t="s">
        <v>7893</v>
      </c>
      <c r="C238" s="8" t="s">
        <v>8054</v>
      </c>
      <c r="D238" s="8" t="s">
        <v>4939</v>
      </c>
    </row>
    <row r="239" spans="1:4" ht="15.75" customHeight="1" x14ac:dyDescent="0.3">
      <c r="A239" s="10" t="s">
        <v>275</v>
      </c>
      <c r="B239" s="8" t="s">
        <v>7893</v>
      </c>
      <c r="C239" s="8" t="s">
        <v>8055</v>
      </c>
      <c r="D239" s="8" t="s">
        <v>4940</v>
      </c>
    </row>
    <row r="240" spans="1:4" ht="15.75" customHeight="1" x14ac:dyDescent="0.3">
      <c r="A240" s="10" t="s">
        <v>276</v>
      </c>
      <c r="B240" s="8" t="s">
        <v>7892</v>
      </c>
      <c r="C240" s="8" t="s">
        <v>8056</v>
      </c>
      <c r="D240" s="8" t="s">
        <v>4941</v>
      </c>
    </row>
    <row r="241" spans="1:4" ht="15.75" customHeight="1" x14ac:dyDescent="0.3">
      <c r="A241" s="10" t="s">
        <v>277</v>
      </c>
      <c r="B241" s="8" t="s">
        <v>7892</v>
      </c>
      <c r="C241" s="8" t="s">
        <v>8057</v>
      </c>
      <c r="D241" s="8" t="s">
        <v>4942</v>
      </c>
    </row>
    <row r="242" spans="1:4" ht="15.75" customHeight="1" x14ac:dyDescent="0.3">
      <c r="A242" s="10" t="s">
        <v>278</v>
      </c>
      <c r="B242" s="8" t="s">
        <v>7893</v>
      </c>
      <c r="C242" s="8" t="s">
        <v>8058</v>
      </c>
      <c r="D242" s="8" t="s">
        <v>4943</v>
      </c>
    </row>
    <row r="243" spans="1:4" ht="15.75" customHeight="1" x14ac:dyDescent="0.3">
      <c r="A243" s="10" t="s">
        <v>279</v>
      </c>
      <c r="B243" s="8" t="s">
        <v>7893</v>
      </c>
      <c r="C243" s="8" t="s">
        <v>6014</v>
      </c>
      <c r="D243" s="8" t="s">
        <v>4944</v>
      </c>
    </row>
    <row r="244" spans="1:4" ht="15.75" customHeight="1" x14ac:dyDescent="0.3">
      <c r="A244" s="10" t="s">
        <v>280</v>
      </c>
      <c r="B244" s="8" t="s">
        <v>7893</v>
      </c>
      <c r="C244" s="8" t="s">
        <v>8059</v>
      </c>
      <c r="D244" s="8" t="s">
        <v>4945</v>
      </c>
    </row>
    <row r="245" spans="1:4" ht="15.75" customHeight="1" x14ac:dyDescent="0.3">
      <c r="A245" s="10" t="s">
        <v>281</v>
      </c>
      <c r="B245" s="8" t="s">
        <v>7893</v>
      </c>
      <c r="C245" s="8" t="s">
        <v>8059</v>
      </c>
      <c r="D245" s="8" t="s">
        <v>4946</v>
      </c>
    </row>
    <row r="246" spans="1:4" ht="15.75" customHeight="1" x14ac:dyDescent="0.3">
      <c r="A246" s="10" t="s">
        <v>282</v>
      </c>
      <c r="B246" s="8" t="s">
        <v>7893</v>
      </c>
      <c r="C246" s="8" t="s">
        <v>7914</v>
      </c>
      <c r="D246" s="8" t="s">
        <v>4947</v>
      </c>
    </row>
    <row r="247" spans="1:4" ht="15.75" customHeight="1" x14ac:dyDescent="0.3">
      <c r="A247" s="10" t="s">
        <v>283</v>
      </c>
      <c r="B247" s="8" t="s">
        <v>7893</v>
      </c>
      <c r="C247" s="8" t="s">
        <v>8060</v>
      </c>
      <c r="D247" s="8" t="s">
        <v>4948</v>
      </c>
    </row>
    <row r="248" spans="1:4" ht="15.75" customHeight="1" x14ac:dyDescent="0.3">
      <c r="A248" s="10" t="s">
        <v>284</v>
      </c>
      <c r="B248" s="8" t="s">
        <v>7892</v>
      </c>
      <c r="C248" s="8" t="s">
        <v>7918</v>
      </c>
      <c r="D248" s="8" t="s">
        <v>4949</v>
      </c>
    </row>
    <row r="249" spans="1:4" ht="15.75" customHeight="1" x14ac:dyDescent="0.3">
      <c r="A249" s="10" t="s">
        <v>285</v>
      </c>
      <c r="B249" s="8" t="s">
        <v>7892</v>
      </c>
      <c r="C249" s="8" t="s">
        <v>7931</v>
      </c>
      <c r="D249" s="8" t="s">
        <v>4950</v>
      </c>
    </row>
    <row r="250" spans="1:4" ht="15.75" customHeight="1" x14ac:dyDescent="0.3">
      <c r="A250" s="10" t="s">
        <v>286</v>
      </c>
      <c r="B250" s="8" t="s">
        <v>7892</v>
      </c>
      <c r="C250" s="8" t="s">
        <v>5000</v>
      </c>
      <c r="D250" s="8" t="s">
        <v>4951</v>
      </c>
    </row>
    <row r="251" spans="1:4" ht="15.75" customHeight="1" x14ac:dyDescent="0.3">
      <c r="A251" s="10" t="s">
        <v>287</v>
      </c>
      <c r="B251" s="8" t="s">
        <v>7892</v>
      </c>
      <c r="C251" s="8" t="s">
        <v>7918</v>
      </c>
      <c r="D251" s="8" t="s">
        <v>4952</v>
      </c>
    </row>
    <row r="252" spans="1:4" ht="15.75" customHeight="1" x14ac:dyDescent="0.3">
      <c r="A252" s="10" t="s">
        <v>288</v>
      </c>
      <c r="B252" s="8" t="s">
        <v>7892</v>
      </c>
      <c r="C252" s="8" t="s">
        <v>8061</v>
      </c>
      <c r="D252" s="8" t="s">
        <v>4953</v>
      </c>
    </row>
    <row r="253" spans="1:4" ht="15.75" customHeight="1" x14ac:dyDescent="0.3">
      <c r="A253" s="10" t="s">
        <v>289</v>
      </c>
      <c r="B253" s="8" t="s">
        <v>7892</v>
      </c>
      <c r="C253" s="8" t="s">
        <v>5139</v>
      </c>
      <c r="D253" s="8" t="s">
        <v>4954</v>
      </c>
    </row>
    <row r="254" spans="1:4" ht="15.75" customHeight="1" x14ac:dyDescent="0.3">
      <c r="A254" s="10" t="s">
        <v>290</v>
      </c>
      <c r="B254" s="8" t="s">
        <v>7892</v>
      </c>
      <c r="C254" s="8" t="s">
        <v>8062</v>
      </c>
      <c r="D254" s="8" t="s">
        <v>4955</v>
      </c>
    </row>
    <row r="255" spans="1:4" ht="15.75" customHeight="1" x14ac:dyDescent="0.3">
      <c r="A255" s="10" t="s">
        <v>291</v>
      </c>
      <c r="B255" s="8" t="s">
        <v>7893</v>
      </c>
      <c r="C255" s="8" t="s">
        <v>7933</v>
      </c>
      <c r="D255" s="8" t="s">
        <v>4956</v>
      </c>
    </row>
    <row r="256" spans="1:4" ht="15.75" customHeight="1" x14ac:dyDescent="0.3">
      <c r="A256" s="10" t="s">
        <v>292</v>
      </c>
      <c r="B256" s="8" t="s">
        <v>7893</v>
      </c>
      <c r="C256" s="8" t="s">
        <v>7917</v>
      </c>
      <c r="D256" s="8" t="s">
        <v>4957</v>
      </c>
    </row>
    <row r="257" spans="1:4" ht="15.75" customHeight="1" x14ac:dyDescent="0.3">
      <c r="A257" s="10" t="s">
        <v>293</v>
      </c>
      <c r="B257" s="8" t="s">
        <v>7893</v>
      </c>
      <c r="C257" s="8" t="s">
        <v>8063</v>
      </c>
      <c r="D257" s="8" t="s">
        <v>4958</v>
      </c>
    </row>
    <row r="258" spans="1:4" ht="15.75" customHeight="1" x14ac:dyDescent="0.3">
      <c r="A258" s="10" t="s">
        <v>294</v>
      </c>
      <c r="B258" s="8" t="s">
        <v>7893</v>
      </c>
      <c r="C258" s="8" t="s">
        <v>8064</v>
      </c>
      <c r="D258" s="8" t="s">
        <v>4959</v>
      </c>
    </row>
    <row r="259" spans="1:4" ht="15.75" customHeight="1" x14ac:dyDescent="0.3">
      <c r="A259" s="10" t="s">
        <v>295</v>
      </c>
      <c r="B259" s="8" t="s">
        <v>7893</v>
      </c>
      <c r="C259" s="8" t="s">
        <v>7996</v>
      </c>
      <c r="D259" s="8" t="s">
        <v>4960</v>
      </c>
    </row>
    <row r="260" spans="1:4" ht="15.75" customHeight="1" x14ac:dyDescent="0.3">
      <c r="A260" s="10" t="s">
        <v>296</v>
      </c>
      <c r="B260" s="8" t="s">
        <v>7893</v>
      </c>
      <c r="C260" s="8" t="s">
        <v>8065</v>
      </c>
      <c r="D260" s="8" t="s">
        <v>4961</v>
      </c>
    </row>
    <row r="261" spans="1:4" ht="15.75" customHeight="1" x14ac:dyDescent="0.3">
      <c r="A261" s="10" t="s">
        <v>297</v>
      </c>
      <c r="B261" s="8" t="s">
        <v>7892</v>
      </c>
      <c r="C261" s="8" t="s">
        <v>7942</v>
      </c>
      <c r="D261" s="8" t="s">
        <v>4962</v>
      </c>
    </row>
    <row r="262" spans="1:4" ht="15.75" customHeight="1" x14ac:dyDescent="0.3">
      <c r="A262" s="10" t="s">
        <v>298</v>
      </c>
      <c r="B262" s="8" t="s">
        <v>7893</v>
      </c>
      <c r="C262" s="8" t="s">
        <v>8066</v>
      </c>
      <c r="D262" s="8" t="s">
        <v>4963</v>
      </c>
    </row>
    <row r="263" spans="1:4" ht="15.75" customHeight="1" x14ac:dyDescent="0.3">
      <c r="A263" s="10" t="s">
        <v>299</v>
      </c>
      <c r="B263" s="8" t="s">
        <v>7892</v>
      </c>
      <c r="C263" s="8" t="s">
        <v>8067</v>
      </c>
      <c r="D263" s="8" t="s">
        <v>4964</v>
      </c>
    </row>
    <row r="264" spans="1:4" ht="15.75" customHeight="1" x14ac:dyDescent="0.3">
      <c r="A264" s="10" t="s">
        <v>300</v>
      </c>
      <c r="B264" s="8" t="s">
        <v>7893</v>
      </c>
      <c r="C264" s="8" t="s">
        <v>6150</v>
      </c>
      <c r="D264" s="8" t="s">
        <v>4965</v>
      </c>
    </row>
    <row r="265" spans="1:4" ht="15.75" customHeight="1" x14ac:dyDescent="0.3">
      <c r="A265" s="10" t="s">
        <v>301</v>
      </c>
      <c r="B265" s="8" t="s">
        <v>7892</v>
      </c>
      <c r="C265" s="8" t="s">
        <v>5882</v>
      </c>
      <c r="D265" s="8" t="s">
        <v>4966</v>
      </c>
    </row>
    <row r="266" spans="1:4" ht="15.75" customHeight="1" x14ac:dyDescent="0.3">
      <c r="A266" s="10" t="s">
        <v>302</v>
      </c>
      <c r="B266" s="8" t="s">
        <v>7892</v>
      </c>
      <c r="C266" s="8" t="s">
        <v>8068</v>
      </c>
      <c r="D266" s="8" t="s">
        <v>4967</v>
      </c>
    </row>
    <row r="267" spans="1:4" ht="15.75" customHeight="1" x14ac:dyDescent="0.3">
      <c r="A267" s="10" t="s">
        <v>303</v>
      </c>
      <c r="B267" s="8" t="s">
        <v>7893</v>
      </c>
      <c r="C267" s="8" t="s">
        <v>8045</v>
      </c>
      <c r="D267" s="8" t="s">
        <v>4968</v>
      </c>
    </row>
    <row r="268" spans="1:4" ht="15.75" customHeight="1" x14ac:dyDescent="0.3">
      <c r="A268" s="10" t="s">
        <v>304</v>
      </c>
      <c r="B268" s="8" t="s">
        <v>7892</v>
      </c>
      <c r="C268" s="8" t="s">
        <v>8069</v>
      </c>
      <c r="D268" s="8" t="s">
        <v>4969</v>
      </c>
    </row>
    <row r="269" spans="1:4" ht="15.75" customHeight="1" x14ac:dyDescent="0.3">
      <c r="A269" s="10" t="s">
        <v>305</v>
      </c>
      <c r="B269" s="8" t="s">
        <v>7892</v>
      </c>
      <c r="C269" s="8" t="s">
        <v>8070</v>
      </c>
      <c r="D269" s="8" t="s">
        <v>4895</v>
      </c>
    </row>
    <row r="270" spans="1:4" ht="15.75" customHeight="1" x14ac:dyDescent="0.3">
      <c r="A270" s="10" t="s">
        <v>306</v>
      </c>
      <c r="B270" s="8" t="s">
        <v>7893</v>
      </c>
      <c r="C270" s="8" t="s">
        <v>7916</v>
      </c>
      <c r="D270" s="8" t="s">
        <v>4970</v>
      </c>
    </row>
    <row r="271" spans="1:4" ht="15.75" customHeight="1" x14ac:dyDescent="0.3">
      <c r="A271" s="10" t="s">
        <v>307</v>
      </c>
      <c r="B271" s="8" t="s">
        <v>7893</v>
      </c>
      <c r="C271" s="8" t="s">
        <v>8071</v>
      </c>
      <c r="D271" s="8" t="s">
        <v>4971</v>
      </c>
    </row>
    <row r="272" spans="1:4" ht="15.75" customHeight="1" x14ac:dyDescent="0.3">
      <c r="A272" s="10" t="s">
        <v>308</v>
      </c>
      <c r="B272" s="8" t="s">
        <v>7893</v>
      </c>
      <c r="C272" s="8" t="s">
        <v>8022</v>
      </c>
      <c r="D272" s="8" t="s">
        <v>4972</v>
      </c>
    </row>
    <row r="273" spans="1:4" ht="15.75" customHeight="1" x14ac:dyDescent="0.3">
      <c r="A273" s="10" t="s">
        <v>309</v>
      </c>
      <c r="B273" s="8" t="s">
        <v>7893</v>
      </c>
      <c r="C273" s="8" t="s">
        <v>7899</v>
      </c>
      <c r="D273" s="8" t="s">
        <v>4973</v>
      </c>
    </row>
    <row r="274" spans="1:4" ht="15.75" customHeight="1" x14ac:dyDescent="0.3">
      <c r="A274" s="10" t="s">
        <v>310</v>
      </c>
      <c r="B274" s="8" t="s">
        <v>7893</v>
      </c>
      <c r="C274" s="8" t="s">
        <v>6236</v>
      </c>
      <c r="D274" s="8" t="s">
        <v>4974</v>
      </c>
    </row>
    <row r="275" spans="1:4" ht="15.75" customHeight="1" x14ac:dyDescent="0.3">
      <c r="A275" s="10" t="s">
        <v>311</v>
      </c>
      <c r="B275" s="8" t="s">
        <v>7893</v>
      </c>
      <c r="C275" s="8" t="s">
        <v>7928</v>
      </c>
      <c r="D275" s="8" t="s">
        <v>4975</v>
      </c>
    </row>
    <row r="276" spans="1:4" ht="15.75" customHeight="1" x14ac:dyDescent="0.3">
      <c r="A276" s="10" t="s">
        <v>312</v>
      </c>
      <c r="B276" s="8" t="s">
        <v>7893</v>
      </c>
      <c r="C276" s="8" t="s">
        <v>8072</v>
      </c>
      <c r="D276" s="8" t="s">
        <v>4976</v>
      </c>
    </row>
    <row r="277" spans="1:4" ht="15.75" customHeight="1" x14ac:dyDescent="0.3">
      <c r="A277" s="10" t="s">
        <v>313</v>
      </c>
      <c r="B277" s="8" t="s">
        <v>7893</v>
      </c>
      <c r="C277" s="8" t="s">
        <v>8038</v>
      </c>
      <c r="D277" s="8" t="s">
        <v>4977</v>
      </c>
    </row>
    <row r="278" spans="1:4" ht="15.75" customHeight="1" x14ac:dyDescent="0.3">
      <c r="A278" s="10" t="s">
        <v>314</v>
      </c>
      <c r="B278" s="8" t="s">
        <v>7893</v>
      </c>
      <c r="C278" s="8" t="s">
        <v>8073</v>
      </c>
      <c r="D278" s="8" t="s">
        <v>4978</v>
      </c>
    </row>
    <row r="279" spans="1:4" ht="15.75" customHeight="1" x14ac:dyDescent="0.3">
      <c r="A279" s="10" t="s">
        <v>315</v>
      </c>
      <c r="B279" s="8" t="s">
        <v>7893</v>
      </c>
      <c r="C279" s="8" t="s">
        <v>7954</v>
      </c>
      <c r="D279" s="8" t="s">
        <v>4979</v>
      </c>
    </row>
    <row r="280" spans="1:4" ht="15.75" customHeight="1" x14ac:dyDescent="0.3">
      <c r="A280" s="10" t="s">
        <v>316</v>
      </c>
      <c r="B280" s="8" t="s">
        <v>7892</v>
      </c>
      <c r="C280" s="8" t="s">
        <v>8074</v>
      </c>
      <c r="D280" s="8" t="s">
        <v>4886</v>
      </c>
    </row>
    <row r="281" spans="1:4" ht="15.75" customHeight="1" x14ac:dyDescent="0.3">
      <c r="A281" s="10" t="s">
        <v>317</v>
      </c>
      <c r="B281" s="8" t="s">
        <v>7893</v>
      </c>
      <c r="C281" s="8" t="s">
        <v>8033</v>
      </c>
      <c r="D281" s="8" t="s">
        <v>4980</v>
      </c>
    </row>
    <row r="282" spans="1:4" ht="15.75" customHeight="1" x14ac:dyDescent="0.3">
      <c r="A282" s="10" t="s">
        <v>318</v>
      </c>
      <c r="B282" s="8" t="s">
        <v>7892</v>
      </c>
      <c r="C282" s="8" t="s">
        <v>8075</v>
      </c>
      <c r="D282" s="8" t="s">
        <v>4981</v>
      </c>
    </row>
    <row r="283" spans="1:4" ht="15.75" customHeight="1" x14ac:dyDescent="0.3">
      <c r="A283" s="10" t="s">
        <v>319</v>
      </c>
      <c r="B283" s="8" t="s">
        <v>7893</v>
      </c>
      <c r="C283" s="8" t="s">
        <v>7975</v>
      </c>
      <c r="D283" s="8" t="s">
        <v>4800</v>
      </c>
    </row>
    <row r="284" spans="1:4" ht="15.75" customHeight="1" x14ac:dyDescent="0.3">
      <c r="A284" s="10" t="s">
        <v>320</v>
      </c>
      <c r="B284" s="8" t="s">
        <v>7893</v>
      </c>
      <c r="C284" s="8" t="s">
        <v>8076</v>
      </c>
      <c r="D284" s="8" t="s">
        <v>4982</v>
      </c>
    </row>
    <row r="285" spans="1:4" ht="15.75" customHeight="1" x14ac:dyDescent="0.3">
      <c r="A285" s="10" t="s">
        <v>321</v>
      </c>
      <c r="B285" s="8" t="s">
        <v>7893</v>
      </c>
      <c r="C285" s="8" t="s">
        <v>7999</v>
      </c>
      <c r="D285" s="8" t="s">
        <v>4983</v>
      </c>
    </row>
    <row r="286" spans="1:4" ht="15.75" customHeight="1" x14ac:dyDescent="0.3">
      <c r="A286" s="10" t="s">
        <v>322</v>
      </c>
      <c r="B286" s="8" t="s">
        <v>7893</v>
      </c>
      <c r="C286" s="8" t="s">
        <v>8077</v>
      </c>
      <c r="D286" s="8" t="s">
        <v>4984</v>
      </c>
    </row>
    <row r="287" spans="1:4" ht="15.75" customHeight="1" x14ac:dyDescent="0.3">
      <c r="A287" s="10" t="s">
        <v>323</v>
      </c>
      <c r="B287" s="8" t="s">
        <v>7892</v>
      </c>
      <c r="C287" s="8" t="s">
        <v>7743</v>
      </c>
      <c r="D287" s="8" t="s">
        <v>4985</v>
      </c>
    </row>
    <row r="288" spans="1:4" ht="15.75" customHeight="1" x14ac:dyDescent="0.3">
      <c r="A288" s="10" t="s">
        <v>324</v>
      </c>
      <c r="B288" s="8" t="s">
        <v>7892</v>
      </c>
      <c r="C288" s="8" t="s">
        <v>8078</v>
      </c>
      <c r="D288" s="8" t="s">
        <v>4986</v>
      </c>
    </row>
    <row r="289" spans="1:4" ht="15.75" customHeight="1" x14ac:dyDescent="0.3">
      <c r="A289" s="10" t="s">
        <v>325</v>
      </c>
      <c r="B289" s="8" t="s">
        <v>7893</v>
      </c>
      <c r="C289" s="8" t="s">
        <v>8038</v>
      </c>
      <c r="D289" s="8" t="s">
        <v>4987</v>
      </c>
    </row>
    <row r="290" spans="1:4" ht="15.75" customHeight="1" x14ac:dyDescent="0.3">
      <c r="A290" s="10" t="s">
        <v>326</v>
      </c>
      <c r="B290" s="8" t="s">
        <v>7893</v>
      </c>
      <c r="C290" s="8" t="s">
        <v>4776</v>
      </c>
      <c r="D290" s="8" t="s">
        <v>4988</v>
      </c>
    </row>
    <row r="291" spans="1:4" ht="15.75" customHeight="1" x14ac:dyDescent="0.3">
      <c r="A291" s="10" t="s">
        <v>327</v>
      </c>
      <c r="B291" s="8" t="s">
        <v>7893</v>
      </c>
      <c r="C291" s="8" t="s">
        <v>8047</v>
      </c>
      <c r="D291" s="8" t="s">
        <v>4989</v>
      </c>
    </row>
    <row r="292" spans="1:4" ht="15.75" customHeight="1" x14ac:dyDescent="0.3">
      <c r="A292" s="10" t="s">
        <v>328</v>
      </c>
      <c r="B292" s="8" t="s">
        <v>7893</v>
      </c>
      <c r="C292" s="8" t="s">
        <v>8045</v>
      </c>
      <c r="D292" s="8" t="s">
        <v>4990</v>
      </c>
    </row>
    <row r="293" spans="1:4" ht="15.75" customHeight="1" x14ac:dyDescent="0.3">
      <c r="A293" s="10" t="s">
        <v>329</v>
      </c>
      <c r="B293" s="8" t="s">
        <v>7893</v>
      </c>
      <c r="C293" s="8" t="s">
        <v>8079</v>
      </c>
      <c r="D293" s="8" t="s">
        <v>4991</v>
      </c>
    </row>
    <row r="294" spans="1:4" ht="15.75" customHeight="1" x14ac:dyDescent="0.3">
      <c r="A294" s="10" t="s">
        <v>330</v>
      </c>
      <c r="B294" s="8" t="s">
        <v>7893</v>
      </c>
      <c r="C294" s="8" t="s">
        <v>8080</v>
      </c>
      <c r="D294" s="8" t="s">
        <v>4992</v>
      </c>
    </row>
    <row r="295" spans="1:4" ht="15.75" customHeight="1" x14ac:dyDescent="0.3">
      <c r="A295" s="10" t="s">
        <v>331</v>
      </c>
      <c r="B295" s="8" t="s">
        <v>7892</v>
      </c>
      <c r="C295" s="8" t="s">
        <v>8081</v>
      </c>
      <c r="D295" s="8" t="s">
        <v>4993</v>
      </c>
    </row>
    <row r="296" spans="1:4" ht="15.75" customHeight="1" x14ac:dyDescent="0.3">
      <c r="A296" s="10" t="s">
        <v>332</v>
      </c>
      <c r="B296" s="8" t="s">
        <v>7893</v>
      </c>
      <c r="C296" s="8" t="s">
        <v>7914</v>
      </c>
      <c r="D296" s="8" t="s">
        <v>4994</v>
      </c>
    </row>
    <row r="297" spans="1:4" ht="15.75" customHeight="1" x14ac:dyDescent="0.3">
      <c r="A297" s="10" t="s">
        <v>333</v>
      </c>
      <c r="B297" s="8" t="s">
        <v>7893</v>
      </c>
      <c r="C297" s="8" t="s">
        <v>8082</v>
      </c>
      <c r="D297" s="8" t="s">
        <v>4995</v>
      </c>
    </row>
    <row r="298" spans="1:4" ht="15.75" customHeight="1" x14ac:dyDescent="0.3">
      <c r="A298" s="10" t="s">
        <v>334</v>
      </c>
      <c r="B298" s="8" t="s">
        <v>7893</v>
      </c>
      <c r="C298" s="8" t="s">
        <v>8083</v>
      </c>
      <c r="D298" s="8" t="s">
        <v>4996</v>
      </c>
    </row>
    <row r="299" spans="1:4" ht="15.75" customHeight="1" x14ac:dyDescent="0.3">
      <c r="A299" s="10" t="s">
        <v>335</v>
      </c>
      <c r="B299" s="8" t="s">
        <v>7892</v>
      </c>
      <c r="C299" s="8" t="s">
        <v>5000</v>
      </c>
      <c r="D299" s="8" t="s">
        <v>4997</v>
      </c>
    </row>
    <row r="300" spans="1:4" ht="15.75" customHeight="1" x14ac:dyDescent="0.3">
      <c r="A300" s="10" t="s">
        <v>336</v>
      </c>
      <c r="B300" s="8" t="s">
        <v>7893</v>
      </c>
      <c r="C300" s="8" t="s">
        <v>7833</v>
      </c>
      <c r="D300" s="8" t="s">
        <v>4998</v>
      </c>
    </row>
    <row r="301" spans="1:4" ht="15.75" customHeight="1" x14ac:dyDescent="0.3">
      <c r="A301" s="10" t="s">
        <v>337</v>
      </c>
      <c r="B301" s="8" t="s">
        <v>7892</v>
      </c>
      <c r="C301" s="8" t="s">
        <v>8084</v>
      </c>
      <c r="D301" s="8" t="s">
        <v>4999</v>
      </c>
    </row>
    <row r="302" spans="1:4" ht="15.75" customHeight="1" x14ac:dyDescent="0.3">
      <c r="A302" s="10" t="s">
        <v>338</v>
      </c>
      <c r="B302" s="8" t="s">
        <v>7893</v>
      </c>
      <c r="C302" s="8" t="s">
        <v>6628</v>
      </c>
      <c r="D302" s="8" t="s">
        <v>4945</v>
      </c>
    </row>
    <row r="303" spans="1:4" ht="15.75" customHeight="1" x14ac:dyDescent="0.3">
      <c r="A303" s="10" t="s">
        <v>339</v>
      </c>
      <c r="B303" s="8" t="s">
        <v>7892</v>
      </c>
      <c r="C303" s="8" t="s">
        <v>7953</v>
      </c>
      <c r="D303" s="8" t="s">
        <v>5000</v>
      </c>
    </row>
    <row r="304" spans="1:4" ht="15.75" customHeight="1" x14ac:dyDescent="0.3">
      <c r="A304" s="10" t="s">
        <v>340</v>
      </c>
      <c r="B304" s="8" t="s">
        <v>7893</v>
      </c>
      <c r="C304" s="8" t="s">
        <v>5101</v>
      </c>
      <c r="D304" s="8" t="s">
        <v>5001</v>
      </c>
    </row>
    <row r="305" spans="1:4" ht="15.75" customHeight="1" x14ac:dyDescent="0.3">
      <c r="A305" s="10" t="s">
        <v>341</v>
      </c>
      <c r="B305" s="8" t="s">
        <v>7892</v>
      </c>
      <c r="C305" s="8" t="s">
        <v>8085</v>
      </c>
      <c r="D305" s="8" t="s">
        <v>5002</v>
      </c>
    </row>
    <row r="306" spans="1:4" ht="15.75" customHeight="1" x14ac:dyDescent="0.3">
      <c r="A306" s="10" t="s">
        <v>342</v>
      </c>
      <c r="B306" s="8" t="s">
        <v>7892</v>
      </c>
      <c r="C306" s="8" t="s">
        <v>8086</v>
      </c>
      <c r="D306" s="8" t="s">
        <v>5003</v>
      </c>
    </row>
    <row r="307" spans="1:4" ht="15.75" customHeight="1" x14ac:dyDescent="0.3">
      <c r="A307" s="10" t="s">
        <v>343</v>
      </c>
      <c r="B307" s="8" t="s">
        <v>7892</v>
      </c>
      <c r="C307" s="8" t="s">
        <v>8025</v>
      </c>
      <c r="D307" s="8" t="s">
        <v>4942</v>
      </c>
    </row>
    <row r="308" spans="1:4" ht="15.75" customHeight="1" x14ac:dyDescent="0.3">
      <c r="A308" s="10" t="s">
        <v>344</v>
      </c>
      <c r="B308" s="8" t="s">
        <v>7892</v>
      </c>
      <c r="C308" s="8" t="s">
        <v>7942</v>
      </c>
      <c r="D308" s="8" t="s">
        <v>5004</v>
      </c>
    </row>
    <row r="309" spans="1:4" ht="15.75" customHeight="1" x14ac:dyDescent="0.3">
      <c r="A309" s="10" t="s">
        <v>345</v>
      </c>
      <c r="B309" s="8" t="s">
        <v>7893</v>
      </c>
      <c r="C309" s="8" t="s">
        <v>8065</v>
      </c>
      <c r="D309" s="8" t="s">
        <v>5005</v>
      </c>
    </row>
    <row r="310" spans="1:4" ht="15.75" customHeight="1" x14ac:dyDescent="0.3">
      <c r="A310" s="10" t="s">
        <v>346</v>
      </c>
      <c r="B310" s="8" t="s">
        <v>7892</v>
      </c>
      <c r="C310" s="8" t="s">
        <v>8087</v>
      </c>
      <c r="D310" s="8" t="s">
        <v>5006</v>
      </c>
    </row>
    <row r="311" spans="1:4" ht="15.75" customHeight="1" x14ac:dyDescent="0.3">
      <c r="A311" s="10" t="s">
        <v>347</v>
      </c>
      <c r="B311" s="8" t="s">
        <v>7892</v>
      </c>
      <c r="C311" s="8" t="s">
        <v>8088</v>
      </c>
      <c r="D311" s="8" t="s">
        <v>5007</v>
      </c>
    </row>
    <row r="312" spans="1:4" ht="15.75" customHeight="1" x14ac:dyDescent="0.3">
      <c r="A312" s="10" t="s">
        <v>348</v>
      </c>
      <c r="B312" s="8" t="s">
        <v>7893</v>
      </c>
      <c r="C312" s="8" t="s">
        <v>7955</v>
      </c>
      <c r="D312" s="8" t="s">
        <v>4777</v>
      </c>
    </row>
    <row r="313" spans="1:4" ht="15.75" customHeight="1" x14ac:dyDescent="0.3">
      <c r="A313" s="10" t="s">
        <v>349</v>
      </c>
      <c r="B313" s="8" t="s">
        <v>7893</v>
      </c>
      <c r="C313" s="8" t="s">
        <v>8089</v>
      </c>
      <c r="D313" s="8" t="s">
        <v>5008</v>
      </c>
    </row>
    <row r="314" spans="1:4" ht="15.75" customHeight="1" x14ac:dyDescent="0.3">
      <c r="A314" s="10" t="s">
        <v>350</v>
      </c>
      <c r="B314" s="8" t="s">
        <v>7893</v>
      </c>
      <c r="C314" s="8" t="s">
        <v>7989</v>
      </c>
      <c r="D314" s="8" t="s">
        <v>5009</v>
      </c>
    </row>
    <row r="315" spans="1:4" ht="15.75" customHeight="1" x14ac:dyDescent="0.3">
      <c r="A315" s="10" t="s">
        <v>351</v>
      </c>
      <c r="B315" s="8" t="s">
        <v>7892</v>
      </c>
      <c r="C315" s="8" t="s">
        <v>8090</v>
      </c>
      <c r="D315" s="8" t="s">
        <v>8771</v>
      </c>
    </row>
    <row r="316" spans="1:4" ht="15.75" customHeight="1" x14ac:dyDescent="0.3">
      <c r="A316" s="10" t="s">
        <v>352</v>
      </c>
      <c r="B316" s="8" t="s">
        <v>7892</v>
      </c>
      <c r="C316" s="8" t="s">
        <v>8091</v>
      </c>
      <c r="D316" s="8" t="s">
        <v>5011</v>
      </c>
    </row>
    <row r="317" spans="1:4" ht="15.75" customHeight="1" x14ac:dyDescent="0.3">
      <c r="A317" s="10" t="s">
        <v>353</v>
      </c>
      <c r="B317" s="8" t="s">
        <v>7893</v>
      </c>
      <c r="C317" s="8" t="s">
        <v>8018</v>
      </c>
      <c r="D317" s="8" t="s">
        <v>5012</v>
      </c>
    </row>
    <row r="318" spans="1:4" ht="15.75" customHeight="1" x14ac:dyDescent="0.3">
      <c r="A318" s="10" t="s">
        <v>354</v>
      </c>
      <c r="B318" s="8" t="s">
        <v>7893</v>
      </c>
      <c r="C318" s="8" t="s">
        <v>7910</v>
      </c>
      <c r="D318" s="8" t="s">
        <v>5013</v>
      </c>
    </row>
    <row r="319" spans="1:4" ht="15.75" customHeight="1" x14ac:dyDescent="0.3">
      <c r="A319" s="10" t="s">
        <v>355</v>
      </c>
      <c r="B319" s="8" t="s">
        <v>7893</v>
      </c>
      <c r="C319" s="8" t="s">
        <v>8092</v>
      </c>
      <c r="D319" s="8" t="s">
        <v>5014</v>
      </c>
    </row>
    <row r="320" spans="1:4" ht="15.75" customHeight="1" x14ac:dyDescent="0.3">
      <c r="A320" s="10" t="s">
        <v>356</v>
      </c>
      <c r="B320" s="8" t="s">
        <v>7893</v>
      </c>
      <c r="C320" s="8" t="s">
        <v>8065</v>
      </c>
      <c r="D320" s="8" t="s">
        <v>5015</v>
      </c>
    </row>
    <row r="321" spans="1:4" ht="15.75" customHeight="1" x14ac:dyDescent="0.3">
      <c r="A321" s="10" t="s">
        <v>357</v>
      </c>
      <c r="B321" s="8" t="s">
        <v>7892</v>
      </c>
      <c r="C321" s="8" t="s">
        <v>8093</v>
      </c>
      <c r="D321" s="8" t="s">
        <v>5016</v>
      </c>
    </row>
    <row r="322" spans="1:4" ht="15.75" customHeight="1" x14ac:dyDescent="0.3">
      <c r="A322" s="10" t="s">
        <v>358</v>
      </c>
      <c r="B322" s="8" t="s">
        <v>7892</v>
      </c>
      <c r="C322" s="8" t="s">
        <v>8094</v>
      </c>
      <c r="D322" s="8" t="s">
        <v>5017</v>
      </c>
    </row>
    <row r="323" spans="1:4" ht="15.75" customHeight="1" x14ac:dyDescent="0.3">
      <c r="A323" s="10" t="s">
        <v>359</v>
      </c>
      <c r="B323" s="8" t="s">
        <v>7893</v>
      </c>
      <c r="C323" s="8" t="s">
        <v>7989</v>
      </c>
      <c r="D323" s="8" t="s">
        <v>5018</v>
      </c>
    </row>
    <row r="324" spans="1:4" ht="15.75" customHeight="1" x14ac:dyDescent="0.3">
      <c r="A324" s="10" t="s">
        <v>360</v>
      </c>
      <c r="B324" s="8" t="s">
        <v>7893</v>
      </c>
      <c r="C324" s="8" t="s">
        <v>8063</v>
      </c>
      <c r="D324" s="8" t="s">
        <v>4982</v>
      </c>
    </row>
    <row r="325" spans="1:4" ht="15.75" customHeight="1" x14ac:dyDescent="0.3">
      <c r="A325" s="10" t="s">
        <v>361</v>
      </c>
      <c r="B325" s="8" t="s">
        <v>7893</v>
      </c>
      <c r="C325" s="8" t="s">
        <v>7999</v>
      </c>
      <c r="D325" s="8" t="s">
        <v>5019</v>
      </c>
    </row>
    <row r="326" spans="1:4" ht="15.75" customHeight="1" x14ac:dyDescent="0.3">
      <c r="A326" s="10" t="s">
        <v>362</v>
      </c>
      <c r="B326" s="8" t="s">
        <v>7892</v>
      </c>
      <c r="C326" s="8" t="s">
        <v>8095</v>
      </c>
      <c r="D326" s="8" t="s">
        <v>5020</v>
      </c>
    </row>
    <row r="327" spans="1:4" ht="15.75" customHeight="1" x14ac:dyDescent="0.3">
      <c r="A327" s="10" t="s">
        <v>363</v>
      </c>
      <c r="B327" s="8" t="s">
        <v>7893</v>
      </c>
      <c r="C327" s="8" t="s">
        <v>8045</v>
      </c>
      <c r="D327" s="8" t="s">
        <v>5021</v>
      </c>
    </row>
    <row r="328" spans="1:4" ht="15.75" customHeight="1" x14ac:dyDescent="0.3">
      <c r="A328" s="10" t="s">
        <v>364</v>
      </c>
      <c r="B328" s="8" t="s">
        <v>7893</v>
      </c>
      <c r="C328" s="8" t="s">
        <v>6236</v>
      </c>
      <c r="D328" s="8" t="s">
        <v>5022</v>
      </c>
    </row>
    <row r="329" spans="1:4" ht="15.75" customHeight="1" x14ac:dyDescent="0.3">
      <c r="A329" s="10" t="s">
        <v>365</v>
      </c>
      <c r="B329" s="8" t="s">
        <v>7893</v>
      </c>
      <c r="C329" s="8" t="s">
        <v>6280</v>
      </c>
      <c r="D329" s="8" t="s">
        <v>5023</v>
      </c>
    </row>
    <row r="330" spans="1:4" ht="15.75" customHeight="1" x14ac:dyDescent="0.3">
      <c r="A330" s="10" t="s">
        <v>366</v>
      </c>
      <c r="B330" s="8" t="s">
        <v>7893</v>
      </c>
      <c r="C330" s="8" t="s">
        <v>8047</v>
      </c>
      <c r="D330" s="8" t="s">
        <v>5024</v>
      </c>
    </row>
    <row r="331" spans="1:4" ht="15.75" customHeight="1" x14ac:dyDescent="0.3">
      <c r="A331" s="10" t="s">
        <v>367</v>
      </c>
      <c r="B331" s="8" t="s">
        <v>7893</v>
      </c>
      <c r="C331" s="8" t="s">
        <v>8096</v>
      </c>
      <c r="D331" s="8" t="s">
        <v>5025</v>
      </c>
    </row>
    <row r="332" spans="1:4" ht="15.75" customHeight="1" x14ac:dyDescent="0.3">
      <c r="A332" s="10" t="s">
        <v>368</v>
      </c>
      <c r="B332" s="8" t="s">
        <v>7893</v>
      </c>
      <c r="C332" s="8" t="s">
        <v>8097</v>
      </c>
      <c r="D332" s="8" t="s">
        <v>5026</v>
      </c>
    </row>
    <row r="333" spans="1:4" ht="15.75" customHeight="1" x14ac:dyDescent="0.3">
      <c r="A333" s="10" t="s">
        <v>369</v>
      </c>
      <c r="B333" s="8" t="s">
        <v>7893</v>
      </c>
      <c r="C333" s="8" t="s">
        <v>8065</v>
      </c>
      <c r="D333" s="8" t="s">
        <v>5027</v>
      </c>
    </row>
    <row r="334" spans="1:4" ht="15.75" customHeight="1" x14ac:dyDescent="0.3">
      <c r="A334" s="10" t="s">
        <v>370</v>
      </c>
      <c r="B334" s="8" t="s">
        <v>7892</v>
      </c>
      <c r="C334" s="8" t="s">
        <v>8098</v>
      </c>
      <c r="D334" s="8" t="s">
        <v>5028</v>
      </c>
    </row>
    <row r="335" spans="1:4" ht="15.75" customHeight="1" x14ac:dyDescent="0.3">
      <c r="A335" s="10" t="s">
        <v>371</v>
      </c>
      <c r="B335" s="8" t="s">
        <v>7893</v>
      </c>
      <c r="C335" s="8" t="s">
        <v>8099</v>
      </c>
      <c r="D335" s="8" t="s">
        <v>5029</v>
      </c>
    </row>
    <row r="336" spans="1:4" ht="15.75" customHeight="1" x14ac:dyDescent="0.3">
      <c r="A336" s="10" t="s">
        <v>372</v>
      </c>
      <c r="B336" s="8" t="s">
        <v>7892</v>
      </c>
      <c r="C336" s="8" t="s">
        <v>8100</v>
      </c>
      <c r="D336" s="8" t="s">
        <v>5030</v>
      </c>
    </row>
    <row r="337" spans="1:4" ht="15.75" customHeight="1" x14ac:dyDescent="0.3">
      <c r="A337" s="10" t="s">
        <v>373</v>
      </c>
      <c r="B337" s="8" t="s">
        <v>7893</v>
      </c>
      <c r="C337" s="8" t="s">
        <v>8101</v>
      </c>
      <c r="D337" s="8" t="s">
        <v>5031</v>
      </c>
    </row>
    <row r="338" spans="1:4" ht="15.75" customHeight="1" x14ac:dyDescent="0.3">
      <c r="A338" s="10" t="s">
        <v>374</v>
      </c>
      <c r="B338" s="8" t="s">
        <v>7892</v>
      </c>
      <c r="C338" s="8" t="s">
        <v>8102</v>
      </c>
      <c r="D338" s="8" t="s">
        <v>5032</v>
      </c>
    </row>
    <row r="339" spans="1:4" ht="15.75" customHeight="1" x14ac:dyDescent="0.3">
      <c r="A339" s="10" t="s">
        <v>375</v>
      </c>
      <c r="B339" s="8" t="s">
        <v>7892</v>
      </c>
      <c r="C339" s="8" t="s">
        <v>7983</v>
      </c>
      <c r="D339" s="8" t="s">
        <v>5033</v>
      </c>
    </row>
    <row r="340" spans="1:4" ht="15.75" customHeight="1" x14ac:dyDescent="0.3">
      <c r="A340" s="10" t="s">
        <v>376</v>
      </c>
      <c r="B340" s="8" t="s">
        <v>7893</v>
      </c>
      <c r="C340" s="8" t="s">
        <v>8010</v>
      </c>
      <c r="D340" s="8" t="s">
        <v>5034</v>
      </c>
    </row>
    <row r="341" spans="1:4" ht="15.75" customHeight="1" x14ac:dyDescent="0.3">
      <c r="A341" s="10" t="s">
        <v>377</v>
      </c>
      <c r="B341" s="8" t="s">
        <v>7892</v>
      </c>
      <c r="C341" s="8" t="s">
        <v>8103</v>
      </c>
      <c r="D341" s="8" t="s">
        <v>5035</v>
      </c>
    </row>
    <row r="342" spans="1:4" ht="15.75" customHeight="1" x14ac:dyDescent="0.3">
      <c r="A342" s="10" t="s">
        <v>378</v>
      </c>
      <c r="B342" s="8" t="s">
        <v>7892</v>
      </c>
      <c r="C342" s="8" t="s">
        <v>8104</v>
      </c>
      <c r="D342" s="8" t="s">
        <v>5036</v>
      </c>
    </row>
    <row r="343" spans="1:4" ht="15.75" customHeight="1" x14ac:dyDescent="0.3">
      <c r="A343" s="10" t="s">
        <v>379</v>
      </c>
      <c r="B343" s="8" t="s">
        <v>7892</v>
      </c>
      <c r="C343" s="8" t="s">
        <v>8105</v>
      </c>
      <c r="D343" s="8" t="s">
        <v>5037</v>
      </c>
    </row>
    <row r="344" spans="1:4" ht="15.75" customHeight="1" x14ac:dyDescent="0.3">
      <c r="A344" s="10" t="s">
        <v>380</v>
      </c>
      <c r="B344" s="8" t="s">
        <v>7892</v>
      </c>
      <c r="C344" s="8" t="s">
        <v>7963</v>
      </c>
      <c r="D344" s="8" t="s">
        <v>5038</v>
      </c>
    </row>
    <row r="345" spans="1:4" ht="15.75" customHeight="1" x14ac:dyDescent="0.3">
      <c r="A345" s="10" t="s">
        <v>381</v>
      </c>
      <c r="B345" s="8" t="s">
        <v>7893</v>
      </c>
      <c r="C345" s="8" t="s">
        <v>6061</v>
      </c>
      <c r="D345" s="8" t="s">
        <v>5039</v>
      </c>
    </row>
    <row r="346" spans="1:4" ht="15.75" customHeight="1" x14ac:dyDescent="0.3">
      <c r="A346" s="10" t="s">
        <v>382</v>
      </c>
      <c r="B346" s="8" t="s">
        <v>7892</v>
      </c>
      <c r="C346" s="8" t="s">
        <v>8050</v>
      </c>
      <c r="D346" s="8" t="s">
        <v>5040</v>
      </c>
    </row>
    <row r="347" spans="1:4" ht="15.75" customHeight="1" x14ac:dyDescent="0.3">
      <c r="A347" s="10" t="s">
        <v>383</v>
      </c>
      <c r="B347" s="8" t="s">
        <v>7893</v>
      </c>
      <c r="C347" s="8" t="s">
        <v>7933</v>
      </c>
      <c r="D347" s="8" t="s">
        <v>5041</v>
      </c>
    </row>
    <row r="348" spans="1:4" ht="15.75" customHeight="1" x14ac:dyDescent="0.3">
      <c r="A348" s="10" t="s">
        <v>384</v>
      </c>
      <c r="B348" s="8" t="s">
        <v>7892</v>
      </c>
      <c r="C348" s="8" t="s">
        <v>8106</v>
      </c>
      <c r="D348" s="8" t="s">
        <v>5042</v>
      </c>
    </row>
    <row r="349" spans="1:4" ht="15.75" customHeight="1" x14ac:dyDescent="0.3">
      <c r="A349" s="10" t="s">
        <v>385</v>
      </c>
      <c r="B349" s="8" t="s">
        <v>7892</v>
      </c>
      <c r="C349" s="8" t="s">
        <v>8107</v>
      </c>
      <c r="D349" s="8" t="s">
        <v>5043</v>
      </c>
    </row>
    <row r="350" spans="1:4" ht="15.75" customHeight="1" x14ac:dyDescent="0.3">
      <c r="A350" s="10" t="s">
        <v>386</v>
      </c>
      <c r="B350" s="8" t="s">
        <v>7893</v>
      </c>
      <c r="C350" s="8" t="s">
        <v>8065</v>
      </c>
      <c r="D350" s="8" t="s">
        <v>5044</v>
      </c>
    </row>
    <row r="351" spans="1:4" ht="15.75" customHeight="1" x14ac:dyDescent="0.3">
      <c r="A351" s="10" t="s">
        <v>387</v>
      </c>
      <c r="B351" s="8" t="s">
        <v>7892</v>
      </c>
      <c r="C351" s="8" t="s">
        <v>8108</v>
      </c>
      <c r="D351" s="8" t="s">
        <v>5045</v>
      </c>
    </row>
    <row r="352" spans="1:4" ht="15.75" customHeight="1" x14ac:dyDescent="0.3">
      <c r="A352" s="10" t="s">
        <v>388</v>
      </c>
      <c r="B352" s="8" t="s">
        <v>7893</v>
      </c>
      <c r="C352" s="8" t="s">
        <v>8109</v>
      </c>
      <c r="D352" s="8" t="s">
        <v>5046</v>
      </c>
    </row>
    <row r="353" spans="1:4" ht="15.75" customHeight="1" x14ac:dyDescent="0.3">
      <c r="A353" s="10" t="s">
        <v>389</v>
      </c>
      <c r="B353" s="8" t="s">
        <v>7892</v>
      </c>
      <c r="C353" s="8" t="s">
        <v>8110</v>
      </c>
      <c r="D353" s="8" t="s">
        <v>5047</v>
      </c>
    </row>
    <row r="354" spans="1:4" ht="15.75" customHeight="1" x14ac:dyDescent="0.3">
      <c r="A354" s="10" t="s">
        <v>390</v>
      </c>
      <c r="B354" s="8" t="s">
        <v>7893</v>
      </c>
      <c r="C354" s="8" t="s">
        <v>8111</v>
      </c>
      <c r="D354" s="8" t="s">
        <v>4787</v>
      </c>
    </row>
    <row r="355" spans="1:4" ht="15.75" customHeight="1" x14ac:dyDescent="0.3">
      <c r="A355" s="10" t="s">
        <v>391</v>
      </c>
      <c r="B355" s="8" t="s">
        <v>7892</v>
      </c>
      <c r="C355" s="8" t="s">
        <v>8112</v>
      </c>
      <c r="D355" s="8" t="s">
        <v>5048</v>
      </c>
    </row>
    <row r="356" spans="1:4" ht="15.75" customHeight="1" x14ac:dyDescent="0.3">
      <c r="A356" s="10" t="s">
        <v>392</v>
      </c>
      <c r="B356" s="8" t="s">
        <v>7892</v>
      </c>
      <c r="C356" s="8" t="s">
        <v>8113</v>
      </c>
      <c r="D356" s="8" t="s">
        <v>8772</v>
      </c>
    </row>
    <row r="357" spans="1:4" ht="15.75" customHeight="1" x14ac:dyDescent="0.3">
      <c r="A357" s="10" t="s">
        <v>393</v>
      </c>
      <c r="B357" s="8" t="s">
        <v>7892</v>
      </c>
      <c r="C357" s="8" t="s">
        <v>8114</v>
      </c>
      <c r="D357" s="8" t="s">
        <v>5050</v>
      </c>
    </row>
    <row r="358" spans="1:4" ht="15.75" customHeight="1" x14ac:dyDescent="0.3">
      <c r="A358" s="10" t="s">
        <v>394</v>
      </c>
      <c r="B358" s="8" t="s">
        <v>7893</v>
      </c>
      <c r="C358" s="8" t="s">
        <v>6099</v>
      </c>
      <c r="D358" s="8" t="s">
        <v>5051</v>
      </c>
    </row>
    <row r="359" spans="1:4" ht="15.75" customHeight="1" x14ac:dyDescent="0.3">
      <c r="A359" s="10" t="s">
        <v>395</v>
      </c>
      <c r="B359" s="8" t="s">
        <v>7893</v>
      </c>
      <c r="C359" s="8" t="s">
        <v>8115</v>
      </c>
      <c r="D359" s="8" t="s">
        <v>5052</v>
      </c>
    </row>
    <row r="360" spans="1:4" ht="15.75" customHeight="1" x14ac:dyDescent="0.3">
      <c r="A360" s="10" t="s">
        <v>396</v>
      </c>
      <c r="B360" s="8" t="s">
        <v>7893</v>
      </c>
      <c r="C360" s="8" t="s">
        <v>8116</v>
      </c>
      <c r="D360" s="8" t="s">
        <v>5053</v>
      </c>
    </row>
    <row r="361" spans="1:4" ht="15.75" customHeight="1" x14ac:dyDescent="0.3">
      <c r="A361" s="10" t="s">
        <v>397</v>
      </c>
      <c r="B361" s="8" t="s">
        <v>7893</v>
      </c>
      <c r="C361" s="8" t="s">
        <v>8044</v>
      </c>
      <c r="D361" s="8" t="s">
        <v>4894</v>
      </c>
    </row>
    <row r="362" spans="1:4" ht="15.75" customHeight="1" x14ac:dyDescent="0.3">
      <c r="A362" s="10" t="s">
        <v>398</v>
      </c>
      <c r="B362" s="8" t="s">
        <v>7893</v>
      </c>
      <c r="C362" s="8" t="s">
        <v>8117</v>
      </c>
      <c r="D362" s="8" t="s">
        <v>5054</v>
      </c>
    </row>
    <row r="363" spans="1:4" ht="15.75" customHeight="1" x14ac:dyDescent="0.3">
      <c r="A363" s="10" t="s">
        <v>399</v>
      </c>
      <c r="B363" s="8" t="s">
        <v>7893</v>
      </c>
      <c r="C363" s="8" t="s">
        <v>7943</v>
      </c>
      <c r="D363" s="8" t="s">
        <v>5055</v>
      </c>
    </row>
    <row r="364" spans="1:4" ht="15.75" customHeight="1" x14ac:dyDescent="0.3">
      <c r="A364" s="10" t="s">
        <v>400</v>
      </c>
      <c r="B364" s="8" t="s">
        <v>7893</v>
      </c>
      <c r="C364" s="8" t="s">
        <v>6260</v>
      </c>
      <c r="D364" s="8" t="s">
        <v>5056</v>
      </c>
    </row>
    <row r="365" spans="1:4" ht="15.75" customHeight="1" x14ac:dyDescent="0.3">
      <c r="A365" s="10" t="s">
        <v>401</v>
      </c>
      <c r="B365" s="8" t="s">
        <v>7892</v>
      </c>
      <c r="C365" s="8" t="s">
        <v>6019</v>
      </c>
      <c r="D365" s="8" t="s">
        <v>5057</v>
      </c>
    </row>
    <row r="366" spans="1:4" ht="15.75" customHeight="1" x14ac:dyDescent="0.3">
      <c r="A366" s="10" t="s">
        <v>402</v>
      </c>
      <c r="B366" s="8" t="s">
        <v>7892</v>
      </c>
      <c r="C366" s="8" t="s">
        <v>8118</v>
      </c>
      <c r="D366" s="8" t="s">
        <v>5058</v>
      </c>
    </row>
    <row r="367" spans="1:4" ht="15.75" customHeight="1" x14ac:dyDescent="0.3">
      <c r="A367" s="10" t="s">
        <v>403</v>
      </c>
      <c r="B367" s="8" t="s">
        <v>7893</v>
      </c>
      <c r="C367" s="8" t="s">
        <v>8119</v>
      </c>
      <c r="D367" s="8" t="s">
        <v>5059</v>
      </c>
    </row>
    <row r="368" spans="1:4" ht="15.75" customHeight="1" x14ac:dyDescent="0.3">
      <c r="A368" s="10" t="s">
        <v>404</v>
      </c>
      <c r="B368" s="8" t="s">
        <v>7893</v>
      </c>
      <c r="C368" s="8" t="s">
        <v>8120</v>
      </c>
      <c r="D368" s="8" t="s">
        <v>5060</v>
      </c>
    </row>
    <row r="369" spans="1:4" ht="15.75" customHeight="1" x14ac:dyDescent="0.3">
      <c r="A369" s="10" t="s">
        <v>405</v>
      </c>
      <c r="B369" s="8" t="s">
        <v>7892</v>
      </c>
      <c r="C369" s="8" t="s">
        <v>8121</v>
      </c>
      <c r="D369" s="8" t="s">
        <v>5061</v>
      </c>
    </row>
    <row r="370" spans="1:4" ht="15.75" customHeight="1" x14ac:dyDescent="0.3">
      <c r="A370" s="10" t="s">
        <v>406</v>
      </c>
      <c r="B370" s="8" t="s">
        <v>7893</v>
      </c>
      <c r="C370" s="8" t="s">
        <v>8122</v>
      </c>
      <c r="D370" s="8" t="s">
        <v>5062</v>
      </c>
    </row>
    <row r="371" spans="1:4" ht="15.75" customHeight="1" x14ac:dyDescent="0.3">
      <c r="A371" s="10" t="s">
        <v>407</v>
      </c>
      <c r="B371" s="8" t="s">
        <v>7893</v>
      </c>
      <c r="C371" s="8" t="s">
        <v>8123</v>
      </c>
      <c r="D371" s="8" t="s">
        <v>8773</v>
      </c>
    </row>
    <row r="372" spans="1:4" ht="15.75" customHeight="1" x14ac:dyDescent="0.3">
      <c r="A372" s="10" t="s">
        <v>408</v>
      </c>
      <c r="B372" s="8" t="s">
        <v>7892</v>
      </c>
      <c r="C372" s="8" t="s">
        <v>8124</v>
      </c>
      <c r="D372" s="8" t="s">
        <v>5064</v>
      </c>
    </row>
    <row r="373" spans="1:4" ht="15.75" customHeight="1" x14ac:dyDescent="0.3">
      <c r="A373" s="10" t="s">
        <v>409</v>
      </c>
      <c r="B373" s="8" t="s">
        <v>7893</v>
      </c>
      <c r="C373" s="8" t="s">
        <v>5438</v>
      </c>
      <c r="D373" s="8" t="s">
        <v>5065</v>
      </c>
    </row>
    <row r="374" spans="1:4" ht="15.75" customHeight="1" x14ac:dyDescent="0.3">
      <c r="A374" s="10" t="s">
        <v>410</v>
      </c>
      <c r="B374" s="8" t="s">
        <v>7892</v>
      </c>
      <c r="C374" s="8" t="s">
        <v>8125</v>
      </c>
      <c r="D374" s="8" t="s">
        <v>5066</v>
      </c>
    </row>
    <row r="375" spans="1:4" ht="15.75" customHeight="1" x14ac:dyDescent="0.3">
      <c r="A375" s="10" t="s">
        <v>411</v>
      </c>
      <c r="B375" s="8" t="s">
        <v>7892</v>
      </c>
      <c r="C375" s="8" t="s">
        <v>7743</v>
      </c>
      <c r="D375" s="8" t="s">
        <v>5067</v>
      </c>
    </row>
    <row r="376" spans="1:4" ht="15.75" customHeight="1" x14ac:dyDescent="0.3">
      <c r="A376" s="10" t="s">
        <v>412</v>
      </c>
      <c r="B376" s="8" t="s">
        <v>7892</v>
      </c>
      <c r="C376" s="8" t="s">
        <v>8126</v>
      </c>
      <c r="D376" s="8" t="s">
        <v>5068</v>
      </c>
    </row>
    <row r="377" spans="1:4" ht="15.75" customHeight="1" x14ac:dyDescent="0.3">
      <c r="A377" s="10" t="s">
        <v>413</v>
      </c>
      <c r="B377" s="8" t="s">
        <v>7893</v>
      </c>
      <c r="C377" s="8" t="s">
        <v>8127</v>
      </c>
      <c r="D377" s="8" t="s">
        <v>5069</v>
      </c>
    </row>
    <row r="378" spans="1:4" ht="15.75" customHeight="1" x14ac:dyDescent="0.3">
      <c r="A378" s="10" t="s">
        <v>414</v>
      </c>
      <c r="B378" s="8" t="s">
        <v>7893</v>
      </c>
      <c r="C378" s="8" t="s">
        <v>7999</v>
      </c>
      <c r="D378" s="8" t="s">
        <v>5070</v>
      </c>
    </row>
    <row r="379" spans="1:4" ht="15.75" customHeight="1" x14ac:dyDescent="0.3">
      <c r="A379" s="10" t="s">
        <v>415</v>
      </c>
      <c r="B379" s="8" t="s">
        <v>7892</v>
      </c>
      <c r="C379" s="8" t="s">
        <v>8128</v>
      </c>
      <c r="D379" s="8" t="s">
        <v>5071</v>
      </c>
    </row>
    <row r="380" spans="1:4" ht="15.75" customHeight="1" x14ac:dyDescent="0.3">
      <c r="A380" s="10" t="s">
        <v>416</v>
      </c>
      <c r="B380" s="8" t="s">
        <v>7892</v>
      </c>
      <c r="C380" s="8" t="s">
        <v>8029</v>
      </c>
      <c r="D380" s="8" t="s">
        <v>5072</v>
      </c>
    </row>
    <row r="381" spans="1:4" ht="15.75" customHeight="1" x14ac:dyDescent="0.3">
      <c r="A381" s="10" t="s">
        <v>417</v>
      </c>
      <c r="B381" s="8" t="s">
        <v>7893</v>
      </c>
      <c r="C381" s="8" t="s">
        <v>8129</v>
      </c>
      <c r="D381" s="8" t="s">
        <v>5073</v>
      </c>
    </row>
    <row r="382" spans="1:4" ht="15.75" customHeight="1" x14ac:dyDescent="0.3">
      <c r="A382" s="10" t="s">
        <v>418</v>
      </c>
      <c r="B382" s="8" t="s">
        <v>7892</v>
      </c>
      <c r="C382" s="8" t="s">
        <v>7987</v>
      </c>
      <c r="D382" s="8" t="s">
        <v>5074</v>
      </c>
    </row>
    <row r="383" spans="1:4" ht="15.75" customHeight="1" x14ac:dyDescent="0.3">
      <c r="A383" s="10" t="s">
        <v>419</v>
      </c>
      <c r="B383" s="8" t="s">
        <v>7893</v>
      </c>
      <c r="C383" s="8" t="s">
        <v>5277</v>
      </c>
      <c r="D383" s="8" t="s">
        <v>5075</v>
      </c>
    </row>
    <row r="384" spans="1:4" ht="15.75" customHeight="1" x14ac:dyDescent="0.3">
      <c r="A384" s="10" t="s">
        <v>420</v>
      </c>
      <c r="B384" s="8" t="s">
        <v>7893</v>
      </c>
      <c r="C384" s="8" t="s">
        <v>8052</v>
      </c>
      <c r="D384" s="8" t="s">
        <v>5076</v>
      </c>
    </row>
    <row r="385" spans="1:4" ht="15.75" customHeight="1" x14ac:dyDescent="0.3">
      <c r="A385" s="10" t="s">
        <v>421</v>
      </c>
      <c r="B385" s="8" t="s">
        <v>7892</v>
      </c>
      <c r="C385" s="8" t="s">
        <v>7790</v>
      </c>
      <c r="D385" s="8" t="s">
        <v>5077</v>
      </c>
    </row>
    <row r="386" spans="1:4" ht="15.75" customHeight="1" x14ac:dyDescent="0.3">
      <c r="A386" s="10" t="s">
        <v>422</v>
      </c>
      <c r="B386" s="8" t="s">
        <v>7893</v>
      </c>
      <c r="C386" s="8" t="s">
        <v>6236</v>
      </c>
      <c r="D386" s="8" t="s">
        <v>5078</v>
      </c>
    </row>
    <row r="387" spans="1:4" ht="15.75" customHeight="1" x14ac:dyDescent="0.3">
      <c r="A387" s="10" t="s">
        <v>423</v>
      </c>
      <c r="B387" s="8" t="s">
        <v>7893</v>
      </c>
      <c r="C387" s="8" t="s">
        <v>8130</v>
      </c>
      <c r="D387" s="8" t="s">
        <v>5079</v>
      </c>
    </row>
    <row r="388" spans="1:4" ht="15.75" customHeight="1" x14ac:dyDescent="0.3">
      <c r="A388" s="10" t="s">
        <v>424</v>
      </c>
      <c r="B388" s="8" t="s">
        <v>7892</v>
      </c>
      <c r="C388" s="8" t="s">
        <v>8131</v>
      </c>
      <c r="D388" s="8" t="s">
        <v>5080</v>
      </c>
    </row>
    <row r="389" spans="1:4" ht="15.75" customHeight="1" x14ac:dyDescent="0.3">
      <c r="A389" s="10" t="s">
        <v>425</v>
      </c>
      <c r="B389" s="8" t="s">
        <v>7893</v>
      </c>
      <c r="C389" s="8" t="s">
        <v>7999</v>
      </c>
      <c r="D389" s="8" t="s">
        <v>5081</v>
      </c>
    </row>
    <row r="390" spans="1:4" ht="15.75" customHeight="1" x14ac:dyDescent="0.3">
      <c r="A390" s="10" t="s">
        <v>426</v>
      </c>
      <c r="B390" s="8" t="s">
        <v>7892</v>
      </c>
      <c r="C390" s="8" t="s">
        <v>8088</v>
      </c>
      <c r="D390" s="8" t="s">
        <v>5082</v>
      </c>
    </row>
    <row r="391" spans="1:4" ht="15.75" customHeight="1" x14ac:dyDescent="0.3">
      <c r="A391" s="10" t="s">
        <v>427</v>
      </c>
      <c r="B391" s="8" t="s">
        <v>7892</v>
      </c>
      <c r="C391" s="8" t="s">
        <v>8132</v>
      </c>
      <c r="D391" s="8" t="s">
        <v>5083</v>
      </c>
    </row>
    <row r="392" spans="1:4" ht="15.75" customHeight="1" x14ac:dyDescent="0.3">
      <c r="A392" s="10" t="s">
        <v>428</v>
      </c>
      <c r="B392" s="8" t="s">
        <v>7893</v>
      </c>
      <c r="C392" s="8" t="s">
        <v>8133</v>
      </c>
      <c r="D392" s="8" t="s">
        <v>5084</v>
      </c>
    </row>
    <row r="393" spans="1:4" ht="15.75" customHeight="1" x14ac:dyDescent="0.3">
      <c r="A393" s="10" t="s">
        <v>429</v>
      </c>
      <c r="B393" s="8" t="s">
        <v>7893</v>
      </c>
      <c r="C393" s="8" t="s">
        <v>5173</v>
      </c>
      <c r="D393" s="8" t="s">
        <v>5085</v>
      </c>
    </row>
    <row r="394" spans="1:4" ht="15.75" customHeight="1" x14ac:dyDescent="0.3">
      <c r="A394" s="10" t="s">
        <v>430</v>
      </c>
      <c r="B394" s="8" t="s">
        <v>7892</v>
      </c>
      <c r="C394" s="8" t="s">
        <v>8134</v>
      </c>
      <c r="D394" s="8" t="s">
        <v>5086</v>
      </c>
    </row>
    <row r="395" spans="1:4" ht="15.75" customHeight="1" x14ac:dyDescent="0.3">
      <c r="A395" s="10" t="s">
        <v>431</v>
      </c>
      <c r="B395" s="8" t="s">
        <v>7893</v>
      </c>
      <c r="C395" s="8" t="s">
        <v>8135</v>
      </c>
      <c r="D395" s="8" t="s">
        <v>4911</v>
      </c>
    </row>
    <row r="396" spans="1:4" ht="15.75" customHeight="1" x14ac:dyDescent="0.3">
      <c r="A396" s="10" t="s">
        <v>432</v>
      </c>
      <c r="B396" s="8" t="s">
        <v>7892</v>
      </c>
      <c r="C396" s="8" t="s">
        <v>8136</v>
      </c>
      <c r="D396" s="8" t="s">
        <v>5087</v>
      </c>
    </row>
    <row r="397" spans="1:4" ht="15.75" customHeight="1" x14ac:dyDescent="0.3">
      <c r="A397" s="10" t="s">
        <v>433</v>
      </c>
      <c r="B397" s="8" t="s">
        <v>7892</v>
      </c>
      <c r="C397" s="8" t="s">
        <v>7963</v>
      </c>
      <c r="D397" s="8" t="s">
        <v>5088</v>
      </c>
    </row>
    <row r="398" spans="1:4" ht="15.75" customHeight="1" x14ac:dyDescent="0.3">
      <c r="A398" s="10" t="s">
        <v>434</v>
      </c>
      <c r="B398" s="8" t="s">
        <v>7892</v>
      </c>
      <c r="C398" s="8" t="s">
        <v>8137</v>
      </c>
      <c r="D398" s="8" t="s">
        <v>5089</v>
      </c>
    </row>
    <row r="399" spans="1:4" ht="15.75" customHeight="1" x14ac:dyDescent="0.3">
      <c r="A399" s="10" t="s">
        <v>435</v>
      </c>
      <c r="B399" s="8" t="s">
        <v>7893</v>
      </c>
      <c r="C399" s="8" t="s">
        <v>8058</v>
      </c>
      <c r="D399" s="8" t="s">
        <v>5090</v>
      </c>
    </row>
    <row r="400" spans="1:4" ht="15.75" customHeight="1" x14ac:dyDescent="0.3">
      <c r="A400" s="10" t="s">
        <v>436</v>
      </c>
      <c r="B400" s="8" t="s">
        <v>7892</v>
      </c>
      <c r="C400" s="8" t="s">
        <v>7957</v>
      </c>
      <c r="D400" s="8" t="s">
        <v>5091</v>
      </c>
    </row>
    <row r="401" spans="1:4" ht="15.75" customHeight="1" x14ac:dyDescent="0.3">
      <c r="A401" s="10" t="s">
        <v>437</v>
      </c>
      <c r="B401" s="8" t="s">
        <v>7892</v>
      </c>
      <c r="C401" s="8" t="s">
        <v>7983</v>
      </c>
      <c r="D401" s="8" t="s">
        <v>5092</v>
      </c>
    </row>
    <row r="402" spans="1:4" ht="15.75" customHeight="1" x14ac:dyDescent="0.3">
      <c r="A402" s="10" t="s">
        <v>438</v>
      </c>
      <c r="B402" s="8" t="s">
        <v>7893</v>
      </c>
      <c r="C402" s="8" t="s">
        <v>8138</v>
      </c>
      <c r="D402" s="8" t="s">
        <v>5093</v>
      </c>
    </row>
    <row r="403" spans="1:4" ht="15.75" customHeight="1" x14ac:dyDescent="0.3">
      <c r="A403" s="10" t="s">
        <v>439</v>
      </c>
      <c r="B403" s="8" t="s">
        <v>7892</v>
      </c>
      <c r="C403" s="8" t="s">
        <v>8025</v>
      </c>
      <c r="D403" s="8" t="s">
        <v>5094</v>
      </c>
    </row>
    <row r="404" spans="1:4" ht="15.75" customHeight="1" x14ac:dyDescent="0.3">
      <c r="A404" s="10" t="s">
        <v>440</v>
      </c>
      <c r="B404" s="8" t="s">
        <v>7892</v>
      </c>
      <c r="C404" s="8" t="s">
        <v>8139</v>
      </c>
      <c r="D404" s="8" t="s">
        <v>5095</v>
      </c>
    </row>
    <row r="405" spans="1:4" ht="15.75" customHeight="1" x14ac:dyDescent="0.3">
      <c r="A405" s="10" t="s">
        <v>441</v>
      </c>
      <c r="B405" s="8" t="s">
        <v>7893</v>
      </c>
      <c r="C405" s="8" t="s">
        <v>8033</v>
      </c>
      <c r="D405" s="8" t="s">
        <v>5096</v>
      </c>
    </row>
    <row r="406" spans="1:4" ht="15.75" customHeight="1" x14ac:dyDescent="0.3">
      <c r="A406" s="10" t="s">
        <v>442</v>
      </c>
      <c r="B406" s="8" t="s">
        <v>7893</v>
      </c>
      <c r="C406" s="8" t="s">
        <v>8140</v>
      </c>
      <c r="D406" s="8" t="s">
        <v>5097</v>
      </c>
    </row>
    <row r="407" spans="1:4" ht="15.75" customHeight="1" x14ac:dyDescent="0.3">
      <c r="A407" s="10" t="s">
        <v>443</v>
      </c>
      <c r="B407" s="8" t="s">
        <v>7893</v>
      </c>
      <c r="C407" s="8" t="s">
        <v>8033</v>
      </c>
      <c r="D407" s="8" t="s">
        <v>5098</v>
      </c>
    </row>
    <row r="408" spans="1:4" ht="15.75" customHeight="1" x14ac:dyDescent="0.3">
      <c r="A408" s="10" t="s">
        <v>444</v>
      </c>
      <c r="B408" s="8" t="s">
        <v>7893</v>
      </c>
      <c r="C408" s="8" t="s">
        <v>8141</v>
      </c>
      <c r="D408" s="8" t="s">
        <v>5099</v>
      </c>
    </row>
    <row r="409" spans="1:4" ht="15.75" customHeight="1" x14ac:dyDescent="0.3">
      <c r="A409" s="10" t="s">
        <v>445</v>
      </c>
      <c r="B409" s="8" t="s">
        <v>7893</v>
      </c>
      <c r="C409" s="8" t="s">
        <v>5838</v>
      </c>
      <c r="D409" s="8" t="s">
        <v>5100</v>
      </c>
    </row>
    <row r="410" spans="1:4" ht="15.75" customHeight="1" x14ac:dyDescent="0.3">
      <c r="A410" s="10" t="s">
        <v>446</v>
      </c>
      <c r="B410" s="8" t="s">
        <v>7893</v>
      </c>
      <c r="C410" s="8" t="s">
        <v>6280</v>
      </c>
      <c r="D410" s="8" t="s">
        <v>5101</v>
      </c>
    </row>
    <row r="411" spans="1:4" ht="15.75" customHeight="1" x14ac:dyDescent="0.3">
      <c r="A411" s="10" t="s">
        <v>447</v>
      </c>
      <c r="B411" s="8" t="s">
        <v>7892</v>
      </c>
      <c r="C411" s="8" t="s">
        <v>7931</v>
      </c>
      <c r="D411" s="8" t="s">
        <v>5102</v>
      </c>
    </row>
    <row r="412" spans="1:4" ht="15.75" customHeight="1" x14ac:dyDescent="0.3">
      <c r="A412" s="10" t="s">
        <v>448</v>
      </c>
      <c r="B412" s="8" t="s">
        <v>7892</v>
      </c>
      <c r="C412" s="8" t="s">
        <v>8142</v>
      </c>
      <c r="D412" s="8" t="s">
        <v>5103</v>
      </c>
    </row>
    <row r="413" spans="1:4" ht="15.75" customHeight="1" x14ac:dyDescent="0.3">
      <c r="A413" s="10" t="s">
        <v>449</v>
      </c>
      <c r="B413" s="8" t="s">
        <v>7893</v>
      </c>
      <c r="C413" s="8" t="s">
        <v>8033</v>
      </c>
      <c r="D413" s="8" t="s">
        <v>5104</v>
      </c>
    </row>
    <row r="414" spans="1:4" ht="15.75" customHeight="1" x14ac:dyDescent="0.3">
      <c r="A414" s="10" t="s">
        <v>450</v>
      </c>
      <c r="B414" s="8" t="s">
        <v>7892</v>
      </c>
      <c r="C414" s="8" t="s">
        <v>8143</v>
      </c>
      <c r="D414" s="8" t="s">
        <v>5105</v>
      </c>
    </row>
    <row r="415" spans="1:4" ht="15.75" customHeight="1" x14ac:dyDescent="0.3">
      <c r="A415" s="10" t="s">
        <v>451</v>
      </c>
      <c r="B415" s="8" t="s">
        <v>7892</v>
      </c>
      <c r="C415" s="8" t="s">
        <v>8144</v>
      </c>
      <c r="D415" s="8" t="s">
        <v>5106</v>
      </c>
    </row>
    <row r="416" spans="1:4" ht="15.75" customHeight="1" x14ac:dyDescent="0.3">
      <c r="A416" s="10" t="s">
        <v>452</v>
      </c>
      <c r="B416" s="8" t="s">
        <v>7893</v>
      </c>
      <c r="C416" s="8" t="s">
        <v>8145</v>
      </c>
      <c r="D416" s="8" t="s">
        <v>5107</v>
      </c>
    </row>
    <row r="417" spans="1:4" ht="15.75" customHeight="1" x14ac:dyDescent="0.3">
      <c r="A417" s="10" t="s">
        <v>453</v>
      </c>
      <c r="B417" s="8" t="s">
        <v>7893</v>
      </c>
      <c r="C417" s="8" t="s">
        <v>5277</v>
      </c>
      <c r="D417" s="8" t="s">
        <v>5108</v>
      </c>
    </row>
    <row r="418" spans="1:4" ht="15.75" customHeight="1" x14ac:dyDescent="0.3">
      <c r="A418" s="10" t="s">
        <v>454</v>
      </c>
      <c r="B418" s="8" t="s">
        <v>7892</v>
      </c>
      <c r="C418" s="8" t="s">
        <v>8098</v>
      </c>
      <c r="D418" s="8" t="s">
        <v>5109</v>
      </c>
    </row>
    <row r="419" spans="1:4" ht="15.75" customHeight="1" x14ac:dyDescent="0.3">
      <c r="A419" s="10" t="s">
        <v>455</v>
      </c>
      <c r="B419" s="8" t="s">
        <v>7892</v>
      </c>
      <c r="C419" s="8" t="s">
        <v>8050</v>
      </c>
      <c r="D419" s="8" t="s">
        <v>5110</v>
      </c>
    </row>
    <row r="420" spans="1:4" ht="15.75" customHeight="1" x14ac:dyDescent="0.3">
      <c r="A420" s="10" t="s">
        <v>456</v>
      </c>
      <c r="B420" s="8" t="s">
        <v>7892</v>
      </c>
      <c r="C420" s="8" t="s">
        <v>8146</v>
      </c>
      <c r="D420" s="8" t="s">
        <v>5111</v>
      </c>
    </row>
    <row r="421" spans="1:4" ht="15.75" customHeight="1" x14ac:dyDescent="0.3">
      <c r="A421" s="10" t="s">
        <v>457</v>
      </c>
      <c r="B421" s="8" t="s">
        <v>7892</v>
      </c>
      <c r="C421" s="8" t="s">
        <v>8147</v>
      </c>
      <c r="D421" s="8" t="s">
        <v>5112</v>
      </c>
    </row>
    <row r="422" spans="1:4" ht="15.75" customHeight="1" x14ac:dyDescent="0.3">
      <c r="A422" s="10" t="s">
        <v>458</v>
      </c>
      <c r="B422" s="8" t="s">
        <v>7893</v>
      </c>
      <c r="C422" s="8" t="s">
        <v>8148</v>
      </c>
      <c r="D422" s="8" t="s">
        <v>5113</v>
      </c>
    </row>
    <row r="423" spans="1:4" ht="15.75" customHeight="1" x14ac:dyDescent="0.3">
      <c r="A423" s="10" t="s">
        <v>459</v>
      </c>
      <c r="B423" s="8" t="s">
        <v>7892</v>
      </c>
      <c r="C423" s="8" t="s">
        <v>8149</v>
      </c>
      <c r="D423" s="8" t="s">
        <v>4817</v>
      </c>
    </row>
    <row r="424" spans="1:4" ht="15.75" customHeight="1" x14ac:dyDescent="0.3">
      <c r="A424" s="10" t="s">
        <v>460</v>
      </c>
      <c r="B424" s="8" t="s">
        <v>7892</v>
      </c>
      <c r="C424" s="8" t="s">
        <v>7970</v>
      </c>
      <c r="D424" s="8" t="s">
        <v>5114</v>
      </c>
    </row>
    <row r="425" spans="1:4" ht="15.75" customHeight="1" x14ac:dyDescent="0.3">
      <c r="A425" s="10" t="s">
        <v>461</v>
      </c>
      <c r="B425" s="8" t="s">
        <v>7892</v>
      </c>
      <c r="C425" s="8" t="s">
        <v>8150</v>
      </c>
      <c r="D425" s="8" t="s">
        <v>5115</v>
      </c>
    </row>
    <row r="426" spans="1:4" ht="15.75" customHeight="1" x14ac:dyDescent="0.3">
      <c r="A426" s="10" t="s">
        <v>462</v>
      </c>
      <c r="B426" s="8" t="s">
        <v>7893</v>
      </c>
      <c r="C426" s="8" t="s">
        <v>8144</v>
      </c>
      <c r="D426" s="8" t="s">
        <v>5116</v>
      </c>
    </row>
    <row r="427" spans="1:4" ht="15.75" customHeight="1" x14ac:dyDescent="0.3">
      <c r="A427" s="10" t="s">
        <v>463</v>
      </c>
      <c r="B427" s="8" t="s">
        <v>7893</v>
      </c>
      <c r="C427" s="8" t="s">
        <v>8038</v>
      </c>
      <c r="D427" s="8" t="s">
        <v>5117</v>
      </c>
    </row>
    <row r="428" spans="1:4" ht="15.75" customHeight="1" x14ac:dyDescent="0.3">
      <c r="A428" s="10" t="s">
        <v>464</v>
      </c>
      <c r="B428" s="8" t="s">
        <v>7892</v>
      </c>
      <c r="C428" s="8" t="s">
        <v>8151</v>
      </c>
      <c r="D428" s="8" t="s">
        <v>5118</v>
      </c>
    </row>
    <row r="429" spans="1:4" ht="15.75" customHeight="1" x14ac:dyDescent="0.3">
      <c r="A429" s="10" t="s">
        <v>465</v>
      </c>
      <c r="B429" s="8" t="s">
        <v>7892</v>
      </c>
      <c r="C429" s="8" t="s">
        <v>8152</v>
      </c>
      <c r="D429" s="8" t="s">
        <v>5119</v>
      </c>
    </row>
    <row r="430" spans="1:4" ht="15.75" customHeight="1" x14ac:dyDescent="0.3">
      <c r="A430" s="10" t="s">
        <v>466</v>
      </c>
      <c r="B430" s="8" t="s">
        <v>7892</v>
      </c>
      <c r="C430" s="8" t="s">
        <v>7907</v>
      </c>
      <c r="D430" s="8" t="s">
        <v>5120</v>
      </c>
    </row>
    <row r="431" spans="1:4" ht="15.75" customHeight="1" x14ac:dyDescent="0.3">
      <c r="A431" s="10" t="s">
        <v>467</v>
      </c>
      <c r="B431" s="8" t="s">
        <v>7892</v>
      </c>
      <c r="C431" s="8" t="s">
        <v>8153</v>
      </c>
      <c r="D431" s="8" t="s">
        <v>5121</v>
      </c>
    </row>
    <row r="432" spans="1:4" ht="15.75" customHeight="1" x14ac:dyDescent="0.3">
      <c r="A432" s="10" t="s">
        <v>468</v>
      </c>
      <c r="B432" s="8" t="s">
        <v>7892</v>
      </c>
      <c r="C432" s="8" t="s">
        <v>8154</v>
      </c>
      <c r="D432" s="8" t="s">
        <v>5122</v>
      </c>
    </row>
    <row r="433" spans="1:4" ht="15.75" customHeight="1" x14ac:dyDescent="0.3">
      <c r="A433" s="10" t="s">
        <v>469</v>
      </c>
      <c r="B433" s="8" t="s">
        <v>7892</v>
      </c>
      <c r="C433" s="8" t="s">
        <v>8155</v>
      </c>
      <c r="D433" s="8" t="s">
        <v>5123</v>
      </c>
    </row>
    <row r="434" spans="1:4" ht="15.75" customHeight="1" x14ac:dyDescent="0.3">
      <c r="A434" s="10" t="s">
        <v>470</v>
      </c>
      <c r="B434" s="8" t="s">
        <v>7893</v>
      </c>
      <c r="C434" s="8" t="s">
        <v>8141</v>
      </c>
      <c r="D434" s="8" t="s">
        <v>5124</v>
      </c>
    </row>
    <row r="435" spans="1:4" ht="15.75" customHeight="1" x14ac:dyDescent="0.3">
      <c r="A435" s="10" t="s">
        <v>471</v>
      </c>
      <c r="B435" s="8" t="s">
        <v>7892</v>
      </c>
      <c r="C435" s="8" t="s">
        <v>7957</v>
      </c>
      <c r="D435" s="8" t="s">
        <v>5125</v>
      </c>
    </row>
    <row r="436" spans="1:4" ht="15.75" customHeight="1" x14ac:dyDescent="0.3">
      <c r="A436" s="10" t="s">
        <v>472</v>
      </c>
      <c r="B436" s="8" t="s">
        <v>7893</v>
      </c>
      <c r="C436" s="8" t="s">
        <v>7961</v>
      </c>
      <c r="D436" s="8" t="s">
        <v>5126</v>
      </c>
    </row>
    <row r="437" spans="1:4" ht="15.75" customHeight="1" x14ac:dyDescent="0.3">
      <c r="A437" s="10" t="s">
        <v>473</v>
      </c>
      <c r="B437" s="8" t="s">
        <v>7893</v>
      </c>
      <c r="C437" s="8" t="s">
        <v>8156</v>
      </c>
      <c r="D437" s="8" t="s">
        <v>5127</v>
      </c>
    </row>
    <row r="438" spans="1:4" ht="15.75" customHeight="1" x14ac:dyDescent="0.3">
      <c r="A438" s="10" t="s">
        <v>474</v>
      </c>
      <c r="B438" s="8" t="s">
        <v>7893</v>
      </c>
      <c r="C438" s="8" t="s">
        <v>8157</v>
      </c>
      <c r="D438" s="8" t="s">
        <v>5128</v>
      </c>
    </row>
    <row r="439" spans="1:4" ht="15.75" customHeight="1" x14ac:dyDescent="0.3">
      <c r="A439" s="10" t="s">
        <v>475</v>
      </c>
      <c r="B439" s="8" t="s">
        <v>7892</v>
      </c>
      <c r="C439" s="8" t="s">
        <v>8118</v>
      </c>
      <c r="D439" s="8" t="s">
        <v>5129</v>
      </c>
    </row>
    <row r="440" spans="1:4" ht="15.75" customHeight="1" x14ac:dyDescent="0.3">
      <c r="A440" s="10" t="s">
        <v>476</v>
      </c>
      <c r="B440" s="8" t="s">
        <v>7893</v>
      </c>
      <c r="C440" s="8" t="s">
        <v>7951</v>
      </c>
      <c r="D440" s="8" t="s">
        <v>5130</v>
      </c>
    </row>
    <row r="441" spans="1:4" ht="15.75" customHeight="1" x14ac:dyDescent="0.3">
      <c r="A441" s="10" t="s">
        <v>477</v>
      </c>
      <c r="B441" s="8" t="s">
        <v>7892</v>
      </c>
      <c r="C441" s="8" t="s">
        <v>8158</v>
      </c>
      <c r="D441" s="8" t="s">
        <v>5131</v>
      </c>
    </row>
    <row r="442" spans="1:4" ht="15.75" customHeight="1" x14ac:dyDescent="0.3">
      <c r="A442" s="10" t="s">
        <v>478</v>
      </c>
      <c r="B442" s="8" t="s">
        <v>7892</v>
      </c>
      <c r="C442" s="8" t="s">
        <v>8159</v>
      </c>
      <c r="D442" s="8" t="s">
        <v>5132</v>
      </c>
    </row>
    <row r="443" spans="1:4" ht="15.75" customHeight="1" x14ac:dyDescent="0.3">
      <c r="A443" s="10" t="s">
        <v>479</v>
      </c>
      <c r="B443" s="8" t="s">
        <v>7893</v>
      </c>
      <c r="C443" s="8" t="s">
        <v>8058</v>
      </c>
      <c r="D443" s="8" t="s">
        <v>5133</v>
      </c>
    </row>
    <row r="444" spans="1:4" ht="15.75" customHeight="1" x14ac:dyDescent="0.3">
      <c r="A444" s="10" t="s">
        <v>480</v>
      </c>
      <c r="B444" s="8" t="s">
        <v>7893</v>
      </c>
      <c r="C444" s="8" t="s">
        <v>4774</v>
      </c>
      <c r="D444" s="8" t="s">
        <v>4776</v>
      </c>
    </row>
    <row r="445" spans="1:4" ht="15.75" customHeight="1" x14ac:dyDescent="0.3">
      <c r="A445" s="10" t="s">
        <v>481</v>
      </c>
      <c r="B445" s="8" t="s">
        <v>7892</v>
      </c>
      <c r="C445" s="8" t="s">
        <v>8160</v>
      </c>
      <c r="D445" s="8" t="s">
        <v>5134</v>
      </c>
    </row>
    <row r="446" spans="1:4" ht="15.75" customHeight="1" x14ac:dyDescent="0.3">
      <c r="A446" s="10" t="s">
        <v>482</v>
      </c>
      <c r="B446" s="8" t="s">
        <v>7892</v>
      </c>
      <c r="C446" s="8" t="s">
        <v>8161</v>
      </c>
      <c r="D446" s="8" t="s">
        <v>5135</v>
      </c>
    </row>
    <row r="447" spans="1:4" ht="15.75" customHeight="1" x14ac:dyDescent="0.3">
      <c r="A447" s="10" t="s">
        <v>483</v>
      </c>
      <c r="B447" s="8" t="s">
        <v>7893</v>
      </c>
      <c r="C447" s="8" t="s">
        <v>6280</v>
      </c>
      <c r="D447" s="8" t="s">
        <v>5136</v>
      </c>
    </row>
    <row r="448" spans="1:4" ht="15.75" customHeight="1" x14ac:dyDescent="0.3">
      <c r="A448" s="10" t="s">
        <v>484</v>
      </c>
      <c r="B448" s="8" t="s">
        <v>7892</v>
      </c>
      <c r="C448" s="8" t="s">
        <v>8162</v>
      </c>
      <c r="D448" s="8" t="s">
        <v>5137</v>
      </c>
    </row>
    <row r="449" spans="1:4" ht="15.75" customHeight="1" x14ac:dyDescent="0.3">
      <c r="A449" s="10" t="s">
        <v>485</v>
      </c>
      <c r="B449" s="8" t="s">
        <v>7893</v>
      </c>
      <c r="C449" s="8" t="s">
        <v>8163</v>
      </c>
      <c r="D449" s="8" t="s">
        <v>5138</v>
      </c>
    </row>
    <row r="450" spans="1:4" ht="15.75" customHeight="1" x14ac:dyDescent="0.3">
      <c r="A450" s="10" t="s">
        <v>486</v>
      </c>
      <c r="B450" s="8" t="s">
        <v>7893</v>
      </c>
      <c r="C450" s="8" t="s">
        <v>7928</v>
      </c>
      <c r="D450" s="8" t="s">
        <v>5139</v>
      </c>
    </row>
    <row r="451" spans="1:4" ht="15.75" customHeight="1" x14ac:dyDescent="0.3">
      <c r="A451" s="10" t="s">
        <v>487</v>
      </c>
      <c r="B451" s="8" t="s">
        <v>7892</v>
      </c>
      <c r="C451" s="8" t="s">
        <v>8164</v>
      </c>
      <c r="D451" s="8" t="s">
        <v>5140</v>
      </c>
    </row>
    <row r="452" spans="1:4" ht="15.75" customHeight="1" x14ac:dyDescent="0.3">
      <c r="A452" s="10" t="s">
        <v>488</v>
      </c>
      <c r="B452" s="8" t="s">
        <v>7892</v>
      </c>
      <c r="C452" s="8" t="s">
        <v>8087</v>
      </c>
      <c r="D452" s="8" t="s">
        <v>5045</v>
      </c>
    </row>
    <row r="453" spans="1:4" ht="15.75" customHeight="1" x14ac:dyDescent="0.3">
      <c r="A453" s="10" t="s">
        <v>489</v>
      </c>
      <c r="B453" s="8" t="s">
        <v>7893</v>
      </c>
      <c r="C453" s="8" t="s">
        <v>8165</v>
      </c>
      <c r="D453" s="8" t="s">
        <v>4758</v>
      </c>
    </row>
    <row r="454" spans="1:4" ht="15.75" customHeight="1" x14ac:dyDescent="0.3">
      <c r="A454" s="10" t="s">
        <v>490</v>
      </c>
      <c r="B454" s="8" t="s">
        <v>7892</v>
      </c>
      <c r="C454" s="8" t="s">
        <v>8166</v>
      </c>
      <c r="D454" s="8" t="s">
        <v>5141</v>
      </c>
    </row>
    <row r="455" spans="1:4" ht="15.75" customHeight="1" x14ac:dyDescent="0.3">
      <c r="A455" s="10" t="s">
        <v>491</v>
      </c>
      <c r="B455" s="8" t="s">
        <v>7893</v>
      </c>
      <c r="C455" s="8" t="s">
        <v>7988</v>
      </c>
      <c r="D455" s="8" t="s">
        <v>5142</v>
      </c>
    </row>
    <row r="456" spans="1:4" ht="15.75" customHeight="1" x14ac:dyDescent="0.3">
      <c r="A456" s="10" t="s">
        <v>492</v>
      </c>
      <c r="B456" s="8" t="s">
        <v>7893</v>
      </c>
      <c r="C456" s="8" t="s">
        <v>5277</v>
      </c>
      <c r="D456" s="8" t="s">
        <v>5143</v>
      </c>
    </row>
    <row r="457" spans="1:4" ht="15.75" customHeight="1" x14ac:dyDescent="0.3">
      <c r="A457" s="10" t="s">
        <v>493</v>
      </c>
      <c r="B457" s="8" t="s">
        <v>7893</v>
      </c>
      <c r="C457" s="8" t="s">
        <v>4944</v>
      </c>
      <c r="D457" s="8" t="s">
        <v>5144</v>
      </c>
    </row>
    <row r="458" spans="1:4" ht="15.75" customHeight="1" x14ac:dyDescent="0.3">
      <c r="A458" s="10" t="s">
        <v>494</v>
      </c>
      <c r="B458" s="8" t="s">
        <v>7893</v>
      </c>
      <c r="C458" s="8" t="s">
        <v>4776</v>
      </c>
      <c r="D458" s="8" t="s">
        <v>5145</v>
      </c>
    </row>
    <row r="459" spans="1:4" ht="15.75" customHeight="1" x14ac:dyDescent="0.3">
      <c r="A459" s="10" t="s">
        <v>495</v>
      </c>
      <c r="B459" s="8" t="s">
        <v>7893</v>
      </c>
      <c r="C459" s="8" t="s">
        <v>8167</v>
      </c>
      <c r="D459" s="8" t="s">
        <v>5146</v>
      </c>
    </row>
    <row r="460" spans="1:4" ht="15.75" customHeight="1" x14ac:dyDescent="0.3">
      <c r="A460" s="10" t="s">
        <v>496</v>
      </c>
      <c r="B460" s="8" t="s">
        <v>7892</v>
      </c>
      <c r="C460" s="8" t="s">
        <v>8168</v>
      </c>
      <c r="D460" s="8" t="s">
        <v>5147</v>
      </c>
    </row>
    <row r="461" spans="1:4" ht="15.75" customHeight="1" x14ac:dyDescent="0.3">
      <c r="A461" s="10" t="s">
        <v>497</v>
      </c>
      <c r="B461" s="8" t="s">
        <v>7893</v>
      </c>
      <c r="C461" s="8" t="s">
        <v>6039</v>
      </c>
      <c r="D461" s="8" t="s">
        <v>4771</v>
      </c>
    </row>
    <row r="462" spans="1:4" ht="15.75" customHeight="1" x14ac:dyDescent="0.3">
      <c r="A462" s="10" t="s">
        <v>498</v>
      </c>
      <c r="B462" s="8" t="s">
        <v>7892</v>
      </c>
      <c r="C462" s="8" t="s">
        <v>8169</v>
      </c>
      <c r="D462" s="8" t="s">
        <v>4994</v>
      </c>
    </row>
    <row r="463" spans="1:4" ht="15.75" customHeight="1" x14ac:dyDescent="0.3">
      <c r="A463" s="10" t="s">
        <v>499</v>
      </c>
      <c r="B463" s="8" t="s">
        <v>7892</v>
      </c>
      <c r="C463" s="8" t="s">
        <v>5953</v>
      </c>
      <c r="D463" s="8" t="s">
        <v>4787</v>
      </c>
    </row>
    <row r="464" spans="1:4" ht="15.75" customHeight="1" x14ac:dyDescent="0.3">
      <c r="A464" s="10" t="s">
        <v>500</v>
      </c>
      <c r="B464" s="8" t="s">
        <v>7892</v>
      </c>
      <c r="C464" s="8" t="s">
        <v>8170</v>
      </c>
      <c r="D464" s="8" t="s">
        <v>5148</v>
      </c>
    </row>
    <row r="465" spans="1:4" ht="15.75" customHeight="1" x14ac:dyDescent="0.3">
      <c r="A465" s="10" t="s">
        <v>501</v>
      </c>
      <c r="B465" s="8" t="s">
        <v>7893</v>
      </c>
      <c r="C465" s="8" t="s">
        <v>5885</v>
      </c>
      <c r="D465" s="8" t="s">
        <v>5149</v>
      </c>
    </row>
    <row r="466" spans="1:4" ht="15.75" customHeight="1" x14ac:dyDescent="0.3">
      <c r="A466" s="10" t="s">
        <v>502</v>
      </c>
      <c r="B466" s="8" t="s">
        <v>7892</v>
      </c>
      <c r="C466" s="8" t="s">
        <v>7790</v>
      </c>
      <c r="D466" s="8" t="s">
        <v>5150</v>
      </c>
    </row>
    <row r="467" spans="1:4" ht="15.75" customHeight="1" x14ac:dyDescent="0.3">
      <c r="A467" s="10" t="s">
        <v>503</v>
      </c>
      <c r="B467" s="8" t="s">
        <v>7893</v>
      </c>
      <c r="C467" s="8" t="s">
        <v>8171</v>
      </c>
      <c r="D467" s="8" t="s">
        <v>5151</v>
      </c>
    </row>
    <row r="468" spans="1:4" ht="15.75" customHeight="1" x14ac:dyDescent="0.3">
      <c r="A468" s="10" t="s">
        <v>504</v>
      </c>
      <c r="B468" s="8" t="s">
        <v>7893</v>
      </c>
      <c r="C468" s="8" t="s">
        <v>7894</v>
      </c>
      <c r="D468" s="8" t="s">
        <v>4774</v>
      </c>
    </row>
    <row r="469" spans="1:4" ht="15.75" customHeight="1" x14ac:dyDescent="0.3">
      <c r="A469" s="10" t="s">
        <v>505</v>
      </c>
      <c r="B469" s="8" t="s">
        <v>7892</v>
      </c>
      <c r="C469" s="8" t="s">
        <v>8172</v>
      </c>
      <c r="D469" s="8" t="s">
        <v>5152</v>
      </c>
    </row>
    <row r="470" spans="1:4" ht="15.75" customHeight="1" x14ac:dyDescent="0.3">
      <c r="A470" s="10" t="s">
        <v>506</v>
      </c>
      <c r="B470" s="8" t="s">
        <v>7892</v>
      </c>
      <c r="C470" s="8" t="s">
        <v>8173</v>
      </c>
      <c r="D470" s="8" t="s">
        <v>5153</v>
      </c>
    </row>
    <row r="471" spans="1:4" ht="15.75" customHeight="1" x14ac:dyDescent="0.3">
      <c r="A471" s="10" t="s">
        <v>507</v>
      </c>
      <c r="B471" s="8" t="s">
        <v>7893</v>
      </c>
      <c r="C471" s="8" t="s">
        <v>8174</v>
      </c>
      <c r="D471" s="8" t="s">
        <v>5154</v>
      </c>
    </row>
    <row r="472" spans="1:4" ht="15.75" customHeight="1" x14ac:dyDescent="0.3">
      <c r="A472" s="10" t="s">
        <v>508</v>
      </c>
      <c r="B472" s="8" t="s">
        <v>7893</v>
      </c>
      <c r="C472" s="8" t="s">
        <v>8175</v>
      </c>
      <c r="D472" s="8" t="s">
        <v>5155</v>
      </c>
    </row>
    <row r="473" spans="1:4" ht="15.75" customHeight="1" x14ac:dyDescent="0.3">
      <c r="A473" s="10" t="s">
        <v>509</v>
      </c>
      <c r="B473" s="8" t="s">
        <v>7893</v>
      </c>
      <c r="C473" s="8" t="s">
        <v>8047</v>
      </c>
      <c r="D473" s="8" t="s">
        <v>5156</v>
      </c>
    </row>
    <row r="474" spans="1:4" ht="15.75" customHeight="1" x14ac:dyDescent="0.3">
      <c r="A474" s="10" t="s">
        <v>510</v>
      </c>
      <c r="B474" s="8" t="s">
        <v>7893</v>
      </c>
      <c r="C474" s="8" t="s">
        <v>4917</v>
      </c>
      <c r="D474" s="8" t="s">
        <v>4947</v>
      </c>
    </row>
    <row r="475" spans="1:4" ht="15.75" customHeight="1" x14ac:dyDescent="0.3">
      <c r="A475" s="10" t="s">
        <v>511</v>
      </c>
      <c r="B475" s="8" t="s">
        <v>7893</v>
      </c>
      <c r="C475" s="8" t="s">
        <v>7902</v>
      </c>
      <c r="D475" s="8" t="s">
        <v>5157</v>
      </c>
    </row>
    <row r="476" spans="1:4" ht="15.75" customHeight="1" x14ac:dyDescent="0.3">
      <c r="A476" s="10" t="s">
        <v>512</v>
      </c>
      <c r="B476" s="8" t="s">
        <v>7893</v>
      </c>
      <c r="C476" s="8" t="s">
        <v>8176</v>
      </c>
      <c r="D476" s="8" t="s">
        <v>5158</v>
      </c>
    </row>
    <row r="477" spans="1:4" ht="15.75" customHeight="1" x14ac:dyDescent="0.3">
      <c r="A477" s="10" t="s">
        <v>513</v>
      </c>
      <c r="B477" s="8" t="s">
        <v>7893</v>
      </c>
      <c r="C477" s="8" t="s">
        <v>7767</v>
      </c>
      <c r="D477" s="8" t="s">
        <v>5159</v>
      </c>
    </row>
    <row r="478" spans="1:4" ht="15.75" customHeight="1" x14ac:dyDescent="0.3">
      <c r="A478" s="10" t="s">
        <v>514</v>
      </c>
      <c r="B478" s="8" t="s">
        <v>7892</v>
      </c>
      <c r="C478" s="8" t="s">
        <v>8098</v>
      </c>
      <c r="D478" s="8" t="s">
        <v>5160</v>
      </c>
    </row>
    <row r="479" spans="1:4" ht="15.75" customHeight="1" x14ac:dyDescent="0.3">
      <c r="A479" s="10" t="s">
        <v>515</v>
      </c>
      <c r="B479" s="8" t="s">
        <v>7893</v>
      </c>
      <c r="C479" s="8" t="s">
        <v>5812</v>
      </c>
      <c r="D479" s="8" t="s">
        <v>5161</v>
      </c>
    </row>
    <row r="480" spans="1:4" ht="15.75" customHeight="1" x14ac:dyDescent="0.3">
      <c r="A480" s="10" t="s">
        <v>516</v>
      </c>
      <c r="B480" s="8" t="s">
        <v>7893</v>
      </c>
      <c r="C480" s="8" t="s">
        <v>6260</v>
      </c>
      <c r="D480" s="8" t="s">
        <v>5162</v>
      </c>
    </row>
    <row r="481" spans="1:4" ht="15.75" customHeight="1" x14ac:dyDescent="0.3">
      <c r="A481" s="10" t="s">
        <v>517</v>
      </c>
      <c r="B481" s="8" t="s">
        <v>7893</v>
      </c>
      <c r="C481" s="8" t="s">
        <v>8177</v>
      </c>
      <c r="D481" s="8" t="s">
        <v>5163</v>
      </c>
    </row>
    <row r="482" spans="1:4" ht="15.75" customHeight="1" x14ac:dyDescent="0.3">
      <c r="A482" s="10" t="s">
        <v>518</v>
      </c>
      <c r="B482" s="8" t="s">
        <v>7893</v>
      </c>
      <c r="C482" s="8" t="s">
        <v>8023</v>
      </c>
      <c r="D482" s="8" t="s">
        <v>5164</v>
      </c>
    </row>
    <row r="483" spans="1:4" ht="15.75" customHeight="1" x14ac:dyDescent="0.3">
      <c r="A483" s="10" t="s">
        <v>519</v>
      </c>
      <c r="B483" s="8" t="s">
        <v>7893</v>
      </c>
      <c r="C483" s="8" t="s">
        <v>8178</v>
      </c>
      <c r="D483" s="8" t="s">
        <v>5165</v>
      </c>
    </row>
    <row r="484" spans="1:4" ht="15.75" customHeight="1" x14ac:dyDescent="0.3">
      <c r="A484" s="10" t="s">
        <v>520</v>
      </c>
      <c r="B484" s="8" t="s">
        <v>7892</v>
      </c>
      <c r="C484" s="8" t="s">
        <v>8179</v>
      </c>
      <c r="D484" s="8" t="s">
        <v>5166</v>
      </c>
    </row>
    <row r="485" spans="1:4" ht="15.75" customHeight="1" x14ac:dyDescent="0.3">
      <c r="A485" s="10" t="s">
        <v>521</v>
      </c>
      <c r="B485" s="8" t="s">
        <v>7892</v>
      </c>
      <c r="C485" s="8" t="s">
        <v>8180</v>
      </c>
      <c r="D485" s="8" t="s">
        <v>4837</v>
      </c>
    </row>
    <row r="486" spans="1:4" ht="15.75" customHeight="1" x14ac:dyDescent="0.3">
      <c r="A486" s="10" t="s">
        <v>522</v>
      </c>
      <c r="B486" s="8" t="s">
        <v>7893</v>
      </c>
      <c r="C486" s="8" t="s">
        <v>7894</v>
      </c>
      <c r="D486" s="8" t="s">
        <v>5167</v>
      </c>
    </row>
    <row r="487" spans="1:4" ht="15.75" customHeight="1" x14ac:dyDescent="0.3">
      <c r="A487" s="10" t="s">
        <v>523</v>
      </c>
      <c r="B487" s="8" t="s">
        <v>7893</v>
      </c>
      <c r="C487" s="8" t="s">
        <v>7946</v>
      </c>
      <c r="D487" s="8" t="s">
        <v>5024</v>
      </c>
    </row>
    <row r="488" spans="1:4" ht="15.75" customHeight="1" x14ac:dyDescent="0.3">
      <c r="A488" s="10" t="s">
        <v>524</v>
      </c>
      <c r="B488" s="8" t="s">
        <v>8181</v>
      </c>
      <c r="C488" s="8" t="s">
        <v>8182</v>
      </c>
      <c r="D488" s="8" t="s">
        <v>5168</v>
      </c>
    </row>
    <row r="489" spans="1:4" ht="15.75" customHeight="1" x14ac:dyDescent="0.3">
      <c r="A489" s="10" t="s">
        <v>525</v>
      </c>
      <c r="B489" s="8" t="s">
        <v>7892</v>
      </c>
      <c r="C489" s="8" t="s">
        <v>8183</v>
      </c>
      <c r="D489" s="8" t="s">
        <v>5169</v>
      </c>
    </row>
    <row r="490" spans="1:4" ht="15.75" customHeight="1" x14ac:dyDescent="0.3">
      <c r="A490" s="10" t="s">
        <v>526</v>
      </c>
      <c r="B490" s="8" t="s">
        <v>7893</v>
      </c>
      <c r="C490" s="8" t="s">
        <v>7989</v>
      </c>
      <c r="D490" s="8" t="s">
        <v>5170</v>
      </c>
    </row>
    <row r="491" spans="1:4" ht="15.75" customHeight="1" x14ac:dyDescent="0.3">
      <c r="A491" s="10" t="s">
        <v>527</v>
      </c>
      <c r="B491" s="8" t="s">
        <v>7893</v>
      </c>
      <c r="C491" s="8" t="s">
        <v>5277</v>
      </c>
      <c r="D491" s="8" t="s">
        <v>5171</v>
      </c>
    </row>
    <row r="492" spans="1:4" ht="15.75" customHeight="1" x14ac:dyDescent="0.3">
      <c r="A492" s="10" t="s">
        <v>528</v>
      </c>
      <c r="B492" s="8" t="s">
        <v>7892</v>
      </c>
      <c r="C492" s="8" t="s">
        <v>8184</v>
      </c>
      <c r="D492" s="8" t="s">
        <v>5172</v>
      </c>
    </row>
    <row r="493" spans="1:4" ht="15.75" customHeight="1" x14ac:dyDescent="0.3">
      <c r="A493" s="10" t="s">
        <v>529</v>
      </c>
      <c r="B493" s="8" t="s">
        <v>7892</v>
      </c>
      <c r="C493" s="8" t="s">
        <v>8185</v>
      </c>
      <c r="D493" s="8" t="s">
        <v>5173</v>
      </c>
    </row>
    <row r="494" spans="1:4" ht="15.75" customHeight="1" x14ac:dyDescent="0.3">
      <c r="A494" s="10" t="s">
        <v>530</v>
      </c>
      <c r="B494" s="8" t="s">
        <v>7892</v>
      </c>
      <c r="C494" s="8" t="s">
        <v>8085</v>
      </c>
      <c r="D494" s="8" t="s">
        <v>5174</v>
      </c>
    </row>
    <row r="495" spans="1:4" ht="15.75" customHeight="1" x14ac:dyDescent="0.3">
      <c r="A495" s="10" t="s">
        <v>531</v>
      </c>
      <c r="B495" s="8" t="s">
        <v>7893</v>
      </c>
      <c r="C495" s="8" t="s">
        <v>8186</v>
      </c>
      <c r="D495" s="8" t="s">
        <v>5175</v>
      </c>
    </row>
    <row r="496" spans="1:4" ht="15.75" customHeight="1" x14ac:dyDescent="0.3">
      <c r="A496" s="10" t="s">
        <v>532</v>
      </c>
      <c r="B496" s="8" t="s">
        <v>7893</v>
      </c>
      <c r="C496" s="8" t="s">
        <v>6260</v>
      </c>
      <c r="D496" s="8" t="s">
        <v>5164</v>
      </c>
    </row>
    <row r="497" spans="1:4" ht="15.75" customHeight="1" x14ac:dyDescent="0.3">
      <c r="A497" s="10" t="s">
        <v>533</v>
      </c>
      <c r="B497" s="8" t="s">
        <v>8181</v>
      </c>
      <c r="C497" s="8" t="s">
        <v>7963</v>
      </c>
      <c r="D497" s="8" t="s">
        <v>5176</v>
      </c>
    </row>
    <row r="498" spans="1:4" ht="15.75" customHeight="1" x14ac:dyDescent="0.3">
      <c r="A498" s="10" t="s">
        <v>534</v>
      </c>
      <c r="B498" s="8" t="s">
        <v>7892</v>
      </c>
      <c r="C498" s="8" t="s">
        <v>8187</v>
      </c>
      <c r="D498" s="8" t="s">
        <v>5177</v>
      </c>
    </row>
    <row r="499" spans="1:4" ht="15.75" customHeight="1" x14ac:dyDescent="0.3">
      <c r="A499" s="10" t="s">
        <v>535</v>
      </c>
      <c r="B499" s="8" t="s">
        <v>7893</v>
      </c>
      <c r="C499" s="8" t="s">
        <v>8047</v>
      </c>
      <c r="D499" s="8" t="s">
        <v>8769</v>
      </c>
    </row>
    <row r="500" spans="1:4" ht="15.75" customHeight="1" x14ac:dyDescent="0.3">
      <c r="A500" s="10" t="s">
        <v>536</v>
      </c>
      <c r="B500" s="8" t="s">
        <v>7892</v>
      </c>
      <c r="C500" s="8" t="s">
        <v>8188</v>
      </c>
      <c r="D500" s="8" t="s">
        <v>5179</v>
      </c>
    </row>
    <row r="501" spans="1:4" ht="15.75" customHeight="1" x14ac:dyDescent="0.3">
      <c r="A501" s="10" t="s">
        <v>537</v>
      </c>
      <c r="B501" s="8" t="s">
        <v>7892</v>
      </c>
      <c r="C501" s="8" t="s">
        <v>7963</v>
      </c>
      <c r="D501" s="8" t="s">
        <v>5180</v>
      </c>
    </row>
    <row r="502" spans="1:4" ht="15.75" customHeight="1" x14ac:dyDescent="0.3">
      <c r="A502" s="10" t="s">
        <v>538</v>
      </c>
      <c r="B502" s="8" t="s">
        <v>7893</v>
      </c>
      <c r="C502" s="8" t="s">
        <v>8189</v>
      </c>
      <c r="D502" s="8" t="s">
        <v>5181</v>
      </c>
    </row>
    <row r="503" spans="1:4" ht="15.75" customHeight="1" x14ac:dyDescent="0.3">
      <c r="A503" s="10" t="s">
        <v>539</v>
      </c>
      <c r="B503" s="8" t="s">
        <v>7893</v>
      </c>
      <c r="C503" s="8" t="s">
        <v>8190</v>
      </c>
      <c r="D503" s="8" t="s">
        <v>4776</v>
      </c>
    </row>
    <row r="504" spans="1:4" ht="15.75" customHeight="1" x14ac:dyDescent="0.3">
      <c r="A504" s="10" t="s">
        <v>540</v>
      </c>
      <c r="B504" s="8" t="s">
        <v>7892</v>
      </c>
      <c r="C504" s="8" t="s">
        <v>8191</v>
      </c>
      <c r="D504" s="8" t="s">
        <v>5182</v>
      </c>
    </row>
    <row r="505" spans="1:4" ht="15.75" customHeight="1" x14ac:dyDescent="0.3">
      <c r="A505" s="10" t="s">
        <v>541</v>
      </c>
      <c r="B505" s="8" t="s">
        <v>7892</v>
      </c>
      <c r="C505" s="8" t="s">
        <v>8192</v>
      </c>
      <c r="D505" s="8" t="s">
        <v>5183</v>
      </c>
    </row>
    <row r="506" spans="1:4" ht="15.75" customHeight="1" x14ac:dyDescent="0.3">
      <c r="A506" s="10" t="s">
        <v>542</v>
      </c>
      <c r="B506" s="8" t="s">
        <v>7892</v>
      </c>
      <c r="C506" s="8" t="s">
        <v>7907</v>
      </c>
      <c r="D506" s="8" t="s">
        <v>5184</v>
      </c>
    </row>
    <row r="507" spans="1:4" ht="15.75" customHeight="1" x14ac:dyDescent="0.3">
      <c r="A507" s="10" t="s">
        <v>543</v>
      </c>
      <c r="B507" s="8" t="s">
        <v>7892</v>
      </c>
      <c r="C507" s="8" t="s">
        <v>8193</v>
      </c>
      <c r="D507" s="8" t="s">
        <v>5185</v>
      </c>
    </row>
    <row r="508" spans="1:4" ht="15.75" customHeight="1" x14ac:dyDescent="0.3">
      <c r="A508" s="10" t="s">
        <v>544</v>
      </c>
      <c r="B508" s="8" t="s">
        <v>7893</v>
      </c>
      <c r="C508" s="8" t="s">
        <v>8077</v>
      </c>
      <c r="D508" s="8" t="s">
        <v>5186</v>
      </c>
    </row>
    <row r="509" spans="1:4" ht="15.75" customHeight="1" x14ac:dyDescent="0.3">
      <c r="A509" s="10" t="s">
        <v>545</v>
      </c>
      <c r="B509" s="8" t="s">
        <v>7893</v>
      </c>
      <c r="C509" s="8" t="s">
        <v>7921</v>
      </c>
      <c r="D509" s="8" t="s">
        <v>5187</v>
      </c>
    </row>
    <row r="510" spans="1:4" ht="15.75" customHeight="1" x14ac:dyDescent="0.3">
      <c r="A510" s="10" t="s">
        <v>546</v>
      </c>
      <c r="B510" s="8" t="s">
        <v>7892</v>
      </c>
      <c r="C510" s="8" t="s">
        <v>8194</v>
      </c>
      <c r="D510" s="8" t="s">
        <v>5188</v>
      </c>
    </row>
    <row r="511" spans="1:4" ht="15.75" customHeight="1" x14ac:dyDescent="0.3">
      <c r="A511" s="10" t="s">
        <v>547</v>
      </c>
      <c r="B511" s="8" t="s">
        <v>7893</v>
      </c>
      <c r="C511" s="8" t="s">
        <v>8052</v>
      </c>
      <c r="D511" s="8" t="s">
        <v>5189</v>
      </c>
    </row>
    <row r="512" spans="1:4" ht="15.75" customHeight="1" x14ac:dyDescent="0.3">
      <c r="A512" s="10" t="s">
        <v>548</v>
      </c>
      <c r="B512" s="8" t="s">
        <v>7893</v>
      </c>
      <c r="C512" s="8" t="s">
        <v>8044</v>
      </c>
      <c r="D512" s="8" t="s">
        <v>5190</v>
      </c>
    </row>
    <row r="513" spans="1:4" ht="15.75" customHeight="1" x14ac:dyDescent="0.3">
      <c r="A513" s="10" t="s">
        <v>549</v>
      </c>
      <c r="B513" s="8" t="s">
        <v>7893</v>
      </c>
      <c r="C513" s="8" t="s">
        <v>7894</v>
      </c>
      <c r="D513" s="8" t="s">
        <v>5191</v>
      </c>
    </row>
    <row r="514" spans="1:4" ht="15.75" customHeight="1" x14ac:dyDescent="0.3">
      <c r="A514" s="10" t="s">
        <v>550</v>
      </c>
      <c r="B514" s="8" t="s">
        <v>7893</v>
      </c>
      <c r="C514" s="8" t="s">
        <v>6531</v>
      </c>
      <c r="D514" s="8" t="s">
        <v>5192</v>
      </c>
    </row>
    <row r="515" spans="1:4" ht="15.75" customHeight="1" x14ac:dyDescent="0.3">
      <c r="A515" s="10" t="s">
        <v>551</v>
      </c>
      <c r="B515" s="8" t="s">
        <v>7892</v>
      </c>
      <c r="C515" s="8" t="s">
        <v>8195</v>
      </c>
      <c r="D515" s="8" t="s">
        <v>5193</v>
      </c>
    </row>
    <row r="516" spans="1:4" ht="15.75" customHeight="1" x14ac:dyDescent="0.3">
      <c r="A516" s="10" t="s">
        <v>552</v>
      </c>
      <c r="B516" s="8" t="s">
        <v>7893</v>
      </c>
      <c r="C516" s="8" t="s">
        <v>8049</v>
      </c>
      <c r="D516" s="8" t="s">
        <v>5194</v>
      </c>
    </row>
    <row r="517" spans="1:4" ht="15.75" customHeight="1" x14ac:dyDescent="0.3">
      <c r="A517" s="10" t="s">
        <v>553</v>
      </c>
      <c r="B517" s="8" t="s">
        <v>7893</v>
      </c>
      <c r="C517" s="8" t="s">
        <v>7943</v>
      </c>
      <c r="D517" s="8" t="s">
        <v>5195</v>
      </c>
    </row>
    <row r="518" spans="1:4" ht="15.75" customHeight="1" x14ac:dyDescent="0.3">
      <c r="A518" s="10" t="s">
        <v>554</v>
      </c>
      <c r="B518" s="8" t="s">
        <v>7892</v>
      </c>
      <c r="C518" s="8" t="s">
        <v>7971</v>
      </c>
      <c r="D518" s="8" t="s">
        <v>5196</v>
      </c>
    </row>
    <row r="519" spans="1:4" ht="15.75" customHeight="1" x14ac:dyDescent="0.3">
      <c r="A519" s="10" t="s">
        <v>555</v>
      </c>
      <c r="B519" s="8" t="s">
        <v>7892</v>
      </c>
      <c r="C519" s="8" t="s">
        <v>8188</v>
      </c>
      <c r="D519" s="8" t="s">
        <v>5197</v>
      </c>
    </row>
    <row r="520" spans="1:4" ht="15.75" customHeight="1" x14ac:dyDescent="0.3">
      <c r="A520" s="10" t="s">
        <v>556</v>
      </c>
      <c r="B520" s="8" t="s">
        <v>7893</v>
      </c>
      <c r="C520" s="8" t="s">
        <v>8138</v>
      </c>
      <c r="D520" s="8" t="s">
        <v>5198</v>
      </c>
    </row>
    <row r="521" spans="1:4" ht="15.75" customHeight="1" x14ac:dyDescent="0.3">
      <c r="A521" s="10" t="s">
        <v>557</v>
      </c>
      <c r="B521" s="8" t="s">
        <v>7892</v>
      </c>
      <c r="C521" s="8" t="s">
        <v>8196</v>
      </c>
      <c r="D521" s="8" t="s">
        <v>5199</v>
      </c>
    </row>
    <row r="522" spans="1:4" ht="15.75" customHeight="1" x14ac:dyDescent="0.3">
      <c r="A522" s="10" t="s">
        <v>558</v>
      </c>
      <c r="B522" s="8" t="s">
        <v>7893</v>
      </c>
      <c r="C522" s="8" t="s">
        <v>8197</v>
      </c>
      <c r="D522" s="8" t="s">
        <v>5200</v>
      </c>
    </row>
    <row r="523" spans="1:4" ht="15.75" customHeight="1" x14ac:dyDescent="0.3">
      <c r="A523" s="10" t="s">
        <v>559</v>
      </c>
      <c r="B523" s="8" t="s">
        <v>7893</v>
      </c>
      <c r="C523" s="8" t="s">
        <v>7916</v>
      </c>
      <c r="D523" s="8" t="s">
        <v>5201</v>
      </c>
    </row>
    <row r="524" spans="1:4" ht="15.75" customHeight="1" x14ac:dyDescent="0.3">
      <c r="A524" s="10" t="s">
        <v>560</v>
      </c>
      <c r="B524" s="8" t="s">
        <v>7892</v>
      </c>
      <c r="C524" s="8" t="s">
        <v>8198</v>
      </c>
      <c r="D524" s="8" t="s">
        <v>5202</v>
      </c>
    </row>
    <row r="525" spans="1:4" ht="15.75" customHeight="1" x14ac:dyDescent="0.3">
      <c r="A525" s="10" t="s">
        <v>561</v>
      </c>
      <c r="B525" s="8" t="s">
        <v>8181</v>
      </c>
      <c r="C525" s="8" t="s">
        <v>8199</v>
      </c>
      <c r="D525" s="8" t="s">
        <v>5203</v>
      </c>
    </row>
    <row r="526" spans="1:4" ht="15.75" customHeight="1" x14ac:dyDescent="0.3">
      <c r="A526" s="10" t="s">
        <v>562</v>
      </c>
      <c r="B526" s="8" t="s">
        <v>7892</v>
      </c>
      <c r="C526" s="8" t="s">
        <v>8200</v>
      </c>
      <c r="D526" s="8" t="s">
        <v>5204</v>
      </c>
    </row>
    <row r="527" spans="1:4" ht="15.75" customHeight="1" x14ac:dyDescent="0.3">
      <c r="A527" s="10" t="s">
        <v>563</v>
      </c>
      <c r="B527" s="8" t="s">
        <v>7892</v>
      </c>
      <c r="C527" s="8" t="s">
        <v>8025</v>
      </c>
      <c r="D527" s="8" t="s">
        <v>5205</v>
      </c>
    </row>
    <row r="528" spans="1:4" ht="15.75" customHeight="1" x14ac:dyDescent="0.3">
      <c r="A528" s="10" t="s">
        <v>564</v>
      </c>
      <c r="B528" s="8" t="s">
        <v>8181</v>
      </c>
      <c r="C528" s="8" t="s">
        <v>5000</v>
      </c>
      <c r="D528" s="8" t="s">
        <v>5206</v>
      </c>
    </row>
    <row r="529" spans="1:4" ht="15.75" customHeight="1" x14ac:dyDescent="0.3">
      <c r="A529" s="10" t="s">
        <v>565</v>
      </c>
      <c r="B529" s="8" t="s">
        <v>7892</v>
      </c>
      <c r="C529" s="8" t="s">
        <v>5953</v>
      </c>
      <c r="D529" s="8" t="s">
        <v>5207</v>
      </c>
    </row>
    <row r="530" spans="1:4" ht="15.75" customHeight="1" x14ac:dyDescent="0.3">
      <c r="A530" s="10" t="s">
        <v>566</v>
      </c>
      <c r="B530" s="8" t="s">
        <v>7893</v>
      </c>
      <c r="C530" s="8" t="s">
        <v>8063</v>
      </c>
      <c r="D530" s="8" t="s">
        <v>5208</v>
      </c>
    </row>
    <row r="531" spans="1:4" ht="15.75" customHeight="1" x14ac:dyDescent="0.3">
      <c r="A531" s="10" t="s">
        <v>567</v>
      </c>
      <c r="B531" s="8" t="s">
        <v>7893</v>
      </c>
      <c r="C531" s="8" t="s">
        <v>8059</v>
      </c>
      <c r="D531" s="8" t="s">
        <v>5209</v>
      </c>
    </row>
    <row r="532" spans="1:4" ht="15.75" customHeight="1" x14ac:dyDescent="0.3">
      <c r="A532" s="10" t="s">
        <v>568</v>
      </c>
      <c r="B532" s="8" t="s">
        <v>7892</v>
      </c>
      <c r="C532" s="8" t="s">
        <v>7940</v>
      </c>
      <c r="D532" s="8" t="s">
        <v>5210</v>
      </c>
    </row>
    <row r="533" spans="1:4" ht="15.75" customHeight="1" x14ac:dyDescent="0.3">
      <c r="A533" s="10" t="s">
        <v>569</v>
      </c>
      <c r="B533" s="8" t="s">
        <v>7893</v>
      </c>
      <c r="C533" s="8" t="s">
        <v>7914</v>
      </c>
      <c r="D533" s="8" t="s">
        <v>5211</v>
      </c>
    </row>
    <row r="534" spans="1:4" ht="15.75" customHeight="1" x14ac:dyDescent="0.3">
      <c r="A534" s="10" t="s">
        <v>570</v>
      </c>
      <c r="B534" s="8" t="s">
        <v>7892</v>
      </c>
      <c r="C534" s="8" t="s">
        <v>8201</v>
      </c>
      <c r="D534" s="8" t="s">
        <v>5212</v>
      </c>
    </row>
    <row r="535" spans="1:4" ht="15.75" customHeight="1" x14ac:dyDescent="0.3">
      <c r="A535" s="10" t="s">
        <v>571</v>
      </c>
      <c r="B535" s="8" t="s">
        <v>7893</v>
      </c>
      <c r="C535" s="8" t="s">
        <v>7921</v>
      </c>
      <c r="D535" s="8" t="s">
        <v>5213</v>
      </c>
    </row>
    <row r="536" spans="1:4" ht="15.75" customHeight="1" x14ac:dyDescent="0.3">
      <c r="A536" s="10" t="s">
        <v>572</v>
      </c>
      <c r="B536" s="8" t="s">
        <v>7892</v>
      </c>
      <c r="C536" s="8" t="s">
        <v>8202</v>
      </c>
      <c r="D536" s="8" t="s">
        <v>5214</v>
      </c>
    </row>
    <row r="537" spans="1:4" ht="15.75" customHeight="1" x14ac:dyDescent="0.3">
      <c r="A537" s="10" t="s">
        <v>573</v>
      </c>
      <c r="B537" s="8" t="s">
        <v>7893</v>
      </c>
      <c r="C537" s="8" t="s">
        <v>8203</v>
      </c>
      <c r="D537" s="8" t="s">
        <v>4776</v>
      </c>
    </row>
    <row r="538" spans="1:4" ht="15.75" customHeight="1" x14ac:dyDescent="0.3">
      <c r="A538" s="10" t="s">
        <v>574</v>
      </c>
      <c r="B538" s="8" t="s">
        <v>7892</v>
      </c>
      <c r="C538" s="8" t="s">
        <v>8204</v>
      </c>
      <c r="D538" s="8" t="s">
        <v>5215</v>
      </c>
    </row>
    <row r="539" spans="1:4" ht="15.75" customHeight="1" x14ac:dyDescent="0.3">
      <c r="A539" s="10" t="s">
        <v>575</v>
      </c>
      <c r="B539" s="8" t="s">
        <v>7892</v>
      </c>
      <c r="C539" s="8" t="s">
        <v>4965</v>
      </c>
      <c r="D539" s="8" t="s">
        <v>5216</v>
      </c>
    </row>
    <row r="540" spans="1:4" ht="15.75" customHeight="1" x14ac:dyDescent="0.3">
      <c r="A540" s="10" t="s">
        <v>576</v>
      </c>
      <c r="B540" s="8" t="s">
        <v>7892</v>
      </c>
      <c r="C540" s="8" t="s">
        <v>7940</v>
      </c>
      <c r="D540" s="8" t="s">
        <v>5217</v>
      </c>
    </row>
    <row r="541" spans="1:4" ht="15.75" customHeight="1" x14ac:dyDescent="0.3">
      <c r="A541" s="10" t="s">
        <v>577</v>
      </c>
      <c r="B541" s="8" t="s">
        <v>7893</v>
      </c>
      <c r="C541" s="8" t="s">
        <v>7943</v>
      </c>
      <c r="D541" s="8" t="s">
        <v>5218</v>
      </c>
    </row>
    <row r="542" spans="1:4" ht="15.75" customHeight="1" x14ac:dyDescent="0.3">
      <c r="A542" s="10" t="s">
        <v>578</v>
      </c>
      <c r="B542" s="8" t="s">
        <v>7893</v>
      </c>
      <c r="C542" s="8" t="s">
        <v>7956</v>
      </c>
      <c r="D542" s="8" t="s">
        <v>5219</v>
      </c>
    </row>
    <row r="543" spans="1:4" ht="15.75" customHeight="1" x14ac:dyDescent="0.3">
      <c r="A543" s="10" t="s">
        <v>579</v>
      </c>
      <c r="B543" s="8" t="s">
        <v>7893</v>
      </c>
      <c r="C543" s="8" t="s">
        <v>8205</v>
      </c>
      <c r="D543" s="8" t="s">
        <v>5220</v>
      </c>
    </row>
    <row r="544" spans="1:4" ht="15.75" customHeight="1" x14ac:dyDescent="0.3">
      <c r="A544" s="10" t="s">
        <v>580</v>
      </c>
      <c r="B544" s="8" t="s">
        <v>7892</v>
      </c>
      <c r="C544" s="8" t="s">
        <v>7983</v>
      </c>
      <c r="D544" s="8" t="s">
        <v>5221</v>
      </c>
    </row>
    <row r="545" spans="1:4" ht="15.75" customHeight="1" x14ac:dyDescent="0.3">
      <c r="A545" s="10" t="s">
        <v>581</v>
      </c>
      <c r="B545" s="8" t="s">
        <v>7892</v>
      </c>
      <c r="C545" s="8" t="s">
        <v>7900</v>
      </c>
      <c r="D545" s="8" t="s">
        <v>5222</v>
      </c>
    </row>
    <row r="546" spans="1:4" ht="15.75" customHeight="1" x14ac:dyDescent="0.3">
      <c r="A546" s="10" t="s">
        <v>582</v>
      </c>
      <c r="B546" s="8" t="s">
        <v>8181</v>
      </c>
      <c r="C546" s="8" t="s">
        <v>8206</v>
      </c>
      <c r="D546" s="8" t="s">
        <v>5223</v>
      </c>
    </row>
    <row r="547" spans="1:4" ht="15.75" customHeight="1" x14ac:dyDescent="0.3">
      <c r="A547" s="10" t="s">
        <v>583</v>
      </c>
      <c r="B547" s="8" t="s">
        <v>7893</v>
      </c>
      <c r="C547" s="8" t="s">
        <v>8127</v>
      </c>
      <c r="D547" s="8" t="s">
        <v>5224</v>
      </c>
    </row>
    <row r="548" spans="1:4" ht="15.75" customHeight="1" x14ac:dyDescent="0.3">
      <c r="A548" s="10" t="s">
        <v>584</v>
      </c>
      <c r="B548" s="8" t="s">
        <v>7892</v>
      </c>
      <c r="C548" s="8" t="s">
        <v>8207</v>
      </c>
      <c r="D548" s="8" t="s">
        <v>5225</v>
      </c>
    </row>
    <row r="549" spans="1:4" ht="15.75" customHeight="1" x14ac:dyDescent="0.3">
      <c r="A549" s="10" t="s">
        <v>585</v>
      </c>
      <c r="B549" s="8" t="s">
        <v>7893</v>
      </c>
      <c r="C549" s="8" t="s">
        <v>5173</v>
      </c>
      <c r="D549" s="8" t="s">
        <v>5226</v>
      </c>
    </row>
    <row r="550" spans="1:4" ht="15.75" customHeight="1" x14ac:dyDescent="0.3">
      <c r="A550" s="10" t="s">
        <v>586</v>
      </c>
      <c r="B550" s="8" t="s">
        <v>7893</v>
      </c>
      <c r="C550" s="8" t="s">
        <v>8208</v>
      </c>
      <c r="D550" s="8" t="s">
        <v>5227</v>
      </c>
    </row>
    <row r="551" spans="1:4" ht="15.75" customHeight="1" x14ac:dyDescent="0.3">
      <c r="A551" s="10" t="s">
        <v>587</v>
      </c>
      <c r="B551" s="8" t="s">
        <v>7893</v>
      </c>
      <c r="C551" s="8" t="s">
        <v>8089</v>
      </c>
      <c r="D551" s="8" t="s">
        <v>5228</v>
      </c>
    </row>
    <row r="552" spans="1:4" ht="15.75" customHeight="1" x14ac:dyDescent="0.3">
      <c r="A552" s="10" t="s">
        <v>588</v>
      </c>
      <c r="B552" s="8" t="s">
        <v>7892</v>
      </c>
      <c r="C552" s="8" t="s">
        <v>8209</v>
      </c>
      <c r="D552" s="8" t="s">
        <v>5229</v>
      </c>
    </row>
    <row r="553" spans="1:4" ht="15.75" customHeight="1" x14ac:dyDescent="0.3">
      <c r="A553" s="10" t="s">
        <v>589</v>
      </c>
      <c r="B553" s="8" t="s">
        <v>7893</v>
      </c>
      <c r="C553" s="8" t="s">
        <v>8175</v>
      </c>
      <c r="D553" s="8" t="s">
        <v>4885</v>
      </c>
    </row>
    <row r="554" spans="1:4" ht="15.75" customHeight="1" x14ac:dyDescent="0.3">
      <c r="A554" s="10" t="s">
        <v>590</v>
      </c>
      <c r="B554" s="8" t="s">
        <v>7893</v>
      </c>
      <c r="C554" s="8" t="s">
        <v>8210</v>
      </c>
      <c r="D554" s="8" t="s">
        <v>5230</v>
      </c>
    </row>
    <row r="555" spans="1:4" ht="15.75" customHeight="1" x14ac:dyDescent="0.3">
      <c r="A555" s="10" t="s">
        <v>591</v>
      </c>
      <c r="B555" s="8" t="s">
        <v>7892</v>
      </c>
      <c r="C555" s="8" t="s">
        <v>8024</v>
      </c>
      <c r="D555" s="8" t="s">
        <v>5231</v>
      </c>
    </row>
    <row r="556" spans="1:4" ht="15.75" customHeight="1" x14ac:dyDescent="0.3">
      <c r="A556" s="10" t="s">
        <v>592</v>
      </c>
      <c r="B556" s="8" t="s">
        <v>7893</v>
      </c>
      <c r="C556" s="8" t="s">
        <v>6260</v>
      </c>
      <c r="D556" s="8" t="s">
        <v>5232</v>
      </c>
    </row>
    <row r="557" spans="1:4" ht="15.75" customHeight="1" x14ac:dyDescent="0.3">
      <c r="A557" s="10" t="s">
        <v>593</v>
      </c>
      <c r="B557" s="8" t="s">
        <v>7893</v>
      </c>
      <c r="C557" s="8" t="s">
        <v>8116</v>
      </c>
      <c r="D557" s="8" t="s">
        <v>5233</v>
      </c>
    </row>
    <row r="558" spans="1:4" ht="15.75" customHeight="1" x14ac:dyDescent="0.3">
      <c r="A558" s="10" t="s">
        <v>594</v>
      </c>
      <c r="B558" s="8" t="s">
        <v>7892</v>
      </c>
      <c r="C558" s="8" t="s">
        <v>8211</v>
      </c>
      <c r="D558" s="8" t="s">
        <v>5234</v>
      </c>
    </row>
    <row r="559" spans="1:4" ht="15.75" customHeight="1" x14ac:dyDescent="0.3">
      <c r="A559" s="10" t="s">
        <v>595</v>
      </c>
      <c r="B559" s="8" t="s">
        <v>7893</v>
      </c>
      <c r="C559" s="8" t="s">
        <v>7961</v>
      </c>
      <c r="D559" s="8" t="s">
        <v>5235</v>
      </c>
    </row>
    <row r="560" spans="1:4" ht="15.75" customHeight="1" x14ac:dyDescent="0.3">
      <c r="A560" s="10" t="s">
        <v>596</v>
      </c>
      <c r="B560" s="8" t="s">
        <v>7892</v>
      </c>
      <c r="C560" s="8" t="s">
        <v>8098</v>
      </c>
      <c r="D560" s="8" t="s">
        <v>5236</v>
      </c>
    </row>
    <row r="561" spans="1:4" ht="15.75" customHeight="1" x14ac:dyDescent="0.3">
      <c r="A561" s="10" t="s">
        <v>597</v>
      </c>
      <c r="B561" s="8" t="s">
        <v>7893</v>
      </c>
      <c r="C561" s="8" t="s">
        <v>8212</v>
      </c>
      <c r="D561" s="8" t="s">
        <v>5237</v>
      </c>
    </row>
    <row r="562" spans="1:4" ht="15.75" customHeight="1" x14ac:dyDescent="0.3">
      <c r="A562" s="10" t="s">
        <v>598</v>
      </c>
      <c r="B562" s="8" t="s">
        <v>7892</v>
      </c>
      <c r="C562" s="8" t="s">
        <v>8069</v>
      </c>
      <c r="D562" s="8" t="s">
        <v>5238</v>
      </c>
    </row>
    <row r="563" spans="1:4" ht="15.75" customHeight="1" x14ac:dyDescent="0.3">
      <c r="A563" s="10" t="s">
        <v>599</v>
      </c>
      <c r="B563" s="8" t="s">
        <v>7893</v>
      </c>
      <c r="C563" s="8" t="s">
        <v>8015</v>
      </c>
      <c r="D563" s="8" t="s">
        <v>5239</v>
      </c>
    </row>
    <row r="564" spans="1:4" ht="15.75" customHeight="1" x14ac:dyDescent="0.3">
      <c r="A564" s="10" t="s">
        <v>600</v>
      </c>
      <c r="B564" s="8" t="s">
        <v>7893</v>
      </c>
      <c r="C564" s="8" t="s">
        <v>7943</v>
      </c>
      <c r="D564" s="8" t="s">
        <v>5240</v>
      </c>
    </row>
    <row r="565" spans="1:4" ht="15.75" customHeight="1" x14ac:dyDescent="0.3">
      <c r="A565" s="10" t="s">
        <v>601</v>
      </c>
      <c r="B565" s="8" t="s">
        <v>7892</v>
      </c>
      <c r="C565" s="8" t="s">
        <v>8114</v>
      </c>
      <c r="D565" s="8" t="s">
        <v>5241</v>
      </c>
    </row>
    <row r="566" spans="1:4" ht="15.75" customHeight="1" x14ac:dyDescent="0.3">
      <c r="A566" s="10" t="s">
        <v>602</v>
      </c>
      <c r="B566" s="8" t="s">
        <v>8181</v>
      </c>
      <c r="C566" s="8" t="s">
        <v>7940</v>
      </c>
      <c r="D566" s="8" t="s">
        <v>5242</v>
      </c>
    </row>
    <row r="567" spans="1:4" ht="15.75" customHeight="1" x14ac:dyDescent="0.3">
      <c r="A567" s="10" t="s">
        <v>603</v>
      </c>
      <c r="B567" s="8" t="s">
        <v>7893</v>
      </c>
      <c r="C567" s="8" t="s">
        <v>7914</v>
      </c>
      <c r="D567" s="8" t="s">
        <v>5243</v>
      </c>
    </row>
    <row r="568" spans="1:4" ht="15.75" customHeight="1" x14ac:dyDescent="0.3">
      <c r="A568" s="10" t="s">
        <v>604</v>
      </c>
      <c r="B568" s="8" t="s">
        <v>7892</v>
      </c>
      <c r="C568" s="8" t="s">
        <v>8182</v>
      </c>
      <c r="D568" s="8" t="s">
        <v>5244</v>
      </c>
    </row>
    <row r="569" spans="1:4" ht="15.75" customHeight="1" x14ac:dyDescent="0.3">
      <c r="A569" s="10" t="s">
        <v>605</v>
      </c>
      <c r="B569" s="8" t="s">
        <v>7892</v>
      </c>
      <c r="C569" s="8" t="s">
        <v>5325</v>
      </c>
      <c r="D569" s="8" t="s">
        <v>5245</v>
      </c>
    </row>
    <row r="570" spans="1:4" ht="15.75" customHeight="1" x14ac:dyDescent="0.3">
      <c r="A570" s="10" t="s">
        <v>606</v>
      </c>
      <c r="B570" s="8" t="s">
        <v>7892</v>
      </c>
      <c r="C570" s="8" t="s">
        <v>8213</v>
      </c>
      <c r="D570" s="8" t="s">
        <v>5246</v>
      </c>
    </row>
    <row r="571" spans="1:4" ht="15.75" customHeight="1" x14ac:dyDescent="0.3">
      <c r="A571" s="10" t="s">
        <v>607</v>
      </c>
      <c r="B571" s="8" t="s">
        <v>7893</v>
      </c>
      <c r="C571" s="8" t="s">
        <v>7968</v>
      </c>
      <c r="D571" s="8" t="s">
        <v>5247</v>
      </c>
    </row>
    <row r="572" spans="1:4" ht="15.75" customHeight="1" x14ac:dyDescent="0.3">
      <c r="A572" s="10" t="s">
        <v>608</v>
      </c>
      <c r="B572" s="8" t="s">
        <v>7893</v>
      </c>
      <c r="C572" s="8" t="s">
        <v>5838</v>
      </c>
      <c r="D572" s="8" t="s">
        <v>5248</v>
      </c>
    </row>
    <row r="573" spans="1:4" ht="15.75" customHeight="1" x14ac:dyDescent="0.3">
      <c r="A573" s="10" t="s">
        <v>609</v>
      </c>
      <c r="B573" s="8" t="s">
        <v>7893</v>
      </c>
      <c r="C573" s="8" t="s">
        <v>8035</v>
      </c>
      <c r="D573" s="8" t="s">
        <v>5249</v>
      </c>
    </row>
    <row r="574" spans="1:4" ht="15.75" customHeight="1" x14ac:dyDescent="0.3">
      <c r="A574" s="10" t="s">
        <v>610</v>
      </c>
      <c r="B574" s="8" t="s">
        <v>8181</v>
      </c>
      <c r="C574" s="8" t="s">
        <v>7826</v>
      </c>
      <c r="D574" s="8" t="s">
        <v>5250</v>
      </c>
    </row>
    <row r="575" spans="1:4" ht="15.75" customHeight="1" x14ac:dyDescent="0.3">
      <c r="A575" s="10" t="s">
        <v>611</v>
      </c>
      <c r="B575" s="8" t="s">
        <v>7893</v>
      </c>
      <c r="C575" s="8" t="s">
        <v>8065</v>
      </c>
      <c r="D575" s="8" t="s">
        <v>5251</v>
      </c>
    </row>
    <row r="576" spans="1:4" ht="15.75" customHeight="1" x14ac:dyDescent="0.3">
      <c r="A576" s="10" t="s">
        <v>612</v>
      </c>
      <c r="B576" s="8" t="s">
        <v>7893</v>
      </c>
      <c r="C576" s="8" t="s">
        <v>8214</v>
      </c>
      <c r="D576" s="8" t="s">
        <v>5252</v>
      </c>
    </row>
    <row r="577" spans="1:4" ht="15.75" customHeight="1" x14ac:dyDescent="0.3">
      <c r="A577" s="10" t="s">
        <v>613</v>
      </c>
      <c r="B577" s="8" t="s">
        <v>7892</v>
      </c>
      <c r="C577" s="8" t="s">
        <v>8070</v>
      </c>
      <c r="D577" s="8" t="s">
        <v>5253</v>
      </c>
    </row>
    <row r="578" spans="1:4" ht="15.75" customHeight="1" x14ac:dyDescent="0.3">
      <c r="A578" s="10" t="s">
        <v>614</v>
      </c>
      <c r="B578" s="8" t="s">
        <v>8181</v>
      </c>
      <c r="C578" s="8" t="s">
        <v>7981</v>
      </c>
      <c r="D578" s="8" t="s">
        <v>5254</v>
      </c>
    </row>
    <row r="579" spans="1:4" ht="15.75" customHeight="1" x14ac:dyDescent="0.3">
      <c r="A579" s="10" t="s">
        <v>615</v>
      </c>
      <c r="B579" s="8" t="s">
        <v>7893</v>
      </c>
      <c r="C579" s="8" t="s">
        <v>8215</v>
      </c>
      <c r="D579" s="8" t="s">
        <v>5255</v>
      </c>
    </row>
    <row r="580" spans="1:4" ht="15.75" customHeight="1" x14ac:dyDescent="0.3">
      <c r="A580" s="10" t="s">
        <v>616</v>
      </c>
      <c r="B580" s="8" t="s">
        <v>7892</v>
      </c>
      <c r="C580" s="8" t="s">
        <v>8216</v>
      </c>
      <c r="D580" s="8" t="s">
        <v>5256</v>
      </c>
    </row>
    <row r="581" spans="1:4" ht="15.75" customHeight="1" x14ac:dyDescent="0.3">
      <c r="A581" s="10" t="s">
        <v>617</v>
      </c>
      <c r="B581" s="8" t="s">
        <v>7892</v>
      </c>
      <c r="C581" s="8" t="s">
        <v>8217</v>
      </c>
      <c r="D581" s="8" t="s">
        <v>5257</v>
      </c>
    </row>
    <row r="582" spans="1:4" ht="15.75" customHeight="1" x14ac:dyDescent="0.3">
      <c r="A582" s="10" t="s">
        <v>618</v>
      </c>
      <c r="B582" s="8" t="s">
        <v>7893</v>
      </c>
      <c r="C582" s="8" t="s">
        <v>8218</v>
      </c>
      <c r="D582" s="8" t="s">
        <v>5258</v>
      </c>
    </row>
    <row r="583" spans="1:4" ht="15.75" customHeight="1" x14ac:dyDescent="0.3">
      <c r="A583" s="10" t="s">
        <v>619</v>
      </c>
      <c r="B583" s="8" t="s">
        <v>7893</v>
      </c>
      <c r="C583" s="8" t="s">
        <v>7895</v>
      </c>
      <c r="D583" s="8" t="s">
        <v>5259</v>
      </c>
    </row>
    <row r="584" spans="1:4" ht="15.75" customHeight="1" x14ac:dyDescent="0.3">
      <c r="A584" s="10" t="s">
        <v>620</v>
      </c>
      <c r="B584" s="8" t="s">
        <v>7892</v>
      </c>
      <c r="C584" s="8" t="s">
        <v>8219</v>
      </c>
      <c r="D584" s="8" t="s">
        <v>5260</v>
      </c>
    </row>
    <row r="585" spans="1:4" ht="15.75" customHeight="1" x14ac:dyDescent="0.3">
      <c r="A585" s="10" t="s">
        <v>621</v>
      </c>
      <c r="B585" s="8" t="s">
        <v>7893</v>
      </c>
      <c r="C585" s="8" t="s">
        <v>8033</v>
      </c>
      <c r="D585" s="8" t="s">
        <v>5261</v>
      </c>
    </row>
    <row r="586" spans="1:4" ht="15.75" customHeight="1" x14ac:dyDescent="0.3">
      <c r="A586" s="10" t="s">
        <v>622</v>
      </c>
      <c r="B586" s="8" t="s">
        <v>7892</v>
      </c>
      <c r="C586" s="8" t="s">
        <v>8220</v>
      </c>
      <c r="D586" s="8" t="s">
        <v>5262</v>
      </c>
    </row>
    <row r="587" spans="1:4" ht="15.75" customHeight="1" x14ac:dyDescent="0.3">
      <c r="A587" s="10" t="s">
        <v>623</v>
      </c>
      <c r="B587" s="8" t="s">
        <v>7892</v>
      </c>
      <c r="C587" s="8" t="s">
        <v>8118</v>
      </c>
      <c r="D587" s="8" t="s">
        <v>5263</v>
      </c>
    </row>
    <row r="588" spans="1:4" ht="15.75" customHeight="1" x14ac:dyDescent="0.3">
      <c r="A588" s="10" t="s">
        <v>624</v>
      </c>
      <c r="B588" s="8" t="s">
        <v>7892</v>
      </c>
      <c r="C588" s="8" t="s">
        <v>8221</v>
      </c>
      <c r="D588" s="8" t="s">
        <v>5264</v>
      </c>
    </row>
    <row r="589" spans="1:4" ht="15.75" customHeight="1" x14ac:dyDescent="0.3">
      <c r="A589" s="10" t="s">
        <v>625</v>
      </c>
      <c r="B589" s="8" t="s">
        <v>7892</v>
      </c>
      <c r="C589" s="8" t="s">
        <v>8222</v>
      </c>
      <c r="D589" s="8" t="s">
        <v>5265</v>
      </c>
    </row>
    <row r="590" spans="1:4" ht="15.75" customHeight="1" x14ac:dyDescent="0.3">
      <c r="A590" s="10" t="s">
        <v>626</v>
      </c>
      <c r="B590" s="8" t="s">
        <v>8181</v>
      </c>
      <c r="C590" s="8" t="s">
        <v>4779</v>
      </c>
      <c r="D590" s="8" t="s">
        <v>4785</v>
      </c>
    </row>
    <row r="591" spans="1:4" ht="15.75" customHeight="1" x14ac:dyDescent="0.3">
      <c r="A591" s="10" t="s">
        <v>627</v>
      </c>
      <c r="B591" s="8" t="s">
        <v>7892</v>
      </c>
      <c r="C591" s="8" t="s">
        <v>8223</v>
      </c>
      <c r="D591" s="8" t="s">
        <v>5266</v>
      </c>
    </row>
    <row r="592" spans="1:4" ht="15.75" customHeight="1" x14ac:dyDescent="0.3">
      <c r="A592" s="10" t="s">
        <v>628</v>
      </c>
      <c r="B592" s="8" t="s">
        <v>7893</v>
      </c>
      <c r="C592" s="8" t="s">
        <v>8065</v>
      </c>
      <c r="D592" s="8" t="s">
        <v>5267</v>
      </c>
    </row>
    <row r="593" spans="1:4" ht="15.75" customHeight="1" x14ac:dyDescent="0.3">
      <c r="A593" s="10" t="s">
        <v>629</v>
      </c>
      <c r="B593" s="8" t="s">
        <v>7892</v>
      </c>
      <c r="C593" s="8" t="s">
        <v>8224</v>
      </c>
      <c r="D593" s="8" t="s">
        <v>4774</v>
      </c>
    </row>
    <row r="594" spans="1:4" ht="15.75" customHeight="1" x14ac:dyDescent="0.3">
      <c r="A594" s="10" t="s">
        <v>630</v>
      </c>
      <c r="B594" s="8" t="s">
        <v>7892</v>
      </c>
      <c r="C594" s="8" t="s">
        <v>8225</v>
      </c>
      <c r="D594" s="8" t="s">
        <v>5268</v>
      </c>
    </row>
    <row r="595" spans="1:4" ht="15.75" customHeight="1" x14ac:dyDescent="0.3">
      <c r="A595" s="10" t="s">
        <v>631</v>
      </c>
      <c r="B595" s="8" t="s">
        <v>8181</v>
      </c>
      <c r="C595" s="8" t="s">
        <v>5139</v>
      </c>
      <c r="D595" s="8" t="s">
        <v>5269</v>
      </c>
    </row>
    <row r="596" spans="1:4" ht="15.75" customHeight="1" x14ac:dyDescent="0.3">
      <c r="A596" s="10" t="s">
        <v>632</v>
      </c>
      <c r="B596" s="8" t="s">
        <v>7892</v>
      </c>
      <c r="C596" s="8" t="s">
        <v>8226</v>
      </c>
      <c r="D596" s="8" t="s">
        <v>5270</v>
      </c>
    </row>
    <row r="597" spans="1:4" ht="15.75" customHeight="1" x14ac:dyDescent="0.3">
      <c r="A597" s="10" t="s">
        <v>633</v>
      </c>
      <c r="B597" s="8" t="s">
        <v>7893</v>
      </c>
      <c r="C597" s="8" t="s">
        <v>8227</v>
      </c>
      <c r="D597" s="8" t="s">
        <v>5271</v>
      </c>
    </row>
    <row r="598" spans="1:4" ht="15.75" customHeight="1" x14ac:dyDescent="0.3">
      <c r="A598" s="10" t="s">
        <v>634</v>
      </c>
      <c r="B598" s="8" t="s">
        <v>7893</v>
      </c>
      <c r="C598" s="8" t="s">
        <v>8228</v>
      </c>
      <c r="D598" s="8" t="s">
        <v>5272</v>
      </c>
    </row>
    <row r="599" spans="1:4" ht="15.75" customHeight="1" x14ac:dyDescent="0.3">
      <c r="A599" s="10" t="s">
        <v>635</v>
      </c>
      <c r="B599" s="8" t="s">
        <v>7892</v>
      </c>
      <c r="C599" s="8" t="s">
        <v>8069</v>
      </c>
      <c r="D599" s="8" t="s">
        <v>5273</v>
      </c>
    </row>
    <row r="600" spans="1:4" ht="15.75" customHeight="1" x14ac:dyDescent="0.3">
      <c r="A600" s="10" t="s">
        <v>636</v>
      </c>
      <c r="B600" s="8" t="s">
        <v>7892</v>
      </c>
      <c r="C600" s="8" t="s">
        <v>8229</v>
      </c>
      <c r="D600" s="8" t="s">
        <v>5274</v>
      </c>
    </row>
    <row r="601" spans="1:4" ht="15.75" customHeight="1" x14ac:dyDescent="0.3">
      <c r="A601" s="10" t="s">
        <v>637</v>
      </c>
      <c r="B601" s="8" t="s">
        <v>7893</v>
      </c>
      <c r="C601" s="8" t="s">
        <v>8230</v>
      </c>
      <c r="D601" s="8" t="s">
        <v>5275</v>
      </c>
    </row>
    <row r="602" spans="1:4" ht="15.75" customHeight="1" x14ac:dyDescent="0.3">
      <c r="A602" s="10" t="s">
        <v>638</v>
      </c>
      <c r="B602" s="8" t="s">
        <v>7892</v>
      </c>
      <c r="C602" s="8" t="s">
        <v>8147</v>
      </c>
      <c r="D602" s="8" t="s">
        <v>5276</v>
      </c>
    </row>
    <row r="603" spans="1:4" ht="15.75" customHeight="1" x14ac:dyDescent="0.3">
      <c r="A603" s="10" t="s">
        <v>639</v>
      </c>
      <c r="B603" s="8" t="s">
        <v>8181</v>
      </c>
      <c r="C603" s="8" t="s">
        <v>8029</v>
      </c>
      <c r="D603" s="8" t="s">
        <v>5277</v>
      </c>
    </row>
    <row r="604" spans="1:4" ht="15.75" customHeight="1" x14ac:dyDescent="0.3">
      <c r="A604" s="10" t="s">
        <v>640</v>
      </c>
      <c r="B604" s="8" t="s">
        <v>8181</v>
      </c>
      <c r="C604" s="8" t="s">
        <v>7942</v>
      </c>
      <c r="D604" s="8" t="s">
        <v>5278</v>
      </c>
    </row>
    <row r="605" spans="1:4" ht="15.75" customHeight="1" x14ac:dyDescent="0.3">
      <c r="A605" s="10" t="s">
        <v>641</v>
      </c>
      <c r="B605" s="8" t="s">
        <v>7893</v>
      </c>
      <c r="C605" s="8" t="s">
        <v>8218</v>
      </c>
      <c r="D605" s="8" t="s">
        <v>5279</v>
      </c>
    </row>
    <row r="606" spans="1:4" ht="15.75" customHeight="1" x14ac:dyDescent="0.3">
      <c r="A606" s="10" t="s">
        <v>642</v>
      </c>
      <c r="B606" s="8" t="s">
        <v>7893</v>
      </c>
      <c r="C606" s="8" t="s">
        <v>8018</v>
      </c>
      <c r="D606" s="8" t="s">
        <v>4822</v>
      </c>
    </row>
    <row r="607" spans="1:4" ht="15.75" customHeight="1" x14ac:dyDescent="0.3">
      <c r="A607" s="10" t="s">
        <v>643</v>
      </c>
      <c r="B607" s="8" t="s">
        <v>7893</v>
      </c>
      <c r="C607" s="8" t="s">
        <v>7944</v>
      </c>
      <c r="D607" s="8" t="s">
        <v>5280</v>
      </c>
    </row>
    <row r="608" spans="1:4" ht="15.75" customHeight="1" x14ac:dyDescent="0.3">
      <c r="A608" s="10" t="s">
        <v>644</v>
      </c>
      <c r="B608" s="8" t="s">
        <v>7893</v>
      </c>
      <c r="C608" s="8" t="s">
        <v>8231</v>
      </c>
      <c r="D608" s="8" t="s">
        <v>5281</v>
      </c>
    </row>
    <row r="609" spans="1:4" ht="15.75" customHeight="1" x14ac:dyDescent="0.3">
      <c r="A609" s="10" t="s">
        <v>645</v>
      </c>
      <c r="B609" s="8" t="s">
        <v>7893</v>
      </c>
      <c r="C609" s="8" t="s">
        <v>8037</v>
      </c>
      <c r="D609" s="8" t="s">
        <v>5282</v>
      </c>
    </row>
    <row r="610" spans="1:4" ht="15.75" customHeight="1" x14ac:dyDescent="0.3">
      <c r="A610" s="10" t="s">
        <v>646</v>
      </c>
      <c r="B610" s="8" t="s">
        <v>7893</v>
      </c>
      <c r="C610" s="8" t="s">
        <v>7968</v>
      </c>
      <c r="D610" s="8" t="s">
        <v>5283</v>
      </c>
    </row>
    <row r="611" spans="1:4" ht="15.75" customHeight="1" x14ac:dyDescent="0.3">
      <c r="A611" s="10" t="s">
        <v>647</v>
      </c>
      <c r="B611" s="8" t="s">
        <v>8181</v>
      </c>
      <c r="C611" s="8" t="s">
        <v>8232</v>
      </c>
      <c r="D611" s="8" t="s">
        <v>5284</v>
      </c>
    </row>
    <row r="612" spans="1:4" ht="15.75" customHeight="1" x14ac:dyDescent="0.3">
      <c r="A612" s="10" t="s">
        <v>648</v>
      </c>
      <c r="B612" s="8" t="s">
        <v>7893</v>
      </c>
      <c r="C612" s="8" t="s">
        <v>8233</v>
      </c>
      <c r="D612" s="8" t="s">
        <v>5285</v>
      </c>
    </row>
    <row r="613" spans="1:4" ht="15.75" customHeight="1" x14ac:dyDescent="0.3">
      <c r="A613" s="10" t="s">
        <v>649</v>
      </c>
      <c r="B613" s="8" t="s">
        <v>7892</v>
      </c>
      <c r="C613" s="8" t="s">
        <v>7942</v>
      </c>
      <c r="D613" s="8" t="s">
        <v>5286</v>
      </c>
    </row>
    <row r="614" spans="1:4" ht="15.75" customHeight="1" x14ac:dyDescent="0.3">
      <c r="A614" s="10" t="s">
        <v>650</v>
      </c>
      <c r="B614" s="8" t="s">
        <v>7892</v>
      </c>
      <c r="C614" s="8" t="s">
        <v>8234</v>
      </c>
      <c r="D614" s="8" t="s">
        <v>5287</v>
      </c>
    </row>
    <row r="615" spans="1:4" ht="15.75" customHeight="1" x14ac:dyDescent="0.3">
      <c r="A615" s="10" t="s">
        <v>651</v>
      </c>
      <c r="B615" s="8" t="s">
        <v>7893</v>
      </c>
      <c r="C615" s="8" t="s">
        <v>7943</v>
      </c>
      <c r="D615" s="8" t="s">
        <v>5288</v>
      </c>
    </row>
    <row r="616" spans="1:4" ht="15.75" customHeight="1" x14ac:dyDescent="0.3">
      <c r="A616" s="10" t="s">
        <v>652</v>
      </c>
      <c r="B616" s="8" t="s">
        <v>7892</v>
      </c>
      <c r="C616" s="8" t="s">
        <v>8235</v>
      </c>
      <c r="D616" s="8" t="s">
        <v>5289</v>
      </c>
    </row>
    <row r="617" spans="1:4" ht="15.75" customHeight="1" x14ac:dyDescent="0.3">
      <c r="A617" s="10" t="s">
        <v>653</v>
      </c>
      <c r="B617" s="8" t="s">
        <v>7892</v>
      </c>
      <c r="C617" s="8" t="s">
        <v>7938</v>
      </c>
      <c r="D617" s="8" t="s">
        <v>4777</v>
      </c>
    </row>
    <row r="618" spans="1:4" ht="15.75" customHeight="1" x14ac:dyDescent="0.3">
      <c r="A618" s="10" t="s">
        <v>654</v>
      </c>
      <c r="B618" s="8" t="s">
        <v>8181</v>
      </c>
      <c r="C618" s="8" t="s">
        <v>8025</v>
      </c>
      <c r="D618" s="8" t="s">
        <v>4982</v>
      </c>
    </row>
    <row r="619" spans="1:4" ht="15.75" customHeight="1" x14ac:dyDescent="0.3">
      <c r="A619" s="10" t="s">
        <v>655</v>
      </c>
      <c r="B619" s="8" t="s">
        <v>7892</v>
      </c>
      <c r="C619" s="8" t="s">
        <v>8024</v>
      </c>
      <c r="D619" s="8" t="s">
        <v>5290</v>
      </c>
    </row>
    <row r="620" spans="1:4" ht="15.75" customHeight="1" x14ac:dyDescent="0.3">
      <c r="A620" s="10" t="s">
        <v>656</v>
      </c>
      <c r="B620" s="8" t="s">
        <v>7892</v>
      </c>
      <c r="C620" s="8" t="s">
        <v>8056</v>
      </c>
      <c r="D620" s="8" t="s">
        <v>5291</v>
      </c>
    </row>
    <row r="621" spans="1:4" ht="15.75" customHeight="1" x14ac:dyDescent="0.3">
      <c r="A621" s="10" t="s">
        <v>657</v>
      </c>
      <c r="B621" s="8" t="s">
        <v>7892</v>
      </c>
      <c r="C621" s="8" t="s">
        <v>7963</v>
      </c>
      <c r="D621" s="8" t="s">
        <v>5292</v>
      </c>
    </row>
    <row r="622" spans="1:4" ht="15.75" customHeight="1" x14ac:dyDescent="0.3">
      <c r="A622" s="10" t="s">
        <v>658</v>
      </c>
      <c r="B622" s="8" t="s">
        <v>8181</v>
      </c>
      <c r="C622" s="8" t="s">
        <v>8236</v>
      </c>
      <c r="D622" s="8" t="s">
        <v>5293</v>
      </c>
    </row>
    <row r="623" spans="1:4" ht="15.75" customHeight="1" x14ac:dyDescent="0.3">
      <c r="A623" s="10" t="s">
        <v>659</v>
      </c>
      <c r="B623" s="8" t="s">
        <v>7893</v>
      </c>
      <c r="C623" s="8" t="s">
        <v>8237</v>
      </c>
      <c r="D623" s="8" t="s">
        <v>5294</v>
      </c>
    </row>
    <row r="624" spans="1:4" ht="15.75" customHeight="1" x14ac:dyDescent="0.3">
      <c r="A624" s="10" t="s">
        <v>660</v>
      </c>
      <c r="B624" s="8" t="s">
        <v>7892</v>
      </c>
      <c r="C624" s="8" t="s">
        <v>8179</v>
      </c>
      <c r="D624" s="8" t="s">
        <v>5295</v>
      </c>
    </row>
    <row r="625" spans="1:4" ht="15.75" customHeight="1" x14ac:dyDescent="0.3">
      <c r="A625" s="10" t="s">
        <v>661</v>
      </c>
      <c r="B625" s="8" t="s">
        <v>7893</v>
      </c>
      <c r="C625" s="8" t="s">
        <v>5218</v>
      </c>
      <c r="D625" s="8" t="s">
        <v>5296</v>
      </c>
    </row>
    <row r="626" spans="1:4" ht="15.75" customHeight="1" x14ac:dyDescent="0.3">
      <c r="A626" s="10" t="s">
        <v>662</v>
      </c>
      <c r="B626" s="8" t="s">
        <v>7893</v>
      </c>
      <c r="C626" s="8" t="s">
        <v>8238</v>
      </c>
      <c r="D626" s="8" t="s">
        <v>5297</v>
      </c>
    </row>
    <row r="627" spans="1:4" ht="15.75" customHeight="1" x14ac:dyDescent="0.3">
      <c r="A627" s="10" t="s">
        <v>663</v>
      </c>
      <c r="B627" s="8" t="s">
        <v>7893</v>
      </c>
      <c r="C627" s="8" t="s">
        <v>8033</v>
      </c>
      <c r="D627" s="8" t="s">
        <v>5298</v>
      </c>
    </row>
    <row r="628" spans="1:4" ht="15.75" customHeight="1" x14ac:dyDescent="0.3">
      <c r="A628" s="10" t="s">
        <v>664</v>
      </c>
      <c r="B628" s="8" t="s">
        <v>7893</v>
      </c>
      <c r="C628" s="8" t="s">
        <v>8239</v>
      </c>
      <c r="D628" s="8" t="s">
        <v>5299</v>
      </c>
    </row>
    <row r="629" spans="1:4" ht="15.75" customHeight="1" x14ac:dyDescent="0.3">
      <c r="A629" s="10" t="s">
        <v>665</v>
      </c>
      <c r="B629" s="8" t="s">
        <v>8181</v>
      </c>
      <c r="C629" s="8" t="s">
        <v>8240</v>
      </c>
      <c r="D629" s="8" t="s">
        <v>5300</v>
      </c>
    </row>
    <row r="630" spans="1:4" ht="15.75" customHeight="1" x14ac:dyDescent="0.3">
      <c r="A630" s="10" t="s">
        <v>666</v>
      </c>
      <c r="B630" s="8" t="s">
        <v>7893</v>
      </c>
      <c r="C630" s="8" t="s">
        <v>5277</v>
      </c>
      <c r="D630" s="8" t="s">
        <v>5301</v>
      </c>
    </row>
    <row r="631" spans="1:4" ht="15.75" customHeight="1" x14ac:dyDescent="0.3">
      <c r="A631" s="10" t="s">
        <v>667</v>
      </c>
      <c r="B631" s="8" t="s">
        <v>7892</v>
      </c>
      <c r="C631" s="8" t="s">
        <v>8146</v>
      </c>
      <c r="D631" s="8" t="s">
        <v>4972</v>
      </c>
    </row>
    <row r="632" spans="1:4" ht="15.75" customHeight="1" x14ac:dyDescent="0.3">
      <c r="A632" s="10" t="s">
        <v>668</v>
      </c>
      <c r="B632" s="8" t="s">
        <v>8181</v>
      </c>
      <c r="C632" s="8" t="s">
        <v>7926</v>
      </c>
      <c r="D632" s="8" t="s">
        <v>5302</v>
      </c>
    </row>
    <row r="633" spans="1:4" ht="15.75" customHeight="1" x14ac:dyDescent="0.3">
      <c r="A633" s="10" t="s">
        <v>669</v>
      </c>
      <c r="B633" s="8" t="s">
        <v>7893</v>
      </c>
      <c r="C633" s="8" t="s">
        <v>8045</v>
      </c>
      <c r="D633" s="8" t="s">
        <v>5303</v>
      </c>
    </row>
    <row r="634" spans="1:4" ht="15.75" customHeight="1" x14ac:dyDescent="0.3">
      <c r="A634" s="10" t="s">
        <v>670</v>
      </c>
      <c r="B634" s="8" t="s">
        <v>7893</v>
      </c>
      <c r="C634" s="8" t="s">
        <v>8033</v>
      </c>
      <c r="D634" s="8" t="s">
        <v>5304</v>
      </c>
    </row>
    <row r="635" spans="1:4" ht="15.75" customHeight="1" x14ac:dyDescent="0.3">
      <c r="A635" s="10" t="s">
        <v>671</v>
      </c>
      <c r="B635" s="8" t="s">
        <v>8181</v>
      </c>
      <c r="C635" s="8" t="s">
        <v>8241</v>
      </c>
      <c r="D635" s="8" t="s">
        <v>5305</v>
      </c>
    </row>
    <row r="636" spans="1:4" ht="15.75" customHeight="1" x14ac:dyDescent="0.3">
      <c r="A636" s="10" t="s">
        <v>672</v>
      </c>
      <c r="B636" s="8" t="s">
        <v>7893</v>
      </c>
      <c r="C636" s="8" t="s">
        <v>8127</v>
      </c>
      <c r="D636" s="8" t="s">
        <v>5027</v>
      </c>
    </row>
    <row r="637" spans="1:4" ht="15.75" customHeight="1" x14ac:dyDescent="0.3">
      <c r="A637" s="10" t="s">
        <v>673</v>
      </c>
      <c r="B637" s="8" t="s">
        <v>8181</v>
      </c>
      <c r="C637" s="8" t="s">
        <v>8242</v>
      </c>
      <c r="D637" s="8" t="s">
        <v>5306</v>
      </c>
    </row>
    <row r="638" spans="1:4" ht="15.75" customHeight="1" x14ac:dyDescent="0.3">
      <c r="A638" s="10" t="s">
        <v>674</v>
      </c>
      <c r="B638" s="8" t="s">
        <v>7892</v>
      </c>
      <c r="C638" s="8" t="s">
        <v>7918</v>
      </c>
      <c r="D638" s="8" t="s">
        <v>5307</v>
      </c>
    </row>
    <row r="639" spans="1:4" ht="15.75" customHeight="1" x14ac:dyDescent="0.3">
      <c r="A639" s="10" t="s">
        <v>675</v>
      </c>
      <c r="B639" s="8" t="s">
        <v>7893</v>
      </c>
      <c r="C639" s="8" t="s">
        <v>7982</v>
      </c>
      <c r="D639" s="8" t="s">
        <v>5308</v>
      </c>
    </row>
    <row r="640" spans="1:4" ht="15.75" customHeight="1" x14ac:dyDescent="0.3">
      <c r="A640" s="10" t="s">
        <v>676</v>
      </c>
      <c r="B640" s="8" t="s">
        <v>7892</v>
      </c>
      <c r="C640" s="8" t="s">
        <v>7949</v>
      </c>
      <c r="D640" s="8" t="s">
        <v>5309</v>
      </c>
    </row>
    <row r="641" spans="1:4" ht="15.75" customHeight="1" x14ac:dyDescent="0.3">
      <c r="A641" s="10" t="s">
        <v>677</v>
      </c>
      <c r="B641" s="8" t="s">
        <v>8181</v>
      </c>
      <c r="C641" s="8" t="s">
        <v>8243</v>
      </c>
      <c r="D641" s="8" t="s">
        <v>4711</v>
      </c>
    </row>
    <row r="642" spans="1:4" ht="15.75" customHeight="1" x14ac:dyDescent="0.3">
      <c r="A642" s="10" t="s">
        <v>678</v>
      </c>
      <c r="B642" s="8" t="s">
        <v>7893</v>
      </c>
      <c r="C642" s="8" t="s">
        <v>8244</v>
      </c>
      <c r="D642" s="8" t="s">
        <v>5310</v>
      </c>
    </row>
    <row r="643" spans="1:4" ht="15.75" customHeight="1" x14ac:dyDescent="0.3">
      <c r="A643" s="10" t="s">
        <v>679</v>
      </c>
      <c r="B643" s="8" t="s">
        <v>7892</v>
      </c>
      <c r="C643" s="8" t="s">
        <v>5139</v>
      </c>
      <c r="D643" s="8" t="s">
        <v>4771</v>
      </c>
    </row>
    <row r="644" spans="1:4" ht="15.75" customHeight="1" x14ac:dyDescent="0.3">
      <c r="A644" s="10" t="s">
        <v>680</v>
      </c>
      <c r="B644" s="8" t="s">
        <v>7893</v>
      </c>
      <c r="C644" s="8" t="s">
        <v>5277</v>
      </c>
      <c r="D644" s="8" t="s">
        <v>5311</v>
      </c>
    </row>
    <row r="645" spans="1:4" ht="15.75" customHeight="1" x14ac:dyDescent="0.3">
      <c r="A645" s="10" t="s">
        <v>681</v>
      </c>
      <c r="B645" s="8" t="s">
        <v>7893</v>
      </c>
      <c r="C645" s="8" t="s">
        <v>8245</v>
      </c>
      <c r="D645" s="8" t="s">
        <v>5312</v>
      </c>
    </row>
    <row r="646" spans="1:4" ht="15.75" customHeight="1" x14ac:dyDescent="0.3">
      <c r="A646" s="10" t="s">
        <v>682</v>
      </c>
      <c r="B646" s="8" t="s">
        <v>7892</v>
      </c>
      <c r="C646" s="8" t="s">
        <v>7983</v>
      </c>
      <c r="D646" s="8" t="s">
        <v>5313</v>
      </c>
    </row>
    <row r="647" spans="1:4" ht="15.75" customHeight="1" x14ac:dyDescent="0.3">
      <c r="A647" s="10" t="s">
        <v>683</v>
      </c>
      <c r="B647" s="8" t="s">
        <v>7892</v>
      </c>
      <c r="C647" s="8" t="s">
        <v>7963</v>
      </c>
      <c r="D647" s="8" t="s">
        <v>5314</v>
      </c>
    </row>
    <row r="648" spans="1:4" ht="15.75" customHeight="1" x14ac:dyDescent="0.3">
      <c r="A648" s="10" t="s">
        <v>684</v>
      </c>
      <c r="B648" s="8" t="s">
        <v>7892</v>
      </c>
      <c r="C648" s="8" t="s">
        <v>8246</v>
      </c>
      <c r="D648" s="8" t="s">
        <v>5315</v>
      </c>
    </row>
    <row r="649" spans="1:4" ht="15.75" customHeight="1" x14ac:dyDescent="0.3">
      <c r="A649" s="10" t="s">
        <v>685</v>
      </c>
      <c r="B649" s="8" t="s">
        <v>7893</v>
      </c>
      <c r="C649" s="8" t="s">
        <v>7954</v>
      </c>
      <c r="D649" s="8" t="s">
        <v>5316</v>
      </c>
    </row>
    <row r="650" spans="1:4" ht="15.75" customHeight="1" x14ac:dyDescent="0.3">
      <c r="A650" s="10" t="s">
        <v>686</v>
      </c>
      <c r="B650" s="8" t="s">
        <v>7893</v>
      </c>
      <c r="C650" s="8" t="s">
        <v>8138</v>
      </c>
      <c r="D650" s="8" t="s">
        <v>5317</v>
      </c>
    </row>
    <row r="651" spans="1:4" ht="15.75" customHeight="1" x14ac:dyDescent="0.3">
      <c r="A651" s="10" t="s">
        <v>687</v>
      </c>
      <c r="B651" s="8" t="s">
        <v>7892</v>
      </c>
      <c r="C651" s="8" t="s">
        <v>8247</v>
      </c>
      <c r="D651" s="8" t="s">
        <v>5318</v>
      </c>
    </row>
    <row r="652" spans="1:4" ht="15.75" customHeight="1" x14ac:dyDescent="0.3">
      <c r="A652" s="10" t="s">
        <v>688</v>
      </c>
      <c r="B652" s="8" t="s">
        <v>7893</v>
      </c>
      <c r="C652" s="8" t="s">
        <v>7902</v>
      </c>
      <c r="D652" s="8" t="s">
        <v>5319</v>
      </c>
    </row>
    <row r="653" spans="1:4" ht="15.75" customHeight="1" x14ac:dyDescent="0.3">
      <c r="A653" s="10" t="s">
        <v>689</v>
      </c>
      <c r="B653" s="8" t="s">
        <v>7892</v>
      </c>
      <c r="C653" s="8" t="s">
        <v>8154</v>
      </c>
      <c r="D653" s="8" t="s">
        <v>5320</v>
      </c>
    </row>
    <row r="654" spans="1:4" ht="15.75" customHeight="1" x14ac:dyDescent="0.3">
      <c r="A654" s="10" t="s">
        <v>690</v>
      </c>
      <c r="B654" s="8" t="s">
        <v>7893</v>
      </c>
      <c r="C654" s="8" t="s">
        <v>8248</v>
      </c>
      <c r="D654" s="8" t="s">
        <v>5321</v>
      </c>
    </row>
    <row r="655" spans="1:4" ht="15.75" customHeight="1" x14ac:dyDescent="0.3">
      <c r="A655" s="10" t="s">
        <v>691</v>
      </c>
      <c r="B655" s="8" t="s">
        <v>7893</v>
      </c>
      <c r="C655" s="8" t="s">
        <v>5548</v>
      </c>
      <c r="D655" s="8" t="s">
        <v>5322</v>
      </c>
    </row>
    <row r="656" spans="1:4" ht="15.75" customHeight="1" x14ac:dyDescent="0.3">
      <c r="A656" s="10" t="s">
        <v>692</v>
      </c>
      <c r="B656" s="8" t="s">
        <v>7893</v>
      </c>
      <c r="C656" s="8" t="s">
        <v>8249</v>
      </c>
      <c r="D656" s="8" t="s">
        <v>5323</v>
      </c>
    </row>
    <row r="657" spans="1:4" ht="15.75" customHeight="1" x14ac:dyDescent="0.3">
      <c r="A657" s="10" t="s">
        <v>693</v>
      </c>
      <c r="B657" s="8" t="s">
        <v>7893</v>
      </c>
      <c r="C657" s="8" t="s">
        <v>7894</v>
      </c>
      <c r="D657" s="8" t="s">
        <v>5324</v>
      </c>
    </row>
    <row r="658" spans="1:4" ht="15.75" customHeight="1" x14ac:dyDescent="0.3">
      <c r="A658" s="10" t="s">
        <v>694</v>
      </c>
      <c r="B658" s="8" t="s">
        <v>7892</v>
      </c>
      <c r="C658" s="8" t="s">
        <v>8250</v>
      </c>
      <c r="D658" s="8" t="s">
        <v>5325</v>
      </c>
    </row>
    <row r="659" spans="1:4" ht="15.75" customHeight="1" x14ac:dyDescent="0.3">
      <c r="A659" s="10" t="s">
        <v>695</v>
      </c>
      <c r="B659" s="8" t="s">
        <v>7892</v>
      </c>
      <c r="C659" s="8" t="s">
        <v>8172</v>
      </c>
      <c r="D659" s="8" t="s">
        <v>5326</v>
      </c>
    </row>
    <row r="660" spans="1:4" ht="15.75" customHeight="1" x14ac:dyDescent="0.3">
      <c r="A660" s="10" t="s">
        <v>696</v>
      </c>
      <c r="B660" s="8" t="s">
        <v>7892</v>
      </c>
      <c r="C660" s="8" t="s">
        <v>7794</v>
      </c>
      <c r="D660" s="8" t="s">
        <v>5327</v>
      </c>
    </row>
    <row r="661" spans="1:4" ht="15.75" customHeight="1" x14ac:dyDescent="0.3">
      <c r="A661" s="10" t="s">
        <v>697</v>
      </c>
      <c r="B661" s="8" t="s">
        <v>7892</v>
      </c>
      <c r="C661" s="8" t="s">
        <v>8251</v>
      </c>
      <c r="D661" s="8" t="s">
        <v>5328</v>
      </c>
    </row>
    <row r="662" spans="1:4" ht="15.75" customHeight="1" x14ac:dyDescent="0.3">
      <c r="A662" s="10" t="s">
        <v>698</v>
      </c>
      <c r="B662" s="8" t="s">
        <v>7893</v>
      </c>
      <c r="C662" s="8" t="s">
        <v>8252</v>
      </c>
      <c r="D662" s="8" t="s">
        <v>5329</v>
      </c>
    </row>
    <row r="663" spans="1:4" ht="15.75" customHeight="1" x14ac:dyDescent="0.3">
      <c r="A663" s="10" t="s">
        <v>699</v>
      </c>
      <c r="B663" s="8" t="s">
        <v>7893</v>
      </c>
      <c r="C663" s="8" t="s">
        <v>7946</v>
      </c>
      <c r="D663" s="8" t="s">
        <v>5330</v>
      </c>
    </row>
    <row r="664" spans="1:4" ht="15.75" customHeight="1" x14ac:dyDescent="0.3">
      <c r="A664" s="10" t="s">
        <v>700</v>
      </c>
      <c r="B664" s="8" t="s">
        <v>7893</v>
      </c>
      <c r="C664" s="8" t="s">
        <v>8253</v>
      </c>
      <c r="D664" s="8" t="s">
        <v>5331</v>
      </c>
    </row>
    <row r="665" spans="1:4" ht="15.75" customHeight="1" x14ac:dyDescent="0.3">
      <c r="A665" s="10" t="s">
        <v>701</v>
      </c>
      <c r="B665" s="8" t="s">
        <v>7892</v>
      </c>
      <c r="C665" s="8" t="s">
        <v>8160</v>
      </c>
      <c r="D665" s="8" t="s">
        <v>5332</v>
      </c>
    </row>
    <row r="666" spans="1:4" ht="15.75" customHeight="1" x14ac:dyDescent="0.3">
      <c r="A666" s="10" t="s">
        <v>702</v>
      </c>
      <c r="B666" s="8" t="s">
        <v>7892</v>
      </c>
      <c r="C666" s="8" t="s">
        <v>8254</v>
      </c>
      <c r="D666" s="8" t="s">
        <v>5333</v>
      </c>
    </row>
    <row r="667" spans="1:4" ht="15.75" customHeight="1" x14ac:dyDescent="0.3">
      <c r="A667" s="10" t="s">
        <v>703</v>
      </c>
      <c r="B667" s="8" t="s">
        <v>7893</v>
      </c>
      <c r="C667" s="8" t="s">
        <v>8033</v>
      </c>
      <c r="D667" s="8" t="s">
        <v>5334</v>
      </c>
    </row>
    <row r="668" spans="1:4" ht="15.75" customHeight="1" x14ac:dyDescent="0.3">
      <c r="A668" s="10" t="s">
        <v>704</v>
      </c>
      <c r="B668" s="8" t="s">
        <v>8181</v>
      </c>
      <c r="C668" s="8" t="s">
        <v>8069</v>
      </c>
      <c r="D668" s="8" t="s">
        <v>5335</v>
      </c>
    </row>
    <row r="669" spans="1:4" ht="15.75" customHeight="1" x14ac:dyDescent="0.3">
      <c r="A669" s="10" t="s">
        <v>705</v>
      </c>
      <c r="B669" s="8" t="s">
        <v>8181</v>
      </c>
      <c r="C669" s="8" t="s">
        <v>8255</v>
      </c>
      <c r="D669" s="8" t="s">
        <v>5336</v>
      </c>
    </row>
    <row r="670" spans="1:4" ht="15.75" customHeight="1" x14ac:dyDescent="0.3">
      <c r="A670" s="10" t="s">
        <v>706</v>
      </c>
      <c r="B670" s="8" t="s">
        <v>7893</v>
      </c>
      <c r="C670" s="8" t="s">
        <v>5173</v>
      </c>
      <c r="D670" s="8" t="s">
        <v>5337</v>
      </c>
    </row>
    <row r="671" spans="1:4" ht="15.75" customHeight="1" x14ac:dyDescent="0.3">
      <c r="A671" s="10" t="s">
        <v>707</v>
      </c>
      <c r="B671" s="8" t="s">
        <v>8181</v>
      </c>
      <c r="C671" s="8" t="s">
        <v>7907</v>
      </c>
      <c r="D671" s="8" t="s">
        <v>5059</v>
      </c>
    </row>
    <row r="672" spans="1:4" ht="15.75" customHeight="1" x14ac:dyDescent="0.3">
      <c r="A672" s="10" t="s">
        <v>708</v>
      </c>
      <c r="B672" s="8" t="s">
        <v>7893</v>
      </c>
      <c r="C672" s="8" t="s">
        <v>7943</v>
      </c>
      <c r="D672" s="8" t="s">
        <v>5338</v>
      </c>
    </row>
    <row r="673" spans="1:4" ht="15.75" customHeight="1" x14ac:dyDescent="0.3">
      <c r="A673" s="10" t="s">
        <v>709</v>
      </c>
      <c r="B673" s="8" t="s">
        <v>7892</v>
      </c>
      <c r="C673" s="8" t="s">
        <v>8256</v>
      </c>
      <c r="D673" s="8" t="s">
        <v>5339</v>
      </c>
    </row>
    <row r="674" spans="1:4" ht="15.75" customHeight="1" x14ac:dyDescent="0.3">
      <c r="A674" s="10" t="s">
        <v>710</v>
      </c>
      <c r="B674" s="8" t="s">
        <v>7892</v>
      </c>
      <c r="C674" s="8" t="s">
        <v>8257</v>
      </c>
      <c r="D674" s="8" t="s">
        <v>5340</v>
      </c>
    </row>
    <row r="675" spans="1:4" ht="15.75" customHeight="1" x14ac:dyDescent="0.3">
      <c r="A675" s="10" t="s">
        <v>711</v>
      </c>
      <c r="B675" s="8" t="s">
        <v>7892</v>
      </c>
      <c r="C675" s="8" t="s">
        <v>8258</v>
      </c>
      <c r="D675" s="8" t="s">
        <v>5341</v>
      </c>
    </row>
    <row r="676" spans="1:4" ht="15.75" customHeight="1" x14ac:dyDescent="0.3">
      <c r="A676" s="10" t="s">
        <v>712</v>
      </c>
      <c r="B676" s="8" t="s">
        <v>7892</v>
      </c>
      <c r="C676" s="8" t="s">
        <v>7981</v>
      </c>
      <c r="D676" s="8" t="s">
        <v>5342</v>
      </c>
    </row>
    <row r="677" spans="1:4" ht="15.75" customHeight="1" x14ac:dyDescent="0.3">
      <c r="A677" s="10" t="s">
        <v>713</v>
      </c>
      <c r="B677" s="8" t="s">
        <v>7892</v>
      </c>
      <c r="C677" s="8" t="s">
        <v>8259</v>
      </c>
      <c r="D677" s="8" t="s">
        <v>5343</v>
      </c>
    </row>
    <row r="678" spans="1:4" ht="15.75" customHeight="1" x14ac:dyDescent="0.3">
      <c r="A678" s="10" t="s">
        <v>714</v>
      </c>
      <c r="B678" s="8" t="s">
        <v>8181</v>
      </c>
      <c r="C678" s="8" t="s">
        <v>8260</v>
      </c>
      <c r="D678" s="8" t="s">
        <v>5344</v>
      </c>
    </row>
    <row r="679" spans="1:4" ht="15.75" customHeight="1" x14ac:dyDescent="0.3">
      <c r="A679" s="10" t="s">
        <v>715</v>
      </c>
      <c r="B679" s="8" t="s">
        <v>7892</v>
      </c>
      <c r="C679" s="8" t="s">
        <v>8179</v>
      </c>
      <c r="D679" s="8" t="s">
        <v>5345</v>
      </c>
    </row>
    <row r="680" spans="1:4" ht="15.75" customHeight="1" x14ac:dyDescent="0.3">
      <c r="A680" s="10" t="s">
        <v>716</v>
      </c>
      <c r="B680" s="8" t="s">
        <v>7893</v>
      </c>
      <c r="C680" s="8" t="s">
        <v>8239</v>
      </c>
      <c r="D680" s="8" t="s">
        <v>5346</v>
      </c>
    </row>
    <row r="681" spans="1:4" ht="15.75" customHeight="1" x14ac:dyDescent="0.3">
      <c r="A681" s="10" t="s">
        <v>717</v>
      </c>
      <c r="B681" s="8" t="s">
        <v>7893</v>
      </c>
      <c r="C681" s="8" t="s">
        <v>8058</v>
      </c>
      <c r="D681" s="8" t="s">
        <v>5347</v>
      </c>
    </row>
    <row r="682" spans="1:4" ht="15.75" customHeight="1" x14ac:dyDescent="0.3">
      <c r="A682" s="10" t="s">
        <v>718</v>
      </c>
      <c r="B682" s="8" t="s">
        <v>7892</v>
      </c>
      <c r="C682" s="8" t="s">
        <v>8261</v>
      </c>
      <c r="D682" s="8" t="s">
        <v>5348</v>
      </c>
    </row>
    <row r="683" spans="1:4" ht="15.75" customHeight="1" x14ac:dyDescent="0.3">
      <c r="A683" s="10" t="s">
        <v>719</v>
      </c>
      <c r="B683" s="8" t="s">
        <v>8181</v>
      </c>
      <c r="C683" s="8" t="s">
        <v>8149</v>
      </c>
      <c r="D683" s="8" t="s">
        <v>5349</v>
      </c>
    </row>
    <row r="684" spans="1:4" ht="15.75" customHeight="1" x14ac:dyDescent="0.3">
      <c r="A684" s="10" t="s">
        <v>720</v>
      </c>
      <c r="B684" s="8" t="s">
        <v>7892</v>
      </c>
      <c r="C684" s="8" t="s">
        <v>7963</v>
      </c>
      <c r="D684" s="8" t="s">
        <v>5350</v>
      </c>
    </row>
    <row r="685" spans="1:4" ht="15.75" customHeight="1" x14ac:dyDescent="0.3">
      <c r="A685" s="10" t="s">
        <v>721</v>
      </c>
      <c r="B685" s="8" t="s">
        <v>7892</v>
      </c>
      <c r="C685" s="8" t="s">
        <v>8104</v>
      </c>
      <c r="D685" s="8" t="s">
        <v>5351</v>
      </c>
    </row>
    <row r="686" spans="1:4" ht="15.75" customHeight="1" x14ac:dyDescent="0.3">
      <c r="A686" s="10" t="s">
        <v>722</v>
      </c>
      <c r="B686" s="8" t="s">
        <v>7893</v>
      </c>
      <c r="C686" s="8" t="s">
        <v>8262</v>
      </c>
      <c r="D686" s="8" t="s">
        <v>5352</v>
      </c>
    </row>
    <row r="687" spans="1:4" ht="15.75" customHeight="1" x14ac:dyDescent="0.3">
      <c r="A687" s="10" t="s">
        <v>723</v>
      </c>
      <c r="B687" s="8" t="s">
        <v>7893</v>
      </c>
      <c r="C687" s="8" t="s">
        <v>7898</v>
      </c>
      <c r="D687" s="8" t="s">
        <v>5353</v>
      </c>
    </row>
    <row r="688" spans="1:4" ht="15.75" customHeight="1" x14ac:dyDescent="0.3">
      <c r="A688" s="10" t="s">
        <v>724</v>
      </c>
      <c r="B688" s="8" t="s">
        <v>7892</v>
      </c>
      <c r="C688" s="8" t="s">
        <v>8263</v>
      </c>
      <c r="D688" s="8" t="s">
        <v>5354</v>
      </c>
    </row>
    <row r="689" spans="1:4" ht="15.75" customHeight="1" x14ac:dyDescent="0.3">
      <c r="A689" s="10" t="s">
        <v>725</v>
      </c>
      <c r="B689" s="8" t="s">
        <v>7892</v>
      </c>
      <c r="C689" s="8" t="s">
        <v>8103</v>
      </c>
      <c r="D689" s="8" t="s">
        <v>5262</v>
      </c>
    </row>
    <row r="690" spans="1:4" ht="15.75" customHeight="1" x14ac:dyDescent="0.3">
      <c r="A690" s="10" t="s">
        <v>726</v>
      </c>
      <c r="B690" s="8" t="s">
        <v>7892</v>
      </c>
      <c r="C690" s="8" t="s">
        <v>8050</v>
      </c>
      <c r="D690" s="8" t="s">
        <v>5356</v>
      </c>
    </row>
    <row r="691" spans="1:4" ht="15.75" customHeight="1" x14ac:dyDescent="0.3">
      <c r="A691" s="10" t="s">
        <v>727</v>
      </c>
      <c r="B691" s="8" t="s">
        <v>7892</v>
      </c>
      <c r="C691" s="8" t="s">
        <v>8264</v>
      </c>
      <c r="D691" s="8" t="s">
        <v>5357</v>
      </c>
    </row>
    <row r="692" spans="1:4" ht="15.75" customHeight="1" x14ac:dyDescent="0.3">
      <c r="A692" s="10" t="s">
        <v>728</v>
      </c>
      <c r="B692" s="8" t="s">
        <v>7892</v>
      </c>
      <c r="C692" s="8" t="s">
        <v>8265</v>
      </c>
      <c r="D692" s="8" t="s">
        <v>5358</v>
      </c>
    </row>
    <row r="693" spans="1:4" ht="15.75" customHeight="1" x14ac:dyDescent="0.3">
      <c r="A693" s="10" t="s">
        <v>729</v>
      </c>
      <c r="B693" s="8" t="s">
        <v>7893</v>
      </c>
      <c r="C693" s="8" t="s">
        <v>8266</v>
      </c>
      <c r="D693" s="8" t="s">
        <v>8774</v>
      </c>
    </row>
    <row r="694" spans="1:4" ht="15.75" customHeight="1" x14ac:dyDescent="0.3">
      <c r="A694" s="10" t="s">
        <v>730</v>
      </c>
      <c r="B694" s="8" t="s">
        <v>8181</v>
      </c>
      <c r="C694" s="8" t="s">
        <v>7957</v>
      </c>
      <c r="D694" s="8" t="s">
        <v>5360</v>
      </c>
    </row>
    <row r="695" spans="1:4" ht="15.75" customHeight="1" x14ac:dyDescent="0.3">
      <c r="A695" s="10" t="s">
        <v>731</v>
      </c>
      <c r="B695" s="8" t="s">
        <v>7892</v>
      </c>
      <c r="C695" s="8" t="s">
        <v>8267</v>
      </c>
      <c r="D695" s="8" t="s">
        <v>5361</v>
      </c>
    </row>
    <row r="696" spans="1:4" ht="15.75" customHeight="1" x14ac:dyDescent="0.3">
      <c r="A696" s="10" t="s">
        <v>732</v>
      </c>
      <c r="B696" s="8" t="s">
        <v>7893</v>
      </c>
      <c r="C696" s="8" t="s">
        <v>6356</v>
      </c>
      <c r="D696" s="8" t="s">
        <v>5362</v>
      </c>
    </row>
    <row r="697" spans="1:4" ht="15.75" customHeight="1" x14ac:dyDescent="0.3">
      <c r="A697" s="10" t="s">
        <v>733</v>
      </c>
      <c r="B697" s="8" t="s">
        <v>7893</v>
      </c>
      <c r="C697" s="8" t="s">
        <v>6233</v>
      </c>
      <c r="D697" s="8" t="s">
        <v>5363</v>
      </c>
    </row>
    <row r="698" spans="1:4" ht="15.75" customHeight="1" x14ac:dyDescent="0.3">
      <c r="A698" s="10" t="s">
        <v>734</v>
      </c>
      <c r="B698" s="8" t="s">
        <v>7893</v>
      </c>
      <c r="C698" s="8" t="s">
        <v>8008</v>
      </c>
      <c r="D698" s="8" t="s">
        <v>5364</v>
      </c>
    </row>
    <row r="699" spans="1:4" ht="15.75" customHeight="1" x14ac:dyDescent="0.3">
      <c r="A699" s="10" t="s">
        <v>735</v>
      </c>
      <c r="B699" s="8" t="s">
        <v>7892</v>
      </c>
      <c r="C699" s="8" t="s">
        <v>7953</v>
      </c>
      <c r="D699" s="8" t="s">
        <v>5365</v>
      </c>
    </row>
    <row r="700" spans="1:4" ht="15.75" customHeight="1" x14ac:dyDescent="0.3">
      <c r="A700" s="10" t="s">
        <v>736</v>
      </c>
      <c r="B700" s="8" t="s">
        <v>7892</v>
      </c>
      <c r="C700" s="8" t="s">
        <v>8217</v>
      </c>
      <c r="D700" s="8" t="s">
        <v>5366</v>
      </c>
    </row>
    <row r="701" spans="1:4" ht="15.75" customHeight="1" x14ac:dyDescent="0.3">
      <c r="A701" s="10" t="s">
        <v>737</v>
      </c>
      <c r="B701" s="8" t="s">
        <v>7893</v>
      </c>
      <c r="C701" s="8" t="s">
        <v>8268</v>
      </c>
      <c r="D701" s="8" t="s">
        <v>5367</v>
      </c>
    </row>
    <row r="702" spans="1:4" ht="15.75" customHeight="1" x14ac:dyDescent="0.3">
      <c r="A702" s="10" t="s">
        <v>738</v>
      </c>
      <c r="B702" s="8" t="s">
        <v>8181</v>
      </c>
      <c r="C702" s="8" t="s">
        <v>8269</v>
      </c>
      <c r="D702" s="8" t="s">
        <v>5368</v>
      </c>
    </row>
    <row r="703" spans="1:4" ht="15.75" customHeight="1" x14ac:dyDescent="0.3">
      <c r="A703" s="10" t="s">
        <v>739</v>
      </c>
      <c r="B703" s="8" t="s">
        <v>7893</v>
      </c>
      <c r="C703" s="8" t="s">
        <v>8270</v>
      </c>
      <c r="D703" s="8" t="s">
        <v>5369</v>
      </c>
    </row>
    <row r="704" spans="1:4" ht="15.75" customHeight="1" x14ac:dyDescent="0.3">
      <c r="A704" s="10" t="s">
        <v>740</v>
      </c>
      <c r="B704" s="8" t="s">
        <v>7893</v>
      </c>
      <c r="C704" s="8" t="s">
        <v>8051</v>
      </c>
      <c r="D704" s="8" t="s">
        <v>5370</v>
      </c>
    </row>
    <row r="705" spans="1:4" ht="15.75" customHeight="1" x14ac:dyDescent="0.3">
      <c r="A705" s="10" t="s">
        <v>741</v>
      </c>
      <c r="B705" s="8" t="s">
        <v>7892</v>
      </c>
      <c r="C705" s="8" t="s">
        <v>7790</v>
      </c>
      <c r="D705" s="8" t="s">
        <v>5371</v>
      </c>
    </row>
    <row r="706" spans="1:4" ht="15.75" customHeight="1" x14ac:dyDescent="0.3">
      <c r="A706" s="10" t="s">
        <v>742</v>
      </c>
      <c r="B706" s="8" t="s">
        <v>7892</v>
      </c>
      <c r="C706" s="8" t="s">
        <v>8271</v>
      </c>
      <c r="D706" s="8" t="s">
        <v>5372</v>
      </c>
    </row>
    <row r="707" spans="1:4" ht="15.75" customHeight="1" x14ac:dyDescent="0.3">
      <c r="A707" s="10" t="s">
        <v>743</v>
      </c>
      <c r="B707" s="8" t="s">
        <v>7893</v>
      </c>
      <c r="C707" s="8" t="s">
        <v>8272</v>
      </c>
      <c r="D707" s="8" t="s">
        <v>5373</v>
      </c>
    </row>
    <row r="708" spans="1:4" ht="15.75" customHeight="1" x14ac:dyDescent="0.3">
      <c r="A708" s="10" t="s">
        <v>744</v>
      </c>
      <c r="B708" s="8" t="s">
        <v>7892</v>
      </c>
      <c r="C708" s="8" t="s">
        <v>7970</v>
      </c>
      <c r="D708" s="8" t="s">
        <v>5374</v>
      </c>
    </row>
    <row r="709" spans="1:4" ht="15.75" customHeight="1" x14ac:dyDescent="0.3">
      <c r="A709" s="10" t="s">
        <v>745</v>
      </c>
      <c r="B709" s="8" t="s">
        <v>8181</v>
      </c>
      <c r="C709" s="8" t="s">
        <v>7940</v>
      </c>
      <c r="D709" s="8" t="s">
        <v>5164</v>
      </c>
    </row>
    <row r="710" spans="1:4" ht="15.75" customHeight="1" x14ac:dyDescent="0.3">
      <c r="A710" s="10" t="s">
        <v>746</v>
      </c>
      <c r="B710" s="8" t="s">
        <v>8181</v>
      </c>
      <c r="C710" s="8" t="s">
        <v>8273</v>
      </c>
      <c r="D710" s="8" t="s">
        <v>5375</v>
      </c>
    </row>
    <row r="711" spans="1:4" ht="15.75" customHeight="1" x14ac:dyDescent="0.3">
      <c r="A711" s="10" t="s">
        <v>747</v>
      </c>
      <c r="B711" s="8" t="s">
        <v>7892</v>
      </c>
      <c r="C711" s="8" t="s">
        <v>8274</v>
      </c>
      <c r="D711" s="8" t="s">
        <v>5376</v>
      </c>
    </row>
    <row r="712" spans="1:4" ht="15.75" customHeight="1" x14ac:dyDescent="0.3">
      <c r="A712" s="10" t="s">
        <v>748</v>
      </c>
      <c r="B712" s="8" t="s">
        <v>7892</v>
      </c>
      <c r="C712" s="8" t="s">
        <v>8275</v>
      </c>
      <c r="D712" s="8" t="s">
        <v>5377</v>
      </c>
    </row>
    <row r="713" spans="1:4" ht="15.75" customHeight="1" x14ac:dyDescent="0.3">
      <c r="A713" s="10" t="s">
        <v>749</v>
      </c>
      <c r="B713" s="8" t="s">
        <v>7892</v>
      </c>
      <c r="C713" s="8" t="s">
        <v>8183</v>
      </c>
      <c r="D713" s="8" t="s">
        <v>5378</v>
      </c>
    </row>
    <row r="714" spans="1:4" ht="15.75" customHeight="1" x14ac:dyDescent="0.3">
      <c r="A714" s="10" t="s">
        <v>750</v>
      </c>
      <c r="B714" s="8" t="s">
        <v>7893</v>
      </c>
      <c r="C714" s="8" t="s">
        <v>8276</v>
      </c>
      <c r="D714" s="8" t="s">
        <v>5379</v>
      </c>
    </row>
    <row r="715" spans="1:4" ht="15.75" customHeight="1" x14ac:dyDescent="0.3">
      <c r="A715" s="10" t="s">
        <v>751</v>
      </c>
      <c r="B715" s="8" t="s">
        <v>8181</v>
      </c>
      <c r="C715" s="8" t="s">
        <v>5000</v>
      </c>
      <c r="D715" s="8" t="s">
        <v>5380</v>
      </c>
    </row>
    <row r="716" spans="1:4" ht="15.75" customHeight="1" x14ac:dyDescent="0.3">
      <c r="A716" s="10" t="s">
        <v>752</v>
      </c>
      <c r="B716" s="8" t="s">
        <v>8181</v>
      </c>
      <c r="C716" s="8" t="s">
        <v>8277</v>
      </c>
      <c r="D716" s="8" t="s">
        <v>4771</v>
      </c>
    </row>
    <row r="717" spans="1:4" ht="15.75" customHeight="1" x14ac:dyDescent="0.3">
      <c r="A717" s="10" t="s">
        <v>753</v>
      </c>
      <c r="B717" s="8" t="s">
        <v>7892</v>
      </c>
      <c r="C717" s="8" t="s">
        <v>8024</v>
      </c>
      <c r="D717" s="8" t="s">
        <v>5381</v>
      </c>
    </row>
    <row r="718" spans="1:4" ht="15.75" customHeight="1" x14ac:dyDescent="0.3">
      <c r="A718" s="10" t="s">
        <v>754</v>
      </c>
      <c r="B718" s="8" t="s">
        <v>7892</v>
      </c>
      <c r="C718" s="8" t="s">
        <v>7762</v>
      </c>
      <c r="D718" s="8" t="s">
        <v>5382</v>
      </c>
    </row>
    <row r="719" spans="1:4" ht="15.75" customHeight="1" x14ac:dyDescent="0.3">
      <c r="A719" s="10" t="s">
        <v>755</v>
      </c>
      <c r="B719" s="8" t="s">
        <v>7893</v>
      </c>
      <c r="C719" s="8" t="s">
        <v>6295</v>
      </c>
      <c r="D719" s="8" t="s">
        <v>5383</v>
      </c>
    </row>
    <row r="720" spans="1:4" ht="15.75" customHeight="1" x14ac:dyDescent="0.3">
      <c r="A720" s="10" t="s">
        <v>756</v>
      </c>
      <c r="B720" s="8" t="s">
        <v>7893</v>
      </c>
      <c r="C720" s="8" t="s">
        <v>8278</v>
      </c>
      <c r="D720" s="8" t="s">
        <v>5384</v>
      </c>
    </row>
    <row r="721" spans="1:4" ht="15.75" customHeight="1" x14ac:dyDescent="0.3">
      <c r="A721" s="10" t="s">
        <v>757</v>
      </c>
      <c r="B721" s="8" t="s">
        <v>7893</v>
      </c>
      <c r="C721" s="8" t="s">
        <v>8279</v>
      </c>
      <c r="D721" s="8" t="s">
        <v>5385</v>
      </c>
    </row>
    <row r="722" spans="1:4" ht="15.75" customHeight="1" x14ac:dyDescent="0.3">
      <c r="A722" s="10" t="s">
        <v>758</v>
      </c>
      <c r="B722" s="8" t="s">
        <v>7892</v>
      </c>
      <c r="C722" s="8" t="s">
        <v>7919</v>
      </c>
      <c r="D722" s="8" t="s">
        <v>5386</v>
      </c>
    </row>
    <row r="723" spans="1:4" ht="15.75" customHeight="1" x14ac:dyDescent="0.3">
      <c r="A723" s="10" t="s">
        <v>759</v>
      </c>
      <c r="B723" s="8" t="s">
        <v>7892</v>
      </c>
      <c r="C723" s="8" t="s">
        <v>7931</v>
      </c>
      <c r="D723" s="8" t="s">
        <v>5387</v>
      </c>
    </row>
    <row r="724" spans="1:4" ht="15.75" customHeight="1" x14ac:dyDescent="0.3">
      <c r="A724" s="10" t="s">
        <v>760</v>
      </c>
      <c r="B724" s="8" t="s">
        <v>7892</v>
      </c>
      <c r="C724" s="8" t="s">
        <v>8200</v>
      </c>
      <c r="D724" s="8" t="s">
        <v>5388</v>
      </c>
    </row>
    <row r="725" spans="1:4" ht="15.75" customHeight="1" x14ac:dyDescent="0.3">
      <c r="A725" s="10" t="s">
        <v>761</v>
      </c>
      <c r="B725" s="8" t="s">
        <v>8181</v>
      </c>
      <c r="C725" s="8" t="s">
        <v>8185</v>
      </c>
      <c r="D725" s="8" t="s">
        <v>5389</v>
      </c>
    </row>
    <row r="726" spans="1:4" ht="15.75" customHeight="1" x14ac:dyDescent="0.3">
      <c r="A726" s="10" t="s">
        <v>762</v>
      </c>
      <c r="B726" s="8" t="s">
        <v>7893</v>
      </c>
      <c r="C726" s="8" t="s">
        <v>7993</v>
      </c>
      <c r="D726" s="8" t="s">
        <v>5390</v>
      </c>
    </row>
    <row r="727" spans="1:4" ht="15.75" customHeight="1" x14ac:dyDescent="0.3">
      <c r="A727" s="10" t="s">
        <v>763</v>
      </c>
      <c r="B727" s="8" t="s">
        <v>7893</v>
      </c>
      <c r="C727" s="8" t="s">
        <v>7928</v>
      </c>
      <c r="D727" s="8" t="s">
        <v>4795</v>
      </c>
    </row>
    <row r="728" spans="1:4" ht="15.75" customHeight="1" x14ac:dyDescent="0.3">
      <c r="A728" s="10" t="s">
        <v>764</v>
      </c>
      <c r="B728" s="8" t="s">
        <v>7893</v>
      </c>
      <c r="C728" s="8" t="s">
        <v>7910</v>
      </c>
      <c r="D728" s="8" t="s">
        <v>5391</v>
      </c>
    </row>
    <row r="729" spans="1:4" ht="15.75" customHeight="1" x14ac:dyDescent="0.3">
      <c r="A729" s="10" t="s">
        <v>765</v>
      </c>
      <c r="B729" s="8" t="s">
        <v>7893</v>
      </c>
      <c r="C729" s="8" t="s">
        <v>7916</v>
      </c>
      <c r="D729" s="8" t="s">
        <v>5392</v>
      </c>
    </row>
    <row r="730" spans="1:4" ht="15.75" customHeight="1" x14ac:dyDescent="0.3">
      <c r="A730" s="10" t="s">
        <v>766</v>
      </c>
      <c r="B730" s="8" t="s">
        <v>7893</v>
      </c>
      <c r="C730" s="8" t="s">
        <v>8280</v>
      </c>
      <c r="D730" s="8" t="s">
        <v>5384</v>
      </c>
    </row>
    <row r="731" spans="1:4" ht="15.75" customHeight="1" x14ac:dyDescent="0.3">
      <c r="A731" s="10" t="s">
        <v>767</v>
      </c>
      <c r="B731" s="8" t="s">
        <v>7892</v>
      </c>
      <c r="C731" s="8" t="s">
        <v>8281</v>
      </c>
      <c r="D731" s="8" t="s">
        <v>8461</v>
      </c>
    </row>
    <row r="732" spans="1:4" ht="15.75" customHeight="1" x14ac:dyDescent="0.3">
      <c r="A732" s="10" t="s">
        <v>768</v>
      </c>
      <c r="B732" s="8" t="s">
        <v>7892</v>
      </c>
      <c r="C732" s="8" t="s">
        <v>7907</v>
      </c>
      <c r="D732" s="8" t="s">
        <v>5394</v>
      </c>
    </row>
    <row r="733" spans="1:4" ht="15.75" customHeight="1" x14ac:dyDescent="0.3">
      <c r="A733" s="10" t="s">
        <v>769</v>
      </c>
      <c r="B733" s="8" t="s">
        <v>7893</v>
      </c>
      <c r="C733" s="8" t="s">
        <v>7975</v>
      </c>
      <c r="D733" s="8" t="s">
        <v>5395</v>
      </c>
    </row>
    <row r="734" spans="1:4" ht="15.75" customHeight="1" x14ac:dyDescent="0.3">
      <c r="A734" s="10" t="s">
        <v>770</v>
      </c>
      <c r="B734" s="8" t="s">
        <v>7892</v>
      </c>
      <c r="C734" s="8" t="s">
        <v>8282</v>
      </c>
      <c r="D734" s="8" t="s">
        <v>5396</v>
      </c>
    </row>
    <row r="735" spans="1:4" ht="15.75" customHeight="1" x14ac:dyDescent="0.3">
      <c r="A735" s="10" t="s">
        <v>771</v>
      </c>
      <c r="B735" s="8" t="s">
        <v>7892</v>
      </c>
      <c r="C735" s="8" t="s">
        <v>8147</v>
      </c>
      <c r="D735" s="8" t="s">
        <v>4774</v>
      </c>
    </row>
    <row r="736" spans="1:4" ht="15.75" customHeight="1" x14ac:dyDescent="0.3">
      <c r="A736" s="10" t="s">
        <v>772</v>
      </c>
      <c r="B736" s="8" t="s">
        <v>7892</v>
      </c>
      <c r="C736" s="8" t="s">
        <v>7970</v>
      </c>
      <c r="D736" s="8" t="s">
        <v>5397</v>
      </c>
    </row>
    <row r="737" spans="1:4" ht="15.75" customHeight="1" x14ac:dyDescent="0.3">
      <c r="A737" s="10" t="s">
        <v>773</v>
      </c>
      <c r="B737" s="8" t="s">
        <v>7892</v>
      </c>
      <c r="C737" s="8" t="s">
        <v>5139</v>
      </c>
      <c r="D737" s="8" t="s">
        <v>5398</v>
      </c>
    </row>
    <row r="738" spans="1:4" ht="15.75" customHeight="1" x14ac:dyDescent="0.3">
      <c r="A738" s="10" t="s">
        <v>774</v>
      </c>
      <c r="B738" s="8" t="s">
        <v>7893</v>
      </c>
      <c r="C738" s="8" t="s">
        <v>6628</v>
      </c>
      <c r="D738" s="8" t="s">
        <v>5399</v>
      </c>
    </row>
    <row r="739" spans="1:4" ht="15.75" customHeight="1" x14ac:dyDescent="0.3">
      <c r="A739" s="10" t="s">
        <v>775</v>
      </c>
      <c r="B739" s="8" t="s">
        <v>7893</v>
      </c>
      <c r="C739" s="8" t="s">
        <v>6061</v>
      </c>
      <c r="D739" s="8" t="s">
        <v>5400</v>
      </c>
    </row>
    <row r="740" spans="1:4" ht="15.75" customHeight="1" x14ac:dyDescent="0.3">
      <c r="A740" s="10" t="s">
        <v>776</v>
      </c>
      <c r="B740" s="8" t="s">
        <v>7893</v>
      </c>
      <c r="C740" s="8" t="s">
        <v>8283</v>
      </c>
      <c r="D740" s="8" t="s">
        <v>5401</v>
      </c>
    </row>
    <row r="741" spans="1:4" ht="15.75" customHeight="1" x14ac:dyDescent="0.3">
      <c r="A741" s="10" t="s">
        <v>777</v>
      </c>
      <c r="B741" s="8" t="s">
        <v>8181</v>
      </c>
      <c r="C741" s="8" t="s">
        <v>8034</v>
      </c>
      <c r="D741" s="8" t="s">
        <v>5402</v>
      </c>
    </row>
    <row r="742" spans="1:4" ht="15.75" customHeight="1" x14ac:dyDescent="0.3">
      <c r="A742" s="10" t="s">
        <v>778</v>
      </c>
      <c r="B742" s="8" t="s">
        <v>7893</v>
      </c>
      <c r="C742" s="8" t="s">
        <v>8047</v>
      </c>
      <c r="D742" s="8" t="s">
        <v>5403</v>
      </c>
    </row>
    <row r="743" spans="1:4" ht="15.75" customHeight="1" x14ac:dyDescent="0.3">
      <c r="A743" s="10" t="s">
        <v>779</v>
      </c>
      <c r="B743" s="8" t="s">
        <v>7893</v>
      </c>
      <c r="C743" s="8" t="s">
        <v>7999</v>
      </c>
      <c r="D743" s="8" t="s">
        <v>5404</v>
      </c>
    </row>
    <row r="744" spans="1:4" ht="15.75" customHeight="1" x14ac:dyDescent="0.3">
      <c r="A744" s="10" t="s">
        <v>780</v>
      </c>
      <c r="B744" s="8" t="s">
        <v>8181</v>
      </c>
      <c r="C744" s="8" t="s">
        <v>8164</v>
      </c>
      <c r="D744" s="8" t="s">
        <v>5405</v>
      </c>
    </row>
    <row r="745" spans="1:4" ht="15.75" customHeight="1" x14ac:dyDescent="0.3">
      <c r="A745" s="10" t="s">
        <v>781</v>
      </c>
      <c r="B745" s="8" t="s">
        <v>8181</v>
      </c>
      <c r="C745" s="8" t="s">
        <v>8102</v>
      </c>
      <c r="D745" s="8" t="s">
        <v>4729</v>
      </c>
    </row>
    <row r="746" spans="1:4" ht="15.75" customHeight="1" x14ac:dyDescent="0.3">
      <c r="A746" s="10" t="s">
        <v>782</v>
      </c>
      <c r="B746" s="8" t="s">
        <v>7892</v>
      </c>
      <c r="C746" s="8" t="s">
        <v>8284</v>
      </c>
      <c r="D746" s="8" t="s">
        <v>5406</v>
      </c>
    </row>
    <row r="747" spans="1:4" ht="15.75" customHeight="1" x14ac:dyDescent="0.3">
      <c r="A747" s="10" t="s">
        <v>783</v>
      </c>
      <c r="B747" s="8" t="s">
        <v>7893</v>
      </c>
      <c r="C747" s="8" t="s">
        <v>7968</v>
      </c>
      <c r="D747" s="8" t="s">
        <v>5407</v>
      </c>
    </row>
    <row r="748" spans="1:4" ht="15.75" customHeight="1" x14ac:dyDescent="0.3">
      <c r="A748" s="10" t="s">
        <v>784</v>
      </c>
      <c r="B748" s="8" t="s">
        <v>8181</v>
      </c>
      <c r="C748" s="8" t="s">
        <v>8285</v>
      </c>
      <c r="D748" s="8" t="s">
        <v>5408</v>
      </c>
    </row>
    <row r="749" spans="1:4" ht="15.75" customHeight="1" x14ac:dyDescent="0.3">
      <c r="A749" s="10" t="s">
        <v>785</v>
      </c>
      <c r="B749" s="8" t="s">
        <v>7893</v>
      </c>
      <c r="C749" s="8" t="s">
        <v>8047</v>
      </c>
      <c r="D749" s="8" t="s">
        <v>5409</v>
      </c>
    </row>
    <row r="750" spans="1:4" ht="15.75" customHeight="1" x14ac:dyDescent="0.3">
      <c r="A750" s="10" t="s">
        <v>786</v>
      </c>
      <c r="B750" s="8" t="s">
        <v>7893</v>
      </c>
      <c r="C750" s="8" t="s">
        <v>7943</v>
      </c>
      <c r="D750" s="8" t="s">
        <v>5410</v>
      </c>
    </row>
    <row r="751" spans="1:4" ht="15.75" customHeight="1" x14ac:dyDescent="0.3">
      <c r="A751" s="10" t="s">
        <v>787</v>
      </c>
      <c r="B751" s="8" t="s">
        <v>7892</v>
      </c>
      <c r="C751" s="8" t="s">
        <v>7942</v>
      </c>
      <c r="D751" s="8" t="s">
        <v>5411</v>
      </c>
    </row>
    <row r="752" spans="1:4" ht="15.75" customHeight="1" x14ac:dyDescent="0.3">
      <c r="A752" s="10" t="s">
        <v>788</v>
      </c>
      <c r="B752" s="8" t="s">
        <v>7893</v>
      </c>
      <c r="C752" s="8" t="s">
        <v>7954</v>
      </c>
      <c r="D752" s="8" t="s">
        <v>5412</v>
      </c>
    </row>
    <row r="753" spans="1:4" ht="15.75" customHeight="1" x14ac:dyDescent="0.3">
      <c r="A753" s="10" t="s">
        <v>789</v>
      </c>
      <c r="B753" s="8" t="s">
        <v>7892</v>
      </c>
      <c r="C753" s="8" t="s">
        <v>8118</v>
      </c>
      <c r="D753" s="8" t="s">
        <v>5413</v>
      </c>
    </row>
    <row r="754" spans="1:4" ht="15.75" customHeight="1" x14ac:dyDescent="0.3">
      <c r="A754" s="10" t="s">
        <v>790</v>
      </c>
      <c r="B754" s="8" t="s">
        <v>7892</v>
      </c>
      <c r="C754" s="8" t="s">
        <v>8286</v>
      </c>
      <c r="D754" s="8" t="s">
        <v>5414</v>
      </c>
    </row>
    <row r="755" spans="1:4" ht="15.75" customHeight="1" x14ac:dyDescent="0.3">
      <c r="A755" s="10" t="s">
        <v>791</v>
      </c>
      <c r="B755" s="8" t="s">
        <v>7892</v>
      </c>
      <c r="C755" s="8" t="s">
        <v>8287</v>
      </c>
      <c r="D755" s="8" t="s">
        <v>5415</v>
      </c>
    </row>
    <row r="756" spans="1:4" ht="15.75" customHeight="1" x14ac:dyDescent="0.3">
      <c r="A756" s="10" t="s">
        <v>792</v>
      </c>
      <c r="B756" s="8" t="s">
        <v>8181</v>
      </c>
      <c r="C756" s="8" t="s">
        <v>8288</v>
      </c>
      <c r="D756" s="8" t="s">
        <v>5416</v>
      </c>
    </row>
    <row r="757" spans="1:4" ht="15.75" customHeight="1" x14ac:dyDescent="0.3">
      <c r="A757" s="10" t="s">
        <v>793</v>
      </c>
      <c r="B757" s="8" t="s">
        <v>7893</v>
      </c>
      <c r="C757" s="8" t="s">
        <v>8289</v>
      </c>
      <c r="D757" s="8" t="s">
        <v>5417</v>
      </c>
    </row>
    <row r="758" spans="1:4" ht="15.75" customHeight="1" x14ac:dyDescent="0.3">
      <c r="A758" s="10" t="s">
        <v>794</v>
      </c>
      <c r="B758" s="8" t="s">
        <v>7893</v>
      </c>
      <c r="C758" s="8" t="s">
        <v>8290</v>
      </c>
      <c r="D758" s="8" t="s">
        <v>5418</v>
      </c>
    </row>
    <row r="759" spans="1:4" ht="15.75" customHeight="1" x14ac:dyDescent="0.3">
      <c r="A759" s="10" t="s">
        <v>795</v>
      </c>
      <c r="B759" s="8" t="s">
        <v>7893</v>
      </c>
      <c r="C759" s="8" t="s">
        <v>8018</v>
      </c>
      <c r="D759" s="8" t="s">
        <v>5419</v>
      </c>
    </row>
    <row r="760" spans="1:4" ht="15.75" customHeight="1" x14ac:dyDescent="0.3">
      <c r="A760" s="10" t="s">
        <v>796</v>
      </c>
      <c r="B760" s="8" t="s">
        <v>7893</v>
      </c>
      <c r="C760" s="8" t="s">
        <v>8291</v>
      </c>
      <c r="D760" s="8" t="s">
        <v>5420</v>
      </c>
    </row>
    <row r="761" spans="1:4" ht="15.75" customHeight="1" x14ac:dyDescent="0.3">
      <c r="A761" s="10" t="s">
        <v>797</v>
      </c>
      <c r="B761" s="8" t="s">
        <v>7892</v>
      </c>
      <c r="C761" s="8" t="s">
        <v>8292</v>
      </c>
      <c r="D761" s="8" t="s">
        <v>5421</v>
      </c>
    </row>
    <row r="762" spans="1:4" ht="15.75" customHeight="1" x14ac:dyDescent="0.3">
      <c r="A762" s="10" t="s">
        <v>798</v>
      </c>
      <c r="B762" s="8" t="s">
        <v>7892</v>
      </c>
      <c r="C762" s="8" t="s">
        <v>8185</v>
      </c>
      <c r="D762" s="8" t="s">
        <v>5422</v>
      </c>
    </row>
    <row r="763" spans="1:4" ht="15.75" customHeight="1" x14ac:dyDescent="0.3">
      <c r="A763" s="10" t="s">
        <v>799</v>
      </c>
      <c r="B763" s="8" t="s">
        <v>7893</v>
      </c>
      <c r="C763" s="8" t="s">
        <v>8065</v>
      </c>
      <c r="D763" s="8" t="s">
        <v>5423</v>
      </c>
    </row>
    <row r="764" spans="1:4" ht="15.75" customHeight="1" x14ac:dyDescent="0.3">
      <c r="A764" s="10" t="s">
        <v>800</v>
      </c>
      <c r="B764" s="8" t="s">
        <v>7892</v>
      </c>
      <c r="C764" s="8" t="s">
        <v>7922</v>
      </c>
      <c r="D764" s="8" t="s">
        <v>5424</v>
      </c>
    </row>
    <row r="765" spans="1:4" ht="15.75" customHeight="1" x14ac:dyDescent="0.3">
      <c r="A765" s="10" t="s">
        <v>801</v>
      </c>
      <c r="B765" s="8" t="s">
        <v>7892</v>
      </c>
      <c r="C765" s="8" t="s">
        <v>7907</v>
      </c>
      <c r="D765" s="8" t="s">
        <v>5425</v>
      </c>
    </row>
    <row r="766" spans="1:4" ht="15.75" customHeight="1" x14ac:dyDescent="0.3">
      <c r="A766" s="10" t="s">
        <v>802</v>
      </c>
      <c r="B766" s="8" t="s">
        <v>7892</v>
      </c>
      <c r="C766" s="8" t="s">
        <v>8164</v>
      </c>
      <c r="D766" s="8" t="s">
        <v>5426</v>
      </c>
    </row>
    <row r="767" spans="1:4" ht="15.75" customHeight="1" x14ac:dyDescent="0.3">
      <c r="A767" s="10" t="s">
        <v>803</v>
      </c>
      <c r="B767" s="8" t="s">
        <v>7892</v>
      </c>
      <c r="C767" s="8" t="s">
        <v>5000</v>
      </c>
      <c r="D767" s="8" t="s">
        <v>5427</v>
      </c>
    </row>
    <row r="768" spans="1:4" ht="15.75" customHeight="1" x14ac:dyDescent="0.3">
      <c r="A768" s="10" t="s">
        <v>804</v>
      </c>
      <c r="B768" s="8" t="s">
        <v>7892</v>
      </c>
      <c r="C768" s="8" t="s">
        <v>8220</v>
      </c>
      <c r="D768" s="8" t="s">
        <v>5428</v>
      </c>
    </row>
    <row r="769" spans="1:4" ht="15.75" customHeight="1" x14ac:dyDescent="0.3">
      <c r="A769" s="10" t="s">
        <v>805</v>
      </c>
      <c r="B769" s="8" t="s">
        <v>7892</v>
      </c>
      <c r="C769" s="8" t="s">
        <v>8293</v>
      </c>
      <c r="D769" s="8" t="s">
        <v>5429</v>
      </c>
    </row>
    <row r="770" spans="1:4" ht="15.75" customHeight="1" x14ac:dyDescent="0.3">
      <c r="A770" s="10" t="s">
        <v>806</v>
      </c>
      <c r="B770" s="8" t="s">
        <v>7892</v>
      </c>
      <c r="C770" s="8" t="s">
        <v>8085</v>
      </c>
      <c r="D770" s="8" t="s">
        <v>5430</v>
      </c>
    </row>
    <row r="771" spans="1:4" ht="15.75" customHeight="1" x14ac:dyDescent="0.3">
      <c r="A771" s="10" t="s">
        <v>807</v>
      </c>
      <c r="B771" s="8" t="s">
        <v>7892</v>
      </c>
      <c r="C771" s="8" t="s">
        <v>8104</v>
      </c>
      <c r="D771" s="8" t="s">
        <v>5431</v>
      </c>
    </row>
    <row r="772" spans="1:4" ht="15.75" customHeight="1" x14ac:dyDescent="0.3">
      <c r="A772" s="10" t="s">
        <v>808</v>
      </c>
      <c r="B772" s="8" t="s">
        <v>7893</v>
      </c>
      <c r="C772" s="8" t="s">
        <v>7894</v>
      </c>
      <c r="D772" s="8" t="s">
        <v>5432</v>
      </c>
    </row>
    <row r="773" spans="1:4" ht="15.75" customHeight="1" x14ac:dyDescent="0.3">
      <c r="A773" s="10" t="s">
        <v>809</v>
      </c>
      <c r="B773" s="8" t="s">
        <v>7893</v>
      </c>
      <c r="C773" s="8" t="s">
        <v>7999</v>
      </c>
      <c r="D773" s="8" t="s">
        <v>5433</v>
      </c>
    </row>
    <row r="774" spans="1:4" ht="15.75" customHeight="1" x14ac:dyDescent="0.3">
      <c r="A774" s="10" t="s">
        <v>810</v>
      </c>
      <c r="B774" s="8" t="s">
        <v>7893</v>
      </c>
      <c r="C774" s="8" t="s">
        <v>8010</v>
      </c>
      <c r="D774" s="8" t="s">
        <v>5434</v>
      </c>
    </row>
    <row r="775" spans="1:4" ht="15.75" customHeight="1" x14ac:dyDescent="0.3">
      <c r="A775" s="10" t="s">
        <v>811</v>
      </c>
      <c r="B775" s="8" t="s">
        <v>7893</v>
      </c>
      <c r="C775" s="8" t="s">
        <v>8047</v>
      </c>
      <c r="D775" s="8" t="s">
        <v>5435</v>
      </c>
    </row>
    <row r="776" spans="1:4" ht="15.75" customHeight="1" x14ac:dyDescent="0.3">
      <c r="A776" s="10" t="s">
        <v>812</v>
      </c>
      <c r="B776" s="8" t="s">
        <v>7893</v>
      </c>
      <c r="C776" s="8" t="s">
        <v>8049</v>
      </c>
      <c r="D776" s="8" t="s">
        <v>5436</v>
      </c>
    </row>
    <row r="777" spans="1:4" ht="15.75" customHeight="1" x14ac:dyDescent="0.3">
      <c r="A777" s="10" t="s">
        <v>813</v>
      </c>
      <c r="B777" s="8" t="s">
        <v>8181</v>
      </c>
      <c r="C777" s="8" t="s">
        <v>8024</v>
      </c>
      <c r="D777" s="8" t="s">
        <v>5437</v>
      </c>
    </row>
    <row r="778" spans="1:4" ht="15.75" customHeight="1" x14ac:dyDescent="0.3">
      <c r="A778" s="10" t="s">
        <v>814</v>
      </c>
      <c r="B778" s="8" t="s">
        <v>8181</v>
      </c>
      <c r="C778" s="8" t="s">
        <v>8188</v>
      </c>
      <c r="D778" s="8" t="s">
        <v>4776</v>
      </c>
    </row>
    <row r="779" spans="1:4" ht="15.75" customHeight="1" x14ac:dyDescent="0.3">
      <c r="A779" s="10" t="s">
        <v>815</v>
      </c>
      <c r="B779" s="8" t="s">
        <v>7892</v>
      </c>
      <c r="C779" s="8" t="s">
        <v>8294</v>
      </c>
      <c r="D779" s="8" t="s">
        <v>5438</v>
      </c>
    </row>
    <row r="780" spans="1:4" ht="15.75" customHeight="1" x14ac:dyDescent="0.3">
      <c r="A780" s="10" t="s">
        <v>816</v>
      </c>
      <c r="B780" s="8" t="s">
        <v>7893</v>
      </c>
      <c r="C780" s="8" t="s">
        <v>8038</v>
      </c>
      <c r="D780" s="8" t="s">
        <v>5439</v>
      </c>
    </row>
    <row r="781" spans="1:4" ht="15.75" customHeight="1" x14ac:dyDescent="0.3">
      <c r="A781" s="10" t="s">
        <v>817</v>
      </c>
      <c r="B781" s="8" t="s">
        <v>7892</v>
      </c>
      <c r="C781" s="8" t="s">
        <v>7970</v>
      </c>
      <c r="D781" s="8" t="s">
        <v>5440</v>
      </c>
    </row>
    <row r="782" spans="1:4" ht="15.75" customHeight="1" x14ac:dyDescent="0.3">
      <c r="A782" s="10" t="s">
        <v>818</v>
      </c>
      <c r="B782" s="8" t="s">
        <v>7893</v>
      </c>
      <c r="C782" s="8" t="s">
        <v>8233</v>
      </c>
      <c r="D782" s="8" t="s">
        <v>5441</v>
      </c>
    </row>
    <row r="783" spans="1:4" ht="15.75" customHeight="1" x14ac:dyDescent="0.3">
      <c r="A783" s="10" t="s">
        <v>819</v>
      </c>
      <c r="B783" s="8" t="s">
        <v>7892</v>
      </c>
      <c r="C783" s="8" t="s">
        <v>8295</v>
      </c>
      <c r="D783" s="8" t="s">
        <v>5335</v>
      </c>
    </row>
    <row r="784" spans="1:4" ht="15.75" customHeight="1" x14ac:dyDescent="0.3">
      <c r="A784" s="10" t="s">
        <v>820</v>
      </c>
      <c r="B784" s="8" t="s">
        <v>7892</v>
      </c>
      <c r="C784" s="8" t="s">
        <v>7963</v>
      </c>
      <c r="D784" s="8" t="s">
        <v>5442</v>
      </c>
    </row>
    <row r="785" spans="1:4" ht="15.75" customHeight="1" x14ac:dyDescent="0.3">
      <c r="A785" s="10" t="s">
        <v>821</v>
      </c>
      <c r="B785" s="8" t="s">
        <v>7892</v>
      </c>
      <c r="C785" s="8" t="s">
        <v>8296</v>
      </c>
      <c r="D785" s="8" t="s">
        <v>5443</v>
      </c>
    </row>
    <row r="786" spans="1:4" ht="15.75" customHeight="1" x14ac:dyDescent="0.3">
      <c r="A786" s="10" t="s">
        <v>822</v>
      </c>
      <c r="B786" s="8" t="s">
        <v>7892</v>
      </c>
      <c r="C786" s="8" t="s">
        <v>8297</v>
      </c>
      <c r="D786" s="8" t="s">
        <v>5348</v>
      </c>
    </row>
    <row r="787" spans="1:4" ht="15.75" customHeight="1" x14ac:dyDescent="0.3">
      <c r="A787" s="10" t="s">
        <v>823</v>
      </c>
      <c r="B787" s="8" t="s">
        <v>7892</v>
      </c>
      <c r="C787" s="8" t="s">
        <v>8298</v>
      </c>
      <c r="D787" s="8" t="s">
        <v>5445</v>
      </c>
    </row>
    <row r="788" spans="1:4" ht="15.75" customHeight="1" x14ac:dyDescent="0.3">
      <c r="A788" s="10" t="s">
        <v>824</v>
      </c>
      <c r="B788" s="8" t="s">
        <v>7892</v>
      </c>
      <c r="C788" s="8" t="s">
        <v>8299</v>
      </c>
      <c r="D788" s="8" t="s">
        <v>5446</v>
      </c>
    </row>
    <row r="789" spans="1:4" ht="15.75" customHeight="1" x14ac:dyDescent="0.3">
      <c r="A789" s="10" t="s">
        <v>825</v>
      </c>
      <c r="B789" s="8" t="s">
        <v>7893</v>
      </c>
      <c r="C789" s="8" t="s">
        <v>7928</v>
      </c>
      <c r="D789" s="8" t="s">
        <v>4747</v>
      </c>
    </row>
    <row r="790" spans="1:4" ht="15.75" customHeight="1" x14ac:dyDescent="0.3">
      <c r="A790" s="10" t="s">
        <v>826</v>
      </c>
      <c r="B790" s="8" t="s">
        <v>7893</v>
      </c>
      <c r="C790" s="8" t="s">
        <v>8300</v>
      </c>
      <c r="D790" s="8" t="s">
        <v>5447</v>
      </c>
    </row>
    <row r="791" spans="1:4" ht="15.75" customHeight="1" x14ac:dyDescent="0.3">
      <c r="A791" s="10" t="s">
        <v>827</v>
      </c>
      <c r="B791" s="8" t="s">
        <v>7893</v>
      </c>
      <c r="C791" s="8" t="s">
        <v>8130</v>
      </c>
      <c r="D791" s="8" t="s">
        <v>5448</v>
      </c>
    </row>
    <row r="792" spans="1:4" ht="15.75" customHeight="1" x14ac:dyDescent="0.3">
      <c r="A792" s="10" t="s">
        <v>828</v>
      </c>
      <c r="B792" s="8" t="s">
        <v>7892</v>
      </c>
      <c r="C792" s="8" t="s">
        <v>7962</v>
      </c>
      <c r="D792" s="8" t="s">
        <v>5449</v>
      </c>
    </row>
    <row r="793" spans="1:4" ht="15.75" customHeight="1" x14ac:dyDescent="0.3">
      <c r="A793" s="10" t="s">
        <v>829</v>
      </c>
      <c r="B793" s="8" t="s">
        <v>7892</v>
      </c>
      <c r="C793" s="8" t="s">
        <v>8301</v>
      </c>
      <c r="D793" s="8" t="s">
        <v>5450</v>
      </c>
    </row>
    <row r="794" spans="1:4" ht="15.75" customHeight="1" x14ac:dyDescent="0.3">
      <c r="A794" s="10" t="s">
        <v>830</v>
      </c>
      <c r="B794" s="8" t="s">
        <v>8181</v>
      </c>
      <c r="C794" s="8" t="s">
        <v>8302</v>
      </c>
      <c r="D794" s="8" t="s">
        <v>5451</v>
      </c>
    </row>
    <row r="795" spans="1:4" ht="15.75" customHeight="1" x14ac:dyDescent="0.3">
      <c r="A795" s="10" t="s">
        <v>831</v>
      </c>
      <c r="B795" s="8" t="s">
        <v>7893</v>
      </c>
      <c r="C795" s="8" t="s">
        <v>8303</v>
      </c>
      <c r="D795" s="8" t="s">
        <v>5452</v>
      </c>
    </row>
    <row r="796" spans="1:4" ht="15.75" customHeight="1" x14ac:dyDescent="0.3">
      <c r="A796" s="10" t="s">
        <v>832</v>
      </c>
      <c r="B796" s="8" t="s">
        <v>7892</v>
      </c>
      <c r="C796" s="8" t="s">
        <v>8025</v>
      </c>
      <c r="D796" s="8" t="s">
        <v>5453</v>
      </c>
    </row>
    <row r="797" spans="1:4" ht="15.75" customHeight="1" x14ac:dyDescent="0.3">
      <c r="A797" s="10" t="s">
        <v>833</v>
      </c>
      <c r="B797" s="8" t="s">
        <v>8181</v>
      </c>
      <c r="C797" s="8" t="s">
        <v>8304</v>
      </c>
      <c r="D797" s="8" t="s">
        <v>5454</v>
      </c>
    </row>
    <row r="798" spans="1:4" ht="15.75" customHeight="1" x14ac:dyDescent="0.3">
      <c r="A798" s="10" t="s">
        <v>834</v>
      </c>
      <c r="B798" s="8" t="s">
        <v>7892</v>
      </c>
      <c r="C798" s="8" t="s">
        <v>8305</v>
      </c>
      <c r="D798" s="8" t="s">
        <v>5455</v>
      </c>
    </row>
    <row r="799" spans="1:4" ht="15.75" customHeight="1" x14ac:dyDescent="0.3">
      <c r="A799" s="10" t="s">
        <v>835</v>
      </c>
      <c r="B799" s="8" t="s">
        <v>8181</v>
      </c>
      <c r="C799" s="8" t="s">
        <v>8306</v>
      </c>
      <c r="D799" s="8" t="s">
        <v>5456</v>
      </c>
    </row>
    <row r="800" spans="1:4" ht="15.75" customHeight="1" x14ac:dyDescent="0.3">
      <c r="A800" s="10" t="s">
        <v>836</v>
      </c>
      <c r="B800" s="8" t="s">
        <v>7892</v>
      </c>
      <c r="C800" s="8" t="s">
        <v>7976</v>
      </c>
      <c r="D800" s="8" t="s">
        <v>5173</v>
      </c>
    </row>
    <row r="801" spans="1:4" ht="15.75" customHeight="1" x14ac:dyDescent="0.3">
      <c r="A801" s="10" t="s">
        <v>837</v>
      </c>
      <c r="B801" s="8" t="s">
        <v>7892</v>
      </c>
      <c r="C801" s="8" t="s">
        <v>8025</v>
      </c>
      <c r="D801" s="8" t="s">
        <v>5457</v>
      </c>
    </row>
    <row r="802" spans="1:4" ht="15.75" customHeight="1" x14ac:dyDescent="0.3">
      <c r="A802" s="10" t="s">
        <v>838</v>
      </c>
      <c r="B802" s="8" t="s">
        <v>7892</v>
      </c>
      <c r="C802" s="8" t="s">
        <v>8307</v>
      </c>
      <c r="D802" s="8" t="s">
        <v>5458</v>
      </c>
    </row>
    <row r="803" spans="1:4" ht="15.75" customHeight="1" x14ac:dyDescent="0.3">
      <c r="A803" s="10" t="s">
        <v>839</v>
      </c>
      <c r="B803" s="8" t="s">
        <v>8181</v>
      </c>
      <c r="C803" s="8" t="s">
        <v>8308</v>
      </c>
      <c r="D803" s="8" t="s">
        <v>5459</v>
      </c>
    </row>
    <row r="804" spans="1:4" ht="15.75" customHeight="1" x14ac:dyDescent="0.3">
      <c r="A804" s="10" t="s">
        <v>840</v>
      </c>
      <c r="B804" s="8" t="s">
        <v>7892</v>
      </c>
      <c r="C804" s="8" t="s">
        <v>8160</v>
      </c>
      <c r="D804" s="8" t="s">
        <v>4972</v>
      </c>
    </row>
    <row r="805" spans="1:4" ht="15.75" customHeight="1" x14ac:dyDescent="0.3">
      <c r="A805" s="10" t="s">
        <v>841</v>
      </c>
      <c r="B805" s="8" t="s">
        <v>7892</v>
      </c>
      <c r="C805" s="8" t="s">
        <v>8160</v>
      </c>
      <c r="D805" s="8" t="s">
        <v>5460</v>
      </c>
    </row>
    <row r="806" spans="1:4" ht="15.75" customHeight="1" x14ac:dyDescent="0.3">
      <c r="A806" s="10" t="s">
        <v>842</v>
      </c>
      <c r="B806" s="8" t="s">
        <v>7893</v>
      </c>
      <c r="C806" s="8" t="s">
        <v>8309</v>
      </c>
      <c r="D806" s="8" t="s">
        <v>5461</v>
      </c>
    </row>
    <row r="807" spans="1:4" ht="15.75" customHeight="1" x14ac:dyDescent="0.3">
      <c r="A807" s="10" t="s">
        <v>843</v>
      </c>
      <c r="B807" s="8" t="s">
        <v>7893</v>
      </c>
      <c r="C807" s="8" t="s">
        <v>7899</v>
      </c>
      <c r="D807" s="8" t="s">
        <v>5462</v>
      </c>
    </row>
    <row r="808" spans="1:4" ht="15.75" customHeight="1" x14ac:dyDescent="0.3">
      <c r="A808" s="10" t="s">
        <v>844</v>
      </c>
      <c r="B808" s="8" t="s">
        <v>7893</v>
      </c>
      <c r="C808" s="8" t="s">
        <v>8310</v>
      </c>
      <c r="D808" s="8" t="s">
        <v>5463</v>
      </c>
    </row>
    <row r="809" spans="1:4" ht="15.75" customHeight="1" x14ac:dyDescent="0.3">
      <c r="A809" s="10" t="s">
        <v>845</v>
      </c>
      <c r="B809" s="8" t="s">
        <v>7893</v>
      </c>
      <c r="C809" s="8" t="s">
        <v>8077</v>
      </c>
      <c r="D809" s="8" t="s">
        <v>5464</v>
      </c>
    </row>
    <row r="810" spans="1:4" ht="15.75" customHeight="1" x14ac:dyDescent="0.3">
      <c r="A810" s="10" t="s">
        <v>846</v>
      </c>
      <c r="B810" s="8" t="s">
        <v>8181</v>
      </c>
      <c r="C810" s="8" t="s">
        <v>8024</v>
      </c>
      <c r="D810" s="8" t="s">
        <v>5465</v>
      </c>
    </row>
    <row r="811" spans="1:4" ht="15.75" customHeight="1" x14ac:dyDescent="0.3">
      <c r="A811" s="10" t="s">
        <v>847</v>
      </c>
      <c r="B811" s="8" t="s">
        <v>7893</v>
      </c>
      <c r="C811" s="8" t="s">
        <v>7894</v>
      </c>
      <c r="D811" s="8" t="s">
        <v>5466</v>
      </c>
    </row>
    <row r="812" spans="1:4" ht="15.75" customHeight="1" x14ac:dyDescent="0.3">
      <c r="A812" s="10" t="s">
        <v>848</v>
      </c>
      <c r="B812" s="8" t="s">
        <v>7893</v>
      </c>
      <c r="C812" s="8" t="s">
        <v>7982</v>
      </c>
      <c r="D812" s="8" t="s">
        <v>5467</v>
      </c>
    </row>
    <row r="813" spans="1:4" ht="15.75" customHeight="1" x14ac:dyDescent="0.3">
      <c r="A813" s="10" t="s">
        <v>849</v>
      </c>
      <c r="B813" s="8" t="s">
        <v>7893</v>
      </c>
      <c r="C813" s="8" t="s">
        <v>8311</v>
      </c>
      <c r="D813" s="8" t="s">
        <v>5092</v>
      </c>
    </row>
    <row r="814" spans="1:4" ht="15.75" customHeight="1" x14ac:dyDescent="0.3">
      <c r="A814" s="10" t="s">
        <v>850</v>
      </c>
      <c r="B814" s="8" t="s">
        <v>7893</v>
      </c>
      <c r="C814" s="8" t="s">
        <v>8218</v>
      </c>
      <c r="D814" s="8" t="s">
        <v>5468</v>
      </c>
    </row>
    <row r="815" spans="1:4" ht="15.75" customHeight="1" x14ac:dyDescent="0.3">
      <c r="A815" s="10" t="s">
        <v>851</v>
      </c>
      <c r="B815" s="8" t="s">
        <v>7893</v>
      </c>
      <c r="C815" s="8" t="s">
        <v>8230</v>
      </c>
      <c r="D815" s="8" t="s">
        <v>5469</v>
      </c>
    </row>
    <row r="816" spans="1:4" ht="15.75" customHeight="1" x14ac:dyDescent="0.3">
      <c r="A816" s="10" t="s">
        <v>852</v>
      </c>
      <c r="B816" s="8" t="s">
        <v>7893</v>
      </c>
      <c r="C816" s="8" t="s">
        <v>8312</v>
      </c>
      <c r="D816" s="8" t="s">
        <v>5470</v>
      </c>
    </row>
    <row r="817" spans="1:4" ht="15.75" customHeight="1" x14ac:dyDescent="0.3">
      <c r="A817" s="10" t="s">
        <v>853</v>
      </c>
      <c r="B817" s="8" t="s">
        <v>7893</v>
      </c>
      <c r="C817" s="8" t="s">
        <v>6233</v>
      </c>
      <c r="D817" s="8" t="s">
        <v>5471</v>
      </c>
    </row>
    <row r="818" spans="1:4" ht="15.75" customHeight="1" x14ac:dyDescent="0.3">
      <c r="A818" s="10" t="s">
        <v>854</v>
      </c>
      <c r="B818" s="8" t="s">
        <v>7893</v>
      </c>
      <c r="C818" s="8" t="s">
        <v>8313</v>
      </c>
      <c r="D818" s="8" t="s">
        <v>5472</v>
      </c>
    </row>
    <row r="819" spans="1:4" ht="15.75" customHeight="1" x14ac:dyDescent="0.3">
      <c r="A819" s="10" t="s">
        <v>855</v>
      </c>
      <c r="B819" s="8" t="s">
        <v>7893</v>
      </c>
      <c r="C819" s="8" t="s">
        <v>8135</v>
      </c>
      <c r="D819" s="8" t="s">
        <v>5002</v>
      </c>
    </row>
    <row r="820" spans="1:4" ht="15.75" customHeight="1" x14ac:dyDescent="0.3">
      <c r="A820" s="10" t="s">
        <v>856</v>
      </c>
      <c r="B820" s="8" t="s">
        <v>7893</v>
      </c>
      <c r="C820" s="8" t="s">
        <v>8314</v>
      </c>
      <c r="D820" s="8" t="s">
        <v>5473</v>
      </c>
    </row>
    <row r="821" spans="1:4" ht="15.75" customHeight="1" x14ac:dyDescent="0.3">
      <c r="A821" s="10" t="s">
        <v>857</v>
      </c>
      <c r="B821" s="8" t="s">
        <v>7892</v>
      </c>
      <c r="C821" s="8" t="s">
        <v>8224</v>
      </c>
      <c r="D821" s="8" t="s">
        <v>5474</v>
      </c>
    </row>
    <row r="822" spans="1:4" ht="15.75" customHeight="1" x14ac:dyDescent="0.3">
      <c r="A822" s="10" t="s">
        <v>858</v>
      </c>
      <c r="B822" s="8" t="s">
        <v>7893</v>
      </c>
      <c r="C822" s="8" t="s">
        <v>6201</v>
      </c>
      <c r="D822" s="8" t="s">
        <v>5475</v>
      </c>
    </row>
    <row r="823" spans="1:4" ht="15.75" customHeight="1" x14ac:dyDescent="0.3">
      <c r="A823" s="10" t="s">
        <v>859</v>
      </c>
      <c r="B823" s="8" t="s">
        <v>7893</v>
      </c>
      <c r="C823" s="8" t="s">
        <v>5548</v>
      </c>
      <c r="D823" s="8" t="s">
        <v>5476</v>
      </c>
    </row>
    <row r="824" spans="1:4" ht="15.75" customHeight="1" x14ac:dyDescent="0.3">
      <c r="A824" s="10" t="s">
        <v>860</v>
      </c>
      <c r="B824" s="8" t="s">
        <v>7893</v>
      </c>
      <c r="C824" s="8" t="s">
        <v>7927</v>
      </c>
      <c r="D824" s="8" t="s">
        <v>5477</v>
      </c>
    </row>
    <row r="825" spans="1:4" ht="15.75" customHeight="1" x14ac:dyDescent="0.3">
      <c r="A825" s="10" t="s">
        <v>861</v>
      </c>
      <c r="B825" s="8" t="s">
        <v>7893</v>
      </c>
      <c r="C825" s="8" t="s">
        <v>8315</v>
      </c>
      <c r="D825" s="8" t="s">
        <v>5357</v>
      </c>
    </row>
    <row r="826" spans="1:4" ht="15.75" customHeight="1" x14ac:dyDescent="0.3">
      <c r="A826" s="10" t="s">
        <v>862</v>
      </c>
      <c r="B826" s="8" t="s">
        <v>7893</v>
      </c>
      <c r="C826" s="8" t="s">
        <v>8047</v>
      </c>
      <c r="D826" s="8" t="s">
        <v>5478</v>
      </c>
    </row>
    <row r="827" spans="1:4" ht="15.75" customHeight="1" x14ac:dyDescent="0.3">
      <c r="A827" s="10" t="s">
        <v>863</v>
      </c>
      <c r="B827" s="8" t="s">
        <v>7892</v>
      </c>
      <c r="C827" s="8" t="s">
        <v>7953</v>
      </c>
      <c r="D827" s="8" t="s">
        <v>5479</v>
      </c>
    </row>
    <row r="828" spans="1:4" ht="15.75" customHeight="1" x14ac:dyDescent="0.3">
      <c r="A828" s="10" t="s">
        <v>864</v>
      </c>
      <c r="B828" s="8" t="s">
        <v>7892</v>
      </c>
      <c r="C828" s="8" t="s">
        <v>8316</v>
      </c>
      <c r="D828" s="8" t="s">
        <v>5480</v>
      </c>
    </row>
    <row r="829" spans="1:4" ht="15.75" customHeight="1" x14ac:dyDescent="0.3">
      <c r="A829" s="10" t="s">
        <v>865</v>
      </c>
      <c r="B829" s="8" t="s">
        <v>8181</v>
      </c>
      <c r="C829" s="8" t="s">
        <v>8317</v>
      </c>
      <c r="D829" s="8" t="s">
        <v>5173</v>
      </c>
    </row>
    <row r="830" spans="1:4" ht="15.75" customHeight="1" x14ac:dyDescent="0.3">
      <c r="A830" s="10" t="s">
        <v>866</v>
      </c>
      <c r="B830" s="8" t="s">
        <v>8181</v>
      </c>
      <c r="C830" s="8" t="s">
        <v>8131</v>
      </c>
      <c r="D830" s="8" t="s">
        <v>5189</v>
      </c>
    </row>
    <row r="831" spans="1:4" ht="15.75" customHeight="1" x14ac:dyDescent="0.3">
      <c r="A831" s="10" t="s">
        <v>867</v>
      </c>
      <c r="B831" s="8" t="s">
        <v>8181</v>
      </c>
      <c r="C831" s="8" t="s">
        <v>5000</v>
      </c>
      <c r="D831" s="8" t="s">
        <v>5481</v>
      </c>
    </row>
    <row r="832" spans="1:4" ht="15.75" customHeight="1" x14ac:dyDescent="0.3">
      <c r="A832" s="10" t="s">
        <v>868</v>
      </c>
      <c r="B832" s="8" t="s">
        <v>7893</v>
      </c>
      <c r="C832" s="8" t="s">
        <v>7999</v>
      </c>
      <c r="D832" s="8" t="s">
        <v>5482</v>
      </c>
    </row>
    <row r="833" spans="1:4" ht="15.75" customHeight="1" x14ac:dyDescent="0.3">
      <c r="A833" s="10" t="s">
        <v>869</v>
      </c>
      <c r="B833" s="8" t="s">
        <v>7893</v>
      </c>
      <c r="C833" s="8" t="s">
        <v>5173</v>
      </c>
      <c r="D833" s="8" t="s">
        <v>5483</v>
      </c>
    </row>
    <row r="834" spans="1:4" ht="15.75" customHeight="1" x14ac:dyDescent="0.3">
      <c r="A834" s="10" t="s">
        <v>870</v>
      </c>
      <c r="B834" s="8" t="s">
        <v>7893</v>
      </c>
      <c r="C834" s="8" t="s">
        <v>7894</v>
      </c>
      <c r="D834" s="8" t="s">
        <v>5484</v>
      </c>
    </row>
    <row r="835" spans="1:4" ht="15.75" customHeight="1" x14ac:dyDescent="0.3">
      <c r="A835" s="10" t="s">
        <v>871</v>
      </c>
      <c r="B835" s="8" t="s">
        <v>8181</v>
      </c>
      <c r="C835" s="8" t="s">
        <v>8263</v>
      </c>
      <c r="D835" s="8" t="s">
        <v>5485</v>
      </c>
    </row>
    <row r="836" spans="1:4" ht="15.75" customHeight="1" x14ac:dyDescent="0.3">
      <c r="A836" s="10" t="s">
        <v>872</v>
      </c>
      <c r="B836" s="8" t="s">
        <v>7892</v>
      </c>
      <c r="C836" s="8" t="s">
        <v>8318</v>
      </c>
      <c r="D836" s="8" t="s">
        <v>5486</v>
      </c>
    </row>
    <row r="837" spans="1:4" ht="15.75" customHeight="1" x14ac:dyDescent="0.3">
      <c r="A837" s="10" t="s">
        <v>873</v>
      </c>
      <c r="B837" s="8" t="s">
        <v>7892</v>
      </c>
      <c r="C837" s="8" t="s">
        <v>8319</v>
      </c>
      <c r="D837" s="8" t="s">
        <v>4924</v>
      </c>
    </row>
    <row r="838" spans="1:4" ht="15.75" customHeight="1" x14ac:dyDescent="0.3">
      <c r="A838" s="10" t="s">
        <v>874</v>
      </c>
      <c r="B838" s="8" t="s">
        <v>7892</v>
      </c>
      <c r="C838" s="8" t="s">
        <v>8320</v>
      </c>
      <c r="D838" s="8" t="s">
        <v>5487</v>
      </c>
    </row>
    <row r="839" spans="1:4" ht="15.75" customHeight="1" x14ac:dyDescent="0.3">
      <c r="A839" s="10" t="s">
        <v>875</v>
      </c>
      <c r="B839" s="8" t="s">
        <v>7893</v>
      </c>
      <c r="C839" s="8" t="s">
        <v>7914</v>
      </c>
      <c r="D839" s="8" t="s">
        <v>5301</v>
      </c>
    </row>
    <row r="840" spans="1:4" ht="15.75" customHeight="1" x14ac:dyDescent="0.3">
      <c r="A840" s="10" t="s">
        <v>876</v>
      </c>
      <c r="B840" s="8" t="s">
        <v>7892</v>
      </c>
      <c r="C840" s="8" t="s">
        <v>7983</v>
      </c>
      <c r="D840" s="8" t="s">
        <v>5488</v>
      </c>
    </row>
    <row r="841" spans="1:4" ht="15.75" customHeight="1" x14ac:dyDescent="0.3">
      <c r="A841" s="10" t="s">
        <v>877</v>
      </c>
      <c r="B841" s="8" t="s">
        <v>7892</v>
      </c>
      <c r="C841" s="8" t="s">
        <v>8200</v>
      </c>
      <c r="D841" s="8" t="s">
        <v>5489</v>
      </c>
    </row>
    <row r="842" spans="1:4" ht="15.75" customHeight="1" x14ac:dyDescent="0.3">
      <c r="A842" s="10" t="s">
        <v>878</v>
      </c>
      <c r="B842" s="8" t="s">
        <v>7892</v>
      </c>
      <c r="C842" s="8" t="s">
        <v>8321</v>
      </c>
      <c r="D842" s="8" t="s">
        <v>5490</v>
      </c>
    </row>
    <row r="843" spans="1:4" ht="15.75" customHeight="1" x14ac:dyDescent="0.3">
      <c r="A843" s="10" t="s">
        <v>879</v>
      </c>
      <c r="B843" s="8" t="s">
        <v>7892</v>
      </c>
      <c r="C843" s="8" t="s">
        <v>8024</v>
      </c>
      <c r="D843" s="8" t="s">
        <v>5491</v>
      </c>
    </row>
    <row r="844" spans="1:4" ht="15.75" customHeight="1" x14ac:dyDescent="0.3">
      <c r="A844" s="10" t="s">
        <v>880</v>
      </c>
      <c r="B844" s="8" t="s">
        <v>7892</v>
      </c>
      <c r="C844" s="8" t="s">
        <v>7940</v>
      </c>
      <c r="D844" s="8" t="s">
        <v>5492</v>
      </c>
    </row>
    <row r="845" spans="1:4" ht="15.75" customHeight="1" x14ac:dyDescent="0.3">
      <c r="A845" s="10" t="s">
        <v>881</v>
      </c>
      <c r="B845" s="8" t="s">
        <v>7892</v>
      </c>
      <c r="C845" s="8" t="s">
        <v>8200</v>
      </c>
      <c r="D845" s="8" t="s">
        <v>4850</v>
      </c>
    </row>
    <row r="846" spans="1:4" ht="15.75" customHeight="1" x14ac:dyDescent="0.3">
      <c r="A846" s="10" t="s">
        <v>882</v>
      </c>
      <c r="B846" s="8" t="s">
        <v>8181</v>
      </c>
      <c r="C846" s="8" t="s">
        <v>8322</v>
      </c>
      <c r="D846" s="8" t="s">
        <v>5493</v>
      </c>
    </row>
    <row r="847" spans="1:4" ht="15.75" customHeight="1" x14ac:dyDescent="0.3">
      <c r="A847" s="10" t="s">
        <v>883</v>
      </c>
      <c r="B847" s="8" t="s">
        <v>7892</v>
      </c>
      <c r="C847" s="8" t="s">
        <v>8323</v>
      </c>
      <c r="D847" s="8" t="s">
        <v>5494</v>
      </c>
    </row>
    <row r="848" spans="1:4" ht="15.75" customHeight="1" x14ac:dyDescent="0.3">
      <c r="A848" s="10" t="s">
        <v>884</v>
      </c>
      <c r="B848" s="8" t="s">
        <v>7892</v>
      </c>
      <c r="C848" s="8" t="s">
        <v>8324</v>
      </c>
      <c r="D848" s="8" t="s">
        <v>5495</v>
      </c>
    </row>
    <row r="849" spans="1:4" ht="15.75" customHeight="1" x14ac:dyDescent="0.3">
      <c r="A849" s="10" t="s">
        <v>885</v>
      </c>
      <c r="B849" s="8" t="s">
        <v>7892</v>
      </c>
      <c r="C849" s="8" t="s">
        <v>7826</v>
      </c>
      <c r="D849" s="8" t="s">
        <v>5496</v>
      </c>
    </row>
    <row r="850" spans="1:4" ht="15.75" customHeight="1" x14ac:dyDescent="0.3">
      <c r="A850" s="10" t="s">
        <v>886</v>
      </c>
      <c r="B850" s="8" t="s">
        <v>7893</v>
      </c>
      <c r="C850" s="8" t="s">
        <v>7933</v>
      </c>
      <c r="D850" s="8" t="s">
        <v>5497</v>
      </c>
    </row>
    <row r="851" spans="1:4" ht="15.75" customHeight="1" x14ac:dyDescent="0.3">
      <c r="A851" s="10" t="s">
        <v>887</v>
      </c>
      <c r="B851" s="8" t="s">
        <v>7893</v>
      </c>
      <c r="C851" s="8" t="s">
        <v>5030</v>
      </c>
      <c r="D851" s="8" t="s">
        <v>5498</v>
      </c>
    </row>
    <row r="852" spans="1:4" ht="15.75" customHeight="1" x14ac:dyDescent="0.3">
      <c r="A852" s="10" t="s">
        <v>888</v>
      </c>
      <c r="B852" s="8" t="s">
        <v>7892</v>
      </c>
      <c r="C852" s="8" t="s">
        <v>8325</v>
      </c>
      <c r="D852" s="8" t="s">
        <v>5499</v>
      </c>
    </row>
    <row r="853" spans="1:4" ht="15.75" customHeight="1" x14ac:dyDescent="0.3">
      <c r="A853" s="10" t="s">
        <v>889</v>
      </c>
      <c r="B853" s="8" t="s">
        <v>8181</v>
      </c>
      <c r="C853" s="8" t="s">
        <v>8024</v>
      </c>
      <c r="D853" s="8" t="s">
        <v>5500</v>
      </c>
    </row>
    <row r="854" spans="1:4" ht="15.75" customHeight="1" x14ac:dyDescent="0.3">
      <c r="A854" s="10" t="s">
        <v>890</v>
      </c>
      <c r="B854" s="8" t="s">
        <v>7893</v>
      </c>
      <c r="C854" s="8" t="s">
        <v>7951</v>
      </c>
      <c r="D854" s="8" t="s">
        <v>4881</v>
      </c>
    </row>
    <row r="855" spans="1:4" ht="15.75" customHeight="1" x14ac:dyDescent="0.3">
      <c r="A855" s="10" t="s">
        <v>891</v>
      </c>
      <c r="B855" s="8" t="s">
        <v>7893</v>
      </c>
      <c r="C855" s="8" t="s">
        <v>7747</v>
      </c>
      <c r="D855" s="8" t="s">
        <v>5501</v>
      </c>
    </row>
    <row r="856" spans="1:4" ht="15.75" customHeight="1" x14ac:dyDescent="0.3">
      <c r="A856" s="10" t="s">
        <v>892</v>
      </c>
      <c r="B856" s="8" t="s">
        <v>7893</v>
      </c>
      <c r="C856" s="8" t="s">
        <v>8049</v>
      </c>
      <c r="D856" s="8" t="s">
        <v>5502</v>
      </c>
    </row>
    <row r="857" spans="1:4" ht="15.75" customHeight="1" x14ac:dyDescent="0.3">
      <c r="A857" s="10" t="s">
        <v>893</v>
      </c>
      <c r="B857" s="8" t="s">
        <v>7893</v>
      </c>
      <c r="C857" s="8" t="s">
        <v>5838</v>
      </c>
      <c r="D857" s="8" t="s">
        <v>5503</v>
      </c>
    </row>
    <row r="858" spans="1:4" ht="15.75" customHeight="1" x14ac:dyDescent="0.3">
      <c r="A858" s="10" t="s">
        <v>894</v>
      </c>
      <c r="B858" s="8" t="s">
        <v>7892</v>
      </c>
      <c r="C858" s="8" t="s">
        <v>5139</v>
      </c>
      <c r="D858" s="8" t="s">
        <v>5504</v>
      </c>
    </row>
    <row r="859" spans="1:4" ht="15.75" customHeight="1" x14ac:dyDescent="0.3">
      <c r="A859" s="10" t="s">
        <v>895</v>
      </c>
      <c r="B859" s="8" t="s">
        <v>7892</v>
      </c>
      <c r="C859" s="8" t="s">
        <v>8160</v>
      </c>
      <c r="D859" s="8" t="s">
        <v>5505</v>
      </c>
    </row>
    <row r="860" spans="1:4" ht="15.75" customHeight="1" x14ac:dyDescent="0.3">
      <c r="A860" s="10" t="s">
        <v>896</v>
      </c>
      <c r="B860" s="8" t="s">
        <v>7892</v>
      </c>
      <c r="C860" s="8" t="s">
        <v>8326</v>
      </c>
      <c r="D860" s="8" t="s">
        <v>5506</v>
      </c>
    </row>
    <row r="861" spans="1:4" ht="15.75" customHeight="1" x14ac:dyDescent="0.3">
      <c r="A861" s="10" t="s">
        <v>897</v>
      </c>
      <c r="B861" s="8" t="s">
        <v>7892</v>
      </c>
      <c r="C861" s="8" t="s">
        <v>8327</v>
      </c>
      <c r="D861" s="8" t="s">
        <v>5507</v>
      </c>
    </row>
    <row r="862" spans="1:4" ht="15.75" customHeight="1" x14ac:dyDescent="0.3">
      <c r="A862" s="10" t="s">
        <v>898</v>
      </c>
      <c r="B862" s="8" t="s">
        <v>7893</v>
      </c>
      <c r="C862" s="8" t="s">
        <v>7933</v>
      </c>
      <c r="D862" s="8" t="s">
        <v>5508</v>
      </c>
    </row>
    <row r="863" spans="1:4" ht="15.75" customHeight="1" x14ac:dyDescent="0.3">
      <c r="A863" s="10" t="s">
        <v>899</v>
      </c>
      <c r="B863" s="8" t="s">
        <v>7892</v>
      </c>
      <c r="C863" s="8" t="s">
        <v>8102</v>
      </c>
      <c r="D863" s="8" t="s">
        <v>5509</v>
      </c>
    </row>
    <row r="864" spans="1:4" ht="15.75" customHeight="1" x14ac:dyDescent="0.3">
      <c r="A864" s="10" t="s">
        <v>900</v>
      </c>
      <c r="B864" s="8" t="s">
        <v>7893</v>
      </c>
      <c r="C864" s="8" t="s">
        <v>8065</v>
      </c>
      <c r="D864" s="8" t="s">
        <v>5510</v>
      </c>
    </row>
    <row r="865" spans="1:4" ht="15.75" customHeight="1" x14ac:dyDescent="0.3">
      <c r="A865" s="10" t="s">
        <v>901</v>
      </c>
      <c r="B865" s="8" t="s">
        <v>7893</v>
      </c>
      <c r="C865" s="8" t="s">
        <v>7975</v>
      </c>
      <c r="D865" s="8" t="s">
        <v>5511</v>
      </c>
    </row>
    <row r="866" spans="1:4" ht="15.75" customHeight="1" x14ac:dyDescent="0.3">
      <c r="A866" s="10" t="s">
        <v>902</v>
      </c>
      <c r="B866" s="8" t="s">
        <v>7893</v>
      </c>
      <c r="C866" s="8" t="s">
        <v>7944</v>
      </c>
      <c r="D866" s="8" t="s">
        <v>5512</v>
      </c>
    </row>
    <row r="867" spans="1:4" ht="15.75" customHeight="1" x14ac:dyDescent="0.3">
      <c r="A867" s="10" t="s">
        <v>903</v>
      </c>
      <c r="B867" s="8" t="s">
        <v>8181</v>
      </c>
      <c r="C867" s="8" t="s">
        <v>8234</v>
      </c>
      <c r="D867" s="8" t="s">
        <v>5513</v>
      </c>
    </row>
    <row r="868" spans="1:4" ht="15.75" customHeight="1" x14ac:dyDescent="0.3">
      <c r="A868" s="10" t="s">
        <v>904</v>
      </c>
      <c r="B868" s="8" t="s">
        <v>7893</v>
      </c>
      <c r="C868" s="8" t="s">
        <v>8328</v>
      </c>
      <c r="D868" s="8" t="s">
        <v>5514</v>
      </c>
    </row>
    <row r="869" spans="1:4" ht="15.75" customHeight="1" x14ac:dyDescent="0.3">
      <c r="A869" s="10" t="s">
        <v>905</v>
      </c>
      <c r="B869" s="8" t="s">
        <v>7893</v>
      </c>
      <c r="C869" s="8" t="s">
        <v>7968</v>
      </c>
      <c r="D869" s="8" t="s">
        <v>5515</v>
      </c>
    </row>
    <row r="870" spans="1:4" ht="15.75" customHeight="1" x14ac:dyDescent="0.3">
      <c r="A870" s="10" t="s">
        <v>906</v>
      </c>
      <c r="B870" s="8" t="s">
        <v>7893</v>
      </c>
      <c r="C870" s="8" t="s">
        <v>7902</v>
      </c>
      <c r="D870" s="8" t="s">
        <v>5516</v>
      </c>
    </row>
    <row r="871" spans="1:4" ht="15.75" customHeight="1" x14ac:dyDescent="0.3">
      <c r="A871" s="10" t="s">
        <v>907</v>
      </c>
      <c r="B871" s="8" t="s">
        <v>7893</v>
      </c>
      <c r="C871" s="8" t="s">
        <v>7894</v>
      </c>
      <c r="D871" s="8" t="s">
        <v>5517</v>
      </c>
    </row>
    <row r="872" spans="1:4" ht="15.75" customHeight="1" x14ac:dyDescent="0.3">
      <c r="A872" s="10" t="s">
        <v>908</v>
      </c>
      <c r="B872" s="8" t="s">
        <v>8181</v>
      </c>
      <c r="C872" s="8" t="s">
        <v>8329</v>
      </c>
      <c r="D872" s="8" t="s">
        <v>5518</v>
      </c>
    </row>
    <row r="873" spans="1:4" ht="15.75" customHeight="1" x14ac:dyDescent="0.3">
      <c r="A873" s="10" t="s">
        <v>909</v>
      </c>
      <c r="B873" s="8" t="s">
        <v>7892</v>
      </c>
      <c r="C873" s="8" t="s">
        <v>8330</v>
      </c>
      <c r="D873" s="8" t="s">
        <v>5519</v>
      </c>
    </row>
    <row r="874" spans="1:4" ht="15.75" customHeight="1" x14ac:dyDescent="0.3">
      <c r="A874" s="10" t="s">
        <v>910</v>
      </c>
      <c r="B874" s="8" t="s">
        <v>8181</v>
      </c>
      <c r="C874" s="8" t="s">
        <v>7970</v>
      </c>
      <c r="D874" s="8" t="s">
        <v>5520</v>
      </c>
    </row>
    <row r="875" spans="1:4" ht="15.75" customHeight="1" x14ac:dyDescent="0.3">
      <c r="A875" s="10" t="s">
        <v>911</v>
      </c>
      <c r="B875" s="8" t="s">
        <v>7892</v>
      </c>
      <c r="C875" s="8" t="s">
        <v>8331</v>
      </c>
      <c r="D875" s="8" t="s">
        <v>5521</v>
      </c>
    </row>
    <row r="876" spans="1:4" ht="15.75" customHeight="1" x14ac:dyDescent="0.3">
      <c r="A876" s="10" t="s">
        <v>912</v>
      </c>
      <c r="B876" s="8" t="s">
        <v>7892</v>
      </c>
      <c r="C876" s="8" t="s">
        <v>8332</v>
      </c>
      <c r="D876" s="8" t="s">
        <v>5522</v>
      </c>
    </row>
    <row r="877" spans="1:4" ht="15.75" customHeight="1" x14ac:dyDescent="0.3">
      <c r="A877" s="10" t="s">
        <v>913</v>
      </c>
      <c r="B877" s="8" t="s">
        <v>7892</v>
      </c>
      <c r="C877" s="8" t="s">
        <v>8333</v>
      </c>
      <c r="D877" s="8" t="s">
        <v>5523</v>
      </c>
    </row>
    <row r="878" spans="1:4" ht="15.75" customHeight="1" x14ac:dyDescent="0.3">
      <c r="A878" s="10" t="s">
        <v>914</v>
      </c>
      <c r="B878" s="8" t="s">
        <v>8181</v>
      </c>
      <c r="C878" s="8" t="s">
        <v>8154</v>
      </c>
      <c r="D878" s="8" t="s">
        <v>5524</v>
      </c>
    </row>
    <row r="879" spans="1:4" ht="15.75" customHeight="1" x14ac:dyDescent="0.3">
      <c r="A879" s="10" t="s">
        <v>915</v>
      </c>
      <c r="B879" s="8" t="s">
        <v>8181</v>
      </c>
      <c r="C879" s="8" t="s">
        <v>7971</v>
      </c>
      <c r="D879" s="8" t="s">
        <v>5525</v>
      </c>
    </row>
    <row r="880" spans="1:4" ht="15.75" customHeight="1" x14ac:dyDescent="0.3">
      <c r="A880" s="10" t="s">
        <v>916</v>
      </c>
      <c r="B880" s="8" t="s">
        <v>7892</v>
      </c>
      <c r="C880" s="8" t="s">
        <v>8334</v>
      </c>
      <c r="D880" s="8" t="s">
        <v>8775</v>
      </c>
    </row>
    <row r="881" spans="1:4" ht="15.75" customHeight="1" x14ac:dyDescent="0.3">
      <c r="A881" s="10" t="s">
        <v>917</v>
      </c>
      <c r="B881" s="8" t="s">
        <v>7892</v>
      </c>
      <c r="C881" s="8" t="s">
        <v>8335</v>
      </c>
      <c r="D881" s="8" t="s">
        <v>5527</v>
      </c>
    </row>
    <row r="882" spans="1:4" ht="15.75" customHeight="1" x14ac:dyDescent="0.3">
      <c r="A882" s="10" t="s">
        <v>918</v>
      </c>
      <c r="B882" s="8" t="s">
        <v>7892</v>
      </c>
      <c r="C882" s="8" t="s">
        <v>8336</v>
      </c>
      <c r="D882" s="8" t="s">
        <v>5528</v>
      </c>
    </row>
    <row r="883" spans="1:4" ht="15.75" customHeight="1" x14ac:dyDescent="0.3">
      <c r="A883" s="10" t="s">
        <v>919</v>
      </c>
      <c r="B883" s="8" t="s">
        <v>7892</v>
      </c>
      <c r="C883" s="8" t="s">
        <v>8074</v>
      </c>
      <c r="D883" s="8" t="s">
        <v>5529</v>
      </c>
    </row>
    <row r="884" spans="1:4" ht="15.75" customHeight="1" x14ac:dyDescent="0.3">
      <c r="A884" s="10" t="s">
        <v>920</v>
      </c>
      <c r="B884" s="8" t="s">
        <v>7892</v>
      </c>
      <c r="C884" s="8" t="s">
        <v>8337</v>
      </c>
      <c r="D884" s="8" t="s">
        <v>5530</v>
      </c>
    </row>
    <row r="885" spans="1:4" ht="15.75" customHeight="1" x14ac:dyDescent="0.3">
      <c r="A885" s="10" t="s">
        <v>921</v>
      </c>
      <c r="B885" s="8" t="s">
        <v>7892</v>
      </c>
      <c r="C885" s="8" t="s">
        <v>8338</v>
      </c>
      <c r="D885" s="8" t="s">
        <v>5531</v>
      </c>
    </row>
    <row r="886" spans="1:4" ht="15.75" customHeight="1" x14ac:dyDescent="0.3">
      <c r="A886" s="10" t="s">
        <v>922</v>
      </c>
      <c r="B886" s="8" t="s">
        <v>7892</v>
      </c>
      <c r="C886" s="8" t="s">
        <v>8183</v>
      </c>
      <c r="D886" s="8" t="s">
        <v>5532</v>
      </c>
    </row>
    <row r="887" spans="1:4" ht="15.75" customHeight="1" x14ac:dyDescent="0.3">
      <c r="A887" s="10" t="s">
        <v>923</v>
      </c>
      <c r="B887" s="8" t="s">
        <v>7892</v>
      </c>
      <c r="C887" s="8" t="s">
        <v>8339</v>
      </c>
      <c r="D887" s="8" t="s">
        <v>8769</v>
      </c>
    </row>
    <row r="888" spans="1:4" ht="15.75" customHeight="1" x14ac:dyDescent="0.3">
      <c r="A888" s="10" t="s">
        <v>924</v>
      </c>
      <c r="B888" s="8" t="s">
        <v>7892</v>
      </c>
      <c r="C888" s="8" t="s">
        <v>5438</v>
      </c>
      <c r="D888" s="8" t="s">
        <v>5534</v>
      </c>
    </row>
    <row r="889" spans="1:4" ht="15.75" customHeight="1" x14ac:dyDescent="0.3">
      <c r="A889" s="10" t="s">
        <v>925</v>
      </c>
      <c r="B889" s="8" t="s">
        <v>8181</v>
      </c>
      <c r="C889" s="8" t="s">
        <v>8104</v>
      </c>
      <c r="D889" s="8" t="s">
        <v>5535</v>
      </c>
    </row>
    <row r="890" spans="1:4" ht="15.75" customHeight="1" x14ac:dyDescent="0.3">
      <c r="A890" s="10" t="s">
        <v>926</v>
      </c>
      <c r="B890" s="8" t="s">
        <v>7893</v>
      </c>
      <c r="C890" s="8" t="s">
        <v>7951</v>
      </c>
      <c r="D890" s="8" t="s">
        <v>5536</v>
      </c>
    </row>
    <row r="891" spans="1:4" ht="15.75" customHeight="1" x14ac:dyDescent="0.3">
      <c r="A891" s="10" t="s">
        <v>927</v>
      </c>
      <c r="B891" s="8" t="s">
        <v>7893</v>
      </c>
      <c r="C891" s="8" t="s">
        <v>8023</v>
      </c>
      <c r="D891" s="8" t="s">
        <v>5537</v>
      </c>
    </row>
    <row r="892" spans="1:4" ht="15.75" customHeight="1" x14ac:dyDescent="0.3">
      <c r="A892" s="10" t="s">
        <v>928</v>
      </c>
      <c r="B892" s="8" t="s">
        <v>7893</v>
      </c>
      <c r="C892" s="8" t="s">
        <v>6236</v>
      </c>
      <c r="D892" s="8" t="s">
        <v>5538</v>
      </c>
    </row>
    <row r="893" spans="1:4" ht="15.75" customHeight="1" x14ac:dyDescent="0.3">
      <c r="A893" s="10" t="s">
        <v>929</v>
      </c>
      <c r="B893" s="8" t="s">
        <v>7893</v>
      </c>
      <c r="C893" s="8" t="s">
        <v>8340</v>
      </c>
      <c r="D893" s="8" t="s">
        <v>5539</v>
      </c>
    </row>
    <row r="894" spans="1:4" ht="15.75" customHeight="1" x14ac:dyDescent="0.3">
      <c r="A894" s="10" t="s">
        <v>930</v>
      </c>
      <c r="B894" s="8" t="s">
        <v>8181</v>
      </c>
      <c r="C894" s="8" t="s">
        <v>8341</v>
      </c>
      <c r="D894" s="8" t="s">
        <v>5540</v>
      </c>
    </row>
    <row r="895" spans="1:4" ht="15.75" customHeight="1" x14ac:dyDescent="0.3">
      <c r="A895" s="10" t="s">
        <v>931</v>
      </c>
      <c r="B895" s="8" t="s">
        <v>7893</v>
      </c>
      <c r="C895" s="8" t="s">
        <v>7910</v>
      </c>
      <c r="D895" s="8" t="s">
        <v>5541</v>
      </c>
    </row>
    <row r="896" spans="1:4" ht="15.75" customHeight="1" x14ac:dyDescent="0.3">
      <c r="A896" s="10" t="s">
        <v>932</v>
      </c>
      <c r="B896" s="8" t="s">
        <v>7893</v>
      </c>
      <c r="C896" s="8" t="s">
        <v>6352</v>
      </c>
      <c r="D896" s="8" t="s">
        <v>5542</v>
      </c>
    </row>
    <row r="897" spans="1:4" ht="15.75" customHeight="1" x14ac:dyDescent="0.3">
      <c r="A897" s="10" t="s">
        <v>933</v>
      </c>
      <c r="B897" s="8" t="s">
        <v>7892</v>
      </c>
      <c r="C897" s="8" t="s">
        <v>8342</v>
      </c>
      <c r="D897" s="8" t="s">
        <v>5543</v>
      </c>
    </row>
    <row r="898" spans="1:4" ht="15.75" customHeight="1" x14ac:dyDescent="0.3">
      <c r="A898" s="10" t="s">
        <v>934</v>
      </c>
      <c r="B898" s="8" t="s">
        <v>7892</v>
      </c>
      <c r="C898" s="8" t="s">
        <v>8343</v>
      </c>
      <c r="D898" s="8" t="s">
        <v>5203</v>
      </c>
    </row>
    <row r="899" spans="1:4" ht="15.75" customHeight="1" x14ac:dyDescent="0.3">
      <c r="A899" s="10" t="s">
        <v>935</v>
      </c>
      <c r="B899" s="8" t="s">
        <v>7892</v>
      </c>
      <c r="C899" s="8" t="s">
        <v>6676</v>
      </c>
      <c r="D899" s="8" t="s">
        <v>5544</v>
      </c>
    </row>
    <row r="900" spans="1:4" ht="15.75" customHeight="1" x14ac:dyDescent="0.3">
      <c r="A900" s="10" t="s">
        <v>936</v>
      </c>
      <c r="B900" s="8" t="s">
        <v>7893</v>
      </c>
      <c r="C900" s="8" t="s">
        <v>7927</v>
      </c>
      <c r="D900" s="8" t="s">
        <v>4905</v>
      </c>
    </row>
    <row r="901" spans="1:4" ht="15.75" customHeight="1" x14ac:dyDescent="0.3">
      <c r="A901" s="10" t="s">
        <v>937</v>
      </c>
      <c r="B901" s="8" t="s">
        <v>8181</v>
      </c>
      <c r="C901" s="8" t="s">
        <v>8128</v>
      </c>
      <c r="D901" s="8" t="s">
        <v>4922</v>
      </c>
    </row>
    <row r="902" spans="1:4" ht="15.75" customHeight="1" x14ac:dyDescent="0.3">
      <c r="A902" s="10" t="s">
        <v>938</v>
      </c>
      <c r="B902" s="8" t="s">
        <v>7892</v>
      </c>
      <c r="C902" s="8" t="s">
        <v>7963</v>
      </c>
      <c r="D902" s="8" t="s">
        <v>5545</v>
      </c>
    </row>
    <row r="903" spans="1:4" ht="15.75" customHeight="1" x14ac:dyDescent="0.3">
      <c r="A903" s="10" t="s">
        <v>939</v>
      </c>
      <c r="B903" s="8" t="s">
        <v>7893</v>
      </c>
      <c r="C903" s="8" t="s">
        <v>5838</v>
      </c>
      <c r="D903" s="8" t="s">
        <v>5546</v>
      </c>
    </row>
    <row r="904" spans="1:4" ht="15.75" customHeight="1" x14ac:dyDescent="0.3">
      <c r="A904" s="10" t="s">
        <v>940</v>
      </c>
      <c r="B904" s="8" t="s">
        <v>7892</v>
      </c>
      <c r="C904" s="8" t="s">
        <v>8344</v>
      </c>
      <c r="D904" s="8" t="s">
        <v>5547</v>
      </c>
    </row>
    <row r="905" spans="1:4" ht="15.75" customHeight="1" x14ac:dyDescent="0.3">
      <c r="A905" s="10" t="s">
        <v>941</v>
      </c>
      <c r="B905" s="8" t="s">
        <v>7892</v>
      </c>
      <c r="C905" s="8" t="s">
        <v>8146</v>
      </c>
      <c r="D905" s="8" t="s">
        <v>5548</v>
      </c>
    </row>
    <row r="906" spans="1:4" ht="15.75" customHeight="1" x14ac:dyDescent="0.3">
      <c r="A906" s="10" t="s">
        <v>942</v>
      </c>
      <c r="B906" s="8" t="s">
        <v>7893</v>
      </c>
      <c r="C906" s="8" t="s">
        <v>8197</v>
      </c>
      <c r="D906" s="8" t="s">
        <v>5549</v>
      </c>
    </row>
    <row r="907" spans="1:4" ht="15.75" customHeight="1" x14ac:dyDescent="0.3">
      <c r="A907" s="10" t="s">
        <v>943</v>
      </c>
      <c r="B907" s="8" t="s">
        <v>7892</v>
      </c>
      <c r="C907" s="8" t="s">
        <v>8320</v>
      </c>
      <c r="D907" s="8" t="s">
        <v>5550</v>
      </c>
    </row>
    <row r="908" spans="1:4" ht="15.75" customHeight="1" x14ac:dyDescent="0.3">
      <c r="A908" s="10" t="s">
        <v>944</v>
      </c>
      <c r="B908" s="8" t="s">
        <v>8181</v>
      </c>
      <c r="C908" s="8" t="s">
        <v>8345</v>
      </c>
      <c r="D908" s="8" t="s">
        <v>5551</v>
      </c>
    </row>
    <row r="909" spans="1:4" ht="15.75" customHeight="1" x14ac:dyDescent="0.3">
      <c r="A909" s="10" t="s">
        <v>945</v>
      </c>
      <c r="B909" s="8" t="s">
        <v>7893</v>
      </c>
      <c r="C909" s="8" t="s">
        <v>8230</v>
      </c>
      <c r="D909" s="8" t="s">
        <v>5552</v>
      </c>
    </row>
    <row r="910" spans="1:4" ht="15.75" customHeight="1" x14ac:dyDescent="0.3">
      <c r="A910" s="10" t="s">
        <v>946</v>
      </c>
      <c r="B910" s="8" t="s">
        <v>7893</v>
      </c>
      <c r="C910" s="8" t="s">
        <v>8065</v>
      </c>
      <c r="D910" s="8" t="s">
        <v>5553</v>
      </c>
    </row>
    <row r="911" spans="1:4" ht="15.75" customHeight="1" x14ac:dyDescent="0.3">
      <c r="A911" s="10" t="s">
        <v>947</v>
      </c>
      <c r="B911" s="8" t="s">
        <v>7893</v>
      </c>
      <c r="C911" s="8" t="s">
        <v>8346</v>
      </c>
      <c r="D911" s="8" t="s">
        <v>5554</v>
      </c>
    </row>
    <row r="912" spans="1:4" ht="15.75" customHeight="1" x14ac:dyDescent="0.3">
      <c r="A912" s="10" t="s">
        <v>948</v>
      </c>
      <c r="B912" s="8" t="s">
        <v>7893</v>
      </c>
      <c r="C912" s="8" t="s">
        <v>8347</v>
      </c>
      <c r="D912" s="8" t="s">
        <v>5555</v>
      </c>
    </row>
    <row r="913" spans="1:4" ht="15.75" customHeight="1" x14ac:dyDescent="0.3">
      <c r="A913" s="10" t="s">
        <v>949</v>
      </c>
      <c r="B913" s="8" t="s">
        <v>7893</v>
      </c>
      <c r="C913" s="8" t="s">
        <v>8033</v>
      </c>
      <c r="D913" s="8" t="s">
        <v>5556</v>
      </c>
    </row>
    <row r="914" spans="1:4" ht="15.75" customHeight="1" x14ac:dyDescent="0.3">
      <c r="A914" s="10" t="s">
        <v>950</v>
      </c>
      <c r="B914" s="8" t="s">
        <v>7893</v>
      </c>
      <c r="C914" s="8" t="s">
        <v>7954</v>
      </c>
      <c r="D914" s="8" t="s">
        <v>5557</v>
      </c>
    </row>
    <row r="915" spans="1:4" ht="15.75" customHeight="1" x14ac:dyDescent="0.3">
      <c r="A915" s="10" t="s">
        <v>951</v>
      </c>
      <c r="B915" s="8" t="s">
        <v>7893</v>
      </c>
      <c r="C915" s="8" t="s">
        <v>8348</v>
      </c>
      <c r="D915" s="8" t="s">
        <v>4837</v>
      </c>
    </row>
    <row r="916" spans="1:4" ht="15.75" customHeight="1" x14ac:dyDescent="0.3">
      <c r="A916" s="10" t="s">
        <v>952</v>
      </c>
      <c r="B916" s="8" t="s">
        <v>7893</v>
      </c>
      <c r="C916" s="8" t="s">
        <v>8043</v>
      </c>
      <c r="D916" s="8" t="s">
        <v>5558</v>
      </c>
    </row>
    <row r="917" spans="1:4" ht="15.75" customHeight="1" x14ac:dyDescent="0.3">
      <c r="A917" s="10" t="s">
        <v>953</v>
      </c>
      <c r="B917" s="8" t="s">
        <v>7893</v>
      </c>
      <c r="C917" s="8" t="s">
        <v>8178</v>
      </c>
      <c r="D917" s="8" t="s">
        <v>4922</v>
      </c>
    </row>
    <row r="918" spans="1:4" ht="15.75" customHeight="1" x14ac:dyDescent="0.3">
      <c r="A918" s="10" t="s">
        <v>954</v>
      </c>
      <c r="B918" s="8" t="s">
        <v>7892</v>
      </c>
      <c r="C918" s="8" t="s">
        <v>7925</v>
      </c>
      <c r="D918" s="8" t="s">
        <v>5559</v>
      </c>
    </row>
    <row r="919" spans="1:4" ht="15.75" customHeight="1" x14ac:dyDescent="0.3">
      <c r="A919" s="10" t="s">
        <v>955</v>
      </c>
      <c r="B919" s="8" t="s">
        <v>7892</v>
      </c>
      <c r="C919" s="8" t="s">
        <v>8149</v>
      </c>
      <c r="D919" s="8" t="s">
        <v>5560</v>
      </c>
    </row>
    <row r="920" spans="1:4" ht="15.75" customHeight="1" x14ac:dyDescent="0.3">
      <c r="A920" s="10" t="s">
        <v>956</v>
      </c>
      <c r="B920" s="8" t="s">
        <v>7892</v>
      </c>
      <c r="C920" s="8" t="s">
        <v>7931</v>
      </c>
      <c r="D920" s="8" t="s">
        <v>5561</v>
      </c>
    </row>
    <row r="921" spans="1:4" ht="15.75" customHeight="1" x14ac:dyDescent="0.3">
      <c r="A921" s="10" t="s">
        <v>957</v>
      </c>
      <c r="B921" s="8" t="s">
        <v>7892</v>
      </c>
      <c r="C921" s="8" t="s">
        <v>8349</v>
      </c>
      <c r="D921" s="8" t="s">
        <v>5562</v>
      </c>
    </row>
    <row r="922" spans="1:4" ht="15.75" customHeight="1" x14ac:dyDescent="0.3">
      <c r="A922" s="10" t="s">
        <v>958</v>
      </c>
      <c r="B922" s="8" t="s">
        <v>7892</v>
      </c>
      <c r="C922" s="8" t="s">
        <v>8200</v>
      </c>
      <c r="D922" s="8" t="s">
        <v>5563</v>
      </c>
    </row>
    <row r="923" spans="1:4" ht="15.75" customHeight="1" x14ac:dyDescent="0.3">
      <c r="A923" s="10" t="s">
        <v>959</v>
      </c>
      <c r="B923" s="8" t="s">
        <v>7892</v>
      </c>
      <c r="C923" s="8" t="s">
        <v>8350</v>
      </c>
      <c r="D923" s="8" t="s">
        <v>5564</v>
      </c>
    </row>
    <row r="924" spans="1:4" ht="15.75" customHeight="1" x14ac:dyDescent="0.3">
      <c r="A924" s="10" t="s">
        <v>960</v>
      </c>
      <c r="B924" s="8" t="s">
        <v>7892</v>
      </c>
      <c r="C924" s="8" t="s">
        <v>8345</v>
      </c>
      <c r="D924" s="8" t="s">
        <v>5565</v>
      </c>
    </row>
    <row r="925" spans="1:4" ht="15.75" customHeight="1" x14ac:dyDescent="0.3">
      <c r="A925" s="10" t="s">
        <v>961</v>
      </c>
      <c r="B925" s="8" t="s">
        <v>7892</v>
      </c>
      <c r="C925" s="8" t="s">
        <v>8351</v>
      </c>
      <c r="D925" s="8" t="s">
        <v>5566</v>
      </c>
    </row>
    <row r="926" spans="1:4" ht="15.75" customHeight="1" x14ac:dyDescent="0.3">
      <c r="A926" s="10" t="s">
        <v>962</v>
      </c>
      <c r="B926" s="8" t="s">
        <v>7892</v>
      </c>
      <c r="C926" s="8" t="s">
        <v>8352</v>
      </c>
      <c r="D926" s="8" t="s">
        <v>5567</v>
      </c>
    </row>
    <row r="927" spans="1:4" ht="15.75" customHeight="1" x14ac:dyDescent="0.3">
      <c r="A927" s="10" t="s">
        <v>963</v>
      </c>
      <c r="B927" s="8" t="s">
        <v>7892</v>
      </c>
      <c r="C927" s="8" t="s">
        <v>8353</v>
      </c>
      <c r="D927" s="8" t="s">
        <v>5568</v>
      </c>
    </row>
    <row r="928" spans="1:4" ht="15.75" customHeight="1" x14ac:dyDescent="0.3">
      <c r="A928" s="10" t="s">
        <v>964</v>
      </c>
      <c r="B928" s="8" t="s">
        <v>7892</v>
      </c>
      <c r="C928" s="8" t="s">
        <v>7957</v>
      </c>
      <c r="D928" s="8" t="s">
        <v>5569</v>
      </c>
    </row>
    <row r="929" spans="1:4" ht="15.75" customHeight="1" x14ac:dyDescent="0.3">
      <c r="A929" s="10" t="s">
        <v>965</v>
      </c>
      <c r="B929" s="8" t="s">
        <v>7892</v>
      </c>
      <c r="C929" s="8" t="s">
        <v>8217</v>
      </c>
      <c r="D929" s="8" t="s">
        <v>5570</v>
      </c>
    </row>
    <row r="930" spans="1:4" ht="15.75" customHeight="1" x14ac:dyDescent="0.3">
      <c r="A930" s="10" t="s">
        <v>966</v>
      </c>
      <c r="B930" s="8" t="s">
        <v>8181</v>
      </c>
      <c r="C930" s="8" t="s">
        <v>8185</v>
      </c>
      <c r="D930" s="8" t="s">
        <v>5571</v>
      </c>
    </row>
    <row r="931" spans="1:4" ht="15.75" customHeight="1" x14ac:dyDescent="0.3">
      <c r="A931" s="10" t="s">
        <v>967</v>
      </c>
      <c r="B931" s="8" t="s">
        <v>7893</v>
      </c>
      <c r="C931" s="8" t="s">
        <v>8354</v>
      </c>
      <c r="D931" s="8" t="s">
        <v>5572</v>
      </c>
    </row>
    <row r="932" spans="1:4" ht="15.75" customHeight="1" x14ac:dyDescent="0.3">
      <c r="A932" s="10" t="s">
        <v>968</v>
      </c>
      <c r="B932" s="8" t="s">
        <v>8181</v>
      </c>
      <c r="C932" s="8" t="s">
        <v>8267</v>
      </c>
      <c r="D932" s="8" t="s">
        <v>5573</v>
      </c>
    </row>
    <row r="933" spans="1:4" ht="15.75" customHeight="1" x14ac:dyDescent="0.3">
      <c r="A933" s="10" t="s">
        <v>969</v>
      </c>
      <c r="B933" s="8" t="s">
        <v>7893</v>
      </c>
      <c r="C933" s="8" t="s">
        <v>8018</v>
      </c>
      <c r="D933" s="8" t="s">
        <v>5574</v>
      </c>
    </row>
    <row r="934" spans="1:4" ht="15.75" customHeight="1" x14ac:dyDescent="0.3">
      <c r="A934" s="10" t="s">
        <v>970</v>
      </c>
      <c r="B934" s="8" t="s">
        <v>7893</v>
      </c>
      <c r="C934" s="8" t="s">
        <v>8355</v>
      </c>
      <c r="D934" s="8" t="s">
        <v>5575</v>
      </c>
    </row>
    <row r="935" spans="1:4" ht="15.75" customHeight="1" x14ac:dyDescent="0.3">
      <c r="A935" s="10" t="s">
        <v>971</v>
      </c>
      <c r="B935" s="8" t="s">
        <v>7892</v>
      </c>
      <c r="C935" s="8" t="s">
        <v>8056</v>
      </c>
      <c r="D935" s="8" t="s">
        <v>4716</v>
      </c>
    </row>
    <row r="936" spans="1:4" ht="15.75" customHeight="1" x14ac:dyDescent="0.3">
      <c r="A936" s="10" t="s">
        <v>972</v>
      </c>
      <c r="B936" s="8" t="s">
        <v>7893</v>
      </c>
      <c r="C936" s="8" t="s">
        <v>7927</v>
      </c>
      <c r="D936" s="8" t="s">
        <v>5576</v>
      </c>
    </row>
    <row r="937" spans="1:4" ht="15.75" customHeight="1" x14ac:dyDescent="0.3">
      <c r="A937" s="10" t="s">
        <v>973</v>
      </c>
      <c r="B937" s="8" t="s">
        <v>7893</v>
      </c>
      <c r="C937" s="8" t="s">
        <v>7939</v>
      </c>
      <c r="D937" s="8" t="s">
        <v>5577</v>
      </c>
    </row>
    <row r="938" spans="1:4" ht="15.75" customHeight="1" x14ac:dyDescent="0.3">
      <c r="A938" s="10" t="s">
        <v>974</v>
      </c>
      <c r="B938" s="8" t="s">
        <v>8181</v>
      </c>
      <c r="C938" s="8" t="s">
        <v>8356</v>
      </c>
      <c r="D938" s="8" t="s">
        <v>5559</v>
      </c>
    </row>
    <row r="939" spans="1:4" ht="15.75" customHeight="1" x14ac:dyDescent="0.3">
      <c r="A939" s="10" t="s">
        <v>975</v>
      </c>
      <c r="B939" s="8" t="s">
        <v>7892</v>
      </c>
      <c r="C939" s="8" t="s">
        <v>8357</v>
      </c>
      <c r="D939" s="8" t="s">
        <v>5578</v>
      </c>
    </row>
    <row r="940" spans="1:4" ht="15.75" customHeight="1" x14ac:dyDescent="0.3">
      <c r="A940" s="10" t="s">
        <v>976</v>
      </c>
      <c r="B940" s="8" t="s">
        <v>7893</v>
      </c>
      <c r="C940" s="8" t="s">
        <v>6019</v>
      </c>
      <c r="D940" s="8" t="s">
        <v>5579</v>
      </c>
    </row>
    <row r="941" spans="1:4" ht="15.75" customHeight="1" x14ac:dyDescent="0.3">
      <c r="A941" s="10" t="s">
        <v>977</v>
      </c>
      <c r="B941" s="8" t="s">
        <v>7893</v>
      </c>
      <c r="C941" s="8" t="s">
        <v>8058</v>
      </c>
      <c r="D941" s="8" t="s">
        <v>5580</v>
      </c>
    </row>
    <row r="942" spans="1:4" ht="15.75" customHeight="1" x14ac:dyDescent="0.3">
      <c r="A942" s="10" t="s">
        <v>978</v>
      </c>
      <c r="B942" s="8" t="s">
        <v>7892</v>
      </c>
      <c r="C942" s="8" t="s">
        <v>6246</v>
      </c>
      <c r="D942" s="8" t="s">
        <v>5581</v>
      </c>
    </row>
    <row r="943" spans="1:4" ht="15.75" customHeight="1" x14ac:dyDescent="0.3">
      <c r="A943" s="10" t="s">
        <v>979</v>
      </c>
      <c r="B943" s="8" t="s">
        <v>7892</v>
      </c>
      <c r="C943" s="8" t="s">
        <v>8358</v>
      </c>
      <c r="D943" s="8" t="s">
        <v>5582</v>
      </c>
    </row>
    <row r="944" spans="1:4" ht="15.75" customHeight="1" x14ac:dyDescent="0.3">
      <c r="A944" s="10" t="s">
        <v>980</v>
      </c>
      <c r="B944" s="8" t="s">
        <v>7892</v>
      </c>
      <c r="C944" s="8" t="s">
        <v>8359</v>
      </c>
      <c r="D944" s="8" t="s">
        <v>5583</v>
      </c>
    </row>
    <row r="945" spans="1:4" ht="15.75" customHeight="1" x14ac:dyDescent="0.3">
      <c r="A945" s="10" t="s">
        <v>981</v>
      </c>
      <c r="B945" s="8" t="s">
        <v>7893</v>
      </c>
      <c r="C945" s="8" t="s">
        <v>7961</v>
      </c>
      <c r="D945" s="8" t="s">
        <v>5081</v>
      </c>
    </row>
    <row r="946" spans="1:4" ht="15.75" customHeight="1" x14ac:dyDescent="0.3">
      <c r="A946" s="10" t="s">
        <v>982</v>
      </c>
      <c r="B946" s="8" t="s">
        <v>7892</v>
      </c>
      <c r="C946" s="8" t="s">
        <v>7957</v>
      </c>
      <c r="D946" s="8" t="s">
        <v>5584</v>
      </c>
    </row>
    <row r="947" spans="1:4" ht="15.75" customHeight="1" x14ac:dyDescent="0.3">
      <c r="A947" s="10" t="s">
        <v>983</v>
      </c>
      <c r="B947" s="8" t="s">
        <v>7893</v>
      </c>
      <c r="C947" s="8" t="s">
        <v>7910</v>
      </c>
      <c r="D947" s="8" t="s">
        <v>5585</v>
      </c>
    </row>
    <row r="948" spans="1:4" ht="15.75" customHeight="1" x14ac:dyDescent="0.3">
      <c r="A948" s="10" t="s">
        <v>984</v>
      </c>
      <c r="B948" s="8" t="s">
        <v>7893</v>
      </c>
      <c r="C948" s="8" t="s">
        <v>8360</v>
      </c>
      <c r="D948" s="8" t="s">
        <v>5277</v>
      </c>
    </row>
    <row r="949" spans="1:4" ht="15.75" customHeight="1" x14ac:dyDescent="0.3">
      <c r="A949" s="10" t="s">
        <v>985</v>
      </c>
      <c r="B949" s="8" t="s">
        <v>7893</v>
      </c>
      <c r="C949" s="8" t="s">
        <v>7914</v>
      </c>
      <c r="D949" s="8" t="s">
        <v>5586</v>
      </c>
    </row>
    <row r="950" spans="1:4" ht="15.75" customHeight="1" x14ac:dyDescent="0.3">
      <c r="A950" s="10" t="s">
        <v>986</v>
      </c>
      <c r="B950" s="8" t="s">
        <v>7893</v>
      </c>
      <c r="C950" s="8" t="s">
        <v>8045</v>
      </c>
      <c r="D950" s="8" t="s">
        <v>5587</v>
      </c>
    </row>
    <row r="951" spans="1:4" ht="15.75" customHeight="1" x14ac:dyDescent="0.3">
      <c r="A951" s="10" t="s">
        <v>987</v>
      </c>
      <c r="B951" s="8" t="s">
        <v>7893</v>
      </c>
      <c r="C951" s="8" t="s">
        <v>7894</v>
      </c>
      <c r="D951" s="8" t="s">
        <v>5588</v>
      </c>
    </row>
    <row r="952" spans="1:4" ht="15.75" customHeight="1" x14ac:dyDescent="0.3">
      <c r="A952" s="10" t="s">
        <v>988</v>
      </c>
      <c r="B952" s="8" t="s">
        <v>7892</v>
      </c>
      <c r="C952" s="8" t="s">
        <v>8361</v>
      </c>
      <c r="D952" s="8" t="s">
        <v>5589</v>
      </c>
    </row>
    <row r="953" spans="1:4" ht="15.75" customHeight="1" x14ac:dyDescent="0.3">
      <c r="A953" s="10" t="s">
        <v>989</v>
      </c>
      <c r="B953" s="8" t="s">
        <v>7892</v>
      </c>
      <c r="C953" s="8" t="s">
        <v>8292</v>
      </c>
      <c r="D953" s="8" t="s">
        <v>5033</v>
      </c>
    </row>
    <row r="954" spans="1:4" ht="15.75" customHeight="1" x14ac:dyDescent="0.3">
      <c r="A954" s="10" t="s">
        <v>990</v>
      </c>
      <c r="B954" s="8" t="s">
        <v>7892</v>
      </c>
      <c r="C954" s="8" t="s">
        <v>8062</v>
      </c>
      <c r="D954" s="8" t="s">
        <v>5590</v>
      </c>
    </row>
    <row r="955" spans="1:4" ht="15.75" customHeight="1" x14ac:dyDescent="0.3">
      <c r="A955" s="10" t="s">
        <v>991</v>
      </c>
      <c r="B955" s="8" t="s">
        <v>7893</v>
      </c>
      <c r="C955" s="8" t="s">
        <v>8362</v>
      </c>
      <c r="D955" s="8" t="s">
        <v>5591</v>
      </c>
    </row>
    <row r="956" spans="1:4" ht="15.75" customHeight="1" x14ac:dyDescent="0.3">
      <c r="A956" s="10" t="s">
        <v>992</v>
      </c>
      <c r="B956" s="8" t="s">
        <v>7893</v>
      </c>
      <c r="C956" s="8" t="s">
        <v>7894</v>
      </c>
      <c r="D956" s="8" t="s">
        <v>5592</v>
      </c>
    </row>
    <row r="957" spans="1:4" ht="15.75" customHeight="1" x14ac:dyDescent="0.3">
      <c r="A957" s="10" t="s">
        <v>993</v>
      </c>
      <c r="B957" s="8" t="s">
        <v>8181</v>
      </c>
      <c r="C957" s="8" t="s">
        <v>8363</v>
      </c>
      <c r="D957" s="8" t="s">
        <v>5593</v>
      </c>
    </row>
    <row r="958" spans="1:4" ht="15.75" customHeight="1" x14ac:dyDescent="0.3">
      <c r="A958" s="10" t="s">
        <v>994</v>
      </c>
      <c r="B958" s="8" t="s">
        <v>7893</v>
      </c>
      <c r="C958" s="8" t="s">
        <v>7914</v>
      </c>
      <c r="D958" s="8" t="s">
        <v>5539</v>
      </c>
    </row>
    <row r="959" spans="1:4" ht="15.75" customHeight="1" x14ac:dyDescent="0.3">
      <c r="A959" s="10" t="s">
        <v>995</v>
      </c>
      <c r="B959" s="8" t="s">
        <v>7892</v>
      </c>
      <c r="C959" s="8" t="s">
        <v>8185</v>
      </c>
      <c r="D959" s="8" t="s">
        <v>5594</v>
      </c>
    </row>
    <row r="960" spans="1:4" ht="15.75" customHeight="1" x14ac:dyDescent="0.3">
      <c r="A960" s="10" t="s">
        <v>996</v>
      </c>
      <c r="B960" s="8" t="s">
        <v>8181</v>
      </c>
      <c r="C960" s="8" t="s">
        <v>8364</v>
      </c>
      <c r="D960" s="8" t="s">
        <v>5595</v>
      </c>
    </row>
    <row r="961" spans="1:4" ht="15.75" customHeight="1" x14ac:dyDescent="0.3">
      <c r="A961" s="10" t="s">
        <v>997</v>
      </c>
      <c r="B961" s="8" t="s">
        <v>7892</v>
      </c>
      <c r="C961" s="8" t="s">
        <v>8050</v>
      </c>
      <c r="D961" s="8" t="s">
        <v>5596</v>
      </c>
    </row>
    <row r="962" spans="1:4" ht="15.75" customHeight="1" x14ac:dyDescent="0.3">
      <c r="A962" s="10" t="s">
        <v>998</v>
      </c>
      <c r="B962" s="8" t="s">
        <v>8181</v>
      </c>
      <c r="C962" s="8" t="s">
        <v>8025</v>
      </c>
      <c r="D962" s="8" t="s">
        <v>5597</v>
      </c>
    </row>
    <row r="963" spans="1:4" ht="15.75" customHeight="1" x14ac:dyDescent="0.3">
      <c r="A963" s="10" t="s">
        <v>999</v>
      </c>
      <c r="B963" s="8" t="s">
        <v>7893</v>
      </c>
      <c r="C963" s="8" t="s">
        <v>7955</v>
      </c>
      <c r="D963" s="8" t="s">
        <v>4993</v>
      </c>
    </row>
    <row r="964" spans="1:4" ht="15.75" customHeight="1" x14ac:dyDescent="0.3">
      <c r="A964" s="10" t="s">
        <v>1000</v>
      </c>
      <c r="B964" s="8" t="s">
        <v>7892</v>
      </c>
      <c r="C964" s="8" t="s">
        <v>8365</v>
      </c>
      <c r="D964" s="8" t="s">
        <v>5598</v>
      </c>
    </row>
    <row r="965" spans="1:4" ht="15.75" customHeight="1" x14ac:dyDescent="0.3">
      <c r="A965" s="10" t="s">
        <v>1001</v>
      </c>
      <c r="B965" s="8" t="s">
        <v>8181</v>
      </c>
      <c r="C965" s="8" t="s">
        <v>8200</v>
      </c>
      <c r="D965" s="8" t="s">
        <v>5599</v>
      </c>
    </row>
    <row r="966" spans="1:4" ht="15.75" customHeight="1" x14ac:dyDescent="0.3">
      <c r="A966" s="10" t="s">
        <v>1002</v>
      </c>
      <c r="B966" s="8" t="s">
        <v>7892</v>
      </c>
      <c r="C966" s="8" t="s">
        <v>7942</v>
      </c>
      <c r="D966" s="8" t="s">
        <v>5600</v>
      </c>
    </row>
    <row r="967" spans="1:4" ht="15.75" customHeight="1" x14ac:dyDescent="0.3">
      <c r="A967" s="10" t="s">
        <v>1003</v>
      </c>
      <c r="B967" s="8" t="s">
        <v>7892</v>
      </c>
      <c r="C967" s="8" t="s">
        <v>8277</v>
      </c>
      <c r="D967" s="8" t="s">
        <v>5601</v>
      </c>
    </row>
    <row r="968" spans="1:4" ht="15.75" customHeight="1" x14ac:dyDescent="0.3">
      <c r="A968" s="10" t="s">
        <v>1004</v>
      </c>
      <c r="B968" s="8" t="s">
        <v>7892</v>
      </c>
      <c r="C968" s="8" t="s">
        <v>8366</v>
      </c>
      <c r="D968" s="8" t="s">
        <v>5602</v>
      </c>
    </row>
    <row r="969" spans="1:4" ht="15.75" customHeight="1" x14ac:dyDescent="0.3">
      <c r="A969" s="10" t="s">
        <v>1005</v>
      </c>
      <c r="B969" s="8" t="s">
        <v>7893</v>
      </c>
      <c r="C969" s="8" t="s">
        <v>6088</v>
      </c>
      <c r="D969" s="8" t="s">
        <v>5603</v>
      </c>
    </row>
    <row r="970" spans="1:4" ht="15.75" customHeight="1" x14ac:dyDescent="0.3">
      <c r="A970" s="10" t="s">
        <v>1006</v>
      </c>
      <c r="B970" s="8" t="s">
        <v>7892</v>
      </c>
      <c r="C970" s="8" t="s">
        <v>7963</v>
      </c>
      <c r="D970" s="8" t="s">
        <v>5604</v>
      </c>
    </row>
    <row r="971" spans="1:4" ht="15.75" customHeight="1" x14ac:dyDescent="0.3">
      <c r="A971" s="10" t="s">
        <v>1007</v>
      </c>
      <c r="B971" s="8" t="s">
        <v>7893</v>
      </c>
      <c r="C971" s="8" t="s">
        <v>5120</v>
      </c>
      <c r="D971" s="8" t="s">
        <v>5605</v>
      </c>
    </row>
    <row r="972" spans="1:4" ht="15.75" customHeight="1" x14ac:dyDescent="0.3">
      <c r="A972" s="10" t="s">
        <v>1008</v>
      </c>
      <c r="B972" s="8" t="s">
        <v>7892</v>
      </c>
      <c r="C972" s="8" t="s">
        <v>7931</v>
      </c>
      <c r="D972" s="8" t="s">
        <v>5606</v>
      </c>
    </row>
    <row r="973" spans="1:4" ht="15.75" customHeight="1" x14ac:dyDescent="0.3">
      <c r="A973" s="10" t="s">
        <v>1009</v>
      </c>
      <c r="B973" s="8" t="s">
        <v>7892</v>
      </c>
      <c r="C973" s="8" t="s">
        <v>7790</v>
      </c>
      <c r="D973" s="8" t="s">
        <v>5607</v>
      </c>
    </row>
    <row r="974" spans="1:4" ht="15.75" customHeight="1" x14ac:dyDescent="0.3">
      <c r="A974" s="10" t="s">
        <v>1010</v>
      </c>
      <c r="B974" s="8" t="s">
        <v>7893</v>
      </c>
      <c r="C974" s="8" t="s">
        <v>7894</v>
      </c>
      <c r="D974" s="8" t="s">
        <v>5608</v>
      </c>
    </row>
    <row r="975" spans="1:4" ht="15.75" customHeight="1" x14ac:dyDescent="0.3">
      <c r="A975" s="10" t="s">
        <v>1011</v>
      </c>
      <c r="B975" s="8" t="s">
        <v>8181</v>
      </c>
      <c r="C975" s="8" t="s">
        <v>8367</v>
      </c>
      <c r="D975" s="8" t="s">
        <v>5425</v>
      </c>
    </row>
    <row r="976" spans="1:4" ht="15.75" customHeight="1" x14ac:dyDescent="0.3">
      <c r="A976" s="10" t="s">
        <v>1012</v>
      </c>
      <c r="B976" s="8" t="s">
        <v>7893</v>
      </c>
      <c r="C976" s="8" t="s">
        <v>6356</v>
      </c>
      <c r="D976" s="8" t="s">
        <v>5609</v>
      </c>
    </row>
    <row r="977" spans="1:4" ht="15.75" customHeight="1" x14ac:dyDescent="0.3">
      <c r="A977" s="10" t="s">
        <v>1013</v>
      </c>
      <c r="B977" s="8" t="s">
        <v>8181</v>
      </c>
      <c r="C977" s="8" t="s">
        <v>8368</v>
      </c>
      <c r="D977" s="8" t="s">
        <v>5610</v>
      </c>
    </row>
    <row r="978" spans="1:4" ht="15.75" customHeight="1" x14ac:dyDescent="0.3">
      <c r="A978" s="10" t="s">
        <v>1014</v>
      </c>
      <c r="B978" s="8" t="s">
        <v>8181</v>
      </c>
      <c r="C978" s="8" t="s">
        <v>8029</v>
      </c>
      <c r="D978" s="8" t="s">
        <v>5164</v>
      </c>
    </row>
    <row r="979" spans="1:4" ht="15.75" customHeight="1" x14ac:dyDescent="0.3">
      <c r="A979" s="10" t="s">
        <v>1015</v>
      </c>
      <c r="B979" s="8" t="s">
        <v>7893</v>
      </c>
      <c r="C979" s="8" t="s">
        <v>6628</v>
      </c>
      <c r="D979" s="8" t="s">
        <v>5611</v>
      </c>
    </row>
    <row r="980" spans="1:4" ht="15.75" customHeight="1" x14ac:dyDescent="0.3">
      <c r="A980" s="10" t="s">
        <v>1016</v>
      </c>
      <c r="B980" s="8" t="s">
        <v>7893</v>
      </c>
      <c r="C980" s="8" t="s">
        <v>5548</v>
      </c>
      <c r="D980" s="8" t="s">
        <v>5612</v>
      </c>
    </row>
    <row r="981" spans="1:4" ht="15.75" customHeight="1" x14ac:dyDescent="0.3">
      <c r="A981" s="10" t="s">
        <v>1017</v>
      </c>
      <c r="B981" s="8" t="s">
        <v>7893</v>
      </c>
      <c r="C981" s="8" t="s">
        <v>8047</v>
      </c>
      <c r="D981" s="8" t="s">
        <v>5613</v>
      </c>
    </row>
    <row r="982" spans="1:4" ht="15.75" customHeight="1" x14ac:dyDescent="0.3">
      <c r="A982" s="10" t="s">
        <v>1018</v>
      </c>
      <c r="B982" s="8" t="s">
        <v>7893</v>
      </c>
      <c r="C982" s="8" t="s">
        <v>5077</v>
      </c>
      <c r="D982" s="8" t="s">
        <v>5614</v>
      </c>
    </row>
    <row r="983" spans="1:4" ht="15.75" customHeight="1" x14ac:dyDescent="0.3">
      <c r="A983" s="10" t="s">
        <v>1019</v>
      </c>
      <c r="B983" s="8" t="s">
        <v>7893</v>
      </c>
      <c r="C983" s="8" t="s">
        <v>8369</v>
      </c>
      <c r="D983" s="8" t="s">
        <v>5615</v>
      </c>
    </row>
    <row r="984" spans="1:4" ht="15.75" customHeight="1" x14ac:dyDescent="0.3">
      <c r="A984" s="10" t="s">
        <v>1020</v>
      </c>
      <c r="B984" s="8" t="s">
        <v>7893</v>
      </c>
      <c r="C984" s="8" t="s">
        <v>6236</v>
      </c>
      <c r="D984" s="8" t="s">
        <v>5616</v>
      </c>
    </row>
    <row r="985" spans="1:4" ht="15.75" customHeight="1" x14ac:dyDescent="0.3">
      <c r="A985" s="10" t="s">
        <v>1021</v>
      </c>
      <c r="B985" s="8" t="s">
        <v>8181</v>
      </c>
      <c r="C985" s="8" t="s">
        <v>8370</v>
      </c>
      <c r="D985" s="8" t="s">
        <v>5617</v>
      </c>
    </row>
    <row r="986" spans="1:4" ht="15.75" customHeight="1" x14ac:dyDescent="0.3">
      <c r="A986" s="10" t="s">
        <v>1022</v>
      </c>
      <c r="B986" s="8" t="s">
        <v>7893</v>
      </c>
      <c r="C986" s="8" t="s">
        <v>7943</v>
      </c>
      <c r="D986" s="8" t="s">
        <v>5618</v>
      </c>
    </row>
    <row r="987" spans="1:4" ht="15.75" customHeight="1" x14ac:dyDescent="0.3">
      <c r="A987" s="10" t="s">
        <v>1023</v>
      </c>
      <c r="B987" s="8" t="s">
        <v>7892</v>
      </c>
      <c r="C987" s="8" t="s">
        <v>8371</v>
      </c>
      <c r="D987" s="8" t="s">
        <v>5619</v>
      </c>
    </row>
    <row r="988" spans="1:4" ht="15.75" customHeight="1" x14ac:dyDescent="0.3">
      <c r="A988" s="10" t="s">
        <v>1024</v>
      </c>
      <c r="B988" s="8" t="s">
        <v>7892</v>
      </c>
      <c r="C988" s="8" t="s">
        <v>8062</v>
      </c>
      <c r="D988" s="8" t="s">
        <v>4850</v>
      </c>
    </row>
    <row r="989" spans="1:4" ht="15.75" customHeight="1" x14ac:dyDescent="0.3">
      <c r="A989" s="10" t="s">
        <v>1025</v>
      </c>
      <c r="B989" s="8" t="s">
        <v>8181</v>
      </c>
      <c r="C989" s="8" t="s">
        <v>8338</v>
      </c>
      <c r="D989" s="8" t="s">
        <v>5620</v>
      </c>
    </row>
    <row r="990" spans="1:4" ht="15.75" customHeight="1" x14ac:dyDescent="0.3">
      <c r="A990" s="10" t="s">
        <v>1026</v>
      </c>
      <c r="B990" s="8" t="s">
        <v>7892</v>
      </c>
      <c r="C990" s="8" t="s">
        <v>8372</v>
      </c>
      <c r="D990" s="8" t="s">
        <v>5621</v>
      </c>
    </row>
    <row r="991" spans="1:4" ht="15.75" customHeight="1" x14ac:dyDescent="0.3">
      <c r="A991" s="10" t="s">
        <v>1027</v>
      </c>
      <c r="B991" s="8" t="s">
        <v>7892</v>
      </c>
      <c r="C991" s="8" t="s">
        <v>7907</v>
      </c>
      <c r="D991" s="8" t="s">
        <v>5622</v>
      </c>
    </row>
    <row r="992" spans="1:4" ht="15.75" customHeight="1" x14ac:dyDescent="0.3">
      <c r="A992" s="10" t="s">
        <v>1028</v>
      </c>
      <c r="B992" s="8" t="s">
        <v>7892</v>
      </c>
      <c r="C992" s="8" t="s">
        <v>8373</v>
      </c>
      <c r="D992" s="8" t="s">
        <v>5623</v>
      </c>
    </row>
    <row r="993" spans="1:4" ht="15.75" customHeight="1" x14ac:dyDescent="0.3">
      <c r="A993" s="10" t="s">
        <v>1029</v>
      </c>
      <c r="B993" s="8" t="s">
        <v>7893</v>
      </c>
      <c r="C993" s="8" t="s">
        <v>8374</v>
      </c>
      <c r="D993" s="8" t="s">
        <v>4796</v>
      </c>
    </row>
    <row r="994" spans="1:4" ht="15.75" customHeight="1" x14ac:dyDescent="0.3">
      <c r="A994" s="10" t="s">
        <v>1030</v>
      </c>
      <c r="B994" s="8" t="s">
        <v>7893</v>
      </c>
      <c r="C994" s="8" t="s">
        <v>8375</v>
      </c>
      <c r="D994" s="8" t="s">
        <v>5624</v>
      </c>
    </row>
    <row r="995" spans="1:4" ht="15.75" customHeight="1" x14ac:dyDescent="0.3">
      <c r="A995" s="10" t="s">
        <v>1031</v>
      </c>
      <c r="B995" s="8" t="s">
        <v>7892</v>
      </c>
      <c r="C995" s="8" t="s">
        <v>8376</v>
      </c>
      <c r="D995" s="8" t="s">
        <v>5625</v>
      </c>
    </row>
    <row r="996" spans="1:4" ht="15.75" customHeight="1" x14ac:dyDescent="0.3">
      <c r="A996" s="10" t="s">
        <v>1032</v>
      </c>
      <c r="B996" s="8" t="s">
        <v>7893</v>
      </c>
      <c r="C996" s="8" t="s">
        <v>7943</v>
      </c>
      <c r="D996" s="8" t="s">
        <v>4749</v>
      </c>
    </row>
    <row r="997" spans="1:4" ht="15.75" customHeight="1" x14ac:dyDescent="0.3">
      <c r="A997" s="10" t="s">
        <v>1033</v>
      </c>
      <c r="B997" s="8" t="s">
        <v>8181</v>
      </c>
      <c r="C997" s="8" t="s">
        <v>7922</v>
      </c>
      <c r="D997" s="8" t="s">
        <v>5626</v>
      </c>
    </row>
    <row r="998" spans="1:4" ht="15.75" customHeight="1" x14ac:dyDescent="0.3">
      <c r="A998" s="10" t="s">
        <v>1034</v>
      </c>
      <c r="B998" s="8" t="s">
        <v>7893</v>
      </c>
      <c r="C998" s="8" t="s">
        <v>8377</v>
      </c>
      <c r="D998" s="8" t="s">
        <v>4732</v>
      </c>
    </row>
    <row r="999" spans="1:4" ht="15.75" customHeight="1" x14ac:dyDescent="0.3">
      <c r="A999" s="10" t="s">
        <v>1035</v>
      </c>
      <c r="B999" s="8" t="s">
        <v>8181</v>
      </c>
      <c r="C999" s="8" t="s">
        <v>8164</v>
      </c>
      <c r="D999" s="8" t="s">
        <v>5627</v>
      </c>
    </row>
    <row r="1000" spans="1:4" ht="15.75" customHeight="1" x14ac:dyDescent="0.3">
      <c r="A1000" s="10" t="s">
        <v>1036</v>
      </c>
      <c r="B1000" s="8" t="s">
        <v>7893</v>
      </c>
      <c r="C1000" s="8" t="s">
        <v>8157</v>
      </c>
      <c r="D1000" s="8" t="s">
        <v>5231</v>
      </c>
    </row>
    <row r="1001" spans="1:4" ht="15" customHeight="1" x14ac:dyDescent="0.3">
      <c r="A1001" s="10" t="s">
        <v>1037</v>
      </c>
      <c r="B1001" s="8" t="s">
        <v>8181</v>
      </c>
      <c r="C1001" s="8" t="s">
        <v>7918</v>
      </c>
      <c r="D1001" s="8" t="s">
        <v>5628</v>
      </c>
    </row>
    <row r="1002" spans="1:4" ht="15" customHeight="1" x14ac:dyDescent="0.3">
      <c r="A1002" s="10" t="s">
        <v>1038</v>
      </c>
      <c r="B1002" s="8" t="s">
        <v>7893</v>
      </c>
      <c r="C1002" s="8" t="s">
        <v>5838</v>
      </c>
      <c r="D1002" s="8" t="s">
        <v>5629</v>
      </c>
    </row>
    <row r="1003" spans="1:4" ht="15" customHeight="1" x14ac:dyDescent="0.3">
      <c r="A1003" s="10" t="s">
        <v>1039</v>
      </c>
      <c r="B1003" s="8" t="s">
        <v>8181</v>
      </c>
      <c r="C1003" s="8" t="s">
        <v>8378</v>
      </c>
      <c r="D1003" s="8" t="s">
        <v>5630</v>
      </c>
    </row>
    <row r="1004" spans="1:4" ht="15" customHeight="1" x14ac:dyDescent="0.3">
      <c r="A1004" s="10" t="s">
        <v>1040</v>
      </c>
      <c r="B1004" s="8" t="s">
        <v>7892</v>
      </c>
      <c r="C1004" s="8" t="s">
        <v>8379</v>
      </c>
      <c r="D1004" s="8" t="s">
        <v>5631</v>
      </c>
    </row>
    <row r="1005" spans="1:4" ht="15" customHeight="1" x14ac:dyDescent="0.3">
      <c r="A1005" s="10" t="s">
        <v>1041</v>
      </c>
      <c r="B1005" s="8" t="s">
        <v>7893</v>
      </c>
      <c r="C1005" s="8" t="s">
        <v>5173</v>
      </c>
      <c r="D1005" s="8" t="s">
        <v>5632</v>
      </c>
    </row>
    <row r="1006" spans="1:4" ht="15" customHeight="1" x14ac:dyDescent="0.3">
      <c r="A1006" s="10" t="s">
        <v>1042</v>
      </c>
      <c r="B1006" s="8" t="s">
        <v>7893</v>
      </c>
      <c r="C1006" s="8" t="s">
        <v>5548</v>
      </c>
      <c r="D1006" s="8" t="s">
        <v>5633</v>
      </c>
    </row>
    <row r="1007" spans="1:4" ht="15" customHeight="1" x14ac:dyDescent="0.3">
      <c r="A1007" s="10" t="s">
        <v>1043</v>
      </c>
      <c r="B1007" s="8" t="s">
        <v>7892</v>
      </c>
      <c r="C1007" s="8" t="s">
        <v>7971</v>
      </c>
      <c r="D1007" s="8" t="s">
        <v>5634</v>
      </c>
    </row>
    <row r="1008" spans="1:4" ht="15" customHeight="1" x14ac:dyDescent="0.3">
      <c r="A1008" s="10" t="s">
        <v>1044</v>
      </c>
      <c r="B1008" s="8" t="s">
        <v>7892</v>
      </c>
      <c r="C1008" s="8" t="s">
        <v>8380</v>
      </c>
      <c r="D1008" s="8" t="s">
        <v>4963</v>
      </c>
    </row>
    <row r="1009" spans="1:4" ht="15" customHeight="1" x14ac:dyDescent="0.3">
      <c r="A1009" s="10" t="s">
        <v>1045</v>
      </c>
      <c r="B1009" s="8" t="s">
        <v>7893</v>
      </c>
      <c r="C1009" s="8" t="s">
        <v>8381</v>
      </c>
      <c r="D1009" s="8" t="s">
        <v>5635</v>
      </c>
    </row>
    <row r="1010" spans="1:4" ht="15" customHeight="1" x14ac:dyDescent="0.3">
      <c r="A1010" s="10" t="s">
        <v>1046</v>
      </c>
      <c r="B1010" s="8" t="s">
        <v>7892</v>
      </c>
      <c r="C1010" s="8" t="s">
        <v>8024</v>
      </c>
      <c r="D1010" s="8" t="s">
        <v>5636</v>
      </c>
    </row>
    <row r="1011" spans="1:4" ht="15" customHeight="1" x14ac:dyDescent="0.3">
      <c r="A1011" s="10" t="s">
        <v>1047</v>
      </c>
      <c r="B1011" s="8" t="s">
        <v>7892</v>
      </c>
      <c r="C1011" s="8" t="s">
        <v>8382</v>
      </c>
      <c r="D1011" s="8" t="s">
        <v>5637</v>
      </c>
    </row>
    <row r="1012" spans="1:4" ht="15" customHeight="1" x14ac:dyDescent="0.3">
      <c r="A1012" s="10" t="s">
        <v>1048</v>
      </c>
      <c r="B1012" s="8" t="s">
        <v>7892</v>
      </c>
      <c r="C1012" s="8" t="s">
        <v>5000</v>
      </c>
      <c r="D1012" s="8" t="s">
        <v>5638</v>
      </c>
    </row>
    <row r="1013" spans="1:4" ht="15" customHeight="1" x14ac:dyDescent="0.3">
      <c r="A1013" s="10" t="s">
        <v>1049</v>
      </c>
      <c r="B1013" s="8" t="s">
        <v>7892</v>
      </c>
      <c r="C1013" s="8" t="s">
        <v>7925</v>
      </c>
      <c r="D1013" s="8" t="s">
        <v>5639</v>
      </c>
    </row>
    <row r="1014" spans="1:4" ht="15" customHeight="1" x14ac:dyDescent="0.3">
      <c r="A1014" s="10" t="s">
        <v>1050</v>
      </c>
      <c r="B1014" s="8" t="s">
        <v>7892</v>
      </c>
      <c r="C1014" s="8" t="s">
        <v>8383</v>
      </c>
      <c r="D1014" s="8" t="s">
        <v>5640</v>
      </c>
    </row>
    <row r="1015" spans="1:4" ht="15" customHeight="1" x14ac:dyDescent="0.3">
      <c r="A1015" s="10" t="s">
        <v>1051</v>
      </c>
      <c r="B1015" s="8" t="s">
        <v>7892</v>
      </c>
      <c r="C1015" s="8" t="s">
        <v>5000</v>
      </c>
      <c r="D1015" s="8" t="s">
        <v>5641</v>
      </c>
    </row>
    <row r="1016" spans="1:4" ht="15" customHeight="1" x14ac:dyDescent="0.3">
      <c r="A1016" s="10" t="s">
        <v>1052</v>
      </c>
      <c r="B1016" s="8" t="s">
        <v>7892</v>
      </c>
      <c r="C1016" s="8" t="s">
        <v>8005</v>
      </c>
      <c r="D1016" s="8" t="s">
        <v>5642</v>
      </c>
    </row>
    <row r="1017" spans="1:4" ht="15" customHeight="1" x14ac:dyDescent="0.3">
      <c r="A1017" s="10" t="s">
        <v>1053</v>
      </c>
      <c r="B1017" s="8" t="s">
        <v>7892</v>
      </c>
      <c r="C1017" s="8" t="s">
        <v>8384</v>
      </c>
      <c r="D1017" s="8" t="s">
        <v>5643</v>
      </c>
    </row>
    <row r="1018" spans="1:4" ht="15" customHeight="1" x14ac:dyDescent="0.3">
      <c r="A1018" s="10" t="s">
        <v>1054</v>
      </c>
      <c r="B1018" s="8" t="s">
        <v>8181</v>
      </c>
      <c r="C1018" s="8" t="s">
        <v>8385</v>
      </c>
      <c r="D1018" s="8" t="s">
        <v>5644</v>
      </c>
    </row>
    <row r="1019" spans="1:4" ht="15" customHeight="1" x14ac:dyDescent="0.3">
      <c r="A1019" s="10" t="s">
        <v>1055</v>
      </c>
      <c r="B1019" s="8" t="s">
        <v>8181</v>
      </c>
      <c r="C1019" s="8" t="s">
        <v>8386</v>
      </c>
      <c r="D1019" s="8" t="s">
        <v>5645</v>
      </c>
    </row>
    <row r="1020" spans="1:4" ht="15" customHeight="1" x14ac:dyDescent="0.3">
      <c r="A1020" s="10" t="s">
        <v>1056</v>
      </c>
      <c r="B1020" s="8" t="s">
        <v>7893</v>
      </c>
      <c r="C1020" s="8" t="s">
        <v>7899</v>
      </c>
      <c r="D1020" s="8" t="s">
        <v>5646</v>
      </c>
    </row>
    <row r="1021" spans="1:4" ht="15" customHeight="1" x14ac:dyDescent="0.3">
      <c r="A1021" s="10" t="s">
        <v>1057</v>
      </c>
      <c r="B1021" s="8" t="s">
        <v>7892</v>
      </c>
      <c r="C1021" s="8" t="s">
        <v>8387</v>
      </c>
      <c r="D1021" s="8" t="s">
        <v>5647</v>
      </c>
    </row>
    <row r="1022" spans="1:4" ht="15" customHeight="1" x14ac:dyDescent="0.3">
      <c r="A1022" s="10" t="s">
        <v>1058</v>
      </c>
      <c r="B1022" s="8" t="s">
        <v>7893</v>
      </c>
      <c r="C1022" s="8" t="s">
        <v>8036</v>
      </c>
      <c r="D1022" s="8" t="s">
        <v>5648</v>
      </c>
    </row>
    <row r="1023" spans="1:4" ht="15" customHeight="1" x14ac:dyDescent="0.3">
      <c r="A1023" s="10" t="s">
        <v>1059</v>
      </c>
      <c r="B1023" s="8" t="s">
        <v>7892</v>
      </c>
      <c r="C1023" s="8" t="s">
        <v>8388</v>
      </c>
      <c r="D1023" s="8" t="s">
        <v>5649</v>
      </c>
    </row>
    <row r="1024" spans="1:4" ht="15" customHeight="1" x14ac:dyDescent="0.3">
      <c r="A1024" s="10" t="s">
        <v>1060</v>
      </c>
      <c r="B1024" s="8" t="s">
        <v>7892</v>
      </c>
      <c r="C1024" s="8" t="s">
        <v>7963</v>
      </c>
      <c r="D1024" s="8" t="s">
        <v>5650</v>
      </c>
    </row>
    <row r="1025" spans="1:4" ht="15" customHeight="1" x14ac:dyDescent="0.3">
      <c r="A1025" s="10" t="s">
        <v>1061</v>
      </c>
      <c r="B1025" s="8" t="s">
        <v>7893</v>
      </c>
      <c r="C1025" s="8" t="s">
        <v>8389</v>
      </c>
      <c r="D1025" s="8" t="s">
        <v>5651</v>
      </c>
    </row>
    <row r="1026" spans="1:4" ht="15" customHeight="1" x14ac:dyDescent="0.3">
      <c r="A1026" s="10" t="s">
        <v>1062</v>
      </c>
      <c r="B1026" s="8" t="s">
        <v>7893</v>
      </c>
      <c r="C1026" s="8" t="s">
        <v>7902</v>
      </c>
      <c r="D1026" s="8" t="s">
        <v>5652</v>
      </c>
    </row>
    <row r="1027" spans="1:4" ht="15" customHeight="1" x14ac:dyDescent="0.3">
      <c r="A1027" s="10" t="s">
        <v>1063</v>
      </c>
      <c r="B1027" s="8" t="s">
        <v>7893</v>
      </c>
      <c r="C1027" s="8" t="s">
        <v>8390</v>
      </c>
      <c r="D1027" s="8" t="s">
        <v>5653</v>
      </c>
    </row>
    <row r="1028" spans="1:4" ht="15" customHeight="1" x14ac:dyDescent="0.3">
      <c r="A1028" s="10" t="s">
        <v>1064</v>
      </c>
      <c r="B1028" s="8" t="s">
        <v>7892</v>
      </c>
      <c r="C1028" s="8" t="s">
        <v>8100</v>
      </c>
      <c r="D1028" s="8" t="s">
        <v>5654</v>
      </c>
    </row>
    <row r="1029" spans="1:4" ht="15" customHeight="1" x14ac:dyDescent="0.3">
      <c r="A1029" s="10" t="s">
        <v>1065</v>
      </c>
      <c r="B1029" s="8" t="s">
        <v>7893</v>
      </c>
      <c r="C1029" s="8" t="s">
        <v>8390</v>
      </c>
      <c r="D1029" s="8" t="s">
        <v>5655</v>
      </c>
    </row>
    <row r="1030" spans="1:4" ht="15" customHeight="1" x14ac:dyDescent="0.3">
      <c r="A1030" s="10" t="s">
        <v>1066</v>
      </c>
      <c r="B1030" s="8" t="s">
        <v>7893</v>
      </c>
      <c r="C1030" s="8" t="s">
        <v>5838</v>
      </c>
      <c r="D1030" s="8" t="s">
        <v>5656</v>
      </c>
    </row>
    <row r="1031" spans="1:4" ht="15" customHeight="1" x14ac:dyDescent="0.3">
      <c r="A1031" s="10" t="s">
        <v>1067</v>
      </c>
      <c r="B1031" s="8" t="s">
        <v>7892</v>
      </c>
      <c r="C1031" s="8" t="s">
        <v>8391</v>
      </c>
      <c r="D1031" s="8" t="s">
        <v>5657</v>
      </c>
    </row>
    <row r="1032" spans="1:4" ht="15" customHeight="1" x14ac:dyDescent="0.3">
      <c r="A1032" s="10" t="s">
        <v>1068</v>
      </c>
      <c r="B1032" s="8" t="s">
        <v>7893</v>
      </c>
      <c r="C1032" s="8" t="s">
        <v>8252</v>
      </c>
      <c r="D1032" s="8" t="s">
        <v>5658</v>
      </c>
    </row>
    <row r="1033" spans="1:4" ht="15" customHeight="1" x14ac:dyDescent="0.3">
      <c r="A1033" s="10" t="s">
        <v>1069</v>
      </c>
      <c r="B1033" s="8" t="s">
        <v>7892</v>
      </c>
      <c r="C1033" s="8" t="s">
        <v>8392</v>
      </c>
      <c r="D1033" s="8" t="s">
        <v>5659</v>
      </c>
    </row>
    <row r="1034" spans="1:4" ht="15" customHeight="1" x14ac:dyDescent="0.3">
      <c r="A1034" s="10" t="s">
        <v>1070</v>
      </c>
      <c r="B1034" s="8" t="s">
        <v>7892</v>
      </c>
      <c r="C1034" s="8" t="s">
        <v>8021</v>
      </c>
      <c r="D1034" s="8" t="s">
        <v>5330</v>
      </c>
    </row>
    <row r="1035" spans="1:4" ht="15" customHeight="1" x14ac:dyDescent="0.3">
      <c r="A1035" s="10" t="s">
        <v>1071</v>
      </c>
      <c r="B1035" s="8" t="s">
        <v>7892</v>
      </c>
      <c r="C1035" s="8" t="s">
        <v>8131</v>
      </c>
      <c r="D1035" s="8" t="s">
        <v>5660</v>
      </c>
    </row>
    <row r="1036" spans="1:4" ht="15" customHeight="1" x14ac:dyDescent="0.3">
      <c r="A1036" s="10" t="s">
        <v>1072</v>
      </c>
      <c r="B1036" s="8" t="s">
        <v>7892</v>
      </c>
      <c r="C1036" s="8" t="s">
        <v>8393</v>
      </c>
      <c r="D1036" s="8" t="s">
        <v>5661</v>
      </c>
    </row>
    <row r="1037" spans="1:4" ht="15" customHeight="1" x14ac:dyDescent="0.3">
      <c r="A1037" s="10" t="s">
        <v>1073</v>
      </c>
      <c r="B1037" s="8" t="s">
        <v>7892</v>
      </c>
      <c r="C1037" s="8" t="s">
        <v>8182</v>
      </c>
      <c r="D1037" s="8" t="s">
        <v>5662</v>
      </c>
    </row>
    <row r="1038" spans="1:4" ht="15" customHeight="1" x14ac:dyDescent="0.3">
      <c r="A1038" s="10" t="s">
        <v>1074</v>
      </c>
      <c r="B1038" s="8" t="s">
        <v>7893</v>
      </c>
      <c r="C1038" s="8" t="s">
        <v>7943</v>
      </c>
      <c r="D1038" s="8" t="s">
        <v>5663</v>
      </c>
    </row>
    <row r="1039" spans="1:4" ht="15" customHeight="1" x14ac:dyDescent="0.3">
      <c r="A1039" s="10" t="s">
        <v>1075</v>
      </c>
      <c r="B1039" s="8" t="s">
        <v>7893</v>
      </c>
      <c r="C1039" s="8" t="s">
        <v>7951</v>
      </c>
      <c r="D1039" s="8" t="s">
        <v>5664</v>
      </c>
    </row>
    <row r="1040" spans="1:4" ht="15" customHeight="1" x14ac:dyDescent="0.3">
      <c r="A1040" s="10" t="s">
        <v>1076</v>
      </c>
      <c r="B1040" s="8" t="s">
        <v>7892</v>
      </c>
      <c r="C1040" s="8" t="s">
        <v>8069</v>
      </c>
      <c r="D1040" s="8" t="s">
        <v>5665</v>
      </c>
    </row>
    <row r="1041" spans="1:4" ht="15" customHeight="1" x14ac:dyDescent="0.3">
      <c r="A1041" s="10" t="s">
        <v>1077</v>
      </c>
      <c r="B1041" s="8" t="s">
        <v>7892</v>
      </c>
      <c r="C1041" s="8" t="s">
        <v>8394</v>
      </c>
      <c r="D1041" s="8" t="s">
        <v>5666</v>
      </c>
    </row>
    <row r="1042" spans="1:4" ht="15" customHeight="1" x14ac:dyDescent="0.3">
      <c r="A1042" s="10" t="s">
        <v>1078</v>
      </c>
      <c r="B1042" s="8" t="s">
        <v>7893</v>
      </c>
      <c r="C1042" s="8" t="s">
        <v>8007</v>
      </c>
      <c r="D1042" s="8" t="s">
        <v>5357</v>
      </c>
    </row>
    <row r="1043" spans="1:4" ht="15" customHeight="1" x14ac:dyDescent="0.3">
      <c r="A1043" s="10" t="s">
        <v>1079</v>
      </c>
      <c r="B1043" s="8" t="s">
        <v>7892</v>
      </c>
      <c r="C1043" s="8" t="s">
        <v>8395</v>
      </c>
      <c r="D1043" s="8" t="s">
        <v>5667</v>
      </c>
    </row>
    <row r="1044" spans="1:4" ht="15" customHeight="1" x14ac:dyDescent="0.3">
      <c r="A1044" s="10" t="s">
        <v>1080</v>
      </c>
      <c r="B1044" s="8" t="s">
        <v>7893</v>
      </c>
      <c r="C1044" s="8" t="s">
        <v>8197</v>
      </c>
      <c r="D1044" s="8" t="s">
        <v>5668</v>
      </c>
    </row>
    <row r="1045" spans="1:4" ht="15" customHeight="1" x14ac:dyDescent="0.3">
      <c r="A1045" s="10" t="s">
        <v>1081</v>
      </c>
      <c r="B1045" s="8" t="s">
        <v>7893</v>
      </c>
      <c r="C1045" s="8" t="s">
        <v>7899</v>
      </c>
      <c r="D1045" s="8" t="s">
        <v>5669</v>
      </c>
    </row>
    <row r="1046" spans="1:4" ht="15" customHeight="1" x14ac:dyDescent="0.3">
      <c r="A1046" s="10" t="s">
        <v>1082</v>
      </c>
      <c r="B1046" s="8" t="s">
        <v>8181</v>
      </c>
      <c r="C1046" s="8" t="s">
        <v>8396</v>
      </c>
      <c r="D1046" s="8" t="s">
        <v>5670</v>
      </c>
    </row>
    <row r="1047" spans="1:4" ht="15" customHeight="1" x14ac:dyDescent="0.3">
      <c r="A1047" s="10" t="s">
        <v>1083</v>
      </c>
      <c r="B1047" s="8" t="s">
        <v>7893</v>
      </c>
      <c r="C1047" s="8" t="s">
        <v>8397</v>
      </c>
      <c r="D1047" s="8" t="s">
        <v>5671</v>
      </c>
    </row>
    <row r="1048" spans="1:4" ht="15" customHeight="1" x14ac:dyDescent="0.3">
      <c r="A1048" s="10" t="s">
        <v>1084</v>
      </c>
      <c r="B1048" s="8" t="s">
        <v>7893</v>
      </c>
      <c r="C1048" s="8" t="s">
        <v>8390</v>
      </c>
      <c r="D1048" s="8" t="s">
        <v>5672</v>
      </c>
    </row>
    <row r="1049" spans="1:4" ht="15" customHeight="1" x14ac:dyDescent="0.3">
      <c r="A1049" s="10" t="s">
        <v>1085</v>
      </c>
      <c r="B1049" s="8" t="s">
        <v>7892</v>
      </c>
      <c r="C1049" s="8" t="s">
        <v>7977</v>
      </c>
      <c r="D1049" s="8" t="s">
        <v>5673</v>
      </c>
    </row>
    <row r="1050" spans="1:4" ht="15" customHeight="1" x14ac:dyDescent="0.3">
      <c r="A1050" s="10" t="s">
        <v>1086</v>
      </c>
      <c r="B1050" s="8" t="s">
        <v>7892</v>
      </c>
      <c r="C1050" s="8" t="s">
        <v>8398</v>
      </c>
      <c r="D1050" s="8" t="s">
        <v>5674</v>
      </c>
    </row>
    <row r="1051" spans="1:4" ht="15" customHeight="1" x14ac:dyDescent="0.3">
      <c r="A1051" s="10" t="s">
        <v>1087</v>
      </c>
      <c r="B1051" s="8" t="s">
        <v>7892</v>
      </c>
      <c r="C1051" s="8" t="s">
        <v>8267</v>
      </c>
      <c r="D1051" s="8" t="s">
        <v>5675</v>
      </c>
    </row>
    <row r="1052" spans="1:4" ht="15" customHeight="1" x14ac:dyDescent="0.3">
      <c r="A1052" s="10" t="s">
        <v>1088</v>
      </c>
      <c r="B1052" s="8" t="s">
        <v>8181</v>
      </c>
      <c r="C1052" s="8" t="s">
        <v>7957</v>
      </c>
      <c r="D1052" s="8" t="s">
        <v>5676</v>
      </c>
    </row>
    <row r="1053" spans="1:4" ht="15" customHeight="1" x14ac:dyDescent="0.3">
      <c r="A1053" s="10" t="s">
        <v>1089</v>
      </c>
      <c r="B1053" s="8" t="s">
        <v>7893</v>
      </c>
      <c r="C1053" s="8" t="s">
        <v>8120</v>
      </c>
      <c r="D1053" s="8" t="s">
        <v>5677</v>
      </c>
    </row>
    <row r="1054" spans="1:4" ht="15" customHeight="1" x14ac:dyDescent="0.3">
      <c r="A1054" s="10" t="s">
        <v>1090</v>
      </c>
      <c r="B1054" s="8" t="s">
        <v>7892</v>
      </c>
      <c r="C1054" s="8" t="s">
        <v>7977</v>
      </c>
      <c r="D1054" s="8" t="s">
        <v>5678</v>
      </c>
    </row>
    <row r="1055" spans="1:4" ht="15" customHeight="1" x14ac:dyDescent="0.3">
      <c r="A1055" s="10" t="s">
        <v>1091</v>
      </c>
      <c r="B1055" s="8" t="s">
        <v>7893</v>
      </c>
      <c r="C1055" s="8" t="s">
        <v>7894</v>
      </c>
      <c r="D1055" s="8" t="s">
        <v>5679</v>
      </c>
    </row>
    <row r="1056" spans="1:4" ht="15" customHeight="1" x14ac:dyDescent="0.3">
      <c r="A1056" s="10" t="s">
        <v>1092</v>
      </c>
      <c r="B1056" s="8" t="s">
        <v>8181</v>
      </c>
      <c r="C1056" s="8" t="s">
        <v>7970</v>
      </c>
      <c r="D1056" s="8" t="s">
        <v>5680</v>
      </c>
    </row>
    <row r="1057" spans="1:4" ht="15" customHeight="1" x14ac:dyDescent="0.3">
      <c r="A1057" s="10" t="s">
        <v>1093</v>
      </c>
      <c r="B1057" s="8" t="s">
        <v>7892</v>
      </c>
      <c r="C1057" s="8" t="s">
        <v>8399</v>
      </c>
      <c r="D1057" s="8" t="s">
        <v>5681</v>
      </c>
    </row>
    <row r="1058" spans="1:4" ht="15" customHeight="1" x14ac:dyDescent="0.3">
      <c r="A1058" s="10" t="s">
        <v>1094</v>
      </c>
      <c r="B1058" s="8" t="s">
        <v>8181</v>
      </c>
      <c r="C1058" s="8" t="s">
        <v>8400</v>
      </c>
      <c r="D1058" s="8" t="s">
        <v>5622</v>
      </c>
    </row>
    <row r="1059" spans="1:4" ht="15" customHeight="1" x14ac:dyDescent="0.3">
      <c r="A1059" s="10" t="s">
        <v>1095</v>
      </c>
      <c r="B1059" s="8" t="s">
        <v>7892</v>
      </c>
      <c r="C1059" s="8" t="s">
        <v>8185</v>
      </c>
      <c r="D1059" s="8" t="s">
        <v>5682</v>
      </c>
    </row>
    <row r="1060" spans="1:4" ht="15" customHeight="1" x14ac:dyDescent="0.3">
      <c r="A1060" s="10" t="s">
        <v>1096</v>
      </c>
      <c r="B1060" s="8" t="s">
        <v>7893</v>
      </c>
      <c r="C1060" s="8" t="s">
        <v>8038</v>
      </c>
      <c r="D1060" s="8" t="s">
        <v>5683</v>
      </c>
    </row>
    <row r="1061" spans="1:4" ht="15" customHeight="1" x14ac:dyDescent="0.3">
      <c r="A1061" s="10" t="s">
        <v>1097</v>
      </c>
      <c r="B1061" s="8" t="s">
        <v>7893</v>
      </c>
      <c r="C1061" s="8" t="s">
        <v>5548</v>
      </c>
      <c r="D1061" s="8" t="s">
        <v>5684</v>
      </c>
    </row>
    <row r="1062" spans="1:4" ht="15" customHeight="1" x14ac:dyDescent="0.3">
      <c r="A1062" s="10" t="s">
        <v>1098</v>
      </c>
      <c r="B1062" s="8" t="s">
        <v>7893</v>
      </c>
      <c r="C1062" s="8" t="s">
        <v>7954</v>
      </c>
      <c r="D1062" s="8" t="s">
        <v>5685</v>
      </c>
    </row>
    <row r="1063" spans="1:4" ht="15" customHeight="1" x14ac:dyDescent="0.3">
      <c r="A1063" s="10" t="s">
        <v>1099</v>
      </c>
      <c r="B1063" s="8" t="s">
        <v>7893</v>
      </c>
      <c r="C1063" s="8" t="s">
        <v>7993</v>
      </c>
      <c r="D1063" s="8" t="s">
        <v>5428</v>
      </c>
    </row>
    <row r="1064" spans="1:4" ht="15" customHeight="1" x14ac:dyDescent="0.3">
      <c r="A1064" s="10" t="s">
        <v>1100</v>
      </c>
      <c r="B1064" s="8" t="s">
        <v>7893</v>
      </c>
      <c r="C1064" s="8" t="s">
        <v>8401</v>
      </c>
      <c r="D1064" s="8" t="s">
        <v>5686</v>
      </c>
    </row>
    <row r="1065" spans="1:4" ht="15" customHeight="1" x14ac:dyDescent="0.3">
      <c r="A1065" s="10" t="s">
        <v>1101</v>
      </c>
      <c r="B1065" s="8" t="s">
        <v>7893</v>
      </c>
      <c r="C1065" s="8" t="s">
        <v>8402</v>
      </c>
      <c r="D1065" s="8" t="s">
        <v>5687</v>
      </c>
    </row>
    <row r="1066" spans="1:4" ht="15" customHeight="1" x14ac:dyDescent="0.3">
      <c r="A1066" s="10" t="s">
        <v>1102</v>
      </c>
      <c r="B1066" s="8" t="s">
        <v>7892</v>
      </c>
      <c r="C1066" s="8" t="s">
        <v>8403</v>
      </c>
      <c r="D1066" s="8" t="s">
        <v>8776</v>
      </c>
    </row>
    <row r="1067" spans="1:4" ht="15" customHeight="1" x14ac:dyDescent="0.3">
      <c r="A1067" s="10" t="s">
        <v>1103</v>
      </c>
      <c r="B1067" s="8" t="s">
        <v>7893</v>
      </c>
      <c r="C1067" s="8" t="s">
        <v>8404</v>
      </c>
      <c r="D1067" s="8" t="s">
        <v>5689</v>
      </c>
    </row>
    <row r="1068" spans="1:4" ht="15" customHeight="1" x14ac:dyDescent="0.3">
      <c r="A1068" s="10" t="s">
        <v>1104</v>
      </c>
      <c r="B1068" s="8" t="s">
        <v>7892</v>
      </c>
      <c r="C1068" s="8" t="s">
        <v>8188</v>
      </c>
      <c r="D1068" s="8" t="s">
        <v>5690</v>
      </c>
    </row>
    <row r="1069" spans="1:4" ht="15" customHeight="1" x14ac:dyDescent="0.3">
      <c r="A1069" s="10" t="s">
        <v>1105</v>
      </c>
      <c r="B1069" s="8" t="s">
        <v>7893</v>
      </c>
      <c r="C1069" s="8" t="s">
        <v>5277</v>
      </c>
      <c r="D1069" s="8" t="s">
        <v>5691</v>
      </c>
    </row>
    <row r="1070" spans="1:4" ht="15" customHeight="1" x14ac:dyDescent="0.3">
      <c r="A1070" s="10" t="s">
        <v>1106</v>
      </c>
      <c r="B1070" s="8" t="s">
        <v>7892</v>
      </c>
      <c r="C1070" s="8" t="s">
        <v>8405</v>
      </c>
      <c r="D1070" s="8" t="s">
        <v>5436</v>
      </c>
    </row>
    <row r="1071" spans="1:4" ht="15" customHeight="1" x14ac:dyDescent="0.3">
      <c r="A1071" s="10" t="s">
        <v>1107</v>
      </c>
      <c r="B1071" s="8" t="s">
        <v>7892</v>
      </c>
      <c r="C1071" s="8" t="s">
        <v>5748</v>
      </c>
      <c r="D1071" s="8" t="s">
        <v>5692</v>
      </c>
    </row>
    <row r="1072" spans="1:4" ht="15" customHeight="1" x14ac:dyDescent="0.3">
      <c r="A1072" s="10" t="s">
        <v>1108</v>
      </c>
      <c r="B1072" s="8" t="s">
        <v>7892</v>
      </c>
      <c r="C1072" s="8" t="s">
        <v>8107</v>
      </c>
      <c r="D1072" s="8" t="s">
        <v>5693</v>
      </c>
    </row>
    <row r="1073" spans="1:4" ht="15" customHeight="1" x14ac:dyDescent="0.3">
      <c r="A1073" s="10" t="s">
        <v>1109</v>
      </c>
      <c r="B1073" s="8" t="s">
        <v>8181</v>
      </c>
      <c r="C1073" s="8" t="s">
        <v>8406</v>
      </c>
      <c r="D1073" s="8" t="s">
        <v>5694</v>
      </c>
    </row>
    <row r="1074" spans="1:4" ht="15" customHeight="1" x14ac:dyDescent="0.3">
      <c r="A1074" s="10" t="s">
        <v>1110</v>
      </c>
      <c r="B1074" s="8" t="s">
        <v>7892</v>
      </c>
      <c r="C1074" s="8" t="s">
        <v>7907</v>
      </c>
      <c r="D1074" s="8" t="s">
        <v>5695</v>
      </c>
    </row>
    <row r="1075" spans="1:4" ht="15" customHeight="1" x14ac:dyDescent="0.3">
      <c r="A1075" s="10" t="s">
        <v>1111</v>
      </c>
      <c r="B1075" s="8" t="s">
        <v>7893</v>
      </c>
      <c r="C1075" s="8" t="s">
        <v>7914</v>
      </c>
      <c r="D1075" s="8" t="s">
        <v>5696</v>
      </c>
    </row>
    <row r="1076" spans="1:4" ht="15" customHeight="1" x14ac:dyDescent="0.3">
      <c r="A1076" s="10" t="s">
        <v>1112</v>
      </c>
      <c r="B1076" s="8" t="s">
        <v>7893</v>
      </c>
      <c r="C1076" s="8" t="s">
        <v>8089</v>
      </c>
      <c r="D1076" s="8" t="s">
        <v>5697</v>
      </c>
    </row>
    <row r="1077" spans="1:4" ht="15" customHeight="1" x14ac:dyDescent="0.3">
      <c r="A1077" s="10" t="s">
        <v>1113</v>
      </c>
      <c r="B1077" s="8" t="s">
        <v>7893</v>
      </c>
      <c r="C1077" s="8" t="s">
        <v>8109</v>
      </c>
      <c r="D1077" s="8" t="s">
        <v>5184</v>
      </c>
    </row>
    <row r="1078" spans="1:4" ht="15" customHeight="1" x14ac:dyDescent="0.3">
      <c r="A1078" s="10" t="s">
        <v>1114</v>
      </c>
      <c r="B1078" s="8" t="s">
        <v>7892</v>
      </c>
      <c r="C1078" s="8" t="s">
        <v>8407</v>
      </c>
      <c r="D1078" s="8" t="s">
        <v>5698</v>
      </c>
    </row>
    <row r="1079" spans="1:4" ht="15" customHeight="1" x14ac:dyDescent="0.3">
      <c r="A1079" s="10" t="s">
        <v>1115</v>
      </c>
      <c r="B1079" s="8" t="s">
        <v>7893</v>
      </c>
      <c r="C1079" s="8" t="s">
        <v>8047</v>
      </c>
      <c r="D1079" s="8" t="s">
        <v>5699</v>
      </c>
    </row>
    <row r="1080" spans="1:4" ht="15" customHeight="1" x14ac:dyDescent="0.3">
      <c r="A1080" s="10" t="s">
        <v>1116</v>
      </c>
      <c r="B1080" s="8" t="s">
        <v>7893</v>
      </c>
      <c r="C1080" s="8" t="s">
        <v>8408</v>
      </c>
      <c r="D1080" s="8" t="s">
        <v>5700</v>
      </c>
    </row>
    <row r="1081" spans="1:4" ht="15" customHeight="1" x14ac:dyDescent="0.3">
      <c r="A1081" s="10" t="s">
        <v>1117</v>
      </c>
      <c r="B1081" s="8" t="s">
        <v>7893</v>
      </c>
      <c r="C1081" s="8" t="s">
        <v>7910</v>
      </c>
      <c r="D1081" s="8" t="s">
        <v>5701</v>
      </c>
    </row>
    <row r="1082" spans="1:4" ht="15" customHeight="1" x14ac:dyDescent="0.3">
      <c r="A1082" s="10" t="s">
        <v>1118</v>
      </c>
      <c r="B1082" s="8" t="s">
        <v>7893</v>
      </c>
      <c r="C1082" s="8" t="s">
        <v>7943</v>
      </c>
      <c r="D1082" s="8" t="s">
        <v>5702</v>
      </c>
    </row>
    <row r="1083" spans="1:4" ht="15" customHeight="1" x14ac:dyDescent="0.3">
      <c r="A1083" s="10" t="s">
        <v>1119</v>
      </c>
      <c r="B1083" s="8" t="s">
        <v>8181</v>
      </c>
      <c r="C1083" s="8" t="s">
        <v>8185</v>
      </c>
      <c r="D1083" s="8" t="s">
        <v>5703</v>
      </c>
    </row>
    <row r="1084" spans="1:4" ht="15" customHeight="1" x14ac:dyDescent="0.3">
      <c r="A1084" s="10" t="s">
        <v>1120</v>
      </c>
      <c r="B1084" s="8" t="s">
        <v>8181</v>
      </c>
      <c r="C1084" s="8" t="s">
        <v>7992</v>
      </c>
      <c r="D1084" s="8" t="s">
        <v>5704</v>
      </c>
    </row>
    <row r="1085" spans="1:4" ht="15" customHeight="1" x14ac:dyDescent="0.3">
      <c r="A1085" s="10" t="s">
        <v>1121</v>
      </c>
      <c r="B1085" s="8" t="s">
        <v>7893</v>
      </c>
      <c r="C1085" s="8" t="s">
        <v>5723</v>
      </c>
      <c r="D1085" s="8" t="s">
        <v>5705</v>
      </c>
    </row>
    <row r="1086" spans="1:4" ht="15" customHeight="1" x14ac:dyDescent="0.3">
      <c r="A1086" s="10" t="s">
        <v>1122</v>
      </c>
      <c r="B1086" s="8" t="s">
        <v>7893</v>
      </c>
      <c r="C1086" s="8" t="s">
        <v>8089</v>
      </c>
      <c r="D1086" s="8" t="s">
        <v>5706</v>
      </c>
    </row>
    <row r="1087" spans="1:4" ht="15" customHeight="1" x14ac:dyDescent="0.3">
      <c r="A1087" s="10" t="s">
        <v>1123</v>
      </c>
      <c r="B1087" s="8" t="s">
        <v>7893</v>
      </c>
      <c r="C1087" s="8" t="s">
        <v>8047</v>
      </c>
      <c r="D1087" s="8" t="s">
        <v>5707</v>
      </c>
    </row>
    <row r="1088" spans="1:4" ht="15" customHeight="1" x14ac:dyDescent="0.3">
      <c r="A1088" s="10" t="s">
        <v>1124</v>
      </c>
      <c r="B1088" s="8" t="s">
        <v>7892</v>
      </c>
      <c r="C1088" s="8" t="s">
        <v>8409</v>
      </c>
      <c r="D1088" s="8" t="s">
        <v>5708</v>
      </c>
    </row>
    <row r="1089" spans="1:4" ht="15" customHeight="1" x14ac:dyDescent="0.3">
      <c r="A1089" s="10" t="s">
        <v>1125</v>
      </c>
      <c r="B1089" s="8" t="s">
        <v>7892</v>
      </c>
      <c r="C1089" s="8" t="s">
        <v>8410</v>
      </c>
      <c r="D1089" s="8" t="s">
        <v>5709</v>
      </c>
    </row>
    <row r="1090" spans="1:4" ht="15" customHeight="1" x14ac:dyDescent="0.3">
      <c r="A1090" s="10" t="s">
        <v>1126</v>
      </c>
      <c r="B1090" s="8" t="s">
        <v>8181</v>
      </c>
      <c r="C1090" s="8" t="s">
        <v>8411</v>
      </c>
      <c r="D1090" s="8" t="s">
        <v>5710</v>
      </c>
    </row>
    <row r="1091" spans="1:4" ht="15" customHeight="1" x14ac:dyDescent="0.3">
      <c r="A1091" s="10" t="s">
        <v>1127</v>
      </c>
      <c r="B1091" s="8" t="s">
        <v>7892</v>
      </c>
      <c r="C1091" s="8" t="s">
        <v>8200</v>
      </c>
      <c r="D1091" s="8" t="s">
        <v>5711</v>
      </c>
    </row>
    <row r="1092" spans="1:4" ht="15" customHeight="1" x14ac:dyDescent="0.3">
      <c r="A1092" s="10" t="s">
        <v>1128</v>
      </c>
      <c r="B1092" s="8" t="s">
        <v>7892</v>
      </c>
      <c r="C1092" s="8" t="s">
        <v>8412</v>
      </c>
      <c r="D1092" s="8" t="s">
        <v>5664</v>
      </c>
    </row>
    <row r="1093" spans="1:4" ht="15" customHeight="1" x14ac:dyDescent="0.3">
      <c r="A1093" s="10" t="s">
        <v>1129</v>
      </c>
      <c r="B1093" s="8" t="s">
        <v>7893</v>
      </c>
      <c r="C1093" s="8" t="s">
        <v>7993</v>
      </c>
      <c r="D1093" s="8" t="s">
        <v>5712</v>
      </c>
    </row>
    <row r="1094" spans="1:4" ht="15" customHeight="1" x14ac:dyDescent="0.3">
      <c r="A1094" s="10" t="s">
        <v>1130</v>
      </c>
      <c r="B1094" s="8" t="s">
        <v>7892</v>
      </c>
      <c r="C1094" s="8" t="s">
        <v>8413</v>
      </c>
      <c r="D1094" s="8" t="s">
        <v>5713</v>
      </c>
    </row>
    <row r="1095" spans="1:4" ht="15" customHeight="1" x14ac:dyDescent="0.3">
      <c r="A1095" s="10" t="s">
        <v>1131</v>
      </c>
      <c r="B1095" s="8" t="s">
        <v>7893</v>
      </c>
      <c r="C1095" s="8" t="s">
        <v>7894</v>
      </c>
      <c r="D1095" s="8" t="s">
        <v>4771</v>
      </c>
    </row>
    <row r="1096" spans="1:4" ht="15" customHeight="1" x14ac:dyDescent="0.3">
      <c r="A1096" s="10" t="s">
        <v>1132</v>
      </c>
      <c r="B1096" s="8" t="s">
        <v>7893</v>
      </c>
      <c r="C1096" s="8" t="s">
        <v>7894</v>
      </c>
      <c r="D1096" s="8" t="s">
        <v>5714</v>
      </c>
    </row>
    <row r="1097" spans="1:4" ht="15" customHeight="1" x14ac:dyDescent="0.3">
      <c r="A1097" s="10" t="s">
        <v>1133</v>
      </c>
      <c r="B1097" s="8" t="s">
        <v>8181</v>
      </c>
      <c r="C1097" s="8" t="s">
        <v>8217</v>
      </c>
      <c r="D1097" s="8" t="s">
        <v>5715</v>
      </c>
    </row>
    <row r="1098" spans="1:4" ht="15" customHeight="1" x14ac:dyDescent="0.3">
      <c r="A1098" s="10" t="s">
        <v>1134</v>
      </c>
      <c r="B1098" s="8" t="s">
        <v>7892</v>
      </c>
      <c r="C1098" s="8" t="s">
        <v>7918</v>
      </c>
      <c r="D1098" s="8" t="s">
        <v>5716</v>
      </c>
    </row>
    <row r="1099" spans="1:4" ht="15" customHeight="1" x14ac:dyDescent="0.3">
      <c r="A1099" s="10" t="s">
        <v>1135</v>
      </c>
      <c r="B1099" s="8" t="s">
        <v>7892</v>
      </c>
      <c r="C1099" s="8" t="s">
        <v>8267</v>
      </c>
      <c r="D1099" s="8" t="s">
        <v>5717</v>
      </c>
    </row>
    <row r="1100" spans="1:4" ht="15" customHeight="1" x14ac:dyDescent="0.3">
      <c r="A1100" s="10" t="s">
        <v>1136</v>
      </c>
      <c r="B1100" s="8" t="s">
        <v>7892</v>
      </c>
      <c r="C1100" s="8" t="s">
        <v>7987</v>
      </c>
      <c r="D1100" s="8" t="s">
        <v>4958</v>
      </c>
    </row>
    <row r="1101" spans="1:4" ht="15" customHeight="1" x14ac:dyDescent="0.3">
      <c r="A1101" s="10" t="s">
        <v>1137</v>
      </c>
      <c r="B1101" s="8" t="s">
        <v>7893</v>
      </c>
      <c r="C1101" s="8" t="s">
        <v>5277</v>
      </c>
      <c r="D1101" s="8" t="s">
        <v>5718</v>
      </c>
    </row>
    <row r="1102" spans="1:4" ht="15" customHeight="1" x14ac:dyDescent="0.3">
      <c r="A1102" s="10" t="s">
        <v>1138</v>
      </c>
      <c r="B1102" s="8" t="s">
        <v>8181</v>
      </c>
      <c r="C1102" s="8" t="s">
        <v>8164</v>
      </c>
      <c r="D1102" s="8" t="s">
        <v>5719</v>
      </c>
    </row>
    <row r="1103" spans="1:4" ht="15" customHeight="1" x14ac:dyDescent="0.3">
      <c r="A1103" s="10" t="s">
        <v>1139</v>
      </c>
      <c r="B1103" s="8" t="s">
        <v>7893</v>
      </c>
      <c r="C1103" s="8" t="s">
        <v>5277</v>
      </c>
      <c r="D1103" s="8" t="s">
        <v>5162</v>
      </c>
    </row>
    <row r="1104" spans="1:4" ht="15" customHeight="1" x14ac:dyDescent="0.3">
      <c r="A1104" s="10" t="s">
        <v>1140</v>
      </c>
      <c r="B1104" s="8" t="s">
        <v>7893</v>
      </c>
      <c r="C1104" s="8" t="s">
        <v>6260</v>
      </c>
      <c r="D1104" s="8" t="s">
        <v>5720</v>
      </c>
    </row>
    <row r="1105" spans="1:4" ht="15" customHeight="1" x14ac:dyDescent="0.3">
      <c r="A1105" s="10" t="s">
        <v>1141</v>
      </c>
      <c r="B1105" s="8" t="s">
        <v>7892</v>
      </c>
      <c r="C1105" s="8" t="s">
        <v>8414</v>
      </c>
      <c r="D1105" s="8" t="s">
        <v>5721</v>
      </c>
    </row>
    <row r="1106" spans="1:4" ht="15" customHeight="1" x14ac:dyDescent="0.3">
      <c r="A1106" s="10" t="s">
        <v>1142</v>
      </c>
      <c r="B1106" s="8" t="s">
        <v>7893</v>
      </c>
      <c r="C1106" s="8" t="s">
        <v>8415</v>
      </c>
      <c r="D1106" s="8" t="s">
        <v>5722</v>
      </c>
    </row>
    <row r="1107" spans="1:4" ht="15" customHeight="1" x14ac:dyDescent="0.3">
      <c r="A1107" s="10" t="s">
        <v>1143</v>
      </c>
      <c r="B1107" s="8" t="s">
        <v>7893</v>
      </c>
      <c r="C1107" s="8" t="s">
        <v>7978</v>
      </c>
      <c r="D1107" s="8" t="s">
        <v>5723</v>
      </c>
    </row>
    <row r="1108" spans="1:4" ht="15" customHeight="1" x14ac:dyDescent="0.3">
      <c r="A1108" s="10" t="s">
        <v>1144</v>
      </c>
      <c r="B1108" s="8" t="s">
        <v>7893</v>
      </c>
      <c r="C1108" s="8" t="s">
        <v>8227</v>
      </c>
      <c r="D1108" s="8" t="s">
        <v>5724</v>
      </c>
    </row>
    <row r="1109" spans="1:4" ht="15" customHeight="1" x14ac:dyDescent="0.3">
      <c r="A1109" s="10" t="s">
        <v>1145</v>
      </c>
      <c r="B1109" s="8" t="s">
        <v>7892</v>
      </c>
      <c r="C1109" s="8" t="s">
        <v>8316</v>
      </c>
      <c r="D1109" s="8" t="s">
        <v>5725</v>
      </c>
    </row>
    <row r="1110" spans="1:4" ht="15" customHeight="1" x14ac:dyDescent="0.3">
      <c r="A1110" s="10" t="s">
        <v>1146</v>
      </c>
      <c r="B1110" s="8" t="s">
        <v>8181</v>
      </c>
      <c r="C1110" s="8" t="s">
        <v>8416</v>
      </c>
      <c r="D1110" s="8" t="s">
        <v>5726</v>
      </c>
    </row>
    <row r="1111" spans="1:4" ht="15" customHeight="1" x14ac:dyDescent="0.3">
      <c r="A1111" s="10" t="s">
        <v>1147</v>
      </c>
      <c r="B1111" s="8" t="s">
        <v>8181</v>
      </c>
      <c r="C1111" s="8" t="s">
        <v>8025</v>
      </c>
      <c r="D1111" s="8" t="s">
        <v>5727</v>
      </c>
    </row>
    <row r="1112" spans="1:4" ht="15" customHeight="1" x14ac:dyDescent="0.3">
      <c r="A1112" s="10" t="s">
        <v>1148</v>
      </c>
      <c r="B1112" s="8" t="s">
        <v>7892</v>
      </c>
      <c r="C1112" s="8" t="s">
        <v>7907</v>
      </c>
      <c r="D1112" s="8" t="s">
        <v>5092</v>
      </c>
    </row>
    <row r="1113" spans="1:4" ht="15" customHeight="1" x14ac:dyDescent="0.3">
      <c r="A1113" s="10" t="s">
        <v>1149</v>
      </c>
      <c r="B1113" s="8" t="s">
        <v>8181</v>
      </c>
      <c r="C1113" s="8" t="s">
        <v>8200</v>
      </c>
      <c r="D1113" s="8" t="s">
        <v>5728</v>
      </c>
    </row>
    <row r="1114" spans="1:4" ht="15" customHeight="1" x14ac:dyDescent="0.3">
      <c r="A1114" s="10" t="s">
        <v>1150</v>
      </c>
      <c r="B1114" s="8" t="s">
        <v>7893</v>
      </c>
      <c r="C1114" s="8" t="s">
        <v>5548</v>
      </c>
      <c r="D1114" s="8" t="s">
        <v>5729</v>
      </c>
    </row>
    <row r="1115" spans="1:4" ht="15" customHeight="1" x14ac:dyDescent="0.3">
      <c r="A1115" s="10" t="s">
        <v>1151</v>
      </c>
      <c r="B1115" s="8" t="s">
        <v>7892</v>
      </c>
      <c r="C1115" s="8" t="s">
        <v>8417</v>
      </c>
      <c r="D1115" s="8" t="s">
        <v>5730</v>
      </c>
    </row>
    <row r="1116" spans="1:4" ht="15" customHeight="1" x14ac:dyDescent="0.3">
      <c r="A1116" s="10" t="s">
        <v>1152</v>
      </c>
      <c r="B1116" s="8" t="s">
        <v>7892</v>
      </c>
      <c r="C1116" s="8" t="s">
        <v>8418</v>
      </c>
      <c r="D1116" s="8" t="s">
        <v>5731</v>
      </c>
    </row>
    <row r="1117" spans="1:4" ht="15" customHeight="1" x14ac:dyDescent="0.3">
      <c r="A1117" s="10" t="s">
        <v>1153</v>
      </c>
      <c r="B1117" s="8" t="s">
        <v>7892</v>
      </c>
      <c r="C1117" s="8" t="s">
        <v>7931</v>
      </c>
      <c r="D1117" s="8" t="s">
        <v>5732</v>
      </c>
    </row>
    <row r="1118" spans="1:4" ht="15" customHeight="1" x14ac:dyDescent="0.3">
      <c r="A1118" s="10" t="s">
        <v>1154</v>
      </c>
      <c r="B1118" s="8" t="s">
        <v>7892</v>
      </c>
      <c r="C1118" s="8" t="s">
        <v>8419</v>
      </c>
      <c r="D1118" s="8" t="s">
        <v>5733</v>
      </c>
    </row>
    <row r="1119" spans="1:4" ht="15" customHeight="1" x14ac:dyDescent="0.3">
      <c r="A1119" s="10" t="s">
        <v>1155</v>
      </c>
      <c r="B1119" s="8" t="s">
        <v>7892</v>
      </c>
      <c r="C1119" s="8" t="s">
        <v>7983</v>
      </c>
      <c r="D1119" s="8" t="s">
        <v>5734</v>
      </c>
    </row>
    <row r="1120" spans="1:4" ht="15" customHeight="1" x14ac:dyDescent="0.3">
      <c r="A1120" s="10" t="s">
        <v>1156</v>
      </c>
      <c r="B1120" s="8" t="s">
        <v>7893</v>
      </c>
      <c r="C1120" s="8" t="s">
        <v>8122</v>
      </c>
      <c r="D1120" s="8" t="s">
        <v>5735</v>
      </c>
    </row>
    <row r="1121" spans="1:4" ht="15" customHeight="1" x14ac:dyDescent="0.3">
      <c r="A1121" s="10" t="s">
        <v>1157</v>
      </c>
      <c r="B1121" s="8" t="s">
        <v>7893</v>
      </c>
      <c r="C1121" s="8" t="s">
        <v>7927</v>
      </c>
      <c r="D1121" s="8" t="s">
        <v>5736</v>
      </c>
    </row>
    <row r="1122" spans="1:4" ht="15" customHeight="1" x14ac:dyDescent="0.3">
      <c r="A1122" s="10" t="s">
        <v>1158</v>
      </c>
      <c r="B1122" s="8" t="s">
        <v>7893</v>
      </c>
      <c r="C1122" s="8" t="s">
        <v>5548</v>
      </c>
      <c r="D1122" s="8" t="s">
        <v>5737</v>
      </c>
    </row>
    <row r="1123" spans="1:4" ht="15" customHeight="1" x14ac:dyDescent="0.3">
      <c r="A1123" s="10" t="s">
        <v>1159</v>
      </c>
      <c r="B1123" s="8" t="s">
        <v>7893</v>
      </c>
      <c r="C1123" s="8" t="s">
        <v>7894</v>
      </c>
      <c r="D1123" s="8" t="s">
        <v>5738</v>
      </c>
    </row>
    <row r="1124" spans="1:4" ht="15" customHeight="1" x14ac:dyDescent="0.3">
      <c r="A1124" s="10" t="s">
        <v>1160</v>
      </c>
      <c r="B1124" s="8" t="s">
        <v>7892</v>
      </c>
      <c r="C1124" s="8" t="s">
        <v>8420</v>
      </c>
      <c r="D1124" s="8" t="s">
        <v>5739</v>
      </c>
    </row>
    <row r="1125" spans="1:4" ht="15" customHeight="1" x14ac:dyDescent="0.3">
      <c r="A1125" s="10" t="s">
        <v>1161</v>
      </c>
      <c r="B1125" s="8" t="s">
        <v>7893</v>
      </c>
      <c r="C1125" s="8" t="s">
        <v>8033</v>
      </c>
      <c r="D1125" s="8" t="s">
        <v>5740</v>
      </c>
    </row>
    <row r="1126" spans="1:4" ht="15" customHeight="1" x14ac:dyDescent="0.3">
      <c r="A1126" s="10" t="s">
        <v>1162</v>
      </c>
      <c r="B1126" s="8" t="s">
        <v>8181</v>
      </c>
      <c r="C1126" s="8" t="s">
        <v>7977</v>
      </c>
      <c r="D1126" s="8" t="s">
        <v>5741</v>
      </c>
    </row>
    <row r="1127" spans="1:4" ht="15" customHeight="1" x14ac:dyDescent="0.3">
      <c r="A1127" s="10" t="s">
        <v>1163</v>
      </c>
      <c r="B1127" s="8" t="s">
        <v>7892</v>
      </c>
      <c r="C1127" s="8" t="s">
        <v>8421</v>
      </c>
      <c r="D1127" s="8" t="s">
        <v>5742</v>
      </c>
    </row>
    <row r="1128" spans="1:4" ht="15" customHeight="1" x14ac:dyDescent="0.3">
      <c r="A1128" s="10" t="s">
        <v>1164</v>
      </c>
      <c r="B1128" s="8" t="s">
        <v>7893</v>
      </c>
      <c r="C1128" s="8" t="s">
        <v>8033</v>
      </c>
      <c r="D1128" s="8" t="s">
        <v>5743</v>
      </c>
    </row>
    <row r="1129" spans="1:4" ht="15" customHeight="1" x14ac:dyDescent="0.3">
      <c r="A1129" s="10" t="s">
        <v>1165</v>
      </c>
      <c r="B1129" s="8" t="s">
        <v>7893</v>
      </c>
      <c r="C1129" s="8" t="s">
        <v>5173</v>
      </c>
      <c r="D1129" s="8" t="s">
        <v>5744</v>
      </c>
    </row>
    <row r="1130" spans="1:4" ht="15" customHeight="1" x14ac:dyDescent="0.3">
      <c r="A1130" s="10" t="s">
        <v>1166</v>
      </c>
      <c r="B1130" s="8" t="s">
        <v>7893</v>
      </c>
      <c r="C1130" s="8" t="s">
        <v>5548</v>
      </c>
      <c r="D1130" s="8" t="s">
        <v>5745</v>
      </c>
    </row>
    <row r="1131" spans="1:4" ht="15" customHeight="1" x14ac:dyDescent="0.3">
      <c r="A1131" s="10" t="s">
        <v>1167</v>
      </c>
      <c r="B1131" s="8" t="s">
        <v>7892</v>
      </c>
      <c r="C1131" s="8" t="s">
        <v>7940</v>
      </c>
      <c r="D1131" s="8" t="s">
        <v>5746</v>
      </c>
    </row>
    <row r="1132" spans="1:4" ht="15" customHeight="1" x14ac:dyDescent="0.3">
      <c r="A1132" s="10" t="s">
        <v>1168</v>
      </c>
      <c r="B1132" s="8" t="s">
        <v>8181</v>
      </c>
      <c r="C1132" s="8" t="s">
        <v>8366</v>
      </c>
      <c r="D1132" s="8" t="s">
        <v>5747</v>
      </c>
    </row>
    <row r="1133" spans="1:4" ht="15" customHeight="1" x14ac:dyDescent="0.3">
      <c r="A1133" s="10" t="s">
        <v>1169</v>
      </c>
      <c r="B1133" s="8" t="s">
        <v>7892</v>
      </c>
      <c r="C1133" s="8" t="s">
        <v>8304</v>
      </c>
      <c r="D1133" s="8" t="s">
        <v>5748</v>
      </c>
    </row>
    <row r="1134" spans="1:4" ht="15" customHeight="1" x14ac:dyDescent="0.3">
      <c r="A1134" s="10" t="s">
        <v>1170</v>
      </c>
      <c r="B1134" s="8" t="s">
        <v>7893</v>
      </c>
      <c r="C1134" s="8" t="s">
        <v>8138</v>
      </c>
      <c r="D1134" s="8" t="s">
        <v>5749</v>
      </c>
    </row>
    <row r="1135" spans="1:4" ht="15" customHeight="1" x14ac:dyDescent="0.3">
      <c r="A1135" s="10" t="s">
        <v>1171</v>
      </c>
      <c r="B1135" s="8" t="s">
        <v>7892</v>
      </c>
      <c r="C1135" s="8" t="s">
        <v>8026</v>
      </c>
      <c r="D1135" s="8" t="s">
        <v>5750</v>
      </c>
    </row>
    <row r="1136" spans="1:4" ht="15" customHeight="1" x14ac:dyDescent="0.3">
      <c r="A1136" s="10" t="s">
        <v>1172</v>
      </c>
      <c r="B1136" s="8" t="s">
        <v>7892</v>
      </c>
      <c r="C1136" s="8" t="s">
        <v>7942</v>
      </c>
      <c r="D1136" s="8" t="s">
        <v>5751</v>
      </c>
    </row>
    <row r="1137" spans="1:4" ht="15" customHeight="1" x14ac:dyDescent="0.3">
      <c r="A1137" s="10" t="s">
        <v>1173</v>
      </c>
      <c r="B1137" s="8" t="s">
        <v>7892</v>
      </c>
      <c r="C1137" s="8" t="s">
        <v>7987</v>
      </c>
      <c r="D1137" s="8" t="s">
        <v>5752</v>
      </c>
    </row>
    <row r="1138" spans="1:4" ht="15" customHeight="1" x14ac:dyDescent="0.3">
      <c r="A1138" s="10" t="s">
        <v>1174</v>
      </c>
      <c r="B1138" s="8" t="s">
        <v>7892</v>
      </c>
      <c r="C1138" s="8" t="s">
        <v>8422</v>
      </c>
      <c r="D1138" s="8" t="s">
        <v>5753</v>
      </c>
    </row>
    <row r="1139" spans="1:4" ht="15" customHeight="1" x14ac:dyDescent="0.3">
      <c r="A1139" s="10" t="s">
        <v>1175</v>
      </c>
      <c r="B1139" s="8" t="s">
        <v>7892</v>
      </c>
      <c r="C1139" s="8" t="s">
        <v>7983</v>
      </c>
      <c r="D1139" s="8" t="s">
        <v>5754</v>
      </c>
    </row>
    <row r="1140" spans="1:4" ht="15" customHeight="1" x14ac:dyDescent="0.3">
      <c r="A1140" s="10" t="s">
        <v>1176</v>
      </c>
      <c r="B1140" s="8" t="s">
        <v>7892</v>
      </c>
      <c r="C1140" s="8" t="s">
        <v>8423</v>
      </c>
      <c r="D1140" s="8" t="s">
        <v>5755</v>
      </c>
    </row>
    <row r="1141" spans="1:4" ht="15" customHeight="1" x14ac:dyDescent="0.3">
      <c r="A1141" s="10" t="s">
        <v>1177</v>
      </c>
      <c r="B1141" s="8" t="s">
        <v>7893</v>
      </c>
      <c r="C1141" s="8" t="s">
        <v>5173</v>
      </c>
      <c r="D1141" s="8" t="s">
        <v>5756</v>
      </c>
    </row>
    <row r="1142" spans="1:4" ht="15" customHeight="1" x14ac:dyDescent="0.3">
      <c r="A1142" s="10" t="s">
        <v>1178</v>
      </c>
      <c r="B1142" s="8" t="s">
        <v>7893</v>
      </c>
      <c r="C1142" s="8" t="s">
        <v>7943</v>
      </c>
      <c r="D1142" s="8" t="s">
        <v>4924</v>
      </c>
    </row>
    <row r="1143" spans="1:4" ht="15" customHeight="1" x14ac:dyDescent="0.3">
      <c r="A1143" s="10" t="s">
        <v>1179</v>
      </c>
      <c r="B1143" s="8" t="s">
        <v>7892</v>
      </c>
      <c r="C1143" s="8" t="s">
        <v>8025</v>
      </c>
      <c r="D1143" s="8" t="s">
        <v>5757</v>
      </c>
    </row>
    <row r="1144" spans="1:4" ht="15" customHeight="1" x14ac:dyDescent="0.3">
      <c r="A1144" s="10" t="s">
        <v>1180</v>
      </c>
      <c r="B1144" s="8" t="s">
        <v>7893</v>
      </c>
      <c r="C1144" s="8" t="s">
        <v>7894</v>
      </c>
      <c r="D1144" s="8" t="s">
        <v>5758</v>
      </c>
    </row>
    <row r="1145" spans="1:4" ht="15" customHeight="1" x14ac:dyDescent="0.3">
      <c r="A1145" s="10" t="s">
        <v>1181</v>
      </c>
      <c r="B1145" s="8" t="s">
        <v>7892</v>
      </c>
      <c r="C1145" s="8" t="s">
        <v>8424</v>
      </c>
      <c r="D1145" s="8" t="s">
        <v>5759</v>
      </c>
    </row>
    <row r="1146" spans="1:4" ht="15" customHeight="1" x14ac:dyDescent="0.3">
      <c r="A1146" s="10" t="s">
        <v>1182</v>
      </c>
      <c r="B1146" s="8" t="s">
        <v>7892</v>
      </c>
      <c r="C1146" s="8" t="s">
        <v>7913</v>
      </c>
      <c r="D1146" s="8" t="s">
        <v>5760</v>
      </c>
    </row>
    <row r="1147" spans="1:4" ht="15" customHeight="1" x14ac:dyDescent="0.3">
      <c r="A1147" s="10" t="s">
        <v>1183</v>
      </c>
      <c r="B1147" s="8" t="s">
        <v>7893</v>
      </c>
      <c r="C1147" s="8" t="s">
        <v>8425</v>
      </c>
      <c r="D1147" s="8" t="s">
        <v>5761</v>
      </c>
    </row>
    <row r="1148" spans="1:4" ht="15" customHeight="1" x14ac:dyDescent="0.3">
      <c r="A1148" s="10" t="s">
        <v>1184</v>
      </c>
      <c r="B1148" s="8" t="s">
        <v>7893</v>
      </c>
      <c r="C1148" s="8" t="s">
        <v>8311</v>
      </c>
      <c r="D1148" s="8" t="s">
        <v>5762</v>
      </c>
    </row>
    <row r="1149" spans="1:4" ht="15" customHeight="1" x14ac:dyDescent="0.3">
      <c r="A1149" s="10" t="s">
        <v>1185</v>
      </c>
      <c r="B1149" s="8" t="s">
        <v>7893</v>
      </c>
      <c r="C1149" s="8" t="s">
        <v>6260</v>
      </c>
      <c r="D1149" s="8" t="s">
        <v>5763</v>
      </c>
    </row>
    <row r="1150" spans="1:4" ht="15" customHeight="1" x14ac:dyDescent="0.3">
      <c r="A1150" s="10" t="s">
        <v>1186</v>
      </c>
      <c r="B1150" s="8" t="s">
        <v>7893</v>
      </c>
      <c r="C1150" s="8" t="s">
        <v>7894</v>
      </c>
      <c r="D1150" s="8" t="s">
        <v>5764</v>
      </c>
    </row>
    <row r="1151" spans="1:4" ht="15" customHeight="1" x14ac:dyDescent="0.3">
      <c r="A1151" s="10" t="s">
        <v>1187</v>
      </c>
      <c r="B1151" s="8" t="s">
        <v>7892</v>
      </c>
      <c r="C1151" s="8" t="s">
        <v>8426</v>
      </c>
      <c r="D1151" s="8" t="s">
        <v>5765</v>
      </c>
    </row>
    <row r="1152" spans="1:4" ht="15" customHeight="1" x14ac:dyDescent="0.3">
      <c r="A1152" s="10" t="s">
        <v>1188</v>
      </c>
      <c r="B1152" s="8" t="s">
        <v>7893</v>
      </c>
      <c r="C1152" s="8" t="s">
        <v>8033</v>
      </c>
      <c r="D1152" s="8" t="s">
        <v>5203</v>
      </c>
    </row>
    <row r="1153" spans="1:4" ht="15" customHeight="1" x14ac:dyDescent="0.3">
      <c r="A1153" s="10" t="s">
        <v>1189</v>
      </c>
      <c r="B1153" s="8" t="s">
        <v>7893</v>
      </c>
      <c r="C1153" s="8" t="s">
        <v>8427</v>
      </c>
      <c r="D1153" s="8" t="s">
        <v>5766</v>
      </c>
    </row>
    <row r="1154" spans="1:4" ht="15" customHeight="1" x14ac:dyDescent="0.3">
      <c r="A1154" s="10" t="s">
        <v>1190</v>
      </c>
      <c r="B1154" s="8" t="s">
        <v>7892</v>
      </c>
      <c r="C1154" s="8" t="s">
        <v>8193</v>
      </c>
      <c r="D1154" s="8" t="s">
        <v>5767</v>
      </c>
    </row>
    <row r="1155" spans="1:4" ht="15" customHeight="1" x14ac:dyDescent="0.3">
      <c r="A1155" s="10" t="s">
        <v>1191</v>
      </c>
      <c r="B1155" s="8" t="s">
        <v>7892</v>
      </c>
      <c r="C1155" s="8" t="s">
        <v>8428</v>
      </c>
      <c r="D1155" s="8" t="s">
        <v>5768</v>
      </c>
    </row>
    <row r="1156" spans="1:4" ht="15" customHeight="1" x14ac:dyDescent="0.3">
      <c r="A1156" s="10" t="s">
        <v>1192</v>
      </c>
      <c r="B1156" s="8" t="s">
        <v>7892</v>
      </c>
      <c r="C1156" s="8" t="s">
        <v>7970</v>
      </c>
      <c r="D1156" s="8" t="s">
        <v>5769</v>
      </c>
    </row>
    <row r="1157" spans="1:4" ht="15" customHeight="1" x14ac:dyDescent="0.3">
      <c r="A1157" s="10" t="s">
        <v>1193</v>
      </c>
      <c r="B1157" s="8" t="s">
        <v>7893</v>
      </c>
      <c r="C1157" s="8" t="s">
        <v>8283</v>
      </c>
      <c r="D1157" s="8" t="s">
        <v>5770</v>
      </c>
    </row>
    <row r="1158" spans="1:4" ht="15" customHeight="1" x14ac:dyDescent="0.3">
      <c r="A1158" s="10" t="s">
        <v>1194</v>
      </c>
      <c r="B1158" s="8" t="s">
        <v>7893</v>
      </c>
      <c r="C1158" s="8" t="s">
        <v>7944</v>
      </c>
      <c r="D1158" s="8" t="s">
        <v>5771</v>
      </c>
    </row>
    <row r="1159" spans="1:4" ht="15" customHeight="1" x14ac:dyDescent="0.3">
      <c r="A1159" s="10" t="s">
        <v>1195</v>
      </c>
      <c r="B1159" s="8" t="s">
        <v>7893</v>
      </c>
      <c r="C1159" s="8" t="s">
        <v>8377</v>
      </c>
      <c r="D1159" s="8" t="s">
        <v>5772</v>
      </c>
    </row>
    <row r="1160" spans="1:4" ht="15" customHeight="1" x14ac:dyDescent="0.3">
      <c r="A1160" s="10" t="s">
        <v>1196</v>
      </c>
      <c r="B1160" s="8" t="s">
        <v>7892</v>
      </c>
      <c r="C1160" s="8" t="s">
        <v>8429</v>
      </c>
      <c r="D1160" s="8" t="s">
        <v>5773</v>
      </c>
    </row>
    <row r="1161" spans="1:4" ht="15" customHeight="1" x14ac:dyDescent="0.3">
      <c r="A1161" s="10" t="s">
        <v>1197</v>
      </c>
      <c r="B1161" s="8" t="s">
        <v>7893</v>
      </c>
      <c r="C1161" s="8" t="s">
        <v>8059</v>
      </c>
      <c r="D1161" s="8" t="s">
        <v>5774</v>
      </c>
    </row>
    <row r="1162" spans="1:4" ht="15" customHeight="1" x14ac:dyDescent="0.3">
      <c r="A1162" s="10" t="s">
        <v>1198</v>
      </c>
      <c r="B1162" s="8" t="s">
        <v>7892</v>
      </c>
      <c r="C1162" s="8" t="s">
        <v>8430</v>
      </c>
      <c r="D1162" s="8" t="s">
        <v>5775</v>
      </c>
    </row>
    <row r="1163" spans="1:4" ht="15" customHeight="1" x14ac:dyDescent="0.3">
      <c r="A1163" s="10" t="s">
        <v>1199</v>
      </c>
      <c r="B1163" s="8" t="s">
        <v>7892</v>
      </c>
      <c r="C1163" s="8" t="s">
        <v>8102</v>
      </c>
      <c r="D1163" s="8" t="s">
        <v>5776</v>
      </c>
    </row>
    <row r="1164" spans="1:4" ht="15" customHeight="1" x14ac:dyDescent="0.3">
      <c r="A1164" s="10" t="s">
        <v>1200</v>
      </c>
      <c r="B1164" s="8" t="s">
        <v>7893</v>
      </c>
      <c r="C1164" s="8" t="s">
        <v>8431</v>
      </c>
      <c r="D1164" s="8" t="s">
        <v>5777</v>
      </c>
    </row>
    <row r="1165" spans="1:4" ht="15" customHeight="1" x14ac:dyDescent="0.3">
      <c r="A1165" s="10" t="s">
        <v>1201</v>
      </c>
      <c r="B1165" s="8" t="s">
        <v>7892</v>
      </c>
      <c r="C1165" s="8" t="s">
        <v>8432</v>
      </c>
      <c r="D1165" s="8" t="s">
        <v>5778</v>
      </c>
    </row>
    <row r="1166" spans="1:4" ht="15" customHeight="1" x14ac:dyDescent="0.3">
      <c r="A1166" s="10" t="s">
        <v>1202</v>
      </c>
      <c r="B1166" s="8" t="s">
        <v>7892</v>
      </c>
      <c r="C1166" s="8" t="s">
        <v>8433</v>
      </c>
      <c r="D1166" s="8" t="s">
        <v>5779</v>
      </c>
    </row>
    <row r="1167" spans="1:4" ht="15" customHeight="1" x14ac:dyDescent="0.3">
      <c r="A1167" s="10" t="s">
        <v>1203</v>
      </c>
      <c r="B1167" s="8" t="s">
        <v>7892</v>
      </c>
      <c r="C1167" s="8" t="s">
        <v>8039</v>
      </c>
      <c r="D1167" s="8" t="s">
        <v>5780</v>
      </c>
    </row>
    <row r="1168" spans="1:4" ht="15" customHeight="1" x14ac:dyDescent="0.3">
      <c r="A1168" s="10" t="s">
        <v>1204</v>
      </c>
      <c r="B1168" s="8" t="s">
        <v>7892</v>
      </c>
      <c r="C1168" s="8" t="s">
        <v>7926</v>
      </c>
      <c r="D1168" s="8" t="s">
        <v>5781</v>
      </c>
    </row>
    <row r="1169" spans="1:4" ht="15" customHeight="1" x14ac:dyDescent="0.3">
      <c r="A1169" s="10" t="s">
        <v>1205</v>
      </c>
      <c r="B1169" s="8" t="s">
        <v>8181</v>
      </c>
      <c r="C1169" s="8" t="s">
        <v>7913</v>
      </c>
      <c r="D1169" s="8" t="s">
        <v>5782</v>
      </c>
    </row>
    <row r="1170" spans="1:4" ht="15" customHeight="1" x14ac:dyDescent="0.3">
      <c r="A1170" s="10" t="s">
        <v>1206</v>
      </c>
      <c r="B1170" s="8" t="s">
        <v>7893</v>
      </c>
      <c r="C1170" s="8" t="s">
        <v>7902</v>
      </c>
      <c r="D1170" s="8" t="s">
        <v>4749</v>
      </c>
    </row>
    <row r="1171" spans="1:4" ht="15" customHeight="1" x14ac:dyDescent="0.3">
      <c r="A1171" s="10" t="s">
        <v>1207</v>
      </c>
      <c r="B1171" s="8" t="s">
        <v>7893</v>
      </c>
      <c r="C1171" s="8" t="s">
        <v>8434</v>
      </c>
      <c r="D1171" s="8" t="s">
        <v>5783</v>
      </c>
    </row>
    <row r="1172" spans="1:4" ht="15" customHeight="1" x14ac:dyDescent="0.3">
      <c r="A1172" s="10" t="s">
        <v>1208</v>
      </c>
      <c r="B1172" s="8" t="s">
        <v>8181</v>
      </c>
      <c r="C1172" s="8" t="s">
        <v>8435</v>
      </c>
      <c r="D1172" s="8" t="s">
        <v>5624</v>
      </c>
    </row>
    <row r="1173" spans="1:4" ht="15" customHeight="1" x14ac:dyDescent="0.3">
      <c r="A1173" s="10" t="s">
        <v>1209</v>
      </c>
      <c r="B1173" s="8" t="s">
        <v>7892</v>
      </c>
      <c r="C1173" s="8" t="s">
        <v>7908</v>
      </c>
      <c r="D1173" s="8" t="s">
        <v>5784</v>
      </c>
    </row>
    <row r="1174" spans="1:4" ht="15" customHeight="1" x14ac:dyDescent="0.3">
      <c r="A1174" s="10" t="s">
        <v>1210</v>
      </c>
      <c r="B1174" s="8" t="s">
        <v>7893</v>
      </c>
      <c r="C1174" s="8" t="s">
        <v>8436</v>
      </c>
      <c r="D1174" s="8" t="s">
        <v>5785</v>
      </c>
    </row>
    <row r="1175" spans="1:4" ht="15" customHeight="1" x14ac:dyDescent="0.3">
      <c r="A1175" s="10" t="s">
        <v>1211</v>
      </c>
      <c r="B1175" s="8" t="s">
        <v>8181</v>
      </c>
      <c r="C1175" s="8" t="s">
        <v>5325</v>
      </c>
      <c r="D1175" s="8" t="s">
        <v>5786</v>
      </c>
    </row>
    <row r="1176" spans="1:4" ht="15" customHeight="1" x14ac:dyDescent="0.3">
      <c r="A1176" s="10" t="s">
        <v>1212</v>
      </c>
      <c r="B1176" s="8" t="s">
        <v>7893</v>
      </c>
      <c r="C1176" s="8" t="s">
        <v>8437</v>
      </c>
      <c r="D1176" s="8" t="s">
        <v>5787</v>
      </c>
    </row>
    <row r="1177" spans="1:4" ht="15" customHeight="1" x14ac:dyDescent="0.3">
      <c r="A1177" s="10" t="s">
        <v>1213</v>
      </c>
      <c r="B1177" s="8" t="s">
        <v>7893</v>
      </c>
      <c r="C1177" s="8" t="s">
        <v>6236</v>
      </c>
      <c r="D1177" s="8" t="s">
        <v>5788</v>
      </c>
    </row>
    <row r="1178" spans="1:4" ht="15" customHeight="1" x14ac:dyDescent="0.3">
      <c r="A1178" s="10" t="s">
        <v>1214</v>
      </c>
      <c r="B1178" s="8" t="s">
        <v>7893</v>
      </c>
      <c r="C1178" s="8" t="s">
        <v>7968</v>
      </c>
      <c r="D1178" s="8" t="s">
        <v>5789</v>
      </c>
    </row>
    <row r="1179" spans="1:4" ht="15" customHeight="1" x14ac:dyDescent="0.3">
      <c r="A1179" s="10" t="s">
        <v>1215</v>
      </c>
      <c r="B1179" s="8" t="s">
        <v>7892</v>
      </c>
      <c r="C1179" s="8" t="s">
        <v>8438</v>
      </c>
      <c r="D1179" s="8" t="s">
        <v>5790</v>
      </c>
    </row>
    <row r="1180" spans="1:4" ht="15" customHeight="1" x14ac:dyDescent="0.3">
      <c r="A1180" s="10" t="s">
        <v>1216</v>
      </c>
      <c r="B1180" s="8" t="s">
        <v>7893</v>
      </c>
      <c r="C1180" s="8" t="s">
        <v>7946</v>
      </c>
      <c r="D1180" s="8" t="s">
        <v>5791</v>
      </c>
    </row>
    <row r="1181" spans="1:4" ht="15" customHeight="1" x14ac:dyDescent="0.3">
      <c r="A1181" s="10" t="s">
        <v>1217</v>
      </c>
      <c r="B1181" s="8" t="s">
        <v>7892</v>
      </c>
      <c r="C1181" s="8" t="s">
        <v>8024</v>
      </c>
      <c r="D1181" s="8" t="s">
        <v>5792</v>
      </c>
    </row>
    <row r="1182" spans="1:4" ht="15" customHeight="1" x14ac:dyDescent="0.3">
      <c r="A1182" s="10" t="s">
        <v>1218</v>
      </c>
      <c r="B1182" s="8" t="s">
        <v>7893</v>
      </c>
      <c r="C1182" s="8" t="s">
        <v>7916</v>
      </c>
      <c r="D1182" s="8" t="s">
        <v>5793</v>
      </c>
    </row>
    <row r="1183" spans="1:4" ht="15" customHeight="1" x14ac:dyDescent="0.3">
      <c r="A1183" s="10" t="s">
        <v>1219</v>
      </c>
      <c r="B1183" s="8" t="s">
        <v>7892</v>
      </c>
      <c r="C1183" s="8" t="s">
        <v>8183</v>
      </c>
      <c r="D1183" s="8" t="s">
        <v>4748</v>
      </c>
    </row>
    <row r="1184" spans="1:4" ht="15" customHeight="1" x14ac:dyDescent="0.3">
      <c r="A1184" s="10" t="s">
        <v>1220</v>
      </c>
      <c r="B1184" s="8" t="s">
        <v>7892</v>
      </c>
      <c r="C1184" s="8" t="s">
        <v>8439</v>
      </c>
      <c r="D1184" s="8" t="s">
        <v>5794</v>
      </c>
    </row>
    <row r="1185" spans="1:4" ht="15" customHeight="1" x14ac:dyDescent="0.3">
      <c r="A1185" s="10" t="s">
        <v>1221</v>
      </c>
      <c r="B1185" s="8" t="s">
        <v>8181</v>
      </c>
      <c r="C1185" s="8" t="s">
        <v>7977</v>
      </c>
      <c r="D1185" s="8" t="s">
        <v>5795</v>
      </c>
    </row>
    <row r="1186" spans="1:4" ht="15" customHeight="1" x14ac:dyDescent="0.3">
      <c r="A1186" s="10" t="s">
        <v>1222</v>
      </c>
      <c r="B1186" s="8" t="s">
        <v>7893</v>
      </c>
      <c r="C1186" s="8" t="s">
        <v>8023</v>
      </c>
      <c r="D1186" s="8" t="s">
        <v>5796</v>
      </c>
    </row>
    <row r="1187" spans="1:4" ht="15" customHeight="1" x14ac:dyDescent="0.3">
      <c r="A1187" s="10" t="s">
        <v>1223</v>
      </c>
      <c r="B1187" s="8" t="s">
        <v>7892</v>
      </c>
      <c r="C1187" s="8" t="s">
        <v>7913</v>
      </c>
      <c r="D1187" s="8" t="s">
        <v>5797</v>
      </c>
    </row>
    <row r="1188" spans="1:4" ht="15" customHeight="1" x14ac:dyDescent="0.3">
      <c r="A1188" s="10" t="s">
        <v>1224</v>
      </c>
      <c r="B1188" s="8" t="s">
        <v>7892</v>
      </c>
      <c r="C1188" s="8" t="s">
        <v>8440</v>
      </c>
      <c r="D1188" s="8" t="s">
        <v>5798</v>
      </c>
    </row>
    <row r="1189" spans="1:4" ht="15" customHeight="1" x14ac:dyDescent="0.3">
      <c r="A1189" s="10" t="s">
        <v>1225</v>
      </c>
      <c r="B1189" s="8" t="s">
        <v>7893</v>
      </c>
      <c r="C1189" s="8" t="s">
        <v>6400</v>
      </c>
      <c r="D1189" s="8" t="s">
        <v>4976</v>
      </c>
    </row>
    <row r="1190" spans="1:4" ht="15" customHeight="1" x14ac:dyDescent="0.3">
      <c r="A1190" s="10" t="s">
        <v>1226</v>
      </c>
      <c r="B1190" s="8" t="s">
        <v>7893</v>
      </c>
      <c r="C1190" s="8" t="s">
        <v>7943</v>
      </c>
      <c r="D1190" s="8" t="s">
        <v>4894</v>
      </c>
    </row>
    <row r="1191" spans="1:4" ht="15" customHeight="1" x14ac:dyDescent="0.3">
      <c r="A1191" s="10" t="s">
        <v>1227</v>
      </c>
      <c r="B1191" s="8" t="s">
        <v>7893</v>
      </c>
      <c r="C1191" s="8" t="s">
        <v>8347</v>
      </c>
      <c r="D1191" s="8" t="s">
        <v>5800</v>
      </c>
    </row>
    <row r="1192" spans="1:4" ht="15" customHeight="1" x14ac:dyDescent="0.3">
      <c r="A1192" s="10" t="s">
        <v>1228</v>
      </c>
      <c r="B1192" s="8" t="s">
        <v>7893</v>
      </c>
      <c r="C1192" s="8" t="s">
        <v>7968</v>
      </c>
      <c r="D1192" s="8" t="s">
        <v>5801</v>
      </c>
    </row>
    <row r="1193" spans="1:4" ht="15" customHeight="1" x14ac:dyDescent="0.3">
      <c r="A1193" s="10" t="s">
        <v>1229</v>
      </c>
      <c r="B1193" s="8" t="s">
        <v>7893</v>
      </c>
      <c r="C1193" s="8" t="s">
        <v>8059</v>
      </c>
      <c r="D1193" s="8" t="s">
        <v>5802</v>
      </c>
    </row>
    <row r="1194" spans="1:4" ht="15" customHeight="1" x14ac:dyDescent="0.3">
      <c r="A1194" s="10" t="s">
        <v>1230</v>
      </c>
      <c r="B1194" s="8" t="s">
        <v>7892</v>
      </c>
      <c r="C1194" s="8" t="s">
        <v>8106</v>
      </c>
      <c r="D1194" s="8" t="s">
        <v>8777</v>
      </c>
    </row>
    <row r="1195" spans="1:4" ht="15" customHeight="1" x14ac:dyDescent="0.3">
      <c r="A1195" s="10" t="s">
        <v>1231</v>
      </c>
      <c r="B1195" s="8" t="s">
        <v>7892</v>
      </c>
      <c r="C1195" s="8" t="s">
        <v>7971</v>
      </c>
      <c r="D1195" s="8" t="s">
        <v>5804</v>
      </c>
    </row>
    <row r="1196" spans="1:4" ht="15" customHeight="1" x14ac:dyDescent="0.3">
      <c r="A1196" s="10" t="s">
        <v>1232</v>
      </c>
      <c r="B1196" s="8" t="s">
        <v>7892</v>
      </c>
      <c r="C1196" s="8" t="s">
        <v>7934</v>
      </c>
      <c r="D1196" s="8" t="s">
        <v>5805</v>
      </c>
    </row>
    <row r="1197" spans="1:4" ht="15" customHeight="1" x14ac:dyDescent="0.3">
      <c r="A1197" s="10" t="s">
        <v>1233</v>
      </c>
      <c r="B1197" s="8" t="s">
        <v>7892</v>
      </c>
      <c r="C1197" s="8" t="s">
        <v>8366</v>
      </c>
      <c r="D1197" s="8" t="s">
        <v>5806</v>
      </c>
    </row>
    <row r="1198" spans="1:4" ht="15" customHeight="1" x14ac:dyDescent="0.3">
      <c r="A1198" s="10" t="s">
        <v>1234</v>
      </c>
      <c r="B1198" s="8" t="s">
        <v>7892</v>
      </c>
      <c r="C1198" s="8" t="s">
        <v>8395</v>
      </c>
      <c r="D1198" s="8" t="s">
        <v>5807</v>
      </c>
    </row>
    <row r="1199" spans="1:4" ht="15" customHeight="1" x14ac:dyDescent="0.3">
      <c r="A1199" s="10" t="s">
        <v>1235</v>
      </c>
      <c r="B1199" s="8" t="s">
        <v>7893</v>
      </c>
      <c r="C1199" s="8" t="s">
        <v>8390</v>
      </c>
      <c r="D1199" s="8" t="s">
        <v>5808</v>
      </c>
    </row>
    <row r="1200" spans="1:4" ht="15" customHeight="1" x14ac:dyDescent="0.3">
      <c r="A1200" s="10" t="s">
        <v>1236</v>
      </c>
      <c r="B1200" s="8" t="s">
        <v>7893</v>
      </c>
      <c r="C1200" s="8" t="s">
        <v>8441</v>
      </c>
      <c r="D1200" s="8" t="s">
        <v>5809</v>
      </c>
    </row>
    <row r="1201" spans="1:4" ht="15" customHeight="1" x14ac:dyDescent="0.3">
      <c r="A1201" s="10" t="s">
        <v>1237</v>
      </c>
      <c r="B1201" s="8" t="s">
        <v>8181</v>
      </c>
      <c r="C1201" s="8" t="s">
        <v>8185</v>
      </c>
      <c r="D1201" s="8" t="s">
        <v>5810</v>
      </c>
    </row>
    <row r="1202" spans="1:4" ht="15" customHeight="1" x14ac:dyDescent="0.3">
      <c r="A1202" s="10" t="s">
        <v>1238</v>
      </c>
      <c r="B1202" s="8" t="s">
        <v>7893</v>
      </c>
      <c r="C1202" s="8" t="s">
        <v>5173</v>
      </c>
      <c r="D1202" s="8" t="s">
        <v>5487</v>
      </c>
    </row>
    <row r="1203" spans="1:4" ht="15" customHeight="1" x14ac:dyDescent="0.3">
      <c r="A1203" s="10" t="s">
        <v>1239</v>
      </c>
      <c r="B1203" s="8" t="s">
        <v>8181</v>
      </c>
      <c r="C1203" s="8" t="s">
        <v>8414</v>
      </c>
      <c r="D1203" s="8" t="s">
        <v>5811</v>
      </c>
    </row>
    <row r="1204" spans="1:4" ht="15" customHeight="1" x14ac:dyDescent="0.3">
      <c r="A1204" s="10" t="s">
        <v>1240</v>
      </c>
      <c r="B1204" s="8" t="s">
        <v>7893</v>
      </c>
      <c r="C1204" s="8" t="s">
        <v>7993</v>
      </c>
      <c r="D1204" s="8" t="s">
        <v>5812</v>
      </c>
    </row>
    <row r="1205" spans="1:4" ht="15" customHeight="1" x14ac:dyDescent="0.3">
      <c r="A1205" s="10" t="s">
        <v>1241</v>
      </c>
      <c r="B1205" s="8" t="s">
        <v>7893</v>
      </c>
      <c r="C1205" s="8" t="s">
        <v>6061</v>
      </c>
      <c r="D1205" s="8" t="s">
        <v>5813</v>
      </c>
    </row>
    <row r="1206" spans="1:4" ht="15" customHeight="1" x14ac:dyDescent="0.3">
      <c r="A1206" s="10" t="s">
        <v>1242</v>
      </c>
      <c r="B1206" s="8" t="s">
        <v>8181</v>
      </c>
      <c r="C1206" s="8" t="s">
        <v>8442</v>
      </c>
      <c r="D1206" s="8" t="s">
        <v>5814</v>
      </c>
    </row>
    <row r="1207" spans="1:4" ht="15" customHeight="1" x14ac:dyDescent="0.3">
      <c r="A1207" s="10" t="s">
        <v>1243</v>
      </c>
      <c r="B1207" s="8" t="s">
        <v>7893</v>
      </c>
      <c r="C1207" s="8" t="s">
        <v>8443</v>
      </c>
      <c r="D1207" s="8" t="s">
        <v>5815</v>
      </c>
    </row>
    <row r="1208" spans="1:4" ht="15" customHeight="1" x14ac:dyDescent="0.3">
      <c r="A1208" s="10" t="s">
        <v>1244</v>
      </c>
      <c r="B1208" s="8" t="s">
        <v>8181</v>
      </c>
      <c r="C1208" s="8" t="s">
        <v>8444</v>
      </c>
      <c r="D1208" s="8" t="s">
        <v>8778</v>
      </c>
    </row>
    <row r="1209" spans="1:4" ht="15" customHeight="1" x14ac:dyDescent="0.3">
      <c r="A1209" s="10" t="s">
        <v>1245</v>
      </c>
      <c r="B1209" s="8" t="s">
        <v>7892</v>
      </c>
      <c r="C1209" s="8" t="s">
        <v>8445</v>
      </c>
      <c r="D1209" s="8" t="s">
        <v>5243</v>
      </c>
    </row>
    <row r="1210" spans="1:4" ht="15" customHeight="1" x14ac:dyDescent="0.3">
      <c r="A1210" s="10" t="s">
        <v>1246</v>
      </c>
      <c r="B1210" s="8" t="s">
        <v>7893</v>
      </c>
      <c r="C1210" s="8" t="s">
        <v>8446</v>
      </c>
      <c r="D1210" s="8" t="s">
        <v>5817</v>
      </c>
    </row>
    <row r="1211" spans="1:4" ht="15" customHeight="1" x14ac:dyDescent="0.3">
      <c r="A1211" s="10" t="s">
        <v>1247</v>
      </c>
      <c r="B1211" s="8" t="s">
        <v>7893</v>
      </c>
      <c r="C1211" s="8" t="s">
        <v>7894</v>
      </c>
      <c r="D1211" s="8" t="s">
        <v>5300</v>
      </c>
    </row>
    <row r="1212" spans="1:4" ht="15" customHeight="1" x14ac:dyDescent="0.3">
      <c r="A1212" s="10" t="s">
        <v>1248</v>
      </c>
      <c r="B1212" s="8" t="s">
        <v>7893</v>
      </c>
      <c r="C1212" s="8" t="s">
        <v>5497</v>
      </c>
      <c r="D1212" s="8" t="s">
        <v>5818</v>
      </c>
    </row>
    <row r="1213" spans="1:4" ht="15" customHeight="1" x14ac:dyDescent="0.3">
      <c r="A1213" s="10" t="s">
        <v>1249</v>
      </c>
      <c r="B1213" s="8" t="s">
        <v>7893</v>
      </c>
      <c r="C1213" s="8" t="s">
        <v>8003</v>
      </c>
      <c r="D1213" s="8" t="s">
        <v>5819</v>
      </c>
    </row>
    <row r="1214" spans="1:4" ht="15" customHeight="1" x14ac:dyDescent="0.3">
      <c r="A1214" s="10" t="s">
        <v>1250</v>
      </c>
      <c r="B1214" s="8" t="s">
        <v>8181</v>
      </c>
      <c r="C1214" s="8" t="s">
        <v>7970</v>
      </c>
      <c r="D1214" s="8" t="s">
        <v>5820</v>
      </c>
    </row>
    <row r="1215" spans="1:4" ht="15" customHeight="1" x14ac:dyDescent="0.3">
      <c r="A1215" s="10" t="s">
        <v>1251</v>
      </c>
      <c r="B1215" s="8" t="s">
        <v>7892</v>
      </c>
      <c r="C1215" s="8" t="s">
        <v>8267</v>
      </c>
      <c r="D1215" s="8" t="s">
        <v>5821</v>
      </c>
    </row>
    <row r="1216" spans="1:4" ht="15" customHeight="1" x14ac:dyDescent="0.3">
      <c r="A1216" s="10" t="s">
        <v>1252</v>
      </c>
      <c r="B1216" s="8" t="s">
        <v>7893</v>
      </c>
      <c r="C1216" s="8" t="s">
        <v>7933</v>
      </c>
      <c r="D1216" s="8" t="s">
        <v>5822</v>
      </c>
    </row>
    <row r="1217" spans="1:4" ht="15" customHeight="1" x14ac:dyDescent="0.3">
      <c r="A1217" s="10" t="s">
        <v>1253</v>
      </c>
      <c r="B1217" s="8" t="s">
        <v>7892</v>
      </c>
      <c r="C1217" s="8" t="s">
        <v>8447</v>
      </c>
      <c r="D1217" s="8" t="s">
        <v>5823</v>
      </c>
    </row>
    <row r="1218" spans="1:4" ht="15" customHeight="1" x14ac:dyDescent="0.3">
      <c r="A1218" s="10" t="s">
        <v>1254</v>
      </c>
      <c r="B1218" s="8" t="s">
        <v>7892</v>
      </c>
      <c r="C1218" s="8" t="s">
        <v>8050</v>
      </c>
      <c r="D1218" s="8" t="s">
        <v>5411</v>
      </c>
    </row>
    <row r="1219" spans="1:4" ht="15" customHeight="1" x14ac:dyDescent="0.3">
      <c r="A1219" s="10" t="s">
        <v>1255</v>
      </c>
      <c r="B1219" s="8" t="s">
        <v>7893</v>
      </c>
      <c r="C1219" s="8" t="s">
        <v>8448</v>
      </c>
      <c r="D1219" s="8" t="s">
        <v>5824</v>
      </c>
    </row>
    <row r="1220" spans="1:4" ht="15" customHeight="1" x14ac:dyDescent="0.3">
      <c r="A1220" s="10" t="s">
        <v>1256</v>
      </c>
      <c r="B1220" s="8" t="s">
        <v>7893</v>
      </c>
      <c r="C1220" s="8" t="s">
        <v>7899</v>
      </c>
      <c r="D1220" s="8" t="s">
        <v>5825</v>
      </c>
    </row>
    <row r="1221" spans="1:4" ht="15" customHeight="1" x14ac:dyDescent="0.3">
      <c r="A1221" s="10" t="s">
        <v>1257</v>
      </c>
      <c r="B1221" s="8" t="s">
        <v>7893</v>
      </c>
      <c r="C1221" s="8" t="s">
        <v>8449</v>
      </c>
      <c r="D1221" s="8" t="s">
        <v>5826</v>
      </c>
    </row>
    <row r="1222" spans="1:4" ht="15" customHeight="1" x14ac:dyDescent="0.3">
      <c r="A1222" s="10" t="s">
        <v>1258</v>
      </c>
      <c r="B1222" s="8" t="s">
        <v>7893</v>
      </c>
      <c r="C1222" s="8" t="s">
        <v>8450</v>
      </c>
      <c r="D1222" s="8" t="s">
        <v>5827</v>
      </c>
    </row>
    <row r="1223" spans="1:4" ht="15" customHeight="1" x14ac:dyDescent="0.3">
      <c r="A1223" s="10" t="s">
        <v>1259</v>
      </c>
      <c r="B1223" s="8" t="s">
        <v>7892</v>
      </c>
      <c r="C1223" s="8" t="s">
        <v>7942</v>
      </c>
      <c r="D1223" s="8" t="s">
        <v>5828</v>
      </c>
    </row>
    <row r="1224" spans="1:4" ht="15" customHeight="1" x14ac:dyDescent="0.3">
      <c r="A1224" s="10" t="s">
        <v>1260</v>
      </c>
      <c r="B1224" s="8" t="s">
        <v>7892</v>
      </c>
      <c r="C1224" s="8" t="s">
        <v>8185</v>
      </c>
      <c r="D1224" s="8" t="s">
        <v>5829</v>
      </c>
    </row>
    <row r="1225" spans="1:4" ht="15" customHeight="1" x14ac:dyDescent="0.3">
      <c r="A1225" s="10" t="s">
        <v>1261</v>
      </c>
      <c r="B1225" s="8" t="s">
        <v>7893</v>
      </c>
      <c r="C1225" s="8" t="s">
        <v>8451</v>
      </c>
      <c r="D1225" s="8" t="s">
        <v>5002</v>
      </c>
    </row>
    <row r="1226" spans="1:4" ht="15" customHeight="1" x14ac:dyDescent="0.3">
      <c r="A1226" s="10" t="s">
        <v>1262</v>
      </c>
      <c r="B1226" s="8" t="s">
        <v>7892</v>
      </c>
      <c r="C1226" s="8" t="s">
        <v>8452</v>
      </c>
      <c r="D1226" s="8" t="s">
        <v>4758</v>
      </c>
    </row>
    <row r="1227" spans="1:4" ht="15" customHeight="1" x14ac:dyDescent="0.3">
      <c r="A1227" s="10" t="s">
        <v>1263</v>
      </c>
      <c r="B1227" s="8" t="s">
        <v>7893</v>
      </c>
      <c r="C1227" s="8" t="s">
        <v>8453</v>
      </c>
      <c r="D1227" s="8" t="s">
        <v>5830</v>
      </c>
    </row>
    <row r="1228" spans="1:4" ht="15" customHeight="1" x14ac:dyDescent="0.3">
      <c r="A1228" s="10" t="s">
        <v>1264</v>
      </c>
      <c r="B1228" s="8" t="s">
        <v>7892</v>
      </c>
      <c r="C1228" s="8" t="s">
        <v>7896</v>
      </c>
      <c r="D1228" s="8" t="s">
        <v>5831</v>
      </c>
    </row>
    <row r="1229" spans="1:4" ht="15" customHeight="1" x14ac:dyDescent="0.3">
      <c r="A1229" s="10" t="s">
        <v>1265</v>
      </c>
      <c r="B1229" s="8" t="s">
        <v>7893</v>
      </c>
      <c r="C1229" s="8" t="s">
        <v>7899</v>
      </c>
      <c r="D1229" s="8" t="s">
        <v>5832</v>
      </c>
    </row>
    <row r="1230" spans="1:4" ht="15" customHeight="1" x14ac:dyDescent="0.3">
      <c r="A1230" s="10" t="s">
        <v>1266</v>
      </c>
      <c r="B1230" s="8" t="s">
        <v>7893</v>
      </c>
      <c r="C1230" s="8" t="s">
        <v>8059</v>
      </c>
      <c r="D1230" s="8" t="s">
        <v>5833</v>
      </c>
    </row>
    <row r="1231" spans="1:4" ht="15" customHeight="1" x14ac:dyDescent="0.3">
      <c r="A1231" s="10" t="s">
        <v>1267</v>
      </c>
      <c r="B1231" s="8" t="s">
        <v>7892</v>
      </c>
      <c r="C1231" s="8" t="s">
        <v>7940</v>
      </c>
      <c r="D1231" s="8" t="s">
        <v>5834</v>
      </c>
    </row>
    <row r="1232" spans="1:4" ht="15" customHeight="1" x14ac:dyDescent="0.3">
      <c r="A1232" s="10" t="s">
        <v>1268</v>
      </c>
      <c r="B1232" s="8" t="s">
        <v>7892</v>
      </c>
      <c r="C1232" s="8" t="s">
        <v>7931</v>
      </c>
      <c r="D1232" s="8" t="s">
        <v>5835</v>
      </c>
    </row>
    <row r="1233" spans="1:4" ht="15" customHeight="1" x14ac:dyDescent="0.3">
      <c r="A1233" s="10" t="s">
        <v>1269</v>
      </c>
      <c r="B1233" s="8" t="s">
        <v>7892</v>
      </c>
      <c r="C1233" s="8" t="s">
        <v>8193</v>
      </c>
      <c r="D1233" s="8" t="s">
        <v>5836</v>
      </c>
    </row>
    <row r="1234" spans="1:4" ht="15" customHeight="1" x14ac:dyDescent="0.3">
      <c r="A1234" s="10" t="s">
        <v>1270</v>
      </c>
      <c r="B1234" s="8" t="s">
        <v>7893</v>
      </c>
      <c r="C1234" s="8" t="s">
        <v>8454</v>
      </c>
      <c r="D1234" s="8" t="s">
        <v>5837</v>
      </c>
    </row>
    <row r="1235" spans="1:4" ht="15" customHeight="1" x14ac:dyDescent="0.3">
      <c r="A1235" s="10" t="s">
        <v>1271</v>
      </c>
      <c r="B1235" s="8" t="s">
        <v>7893</v>
      </c>
      <c r="C1235" s="8" t="s">
        <v>7910</v>
      </c>
      <c r="D1235" s="8" t="s">
        <v>5647</v>
      </c>
    </row>
    <row r="1236" spans="1:4" ht="15" customHeight="1" x14ac:dyDescent="0.3">
      <c r="A1236" s="10" t="s">
        <v>1272</v>
      </c>
      <c r="B1236" s="8" t="s">
        <v>8181</v>
      </c>
      <c r="C1236" s="8" t="s">
        <v>8025</v>
      </c>
      <c r="D1236" s="8" t="s">
        <v>5838</v>
      </c>
    </row>
    <row r="1237" spans="1:4" ht="15" customHeight="1" x14ac:dyDescent="0.3">
      <c r="A1237" s="10" t="s">
        <v>1273</v>
      </c>
      <c r="B1237" s="8" t="s">
        <v>8181</v>
      </c>
      <c r="C1237" s="8" t="s">
        <v>8183</v>
      </c>
      <c r="D1237" s="8" t="s">
        <v>5839</v>
      </c>
    </row>
    <row r="1238" spans="1:4" ht="15" customHeight="1" x14ac:dyDescent="0.3">
      <c r="A1238" s="10" t="s">
        <v>1274</v>
      </c>
      <c r="B1238" s="8" t="s">
        <v>7892</v>
      </c>
      <c r="C1238" s="8" t="s">
        <v>6088</v>
      </c>
      <c r="D1238" s="8" t="s">
        <v>5840</v>
      </c>
    </row>
    <row r="1239" spans="1:4" ht="15" customHeight="1" x14ac:dyDescent="0.3">
      <c r="A1239" s="10" t="s">
        <v>1275</v>
      </c>
      <c r="B1239" s="8" t="s">
        <v>7893</v>
      </c>
      <c r="C1239" s="8" t="s">
        <v>8003</v>
      </c>
      <c r="D1239" s="8" t="s">
        <v>5841</v>
      </c>
    </row>
    <row r="1240" spans="1:4" ht="15" customHeight="1" x14ac:dyDescent="0.3">
      <c r="A1240" s="10" t="s">
        <v>1276</v>
      </c>
      <c r="B1240" s="8" t="s">
        <v>7893</v>
      </c>
      <c r="C1240" s="8" t="s">
        <v>8455</v>
      </c>
      <c r="D1240" s="8" t="s">
        <v>5842</v>
      </c>
    </row>
    <row r="1241" spans="1:4" ht="15" customHeight="1" x14ac:dyDescent="0.3">
      <c r="A1241" s="10" t="s">
        <v>1277</v>
      </c>
      <c r="B1241" s="8" t="s">
        <v>7892</v>
      </c>
      <c r="C1241" s="8" t="s">
        <v>8456</v>
      </c>
      <c r="D1241" s="8" t="s">
        <v>5843</v>
      </c>
    </row>
    <row r="1242" spans="1:4" ht="15" customHeight="1" x14ac:dyDescent="0.3">
      <c r="A1242" s="10" t="s">
        <v>1278</v>
      </c>
      <c r="B1242" s="8" t="s">
        <v>7893</v>
      </c>
      <c r="C1242" s="8" t="s">
        <v>8003</v>
      </c>
      <c r="D1242" s="8" t="s">
        <v>5844</v>
      </c>
    </row>
    <row r="1243" spans="1:4" ht="15" customHeight="1" x14ac:dyDescent="0.3">
      <c r="A1243" s="10" t="s">
        <v>1279</v>
      </c>
      <c r="B1243" s="8" t="s">
        <v>8181</v>
      </c>
      <c r="C1243" s="8" t="s">
        <v>8457</v>
      </c>
      <c r="D1243" s="8" t="s">
        <v>5556</v>
      </c>
    </row>
    <row r="1244" spans="1:4" ht="15" customHeight="1" x14ac:dyDescent="0.3">
      <c r="A1244" s="10" t="s">
        <v>1280</v>
      </c>
      <c r="B1244" s="8" t="s">
        <v>7893</v>
      </c>
      <c r="C1244" s="8" t="s">
        <v>8458</v>
      </c>
      <c r="D1244" s="8" t="s">
        <v>5845</v>
      </c>
    </row>
    <row r="1245" spans="1:4" ht="15" customHeight="1" x14ac:dyDescent="0.3">
      <c r="A1245" s="10" t="s">
        <v>1281</v>
      </c>
      <c r="B1245" s="8" t="s">
        <v>7892</v>
      </c>
      <c r="C1245" s="8" t="s">
        <v>8405</v>
      </c>
      <c r="D1245" s="8" t="s">
        <v>5846</v>
      </c>
    </row>
    <row r="1246" spans="1:4" ht="15" customHeight="1" x14ac:dyDescent="0.3">
      <c r="A1246" s="10" t="s">
        <v>1282</v>
      </c>
      <c r="B1246" s="8" t="s">
        <v>7892</v>
      </c>
      <c r="C1246" s="8" t="s">
        <v>8459</v>
      </c>
      <c r="D1246" s="8" t="s">
        <v>5812</v>
      </c>
    </row>
    <row r="1247" spans="1:4" ht="15" customHeight="1" x14ac:dyDescent="0.3">
      <c r="A1247" s="10" t="s">
        <v>1283</v>
      </c>
      <c r="B1247" s="8" t="s">
        <v>7893</v>
      </c>
      <c r="C1247" s="8" t="s">
        <v>8460</v>
      </c>
      <c r="D1247" s="8" t="s">
        <v>5847</v>
      </c>
    </row>
    <row r="1248" spans="1:4" ht="15" customHeight="1" x14ac:dyDescent="0.3">
      <c r="A1248" s="10" t="s">
        <v>1284</v>
      </c>
      <c r="B1248" s="8" t="s">
        <v>7893</v>
      </c>
      <c r="C1248" s="8" t="s">
        <v>8461</v>
      </c>
      <c r="D1248" s="8" t="s">
        <v>5848</v>
      </c>
    </row>
    <row r="1249" spans="1:4" ht="15" customHeight="1" x14ac:dyDescent="0.3">
      <c r="A1249" s="10" t="s">
        <v>1285</v>
      </c>
      <c r="B1249" s="8" t="s">
        <v>7893</v>
      </c>
      <c r="C1249" s="8" t="s">
        <v>8138</v>
      </c>
      <c r="D1249" s="8" t="s">
        <v>5849</v>
      </c>
    </row>
    <row r="1250" spans="1:4" ht="15" customHeight="1" x14ac:dyDescent="0.3">
      <c r="A1250" s="10" t="s">
        <v>1286</v>
      </c>
      <c r="B1250" s="8" t="s">
        <v>7893</v>
      </c>
      <c r="C1250" s="8" t="s">
        <v>7914</v>
      </c>
      <c r="D1250" s="8" t="s">
        <v>5850</v>
      </c>
    </row>
    <row r="1251" spans="1:4" ht="15" customHeight="1" x14ac:dyDescent="0.3">
      <c r="A1251" s="10" t="s">
        <v>1287</v>
      </c>
      <c r="B1251" s="8" t="s">
        <v>7892</v>
      </c>
      <c r="C1251" s="8" t="s">
        <v>8172</v>
      </c>
      <c r="D1251" s="8" t="s">
        <v>5851</v>
      </c>
    </row>
    <row r="1252" spans="1:4" ht="15" customHeight="1" x14ac:dyDescent="0.3">
      <c r="A1252" s="10" t="s">
        <v>1288</v>
      </c>
      <c r="B1252" s="8" t="s">
        <v>7893</v>
      </c>
      <c r="C1252" s="8" t="s">
        <v>8462</v>
      </c>
      <c r="D1252" s="8" t="s">
        <v>8769</v>
      </c>
    </row>
    <row r="1253" spans="1:4" ht="15" customHeight="1" x14ac:dyDescent="0.3">
      <c r="A1253" s="10" t="s">
        <v>1289</v>
      </c>
      <c r="B1253" s="8" t="s">
        <v>7893</v>
      </c>
      <c r="C1253" s="8" t="s">
        <v>8237</v>
      </c>
      <c r="D1253" s="8" t="s">
        <v>5853</v>
      </c>
    </row>
    <row r="1254" spans="1:4" ht="15" customHeight="1" x14ac:dyDescent="0.3">
      <c r="A1254" s="10" t="s">
        <v>1290</v>
      </c>
      <c r="B1254" s="8" t="s">
        <v>7892</v>
      </c>
      <c r="C1254" s="8" t="s">
        <v>8405</v>
      </c>
      <c r="D1254" s="8" t="s">
        <v>5854</v>
      </c>
    </row>
    <row r="1255" spans="1:4" ht="15" customHeight="1" x14ac:dyDescent="0.3">
      <c r="A1255" s="10" t="s">
        <v>1291</v>
      </c>
      <c r="B1255" s="8" t="s">
        <v>8181</v>
      </c>
      <c r="C1255" s="8" t="s">
        <v>7907</v>
      </c>
      <c r="D1255" s="8" t="s">
        <v>5855</v>
      </c>
    </row>
    <row r="1256" spans="1:4" ht="15" customHeight="1" x14ac:dyDescent="0.3">
      <c r="A1256" s="10" t="s">
        <v>1292</v>
      </c>
      <c r="B1256" s="8" t="s">
        <v>7892</v>
      </c>
      <c r="C1256" s="8" t="s">
        <v>8217</v>
      </c>
      <c r="D1256" s="8" t="s">
        <v>5856</v>
      </c>
    </row>
    <row r="1257" spans="1:4" ht="15" customHeight="1" x14ac:dyDescent="0.3">
      <c r="A1257" s="10" t="s">
        <v>1293</v>
      </c>
      <c r="B1257" s="8" t="s">
        <v>7892</v>
      </c>
      <c r="C1257" s="8" t="s">
        <v>8160</v>
      </c>
      <c r="D1257" s="8" t="s">
        <v>5857</v>
      </c>
    </row>
    <row r="1258" spans="1:4" ht="15" customHeight="1" x14ac:dyDescent="0.3">
      <c r="A1258" s="10" t="s">
        <v>1294</v>
      </c>
      <c r="B1258" s="8" t="s">
        <v>7893</v>
      </c>
      <c r="C1258" s="8" t="s">
        <v>7999</v>
      </c>
      <c r="D1258" s="8" t="s">
        <v>5858</v>
      </c>
    </row>
    <row r="1259" spans="1:4" ht="15" customHeight="1" x14ac:dyDescent="0.3">
      <c r="A1259" s="10" t="s">
        <v>1295</v>
      </c>
      <c r="B1259" s="8" t="s">
        <v>7892</v>
      </c>
      <c r="C1259" s="8" t="s">
        <v>8463</v>
      </c>
      <c r="D1259" s="8" t="s">
        <v>5859</v>
      </c>
    </row>
    <row r="1260" spans="1:4" ht="15" customHeight="1" x14ac:dyDescent="0.3">
      <c r="A1260" s="10" t="s">
        <v>1296</v>
      </c>
      <c r="B1260" s="8" t="s">
        <v>7893</v>
      </c>
      <c r="C1260" s="8" t="s">
        <v>8464</v>
      </c>
      <c r="D1260" s="8" t="s">
        <v>5860</v>
      </c>
    </row>
    <row r="1261" spans="1:4" ht="15" customHeight="1" x14ac:dyDescent="0.3">
      <c r="A1261" s="10" t="s">
        <v>1297</v>
      </c>
      <c r="B1261" s="8" t="s">
        <v>7893</v>
      </c>
      <c r="C1261" s="8" t="s">
        <v>8465</v>
      </c>
      <c r="D1261" s="8" t="s">
        <v>5628</v>
      </c>
    </row>
    <row r="1262" spans="1:4" ht="15" customHeight="1" x14ac:dyDescent="0.3">
      <c r="A1262" s="10" t="s">
        <v>1298</v>
      </c>
      <c r="B1262" s="8" t="s">
        <v>7893</v>
      </c>
      <c r="C1262" s="8" t="s">
        <v>8058</v>
      </c>
      <c r="D1262" s="8" t="s">
        <v>5861</v>
      </c>
    </row>
    <row r="1263" spans="1:4" ht="15" customHeight="1" x14ac:dyDescent="0.3">
      <c r="A1263" s="10" t="s">
        <v>1299</v>
      </c>
      <c r="B1263" s="8" t="s">
        <v>7892</v>
      </c>
      <c r="C1263" s="8" t="s">
        <v>8466</v>
      </c>
      <c r="D1263" s="8" t="s">
        <v>5862</v>
      </c>
    </row>
    <row r="1264" spans="1:4" ht="15" customHeight="1" x14ac:dyDescent="0.3">
      <c r="A1264" s="10" t="s">
        <v>1300</v>
      </c>
      <c r="B1264" s="8" t="s">
        <v>7892</v>
      </c>
      <c r="C1264" s="8" t="s">
        <v>8025</v>
      </c>
      <c r="D1264" s="8" t="s">
        <v>5863</v>
      </c>
    </row>
    <row r="1265" spans="1:4" ht="15" customHeight="1" x14ac:dyDescent="0.3">
      <c r="A1265" s="10" t="s">
        <v>1301</v>
      </c>
      <c r="B1265" s="8" t="s">
        <v>7893</v>
      </c>
      <c r="C1265" s="8" t="s">
        <v>8467</v>
      </c>
      <c r="D1265" s="8" t="s">
        <v>5864</v>
      </c>
    </row>
    <row r="1266" spans="1:4" ht="15" customHeight="1" x14ac:dyDescent="0.3">
      <c r="A1266" s="10" t="s">
        <v>1302</v>
      </c>
      <c r="B1266" s="8" t="s">
        <v>7893</v>
      </c>
      <c r="C1266" s="8" t="s">
        <v>8468</v>
      </c>
      <c r="D1266" s="8" t="s">
        <v>8768</v>
      </c>
    </row>
    <row r="1267" spans="1:4" ht="15" customHeight="1" x14ac:dyDescent="0.3">
      <c r="A1267" s="10" t="s">
        <v>1303</v>
      </c>
      <c r="B1267" s="8" t="s">
        <v>7893</v>
      </c>
      <c r="C1267" s="8" t="s">
        <v>8038</v>
      </c>
      <c r="D1267" s="8" t="s">
        <v>5866</v>
      </c>
    </row>
    <row r="1268" spans="1:4" ht="15" customHeight="1" x14ac:dyDescent="0.3">
      <c r="A1268" s="10" t="s">
        <v>1304</v>
      </c>
      <c r="B1268" s="8" t="s">
        <v>7893</v>
      </c>
      <c r="C1268" s="8" t="s">
        <v>5548</v>
      </c>
      <c r="D1268" s="8" t="s">
        <v>5867</v>
      </c>
    </row>
    <row r="1269" spans="1:4" ht="15" customHeight="1" x14ac:dyDescent="0.3">
      <c r="A1269" s="10" t="s">
        <v>1305</v>
      </c>
      <c r="B1269" s="8" t="s">
        <v>7892</v>
      </c>
      <c r="C1269" s="8" t="s">
        <v>8469</v>
      </c>
      <c r="D1269" s="8" t="s">
        <v>5868</v>
      </c>
    </row>
    <row r="1270" spans="1:4" ht="15" customHeight="1" x14ac:dyDescent="0.3">
      <c r="A1270" s="10" t="s">
        <v>1306</v>
      </c>
      <c r="B1270" s="8" t="s">
        <v>7892</v>
      </c>
      <c r="C1270" s="8" t="s">
        <v>8466</v>
      </c>
      <c r="D1270" s="8" t="s">
        <v>5869</v>
      </c>
    </row>
    <row r="1271" spans="1:4" ht="15" customHeight="1" x14ac:dyDescent="0.3">
      <c r="A1271" s="10" t="s">
        <v>1307</v>
      </c>
      <c r="B1271" s="8" t="s">
        <v>7892</v>
      </c>
      <c r="C1271" s="8" t="s">
        <v>7907</v>
      </c>
      <c r="D1271" s="8" t="s">
        <v>4894</v>
      </c>
    </row>
    <row r="1272" spans="1:4" ht="15" customHeight="1" x14ac:dyDescent="0.3">
      <c r="A1272" s="10" t="s">
        <v>1308</v>
      </c>
      <c r="B1272" s="8" t="s">
        <v>7893</v>
      </c>
      <c r="C1272" s="8" t="s">
        <v>7999</v>
      </c>
      <c r="D1272" s="8" t="s">
        <v>4850</v>
      </c>
    </row>
    <row r="1273" spans="1:4" ht="15" customHeight="1" x14ac:dyDescent="0.3">
      <c r="A1273" s="10" t="s">
        <v>1309</v>
      </c>
      <c r="B1273" s="8" t="s">
        <v>7893</v>
      </c>
      <c r="C1273" s="8" t="s">
        <v>8470</v>
      </c>
      <c r="D1273" s="8" t="s">
        <v>5870</v>
      </c>
    </row>
    <row r="1274" spans="1:4" ht="15" customHeight="1" x14ac:dyDescent="0.3">
      <c r="A1274" s="10" t="s">
        <v>1310</v>
      </c>
      <c r="B1274" s="8" t="s">
        <v>7893</v>
      </c>
      <c r="C1274" s="8" t="s">
        <v>8279</v>
      </c>
      <c r="D1274" s="8" t="s">
        <v>5871</v>
      </c>
    </row>
    <row r="1275" spans="1:4" ht="15" customHeight="1" x14ac:dyDescent="0.3">
      <c r="A1275" s="10" t="s">
        <v>1311</v>
      </c>
      <c r="B1275" s="8" t="s">
        <v>7893</v>
      </c>
      <c r="C1275" s="8" t="s">
        <v>7968</v>
      </c>
      <c r="D1275" s="8" t="s">
        <v>5872</v>
      </c>
    </row>
    <row r="1276" spans="1:4" ht="15" customHeight="1" x14ac:dyDescent="0.3">
      <c r="A1276" s="10" t="s">
        <v>1312</v>
      </c>
      <c r="B1276" s="8" t="s">
        <v>7893</v>
      </c>
      <c r="C1276" s="8" t="s">
        <v>7916</v>
      </c>
      <c r="D1276" s="8" t="s">
        <v>5873</v>
      </c>
    </row>
    <row r="1277" spans="1:4" ht="15" customHeight="1" x14ac:dyDescent="0.3">
      <c r="A1277" s="10" t="s">
        <v>1313</v>
      </c>
      <c r="B1277" s="8" t="s">
        <v>7893</v>
      </c>
      <c r="C1277" s="8" t="s">
        <v>8233</v>
      </c>
      <c r="D1277" s="8" t="s">
        <v>5612</v>
      </c>
    </row>
    <row r="1278" spans="1:4" ht="15" customHeight="1" x14ac:dyDescent="0.3">
      <c r="A1278" s="10" t="s">
        <v>1314</v>
      </c>
      <c r="B1278" s="8" t="s">
        <v>7892</v>
      </c>
      <c r="C1278" s="8" t="s">
        <v>8471</v>
      </c>
      <c r="D1278" s="8" t="s">
        <v>5874</v>
      </c>
    </row>
    <row r="1279" spans="1:4" ht="15" customHeight="1" x14ac:dyDescent="0.3">
      <c r="A1279" s="10" t="s">
        <v>1315</v>
      </c>
      <c r="B1279" s="8" t="s">
        <v>7892</v>
      </c>
      <c r="C1279" s="8" t="s">
        <v>8011</v>
      </c>
      <c r="D1279" s="8" t="s">
        <v>5875</v>
      </c>
    </row>
    <row r="1280" spans="1:4" ht="15" customHeight="1" x14ac:dyDescent="0.3">
      <c r="A1280" s="10" t="s">
        <v>1316</v>
      </c>
      <c r="B1280" s="8" t="s">
        <v>7892</v>
      </c>
      <c r="C1280" s="8" t="s">
        <v>8200</v>
      </c>
      <c r="D1280" s="8" t="s">
        <v>5876</v>
      </c>
    </row>
    <row r="1281" spans="1:4" ht="15" customHeight="1" x14ac:dyDescent="0.3">
      <c r="A1281" s="10" t="s">
        <v>1317</v>
      </c>
      <c r="B1281" s="8" t="s">
        <v>7893</v>
      </c>
      <c r="C1281" s="8" t="s">
        <v>8472</v>
      </c>
      <c r="D1281" s="8" t="s">
        <v>5877</v>
      </c>
    </row>
    <row r="1282" spans="1:4" ht="15" customHeight="1" x14ac:dyDescent="0.3">
      <c r="A1282" s="10" t="s">
        <v>1318</v>
      </c>
      <c r="B1282" s="8" t="s">
        <v>7893</v>
      </c>
      <c r="C1282" s="8" t="s">
        <v>5723</v>
      </c>
      <c r="D1282" s="8" t="s">
        <v>5878</v>
      </c>
    </row>
    <row r="1283" spans="1:4" ht="15" customHeight="1" x14ac:dyDescent="0.3">
      <c r="A1283" s="10" t="s">
        <v>1319</v>
      </c>
      <c r="B1283" s="8" t="s">
        <v>7892</v>
      </c>
      <c r="C1283" s="8" t="s">
        <v>7907</v>
      </c>
      <c r="D1283" s="8" t="s">
        <v>5879</v>
      </c>
    </row>
    <row r="1284" spans="1:4" ht="15" customHeight="1" x14ac:dyDescent="0.3">
      <c r="A1284" s="10" t="s">
        <v>1320</v>
      </c>
      <c r="B1284" s="8" t="s">
        <v>7893</v>
      </c>
      <c r="C1284" s="8" t="s">
        <v>8045</v>
      </c>
      <c r="D1284" s="8" t="s">
        <v>4946</v>
      </c>
    </row>
    <row r="1285" spans="1:4" ht="15" customHeight="1" x14ac:dyDescent="0.3">
      <c r="A1285" s="10" t="s">
        <v>1321</v>
      </c>
      <c r="B1285" s="8" t="s">
        <v>7892</v>
      </c>
      <c r="C1285" s="8" t="s">
        <v>8473</v>
      </c>
      <c r="D1285" s="8" t="s">
        <v>5880</v>
      </c>
    </row>
    <row r="1286" spans="1:4" ht="15" customHeight="1" x14ac:dyDescent="0.3">
      <c r="A1286" s="10" t="s">
        <v>1322</v>
      </c>
      <c r="B1286" s="8" t="s">
        <v>7892</v>
      </c>
      <c r="C1286" s="8" t="s">
        <v>7957</v>
      </c>
      <c r="D1286" s="8" t="s">
        <v>5881</v>
      </c>
    </row>
    <row r="1287" spans="1:4" ht="15" customHeight="1" x14ac:dyDescent="0.3">
      <c r="A1287" s="10" t="s">
        <v>1323</v>
      </c>
      <c r="B1287" s="8" t="s">
        <v>7892</v>
      </c>
      <c r="C1287" s="8" t="s">
        <v>7940</v>
      </c>
      <c r="D1287" s="8" t="s">
        <v>5882</v>
      </c>
    </row>
    <row r="1288" spans="1:4" ht="15" customHeight="1" x14ac:dyDescent="0.3">
      <c r="A1288" s="10" t="s">
        <v>1324</v>
      </c>
      <c r="B1288" s="8" t="s">
        <v>7892</v>
      </c>
      <c r="C1288" s="8" t="s">
        <v>7983</v>
      </c>
      <c r="D1288" s="8" t="s">
        <v>4720</v>
      </c>
    </row>
    <row r="1289" spans="1:4" ht="15" customHeight="1" x14ac:dyDescent="0.3">
      <c r="A1289" s="10" t="s">
        <v>1325</v>
      </c>
      <c r="B1289" s="8" t="s">
        <v>7892</v>
      </c>
      <c r="C1289" s="8" t="s">
        <v>8025</v>
      </c>
      <c r="D1289" s="8" t="s">
        <v>5883</v>
      </c>
    </row>
    <row r="1290" spans="1:4" ht="15" customHeight="1" x14ac:dyDescent="0.3">
      <c r="A1290" s="10" t="s">
        <v>1326</v>
      </c>
      <c r="B1290" s="8" t="s">
        <v>7892</v>
      </c>
      <c r="C1290" s="8" t="s">
        <v>8474</v>
      </c>
      <c r="D1290" s="8" t="s">
        <v>5884</v>
      </c>
    </row>
    <row r="1291" spans="1:4" ht="15" customHeight="1" x14ac:dyDescent="0.3">
      <c r="A1291" s="10" t="s">
        <v>1327</v>
      </c>
      <c r="B1291" s="8" t="s">
        <v>7892</v>
      </c>
      <c r="C1291" s="8" t="s">
        <v>8474</v>
      </c>
      <c r="D1291" s="8" t="s">
        <v>5885</v>
      </c>
    </row>
    <row r="1292" spans="1:4" ht="15" customHeight="1" x14ac:dyDescent="0.3">
      <c r="A1292" s="10" t="s">
        <v>1328</v>
      </c>
      <c r="B1292" s="8" t="s">
        <v>7892</v>
      </c>
      <c r="C1292" s="8" t="s">
        <v>5953</v>
      </c>
      <c r="D1292" s="8" t="s">
        <v>5886</v>
      </c>
    </row>
    <row r="1293" spans="1:4" ht="15" customHeight="1" x14ac:dyDescent="0.3">
      <c r="A1293" s="10" t="s">
        <v>1329</v>
      </c>
      <c r="B1293" s="8" t="s">
        <v>7892</v>
      </c>
      <c r="C1293" s="8" t="s">
        <v>8200</v>
      </c>
      <c r="D1293" s="8" t="s">
        <v>5887</v>
      </c>
    </row>
    <row r="1294" spans="1:4" ht="15" customHeight="1" x14ac:dyDescent="0.3">
      <c r="A1294" s="10" t="s">
        <v>1330</v>
      </c>
      <c r="B1294" s="8" t="s">
        <v>7892</v>
      </c>
      <c r="C1294" s="8" t="s">
        <v>8024</v>
      </c>
      <c r="D1294" s="8" t="s">
        <v>5888</v>
      </c>
    </row>
    <row r="1295" spans="1:4" ht="15" customHeight="1" x14ac:dyDescent="0.3">
      <c r="A1295" s="10" t="s">
        <v>1331</v>
      </c>
      <c r="B1295" s="8" t="s">
        <v>7892</v>
      </c>
      <c r="C1295" s="8" t="s">
        <v>8475</v>
      </c>
      <c r="D1295" s="8" t="s">
        <v>5889</v>
      </c>
    </row>
    <row r="1296" spans="1:4" ht="15" customHeight="1" x14ac:dyDescent="0.3">
      <c r="A1296" s="10" t="s">
        <v>1332</v>
      </c>
      <c r="B1296" s="8" t="s">
        <v>7893</v>
      </c>
      <c r="C1296" s="8" t="s">
        <v>8476</v>
      </c>
      <c r="D1296" s="8" t="s">
        <v>5890</v>
      </c>
    </row>
    <row r="1297" spans="1:4" ht="15" customHeight="1" x14ac:dyDescent="0.3">
      <c r="A1297" s="10" t="s">
        <v>1333</v>
      </c>
      <c r="B1297" s="8" t="s">
        <v>7892</v>
      </c>
      <c r="C1297" s="8" t="s">
        <v>8220</v>
      </c>
      <c r="D1297" s="8" t="s">
        <v>5891</v>
      </c>
    </row>
    <row r="1298" spans="1:4" ht="15" customHeight="1" x14ac:dyDescent="0.3">
      <c r="A1298" s="10" t="s">
        <v>1334</v>
      </c>
      <c r="B1298" s="8" t="s">
        <v>7893</v>
      </c>
      <c r="C1298" s="8" t="s">
        <v>8253</v>
      </c>
      <c r="D1298" s="8" t="s">
        <v>5892</v>
      </c>
    </row>
    <row r="1299" spans="1:4" ht="15" customHeight="1" x14ac:dyDescent="0.3">
      <c r="A1299" s="10" t="s">
        <v>1335</v>
      </c>
      <c r="B1299" s="8" t="s">
        <v>8181</v>
      </c>
      <c r="C1299" s="8" t="s">
        <v>8139</v>
      </c>
      <c r="D1299" s="8" t="s">
        <v>5311</v>
      </c>
    </row>
    <row r="1300" spans="1:4" ht="15" customHeight="1" x14ac:dyDescent="0.3">
      <c r="A1300" s="10" t="s">
        <v>1336</v>
      </c>
      <c r="B1300" s="8" t="s">
        <v>7892</v>
      </c>
      <c r="C1300" s="8" t="s">
        <v>8243</v>
      </c>
      <c r="D1300" s="8" t="s">
        <v>5711</v>
      </c>
    </row>
    <row r="1301" spans="1:4" ht="15" customHeight="1" x14ac:dyDescent="0.3">
      <c r="A1301" s="10" t="s">
        <v>1337</v>
      </c>
      <c r="B1301" s="8" t="s">
        <v>7893</v>
      </c>
      <c r="C1301" s="8" t="s">
        <v>7927</v>
      </c>
      <c r="D1301" s="8" t="s">
        <v>5893</v>
      </c>
    </row>
    <row r="1302" spans="1:4" ht="15" customHeight="1" x14ac:dyDescent="0.3">
      <c r="A1302" s="10" t="s">
        <v>1338</v>
      </c>
      <c r="B1302" s="8" t="s">
        <v>7893</v>
      </c>
      <c r="C1302" s="8" t="s">
        <v>8477</v>
      </c>
      <c r="D1302" s="8" t="s">
        <v>5894</v>
      </c>
    </row>
    <row r="1303" spans="1:4" ht="15" customHeight="1" x14ac:dyDescent="0.3">
      <c r="A1303" s="10" t="s">
        <v>1339</v>
      </c>
      <c r="B1303" s="8" t="s">
        <v>7893</v>
      </c>
      <c r="C1303" s="8" t="s">
        <v>8453</v>
      </c>
      <c r="D1303" s="8" t="s">
        <v>5895</v>
      </c>
    </row>
    <row r="1304" spans="1:4" ht="15" customHeight="1" x14ac:dyDescent="0.3">
      <c r="A1304" s="10" t="s">
        <v>1340</v>
      </c>
      <c r="B1304" s="8" t="s">
        <v>7893</v>
      </c>
      <c r="C1304" s="8" t="s">
        <v>8478</v>
      </c>
      <c r="D1304" s="8" t="s">
        <v>5896</v>
      </c>
    </row>
    <row r="1305" spans="1:4" ht="15" customHeight="1" x14ac:dyDescent="0.3">
      <c r="A1305" s="10" t="s">
        <v>1341</v>
      </c>
      <c r="B1305" s="8" t="s">
        <v>7893</v>
      </c>
      <c r="C1305" s="8" t="s">
        <v>8045</v>
      </c>
      <c r="D1305" s="8" t="s">
        <v>5897</v>
      </c>
    </row>
    <row r="1306" spans="1:4" ht="15" customHeight="1" x14ac:dyDescent="0.3">
      <c r="A1306" s="10" t="s">
        <v>1342</v>
      </c>
      <c r="B1306" s="8" t="s">
        <v>7893</v>
      </c>
      <c r="C1306" s="8" t="s">
        <v>8033</v>
      </c>
      <c r="D1306" s="8" t="s">
        <v>5898</v>
      </c>
    </row>
    <row r="1307" spans="1:4" ht="15" customHeight="1" x14ac:dyDescent="0.3">
      <c r="A1307" s="10" t="s">
        <v>1343</v>
      </c>
      <c r="B1307" s="8" t="s">
        <v>7893</v>
      </c>
      <c r="C1307" s="8" t="s">
        <v>8479</v>
      </c>
      <c r="D1307" s="8" t="s">
        <v>5899</v>
      </c>
    </row>
    <row r="1308" spans="1:4" ht="15" customHeight="1" x14ac:dyDescent="0.3">
      <c r="A1308" s="10" t="s">
        <v>1344</v>
      </c>
      <c r="B1308" s="8" t="s">
        <v>7893</v>
      </c>
      <c r="C1308" s="8" t="s">
        <v>8480</v>
      </c>
      <c r="D1308" s="8" t="s">
        <v>5900</v>
      </c>
    </row>
    <row r="1309" spans="1:4" ht="15" customHeight="1" x14ac:dyDescent="0.3">
      <c r="A1309" s="10" t="s">
        <v>1345</v>
      </c>
      <c r="B1309" s="8" t="s">
        <v>7893</v>
      </c>
      <c r="C1309" s="8" t="s">
        <v>7894</v>
      </c>
      <c r="D1309" s="8" t="s">
        <v>5901</v>
      </c>
    </row>
    <row r="1310" spans="1:4" ht="15" customHeight="1" x14ac:dyDescent="0.3">
      <c r="A1310" s="10" t="s">
        <v>1346</v>
      </c>
      <c r="B1310" s="8" t="s">
        <v>7893</v>
      </c>
      <c r="C1310" s="8" t="s">
        <v>7943</v>
      </c>
      <c r="D1310" s="8" t="s">
        <v>5020</v>
      </c>
    </row>
    <row r="1311" spans="1:4" ht="15" customHeight="1" x14ac:dyDescent="0.3">
      <c r="A1311" s="10" t="s">
        <v>1347</v>
      </c>
      <c r="B1311" s="8" t="s">
        <v>7893</v>
      </c>
      <c r="C1311" s="8" t="s">
        <v>8481</v>
      </c>
      <c r="D1311" s="8" t="s">
        <v>5902</v>
      </c>
    </row>
    <row r="1312" spans="1:4" ht="15" customHeight="1" x14ac:dyDescent="0.3">
      <c r="A1312" s="10" t="s">
        <v>1348</v>
      </c>
      <c r="B1312" s="8" t="s">
        <v>7893</v>
      </c>
      <c r="C1312" s="8" t="s">
        <v>8052</v>
      </c>
      <c r="D1312" s="8" t="s">
        <v>5903</v>
      </c>
    </row>
    <row r="1313" spans="1:4" ht="15" customHeight="1" x14ac:dyDescent="0.3">
      <c r="A1313" s="10" t="s">
        <v>1349</v>
      </c>
      <c r="B1313" s="8" t="s">
        <v>7893</v>
      </c>
      <c r="C1313" s="8" t="s">
        <v>8058</v>
      </c>
      <c r="D1313" s="8" t="s">
        <v>5904</v>
      </c>
    </row>
    <row r="1314" spans="1:4" ht="15" customHeight="1" x14ac:dyDescent="0.3">
      <c r="A1314" s="10" t="s">
        <v>1350</v>
      </c>
      <c r="B1314" s="8" t="s">
        <v>7892</v>
      </c>
      <c r="C1314" s="8" t="s">
        <v>7987</v>
      </c>
      <c r="D1314" s="8" t="s">
        <v>5905</v>
      </c>
    </row>
    <row r="1315" spans="1:4" ht="15" customHeight="1" x14ac:dyDescent="0.3">
      <c r="A1315" s="10" t="s">
        <v>1351</v>
      </c>
      <c r="B1315" s="8" t="s">
        <v>7892</v>
      </c>
      <c r="C1315" s="8" t="s">
        <v>8069</v>
      </c>
      <c r="D1315" s="8" t="s">
        <v>5906</v>
      </c>
    </row>
    <row r="1316" spans="1:4" ht="15" customHeight="1" x14ac:dyDescent="0.3">
      <c r="A1316" s="10" t="s">
        <v>1352</v>
      </c>
      <c r="B1316" s="8" t="s">
        <v>7893</v>
      </c>
      <c r="C1316" s="8" t="s">
        <v>8482</v>
      </c>
      <c r="D1316" s="8" t="s">
        <v>5907</v>
      </c>
    </row>
    <row r="1317" spans="1:4" ht="15" customHeight="1" x14ac:dyDescent="0.3">
      <c r="A1317" s="10" t="s">
        <v>1353</v>
      </c>
      <c r="B1317" s="8" t="s">
        <v>7892</v>
      </c>
      <c r="C1317" s="8" t="s">
        <v>8185</v>
      </c>
      <c r="D1317" s="8" t="s">
        <v>5908</v>
      </c>
    </row>
    <row r="1318" spans="1:4" ht="15" customHeight="1" x14ac:dyDescent="0.3">
      <c r="A1318" s="10" t="s">
        <v>1354</v>
      </c>
      <c r="B1318" s="8" t="s">
        <v>7892</v>
      </c>
      <c r="C1318" s="8" t="s">
        <v>8483</v>
      </c>
      <c r="D1318" s="8" t="s">
        <v>5909</v>
      </c>
    </row>
    <row r="1319" spans="1:4" ht="15" customHeight="1" x14ac:dyDescent="0.3">
      <c r="A1319" s="10" t="s">
        <v>1355</v>
      </c>
      <c r="B1319" s="8" t="s">
        <v>7892</v>
      </c>
      <c r="C1319" s="8" t="s">
        <v>8484</v>
      </c>
      <c r="D1319" s="8" t="s">
        <v>5910</v>
      </c>
    </row>
    <row r="1320" spans="1:4" ht="15" customHeight="1" x14ac:dyDescent="0.3">
      <c r="A1320" s="10" t="s">
        <v>1356</v>
      </c>
      <c r="B1320" s="8" t="s">
        <v>7893</v>
      </c>
      <c r="C1320" s="8" t="s">
        <v>8148</v>
      </c>
      <c r="D1320" s="8" t="s">
        <v>5911</v>
      </c>
    </row>
    <row r="1321" spans="1:4" ht="15" customHeight="1" x14ac:dyDescent="0.3">
      <c r="A1321" s="10" t="s">
        <v>1357</v>
      </c>
      <c r="B1321" s="8" t="s">
        <v>7892</v>
      </c>
      <c r="C1321" s="8" t="s">
        <v>7896</v>
      </c>
      <c r="D1321" s="8" t="s">
        <v>5912</v>
      </c>
    </row>
    <row r="1322" spans="1:4" ht="15" customHeight="1" x14ac:dyDescent="0.3">
      <c r="A1322" s="10" t="s">
        <v>1358</v>
      </c>
      <c r="B1322" s="8" t="s">
        <v>7893</v>
      </c>
      <c r="C1322" s="8" t="s">
        <v>7943</v>
      </c>
      <c r="D1322" s="8" t="s">
        <v>5913</v>
      </c>
    </row>
    <row r="1323" spans="1:4" ht="15" customHeight="1" x14ac:dyDescent="0.3">
      <c r="A1323" s="10" t="s">
        <v>1359</v>
      </c>
      <c r="B1323" s="8" t="s">
        <v>7892</v>
      </c>
      <c r="C1323" s="8" t="s">
        <v>8485</v>
      </c>
      <c r="D1323" s="8" t="s">
        <v>5914</v>
      </c>
    </row>
    <row r="1324" spans="1:4" ht="15" customHeight="1" x14ac:dyDescent="0.3">
      <c r="A1324" s="10" t="s">
        <v>1360</v>
      </c>
      <c r="B1324" s="8" t="s">
        <v>7892</v>
      </c>
      <c r="C1324" s="8" t="s">
        <v>8486</v>
      </c>
      <c r="D1324" s="8" t="s">
        <v>5915</v>
      </c>
    </row>
    <row r="1325" spans="1:4" ht="15" customHeight="1" x14ac:dyDescent="0.3">
      <c r="A1325" s="10" t="s">
        <v>1361</v>
      </c>
      <c r="B1325" s="8" t="s">
        <v>7892</v>
      </c>
      <c r="C1325" s="8" t="s">
        <v>8487</v>
      </c>
      <c r="D1325" s="8" t="s">
        <v>5916</v>
      </c>
    </row>
    <row r="1326" spans="1:4" ht="15" customHeight="1" x14ac:dyDescent="0.3">
      <c r="A1326" s="10" t="s">
        <v>1362</v>
      </c>
      <c r="B1326" s="8" t="s">
        <v>7892</v>
      </c>
      <c r="C1326" s="8" t="s">
        <v>7942</v>
      </c>
      <c r="D1326" s="8" t="s">
        <v>5917</v>
      </c>
    </row>
    <row r="1327" spans="1:4" ht="15" customHeight="1" x14ac:dyDescent="0.3">
      <c r="A1327" s="10" t="s">
        <v>1363</v>
      </c>
      <c r="B1327" s="8" t="s">
        <v>7892</v>
      </c>
      <c r="C1327" s="8" t="s">
        <v>8488</v>
      </c>
      <c r="D1327" s="8" t="s">
        <v>5918</v>
      </c>
    </row>
    <row r="1328" spans="1:4" ht="15" customHeight="1" x14ac:dyDescent="0.3">
      <c r="A1328" s="10" t="s">
        <v>1364</v>
      </c>
      <c r="B1328" s="8" t="s">
        <v>7892</v>
      </c>
      <c r="C1328" s="8" t="s">
        <v>8183</v>
      </c>
      <c r="D1328" s="8" t="s">
        <v>5919</v>
      </c>
    </row>
    <row r="1329" spans="1:4" ht="15" customHeight="1" x14ac:dyDescent="0.3">
      <c r="A1329" s="10" t="s">
        <v>1365</v>
      </c>
      <c r="B1329" s="8" t="s">
        <v>7893</v>
      </c>
      <c r="C1329" s="8" t="s">
        <v>8033</v>
      </c>
      <c r="D1329" s="8" t="s">
        <v>5920</v>
      </c>
    </row>
    <row r="1330" spans="1:4" ht="15" customHeight="1" x14ac:dyDescent="0.3">
      <c r="A1330" s="10" t="s">
        <v>1366</v>
      </c>
      <c r="B1330" s="8" t="s">
        <v>8181</v>
      </c>
      <c r="C1330" s="8" t="s">
        <v>7983</v>
      </c>
      <c r="D1330" s="8" t="s">
        <v>5921</v>
      </c>
    </row>
    <row r="1331" spans="1:4" ht="15" customHeight="1" x14ac:dyDescent="0.3">
      <c r="A1331" s="10" t="s">
        <v>1367</v>
      </c>
      <c r="B1331" s="8" t="s">
        <v>7893</v>
      </c>
      <c r="C1331" s="8" t="s">
        <v>6236</v>
      </c>
      <c r="D1331" s="8" t="s">
        <v>5922</v>
      </c>
    </row>
    <row r="1332" spans="1:4" ht="15" customHeight="1" x14ac:dyDescent="0.3">
      <c r="A1332" s="10" t="s">
        <v>1368</v>
      </c>
      <c r="B1332" s="8" t="s">
        <v>7892</v>
      </c>
      <c r="C1332" s="8" t="s">
        <v>8187</v>
      </c>
      <c r="D1332" s="8" t="s">
        <v>5923</v>
      </c>
    </row>
    <row r="1333" spans="1:4" ht="15" customHeight="1" x14ac:dyDescent="0.3">
      <c r="A1333" s="10" t="s">
        <v>1369</v>
      </c>
      <c r="B1333" s="8" t="s">
        <v>7893</v>
      </c>
      <c r="C1333" s="8" t="s">
        <v>8218</v>
      </c>
      <c r="D1333" s="8" t="s">
        <v>5924</v>
      </c>
    </row>
    <row r="1334" spans="1:4" ht="15" customHeight="1" x14ac:dyDescent="0.3">
      <c r="A1334" s="10" t="s">
        <v>1370</v>
      </c>
      <c r="B1334" s="8" t="s">
        <v>8181</v>
      </c>
      <c r="C1334" s="8" t="s">
        <v>8489</v>
      </c>
      <c r="D1334" s="8" t="s">
        <v>5925</v>
      </c>
    </row>
    <row r="1335" spans="1:4" ht="15" customHeight="1" x14ac:dyDescent="0.3">
      <c r="A1335" s="10" t="s">
        <v>1371</v>
      </c>
      <c r="B1335" s="8" t="s">
        <v>7893</v>
      </c>
      <c r="C1335" s="8" t="s">
        <v>8490</v>
      </c>
      <c r="D1335" s="8" t="s">
        <v>5926</v>
      </c>
    </row>
    <row r="1336" spans="1:4" ht="15" customHeight="1" x14ac:dyDescent="0.3">
      <c r="A1336" s="10" t="s">
        <v>1372</v>
      </c>
      <c r="B1336" s="8" t="s">
        <v>7893</v>
      </c>
      <c r="C1336" s="8" t="s">
        <v>8491</v>
      </c>
      <c r="D1336" s="8" t="s">
        <v>5927</v>
      </c>
    </row>
    <row r="1337" spans="1:4" ht="15" customHeight="1" x14ac:dyDescent="0.3">
      <c r="A1337" s="10" t="s">
        <v>1373</v>
      </c>
      <c r="B1337" s="8" t="s">
        <v>7893</v>
      </c>
      <c r="C1337" s="8" t="s">
        <v>8218</v>
      </c>
      <c r="D1337" s="8" t="s">
        <v>4713</v>
      </c>
    </row>
    <row r="1338" spans="1:4" ht="15" customHeight="1" x14ac:dyDescent="0.3">
      <c r="A1338" s="10" t="s">
        <v>1374</v>
      </c>
      <c r="B1338" s="8" t="s">
        <v>7893</v>
      </c>
      <c r="C1338" s="8" t="s">
        <v>7968</v>
      </c>
      <c r="D1338" s="8" t="s">
        <v>5928</v>
      </c>
    </row>
    <row r="1339" spans="1:4" ht="15" customHeight="1" x14ac:dyDescent="0.3">
      <c r="A1339" s="10" t="s">
        <v>1375</v>
      </c>
      <c r="B1339" s="8" t="s">
        <v>8181</v>
      </c>
      <c r="C1339" s="8" t="s">
        <v>8224</v>
      </c>
      <c r="D1339" s="8" t="s">
        <v>4774</v>
      </c>
    </row>
    <row r="1340" spans="1:4" ht="15" customHeight="1" x14ac:dyDescent="0.3">
      <c r="A1340" s="10" t="s">
        <v>1376</v>
      </c>
      <c r="B1340" s="8" t="s">
        <v>7893</v>
      </c>
      <c r="C1340" s="8" t="s">
        <v>8003</v>
      </c>
      <c r="D1340" s="8" t="s">
        <v>5929</v>
      </c>
    </row>
    <row r="1341" spans="1:4" ht="15" customHeight="1" x14ac:dyDescent="0.3">
      <c r="A1341" s="10" t="s">
        <v>1377</v>
      </c>
      <c r="B1341" s="8" t="s">
        <v>7893</v>
      </c>
      <c r="C1341" s="8" t="s">
        <v>8492</v>
      </c>
      <c r="D1341" s="8" t="s">
        <v>5930</v>
      </c>
    </row>
    <row r="1342" spans="1:4" ht="15" customHeight="1" x14ac:dyDescent="0.3">
      <c r="A1342" s="10" t="s">
        <v>1378</v>
      </c>
      <c r="B1342" s="8" t="s">
        <v>8181</v>
      </c>
      <c r="C1342" s="8" t="s">
        <v>7963</v>
      </c>
      <c r="D1342" s="8" t="s">
        <v>5931</v>
      </c>
    </row>
    <row r="1343" spans="1:4" ht="15" customHeight="1" x14ac:dyDescent="0.3">
      <c r="A1343" s="10" t="s">
        <v>1379</v>
      </c>
      <c r="B1343" s="8" t="s">
        <v>7892</v>
      </c>
      <c r="C1343" s="8" t="s">
        <v>8493</v>
      </c>
      <c r="D1343" s="8" t="s">
        <v>5932</v>
      </c>
    </row>
    <row r="1344" spans="1:4" ht="15" customHeight="1" x14ac:dyDescent="0.3">
      <c r="A1344" s="10" t="s">
        <v>1380</v>
      </c>
      <c r="B1344" s="8" t="s">
        <v>8181</v>
      </c>
      <c r="C1344" s="8" t="s">
        <v>8494</v>
      </c>
      <c r="D1344" s="8" t="s">
        <v>5933</v>
      </c>
    </row>
    <row r="1345" spans="1:4" ht="15" customHeight="1" x14ac:dyDescent="0.3">
      <c r="A1345" s="10" t="s">
        <v>1381</v>
      </c>
      <c r="B1345" s="8" t="s">
        <v>7892</v>
      </c>
      <c r="C1345" s="8" t="s">
        <v>8149</v>
      </c>
      <c r="D1345" s="8" t="s">
        <v>5934</v>
      </c>
    </row>
    <row r="1346" spans="1:4" ht="15" customHeight="1" x14ac:dyDescent="0.3">
      <c r="A1346" s="10" t="s">
        <v>1382</v>
      </c>
      <c r="B1346" s="8" t="s">
        <v>7893</v>
      </c>
      <c r="C1346" s="8" t="s">
        <v>6260</v>
      </c>
      <c r="D1346" s="8" t="s">
        <v>5935</v>
      </c>
    </row>
    <row r="1347" spans="1:4" ht="15" customHeight="1" x14ac:dyDescent="0.3">
      <c r="A1347" s="10" t="s">
        <v>1383</v>
      </c>
      <c r="B1347" s="8" t="s">
        <v>7892</v>
      </c>
      <c r="C1347" s="8" t="s">
        <v>8246</v>
      </c>
      <c r="D1347" s="8" t="s">
        <v>5936</v>
      </c>
    </row>
    <row r="1348" spans="1:4" ht="15" customHeight="1" x14ac:dyDescent="0.3">
      <c r="A1348" s="10" t="s">
        <v>1384</v>
      </c>
      <c r="B1348" s="8" t="s">
        <v>7893</v>
      </c>
      <c r="C1348" s="8" t="s">
        <v>8022</v>
      </c>
      <c r="D1348" s="8" t="s">
        <v>5937</v>
      </c>
    </row>
    <row r="1349" spans="1:4" ht="15" customHeight="1" x14ac:dyDescent="0.3">
      <c r="A1349" s="10" t="s">
        <v>1385</v>
      </c>
      <c r="B1349" s="8" t="s">
        <v>7892</v>
      </c>
      <c r="C1349" s="8" t="s">
        <v>5139</v>
      </c>
      <c r="D1349" s="8" t="s">
        <v>5938</v>
      </c>
    </row>
    <row r="1350" spans="1:4" ht="15" customHeight="1" x14ac:dyDescent="0.3">
      <c r="A1350" s="10" t="s">
        <v>1386</v>
      </c>
      <c r="B1350" s="8" t="s">
        <v>8181</v>
      </c>
      <c r="C1350" s="8" t="s">
        <v>7970</v>
      </c>
      <c r="D1350" s="8" t="s">
        <v>5939</v>
      </c>
    </row>
    <row r="1351" spans="1:4" ht="15" customHeight="1" x14ac:dyDescent="0.3">
      <c r="A1351" s="10" t="s">
        <v>1387</v>
      </c>
      <c r="B1351" s="8" t="s">
        <v>7893</v>
      </c>
      <c r="C1351" s="8" t="s">
        <v>7928</v>
      </c>
      <c r="D1351" s="8" t="s">
        <v>5940</v>
      </c>
    </row>
    <row r="1352" spans="1:4" ht="15" customHeight="1" x14ac:dyDescent="0.3">
      <c r="A1352" s="10" t="s">
        <v>1388</v>
      </c>
      <c r="B1352" s="8" t="s">
        <v>7892</v>
      </c>
      <c r="C1352" s="8" t="s">
        <v>8495</v>
      </c>
      <c r="D1352" s="8" t="s">
        <v>5002</v>
      </c>
    </row>
    <row r="1353" spans="1:4" ht="15" customHeight="1" x14ac:dyDescent="0.3">
      <c r="A1353" s="10" t="s">
        <v>1389</v>
      </c>
      <c r="B1353" s="8" t="s">
        <v>7893</v>
      </c>
      <c r="C1353" s="8" t="s">
        <v>7999</v>
      </c>
      <c r="D1353" s="8" t="s">
        <v>5941</v>
      </c>
    </row>
    <row r="1354" spans="1:4" ht="15" customHeight="1" x14ac:dyDescent="0.3">
      <c r="A1354" s="10" t="s">
        <v>1390</v>
      </c>
      <c r="B1354" s="8" t="s">
        <v>7892</v>
      </c>
      <c r="C1354" s="8" t="s">
        <v>8496</v>
      </c>
      <c r="D1354" s="8" t="s">
        <v>5942</v>
      </c>
    </row>
    <row r="1355" spans="1:4" ht="15" customHeight="1" x14ac:dyDescent="0.3">
      <c r="A1355" s="10" t="s">
        <v>1391</v>
      </c>
      <c r="B1355" s="8" t="s">
        <v>7892</v>
      </c>
      <c r="C1355" s="8" t="s">
        <v>8024</v>
      </c>
      <c r="D1355" s="8" t="s">
        <v>5046</v>
      </c>
    </row>
    <row r="1356" spans="1:4" ht="15" customHeight="1" x14ac:dyDescent="0.3">
      <c r="A1356" s="10" t="s">
        <v>1392</v>
      </c>
      <c r="B1356" s="8" t="s">
        <v>7892</v>
      </c>
      <c r="C1356" s="8" t="s">
        <v>8154</v>
      </c>
      <c r="D1356" s="8" t="s">
        <v>5789</v>
      </c>
    </row>
    <row r="1357" spans="1:4" ht="15" customHeight="1" x14ac:dyDescent="0.3">
      <c r="A1357" s="10" t="s">
        <v>1393</v>
      </c>
      <c r="B1357" s="8" t="s">
        <v>7892</v>
      </c>
      <c r="C1357" s="8" t="s">
        <v>8321</v>
      </c>
      <c r="D1357" s="8" t="s">
        <v>5943</v>
      </c>
    </row>
    <row r="1358" spans="1:4" ht="15" customHeight="1" x14ac:dyDescent="0.3">
      <c r="A1358" s="10" t="s">
        <v>1394</v>
      </c>
      <c r="B1358" s="8" t="s">
        <v>7892</v>
      </c>
      <c r="C1358" s="8" t="s">
        <v>8497</v>
      </c>
      <c r="D1358" s="8" t="s">
        <v>5944</v>
      </c>
    </row>
    <row r="1359" spans="1:4" ht="15" customHeight="1" x14ac:dyDescent="0.3">
      <c r="A1359" s="10" t="s">
        <v>1395</v>
      </c>
      <c r="B1359" s="8" t="s">
        <v>7893</v>
      </c>
      <c r="C1359" s="8" t="s">
        <v>8233</v>
      </c>
      <c r="D1359" s="8" t="s">
        <v>5945</v>
      </c>
    </row>
    <row r="1360" spans="1:4" ht="15" customHeight="1" x14ac:dyDescent="0.3">
      <c r="A1360" s="10" t="s">
        <v>1396</v>
      </c>
      <c r="B1360" s="8" t="s">
        <v>7892</v>
      </c>
      <c r="C1360" s="8" t="s">
        <v>8488</v>
      </c>
      <c r="D1360" s="8" t="s">
        <v>5946</v>
      </c>
    </row>
    <row r="1361" spans="1:4" ht="15" customHeight="1" x14ac:dyDescent="0.3">
      <c r="A1361" s="10" t="s">
        <v>1397</v>
      </c>
      <c r="B1361" s="8" t="s">
        <v>7892</v>
      </c>
      <c r="C1361" s="8" t="s">
        <v>8498</v>
      </c>
      <c r="D1361" s="8" t="s">
        <v>4840</v>
      </c>
    </row>
    <row r="1362" spans="1:4" ht="15" customHeight="1" x14ac:dyDescent="0.3">
      <c r="A1362" s="10" t="s">
        <v>1398</v>
      </c>
      <c r="B1362" s="8" t="s">
        <v>7893</v>
      </c>
      <c r="C1362" s="8" t="s">
        <v>6106</v>
      </c>
      <c r="D1362" s="8" t="s">
        <v>5947</v>
      </c>
    </row>
    <row r="1363" spans="1:4" ht="15" customHeight="1" x14ac:dyDescent="0.3">
      <c r="A1363" s="10" t="s">
        <v>1399</v>
      </c>
      <c r="B1363" s="8" t="s">
        <v>7893</v>
      </c>
      <c r="C1363" s="8" t="s">
        <v>8499</v>
      </c>
      <c r="D1363" s="8" t="s">
        <v>5948</v>
      </c>
    </row>
    <row r="1364" spans="1:4" ht="15" customHeight="1" x14ac:dyDescent="0.3">
      <c r="A1364" s="10" t="s">
        <v>1400</v>
      </c>
      <c r="B1364" s="8" t="s">
        <v>7893</v>
      </c>
      <c r="C1364" s="8" t="s">
        <v>5838</v>
      </c>
      <c r="D1364" s="8" t="s">
        <v>5471</v>
      </c>
    </row>
    <row r="1365" spans="1:4" ht="15" customHeight="1" x14ac:dyDescent="0.3">
      <c r="A1365" s="10" t="s">
        <v>1401</v>
      </c>
      <c r="B1365" s="8" t="s">
        <v>7892</v>
      </c>
      <c r="C1365" s="8" t="s">
        <v>8500</v>
      </c>
      <c r="D1365" s="8" t="s">
        <v>5949</v>
      </c>
    </row>
    <row r="1366" spans="1:4" ht="15" customHeight="1" x14ac:dyDescent="0.3">
      <c r="A1366" s="10" t="s">
        <v>1402</v>
      </c>
      <c r="B1366" s="8" t="s">
        <v>7892</v>
      </c>
      <c r="C1366" s="8" t="s">
        <v>7913</v>
      </c>
      <c r="D1366" s="8" t="s">
        <v>5950</v>
      </c>
    </row>
    <row r="1367" spans="1:4" ht="15" customHeight="1" x14ac:dyDescent="0.3">
      <c r="A1367" s="10" t="s">
        <v>1403</v>
      </c>
      <c r="B1367" s="8" t="s">
        <v>8181</v>
      </c>
      <c r="C1367" s="8" t="s">
        <v>8501</v>
      </c>
      <c r="D1367" s="8" t="s">
        <v>5951</v>
      </c>
    </row>
    <row r="1368" spans="1:4" ht="15" customHeight="1" x14ac:dyDescent="0.3">
      <c r="A1368" s="10" t="s">
        <v>1404</v>
      </c>
      <c r="B1368" s="8" t="s">
        <v>7892</v>
      </c>
      <c r="C1368" s="8" t="s">
        <v>8502</v>
      </c>
      <c r="D1368" s="8" t="s">
        <v>5952</v>
      </c>
    </row>
    <row r="1369" spans="1:4" ht="15" customHeight="1" x14ac:dyDescent="0.3">
      <c r="A1369" s="10" t="s">
        <v>1405</v>
      </c>
      <c r="B1369" s="8" t="s">
        <v>7893</v>
      </c>
      <c r="C1369" s="8" t="s">
        <v>6260</v>
      </c>
      <c r="D1369" s="8" t="s">
        <v>5953</v>
      </c>
    </row>
    <row r="1370" spans="1:4" ht="15" customHeight="1" x14ac:dyDescent="0.3">
      <c r="A1370" s="10" t="s">
        <v>1406</v>
      </c>
      <c r="B1370" s="8" t="s">
        <v>7893</v>
      </c>
      <c r="C1370" s="8" t="s">
        <v>8503</v>
      </c>
      <c r="D1370" s="8" t="s">
        <v>5954</v>
      </c>
    </row>
    <row r="1371" spans="1:4" ht="15" customHeight="1" x14ac:dyDescent="0.3">
      <c r="A1371" s="10" t="s">
        <v>1407</v>
      </c>
      <c r="B1371" s="8" t="s">
        <v>7893</v>
      </c>
      <c r="C1371" s="8" t="s">
        <v>7996</v>
      </c>
      <c r="D1371" s="8" t="s">
        <v>5955</v>
      </c>
    </row>
    <row r="1372" spans="1:4" ht="15" customHeight="1" x14ac:dyDescent="0.3">
      <c r="A1372" s="10" t="s">
        <v>1408</v>
      </c>
      <c r="B1372" s="8" t="s">
        <v>7892</v>
      </c>
      <c r="C1372" s="8" t="s">
        <v>5953</v>
      </c>
      <c r="D1372" s="8" t="s">
        <v>5956</v>
      </c>
    </row>
    <row r="1373" spans="1:4" ht="15" customHeight="1" x14ac:dyDescent="0.3">
      <c r="A1373" s="10" t="s">
        <v>1409</v>
      </c>
      <c r="B1373" s="8" t="s">
        <v>7892</v>
      </c>
      <c r="C1373" s="8" t="s">
        <v>8504</v>
      </c>
      <c r="D1373" s="8" t="s">
        <v>5957</v>
      </c>
    </row>
    <row r="1374" spans="1:4" ht="15" customHeight="1" x14ac:dyDescent="0.3">
      <c r="A1374" s="10" t="s">
        <v>1410</v>
      </c>
      <c r="B1374" s="8" t="s">
        <v>7893</v>
      </c>
      <c r="C1374" s="8" t="s">
        <v>8505</v>
      </c>
      <c r="D1374" s="8" t="s">
        <v>4885</v>
      </c>
    </row>
    <row r="1375" spans="1:4" ht="15" customHeight="1" x14ac:dyDescent="0.3">
      <c r="A1375" s="10" t="s">
        <v>1411</v>
      </c>
      <c r="B1375" s="8" t="s">
        <v>7893</v>
      </c>
      <c r="C1375" s="8" t="s">
        <v>8506</v>
      </c>
      <c r="D1375" s="8" t="s">
        <v>5958</v>
      </c>
    </row>
    <row r="1376" spans="1:4" ht="15" customHeight="1" x14ac:dyDescent="0.3">
      <c r="A1376" s="10" t="s">
        <v>1412</v>
      </c>
      <c r="B1376" s="8" t="s">
        <v>8181</v>
      </c>
      <c r="C1376" s="8" t="s">
        <v>8304</v>
      </c>
      <c r="D1376" s="8" t="s">
        <v>5231</v>
      </c>
    </row>
    <row r="1377" spans="1:4" ht="15" customHeight="1" x14ac:dyDescent="0.3">
      <c r="A1377" s="10" t="s">
        <v>1413</v>
      </c>
      <c r="B1377" s="8" t="s">
        <v>7893</v>
      </c>
      <c r="C1377" s="8" t="s">
        <v>7978</v>
      </c>
      <c r="D1377" s="8" t="s">
        <v>5959</v>
      </c>
    </row>
    <row r="1378" spans="1:4" ht="15" customHeight="1" x14ac:dyDescent="0.3">
      <c r="A1378" s="10" t="s">
        <v>1414</v>
      </c>
      <c r="B1378" s="8" t="s">
        <v>7893</v>
      </c>
      <c r="C1378" s="8" t="s">
        <v>8044</v>
      </c>
      <c r="D1378" s="8" t="s">
        <v>5960</v>
      </c>
    </row>
    <row r="1379" spans="1:4" ht="15" customHeight="1" x14ac:dyDescent="0.3">
      <c r="A1379" s="10" t="s">
        <v>1415</v>
      </c>
      <c r="B1379" s="8" t="s">
        <v>7892</v>
      </c>
      <c r="C1379" s="8" t="s">
        <v>8164</v>
      </c>
      <c r="D1379" s="8" t="s">
        <v>5961</v>
      </c>
    </row>
    <row r="1380" spans="1:4" ht="15" customHeight="1" x14ac:dyDescent="0.3">
      <c r="A1380" s="10" t="s">
        <v>1416</v>
      </c>
      <c r="B1380" s="8" t="s">
        <v>7893</v>
      </c>
      <c r="C1380" s="8" t="s">
        <v>7943</v>
      </c>
      <c r="D1380" s="8" t="s">
        <v>5962</v>
      </c>
    </row>
    <row r="1381" spans="1:4" ht="15" customHeight="1" x14ac:dyDescent="0.3">
      <c r="A1381" s="10" t="s">
        <v>1417</v>
      </c>
      <c r="B1381" s="8" t="s">
        <v>7893</v>
      </c>
      <c r="C1381" s="8" t="s">
        <v>8040</v>
      </c>
      <c r="D1381" s="8" t="s">
        <v>5963</v>
      </c>
    </row>
    <row r="1382" spans="1:4" ht="15" customHeight="1" x14ac:dyDescent="0.3">
      <c r="A1382" s="10" t="s">
        <v>1418</v>
      </c>
      <c r="B1382" s="8" t="s">
        <v>7893</v>
      </c>
      <c r="C1382" s="8" t="s">
        <v>8045</v>
      </c>
      <c r="D1382" s="8" t="s">
        <v>5964</v>
      </c>
    </row>
    <row r="1383" spans="1:4" ht="15" customHeight="1" x14ac:dyDescent="0.3">
      <c r="A1383" s="10" t="s">
        <v>1419</v>
      </c>
      <c r="B1383" s="8" t="s">
        <v>7892</v>
      </c>
      <c r="C1383" s="8" t="s">
        <v>7940</v>
      </c>
      <c r="D1383" s="8" t="s">
        <v>5965</v>
      </c>
    </row>
    <row r="1384" spans="1:4" ht="15" customHeight="1" x14ac:dyDescent="0.3">
      <c r="A1384" s="10" t="s">
        <v>1420</v>
      </c>
      <c r="B1384" s="8" t="s">
        <v>7893</v>
      </c>
      <c r="C1384" s="8" t="s">
        <v>5548</v>
      </c>
      <c r="D1384" s="8" t="s">
        <v>5314</v>
      </c>
    </row>
    <row r="1385" spans="1:4" ht="15" customHeight="1" x14ac:dyDescent="0.3">
      <c r="A1385" s="10" t="s">
        <v>1421</v>
      </c>
      <c r="B1385" s="8" t="s">
        <v>7893</v>
      </c>
      <c r="C1385" s="8" t="s">
        <v>8507</v>
      </c>
      <c r="D1385" s="8" t="s">
        <v>5966</v>
      </c>
    </row>
    <row r="1386" spans="1:4" ht="15" customHeight="1" x14ac:dyDescent="0.3">
      <c r="A1386" s="10" t="s">
        <v>1422</v>
      </c>
      <c r="B1386" s="8" t="s">
        <v>7892</v>
      </c>
      <c r="C1386" s="8" t="s">
        <v>8488</v>
      </c>
      <c r="D1386" s="8" t="s">
        <v>4982</v>
      </c>
    </row>
    <row r="1387" spans="1:4" ht="15" customHeight="1" x14ac:dyDescent="0.3">
      <c r="A1387" s="10" t="s">
        <v>1423</v>
      </c>
      <c r="B1387" s="8" t="s">
        <v>7893</v>
      </c>
      <c r="C1387" s="8" t="s">
        <v>8508</v>
      </c>
      <c r="D1387" s="8" t="s">
        <v>5967</v>
      </c>
    </row>
    <row r="1388" spans="1:4" ht="15" customHeight="1" x14ac:dyDescent="0.3">
      <c r="A1388" s="10" t="s">
        <v>1424</v>
      </c>
      <c r="B1388" s="8" t="s">
        <v>7893</v>
      </c>
      <c r="C1388" s="8" t="s">
        <v>8233</v>
      </c>
      <c r="D1388" s="8" t="s">
        <v>5631</v>
      </c>
    </row>
    <row r="1389" spans="1:4" ht="15" customHeight="1" x14ac:dyDescent="0.3">
      <c r="A1389" s="10" t="s">
        <v>1425</v>
      </c>
      <c r="B1389" s="8" t="s">
        <v>7892</v>
      </c>
      <c r="C1389" s="8" t="s">
        <v>8509</v>
      </c>
      <c r="D1389" s="8" t="s">
        <v>5968</v>
      </c>
    </row>
    <row r="1390" spans="1:4" ht="15" customHeight="1" x14ac:dyDescent="0.3">
      <c r="A1390" s="10" t="s">
        <v>1426</v>
      </c>
      <c r="B1390" s="8" t="s">
        <v>7893</v>
      </c>
      <c r="C1390" s="8" t="s">
        <v>7902</v>
      </c>
      <c r="D1390" s="8" t="s">
        <v>5969</v>
      </c>
    </row>
    <row r="1391" spans="1:4" ht="15" customHeight="1" x14ac:dyDescent="0.3">
      <c r="A1391" s="10" t="s">
        <v>1427</v>
      </c>
      <c r="B1391" s="8" t="s">
        <v>7893</v>
      </c>
      <c r="C1391" s="8" t="s">
        <v>8171</v>
      </c>
      <c r="D1391" s="8" t="s">
        <v>5970</v>
      </c>
    </row>
    <row r="1392" spans="1:4" ht="15" customHeight="1" x14ac:dyDescent="0.3">
      <c r="A1392" s="10" t="s">
        <v>1428</v>
      </c>
      <c r="B1392" s="8" t="s">
        <v>7893</v>
      </c>
      <c r="C1392" s="8" t="s">
        <v>8197</v>
      </c>
      <c r="D1392" s="8" t="s">
        <v>5139</v>
      </c>
    </row>
    <row r="1393" spans="1:4" ht="15" customHeight="1" x14ac:dyDescent="0.3">
      <c r="A1393" s="10" t="s">
        <v>1429</v>
      </c>
      <c r="B1393" s="8" t="s">
        <v>7893</v>
      </c>
      <c r="C1393" s="8" t="s">
        <v>7999</v>
      </c>
      <c r="D1393" s="8" t="s">
        <v>5971</v>
      </c>
    </row>
    <row r="1394" spans="1:4" ht="15" customHeight="1" x14ac:dyDescent="0.3">
      <c r="A1394" s="10" t="s">
        <v>1430</v>
      </c>
      <c r="B1394" s="8" t="s">
        <v>7892</v>
      </c>
      <c r="C1394" s="8" t="s">
        <v>8489</v>
      </c>
      <c r="D1394" s="8" t="s">
        <v>5972</v>
      </c>
    </row>
    <row r="1395" spans="1:4" ht="15" customHeight="1" x14ac:dyDescent="0.3">
      <c r="A1395" s="10" t="s">
        <v>1431</v>
      </c>
      <c r="B1395" s="8" t="s">
        <v>7892</v>
      </c>
      <c r="C1395" s="8" t="s">
        <v>8510</v>
      </c>
      <c r="D1395" s="8" t="s">
        <v>5973</v>
      </c>
    </row>
    <row r="1396" spans="1:4" ht="15" customHeight="1" x14ac:dyDescent="0.3">
      <c r="A1396" s="10" t="s">
        <v>1432</v>
      </c>
      <c r="B1396" s="8" t="s">
        <v>7893</v>
      </c>
      <c r="C1396" s="8" t="s">
        <v>6260</v>
      </c>
      <c r="D1396" s="8" t="s">
        <v>5974</v>
      </c>
    </row>
    <row r="1397" spans="1:4" ht="15" customHeight="1" x14ac:dyDescent="0.3">
      <c r="A1397" s="10" t="s">
        <v>1433</v>
      </c>
      <c r="B1397" s="8" t="s">
        <v>7893</v>
      </c>
      <c r="C1397" s="8" t="s">
        <v>6260</v>
      </c>
      <c r="D1397" s="8" t="s">
        <v>5975</v>
      </c>
    </row>
    <row r="1398" spans="1:4" ht="15" customHeight="1" x14ac:dyDescent="0.3">
      <c r="A1398" s="10" t="s">
        <v>1434</v>
      </c>
      <c r="B1398" s="8" t="s">
        <v>7892</v>
      </c>
      <c r="C1398" s="8" t="s">
        <v>7963</v>
      </c>
      <c r="D1398" s="8" t="s">
        <v>5976</v>
      </c>
    </row>
    <row r="1399" spans="1:4" ht="15" customHeight="1" x14ac:dyDescent="0.3">
      <c r="A1399" s="10" t="s">
        <v>1435</v>
      </c>
      <c r="B1399" s="8" t="s">
        <v>8181</v>
      </c>
      <c r="C1399" s="8" t="s">
        <v>8511</v>
      </c>
      <c r="D1399" s="8" t="s">
        <v>5977</v>
      </c>
    </row>
    <row r="1400" spans="1:4" ht="15" customHeight="1" x14ac:dyDescent="0.3">
      <c r="A1400" s="10" t="s">
        <v>1436</v>
      </c>
      <c r="B1400" s="8" t="s">
        <v>7892</v>
      </c>
      <c r="C1400" s="8" t="s">
        <v>5000</v>
      </c>
      <c r="D1400" s="8" t="s">
        <v>5978</v>
      </c>
    </row>
    <row r="1401" spans="1:4" ht="15" customHeight="1" x14ac:dyDescent="0.3">
      <c r="A1401" s="10" t="s">
        <v>1437</v>
      </c>
      <c r="B1401" s="8" t="s">
        <v>7892</v>
      </c>
      <c r="C1401" s="8" t="s">
        <v>8281</v>
      </c>
      <c r="D1401" s="8" t="s">
        <v>5979</v>
      </c>
    </row>
    <row r="1402" spans="1:4" ht="15" customHeight="1" x14ac:dyDescent="0.3">
      <c r="A1402" s="10" t="s">
        <v>1438</v>
      </c>
      <c r="B1402" s="8" t="s">
        <v>7892</v>
      </c>
      <c r="C1402" s="8" t="s">
        <v>7963</v>
      </c>
      <c r="D1402" s="8" t="s">
        <v>5807</v>
      </c>
    </row>
    <row r="1403" spans="1:4" ht="15" customHeight="1" x14ac:dyDescent="0.3">
      <c r="A1403" s="10" t="s">
        <v>1439</v>
      </c>
      <c r="B1403" s="8" t="s">
        <v>7892</v>
      </c>
      <c r="C1403" s="8" t="s">
        <v>5953</v>
      </c>
      <c r="D1403" s="8" t="s">
        <v>5980</v>
      </c>
    </row>
    <row r="1404" spans="1:4" ht="15" customHeight="1" x14ac:dyDescent="0.3">
      <c r="A1404" s="10" t="s">
        <v>1440</v>
      </c>
      <c r="B1404" s="8" t="s">
        <v>7892</v>
      </c>
      <c r="C1404" s="8" t="s">
        <v>5139</v>
      </c>
      <c r="D1404" s="8" t="s">
        <v>5981</v>
      </c>
    </row>
    <row r="1405" spans="1:4" ht="15" customHeight="1" x14ac:dyDescent="0.3">
      <c r="A1405" s="10" t="s">
        <v>1441</v>
      </c>
      <c r="B1405" s="8" t="s">
        <v>7892</v>
      </c>
      <c r="C1405" s="8" t="s">
        <v>7900</v>
      </c>
      <c r="D1405" s="8" t="s">
        <v>5982</v>
      </c>
    </row>
    <row r="1406" spans="1:4" ht="15" customHeight="1" x14ac:dyDescent="0.3">
      <c r="A1406" s="10" t="s">
        <v>1442</v>
      </c>
      <c r="B1406" s="8" t="s">
        <v>7892</v>
      </c>
      <c r="C1406" s="8" t="s">
        <v>8512</v>
      </c>
      <c r="D1406" s="8" t="s">
        <v>5983</v>
      </c>
    </row>
    <row r="1407" spans="1:4" ht="15" customHeight="1" x14ac:dyDescent="0.3">
      <c r="A1407" s="10" t="s">
        <v>1443</v>
      </c>
      <c r="B1407" s="8" t="s">
        <v>7893</v>
      </c>
      <c r="C1407" s="8" t="s">
        <v>7916</v>
      </c>
      <c r="D1407" s="8" t="s">
        <v>5984</v>
      </c>
    </row>
    <row r="1408" spans="1:4" ht="15" customHeight="1" x14ac:dyDescent="0.3">
      <c r="A1408" s="10" t="s">
        <v>1444</v>
      </c>
      <c r="B1408" s="8" t="s">
        <v>7892</v>
      </c>
      <c r="C1408" s="8" t="s">
        <v>8281</v>
      </c>
      <c r="D1408" s="8" t="s">
        <v>5985</v>
      </c>
    </row>
    <row r="1409" spans="1:4" ht="15" customHeight="1" x14ac:dyDescent="0.3">
      <c r="A1409" s="10" t="s">
        <v>1445</v>
      </c>
      <c r="B1409" s="8" t="s">
        <v>7893</v>
      </c>
      <c r="C1409" s="8" t="s">
        <v>7914</v>
      </c>
      <c r="D1409" s="8" t="s">
        <v>5986</v>
      </c>
    </row>
    <row r="1410" spans="1:4" ht="15" customHeight="1" x14ac:dyDescent="0.3">
      <c r="A1410" s="10" t="s">
        <v>1446</v>
      </c>
      <c r="B1410" s="8" t="s">
        <v>7893</v>
      </c>
      <c r="C1410" s="8" t="s">
        <v>7894</v>
      </c>
      <c r="D1410" s="8" t="s">
        <v>5987</v>
      </c>
    </row>
    <row r="1411" spans="1:4" ht="15" customHeight="1" x14ac:dyDescent="0.3">
      <c r="A1411" s="10" t="s">
        <v>1447</v>
      </c>
      <c r="B1411" s="8" t="s">
        <v>7893</v>
      </c>
      <c r="C1411" s="8" t="s">
        <v>8513</v>
      </c>
      <c r="D1411" s="8" t="s">
        <v>5988</v>
      </c>
    </row>
    <row r="1412" spans="1:4" ht="15" customHeight="1" x14ac:dyDescent="0.3">
      <c r="A1412" s="10" t="s">
        <v>1448</v>
      </c>
      <c r="B1412" s="8" t="s">
        <v>7892</v>
      </c>
      <c r="C1412" s="8" t="s">
        <v>7962</v>
      </c>
      <c r="D1412" s="8" t="s">
        <v>5728</v>
      </c>
    </row>
    <row r="1413" spans="1:4" ht="15" customHeight="1" x14ac:dyDescent="0.3">
      <c r="A1413" s="10" t="s">
        <v>1449</v>
      </c>
      <c r="B1413" s="8" t="s">
        <v>7892</v>
      </c>
      <c r="C1413" s="8" t="s">
        <v>5953</v>
      </c>
      <c r="D1413" s="8" t="s">
        <v>5989</v>
      </c>
    </row>
    <row r="1414" spans="1:4" ht="15" customHeight="1" x14ac:dyDescent="0.3">
      <c r="A1414" s="10" t="s">
        <v>1450</v>
      </c>
      <c r="B1414" s="8" t="s">
        <v>7892</v>
      </c>
      <c r="C1414" s="8" t="s">
        <v>8514</v>
      </c>
      <c r="D1414" s="8" t="s">
        <v>5832</v>
      </c>
    </row>
    <row r="1415" spans="1:4" ht="15" customHeight="1" x14ac:dyDescent="0.3">
      <c r="A1415" s="10" t="s">
        <v>1451</v>
      </c>
      <c r="B1415" s="8" t="s">
        <v>7893</v>
      </c>
      <c r="C1415" s="8" t="s">
        <v>7894</v>
      </c>
      <c r="D1415" s="8" t="s">
        <v>5990</v>
      </c>
    </row>
    <row r="1416" spans="1:4" ht="15" customHeight="1" x14ac:dyDescent="0.3">
      <c r="A1416" s="10" t="s">
        <v>1452</v>
      </c>
      <c r="B1416" s="8" t="s">
        <v>7893</v>
      </c>
      <c r="C1416" s="8" t="s">
        <v>8515</v>
      </c>
      <c r="D1416" s="8" t="s">
        <v>8779</v>
      </c>
    </row>
    <row r="1417" spans="1:4" ht="15" customHeight="1" x14ac:dyDescent="0.3">
      <c r="A1417" s="10" t="s">
        <v>1453</v>
      </c>
      <c r="B1417" s="8" t="s">
        <v>7893</v>
      </c>
      <c r="C1417" s="8" t="s">
        <v>7954</v>
      </c>
      <c r="D1417" s="8" t="s">
        <v>5992</v>
      </c>
    </row>
    <row r="1418" spans="1:4" ht="15" customHeight="1" x14ac:dyDescent="0.3">
      <c r="A1418" s="10" t="s">
        <v>1454</v>
      </c>
      <c r="B1418" s="8" t="s">
        <v>7892</v>
      </c>
      <c r="C1418" s="8" t="s">
        <v>4965</v>
      </c>
      <c r="D1418" s="8" t="s">
        <v>5993</v>
      </c>
    </row>
    <row r="1419" spans="1:4" ht="15" customHeight="1" x14ac:dyDescent="0.3">
      <c r="A1419" s="10" t="s">
        <v>1455</v>
      </c>
      <c r="B1419" s="8" t="s">
        <v>8181</v>
      </c>
      <c r="C1419" s="8" t="s">
        <v>7971</v>
      </c>
      <c r="D1419" s="8" t="s">
        <v>5994</v>
      </c>
    </row>
    <row r="1420" spans="1:4" ht="15" customHeight="1" x14ac:dyDescent="0.3">
      <c r="A1420" s="10" t="s">
        <v>1456</v>
      </c>
      <c r="B1420" s="8" t="s">
        <v>7893</v>
      </c>
      <c r="C1420" s="8" t="s">
        <v>7928</v>
      </c>
      <c r="D1420" s="8" t="s">
        <v>5995</v>
      </c>
    </row>
    <row r="1421" spans="1:4" ht="15" customHeight="1" x14ac:dyDescent="0.3">
      <c r="A1421" s="10" t="s">
        <v>1457</v>
      </c>
      <c r="B1421" s="8" t="s">
        <v>7893</v>
      </c>
      <c r="C1421" s="8" t="s">
        <v>8003</v>
      </c>
      <c r="D1421" s="8" t="s">
        <v>5996</v>
      </c>
    </row>
    <row r="1422" spans="1:4" ht="15" customHeight="1" x14ac:dyDescent="0.3">
      <c r="A1422" s="10" t="s">
        <v>1458</v>
      </c>
      <c r="B1422" s="8" t="s">
        <v>7892</v>
      </c>
      <c r="C1422" s="8" t="s">
        <v>8516</v>
      </c>
      <c r="D1422" s="8" t="s">
        <v>5997</v>
      </c>
    </row>
    <row r="1423" spans="1:4" ht="15" customHeight="1" x14ac:dyDescent="0.3">
      <c r="A1423" s="10" t="s">
        <v>1459</v>
      </c>
      <c r="B1423" s="8" t="s">
        <v>7893</v>
      </c>
      <c r="C1423" s="8" t="s">
        <v>8517</v>
      </c>
      <c r="D1423" s="8" t="s">
        <v>5998</v>
      </c>
    </row>
    <row r="1424" spans="1:4" ht="15" customHeight="1" x14ac:dyDescent="0.3">
      <c r="A1424" s="10" t="s">
        <v>1460</v>
      </c>
      <c r="B1424" s="8" t="s">
        <v>7893</v>
      </c>
      <c r="C1424" s="8" t="s">
        <v>7956</v>
      </c>
      <c r="D1424" s="8" t="s">
        <v>5999</v>
      </c>
    </row>
    <row r="1425" spans="1:4" ht="15" customHeight="1" x14ac:dyDescent="0.3">
      <c r="A1425" s="10" t="s">
        <v>1461</v>
      </c>
      <c r="B1425" s="8" t="s">
        <v>7892</v>
      </c>
      <c r="C1425" s="8" t="s">
        <v>8107</v>
      </c>
      <c r="D1425" s="8" t="s">
        <v>6000</v>
      </c>
    </row>
    <row r="1426" spans="1:4" ht="15" customHeight="1" x14ac:dyDescent="0.3">
      <c r="A1426" s="10" t="s">
        <v>1462</v>
      </c>
      <c r="B1426" s="8" t="s">
        <v>7893</v>
      </c>
      <c r="C1426" s="8" t="s">
        <v>6400</v>
      </c>
      <c r="D1426" s="8" t="s">
        <v>6001</v>
      </c>
    </row>
    <row r="1427" spans="1:4" ht="15" customHeight="1" x14ac:dyDescent="0.3">
      <c r="A1427" s="10" t="s">
        <v>1463</v>
      </c>
      <c r="B1427" s="8" t="s">
        <v>7893</v>
      </c>
      <c r="C1427" s="8" t="s">
        <v>5277</v>
      </c>
      <c r="D1427" s="8" t="s">
        <v>6002</v>
      </c>
    </row>
    <row r="1428" spans="1:4" ht="15" customHeight="1" x14ac:dyDescent="0.3">
      <c r="A1428" s="10" t="s">
        <v>1464</v>
      </c>
      <c r="B1428" s="8" t="s">
        <v>7892</v>
      </c>
      <c r="C1428" s="8" t="s">
        <v>7900</v>
      </c>
      <c r="D1428" s="8" t="s">
        <v>4994</v>
      </c>
    </row>
    <row r="1429" spans="1:4" ht="15" customHeight="1" x14ac:dyDescent="0.3">
      <c r="A1429" s="10" t="s">
        <v>1465</v>
      </c>
      <c r="B1429" s="8" t="s">
        <v>7892</v>
      </c>
      <c r="C1429" s="8" t="s">
        <v>8518</v>
      </c>
      <c r="D1429" s="8" t="s">
        <v>6003</v>
      </c>
    </row>
    <row r="1430" spans="1:4" ht="15" customHeight="1" x14ac:dyDescent="0.3">
      <c r="A1430" s="10" t="s">
        <v>1466</v>
      </c>
      <c r="B1430" s="8" t="s">
        <v>7892</v>
      </c>
      <c r="C1430" s="8" t="s">
        <v>8169</v>
      </c>
      <c r="D1430" s="8" t="s">
        <v>4771</v>
      </c>
    </row>
    <row r="1431" spans="1:4" ht="15" customHeight="1" x14ac:dyDescent="0.3">
      <c r="A1431" s="10" t="s">
        <v>1467</v>
      </c>
      <c r="B1431" s="8" t="s">
        <v>7893</v>
      </c>
      <c r="C1431" s="8" t="s">
        <v>7943</v>
      </c>
      <c r="D1431" s="8" t="s">
        <v>6004</v>
      </c>
    </row>
    <row r="1432" spans="1:4" ht="15" customHeight="1" x14ac:dyDescent="0.3">
      <c r="A1432" s="10" t="s">
        <v>1468</v>
      </c>
      <c r="B1432" s="8" t="s">
        <v>8181</v>
      </c>
      <c r="C1432" s="8" t="s">
        <v>5128</v>
      </c>
      <c r="D1432" s="8" t="s">
        <v>6005</v>
      </c>
    </row>
    <row r="1433" spans="1:4" ht="15" customHeight="1" x14ac:dyDescent="0.3">
      <c r="A1433" s="10" t="s">
        <v>1469</v>
      </c>
      <c r="B1433" s="8" t="s">
        <v>7892</v>
      </c>
      <c r="C1433" s="8" t="s">
        <v>7913</v>
      </c>
      <c r="D1433" s="8" t="s">
        <v>6006</v>
      </c>
    </row>
    <row r="1434" spans="1:4" ht="15" customHeight="1" x14ac:dyDescent="0.3">
      <c r="A1434" s="10" t="s">
        <v>1470</v>
      </c>
      <c r="B1434" s="8" t="s">
        <v>7892</v>
      </c>
      <c r="C1434" s="8" t="s">
        <v>8519</v>
      </c>
      <c r="D1434" s="8" t="s">
        <v>6007</v>
      </c>
    </row>
    <row r="1435" spans="1:4" ht="15" customHeight="1" x14ac:dyDescent="0.3">
      <c r="A1435" s="10" t="s">
        <v>1471</v>
      </c>
      <c r="B1435" s="8" t="s">
        <v>7892</v>
      </c>
      <c r="C1435" s="8" t="s">
        <v>8050</v>
      </c>
      <c r="D1435" s="8" t="s">
        <v>6008</v>
      </c>
    </row>
    <row r="1436" spans="1:4" ht="15" customHeight="1" x14ac:dyDescent="0.3">
      <c r="A1436" s="10" t="s">
        <v>1472</v>
      </c>
      <c r="B1436" s="8" t="s">
        <v>7892</v>
      </c>
      <c r="C1436" s="8" t="s">
        <v>8520</v>
      </c>
      <c r="D1436" s="8" t="s">
        <v>5006</v>
      </c>
    </row>
    <row r="1437" spans="1:4" ht="15" customHeight="1" x14ac:dyDescent="0.3">
      <c r="A1437" s="10" t="s">
        <v>1473</v>
      </c>
      <c r="B1437" s="8" t="s">
        <v>7893</v>
      </c>
      <c r="C1437" s="8" t="s">
        <v>7910</v>
      </c>
      <c r="D1437" s="8" t="s">
        <v>6009</v>
      </c>
    </row>
    <row r="1438" spans="1:4" ht="15" customHeight="1" x14ac:dyDescent="0.3">
      <c r="A1438" s="10" t="s">
        <v>1474</v>
      </c>
      <c r="B1438" s="8" t="s">
        <v>7892</v>
      </c>
      <c r="C1438" s="8" t="s">
        <v>6676</v>
      </c>
      <c r="D1438" s="8" t="s">
        <v>6010</v>
      </c>
    </row>
    <row r="1439" spans="1:4" ht="15" customHeight="1" x14ac:dyDescent="0.3">
      <c r="A1439" s="10" t="s">
        <v>1475</v>
      </c>
      <c r="B1439" s="8" t="s">
        <v>7892</v>
      </c>
      <c r="C1439" s="8" t="s">
        <v>5000</v>
      </c>
      <c r="D1439" s="8" t="s">
        <v>6011</v>
      </c>
    </row>
    <row r="1440" spans="1:4" ht="15" customHeight="1" x14ac:dyDescent="0.3">
      <c r="A1440" s="10" t="s">
        <v>1476</v>
      </c>
      <c r="B1440" s="8" t="s">
        <v>7892</v>
      </c>
      <c r="C1440" s="8" t="s">
        <v>8293</v>
      </c>
      <c r="D1440" s="8" t="s">
        <v>6012</v>
      </c>
    </row>
    <row r="1441" spans="1:4" ht="15" customHeight="1" x14ac:dyDescent="0.3">
      <c r="A1441" s="10" t="s">
        <v>1477</v>
      </c>
      <c r="B1441" s="8" t="s">
        <v>7892</v>
      </c>
      <c r="C1441" s="8" t="s">
        <v>8521</v>
      </c>
      <c r="D1441" s="8" t="s">
        <v>6013</v>
      </c>
    </row>
    <row r="1442" spans="1:4" ht="15" customHeight="1" x14ac:dyDescent="0.3">
      <c r="A1442" s="10" t="s">
        <v>1478</v>
      </c>
      <c r="B1442" s="8" t="s">
        <v>7892</v>
      </c>
      <c r="C1442" s="8" t="s">
        <v>7981</v>
      </c>
      <c r="D1442" s="8" t="s">
        <v>4850</v>
      </c>
    </row>
    <row r="1443" spans="1:4" ht="15" customHeight="1" x14ac:dyDescent="0.3">
      <c r="A1443" s="10" t="s">
        <v>1479</v>
      </c>
      <c r="B1443" s="8" t="s">
        <v>7893</v>
      </c>
      <c r="C1443" s="8" t="s">
        <v>7954</v>
      </c>
      <c r="D1443" s="8" t="s">
        <v>6014</v>
      </c>
    </row>
    <row r="1444" spans="1:4" ht="15" customHeight="1" x14ac:dyDescent="0.3">
      <c r="A1444" s="10" t="s">
        <v>1480</v>
      </c>
      <c r="B1444" s="8" t="s">
        <v>7892</v>
      </c>
      <c r="C1444" s="8" t="s">
        <v>8185</v>
      </c>
      <c r="D1444" s="8" t="s">
        <v>6015</v>
      </c>
    </row>
    <row r="1445" spans="1:4" ht="15" customHeight="1" x14ac:dyDescent="0.3">
      <c r="A1445" s="10" t="s">
        <v>1481</v>
      </c>
      <c r="B1445" s="8" t="s">
        <v>7892</v>
      </c>
      <c r="C1445" s="8" t="s">
        <v>8160</v>
      </c>
      <c r="D1445" s="8" t="s">
        <v>4713</v>
      </c>
    </row>
    <row r="1446" spans="1:4" ht="15" customHeight="1" x14ac:dyDescent="0.3">
      <c r="A1446" s="10" t="s">
        <v>1482</v>
      </c>
      <c r="B1446" s="8" t="s">
        <v>7893</v>
      </c>
      <c r="C1446" s="8" t="s">
        <v>8354</v>
      </c>
      <c r="D1446" s="8" t="s">
        <v>6016</v>
      </c>
    </row>
    <row r="1447" spans="1:4" ht="15" customHeight="1" x14ac:dyDescent="0.3">
      <c r="A1447" s="10" t="s">
        <v>1483</v>
      </c>
      <c r="B1447" s="8" t="s">
        <v>7892</v>
      </c>
      <c r="C1447" s="8" t="s">
        <v>7953</v>
      </c>
      <c r="D1447" s="8" t="s">
        <v>4774</v>
      </c>
    </row>
    <row r="1448" spans="1:4" ht="15" customHeight="1" x14ac:dyDescent="0.3">
      <c r="A1448" s="10" t="s">
        <v>1484</v>
      </c>
      <c r="B1448" s="8" t="s">
        <v>7892</v>
      </c>
      <c r="C1448" s="8" t="s">
        <v>7826</v>
      </c>
      <c r="D1448" s="8" t="s">
        <v>6017</v>
      </c>
    </row>
    <row r="1449" spans="1:4" ht="15" customHeight="1" x14ac:dyDescent="0.3">
      <c r="A1449" s="10" t="s">
        <v>1485</v>
      </c>
      <c r="B1449" s="8" t="s">
        <v>7892</v>
      </c>
      <c r="C1449" s="8" t="s">
        <v>8522</v>
      </c>
      <c r="D1449" s="8" t="s">
        <v>6018</v>
      </c>
    </row>
    <row r="1450" spans="1:4" ht="15" customHeight="1" x14ac:dyDescent="0.3">
      <c r="A1450" s="10" t="s">
        <v>1486</v>
      </c>
      <c r="B1450" s="8" t="s">
        <v>7892</v>
      </c>
      <c r="C1450" s="8" t="s">
        <v>8029</v>
      </c>
      <c r="D1450" s="8" t="s">
        <v>6019</v>
      </c>
    </row>
    <row r="1451" spans="1:4" ht="15" customHeight="1" x14ac:dyDescent="0.3">
      <c r="A1451" s="10" t="s">
        <v>1487</v>
      </c>
      <c r="B1451" s="8" t="s">
        <v>7892</v>
      </c>
      <c r="C1451" s="8" t="s">
        <v>8523</v>
      </c>
      <c r="D1451" s="8" t="s">
        <v>6020</v>
      </c>
    </row>
    <row r="1452" spans="1:4" ht="15" customHeight="1" x14ac:dyDescent="0.3">
      <c r="A1452" s="10" t="s">
        <v>1488</v>
      </c>
      <c r="B1452" s="8" t="s">
        <v>7893</v>
      </c>
      <c r="C1452" s="8" t="s">
        <v>8058</v>
      </c>
      <c r="D1452" s="8" t="s">
        <v>6021</v>
      </c>
    </row>
    <row r="1453" spans="1:4" ht="15" customHeight="1" x14ac:dyDescent="0.3">
      <c r="A1453" s="10" t="s">
        <v>1489</v>
      </c>
      <c r="B1453" s="8" t="s">
        <v>7893</v>
      </c>
      <c r="C1453" s="8" t="s">
        <v>7916</v>
      </c>
      <c r="D1453" s="8" t="s">
        <v>6022</v>
      </c>
    </row>
    <row r="1454" spans="1:4" ht="15" customHeight="1" x14ac:dyDescent="0.3">
      <c r="A1454" s="10" t="s">
        <v>1490</v>
      </c>
      <c r="B1454" s="8" t="s">
        <v>7893</v>
      </c>
      <c r="C1454" s="8" t="s">
        <v>8049</v>
      </c>
      <c r="D1454" s="8" t="s">
        <v>6023</v>
      </c>
    </row>
    <row r="1455" spans="1:4" ht="15" customHeight="1" x14ac:dyDescent="0.3">
      <c r="A1455" s="10" t="s">
        <v>1491</v>
      </c>
      <c r="B1455" s="8" t="s">
        <v>7893</v>
      </c>
      <c r="C1455" s="8" t="s">
        <v>7916</v>
      </c>
      <c r="D1455" s="8" t="s">
        <v>6024</v>
      </c>
    </row>
    <row r="1456" spans="1:4" ht="15" customHeight="1" x14ac:dyDescent="0.3">
      <c r="A1456" s="10" t="s">
        <v>1492</v>
      </c>
      <c r="B1456" s="8" t="s">
        <v>7893</v>
      </c>
      <c r="C1456" s="8" t="s">
        <v>8449</v>
      </c>
      <c r="D1456" s="8" t="s">
        <v>6025</v>
      </c>
    </row>
    <row r="1457" spans="1:4" ht="15" customHeight="1" x14ac:dyDescent="0.3">
      <c r="A1457" s="10" t="s">
        <v>1493</v>
      </c>
      <c r="B1457" s="8" t="s">
        <v>7893</v>
      </c>
      <c r="C1457" s="8" t="s">
        <v>7944</v>
      </c>
      <c r="D1457" s="8" t="s">
        <v>5050</v>
      </c>
    </row>
    <row r="1458" spans="1:4" ht="15" customHeight="1" x14ac:dyDescent="0.3">
      <c r="A1458" s="10" t="s">
        <v>1494</v>
      </c>
      <c r="B1458" s="8" t="s">
        <v>7892</v>
      </c>
      <c r="C1458" s="8" t="s">
        <v>7963</v>
      </c>
      <c r="D1458" s="8" t="s">
        <v>6026</v>
      </c>
    </row>
    <row r="1459" spans="1:4" ht="15" customHeight="1" x14ac:dyDescent="0.3">
      <c r="A1459" s="10" t="s">
        <v>1495</v>
      </c>
      <c r="B1459" s="8" t="s">
        <v>7892</v>
      </c>
      <c r="C1459" s="8" t="s">
        <v>5000</v>
      </c>
      <c r="D1459" s="8" t="s">
        <v>6027</v>
      </c>
    </row>
    <row r="1460" spans="1:4" ht="15" customHeight="1" x14ac:dyDescent="0.3">
      <c r="A1460" s="10" t="s">
        <v>1496</v>
      </c>
      <c r="B1460" s="8" t="s">
        <v>7893</v>
      </c>
      <c r="C1460" s="8" t="s">
        <v>8524</v>
      </c>
      <c r="D1460" s="8" t="s">
        <v>6028</v>
      </c>
    </row>
    <row r="1461" spans="1:4" ht="15" customHeight="1" x14ac:dyDescent="0.3">
      <c r="A1461" s="10" t="s">
        <v>1497</v>
      </c>
      <c r="B1461" s="8" t="s">
        <v>7893</v>
      </c>
      <c r="C1461" s="8" t="s">
        <v>8525</v>
      </c>
      <c r="D1461" s="8" t="s">
        <v>5457</v>
      </c>
    </row>
    <row r="1462" spans="1:4" ht="15" customHeight="1" x14ac:dyDescent="0.3">
      <c r="A1462" s="10" t="s">
        <v>1498</v>
      </c>
      <c r="B1462" s="8" t="s">
        <v>7892</v>
      </c>
      <c r="C1462" s="8" t="s">
        <v>7940</v>
      </c>
      <c r="D1462" s="8" t="s">
        <v>4991</v>
      </c>
    </row>
    <row r="1463" spans="1:4" ht="15" customHeight="1" x14ac:dyDescent="0.3">
      <c r="A1463" s="10" t="s">
        <v>1499</v>
      </c>
      <c r="B1463" s="8" t="s">
        <v>7892</v>
      </c>
      <c r="C1463" s="8" t="s">
        <v>8526</v>
      </c>
      <c r="D1463" s="8" t="s">
        <v>4930</v>
      </c>
    </row>
    <row r="1464" spans="1:4" ht="15" customHeight="1" x14ac:dyDescent="0.3">
      <c r="A1464" s="10" t="s">
        <v>1500</v>
      </c>
      <c r="B1464" s="8" t="s">
        <v>7893</v>
      </c>
      <c r="C1464" s="8" t="s">
        <v>8063</v>
      </c>
      <c r="D1464" s="8" t="s">
        <v>6029</v>
      </c>
    </row>
    <row r="1465" spans="1:4" ht="15" customHeight="1" x14ac:dyDescent="0.3">
      <c r="A1465" s="10" t="s">
        <v>1501</v>
      </c>
      <c r="B1465" s="8" t="s">
        <v>7893</v>
      </c>
      <c r="C1465" s="8" t="s">
        <v>8527</v>
      </c>
      <c r="D1465" s="8" t="s">
        <v>8780</v>
      </c>
    </row>
    <row r="1466" spans="1:4" ht="15" customHeight="1" x14ac:dyDescent="0.3">
      <c r="A1466" s="10" t="s">
        <v>1502</v>
      </c>
      <c r="B1466" s="8" t="s">
        <v>7892</v>
      </c>
      <c r="C1466" s="8" t="s">
        <v>8528</v>
      </c>
      <c r="D1466" s="8" t="s">
        <v>4972</v>
      </c>
    </row>
    <row r="1467" spans="1:4" ht="15" customHeight="1" x14ac:dyDescent="0.3">
      <c r="A1467" s="10" t="s">
        <v>1503</v>
      </c>
      <c r="B1467" s="8" t="s">
        <v>7893</v>
      </c>
      <c r="C1467" s="8" t="s">
        <v>8235</v>
      </c>
      <c r="D1467" s="8" t="s">
        <v>5139</v>
      </c>
    </row>
    <row r="1468" spans="1:4" ht="15" customHeight="1" x14ac:dyDescent="0.3">
      <c r="A1468" s="10" t="s">
        <v>1504</v>
      </c>
      <c r="B1468" s="8" t="s">
        <v>7893</v>
      </c>
      <c r="C1468" s="8" t="s">
        <v>8529</v>
      </c>
      <c r="D1468" s="8" t="s">
        <v>6031</v>
      </c>
    </row>
    <row r="1469" spans="1:4" ht="15" customHeight="1" x14ac:dyDescent="0.3">
      <c r="A1469" s="10" t="s">
        <v>1505</v>
      </c>
      <c r="B1469" s="8" t="s">
        <v>7893</v>
      </c>
      <c r="C1469" s="8" t="s">
        <v>8530</v>
      </c>
      <c r="D1469" s="8" t="s">
        <v>6032</v>
      </c>
    </row>
    <row r="1470" spans="1:4" ht="15" customHeight="1" x14ac:dyDescent="0.3">
      <c r="A1470" s="10" t="s">
        <v>1506</v>
      </c>
      <c r="B1470" s="8" t="s">
        <v>7893</v>
      </c>
      <c r="C1470" s="8" t="s">
        <v>6236</v>
      </c>
      <c r="D1470" s="8" t="s">
        <v>6033</v>
      </c>
    </row>
    <row r="1471" spans="1:4" ht="15" customHeight="1" x14ac:dyDescent="0.3">
      <c r="A1471" s="10" t="s">
        <v>1507</v>
      </c>
      <c r="B1471" s="8" t="s">
        <v>7892</v>
      </c>
      <c r="C1471" s="8" t="s">
        <v>8420</v>
      </c>
      <c r="D1471" s="8" t="s">
        <v>6034</v>
      </c>
    </row>
    <row r="1472" spans="1:4" ht="15" customHeight="1" x14ac:dyDescent="0.3">
      <c r="A1472" s="10" t="s">
        <v>1508</v>
      </c>
      <c r="B1472" s="8" t="s">
        <v>7893</v>
      </c>
      <c r="C1472" s="8" t="s">
        <v>8072</v>
      </c>
      <c r="D1472" s="8" t="s">
        <v>6035</v>
      </c>
    </row>
    <row r="1473" spans="1:4" ht="15" customHeight="1" x14ac:dyDescent="0.3">
      <c r="A1473" s="10" t="s">
        <v>1509</v>
      </c>
      <c r="B1473" s="8" t="s">
        <v>7892</v>
      </c>
      <c r="C1473" s="8" t="s">
        <v>8025</v>
      </c>
      <c r="D1473" s="8" t="s">
        <v>6036</v>
      </c>
    </row>
    <row r="1474" spans="1:4" ht="15" customHeight="1" x14ac:dyDescent="0.3">
      <c r="A1474" s="10" t="s">
        <v>1510</v>
      </c>
      <c r="B1474" s="8" t="s">
        <v>7893</v>
      </c>
      <c r="C1474" s="8" t="s">
        <v>8278</v>
      </c>
      <c r="D1474" s="8" t="s">
        <v>6037</v>
      </c>
    </row>
    <row r="1475" spans="1:4" ht="15" customHeight="1" x14ac:dyDescent="0.3">
      <c r="A1475" s="10" t="s">
        <v>1511</v>
      </c>
      <c r="B1475" s="8" t="s">
        <v>7893</v>
      </c>
      <c r="C1475" s="8" t="s">
        <v>8531</v>
      </c>
      <c r="D1475" s="8" t="s">
        <v>6038</v>
      </c>
    </row>
    <row r="1476" spans="1:4" ht="15" customHeight="1" x14ac:dyDescent="0.3">
      <c r="A1476" s="10" t="s">
        <v>1512</v>
      </c>
      <c r="B1476" s="8" t="s">
        <v>7892</v>
      </c>
      <c r="C1476" s="8" t="s">
        <v>8532</v>
      </c>
      <c r="D1476" s="8" t="s">
        <v>6039</v>
      </c>
    </row>
    <row r="1477" spans="1:4" ht="15" customHeight="1" x14ac:dyDescent="0.3">
      <c r="A1477" s="10" t="s">
        <v>1513</v>
      </c>
      <c r="B1477" s="8" t="s">
        <v>7893</v>
      </c>
      <c r="C1477" s="8" t="s">
        <v>6628</v>
      </c>
      <c r="D1477" s="8" t="s">
        <v>6040</v>
      </c>
    </row>
    <row r="1478" spans="1:4" ht="15" customHeight="1" x14ac:dyDescent="0.3">
      <c r="A1478" s="10" t="s">
        <v>1514</v>
      </c>
      <c r="B1478" s="8" t="s">
        <v>7892</v>
      </c>
      <c r="C1478" s="8" t="s">
        <v>8220</v>
      </c>
      <c r="D1478" s="8" t="s">
        <v>6041</v>
      </c>
    </row>
    <row r="1479" spans="1:4" ht="15" customHeight="1" x14ac:dyDescent="0.3">
      <c r="A1479" s="10" t="s">
        <v>1515</v>
      </c>
      <c r="B1479" s="8" t="s">
        <v>7893</v>
      </c>
      <c r="C1479" s="8" t="s">
        <v>7999</v>
      </c>
      <c r="D1479" s="8" t="s">
        <v>6042</v>
      </c>
    </row>
    <row r="1480" spans="1:4" ht="15" customHeight="1" x14ac:dyDescent="0.3">
      <c r="A1480" s="10" t="s">
        <v>1516</v>
      </c>
      <c r="B1480" s="8" t="s">
        <v>7893</v>
      </c>
      <c r="C1480" s="8" t="s">
        <v>8533</v>
      </c>
      <c r="D1480" s="8" t="s">
        <v>6043</v>
      </c>
    </row>
    <row r="1481" spans="1:4" ht="15" customHeight="1" x14ac:dyDescent="0.3">
      <c r="A1481" s="10" t="s">
        <v>1517</v>
      </c>
      <c r="B1481" s="8" t="s">
        <v>7892</v>
      </c>
      <c r="C1481" s="8" t="s">
        <v>8534</v>
      </c>
      <c r="D1481" s="8" t="s">
        <v>6044</v>
      </c>
    </row>
    <row r="1482" spans="1:4" ht="15" customHeight="1" x14ac:dyDescent="0.3">
      <c r="A1482" s="10" t="s">
        <v>1518</v>
      </c>
      <c r="B1482" s="8" t="s">
        <v>7893</v>
      </c>
      <c r="C1482" s="8" t="s">
        <v>8073</v>
      </c>
      <c r="D1482" s="8" t="s">
        <v>6045</v>
      </c>
    </row>
    <row r="1483" spans="1:4" ht="15" customHeight="1" x14ac:dyDescent="0.3">
      <c r="A1483" s="10" t="s">
        <v>1519</v>
      </c>
      <c r="B1483" s="8" t="s">
        <v>7892</v>
      </c>
      <c r="C1483" s="8" t="s">
        <v>4965</v>
      </c>
      <c r="D1483" s="8" t="s">
        <v>5938</v>
      </c>
    </row>
    <row r="1484" spans="1:4" ht="15" customHeight="1" x14ac:dyDescent="0.3">
      <c r="A1484" s="10" t="s">
        <v>1520</v>
      </c>
      <c r="B1484" s="8" t="s">
        <v>7893</v>
      </c>
      <c r="C1484" s="8" t="s">
        <v>8233</v>
      </c>
      <c r="D1484" s="8" t="s">
        <v>6046</v>
      </c>
    </row>
    <row r="1485" spans="1:4" ht="15" customHeight="1" x14ac:dyDescent="0.3">
      <c r="A1485" s="10" t="s">
        <v>1521</v>
      </c>
      <c r="B1485" s="8" t="s">
        <v>7892</v>
      </c>
      <c r="C1485" s="8" t="s">
        <v>6088</v>
      </c>
      <c r="D1485" s="8" t="s">
        <v>6047</v>
      </c>
    </row>
    <row r="1486" spans="1:4" ht="15" customHeight="1" x14ac:dyDescent="0.3">
      <c r="A1486" s="10" t="s">
        <v>1522</v>
      </c>
      <c r="B1486" s="8" t="s">
        <v>7892</v>
      </c>
      <c r="C1486" s="8" t="s">
        <v>7971</v>
      </c>
      <c r="D1486" s="8" t="s">
        <v>6048</v>
      </c>
    </row>
    <row r="1487" spans="1:4" ht="15" customHeight="1" x14ac:dyDescent="0.3">
      <c r="A1487" s="10" t="s">
        <v>1523</v>
      </c>
      <c r="B1487" s="8" t="s">
        <v>7892</v>
      </c>
      <c r="C1487" s="8" t="s">
        <v>8535</v>
      </c>
      <c r="D1487" s="8" t="s">
        <v>6049</v>
      </c>
    </row>
    <row r="1488" spans="1:4" ht="15" customHeight="1" x14ac:dyDescent="0.3">
      <c r="A1488" s="10" t="s">
        <v>1524</v>
      </c>
      <c r="B1488" s="8" t="s">
        <v>7892</v>
      </c>
      <c r="C1488" s="8" t="s">
        <v>8536</v>
      </c>
      <c r="D1488" s="8" t="s">
        <v>6050</v>
      </c>
    </row>
    <row r="1489" spans="1:4" ht="15" customHeight="1" x14ac:dyDescent="0.3">
      <c r="A1489" s="10" t="s">
        <v>1525</v>
      </c>
      <c r="B1489" s="8" t="s">
        <v>7893</v>
      </c>
      <c r="C1489" s="8" t="s">
        <v>7899</v>
      </c>
      <c r="D1489" s="8" t="s">
        <v>5614</v>
      </c>
    </row>
    <row r="1490" spans="1:4" ht="15" customHeight="1" x14ac:dyDescent="0.3">
      <c r="A1490" s="10" t="s">
        <v>1526</v>
      </c>
      <c r="B1490" s="8" t="s">
        <v>7892</v>
      </c>
      <c r="C1490" s="8" t="s">
        <v>8537</v>
      </c>
      <c r="D1490" s="8" t="s">
        <v>6051</v>
      </c>
    </row>
    <row r="1491" spans="1:4" ht="15" customHeight="1" x14ac:dyDescent="0.3">
      <c r="A1491" s="10" t="s">
        <v>1527</v>
      </c>
      <c r="B1491" s="8" t="s">
        <v>7892</v>
      </c>
      <c r="C1491" s="8" t="s">
        <v>5000</v>
      </c>
      <c r="D1491" s="8" t="s">
        <v>6052</v>
      </c>
    </row>
    <row r="1492" spans="1:4" ht="15" customHeight="1" x14ac:dyDescent="0.3">
      <c r="A1492" s="10" t="s">
        <v>1528</v>
      </c>
      <c r="B1492" s="8" t="s">
        <v>7892</v>
      </c>
      <c r="C1492" s="8" t="s">
        <v>8055</v>
      </c>
      <c r="D1492" s="8" t="s">
        <v>6053</v>
      </c>
    </row>
    <row r="1493" spans="1:4" ht="15" customHeight="1" x14ac:dyDescent="0.3">
      <c r="A1493" s="10" t="s">
        <v>1529</v>
      </c>
      <c r="B1493" s="8" t="s">
        <v>7893</v>
      </c>
      <c r="C1493" s="8" t="s">
        <v>8538</v>
      </c>
      <c r="D1493" s="8" t="s">
        <v>8772</v>
      </c>
    </row>
    <row r="1494" spans="1:4" ht="15" customHeight="1" x14ac:dyDescent="0.3">
      <c r="A1494" s="10" t="s">
        <v>1530</v>
      </c>
      <c r="B1494" s="8" t="s">
        <v>7893</v>
      </c>
      <c r="C1494" s="8" t="s">
        <v>8539</v>
      </c>
      <c r="D1494" s="8" t="s">
        <v>6055</v>
      </c>
    </row>
    <row r="1495" spans="1:4" ht="15" customHeight="1" x14ac:dyDescent="0.3">
      <c r="A1495" s="10" t="s">
        <v>1531</v>
      </c>
      <c r="B1495" s="8" t="s">
        <v>7892</v>
      </c>
      <c r="C1495" s="8" t="s">
        <v>7983</v>
      </c>
      <c r="D1495" s="8" t="s">
        <v>6056</v>
      </c>
    </row>
    <row r="1496" spans="1:4" ht="15" customHeight="1" x14ac:dyDescent="0.3">
      <c r="A1496" s="10" t="s">
        <v>1532</v>
      </c>
      <c r="B1496" s="8" t="s">
        <v>7893</v>
      </c>
      <c r="C1496" s="8" t="s">
        <v>8540</v>
      </c>
      <c r="D1496" s="8" t="s">
        <v>6057</v>
      </c>
    </row>
    <row r="1497" spans="1:4" ht="15" customHeight="1" x14ac:dyDescent="0.3">
      <c r="A1497" s="10" t="s">
        <v>1533</v>
      </c>
      <c r="B1497" s="8" t="s">
        <v>7893</v>
      </c>
      <c r="C1497" s="8" t="s">
        <v>8541</v>
      </c>
      <c r="D1497" s="8" t="s">
        <v>6058</v>
      </c>
    </row>
    <row r="1498" spans="1:4" ht="15" customHeight="1" x14ac:dyDescent="0.3">
      <c r="A1498" s="10" t="s">
        <v>1534</v>
      </c>
      <c r="B1498" s="8" t="s">
        <v>7893</v>
      </c>
      <c r="C1498" s="8" t="s">
        <v>8123</v>
      </c>
      <c r="D1498" s="8" t="s">
        <v>8781</v>
      </c>
    </row>
    <row r="1499" spans="1:4" ht="15" customHeight="1" x14ac:dyDescent="0.3">
      <c r="A1499" s="10" t="s">
        <v>1535</v>
      </c>
      <c r="B1499" s="8" t="s">
        <v>7893</v>
      </c>
      <c r="C1499" s="8" t="s">
        <v>6260</v>
      </c>
      <c r="D1499" s="8" t="s">
        <v>6060</v>
      </c>
    </row>
    <row r="1500" spans="1:4" ht="15" customHeight="1" x14ac:dyDescent="0.3">
      <c r="A1500" s="10" t="s">
        <v>1536</v>
      </c>
      <c r="B1500" s="8" t="s">
        <v>7892</v>
      </c>
      <c r="C1500" s="8" t="s">
        <v>8363</v>
      </c>
      <c r="D1500" s="8" t="s">
        <v>6061</v>
      </c>
    </row>
    <row r="1501" spans="1:4" ht="15" customHeight="1" x14ac:dyDescent="0.3">
      <c r="A1501" s="10" t="s">
        <v>1537</v>
      </c>
      <c r="B1501" s="8" t="s">
        <v>7892</v>
      </c>
      <c r="C1501" s="8" t="s">
        <v>7981</v>
      </c>
      <c r="D1501" s="8" t="s">
        <v>6062</v>
      </c>
    </row>
    <row r="1502" spans="1:4" ht="15" customHeight="1" x14ac:dyDescent="0.3">
      <c r="A1502" s="10" t="s">
        <v>1538</v>
      </c>
      <c r="B1502" s="8" t="s">
        <v>8181</v>
      </c>
      <c r="C1502" s="8" t="s">
        <v>8542</v>
      </c>
      <c r="D1502" s="8" t="s">
        <v>6063</v>
      </c>
    </row>
    <row r="1503" spans="1:4" ht="15" customHeight="1" x14ac:dyDescent="0.3">
      <c r="A1503" s="10" t="s">
        <v>1539</v>
      </c>
      <c r="B1503" s="8" t="s">
        <v>7892</v>
      </c>
      <c r="C1503" s="8" t="s">
        <v>8251</v>
      </c>
      <c r="D1503" s="8" t="s">
        <v>6064</v>
      </c>
    </row>
    <row r="1504" spans="1:4" ht="15" customHeight="1" x14ac:dyDescent="0.3">
      <c r="A1504" s="10" t="s">
        <v>1540</v>
      </c>
      <c r="B1504" s="8" t="s">
        <v>7892</v>
      </c>
      <c r="C1504" s="8" t="s">
        <v>8104</v>
      </c>
      <c r="D1504" s="8" t="s">
        <v>6065</v>
      </c>
    </row>
    <row r="1505" spans="1:4" ht="15" customHeight="1" x14ac:dyDescent="0.3">
      <c r="A1505" s="10" t="s">
        <v>1541</v>
      </c>
      <c r="B1505" s="8" t="s">
        <v>7893</v>
      </c>
      <c r="C1505" s="8" t="s">
        <v>8233</v>
      </c>
      <c r="D1505" s="8" t="s">
        <v>5548</v>
      </c>
    </row>
    <row r="1506" spans="1:4" ht="15" customHeight="1" x14ac:dyDescent="0.3">
      <c r="A1506" s="10" t="s">
        <v>1542</v>
      </c>
      <c r="B1506" s="8" t="s">
        <v>7893</v>
      </c>
      <c r="C1506" s="8" t="s">
        <v>8374</v>
      </c>
      <c r="D1506" s="8" t="s">
        <v>6066</v>
      </c>
    </row>
    <row r="1507" spans="1:4" ht="15" customHeight="1" x14ac:dyDescent="0.3">
      <c r="A1507" s="10" t="s">
        <v>1543</v>
      </c>
      <c r="B1507" s="8" t="s">
        <v>7892</v>
      </c>
      <c r="C1507" s="8" t="s">
        <v>8543</v>
      </c>
      <c r="D1507" s="8" t="s">
        <v>6067</v>
      </c>
    </row>
    <row r="1508" spans="1:4" ht="15" customHeight="1" x14ac:dyDescent="0.3">
      <c r="A1508" s="10" t="s">
        <v>1544</v>
      </c>
      <c r="B1508" s="8" t="s">
        <v>7893</v>
      </c>
      <c r="C1508" s="8" t="s">
        <v>8233</v>
      </c>
      <c r="D1508" s="8" t="s">
        <v>6068</v>
      </c>
    </row>
    <row r="1509" spans="1:4" ht="15" customHeight="1" x14ac:dyDescent="0.3">
      <c r="A1509" s="10" t="s">
        <v>1545</v>
      </c>
      <c r="B1509" s="8" t="s">
        <v>7893</v>
      </c>
      <c r="C1509" s="8" t="s">
        <v>8544</v>
      </c>
      <c r="D1509" s="8" t="s">
        <v>5475</v>
      </c>
    </row>
    <row r="1510" spans="1:4" ht="15" customHeight="1" x14ac:dyDescent="0.3">
      <c r="A1510" s="10" t="s">
        <v>1546</v>
      </c>
      <c r="B1510" s="8" t="s">
        <v>7893</v>
      </c>
      <c r="C1510" s="8" t="s">
        <v>8027</v>
      </c>
      <c r="D1510" s="8" t="s">
        <v>4872</v>
      </c>
    </row>
    <row r="1511" spans="1:4" ht="15" customHeight="1" x14ac:dyDescent="0.3">
      <c r="A1511" s="10" t="s">
        <v>1547</v>
      </c>
      <c r="B1511" s="8" t="s">
        <v>7892</v>
      </c>
      <c r="C1511" s="8" t="s">
        <v>8267</v>
      </c>
      <c r="D1511" s="8" t="s">
        <v>6069</v>
      </c>
    </row>
    <row r="1512" spans="1:4" ht="15" customHeight="1" x14ac:dyDescent="0.3">
      <c r="A1512" s="10" t="s">
        <v>1548</v>
      </c>
      <c r="B1512" s="8" t="s">
        <v>7893</v>
      </c>
      <c r="C1512" s="8" t="s">
        <v>7894</v>
      </c>
      <c r="D1512" s="8" t="s">
        <v>6070</v>
      </c>
    </row>
    <row r="1513" spans="1:4" ht="15" customHeight="1" x14ac:dyDescent="0.3">
      <c r="A1513" s="10" t="s">
        <v>1549</v>
      </c>
      <c r="B1513" s="8" t="s">
        <v>7893</v>
      </c>
      <c r="C1513" s="8" t="s">
        <v>8066</v>
      </c>
      <c r="D1513" s="8" t="s">
        <v>6071</v>
      </c>
    </row>
    <row r="1514" spans="1:4" ht="15" customHeight="1" x14ac:dyDescent="0.3">
      <c r="A1514" s="10" t="s">
        <v>1550</v>
      </c>
      <c r="B1514" s="8" t="s">
        <v>7892</v>
      </c>
      <c r="C1514" s="8" t="s">
        <v>8545</v>
      </c>
      <c r="D1514" s="8" t="s">
        <v>6072</v>
      </c>
    </row>
    <row r="1515" spans="1:4" ht="15" customHeight="1" x14ac:dyDescent="0.3">
      <c r="A1515" s="10" t="s">
        <v>1551</v>
      </c>
      <c r="B1515" s="8" t="s">
        <v>7893</v>
      </c>
      <c r="C1515" s="8" t="s">
        <v>8546</v>
      </c>
      <c r="D1515" s="8" t="s">
        <v>6073</v>
      </c>
    </row>
    <row r="1516" spans="1:4" ht="15" customHeight="1" x14ac:dyDescent="0.3">
      <c r="A1516" s="10" t="s">
        <v>1552</v>
      </c>
      <c r="B1516" s="8" t="s">
        <v>7893</v>
      </c>
      <c r="C1516" s="8" t="s">
        <v>7894</v>
      </c>
      <c r="D1516" s="8" t="s">
        <v>6074</v>
      </c>
    </row>
    <row r="1517" spans="1:4" ht="15" customHeight="1" x14ac:dyDescent="0.3">
      <c r="A1517" s="10" t="s">
        <v>1553</v>
      </c>
      <c r="B1517" s="8" t="s">
        <v>7893</v>
      </c>
      <c r="C1517" s="8" t="s">
        <v>6400</v>
      </c>
      <c r="D1517" s="8" t="s">
        <v>6075</v>
      </c>
    </row>
    <row r="1518" spans="1:4" ht="15" customHeight="1" x14ac:dyDescent="0.3">
      <c r="A1518" s="10" t="s">
        <v>1554</v>
      </c>
      <c r="B1518" s="8" t="s">
        <v>7892</v>
      </c>
      <c r="C1518" s="8" t="s">
        <v>8547</v>
      </c>
      <c r="D1518" s="8" t="s">
        <v>6076</v>
      </c>
    </row>
    <row r="1519" spans="1:4" ht="15" customHeight="1" x14ac:dyDescent="0.3">
      <c r="A1519" s="10" t="s">
        <v>1555</v>
      </c>
      <c r="B1519" s="8" t="s">
        <v>7892</v>
      </c>
      <c r="C1519" s="8" t="s">
        <v>8164</v>
      </c>
      <c r="D1519" s="8" t="s">
        <v>6077</v>
      </c>
    </row>
    <row r="1520" spans="1:4" ht="15" customHeight="1" x14ac:dyDescent="0.3">
      <c r="A1520" s="10" t="s">
        <v>1556</v>
      </c>
      <c r="B1520" s="8" t="s">
        <v>7892</v>
      </c>
      <c r="C1520" s="8" t="s">
        <v>8548</v>
      </c>
      <c r="D1520" s="8" t="s">
        <v>6078</v>
      </c>
    </row>
    <row r="1521" spans="1:4" ht="15" customHeight="1" x14ac:dyDescent="0.3">
      <c r="A1521" s="10" t="s">
        <v>1557</v>
      </c>
      <c r="B1521" s="8" t="s">
        <v>7892</v>
      </c>
      <c r="C1521" s="8" t="s">
        <v>8098</v>
      </c>
      <c r="D1521" s="8" t="s">
        <v>6079</v>
      </c>
    </row>
    <row r="1522" spans="1:4" ht="15" customHeight="1" x14ac:dyDescent="0.3">
      <c r="A1522" s="10" t="s">
        <v>1558</v>
      </c>
      <c r="B1522" s="8" t="s">
        <v>7893</v>
      </c>
      <c r="C1522" s="8" t="s">
        <v>8218</v>
      </c>
      <c r="D1522" s="8" t="s">
        <v>6080</v>
      </c>
    </row>
    <row r="1523" spans="1:4" ht="15" customHeight="1" x14ac:dyDescent="0.3">
      <c r="A1523" s="10" t="s">
        <v>1559</v>
      </c>
      <c r="B1523" s="8" t="s">
        <v>7892</v>
      </c>
      <c r="C1523" s="8" t="s">
        <v>8154</v>
      </c>
      <c r="D1523" s="8" t="s">
        <v>6081</v>
      </c>
    </row>
    <row r="1524" spans="1:4" ht="15" customHeight="1" x14ac:dyDescent="0.3">
      <c r="A1524" s="10" t="s">
        <v>1560</v>
      </c>
      <c r="B1524" s="8" t="s">
        <v>7893</v>
      </c>
      <c r="C1524" s="8" t="s">
        <v>8530</v>
      </c>
      <c r="D1524" s="8" t="s">
        <v>6082</v>
      </c>
    </row>
    <row r="1525" spans="1:4" ht="15" customHeight="1" x14ac:dyDescent="0.3">
      <c r="A1525" s="10" t="s">
        <v>1561</v>
      </c>
      <c r="B1525" s="8" t="s">
        <v>7893</v>
      </c>
      <c r="C1525" s="8" t="s">
        <v>6236</v>
      </c>
      <c r="D1525" s="8" t="s">
        <v>6083</v>
      </c>
    </row>
    <row r="1526" spans="1:4" ht="15" customHeight="1" x14ac:dyDescent="0.3">
      <c r="A1526" s="10" t="s">
        <v>1562</v>
      </c>
      <c r="B1526" s="8" t="s">
        <v>7893</v>
      </c>
      <c r="C1526" s="8" t="s">
        <v>8065</v>
      </c>
      <c r="D1526" s="8" t="s">
        <v>5524</v>
      </c>
    </row>
    <row r="1527" spans="1:4" ht="15" customHeight="1" x14ac:dyDescent="0.3">
      <c r="A1527" s="10" t="s">
        <v>1563</v>
      </c>
      <c r="B1527" s="8" t="s">
        <v>7892</v>
      </c>
      <c r="C1527" s="8" t="s">
        <v>8172</v>
      </c>
      <c r="D1527" s="8" t="s">
        <v>6084</v>
      </c>
    </row>
    <row r="1528" spans="1:4" ht="15" customHeight="1" x14ac:dyDescent="0.3">
      <c r="A1528" s="10" t="s">
        <v>1564</v>
      </c>
      <c r="B1528" s="8" t="s">
        <v>7892</v>
      </c>
      <c r="C1528" s="8" t="s">
        <v>8549</v>
      </c>
      <c r="D1528" s="8" t="s">
        <v>6085</v>
      </c>
    </row>
    <row r="1529" spans="1:4" ht="15" customHeight="1" x14ac:dyDescent="0.3">
      <c r="A1529" s="10" t="s">
        <v>1565</v>
      </c>
      <c r="B1529" s="8" t="s">
        <v>7893</v>
      </c>
      <c r="C1529" s="8" t="s">
        <v>7939</v>
      </c>
      <c r="D1529" s="8" t="s">
        <v>6086</v>
      </c>
    </row>
    <row r="1530" spans="1:4" ht="15" customHeight="1" x14ac:dyDescent="0.3">
      <c r="A1530" s="10" t="s">
        <v>1566</v>
      </c>
      <c r="B1530" s="8" t="s">
        <v>7892</v>
      </c>
      <c r="C1530" s="8" t="s">
        <v>8388</v>
      </c>
      <c r="D1530" s="8" t="s">
        <v>6087</v>
      </c>
    </row>
    <row r="1531" spans="1:4" ht="15" customHeight="1" x14ac:dyDescent="0.3">
      <c r="A1531" s="10" t="s">
        <v>1567</v>
      </c>
      <c r="B1531" s="8" t="s">
        <v>7892</v>
      </c>
      <c r="C1531" s="8" t="s">
        <v>7953</v>
      </c>
      <c r="D1531" s="8" t="s">
        <v>4994</v>
      </c>
    </row>
    <row r="1532" spans="1:4" ht="15" customHeight="1" x14ac:dyDescent="0.3">
      <c r="A1532" s="10" t="s">
        <v>1568</v>
      </c>
      <c r="B1532" s="8" t="s">
        <v>7892</v>
      </c>
      <c r="C1532" s="8" t="s">
        <v>7913</v>
      </c>
      <c r="D1532" s="8" t="s">
        <v>6088</v>
      </c>
    </row>
    <row r="1533" spans="1:4" ht="15" customHeight="1" x14ac:dyDescent="0.3">
      <c r="A1533" s="10" t="s">
        <v>1569</v>
      </c>
      <c r="B1533" s="8" t="s">
        <v>7893</v>
      </c>
      <c r="C1533" s="8" t="s">
        <v>8031</v>
      </c>
      <c r="D1533" s="8" t="s">
        <v>6089</v>
      </c>
    </row>
    <row r="1534" spans="1:4" ht="15" customHeight="1" x14ac:dyDescent="0.3">
      <c r="A1534" s="10" t="s">
        <v>1570</v>
      </c>
      <c r="B1534" s="8" t="s">
        <v>7893</v>
      </c>
      <c r="C1534" s="8" t="s">
        <v>8138</v>
      </c>
      <c r="D1534" s="8" t="s">
        <v>6090</v>
      </c>
    </row>
    <row r="1535" spans="1:4" ht="15" customHeight="1" x14ac:dyDescent="0.3">
      <c r="A1535" s="10" t="s">
        <v>1571</v>
      </c>
      <c r="B1535" s="8" t="s">
        <v>7892</v>
      </c>
      <c r="C1535" s="8" t="s">
        <v>7957</v>
      </c>
      <c r="D1535" s="8" t="s">
        <v>6091</v>
      </c>
    </row>
    <row r="1536" spans="1:4" ht="15" customHeight="1" x14ac:dyDescent="0.3">
      <c r="A1536" s="10" t="s">
        <v>1572</v>
      </c>
      <c r="B1536" s="8" t="s">
        <v>7893</v>
      </c>
      <c r="C1536" s="8" t="s">
        <v>7916</v>
      </c>
      <c r="D1536" s="8" t="s">
        <v>6092</v>
      </c>
    </row>
    <row r="1537" spans="1:4" ht="15" customHeight="1" x14ac:dyDescent="0.3">
      <c r="A1537" s="10" t="s">
        <v>1573</v>
      </c>
      <c r="B1537" s="8" t="s">
        <v>7893</v>
      </c>
      <c r="C1537" s="8" t="s">
        <v>5173</v>
      </c>
      <c r="D1537" s="8" t="s">
        <v>6093</v>
      </c>
    </row>
    <row r="1538" spans="1:4" ht="15" customHeight="1" x14ac:dyDescent="0.3">
      <c r="A1538" s="10" t="s">
        <v>1574</v>
      </c>
      <c r="B1538" s="8" t="s">
        <v>7892</v>
      </c>
      <c r="C1538" s="8" t="s">
        <v>8497</v>
      </c>
      <c r="D1538" s="8" t="s">
        <v>6094</v>
      </c>
    </row>
    <row r="1539" spans="1:4" ht="15" customHeight="1" x14ac:dyDescent="0.3">
      <c r="A1539" s="10" t="s">
        <v>1575</v>
      </c>
      <c r="B1539" s="8" t="s">
        <v>7893</v>
      </c>
      <c r="C1539" s="8" t="s">
        <v>8047</v>
      </c>
      <c r="D1539" s="8" t="s">
        <v>6095</v>
      </c>
    </row>
    <row r="1540" spans="1:4" ht="15" customHeight="1" x14ac:dyDescent="0.3">
      <c r="A1540" s="10" t="s">
        <v>1576</v>
      </c>
      <c r="B1540" s="8" t="s">
        <v>7893</v>
      </c>
      <c r="C1540" s="8" t="s">
        <v>8022</v>
      </c>
      <c r="D1540" s="8" t="s">
        <v>6096</v>
      </c>
    </row>
    <row r="1541" spans="1:4" ht="15" customHeight="1" x14ac:dyDescent="0.3">
      <c r="A1541" s="10" t="s">
        <v>1577</v>
      </c>
      <c r="B1541" s="8" t="s">
        <v>7892</v>
      </c>
      <c r="C1541" s="8" t="s">
        <v>8550</v>
      </c>
      <c r="D1541" s="8" t="s">
        <v>6097</v>
      </c>
    </row>
    <row r="1542" spans="1:4" ht="15" customHeight="1" x14ac:dyDescent="0.3">
      <c r="A1542" s="10" t="s">
        <v>1578</v>
      </c>
      <c r="B1542" s="8" t="s">
        <v>7892</v>
      </c>
      <c r="C1542" s="8" t="s">
        <v>8164</v>
      </c>
      <c r="D1542" s="8" t="s">
        <v>6098</v>
      </c>
    </row>
    <row r="1543" spans="1:4" ht="15" customHeight="1" x14ac:dyDescent="0.3">
      <c r="A1543" s="10" t="s">
        <v>1579</v>
      </c>
      <c r="B1543" s="8" t="s">
        <v>7893</v>
      </c>
      <c r="C1543" s="8" t="s">
        <v>5262</v>
      </c>
      <c r="D1543" s="8" t="s">
        <v>6099</v>
      </c>
    </row>
    <row r="1544" spans="1:4" ht="15" customHeight="1" x14ac:dyDescent="0.3">
      <c r="A1544" s="10" t="s">
        <v>1580</v>
      </c>
      <c r="B1544" s="8" t="s">
        <v>7893</v>
      </c>
      <c r="C1544" s="8" t="s">
        <v>5173</v>
      </c>
      <c r="D1544" s="8" t="s">
        <v>6100</v>
      </c>
    </row>
    <row r="1545" spans="1:4" ht="15" customHeight="1" x14ac:dyDescent="0.3">
      <c r="A1545" s="10" t="s">
        <v>1581</v>
      </c>
      <c r="B1545" s="8" t="s">
        <v>7893</v>
      </c>
      <c r="C1545" s="8" t="s">
        <v>8524</v>
      </c>
      <c r="D1545" s="8" t="s">
        <v>8782</v>
      </c>
    </row>
    <row r="1546" spans="1:4" ht="15" customHeight="1" x14ac:dyDescent="0.3">
      <c r="A1546" s="10" t="s">
        <v>1582</v>
      </c>
      <c r="B1546" s="8" t="s">
        <v>7893</v>
      </c>
      <c r="C1546" s="8" t="s">
        <v>8551</v>
      </c>
      <c r="D1546" s="8" t="s">
        <v>6102</v>
      </c>
    </row>
    <row r="1547" spans="1:4" ht="15" customHeight="1" x14ac:dyDescent="0.3">
      <c r="A1547" s="10" t="s">
        <v>1583</v>
      </c>
      <c r="B1547" s="8" t="s">
        <v>7892</v>
      </c>
      <c r="C1547" s="8" t="s">
        <v>8025</v>
      </c>
      <c r="D1547" s="8" t="s">
        <v>6103</v>
      </c>
    </row>
    <row r="1548" spans="1:4" ht="15" customHeight="1" x14ac:dyDescent="0.3">
      <c r="A1548" s="10" t="s">
        <v>1584</v>
      </c>
      <c r="B1548" s="8" t="s">
        <v>7892</v>
      </c>
      <c r="C1548" s="8" t="s">
        <v>8220</v>
      </c>
      <c r="D1548" s="8" t="s">
        <v>6104</v>
      </c>
    </row>
    <row r="1549" spans="1:4" ht="15" customHeight="1" x14ac:dyDescent="0.3">
      <c r="A1549" s="10" t="s">
        <v>1585</v>
      </c>
      <c r="B1549" s="8" t="s">
        <v>7892</v>
      </c>
      <c r="C1549" s="8" t="s">
        <v>8188</v>
      </c>
      <c r="D1549" s="8" t="s">
        <v>6105</v>
      </c>
    </row>
    <row r="1550" spans="1:4" ht="15" customHeight="1" x14ac:dyDescent="0.3">
      <c r="A1550" s="10" t="s">
        <v>1586</v>
      </c>
      <c r="B1550" s="8" t="s">
        <v>7893</v>
      </c>
      <c r="C1550" s="8" t="s">
        <v>5548</v>
      </c>
      <c r="D1550" s="8" t="s">
        <v>6106</v>
      </c>
    </row>
    <row r="1551" spans="1:4" ht="15" customHeight="1" x14ac:dyDescent="0.3">
      <c r="A1551" s="10" t="s">
        <v>1587</v>
      </c>
      <c r="B1551" s="8" t="s">
        <v>7892</v>
      </c>
      <c r="C1551" s="8" t="s">
        <v>7918</v>
      </c>
      <c r="D1551" s="8" t="s">
        <v>6107</v>
      </c>
    </row>
    <row r="1552" spans="1:4" ht="15" customHeight="1" x14ac:dyDescent="0.3">
      <c r="A1552" s="10" t="s">
        <v>1588</v>
      </c>
      <c r="B1552" s="8" t="s">
        <v>7893</v>
      </c>
      <c r="C1552" s="8" t="s">
        <v>8552</v>
      </c>
      <c r="D1552" s="8" t="s">
        <v>6108</v>
      </c>
    </row>
    <row r="1553" spans="1:4" ht="15" customHeight="1" x14ac:dyDescent="0.3">
      <c r="A1553" s="10" t="s">
        <v>1589</v>
      </c>
      <c r="B1553" s="8" t="s">
        <v>7893</v>
      </c>
      <c r="C1553" s="8" t="s">
        <v>8171</v>
      </c>
      <c r="D1553" s="8" t="s">
        <v>5857</v>
      </c>
    </row>
    <row r="1554" spans="1:4" ht="15" customHeight="1" x14ac:dyDescent="0.3">
      <c r="A1554" s="10" t="s">
        <v>1590</v>
      </c>
      <c r="B1554" s="8" t="s">
        <v>7893</v>
      </c>
      <c r="C1554" s="8" t="s">
        <v>7936</v>
      </c>
      <c r="D1554" s="8" t="s">
        <v>6109</v>
      </c>
    </row>
    <row r="1555" spans="1:4" ht="15" customHeight="1" x14ac:dyDescent="0.3">
      <c r="A1555" s="10" t="s">
        <v>1591</v>
      </c>
      <c r="B1555" s="8" t="s">
        <v>7892</v>
      </c>
      <c r="C1555" s="8" t="s">
        <v>8553</v>
      </c>
      <c r="D1555" s="8" t="s">
        <v>6110</v>
      </c>
    </row>
    <row r="1556" spans="1:4" ht="15" customHeight="1" x14ac:dyDescent="0.3">
      <c r="A1556" s="10" t="s">
        <v>1592</v>
      </c>
      <c r="B1556" s="8" t="s">
        <v>7892</v>
      </c>
      <c r="C1556" s="8" t="s">
        <v>8029</v>
      </c>
      <c r="D1556" s="8" t="s">
        <v>5330</v>
      </c>
    </row>
    <row r="1557" spans="1:4" ht="15" customHeight="1" x14ac:dyDescent="0.3">
      <c r="A1557" s="10" t="s">
        <v>1593</v>
      </c>
      <c r="B1557" s="8" t="s">
        <v>7893</v>
      </c>
      <c r="C1557" s="8" t="s">
        <v>8058</v>
      </c>
      <c r="D1557" s="8" t="s">
        <v>5709</v>
      </c>
    </row>
    <row r="1558" spans="1:4" ht="15" customHeight="1" x14ac:dyDescent="0.3">
      <c r="A1558" s="10" t="s">
        <v>1594</v>
      </c>
      <c r="B1558" s="8" t="s">
        <v>7892</v>
      </c>
      <c r="C1558" s="8" t="s">
        <v>8554</v>
      </c>
      <c r="D1558" s="8" t="s">
        <v>6112</v>
      </c>
    </row>
    <row r="1559" spans="1:4" ht="15" customHeight="1" x14ac:dyDescent="0.3">
      <c r="A1559" s="10" t="s">
        <v>1595</v>
      </c>
      <c r="B1559" s="8" t="s">
        <v>7892</v>
      </c>
      <c r="C1559" s="8" t="s">
        <v>5139</v>
      </c>
      <c r="D1559" s="8" t="s">
        <v>6113</v>
      </c>
    </row>
    <row r="1560" spans="1:4" ht="15" customHeight="1" x14ac:dyDescent="0.3">
      <c r="A1560" s="10" t="s">
        <v>1596</v>
      </c>
      <c r="B1560" s="8" t="s">
        <v>7892</v>
      </c>
      <c r="C1560" s="8" t="s">
        <v>8555</v>
      </c>
      <c r="D1560" s="8" t="s">
        <v>6114</v>
      </c>
    </row>
    <row r="1561" spans="1:4" ht="15" customHeight="1" x14ac:dyDescent="0.3">
      <c r="A1561" s="10" t="s">
        <v>1597</v>
      </c>
      <c r="B1561" s="8" t="s">
        <v>7892</v>
      </c>
      <c r="C1561" s="8" t="s">
        <v>8556</v>
      </c>
      <c r="D1561" s="8" t="s">
        <v>6115</v>
      </c>
    </row>
    <row r="1562" spans="1:4" ht="15" customHeight="1" x14ac:dyDescent="0.3">
      <c r="A1562" s="10" t="s">
        <v>1598</v>
      </c>
      <c r="B1562" s="8" t="s">
        <v>7893</v>
      </c>
      <c r="C1562" s="8" t="s">
        <v>8127</v>
      </c>
      <c r="D1562" s="8" t="s">
        <v>6116</v>
      </c>
    </row>
    <row r="1563" spans="1:4" ht="15" customHeight="1" x14ac:dyDescent="0.3">
      <c r="A1563" s="10" t="s">
        <v>1599</v>
      </c>
      <c r="B1563" s="8" t="s">
        <v>7893</v>
      </c>
      <c r="C1563" s="8" t="s">
        <v>8035</v>
      </c>
      <c r="D1563" s="8" t="s">
        <v>8783</v>
      </c>
    </row>
    <row r="1564" spans="1:4" ht="15" customHeight="1" x14ac:dyDescent="0.3">
      <c r="A1564" s="10" t="s">
        <v>1600</v>
      </c>
      <c r="B1564" s="8" t="s">
        <v>7893</v>
      </c>
      <c r="C1564" s="8" t="s">
        <v>7961</v>
      </c>
      <c r="D1564" s="8" t="s">
        <v>6118</v>
      </c>
    </row>
    <row r="1565" spans="1:4" ht="15" customHeight="1" x14ac:dyDescent="0.3">
      <c r="A1565" s="10" t="s">
        <v>1601</v>
      </c>
      <c r="B1565" s="8" t="s">
        <v>7893</v>
      </c>
      <c r="C1565" s="8" t="s">
        <v>5723</v>
      </c>
      <c r="D1565" s="8" t="s">
        <v>5173</v>
      </c>
    </row>
    <row r="1566" spans="1:4" ht="15" customHeight="1" x14ac:dyDescent="0.3">
      <c r="A1566" s="10" t="s">
        <v>1602</v>
      </c>
      <c r="B1566" s="8" t="s">
        <v>7893</v>
      </c>
      <c r="C1566" s="8" t="s">
        <v>7999</v>
      </c>
      <c r="D1566" s="8" t="s">
        <v>5532</v>
      </c>
    </row>
    <row r="1567" spans="1:4" ht="15" customHeight="1" x14ac:dyDescent="0.3">
      <c r="A1567" s="10" t="s">
        <v>1603</v>
      </c>
      <c r="B1567" s="8" t="s">
        <v>7892</v>
      </c>
      <c r="C1567" s="8" t="s">
        <v>8557</v>
      </c>
      <c r="D1567" s="8" t="s">
        <v>6119</v>
      </c>
    </row>
    <row r="1568" spans="1:4" ht="15" customHeight="1" x14ac:dyDescent="0.3">
      <c r="A1568" s="10" t="s">
        <v>1604</v>
      </c>
      <c r="B1568" s="8" t="s">
        <v>7892</v>
      </c>
      <c r="C1568" s="8" t="s">
        <v>8118</v>
      </c>
      <c r="D1568" s="8" t="s">
        <v>6120</v>
      </c>
    </row>
    <row r="1569" spans="1:4" ht="15" customHeight="1" x14ac:dyDescent="0.3">
      <c r="A1569" s="10" t="s">
        <v>1605</v>
      </c>
      <c r="B1569" s="8" t="s">
        <v>7893</v>
      </c>
      <c r="C1569" s="8" t="s">
        <v>8558</v>
      </c>
      <c r="D1569" s="8" t="s">
        <v>5216</v>
      </c>
    </row>
    <row r="1570" spans="1:4" ht="15" customHeight="1" x14ac:dyDescent="0.3">
      <c r="A1570" s="10" t="s">
        <v>1606</v>
      </c>
      <c r="B1570" s="8" t="s">
        <v>7892</v>
      </c>
      <c r="C1570" s="8" t="s">
        <v>8559</v>
      </c>
      <c r="D1570" s="8" t="s">
        <v>6121</v>
      </c>
    </row>
    <row r="1571" spans="1:4" ht="15" customHeight="1" x14ac:dyDescent="0.3">
      <c r="A1571" s="10" t="s">
        <v>1607</v>
      </c>
      <c r="B1571" s="8" t="s">
        <v>7893</v>
      </c>
      <c r="C1571" s="8" t="s">
        <v>8397</v>
      </c>
      <c r="D1571" s="8" t="s">
        <v>6122</v>
      </c>
    </row>
    <row r="1572" spans="1:4" ht="15" customHeight="1" x14ac:dyDescent="0.3">
      <c r="A1572" s="10" t="s">
        <v>1608</v>
      </c>
      <c r="B1572" s="8" t="s">
        <v>7892</v>
      </c>
      <c r="C1572" s="8" t="s">
        <v>7957</v>
      </c>
      <c r="D1572" s="8" t="s">
        <v>6123</v>
      </c>
    </row>
    <row r="1573" spans="1:4" ht="15" customHeight="1" x14ac:dyDescent="0.3">
      <c r="A1573" s="10" t="s">
        <v>1609</v>
      </c>
      <c r="B1573" s="8" t="s">
        <v>7893</v>
      </c>
      <c r="C1573" s="8" t="s">
        <v>5378</v>
      </c>
      <c r="D1573" s="8" t="s">
        <v>5164</v>
      </c>
    </row>
    <row r="1574" spans="1:4" ht="15" customHeight="1" x14ac:dyDescent="0.3">
      <c r="A1574" s="10" t="s">
        <v>1610</v>
      </c>
      <c r="B1574" s="8" t="s">
        <v>7893</v>
      </c>
      <c r="C1574" s="8" t="s">
        <v>8560</v>
      </c>
      <c r="D1574" s="8" t="s">
        <v>6124</v>
      </c>
    </row>
    <row r="1575" spans="1:4" ht="15" customHeight="1" x14ac:dyDescent="0.3">
      <c r="A1575" s="10" t="s">
        <v>1611</v>
      </c>
      <c r="B1575" s="8" t="s">
        <v>7893</v>
      </c>
      <c r="C1575" s="8" t="s">
        <v>8561</v>
      </c>
      <c r="D1575" s="8" t="s">
        <v>6125</v>
      </c>
    </row>
    <row r="1576" spans="1:4" ht="15" customHeight="1" x14ac:dyDescent="0.3">
      <c r="A1576" s="10" t="s">
        <v>1612</v>
      </c>
      <c r="B1576" s="8" t="s">
        <v>7893</v>
      </c>
      <c r="C1576" s="8" t="s">
        <v>7914</v>
      </c>
      <c r="D1576" s="8" t="s">
        <v>6126</v>
      </c>
    </row>
    <row r="1577" spans="1:4" ht="15" customHeight="1" x14ac:dyDescent="0.3">
      <c r="A1577" s="10" t="s">
        <v>1613</v>
      </c>
      <c r="B1577" s="8" t="s">
        <v>7892</v>
      </c>
      <c r="C1577" s="8" t="s">
        <v>8562</v>
      </c>
      <c r="D1577" s="8" t="s">
        <v>5231</v>
      </c>
    </row>
    <row r="1578" spans="1:4" ht="15" customHeight="1" x14ac:dyDescent="0.3">
      <c r="A1578" s="10" t="s">
        <v>1614</v>
      </c>
      <c r="B1578" s="8" t="s">
        <v>7893</v>
      </c>
      <c r="C1578" s="8" t="s">
        <v>7933</v>
      </c>
      <c r="D1578" s="8" t="s">
        <v>6127</v>
      </c>
    </row>
    <row r="1579" spans="1:4" ht="15" customHeight="1" x14ac:dyDescent="0.3">
      <c r="A1579" s="10" t="s">
        <v>1615</v>
      </c>
      <c r="B1579" s="8" t="s">
        <v>7893</v>
      </c>
      <c r="C1579" s="8" t="s">
        <v>8563</v>
      </c>
      <c r="D1579" s="8" t="s">
        <v>6128</v>
      </c>
    </row>
    <row r="1580" spans="1:4" ht="15" customHeight="1" x14ac:dyDescent="0.3">
      <c r="A1580" s="10" t="s">
        <v>1616</v>
      </c>
      <c r="B1580" s="8" t="s">
        <v>7892</v>
      </c>
      <c r="C1580" s="8" t="s">
        <v>8564</v>
      </c>
      <c r="D1580" s="8" t="s">
        <v>5324</v>
      </c>
    </row>
    <row r="1581" spans="1:4" ht="15" customHeight="1" x14ac:dyDescent="0.3">
      <c r="A1581" s="10" t="s">
        <v>1617</v>
      </c>
      <c r="B1581" s="8" t="s">
        <v>7893</v>
      </c>
      <c r="C1581" s="8" t="s">
        <v>7999</v>
      </c>
      <c r="D1581" s="8" t="s">
        <v>6129</v>
      </c>
    </row>
    <row r="1582" spans="1:4" ht="15" customHeight="1" x14ac:dyDescent="0.3">
      <c r="A1582" s="10" t="s">
        <v>1618</v>
      </c>
      <c r="B1582" s="8" t="s">
        <v>7893</v>
      </c>
      <c r="C1582" s="8" t="s">
        <v>8003</v>
      </c>
      <c r="D1582" s="8" t="s">
        <v>6130</v>
      </c>
    </row>
    <row r="1583" spans="1:4" ht="15" customHeight="1" x14ac:dyDescent="0.3">
      <c r="A1583" s="10" t="s">
        <v>1619</v>
      </c>
      <c r="B1583" s="8" t="s">
        <v>7893</v>
      </c>
      <c r="C1583" s="8" t="s">
        <v>5030</v>
      </c>
      <c r="D1583" s="8" t="s">
        <v>5033</v>
      </c>
    </row>
    <row r="1584" spans="1:4" ht="15" customHeight="1" x14ac:dyDescent="0.3">
      <c r="A1584" s="10" t="s">
        <v>1620</v>
      </c>
      <c r="B1584" s="8" t="s">
        <v>8181</v>
      </c>
      <c r="C1584" s="8" t="s">
        <v>8565</v>
      </c>
      <c r="D1584" s="8" t="s">
        <v>6131</v>
      </c>
    </row>
    <row r="1585" spans="1:4" ht="15" customHeight="1" x14ac:dyDescent="0.3">
      <c r="A1585" s="10" t="s">
        <v>1621</v>
      </c>
      <c r="B1585" s="8" t="s">
        <v>7892</v>
      </c>
      <c r="C1585" s="8" t="s">
        <v>8566</v>
      </c>
      <c r="D1585" s="8" t="s">
        <v>6132</v>
      </c>
    </row>
    <row r="1586" spans="1:4" ht="15" customHeight="1" x14ac:dyDescent="0.3">
      <c r="A1586" s="10" t="s">
        <v>1622</v>
      </c>
      <c r="B1586" s="8" t="s">
        <v>8181</v>
      </c>
      <c r="C1586" s="8" t="s">
        <v>8567</v>
      </c>
      <c r="D1586" s="8" t="s">
        <v>6133</v>
      </c>
    </row>
    <row r="1587" spans="1:4" ht="15" customHeight="1" x14ac:dyDescent="0.3">
      <c r="A1587" s="10" t="s">
        <v>1623</v>
      </c>
      <c r="B1587" s="8" t="s">
        <v>7892</v>
      </c>
      <c r="C1587" s="8" t="s">
        <v>8217</v>
      </c>
      <c r="D1587" s="8" t="s">
        <v>6134</v>
      </c>
    </row>
    <row r="1588" spans="1:4" ht="15" customHeight="1" x14ac:dyDescent="0.3">
      <c r="A1588" s="10" t="s">
        <v>1624</v>
      </c>
      <c r="B1588" s="8" t="s">
        <v>7893</v>
      </c>
      <c r="C1588" s="8" t="s">
        <v>8568</v>
      </c>
      <c r="D1588" s="8" t="s">
        <v>6135</v>
      </c>
    </row>
    <row r="1589" spans="1:4" ht="15" customHeight="1" x14ac:dyDescent="0.3">
      <c r="A1589" s="10" t="s">
        <v>1625</v>
      </c>
      <c r="B1589" s="8" t="s">
        <v>7893</v>
      </c>
      <c r="C1589" s="8" t="s">
        <v>8197</v>
      </c>
      <c r="D1589" s="8" t="s">
        <v>6136</v>
      </c>
    </row>
    <row r="1590" spans="1:4" ht="15" customHeight="1" x14ac:dyDescent="0.3">
      <c r="A1590" s="10" t="s">
        <v>1626</v>
      </c>
      <c r="B1590" s="8" t="s">
        <v>7892</v>
      </c>
      <c r="C1590" s="8" t="s">
        <v>8569</v>
      </c>
      <c r="D1590" s="8" t="s">
        <v>6137</v>
      </c>
    </row>
    <row r="1591" spans="1:4" ht="15" customHeight="1" x14ac:dyDescent="0.3">
      <c r="A1591" s="10" t="s">
        <v>1627</v>
      </c>
      <c r="B1591" s="8" t="s">
        <v>7893</v>
      </c>
      <c r="C1591" s="8" t="s">
        <v>8033</v>
      </c>
      <c r="D1591" s="8" t="s">
        <v>4998</v>
      </c>
    </row>
    <row r="1592" spans="1:4" ht="15" customHeight="1" x14ac:dyDescent="0.3">
      <c r="A1592" s="10" t="s">
        <v>1628</v>
      </c>
      <c r="B1592" s="8" t="s">
        <v>7893</v>
      </c>
      <c r="C1592" s="8" t="s">
        <v>8197</v>
      </c>
      <c r="D1592" s="8" t="s">
        <v>6138</v>
      </c>
    </row>
    <row r="1593" spans="1:4" ht="15" customHeight="1" x14ac:dyDescent="0.3">
      <c r="A1593" s="10" t="s">
        <v>1629</v>
      </c>
      <c r="B1593" s="8" t="s">
        <v>7893</v>
      </c>
      <c r="C1593" s="8" t="s">
        <v>8043</v>
      </c>
      <c r="D1593" s="8" t="s">
        <v>6139</v>
      </c>
    </row>
    <row r="1594" spans="1:4" ht="15" customHeight="1" x14ac:dyDescent="0.3">
      <c r="A1594" s="10" t="s">
        <v>1630</v>
      </c>
      <c r="B1594" s="8" t="s">
        <v>8181</v>
      </c>
      <c r="C1594" s="8" t="s">
        <v>7940</v>
      </c>
      <c r="D1594" s="8" t="s">
        <v>6140</v>
      </c>
    </row>
    <row r="1595" spans="1:4" ht="15" customHeight="1" x14ac:dyDescent="0.3">
      <c r="A1595" s="10" t="s">
        <v>1631</v>
      </c>
      <c r="B1595" s="8" t="s">
        <v>7893</v>
      </c>
      <c r="C1595" s="8" t="s">
        <v>8515</v>
      </c>
      <c r="D1595" s="8" t="s">
        <v>6141</v>
      </c>
    </row>
    <row r="1596" spans="1:4" ht="15" customHeight="1" x14ac:dyDescent="0.3">
      <c r="A1596" s="10" t="s">
        <v>1632</v>
      </c>
      <c r="B1596" s="8" t="s">
        <v>7892</v>
      </c>
      <c r="C1596" s="8" t="s">
        <v>8025</v>
      </c>
      <c r="D1596" s="8" t="s">
        <v>6142</v>
      </c>
    </row>
    <row r="1597" spans="1:4" ht="15" customHeight="1" x14ac:dyDescent="0.3">
      <c r="A1597" s="10" t="s">
        <v>1633</v>
      </c>
      <c r="B1597" s="8" t="s">
        <v>8181</v>
      </c>
      <c r="C1597" s="8" t="s">
        <v>8098</v>
      </c>
      <c r="D1597" s="8" t="s">
        <v>6143</v>
      </c>
    </row>
    <row r="1598" spans="1:4" ht="15" customHeight="1" x14ac:dyDescent="0.3">
      <c r="A1598" s="10" t="s">
        <v>1634</v>
      </c>
      <c r="B1598" s="8" t="s">
        <v>7893</v>
      </c>
      <c r="C1598" s="8" t="s">
        <v>8570</v>
      </c>
      <c r="D1598" s="8" t="s">
        <v>6144</v>
      </c>
    </row>
    <row r="1599" spans="1:4" ht="15" customHeight="1" x14ac:dyDescent="0.3">
      <c r="A1599" s="10" t="s">
        <v>1635</v>
      </c>
      <c r="B1599" s="8" t="s">
        <v>7893</v>
      </c>
      <c r="C1599" s="8" t="s">
        <v>8571</v>
      </c>
      <c r="D1599" s="8" t="s">
        <v>6145</v>
      </c>
    </row>
    <row r="1600" spans="1:4" ht="15" customHeight="1" x14ac:dyDescent="0.3">
      <c r="A1600" s="10" t="s">
        <v>1636</v>
      </c>
      <c r="B1600" s="8" t="s">
        <v>7893</v>
      </c>
      <c r="C1600" s="8" t="s">
        <v>8572</v>
      </c>
      <c r="D1600" s="8" t="s">
        <v>5569</v>
      </c>
    </row>
    <row r="1601" spans="1:4" ht="15" customHeight="1" x14ac:dyDescent="0.3">
      <c r="A1601" s="10" t="s">
        <v>1637</v>
      </c>
      <c r="B1601" s="8" t="s">
        <v>7893</v>
      </c>
      <c r="C1601" s="8" t="s">
        <v>8135</v>
      </c>
      <c r="D1601" s="8" t="s">
        <v>6146</v>
      </c>
    </row>
    <row r="1602" spans="1:4" ht="15" customHeight="1" x14ac:dyDescent="0.3">
      <c r="A1602" s="10" t="s">
        <v>1638</v>
      </c>
      <c r="B1602" s="8" t="s">
        <v>7892</v>
      </c>
      <c r="C1602" s="8" t="s">
        <v>8573</v>
      </c>
      <c r="D1602" s="8" t="s">
        <v>6147</v>
      </c>
    </row>
    <row r="1603" spans="1:4" ht="15" customHeight="1" x14ac:dyDescent="0.3">
      <c r="A1603" s="10" t="s">
        <v>1639</v>
      </c>
      <c r="B1603" s="8" t="s">
        <v>7893</v>
      </c>
      <c r="C1603" s="8" t="s">
        <v>8333</v>
      </c>
      <c r="D1603" s="8" t="s">
        <v>6148</v>
      </c>
    </row>
    <row r="1604" spans="1:4" ht="15" customHeight="1" x14ac:dyDescent="0.3">
      <c r="A1604" s="10" t="s">
        <v>1640</v>
      </c>
      <c r="B1604" s="8" t="s">
        <v>7893</v>
      </c>
      <c r="C1604" s="8" t="s">
        <v>7988</v>
      </c>
      <c r="D1604" s="8" t="s">
        <v>6149</v>
      </c>
    </row>
    <row r="1605" spans="1:4" ht="15" customHeight="1" x14ac:dyDescent="0.3">
      <c r="A1605" s="10" t="s">
        <v>1641</v>
      </c>
      <c r="B1605" s="8" t="s">
        <v>7893</v>
      </c>
      <c r="C1605" s="8" t="s">
        <v>8574</v>
      </c>
      <c r="D1605" s="8" t="s">
        <v>5456</v>
      </c>
    </row>
    <row r="1606" spans="1:4" ht="15" customHeight="1" x14ac:dyDescent="0.3">
      <c r="A1606" s="10" t="s">
        <v>1642</v>
      </c>
      <c r="B1606" s="8" t="s">
        <v>8181</v>
      </c>
      <c r="C1606" s="8" t="s">
        <v>8456</v>
      </c>
      <c r="D1606" s="8" t="s">
        <v>6150</v>
      </c>
    </row>
    <row r="1607" spans="1:4" ht="15" customHeight="1" x14ac:dyDescent="0.3">
      <c r="A1607" s="10" t="s">
        <v>1643</v>
      </c>
      <c r="B1607" s="8" t="s">
        <v>7893</v>
      </c>
      <c r="C1607" s="8" t="s">
        <v>7961</v>
      </c>
      <c r="D1607" s="8" t="s">
        <v>6151</v>
      </c>
    </row>
    <row r="1608" spans="1:4" ht="15" customHeight="1" x14ac:dyDescent="0.3">
      <c r="A1608" s="10" t="s">
        <v>1644</v>
      </c>
      <c r="B1608" s="8" t="s">
        <v>7893</v>
      </c>
      <c r="C1608" s="8" t="s">
        <v>5277</v>
      </c>
      <c r="D1608" s="8" t="s">
        <v>5173</v>
      </c>
    </row>
    <row r="1609" spans="1:4" ht="15" customHeight="1" x14ac:dyDescent="0.3">
      <c r="A1609" s="10" t="s">
        <v>1645</v>
      </c>
      <c r="B1609" s="8" t="s">
        <v>7892</v>
      </c>
      <c r="C1609" s="8" t="s">
        <v>8575</v>
      </c>
      <c r="D1609" s="8" t="s">
        <v>6152</v>
      </c>
    </row>
    <row r="1610" spans="1:4" ht="15" customHeight="1" x14ac:dyDescent="0.3">
      <c r="A1610" s="10" t="s">
        <v>1646</v>
      </c>
      <c r="B1610" s="8" t="s">
        <v>7892</v>
      </c>
      <c r="C1610" s="8" t="s">
        <v>7940</v>
      </c>
      <c r="D1610" s="8" t="s">
        <v>6153</v>
      </c>
    </row>
    <row r="1611" spans="1:4" ht="15" customHeight="1" x14ac:dyDescent="0.3">
      <c r="A1611" s="10" t="s">
        <v>1647</v>
      </c>
      <c r="B1611" s="8" t="s">
        <v>7892</v>
      </c>
      <c r="C1611" s="8" t="s">
        <v>8024</v>
      </c>
      <c r="D1611" s="8" t="s">
        <v>6154</v>
      </c>
    </row>
    <row r="1612" spans="1:4" ht="15" customHeight="1" x14ac:dyDescent="0.3">
      <c r="A1612" s="10" t="s">
        <v>1648</v>
      </c>
      <c r="B1612" s="8" t="s">
        <v>7892</v>
      </c>
      <c r="C1612" s="8" t="s">
        <v>7945</v>
      </c>
      <c r="D1612" s="8" t="s">
        <v>6155</v>
      </c>
    </row>
    <row r="1613" spans="1:4" ht="15" customHeight="1" x14ac:dyDescent="0.3">
      <c r="A1613" s="10" t="s">
        <v>1649</v>
      </c>
      <c r="B1613" s="8" t="s">
        <v>7892</v>
      </c>
      <c r="C1613" s="8" t="s">
        <v>7983</v>
      </c>
      <c r="D1613" s="8" t="s">
        <v>6156</v>
      </c>
    </row>
    <row r="1614" spans="1:4" ht="15" customHeight="1" x14ac:dyDescent="0.3">
      <c r="A1614" s="10" t="s">
        <v>1650</v>
      </c>
      <c r="B1614" s="8" t="s">
        <v>7893</v>
      </c>
      <c r="C1614" s="8" t="s">
        <v>8576</v>
      </c>
      <c r="D1614" s="8" t="s">
        <v>6157</v>
      </c>
    </row>
    <row r="1615" spans="1:4" ht="15" customHeight="1" x14ac:dyDescent="0.3">
      <c r="A1615" s="10" t="s">
        <v>1651</v>
      </c>
      <c r="B1615" s="8" t="s">
        <v>7892</v>
      </c>
      <c r="C1615" s="8" t="s">
        <v>5953</v>
      </c>
      <c r="D1615" s="8" t="s">
        <v>6158</v>
      </c>
    </row>
    <row r="1616" spans="1:4" ht="15" customHeight="1" x14ac:dyDescent="0.3">
      <c r="A1616" s="10" t="s">
        <v>1652</v>
      </c>
      <c r="B1616" s="8" t="s">
        <v>7893</v>
      </c>
      <c r="C1616" s="8" t="s">
        <v>8047</v>
      </c>
      <c r="D1616" s="8" t="s">
        <v>6159</v>
      </c>
    </row>
    <row r="1617" spans="1:4" ht="15" customHeight="1" x14ac:dyDescent="0.3">
      <c r="A1617" s="10" t="s">
        <v>1653</v>
      </c>
      <c r="B1617" s="8" t="s">
        <v>7892</v>
      </c>
      <c r="C1617" s="8" t="s">
        <v>7907</v>
      </c>
      <c r="D1617" s="8" t="s">
        <v>6160</v>
      </c>
    </row>
    <row r="1618" spans="1:4" ht="15" customHeight="1" x14ac:dyDescent="0.3">
      <c r="A1618" s="10" t="s">
        <v>1654</v>
      </c>
      <c r="B1618" s="8" t="s">
        <v>7893</v>
      </c>
      <c r="C1618" s="8" t="s">
        <v>8577</v>
      </c>
      <c r="D1618" s="8" t="s">
        <v>6161</v>
      </c>
    </row>
    <row r="1619" spans="1:4" ht="15" customHeight="1" x14ac:dyDescent="0.3">
      <c r="A1619" s="10" t="s">
        <v>1655</v>
      </c>
      <c r="B1619" s="8" t="s">
        <v>7892</v>
      </c>
      <c r="C1619" s="8" t="s">
        <v>7918</v>
      </c>
      <c r="D1619" s="8" t="s">
        <v>6162</v>
      </c>
    </row>
    <row r="1620" spans="1:4" ht="15" customHeight="1" x14ac:dyDescent="0.3">
      <c r="A1620" s="10" t="s">
        <v>1656</v>
      </c>
      <c r="B1620" s="8" t="s">
        <v>7893</v>
      </c>
      <c r="C1620" s="8" t="s">
        <v>8578</v>
      </c>
      <c r="D1620" s="8" t="s">
        <v>4758</v>
      </c>
    </row>
    <row r="1621" spans="1:4" ht="15" customHeight="1" x14ac:dyDescent="0.3">
      <c r="A1621" s="10" t="s">
        <v>1657</v>
      </c>
      <c r="B1621" s="8" t="s">
        <v>7892</v>
      </c>
      <c r="C1621" s="8" t="s">
        <v>8345</v>
      </c>
      <c r="D1621" s="8" t="s">
        <v>6163</v>
      </c>
    </row>
    <row r="1622" spans="1:4" ht="15" customHeight="1" x14ac:dyDescent="0.3">
      <c r="A1622" s="10" t="s">
        <v>1658</v>
      </c>
      <c r="B1622" s="8" t="s">
        <v>7892</v>
      </c>
      <c r="C1622" s="8" t="s">
        <v>8193</v>
      </c>
      <c r="D1622" s="8" t="s">
        <v>6164</v>
      </c>
    </row>
    <row r="1623" spans="1:4" ht="15" customHeight="1" x14ac:dyDescent="0.3">
      <c r="A1623" s="10" t="s">
        <v>1659</v>
      </c>
      <c r="B1623" s="8" t="s">
        <v>7893</v>
      </c>
      <c r="C1623" s="8" t="s">
        <v>8023</v>
      </c>
      <c r="D1623" s="8" t="s">
        <v>6165</v>
      </c>
    </row>
    <row r="1624" spans="1:4" ht="15" customHeight="1" x14ac:dyDescent="0.3">
      <c r="A1624" s="10" t="s">
        <v>1660</v>
      </c>
      <c r="B1624" s="8" t="s">
        <v>7893</v>
      </c>
      <c r="C1624" s="8" t="s">
        <v>8233</v>
      </c>
      <c r="D1624" s="8" t="s">
        <v>6166</v>
      </c>
    </row>
    <row r="1625" spans="1:4" ht="15" customHeight="1" x14ac:dyDescent="0.3">
      <c r="A1625" s="10" t="s">
        <v>1661</v>
      </c>
      <c r="B1625" s="8" t="s">
        <v>7892</v>
      </c>
      <c r="C1625" s="8" t="s">
        <v>7970</v>
      </c>
      <c r="D1625" s="8" t="s">
        <v>6167</v>
      </c>
    </row>
    <row r="1626" spans="1:4" ht="15" customHeight="1" x14ac:dyDescent="0.3">
      <c r="A1626" s="10" t="s">
        <v>1662</v>
      </c>
      <c r="B1626" s="8" t="s">
        <v>7892</v>
      </c>
      <c r="C1626" s="8" t="s">
        <v>7957</v>
      </c>
      <c r="D1626" s="8" t="s">
        <v>6168</v>
      </c>
    </row>
    <row r="1627" spans="1:4" ht="15" customHeight="1" x14ac:dyDescent="0.3">
      <c r="A1627" s="10" t="s">
        <v>1663</v>
      </c>
      <c r="B1627" s="8" t="s">
        <v>8181</v>
      </c>
      <c r="C1627" s="8" t="s">
        <v>8579</v>
      </c>
      <c r="D1627" s="8" t="s">
        <v>5662</v>
      </c>
    </row>
    <row r="1628" spans="1:4" ht="15" customHeight="1" x14ac:dyDescent="0.3">
      <c r="A1628" s="10" t="s">
        <v>1664</v>
      </c>
      <c r="B1628" s="8" t="s">
        <v>7892</v>
      </c>
      <c r="C1628" s="8" t="s">
        <v>8580</v>
      </c>
      <c r="D1628" s="8" t="s">
        <v>6169</v>
      </c>
    </row>
    <row r="1629" spans="1:4" ht="15" customHeight="1" x14ac:dyDescent="0.3">
      <c r="A1629" s="10" t="s">
        <v>1665</v>
      </c>
      <c r="B1629" s="8" t="s">
        <v>7893</v>
      </c>
      <c r="C1629" s="8" t="s">
        <v>7954</v>
      </c>
      <c r="D1629" s="8" t="s">
        <v>6170</v>
      </c>
    </row>
    <row r="1630" spans="1:4" ht="15" customHeight="1" x14ac:dyDescent="0.3">
      <c r="A1630" s="10" t="s">
        <v>1666</v>
      </c>
      <c r="B1630" s="8" t="s">
        <v>7893</v>
      </c>
      <c r="C1630" s="8" t="s">
        <v>8581</v>
      </c>
      <c r="D1630" s="8" t="s">
        <v>6171</v>
      </c>
    </row>
    <row r="1631" spans="1:4" ht="15" customHeight="1" x14ac:dyDescent="0.3">
      <c r="A1631" s="10" t="s">
        <v>1667</v>
      </c>
      <c r="B1631" s="8" t="s">
        <v>7892</v>
      </c>
      <c r="C1631" s="8" t="s">
        <v>8582</v>
      </c>
      <c r="D1631" s="8" t="s">
        <v>6172</v>
      </c>
    </row>
    <row r="1632" spans="1:4" ht="15" customHeight="1" x14ac:dyDescent="0.3">
      <c r="A1632" s="10" t="s">
        <v>1668</v>
      </c>
      <c r="B1632" s="8" t="s">
        <v>7893</v>
      </c>
      <c r="C1632" s="8" t="s">
        <v>8047</v>
      </c>
      <c r="D1632" s="8" t="s">
        <v>5657</v>
      </c>
    </row>
    <row r="1633" spans="1:4" ht="15" customHeight="1" x14ac:dyDescent="0.3">
      <c r="A1633" s="10" t="s">
        <v>1669</v>
      </c>
      <c r="B1633" s="8" t="s">
        <v>7893</v>
      </c>
      <c r="C1633" s="8" t="s">
        <v>8119</v>
      </c>
      <c r="D1633" s="8" t="s">
        <v>6094</v>
      </c>
    </row>
    <row r="1634" spans="1:4" ht="15" customHeight="1" x14ac:dyDescent="0.3">
      <c r="A1634" s="10" t="s">
        <v>1670</v>
      </c>
      <c r="B1634" s="8" t="s">
        <v>7892</v>
      </c>
      <c r="C1634" s="8" t="s">
        <v>7908</v>
      </c>
      <c r="D1634" s="8" t="s">
        <v>6173</v>
      </c>
    </row>
    <row r="1635" spans="1:4" ht="15" customHeight="1" x14ac:dyDescent="0.3">
      <c r="A1635" s="10" t="s">
        <v>1671</v>
      </c>
      <c r="B1635" s="8" t="s">
        <v>7893</v>
      </c>
      <c r="C1635" s="8" t="s">
        <v>6356</v>
      </c>
      <c r="D1635" s="8" t="s">
        <v>6174</v>
      </c>
    </row>
    <row r="1636" spans="1:4" ht="15" customHeight="1" x14ac:dyDescent="0.3">
      <c r="A1636" s="10" t="s">
        <v>1672</v>
      </c>
      <c r="B1636" s="8" t="s">
        <v>7892</v>
      </c>
      <c r="C1636" s="8" t="s">
        <v>8274</v>
      </c>
      <c r="D1636" s="8" t="s">
        <v>6175</v>
      </c>
    </row>
    <row r="1637" spans="1:4" ht="15" customHeight="1" x14ac:dyDescent="0.3">
      <c r="A1637" s="10" t="s">
        <v>1673</v>
      </c>
      <c r="B1637" s="8" t="s">
        <v>7892</v>
      </c>
      <c r="C1637" s="8" t="s">
        <v>8183</v>
      </c>
      <c r="D1637" s="8" t="s">
        <v>6176</v>
      </c>
    </row>
    <row r="1638" spans="1:4" ht="15" customHeight="1" x14ac:dyDescent="0.3">
      <c r="A1638" s="10" t="s">
        <v>1674</v>
      </c>
      <c r="B1638" s="8" t="s">
        <v>7892</v>
      </c>
      <c r="C1638" s="8" t="s">
        <v>7743</v>
      </c>
      <c r="D1638" s="8" t="s">
        <v>6177</v>
      </c>
    </row>
    <row r="1639" spans="1:4" ht="15" customHeight="1" x14ac:dyDescent="0.3">
      <c r="A1639" s="10" t="s">
        <v>1675</v>
      </c>
      <c r="B1639" s="8" t="s">
        <v>7892</v>
      </c>
      <c r="C1639" s="8" t="s">
        <v>8583</v>
      </c>
      <c r="D1639" s="8" t="s">
        <v>5936</v>
      </c>
    </row>
    <row r="1640" spans="1:4" ht="15" customHeight="1" x14ac:dyDescent="0.3">
      <c r="A1640" s="10" t="s">
        <v>1676</v>
      </c>
      <c r="B1640" s="8" t="s">
        <v>7893</v>
      </c>
      <c r="C1640" s="8" t="s">
        <v>8584</v>
      </c>
      <c r="D1640" s="8" t="s">
        <v>4945</v>
      </c>
    </row>
    <row r="1641" spans="1:4" ht="15" customHeight="1" x14ac:dyDescent="0.3">
      <c r="A1641" s="10" t="s">
        <v>1677</v>
      </c>
      <c r="B1641" s="8" t="s">
        <v>7892</v>
      </c>
      <c r="C1641" s="8" t="s">
        <v>8338</v>
      </c>
      <c r="D1641" s="8" t="s">
        <v>6178</v>
      </c>
    </row>
    <row r="1642" spans="1:4" ht="15" customHeight="1" x14ac:dyDescent="0.3">
      <c r="A1642" s="10" t="s">
        <v>1678</v>
      </c>
      <c r="B1642" s="8" t="s">
        <v>7892</v>
      </c>
      <c r="C1642" s="8" t="s">
        <v>8288</v>
      </c>
      <c r="D1642" s="8" t="s">
        <v>6179</v>
      </c>
    </row>
    <row r="1643" spans="1:4" ht="15" customHeight="1" x14ac:dyDescent="0.3">
      <c r="A1643" s="10" t="s">
        <v>1679</v>
      </c>
      <c r="B1643" s="8" t="s">
        <v>7892</v>
      </c>
      <c r="C1643" s="8" t="s">
        <v>8169</v>
      </c>
      <c r="D1643" s="8" t="s">
        <v>5146</v>
      </c>
    </row>
    <row r="1644" spans="1:4" ht="15" customHeight="1" x14ac:dyDescent="0.3">
      <c r="A1644" s="10" t="s">
        <v>1680</v>
      </c>
      <c r="B1644" s="8" t="s">
        <v>7892</v>
      </c>
      <c r="C1644" s="8" t="s">
        <v>8196</v>
      </c>
      <c r="D1644" s="8" t="s">
        <v>6180</v>
      </c>
    </row>
    <row r="1645" spans="1:4" ht="15" customHeight="1" x14ac:dyDescent="0.3">
      <c r="A1645" s="10" t="s">
        <v>1681</v>
      </c>
      <c r="B1645" s="8" t="s">
        <v>7893</v>
      </c>
      <c r="C1645" s="8" t="s">
        <v>8015</v>
      </c>
      <c r="D1645" s="8" t="s">
        <v>5232</v>
      </c>
    </row>
    <row r="1646" spans="1:4" ht="15" customHeight="1" x14ac:dyDescent="0.3">
      <c r="A1646" s="10" t="s">
        <v>1682</v>
      </c>
      <c r="B1646" s="8" t="s">
        <v>7893</v>
      </c>
      <c r="C1646" s="8" t="s">
        <v>8585</v>
      </c>
      <c r="D1646" s="8" t="s">
        <v>5447</v>
      </c>
    </row>
    <row r="1647" spans="1:4" ht="15" customHeight="1" x14ac:dyDescent="0.3">
      <c r="A1647" s="10" t="s">
        <v>1683</v>
      </c>
      <c r="B1647" s="8" t="s">
        <v>8181</v>
      </c>
      <c r="C1647" s="8" t="s">
        <v>8172</v>
      </c>
      <c r="D1647" s="8" t="s">
        <v>6181</v>
      </c>
    </row>
    <row r="1648" spans="1:4" ht="15" customHeight="1" x14ac:dyDescent="0.3">
      <c r="A1648" s="10" t="s">
        <v>1684</v>
      </c>
      <c r="B1648" s="8" t="s">
        <v>7893</v>
      </c>
      <c r="C1648" s="8" t="s">
        <v>8018</v>
      </c>
      <c r="D1648" s="8" t="s">
        <v>6182</v>
      </c>
    </row>
    <row r="1649" spans="1:4" ht="15" customHeight="1" x14ac:dyDescent="0.3">
      <c r="A1649" s="10" t="s">
        <v>1685</v>
      </c>
      <c r="B1649" s="8" t="s">
        <v>7893</v>
      </c>
      <c r="C1649" s="8" t="s">
        <v>8059</v>
      </c>
      <c r="D1649" s="8" t="s">
        <v>6183</v>
      </c>
    </row>
    <row r="1650" spans="1:4" ht="15" customHeight="1" x14ac:dyDescent="0.3">
      <c r="A1650" s="10" t="s">
        <v>1686</v>
      </c>
      <c r="B1650" s="8" t="s">
        <v>7892</v>
      </c>
      <c r="C1650" s="8" t="s">
        <v>7907</v>
      </c>
      <c r="D1650" s="8" t="s">
        <v>4945</v>
      </c>
    </row>
    <row r="1651" spans="1:4" ht="15" customHeight="1" x14ac:dyDescent="0.3">
      <c r="A1651" s="10" t="s">
        <v>1687</v>
      </c>
      <c r="B1651" s="8" t="s">
        <v>8181</v>
      </c>
      <c r="C1651" s="8" t="s">
        <v>7963</v>
      </c>
      <c r="D1651" s="8" t="s">
        <v>6184</v>
      </c>
    </row>
    <row r="1652" spans="1:4" ht="15" customHeight="1" x14ac:dyDescent="0.3">
      <c r="A1652" s="10" t="s">
        <v>1688</v>
      </c>
      <c r="B1652" s="8" t="s">
        <v>7893</v>
      </c>
      <c r="C1652" s="8" t="s">
        <v>8586</v>
      </c>
      <c r="D1652" s="8" t="s">
        <v>6185</v>
      </c>
    </row>
    <row r="1653" spans="1:4" ht="15" customHeight="1" x14ac:dyDescent="0.3">
      <c r="A1653" s="10" t="s">
        <v>1689</v>
      </c>
      <c r="B1653" s="8" t="s">
        <v>7892</v>
      </c>
      <c r="C1653" s="8" t="s">
        <v>8587</v>
      </c>
      <c r="D1653" s="8" t="s">
        <v>6186</v>
      </c>
    </row>
    <row r="1654" spans="1:4" ht="15" customHeight="1" x14ac:dyDescent="0.3">
      <c r="A1654" s="10" t="s">
        <v>1690</v>
      </c>
      <c r="B1654" s="8" t="s">
        <v>7892</v>
      </c>
      <c r="C1654" s="8" t="s">
        <v>8185</v>
      </c>
      <c r="D1654" s="8" t="s">
        <v>6187</v>
      </c>
    </row>
    <row r="1655" spans="1:4" ht="15" customHeight="1" x14ac:dyDescent="0.3">
      <c r="A1655" s="10" t="s">
        <v>1691</v>
      </c>
      <c r="B1655" s="8" t="s">
        <v>7893</v>
      </c>
      <c r="C1655" s="8" t="s">
        <v>7961</v>
      </c>
      <c r="D1655" s="8" t="s">
        <v>6188</v>
      </c>
    </row>
    <row r="1656" spans="1:4" ht="15" customHeight="1" x14ac:dyDescent="0.3">
      <c r="A1656" s="10" t="s">
        <v>1692</v>
      </c>
      <c r="B1656" s="8" t="s">
        <v>7893</v>
      </c>
      <c r="C1656" s="8" t="s">
        <v>8588</v>
      </c>
      <c r="D1656" s="8" t="s">
        <v>6189</v>
      </c>
    </row>
    <row r="1657" spans="1:4" ht="15" customHeight="1" x14ac:dyDescent="0.3">
      <c r="A1657" s="10" t="s">
        <v>1693</v>
      </c>
      <c r="B1657" s="8" t="s">
        <v>7893</v>
      </c>
      <c r="C1657" s="8" t="s">
        <v>7999</v>
      </c>
      <c r="D1657" s="8" t="s">
        <v>6190</v>
      </c>
    </row>
    <row r="1658" spans="1:4" ht="15" customHeight="1" x14ac:dyDescent="0.3">
      <c r="A1658" s="10" t="s">
        <v>1694</v>
      </c>
      <c r="B1658" s="8" t="s">
        <v>7892</v>
      </c>
      <c r="C1658" s="8" t="s">
        <v>8304</v>
      </c>
      <c r="D1658" s="8" t="s">
        <v>5378</v>
      </c>
    </row>
    <row r="1659" spans="1:4" ht="15" customHeight="1" x14ac:dyDescent="0.3">
      <c r="A1659" s="10" t="s">
        <v>1695</v>
      </c>
      <c r="B1659" s="8" t="s">
        <v>8181</v>
      </c>
      <c r="C1659" s="8" t="s">
        <v>8589</v>
      </c>
      <c r="D1659" s="8" t="s">
        <v>6191</v>
      </c>
    </row>
    <row r="1660" spans="1:4" ht="15" customHeight="1" x14ac:dyDescent="0.3">
      <c r="A1660" s="10" t="s">
        <v>1696</v>
      </c>
      <c r="B1660" s="8" t="s">
        <v>7892</v>
      </c>
      <c r="C1660" s="8" t="s">
        <v>5139</v>
      </c>
      <c r="D1660" s="8" t="s">
        <v>5562</v>
      </c>
    </row>
    <row r="1661" spans="1:4" ht="15" customHeight="1" x14ac:dyDescent="0.3">
      <c r="A1661" s="10" t="s">
        <v>1697</v>
      </c>
      <c r="B1661" s="8" t="s">
        <v>7893</v>
      </c>
      <c r="C1661" s="8" t="s">
        <v>7961</v>
      </c>
      <c r="D1661" s="8" t="s">
        <v>6192</v>
      </c>
    </row>
    <row r="1662" spans="1:4" ht="15" customHeight="1" x14ac:dyDescent="0.3">
      <c r="A1662" s="10" t="s">
        <v>1698</v>
      </c>
      <c r="B1662" s="8" t="s">
        <v>8181</v>
      </c>
      <c r="C1662" s="8" t="s">
        <v>5139</v>
      </c>
      <c r="D1662" s="8" t="s">
        <v>6193</v>
      </c>
    </row>
    <row r="1663" spans="1:4" ht="15" customHeight="1" x14ac:dyDescent="0.3">
      <c r="A1663" s="10" t="s">
        <v>1699</v>
      </c>
      <c r="B1663" s="8" t="s">
        <v>7893</v>
      </c>
      <c r="C1663" s="8" t="s">
        <v>6236</v>
      </c>
      <c r="D1663" s="8" t="s">
        <v>6194</v>
      </c>
    </row>
    <row r="1664" spans="1:4" ht="15" customHeight="1" x14ac:dyDescent="0.3">
      <c r="A1664" s="10" t="s">
        <v>1700</v>
      </c>
      <c r="B1664" s="8" t="s">
        <v>7892</v>
      </c>
      <c r="C1664" s="8" t="s">
        <v>8509</v>
      </c>
      <c r="D1664" s="8" t="s">
        <v>6195</v>
      </c>
    </row>
    <row r="1665" spans="1:4" ht="15" customHeight="1" x14ac:dyDescent="0.3">
      <c r="A1665" s="10" t="s">
        <v>1701</v>
      </c>
      <c r="B1665" s="8" t="s">
        <v>7893</v>
      </c>
      <c r="C1665" s="8" t="s">
        <v>8590</v>
      </c>
      <c r="D1665" s="8" t="s">
        <v>6196</v>
      </c>
    </row>
    <row r="1666" spans="1:4" ht="15" customHeight="1" x14ac:dyDescent="0.3">
      <c r="A1666" s="10" t="s">
        <v>1702</v>
      </c>
      <c r="B1666" s="8" t="s">
        <v>7893</v>
      </c>
      <c r="C1666" s="8" t="s">
        <v>7927</v>
      </c>
      <c r="D1666" s="8" t="s">
        <v>6197</v>
      </c>
    </row>
    <row r="1667" spans="1:4" ht="15" customHeight="1" x14ac:dyDescent="0.3">
      <c r="A1667" s="10" t="s">
        <v>1703</v>
      </c>
      <c r="B1667" s="8" t="s">
        <v>7893</v>
      </c>
      <c r="C1667" s="8" t="s">
        <v>7975</v>
      </c>
      <c r="D1667" s="8" t="s">
        <v>4774</v>
      </c>
    </row>
    <row r="1668" spans="1:4" ht="15" customHeight="1" x14ac:dyDescent="0.3">
      <c r="A1668" s="10" t="s">
        <v>1704</v>
      </c>
      <c r="B1668" s="8" t="s">
        <v>7893</v>
      </c>
      <c r="C1668" s="8" t="s">
        <v>7927</v>
      </c>
      <c r="D1668" s="8" t="s">
        <v>6198</v>
      </c>
    </row>
    <row r="1669" spans="1:4" ht="15" customHeight="1" x14ac:dyDescent="0.3">
      <c r="A1669" s="10" t="s">
        <v>1705</v>
      </c>
      <c r="B1669" s="8" t="s">
        <v>7893</v>
      </c>
      <c r="C1669" s="8" t="s">
        <v>7914</v>
      </c>
      <c r="D1669" s="8" t="s">
        <v>6199</v>
      </c>
    </row>
    <row r="1670" spans="1:4" ht="15" customHeight="1" x14ac:dyDescent="0.3">
      <c r="A1670" s="10" t="s">
        <v>1706</v>
      </c>
      <c r="B1670" s="8" t="s">
        <v>7893</v>
      </c>
      <c r="C1670" s="8" t="s">
        <v>7894</v>
      </c>
      <c r="D1670" s="8" t="s">
        <v>5108</v>
      </c>
    </row>
    <row r="1671" spans="1:4" ht="15" customHeight="1" x14ac:dyDescent="0.3">
      <c r="A1671" s="10" t="s">
        <v>1707</v>
      </c>
      <c r="B1671" s="8" t="s">
        <v>7893</v>
      </c>
      <c r="C1671" s="8" t="s">
        <v>8591</v>
      </c>
      <c r="D1671" s="8" t="s">
        <v>6200</v>
      </c>
    </row>
    <row r="1672" spans="1:4" ht="15" customHeight="1" x14ac:dyDescent="0.3">
      <c r="A1672" s="10" t="s">
        <v>1708</v>
      </c>
      <c r="B1672" s="8" t="s">
        <v>7892</v>
      </c>
      <c r="C1672" s="8" t="s">
        <v>7918</v>
      </c>
      <c r="D1672" s="8" t="s">
        <v>5807</v>
      </c>
    </row>
    <row r="1673" spans="1:4" ht="15" customHeight="1" x14ac:dyDescent="0.3">
      <c r="A1673" s="10" t="s">
        <v>1709</v>
      </c>
      <c r="B1673" s="8" t="s">
        <v>7893</v>
      </c>
      <c r="C1673" s="8" t="s">
        <v>8551</v>
      </c>
      <c r="D1673" s="8" t="s">
        <v>6201</v>
      </c>
    </row>
    <row r="1674" spans="1:4" ht="15" customHeight="1" x14ac:dyDescent="0.3">
      <c r="A1674" s="10" t="s">
        <v>1710</v>
      </c>
      <c r="B1674" s="8" t="s">
        <v>7892</v>
      </c>
      <c r="C1674" s="8" t="s">
        <v>8220</v>
      </c>
      <c r="D1674" s="8" t="s">
        <v>6202</v>
      </c>
    </row>
    <row r="1675" spans="1:4" ht="15" customHeight="1" x14ac:dyDescent="0.3">
      <c r="A1675" s="10" t="s">
        <v>1711</v>
      </c>
      <c r="B1675" s="8" t="s">
        <v>7892</v>
      </c>
      <c r="C1675" s="8" t="s">
        <v>4965</v>
      </c>
      <c r="D1675" s="8" t="s">
        <v>6203</v>
      </c>
    </row>
    <row r="1676" spans="1:4" ht="15" customHeight="1" x14ac:dyDescent="0.3">
      <c r="A1676" s="10" t="s">
        <v>1712</v>
      </c>
      <c r="B1676" s="8" t="s">
        <v>7893</v>
      </c>
      <c r="C1676" s="8" t="s">
        <v>8592</v>
      </c>
      <c r="D1676" s="8" t="s">
        <v>6204</v>
      </c>
    </row>
    <row r="1677" spans="1:4" ht="15" customHeight="1" x14ac:dyDescent="0.3">
      <c r="A1677" s="10" t="s">
        <v>1713</v>
      </c>
      <c r="B1677" s="8" t="s">
        <v>7892</v>
      </c>
      <c r="C1677" s="8" t="s">
        <v>8593</v>
      </c>
      <c r="D1677" s="8" t="s">
        <v>6205</v>
      </c>
    </row>
    <row r="1678" spans="1:4" ht="15" customHeight="1" x14ac:dyDescent="0.3">
      <c r="A1678" s="10" t="s">
        <v>1714</v>
      </c>
      <c r="B1678" s="8" t="s">
        <v>7892</v>
      </c>
      <c r="C1678" s="8" t="s">
        <v>8376</v>
      </c>
      <c r="D1678" s="8" t="s">
        <v>6206</v>
      </c>
    </row>
    <row r="1679" spans="1:4" ht="15" customHeight="1" x14ac:dyDescent="0.3">
      <c r="A1679" s="10" t="s">
        <v>1715</v>
      </c>
      <c r="B1679" s="8" t="s">
        <v>7893</v>
      </c>
      <c r="C1679" s="8" t="s">
        <v>8505</v>
      </c>
      <c r="D1679" s="8" t="s">
        <v>6207</v>
      </c>
    </row>
    <row r="1680" spans="1:4" ht="15" customHeight="1" x14ac:dyDescent="0.3">
      <c r="A1680" s="10" t="s">
        <v>1716</v>
      </c>
      <c r="B1680" s="8" t="s">
        <v>7892</v>
      </c>
      <c r="C1680" s="8" t="s">
        <v>8100</v>
      </c>
      <c r="D1680" s="8" t="s">
        <v>5780</v>
      </c>
    </row>
    <row r="1681" spans="1:4" ht="15" customHeight="1" x14ac:dyDescent="0.3">
      <c r="A1681" s="10" t="s">
        <v>1717</v>
      </c>
      <c r="B1681" s="8" t="s">
        <v>7892</v>
      </c>
      <c r="C1681" s="8" t="s">
        <v>8594</v>
      </c>
      <c r="D1681" s="8" t="s">
        <v>6208</v>
      </c>
    </row>
    <row r="1682" spans="1:4" ht="15" customHeight="1" x14ac:dyDescent="0.3">
      <c r="A1682" s="10" t="s">
        <v>1718</v>
      </c>
      <c r="B1682" s="8" t="s">
        <v>7893</v>
      </c>
      <c r="C1682" s="8" t="s">
        <v>8595</v>
      </c>
      <c r="D1682" s="8" t="s">
        <v>5246</v>
      </c>
    </row>
    <row r="1683" spans="1:4" ht="15" customHeight="1" x14ac:dyDescent="0.3">
      <c r="A1683" s="10" t="s">
        <v>1719</v>
      </c>
      <c r="B1683" s="8" t="s">
        <v>7893</v>
      </c>
      <c r="C1683" s="8" t="s">
        <v>6400</v>
      </c>
      <c r="D1683" s="8" t="s">
        <v>6209</v>
      </c>
    </row>
    <row r="1684" spans="1:4" ht="15" customHeight="1" x14ac:dyDescent="0.3">
      <c r="A1684" s="10" t="s">
        <v>1720</v>
      </c>
      <c r="B1684" s="8" t="s">
        <v>7892</v>
      </c>
      <c r="C1684" s="8" t="s">
        <v>8596</v>
      </c>
      <c r="D1684" s="8" t="s">
        <v>5045</v>
      </c>
    </row>
    <row r="1685" spans="1:4" ht="15" customHeight="1" x14ac:dyDescent="0.3">
      <c r="A1685" s="10" t="s">
        <v>1721</v>
      </c>
      <c r="B1685" s="8" t="s">
        <v>7893</v>
      </c>
      <c r="C1685" s="8" t="s">
        <v>8597</v>
      </c>
      <c r="D1685" s="8" t="s">
        <v>5934</v>
      </c>
    </row>
    <row r="1686" spans="1:4" ht="15" customHeight="1" x14ac:dyDescent="0.3">
      <c r="A1686" s="10" t="s">
        <v>1722</v>
      </c>
      <c r="B1686" s="8" t="s">
        <v>7893</v>
      </c>
      <c r="C1686" s="8" t="s">
        <v>5548</v>
      </c>
      <c r="D1686" s="8" t="s">
        <v>6210</v>
      </c>
    </row>
    <row r="1687" spans="1:4" ht="15" customHeight="1" x14ac:dyDescent="0.3">
      <c r="A1687" s="10" t="s">
        <v>1723</v>
      </c>
      <c r="B1687" s="8" t="s">
        <v>7893</v>
      </c>
      <c r="C1687" s="8" t="s">
        <v>8598</v>
      </c>
      <c r="D1687" s="8" t="s">
        <v>5161</v>
      </c>
    </row>
    <row r="1688" spans="1:4" ht="15" customHeight="1" x14ac:dyDescent="0.3">
      <c r="A1688" s="10" t="s">
        <v>1724</v>
      </c>
      <c r="B1688" s="8" t="s">
        <v>7892</v>
      </c>
      <c r="C1688" s="8" t="s">
        <v>8474</v>
      </c>
      <c r="D1688" s="8" t="s">
        <v>6211</v>
      </c>
    </row>
    <row r="1689" spans="1:4" ht="15" customHeight="1" x14ac:dyDescent="0.3">
      <c r="A1689" s="10" t="s">
        <v>1725</v>
      </c>
      <c r="B1689" s="8" t="s">
        <v>8181</v>
      </c>
      <c r="C1689" s="8" t="s">
        <v>8599</v>
      </c>
      <c r="D1689" s="8" t="s">
        <v>6212</v>
      </c>
    </row>
    <row r="1690" spans="1:4" ht="15" customHeight="1" x14ac:dyDescent="0.3">
      <c r="A1690" s="10" t="s">
        <v>1726</v>
      </c>
      <c r="B1690" s="8" t="s">
        <v>7893</v>
      </c>
      <c r="C1690" s="8" t="s">
        <v>7968</v>
      </c>
      <c r="D1690" s="8" t="s">
        <v>6213</v>
      </c>
    </row>
    <row r="1691" spans="1:4" ht="15" customHeight="1" x14ac:dyDescent="0.3">
      <c r="A1691" s="10" t="s">
        <v>1727</v>
      </c>
      <c r="B1691" s="8" t="s">
        <v>7892</v>
      </c>
      <c r="C1691" s="8" t="s">
        <v>8600</v>
      </c>
      <c r="D1691" s="8" t="s">
        <v>6214</v>
      </c>
    </row>
    <row r="1692" spans="1:4" ht="15" customHeight="1" x14ac:dyDescent="0.3">
      <c r="A1692" s="10" t="s">
        <v>1728</v>
      </c>
      <c r="B1692" s="8" t="s">
        <v>7892</v>
      </c>
      <c r="C1692" s="8" t="s">
        <v>7962</v>
      </c>
      <c r="D1692" s="8" t="s">
        <v>6215</v>
      </c>
    </row>
    <row r="1693" spans="1:4" ht="15" customHeight="1" x14ac:dyDescent="0.3">
      <c r="A1693" s="10" t="s">
        <v>1729</v>
      </c>
      <c r="B1693" s="8" t="s">
        <v>7893</v>
      </c>
      <c r="C1693" s="8" t="s">
        <v>6236</v>
      </c>
      <c r="D1693" s="8" t="s">
        <v>6216</v>
      </c>
    </row>
    <row r="1694" spans="1:4" ht="15" customHeight="1" x14ac:dyDescent="0.3">
      <c r="A1694" s="10" t="s">
        <v>1730</v>
      </c>
      <c r="B1694" s="8" t="s">
        <v>7893</v>
      </c>
      <c r="C1694" s="8" t="s">
        <v>6089</v>
      </c>
      <c r="D1694" s="8" t="s">
        <v>5171</v>
      </c>
    </row>
    <row r="1695" spans="1:4" ht="15" customHeight="1" x14ac:dyDescent="0.3">
      <c r="A1695" s="10" t="s">
        <v>1731</v>
      </c>
      <c r="B1695" s="8" t="s">
        <v>7892</v>
      </c>
      <c r="C1695" s="8" t="s">
        <v>8147</v>
      </c>
      <c r="D1695" s="8" t="s">
        <v>6217</v>
      </c>
    </row>
    <row r="1696" spans="1:4" ht="15" customHeight="1" x14ac:dyDescent="0.3">
      <c r="A1696" s="10" t="s">
        <v>1732</v>
      </c>
      <c r="B1696" s="8" t="s">
        <v>7892</v>
      </c>
      <c r="C1696" s="8" t="s">
        <v>8601</v>
      </c>
      <c r="D1696" s="8" t="s">
        <v>6218</v>
      </c>
    </row>
    <row r="1697" spans="1:4" ht="15" customHeight="1" x14ac:dyDescent="0.3">
      <c r="A1697" s="10" t="s">
        <v>1733</v>
      </c>
      <c r="B1697" s="8" t="s">
        <v>7892</v>
      </c>
      <c r="C1697" s="8" t="s">
        <v>8246</v>
      </c>
      <c r="D1697" s="8" t="s">
        <v>6219</v>
      </c>
    </row>
    <row r="1698" spans="1:4" ht="15" customHeight="1" x14ac:dyDescent="0.3">
      <c r="A1698" s="10" t="s">
        <v>1734</v>
      </c>
      <c r="B1698" s="8" t="s">
        <v>7892</v>
      </c>
      <c r="C1698" s="8" t="s">
        <v>8475</v>
      </c>
      <c r="D1698" s="8" t="s">
        <v>5962</v>
      </c>
    </row>
    <row r="1699" spans="1:4" ht="15" customHeight="1" x14ac:dyDescent="0.3">
      <c r="A1699" s="10" t="s">
        <v>1735</v>
      </c>
      <c r="B1699" s="8" t="s">
        <v>7892</v>
      </c>
      <c r="C1699" s="8" t="s">
        <v>7977</v>
      </c>
      <c r="D1699" s="8" t="s">
        <v>6220</v>
      </c>
    </row>
    <row r="1700" spans="1:4" ht="15" customHeight="1" x14ac:dyDescent="0.3">
      <c r="A1700" s="10" t="s">
        <v>1736</v>
      </c>
      <c r="B1700" s="8" t="s">
        <v>7893</v>
      </c>
      <c r="C1700" s="8" t="s">
        <v>6260</v>
      </c>
      <c r="D1700" s="8" t="s">
        <v>6221</v>
      </c>
    </row>
    <row r="1701" spans="1:4" ht="15" customHeight="1" x14ac:dyDescent="0.3">
      <c r="A1701" s="10" t="s">
        <v>1737</v>
      </c>
      <c r="B1701" s="8" t="s">
        <v>7892</v>
      </c>
      <c r="C1701" s="8" t="s">
        <v>8085</v>
      </c>
      <c r="D1701" s="8" t="s">
        <v>6222</v>
      </c>
    </row>
    <row r="1702" spans="1:4" ht="15" customHeight="1" x14ac:dyDescent="0.3">
      <c r="A1702" s="10" t="s">
        <v>1738</v>
      </c>
      <c r="B1702" s="8" t="s">
        <v>7893</v>
      </c>
      <c r="C1702" s="8" t="s">
        <v>7899</v>
      </c>
      <c r="D1702" s="8" t="s">
        <v>6223</v>
      </c>
    </row>
    <row r="1703" spans="1:4" ht="15" customHeight="1" x14ac:dyDescent="0.3">
      <c r="A1703" s="10" t="s">
        <v>1739</v>
      </c>
      <c r="B1703" s="8" t="s">
        <v>7893</v>
      </c>
      <c r="C1703" s="8" t="s">
        <v>7951</v>
      </c>
      <c r="D1703" s="8" t="s">
        <v>6224</v>
      </c>
    </row>
    <row r="1704" spans="1:4" ht="15" customHeight="1" x14ac:dyDescent="0.3">
      <c r="A1704" s="10" t="s">
        <v>1740</v>
      </c>
      <c r="B1704" s="8" t="s">
        <v>7893</v>
      </c>
      <c r="C1704" s="8" t="s">
        <v>8278</v>
      </c>
      <c r="D1704" s="8" t="s">
        <v>6225</v>
      </c>
    </row>
    <row r="1705" spans="1:4" ht="15" customHeight="1" x14ac:dyDescent="0.3">
      <c r="A1705" s="10" t="s">
        <v>1741</v>
      </c>
      <c r="B1705" s="8" t="s">
        <v>7892</v>
      </c>
      <c r="C1705" s="8" t="s">
        <v>8029</v>
      </c>
      <c r="D1705" s="8" t="s">
        <v>6226</v>
      </c>
    </row>
    <row r="1706" spans="1:4" ht="15" customHeight="1" x14ac:dyDescent="0.3">
      <c r="A1706" s="10" t="s">
        <v>1742</v>
      </c>
      <c r="B1706" s="8" t="s">
        <v>7893</v>
      </c>
      <c r="C1706" s="8" t="s">
        <v>7928</v>
      </c>
      <c r="D1706" s="8" t="s">
        <v>5430</v>
      </c>
    </row>
    <row r="1707" spans="1:4" ht="15" customHeight="1" x14ac:dyDescent="0.3">
      <c r="A1707" s="10" t="s">
        <v>1743</v>
      </c>
      <c r="B1707" s="8" t="s">
        <v>7892</v>
      </c>
      <c r="C1707" s="8" t="s">
        <v>8602</v>
      </c>
      <c r="D1707" s="8" t="s">
        <v>6227</v>
      </c>
    </row>
    <row r="1708" spans="1:4" ht="15" customHeight="1" x14ac:dyDescent="0.3">
      <c r="A1708" s="10" t="s">
        <v>1744</v>
      </c>
      <c r="B1708" s="8" t="s">
        <v>7892</v>
      </c>
      <c r="C1708" s="8" t="s">
        <v>8114</v>
      </c>
      <c r="D1708" s="8" t="s">
        <v>5755</v>
      </c>
    </row>
    <row r="1709" spans="1:4" ht="15" customHeight="1" x14ac:dyDescent="0.3">
      <c r="A1709" s="10" t="s">
        <v>1745</v>
      </c>
      <c r="B1709" s="8" t="s">
        <v>7893</v>
      </c>
      <c r="C1709" s="8" t="s">
        <v>8603</v>
      </c>
      <c r="D1709" s="8" t="s">
        <v>6228</v>
      </c>
    </row>
    <row r="1710" spans="1:4" ht="15" customHeight="1" x14ac:dyDescent="0.3">
      <c r="A1710" s="10" t="s">
        <v>1746</v>
      </c>
      <c r="B1710" s="8" t="s">
        <v>7892</v>
      </c>
      <c r="C1710" s="8" t="s">
        <v>7963</v>
      </c>
      <c r="D1710" s="8" t="s">
        <v>5962</v>
      </c>
    </row>
    <row r="1711" spans="1:4" ht="15" customHeight="1" x14ac:dyDescent="0.3">
      <c r="A1711" s="10" t="s">
        <v>1747</v>
      </c>
      <c r="B1711" s="8" t="s">
        <v>7892</v>
      </c>
      <c r="C1711" s="8" t="s">
        <v>8216</v>
      </c>
      <c r="D1711" s="8" t="s">
        <v>6229</v>
      </c>
    </row>
    <row r="1712" spans="1:4" ht="15" customHeight="1" x14ac:dyDescent="0.3">
      <c r="A1712" s="10" t="s">
        <v>1748</v>
      </c>
      <c r="B1712" s="8" t="s">
        <v>7893</v>
      </c>
      <c r="C1712" s="8" t="s">
        <v>8377</v>
      </c>
      <c r="D1712" s="8" t="s">
        <v>8768</v>
      </c>
    </row>
    <row r="1713" spans="1:4" ht="15" customHeight="1" x14ac:dyDescent="0.3">
      <c r="A1713" s="10" t="s">
        <v>1749</v>
      </c>
      <c r="B1713" s="8" t="s">
        <v>7892</v>
      </c>
      <c r="C1713" s="8" t="s">
        <v>8105</v>
      </c>
      <c r="D1713" s="8" t="s">
        <v>6231</v>
      </c>
    </row>
    <row r="1714" spans="1:4" ht="15" customHeight="1" x14ac:dyDescent="0.3">
      <c r="A1714" s="10" t="s">
        <v>1750</v>
      </c>
      <c r="B1714" s="8" t="s">
        <v>7893</v>
      </c>
      <c r="C1714" s="8" t="s">
        <v>8022</v>
      </c>
      <c r="D1714" s="8" t="s">
        <v>6232</v>
      </c>
    </row>
    <row r="1715" spans="1:4" ht="15" customHeight="1" x14ac:dyDescent="0.3">
      <c r="A1715" s="10" t="s">
        <v>1751</v>
      </c>
      <c r="B1715" s="8" t="s">
        <v>7892</v>
      </c>
      <c r="C1715" s="8" t="s">
        <v>8604</v>
      </c>
      <c r="D1715" s="8" t="s">
        <v>6233</v>
      </c>
    </row>
    <row r="1716" spans="1:4" ht="15" customHeight="1" x14ac:dyDescent="0.3">
      <c r="A1716" s="10" t="s">
        <v>1752</v>
      </c>
      <c r="B1716" s="8" t="s">
        <v>7892</v>
      </c>
      <c r="C1716" s="8" t="s">
        <v>8216</v>
      </c>
      <c r="D1716" s="8" t="s">
        <v>6234</v>
      </c>
    </row>
    <row r="1717" spans="1:4" ht="15" customHeight="1" x14ac:dyDescent="0.3">
      <c r="A1717" s="10" t="s">
        <v>1753</v>
      </c>
      <c r="B1717" s="8" t="s">
        <v>7893</v>
      </c>
      <c r="C1717" s="8" t="s">
        <v>5548</v>
      </c>
      <c r="D1717" s="8" t="s">
        <v>6235</v>
      </c>
    </row>
    <row r="1718" spans="1:4" ht="15" customHeight="1" x14ac:dyDescent="0.3">
      <c r="A1718" s="10" t="s">
        <v>1754</v>
      </c>
      <c r="B1718" s="8" t="s">
        <v>7892</v>
      </c>
      <c r="C1718" s="8" t="s">
        <v>8605</v>
      </c>
      <c r="D1718" s="8" t="s">
        <v>6236</v>
      </c>
    </row>
    <row r="1719" spans="1:4" ht="15" customHeight="1" x14ac:dyDescent="0.3">
      <c r="A1719" s="10" t="s">
        <v>1755</v>
      </c>
      <c r="B1719" s="8" t="s">
        <v>7892</v>
      </c>
      <c r="C1719" s="8" t="s">
        <v>8025</v>
      </c>
      <c r="D1719" s="8" t="s">
        <v>6237</v>
      </c>
    </row>
    <row r="1720" spans="1:4" ht="15" customHeight="1" x14ac:dyDescent="0.3">
      <c r="A1720" s="10" t="s">
        <v>1756</v>
      </c>
      <c r="B1720" s="8" t="s">
        <v>7892</v>
      </c>
      <c r="C1720" s="8" t="s">
        <v>8185</v>
      </c>
      <c r="D1720" s="8" t="s">
        <v>6238</v>
      </c>
    </row>
    <row r="1721" spans="1:4" ht="15" customHeight="1" x14ac:dyDescent="0.3">
      <c r="A1721" s="10" t="s">
        <v>1757</v>
      </c>
      <c r="B1721" s="8" t="s">
        <v>7892</v>
      </c>
      <c r="C1721" s="8" t="s">
        <v>8147</v>
      </c>
      <c r="D1721" s="8" t="s">
        <v>4911</v>
      </c>
    </row>
    <row r="1722" spans="1:4" ht="15" customHeight="1" x14ac:dyDescent="0.3">
      <c r="A1722" s="10" t="s">
        <v>1758</v>
      </c>
      <c r="B1722" s="8" t="s">
        <v>7893</v>
      </c>
      <c r="C1722" s="8" t="s">
        <v>5838</v>
      </c>
      <c r="D1722" s="8" t="s">
        <v>6239</v>
      </c>
    </row>
    <row r="1723" spans="1:4" ht="15" customHeight="1" x14ac:dyDescent="0.3">
      <c r="A1723" s="10" t="s">
        <v>1759</v>
      </c>
      <c r="B1723" s="8" t="s">
        <v>7893</v>
      </c>
      <c r="C1723" s="8" t="s">
        <v>8606</v>
      </c>
      <c r="D1723" s="8" t="s">
        <v>6240</v>
      </c>
    </row>
    <row r="1724" spans="1:4" ht="15" customHeight="1" x14ac:dyDescent="0.3">
      <c r="A1724" s="10" t="s">
        <v>1760</v>
      </c>
      <c r="B1724" s="8" t="s">
        <v>7892</v>
      </c>
      <c r="C1724" s="8" t="s">
        <v>8331</v>
      </c>
      <c r="D1724" s="8" t="s">
        <v>6241</v>
      </c>
    </row>
    <row r="1725" spans="1:4" ht="15" customHeight="1" x14ac:dyDescent="0.3">
      <c r="A1725" s="10" t="s">
        <v>1761</v>
      </c>
      <c r="B1725" s="8" t="s">
        <v>7893</v>
      </c>
      <c r="C1725" s="8" t="s">
        <v>8607</v>
      </c>
      <c r="D1725" s="8" t="s">
        <v>6242</v>
      </c>
    </row>
    <row r="1726" spans="1:4" ht="15" customHeight="1" x14ac:dyDescent="0.3">
      <c r="A1726" s="10" t="s">
        <v>1762</v>
      </c>
      <c r="B1726" s="8" t="s">
        <v>7892</v>
      </c>
      <c r="C1726" s="8" t="s">
        <v>8608</v>
      </c>
      <c r="D1726" s="8" t="s">
        <v>6019</v>
      </c>
    </row>
    <row r="1727" spans="1:4" ht="15" customHeight="1" x14ac:dyDescent="0.3">
      <c r="A1727" s="10" t="s">
        <v>1763</v>
      </c>
      <c r="B1727" s="8" t="s">
        <v>7892</v>
      </c>
      <c r="C1727" s="8" t="s">
        <v>5139</v>
      </c>
      <c r="D1727" s="8" t="s">
        <v>6243</v>
      </c>
    </row>
    <row r="1728" spans="1:4" ht="15" customHeight="1" x14ac:dyDescent="0.3">
      <c r="A1728" s="10" t="s">
        <v>1764</v>
      </c>
      <c r="B1728" s="8" t="s">
        <v>7892</v>
      </c>
      <c r="C1728" s="8" t="s">
        <v>4965</v>
      </c>
      <c r="D1728" s="8" t="s">
        <v>6244</v>
      </c>
    </row>
    <row r="1729" spans="1:4" ht="15" customHeight="1" x14ac:dyDescent="0.3">
      <c r="A1729" s="10" t="s">
        <v>1765</v>
      </c>
      <c r="B1729" s="8" t="s">
        <v>7893</v>
      </c>
      <c r="C1729" s="8" t="s">
        <v>8609</v>
      </c>
      <c r="D1729" s="8" t="s">
        <v>5337</v>
      </c>
    </row>
    <row r="1730" spans="1:4" ht="15" customHeight="1" x14ac:dyDescent="0.3">
      <c r="A1730" s="10" t="s">
        <v>1766</v>
      </c>
      <c r="B1730" s="8" t="s">
        <v>7893</v>
      </c>
      <c r="C1730" s="8" t="s">
        <v>8610</v>
      </c>
      <c r="D1730" s="8" t="s">
        <v>6245</v>
      </c>
    </row>
    <row r="1731" spans="1:4" ht="15" customHeight="1" x14ac:dyDescent="0.3">
      <c r="A1731" s="10" t="s">
        <v>1767</v>
      </c>
      <c r="B1731" s="8" t="s">
        <v>7893</v>
      </c>
      <c r="C1731" s="8" t="s">
        <v>7927</v>
      </c>
      <c r="D1731" s="8" t="s">
        <v>6142</v>
      </c>
    </row>
    <row r="1732" spans="1:4" ht="15" customHeight="1" x14ac:dyDescent="0.3">
      <c r="A1732" s="10" t="s">
        <v>1768</v>
      </c>
      <c r="B1732" s="8" t="s">
        <v>7892</v>
      </c>
      <c r="C1732" s="8" t="s">
        <v>7991</v>
      </c>
      <c r="D1732" s="8" t="s">
        <v>5267</v>
      </c>
    </row>
    <row r="1733" spans="1:4" ht="15" customHeight="1" x14ac:dyDescent="0.3">
      <c r="A1733" s="10" t="s">
        <v>1769</v>
      </c>
      <c r="B1733" s="8" t="s">
        <v>7892</v>
      </c>
      <c r="C1733" s="8" t="s">
        <v>7953</v>
      </c>
      <c r="D1733" s="8" t="s">
        <v>6246</v>
      </c>
    </row>
    <row r="1734" spans="1:4" ht="15" customHeight="1" x14ac:dyDescent="0.3">
      <c r="A1734" s="10" t="s">
        <v>1770</v>
      </c>
      <c r="B1734" s="8" t="s">
        <v>7892</v>
      </c>
      <c r="C1734" s="8" t="s">
        <v>8236</v>
      </c>
      <c r="D1734" s="8" t="s">
        <v>6247</v>
      </c>
    </row>
    <row r="1735" spans="1:4" ht="15" customHeight="1" x14ac:dyDescent="0.3">
      <c r="A1735" s="10" t="s">
        <v>1771</v>
      </c>
      <c r="B1735" s="8" t="s">
        <v>7892</v>
      </c>
      <c r="C1735" s="8" t="s">
        <v>8611</v>
      </c>
      <c r="D1735" s="8" t="s">
        <v>6248</v>
      </c>
    </row>
    <row r="1736" spans="1:4" ht="15" customHeight="1" x14ac:dyDescent="0.3">
      <c r="A1736" s="10" t="s">
        <v>1772</v>
      </c>
      <c r="B1736" s="8" t="s">
        <v>8181</v>
      </c>
      <c r="C1736" s="8" t="s">
        <v>8025</v>
      </c>
      <c r="D1736" s="8" t="s">
        <v>6249</v>
      </c>
    </row>
    <row r="1737" spans="1:4" ht="15" customHeight="1" x14ac:dyDescent="0.3">
      <c r="A1737" s="10" t="s">
        <v>1773</v>
      </c>
      <c r="B1737" s="8" t="s">
        <v>7892</v>
      </c>
      <c r="C1737" s="8" t="s">
        <v>8612</v>
      </c>
      <c r="D1737" s="8" t="s">
        <v>6250</v>
      </c>
    </row>
    <row r="1738" spans="1:4" ht="15" customHeight="1" x14ac:dyDescent="0.3">
      <c r="A1738" s="10" t="s">
        <v>1774</v>
      </c>
      <c r="B1738" s="8" t="s">
        <v>7893</v>
      </c>
      <c r="C1738" s="8" t="s">
        <v>8036</v>
      </c>
      <c r="D1738" s="8" t="s">
        <v>5548</v>
      </c>
    </row>
    <row r="1739" spans="1:4" ht="15" customHeight="1" x14ac:dyDescent="0.3">
      <c r="A1739" s="10" t="s">
        <v>1775</v>
      </c>
      <c r="B1739" s="8" t="s">
        <v>7893</v>
      </c>
      <c r="C1739" s="8" t="s">
        <v>7933</v>
      </c>
      <c r="D1739" s="8" t="s">
        <v>6251</v>
      </c>
    </row>
    <row r="1740" spans="1:4" ht="15" customHeight="1" x14ac:dyDescent="0.3">
      <c r="A1740" s="10" t="s">
        <v>1776</v>
      </c>
      <c r="B1740" s="8" t="s">
        <v>7893</v>
      </c>
      <c r="C1740" s="8" t="s">
        <v>8007</v>
      </c>
      <c r="D1740" s="8" t="s">
        <v>6252</v>
      </c>
    </row>
    <row r="1741" spans="1:4" ht="15" customHeight="1" x14ac:dyDescent="0.3">
      <c r="A1741" s="10" t="s">
        <v>1777</v>
      </c>
      <c r="B1741" s="8" t="s">
        <v>7892</v>
      </c>
      <c r="C1741" s="8" t="s">
        <v>8596</v>
      </c>
      <c r="D1741" s="8" t="s">
        <v>6253</v>
      </c>
    </row>
    <row r="1742" spans="1:4" ht="15" customHeight="1" x14ac:dyDescent="0.3">
      <c r="A1742" s="10" t="s">
        <v>1778</v>
      </c>
      <c r="B1742" s="8" t="s">
        <v>7892</v>
      </c>
      <c r="C1742" s="8" t="s">
        <v>8498</v>
      </c>
      <c r="D1742" s="8" t="s">
        <v>6254</v>
      </c>
    </row>
    <row r="1743" spans="1:4" ht="15" customHeight="1" x14ac:dyDescent="0.3">
      <c r="A1743" s="10" t="s">
        <v>1779</v>
      </c>
      <c r="B1743" s="8" t="s">
        <v>7892</v>
      </c>
      <c r="C1743" s="8" t="s">
        <v>8613</v>
      </c>
      <c r="D1743" s="8" t="s">
        <v>6255</v>
      </c>
    </row>
    <row r="1744" spans="1:4" ht="15" customHeight="1" x14ac:dyDescent="0.3">
      <c r="A1744" s="10" t="s">
        <v>1780</v>
      </c>
      <c r="B1744" s="8" t="s">
        <v>7892</v>
      </c>
      <c r="C1744" s="8" t="s">
        <v>7926</v>
      </c>
      <c r="D1744" s="8" t="s">
        <v>6256</v>
      </c>
    </row>
    <row r="1745" spans="1:4" ht="15" customHeight="1" x14ac:dyDescent="0.3">
      <c r="A1745" s="10" t="s">
        <v>1781</v>
      </c>
      <c r="B1745" s="8" t="s">
        <v>7892</v>
      </c>
      <c r="C1745" s="8" t="s">
        <v>7940</v>
      </c>
      <c r="D1745" s="8" t="s">
        <v>6257</v>
      </c>
    </row>
    <row r="1746" spans="1:4" ht="15" customHeight="1" x14ac:dyDescent="0.3">
      <c r="A1746" s="10" t="s">
        <v>1782</v>
      </c>
      <c r="B1746" s="8" t="s">
        <v>7893</v>
      </c>
      <c r="C1746" s="8" t="s">
        <v>7910</v>
      </c>
      <c r="D1746" s="8" t="s">
        <v>5400</v>
      </c>
    </row>
    <row r="1747" spans="1:4" ht="15" customHeight="1" x14ac:dyDescent="0.3">
      <c r="A1747" s="10" t="s">
        <v>1783</v>
      </c>
      <c r="B1747" s="8" t="s">
        <v>7892</v>
      </c>
      <c r="C1747" s="8" t="s">
        <v>8172</v>
      </c>
      <c r="D1747" s="8" t="s">
        <v>6258</v>
      </c>
    </row>
    <row r="1748" spans="1:4" ht="15" customHeight="1" x14ac:dyDescent="0.3">
      <c r="A1748" s="10" t="s">
        <v>1784</v>
      </c>
      <c r="B1748" s="8" t="s">
        <v>7892</v>
      </c>
      <c r="C1748" s="8" t="s">
        <v>8614</v>
      </c>
      <c r="D1748" s="8" t="s">
        <v>6259</v>
      </c>
    </row>
    <row r="1749" spans="1:4" ht="15" customHeight="1" x14ac:dyDescent="0.3">
      <c r="A1749" s="10" t="s">
        <v>1785</v>
      </c>
      <c r="B1749" s="8" t="s">
        <v>7893</v>
      </c>
      <c r="C1749" s="8" t="s">
        <v>8253</v>
      </c>
      <c r="D1749" s="8" t="s">
        <v>6250</v>
      </c>
    </row>
    <row r="1750" spans="1:4" ht="15" customHeight="1" x14ac:dyDescent="0.3">
      <c r="A1750" s="10" t="s">
        <v>1786</v>
      </c>
      <c r="B1750" s="8" t="s">
        <v>7893</v>
      </c>
      <c r="C1750" s="8" t="s">
        <v>8311</v>
      </c>
      <c r="D1750" s="8" t="s">
        <v>6260</v>
      </c>
    </row>
    <row r="1751" spans="1:4" ht="15" customHeight="1" x14ac:dyDescent="0.3">
      <c r="A1751" s="10" t="s">
        <v>1787</v>
      </c>
      <c r="B1751" s="8" t="s">
        <v>7893</v>
      </c>
      <c r="C1751" s="8" t="s">
        <v>8101</v>
      </c>
      <c r="D1751" s="8" t="s">
        <v>5718</v>
      </c>
    </row>
    <row r="1752" spans="1:4" ht="15" customHeight="1" x14ac:dyDescent="0.3">
      <c r="A1752" s="10" t="s">
        <v>1788</v>
      </c>
      <c r="B1752" s="8" t="s">
        <v>8181</v>
      </c>
      <c r="C1752" s="8" t="s">
        <v>8316</v>
      </c>
      <c r="D1752" s="8" t="s">
        <v>6261</v>
      </c>
    </row>
    <row r="1753" spans="1:4" ht="15" customHeight="1" x14ac:dyDescent="0.3">
      <c r="A1753" s="10" t="s">
        <v>1789</v>
      </c>
      <c r="B1753" s="8" t="s">
        <v>7893</v>
      </c>
      <c r="C1753" s="8" t="s">
        <v>5277</v>
      </c>
      <c r="D1753" s="8" t="s">
        <v>6262</v>
      </c>
    </row>
    <row r="1754" spans="1:4" ht="15" customHeight="1" x14ac:dyDescent="0.3">
      <c r="A1754" s="10" t="s">
        <v>1790</v>
      </c>
      <c r="B1754" s="8" t="s">
        <v>7893</v>
      </c>
      <c r="C1754" s="8" t="s">
        <v>8434</v>
      </c>
      <c r="D1754" s="8" t="s">
        <v>6263</v>
      </c>
    </row>
    <row r="1755" spans="1:4" ht="15" customHeight="1" x14ac:dyDescent="0.3">
      <c r="A1755" s="10" t="s">
        <v>1791</v>
      </c>
      <c r="B1755" s="8" t="s">
        <v>7893</v>
      </c>
      <c r="C1755" s="8" t="s">
        <v>8218</v>
      </c>
      <c r="D1755" s="8" t="s">
        <v>5277</v>
      </c>
    </row>
    <row r="1756" spans="1:4" ht="15" customHeight="1" x14ac:dyDescent="0.3">
      <c r="A1756" s="10" t="s">
        <v>1792</v>
      </c>
      <c r="B1756" s="8" t="s">
        <v>7892</v>
      </c>
      <c r="C1756" s="8" t="s">
        <v>8112</v>
      </c>
      <c r="D1756" s="8" t="s">
        <v>6264</v>
      </c>
    </row>
    <row r="1757" spans="1:4" ht="15" customHeight="1" x14ac:dyDescent="0.3">
      <c r="A1757" s="10" t="s">
        <v>1793</v>
      </c>
      <c r="B1757" s="8" t="s">
        <v>7892</v>
      </c>
      <c r="C1757" s="8" t="s">
        <v>8615</v>
      </c>
      <c r="D1757" s="8" t="s">
        <v>6265</v>
      </c>
    </row>
    <row r="1758" spans="1:4" ht="15" customHeight="1" x14ac:dyDescent="0.3">
      <c r="A1758" s="10" t="s">
        <v>1794</v>
      </c>
      <c r="B1758" s="8" t="s">
        <v>7893</v>
      </c>
      <c r="C1758" s="8" t="s">
        <v>6628</v>
      </c>
      <c r="D1758" s="8" t="s">
        <v>4945</v>
      </c>
    </row>
    <row r="1759" spans="1:4" ht="15" customHeight="1" x14ac:dyDescent="0.3">
      <c r="A1759" s="10" t="s">
        <v>1795</v>
      </c>
      <c r="B1759" s="8" t="s">
        <v>8181</v>
      </c>
      <c r="C1759" s="8" t="s">
        <v>8616</v>
      </c>
      <c r="D1759" s="8" t="s">
        <v>8784</v>
      </c>
    </row>
    <row r="1760" spans="1:4" ht="15" customHeight="1" x14ac:dyDescent="0.3">
      <c r="A1760" s="10" t="s">
        <v>1796</v>
      </c>
      <c r="B1760" s="8" t="s">
        <v>7893</v>
      </c>
      <c r="C1760" s="8" t="s">
        <v>7902</v>
      </c>
      <c r="D1760" s="8" t="s">
        <v>6267</v>
      </c>
    </row>
    <row r="1761" spans="1:4" ht="15" customHeight="1" x14ac:dyDescent="0.3">
      <c r="A1761" s="10" t="s">
        <v>1797</v>
      </c>
      <c r="B1761" s="8" t="s">
        <v>7893</v>
      </c>
      <c r="C1761" s="8" t="s">
        <v>8617</v>
      </c>
      <c r="D1761" s="8" t="s">
        <v>6268</v>
      </c>
    </row>
    <row r="1762" spans="1:4" ht="15" customHeight="1" x14ac:dyDescent="0.3">
      <c r="A1762" s="10" t="s">
        <v>1798</v>
      </c>
      <c r="B1762" s="8" t="s">
        <v>7893</v>
      </c>
      <c r="C1762" s="8" t="s">
        <v>8544</v>
      </c>
      <c r="D1762" s="8" t="s">
        <v>6269</v>
      </c>
    </row>
    <row r="1763" spans="1:4" ht="15" customHeight="1" x14ac:dyDescent="0.3">
      <c r="A1763" s="10" t="s">
        <v>1799</v>
      </c>
      <c r="B1763" s="8" t="s">
        <v>7892</v>
      </c>
      <c r="C1763" s="8" t="s">
        <v>7918</v>
      </c>
      <c r="D1763" s="8" t="s">
        <v>6270</v>
      </c>
    </row>
    <row r="1764" spans="1:4" ht="15" customHeight="1" x14ac:dyDescent="0.3">
      <c r="A1764" s="10" t="s">
        <v>1800</v>
      </c>
      <c r="B1764" s="8" t="s">
        <v>7892</v>
      </c>
      <c r="C1764" s="8" t="s">
        <v>8098</v>
      </c>
      <c r="D1764" s="8" t="s">
        <v>6271</v>
      </c>
    </row>
    <row r="1765" spans="1:4" ht="15" customHeight="1" x14ac:dyDescent="0.3">
      <c r="A1765" s="10" t="s">
        <v>1801</v>
      </c>
      <c r="B1765" s="8" t="s">
        <v>7892</v>
      </c>
      <c r="C1765" s="8" t="s">
        <v>8618</v>
      </c>
      <c r="D1765" s="8" t="s">
        <v>4935</v>
      </c>
    </row>
    <row r="1766" spans="1:4" ht="15" customHeight="1" x14ac:dyDescent="0.3">
      <c r="A1766" s="10" t="s">
        <v>1802</v>
      </c>
      <c r="B1766" s="8" t="s">
        <v>7892</v>
      </c>
      <c r="C1766" s="8" t="s">
        <v>8619</v>
      </c>
      <c r="D1766" s="8" t="s">
        <v>5775</v>
      </c>
    </row>
    <row r="1767" spans="1:4" ht="15" customHeight="1" x14ac:dyDescent="0.3">
      <c r="A1767" s="10" t="s">
        <v>1803</v>
      </c>
      <c r="B1767" s="8" t="s">
        <v>7893</v>
      </c>
      <c r="C1767" s="8" t="s">
        <v>8010</v>
      </c>
      <c r="D1767" s="8" t="s">
        <v>6272</v>
      </c>
    </row>
    <row r="1768" spans="1:4" ht="15" customHeight="1" x14ac:dyDescent="0.3">
      <c r="A1768" s="10" t="s">
        <v>1804</v>
      </c>
      <c r="B1768" s="8" t="s">
        <v>7892</v>
      </c>
      <c r="C1768" s="8" t="s">
        <v>8025</v>
      </c>
      <c r="D1768" s="8" t="s">
        <v>6273</v>
      </c>
    </row>
    <row r="1769" spans="1:4" ht="15" customHeight="1" x14ac:dyDescent="0.3">
      <c r="A1769" s="10" t="s">
        <v>1805</v>
      </c>
      <c r="B1769" s="8" t="s">
        <v>7892</v>
      </c>
      <c r="C1769" s="8" t="s">
        <v>8025</v>
      </c>
      <c r="D1769" s="8" t="s">
        <v>6274</v>
      </c>
    </row>
    <row r="1770" spans="1:4" ht="15" customHeight="1" x14ac:dyDescent="0.3">
      <c r="A1770" s="10" t="s">
        <v>1806</v>
      </c>
      <c r="B1770" s="8" t="s">
        <v>7892</v>
      </c>
      <c r="C1770" s="8" t="s">
        <v>7940</v>
      </c>
      <c r="D1770" s="8" t="s">
        <v>6275</v>
      </c>
    </row>
    <row r="1771" spans="1:4" ht="15" customHeight="1" x14ac:dyDescent="0.3">
      <c r="A1771" s="10" t="s">
        <v>1807</v>
      </c>
      <c r="B1771" s="8" t="s">
        <v>7892</v>
      </c>
      <c r="C1771" s="8" t="s">
        <v>8620</v>
      </c>
      <c r="D1771" s="8" t="s">
        <v>6276</v>
      </c>
    </row>
    <row r="1772" spans="1:4" ht="15" customHeight="1" x14ac:dyDescent="0.3">
      <c r="A1772" s="10" t="s">
        <v>1808</v>
      </c>
      <c r="B1772" s="8" t="s">
        <v>7892</v>
      </c>
      <c r="C1772" s="8" t="s">
        <v>8621</v>
      </c>
      <c r="D1772" s="8" t="s">
        <v>6277</v>
      </c>
    </row>
    <row r="1773" spans="1:4" ht="15" customHeight="1" x14ac:dyDescent="0.3">
      <c r="A1773" s="10" t="s">
        <v>1809</v>
      </c>
      <c r="B1773" s="8" t="s">
        <v>7892</v>
      </c>
      <c r="C1773" s="8" t="s">
        <v>8188</v>
      </c>
      <c r="D1773" s="8" t="s">
        <v>6278</v>
      </c>
    </row>
    <row r="1774" spans="1:4" ht="15" customHeight="1" x14ac:dyDescent="0.3">
      <c r="A1774" s="10" t="s">
        <v>1810</v>
      </c>
      <c r="B1774" s="8" t="s">
        <v>7892</v>
      </c>
      <c r="C1774" s="8" t="s">
        <v>8622</v>
      </c>
      <c r="D1774" s="8" t="s">
        <v>6279</v>
      </c>
    </row>
    <row r="1775" spans="1:4" ht="15" customHeight="1" x14ac:dyDescent="0.3">
      <c r="A1775" s="10" t="s">
        <v>1811</v>
      </c>
      <c r="B1775" s="8" t="s">
        <v>7893</v>
      </c>
      <c r="C1775" s="8" t="s">
        <v>7943</v>
      </c>
      <c r="D1775" s="8" t="s">
        <v>6280</v>
      </c>
    </row>
    <row r="1776" spans="1:4" ht="15" customHeight="1" x14ac:dyDescent="0.3">
      <c r="A1776" s="10" t="s">
        <v>1812</v>
      </c>
      <c r="B1776" s="8" t="s">
        <v>7892</v>
      </c>
      <c r="C1776" s="8" t="s">
        <v>8398</v>
      </c>
      <c r="D1776" s="8" t="s">
        <v>6281</v>
      </c>
    </row>
    <row r="1777" spans="1:4" ht="15" customHeight="1" x14ac:dyDescent="0.3">
      <c r="A1777" s="10" t="s">
        <v>1813</v>
      </c>
      <c r="B1777" s="8" t="s">
        <v>7892</v>
      </c>
      <c r="C1777" s="8" t="s">
        <v>7963</v>
      </c>
      <c r="D1777" s="8" t="s">
        <v>6282</v>
      </c>
    </row>
    <row r="1778" spans="1:4" ht="15" customHeight="1" x14ac:dyDescent="0.3">
      <c r="A1778" s="10" t="s">
        <v>1814</v>
      </c>
      <c r="B1778" s="8" t="s">
        <v>7893</v>
      </c>
      <c r="C1778" s="8" t="s">
        <v>7894</v>
      </c>
      <c r="D1778" s="8" t="s">
        <v>6283</v>
      </c>
    </row>
    <row r="1779" spans="1:4" ht="15" customHeight="1" x14ac:dyDescent="0.3">
      <c r="A1779" s="10" t="s">
        <v>1815</v>
      </c>
      <c r="B1779" s="8" t="s">
        <v>7892</v>
      </c>
      <c r="C1779" s="8" t="s">
        <v>8623</v>
      </c>
      <c r="D1779" s="8" t="s">
        <v>5719</v>
      </c>
    </row>
    <row r="1780" spans="1:4" ht="15" customHeight="1" x14ac:dyDescent="0.3">
      <c r="A1780" s="10" t="s">
        <v>1816</v>
      </c>
      <c r="B1780" s="8" t="s">
        <v>7893</v>
      </c>
      <c r="C1780" s="8" t="s">
        <v>8058</v>
      </c>
      <c r="D1780" s="8" t="s">
        <v>6284</v>
      </c>
    </row>
    <row r="1781" spans="1:4" ht="15" customHeight="1" x14ac:dyDescent="0.3">
      <c r="A1781" s="10" t="s">
        <v>1817</v>
      </c>
      <c r="B1781" s="8" t="s">
        <v>7892</v>
      </c>
      <c r="C1781" s="8" t="s">
        <v>8304</v>
      </c>
      <c r="D1781" s="8" t="s">
        <v>6285</v>
      </c>
    </row>
    <row r="1782" spans="1:4" ht="15" customHeight="1" x14ac:dyDescent="0.3">
      <c r="A1782" s="10" t="s">
        <v>1818</v>
      </c>
      <c r="B1782" s="8" t="s">
        <v>7892</v>
      </c>
      <c r="C1782" s="8" t="s">
        <v>8331</v>
      </c>
      <c r="D1782" s="8" t="s">
        <v>6286</v>
      </c>
    </row>
    <row r="1783" spans="1:4" ht="15" customHeight="1" x14ac:dyDescent="0.3">
      <c r="A1783" s="10" t="s">
        <v>1819</v>
      </c>
      <c r="B1783" s="8" t="s">
        <v>7893</v>
      </c>
      <c r="C1783" s="8" t="s">
        <v>6014</v>
      </c>
      <c r="D1783" s="8" t="s">
        <v>6148</v>
      </c>
    </row>
    <row r="1784" spans="1:4" ht="15" customHeight="1" x14ac:dyDescent="0.3">
      <c r="A1784" s="10" t="s">
        <v>1820</v>
      </c>
      <c r="B1784" s="8" t="s">
        <v>7892</v>
      </c>
      <c r="C1784" s="8" t="s">
        <v>8554</v>
      </c>
      <c r="D1784" s="8" t="s">
        <v>4733</v>
      </c>
    </row>
    <row r="1785" spans="1:4" ht="15" customHeight="1" x14ac:dyDescent="0.3">
      <c r="A1785" s="10" t="s">
        <v>1821</v>
      </c>
      <c r="B1785" s="8" t="s">
        <v>7893</v>
      </c>
      <c r="C1785" s="8" t="s">
        <v>7928</v>
      </c>
      <c r="D1785" s="8" t="s">
        <v>5265</v>
      </c>
    </row>
    <row r="1786" spans="1:4" ht="15" customHeight="1" x14ac:dyDescent="0.3">
      <c r="A1786" s="10" t="s">
        <v>1822</v>
      </c>
      <c r="B1786" s="8" t="s">
        <v>7893</v>
      </c>
      <c r="C1786" s="8" t="s">
        <v>8624</v>
      </c>
      <c r="D1786" s="8" t="s">
        <v>6287</v>
      </c>
    </row>
    <row r="1787" spans="1:4" ht="15" customHeight="1" x14ac:dyDescent="0.3">
      <c r="A1787" s="10" t="s">
        <v>1823</v>
      </c>
      <c r="B1787" s="8" t="s">
        <v>7893</v>
      </c>
      <c r="C1787" s="8" t="s">
        <v>7910</v>
      </c>
      <c r="D1787" s="8" t="s">
        <v>6288</v>
      </c>
    </row>
    <row r="1788" spans="1:4" ht="15" customHeight="1" x14ac:dyDescent="0.3">
      <c r="A1788" s="10" t="s">
        <v>1824</v>
      </c>
      <c r="B1788" s="8" t="s">
        <v>7893</v>
      </c>
      <c r="C1788" s="8" t="s">
        <v>5120</v>
      </c>
      <c r="D1788" s="8" t="s">
        <v>6289</v>
      </c>
    </row>
    <row r="1789" spans="1:4" ht="15" customHeight="1" x14ac:dyDescent="0.3">
      <c r="A1789" s="10" t="s">
        <v>1825</v>
      </c>
      <c r="B1789" s="8" t="s">
        <v>7893</v>
      </c>
      <c r="C1789" s="8" t="s">
        <v>8052</v>
      </c>
      <c r="D1789" s="8" t="s">
        <v>5739</v>
      </c>
    </row>
    <row r="1790" spans="1:4" ht="15" customHeight="1" x14ac:dyDescent="0.3">
      <c r="A1790" s="10" t="s">
        <v>1826</v>
      </c>
      <c r="B1790" s="8" t="s">
        <v>7893</v>
      </c>
      <c r="C1790" s="8" t="s">
        <v>5277</v>
      </c>
      <c r="D1790" s="8" t="s">
        <v>6290</v>
      </c>
    </row>
    <row r="1791" spans="1:4" ht="15" customHeight="1" x14ac:dyDescent="0.3">
      <c r="A1791" s="10" t="s">
        <v>1827</v>
      </c>
      <c r="B1791" s="8" t="s">
        <v>7893</v>
      </c>
      <c r="C1791" s="8" t="s">
        <v>8625</v>
      </c>
      <c r="D1791" s="8" t="s">
        <v>6291</v>
      </c>
    </row>
    <row r="1792" spans="1:4" ht="15" customHeight="1" x14ac:dyDescent="0.3">
      <c r="A1792" s="10" t="s">
        <v>1828</v>
      </c>
      <c r="B1792" s="8" t="s">
        <v>7893</v>
      </c>
      <c r="C1792" s="8" t="s">
        <v>7910</v>
      </c>
      <c r="D1792" s="8" t="s">
        <v>5101</v>
      </c>
    </row>
    <row r="1793" spans="1:4" ht="15" customHeight="1" x14ac:dyDescent="0.3">
      <c r="A1793" s="10" t="s">
        <v>1829</v>
      </c>
      <c r="B1793" s="8" t="s">
        <v>7892</v>
      </c>
      <c r="C1793" s="8" t="s">
        <v>8029</v>
      </c>
      <c r="D1793" s="8" t="s">
        <v>6292</v>
      </c>
    </row>
    <row r="1794" spans="1:4" ht="15" customHeight="1" x14ac:dyDescent="0.3">
      <c r="A1794" s="10" t="s">
        <v>1830</v>
      </c>
      <c r="B1794" s="8" t="s">
        <v>7893</v>
      </c>
      <c r="C1794" s="8" t="s">
        <v>7999</v>
      </c>
      <c r="D1794" s="8" t="s">
        <v>6293</v>
      </c>
    </row>
    <row r="1795" spans="1:4" ht="15" customHeight="1" x14ac:dyDescent="0.3">
      <c r="A1795" s="10" t="s">
        <v>1831</v>
      </c>
      <c r="B1795" s="8" t="s">
        <v>7892</v>
      </c>
      <c r="C1795" s="8" t="s">
        <v>8251</v>
      </c>
      <c r="D1795" s="8" t="s">
        <v>6294</v>
      </c>
    </row>
    <row r="1796" spans="1:4" ht="15" customHeight="1" x14ac:dyDescent="0.3">
      <c r="A1796" s="10" t="s">
        <v>1832</v>
      </c>
      <c r="B1796" s="8" t="s">
        <v>7893</v>
      </c>
      <c r="C1796" s="8" t="s">
        <v>5173</v>
      </c>
      <c r="D1796" s="8" t="s">
        <v>6007</v>
      </c>
    </row>
    <row r="1797" spans="1:4" ht="15" customHeight="1" x14ac:dyDescent="0.3">
      <c r="A1797" s="10" t="s">
        <v>1833</v>
      </c>
      <c r="B1797" s="8" t="s">
        <v>7892</v>
      </c>
      <c r="C1797" s="8" t="s">
        <v>7987</v>
      </c>
      <c r="D1797" s="8" t="s">
        <v>6295</v>
      </c>
    </row>
    <row r="1798" spans="1:4" ht="15" customHeight="1" x14ac:dyDescent="0.3">
      <c r="A1798" s="10" t="s">
        <v>1834</v>
      </c>
      <c r="B1798" s="8" t="s">
        <v>7893</v>
      </c>
      <c r="C1798" s="8" t="s">
        <v>8626</v>
      </c>
      <c r="D1798" s="8" t="s">
        <v>6296</v>
      </c>
    </row>
    <row r="1799" spans="1:4" ht="15" customHeight="1" x14ac:dyDescent="0.3">
      <c r="A1799" s="10" t="s">
        <v>1835</v>
      </c>
      <c r="B1799" s="8" t="s">
        <v>7892</v>
      </c>
      <c r="C1799" s="8" t="s">
        <v>8277</v>
      </c>
      <c r="D1799" s="8" t="s">
        <v>6297</v>
      </c>
    </row>
    <row r="1800" spans="1:4" ht="15" customHeight="1" x14ac:dyDescent="0.3">
      <c r="A1800" s="10" t="s">
        <v>1836</v>
      </c>
      <c r="B1800" s="8" t="s">
        <v>7892</v>
      </c>
      <c r="C1800" s="8" t="s">
        <v>8414</v>
      </c>
      <c r="D1800" s="8" t="s">
        <v>5238</v>
      </c>
    </row>
    <row r="1801" spans="1:4" ht="15" customHeight="1" x14ac:dyDescent="0.3">
      <c r="A1801" s="10" t="s">
        <v>1837</v>
      </c>
      <c r="B1801" s="8" t="s">
        <v>7893</v>
      </c>
      <c r="C1801" s="8" t="s">
        <v>8627</v>
      </c>
      <c r="D1801" s="8" t="s">
        <v>8785</v>
      </c>
    </row>
    <row r="1802" spans="1:4" ht="15" customHeight="1" x14ac:dyDescent="0.3">
      <c r="A1802" s="10" t="s">
        <v>1838</v>
      </c>
      <c r="B1802" s="8" t="s">
        <v>7892</v>
      </c>
      <c r="C1802" s="8" t="s">
        <v>8216</v>
      </c>
      <c r="D1802" s="8" t="s">
        <v>6299</v>
      </c>
    </row>
    <row r="1803" spans="1:4" ht="15" customHeight="1" x14ac:dyDescent="0.3">
      <c r="A1803" s="10" t="s">
        <v>1839</v>
      </c>
      <c r="B1803" s="8" t="s">
        <v>7893</v>
      </c>
      <c r="C1803" s="8" t="s">
        <v>7943</v>
      </c>
      <c r="D1803" s="8" t="s">
        <v>6300</v>
      </c>
    </row>
    <row r="1804" spans="1:4" ht="15" customHeight="1" x14ac:dyDescent="0.3">
      <c r="A1804" s="10" t="s">
        <v>1840</v>
      </c>
      <c r="B1804" s="8" t="s">
        <v>7893</v>
      </c>
      <c r="C1804" s="8" t="s">
        <v>8218</v>
      </c>
      <c r="D1804" s="8" t="s">
        <v>4908</v>
      </c>
    </row>
    <row r="1805" spans="1:4" ht="15" customHeight="1" x14ac:dyDescent="0.3">
      <c r="A1805" s="10" t="s">
        <v>1841</v>
      </c>
      <c r="B1805" s="8" t="s">
        <v>7893</v>
      </c>
      <c r="C1805" s="8" t="s">
        <v>8628</v>
      </c>
      <c r="D1805" s="8" t="s">
        <v>4736</v>
      </c>
    </row>
    <row r="1806" spans="1:4" ht="15" customHeight="1" x14ac:dyDescent="0.3">
      <c r="A1806" s="10" t="s">
        <v>1842</v>
      </c>
      <c r="B1806" s="8" t="s">
        <v>7893</v>
      </c>
      <c r="C1806" s="8" t="s">
        <v>7943</v>
      </c>
      <c r="D1806" s="8" t="s">
        <v>6301</v>
      </c>
    </row>
    <row r="1807" spans="1:4" ht="15" customHeight="1" x14ac:dyDescent="0.3">
      <c r="A1807" s="10" t="s">
        <v>1843</v>
      </c>
      <c r="B1807" s="8" t="s">
        <v>7892</v>
      </c>
      <c r="C1807" s="8" t="s">
        <v>8164</v>
      </c>
      <c r="D1807" s="8" t="s">
        <v>6302</v>
      </c>
    </row>
    <row r="1808" spans="1:4" ht="15" customHeight="1" x14ac:dyDescent="0.3">
      <c r="A1808" s="10" t="s">
        <v>1844</v>
      </c>
      <c r="B1808" s="8" t="s">
        <v>7892</v>
      </c>
      <c r="C1808" s="8" t="s">
        <v>8629</v>
      </c>
      <c r="D1808" s="8" t="s">
        <v>6303</v>
      </c>
    </row>
    <row r="1809" spans="1:4" ht="15" customHeight="1" x14ac:dyDescent="0.3">
      <c r="A1809" s="10" t="s">
        <v>1845</v>
      </c>
      <c r="B1809" s="8" t="s">
        <v>7892</v>
      </c>
      <c r="C1809" s="8" t="s">
        <v>8630</v>
      </c>
      <c r="D1809" s="8" t="s">
        <v>6304</v>
      </c>
    </row>
    <row r="1810" spans="1:4" ht="15" customHeight="1" x14ac:dyDescent="0.3">
      <c r="A1810" s="10" t="s">
        <v>1846</v>
      </c>
      <c r="B1810" s="8" t="s">
        <v>7892</v>
      </c>
      <c r="C1810" s="8" t="s">
        <v>5000</v>
      </c>
      <c r="D1810" s="8" t="s">
        <v>6305</v>
      </c>
    </row>
    <row r="1811" spans="1:4" ht="15" customHeight="1" x14ac:dyDescent="0.3">
      <c r="A1811" s="10" t="s">
        <v>1847</v>
      </c>
      <c r="B1811" s="8" t="s">
        <v>7892</v>
      </c>
      <c r="C1811" s="8" t="s">
        <v>8498</v>
      </c>
      <c r="D1811" s="8" t="s">
        <v>6306</v>
      </c>
    </row>
    <row r="1812" spans="1:4" ht="15" customHeight="1" x14ac:dyDescent="0.3">
      <c r="A1812" s="10" t="s">
        <v>1848</v>
      </c>
      <c r="B1812" s="8" t="s">
        <v>7892</v>
      </c>
      <c r="C1812" s="8" t="s">
        <v>8631</v>
      </c>
      <c r="D1812" s="8" t="s">
        <v>6307</v>
      </c>
    </row>
    <row r="1813" spans="1:4" ht="15" customHeight="1" x14ac:dyDescent="0.3">
      <c r="A1813" s="10" t="s">
        <v>1849</v>
      </c>
      <c r="B1813" s="8" t="s">
        <v>7892</v>
      </c>
      <c r="C1813" s="8" t="s">
        <v>8497</v>
      </c>
      <c r="D1813" s="8" t="s">
        <v>6308</v>
      </c>
    </row>
    <row r="1814" spans="1:4" ht="15" customHeight="1" x14ac:dyDescent="0.3">
      <c r="A1814" s="10" t="s">
        <v>1850</v>
      </c>
      <c r="B1814" s="8" t="s">
        <v>7893</v>
      </c>
      <c r="C1814" s="8" t="s">
        <v>7989</v>
      </c>
      <c r="D1814" s="8" t="s">
        <v>6309</v>
      </c>
    </row>
    <row r="1815" spans="1:4" ht="15" customHeight="1" x14ac:dyDescent="0.3">
      <c r="A1815" s="10" t="s">
        <v>1851</v>
      </c>
      <c r="B1815" s="8" t="s">
        <v>7892</v>
      </c>
      <c r="C1815" s="8" t="s">
        <v>8164</v>
      </c>
      <c r="D1815" s="8" t="s">
        <v>6310</v>
      </c>
    </row>
    <row r="1816" spans="1:4" ht="15" customHeight="1" x14ac:dyDescent="0.3">
      <c r="A1816" s="10" t="s">
        <v>1852</v>
      </c>
      <c r="B1816" s="8" t="s">
        <v>7893</v>
      </c>
      <c r="C1816" s="8" t="s">
        <v>7975</v>
      </c>
      <c r="D1816" s="8" t="s">
        <v>6311</v>
      </c>
    </row>
    <row r="1817" spans="1:4" ht="15" customHeight="1" x14ac:dyDescent="0.3">
      <c r="A1817" s="10" t="s">
        <v>1853</v>
      </c>
      <c r="B1817" s="8" t="s">
        <v>7893</v>
      </c>
      <c r="C1817" s="8" t="s">
        <v>8632</v>
      </c>
      <c r="D1817" s="8" t="s">
        <v>6312</v>
      </c>
    </row>
    <row r="1818" spans="1:4" ht="15" customHeight="1" x14ac:dyDescent="0.3">
      <c r="A1818" s="10" t="s">
        <v>1854</v>
      </c>
      <c r="B1818" s="8" t="s">
        <v>7893</v>
      </c>
      <c r="C1818" s="8" t="s">
        <v>7943</v>
      </c>
      <c r="D1818" s="8" t="s">
        <v>6313</v>
      </c>
    </row>
    <row r="1819" spans="1:4" ht="15" customHeight="1" x14ac:dyDescent="0.3">
      <c r="A1819" s="10" t="s">
        <v>1855</v>
      </c>
      <c r="B1819" s="8" t="s">
        <v>7893</v>
      </c>
      <c r="C1819" s="8" t="s">
        <v>8233</v>
      </c>
      <c r="D1819" s="8" t="s">
        <v>6314</v>
      </c>
    </row>
    <row r="1820" spans="1:4" ht="15" customHeight="1" x14ac:dyDescent="0.3">
      <c r="A1820" s="10" t="s">
        <v>1856</v>
      </c>
      <c r="B1820" s="8" t="s">
        <v>7893</v>
      </c>
      <c r="C1820" s="8" t="s">
        <v>8111</v>
      </c>
      <c r="D1820" s="8" t="s">
        <v>5656</v>
      </c>
    </row>
    <row r="1821" spans="1:4" ht="15" customHeight="1" x14ac:dyDescent="0.3">
      <c r="A1821" s="10" t="s">
        <v>1857</v>
      </c>
      <c r="B1821" s="8" t="s">
        <v>7893</v>
      </c>
      <c r="C1821" s="8" t="s">
        <v>8633</v>
      </c>
      <c r="D1821" s="8" t="s">
        <v>6315</v>
      </c>
    </row>
    <row r="1822" spans="1:4" ht="15" customHeight="1" x14ac:dyDescent="0.3">
      <c r="A1822" s="10" t="s">
        <v>1858</v>
      </c>
      <c r="B1822" s="8" t="s">
        <v>7893</v>
      </c>
      <c r="C1822" s="8" t="s">
        <v>5838</v>
      </c>
      <c r="D1822" s="8" t="s">
        <v>6316</v>
      </c>
    </row>
    <row r="1823" spans="1:4" ht="15" customHeight="1" x14ac:dyDescent="0.3">
      <c r="A1823" s="10" t="s">
        <v>1859</v>
      </c>
      <c r="B1823" s="8" t="s">
        <v>7893</v>
      </c>
      <c r="C1823" s="8" t="s">
        <v>8120</v>
      </c>
      <c r="D1823" s="8" t="s">
        <v>6317</v>
      </c>
    </row>
    <row r="1824" spans="1:4" ht="15" customHeight="1" x14ac:dyDescent="0.3">
      <c r="A1824" s="10" t="s">
        <v>1860</v>
      </c>
      <c r="B1824" s="8" t="s">
        <v>7892</v>
      </c>
      <c r="C1824" s="8" t="s">
        <v>8056</v>
      </c>
      <c r="D1824" s="8" t="s">
        <v>8769</v>
      </c>
    </row>
    <row r="1825" spans="1:4" ht="15" customHeight="1" x14ac:dyDescent="0.3">
      <c r="A1825" s="10" t="s">
        <v>1861</v>
      </c>
      <c r="B1825" s="8" t="s">
        <v>7893</v>
      </c>
      <c r="C1825" s="8" t="s">
        <v>7894</v>
      </c>
      <c r="D1825" s="8" t="s">
        <v>5417</v>
      </c>
    </row>
    <row r="1826" spans="1:4" ht="15" customHeight="1" x14ac:dyDescent="0.3">
      <c r="A1826" s="10" t="s">
        <v>1862</v>
      </c>
      <c r="B1826" s="8" t="s">
        <v>7892</v>
      </c>
      <c r="C1826" s="8" t="s">
        <v>7990</v>
      </c>
      <c r="D1826" s="8" t="s">
        <v>6319</v>
      </c>
    </row>
    <row r="1827" spans="1:4" ht="15" customHeight="1" x14ac:dyDescent="0.3">
      <c r="A1827" s="10" t="s">
        <v>1863</v>
      </c>
      <c r="B1827" s="8" t="s">
        <v>7892</v>
      </c>
      <c r="C1827" s="8" t="s">
        <v>8634</v>
      </c>
      <c r="D1827" s="8" t="s">
        <v>6320</v>
      </c>
    </row>
    <row r="1828" spans="1:4" ht="15" customHeight="1" x14ac:dyDescent="0.3">
      <c r="A1828" s="10" t="s">
        <v>1864</v>
      </c>
      <c r="B1828" s="8" t="s">
        <v>7892</v>
      </c>
      <c r="C1828" s="8" t="s">
        <v>8050</v>
      </c>
      <c r="D1828" s="8" t="s">
        <v>6321</v>
      </c>
    </row>
    <row r="1829" spans="1:4" ht="15" customHeight="1" x14ac:dyDescent="0.3">
      <c r="A1829" s="10" t="s">
        <v>1865</v>
      </c>
      <c r="B1829" s="8" t="s">
        <v>7892</v>
      </c>
      <c r="C1829" s="8" t="s">
        <v>8331</v>
      </c>
      <c r="D1829" s="8" t="s">
        <v>6322</v>
      </c>
    </row>
    <row r="1830" spans="1:4" ht="15" customHeight="1" x14ac:dyDescent="0.3">
      <c r="A1830" s="10" t="s">
        <v>1866</v>
      </c>
      <c r="B1830" s="8" t="s">
        <v>7892</v>
      </c>
      <c r="C1830" s="8" t="s">
        <v>8160</v>
      </c>
      <c r="D1830" s="8" t="s">
        <v>6323</v>
      </c>
    </row>
    <row r="1831" spans="1:4" ht="15" customHeight="1" x14ac:dyDescent="0.3">
      <c r="A1831" s="10" t="s">
        <v>1867</v>
      </c>
      <c r="B1831" s="8" t="s">
        <v>7893</v>
      </c>
      <c r="C1831" s="8" t="s">
        <v>8097</v>
      </c>
      <c r="D1831" s="8" t="s">
        <v>4895</v>
      </c>
    </row>
    <row r="1832" spans="1:4" ht="15" customHeight="1" x14ac:dyDescent="0.3">
      <c r="A1832" s="10" t="s">
        <v>1868</v>
      </c>
      <c r="B1832" s="8" t="s">
        <v>7892</v>
      </c>
      <c r="C1832" s="8" t="s">
        <v>8040</v>
      </c>
      <c r="D1832" s="8" t="s">
        <v>5657</v>
      </c>
    </row>
    <row r="1833" spans="1:4" ht="15" customHeight="1" x14ac:dyDescent="0.3">
      <c r="A1833" s="10" t="s">
        <v>1869</v>
      </c>
      <c r="B1833" s="8" t="s">
        <v>7892</v>
      </c>
      <c r="C1833" s="8" t="s">
        <v>8509</v>
      </c>
      <c r="D1833" s="8" t="s">
        <v>5088</v>
      </c>
    </row>
    <row r="1834" spans="1:4" ht="15" customHeight="1" x14ac:dyDescent="0.3">
      <c r="A1834" s="10" t="s">
        <v>1870</v>
      </c>
      <c r="B1834" s="8" t="s">
        <v>7893</v>
      </c>
      <c r="C1834" s="8" t="s">
        <v>8635</v>
      </c>
      <c r="D1834" s="8" t="s">
        <v>6324</v>
      </c>
    </row>
    <row r="1835" spans="1:4" ht="15" customHeight="1" x14ac:dyDescent="0.3">
      <c r="A1835" s="10" t="s">
        <v>1871</v>
      </c>
      <c r="B1835" s="8" t="s">
        <v>7892</v>
      </c>
      <c r="C1835" s="8" t="s">
        <v>7803</v>
      </c>
      <c r="D1835" s="8" t="s">
        <v>6325</v>
      </c>
    </row>
    <row r="1836" spans="1:4" ht="15" customHeight="1" x14ac:dyDescent="0.3">
      <c r="A1836" s="10" t="s">
        <v>1872</v>
      </c>
      <c r="B1836" s="8" t="s">
        <v>8181</v>
      </c>
      <c r="C1836" s="8" t="s">
        <v>7983</v>
      </c>
      <c r="D1836" s="8" t="s">
        <v>6326</v>
      </c>
    </row>
    <row r="1837" spans="1:4" ht="15" customHeight="1" x14ac:dyDescent="0.3">
      <c r="A1837" s="10" t="s">
        <v>1873</v>
      </c>
      <c r="B1837" s="8" t="s">
        <v>7893</v>
      </c>
      <c r="C1837" s="8" t="s">
        <v>7975</v>
      </c>
      <c r="D1837" s="8" t="s">
        <v>6327</v>
      </c>
    </row>
    <row r="1838" spans="1:4" ht="15" customHeight="1" x14ac:dyDescent="0.3">
      <c r="A1838" s="10" t="s">
        <v>1874</v>
      </c>
      <c r="B1838" s="8" t="s">
        <v>7893</v>
      </c>
      <c r="C1838" s="8" t="s">
        <v>8636</v>
      </c>
      <c r="D1838" s="8" t="s">
        <v>6328</v>
      </c>
    </row>
    <row r="1839" spans="1:4" ht="15" customHeight="1" x14ac:dyDescent="0.3">
      <c r="A1839" s="10" t="s">
        <v>1875</v>
      </c>
      <c r="B1839" s="8" t="s">
        <v>7893</v>
      </c>
      <c r="C1839" s="8" t="s">
        <v>8637</v>
      </c>
      <c r="D1839" s="8" t="s">
        <v>6329</v>
      </c>
    </row>
    <row r="1840" spans="1:4" ht="15" customHeight="1" x14ac:dyDescent="0.3">
      <c r="A1840" s="10" t="s">
        <v>1876</v>
      </c>
      <c r="B1840" s="8" t="s">
        <v>7893</v>
      </c>
      <c r="C1840" s="8" t="s">
        <v>5548</v>
      </c>
      <c r="D1840" s="8" t="s">
        <v>5786</v>
      </c>
    </row>
    <row r="1841" spans="1:4" ht="15" customHeight="1" x14ac:dyDescent="0.3">
      <c r="A1841" s="10" t="s">
        <v>1877</v>
      </c>
      <c r="B1841" s="8" t="s">
        <v>7893</v>
      </c>
      <c r="C1841" s="8" t="s">
        <v>8077</v>
      </c>
      <c r="D1841" s="8" t="s">
        <v>5832</v>
      </c>
    </row>
    <row r="1842" spans="1:4" ht="15" customHeight="1" x14ac:dyDescent="0.3">
      <c r="A1842" s="10" t="s">
        <v>1878</v>
      </c>
      <c r="B1842" s="8" t="s">
        <v>7892</v>
      </c>
      <c r="C1842" s="8" t="s">
        <v>7942</v>
      </c>
      <c r="D1842" s="8" t="s">
        <v>6330</v>
      </c>
    </row>
    <row r="1843" spans="1:4" ht="15" customHeight="1" x14ac:dyDescent="0.3">
      <c r="A1843" s="10" t="s">
        <v>1879</v>
      </c>
      <c r="B1843" s="8" t="s">
        <v>7892</v>
      </c>
      <c r="C1843" s="8" t="s">
        <v>8638</v>
      </c>
      <c r="D1843" s="8" t="s">
        <v>6331</v>
      </c>
    </row>
    <row r="1844" spans="1:4" ht="15" customHeight="1" x14ac:dyDescent="0.3">
      <c r="A1844" s="10" t="s">
        <v>1880</v>
      </c>
      <c r="B1844" s="8" t="s">
        <v>7893</v>
      </c>
      <c r="C1844" s="8" t="s">
        <v>8639</v>
      </c>
      <c r="D1844" s="8" t="s">
        <v>4774</v>
      </c>
    </row>
    <row r="1845" spans="1:4" ht="15" customHeight="1" x14ac:dyDescent="0.3">
      <c r="A1845" s="10" t="s">
        <v>1881</v>
      </c>
      <c r="B1845" s="8" t="s">
        <v>7893</v>
      </c>
      <c r="C1845" s="8" t="s">
        <v>7927</v>
      </c>
      <c r="D1845" s="8" t="s">
        <v>6332</v>
      </c>
    </row>
    <row r="1846" spans="1:4" ht="15" customHeight="1" x14ac:dyDescent="0.3">
      <c r="A1846" s="10" t="s">
        <v>1882</v>
      </c>
      <c r="B1846" s="8" t="s">
        <v>7893</v>
      </c>
      <c r="C1846" s="8" t="s">
        <v>7916</v>
      </c>
      <c r="D1846" s="8" t="s">
        <v>6333</v>
      </c>
    </row>
    <row r="1847" spans="1:4" ht="15" customHeight="1" x14ac:dyDescent="0.3">
      <c r="A1847" s="10" t="s">
        <v>1883</v>
      </c>
      <c r="B1847" s="8" t="s">
        <v>7893</v>
      </c>
      <c r="C1847" s="8" t="s">
        <v>8640</v>
      </c>
      <c r="D1847" s="8" t="s">
        <v>6334</v>
      </c>
    </row>
    <row r="1848" spans="1:4" ht="15" customHeight="1" x14ac:dyDescent="0.3">
      <c r="A1848" s="10" t="s">
        <v>1884</v>
      </c>
      <c r="B1848" s="8" t="s">
        <v>7893</v>
      </c>
      <c r="C1848" s="8" t="s">
        <v>7996</v>
      </c>
      <c r="D1848" s="8" t="s">
        <v>6335</v>
      </c>
    </row>
    <row r="1849" spans="1:4" ht="15" customHeight="1" x14ac:dyDescent="0.3">
      <c r="A1849" s="10" t="s">
        <v>1885</v>
      </c>
      <c r="B1849" s="8" t="s">
        <v>7893</v>
      </c>
      <c r="C1849" s="8" t="s">
        <v>8641</v>
      </c>
      <c r="D1849" s="8" t="s">
        <v>6336</v>
      </c>
    </row>
    <row r="1850" spans="1:4" ht="15" customHeight="1" x14ac:dyDescent="0.3">
      <c r="A1850" s="10" t="s">
        <v>1886</v>
      </c>
      <c r="B1850" s="8" t="s">
        <v>7893</v>
      </c>
      <c r="C1850" s="8" t="s">
        <v>5838</v>
      </c>
      <c r="D1850" s="8" t="s">
        <v>6337</v>
      </c>
    </row>
    <row r="1851" spans="1:4" ht="15" customHeight="1" x14ac:dyDescent="0.3">
      <c r="A1851" s="10" t="s">
        <v>1887</v>
      </c>
      <c r="B1851" s="8" t="s">
        <v>7893</v>
      </c>
      <c r="C1851" s="8" t="s">
        <v>6628</v>
      </c>
      <c r="D1851" s="8" t="s">
        <v>6338</v>
      </c>
    </row>
    <row r="1852" spans="1:4" ht="15" customHeight="1" x14ac:dyDescent="0.3">
      <c r="A1852" s="10" t="s">
        <v>1888</v>
      </c>
      <c r="B1852" s="8" t="s">
        <v>7893</v>
      </c>
      <c r="C1852" s="8" t="s">
        <v>5173</v>
      </c>
      <c r="D1852" s="8" t="s">
        <v>6339</v>
      </c>
    </row>
    <row r="1853" spans="1:4" ht="15" customHeight="1" x14ac:dyDescent="0.3">
      <c r="A1853" s="10" t="s">
        <v>1889</v>
      </c>
      <c r="B1853" s="8" t="s">
        <v>7893</v>
      </c>
      <c r="C1853" s="8" t="s">
        <v>8642</v>
      </c>
      <c r="D1853" s="8" t="s">
        <v>6340</v>
      </c>
    </row>
    <row r="1854" spans="1:4" ht="15" customHeight="1" x14ac:dyDescent="0.3">
      <c r="A1854" s="10" t="s">
        <v>1890</v>
      </c>
      <c r="B1854" s="8" t="s">
        <v>7893</v>
      </c>
      <c r="C1854" s="8" t="s">
        <v>5173</v>
      </c>
      <c r="D1854" s="8" t="s">
        <v>6341</v>
      </c>
    </row>
    <row r="1855" spans="1:4" ht="15" customHeight="1" x14ac:dyDescent="0.3">
      <c r="A1855" s="10" t="s">
        <v>1891</v>
      </c>
      <c r="B1855" s="8" t="s">
        <v>7892</v>
      </c>
      <c r="C1855" s="8" t="s">
        <v>8643</v>
      </c>
      <c r="D1855" s="8" t="s">
        <v>6174</v>
      </c>
    </row>
    <row r="1856" spans="1:4" ht="15" customHeight="1" x14ac:dyDescent="0.3">
      <c r="A1856" s="10" t="s">
        <v>1892</v>
      </c>
      <c r="B1856" s="8" t="s">
        <v>7893</v>
      </c>
      <c r="C1856" s="8" t="s">
        <v>7968</v>
      </c>
      <c r="D1856" s="8" t="s">
        <v>5356</v>
      </c>
    </row>
    <row r="1857" spans="1:4" ht="15" customHeight="1" x14ac:dyDescent="0.3">
      <c r="A1857" s="10" t="s">
        <v>1893</v>
      </c>
      <c r="B1857" s="8" t="s">
        <v>7893</v>
      </c>
      <c r="C1857" s="8" t="s">
        <v>8033</v>
      </c>
      <c r="D1857" s="8" t="s">
        <v>6342</v>
      </c>
    </row>
    <row r="1858" spans="1:4" ht="15" customHeight="1" x14ac:dyDescent="0.3">
      <c r="A1858" s="10" t="s">
        <v>1894</v>
      </c>
      <c r="B1858" s="8" t="s">
        <v>7892</v>
      </c>
      <c r="C1858" s="8" t="s">
        <v>8644</v>
      </c>
      <c r="D1858" s="8" t="s">
        <v>6343</v>
      </c>
    </row>
    <row r="1859" spans="1:4" ht="15" customHeight="1" x14ac:dyDescent="0.3">
      <c r="A1859" s="10" t="s">
        <v>1895</v>
      </c>
      <c r="B1859" s="8" t="s">
        <v>7893</v>
      </c>
      <c r="C1859" s="8" t="s">
        <v>8645</v>
      </c>
      <c r="D1859" s="8" t="s">
        <v>6344</v>
      </c>
    </row>
    <row r="1860" spans="1:4" ht="15" customHeight="1" x14ac:dyDescent="0.3">
      <c r="A1860" s="10" t="s">
        <v>1896</v>
      </c>
      <c r="B1860" s="8" t="s">
        <v>7892</v>
      </c>
      <c r="C1860" s="8" t="s">
        <v>8484</v>
      </c>
      <c r="D1860" s="8" t="s">
        <v>5706</v>
      </c>
    </row>
    <row r="1861" spans="1:4" ht="15" customHeight="1" x14ac:dyDescent="0.3">
      <c r="A1861" s="10" t="s">
        <v>1897</v>
      </c>
      <c r="B1861" s="8" t="s">
        <v>7892</v>
      </c>
      <c r="C1861" s="8" t="s">
        <v>7983</v>
      </c>
      <c r="D1861" s="8" t="s">
        <v>5548</v>
      </c>
    </row>
    <row r="1862" spans="1:4" ht="15" customHeight="1" x14ac:dyDescent="0.3">
      <c r="A1862" s="10" t="s">
        <v>1898</v>
      </c>
      <c r="B1862" s="8" t="s">
        <v>7892</v>
      </c>
      <c r="C1862" s="8" t="s">
        <v>7918</v>
      </c>
      <c r="D1862" s="8" t="s">
        <v>6345</v>
      </c>
    </row>
    <row r="1863" spans="1:4" ht="15" customHeight="1" x14ac:dyDescent="0.3">
      <c r="A1863" s="10" t="s">
        <v>1899</v>
      </c>
      <c r="B1863" s="8" t="s">
        <v>7892</v>
      </c>
      <c r="C1863" s="8" t="s">
        <v>7940</v>
      </c>
      <c r="D1863" s="8" t="s">
        <v>5092</v>
      </c>
    </row>
    <row r="1864" spans="1:4" ht="15" customHeight="1" x14ac:dyDescent="0.3">
      <c r="A1864" s="10" t="s">
        <v>1900</v>
      </c>
      <c r="B1864" s="8" t="s">
        <v>7892</v>
      </c>
      <c r="C1864" s="8" t="s">
        <v>8646</v>
      </c>
      <c r="D1864" s="8" t="s">
        <v>6346</v>
      </c>
    </row>
    <row r="1865" spans="1:4" ht="15" customHeight="1" x14ac:dyDescent="0.3">
      <c r="A1865" s="10" t="s">
        <v>1901</v>
      </c>
      <c r="B1865" s="8" t="s">
        <v>7892</v>
      </c>
      <c r="C1865" s="8" t="s">
        <v>7935</v>
      </c>
      <c r="D1865" s="8" t="s">
        <v>6347</v>
      </c>
    </row>
    <row r="1866" spans="1:4" ht="15" customHeight="1" x14ac:dyDescent="0.3">
      <c r="A1866" s="10" t="s">
        <v>1902</v>
      </c>
      <c r="B1866" s="8" t="s">
        <v>7892</v>
      </c>
      <c r="C1866" s="8" t="s">
        <v>8224</v>
      </c>
      <c r="D1866" s="8" t="s">
        <v>5139</v>
      </c>
    </row>
    <row r="1867" spans="1:4" ht="15" customHeight="1" x14ac:dyDescent="0.3">
      <c r="A1867" s="10" t="s">
        <v>1903</v>
      </c>
      <c r="B1867" s="8" t="s">
        <v>7893</v>
      </c>
      <c r="C1867" s="8" t="s">
        <v>8003</v>
      </c>
      <c r="D1867" s="8" t="s">
        <v>6348</v>
      </c>
    </row>
    <row r="1868" spans="1:4" ht="15" customHeight="1" x14ac:dyDescent="0.3">
      <c r="A1868" s="10" t="s">
        <v>1904</v>
      </c>
      <c r="B1868" s="8" t="s">
        <v>7892</v>
      </c>
      <c r="C1868" s="8" t="s">
        <v>8104</v>
      </c>
      <c r="D1868" s="8" t="s">
        <v>5471</v>
      </c>
    </row>
    <row r="1869" spans="1:4" ht="15" customHeight="1" x14ac:dyDescent="0.3">
      <c r="A1869" s="10" t="s">
        <v>1905</v>
      </c>
      <c r="B1869" s="8" t="s">
        <v>7893</v>
      </c>
      <c r="C1869" s="8" t="s">
        <v>8311</v>
      </c>
      <c r="D1869" s="8" t="s">
        <v>5378</v>
      </c>
    </row>
    <row r="1870" spans="1:4" ht="15" customHeight="1" x14ac:dyDescent="0.3">
      <c r="A1870" s="10" t="s">
        <v>1906</v>
      </c>
      <c r="B1870" s="8" t="s">
        <v>7893</v>
      </c>
      <c r="C1870" s="8" t="s">
        <v>8127</v>
      </c>
      <c r="D1870" s="8" t="s">
        <v>6349</v>
      </c>
    </row>
    <row r="1871" spans="1:4" ht="15" customHeight="1" x14ac:dyDescent="0.3">
      <c r="A1871" s="10" t="s">
        <v>1907</v>
      </c>
      <c r="B1871" s="8" t="s">
        <v>7893</v>
      </c>
      <c r="C1871" s="8" t="s">
        <v>7985</v>
      </c>
      <c r="D1871" s="8" t="s">
        <v>4912</v>
      </c>
    </row>
    <row r="1872" spans="1:4" ht="15" customHeight="1" x14ac:dyDescent="0.3">
      <c r="A1872" s="10" t="s">
        <v>1908</v>
      </c>
      <c r="B1872" s="8" t="s">
        <v>7893</v>
      </c>
      <c r="C1872" s="8" t="s">
        <v>8647</v>
      </c>
      <c r="D1872" s="8" t="s">
        <v>6350</v>
      </c>
    </row>
    <row r="1873" spans="1:4" ht="15" customHeight="1" x14ac:dyDescent="0.3">
      <c r="A1873" s="10" t="s">
        <v>1909</v>
      </c>
      <c r="B1873" s="8" t="s">
        <v>7893</v>
      </c>
      <c r="C1873" s="8" t="s">
        <v>8648</v>
      </c>
      <c r="D1873" s="8" t="s">
        <v>6351</v>
      </c>
    </row>
    <row r="1874" spans="1:4" ht="15" customHeight="1" x14ac:dyDescent="0.3">
      <c r="A1874" s="10" t="s">
        <v>1910</v>
      </c>
      <c r="B1874" s="8" t="s">
        <v>7893</v>
      </c>
      <c r="C1874" s="8" t="s">
        <v>5000</v>
      </c>
      <c r="D1874" s="8" t="s">
        <v>6352</v>
      </c>
    </row>
    <row r="1875" spans="1:4" ht="15" customHeight="1" x14ac:dyDescent="0.3">
      <c r="A1875" s="10" t="s">
        <v>1911</v>
      </c>
      <c r="B1875" s="8" t="s">
        <v>7893</v>
      </c>
      <c r="C1875" s="8" t="s">
        <v>4777</v>
      </c>
      <c r="D1875" s="8" t="s">
        <v>6353</v>
      </c>
    </row>
    <row r="1876" spans="1:4" ht="15" customHeight="1" x14ac:dyDescent="0.3">
      <c r="A1876" s="10" t="s">
        <v>1912</v>
      </c>
      <c r="B1876" s="8" t="s">
        <v>7893</v>
      </c>
      <c r="C1876" s="8" t="s">
        <v>8649</v>
      </c>
      <c r="D1876" s="8" t="s">
        <v>6354</v>
      </c>
    </row>
    <row r="1877" spans="1:4" ht="15" customHeight="1" x14ac:dyDescent="0.3">
      <c r="A1877" s="10" t="s">
        <v>1913</v>
      </c>
      <c r="B1877" s="8" t="s">
        <v>7892</v>
      </c>
      <c r="C1877" s="8" t="s">
        <v>7962</v>
      </c>
      <c r="D1877" s="8" t="s">
        <v>5739</v>
      </c>
    </row>
    <row r="1878" spans="1:4" ht="15" customHeight="1" x14ac:dyDescent="0.3">
      <c r="A1878" s="10" t="s">
        <v>1914</v>
      </c>
      <c r="B1878" s="8" t="s">
        <v>7892</v>
      </c>
      <c r="C1878" s="8" t="s">
        <v>8050</v>
      </c>
      <c r="D1878" s="8" t="s">
        <v>6355</v>
      </c>
    </row>
    <row r="1879" spans="1:4" ht="15" customHeight="1" x14ac:dyDescent="0.3">
      <c r="A1879" s="10" t="s">
        <v>1915</v>
      </c>
      <c r="B1879" s="8" t="s">
        <v>8181</v>
      </c>
      <c r="C1879" s="8" t="s">
        <v>8160</v>
      </c>
      <c r="D1879" s="8" t="s">
        <v>6356</v>
      </c>
    </row>
    <row r="1880" spans="1:4" ht="15" customHeight="1" x14ac:dyDescent="0.3">
      <c r="A1880" s="10" t="s">
        <v>1916</v>
      </c>
      <c r="B1880" s="8" t="s">
        <v>7892</v>
      </c>
      <c r="C1880" s="8" t="s">
        <v>8532</v>
      </c>
      <c r="D1880" s="8" t="s">
        <v>6357</v>
      </c>
    </row>
    <row r="1881" spans="1:4" ht="15" customHeight="1" x14ac:dyDescent="0.3">
      <c r="A1881" s="10" t="s">
        <v>1917</v>
      </c>
      <c r="B1881" s="8" t="s">
        <v>7892</v>
      </c>
      <c r="C1881" s="8" t="s">
        <v>8650</v>
      </c>
      <c r="D1881" s="8" t="s">
        <v>6358</v>
      </c>
    </row>
    <row r="1882" spans="1:4" ht="15" customHeight="1" x14ac:dyDescent="0.3">
      <c r="A1882" s="10" t="s">
        <v>1918</v>
      </c>
      <c r="B1882" s="8" t="s">
        <v>7893</v>
      </c>
      <c r="C1882" s="8" t="s">
        <v>8470</v>
      </c>
      <c r="D1882" s="8" t="s">
        <v>5247</v>
      </c>
    </row>
    <row r="1883" spans="1:4" ht="15" customHeight="1" x14ac:dyDescent="0.3">
      <c r="A1883" s="10" t="s">
        <v>1919</v>
      </c>
      <c r="B1883" s="8" t="s">
        <v>7892</v>
      </c>
      <c r="C1883" s="8" t="s">
        <v>7962</v>
      </c>
      <c r="D1883" s="8" t="s">
        <v>6359</v>
      </c>
    </row>
    <row r="1884" spans="1:4" ht="15" customHeight="1" x14ac:dyDescent="0.3">
      <c r="A1884" s="10" t="s">
        <v>1920</v>
      </c>
      <c r="B1884" s="8" t="s">
        <v>7892</v>
      </c>
      <c r="C1884" s="8" t="s">
        <v>8619</v>
      </c>
      <c r="D1884" s="8" t="s">
        <v>6360</v>
      </c>
    </row>
    <row r="1885" spans="1:4" ht="15" customHeight="1" x14ac:dyDescent="0.3">
      <c r="A1885" s="10" t="s">
        <v>1921</v>
      </c>
      <c r="B1885" s="8" t="s">
        <v>7892</v>
      </c>
      <c r="C1885" s="8" t="s">
        <v>8220</v>
      </c>
      <c r="D1885" s="8" t="s">
        <v>6361</v>
      </c>
    </row>
    <row r="1886" spans="1:4" ht="15" customHeight="1" x14ac:dyDescent="0.3">
      <c r="A1886" s="10" t="s">
        <v>1922</v>
      </c>
      <c r="B1886" s="8" t="s">
        <v>7892</v>
      </c>
      <c r="C1886" s="8" t="s">
        <v>8651</v>
      </c>
      <c r="D1886" s="8" t="s">
        <v>6362</v>
      </c>
    </row>
    <row r="1887" spans="1:4" ht="15" customHeight="1" x14ac:dyDescent="0.3">
      <c r="A1887" s="10" t="s">
        <v>1923</v>
      </c>
      <c r="B1887" s="8" t="s">
        <v>7892</v>
      </c>
      <c r="C1887" s="8" t="s">
        <v>8652</v>
      </c>
      <c r="D1887" s="8" t="s">
        <v>6363</v>
      </c>
    </row>
    <row r="1888" spans="1:4" ht="15" customHeight="1" x14ac:dyDescent="0.3">
      <c r="A1888" s="10" t="s">
        <v>1924</v>
      </c>
      <c r="B1888" s="8" t="s">
        <v>7893</v>
      </c>
      <c r="C1888" s="8" t="s">
        <v>8377</v>
      </c>
      <c r="D1888" s="8" t="s">
        <v>8786</v>
      </c>
    </row>
    <row r="1889" spans="1:4" ht="15" customHeight="1" x14ac:dyDescent="0.3">
      <c r="A1889" s="10" t="s">
        <v>1925</v>
      </c>
      <c r="B1889" s="8" t="s">
        <v>7893</v>
      </c>
      <c r="C1889" s="8" t="s">
        <v>8058</v>
      </c>
      <c r="D1889" s="8" t="s">
        <v>6365</v>
      </c>
    </row>
    <row r="1890" spans="1:4" ht="15" customHeight="1" x14ac:dyDescent="0.3">
      <c r="A1890" s="10" t="s">
        <v>1926</v>
      </c>
      <c r="B1890" s="8" t="s">
        <v>7893</v>
      </c>
      <c r="C1890" s="8" t="s">
        <v>8653</v>
      </c>
      <c r="D1890" s="8" t="s">
        <v>5262</v>
      </c>
    </row>
    <row r="1891" spans="1:4" ht="15" customHeight="1" x14ac:dyDescent="0.3">
      <c r="A1891" s="10" t="s">
        <v>1927</v>
      </c>
      <c r="B1891" s="8" t="s">
        <v>7892</v>
      </c>
      <c r="C1891" s="8" t="s">
        <v>7908</v>
      </c>
      <c r="D1891" s="8" t="s">
        <v>6366</v>
      </c>
    </row>
    <row r="1892" spans="1:4" ht="15" customHeight="1" x14ac:dyDescent="0.3">
      <c r="A1892" s="10" t="s">
        <v>1928</v>
      </c>
      <c r="B1892" s="8" t="s">
        <v>7893</v>
      </c>
      <c r="C1892" s="8" t="s">
        <v>7910</v>
      </c>
      <c r="D1892" s="8" t="s">
        <v>6367</v>
      </c>
    </row>
    <row r="1893" spans="1:4" ht="15" customHeight="1" x14ac:dyDescent="0.3">
      <c r="A1893" s="10" t="s">
        <v>1929</v>
      </c>
      <c r="B1893" s="8" t="s">
        <v>7893</v>
      </c>
      <c r="C1893" s="8" t="s">
        <v>8654</v>
      </c>
      <c r="D1893" s="8" t="s">
        <v>6368</v>
      </c>
    </row>
    <row r="1894" spans="1:4" ht="15" customHeight="1" x14ac:dyDescent="0.3">
      <c r="A1894" s="10" t="s">
        <v>1930</v>
      </c>
      <c r="B1894" s="8" t="s">
        <v>7892</v>
      </c>
      <c r="C1894" s="8" t="s">
        <v>8200</v>
      </c>
      <c r="D1894" s="8" t="s">
        <v>6369</v>
      </c>
    </row>
    <row r="1895" spans="1:4" ht="15" customHeight="1" x14ac:dyDescent="0.3">
      <c r="A1895" s="10" t="s">
        <v>1931</v>
      </c>
      <c r="B1895" s="8" t="s">
        <v>7893</v>
      </c>
      <c r="C1895" s="8" t="s">
        <v>7978</v>
      </c>
      <c r="D1895" s="8" t="s">
        <v>6370</v>
      </c>
    </row>
    <row r="1896" spans="1:4" ht="15" customHeight="1" x14ac:dyDescent="0.3">
      <c r="A1896" s="10" t="s">
        <v>1932</v>
      </c>
      <c r="B1896" s="8" t="s">
        <v>7892</v>
      </c>
      <c r="C1896" s="8" t="s">
        <v>7931</v>
      </c>
      <c r="D1896" s="8" t="s">
        <v>6371</v>
      </c>
    </row>
    <row r="1897" spans="1:4" ht="15" customHeight="1" x14ac:dyDescent="0.3">
      <c r="A1897" s="10" t="s">
        <v>1933</v>
      </c>
      <c r="B1897" s="8" t="s">
        <v>7893</v>
      </c>
      <c r="C1897" s="8" t="s">
        <v>8059</v>
      </c>
      <c r="D1897" s="8" t="s">
        <v>4944</v>
      </c>
    </row>
    <row r="1898" spans="1:4" ht="15" customHeight="1" x14ac:dyDescent="0.3">
      <c r="A1898" s="10" t="s">
        <v>1934</v>
      </c>
      <c r="B1898" s="8" t="s">
        <v>7893</v>
      </c>
      <c r="C1898" s="8" t="s">
        <v>7894</v>
      </c>
      <c r="D1898" s="8" t="s">
        <v>6372</v>
      </c>
    </row>
    <row r="1899" spans="1:4" ht="15" customHeight="1" x14ac:dyDescent="0.3">
      <c r="A1899" s="10" t="s">
        <v>1935</v>
      </c>
      <c r="B1899" s="8" t="s">
        <v>7893</v>
      </c>
      <c r="C1899" s="8" t="s">
        <v>8397</v>
      </c>
      <c r="D1899" s="8" t="s">
        <v>4777</v>
      </c>
    </row>
    <row r="1900" spans="1:4" ht="15" customHeight="1" x14ac:dyDescent="0.3">
      <c r="A1900" s="10" t="s">
        <v>1936</v>
      </c>
      <c r="B1900" s="8" t="s">
        <v>7893</v>
      </c>
      <c r="C1900" s="8" t="s">
        <v>8033</v>
      </c>
      <c r="D1900" s="8" t="s">
        <v>4807</v>
      </c>
    </row>
    <row r="1901" spans="1:4" ht="15" customHeight="1" x14ac:dyDescent="0.3">
      <c r="A1901" s="10" t="s">
        <v>1937</v>
      </c>
      <c r="B1901" s="8" t="s">
        <v>7892</v>
      </c>
      <c r="C1901" s="8" t="s">
        <v>7963</v>
      </c>
      <c r="D1901" s="8" t="s">
        <v>6373</v>
      </c>
    </row>
    <row r="1902" spans="1:4" ht="15" customHeight="1" x14ac:dyDescent="0.3">
      <c r="A1902" s="10" t="s">
        <v>1938</v>
      </c>
      <c r="B1902" s="8" t="s">
        <v>7892</v>
      </c>
      <c r="C1902" s="8" t="s">
        <v>8655</v>
      </c>
      <c r="D1902" s="8" t="s">
        <v>6283</v>
      </c>
    </row>
    <row r="1903" spans="1:4" ht="15" customHeight="1" x14ac:dyDescent="0.3">
      <c r="A1903" s="10" t="s">
        <v>1939</v>
      </c>
      <c r="B1903" s="8" t="s">
        <v>7892</v>
      </c>
      <c r="C1903" s="8" t="s">
        <v>7987</v>
      </c>
      <c r="D1903" s="8" t="s">
        <v>6374</v>
      </c>
    </row>
    <row r="1904" spans="1:4" ht="15" customHeight="1" x14ac:dyDescent="0.3">
      <c r="A1904" s="10" t="s">
        <v>1940</v>
      </c>
      <c r="B1904" s="8" t="s">
        <v>7892</v>
      </c>
      <c r="C1904" s="8" t="s">
        <v>7983</v>
      </c>
      <c r="D1904" s="8" t="s">
        <v>6375</v>
      </c>
    </row>
    <row r="1905" spans="1:4" ht="15" customHeight="1" x14ac:dyDescent="0.3">
      <c r="A1905" s="10" t="s">
        <v>1941</v>
      </c>
      <c r="B1905" s="8" t="s">
        <v>7892</v>
      </c>
      <c r="C1905" s="8" t="s">
        <v>8179</v>
      </c>
      <c r="D1905" s="8" t="s">
        <v>6376</v>
      </c>
    </row>
    <row r="1906" spans="1:4" ht="15" customHeight="1" x14ac:dyDescent="0.3">
      <c r="A1906" s="10" t="s">
        <v>1942</v>
      </c>
      <c r="B1906" s="8" t="s">
        <v>7892</v>
      </c>
      <c r="C1906" s="8" t="s">
        <v>8267</v>
      </c>
      <c r="D1906" s="8" t="s">
        <v>6377</v>
      </c>
    </row>
    <row r="1907" spans="1:4" ht="15" customHeight="1" x14ac:dyDescent="0.3">
      <c r="A1907" s="10" t="s">
        <v>1943</v>
      </c>
      <c r="B1907" s="8" t="s">
        <v>7893</v>
      </c>
      <c r="C1907" s="8" t="s">
        <v>7902</v>
      </c>
      <c r="D1907" s="8" t="s">
        <v>6378</v>
      </c>
    </row>
    <row r="1908" spans="1:4" ht="15" customHeight="1" x14ac:dyDescent="0.3">
      <c r="A1908" s="10" t="s">
        <v>1944</v>
      </c>
      <c r="B1908" s="8" t="s">
        <v>7892</v>
      </c>
      <c r="C1908" s="8" t="s">
        <v>8086</v>
      </c>
      <c r="D1908" s="8" t="s">
        <v>4993</v>
      </c>
    </row>
    <row r="1909" spans="1:4" ht="15" customHeight="1" x14ac:dyDescent="0.3">
      <c r="A1909" s="10" t="s">
        <v>1945</v>
      </c>
      <c r="B1909" s="8" t="s">
        <v>7892</v>
      </c>
      <c r="C1909" s="8" t="s">
        <v>8656</v>
      </c>
      <c r="D1909" s="8" t="s">
        <v>6379</v>
      </c>
    </row>
    <row r="1910" spans="1:4" ht="15" customHeight="1" x14ac:dyDescent="0.3">
      <c r="A1910" s="10" t="s">
        <v>1946</v>
      </c>
      <c r="B1910" s="8" t="s">
        <v>7893</v>
      </c>
      <c r="C1910" s="8" t="s">
        <v>8079</v>
      </c>
      <c r="D1910" s="8" t="s">
        <v>6380</v>
      </c>
    </row>
    <row r="1911" spans="1:4" ht="15" customHeight="1" x14ac:dyDescent="0.3">
      <c r="A1911" s="10" t="s">
        <v>1947</v>
      </c>
      <c r="B1911" s="8" t="s">
        <v>7893</v>
      </c>
      <c r="C1911" s="8" t="s">
        <v>8657</v>
      </c>
      <c r="D1911" s="8" t="s">
        <v>5139</v>
      </c>
    </row>
    <row r="1912" spans="1:4" ht="15" customHeight="1" x14ac:dyDescent="0.3">
      <c r="A1912" s="10" t="s">
        <v>1948</v>
      </c>
      <c r="B1912" s="8" t="s">
        <v>7892</v>
      </c>
      <c r="C1912" s="8" t="s">
        <v>8658</v>
      </c>
      <c r="D1912" s="8" t="s">
        <v>6381</v>
      </c>
    </row>
    <row r="1913" spans="1:4" ht="15" customHeight="1" x14ac:dyDescent="0.3">
      <c r="A1913" s="10" t="s">
        <v>1949</v>
      </c>
      <c r="B1913" s="8" t="s">
        <v>7893</v>
      </c>
      <c r="C1913" s="8" t="s">
        <v>8659</v>
      </c>
      <c r="D1913" s="8" t="s">
        <v>5081</v>
      </c>
    </row>
    <row r="1914" spans="1:4" ht="15" customHeight="1" x14ac:dyDescent="0.3">
      <c r="A1914" s="10" t="s">
        <v>1950</v>
      </c>
      <c r="B1914" s="8" t="s">
        <v>7893</v>
      </c>
      <c r="C1914" s="8" t="s">
        <v>8389</v>
      </c>
      <c r="D1914" s="8" t="s">
        <v>6382</v>
      </c>
    </row>
    <row r="1915" spans="1:4" ht="15" customHeight="1" x14ac:dyDescent="0.3">
      <c r="A1915" s="10" t="s">
        <v>1951</v>
      </c>
      <c r="B1915" s="8" t="s">
        <v>7893</v>
      </c>
      <c r="C1915" s="8" t="s">
        <v>5723</v>
      </c>
      <c r="D1915" s="8" t="s">
        <v>5267</v>
      </c>
    </row>
    <row r="1916" spans="1:4" ht="15" customHeight="1" x14ac:dyDescent="0.3">
      <c r="A1916" s="10" t="s">
        <v>1952</v>
      </c>
      <c r="B1916" s="8" t="s">
        <v>7892</v>
      </c>
      <c r="C1916" s="8" t="s">
        <v>8395</v>
      </c>
      <c r="D1916" s="8" t="s">
        <v>6383</v>
      </c>
    </row>
    <row r="1917" spans="1:4" ht="15" customHeight="1" x14ac:dyDescent="0.3">
      <c r="A1917" s="10" t="s">
        <v>1953</v>
      </c>
      <c r="B1917" s="8" t="s">
        <v>7893</v>
      </c>
      <c r="C1917" s="8" t="s">
        <v>7946</v>
      </c>
      <c r="D1917" s="8" t="s">
        <v>6384</v>
      </c>
    </row>
    <row r="1918" spans="1:4" ht="15" customHeight="1" x14ac:dyDescent="0.3">
      <c r="A1918" s="10" t="s">
        <v>1954</v>
      </c>
      <c r="B1918" s="8" t="s">
        <v>7893</v>
      </c>
      <c r="C1918" s="8" t="s">
        <v>7999</v>
      </c>
      <c r="D1918" s="8" t="s">
        <v>6385</v>
      </c>
    </row>
    <row r="1919" spans="1:4" ht="15" customHeight="1" x14ac:dyDescent="0.3">
      <c r="A1919" s="10" t="s">
        <v>1955</v>
      </c>
      <c r="B1919" s="8" t="s">
        <v>7893</v>
      </c>
      <c r="C1919" s="8" t="s">
        <v>8491</v>
      </c>
      <c r="D1919" s="8" t="s">
        <v>6386</v>
      </c>
    </row>
    <row r="1920" spans="1:4" ht="15" customHeight="1" x14ac:dyDescent="0.3">
      <c r="A1920" s="10" t="s">
        <v>1956</v>
      </c>
      <c r="B1920" s="8" t="s">
        <v>7893</v>
      </c>
      <c r="C1920" s="8" t="s">
        <v>8660</v>
      </c>
      <c r="D1920" s="8" t="s">
        <v>6387</v>
      </c>
    </row>
    <row r="1921" spans="1:4" ht="15" customHeight="1" x14ac:dyDescent="0.3">
      <c r="A1921" s="10" t="s">
        <v>1957</v>
      </c>
      <c r="B1921" s="8" t="s">
        <v>7893</v>
      </c>
      <c r="C1921" s="8" t="s">
        <v>5218</v>
      </c>
      <c r="D1921" s="8" t="s">
        <v>6388</v>
      </c>
    </row>
    <row r="1922" spans="1:4" ht="15" customHeight="1" x14ac:dyDescent="0.3">
      <c r="A1922" s="10" t="s">
        <v>1958</v>
      </c>
      <c r="B1922" s="8" t="s">
        <v>8181</v>
      </c>
      <c r="C1922" s="8" t="s">
        <v>8661</v>
      </c>
      <c r="D1922" s="8" t="s">
        <v>6389</v>
      </c>
    </row>
    <row r="1923" spans="1:4" ht="15" customHeight="1" x14ac:dyDescent="0.3">
      <c r="A1923" s="10" t="s">
        <v>1959</v>
      </c>
      <c r="B1923" s="8" t="s">
        <v>7893</v>
      </c>
      <c r="C1923" s="8" t="s">
        <v>7999</v>
      </c>
      <c r="D1923" s="8" t="s">
        <v>6390</v>
      </c>
    </row>
    <row r="1924" spans="1:4" ht="15" customHeight="1" x14ac:dyDescent="0.3">
      <c r="A1924" s="10" t="s">
        <v>1960</v>
      </c>
      <c r="B1924" s="8" t="s">
        <v>7893</v>
      </c>
      <c r="C1924" s="8" t="s">
        <v>7975</v>
      </c>
      <c r="D1924" s="8" t="s">
        <v>6391</v>
      </c>
    </row>
    <row r="1925" spans="1:4" ht="15" customHeight="1" x14ac:dyDescent="0.3">
      <c r="A1925" s="10" t="s">
        <v>1961</v>
      </c>
      <c r="B1925" s="8" t="s">
        <v>7893</v>
      </c>
      <c r="C1925" s="8" t="s">
        <v>8012</v>
      </c>
      <c r="D1925" s="8" t="s">
        <v>6392</v>
      </c>
    </row>
    <row r="1926" spans="1:4" ht="15" customHeight="1" x14ac:dyDescent="0.3">
      <c r="A1926" s="10" t="s">
        <v>1962</v>
      </c>
      <c r="B1926" s="8" t="s">
        <v>7893</v>
      </c>
      <c r="C1926" s="8" t="s">
        <v>7993</v>
      </c>
      <c r="D1926" s="8" t="s">
        <v>6393</v>
      </c>
    </row>
    <row r="1927" spans="1:4" ht="15" customHeight="1" x14ac:dyDescent="0.3">
      <c r="A1927" s="10" t="s">
        <v>1963</v>
      </c>
      <c r="B1927" s="8" t="s">
        <v>7892</v>
      </c>
      <c r="C1927" s="8" t="s">
        <v>8662</v>
      </c>
      <c r="D1927" s="8" t="s">
        <v>5509</v>
      </c>
    </row>
    <row r="1928" spans="1:4" ht="15" customHeight="1" x14ac:dyDescent="0.3">
      <c r="A1928" s="10" t="s">
        <v>1964</v>
      </c>
      <c r="B1928" s="8" t="s">
        <v>7892</v>
      </c>
      <c r="C1928" s="8" t="s">
        <v>8663</v>
      </c>
      <c r="D1928" s="8" t="s">
        <v>6394</v>
      </c>
    </row>
    <row r="1929" spans="1:4" ht="15" customHeight="1" x14ac:dyDescent="0.3">
      <c r="A1929" s="10" t="s">
        <v>1965</v>
      </c>
      <c r="B1929" s="8" t="s">
        <v>7893</v>
      </c>
      <c r="C1929" s="8" t="s">
        <v>7943</v>
      </c>
      <c r="D1929" s="8" t="s">
        <v>6395</v>
      </c>
    </row>
    <row r="1930" spans="1:4" ht="15" customHeight="1" x14ac:dyDescent="0.3">
      <c r="A1930" s="10" t="s">
        <v>1966</v>
      </c>
      <c r="B1930" s="8" t="s">
        <v>7892</v>
      </c>
      <c r="C1930" s="8" t="s">
        <v>8664</v>
      </c>
      <c r="D1930" s="8" t="s">
        <v>5711</v>
      </c>
    </row>
    <row r="1931" spans="1:4" ht="15" customHeight="1" x14ac:dyDescent="0.3">
      <c r="A1931" s="10" t="s">
        <v>1967</v>
      </c>
      <c r="B1931" s="8" t="s">
        <v>7892</v>
      </c>
      <c r="C1931" s="8" t="s">
        <v>8304</v>
      </c>
      <c r="D1931" s="8" t="s">
        <v>5173</v>
      </c>
    </row>
    <row r="1932" spans="1:4" ht="15" customHeight="1" x14ac:dyDescent="0.3">
      <c r="A1932" s="10" t="s">
        <v>1968</v>
      </c>
      <c r="B1932" s="8" t="s">
        <v>7892</v>
      </c>
      <c r="C1932" s="8" t="s">
        <v>8665</v>
      </c>
      <c r="D1932" s="8" t="s">
        <v>6396</v>
      </c>
    </row>
    <row r="1933" spans="1:4" ht="15" customHeight="1" x14ac:dyDescent="0.3">
      <c r="A1933" s="10" t="s">
        <v>1969</v>
      </c>
      <c r="B1933" s="8" t="s">
        <v>7892</v>
      </c>
      <c r="C1933" s="8" t="s">
        <v>8666</v>
      </c>
      <c r="D1933" s="8" t="s">
        <v>6397</v>
      </c>
    </row>
    <row r="1934" spans="1:4" ht="15" customHeight="1" x14ac:dyDescent="0.3">
      <c r="A1934" s="10" t="s">
        <v>1970</v>
      </c>
      <c r="B1934" s="8" t="s">
        <v>7893</v>
      </c>
      <c r="C1934" s="8" t="s">
        <v>7954</v>
      </c>
      <c r="D1934" s="8" t="s">
        <v>6398</v>
      </c>
    </row>
    <row r="1935" spans="1:4" ht="15" customHeight="1" x14ac:dyDescent="0.3">
      <c r="A1935" s="10" t="s">
        <v>1971</v>
      </c>
      <c r="B1935" s="8" t="s">
        <v>7892</v>
      </c>
      <c r="C1935" s="8" t="s">
        <v>7963</v>
      </c>
      <c r="D1935" s="8" t="s">
        <v>6399</v>
      </c>
    </row>
    <row r="1936" spans="1:4" ht="15" customHeight="1" x14ac:dyDescent="0.3">
      <c r="A1936" s="10" t="s">
        <v>1972</v>
      </c>
      <c r="B1936" s="8" t="s">
        <v>7892</v>
      </c>
      <c r="C1936" s="8" t="s">
        <v>7971</v>
      </c>
      <c r="D1936" s="8" t="s">
        <v>6400</v>
      </c>
    </row>
    <row r="1937" spans="1:4" ht="15" customHeight="1" x14ac:dyDescent="0.3">
      <c r="A1937" s="10" t="s">
        <v>1973</v>
      </c>
      <c r="B1937" s="8" t="s">
        <v>7893</v>
      </c>
      <c r="C1937" s="8" t="s">
        <v>6175</v>
      </c>
      <c r="D1937" s="8" t="s">
        <v>6401</v>
      </c>
    </row>
    <row r="1938" spans="1:4" ht="15" customHeight="1" x14ac:dyDescent="0.3">
      <c r="A1938" s="10" t="s">
        <v>1974</v>
      </c>
      <c r="B1938" s="8" t="s">
        <v>8181</v>
      </c>
      <c r="C1938" s="8" t="s">
        <v>8363</v>
      </c>
      <c r="D1938" s="8" t="s">
        <v>6402</v>
      </c>
    </row>
    <row r="1939" spans="1:4" ht="15" customHeight="1" x14ac:dyDescent="0.3">
      <c r="A1939" s="10" t="s">
        <v>1975</v>
      </c>
      <c r="B1939" s="8" t="s">
        <v>7893</v>
      </c>
      <c r="C1939" s="8" t="s">
        <v>7902</v>
      </c>
      <c r="D1939" s="8" t="s">
        <v>6224</v>
      </c>
    </row>
    <row r="1940" spans="1:4" ht="15" customHeight="1" x14ac:dyDescent="0.3">
      <c r="A1940" s="10" t="s">
        <v>1976</v>
      </c>
      <c r="B1940" s="8" t="s">
        <v>7893</v>
      </c>
      <c r="C1940" s="8" t="s">
        <v>8667</v>
      </c>
      <c r="D1940" s="8" t="s">
        <v>6403</v>
      </c>
    </row>
    <row r="1941" spans="1:4" ht="15" customHeight="1" x14ac:dyDescent="0.3">
      <c r="A1941" s="10" t="s">
        <v>1977</v>
      </c>
      <c r="B1941" s="8" t="s">
        <v>7893</v>
      </c>
      <c r="C1941" s="8" t="s">
        <v>7999</v>
      </c>
      <c r="D1941" s="8" t="s">
        <v>6404</v>
      </c>
    </row>
    <row r="1942" spans="1:4" ht="15" customHeight="1" x14ac:dyDescent="0.3">
      <c r="A1942" s="10" t="s">
        <v>1978</v>
      </c>
      <c r="B1942" s="8" t="s">
        <v>7893</v>
      </c>
      <c r="C1942" s="8" t="s">
        <v>7898</v>
      </c>
      <c r="D1942" s="8" t="s">
        <v>5475</v>
      </c>
    </row>
    <row r="1943" spans="1:4" ht="15" customHeight="1" x14ac:dyDescent="0.3">
      <c r="A1943" s="10" t="s">
        <v>1979</v>
      </c>
      <c r="B1943" s="8" t="s">
        <v>7893</v>
      </c>
      <c r="C1943" s="8" t="s">
        <v>5101</v>
      </c>
      <c r="D1943" s="8" t="s">
        <v>6405</v>
      </c>
    </row>
    <row r="1944" spans="1:4" ht="15" customHeight="1" x14ac:dyDescent="0.3">
      <c r="A1944" s="10" t="s">
        <v>1980</v>
      </c>
      <c r="B1944" s="8" t="s">
        <v>7893</v>
      </c>
      <c r="C1944" s="8" t="s">
        <v>7999</v>
      </c>
      <c r="D1944" s="8" t="s">
        <v>6406</v>
      </c>
    </row>
    <row r="1945" spans="1:4" ht="15" customHeight="1" x14ac:dyDescent="0.3">
      <c r="A1945" s="10" t="s">
        <v>1981</v>
      </c>
      <c r="B1945" s="8" t="s">
        <v>7893</v>
      </c>
      <c r="C1945" s="8" t="s">
        <v>6352</v>
      </c>
      <c r="D1945" s="8" t="s">
        <v>5399</v>
      </c>
    </row>
    <row r="1946" spans="1:4" ht="15" customHeight="1" x14ac:dyDescent="0.3">
      <c r="A1946" s="10" t="s">
        <v>1982</v>
      </c>
      <c r="B1946" s="8" t="s">
        <v>7892</v>
      </c>
      <c r="C1946" s="8" t="s">
        <v>7971</v>
      </c>
      <c r="D1946" s="8" t="s">
        <v>6407</v>
      </c>
    </row>
    <row r="1947" spans="1:4" ht="15" customHeight="1" x14ac:dyDescent="0.3">
      <c r="A1947" s="10" t="s">
        <v>1983</v>
      </c>
      <c r="B1947" s="8" t="s">
        <v>7893</v>
      </c>
      <c r="C1947" s="8" t="s">
        <v>8649</v>
      </c>
      <c r="D1947" s="8" t="s">
        <v>6408</v>
      </c>
    </row>
    <row r="1948" spans="1:4" ht="15" customHeight="1" x14ac:dyDescent="0.3">
      <c r="A1948" s="10" t="s">
        <v>1984</v>
      </c>
      <c r="B1948" s="8" t="s">
        <v>7893</v>
      </c>
      <c r="C1948" s="8" t="s">
        <v>5599</v>
      </c>
      <c r="D1948" s="8" t="s">
        <v>6409</v>
      </c>
    </row>
    <row r="1949" spans="1:4" ht="15" customHeight="1" x14ac:dyDescent="0.3">
      <c r="A1949" s="10" t="s">
        <v>1985</v>
      </c>
      <c r="B1949" s="8" t="s">
        <v>7893</v>
      </c>
      <c r="C1949" s="8" t="s">
        <v>7899</v>
      </c>
      <c r="D1949" s="8" t="s">
        <v>6410</v>
      </c>
    </row>
    <row r="1950" spans="1:4" ht="15" customHeight="1" x14ac:dyDescent="0.3">
      <c r="A1950" s="10" t="s">
        <v>1986</v>
      </c>
      <c r="B1950" s="8" t="s">
        <v>7892</v>
      </c>
      <c r="C1950" s="8" t="s">
        <v>8668</v>
      </c>
      <c r="D1950" s="8" t="s">
        <v>6411</v>
      </c>
    </row>
    <row r="1951" spans="1:4" ht="15" customHeight="1" x14ac:dyDescent="0.3">
      <c r="A1951" s="10" t="s">
        <v>1987</v>
      </c>
      <c r="B1951" s="8" t="s">
        <v>7893</v>
      </c>
      <c r="C1951" s="8" t="s">
        <v>7993</v>
      </c>
      <c r="D1951" s="8" t="s">
        <v>5273</v>
      </c>
    </row>
    <row r="1952" spans="1:4" ht="15" customHeight="1" x14ac:dyDescent="0.3">
      <c r="A1952" s="10" t="s">
        <v>1988</v>
      </c>
      <c r="B1952" s="8" t="s">
        <v>7892</v>
      </c>
      <c r="C1952" s="8" t="s">
        <v>8164</v>
      </c>
      <c r="D1952" s="8" t="s">
        <v>6412</v>
      </c>
    </row>
    <row r="1953" spans="1:4" ht="15" customHeight="1" x14ac:dyDescent="0.3">
      <c r="A1953" s="10" t="s">
        <v>1989</v>
      </c>
      <c r="B1953" s="8" t="s">
        <v>7893</v>
      </c>
      <c r="C1953" s="8" t="s">
        <v>8669</v>
      </c>
      <c r="D1953" s="8" t="s">
        <v>8787</v>
      </c>
    </row>
    <row r="1954" spans="1:4" ht="15" customHeight="1" x14ac:dyDescent="0.3">
      <c r="A1954" s="10" t="s">
        <v>1990</v>
      </c>
      <c r="B1954" s="8" t="s">
        <v>7893</v>
      </c>
      <c r="C1954" s="8" t="s">
        <v>8670</v>
      </c>
      <c r="D1954" s="8" t="s">
        <v>6414</v>
      </c>
    </row>
    <row r="1955" spans="1:4" ht="15" customHeight="1" x14ac:dyDescent="0.3">
      <c r="A1955" s="10" t="s">
        <v>1991</v>
      </c>
      <c r="B1955" s="8" t="s">
        <v>7892</v>
      </c>
      <c r="C1955" s="8" t="s">
        <v>8194</v>
      </c>
      <c r="D1955" s="8" t="s">
        <v>6415</v>
      </c>
    </row>
    <row r="1956" spans="1:4" ht="15" customHeight="1" x14ac:dyDescent="0.3">
      <c r="A1956" s="10" t="s">
        <v>1992</v>
      </c>
      <c r="B1956" s="8" t="s">
        <v>7892</v>
      </c>
      <c r="C1956" s="8" t="s">
        <v>8345</v>
      </c>
      <c r="D1956" s="8" t="s">
        <v>6416</v>
      </c>
    </row>
    <row r="1957" spans="1:4" ht="15" customHeight="1" x14ac:dyDescent="0.3">
      <c r="A1957" s="10" t="s">
        <v>1993</v>
      </c>
      <c r="B1957" s="8" t="s">
        <v>7892</v>
      </c>
      <c r="C1957" s="8" t="s">
        <v>8671</v>
      </c>
      <c r="D1957" s="8" t="s">
        <v>6417</v>
      </c>
    </row>
    <row r="1958" spans="1:4" ht="15" customHeight="1" x14ac:dyDescent="0.3">
      <c r="A1958" s="10" t="s">
        <v>1994</v>
      </c>
      <c r="B1958" s="8" t="s">
        <v>7893</v>
      </c>
      <c r="C1958" s="8" t="s">
        <v>8672</v>
      </c>
      <c r="D1958" s="8" t="s">
        <v>6418</v>
      </c>
    </row>
    <row r="1959" spans="1:4" ht="15" customHeight="1" x14ac:dyDescent="0.3">
      <c r="A1959" s="10" t="s">
        <v>1995</v>
      </c>
      <c r="B1959" s="8" t="s">
        <v>7892</v>
      </c>
      <c r="C1959" s="8" t="s">
        <v>8164</v>
      </c>
      <c r="D1959" s="8" t="s">
        <v>5037</v>
      </c>
    </row>
    <row r="1960" spans="1:4" ht="15" customHeight="1" x14ac:dyDescent="0.3">
      <c r="A1960" s="10" t="s">
        <v>1996</v>
      </c>
      <c r="B1960" s="8" t="s">
        <v>7892</v>
      </c>
      <c r="C1960" s="8" t="s">
        <v>7922</v>
      </c>
      <c r="D1960" s="8" t="s">
        <v>6419</v>
      </c>
    </row>
    <row r="1961" spans="1:4" ht="15" customHeight="1" x14ac:dyDescent="0.3">
      <c r="A1961" s="10" t="s">
        <v>1997</v>
      </c>
      <c r="B1961" s="8" t="s">
        <v>7892</v>
      </c>
      <c r="C1961" s="8" t="s">
        <v>7983</v>
      </c>
      <c r="D1961" s="8" t="s">
        <v>5173</v>
      </c>
    </row>
    <row r="1962" spans="1:4" ht="15" customHeight="1" x14ac:dyDescent="0.3">
      <c r="A1962" s="10" t="s">
        <v>1998</v>
      </c>
      <c r="B1962" s="8" t="s">
        <v>7892</v>
      </c>
      <c r="C1962" s="8" t="s">
        <v>8673</v>
      </c>
      <c r="D1962" s="8" t="s">
        <v>6420</v>
      </c>
    </row>
    <row r="1963" spans="1:4" ht="15" customHeight="1" x14ac:dyDescent="0.3">
      <c r="A1963" s="10" t="s">
        <v>1999</v>
      </c>
      <c r="B1963" s="8" t="s">
        <v>7893</v>
      </c>
      <c r="C1963" s="8" t="s">
        <v>7894</v>
      </c>
      <c r="D1963" s="8" t="s">
        <v>6283</v>
      </c>
    </row>
    <row r="1964" spans="1:4" ht="15" customHeight="1" x14ac:dyDescent="0.3">
      <c r="A1964" s="10" t="s">
        <v>2000</v>
      </c>
      <c r="B1964" s="8" t="s">
        <v>7893</v>
      </c>
      <c r="C1964" s="8" t="s">
        <v>8058</v>
      </c>
      <c r="D1964" s="8" t="s">
        <v>6421</v>
      </c>
    </row>
    <row r="1965" spans="1:4" ht="15" customHeight="1" x14ac:dyDescent="0.3">
      <c r="A1965" s="10" t="s">
        <v>2001</v>
      </c>
      <c r="B1965" s="8" t="s">
        <v>7893</v>
      </c>
      <c r="C1965" s="8" t="s">
        <v>6077</v>
      </c>
      <c r="D1965" s="8" t="s">
        <v>5006</v>
      </c>
    </row>
    <row r="1966" spans="1:4" ht="15" customHeight="1" x14ac:dyDescent="0.3">
      <c r="A1966" s="10" t="s">
        <v>2002</v>
      </c>
      <c r="B1966" s="8" t="s">
        <v>7892</v>
      </c>
      <c r="C1966" s="8" t="s">
        <v>8674</v>
      </c>
      <c r="D1966" s="8" t="s">
        <v>6422</v>
      </c>
    </row>
    <row r="1967" spans="1:4" ht="15" customHeight="1" x14ac:dyDescent="0.3">
      <c r="A1967" s="10" t="s">
        <v>2003</v>
      </c>
      <c r="B1967" s="8" t="s">
        <v>7893</v>
      </c>
      <c r="C1967" s="8" t="s">
        <v>5548</v>
      </c>
      <c r="D1967" s="8" t="s">
        <v>4760</v>
      </c>
    </row>
    <row r="1968" spans="1:4" ht="15" customHeight="1" x14ac:dyDescent="0.3">
      <c r="A1968" s="10" t="s">
        <v>2004</v>
      </c>
      <c r="B1968" s="8" t="s">
        <v>7893</v>
      </c>
      <c r="C1968" s="8" t="s">
        <v>6628</v>
      </c>
      <c r="D1968" s="8" t="s">
        <v>6423</v>
      </c>
    </row>
    <row r="1969" spans="1:4" ht="15" customHeight="1" x14ac:dyDescent="0.3">
      <c r="A1969" s="10" t="s">
        <v>2005</v>
      </c>
      <c r="B1969" s="8" t="s">
        <v>7893</v>
      </c>
      <c r="C1969" s="8" t="s">
        <v>6356</v>
      </c>
      <c r="D1969" s="8" t="s">
        <v>5951</v>
      </c>
    </row>
    <row r="1970" spans="1:4" ht="15" customHeight="1" x14ac:dyDescent="0.3">
      <c r="A1970" s="10" t="s">
        <v>2006</v>
      </c>
      <c r="B1970" s="8" t="s">
        <v>7893</v>
      </c>
      <c r="C1970" s="8" t="s">
        <v>8148</v>
      </c>
      <c r="D1970" s="8" t="s">
        <v>5735</v>
      </c>
    </row>
    <row r="1971" spans="1:4" ht="15" customHeight="1" x14ac:dyDescent="0.3">
      <c r="A1971" s="10" t="s">
        <v>2007</v>
      </c>
      <c r="B1971" s="8" t="s">
        <v>8181</v>
      </c>
      <c r="C1971" s="8" t="s">
        <v>8675</v>
      </c>
      <c r="D1971" s="8" t="s">
        <v>6424</v>
      </c>
    </row>
    <row r="1972" spans="1:4" ht="15" customHeight="1" x14ac:dyDescent="0.3">
      <c r="A1972" s="10" t="s">
        <v>2008</v>
      </c>
      <c r="B1972" s="8" t="s">
        <v>7892</v>
      </c>
      <c r="C1972" s="8" t="s">
        <v>8676</v>
      </c>
      <c r="D1972" s="8" t="s">
        <v>6425</v>
      </c>
    </row>
    <row r="1973" spans="1:4" ht="15" customHeight="1" x14ac:dyDescent="0.3">
      <c r="A1973" s="10" t="s">
        <v>2009</v>
      </c>
      <c r="B1973" s="8" t="s">
        <v>7893</v>
      </c>
      <c r="C1973" s="8" t="s">
        <v>7951</v>
      </c>
      <c r="D1973" s="8" t="s">
        <v>6426</v>
      </c>
    </row>
    <row r="1974" spans="1:4" ht="15" customHeight="1" x14ac:dyDescent="0.3">
      <c r="A1974" s="10" t="s">
        <v>2010</v>
      </c>
      <c r="B1974" s="8" t="s">
        <v>7893</v>
      </c>
      <c r="C1974" s="8" t="s">
        <v>8677</v>
      </c>
      <c r="D1974" s="8" t="s">
        <v>6427</v>
      </c>
    </row>
    <row r="1975" spans="1:4" ht="15" customHeight="1" x14ac:dyDescent="0.3">
      <c r="A1975" s="10" t="s">
        <v>2011</v>
      </c>
      <c r="B1975" s="8" t="s">
        <v>7892</v>
      </c>
      <c r="C1975" s="8" t="s">
        <v>5128</v>
      </c>
      <c r="D1975" s="8" t="s">
        <v>6428</v>
      </c>
    </row>
    <row r="1976" spans="1:4" ht="15" customHeight="1" x14ac:dyDescent="0.3">
      <c r="A1976" s="10" t="s">
        <v>2012</v>
      </c>
      <c r="B1976" s="8" t="s">
        <v>7892</v>
      </c>
      <c r="C1976" s="8" t="s">
        <v>8172</v>
      </c>
      <c r="D1976" s="8" t="s">
        <v>6429</v>
      </c>
    </row>
    <row r="1977" spans="1:4" ht="15" customHeight="1" x14ac:dyDescent="0.3">
      <c r="A1977" s="10" t="s">
        <v>2013</v>
      </c>
      <c r="B1977" s="8" t="s">
        <v>7892</v>
      </c>
      <c r="C1977" s="8" t="s">
        <v>8387</v>
      </c>
      <c r="D1977" s="8" t="s">
        <v>6430</v>
      </c>
    </row>
    <row r="1978" spans="1:4" ht="15" customHeight="1" x14ac:dyDescent="0.3">
      <c r="A1978" s="10" t="s">
        <v>2014</v>
      </c>
      <c r="B1978" s="8" t="s">
        <v>7892</v>
      </c>
      <c r="C1978" s="8" t="s">
        <v>5953</v>
      </c>
      <c r="D1978" s="8" t="s">
        <v>6431</v>
      </c>
    </row>
    <row r="1979" spans="1:4" ht="15" customHeight="1" x14ac:dyDescent="0.3">
      <c r="A1979" s="10" t="s">
        <v>2015</v>
      </c>
      <c r="B1979" s="8" t="s">
        <v>7892</v>
      </c>
      <c r="C1979" s="8" t="s">
        <v>4965</v>
      </c>
      <c r="D1979" s="8" t="s">
        <v>4922</v>
      </c>
    </row>
    <row r="1980" spans="1:4" ht="15" customHeight="1" x14ac:dyDescent="0.3">
      <c r="A1980" s="10" t="s">
        <v>2016</v>
      </c>
      <c r="B1980" s="8" t="s">
        <v>7892</v>
      </c>
      <c r="C1980" s="8" t="s">
        <v>8251</v>
      </c>
      <c r="D1980" s="8" t="s">
        <v>6432</v>
      </c>
    </row>
    <row r="1981" spans="1:4" ht="15" customHeight="1" x14ac:dyDescent="0.3">
      <c r="A1981" s="10" t="s">
        <v>2017</v>
      </c>
      <c r="B1981" s="8" t="s">
        <v>7892</v>
      </c>
      <c r="C1981" s="8" t="s">
        <v>8678</v>
      </c>
      <c r="D1981" s="8" t="s">
        <v>6433</v>
      </c>
    </row>
    <row r="1982" spans="1:4" ht="15" customHeight="1" x14ac:dyDescent="0.3">
      <c r="A1982" s="10" t="s">
        <v>2018</v>
      </c>
      <c r="B1982" s="8" t="s">
        <v>7892</v>
      </c>
      <c r="C1982" s="8" t="s">
        <v>8169</v>
      </c>
      <c r="D1982" s="8" t="s">
        <v>6434</v>
      </c>
    </row>
    <row r="1983" spans="1:4" ht="15" customHeight="1" x14ac:dyDescent="0.3">
      <c r="A1983" s="10" t="s">
        <v>2019</v>
      </c>
      <c r="B1983" s="8" t="s">
        <v>7892</v>
      </c>
      <c r="C1983" s="8" t="s">
        <v>7949</v>
      </c>
      <c r="D1983" s="8" t="s">
        <v>6435</v>
      </c>
    </row>
    <row r="1984" spans="1:4" ht="15" customHeight="1" x14ac:dyDescent="0.3">
      <c r="A1984" s="10" t="s">
        <v>2020</v>
      </c>
      <c r="B1984" s="8" t="s">
        <v>7892</v>
      </c>
      <c r="C1984" s="8" t="s">
        <v>8604</v>
      </c>
      <c r="D1984" s="8" t="s">
        <v>6436</v>
      </c>
    </row>
    <row r="1985" spans="1:4" ht="15" customHeight="1" x14ac:dyDescent="0.3">
      <c r="A1985" s="10" t="s">
        <v>2021</v>
      </c>
      <c r="B1985" s="8" t="s">
        <v>7893</v>
      </c>
      <c r="C1985" s="8" t="s">
        <v>8679</v>
      </c>
      <c r="D1985" s="8" t="s">
        <v>6437</v>
      </c>
    </row>
    <row r="1986" spans="1:4" ht="15" customHeight="1" x14ac:dyDescent="0.3">
      <c r="A1986" s="10" t="s">
        <v>2022</v>
      </c>
      <c r="B1986" s="8" t="s">
        <v>7893</v>
      </c>
      <c r="C1986" s="8" t="s">
        <v>8390</v>
      </c>
      <c r="D1986" s="8" t="s">
        <v>6438</v>
      </c>
    </row>
    <row r="1987" spans="1:4" ht="15" customHeight="1" x14ac:dyDescent="0.3">
      <c r="A1987" s="10" t="s">
        <v>2023</v>
      </c>
      <c r="B1987" s="8" t="s">
        <v>7893</v>
      </c>
      <c r="C1987" s="8" t="s">
        <v>7910</v>
      </c>
      <c r="D1987" s="8" t="s">
        <v>6439</v>
      </c>
    </row>
    <row r="1988" spans="1:4" ht="15" customHeight="1" x14ac:dyDescent="0.3">
      <c r="A1988" s="10" t="s">
        <v>2024</v>
      </c>
      <c r="B1988" s="8" t="s">
        <v>8181</v>
      </c>
      <c r="C1988" s="8" t="s">
        <v>8105</v>
      </c>
      <c r="D1988" s="8" t="s">
        <v>6440</v>
      </c>
    </row>
    <row r="1989" spans="1:4" ht="15" customHeight="1" x14ac:dyDescent="0.3">
      <c r="A1989" s="10" t="s">
        <v>2025</v>
      </c>
      <c r="B1989" s="8" t="s">
        <v>7893</v>
      </c>
      <c r="C1989" s="8" t="s">
        <v>8680</v>
      </c>
      <c r="D1989" s="8" t="s">
        <v>6441</v>
      </c>
    </row>
    <row r="1990" spans="1:4" ht="15" customHeight="1" x14ac:dyDescent="0.3">
      <c r="A1990" s="10" t="s">
        <v>2026</v>
      </c>
      <c r="B1990" s="8" t="s">
        <v>7892</v>
      </c>
      <c r="C1990" s="8" t="s">
        <v>7953</v>
      </c>
      <c r="D1990" s="8" t="s">
        <v>6442</v>
      </c>
    </row>
    <row r="1991" spans="1:4" ht="15" customHeight="1" x14ac:dyDescent="0.3">
      <c r="A1991" s="10" t="s">
        <v>2027</v>
      </c>
      <c r="B1991" s="8" t="s">
        <v>7893</v>
      </c>
      <c r="C1991" s="8" t="s">
        <v>8033</v>
      </c>
      <c r="D1991" s="8" t="s">
        <v>6443</v>
      </c>
    </row>
    <row r="1992" spans="1:4" ht="15" customHeight="1" x14ac:dyDescent="0.3">
      <c r="A1992" s="10" t="s">
        <v>2028</v>
      </c>
      <c r="B1992" s="8" t="s">
        <v>7893</v>
      </c>
      <c r="C1992" s="8" t="s">
        <v>8033</v>
      </c>
      <c r="D1992" s="8" t="s">
        <v>6444</v>
      </c>
    </row>
    <row r="1993" spans="1:4" ht="15" customHeight="1" x14ac:dyDescent="0.3">
      <c r="A1993" s="10" t="s">
        <v>2029</v>
      </c>
      <c r="B1993" s="8" t="s">
        <v>7893</v>
      </c>
      <c r="C1993" s="8" t="s">
        <v>8033</v>
      </c>
      <c r="D1993" s="8" t="s">
        <v>6445</v>
      </c>
    </row>
    <row r="1994" spans="1:4" ht="15" customHeight="1" x14ac:dyDescent="0.3">
      <c r="A1994" s="10" t="s">
        <v>2030</v>
      </c>
      <c r="B1994" s="8" t="s">
        <v>7893</v>
      </c>
      <c r="C1994" s="8" t="s">
        <v>8681</v>
      </c>
      <c r="D1994" s="8" t="s">
        <v>6446</v>
      </c>
    </row>
    <row r="1995" spans="1:4" ht="15" customHeight="1" x14ac:dyDescent="0.3">
      <c r="A1995" s="10" t="s">
        <v>2031</v>
      </c>
      <c r="B1995" s="8" t="s">
        <v>7892</v>
      </c>
      <c r="C1995" s="8" t="s">
        <v>8549</v>
      </c>
      <c r="D1995" s="8" t="s">
        <v>6447</v>
      </c>
    </row>
    <row r="1996" spans="1:4" ht="15" customHeight="1" x14ac:dyDescent="0.3">
      <c r="A1996" s="10" t="s">
        <v>2032</v>
      </c>
      <c r="B1996" s="8" t="s">
        <v>7892</v>
      </c>
      <c r="C1996" s="8" t="s">
        <v>8682</v>
      </c>
      <c r="D1996" s="8" t="s">
        <v>6448</v>
      </c>
    </row>
    <row r="1997" spans="1:4" ht="15" customHeight="1" x14ac:dyDescent="0.3">
      <c r="A1997" s="10" t="s">
        <v>2033</v>
      </c>
      <c r="B1997" s="8" t="s">
        <v>7892</v>
      </c>
      <c r="C1997" s="8" t="s">
        <v>8683</v>
      </c>
      <c r="D1997" s="8" t="s">
        <v>5077</v>
      </c>
    </row>
    <row r="1998" spans="1:4" ht="15" customHeight="1" x14ac:dyDescent="0.3">
      <c r="A1998" s="10" t="s">
        <v>2034</v>
      </c>
      <c r="B1998" s="8" t="s">
        <v>7892</v>
      </c>
      <c r="C1998" s="8" t="s">
        <v>8062</v>
      </c>
      <c r="D1998" s="8" t="s">
        <v>4802</v>
      </c>
    </row>
    <row r="1999" spans="1:4" ht="15" customHeight="1" x14ac:dyDescent="0.3">
      <c r="A1999" s="10" t="s">
        <v>2035</v>
      </c>
      <c r="B1999" s="8" t="s">
        <v>7892</v>
      </c>
      <c r="C1999" s="8" t="s">
        <v>8684</v>
      </c>
      <c r="D1999" s="8" t="s">
        <v>6449</v>
      </c>
    </row>
    <row r="2000" spans="1:4" ht="15" customHeight="1" x14ac:dyDescent="0.3">
      <c r="A2000" s="10" t="s">
        <v>2036</v>
      </c>
      <c r="B2000" s="8" t="s">
        <v>7892</v>
      </c>
      <c r="C2000" s="8" t="s">
        <v>8169</v>
      </c>
      <c r="D2000" s="8" t="s">
        <v>4993</v>
      </c>
    </row>
    <row r="2001" spans="1:4" ht="15" customHeight="1" x14ac:dyDescent="0.3">
      <c r="A2001" s="10" t="s">
        <v>2037</v>
      </c>
      <c r="B2001" s="8" t="s">
        <v>7892</v>
      </c>
      <c r="C2001" s="8" t="s">
        <v>8182</v>
      </c>
      <c r="D2001" s="8" t="s">
        <v>6450</v>
      </c>
    </row>
    <row r="2002" spans="1:4" ht="15" customHeight="1" x14ac:dyDescent="0.3">
      <c r="A2002" s="10" t="s">
        <v>2038</v>
      </c>
      <c r="B2002" s="8" t="s">
        <v>7893</v>
      </c>
      <c r="C2002" s="8" t="s">
        <v>8685</v>
      </c>
      <c r="D2002" s="8" t="s">
        <v>6451</v>
      </c>
    </row>
    <row r="2003" spans="1:4" ht="15" customHeight="1" x14ac:dyDescent="0.3">
      <c r="A2003" s="10" t="s">
        <v>2039</v>
      </c>
      <c r="B2003" s="8" t="s">
        <v>7892</v>
      </c>
      <c r="C2003" s="8" t="s">
        <v>8686</v>
      </c>
      <c r="D2003" s="8" t="s">
        <v>6452</v>
      </c>
    </row>
    <row r="2004" spans="1:4" ht="15" customHeight="1" x14ac:dyDescent="0.3">
      <c r="A2004" s="10" t="s">
        <v>2040</v>
      </c>
      <c r="B2004" s="8" t="s">
        <v>7892</v>
      </c>
      <c r="C2004" s="8" t="s">
        <v>8185</v>
      </c>
      <c r="D2004" s="8" t="s">
        <v>6453</v>
      </c>
    </row>
    <row r="2005" spans="1:4" ht="15" customHeight="1" x14ac:dyDescent="0.3">
      <c r="A2005" s="10" t="s">
        <v>2041</v>
      </c>
      <c r="B2005" s="8" t="s">
        <v>7892</v>
      </c>
      <c r="C2005" s="8" t="s">
        <v>8687</v>
      </c>
      <c r="D2005" s="8" t="s">
        <v>6454</v>
      </c>
    </row>
    <row r="2006" spans="1:4" ht="15" customHeight="1" x14ac:dyDescent="0.3">
      <c r="A2006" s="10" t="s">
        <v>2042</v>
      </c>
      <c r="B2006" s="8" t="s">
        <v>7892</v>
      </c>
      <c r="C2006" s="8" t="s">
        <v>8264</v>
      </c>
      <c r="D2006" s="8" t="s">
        <v>5886</v>
      </c>
    </row>
    <row r="2007" spans="1:4" ht="15" customHeight="1" x14ac:dyDescent="0.3">
      <c r="A2007" s="10" t="s">
        <v>2043</v>
      </c>
      <c r="B2007" s="8" t="s">
        <v>7892</v>
      </c>
      <c r="C2007" s="8" t="s">
        <v>7942</v>
      </c>
      <c r="D2007" s="8" t="s">
        <v>6455</v>
      </c>
    </row>
    <row r="2008" spans="1:4" ht="15" customHeight="1" x14ac:dyDescent="0.3">
      <c r="A2008" s="10" t="s">
        <v>2044</v>
      </c>
      <c r="B2008" s="8" t="s">
        <v>8181</v>
      </c>
      <c r="C2008" s="8" t="s">
        <v>8216</v>
      </c>
      <c r="D2008" s="8" t="s">
        <v>5101</v>
      </c>
    </row>
    <row r="2009" spans="1:4" ht="15" customHeight="1" x14ac:dyDescent="0.3">
      <c r="A2009" s="10" t="s">
        <v>2045</v>
      </c>
      <c r="B2009" s="8" t="s">
        <v>7892</v>
      </c>
      <c r="C2009" s="8" t="s">
        <v>8688</v>
      </c>
      <c r="D2009" s="8" t="s">
        <v>6456</v>
      </c>
    </row>
    <row r="2010" spans="1:4" ht="15" customHeight="1" x14ac:dyDescent="0.3">
      <c r="A2010" s="10" t="s">
        <v>2046</v>
      </c>
      <c r="B2010" s="8" t="s">
        <v>7893</v>
      </c>
      <c r="C2010" s="8" t="s">
        <v>8689</v>
      </c>
      <c r="D2010" s="8" t="s">
        <v>6457</v>
      </c>
    </row>
    <row r="2011" spans="1:4" ht="15" customHeight="1" x14ac:dyDescent="0.3">
      <c r="A2011" s="10" t="s">
        <v>2047</v>
      </c>
      <c r="B2011" s="8" t="s">
        <v>7893</v>
      </c>
      <c r="C2011" s="8" t="s">
        <v>7999</v>
      </c>
      <c r="D2011" s="8" t="s">
        <v>6458</v>
      </c>
    </row>
    <row r="2012" spans="1:4" ht="15" customHeight="1" x14ac:dyDescent="0.3">
      <c r="A2012" s="10" t="s">
        <v>2048</v>
      </c>
      <c r="B2012" s="8" t="s">
        <v>7893</v>
      </c>
      <c r="C2012" s="8" t="s">
        <v>8077</v>
      </c>
      <c r="D2012" s="8" t="s">
        <v>6459</v>
      </c>
    </row>
    <row r="2013" spans="1:4" ht="15" customHeight="1" x14ac:dyDescent="0.3">
      <c r="A2013" s="10" t="s">
        <v>2049</v>
      </c>
      <c r="B2013" s="8" t="s">
        <v>7893</v>
      </c>
      <c r="C2013" s="8" t="s">
        <v>8038</v>
      </c>
      <c r="D2013" s="8" t="s">
        <v>6460</v>
      </c>
    </row>
    <row r="2014" spans="1:4" ht="15" customHeight="1" x14ac:dyDescent="0.3">
      <c r="A2014" s="10" t="s">
        <v>2050</v>
      </c>
      <c r="B2014" s="8" t="s">
        <v>7892</v>
      </c>
      <c r="C2014" s="8" t="s">
        <v>7971</v>
      </c>
      <c r="D2014" s="8" t="s">
        <v>5656</v>
      </c>
    </row>
    <row r="2015" spans="1:4" ht="15" customHeight="1" x14ac:dyDescent="0.3">
      <c r="A2015" s="10" t="s">
        <v>2051</v>
      </c>
      <c r="B2015" s="8" t="s">
        <v>7893</v>
      </c>
      <c r="C2015" s="8" t="s">
        <v>8690</v>
      </c>
      <c r="D2015" s="8" t="s">
        <v>6461</v>
      </c>
    </row>
    <row r="2016" spans="1:4" ht="15" customHeight="1" x14ac:dyDescent="0.3">
      <c r="A2016" s="10" t="s">
        <v>2052</v>
      </c>
      <c r="B2016" s="8" t="s">
        <v>7892</v>
      </c>
      <c r="C2016" s="8" t="s">
        <v>8068</v>
      </c>
      <c r="D2016" s="8" t="s">
        <v>6462</v>
      </c>
    </row>
    <row r="2017" spans="1:4" ht="15" customHeight="1" x14ac:dyDescent="0.3">
      <c r="A2017" s="10" t="s">
        <v>2053</v>
      </c>
      <c r="B2017" s="8" t="s">
        <v>7893</v>
      </c>
      <c r="C2017" s="8" t="s">
        <v>7899</v>
      </c>
      <c r="D2017" s="8" t="s">
        <v>6463</v>
      </c>
    </row>
    <row r="2018" spans="1:4" ht="15" customHeight="1" x14ac:dyDescent="0.3">
      <c r="A2018" s="10" t="s">
        <v>2054</v>
      </c>
      <c r="B2018" s="8" t="s">
        <v>7892</v>
      </c>
      <c r="C2018" s="8" t="s">
        <v>8691</v>
      </c>
      <c r="D2018" s="8" t="s">
        <v>6464</v>
      </c>
    </row>
    <row r="2019" spans="1:4" ht="15" customHeight="1" x14ac:dyDescent="0.3">
      <c r="A2019" s="10" t="s">
        <v>2055</v>
      </c>
      <c r="B2019" s="8" t="s">
        <v>7892</v>
      </c>
      <c r="C2019" s="8" t="s">
        <v>7942</v>
      </c>
      <c r="D2019" s="8" t="s">
        <v>6465</v>
      </c>
    </row>
    <row r="2020" spans="1:4" ht="15" customHeight="1" x14ac:dyDescent="0.3">
      <c r="A2020" s="10" t="s">
        <v>2056</v>
      </c>
      <c r="B2020" s="8" t="s">
        <v>7892</v>
      </c>
      <c r="C2020" s="8" t="s">
        <v>8692</v>
      </c>
      <c r="D2020" s="8" t="s">
        <v>4769</v>
      </c>
    </row>
    <row r="2021" spans="1:4" ht="15" customHeight="1" x14ac:dyDescent="0.3">
      <c r="A2021" s="10" t="s">
        <v>2057</v>
      </c>
      <c r="B2021" s="8" t="s">
        <v>7893</v>
      </c>
      <c r="C2021" s="8" t="s">
        <v>8693</v>
      </c>
      <c r="D2021" s="8" t="s">
        <v>6466</v>
      </c>
    </row>
    <row r="2022" spans="1:4" ht="15" customHeight="1" x14ac:dyDescent="0.3">
      <c r="A2022" s="10" t="s">
        <v>2058</v>
      </c>
      <c r="B2022" s="8" t="s">
        <v>7893</v>
      </c>
      <c r="C2022" s="8" t="s">
        <v>8052</v>
      </c>
      <c r="D2022" s="8" t="s">
        <v>4930</v>
      </c>
    </row>
    <row r="2023" spans="1:4" ht="15" customHeight="1" x14ac:dyDescent="0.3">
      <c r="A2023" s="10" t="s">
        <v>2059</v>
      </c>
      <c r="B2023" s="8" t="s">
        <v>7892</v>
      </c>
      <c r="C2023" s="8" t="s">
        <v>8694</v>
      </c>
      <c r="D2023" s="8" t="s">
        <v>6467</v>
      </c>
    </row>
    <row r="2024" spans="1:4" ht="15" customHeight="1" x14ac:dyDescent="0.3">
      <c r="A2024" s="10" t="s">
        <v>2060</v>
      </c>
      <c r="B2024" s="8" t="s">
        <v>7893</v>
      </c>
      <c r="C2024" s="8" t="s">
        <v>8695</v>
      </c>
      <c r="D2024" s="8" t="s">
        <v>6468</v>
      </c>
    </row>
    <row r="2025" spans="1:4" ht="15" customHeight="1" x14ac:dyDescent="0.3">
      <c r="A2025" s="10" t="s">
        <v>2061</v>
      </c>
      <c r="B2025" s="8" t="s">
        <v>7892</v>
      </c>
      <c r="C2025" s="8" t="s">
        <v>7896</v>
      </c>
      <c r="D2025" s="8" t="s">
        <v>6469</v>
      </c>
    </row>
    <row r="2026" spans="1:4" ht="15" customHeight="1" x14ac:dyDescent="0.3">
      <c r="A2026" s="10" t="s">
        <v>2062</v>
      </c>
      <c r="B2026" s="8" t="s">
        <v>7892</v>
      </c>
      <c r="C2026" s="8" t="s">
        <v>8483</v>
      </c>
      <c r="D2026" s="8" t="s">
        <v>6470</v>
      </c>
    </row>
    <row r="2027" spans="1:4" ht="15" customHeight="1" x14ac:dyDescent="0.3">
      <c r="A2027" s="10" t="s">
        <v>2063</v>
      </c>
      <c r="B2027" s="8" t="s">
        <v>7893</v>
      </c>
      <c r="C2027" s="8" t="s">
        <v>7961</v>
      </c>
      <c r="D2027" s="8" t="s">
        <v>6471</v>
      </c>
    </row>
    <row r="2028" spans="1:4" ht="15" customHeight="1" x14ac:dyDescent="0.3">
      <c r="A2028" s="10" t="s">
        <v>2064</v>
      </c>
      <c r="B2028" s="8" t="s">
        <v>7892</v>
      </c>
      <c r="C2028" s="8" t="s">
        <v>8696</v>
      </c>
      <c r="D2028" s="8" t="s">
        <v>6123</v>
      </c>
    </row>
    <row r="2029" spans="1:4" ht="15" customHeight="1" x14ac:dyDescent="0.3">
      <c r="A2029" s="10" t="s">
        <v>2065</v>
      </c>
      <c r="B2029" s="8" t="s">
        <v>7893</v>
      </c>
      <c r="C2029" s="8" t="s">
        <v>8697</v>
      </c>
      <c r="D2029" s="8" t="s">
        <v>6472</v>
      </c>
    </row>
    <row r="2030" spans="1:4" ht="15" customHeight="1" x14ac:dyDescent="0.3">
      <c r="A2030" s="10" t="s">
        <v>2066</v>
      </c>
      <c r="B2030" s="8" t="s">
        <v>7893</v>
      </c>
      <c r="C2030" s="8" t="s">
        <v>7943</v>
      </c>
      <c r="D2030" s="8" t="s">
        <v>6473</v>
      </c>
    </row>
    <row r="2031" spans="1:4" ht="15" customHeight="1" x14ac:dyDescent="0.3">
      <c r="A2031" s="10" t="s">
        <v>2067</v>
      </c>
      <c r="B2031" s="8" t="s">
        <v>7892</v>
      </c>
      <c r="C2031" s="8" t="s">
        <v>8698</v>
      </c>
      <c r="D2031" s="8" t="s">
        <v>6474</v>
      </c>
    </row>
    <row r="2032" spans="1:4" ht="15" customHeight="1" x14ac:dyDescent="0.3">
      <c r="A2032" s="10" t="s">
        <v>2068</v>
      </c>
      <c r="B2032" s="8" t="s">
        <v>7892</v>
      </c>
      <c r="C2032" s="8" t="s">
        <v>8699</v>
      </c>
      <c r="D2032" s="8" t="s">
        <v>6475</v>
      </c>
    </row>
    <row r="2033" spans="1:4" ht="15" customHeight="1" x14ac:dyDescent="0.3">
      <c r="A2033" s="10" t="s">
        <v>2069</v>
      </c>
      <c r="B2033" s="8" t="s">
        <v>7893</v>
      </c>
      <c r="C2033" s="8" t="s">
        <v>5435</v>
      </c>
      <c r="D2033" s="8" t="s">
        <v>5388</v>
      </c>
    </row>
    <row r="2034" spans="1:4" ht="15" customHeight="1" x14ac:dyDescent="0.3">
      <c r="A2034" s="10" t="s">
        <v>2070</v>
      </c>
      <c r="B2034" s="8" t="s">
        <v>7893</v>
      </c>
      <c r="C2034" s="8" t="s">
        <v>8186</v>
      </c>
      <c r="D2034" s="8" t="s">
        <v>6476</v>
      </c>
    </row>
    <row r="2035" spans="1:4" ht="15" customHeight="1" x14ac:dyDescent="0.3">
      <c r="A2035" s="10" t="s">
        <v>2071</v>
      </c>
      <c r="B2035" s="8" t="s">
        <v>7893</v>
      </c>
      <c r="C2035" s="8" t="s">
        <v>7943</v>
      </c>
      <c r="D2035" s="8" t="s">
        <v>6477</v>
      </c>
    </row>
    <row r="2036" spans="1:4" ht="15" customHeight="1" x14ac:dyDescent="0.3">
      <c r="A2036" s="10" t="s">
        <v>2072</v>
      </c>
      <c r="B2036" s="8" t="s">
        <v>7892</v>
      </c>
      <c r="C2036" s="8" t="s">
        <v>8700</v>
      </c>
      <c r="D2036" s="8" t="s">
        <v>6478</v>
      </c>
    </row>
    <row r="2037" spans="1:4" ht="15" customHeight="1" x14ac:dyDescent="0.3">
      <c r="A2037" s="10" t="s">
        <v>2073</v>
      </c>
      <c r="B2037" s="8" t="s">
        <v>7892</v>
      </c>
      <c r="C2037" s="8" t="s">
        <v>8701</v>
      </c>
      <c r="D2037" s="8" t="s">
        <v>6479</v>
      </c>
    </row>
    <row r="2038" spans="1:4" ht="15" customHeight="1" x14ac:dyDescent="0.3">
      <c r="A2038" s="10" t="s">
        <v>2074</v>
      </c>
      <c r="B2038" s="8" t="s">
        <v>7892</v>
      </c>
      <c r="C2038" s="8" t="s">
        <v>5000</v>
      </c>
      <c r="D2038" s="8" t="s">
        <v>6480</v>
      </c>
    </row>
    <row r="2039" spans="1:4" ht="15" customHeight="1" x14ac:dyDescent="0.3">
      <c r="A2039" s="10" t="s">
        <v>2075</v>
      </c>
      <c r="B2039" s="8" t="s">
        <v>7892</v>
      </c>
      <c r="C2039" s="8" t="s">
        <v>7918</v>
      </c>
      <c r="D2039" s="8" t="s">
        <v>6481</v>
      </c>
    </row>
    <row r="2040" spans="1:4" ht="15" customHeight="1" x14ac:dyDescent="0.3">
      <c r="A2040" s="10" t="s">
        <v>2076</v>
      </c>
      <c r="B2040" s="8" t="s">
        <v>7893</v>
      </c>
      <c r="C2040" s="8" t="s">
        <v>8052</v>
      </c>
      <c r="D2040" s="8" t="s">
        <v>4772</v>
      </c>
    </row>
    <row r="2041" spans="1:4" ht="15" customHeight="1" x14ac:dyDescent="0.3">
      <c r="A2041" s="10" t="s">
        <v>2077</v>
      </c>
      <c r="B2041" s="8" t="s">
        <v>7892</v>
      </c>
      <c r="C2041" s="8" t="s">
        <v>7970</v>
      </c>
      <c r="D2041" s="8" t="s">
        <v>6482</v>
      </c>
    </row>
    <row r="2042" spans="1:4" ht="15" customHeight="1" x14ac:dyDescent="0.3">
      <c r="A2042" s="10" t="s">
        <v>2078</v>
      </c>
      <c r="B2042" s="8" t="s">
        <v>7893</v>
      </c>
      <c r="C2042" s="8" t="s">
        <v>8178</v>
      </c>
      <c r="D2042" s="8" t="s">
        <v>5548</v>
      </c>
    </row>
    <row r="2043" spans="1:4" ht="15" customHeight="1" x14ac:dyDescent="0.3">
      <c r="A2043" s="10" t="s">
        <v>2079</v>
      </c>
      <c r="B2043" s="8" t="s">
        <v>7893</v>
      </c>
      <c r="C2043" s="8" t="s">
        <v>8702</v>
      </c>
      <c r="D2043" s="8" t="s">
        <v>6483</v>
      </c>
    </row>
    <row r="2044" spans="1:4" ht="15" customHeight="1" x14ac:dyDescent="0.3">
      <c r="A2044" s="10" t="s">
        <v>2080</v>
      </c>
      <c r="B2044" s="8" t="s">
        <v>7893</v>
      </c>
      <c r="C2044" s="8" t="s">
        <v>8703</v>
      </c>
      <c r="D2044" s="8" t="s">
        <v>6484</v>
      </c>
    </row>
    <row r="2045" spans="1:4" ht="15" customHeight="1" x14ac:dyDescent="0.3">
      <c r="A2045" s="10" t="s">
        <v>2081</v>
      </c>
      <c r="B2045" s="8" t="s">
        <v>7892</v>
      </c>
      <c r="C2045" s="8" t="s">
        <v>8566</v>
      </c>
      <c r="D2045" s="8" t="s">
        <v>6485</v>
      </c>
    </row>
    <row r="2046" spans="1:4" ht="15" customHeight="1" x14ac:dyDescent="0.3">
      <c r="A2046" s="10" t="s">
        <v>2082</v>
      </c>
      <c r="B2046" s="8" t="s">
        <v>7892</v>
      </c>
      <c r="C2046" s="8" t="s">
        <v>8704</v>
      </c>
      <c r="D2046" s="8" t="s">
        <v>6486</v>
      </c>
    </row>
    <row r="2047" spans="1:4" ht="15" customHeight="1" x14ac:dyDescent="0.3">
      <c r="A2047" s="10" t="s">
        <v>2083</v>
      </c>
      <c r="B2047" s="8" t="s">
        <v>7892</v>
      </c>
      <c r="C2047" s="8" t="s">
        <v>8705</v>
      </c>
      <c r="D2047" s="8" t="s">
        <v>6487</v>
      </c>
    </row>
    <row r="2048" spans="1:4" ht="15" customHeight="1" x14ac:dyDescent="0.3">
      <c r="A2048" s="10" t="s">
        <v>2084</v>
      </c>
      <c r="B2048" s="8" t="s">
        <v>7892</v>
      </c>
      <c r="C2048" s="8" t="s">
        <v>7907</v>
      </c>
      <c r="D2048" s="8" t="s">
        <v>4776</v>
      </c>
    </row>
    <row r="2049" spans="1:4" ht="15" customHeight="1" x14ac:dyDescent="0.3">
      <c r="A2049" s="10" t="s">
        <v>2085</v>
      </c>
      <c r="B2049" s="8" t="s">
        <v>7892</v>
      </c>
      <c r="C2049" s="8" t="s">
        <v>8706</v>
      </c>
      <c r="D2049" s="8" t="s">
        <v>6488</v>
      </c>
    </row>
    <row r="2050" spans="1:4" ht="15" customHeight="1" x14ac:dyDescent="0.3">
      <c r="A2050" s="10" t="s">
        <v>2086</v>
      </c>
      <c r="B2050" s="8" t="s">
        <v>7893</v>
      </c>
      <c r="C2050" s="8" t="s">
        <v>6019</v>
      </c>
      <c r="D2050" s="8" t="s">
        <v>5739</v>
      </c>
    </row>
    <row r="2051" spans="1:4" ht="15" customHeight="1" x14ac:dyDescent="0.3">
      <c r="A2051" s="10" t="s">
        <v>2087</v>
      </c>
      <c r="B2051" s="8" t="s">
        <v>7893</v>
      </c>
      <c r="C2051" s="8" t="s">
        <v>5838</v>
      </c>
      <c r="D2051" s="8" t="s">
        <v>6055</v>
      </c>
    </row>
    <row r="2052" spans="1:4" ht="15" customHeight="1" x14ac:dyDescent="0.3">
      <c r="A2052" s="10" t="s">
        <v>2088</v>
      </c>
      <c r="B2052" s="8" t="s">
        <v>7893</v>
      </c>
      <c r="C2052" s="8" t="s">
        <v>8707</v>
      </c>
      <c r="D2052" s="8" t="s">
        <v>6489</v>
      </c>
    </row>
    <row r="2053" spans="1:4" ht="15" customHeight="1" x14ac:dyDescent="0.3">
      <c r="A2053" s="10" t="s">
        <v>2089</v>
      </c>
      <c r="B2053" s="8" t="s">
        <v>7892</v>
      </c>
      <c r="C2053" s="8" t="s">
        <v>8200</v>
      </c>
      <c r="D2053" s="8" t="s">
        <v>5343</v>
      </c>
    </row>
    <row r="2054" spans="1:4" ht="15" customHeight="1" x14ac:dyDescent="0.3">
      <c r="A2054" s="10" t="s">
        <v>2090</v>
      </c>
      <c r="B2054" s="8" t="s">
        <v>7892</v>
      </c>
      <c r="C2054" s="8" t="s">
        <v>8708</v>
      </c>
      <c r="D2054" s="8" t="s">
        <v>6490</v>
      </c>
    </row>
    <row r="2055" spans="1:4" ht="15" customHeight="1" x14ac:dyDescent="0.3">
      <c r="A2055" s="10" t="s">
        <v>2091</v>
      </c>
      <c r="B2055" s="8" t="s">
        <v>7892</v>
      </c>
      <c r="C2055" s="8" t="s">
        <v>7907</v>
      </c>
      <c r="D2055" s="8" t="s">
        <v>6491</v>
      </c>
    </row>
    <row r="2056" spans="1:4" ht="15" customHeight="1" x14ac:dyDescent="0.3">
      <c r="A2056" s="10" t="s">
        <v>2092</v>
      </c>
      <c r="B2056" s="8" t="s">
        <v>7892</v>
      </c>
      <c r="C2056" s="8" t="s">
        <v>7900</v>
      </c>
      <c r="D2056" s="8" t="s">
        <v>5171</v>
      </c>
    </row>
    <row r="2057" spans="1:4" ht="15" customHeight="1" x14ac:dyDescent="0.3">
      <c r="A2057" s="10" t="s">
        <v>2093</v>
      </c>
      <c r="B2057" s="8" t="s">
        <v>7893</v>
      </c>
      <c r="C2057" s="8" t="s">
        <v>8049</v>
      </c>
      <c r="D2057" s="8" t="s">
        <v>6492</v>
      </c>
    </row>
    <row r="2058" spans="1:4" ht="15" customHeight="1" x14ac:dyDescent="0.3">
      <c r="A2058" s="10" t="s">
        <v>2094</v>
      </c>
      <c r="B2058" s="8" t="s">
        <v>7892</v>
      </c>
      <c r="C2058" s="8" t="s">
        <v>7942</v>
      </c>
      <c r="D2058" s="8" t="s">
        <v>6493</v>
      </c>
    </row>
    <row r="2059" spans="1:4" ht="15" customHeight="1" x14ac:dyDescent="0.3">
      <c r="A2059" s="10" t="s">
        <v>2095</v>
      </c>
      <c r="B2059" s="8" t="s">
        <v>7893</v>
      </c>
      <c r="C2059" s="8" t="s">
        <v>8089</v>
      </c>
      <c r="D2059" s="8" t="s">
        <v>6494</v>
      </c>
    </row>
    <row r="2060" spans="1:4" ht="15" customHeight="1" x14ac:dyDescent="0.3">
      <c r="A2060" s="10" t="s">
        <v>2096</v>
      </c>
      <c r="B2060" s="8" t="s">
        <v>7892</v>
      </c>
      <c r="C2060" s="8" t="s">
        <v>8709</v>
      </c>
      <c r="D2060" s="8" t="s">
        <v>6495</v>
      </c>
    </row>
    <row r="2061" spans="1:4" ht="15" customHeight="1" x14ac:dyDescent="0.3">
      <c r="A2061" s="10" t="s">
        <v>2097</v>
      </c>
      <c r="B2061" s="8" t="s">
        <v>7893</v>
      </c>
      <c r="C2061" s="8" t="s">
        <v>8347</v>
      </c>
      <c r="D2061" s="8" t="s">
        <v>6496</v>
      </c>
    </row>
    <row r="2062" spans="1:4" ht="15" customHeight="1" x14ac:dyDescent="0.3">
      <c r="A2062" s="10" t="s">
        <v>2098</v>
      </c>
      <c r="B2062" s="8" t="s">
        <v>7893</v>
      </c>
      <c r="C2062" s="8" t="s">
        <v>7975</v>
      </c>
      <c r="D2062" s="8" t="s">
        <v>6497</v>
      </c>
    </row>
    <row r="2063" spans="1:4" ht="15" customHeight="1" x14ac:dyDescent="0.3">
      <c r="A2063" s="10" t="s">
        <v>2099</v>
      </c>
      <c r="B2063" s="8" t="s">
        <v>7893</v>
      </c>
      <c r="C2063" s="8" t="s">
        <v>8633</v>
      </c>
      <c r="D2063" s="8" t="s">
        <v>6498</v>
      </c>
    </row>
    <row r="2064" spans="1:4" ht="15" customHeight="1" x14ac:dyDescent="0.3">
      <c r="A2064" s="10" t="s">
        <v>2100</v>
      </c>
      <c r="B2064" s="8" t="s">
        <v>7892</v>
      </c>
      <c r="C2064" s="8" t="s">
        <v>8386</v>
      </c>
      <c r="D2064" s="8" t="s">
        <v>5944</v>
      </c>
    </row>
    <row r="2065" spans="1:4" ht="15" customHeight="1" x14ac:dyDescent="0.3">
      <c r="A2065" s="10" t="s">
        <v>2101</v>
      </c>
      <c r="B2065" s="8" t="s">
        <v>7892</v>
      </c>
      <c r="C2065" s="8" t="s">
        <v>7918</v>
      </c>
      <c r="D2065" s="8" t="s">
        <v>5207</v>
      </c>
    </row>
    <row r="2066" spans="1:4" ht="15" customHeight="1" x14ac:dyDescent="0.3">
      <c r="A2066" s="10" t="s">
        <v>2102</v>
      </c>
      <c r="B2066" s="8" t="s">
        <v>7892</v>
      </c>
      <c r="C2066" s="8" t="s">
        <v>8118</v>
      </c>
      <c r="D2066" s="8" t="s">
        <v>6499</v>
      </c>
    </row>
    <row r="2067" spans="1:4" ht="15" customHeight="1" x14ac:dyDescent="0.3">
      <c r="A2067" s="10" t="s">
        <v>2103</v>
      </c>
      <c r="B2067" s="8" t="s">
        <v>7892</v>
      </c>
      <c r="C2067" s="8" t="s">
        <v>5963</v>
      </c>
      <c r="D2067" s="8" t="s">
        <v>5548</v>
      </c>
    </row>
    <row r="2068" spans="1:4" ht="15" customHeight="1" x14ac:dyDescent="0.3">
      <c r="A2068" s="10" t="s">
        <v>2104</v>
      </c>
      <c r="B2068" s="8" t="s">
        <v>7893</v>
      </c>
      <c r="C2068" s="8" t="s">
        <v>8031</v>
      </c>
      <c r="D2068" s="8" t="s">
        <v>6500</v>
      </c>
    </row>
    <row r="2069" spans="1:4" ht="15" customHeight="1" x14ac:dyDescent="0.3">
      <c r="A2069" s="10" t="s">
        <v>2105</v>
      </c>
      <c r="B2069" s="8" t="s">
        <v>7893</v>
      </c>
      <c r="C2069" s="8" t="s">
        <v>8710</v>
      </c>
      <c r="D2069" s="8" t="s">
        <v>6501</v>
      </c>
    </row>
    <row r="2070" spans="1:4" ht="15" customHeight="1" x14ac:dyDescent="0.3">
      <c r="A2070" s="10" t="s">
        <v>2106</v>
      </c>
      <c r="B2070" s="8" t="s">
        <v>7893</v>
      </c>
      <c r="C2070" s="8" t="s">
        <v>8711</v>
      </c>
      <c r="D2070" s="8" t="s">
        <v>6502</v>
      </c>
    </row>
    <row r="2071" spans="1:4" ht="15" customHeight="1" x14ac:dyDescent="0.3">
      <c r="A2071" s="10" t="s">
        <v>2107</v>
      </c>
      <c r="B2071" s="8" t="s">
        <v>7892</v>
      </c>
      <c r="C2071" s="8" t="s">
        <v>8025</v>
      </c>
      <c r="D2071" s="8" t="s">
        <v>6503</v>
      </c>
    </row>
    <row r="2072" spans="1:4" ht="15" customHeight="1" x14ac:dyDescent="0.3">
      <c r="A2072" s="10" t="s">
        <v>2108</v>
      </c>
      <c r="B2072" s="8" t="s">
        <v>7893</v>
      </c>
      <c r="C2072" s="8" t="s">
        <v>6280</v>
      </c>
      <c r="D2072" s="8" t="s">
        <v>4905</v>
      </c>
    </row>
    <row r="2073" spans="1:4" ht="15" customHeight="1" x14ac:dyDescent="0.3">
      <c r="A2073" s="10" t="s">
        <v>2109</v>
      </c>
      <c r="B2073" s="8" t="s">
        <v>7892</v>
      </c>
      <c r="C2073" s="8" t="s">
        <v>8712</v>
      </c>
      <c r="D2073" s="8" t="s">
        <v>6504</v>
      </c>
    </row>
    <row r="2074" spans="1:4" ht="15" customHeight="1" x14ac:dyDescent="0.3">
      <c r="A2074" s="10" t="s">
        <v>2110</v>
      </c>
      <c r="B2074" s="8" t="s">
        <v>7893</v>
      </c>
      <c r="C2074" s="8" t="s">
        <v>8713</v>
      </c>
      <c r="D2074" s="8" t="s">
        <v>6505</v>
      </c>
    </row>
    <row r="2075" spans="1:4" ht="15" customHeight="1" x14ac:dyDescent="0.3">
      <c r="A2075" s="10" t="s">
        <v>2111</v>
      </c>
      <c r="B2075" s="8" t="s">
        <v>7892</v>
      </c>
      <c r="C2075" s="8" t="s">
        <v>8078</v>
      </c>
      <c r="D2075" s="8" t="s">
        <v>6506</v>
      </c>
    </row>
    <row r="2076" spans="1:4" ht="15" customHeight="1" x14ac:dyDescent="0.3">
      <c r="A2076" s="10" t="s">
        <v>2112</v>
      </c>
      <c r="B2076" s="8" t="s">
        <v>7892</v>
      </c>
      <c r="C2076" s="8" t="s">
        <v>8050</v>
      </c>
      <c r="D2076" s="8" t="s">
        <v>6402</v>
      </c>
    </row>
    <row r="2077" spans="1:4" ht="15" customHeight="1" x14ac:dyDescent="0.3">
      <c r="A2077" s="10" t="s">
        <v>2113</v>
      </c>
      <c r="B2077" s="8" t="s">
        <v>7893</v>
      </c>
      <c r="C2077" s="8" t="s">
        <v>7927</v>
      </c>
      <c r="D2077" s="8" t="s">
        <v>6507</v>
      </c>
    </row>
    <row r="2078" spans="1:4" ht="15" customHeight="1" x14ac:dyDescent="0.3">
      <c r="A2078" s="10" t="s">
        <v>2114</v>
      </c>
      <c r="B2078" s="8" t="s">
        <v>7893</v>
      </c>
      <c r="C2078" s="8" t="s">
        <v>7961</v>
      </c>
      <c r="D2078" s="8" t="s">
        <v>6508</v>
      </c>
    </row>
    <row r="2079" spans="1:4" ht="15" customHeight="1" x14ac:dyDescent="0.3">
      <c r="A2079" s="10" t="s">
        <v>2115</v>
      </c>
      <c r="B2079" s="8" t="s">
        <v>7893</v>
      </c>
      <c r="C2079" s="8" t="s">
        <v>7954</v>
      </c>
      <c r="D2079" s="8" t="s">
        <v>6509</v>
      </c>
    </row>
    <row r="2080" spans="1:4" ht="15" customHeight="1" x14ac:dyDescent="0.3">
      <c r="A2080" s="10" t="s">
        <v>2116</v>
      </c>
      <c r="B2080" s="8" t="s">
        <v>7893</v>
      </c>
      <c r="C2080" s="8" t="s">
        <v>8089</v>
      </c>
      <c r="D2080" s="8" t="s">
        <v>6510</v>
      </c>
    </row>
    <row r="2081" spans="1:4" ht="15" customHeight="1" x14ac:dyDescent="0.3">
      <c r="A2081" s="10" t="s">
        <v>2117</v>
      </c>
      <c r="B2081" s="8" t="s">
        <v>7892</v>
      </c>
      <c r="C2081" s="8" t="s">
        <v>8714</v>
      </c>
      <c r="D2081" s="8" t="s">
        <v>5510</v>
      </c>
    </row>
    <row r="2082" spans="1:4" ht="15" customHeight="1" x14ac:dyDescent="0.3">
      <c r="A2082" s="10" t="s">
        <v>2118</v>
      </c>
      <c r="B2082" s="8" t="s">
        <v>7892</v>
      </c>
      <c r="C2082" s="8" t="s">
        <v>8440</v>
      </c>
      <c r="D2082" s="8" t="s">
        <v>6511</v>
      </c>
    </row>
    <row r="2083" spans="1:4" ht="15" customHeight="1" x14ac:dyDescent="0.3">
      <c r="A2083" s="10" t="s">
        <v>2119</v>
      </c>
      <c r="B2083" s="8" t="s">
        <v>7892</v>
      </c>
      <c r="C2083" s="8" t="s">
        <v>8200</v>
      </c>
      <c r="D2083" s="8" t="s">
        <v>6512</v>
      </c>
    </row>
    <row r="2084" spans="1:4" ht="15" customHeight="1" x14ac:dyDescent="0.3">
      <c r="A2084" s="10" t="s">
        <v>2120</v>
      </c>
      <c r="B2084" s="8" t="s">
        <v>7892</v>
      </c>
      <c r="C2084" s="8" t="s">
        <v>7913</v>
      </c>
      <c r="D2084" s="8" t="s">
        <v>6513</v>
      </c>
    </row>
    <row r="2085" spans="1:4" ht="15" customHeight="1" x14ac:dyDescent="0.3">
      <c r="A2085" s="10" t="s">
        <v>2121</v>
      </c>
      <c r="B2085" s="8" t="s">
        <v>7892</v>
      </c>
      <c r="C2085" s="8" t="s">
        <v>8378</v>
      </c>
      <c r="D2085" s="8" t="s">
        <v>6514</v>
      </c>
    </row>
    <row r="2086" spans="1:4" ht="15" customHeight="1" x14ac:dyDescent="0.3">
      <c r="A2086" s="10" t="s">
        <v>2122</v>
      </c>
      <c r="B2086" s="8" t="s">
        <v>7892</v>
      </c>
      <c r="C2086" s="8" t="s">
        <v>8159</v>
      </c>
      <c r="D2086" s="8" t="s">
        <v>6515</v>
      </c>
    </row>
    <row r="2087" spans="1:4" ht="15" customHeight="1" x14ac:dyDescent="0.3">
      <c r="A2087" s="10" t="s">
        <v>2123</v>
      </c>
      <c r="B2087" s="8" t="s">
        <v>7893</v>
      </c>
      <c r="C2087" s="8" t="s">
        <v>8254</v>
      </c>
      <c r="D2087" s="8" t="s">
        <v>6516</v>
      </c>
    </row>
    <row r="2088" spans="1:4" ht="15" customHeight="1" x14ac:dyDescent="0.3">
      <c r="A2088" s="10" t="s">
        <v>2124</v>
      </c>
      <c r="B2088" s="8" t="s">
        <v>7893</v>
      </c>
      <c r="C2088" s="8" t="s">
        <v>8049</v>
      </c>
      <c r="D2088" s="8" t="s">
        <v>4905</v>
      </c>
    </row>
    <row r="2089" spans="1:4" ht="15" customHeight="1" x14ac:dyDescent="0.3">
      <c r="A2089" s="10" t="s">
        <v>2125</v>
      </c>
      <c r="B2089" s="8" t="s">
        <v>7892</v>
      </c>
      <c r="C2089" s="8" t="s">
        <v>8715</v>
      </c>
      <c r="D2089" s="8" t="s">
        <v>6517</v>
      </c>
    </row>
    <row r="2090" spans="1:4" ht="15" customHeight="1" x14ac:dyDescent="0.3">
      <c r="A2090" s="10" t="s">
        <v>2126</v>
      </c>
      <c r="B2090" s="8" t="s">
        <v>7893</v>
      </c>
      <c r="C2090" s="8" t="s">
        <v>8012</v>
      </c>
      <c r="D2090" s="8" t="s">
        <v>6518</v>
      </c>
    </row>
    <row r="2091" spans="1:4" ht="15" customHeight="1" x14ac:dyDescent="0.3">
      <c r="A2091" s="10" t="s">
        <v>2127</v>
      </c>
      <c r="B2091" s="8" t="s">
        <v>7893</v>
      </c>
      <c r="C2091" s="8" t="s">
        <v>8716</v>
      </c>
      <c r="D2091" s="8" t="s">
        <v>6519</v>
      </c>
    </row>
    <row r="2092" spans="1:4" ht="15" customHeight="1" x14ac:dyDescent="0.3">
      <c r="A2092" s="10" t="s">
        <v>2128</v>
      </c>
      <c r="B2092" s="8" t="s">
        <v>7893</v>
      </c>
      <c r="C2092" s="8" t="s">
        <v>7975</v>
      </c>
      <c r="D2092" s="8" t="s">
        <v>6520</v>
      </c>
    </row>
    <row r="2093" spans="1:4" ht="15" customHeight="1" x14ac:dyDescent="0.3">
      <c r="A2093" s="10" t="s">
        <v>2129</v>
      </c>
      <c r="B2093" s="8" t="s">
        <v>7893</v>
      </c>
      <c r="C2093" s="8" t="s">
        <v>7996</v>
      </c>
      <c r="D2093" s="8" t="s">
        <v>6521</v>
      </c>
    </row>
    <row r="2094" spans="1:4" ht="15" customHeight="1" x14ac:dyDescent="0.3">
      <c r="A2094" s="10" t="s">
        <v>2130</v>
      </c>
      <c r="B2094" s="8" t="s">
        <v>7893</v>
      </c>
      <c r="C2094" s="8" t="s">
        <v>7968</v>
      </c>
      <c r="D2094" s="8" t="s">
        <v>6522</v>
      </c>
    </row>
    <row r="2095" spans="1:4" ht="15" customHeight="1" x14ac:dyDescent="0.3">
      <c r="A2095" s="10" t="s">
        <v>2131</v>
      </c>
      <c r="B2095" s="8" t="s">
        <v>7892</v>
      </c>
      <c r="C2095" s="8" t="s">
        <v>8164</v>
      </c>
      <c r="D2095" s="8" t="s">
        <v>6523</v>
      </c>
    </row>
    <row r="2096" spans="1:4" ht="15" customHeight="1" x14ac:dyDescent="0.3">
      <c r="A2096" s="10" t="s">
        <v>2132</v>
      </c>
      <c r="B2096" s="8" t="s">
        <v>7893</v>
      </c>
      <c r="C2096" s="8" t="s">
        <v>8163</v>
      </c>
      <c r="D2096" s="8" t="s">
        <v>6524</v>
      </c>
    </row>
    <row r="2097" spans="1:4" ht="15" customHeight="1" x14ac:dyDescent="0.3">
      <c r="A2097" s="10" t="s">
        <v>2133</v>
      </c>
      <c r="B2097" s="8" t="s">
        <v>7893</v>
      </c>
      <c r="C2097" s="8" t="s">
        <v>8278</v>
      </c>
      <c r="D2097" s="8" t="s">
        <v>6525</v>
      </c>
    </row>
    <row r="2098" spans="1:4" ht="15" customHeight="1" x14ac:dyDescent="0.3">
      <c r="A2098" s="10" t="s">
        <v>2134</v>
      </c>
      <c r="B2098" s="8" t="s">
        <v>7893</v>
      </c>
      <c r="C2098" s="8" t="s">
        <v>8717</v>
      </c>
      <c r="D2098" s="8" t="s">
        <v>6526</v>
      </c>
    </row>
    <row r="2099" spans="1:4" ht="15" customHeight="1" x14ac:dyDescent="0.3">
      <c r="A2099" s="10" t="s">
        <v>2135</v>
      </c>
      <c r="B2099" s="8" t="s">
        <v>7892</v>
      </c>
      <c r="C2099" s="8" t="s">
        <v>7971</v>
      </c>
      <c r="D2099" s="8" t="s">
        <v>6527</v>
      </c>
    </row>
    <row r="2100" spans="1:4" ht="15" customHeight="1" x14ac:dyDescent="0.3">
      <c r="A2100" s="10" t="s">
        <v>2136</v>
      </c>
      <c r="B2100" s="8" t="s">
        <v>7893</v>
      </c>
      <c r="C2100" s="8" t="s">
        <v>7894</v>
      </c>
      <c r="D2100" s="8" t="s">
        <v>6528</v>
      </c>
    </row>
    <row r="2101" spans="1:4" ht="15" customHeight="1" x14ac:dyDescent="0.3">
      <c r="A2101" s="10" t="s">
        <v>2137</v>
      </c>
      <c r="B2101" s="8" t="s">
        <v>7892</v>
      </c>
      <c r="C2101" s="8" t="s">
        <v>5963</v>
      </c>
      <c r="D2101" s="8" t="s">
        <v>6529</v>
      </c>
    </row>
    <row r="2102" spans="1:4" ht="15" customHeight="1" x14ac:dyDescent="0.3">
      <c r="A2102" s="10" t="s">
        <v>2138</v>
      </c>
      <c r="B2102" s="8" t="s">
        <v>7892</v>
      </c>
      <c r="C2102" s="8" t="s">
        <v>8718</v>
      </c>
      <c r="D2102" s="8" t="s">
        <v>6530</v>
      </c>
    </row>
    <row r="2103" spans="1:4" ht="15" customHeight="1" x14ac:dyDescent="0.3">
      <c r="A2103" s="10" t="s">
        <v>2139</v>
      </c>
      <c r="B2103" s="8" t="s">
        <v>7893</v>
      </c>
      <c r="C2103" s="8" t="s">
        <v>8233</v>
      </c>
      <c r="D2103" s="8" t="s">
        <v>6187</v>
      </c>
    </row>
    <row r="2104" spans="1:4" ht="15" customHeight="1" x14ac:dyDescent="0.3">
      <c r="A2104" s="10" t="s">
        <v>2140</v>
      </c>
      <c r="B2104" s="8" t="s">
        <v>7893</v>
      </c>
      <c r="C2104" s="8" t="s">
        <v>8719</v>
      </c>
      <c r="D2104" s="8" t="s">
        <v>6531</v>
      </c>
    </row>
    <row r="2105" spans="1:4" ht="15" customHeight="1" x14ac:dyDescent="0.3">
      <c r="A2105" s="10" t="s">
        <v>2141</v>
      </c>
      <c r="B2105" s="8" t="s">
        <v>7893</v>
      </c>
      <c r="C2105" s="8" t="s">
        <v>8116</v>
      </c>
      <c r="D2105" s="8" t="s">
        <v>4716</v>
      </c>
    </row>
    <row r="2106" spans="1:4" ht="15" customHeight="1" x14ac:dyDescent="0.3">
      <c r="A2106" s="10" t="s">
        <v>2142</v>
      </c>
      <c r="B2106" s="8" t="s">
        <v>7892</v>
      </c>
      <c r="C2106" s="8" t="s">
        <v>8224</v>
      </c>
      <c r="D2106" s="8" t="s">
        <v>6532</v>
      </c>
    </row>
    <row r="2107" spans="1:4" ht="15" customHeight="1" x14ac:dyDescent="0.3">
      <c r="A2107" s="10" t="s">
        <v>2143</v>
      </c>
      <c r="B2107" s="8" t="s">
        <v>7892</v>
      </c>
      <c r="C2107" s="8" t="s">
        <v>8069</v>
      </c>
      <c r="D2107" s="8" t="s">
        <v>6533</v>
      </c>
    </row>
    <row r="2108" spans="1:4" ht="15" customHeight="1" x14ac:dyDescent="0.3">
      <c r="A2108" s="10" t="s">
        <v>2144</v>
      </c>
      <c r="B2108" s="8" t="s">
        <v>7892</v>
      </c>
      <c r="C2108" s="8" t="s">
        <v>8720</v>
      </c>
      <c r="D2108" s="8" t="s">
        <v>8788</v>
      </c>
    </row>
    <row r="2109" spans="1:4" ht="15" customHeight="1" x14ac:dyDescent="0.3">
      <c r="A2109" s="10" t="s">
        <v>2145</v>
      </c>
      <c r="B2109" s="8" t="s">
        <v>7892</v>
      </c>
      <c r="C2109" s="8" t="s">
        <v>8413</v>
      </c>
      <c r="D2109" s="8" t="s">
        <v>6535</v>
      </c>
    </row>
    <row r="2110" spans="1:4" ht="15" customHeight="1" x14ac:dyDescent="0.3">
      <c r="A2110" s="10" t="s">
        <v>2146</v>
      </c>
      <c r="B2110" s="8" t="s">
        <v>7892</v>
      </c>
      <c r="C2110" s="8" t="s">
        <v>8721</v>
      </c>
      <c r="D2110" s="8" t="s">
        <v>5154</v>
      </c>
    </row>
    <row r="2111" spans="1:4" ht="15" customHeight="1" x14ac:dyDescent="0.3">
      <c r="A2111" s="10" t="s">
        <v>2147</v>
      </c>
      <c r="B2111" s="8" t="s">
        <v>7892</v>
      </c>
      <c r="C2111" s="8" t="s">
        <v>8722</v>
      </c>
      <c r="D2111" s="8" t="s">
        <v>6536</v>
      </c>
    </row>
    <row r="2112" spans="1:4" ht="15" customHeight="1" x14ac:dyDescent="0.3">
      <c r="A2112" s="10" t="s">
        <v>2148</v>
      </c>
      <c r="B2112" s="8" t="s">
        <v>7892</v>
      </c>
      <c r="C2112" s="8" t="s">
        <v>8723</v>
      </c>
      <c r="D2112" s="8" t="s">
        <v>6537</v>
      </c>
    </row>
    <row r="2113" spans="1:4" ht="15" customHeight="1" x14ac:dyDescent="0.3">
      <c r="A2113" s="10" t="s">
        <v>2149</v>
      </c>
      <c r="B2113" s="8" t="s">
        <v>7892</v>
      </c>
      <c r="C2113" s="8" t="s">
        <v>8183</v>
      </c>
      <c r="D2113" s="8" t="s">
        <v>6538</v>
      </c>
    </row>
    <row r="2114" spans="1:4" ht="15" customHeight="1" x14ac:dyDescent="0.3">
      <c r="A2114" s="10" t="s">
        <v>2150</v>
      </c>
      <c r="B2114" s="8" t="s">
        <v>7892</v>
      </c>
      <c r="C2114" s="8" t="s">
        <v>7826</v>
      </c>
      <c r="D2114" s="8" t="s">
        <v>6539</v>
      </c>
    </row>
    <row r="2115" spans="1:4" ht="15" customHeight="1" x14ac:dyDescent="0.3">
      <c r="A2115" s="10" t="s">
        <v>2151</v>
      </c>
      <c r="B2115" s="8" t="s">
        <v>7892</v>
      </c>
      <c r="C2115" s="8" t="s">
        <v>8050</v>
      </c>
      <c r="D2115" s="8" t="s">
        <v>6540</v>
      </c>
    </row>
    <row r="2116" spans="1:4" ht="15" customHeight="1" x14ac:dyDescent="0.3">
      <c r="A2116" s="10" t="s">
        <v>2152</v>
      </c>
      <c r="B2116" s="8" t="s">
        <v>7892</v>
      </c>
      <c r="C2116" s="8" t="s">
        <v>5000</v>
      </c>
      <c r="D2116" s="8" t="s">
        <v>6541</v>
      </c>
    </row>
    <row r="2117" spans="1:4" ht="15" customHeight="1" x14ac:dyDescent="0.3">
      <c r="A2117" s="10" t="s">
        <v>2153</v>
      </c>
      <c r="B2117" s="8" t="s">
        <v>7892</v>
      </c>
      <c r="C2117" s="8" t="s">
        <v>8724</v>
      </c>
      <c r="D2117" s="8" t="s">
        <v>6542</v>
      </c>
    </row>
    <row r="2118" spans="1:4" ht="15" customHeight="1" x14ac:dyDescent="0.3">
      <c r="A2118" s="10" t="s">
        <v>2154</v>
      </c>
      <c r="B2118" s="8" t="s">
        <v>7892</v>
      </c>
      <c r="C2118" s="8" t="s">
        <v>8725</v>
      </c>
      <c r="D2118" s="8" t="s">
        <v>6543</v>
      </c>
    </row>
    <row r="2119" spans="1:4" ht="15" customHeight="1" x14ac:dyDescent="0.3">
      <c r="A2119" s="10" t="s">
        <v>2155</v>
      </c>
      <c r="B2119" s="8" t="s">
        <v>7893</v>
      </c>
      <c r="C2119" s="8" t="s">
        <v>7801</v>
      </c>
      <c r="D2119" s="8" t="s">
        <v>6544</v>
      </c>
    </row>
    <row r="2120" spans="1:4" ht="15" customHeight="1" x14ac:dyDescent="0.3">
      <c r="A2120" s="10" t="s">
        <v>2156</v>
      </c>
      <c r="B2120" s="8" t="s">
        <v>7893</v>
      </c>
      <c r="C2120" s="8" t="s">
        <v>7894</v>
      </c>
      <c r="D2120" s="8" t="s">
        <v>6545</v>
      </c>
    </row>
    <row r="2121" spans="1:4" ht="15" customHeight="1" x14ac:dyDescent="0.3">
      <c r="A2121" s="10" t="s">
        <v>2157</v>
      </c>
      <c r="B2121" s="8" t="s">
        <v>7892</v>
      </c>
      <c r="C2121" s="8" t="s">
        <v>8193</v>
      </c>
      <c r="D2121" s="8" t="s">
        <v>6546</v>
      </c>
    </row>
    <row r="2122" spans="1:4" ht="15" customHeight="1" x14ac:dyDescent="0.3">
      <c r="A2122" s="10" t="s">
        <v>2158</v>
      </c>
      <c r="B2122" s="8" t="s">
        <v>7892</v>
      </c>
      <c r="C2122" s="8" t="s">
        <v>8025</v>
      </c>
      <c r="D2122" s="8" t="s">
        <v>6547</v>
      </c>
    </row>
    <row r="2123" spans="1:4" ht="15" customHeight="1" x14ac:dyDescent="0.3">
      <c r="A2123" s="10" t="s">
        <v>2159</v>
      </c>
      <c r="B2123" s="8" t="s">
        <v>7892</v>
      </c>
      <c r="C2123" s="8" t="s">
        <v>8202</v>
      </c>
      <c r="D2123" s="8" t="s">
        <v>6548</v>
      </c>
    </row>
    <row r="2124" spans="1:4" ht="15" customHeight="1" x14ac:dyDescent="0.3">
      <c r="A2124" s="10" t="s">
        <v>2160</v>
      </c>
      <c r="B2124" s="8" t="s">
        <v>7892</v>
      </c>
      <c r="C2124" s="8" t="s">
        <v>4965</v>
      </c>
      <c r="D2124" s="8" t="s">
        <v>6549</v>
      </c>
    </row>
    <row r="2125" spans="1:4" ht="15" customHeight="1" x14ac:dyDescent="0.3">
      <c r="A2125" s="10" t="s">
        <v>2161</v>
      </c>
      <c r="B2125" s="8" t="s">
        <v>7892</v>
      </c>
      <c r="C2125" s="8" t="s">
        <v>8726</v>
      </c>
      <c r="D2125" s="8" t="s">
        <v>5406</v>
      </c>
    </row>
    <row r="2126" spans="1:4" ht="15" customHeight="1" x14ac:dyDescent="0.3">
      <c r="A2126" s="10" t="s">
        <v>2162</v>
      </c>
      <c r="B2126" s="8" t="s">
        <v>7892</v>
      </c>
      <c r="C2126" s="8" t="s">
        <v>8727</v>
      </c>
      <c r="D2126" s="8" t="s">
        <v>6550</v>
      </c>
    </row>
    <row r="2127" spans="1:4" ht="15" customHeight="1" x14ac:dyDescent="0.3">
      <c r="A2127" s="10" t="s">
        <v>2163</v>
      </c>
      <c r="B2127" s="8" t="s">
        <v>7892</v>
      </c>
      <c r="C2127" s="8" t="s">
        <v>7907</v>
      </c>
      <c r="D2127" s="8" t="s">
        <v>6551</v>
      </c>
    </row>
    <row r="2128" spans="1:4" ht="15" customHeight="1" x14ac:dyDescent="0.3">
      <c r="A2128" s="10" t="s">
        <v>2164</v>
      </c>
      <c r="B2128" s="8" t="s">
        <v>7893</v>
      </c>
      <c r="C2128" s="8" t="s">
        <v>8728</v>
      </c>
      <c r="D2128" s="8" t="s">
        <v>6552</v>
      </c>
    </row>
    <row r="2129" spans="1:4" ht="15" customHeight="1" x14ac:dyDescent="0.3">
      <c r="A2129" s="10" t="s">
        <v>2165</v>
      </c>
      <c r="B2129" s="8" t="s">
        <v>7892</v>
      </c>
      <c r="C2129" s="8" t="s">
        <v>8216</v>
      </c>
      <c r="D2129" s="8" t="s">
        <v>6553</v>
      </c>
    </row>
    <row r="2130" spans="1:4" ht="15" customHeight="1" x14ac:dyDescent="0.3">
      <c r="A2130" s="10" t="s">
        <v>2166</v>
      </c>
      <c r="B2130" s="8" t="s">
        <v>7892</v>
      </c>
      <c r="C2130" s="8" t="s">
        <v>8554</v>
      </c>
      <c r="D2130" s="8" t="s">
        <v>6554</v>
      </c>
    </row>
    <row r="2131" spans="1:4" ht="15" customHeight="1" x14ac:dyDescent="0.3">
      <c r="A2131" s="10" t="s">
        <v>2167</v>
      </c>
      <c r="B2131" s="8" t="s">
        <v>7892</v>
      </c>
      <c r="C2131" s="8" t="s">
        <v>8566</v>
      </c>
      <c r="D2131" s="8" t="s">
        <v>5466</v>
      </c>
    </row>
    <row r="2132" spans="1:4" ht="15" customHeight="1" x14ac:dyDescent="0.3">
      <c r="A2132" s="10" t="s">
        <v>2168</v>
      </c>
      <c r="B2132" s="8" t="s">
        <v>7892</v>
      </c>
      <c r="C2132" s="8" t="s">
        <v>7833</v>
      </c>
      <c r="D2132" s="8" t="s">
        <v>4747</v>
      </c>
    </row>
    <row r="2133" spans="1:4" ht="15" customHeight="1" x14ac:dyDescent="0.3">
      <c r="A2133" s="10" t="s">
        <v>2169</v>
      </c>
      <c r="B2133" s="8" t="s">
        <v>7893</v>
      </c>
      <c r="C2133" s="8" t="s">
        <v>8101</v>
      </c>
      <c r="D2133" s="8" t="s">
        <v>6555</v>
      </c>
    </row>
    <row r="2134" spans="1:4" ht="15" customHeight="1" x14ac:dyDescent="0.3">
      <c r="A2134" s="10" t="s">
        <v>2170</v>
      </c>
      <c r="B2134" s="8" t="s">
        <v>7892</v>
      </c>
      <c r="C2134" s="8" t="s">
        <v>5000</v>
      </c>
      <c r="D2134" s="8" t="s">
        <v>6556</v>
      </c>
    </row>
    <row r="2135" spans="1:4" ht="15" customHeight="1" x14ac:dyDescent="0.3">
      <c r="A2135" s="10" t="s">
        <v>2171</v>
      </c>
      <c r="B2135" s="8" t="s">
        <v>7893</v>
      </c>
      <c r="C2135" s="8" t="s">
        <v>8065</v>
      </c>
      <c r="D2135" s="8" t="s">
        <v>6557</v>
      </c>
    </row>
    <row r="2136" spans="1:4" ht="15" customHeight="1" x14ac:dyDescent="0.3">
      <c r="A2136" s="10" t="s">
        <v>2172</v>
      </c>
      <c r="B2136" s="8" t="s">
        <v>7893</v>
      </c>
      <c r="C2136" s="8" t="s">
        <v>5487</v>
      </c>
      <c r="D2136" s="8" t="s">
        <v>6558</v>
      </c>
    </row>
    <row r="2137" spans="1:4" ht="15" customHeight="1" x14ac:dyDescent="0.3">
      <c r="A2137" s="10" t="s">
        <v>2173</v>
      </c>
      <c r="B2137" s="8" t="s">
        <v>7893</v>
      </c>
      <c r="C2137" s="8" t="s">
        <v>8729</v>
      </c>
      <c r="D2137" s="8" t="s">
        <v>6463</v>
      </c>
    </row>
    <row r="2138" spans="1:4" ht="15" customHeight="1" x14ac:dyDescent="0.3">
      <c r="A2138" s="10" t="s">
        <v>2174</v>
      </c>
      <c r="B2138" s="8" t="s">
        <v>7893</v>
      </c>
      <c r="C2138" s="8" t="s">
        <v>7978</v>
      </c>
      <c r="D2138" s="8" t="s">
        <v>6131</v>
      </c>
    </row>
    <row r="2139" spans="1:4" ht="15" customHeight="1" x14ac:dyDescent="0.3">
      <c r="A2139" s="10" t="s">
        <v>2175</v>
      </c>
      <c r="B2139" s="8" t="s">
        <v>8181</v>
      </c>
      <c r="C2139" s="8" t="s">
        <v>8164</v>
      </c>
      <c r="D2139" s="8" t="s">
        <v>6559</v>
      </c>
    </row>
    <row r="2140" spans="1:4" ht="15" customHeight="1" x14ac:dyDescent="0.3">
      <c r="A2140" s="10" t="s">
        <v>2176</v>
      </c>
      <c r="B2140" s="8" t="s">
        <v>7893</v>
      </c>
      <c r="C2140" s="8" t="s">
        <v>8568</v>
      </c>
      <c r="D2140" s="8" t="s">
        <v>6560</v>
      </c>
    </row>
    <row r="2141" spans="1:4" ht="15" customHeight="1" x14ac:dyDescent="0.3">
      <c r="A2141" s="10" t="s">
        <v>2177</v>
      </c>
      <c r="B2141" s="8" t="s">
        <v>7893</v>
      </c>
      <c r="C2141" s="8" t="s">
        <v>5548</v>
      </c>
      <c r="D2141" s="8" t="s">
        <v>6561</v>
      </c>
    </row>
    <row r="2142" spans="1:4" ht="15" customHeight="1" x14ac:dyDescent="0.3">
      <c r="A2142" s="10" t="s">
        <v>2178</v>
      </c>
      <c r="B2142" s="8" t="s">
        <v>7892</v>
      </c>
      <c r="C2142" s="8" t="s">
        <v>7907</v>
      </c>
      <c r="D2142" s="8" t="s">
        <v>8768</v>
      </c>
    </row>
    <row r="2143" spans="1:4" ht="15" customHeight="1" x14ac:dyDescent="0.3">
      <c r="A2143" s="10" t="s">
        <v>2179</v>
      </c>
      <c r="B2143" s="8" t="s">
        <v>7892</v>
      </c>
      <c r="C2143" s="8" t="s">
        <v>8730</v>
      </c>
      <c r="D2143" s="8" t="s">
        <v>6563</v>
      </c>
    </row>
    <row r="2144" spans="1:4" ht="15" customHeight="1" x14ac:dyDescent="0.3">
      <c r="A2144" s="10" t="s">
        <v>2180</v>
      </c>
      <c r="B2144" s="8" t="s">
        <v>7892</v>
      </c>
      <c r="C2144" s="8" t="s">
        <v>8731</v>
      </c>
      <c r="D2144" s="8" t="s">
        <v>6564</v>
      </c>
    </row>
    <row r="2145" spans="1:4" ht="15" customHeight="1" x14ac:dyDescent="0.3">
      <c r="A2145" s="10" t="s">
        <v>2181</v>
      </c>
      <c r="B2145" s="8" t="s">
        <v>7892</v>
      </c>
      <c r="C2145" s="8" t="s">
        <v>8732</v>
      </c>
      <c r="D2145" s="8" t="s">
        <v>6565</v>
      </c>
    </row>
    <row r="2146" spans="1:4" ht="15" customHeight="1" x14ac:dyDescent="0.3">
      <c r="A2146" s="10" t="s">
        <v>2182</v>
      </c>
      <c r="B2146" s="8" t="s">
        <v>7893</v>
      </c>
      <c r="C2146" s="8" t="s">
        <v>7898</v>
      </c>
      <c r="D2146" s="8" t="s">
        <v>6566</v>
      </c>
    </row>
    <row r="2147" spans="1:4" ht="15" customHeight="1" x14ac:dyDescent="0.3">
      <c r="A2147" s="10" t="s">
        <v>2183</v>
      </c>
      <c r="B2147" s="8" t="s">
        <v>7893</v>
      </c>
      <c r="C2147" s="8" t="s">
        <v>5277</v>
      </c>
      <c r="D2147" s="8" t="s">
        <v>6567</v>
      </c>
    </row>
    <row r="2148" spans="1:4" ht="15" customHeight="1" x14ac:dyDescent="0.3">
      <c r="A2148" s="10" t="s">
        <v>2184</v>
      </c>
      <c r="B2148" s="8" t="s">
        <v>7893</v>
      </c>
      <c r="C2148" s="8" t="s">
        <v>8377</v>
      </c>
      <c r="D2148" s="8" t="s">
        <v>6568</v>
      </c>
    </row>
    <row r="2149" spans="1:4" ht="15" customHeight="1" x14ac:dyDescent="0.3">
      <c r="A2149" s="10" t="s">
        <v>2185</v>
      </c>
      <c r="B2149" s="8" t="s">
        <v>7893</v>
      </c>
      <c r="C2149" s="8" t="s">
        <v>5723</v>
      </c>
      <c r="D2149" s="8" t="s">
        <v>6569</v>
      </c>
    </row>
    <row r="2150" spans="1:4" ht="15" customHeight="1" x14ac:dyDescent="0.3">
      <c r="A2150" s="10" t="s">
        <v>2186</v>
      </c>
      <c r="B2150" s="8" t="s">
        <v>7893</v>
      </c>
      <c r="C2150" s="8" t="s">
        <v>7916</v>
      </c>
      <c r="D2150" s="8" t="s">
        <v>6570</v>
      </c>
    </row>
    <row r="2151" spans="1:4" ht="15" customHeight="1" x14ac:dyDescent="0.3">
      <c r="A2151" s="10" t="s">
        <v>2187</v>
      </c>
      <c r="B2151" s="8" t="s">
        <v>7893</v>
      </c>
      <c r="C2151" s="8" t="s">
        <v>8133</v>
      </c>
      <c r="D2151" s="8" t="s">
        <v>5993</v>
      </c>
    </row>
    <row r="2152" spans="1:4" ht="15" customHeight="1" x14ac:dyDescent="0.3">
      <c r="A2152" s="10" t="s">
        <v>2188</v>
      </c>
      <c r="B2152" s="8" t="s">
        <v>7893</v>
      </c>
      <c r="C2152" s="8" t="s">
        <v>5838</v>
      </c>
      <c r="D2152" s="8" t="s">
        <v>6571</v>
      </c>
    </row>
    <row r="2153" spans="1:4" ht="15" customHeight="1" x14ac:dyDescent="0.3">
      <c r="A2153" s="10" t="s">
        <v>2189</v>
      </c>
      <c r="B2153" s="8" t="s">
        <v>7893</v>
      </c>
      <c r="C2153" s="8" t="s">
        <v>8733</v>
      </c>
      <c r="D2153" s="8" t="s">
        <v>6572</v>
      </c>
    </row>
    <row r="2154" spans="1:4" ht="15" customHeight="1" x14ac:dyDescent="0.3">
      <c r="A2154" s="10" t="s">
        <v>2190</v>
      </c>
      <c r="B2154" s="8" t="s">
        <v>7893</v>
      </c>
      <c r="C2154" s="8" t="s">
        <v>8734</v>
      </c>
      <c r="D2154" s="8" t="s">
        <v>6573</v>
      </c>
    </row>
    <row r="2155" spans="1:4" ht="15" customHeight="1" x14ac:dyDescent="0.3">
      <c r="A2155" s="10" t="s">
        <v>2191</v>
      </c>
      <c r="B2155" s="8" t="s">
        <v>7893</v>
      </c>
      <c r="C2155" s="8" t="s">
        <v>8127</v>
      </c>
      <c r="D2155" s="8" t="s">
        <v>6574</v>
      </c>
    </row>
    <row r="2156" spans="1:4" ht="15" customHeight="1" x14ac:dyDescent="0.3">
      <c r="A2156" s="10" t="s">
        <v>2192</v>
      </c>
      <c r="B2156" s="8" t="s">
        <v>7893</v>
      </c>
      <c r="C2156" s="8" t="s">
        <v>6260</v>
      </c>
      <c r="D2156" s="8" t="s">
        <v>6546</v>
      </c>
    </row>
    <row r="2157" spans="1:4" ht="15" customHeight="1" x14ac:dyDescent="0.3">
      <c r="A2157" s="10" t="s">
        <v>2193</v>
      </c>
      <c r="B2157" s="8" t="s">
        <v>7893</v>
      </c>
      <c r="C2157" s="8" t="s">
        <v>8657</v>
      </c>
      <c r="D2157" s="8" t="s">
        <v>6575</v>
      </c>
    </row>
    <row r="2158" spans="1:4" ht="15" customHeight="1" x14ac:dyDescent="0.3">
      <c r="A2158" s="10" t="s">
        <v>2194</v>
      </c>
      <c r="B2158" s="8" t="s">
        <v>7893</v>
      </c>
      <c r="C2158" s="8" t="s">
        <v>7899</v>
      </c>
      <c r="D2158" s="8" t="s">
        <v>6576</v>
      </c>
    </row>
    <row r="2159" spans="1:4" ht="15" customHeight="1" x14ac:dyDescent="0.3">
      <c r="A2159" s="10" t="s">
        <v>2195</v>
      </c>
      <c r="B2159" s="8" t="s">
        <v>7892</v>
      </c>
      <c r="C2159" s="8" t="s">
        <v>8735</v>
      </c>
      <c r="D2159" s="8" t="s">
        <v>6577</v>
      </c>
    </row>
    <row r="2160" spans="1:4" ht="15" customHeight="1" x14ac:dyDescent="0.3">
      <c r="A2160" s="10" t="s">
        <v>2196</v>
      </c>
      <c r="B2160" s="8" t="s">
        <v>7892</v>
      </c>
      <c r="C2160" s="8" t="s">
        <v>8498</v>
      </c>
      <c r="D2160" s="8" t="s">
        <v>6578</v>
      </c>
    </row>
    <row r="2161" spans="1:4" ht="15" customHeight="1" x14ac:dyDescent="0.3">
      <c r="A2161" s="10" t="s">
        <v>2197</v>
      </c>
      <c r="B2161" s="8" t="s">
        <v>7892</v>
      </c>
      <c r="C2161" s="8" t="s">
        <v>7958</v>
      </c>
      <c r="D2161" s="8" t="s">
        <v>6579</v>
      </c>
    </row>
    <row r="2162" spans="1:4" ht="15" customHeight="1" x14ac:dyDescent="0.3">
      <c r="A2162" s="10" t="s">
        <v>2198</v>
      </c>
      <c r="B2162" s="8" t="s">
        <v>7892</v>
      </c>
      <c r="C2162" s="8" t="s">
        <v>8024</v>
      </c>
      <c r="D2162" s="8" t="s">
        <v>6580</v>
      </c>
    </row>
    <row r="2163" spans="1:4" ht="15" customHeight="1" x14ac:dyDescent="0.3">
      <c r="A2163" s="10" t="s">
        <v>2199</v>
      </c>
      <c r="B2163" s="8" t="s">
        <v>7892</v>
      </c>
      <c r="C2163" s="8" t="s">
        <v>8024</v>
      </c>
      <c r="D2163" s="8" t="s">
        <v>6581</v>
      </c>
    </row>
    <row r="2164" spans="1:4" ht="15" customHeight="1" x14ac:dyDescent="0.3">
      <c r="A2164" s="10" t="s">
        <v>2200</v>
      </c>
      <c r="B2164" s="8" t="s">
        <v>8181</v>
      </c>
      <c r="C2164" s="8" t="s">
        <v>8039</v>
      </c>
      <c r="D2164" s="8" t="s">
        <v>6582</v>
      </c>
    </row>
    <row r="2165" spans="1:4" ht="15" customHeight="1" x14ac:dyDescent="0.3">
      <c r="A2165" s="10" t="s">
        <v>2201</v>
      </c>
      <c r="B2165" s="8" t="s">
        <v>7892</v>
      </c>
      <c r="C2165" s="8" t="s">
        <v>8736</v>
      </c>
      <c r="D2165" s="8" t="s">
        <v>4787</v>
      </c>
    </row>
    <row r="2166" spans="1:4" ht="15" customHeight="1" x14ac:dyDescent="0.3">
      <c r="A2166" s="10" t="s">
        <v>2202</v>
      </c>
      <c r="B2166" s="8" t="s">
        <v>7893</v>
      </c>
      <c r="C2166" s="8" t="s">
        <v>7975</v>
      </c>
      <c r="D2166" s="8" t="s">
        <v>6583</v>
      </c>
    </row>
    <row r="2167" spans="1:4" ht="15" customHeight="1" x14ac:dyDescent="0.3">
      <c r="A2167" s="10" t="s">
        <v>2203</v>
      </c>
      <c r="B2167" s="8" t="s">
        <v>7893</v>
      </c>
      <c r="C2167" s="8" t="s">
        <v>8036</v>
      </c>
      <c r="D2167" s="8" t="s">
        <v>6584</v>
      </c>
    </row>
    <row r="2168" spans="1:4" ht="15" customHeight="1" x14ac:dyDescent="0.3">
      <c r="A2168" s="10" t="s">
        <v>2204</v>
      </c>
      <c r="B2168" s="8" t="s">
        <v>7893</v>
      </c>
      <c r="C2168" s="8" t="s">
        <v>8737</v>
      </c>
      <c r="D2168" s="8" t="s">
        <v>6585</v>
      </c>
    </row>
    <row r="2169" spans="1:4" ht="15" customHeight="1" x14ac:dyDescent="0.3">
      <c r="A2169" s="10" t="s">
        <v>2205</v>
      </c>
      <c r="B2169" s="8" t="s">
        <v>7893</v>
      </c>
      <c r="C2169" s="8" t="s">
        <v>8218</v>
      </c>
      <c r="D2169" s="8" t="s">
        <v>6586</v>
      </c>
    </row>
    <row r="2170" spans="1:4" ht="15" customHeight="1" x14ac:dyDescent="0.3">
      <c r="A2170" s="10" t="s">
        <v>2206</v>
      </c>
      <c r="B2170" s="8" t="s">
        <v>7893</v>
      </c>
      <c r="C2170" s="8" t="s">
        <v>8738</v>
      </c>
      <c r="D2170" s="8" t="s">
        <v>6587</v>
      </c>
    </row>
    <row r="2171" spans="1:4" ht="15" customHeight="1" x14ac:dyDescent="0.3">
      <c r="A2171" s="10" t="s">
        <v>2207</v>
      </c>
      <c r="B2171" s="8" t="s">
        <v>7893</v>
      </c>
      <c r="C2171" s="8" t="s">
        <v>7914</v>
      </c>
      <c r="D2171" s="8" t="s">
        <v>6588</v>
      </c>
    </row>
    <row r="2172" spans="1:4" ht="15" customHeight="1" x14ac:dyDescent="0.3">
      <c r="A2172" s="10" t="s">
        <v>2208</v>
      </c>
      <c r="B2172" s="8" t="s">
        <v>7892</v>
      </c>
      <c r="C2172" s="8" t="s">
        <v>8050</v>
      </c>
      <c r="D2172" s="8" t="s">
        <v>6589</v>
      </c>
    </row>
    <row r="2173" spans="1:4" ht="15" customHeight="1" x14ac:dyDescent="0.3">
      <c r="A2173" s="10" t="s">
        <v>2209</v>
      </c>
      <c r="B2173" s="8" t="s">
        <v>7893</v>
      </c>
      <c r="C2173" s="8" t="s">
        <v>5723</v>
      </c>
      <c r="D2173" s="8" t="s">
        <v>6198</v>
      </c>
    </row>
    <row r="2174" spans="1:4" ht="15" customHeight="1" x14ac:dyDescent="0.3">
      <c r="A2174" s="10" t="s">
        <v>2210</v>
      </c>
      <c r="B2174" s="8" t="s">
        <v>7893</v>
      </c>
      <c r="C2174" s="8" t="s">
        <v>8008</v>
      </c>
      <c r="D2174" s="8" t="s">
        <v>6590</v>
      </c>
    </row>
    <row r="2175" spans="1:4" ht="15" customHeight="1" x14ac:dyDescent="0.3">
      <c r="A2175" s="10" t="s">
        <v>2211</v>
      </c>
      <c r="B2175" s="8" t="s">
        <v>7892</v>
      </c>
      <c r="C2175" s="8" t="s">
        <v>8146</v>
      </c>
      <c r="D2175" s="8" t="s">
        <v>5741</v>
      </c>
    </row>
    <row r="2176" spans="1:4" ht="15" customHeight="1" x14ac:dyDescent="0.3">
      <c r="A2176" s="10" t="s">
        <v>2212</v>
      </c>
      <c r="B2176" s="8" t="s">
        <v>7893</v>
      </c>
      <c r="C2176" s="8" t="s">
        <v>8739</v>
      </c>
      <c r="D2176" s="8" t="s">
        <v>6591</v>
      </c>
    </row>
    <row r="2177" spans="1:4" ht="15" customHeight="1" x14ac:dyDescent="0.3">
      <c r="A2177" s="10" t="s">
        <v>2213</v>
      </c>
      <c r="B2177" s="8" t="s">
        <v>7892</v>
      </c>
      <c r="C2177" s="8" t="s">
        <v>8740</v>
      </c>
      <c r="D2177" s="8" t="s">
        <v>4930</v>
      </c>
    </row>
    <row r="2178" spans="1:4" ht="15" customHeight="1" x14ac:dyDescent="0.3">
      <c r="A2178" s="10" t="s">
        <v>2214</v>
      </c>
      <c r="B2178" s="8" t="s">
        <v>7892</v>
      </c>
      <c r="C2178" s="8" t="s">
        <v>7743</v>
      </c>
      <c r="D2178" s="8" t="s">
        <v>4922</v>
      </c>
    </row>
    <row r="2179" spans="1:4" ht="15" customHeight="1" x14ac:dyDescent="0.3">
      <c r="A2179" s="10" t="s">
        <v>2215</v>
      </c>
      <c r="B2179" s="8" t="s">
        <v>7892</v>
      </c>
      <c r="C2179" s="8" t="s">
        <v>8114</v>
      </c>
      <c r="D2179" s="8" t="s">
        <v>5337</v>
      </c>
    </row>
    <row r="2180" spans="1:4" ht="15" customHeight="1" x14ac:dyDescent="0.3">
      <c r="A2180" s="10" t="s">
        <v>2216</v>
      </c>
      <c r="B2180" s="8" t="s">
        <v>7892</v>
      </c>
      <c r="C2180" s="8" t="s">
        <v>8172</v>
      </c>
      <c r="D2180" s="8" t="s">
        <v>6592</v>
      </c>
    </row>
    <row r="2181" spans="1:4" ht="15" customHeight="1" x14ac:dyDescent="0.3">
      <c r="A2181" s="10" t="s">
        <v>2217</v>
      </c>
      <c r="B2181" s="8" t="s">
        <v>7892</v>
      </c>
      <c r="C2181" s="8" t="s">
        <v>8100</v>
      </c>
      <c r="D2181" s="8" t="s">
        <v>5775</v>
      </c>
    </row>
    <row r="2182" spans="1:4" ht="15" customHeight="1" x14ac:dyDescent="0.3">
      <c r="A2182" s="10" t="s">
        <v>2218</v>
      </c>
      <c r="B2182" s="8" t="s">
        <v>7892</v>
      </c>
      <c r="C2182" s="8" t="s">
        <v>8741</v>
      </c>
      <c r="D2182" s="8" t="s">
        <v>6593</v>
      </c>
    </row>
    <row r="2183" spans="1:4" ht="15" customHeight="1" x14ac:dyDescent="0.3">
      <c r="A2183" s="10" t="s">
        <v>2219</v>
      </c>
      <c r="B2183" s="8" t="s">
        <v>7892</v>
      </c>
      <c r="C2183" s="8" t="s">
        <v>8112</v>
      </c>
      <c r="D2183" s="8" t="s">
        <v>6594</v>
      </c>
    </row>
    <row r="2184" spans="1:4" ht="15" customHeight="1" x14ac:dyDescent="0.3">
      <c r="A2184" s="10" t="s">
        <v>2220</v>
      </c>
      <c r="B2184" s="8" t="s">
        <v>7893</v>
      </c>
      <c r="C2184" s="8" t="s">
        <v>7989</v>
      </c>
      <c r="D2184" s="8" t="s">
        <v>5081</v>
      </c>
    </row>
    <row r="2185" spans="1:4" ht="15" customHeight="1" x14ac:dyDescent="0.3">
      <c r="A2185" s="10" t="s">
        <v>2221</v>
      </c>
      <c r="B2185" s="8" t="s">
        <v>7893</v>
      </c>
      <c r="C2185" s="8" t="s">
        <v>8742</v>
      </c>
      <c r="D2185" s="8" t="s">
        <v>6595</v>
      </c>
    </row>
    <row r="2186" spans="1:4" ht="15" customHeight="1" x14ac:dyDescent="0.3">
      <c r="A2186" s="10" t="s">
        <v>2222</v>
      </c>
      <c r="B2186" s="8" t="s">
        <v>7893</v>
      </c>
      <c r="C2186" s="8" t="s">
        <v>8064</v>
      </c>
      <c r="D2186" s="8" t="s">
        <v>6596</v>
      </c>
    </row>
    <row r="2187" spans="1:4" ht="15" customHeight="1" x14ac:dyDescent="0.3">
      <c r="A2187" s="10" t="s">
        <v>2223</v>
      </c>
      <c r="B2187" s="8" t="s">
        <v>7893</v>
      </c>
      <c r="C2187" s="8" t="s">
        <v>8047</v>
      </c>
      <c r="D2187" s="8" t="s">
        <v>5230</v>
      </c>
    </row>
    <row r="2188" spans="1:4" ht="15" customHeight="1" x14ac:dyDescent="0.3">
      <c r="A2188" s="10" t="s">
        <v>2224</v>
      </c>
      <c r="B2188" s="8" t="s">
        <v>7893</v>
      </c>
      <c r="C2188" s="8" t="s">
        <v>5277</v>
      </c>
      <c r="D2188" s="8" t="s">
        <v>6597</v>
      </c>
    </row>
    <row r="2189" spans="1:4" ht="15" customHeight="1" x14ac:dyDescent="0.3">
      <c r="A2189" s="10" t="s">
        <v>2225</v>
      </c>
      <c r="B2189" s="8" t="s">
        <v>7893</v>
      </c>
      <c r="C2189" s="8" t="s">
        <v>7954</v>
      </c>
      <c r="D2189" s="8" t="s">
        <v>6598</v>
      </c>
    </row>
    <row r="2190" spans="1:4" ht="15" customHeight="1" x14ac:dyDescent="0.3">
      <c r="A2190" s="10" t="s">
        <v>2226</v>
      </c>
      <c r="B2190" s="8" t="s">
        <v>7893</v>
      </c>
      <c r="C2190" s="8" t="s">
        <v>8045</v>
      </c>
      <c r="D2190" s="8" t="s">
        <v>5929</v>
      </c>
    </row>
    <row r="2191" spans="1:4" ht="15" customHeight="1" x14ac:dyDescent="0.3">
      <c r="A2191" s="10" t="s">
        <v>2227</v>
      </c>
      <c r="B2191" s="8" t="s">
        <v>7893</v>
      </c>
      <c r="C2191" s="8" t="s">
        <v>8072</v>
      </c>
      <c r="D2191" s="8" t="s">
        <v>6599</v>
      </c>
    </row>
    <row r="2192" spans="1:4" ht="15" customHeight="1" x14ac:dyDescent="0.3">
      <c r="A2192" s="10" t="s">
        <v>2228</v>
      </c>
      <c r="B2192" s="8" t="s">
        <v>7893</v>
      </c>
      <c r="C2192" s="8" t="s">
        <v>8743</v>
      </c>
      <c r="D2192" s="8" t="s">
        <v>4920</v>
      </c>
    </row>
    <row r="2193" spans="1:4" ht="15" customHeight="1" x14ac:dyDescent="0.3">
      <c r="A2193" s="10" t="s">
        <v>2229</v>
      </c>
      <c r="B2193" s="8" t="s">
        <v>7893</v>
      </c>
      <c r="C2193" s="8" t="s">
        <v>7910</v>
      </c>
      <c r="D2193" s="8" t="s">
        <v>6600</v>
      </c>
    </row>
    <row r="2194" spans="1:4" ht="15" customHeight="1" x14ac:dyDescent="0.3">
      <c r="A2194" s="10" t="s">
        <v>2230</v>
      </c>
      <c r="B2194" s="8" t="s">
        <v>7893</v>
      </c>
      <c r="C2194" s="8" t="s">
        <v>7954</v>
      </c>
      <c r="D2194" s="8" t="s">
        <v>6256</v>
      </c>
    </row>
    <row r="2195" spans="1:4" ht="15" customHeight="1" x14ac:dyDescent="0.3">
      <c r="A2195" s="10" t="s">
        <v>2231</v>
      </c>
      <c r="B2195" s="8" t="s">
        <v>7893</v>
      </c>
      <c r="C2195" s="8" t="s">
        <v>8744</v>
      </c>
      <c r="D2195" s="8" t="s">
        <v>5292</v>
      </c>
    </row>
    <row r="2196" spans="1:4" ht="15" customHeight="1" x14ac:dyDescent="0.3">
      <c r="A2196" s="10" t="s">
        <v>2232</v>
      </c>
      <c r="B2196" s="8" t="s">
        <v>7893</v>
      </c>
      <c r="C2196" s="8" t="s">
        <v>7767</v>
      </c>
      <c r="D2196" s="8" t="s">
        <v>6601</v>
      </c>
    </row>
    <row r="2197" spans="1:4" ht="15" customHeight="1" x14ac:dyDescent="0.3">
      <c r="A2197" s="10" t="s">
        <v>2233</v>
      </c>
      <c r="B2197" s="8" t="s">
        <v>7893</v>
      </c>
      <c r="C2197" s="8" t="s">
        <v>8148</v>
      </c>
      <c r="D2197" s="8" t="s">
        <v>5196</v>
      </c>
    </row>
    <row r="2198" spans="1:4" ht="15" customHeight="1" x14ac:dyDescent="0.3">
      <c r="A2198" s="10" t="s">
        <v>2234</v>
      </c>
      <c r="B2198" s="8" t="s">
        <v>7893</v>
      </c>
      <c r="C2198" s="8" t="s">
        <v>6280</v>
      </c>
      <c r="D2198" s="8" t="s">
        <v>6602</v>
      </c>
    </row>
    <row r="2199" spans="1:4" ht="15" customHeight="1" x14ac:dyDescent="0.3">
      <c r="A2199" s="10" t="s">
        <v>2235</v>
      </c>
      <c r="B2199" s="8" t="s">
        <v>7893</v>
      </c>
      <c r="C2199" s="8" t="s">
        <v>5173</v>
      </c>
      <c r="D2199" s="8" t="s">
        <v>6603</v>
      </c>
    </row>
    <row r="2200" spans="1:4" ht="15" customHeight="1" x14ac:dyDescent="0.3">
      <c r="A2200" s="10" t="s">
        <v>2236</v>
      </c>
      <c r="B2200" s="8" t="s">
        <v>7893</v>
      </c>
      <c r="C2200" s="8" t="s">
        <v>7914</v>
      </c>
      <c r="D2200" s="8" t="s">
        <v>6604</v>
      </c>
    </row>
    <row r="2201" spans="1:4" ht="15" customHeight="1" x14ac:dyDescent="0.3">
      <c r="A2201" s="10" t="s">
        <v>2237</v>
      </c>
      <c r="B2201" s="8" t="s">
        <v>7893</v>
      </c>
      <c r="C2201" s="8" t="s">
        <v>6402</v>
      </c>
      <c r="D2201" s="8" t="s">
        <v>6605</v>
      </c>
    </row>
    <row r="2202" spans="1:4" ht="15" customHeight="1" x14ac:dyDescent="0.3">
      <c r="A2202" s="10" t="s">
        <v>2238</v>
      </c>
      <c r="B2202" s="8" t="s">
        <v>7893</v>
      </c>
      <c r="C2202" s="8" t="s">
        <v>5838</v>
      </c>
      <c r="D2202" s="8" t="s">
        <v>6606</v>
      </c>
    </row>
    <row r="2203" spans="1:4" ht="15" customHeight="1" x14ac:dyDescent="0.3">
      <c r="A2203" s="10" t="s">
        <v>2239</v>
      </c>
      <c r="B2203" s="8" t="s">
        <v>7893</v>
      </c>
      <c r="C2203" s="8" t="s">
        <v>8022</v>
      </c>
      <c r="D2203" s="8" t="s">
        <v>6607</v>
      </c>
    </row>
    <row r="2204" spans="1:4" ht="15" customHeight="1" x14ac:dyDescent="0.3">
      <c r="A2204" s="10" t="s">
        <v>2240</v>
      </c>
      <c r="B2204" s="8" t="s">
        <v>7892</v>
      </c>
      <c r="C2204" s="8" t="s">
        <v>8696</v>
      </c>
      <c r="D2204" s="8" t="s">
        <v>6608</v>
      </c>
    </row>
    <row r="2205" spans="1:4" ht="15" customHeight="1" x14ac:dyDescent="0.3">
      <c r="A2205" s="10" t="s">
        <v>2241</v>
      </c>
      <c r="B2205" s="8" t="s">
        <v>7892</v>
      </c>
      <c r="C2205" s="8" t="s">
        <v>7743</v>
      </c>
      <c r="D2205" s="8" t="s">
        <v>6609</v>
      </c>
    </row>
    <row r="2206" spans="1:4" ht="15" customHeight="1" x14ac:dyDescent="0.3">
      <c r="A2206" s="10" t="s">
        <v>2242</v>
      </c>
      <c r="B2206" s="8" t="s">
        <v>7892</v>
      </c>
      <c r="C2206" s="8" t="s">
        <v>8745</v>
      </c>
      <c r="D2206" s="8" t="s">
        <v>6610</v>
      </c>
    </row>
    <row r="2207" spans="1:4" ht="15" customHeight="1" x14ac:dyDescent="0.3">
      <c r="A2207" s="10" t="s">
        <v>2243</v>
      </c>
      <c r="B2207" s="8" t="s">
        <v>7893</v>
      </c>
      <c r="C2207" s="8" t="s">
        <v>5120</v>
      </c>
      <c r="D2207" s="8" t="s">
        <v>6611</v>
      </c>
    </row>
    <row r="2208" spans="1:4" ht="15" customHeight="1" x14ac:dyDescent="0.3">
      <c r="A2208" s="10" t="s">
        <v>2244</v>
      </c>
      <c r="B2208" s="8" t="s">
        <v>7893</v>
      </c>
      <c r="C2208" s="8" t="s">
        <v>8354</v>
      </c>
      <c r="D2208" s="8" t="s">
        <v>6612</v>
      </c>
    </row>
    <row r="2209" spans="1:4" ht="15" customHeight="1" x14ac:dyDescent="0.3">
      <c r="A2209" s="10" t="s">
        <v>2245</v>
      </c>
      <c r="B2209" s="8" t="s">
        <v>7892</v>
      </c>
      <c r="C2209" s="8" t="s">
        <v>8746</v>
      </c>
      <c r="D2209" s="8" t="s">
        <v>6613</v>
      </c>
    </row>
    <row r="2210" spans="1:4" ht="15" customHeight="1" x14ac:dyDescent="0.3">
      <c r="A2210" s="10" t="s">
        <v>2246</v>
      </c>
      <c r="B2210" s="8" t="s">
        <v>7892</v>
      </c>
      <c r="C2210" s="8" t="s">
        <v>8747</v>
      </c>
      <c r="D2210" s="8" t="s">
        <v>6614</v>
      </c>
    </row>
    <row r="2211" spans="1:4" ht="15" customHeight="1" x14ac:dyDescent="0.3">
      <c r="A2211" s="10" t="s">
        <v>2247</v>
      </c>
      <c r="B2211" s="8" t="s">
        <v>7892</v>
      </c>
      <c r="C2211" s="8" t="s">
        <v>7907</v>
      </c>
      <c r="D2211" s="8" t="s">
        <v>6615</v>
      </c>
    </row>
    <row r="2212" spans="1:4" ht="15" customHeight="1" x14ac:dyDescent="0.3">
      <c r="A2212" s="10" t="s">
        <v>2248</v>
      </c>
      <c r="B2212" s="8" t="s">
        <v>7893</v>
      </c>
      <c r="C2212" s="8" t="s">
        <v>5101</v>
      </c>
      <c r="D2212" s="8" t="s">
        <v>6616</v>
      </c>
    </row>
    <row r="2213" spans="1:4" ht="15" customHeight="1" x14ac:dyDescent="0.3">
      <c r="A2213" s="10" t="s">
        <v>2249</v>
      </c>
      <c r="B2213" s="8" t="s">
        <v>7893</v>
      </c>
      <c r="C2213" s="8" t="s">
        <v>8354</v>
      </c>
      <c r="D2213" s="8" t="s">
        <v>6303</v>
      </c>
    </row>
    <row r="2214" spans="1:4" ht="15" customHeight="1" x14ac:dyDescent="0.3">
      <c r="A2214" s="10" t="s">
        <v>2250</v>
      </c>
      <c r="B2214" s="8" t="s">
        <v>7893</v>
      </c>
      <c r="C2214" s="8" t="s">
        <v>8033</v>
      </c>
      <c r="D2214" s="8" t="s">
        <v>6617</v>
      </c>
    </row>
    <row r="2215" spans="1:4" ht="15" customHeight="1" x14ac:dyDescent="0.3">
      <c r="A2215" s="10" t="s">
        <v>2251</v>
      </c>
      <c r="B2215" s="8" t="s">
        <v>7892</v>
      </c>
      <c r="C2215" s="8" t="s">
        <v>8102</v>
      </c>
      <c r="D2215" s="8" t="s">
        <v>8769</v>
      </c>
    </row>
    <row r="2216" spans="1:4" ht="15" customHeight="1" x14ac:dyDescent="0.3">
      <c r="A2216" s="10" t="s">
        <v>2252</v>
      </c>
      <c r="B2216" s="8" t="s">
        <v>7892</v>
      </c>
      <c r="C2216" s="8" t="s">
        <v>7970</v>
      </c>
      <c r="D2216" s="8" t="s">
        <v>6619</v>
      </c>
    </row>
    <row r="2217" spans="1:4" ht="15" customHeight="1" x14ac:dyDescent="0.3">
      <c r="A2217" s="10" t="s">
        <v>2253</v>
      </c>
      <c r="B2217" s="8" t="s">
        <v>7893</v>
      </c>
      <c r="C2217" s="8" t="s">
        <v>8606</v>
      </c>
      <c r="D2217" s="8" t="s">
        <v>5438</v>
      </c>
    </row>
    <row r="2218" spans="1:4" ht="15" customHeight="1" x14ac:dyDescent="0.3">
      <c r="A2218" s="10" t="s">
        <v>2254</v>
      </c>
      <c r="B2218" s="8" t="s">
        <v>7892</v>
      </c>
      <c r="C2218" s="8" t="s">
        <v>7907</v>
      </c>
      <c r="D2218" s="8" t="s">
        <v>4771</v>
      </c>
    </row>
    <row r="2219" spans="1:4" ht="15" customHeight="1" x14ac:dyDescent="0.3">
      <c r="A2219" s="10" t="s">
        <v>2255</v>
      </c>
      <c r="B2219" s="8" t="s">
        <v>7892</v>
      </c>
      <c r="C2219" s="8" t="s">
        <v>8284</v>
      </c>
      <c r="D2219" s="8" t="s">
        <v>6620</v>
      </c>
    </row>
    <row r="2220" spans="1:4" ht="15" customHeight="1" x14ac:dyDescent="0.3">
      <c r="A2220" s="10" t="s">
        <v>2256</v>
      </c>
      <c r="B2220" s="8" t="s">
        <v>7892</v>
      </c>
      <c r="C2220" s="8" t="s">
        <v>7983</v>
      </c>
      <c r="D2220" s="8" t="s">
        <v>6621</v>
      </c>
    </row>
    <row r="2221" spans="1:4" ht="15" customHeight="1" x14ac:dyDescent="0.3">
      <c r="A2221" s="10" t="s">
        <v>2257</v>
      </c>
      <c r="B2221" s="8" t="s">
        <v>7892</v>
      </c>
      <c r="C2221" s="8" t="s">
        <v>8267</v>
      </c>
      <c r="D2221" s="8" t="s">
        <v>6622</v>
      </c>
    </row>
    <row r="2222" spans="1:4" ht="15" customHeight="1" x14ac:dyDescent="0.3">
      <c r="A2222" s="10" t="s">
        <v>2258</v>
      </c>
      <c r="B2222" s="8" t="s">
        <v>7893</v>
      </c>
      <c r="C2222" s="8" t="s">
        <v>7995</v>
      </c>
      <c r="D2222" s="8" t="s">
        <v>6623</v>
      </c>
    </row>
    <row r="2223" spans="1:4" ht="15" customHeight="1" x14ac:dyDescent="0.3">
      <c r="A2223" s="10" t="s">
        <v>2259</v>
      </c>
      <c r="B2223" s="8" t="s">
        <v>7893</v>
      </c>
      <c r="C2223" s="8" t="s">
        <v>7894</v>
      </c>
      <c r="D2223" s="8" t="s">
        <v>6624</v>
      </c>
    </row>
    <row r="2224" spans="1:4" ht="15" customHeight="1" x14ac:dyDescent="0.3">
      <c r="A2224" s="10" t="s">
        <v>2260</v>
      </c>
      <c r="B2224" s="8" t="s">
        <v>7893</v>
      </c>
      <c r="C2224" s="8" t="s">
        <v>8127</v>
      </c>
      <c r="D2224" s="8" t="s">
        <v>5164</v>
      </c>
    </row>
    <row r="2225" spans="1:4" ht="15" customHeight="1" x14ac:dyDescent="0.3">
      <c r="A2225" s="10" t="s">
        <v>2261</v>
      </c>
      <c r="B2225" s="8" t="s">
        <v>7893</v>
      </c>
      <c r="C2225" s="8" t="s">
        <v>7894</v>
      </c>
      <c r="D2225" s="8" t="s">
        <v>6625</v>
      </c>
    </row>
    <row r="2226" spans="1:4" ht="15" customHeight="1" x14ac:dyDescent="0.3">
      <c r="A2226" s="10" t="s">
        <v>2262</v>
      </c>
      <c r="B2226" s="8" t="s">
        <v>7893</v>
      </c>
      <c r="C2226" s="8" t="s">
        <v>8748</v>
      </c>
      <c r="D2226" s="8" t="s">
        <v>6305</v>
      </c>
    </row>
    <row r="2227" spans="1:4" ht="15" customHeight="1" x14ac:dyDescent="0.3">
      <c r="A2227" s="10" t="s">
        <v>2263</v>
      </c>
      <c r="B2227" s="8" t="s">
        <v>7892</v>
      </c>
      <c r="C2227" s="8" t="s">
        <v>5000</v>
      </c>
      <c r="D2227" s="8" t="s">
        <v>5412</v>
      </c>
    </row>
    <row r="2228" spans="1:4" ht="15" customHeight="1" x14ac:dyDescent="0.3">
      <c r="A2228" s="10" t="s">
        <v>2264</v>
      </c>
      <c r="B2228" s="8" t="s">
        <v>7892</v>
      </c>
      <c r="C2228" s="8" t="s">
        <v>7983</v>
      </c>
      <c r="D2228" s="8" t="s">
        <v>5949</v>
      </c>
    </row>
    <row r="2229" spans="1:4" ht="15" customHeight="1" x14ac:dyDescent="0.3">
      <c r="A2229" s="10" t="s">
        <v>2265</v>
      </c>
      <c r="B2229" s="8" t="s">
        <v>7892</v>
      </c>
      <c r="C2229" s="8" t="s">
        <v>7957</v>
      </c>
      <c r="D2229" s="8" t="s">
        <v>6626</v>
      </c>
    </row>
    <row r="2230" spans="1:4" ht="15" customHeight="1" x14ac:dyDescent="0.3">
      <c r="A2230" s="10" t="s">
        <v>2266</v>
      </c>
      <c r="B2230" s="8" t="s">
        <v>7892</v>
      </c>
      <c r="C2230" s="8" t="s">
        <v>8297</v>
      </c>
      <c r="D2230" s="8" t="s">
        <v>6627</v>
      </c>
    </row>
    <row r="2231" spans="1:4" ht="15" customHeight="1" x14ac:dyDescent="0.3">
      <c r="A2231" s="10" t="s">
        <v>2267</v>
      </c>
      <c r="B2231" s="8" t="s">
        <v>7893</v>
      </c>
      <c r="C2231" s="8" t="s">
        <v>8138</v>
      </c>
      <c r="D2231" s="8" t="s">
        <v>6628</v>
      </c>
    </row>
    <row r="2232" spans="1:4" ht="15" customHeight="1" x14ac:dyDescent="0.3">
      <c r="A2232" s="10" t="s">
        <v>2268</v>
      </c>
      <c r="B2232" s="8" t="s">
        <v>7892</v>
      </c>
      <c r="C2232" s="8" t="s">
        <v>8398</v>
      </c>
      <c r="D2232" s="8" t="s">
        <v>6629</v>
      </c>
    </row>
    <row r="2233" spans="1:4" ht="15" customHeight="1" x14ac:dyDescent="0.3">
      <c r="A2233" s="10" t="s">
        <v>2269</v>
      </c>
      <c r="B2233" s="8" t="s">
        <v>7892</v>
      </c>
      <c r="C2233" s="8" t="s">
        <v>8081</v>
      </c>
      <c r="D2233" s="8" t="s">
        <v>6630</v>
      </c>
    </row>
    <row r="2234" spans="1:4" ht="15" customHeight="1" x14ac:dyDescent="0.3">
      <c r="A2234" s="10" t="s">
        <v>2270</v>
      </c>
      <c r="B2234" s="8" t="s">
        <v>7892</v>
      </c>
      <c r="C2234" s="8" t="s">
        <v>8024</v>
      </c>
      <c r="D2234" s="8" t="s">
        <v>6631</v>
      </c>
    </row>
    <row r="2235" spans="1:4" ht="15" customHeight="1" x14ac:dyDescent="0.3">
      <c r="A2235" s="10" t="s">
        <v>2271</v>
      </c>
      <c r="B2235" s="8" t="s">
        <v>7893</v>
      </c>
      <c r="C2235" s="8" t="s">
        <v>5277</v>
      </c>
      <c r="D2235" s="8" t="s">
        <v>5711</v>
      </c>
    </row>
    <row r="2236" spans="1:4" ht="15" customHeight="1" x14ac:dyDescent="0.3">
      <c r="A2236" s="10" t="s">
        <v>2272</v>
      </c>
      <c r="B2236" s="8" t="s">
        <v>7893</v>
      </c>
      <c r="C2236" s="8" t="s">
        <v>7910</v>
      </c>
      <c r="D2236" s="8" t="s">
        <v>6632</v>
      </c>
    </row>
    <row r="2237" spans="1:4" ht="15" customHeight="1" x14ac:dyDescent="0.3">
      <c r="A2237" s="10" t="s">
        <v>2273</v>
      </c>
      <c r="B2237" s="8" t="s">
        <v>7893</v>
      </c>
      <c r="C2237" s="8" t="s">
        <v>8749</v>
      </c>
      <c r="D2237" s="8" t="s">
        <v>6633</v>
      </c>
    </row>
    <row r="2238" spans="1:4" ht="15" customHeight="1" x14ac:dyDescent="0.3">
      <c r="A2238" s="10" t="s">
        <v>2274</v>
      </c>
      <c r="B2238" s="8" t="s">
        <v>7893</v>
      </c>
      <c r="C2238" s="8" t="s">
        <v>7943</v>
      </c>
      <c r="D2238" s="8" t="s">
        <v>6634</v>
      </c>
    </row>
    <row r="2239" spans="1:4" ht="15" customHeight="1" x14ac:dyDescent="0.3">
      <c r="A2239" s="10" t="s">
        <v>2275</v>
      </c>
      <c r="B2239" s="8" t="s">
        <v>7893</v>
      </c>
      <c r="C2239" s="8" t="s">
        <v>8033</v>
      </c>
      <c r="D2239" s="8" t="s">
        <v>6635</v>
      </c>
    </row>
    <row r="2240" spans="1:4" ht="15" customHeight="1" x14ac:dyDescent="0.3">
      <c r="A2240" s="10" t="s">
        <v>2276</v>
      </c>
      <c r="B2240" s="8" t="s">
        <v>7893</v>
      </c>
      <c r="C2240" s="8" t="s">
        <v>7993</v>
      </c>
      <c r="D2240" s="8" t="s">
        <v>4774</v>
      </c>
    </row>
    <row r="2241" spans="1:4" ht="15" customHeight="1" x14ac:dyDescent="0.3">
      <c r="A2241" s="10" t="s">
        <v>2277</v>
      </c>
      <c r="B2241" s="8" t="s">
        <v>7892</v>
      </c>
      <c r="C2241" s="8" t="s">
        <v>8750</v>
      </c>
      <c r="D2241" s="8" t="s">
        <v>6636</v>
      </c>
    </row>
    <row r="2242" spans="1:4" ht="15" customHeight="1" x14ac:dyDescent="0.3">
      <c r="A2242" s="10" t="s">
        <v>2278</v>
      </c>
      <c r="B2242" s="8" t="s">
        <v>7892</v>
      </c>
      <c r="C2242" s="8" t="s">
        <v>7963</v>
      </c>
      <c r="D2242" s="8" t="s">
        <v>6637</v>
      </c>
    </row>
    <row r="2243" spans="1:4" ht="15" customHeight="1" x14ac:dyDescent="0.3">
      <c r="A2243" s="10" t="s">
        <v>2279</v>
      </c>
      <c r="B2243" s="8" t="s">
        <v>7892</v>
      </c>
      <c r="C2243" s="8" t="s">
        <v>7925</v>
      </c>
      <c r="D2243" s="8" t="s">
        <v>6638</v>
      </c>
    </row>
    <row r="2244" spans="1:4" ht="15" customHeight="1" x14ac:dyDescent="0.3">
      <c r="A2244" s="10" t="s">
        <v>2280</v>
      </c>
      <c r="B2244" s="8" t="s">
        <v>7893</v>
      </c>
      <c r="C2244" s="8" t="s">
        <v>8144</v>
      </c>
      <c r="D2244" s="8" t="s">
        <v>5562</v>
      </c>
    </row>
    <row r="2245" spans="1:4" ht="15" customHeight="1" x14ac:dyDescent="0.3">
      <c r="A2245" s="10" t="s">
        <v>2281</v>
      </c>
      <c r="B2245" s="8" t="s">
        <v>7893</v>
      </c>
      <c r="C2245" s="8" t="s">
        <v>6260</v>
      </c>
      <c r="D2245" s="8" t="s">
        <v>6639</v>
      </c>
    </row>
    <row r="2246" spans="1:4" ht="15" customHeight="1" x14ac:dyDescent="0.3">
      <c r="A2246" s="10" t="s">
        <v>2282</v>
      </c>
      <c r="B2246" s="8" t="s">
        <v>7892</v>
      </c>
      <c r="C2246" s="8" t="s">
        <v>8160</v>
      </c>
      <c r="D2246" s="8" t="s">
        <v>5337</v>
      </c>
    </row>
    <row r="2247" spans="1:4" ht="15" customHeight="1" x14ac:dyDescent="0.3">
      <c r="A2247" s="10" t="s">
        <v>2283</v>
      </c>
      <c r="B2247" s="8" t="s">
        <v>7892</v>
      </c>
      <c r="C2247" s="8" t="s">
        <v>8296</v>
      </c>
      <c r="D2247" s="8" t="s">
        <v>6640</v>
      </c>
    </row>
    <row r="2248" spans="1:4" ht="15" customHeight="1" x14ac:dyDescent="0.3">
      <c r="A2248" s="10" t="s">
        <v>2284</v>
      </c>
      <c r="B2248" s="8" t="s">
        <v>7892</v>
      </c>
      <c r="C2248" s="8" t="s">
        <v>7963</v>
      </c>
      <c r="D2248" s="8" t="s">
        <v>6641</v>
      </c>
    </row>
    <row r="2249" spans="1:4" ht="15" customHeight="1" x14ac:dyDescent="0.3">
      <c r="A2249" s="10" t="s">
        <v>2285</v>
      </c>
      <c r="B2249" s="8" t="s">
        <v>7893</v>
      </c>
      <c r="C2249" s="8" t="s">
        <v>7914</v>
      </c>
      <c r="D2249" s="8" t="s">
        <v>6642</v>
      </c>
    </row>
    <row r="2250" spans="1:4" ht="15" customHeight="1" x14ac:dyDescent="0.3">
      <c r="A2250" s="10" t="s">
        <v>2286</v>
      </c>
      <c r="B2250" s="8" t="s">
        <v>7893</v>
      </c>
      <c r="C2250" s="8" t="s">
        <v>8197</v>
      </c>
      <c r="D2250" s="8" t="s">
        <v>6643</v>
      </c>
    </row>
    <row r="2251" spans="1:4" ht="15" customHeight="1" x14ac:dyDescent="0.3">
      <c r="A2251" s="10" t="s">
        <v>2287</v>
      </c>
      <c r="B2251" s="8" t="s">
        <v>7892</v>
      </c>
      <c r="C2251" s="8" t="s">
        <v>8224</v>
      </c>
      <c r="D2251" s="8" t="s">
        <v>6644</v>
      </c>
    </row>
    <row r="2252" spans="1:4" ht="15" customHeight="1" x14ac:dyDescent="0.3">
      <c r="A2252" s="10" t="s">
        <v>2288</v>
      </c>
      <c r="B2252" s="8" t="s">
        <v>7892</v>
      </c>
      <c r="C2252" s="8" t="s">
        <v>7919</v>
      </c>
      <c r="D2252" s="8" t="s">
        <v>6645</v>
      </c>
    </row>
    <row r="2253" spans="1:4" ht="15" customHeight="1" x14ac:dyDescent="0.3">
      <c r="A2253" s="10" t="s">
        <v>2289</v>
      </c>
      <c r="B2253" s="8" t="s">
        <v>7893</v>
      </c>
      <c r="C2253" s="8" t="s">
        <v>8033</v>
      </c>
      <c r="D2253" s="8" t="s">
        <v>6646</v>
      </c>
    </row>
    <row r="2254" spans="1:4" ht="15" customHeight="1" x14ac:dyDescent="0.3">
      <c r="A2254" s="10" t="s">
        <v>2290</v>
      </c>
      <c r="B2254" s="8" t="s">
        <v>7892</v>
      </c>
      <c r="C2254" s="8" t="s">
        <v>8751</v>
      </c>
      <c r="D2254" s="8" t="s">
        <v>6647</v>
      </c>
    </row>
    <row r="2255" spans="1:4" ht="15" customHeight="1" x14ac:dyDescent="0.3">
      <c r="A2255" s="10" t="s">
        <v>2291</v>
      </c>
      <c r="B2255" s="8" t="s">
        <v>7892</v>
      </c>
      <c r="C2255" s="8" t="s">
        <v>8398</v>
      </c>
      <c r="D2255" s="8" t="s">
        <v>6648</v>
      </c>
    </row>
    <row r="2256" spans="1:4" ht="15" customHeight="1" x14ac:dyDescent="0.3">
      <c r="A2256" s="10" t="s">
        <v>2292</v>
      </c>
      <c r="B2256" s="8" t="s">
        <v>7892</v>
      </c>
      <c r="C2256" s="8" t="s">
        <v>8469</v>
      </c>
      <c r="D2256" s="8" t="s">
        <v>6649</v>
      </c>
    </row>
    <row r="2257" spans="1:4" ht="15" customHeight="1" x14ac:dyDescent="0.3">
      <c r="A2257" s="10" t="s">
        <v>2293</v>
      </c>
      <c r="B2257" s="8" t="s">
        <v>7893</v>
      </c>
      <c r="C2257" s="8" t="s">
        <v>5173</v>
      </c>
      <c r="D2257" s="8" t="s">
        <v>4774</v>
      </c>
    </row>
    <row r="2258" spans="1:4" ht="15" customHeight="1" x14ac:dyDescent="0.3">
      <c r="A2258" s="10" t="s">
        <v>2294</v>
      </c>
      <c r="B2258" s="8" t="s">
        <v>7893</v>
      </c>
      <c r="C2258" s="8" t="s">
        <v>8752</v>
      </c>
      <c r="D2258" s="8" t="s">
        <v>6650</v>
      </c>
    </row>
    <row r="2259" spans="1:4" ht="15" customHeight="1" x14ac:dyDescent="0.3">
      <c r="A2259" s="10" t="s">
        <v>2295</v>
      </c>
      <c r="B2259" s="8" t="s">
        <v>7893</v>
      </c>
      <c r="C2259" s="8" t="s">
        <v>8753</v>
      </c>
      <c r="D2259" s="8" t="s">
        <v>6651</v>
      </c>
    </row>
    <row r="2260" spans="1:4" ht="15" customHeight="1" x14ac:dyDescent="0.3">
      <c r="A2260" s="10" t="s">
        <v>2296</v>
      </c>
      <c r="B2260" s="8" t="s">
        <v>7893</v>
      </c>
      <c r="C2260" s="8" t="s">
        <v>8023</v>
      </c>
      <c r="D2260" s="8" t="s">
        <v>6652</v>
      </c>
    </row>
    <row r="2261" spans="1:4" ht="15" customHeight="1" x14ac:dyDescent="0.3">
      <c r="A2261" s="10" t="s">
        <v>2297</v>
      </c>
      <c r="B2261" s="8" t="s">
        <v>7893</v>
      </c>
      <c r="C2261" s="8" t="s">
        <v>6236</v>
      </c>
      <c r="D2261" s="8" t="s">
        <v>6653</v>
      </c>
    </row>
    <row r="2262" spans="1:4" ht="15" customHeight="1" x14ac:dyDescent="0.3">
      <c r="A2262" s="10" t="s">
        <v>2298</v>
      </c>
      <c r="B2262" s="8" t="s">
        <v>7892</v>
      </c>
      <c r="C2262" s="8" t="s">
        <v>5963</v>
      </c>
      <c r="D2262" s="8" t="s">
        <v>6654</v>
      </c>
    </row>
    <row r="2263" spans="1:4" ht="15" customHeight="1" x14ac:dyDescent="0.3">
      <c r="A2263" s="10" t="s">
        <v>2299</v>
      </c>
      <c r="B2263" s="8" t="s">
        <v>7893</v>
      </c>
      <c r="C2263" s="8" t="s">
        <v>7943</v>
      </c>
      <c r="D2263" s="8" t="s">
        <v>6655</v>
      </c>
    </row>
    <row r="2264" spans="1:4" ht="15" customHeight="1" x14ac:dyDescent="0.3">
      <c r="A2264" s="10" t="s">
        <v>2300</v>
      </c>
      <c r="B2264" s="8" t="s">
        <v>7893</v>
      </c>
      <c r="C2264" s="8" t="s">
        <v>8040</v>
      </c>
      <c r="D2264" s="8" t="s">
        <v>8789</v>
      </c>
    </row>
    <row r="2265" spans="1:4" ht="15" customHeight="1" x14ac:dyDescent="0.3">
      <c r="A2265" s="10" t="s">
        <v>2301</v>
      </c>
      <c r="B2265" s="8" t="s">
        <v>7893</v>
      </c>
      <c r="C2265" s="8" t="s">
        <v>8754</v>
      </c>
      <c r="D2265" s="8" t="s">
        <v>8790</v>
      </c>
    </row>
    <row r="2266" spans="1:4" ht="15" customHeight="1" x14ac:dyDescent="0.3">
      <c r="A2266" s="10" t="s">
        <v>2302</v>
      </c>
      <c r="B2266" s="8" t="s">
        <v>7893</v>
      </c>
      <c r="C2266" s="8" t="s">
        <v>7894</v>
      </c>
      <c r="D2266" s="8" t="s">
        <v>6180</v>
      </c>
    </row>
    <row r="2267" spans="1:4" ht="15" customHeight="1" x14ac:dyDescent="0.3">
      <c r="A2267" s="10" t="s">
        <v>2303</v>
      </c>
      <c r="B2267" s="8" t="s">
        <v>7892</v>
      </c>
      <c r="C2267" s="8" t="s">
        <v>7983</v>
      </c>
      <c r="D2267" s="8" t="s">
        <v>6658</v>
      </c>
    </row>
    <row r="2268" spans="1:4" ht="15" customHeight="1" x14ac:dyDescent="0.3">
      <c r="A2268" s="10" t="s">
        <v>2304</v>
      </c>
      <c r="B2268" s="8" t="s">
        <v>7892</v>
      </c>
      <c r="C2268" s="8" t="s">
        <v>7940</v>
      </c>
      <c r="D2268" s="8" t="s">
        <v>6659</v>
      </c>
    </row>
    <row r="2269" spans="1:4" ht="15" customHeight="1" x14ac:dyDescent="0.3">
      <c r="A2269" s="10" t="s">
        <v>2305</v>
      </c>
      <c r="B2269" s="8" t="s">
        <v>7892</v>
      </c>
      <c r="C2269" s="8" t="s">
        <v>8526</v>
      </c>
      <c r="D2269" s="8" t="s">
        <v>6660</v>
      </c>
    </row>
    <row r="2270" spans="1:4" ht="15" customHeight="1" x14ac:dyDescent="0.3">
      <c r="A2270" s="10" t="s">
        <v>2306</v>
      </c>
      <c r="B2270" s="8" t="s">
        <v>7892</v>
      </c>
      <c r="C2270" s="8" t="s">
        <v>8243</v>
      </c>
      <c r="D2270" s="8" t="s">
        <v>4840</v>
      </c>
    </row>
    <row r="2271" spans="1:4" ht="15" customHeight="1" x14ac:dyDescent="0.3">
      <c r="A2271" s="10" t="s">
        <v>2307</v>
      </c>
      <c r="B2271" s="8" t="s">
        <v>7892</v>
      </c>
      <c r="C2271" s="8" t="s">
        <v>8522</v>
      </c>
      <c r="D2271" s="8" t="s">
        <v>5267</v>
      </c>
    </row>
    <row r="2272" spans="1:4" ht="15" customHeight="1" x14ac:dyDescent="0.3">
      <c r="A2272" s="10" t="s">
        <v>2308</v>
      </c>
      <c r="B2272" s="8" t="s">
        <v>7893</v>
      </c>
      <c r="C2272" s="8" t="s">
        <v>8755</v>
      </c>
      <c r="D2272" s="8" t="s">
        <v>6661</v>
      </c>
    </row>
    <row r="2273" spans="1:4" ht="15" customHeight="1" x14ac:dyDescent="0.3">
      <c r="A2273" s="10" t="s">
        <v>2309</v>
      </c>
      <c r="B2273" s="8" t="s">
        <v>7892</v>
      </c>
      <c r="C2273" s="8" t="s">
        <v>5963</v>
      </c>
      <c r="D2273" s="8" t="s">
        <v>6662</v>
      </c>
    </row>
    <row r="2274" spans="1:4" ht="15" customHeight="1" x14ac:dyDescent="0.3">
      <c r="A2274" s="10" t="s">
        <v>2310</v>
      </c>
      <c r="B2274" s="8" t="s">
        <v>7893</v>
      </c>
      <c r="C2274" s="8" t="s">
        <v>8052</v>
      </c>
      <c r="D2274" s="8" t="s">
        <v>4776</v>
      </c>
    </row>
    <row r="2275" spans="1:4" ht="15" customHeight="1" x14ac:dyDescent="0.3">
      <c r="A2275" s="10" t="s">
        <v>2311</v>
      </c>
      <c r="B2275" s="8" t="s">
        <v>7892</v>
      </c>
      <c r="C2275" s="8" t="s">
        <v>8172</v>
      </c>
      <c r="D2275" s="8" t="s">
        <v>6663</v>
      </c>
    </row>
    <row r="2276" spans="1:4" ht="15" customHeight="1" x14ac:dyDescent="0.3">
      <c r="A2276" s="10" t="s">
        <v>2312</v>
      </c>
      <c r="B2276" s="8" t="s">
        <v>7893</v>
      </c>
      <c r="C2276" s="8" t="s">
        <v>8171</v>
      </c>
      <c r="D2276" s="8" t="s">
        <v>6664</v>
      </c>
    </row>
    <row r="2277" spans="1:4" ht="15" customHeight="1" x14ac:dyDescent="0.3">
      <c r="A2277" s="10" t="s">
        <v>2313</v>
      </c>
      <c r="B2277" s="8" t="s">
        <v>7893</v>
      </c>
      <c r="C2277" s="8" t="s">
        <v>8390</v>
      </c>
      <c r="D2277" s="8" t="s">
        <v>6665</v>
      </c>
    </row>
    <row r="2278" spans="1:4" ht="15" customHeight="1" x14ac:dyDescent="0.3">
      <c r="A2278" s="10" t="s">
        <v>2314</v>
      </c>
      <c r="B2278" s="8" t="s">
        <v>7892</v>
      </c>
      <c r="C2278" s="8" t="s">
        <v>8021</v>
      </c>
      <c r="D2278" s="8" t="s">
        <v>6666</v>
      </c>
    </row>
    <row r="2279" spans="1:4" ht="15" customHeight="1" x14ac:dyDescent="0.3">
      <c r="A2279" s="10" t="s">
        <v>2315</v>
      </c>
      <c r="B2279" s="8" t="s">
        <v>7893</v>
      </c>
      <c r="C2279" s="8" t="s">
        <v>7968</v>
      </c>
      <c r="D2279" s="8" t="s">
        <v>6667</v>
      </c>
    </row>
    <row r="2280" spans="1:4" ht="15" customHeight="1" x14ac:dyDescent="0.3">
      <c r="A2280" s="10" t="s">
        <v>2316</v>
      </c>
      <c r="B2280" s="8" t="s">
        <v>7893</v>
      </c>
      <c r="C2280" s="8" t="s">
        <v>8756</v>
      </c>
      <c r="D2280" s="8" t="s">
        <v>4885</v>
      </c>
    </row>
    <row r="2281" spans="1:4" ht="15" customHeight="1" x14ac:dyDescent="0.3">
      <c r="A2281" s="10" t="s">
        <v>2317</v>
      </c>
      <c r="B2281" s="8" t="s">
        <v>7893</v>
      </c>
      <c r="C2281" s="8" t="s">
        <v>7951</v>
      </c>
      <c r="D2281" s="8" t="s">
        <v>6668</v>
      </c>
    </row>
    <row r="2282" spans="1:4" ht="15" customHeight="1" x14ac:dyDescent="0.3">
      <c r="A2282" s="10" t="s">
        <v>2318</v>
      </c>
      <c r="B2282" s="8" t="s">
        <v>7893</v>
      </c>
      <c r="C2282" s="8" t="s">
        <v>8757</v>
      </c>
      <c r="D2282" s="8" t="s">
        <v>6669</v>
      </c>
    </row>
    <row r="2283" spans="1:4" ht="15" customHeight="1" x14ac:dyDescent="0.3">
      <c r="A2283" s="10" t="s">
        <v>2319</v>
      </c>
      <c r="B2283" s="8" t="s">
        <v>7892</v>
      </c>
      <c r="C2283" s="8" t="s">
        <v>7953</v>
      </c>
      <c r="D2283" s="8" t="s">
        <v>4749</v>
      </c>
    </row>
    <row r="2284" spans="1:4" ht="15" customHeight="1" x14ac:dyDescent="0.3">
      <c r="A2284" s="10" t="s">
        <v>2320</v>
      </c>
      <c r="B2284" s="8" t="s">
        <v>7893</v>
      </c>
      <c r="C2284" s="8" t="s">
        <v>7902</v>
      </c>
      <c r="D2284" s="8" t="s">
        <v>6670</v>
      </c>
    </row>
    <row r="2285" spans="1:4" ht="15" customHeight="1" x14ac:dyDescent="0.3">
      <c r="A2285" s="10" t="s">
        <v>2321</v>
      </c>
      <c r="B2285" s="8" t="s">
        <v>7892</v>
      </c>
      <c r="C2285" s="8" t="s">
        <v>8352</v>
      </c>
      <c r="D2285" s="8" t="s">
        <v>6671</v>
      </c>
    </row>
    <row r="2286" spans="1:4" ht="15" customHeight="1" x14ac:dyDescent="0.3">
      <c r="A2286" s="10" t="s">
        <v>2322</v>
      </c>
      <c r="B2286" s="8" t="s">
        <v>7893</v>
      </c>
      <c r="C2286" s="8" t="s">
        <v>8758</v>
      </c>
      <c r="D2286" s="8" t="s">
        <v>6672</v>
      </c>
    </row>
    <row r="2287" spans="1:4" ht="15" customHeight="1" x14ac:dyDescent="0.3">
      <c r="A2287" s="10" t="s">
        <v>2323</v>
      </c>
      <c r="B2287" s="8" t="s">
        <v>7892</v>
      </c>
      <c r="C2287" s="8" t="s">
        <v>7959</v>
      </c>
      <c r="D2287" s="8" t="s">
        <v>6646</v>
      </c>
    </row>
    <row r="2288" spans="1:4" ht="15" customHeight="1" x14ac:dyDescent="0.3">
      <c r="A2288" s="10" t="s">
        <v>2324</v>
      </c>
      <c r="B2288" s="8" t="s">
        <v>7893</v>
      </c>
      <c r="C2288" s="8" t="s">
        <v>7968</v>
      </c>
      <c r="D2288" s="8" t="s">
        <v>6673</v>
      </c>
    </row>
    <row r="2289" spans="1:4" ht="15" customHeight="1" x14ac:dyDescent="0.3">
      <c r="A2289" s="10" t="s">
        <v>2325</v>
      </c>
      <c r="B2289" s="8" t="s">
        <v>7892</v>
      </c>
      <c r="C2289" s="8" t="s">
        <v>8523</v>
      </c>
      <c r="D2289" s="8" t="s">
        <v>6674</v>
      </c>
    </row>
    <row r="2290" spans="1:4" ht="15" customHeight="1" x14ac:dyDescent="0.3">
      <c r="A2290" s="10" t="s">
        <v>2326</v>
      </c>
      <c r="B2290" s="8" t="s">
        <v>7893</v>
      </c>
      <c r="C2290" s="8" t="s">
        <v>8239</v>
      </c>
      <c r="D2290" s="8" t="s">
        <v>6675</v>
      </c>
    </row>
    <row r="2291" spans="1:4" ht="15" customHeight="1" x14ac:dyDescent="0.3">
      <c r="A2291" s="10" t="s">
        <v>2327</v>
      </c>
      <c r="B2291" s="8" t="s">
        <v>7893</v>
      </c>
      <c r="C2291" s="8" t="s">
        <v>8759</v>
      </c>
      <c r="D2291" s="8" t="s">
        <v>6676</v>
      </c>
    </row>
    <row r="2292" spans="1:4" ht="15" customHeight="1" x14ac:dyDescent="0.3">
      <c r="A2292" s="10" t="s">
        <v>2328</v>
      </c>
      <c r="B2292" s="8" t="s">
        <v>7892</v>
      </c>
      <c r="C2292" s="8" t="s">
        <v>8069</v>
      </c>
      <c r="D2292" s="8" t="s">
        <v>4885</v>
      </c>
    </row>
    <row r="2293" spans="1:4" ht="15" customHeight="1" x14ac:dyDescent="0.3">
      <c r="A2293" s="10" t="s">
        <v>2329</v>
      </c>
      <c r="B2293" s="8" t="s">
        <v>7893</v>
      </c>
      <c r="C2293" s="8" t="s">
        <v>8063</v>
      </c>
      <c r="D2293" s="8" t="s">
        <v>6677</v>
      </c>
    </row>
    <row r="2294" spans="1:4" ht="15" customHeight="1" x14ac:dyDescent="0.3">
      <c r="A2294" s="10" t="s">
        <v>2330</v>
      </c>
      <c r="B2294" s="8" t="s">
        <v>7893</v>
      </c>
      <c r="C2294" s="8" t="s">
        <v>5173</v>
      </c>
      <c r="D2294" s="8" t="s">
        <v>4792</v>
      </c>
    </row>
    <row r="2295" spans="1:4" ht="15" customHeight="1" x14ac:dyDescent="0.3">
      <c r="A2295" s="10" t="s">
        <v>2331</v>
      </c>
      <c r="B2295" s="8" t="s">
        <v>7892</v>
      </c>
      <c r="C2295" s="8" t="s">
        <v>7959</v>
      </c>
      <c r="D2295" s="8" t="s">
        <v>6678</v>
      </c>
    </row>
    <row r="2296" spans="1:4" ht="15" customHeight="1" x14ac:dyDescent="0.3">
      <c r="A2296" s="10" t="s">
        <v>2332</v>
      </c>
      <c r="B2296" s="8" t="s">
        <v>7893</v>
      </c>
      <c r="C2296" s="8" t="s">
        <v>8278</v>
      </c>
      <c r="D2296" s="8" t="s">
        <v>6679</v>
      </c>
    </row>
    <row r="2297" spans="1:4" ht="15" customHeight="1" x14ac:dyDescent="0.3">
      <c r="A2297" s="10" t="s">
        <v>2333</v>
      </c>
      <c r="B2297" s="8" t="s">
        <v>7893</v>
      </c>
      <c r="C2297" s="8" t="s">
        <v>6400</v>
      </c>
      <c r="D2297" s="8" t="s">
        <v>6680</v>
      </c>
    </row>
    <row r="2298" spans="1:4" ht="15" customHeight="1" x14ac:dyDescent="0.3">
      <c r="A2298" s="10" t="s">
        <v>2334</v>
      </c>
      <c r="B2298" s="8" t="s">
        <v>7893</v>
      </c>
      <c r="C2298" s="8" t="s">
        <v>8377</v>
      </c>
      <c r="D2298" s="8" t="s">
        <v>8791</v>
      </c>
    </row>
    <row r="2299" spans="1:4" ht="15" customHeight="1" x14ac:dyDescent="0.3">
      <c r="A2299" s="10" t="s">
        <v>2335</v>
      </c>
      <c r="B2299" s="8" t="s">
        <v>7892</v>
      </c>
      <c r="C2299" s="8" t="s">
        <v>8224</v>
      </c>
      <c r="D2299" s="8" t="s">
        <v>6682</v>
      </c>
    </row>
    <row r="2300" spans="1:4" ht="15" customHeight="1" x14ac:dyDescent="0.3">
      <c r="A2300" s="10" t="s">
        <v>2336</v>
      </c>
      <c r="B2300" s="8" t="s">
        <v>7893</v>
      </c>
      <c r="C2300" s="8" t="s">
        <v>8233</v>
      </c>
      <c r="D2300" s="8" t="s">
        <v>6683</v>
      </c>
    </row>
    <row r="2301" spans="1:4" ht="15" customHeight="1" x14ac:dyDescent="0.3">
      <c r="A2301" s="10" t="s">
        <v>2337</v>
      </c>
      <c r="B2301" s="8" t="s">
        <v>7893</v>
      </c>
      <c r="C2301" s="8" t="s">
        <v>5838</v>
      </c>
      <c r="D2301" s="8" t="s">
        <v>6684</v>
      </c>
    </row>
    <row r="2302" spans="1:4" ht="15" customHeight="1" x14ac:dyDescent="0.3">
      <c r="A2302" s="10" t="s">
        <v>2338</v>
      </c>
      <c r="B2302" s="8" t="s">
        <v>7893</v>
      </c>
      <c r="C2302" s="8" t="s">
        <v>8760</v>
      </c>
      <c r="D2302" s="8" t="s">
        <v>6685</v>
      </c>
    </row>
    <row r="2303" spans="1:4" ht="15" customHeight="1" x14ac:dyDescent="0.3">
      <c r="A2303" s="10" t="s">
        <v>2339</v>
      </c>
      <c r="B2303" s="8" t="s">
        <v>7893</v>
      </c>
      <c r="C2303" s="8" t="s">
        <v>7902</v>
      </c>
      <c r="D2303" s="8" t="s">
        <v>4977</v>
      </c>
    </row>
    <row r="2304" spans="1:4" ht="15" customHeight="1" x14ac:dyDescent="0.3">
      <c r="A2304" s="10" t="s">
        <v>2340</v>
      </c>
      <c r="B2304" s="8" t="s">
        <v>7892</v>
      </c>
      <c r="C2304" s="8" t="s">
        <v>8761</v>
      </c>
      <c r="D2304" s="8" t="s">
        <v>6686</v>
      </c>
    </row>
    <row r="2305" spans="1:4" ht="15" customHeight="1" x14ac:dyDescent="0.3">
      <c r="A2305" s="10" t="s">
        <v>2341</v>
      </c>
      <c r="B2305" s="8" t="s">
        <v>7893</v>
      </c>
      <c r="C2305" s="8" t="s">
        <v>8171</v>
      </c>
      <c r="D2305" s="8" t="s">
        <v>6687</v>
      </c>
    </row>
    <row r="2306" spans="1:4" ht="15" customHeight="1" x14ac:dyDescent="0.3">
      <c r="A2306" s="10" t="s">
        <v>2342</v>
      </c>
      <c r="B2306" s="8" t="s">
        <v>7893</v>
      </c>
      <c r="C2306" s="8" t="s">
        <v>7894</v>
      </c>
      <c r="D2306" s="8" t="s">
        <v>6688</v>
      </c>
    </row>
    <row r="2307" spans="1:4" ht="15" customHeight="1" x14ac:dyDescent="0.3">
      <c r="A2307" s="10" t="s">
        <v>2343</v>
      </c>
      <c r="B2307" s="8" t="s">
        <v>7893</v>
      </c>
      <c r="C2307" s="8" t="s">
        <v>8122</v>
      </c>
      <c r="D2307" s="8" t="s">
        <v>6689</v>
      </c>
    </row>
    <row r="2308" spans="1:4" ht="15" customHeight="1" x14ac:dyDescent="0.3">
      <c r="A2308" s="10" t="s">
        <v>2344</v>
      </c>
      <c r="B2308" s="8" t="s">
        <v>7892</v>
      </c>
      <c r="C2308" s="8" t="s">
        <v>7743</v>
      </c>
      <c r="D2308" s="8" t="s">
        <v>6690</v>
      </c>
    </row>
    <row r="2309" spans="1:4" ht="15" customHeight="1" x14ac:dyDescent="0.3">
      <c r="A2309" s="10" t="s">
        <v>2345</v>
      </c>
      <c r="B2309" s="8" t="s">
        <v>7892</v>
      </c>
      <c r="C2309" s="8" t="s">
        <v>8236</v>
      </c>
      <c r="D2309" s="8" t="s">
        <v>6691</v>
      </c>
    </row>
    <row r="2310" spans="1:4" ht="15" customHeight="1" x14ac:dyDescent="0.3">
      <c r="A2310" s="10" t="s">
        <v>2346</v>
      </c>
      <c r="B2310" s="8" t="s">
        <v>7892</v>
      </c>
      <c r="C2310" s="8" t="s">
        <v>8216</v>
      </c>
      <c r="D2310" s="8" t="s">
        <v>6327</v>
      </c>
    </row>
    <row r="2311" spans="1:4" ht="15" customHeight="1" x14ac:dyDescent="0.3">
      <c r="A2311" s="10" t="s">
        <v>2347</v>
      </c>
      <c r="B2311" s="8" t="s">
        <v>7893</v>
      </c>
      <c r="C2311" s="8" t="s">
        <v>7894</v>
      </c>
      <c r="D2311" s="8" t="s">
        <v>4840</v>
      </c>
    </row>
    <row r="2312" spans="1:4" ht="15" customHeight="1" x14ac:dyDescent="0.3">
      <c r="A2312" s="10" t="s">
        <v>2348</v>
      </c>
      <c r="B2312" s="8" t="s">
        <v>8181</v>
      </c>
      <c r="C2312" s="8" t="s">
        <v>8251</v>
      </c>
      <c r="D2312" s="8" t="s">
        <v>6692</v>
      </c>
    </row>
    <row r="2313" spans="1:4" ht="15" customHeight="1" x14ac:dyDescent="0.3">
      <c r="A2313" s="10" t="s">
        <v>2349</v>
      </c>
      <c r="B2313" s="8" t="s">
        <v>7892</v>
      </c>
      <c r="C2313" s="8" t="s">
        <v>5953</v>
      </c>
      <c r="D2313" s="8" t="s">
        <v>6693</v>
      </c>
    </row>
    <row r="2314" spans="1:4" ht="15" customHeight="1" x14ac:dyDescent="0.3">
      <c r="A2314" s="10" t="s">
        <v>2350</v>
      </c>
      <c r="B2314" s="8" t="s">
        <v>7893</v>
      </c>
      <c r="C2314" s="8" t="s">
        <v>7927</v>
      </c>
      <c r="D2314" s="8" t="s">
        <v>6694</v>
      </c>
    </row>
    <row r="2315" spans="1:4" ht="15" customHeight="1" x14ac:dyDescent="0.3">
      <c r="A2315" s="10" t="s">
        <v>2351</v>
      </c>
      <c r="B2315" s="8" t="s">
        <v>7892</v>
      </c>
      <c r="C2315" s="8" t="s">
        <v>8025</v>
      </c>
      <c r="D2315" s="8" t="s">
        <v>6695</v>
      </c>
    </row>
    <row r="2316" spans="1:4" ht="15" customHeight="1" x14ac:dyDescent="0.3">
      <c r="A2316" s="10" t="s">
        <v>2352</v>
      </c>
      <c r="B2316" s="8" t="s">
        <v>7892</v>
      </c>
      <c r="C2316" s="8" t="s">
        <v>8762</v>
      </c>
      <c r="D2316" s="8" t="s">
        <v>5518</v>
      </c>
    </row>
    <row r="2317" spans="1:4" ht="15" customHeight="1" x14ac:dyDescent="0.3">
      <c r="A2317" s="10" t="s">
        <v>2353</v>
      </c>
      <c r="B2317" s="8" t="s">
        <v>7893</v>
      </c>
      <c r="C2317" s="8" t="s">
        <v>7910</v>
      </c>
      <c r="D2317" s="8" t="s">
        <v>4994</v>
      </c>
    </row>
    <row r="2318" spans="1:4" ht="15" customHeight="1" x14ac:dyDescent="0.3">
      <c r="A2318" s="10" t="s">
        <v>2354</v>
      </c>
      <c r="B2318" s="8" t="s">
        <v>7893</v>
      </c>
      <c r="C2318" s="8" t="s">
        <v>8303</v>
      </c>
      <c r="D2318" s="8" t="s">
        <v>6696</v>
      </c>
    </row>
    <row r="2319" spans="1:4" ht="15" customHeight="1" x14ac:dyDescent="0.3">
      <c r="A2319" s="10" t="s">
        <v>2355</v>
      </c>
      <c r="B2319" s="8" t="s">
        <v>7892</v>
      </c>
      <c r="C2319" s="8" t="s">
        <v>8406</v>
      </c>
      <c r="D2319" s="8" t="s">
        <v>6259</v>
      </c>
    </row>
    <row r="2320" spans="1:4" ht="15" customHeight="1" x14ac:dyDescent="0.3">
      <c r="A2320" s="10" t="s">
        <v>2356</v>
      </c>
      <c r="B2320" s="8" t="s">
        <v>7893</v>
      </c>
      <c r="C2320" s="8" t="s">
        <v>8763</v>
      </c>
      <c r="D2320" s="8" t="s">
        <v>6697</v>
      </c>
    </row>
    <row r="2321" spans="1:4" ht="15" customHeight="1" x14ac:dyDescent="0.3">
      <c r="A2321" s="10" t="s">
        <v>2357</v>
      </c>
      <c r="B2321" s="8" t="s">
        <v>7892</v>
      </c>
      <c r="C2321" s="8" t="s">
        <v>8764</v>
      </c>
      <c r="D2321" s="8" t="s">
        <v>8792</v>
      </c>
    </row>
    <row r="2322" spans="1:4" ht="15" customHeight="1" x14ac:dyDescent="0.3">
      <c r="A2322" s="10" t="s">
        <v>2358</v>
      </c>
      <c r="B2322" s="8" t="s">
        <v>7893</v>
      </c>
      <c r="C2322" s="8" t="s">
        <v>5548</v>
      </c>
      <c r="D2322" s="8" t="s">
        <v>6699</v>
      </c>
    </row>
    <row r="2323" spans="1:4" ht="15" customHeight="1" x14ac:dyDescent="0.3">
      <c r="A2323" s="10" t="s">
        <v>2359</v>
      </c>
      <c r="B2323" s="8" t="s">
        <v>7892</v>
      </c>
      <c r="C2323" s="8" t="s">
        <v>8604</v>
      </c>
      <c r="D2323" s="8" t="s">
        <v>6700</v>
      </c>
    </row>
    <row r="2324" spans="1:4" ht="15" customHeight="1" x14ac:dyDescent="0.3">
      <c r="A2324" s="10" t="s">
        <v>2360</v>
      </c>
      <c r="B2324" s="8" t="s">
        <v>7893</v>
      </c>
      <c r="C2324" s="8" t="s">
        <v>7894</v>
      </c>
      <c r="D2324" s="8" t="s">
        <v>6701</v>
      </c>
    </row>
    <row r="2325" spans="1:4" ht="15" customHeight="1" x14ac:dyDescent="0.3">
      <c r="A2325" s="10" t="s">
        <v>2361</v>
      </c>
      <c r="B2325" s="8" t="s">
        <v>7892</v>
      </c>
      <c r="C2325" s="8" t="s">
        <v>8363</v>
      </c>
      <c r="D2325" s="8" t="s">
        <v>6702</v>
      </c>
    </row>
    <row r="2326" spans="1:4" ht="15" customHeight="1" x14ac:dyDescent="0.3">
      <c r="A2326" s="10" t="s">
        <v>2362</v>
      </c>
      <c r="B2326" s="8" t="s">
        <v>7893</v>
      </c>
      <c r="C2326" s="8" t="s">
        <v>7795</v>
      </c>
      <c r="D2326" s="8" t="s">
        <v>5416</v>
      </c>
    </row>
    <row r="2327" spans="1:4" ht="15" customHeight="1" x14ac:dyDescent="0.3">
      <c r="A2327" s="10" t="s">
        <v>2363</v>
      </c>
      <c r="B2327" s="8" t="s">
        <v>7893</v>
      </c>
      <c r="C2327" s="8" t="s">
        <v>8765</v>
      </c>
      <c r="D2327" s="8" t="s">
        <v>6703</v>
      </c>
    </row>
    <row r="2328" spans="1:4" ht="15" customHeight="1" x14ac:dyDescent="0.3">
      <c r="A2328" s="10" t="s">
        <v>2364</v>
      </c>
      <c r="B2328" s="8" t="s">
        <v>7892</v>
      </c>
      <c r="C2328" s="8" t="s">
        <v>8200</v>
      </c>
      <c r="D2328" s="8" t="s">
        <v>5044</v>
      </c>
    </row>
    <row r="2329" spans="1:4" ht="15" customHeight="1" x14ac:dyDescent="0.3">
      <c r="A2329" s="10" t="s">
        <v>2365</v>
      </c>
      <c r="B2329" s="8" t="s">
        <v>7892</v>
      </c>
      <c r="C2329" s="8" t="s">
        <v>7913</v>
      </c>
      <c r="D2329" s="8" t="s">
        <v>6704</v>
      </c>
    </row>
    <row r="2330" spans="1:4" ht="15" customHeight="1" x14ac:dyDescent="0.3">
      <c r="A2330" s="10" t="s">
        <v>2366</v>
      </c>
      <c r="B2330" s="8" t="s">
        <v>7892</v>
      </c>
      <c r="C2330" s="8" t="s">
        <v>8549</v>
      </c>
      <c r="D2330" s="8" t="s">
        <v>6705</v>
      </c>
    </row>
    <row r="2331" spans="1:4" ht="15" customHeight="1" x14ac:dyDescent="0.3">
      <c r="A2331" s="10" t="s">
        <v>2367</v>
      </c>
      <c r="B2331" s="8" t="s">
        <v>7892</v>
      </c>
      <c r="C2331" s="8" t="s">
        <v>8766</v>
      </c>
      <c r="D2331" s="8" t="s">
        <v>6706</v>
      </c>
    </row>
    <row r="2332" spans="1:4" ht="15" customHeight="1" x14ac:dyDescent="0.3">
      <c r="A2332" s="10" t="s">
        <v>2368</v>
      </c>
      <c r="B2332" s="8" t="s">
        <v>7893</v>
      </c>
      <c r="C2332" s="8" t="s">
        <v>8144</v>
      </c>
      <c r="D2332" s="8" t="s">
        <v>6707</v>
      </c>
    </row>
    <row r="2333" spans="1:4" ht="15" customHeight="1" x14ac:dyDescent="0.3">
      <c r="A2333" s="10" t="s">
        <v>2369</v>
      </c>
      <c r="B2333" s="8" t="s">
        <v>7893</v>
      </c>
      <c r="C2333" s="8" t="s">
        <v>8454</v>
      </c>
      <c r="D2333" s="8" t="s">
        <v>8793</v>
      </c>
    </row>
    <row r="2334" spans="1:4" ht="15" customHeight="1" x14ac:dyDescent="0.3">
      <c r="A2334" s="10" t="s">
        <v>2370</v>
      </c>
      <c r="B2334" s="8" t="s">
        <v>7892</v>
      </c>
      <c r="C2334" s="8" t="s">
        <v>8331</v>
      </c>
      <c r="D2334" s="8" t="s">
        <v>6709</v>
      </c>
    </row>
    <row r="2335" spans="1:4" ht="15" customHeight="1" x14ac:dyDescent="0.3">
      <c r="A2335" s="10" t="s">
        <v>2371</v>
      </c>
      <c r="B2335" s="8" t="s">
        <v>7893</v>
      </c>
      <c r="C2335" s="8" t="s">
        <v>7833</v>
      </c>
      <c r="D2335" s="8" t="s">
        <v>6710</v>
      </c>
    </row>
    <row r="2336" spans="1:4" ht="15" customHeight="1" x14ac:dyDescent="0.3">
      <c r="A2336" s="10" t="s">
        <v>2372</v>
      </c>
      <c r="B2336" s="8" t="s">
        <v>7893</v>
      </c>
      <c r="C2336" s="8" t="s">
        <v>8008</v>
      </c>
      <c r="D2336" s="8" t="s">
        <v>6711</v>
      </c>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336"/>
  <sheetViews>
    <sheetView workbookViewId="0"/>
  </sheetViews>
  <sheetFormatPr defaultColWidth="14.44140625" defaultRowHeight="15" customHeight="1" x14ac:dyDescent="0.3"/>
  <cols>
    <col min="1" max="4" width="14.44140625" customWidth="1"/>
    <col min="5" max="5" width="14.88671875" customWidth="1"/>
    <col min="6" max="6" width="14.44140625" customWidth="1"/>
    <col min="7" max="7" width="24.44140625" bestFit="1" customWidth="1"/>
    <col min="8" max="8" width="14.44140625" customWidth="1"/>
    <col min="9" max="10" width="15.88671875" customWidth="1"/>
    <col min="11" max="26" width="8.6640625" customWidth="1"/>
  </cols>
  <sheetData>
    <row r="1" spans="1:26" ht="19.5" customHeight="1" x14ac:dyDescent="0.3">
      <c r="A1" s="7" t="s">
        <v>0</v>
      </c>
      <c r="B1" s="7" t="s">
        <v>4</v>
      </c>
      <c r="C1" s="7" t="s">
        <v>5</v>
      </c>
      <c r="D1" s="7" t="s">
        <v>6</v>
      </c>
      <c r="E1" s="7" t="s">
        <v>7</v>
      </c>
      <c r="F1" s="7" t="s">
        <v>8</v>
      </c>
      <c r="G1" s="7" t="s">
        <v>9</v>
      </c>
      <c r="H1" s="7" t="s">
        <v>7885</v>
      </c>
      <c r="I1" s="7" t="s">
        <v>10</v>
      </c>
      <c r="J1" s="7" t="s">
        <v>11</v>
      </c>
      <c r="K1" s="1"/>
      <c r="L1" s="1"/>
      <c r="M1" s="1"/>
      <c r="N1" s="1"/>
      <c r="O1" s="1"/>
      <c r="P1" s="1"/>
      <c r="Q1" s="1"/>
      <c r="R1" s="1"/>
      <c r="S1" s="1"/>
      <c r="T1" s="1"/>
      <c r="U1" s="1"/>
      <c r="V1" s="1"/>
      <c r="W1" s="1"/>
      <c r="X1" s="1"/>
      <c r="Y1" s="1"/>
      <c r="Z1" s="1"/>
    </row>
    <row r="2" spans="1:26" ht="14.4" x14ac:dyDescent="0.3">
      <c r="A2" s="8" t="s">
        <v>38</v>
      </c>
      <c r="B2" s="8">
        <v>47.41</v>
      </c>
      <c r="C2" s="8">
        <v>7.47</v>
      </c>
      <c r="D2" s="8" t="s">
        <v>7835</v>
      </c>
      <c r="E2" s="8" t="s">
        <v>7835</v>
      </c>
      <c r="F2" s="8" t="s">
        <v>7835</v>
      </c>
      <c r="G2" s="8">
        <v>0</v>
      </c>
      <c r="H2" s="8" t="s">
        <v>7836</v>
      </c>
      <c r="I2" s="8" t="s">
        <v>7837</v>
      </c>
      <c r="J2" s="8" t="s">
        <v>7841</v>
      </c>
    </row>
    <row r="3" spans="1:26" ht="14.4" x14ac:dyDescent="0.3">
      <c r="A3" s="8" t="s">
        <v>39</v>
      </c>
      <c r="B3" s="8">
        <v>30.36</v>
      </c>
      <c r="C3" s="8">
        <v>5.77</v>
      </c>
      <c r="D3" s="8" t="s">
        <v>7835</v>
      </c>
      <c r="E3" s="8" t="s">
        <v>7835</v>
      </c>
      <c r="F3" s="8" t="s">
        <v>7835</v>
      </c>
      <c r="G3" s="8">
        <v>0</v>
      </c>
      <c r="H3" s="8" t="s">
        <v>7836</v>
      </c>
      <c r="I3" s="8" t="s">
        <v>7837</v>
      </c>
      <c r="J3" s="8" t="s">
        <v>7842</v>
      </c>
    </row>
    <row r="4" spans="1:26" ht="14.4" x14ac:dyDescent="0.3">
      <c r="A4" s="8" t="s">
        <v>40</v>
      </c>
      <c r="B4" s="8">
        <v>34.484999999999999</v>
      </c>
      <c r="C4" s="8">
        <v>11.87</v>
      </c>
      <c r="D4" s="8" t="s">
        <v>7836</v>
      </c>
      <c r="E4" s="8" t="s">
        <v>7835</v>
      </c>
      <c r="F4" s="8" t="s">
        <v>7835</v>
      </c>
      <c r="G4" s="8">
        <v>2</v>
      </c>
      <c r="H4" s="8" t="s">
        <v>7836</v>
      </c>
      <c r="I4" s="8" t="s">
        <v>7837</v>
      </c>
      <c r="J4" s="8" t="s">
        <v>7841</v>
      </c>
    </row>
    <row r="5" spans="1:26" ht="14.4" x14ac:dyDescent="0.3">
      <c r="A5" s="8" t="s">
        <v>41</v>
      </c>
      <c r="B5" s="8">
        <v>38.094999999999999</v>
      </c>
      <c r="C5" s="8">
        <v>6.05</v>
      </c>
      <c r="D5" s="8" t="s">
        <v>7835</v>
      </c>
      <c r="E5" s="8" t="s">
        <v>7835</v>
      </c>
      <c r="F5" s="8" t="s">
        <v>7835</v>
      </c>
      <c r="G5" s="8">
        <v>0</v>
      </c>
      <c r="H5" s="8" t="s">
        <v>7836</v>
      </c>
      <c r="I5" s="8" t="s">
        <v>7837</v>
      </c>
      <c r="J5" s="8" t="s">
        <v>7842</v>
      </c>
    </row>
    <row r="6" spans="1:26" ht="14.4" x14ac:dyDescent="0.3">
      <c r="A6" s="8" t="s">
        <v>42</v>
      </c>
      <c r="B6" s="8">
        <v>35.53</v>
      </c>
      <c r="C6" s="8">
        <v>5.45</v>
      </c>
      <c r="D6" s="8" t="s">
        <v>7835</v>
      </c>
      <c r="E6" s="8" t="s">
        <v>7835</v>
      </c>
      <c r="F6" s="8" t="s">
        <v>7835</v>
      </c>
      <c r="G6" s="8">
        <v>0</v>
      </c>
      <c r="H6" s="8" t="s">
        <v>7836</v>
      </c>
      <c r="I6" s="8" t="s">
        <v>7837</v>
      </c>
      <c r="J6" s="8" t="s">
        <v>7843</v>
      </c>
    </row>
    <row r="7" spans="1:26" ht="14.4" x14ac:dyDescent="0.3">
      <c r="A7" s="8" t="s">
        <v>43</v>
      </c>
      <c r="B7" s="8">
        <v>32.799999999999997</v>
      </c>
      <c r="C7" s="8">
        <v>6.59</v>
      </c>
      <c r="D7" s="8" t="s">
        <v>7835</v>
      </c>
      <c r="E7" s="8" t="s">
        <v>7835</v>
      </c>
      <c r="F7" s="8" t="s">
        <v>7835</v>
      </c>
      <c r="G7" s="8">
        <v>0</v>
      </c>
      <c r="H7" s="8" t="s">
        <v>7836</v>
      </c>
      <c r="I7" s="8" t="s">
        <v>7837</v>
      </c>
      <c r="J7" s="8" t="s">
        <v>7841</v>
      </c>
    </row>
    <row r="8" spans="1:26" ht="14.4" x14ac:dyDescent="0.3">
      <c r="A8" s="8" t="s">
        <v>44</v>
      </c>
      <c r="B8" s="8">
        <v>36.4</v>
      </c>
      <c r="C8" s="8">
        <v>6.07</v>
      </c>
      <c r="D8" s="8" t="s">
        <v>7835</v>
      </c>
      <c r="E8" s="8" t="s">
        <v>7835</v>
      </c>
      <c r="F8" s="8" t="s">
        <v>7835</v>
      </c>
      <c r="G8" s="8">
        <v>0</v>
      </c>
      <c r="H8" s="8" t="s">
        <v>7836</v>
      </c>
      <c r="I8" s="8" t="s">
        <v>7837</v>
      </c>
      <c r="J8" s="8" t="s">
        <v>7842</v>
      </c>
    </row>
    <row r="9" spans="1:26" ht="14.4" x14ac:dyDescent="0.3">
      <c r="A9" s="8" t="s">
        <v>45</v>
      </c>
      <c r="B9" s="8">
        <v>36.96</v>
      </c>
      <c r="C9" s="8">
        <v>7.93</v>
      </c>
      <c r="D9" s="8" t="s">
        <v>7835</v>
      </c>
      <c r="E9" s="8" t="s">
        <v>7835</v>
      </c>
      <c r="F9" s="8" t="s">
        <v>7835</v>
      </c>
      <c r="G9" s="8">
        <v>3</v>
      </c>
      <c r="H9" s="8" t="s">
        <v>7836</v>
      </c>
      <c r="I9" s="8" t="s">
        <v>7837</v>
      </c>
      <c r="J9" s="8" t="s">
        <v>7841</v>
      </c>
    </row>
    <row r="10" spans="1:26" ht="14.4" x14ac:dyDescent="0.3">
      <c r="A10" s="8" t="s">
        <v>46</v>
      </c>
      <c r="B10" s="8">
        <v>41.14</v>
      </c>
      <c r="C10" s="8">
        <v>9.58</v>
      </c>
      <c r="D10" s="8" t="s">
        <v>7836</v>
      </c>
      <c r="E10" s="8" t="s">
        <v>7835</v>
      </c>
      <c r="F10" s="8" t="s">
        <v>7836</v>
      </c>
      <c r="G10" s="8">
        <v>1</v>
      </c>
      <c r="H10" s="8" t="s">
        <v>7836</v>
      </c>
      <c r="I10" s="8" t="s">
        <v>7837</v>
      </c>
      <c r="J10" s="8" t="s">
        <v>7841</v>
      </c>
    </row>
    <row r="11" spans="1:26" ht="14.4" x14ac:dyDescent="0.3">
      <c r="A11" s="8" t="s">
        <v>47</v>
      </c>
      <c r="B11" s="8">
        <v>38.06</v>
      </c>
      <c r="C11" s="8">
        <v>10.79</v>
      </c>
      <c r="D11" s="8" t="s">
        <v>7835</v>
      </c>
      <c r="E11" s="8" t="s">
        <v>7835</v>
      </c>
      <c r="F11" s="8" t="s">
        <v>7835</v>
      </c>
      <c r="G11" s="8">
        <v>0</v>
      </c>
      <c r="H11" s="8" t="s">
        <v>7836</v>
      </c>
      <c r="I11" s="8" t="s">
        <v>7837</v>
      </c>
      <c r="J11" s="8" t="s">
        <v>7841</v>
      </c>
    </row>
    <row r="12" spans="1:26" ht="14.4" x14ac:dyDescent="0.3">
      <c r="A12" s="8" t="s">
        <v>48</v>
      </c>
      <c r="B12" s="8">
        <v>37.700000000000003</v>
      </c>
      <c r="C12" s="8">
        <v>5.96</v>
      </c>
      <c r="D12" s="8" t="s">
        <v>7836</v>
      </c>
      <c r="E12" s="8" t="s">
        <v>7835</v>
      </c>
      <c r="F12" s="8" t="s">
        <v>7835</v>
      </c>
      <c r="G12" s="8">
        <v>2</v>
      </c>
      <c r="H12" s="8" t="s">
        <v>7836</v>
      </c>
      <c r="I12" s="8" t="s">
        <v>7837</v>
      </c>
      <c r="J12" s="8" t="s">
        <v>7842</v>
      </c>
    </row>
    <row r="13" spans="1:26" ht="14.4" x14ac:dyDescent="0.3">
      <c r="A13" s="8" t="s">
        <v>49</v>
      </c>
      <c r="B13" s="8">
        <v>42.13</v>
      </c>
      <c r="C13" s="8">
        <v>11.9</v>
      </c>
      <c r="D13" s="8" t="s">
        <v>7835</v>
      </c>
      <c r="E13" s="8" t="s">
        <v>7835</v>
      </c>
      <c r="F13" s="8" t="s">
        <v>7835</v>
      </c>
      <c r="G13" s="8">
        <v>0</v>
      </c>
      <c r="H13" s="8" t="s">
        <v>7836</v>
      </c>
      <c r="I13" s="8" t="s">
        <v>7837</v>
      </c>
      <c r="J13" s="8" t="s">
        <v>7841</v>
      </c>
      <c r="L13" s="17"/>
    </row>
    <row r="14" spans="1:26" ht="14.4" x14ac:dyDescent="0.3">
      <c r="A14" s="8" t="s">
        <v>50</v>
      </c>
      <c r="B14" s="8">
        <v>40.92</v>
      </c>
      <c r="C14" s="8">
        <v>8.41</v>
      </c>
      <c r="D14" s="8" t="s">
        <v>7835</v>
      </c>
      <c r="E14" s="8" t="s">
        <v>7835</v>
      </c>
      <c r="F14" s="8" t="s">
        <v>7835</v>
      </c>
      <c r="G14" s="8">
        <v>0</v>
      </c>
      <c r="H14" s="8" t="s">
        <v>7836</v>
      </c>
      <c r="I14" s="8" t="s">
        <v>7837</v>
      </c>
      <c r="J14" s="8" t="s">
        <v>7841</v>
      </c>
    </row>
    <row r="15" spans="1:26" ht="14.4" x14ac:dyDescent="0.3">
      <c r="A15" s="8" t="s">
        <v>51</v>
      </c>
      <c r="B15" s="8">
        <v>40.564999999999998</v>
      </c>
      <c r="C15" s="8">
        <v>7.02</v>
      </c>
      <c r="D15" s="8" t="s">
        <v>7835</v>
      </c>
      <c r="E15" s="8" t="s">
        <v>7835</v>
      </c>
      <c r="F15" s="8" t="s">
        <v>7835</v>
      </c>
      <c r="G15" s="8">
        <v>0</v>
      </c>
      <c r="H15" s="8" t="s">
        <v>7836</v>
      </c>
      <c r="I15" s="8" t="s">
        <v>7837</v>
      </c>
      <c r="J15" s="8" t="s">
        <v>7841</v>
      </c>
    </row>
    <row r="16" spans="1:26" ht="14.4" x14ac:dyDescent="0.3">
      <c r="A16" s="8" t="s">
        <v>52</v>
      </c>
      <c r="B16" s="8">
        <v>36.384999999999998</v>
      </c>
      <c r="C16" s="8">
        <v>7.59</v>
      </c>
      <c r="D16" s="8" t="s">
        <v>7836</v>
      </c>
      <c r="E16" s="8" t="s">
        <v>7835</v>
      </c>
      <c r="F16" s="8" t="s">
        <v>7835</v>
      </c>
      <c r="G16" s="8">
        <v>2</v>
      </c>
      <c r="H16" s="8" t="s">
        <v>7836</v>
      </c>
      <c r="I16" s="8" t="s">
        <v>7837</v>
      </c>
      <c r="J16" s="8" t="s">
        <v>7841</v>
      </c>
    </row>
    <row r="17" spans="1:10" ht="14.4" x14ac:dyDescent="0.3">
      <c r="A17" s="8" t="s">
        <v>53</v>
      </c>
      <c r="B17" s="8">
        <v>39.9</v>
      </c>
      <c r="C17" s="8">
        <v>11.32</v>
      </c>
      <c r="D17" s="8" t="s">
        <v>7835</v>
      </c>
      <c r="E17" s="8" t="s">
        <v>7835</v>
      </c>
      <c r="F17" s="8" t="s">
        <v>7835</v>
      </c>
      <c r="G17" s="8">
        <v>0</v>
      </c>
      <c r="H17" s="8" t="s">
        <v>7836</v>
      </c>
      <c r="I17" s="8" t="s">
        <v>7837</v>
      </c>
      <c r="J17" s="8" t="s">
        <v>7841</v>
      </c>
    </row>
    <row r="18" spans="1:10" ht="14.4" x14ac:dyDescent="0.3">
      <c r="A18" s="8" t="s">
        <v>54</v>
      </c>
      <c r="B18" s="8">
        <v>33.799999999999997</v>
      </c>
      <c r="C18" s="8">
        <v>7.67</v>
      </c>
      <c r="D18" s="8" t="s">
        <v>7835</v>
      </c>
      <c r="E18" s="8" t="s">
        <v>7835</v>
      </c>
      <c r="F18" s="8" t="s">
        <v>7835</v>
      </c>
      <c r="G18" s="8">
        <v>3</v>
      </c>
      <c r="H18" s="8" t="s">
        <v>7836</v>
      </c>
      <c r="I18" s="8" t="s">
        <v>7837</v>
      </c>
      <c r="J18" s="8" t="s">
        <v>7841</v>
      </c>
    </row>
    <row r="19" spans="1:10" ht="14.4" x14ac:dyDescent="0.3">
      <c r="A19" s="8" t="s">
        <v>55</v>
      </c>
      <c r="B19" s="8">
        <v>36.765000000000001</v>
      </c>
      <c r="C19" s="8">
        <v>7.29</v>
      </c>
      <c r="D19" s="8" t="s">
        <v>7836</v>
      </c>
      <c r="E19" s="8" t="s">
        <v>7835</v>
      </c>
      <c r="F19" s="8" t="s">
        <v>7836</v>
      </c>
      <c r="G19" s="8">
        <v>1</v>
      </c>
      <c r="H19" s="8" t="s">
        <v>7836</v>
      </c>
      <c r="I19" s="8" t="s">
        <v>7837</v>
      </c>
      <c r="J19" s="8" t="s">
        <v>7841</v>
      </c>
    </row>
    <row r="20" spans="1:10" ht="14.4" x14ac:dyDescent="0.3">
      <c r="A20" s="8" t="s">
        <v>56</v>
      </c>
      <c r="B20" s="8">
        <v>36.954999999999998</v>
      </c>
      <c r="C20" s="8">
        <v>4.72</v>
      </c>
      <c r="D20" s="8" t="s">
        <v>7836</v>
      </c>
      <c r="E20" s="8" t="s">
        <v>7835</v>
      </c>
      <c r="F20" s="8" t="s">
        <v>7835</v>
      </c>
      <c r="G20" s="8">
        <v>1</v>
      </c>
      <c r="H20" s="8" t="s">
        <v>7836</v>
      </c>
      <c r="I20" s="8" t="s">
        <v>7837</v>
      </c>
      <c r="J20" s="8" t="s">
        <v>7843</v>
      </c>
    </row>
    <row r="21" spans="1:10" ht="15.75" customHeight="1" x14ac:dyDescent="0.3">
      <c r="A21" s="8" t="s">
        <v>57</v>
      </c>
      <c r="B21" s="8">
        <v>42.9</v>
      </c>
      <c r="C21" s="8">
        <v>11.41</v>
      </c>
      <c r="D21" s="8" t="s">
        <v>7835</v>
      </c>
      <c r="E21" s="8" t="s">
        <v>7835</v>
      </c>
      <c r="F21" s="8" t="s">
        <v>7835</v>
      </c>
      <c r="G21" s="8">
        <v>0</v>
      </c>
      <c r="H21" s="8" t="s">
        <v>7836</v>
      </c>
      <c r="I21" s="8" t="s">
        <v>7837</v>
      </c>
      <c r="J21" s="8" t="s">
        <v>7841</v>
      </c>
    </row>
    <row r="22" spans="1:10" ht="15.75" customHeight="1" x14ac:dyDescent="0.3">
      <c r="A22" s="8" t="s">
        <v>58</v>
      </c>
      <c r="B22" s="8">
        <v>36.299999999999997</v>
      </c>
      <c r="C22" s="8">
        <v>11.5</v>
      </c>
      <c r="D22" s="8" t="s">
        <v>7836</v>
      </c>
      <c r="E22" s="8" t="s">
        <v>7835</v>
      </c>
      <c r="F22" s="8" t="s">
        <v>7835</v>
      </c>
      <c r="G22" s="8">
        <v>2</v>
      </c>
      <c r="H22" s="8" t="s">
        <v>7836</v>
      </c>
      <c r="I22" s="8" t="s">
        <v>7837</v>
      </c>
      <c r="J22" s="8" t="s">
        <v>7841</v>
      </c>
    </row>
    <row r="23" spans="1:10" ht="15.75" customHeight="1" x14ac:dyDescent="0.3">
      <c r="A23" s="8" t="s">
        <v>59</v>
      </c>
      <c r="B23" s="8">
        <v>32.200000000000003</v>
      </c>
      <c r="C23" s="8">
        <v>6.22</v>
      </c>
      <c r="D23" s="8" t="s">
        <v>7836</v>
      </c>
      <c r="E23" s="8" t="s">
        <v>7835</v>
      </c>
      <c r="F23" s="8" t="s">
        <v>7835</v>
      </c>
      <c r="G23" s="8">
        <v>2</v>
      </c>
      <c r="H23" s="8" t="s">
        <v>7836</v>
      </c>
      <c r="I23" s="8" t="s">
        <v>7837</v>
      </c>
      <c r="J23" s="8" t="s">
        <v>7842</v>
      </c>
    </row>
    <row r="24" spans="1:10" ht="15.75" customHeight="1" x14ac:dyDescent="0.3">
      <c r="A24" s="8" t="s">
        <v>60</v>
      </c>
      <c r="B24" s="8">
        <v>31.3</v>
      </c>
      <c r="C24" s="8">
        <v>11.38</v>
      </c>
      <c r="D24" s="8" t="s">
        <v>7835</v>
      </c>
      <c r="E24" s="8" t="s">
        <v>7835</v>
      </c>
      <c r="F24" s="8" t="s">
        <v>7835</v>
      </c>
      <c r="G24" s="8">
        <v>3</v>
      </c>
      <c r="H24" s="8" t="s">
        <v>7836</v>
      </c>
      <c r="I24" s="8" t="s">
        <v>7837</v>
      </c>
      <c r="J24" s="8" t="s">
        <v>7841</v>
      </c>
    </row>
    <row r="25" spans="1:10" ht="15.75" customHeight="1" x14ac:dyDescent="0.3">
      <c r="A25" s="8" t="s">
        <v>61</v>
      </c>
      <c r="B25" s="8">
        <v>41.8</v>
      </c>
      <c r="C25" s="8">
        <v>7.89</v>
      </c>
      <c r="D25" s="8" t="s">
        <v>7836</v>
      </c>
      <c r="E25" s="8" t="s">
        <v>7835</v>
      </c>
      <c r="F25" s="8" t="s">
        <v>7835</v>
      </c>
      <c r="G25" s="8">
        <v>2</v>
      </c>
      <c r="H25" s="8" t="s">
        <v>7836</v>
      </c>
      <c r="I25" s="8" t="s">
        <v>7837</v>
      </c>
      <c r="J25" s="8" t="s">
        <v>7841</v>
      </c>
    </row>
    <row r="26" spans="1:10" ht="15.75" customHeight="1" x14ac:dyDescent="0.3">
      <c r="A26" s="8" t="s">
        <v>62</v>
      </c>
      <c r="B26" s="8">
        <v>35.090000000000003</v>
      </c>
      <c r="C26" s="8">
        <v>4.38</v>
      </c>
      <c r="D26" s="8" t="s">
        <v>7836</v>
      </c>
      <c r="E26" s="8" t="s">
        <v>7835</v>
      </c>
      <c r="F26" s="8" t="s">
        <v>7835</v>
      </c>
      <c r="G26" s="8">
        <v>2</v>
      </c>
      <c r="H26" s="8" t="s">
        <v>7836</v>
      </c>
      <c r="I26" s="8" t="s">
        <v>7837</v>
      </c>
      <c r="J26" s="8" t="s">
        <v>7843</v>
      </c>
    </row>
    <row r="27" spans="1:10" ht="15.75" customHeight="1" x14ac:dyDescent="0.3">
      <c r="A27" s="8" t="s">
        <v>63</v>
      </c>
      <c r="B27" s="8">
        <v>33.880000000000003</v>
      </c>
      <c r="C27" s="8">
        <v>7.01</v>
      </c>
      <c r="D27" s="8" t="s">
        <v>7835</v>
      </c>
      <c r="E27" s="8" t="s">
        <v>7835</v>
      </c>
      <c r="F27" s="8" t="s">
        <v>7835</v>
      </c>
      <c r="G27" s="8">
        <v>3</v>
      </c>
      <c r="H27" s="8" t="s">
        <v>7836</v>
      </c>
      <c r="I27" s="8" t="s">
        <v>7837</v>
      </c>
      <c r="J27" s="8" t="s">
        <v>7841</v>
      </c>
    </row>
    <row r="28" spans="1:10" ht="15.75" customHeight="1" x14ac:dyDescent="0.3">
      <c r="A28" s="8" t="s">
        <v>64</v>
      </c>
      <c r="B28" s="8">
        <v>30.875</v>
      </c>
      <c r="C28" s="8">
        <v>11.88</v>
      </c>
      <c r="D28" s="8" t="s">
        <v>7835</v>
      </c>
      <c r="E28" s="8" t="s">
        <v>7835</v>
      </c>
      <c r="F28" s="8" t="s">
        <v>7835</v>
      </c>
      <c r="G28" s="8">
        <v>0</v>
      </c>
      <c r="H28" s="8" t="s">
        <v>7836</v>
      </c>
      <c r="I28" s="8" t="s">
        <v>7837</v>
      </c>
      <c r="J28" s="8" t="s">
        <v>7841</v>
      </c>
    </row>
    <row r="29" spans="1:10" ht="15.75" customHeight="1" x14ac:dyDescent="0.3">
      <c r="A29" s="8" t="s">
        <v>65</v>
      </c>
      <c r="B29" s="8">
        <v>36.86</v>
      </c>
      <c r="C29" s="8">
        <v>5.19</v>
      </c>
      <c r="D29" s="8" t="s">
        <v>7836</v>
      </c>
      <c r="E29" s="8" t="s">
        <v>7835</v>
      </c>
      <c r="F29" s="8" t="s">
        <v>7836</v>
      </c>
      <c r="G29" s="8">
        <v>1</v>
      </c>
      <c r="H29" s="8" t="s">
        <v>7836</v>
      </c>
      <c r="I29" s="8" t="s">
        <v>7837</v>
      </c>
      <c r="J29" s="8" t="s">
        <v>7843</v>
      </c>
    </row>
    <row r="30" spans="1:10" ht="15.75" customHeight="1" x14ac:dyDescent="0.3">
      <c r="A30" s="8" t="s">
        <v>66</v>
      </c>
      <c r="B30" s="8">
        <v>35.86</v>
      </c>
      <c r="C30" s="8">
        <v>6.74</v>
      </c>
      <c r="D30" s="8" t="s">
        <v>7836</v>
      </c>
      <c r="E30" s="8" t="s">
        <v>7835</v>
      </c>
      <c r="F30" s="8" t="s">
        <v>7835</v>
      </c>
      <c r="G30" s="8">
        <v>2</v>
      </c>
      <c r="H30" s="8" t="s">
        <v>7836</v>
      </c>
      <c r="I30" s="8" t="s">
        <v>7837</v>
      </c>
      <c r="J30" s="8" t="s">
        <v>7841</v>
      </c>
    </row>
    <row r="31" spans="1:10" ht="15.75" customHeight="1" x14ac:dyDescent="0.3">
      <c r="A31" s="8" t="s">
        <v>67</v>
      </c>
      <c r="B31" s="8">
        <v>37.049999999999997</v>
      </c>
      <c r="C31" s="8">
        <v>8.44</v>
      </c>
      <c r="D31" s="8" t="s">
        <v>7835</v>
      </c>
      <c r="E31" s="8" t="s">
        <v>7835</v>
      </c>
      <c r="F31" s="8" t="s">
        <v>7835</v>
      </c>
      <c r="G31" s="8">
        <v>0</v>
      </c>
      <c r="H31" s="8" t="s">
        <v>7836</v>
      </c>
      <c r="I31" s="8" t="s">
        <v>7837</v>
      </c>
      <c r="J31" s="8" t="s">
        <v>7841</v>
      </c>
    </row>
    <row r="32" spans="1:10" ht="15.75" customHeight="1" x14ac:dyDescent="0.3">
      <c r="A32" s="8" t="s">
        <v>68</v>
      </c>
      <c r="B32" s="8">
        <v>43.89</v>
      </c>
      <c r="C32" s="8">
        <v>8.7100000000000009</v>
      </c>
      <c r="D32" s="8" t="s">
        <v>7835</v>
      </c>
      <c r="E32" s="8" t="s">
        <v>7835</v>
      </c>
      <c r="F32" s="8" t="s">
        <v>7835</v>
      </c>
      <c r="G32" s="8">
        <v>0</v>
      </c>
      <c r="H32" s="8" t="s">
        <v>7836</v>
      </c>
      <c r="I32" s="8" t="s">
        <v>7837</v>
      </c>
      <c r="J32" s="8" t="s">
        <v>7841</v>
      </c>
    </row>
    <row r="33" spans="1:10" ht="15.75" customHeight="1" x14ac:dyDescent="0.3">
      <c r="A33" s="8" t="s">
        <v>69</v>
      </c>
      <c r="B33" s="8">
        <v>42.35</v>
      </c>
      <c r="C33" s="8">
        <v>5.08</v>
      </c>
      <c r="D33" s="8" t="s">
        <v>7836</v>
      </c>
      <c r="E33" s="8" t="s">
        <v>7835</v>
      </c>
      <c r="F33" s="8" t="s">
        <v>7835</v>
      </c>
      <c r="G33" s="8">
        <v>0</v>
      </c>
      <c r="H33" s="8" t="s">
        <v>7836</v>
      </c>
      <c r="I33" s="8" t="s">
        <v>7837</v>
      </c>
      <c r="J33" s="8" t="s">
        <v>7843</v>
      </c>
    </row>
    <row r="34" spans="1:10" ht="15.75" customHeight="1" x14ac:dyDescent="0.3">
      <c r="A34" s="8" t="s">
        <v>70</v>
      </c>
      <c r="B34" s="8">
        <v>31.35</v>
      </c>
      <c r="C34" s="8">
        <v>6.86</v>
      </c>
      <c r="D34" s="8" t="s">
        <v>7835</v>
      </c>
      <c r="E34" s="8" t="s">
        <v>7835</v>
      </c>
      <c r="F34" s="8" t="s">
        <v>7835</v>
      </c>
      <c r="G34" s="8">
        <v>0</v>
      </c>
      <c r="H34" s="8" t="s">
        <v>7836</v>
      </c>
      <c r="I34" s="8" t="s">
        <v>7837</v>
      </c>
      <c r="J34" s="8" t="s">
        <v>7841</v>
      </c>
    </row>
    <row r="35" spans="1:10" ht="15.75" customHeight="1" x14ac:dyDescent="0.3">
      <c r="A35" s="8" t="s">
        <v>71</v>
      </c>
      <c r="B35" s="8">
        <v>47.6</v>
      </c>
      <c r="C35" s="8">
        <v>5.95</v>
      </c>
      <c r="D35" s="8" t="s">
        <v>7836</v>
      </c>
      <c r="E35" s="8" t="s">
        <v>7835</v>
      </c>
      <c r="F35" s="8" t="s">
        <v>7835</v>
      </c>
      <c r="G35" s="8">
        <v>0</v>
      </c>
      <c r="H35" s="8" t="s">
        <v>7836</v>
      </c>
      <c r="I35" s="8" t="s">
        <v>7837</v>
      </c>
      <c r="J35" s="8" t="s">
        <v>7842</v>
      </c>
    </row>
    <row r="36" spans="1:10" ht="15.75" customHeight="1" x14ac:dyDescent="0.3">
      <c r="A36" s="8" t="s">
        <v>72</v>
      </c>
      <c r="B36" s="8">
        <v>46.2</v>
      </c>
      <c r="C36" s="8">
        <v>6.09</v>
      </c>
      <c r="D36" s="8" t="s">
        <v>7835</v>
      </c>
      <c r="E36" s="8" t="s">
        <v>7835</v>
      </c>
      <c r="F36" s="8" t="s">
        <v>7836</v>
      </c>
      <c r="G36" s="8">
        <v>1</v>
      </c>
      <c r="H36" s="8" t="s">
        <v>7836</v>
      </c>
      <c r="I36" s="8" t="s">
        <v>7837</v>
      </c>
      <c r="J36" s="8" t="s">
        <v>7842</v>
      </c>
    </row>
    <row r="37" spans="1:10" ht="15.75" customHeight="1" x14ac:dyDescent="0.3">
      <c r="A37" s="8" t="s">
        <v>73</v>
      </c>
      <c r="B37" s="8">
        <v>32.015000000000001</v>
      </c>
      <c r="C37" s="8">
        <v>11.75</v>
      </c>
      <c r="D37" s="8" t="s">
        <v>7835</v>
      </c>
      <c r="E37" s="8" t="s">
        <v>7835</v>
      </c>
      <c r="F37" s="8" t="s">
        <v>7835</v>
      </c>
      <c r="G37" s="8">
        <v>0</v>
      </c>
      <c r="H37" s="8" t="s">
        <v>7836</v>
      </c>
      <c r="I37" s="8" t="s">
        <v>7837</v>
      </c>
      <c r="J37" s="8" t="s">
        <v>7841</v>
      </c>
    </row>
    <row r="38" spans="1:10" ht="15.75" customHeight="1" x14ac:dyDescent="0.3">
      <c r="A38" s="8" t="s">
        <v>74</v>
      </c>
      <c r="B38" s="8">
        <v>40.564999999999998</v>
      </c>
      <c r="C38" s="8">
        <v>7.37</v>
      </c>
      <c r="D38" s="8" t="s">
        <v>7835</v>
      </c>
      <c r="E38" s="8" t="s">
        <v>7835</v>
      </c>
      <c r="F38" s="8" t="s">
        <v>7835</v>
      </c>
      <c r="G38" s="8">
        <v>0</v>
      </c>
      <c r="H38" s="8" t="s">
        <v>7836</v>
      </c>
      <c r="I38" s="8" t="s">
        <v>7837</v>
      </c>
      <c r="J38" s="8" t="s">
        <v>7841</v>
      </c>
    </row>
    <row r="39" spans="1:10" ht="15.75" customHeight="1" x14ac:dyDescent="0.3">
      <c r="A39" s="8" t="s">
        <v>75</v>
      </c>
      <c r="B39" s="8">
        <v>32.450000000000003</v>
      </c>
      <c r="C39" s="8">
        <v>11.91</v>
      </c>
      <c r="D39" s="8" t="s">
        <v>7835</v>
      </c>
      <c r="E39" s="8" t="s">
        <v>7835</v>
      </c>
      <c r="F39" s="8" t="s">
        <v>7835</v>
      </c>
      <c r="G39" s="8">
        <v>0</v>
      </c>
      <c r="H39" s="8" t="s">
        <v>7836</v>
      </c>
      <c r="I39" s="8" t="s">
        <v>7837</v>
      </c>
      <c r="J39" s="8" t="s">
        <v>7841</v>
      </c>
    </row>
    <row r="40" spans="1:10" ht="15.75" customHeight="1" x14ac:dyDescent="0.3">
      <c r="A40" s="8" t="s">
        <v>76</v>
      </c>
      <c r="B40" s="8">
        <v>34.96</v>
      </c>
      <c r="C40" s="8">
        <v>6.52</v>
      </c>
      <c r="D40" s="8" t="s">
        <v>7835</v>
      </c>
      <c r="E40" s="8" t="s">
        <v>7835</v>
      </c>
      <c r="F40" s="8" t="s">
        <v>7835</v>
      </c>
      <c r="G40" s="8">
        <v>0</v>
      </c>
      <c r="H40" s="8" t="s">
        <v>7836</v>
      </c>
      <c r="I40" s="8" t="s">
        <v>7837</v>
      </c>
      <c r="J40" s="8" t="s">
        <v>7841</v>
      </c>
    </row>
    <row r="41" spans="1:10" ht="15.75" customHeight="1" x14ac:dyDescent="0.3">
      <c r="A41" s="8" t="s">
        <v>77</v>
      </c>
      <c r="B41" s="8">
        <v>35.5</v>
      </c>
      <c r="C41" s="8">
        <v>5.14</v>
      </c>
      <c r="D41" s="8" t="s">
        <v>7835</v>
      </c>
      <c r="E41" s="8" t="s">
        <v>7835</v>
      </c>
      <c r="F41" s="8" t="s">
        <v>7836</v>
      </c>
      <c r="G41" s="8">
        <v>1</v>
      </c>
      <c r="H41" s="8" t="s">
        <v>7836</v>
      </c>
      <c r="I41" s="8" t="s">
        <v>7837</v>
      </c>
      <c r="J41" s="8" t="s">
        <v>7843</v>
      </c>
    </row>
    <row r="42" spans="1:10" ht="15.75" customHeight="1" x14ac:dyDescent="0.3">
      <c r="A42" s="8" t="s">
        <v>78</v>
      </c>
      <c r="B42" s="8">
        <v>52.58</v>
      </c>
      <c r="C42" s="8">
        <v>4.1900000000000004</v>
      </c>
      <c r="D42" s="8" t="s">
        <v>7835</v>
      </c>
      <c r="E42" s="8" t="s">
        <v>7836</v>
      </c>
      <c r="F42" s="8" t="s">
        <v>7835</v>
      </c>
      <c r="G42" s="8">
        <v>1</v>
      </c>
      <c r="H42" s="8" t="s">
        <v>7836</v>
      </c>
      <c r="I42" s="8" t="s">
        <v>7837</v>
      </c>
      <c r="J42" s="8" t="s">
        <v>7843</v>
      </c>
    </row>
    <row r="43" spans="1:10" ht="15.75" customHeight="1" x14ac:dyDescent="0.3">
      <c r="A43" s="8" t="s">
        <v>79</v>
      </c>
      <c r="B43" s="8">
        <v>35.200000000000003</v>
      </c>
      <c r="C43" s="8">
        <v>11.68</v>
      </c>
      <c r="D43" s="8" t="s">
        <v>7836</v>
      </c>
      <c r="E43" s="8" t="s">
        <v>7835</v>
      </c>
      <c r="F43" s="8" t="s">
        <v>7835</v>
      </c>
      <c r="G43" s="8">
        <v>0</v>
      </c>
      <c r="H43" s="8" t="s">
        <v>7836</v>
      </c>
      <c r="I43" s="8" t="s">
        <v>7837</v>
      </c>
      <c r="J43" s="8" t="s">
        <v>7841</v>
      </c>
    </row>
    <row r="44" spans="1:10" ht="15.75" customHeight="1" x14ac:dyDescent="0.3">
      <c r="A44" s="8" t="s">
        <v>80</v>
      </c>
      <c r="B44" s="8">
        <v>38.06</v>
      </c>
      <c r="C44" s="8">
        <v>6.98</v>
      </c>
      <c r="D44" s="8" t="s">
        <v>7835</v>
      </c>
      <c r="E44" s="8" t="s">
        <v>7835</v>
      </c>
      <c r="F44" s="8" t="s">
        <v>7835</v>
      </c>
      <c r="G44" s="8">
        <v>0</v>
      </c>
      <c r="H44" s="8" t="s">
        <v>7836</v>
      </c>
      <c r="I44" s="8" t="s">
        <v>7837</v>
      </c>
      <c r="J44" s="8" t="s">
        <v>7841</v>
      </c>
    </row>
    <row r="45" spans="1:10" ht="15.75" customHeight="1" x14ac:dyDescent="0.3">
      <c r="A45" s="8" t="s">
        <v>81</v>
      </c>
      <c r="B45" s="8">
        <v>34.21</v>
      </c>
      <c r="C45" s="8">
        <v>8.34</v>
      </c>
      <c r="D45" s="8" t="s">
        <v>7835</v>
      </c>
      <c r="E45" s="8" t="s">
        <v>7835</v>
      </c>
      <c r="F45" s="8" t="s">
        <v>7835</v>
      </c>
      <c r="G45" s="8">
        <v>0</v>
      </c>
      <c r="H45" s="8" t="s">
        <v>7836</v>
      </c>
      <c r="I45" s="8" t="s">
        <v>7837</v>
      </c>
      <c r="J45" s="8" t="s">
        <v>7841</v>
      </c>
    </row>
    <row r="46" spans="1:10" ht="15.75" customHeight="1" x14ac:dyDescent="0.3">
      <c r="A46" s="8" t="s">
        <v>82</v>
      </c>
      <c r="B46" s="8">
        <v>38.94</v>
      </c>
      <c r="C46" s="8">
        <v>8.49</v>
      </c>
      <c r="D46" s="8" t="s">
        <v>7836</v>
      </c>
      <c r="E46" s="8" t="s">
        <v>7835</v>
      </c>
      <c r="F46" s="8" t="s">
        <v>7835</v>
      </c>
      <c r="G46" s="8">
        <v>1</v>
      </c>
      <c r="H46" s="8" t="s">
        <v>7836</v>
      </c>
      <c r="I46" s="8" t="s">
        <v>7837</v>
      </c>
      <c r="J46" s="8" t="s">
        <v>7841</v>
      </c>
    </row>
    <row r="47" spans="1:10" ht="15.75" customHeight="1" x14ac:dyDescent="0.3">
      <c r="A47" s="8" t="s">
        <v>83</v>
      </c>
      <c r="B47" s="8">
        <v>30.21</v>
      </c>
      <c r="C47" s="8">
        <v>5.34</v>
      </c>
      <c r="D47" s="8" t="s">
        <v>7836</v>
      </c>
      <c r="E47" s="8" t="s">
        <v>7835</v>
      </c>
      <c r="F47" s="8" t="s">
        <v>7835</v>
      </c>
      <c r="G47" s="8">
        <v>1</v>
      </c>
      <c r="H47" s="8" t="s">
        <v>7836</v>
      </c>
      <c r="I47" s="8" t="s">
        <v>7837</v>
      </c>
      <c r="J47" s="8" t="s">
        <v>7843</v>
      </c>
    </row>
    <row r="48" spans="1:10" ht="15.75" customHeight="1" x14ac:dyDescent="0.3">
      <c r="A48" s="8" t="s">
        <v>84</v>
      </c>
      <c r="B48" s="8">
        <v>33.630000000000003</v>
      </c>
      <c r="C48" s="8">
        <v>4.43</v>
      </c>
      <c r="D48" s="8" t="s">
        <v>7836</v>
      </c>
      <c r="E48" s="8" t="s">
        <v>7835</v>
      </c>
      <c r="F48" s="8" t="s">
        <v>7835</v>
      </c>
      <c r="G48" s="8">
        <v>2</v>
      </c>
      <c r="H48" s="8" t="s">
        <v>7836</v>
      </c>
      <c r="I48" s="8" t="s">
        <v>7837</v>
      </c>
      <c r="J48" s="8" t="s">
        <v>7843</v>
      </c>
    </row>
    <row r="49" spans="1:10" ht="15.75" customHeight="1" x14ac:dyDescent="0.3">
      <c r="A49" s="8" t="s">
        <v>85</v>
      </c>
      <c r="B49" s="8">
        <v>40.369999999999997</v>
      </c>
      <c r="C49" s="8">
        <v>4.47</v>
      </c>
      <c r="D49" s="8" t="s">
        <v>7835</v>
      </c>
      <c r="E49" s="8" t="s">
        <v>7835</v>
      </c>
      <c r="F49" s="8" t="s">
        <v>7835</v>
      </c>
      <c r="G49" s="8">
        <v>0</v>
      </c>
      <c r="H49" s="8" t="s">
        <v>7836</v>
      </c>
      <c r="I49" s="8" t="s">
        <v>7837</v>
      </c>
      <c r="J49" s="8" t="s">
        <v>7843</v>
      </c>
    </row>
    <row r="50" spans="1:10" ht="15.75" customHeight="1" x14ac:dyDescent="0.3">
      <c r="A50" s="8" t="s">
        <v>86</v>
      </c>
      <c r="B50" s="8">
        <v>53.09</v>
      </c>
      <c r="C50" s="8">
        <v>4.82</v>
      </c>
      <c r="D50" s="8" t="s">
        <v>7836</v>
      </c>
      <c r="E50" s="8" t="s">
        <v>7835</v>
      </c>
      <c r="F50" s="8" t="s">
        <v>7835</v>
      </c>
      <c r="G50" s="8">
        <v>2</v>
      </c>
      <c r="H50" s="8" t="s">
        <v>7836</v>
      </c>
      <c r="I50" s="8" t="s">
        <v>7837</v>
      </c>
      <c r="J50" s="8" t="s">
        <v>7843</v>
      </c>
    </row>
    <row r="51" spans="1:10" ht="15.75" customHeight="1" x14ac:dyDescent="0.3">
      <c r="A51" s="8" t="s">
        <v>87</v>
      </c>
      <c r="B51" s="8">
        <v>31.79</v>
      </c>
      <c r="C51" s="8">
        <v>5.51</v>
      </c>
      <c r="D51" s="8" t="s">
        <v>7836</v>
      </c>
      <c r="E51" s="8" t="s">
        <v>7835</v>
      </c>
      <c r="F51" s="8" t="s">
        <v>7835</v>
      </c>
      <c r="G51" s="8">
        <v>2</v>
      </c>
      <c r="H51" s="8" t="s">
        <v>7836</v>
      </c>
      <c r="I51" s="8" t="s">
        <v>7837</v>
      </c>
      <c r="J51" s="8" t="s">
        <v>7843</v>
      </c>
    </row>
    <row r="52" spans="1:10" ht="15.75" customHeight="1" x14ac:dyDescent="0.3">
      <c r="A52" s="8" t="s">
        <v>88</v>
      </c>
      <c r="B52" s="8">
        <v>41.895000000000003</v>
      </c>
      <c r="C52" s="8">
        <v>10.87</v>
      </c>
      <c r="D52" s="8" t="s">
        <v>7836</v>
      </c>
      <c r="E52" s="8" t="s">
        <v>7835</v>
      </c>
      <c r="F52" s="8" t="s">
        <v>7835</v>
      </c>
      <c r="G52" s="8">
        <v>1</v>
      </c>
      <c r="H52" s="8" t="s">
        <v>7836</v>
      </c>
      <c r="I52" s="8" t="s">
        <v>7837</v>
      </c>
      <c r="J52" s="8" t="s">
        <v>7841</v>
      </c>
    </row>
    <row r="53" spans="1:10" ht="15.75" customHeight="1" x14ac:dyDescent="0.3">
      <c r="A53" s="8" t="s">
        <v>89</v>
      </c>
      <c r="B53" s="8">
        <v>31.16</v>
      </c>
      <c r="C53" s="8">
        <v>9.34</v>
      </c>
      <c r="D53" s="8" t="s">
        <v>7835</v>
      </c>
      <c r="E53" s="8" t="s">
        <v>7835</v>
      </c>
      <c r="F53" s="8" t="s">
        <v>7835</v>
      </c>
      <c r="G53" s="8">
        <v>0</v>
      </c>
      <c r="H53" s="8" t="s">
        <v>7836</v>
      </c>
      <c r="I53" s="8" t="s">
        <v>7837</v>
      </c>
      <c r="J53" s="8" t="s">
        <v>7841</v>
      </c>
    </row>
    <row r="54" spans="1:10" ht="15.75" customHeight="1" x14ac:dyDescent="0.3">
      <c r="A54" s="8" t="s">
        <v>90</v>
      </c>
      <c r="B54" s="8">
        <v>34.104999999999997</v>
      </c>
      <c r="C54" s="8">
        <v>5.03</v>
      </c>
      <c r="D54" s="8" t="s">
        <v>7836</v>
      </c>
      <c r="E54" s="8" t="s">
        <v>7835</v>
      </c>
      <c r="F54" s="8" t="s">
        <v>7836</v>
      </c>
      <c r="G54" s="8">
        <v>1</v>
      </c>
      <c r="H54" s="8" t="s">
        <v>7836</v>
      </c>
      <c r="I54" s="8" t="s">
        <v>7837</v>
      </c>
      <c r="J54" s="8" t="s">
        <v>7843</v>
      </c>
    </row>
    <row r="55" spans="1:10" ht="15.75" customHeight="1" x14ac:dyDescent="0.3">
      <c r="A55" s="8" t="s">
        <v>91</v>
      </c>
      <c r="B55" s="8">
        <v>51.93</v>
      </c>
      <c r="C55" s="8">
        <v>11.05</v>
      </c>
      <c r="D55" s="8" t="s">
        <v>7835</v>
      </c>
      <c r="E55" s="8" t="s">
        <v>7835</v>
      </c>
      <c r="F55" s="8" t="s">
        <v>7835</v>
      </c>
      <c r="G55" s="8">
        <v>0</v>
      </c>
      <c r="H55" s="8" t="s">
        <v>7836</v>
      </c>
      <c r="I55" s="8" t="s">
        <v>7837</v>
      </c>
      <c r="J55" s="8" t="s">
        <v>7841</v>
      </c>
    </row>
    <row r="56" spans="1:10" ht="15.75" customHeight="1" x14ac:dyDescent="0.3">
      <c r="A56" s="8" t="s">
        <v>92</v>
      </c>
      <c r="B56" s="8">
        <v>38.950000000000003</v>
      </c>
      <c r="C56" s="8">
        <v>11.95</v>
      </c>
      <c r="D56" s="8" t="s">
        <v>7835</v>
      </c>
      <c r="E56" s="8" t="s">
        <v>7835</v>
      </c>
      <c r="F56" s="8" t="s">
        <v>7835</v>
      </c>
      <c r="G56" s="8">
        <v>0</v>
      </c>
      <c r="H56" s="8" t="s">
        <v>7836</v>
      </c>
      <c r="I56" s="8" t="s">
        <v>7837</v>
      </c>
      <c r="J56" s="8" t="s">
        <v>7841</v>
      </c>
    </row>
    <row r="57" spans="1:10" ht="15.75" customHeight="1" x14ac:dyDescent="0.3">
      <c r="A57" s="8" t="s">
        <v>93</v>
      </c>
      <c r="B57" s="8">
        <v>36.630000000000003</v>
      </c>
      <c r="C57" s="8">
        <v>7.72</v>
      </c>
      <c r="D57" s="8" t="s">
        <v>7836</v>
      </c>
      <c r="E57" s="8" t="s">
        <v>7835</v>
      </c>
      <c r="F57" s="8" t="s">
        <v>7835</v>
      </c>
      <c r="G57" s="8">
        <v>1</v>
      </c>
      <c r="H57" s="8" t="s">
        <v>7836</v>
      </c>
      <c r="I57" s="8" t="s">
        <v>7837</v>
      </c>
      <c r="J57" s="8" t="s">
        <v>7841</v>
      </c>
    </row>
    <row r="58" spans="1:10" ht="15.75" customHeight="1" x14ac:dyDescent="0.3">
      <c r="A58" s="8" t="s">
        <v>94</v>
      </c>
      <c r="B58" s="8">
        <v>34.200000000000003</v>
      </c>
      <c r="C58" s="8">
        <v>5.75</v>
      </c>
      <c r="D58" s="8" t="s">
        <v>7835</v>
      </c>
      <c r="E58" s="8" t="s">
        <v>7835</v>
      </c>
      <c r="F58" s="8" t="s">
        <v>7835</v>
      </c>
      <c r="G58" s="8">
        <v>2</v>
      </c>
      <c r="H58" s="8" t="s">
        <v>7836</v>
      </c>
      <c r="I58" s="8" t="s">
        <v>7837</v>
      </c>
      <c r="J58" s="8" t="s">
        <v>7842</v>
      </c>
    </row>
    <row r="59" spans="1:10" ht="15.75" customHeight="1" x14ac:dyDescent="0.3">
      <c r="A59" s="8" t="s">
        <v>95</v>
      </c>
      <c r="B59" s="8">
        <v>50.63</v>
      </c>
      <c r="C59" s="8">
        <v>11.89</v>
      </c>
      <c r="D59" s="8" t="s">
        <v>7835</v>
      </c>
      <c r="E59" s="8" t="s">
        <v>7835</v>
      </c>
      <c r="F59" s="8" t="s">
        <v>7835</v>
      </c>
      <c r="G59" s="8">
        <v>0</v>
      </c>
      <c r="H59" s="8" t="s">
        <v>7836</v>
      </c>
      <c r="I59" s="8" t="s">
        <v>7837</v>
      </c>
      <c r="J59" s="8" t="s">
        <v>7841</v>
      </c>
    </row>
    <row r="60" spans="1:10" ht="15.75" customHeight="1" x14ac:dyDescent="0.3">
      <c r="A60" s="8" t="s">
        <v>96</v>
      </c>
      <c r="B60" s="8">
        <v>36.479999999999997</v>
      </c>
      <c r="C60" s="8">
        <v>6.2</v>
      </c>
      <c r="D60" s="8" t="s">
        <v>7835</v>
      </c>
      <c r="E60" s="8" t="s">
        <v>7835</v>
      </c>
      <c r="F60" s="8" t="s">
        <v>7835</v>
      </c>
      <c r="G60" s="8">
        <v>0</v>
      </c>
      <c r="H60" s="8" t="s">
        <v>7836</v>
      </c>
      <c r="I60" s="8" t="s">
        <v>7837</v>
      </c>
      <c r="J60" s="8" t="s">
        <v>7842</v>
      </c>
    </row>
    <row r="61" spans="1:10" ht="15.75" customHeight="1" x14ac:dyDescent="0.3">
      <c r="A61" s="8" t="s">
        <v>97</v>
      </c>
      <c r="B61" s="8">
        <v>54.82</v>
      </c>
      <c r="C61" s="8">
        <v>10.61</v>
      </c>
      <c r="D61" s="8" t="s">
        <v>7835</v>
      </c>
      <c r="E61" s="8" t="s">
        <v>7835</v>
      </c>
      <c r="F61" s="8" t="s">
        <v>7835</v>
      </c>
      <c r="G61" s="8">
        <v>0</v>
      </c>
      <c r="H61" s="8" t="s">
        <v>7836</v>
      </c>
      <c r="I61" s="8" t="s">
        <v>7837</v>
      </c>
      <c r="J61" s="8" t="s">
        <v>7841</v>
      </c>
    </row>
    <row r="62" spans="1:10" ht="15.75" customHeight="1" x14ac:dyDescent="0.3">
      <c r="A62" s="8" t="s">
        <v>98</v>
      </c>
      <c r="B62" s="8">
        <v>38.06</v>
      </c>
      <c r="C62" s="8">
        <v>6.04</v>
      </c>
      <c r="D62" s="8" t="s">
        <v>7835</v>
      </c>
      <c r="E62" s="8" t="s">
        <v>7835</v>
      </c>
      <c r="F62" s="8" t="s">
        <v>7836</v>
      </c>
      <c r="G62" s="8">
        <v>1</v>
      </c>
      <c r="H62" s="8" t="s">
        <v>7836</v>
      </c>
      <c r="I62" s="8" t="s">
        <v>7837</v>
      </c>
      <c r="J62" s="8" t="s">
        <v>7842</v>
      </c>
    </row>
    <row r="63" spans="1:10" ht="15.75" customHeight="1" x14ac:dyDescent="0.3">
      <c r="A63" s="8" t="s">
        <v>99</v>
      </c>
      <c r="B63" s="8">
        <v>51.48</v>
      </c>
      <c r="C63" s="8">
        <v>9.33</v>
      </c>
      <c r="D63" s="8" t="s">
        <v>7836</v>
      </c>
      <c r="E63" s="8" t="s">
        <v>7835</v>
      </c>
      <c r="F63" s="8" t="s">
        <v>7835</v>
      </c>
      <c r="G63" s="8">
        <v>0</v>
      </c>
      <c r="H63" s="8" t="s">
        <v>7836</v>
      </c>
      <c r="I63" s="8" t="s">
        <v>7837</v>
      </c>
      <c r="J63" s="8" t="s">
        <v>7841</v>
      </c>
    </row>
    <row r="64" spans="1:10" ht="15.75" customHeight="1" x14ac:dyDescent="0.3">
      <c r="A64" s="8" t="s">
        <v>100</v>
      </c>
      <c r="B64" s="8">
        <v>52.06</v>
      </c>
      <c r="C64" s="8">
        <v>11.47</v>
      </c>
      <c r="D64" s="8" t="s">
        <v>7835</v>
      </c>
      <c r="E64" s="8" t="s">
        <v>7835</v>
      </c>
      <c r="F64" s="8" t="s">
        <v>7835</v>
      </c>
      <c r="G64" s="8">
        <v>0</v>
      </c>
      <c r="H64" s="8" t="s">
        <v>7836</v>
      </c>
      <c r="I64" s="8" t="s">
        <v>7837</v>
      </c>
      <c r="J64" s="8" t="s">
        <v>7841</v>
      </c>
    </row>
    <row r="65" spans="1:10" ht="15.75" customHeight="1" x14ac:dyDescent="0.3">
      <c r="A65" s="8" t="s">
        <v>101</v>
      </c>
      <c r="B65" s="8">
        <v>30.684999999999999</v>
      </c>
      <c r="C65" s="8">
        <v>7.02</v>
      </c>
      <c r="D65" s="8" t="s">
        <v>7836</v>
      </c>
      <c r="E65" s="8" t="s">
        <v>7835</v>
      </c>
      <c r="F65" s="8" t="s">
        <v>7835</v>
      </c>
      <c r="G65" s="8">
        <v>0</v>
      </c>
      <c r="H65" s="8" t="s">
        <v>7836</v>
      </c>
      <c r="I65" s="8" t="s">
        <v>7837</v>
      </c>
      <c r="J65" s="8" t="s">
        <v>7841</v>
      </c>
    </row>
    <row r="66" spans="1:10" ht="15.75" customHeight="1" x14ac:dyDescent="0.3">
      <c r="A66" s="8" t="s">
        <v>102</v>
      </c>
      <c r="B66" s="8">
        <v>36.08</v>
      </c>
      <c r="C66" s="8">
        <v>8.8000000000000007</v>
      </c>
      <c r="D66" s="8" t="s">
        <v>7836</v>
      </c>
      <c r="E66" s="8" t="s">
        <v>7835</v>
      </c>
      <c r="F66" s="8" t="s">
        <v>7835</v>
      </c>
      <c r="G66" s="8">
        <v>1</v>
      </c>
      <c r="H66" s="8" t="s">
        <v>7836</v>
      </c>
      <c r="I66" s="8" t="s">
        <v>7837</v>
      </c>
      <c r="J66" s="8" t="s">
        <v>7841</v>
      </c>
    </row>
    <row r="67" spans="1:10" ht="15.75" customHeight="1" x14ac:dyDescent="0.3">
      <c r="A67" s="8" t="s">
        <v>103</v>
      </c>
      <c r="B67" s="8">
        <v>54.99</v>
      </c>
      <c r="C67" s="8">
        <v>8.68</v>
      </c>
      <c r="D67" s="8" t="s">
        <v>7835</v>
      </c>
      <c r="E67" s="8" t="s">
        <v>7835</v>
      </c>
      <c r="F67" s="8" t="s">
        <v>7835</v>
      </c>
      <c r="G67" s="8">
        <v>2</v>
      </c>
      <c r="H67" s="8" t="s">
        <v>7836</v>
      </c>
      <c r="I67" s="8" t="s">
        <v>7837</v>
      </c>
      <c r="J67" s="8" t="s">
        <v>7841</v>
      </c>
    </row>
    <row r="68" spans="1:10" ht="15.75" customHeight="1" x14ac:dyDescent="0.3">
      <c r="A68" s="8" t="s">
        <v>104</v>
      </c>
      <c r="B68" s="8">
        <v>35.97</v>
      </c>
      <c r="C68" s="8">
        <v>6.12</v>
      </c>
      <c r="D68" s="8" t="s">
        <v>7835</v>
      </c>
      <c r="E68" s="8" t="s">
        <v>7835</v>
      </c>
      <c r="F68" s="8" t="s">
        <v>7836</v>
      </c>
      <c r="G68" s="8">
        <v>1</v>
      </c>
      <c r="H68" s="8" t="s">
        <v>7836</v>
      </c>
      <c r="I68" s="8" t="s">
        <v>7837</v>
      </c>
      <c r="J68" s="8" t="s">
        <v>7842</v>
      </c>
    </row>
    <row r="69" spans="1:10" ht="15.75" customHeight="1" x14ac:dyDescent="0.3">
      <c r="A69" s="8" t="s">
        <v>105</v>
      </c>
      <c r="B69" s="8">
        <v>45.54</v>
      </c>
      <c r="C69" s="8">
        <v>5.4</v>
      </c>
      <c r="D69" s="8" t="s">
        <v>7836</v>
      </c>
      <c r="E69" s="8" t="s">
        <v>7835</v>
      </c>
      <c r="F69" s="8" t="s">
        <v>7836</v>
      </c>
      <c r="G69" s="8">
        <v>1</v>
      </c>
      <c r="H69" s="8" t="s">
        <v>7836</v>
      </c>
      <c r="I69" s="8" t="s">
        <v>7837</v>
      </c>
      <c r="J69" s="8" t="s">
        <v>7843</v>
      </c>
    </row>
    <row r="70" spans="1:10" ht="15.75" customHeight="1" x14ac:dyDescent="0.3">
      <c r="A70" s="8" t="s">
        <v>106</v>
      </c>
      <c r="B70" s="8">
        <v>35.53</v>
      </c>
      <c r="C70" s="8">
        <v>4.3600000000000003</v>
      </c>
      <c r="D70" s="8" t="s">
        <v>7836</v>
      </c>
      <c r="E70" s="8" t="s">
        <v>7835</v>
      </c>
      <c r="F70" s="8" t="s">
        <v>7835</v>
      </c>
      <c r="G70" s="8">
        <v>0</v>
      </c>
      <c r="H70" s="8" t="s">
        <v>7836</v>
      </c>
      <c r="I70" s="8" t="s">
        <v>7837</v>
      </c>
      <c r="J70" s="8" t="s">
        <v>7843</v>
      </c>
    </row>
    <row r="71" spans="1:10" ht="15.75" customHeight="1" x14ac:dyDescent="0.3">
      <c r="A71" s="8" t="s">
        <v>107</v>
      </c>
      <c r="B71" s="8">
        <v>30.8</v>
      </c>
      <c r="C71" s="8">
        <v>9.77</v>
      </c>
      <c r="D71" s="8" t="s">
        <v>7835</v>
      </c>
      <c r="E71" s="8" t="s">
        <v>7835</v>
      </c>
      <c r="F71" s="8" t="s">
        <v>7835</v>
      </c>
      <c r="G71" s="8">
        <v>0</v>
      </c>
      <c r="H71" s="8" t="s">
        <v>7836</v>
      </c>
      <c r="I71" s="8" t="s">
        <v>7837</v>
      </c>
      <c r="J71" s="8" t="s">
        <v>7841</v>
      </c>
    </row>
    <row r="72" spans="1:10" ht="15.75" customHeight="1" x14ac:dyDescent="0.3">
      <c r="A72" s="8" t="s">
        <v>108</v>
      </c>
      <c r="B72" s="8">
        <v>38.39</v>
      </c>
      <c r="C72" s="8">
        <v>4.25</v>
      </c>
      <c r="D72" s="8" t="s">
        <v>7835</v>
      </c>
      <c r="E72" s="8" t="s">
        <v>7835</v>
      </c>
      <c r="F72" s="8" t="s">
        <v>7835</v>
      </c>
      <c r="G72" s="8">
        <v>1</v>
      </c>
      <c r="H72" s="8" t="s">
        <v>7836</v>
      </c>
      <c r="I72" s="8" t="s">
        <v>7837</v>
      </c>
      <c r="J72" s="8" t="s">
        <v>7843</v>
      </c>
    </row>
    <row r="73" spans="1:10" ht="15.75" customHeight="1" x14ac:dyDescent="0.3">
      <c r="A73" s="8" t="s">
        <v>109</v>
      </c>
      <c r="B73" s="8">
        <v>32.299999999999997</v>
      </c>
      <c r="C73" s="8">
        <v>4.76</v>
      </c>
      <c r="D73" s="8" t="s">
        <v>7835</v>
      </c>
      <c r="E73" s="8" t="s">
        <v>7835</v>
      </c>
      <c r="F73" s="8" t="s">
        <v>7835</v>
      </c>
      <c r="G73" s="8">
        <v>2</v>
      </c>
      <c r="H73" s="8" t="s">
        <v>7836</v>
      </c>
      <c r="I73" s="8" t="s">
        <v>7837</v>
      </c>
      <c r="J73" s="8" t="s">
        <v>7843</v>
      </c>
    </row>
    <row r="74" spans="1:10" ht="15.75" customHeight="1" x14ac:dyDescent="0.3">
      <c r="A74" s="8" t="s">
        <v>110</v>
      </c>
      <c r="B74" s="8">
        <v>48.8</v>
      </c>
      <c r="C74" s="8">
        <v>6.22</v>
      </c>
      <c r="D74" s="8" t="s">
        <v>7836</v>
      </c>
      <c r="E74" s="8" t="s">
        <v>7835</v>
      </c>
      <c r="F74" s="8" t="s">
        <v>7835</v>
      </c>
      <c r="G74" s="8">
        <v>2</v>
      </c>
      <c r="H74" s="8" t="s">
        <v>7836</v>
      </c>
      <c r="I74" s="8" t="s">
        <v>7837</v>
      </c>
      <c r="J74" s="8" t="s">
        <v>7842</v>
      </c>
    </row>
    <row r="75" spans="1:10" ht="15.75" customHeight="1" x14ac:dyDescent="0.3">
      <c r="A75" s="8" t="s">
        <v>111</v>
      </c>
      <c r="B75" s="8">
        <v>45.5</v>
      </c>
      <c r="C75" s="8">
        <v>7.96</v>
      </c>
      <c r="D75" s="8" t="s">
        <v>7835</v>
      </c>
      <c r="E75" s="8" t="s">
        <v>7835</v>
      </c>
      <c r="F75" s="8" t="s">
        <v>7835</v>
      </c>
      <c r="G75" s="8">
        <v>0</v>
      </c>
      <c r="H75" s="8" t="s">
        <v>7836</v>
      </c>
      <c r="I75" s="8" t="s">
        <v>7837</v>
      </c>
      <c r="J75" s="8" t="s">
        <v>7841</v>
      </c>
    </row>
    <row r="76" spans="1:10" ht="15.75" customHeight="1" x14ac:dyDescent="0.3">
      <c r="A76" s="8" t="s">
        <v>112</v>
      </c>
      <c r="B76" s="8">
        <v>53.61</v>
      </c>
      <c r="C76" s="8">
        <v>10.92</v>
      </c>
      <c r="D76" s="8" t="s">
        <v>7836</v>
      </c>
      <c r="E76" s="8" t="s">
        <v>7835</v>
      </c>
      <c r="F76" s="8" t="s">
        <v>7835</v>
      </c>
      <c r="G76" s="8">
        <v>1</v>
      </c>
      <c r="H76" s="8" t="s">
        <v>7836</v>
      </c>
      <c r="I76" s="8" t="s">
        <v>7837</v>
      </c>
      <c r="J76" s="8" t="s">
        <v>7841</v>
      </c>
    </row>
    <row r="77" spans="1:10" ht="15.75" customHeight="1" x14ac:dyDescent="0.3">
      <c r="A77" s="8" t="s">
        <v>113</v>
      </c>
      <c r="B77" s="8">
        <v>36.19</v>
      </c>
      <c r="C77" s="8">
        <v>11.51</v>
      </c>
      <c r="D77" s="8" t="s">
        <v>7836</v>
      </c>
      <c r="E77" s="8" t="s">
        <v>7835</v>
      </c>
      <c r="F77" s="8" t="s">
        <v>7835</v>
      </c>
      <c r="G77" s="8">
        <v>1</v>
      </c>
      <c r="H77" s="8" t="s">
        <v>7836</v>
      </c>
      <c r="I77" s="8" t="s">
        <v>7837</v>
      </c>
      <c r="J77" s="8" t="s">
        <v>7841</v>
      </c>
    </row>
    <row r="78" spans="1:10" ht="15.75" customHeight="1" x14ac:dyDescent="0.3">
      <c r="A78" s="8" t="s">
        <v>114</v>
      </c>
      <c r="B78" s="8">
        <v>34.6</v>
      </c>
      <c r="C78" s="8">
        <v>5.99</v>
      </c>
      <c r="D78" s="8" t="s">
        <v>7836</v>
      </c>
      <c r="E78" s="8" t="s">
        <v>7835</v>
      </c>
      <c r="F78" s="8" t="s">
        <v>7835</v>
      </c>
      <c r="G78" s="8">
        <v>0</v>
      </c>
      <c r="H78" s="8" t="s">
        <v>7836</v>
      </c>
      <c r="I78" s="8" t="s">
        <v>7837</v>
      </c>
      <c r="J78" s="8" t="s">
        <v>7842</v>
      </c>
    </row>
    <row r="79" spans="1:10" ht="15.75" customHeight="1" x14ac:dyDescent="0.3">
      <c r="A79" s="8" t="s">
        <v>115</v>
      </c>
      <c r="B79" s="8">
        <v>54.12</v>
      </c>
      <c r="C79" s="8">
        <v>11.57</v>
      </c>
      <c r="D79" s="8" t="s">
        <v>7835</v>
      </c>
      <c r="E79" s="8" t="s">
        <v>7835</v>
      </c>
      <c r="F79" s="8" t="s">
        <v>7835</v>
      </c>
      <c r="G79" s="8">
        <v>0</v>
      </c>
      <c r="H79" s="8" t="s">
        <v>7836</v>
      </c>
      <c r="I79" s="8" t="s">
        <v>7837</v>
      </c>
      <c r="J79" s="8" t="s">
        <v>7841</v>
      </c>
    </row>
    <row r="80" spans="1:10" ht="15.75" customHeight="1" x14ac:dyDescent="0.3">
      <c r="A80" s="8" t="s">
        <v>116</v>
      </c>
      <c r="B80" s="8">
        <v>48.82</v>
      </c>
      <c r="C80" s="8">
        <v>6.67</v>
      </c>
      <c r="D80" s="8" t="s">
        <v>7836</v>
      </c>
      <c r="E80" s="8" t="s">
        <v>7835</v>
      </c>
      <c r="F80" s="8" t="s">
        <v>7835</v>
      </c>
      <c r="G80" s="8">
        <v>0</v>
      </c>
      <c r="H80" s="8" t="s">
        <v>7836</v>
      </c>
      <c r="I80" s="8" t="s">
        <v>7837</v>
      </c>
      <c r="J80" s="8" t="s">
        <v>7841</v>
      </c>
    </row>
    <row r="81" spans="1:10" ht="15.75" customHeight="1" x14ac:dyDescent="0.3">
      <c r="A81" s="8" t="s">
        <v>117</v>
      </c>
      <c r="B81" s="8">
        <v>51.01</v>
      </c>
      <c r="C81" s="8">
        <v>9.1999999999999993</v>
      </c>
      <c r="D81" s="8" t="s">
        <v>7835</v>
      </c>
      <c r="E81" s="8" t="s">
        <v>7835</v>
      </c>
      <c r="F81" s="8" t="s">
        <v>7835</v>
      </c>
      <c r="G81" s="8">
        <v>0</v>
      </c>
      <c r="H81" s="8" t="s">
        <v>7836</v>
      </c>
      <c r="I81" s="8" t="s">
        <v>7837</v>
      </c>
      <c r="J81" s="8" t="s">
        <v>7841</v>
      </c>
    </row>
    <row r="82" spans="1:10" ht="15.75" customHeight="1" x14ac:dyDescent="0.3">
      <c r="A82" s="8" t="s">
        <v>118</v>
      </c>
      <c r="B82" s="8">
        <v>45.65</v>
      </c>
      <c r="C82" s="8">
        <v>5.1100000000000003</v>
      </c>
      <c r="D82" s="8" t="s">
        <v>7836</v>
      </c>
      <c r="E82" s="8" t="s">
        <v>7835</v>
      </c>
      <c r="F82" s="8" t="s">
        <v>7835</v>
      </c>
      <c r="G82" s="8">
        <v>1</v>
      </c>
      <c r="H82" s="8" t="s">
        <v>7836</v>
      </c>
      <c r="I82" s="8" t="s">
        <v>7837</v>
      </c>
      <c r="J82" s="8" t="s">
        <v>7843</v>
      </c>
    </row>
    <row r="83" spans="1:10" ht="15.75" customHeight="1" x14ac:dyDescent="0.3">
      <c r="A83" s="8" t="s">
        <v>119</v>
      </c>
      <c r="B83" s="8">
        <v>52.9</v>
      </c>
      <c r="C83" s="8">
        <v>5.34</v>
      </c>
      <c r="D83" s="8" t="s">
        <v>7835</v>
      </c>
      <c r="E83" s="8" t="s">
        <v>7835</v>
      </c>
      <c r="F83" s="8" t="s">
        <v>7835</v>
      </c>
      <c r="G83" s="8">
        <v>0</v>
      </c>
      <c r="H83" s="8" t="s">
        <v>7836</v>
      </c>
      <c r="I83" s="8" t="s">
        <v>7837</v>
      </c>
      <c r="J83" s="8" t="s">
        <v>7843</v>
      </c>
    </row>
    <row r="84" spans="1:10" ht="15.75" customHeight="1" x14ac:dyDescent="0.3">
      <c r="A84" s="8" t="s">
        <v>120</v>
      </c>
      <c r="B84" s="8">
        <v>45.41</v>
      </c>
      <c r="C84" s="8">
        <v>4.03</v>
      </c>
      <c r="D84" s="8" t="s">
        <v>7836</v>
      </c>
      <c r="E84" s="8" t="s">
        <v>7835</v>
      </c>
      <c r="F84" s="8" t="s">
        <v>7835</v>
      </c>
      <c r="G84" s="8">
        <v>1</v>
      </c>
      <c r="H84" s="8" t="s">
        <v>7836</v>
      </c>
      <c r="I84" s="8" t="s">
        <v>7837</v>
      </c>
      <c r="J84" s="8" t="s">
        <v>7843</v>
      </c>
    </row>
    <row r="85" spans="1:10" ht="15.75" customHeight="1" x14ac:dyDescent="0.3">
      <c r="A85" s="8" t="s">
        <v>121</v>
      </c>
      <c r="B85" s="8">
        <v>49.41</v>
      </c>
      <c r="C85" s="8">
        <v>4.2300000000000004</v>
      </c>
      <c r="D85" s="8" t="s">
        <v>7836</v>
      </c>
      <c r="E85" s="8" t="s">
        <v>7835</v>
      </c>
      <c r="F85" s="8" t="s">
        <v>7836</v>
      </c>
      <c r="G85" s="8">
        <v>1</v>
      </c>
      <c r="H85" s="8" t="s">
        <v>7836</v>
      </c>
      <c r="I85" s="8" t="s">
        <v>7837</v>
      </c>
      <c r="J85" s="8" t="s">
        <v>7843</v>
      </c>
    </row>
    <row r="86" spans="1:10" ht="15.75" customHeight="1" x14ac:dyDescent="0.3">
      <c r="A86" s="8" t="s">
        <v>122</v>
      </c>
      <c r="B86" s="8">
        <v>31.824999999999999</v>
      </c>
      <c r="C86" s="8">
        <v>4.0599999999999996</v>
      </c>
      <c r="D86" s="8" t="s">
        <v>7835</v>
      </c>
      <c r="E86" s="8" t="s">
        <v>7835</v>
      </c>
      <c r="F86" s="8" t="s">
        <v>7835</v>
      </c>
      <c r="G86" s="8">
        <v>2</v>
      </c>
      <c r="H86" s="8" t="s">
        <v>7836</v>
      </c>
      <c r="I86" s="8" t="s">
        <v>7837</v>
      </c>
      <c r="J86" s="8" t="s">
        <v>7843</v>
      </c>
    </row>
    <row r="87" spans="1:10" ht="15.75" customHeight="1" x14ac:dyDescent="0.3">
      <c r="A87" s="8" t="s">
        <v>123</v>
      </c>
      <c r="B87" s="8">
        <v>51.28</v>
      </c>
      <c r="C87" s="8">
        <v>4.68</v>
      </c>
      <c r="D87" s="8" t="s">
        <v>7835</v>
      </c>
      <c r="E87" s="8" t="s">
        <v>7835</v>
      </c>
      <c r="F87" s="8" t="s">
        <v>7835</v>
      </c>
      <c r="G87" s="8">
        <v>2</v>
      </c>
      <c r="H87" s="8" t="s">
        <v>7836</v>
      </c>
      <c r="I87" s="8" t="s">
        <v>7837</v>
      </c>
      <c r="J87" s="8" t="s">
        <v>7843</v>
      </c>
    </row>
    <row r="88" spans="1:10" ht="15.75" customHeight="1" x14ac:dyDescent="0.3">
      <c r="A88" s="8" t="s">
        <v>124</v>
      </c>
      <c r="B88" s="8">
        <v>34.96</v>
      </c>
      <c r="C88" s="8">
        <v>4.34</v>
      </c>
      <c r="D88" s="8" t="s">
        <v>7835</v>
      </c>
      <c r="E88" s="8" t="s">
        <v>7835</v>
      </c>
      <c r="F88" s="8" t="s">
        <v>7836</v>
      </c>
      <c r="G88" s="8">
        <v>1</v>
      </c>
      <c r="H88" s="8" t="s">
        <v>7836</v>
      </c>
      <c r="I88" s="8" t="s">
        <v>7837</v>
      </c>
      <c r="J88" s="8" t="s">
        <v>7843</v>
      </c>
    </row>
    <row r="89" spans="1:10" ht="15.75" customHeight="1" x14ac:dyDescent="0.3">
      <c r="A89" s="8" t="s">
        <v>125</v>
      </c>
      <c r="B89" s="8">
        <v>33.11</v>
      </c>
      <c r="C89" s="8">
        <v>10.51</v>
      </c>
      <c r="D89" s="8" t="s">
        <v>7835</v>
      </c>
      <c r="E89" s="8" t="s">
        <v>7835</v>
      </c>
      <c r="F89" s="8" t="s">
        <v>7835</v>
      </c>
      <c r="G89" s="8">
        <v>0</v>
      </c>
      <c r="H89" s="8" t="s">
        <v>7836</v>
      </c>
      <c r="I89" s="8" t="s">
        <v>7837</v>
      </c>
      <c r="J89" s="8" t="s">
        <v>7841</v>
      </c>
    </row>
    <row r="90" spans="1:10" ht="15.75" customHeight="1" x14ac:dyDescent="0.3">
      <c r="A90" s="8" t="s">
        <v>126</v>
      </c>
      <c r="B90" s="8">
        <v>54.74</v>
      </c>
      <c r="C90" s="8">
        <v>5.84</v>
      </c>
      <c r="D90" s="8" t="s">
        <v>7836</v>
      </c>
      <c r="E90" s="8" t="s">
        <v>7835</v>
      </c>
      <c r="F90" s="8" t="s">
        <v>7836</v>
      </c>
      <c r="G90" s="8">
        <v>1</v>
      </c>
      <c r="H90" s="8" t="s">
        <v>7836</v>
      </c>
      <c r="I90" s="8" t="s">
        <v>7837</v>
      </c>
      <c r="J90" s="8" t="s">
        <v>7842</v>
      </c>
    </row>
    <row r="91" spans="1:10" ht="15.75" customHeight="1" x14ac:dyDescent="0.3">
      <c r="A91" s="8" t="s">
        <v>127</v>
      </c>
      <c r="B91" s="8">
        <v>32.56</v>
      </c>
      <c r="C91" s="8">
        <v>5.41</v>
      </c>
      <c r="D91" s="8" t="s">
        <v>7835</v>
      </c>
      <c r="E91" s="8" t="s">
        <v>7835</v>
      </c>
      <c r="F91" s="8" t="s">
        <v>7836</v>
      </c>
      <c r="G91" s="8">
        <v>1</v>
      </c>
      <c r="H91" s="8" t="s">
        <v>7836</v>
      </c>
      <c r="I91" s="8" t="s">
        <v>7837</v>
      </c>
      <c r="J91" s="8" t="s">
        <v>7843</v>
      </c>
    </row>
    <row r="92" spans="1:10" ht="15.75" customHeight="1" x14ac:dyDescent="0.3">
      <c r="A92" s="8" t="s">
        <v>128</v>
      </c>
      <c r="B92" s="8">
        <v>39.049999999999997</v>
      </c>
      <c r="C92" s="8">
        <v>6.06</v>
      </c>
      <c r="D92" s="8" t="s">
        <v>7835</v>
      </c>
      <c r="E92" s="8" t="s">
        <v>7835</v>
      </c>
      <c r="F92" s="8" t="s">
        <v>7835</v>
      </c>
      <c r="G92" s="8">
        <v>1</v>
      </c>
      <c r="H92" s="8" t="s">
        <v>7836</v>
      </c>
      <c r="I92" s="8" t="s">
        <v>7837</v>
      </c>
      <c r="J92" s="8" t="s">
        <v>7842</v>
      </c>
    </row>
    <row r="93" spans="1:10" ht="15.75" customHeight="1" x14ac:dyDescent="0.3">
      <c r="A93" s="8" t="s">
        <v>129</v>
      </c>
      <c r="B93" s="8">
        <v>42.75</v>
      </c>
      <c r="C93" s="8">
        <v>4.22</v>
      </c>
      <c r="D93" s="8" t="s">
        <v>7835</v>
      </c>
      <c r="E93" s="8" t="s">
        <v>7835</v>
      </c>
      <c r="F93" s="8" t="s">
        <v>7835</v>
      </c>
      <c r="G93" s="8">
        <v>0</v>
      </c>
      <c r="H93" s="8" t="s">
        <v>7836</v>
      </c>
      <c r="I93" s="8" t="s">
        <v>7837</v>
      </c>
      <c r="J93" s="8" t="s">
        <v>7843</v>
      </c>
    </row>
    <row r="94" spans="1:10" ht="15.75" customHeight="1" x14ac:dyDescent="0.3">
      <c r="A94" s="8" t="s">
        <v>130</v>
      </c>
      <c r="B94" s="8">
        <v>50.58</v>
      </c>
      <c r="C94" s="8">
        <v>5.12</v>
      </c>
      <c r="D94" s="8" t="s">
        <v>7835</v>
      </c>
      <c r="E94" s="8" t="s">
        <v>7835</v>
      </c>
      <c r="F94" s="8" t="s">
        <v>7835</v>
      </c>
      <c r="G94" s="8">
        <v>2</v>
      </c>
      <c r="H94" s="8" t="s">
        <v>7836</v>
      </c>
      <c r="I94" s="8" t="s">
        <v>7837</v>
      </c>
      <c r="J94" s="8" t="s">
        <v>7843</v>
      </c>
    </row>
    <row r="95" spans="1:10" ht="15.75" customHeight="1" x14ac:dyDescent="0.3">
      <c r="A95" s="8" t="s">
        <v>131</v>
      </c>
      <c r="B95" s="8">
        <v>30.495000000000001</v>
      </c>
      <c r="C95" s="8">
        <v>4.57</v>
      </c>
      <c r="D95" s="8" t="s">
        <v>7836</v>
      </c>
      <c r="E95" s="8" t="s">
        <v>7835</v>
      </c>
      <c r="F95" s="8" t="s">
        <v>7835</v>
      </c>
      <c r="G95" s="8">
        <v>0</v>
      </c>
      <c r="H95" s="8" t="s">
        <v>7836</v>
      </c>
      <c r="I95" s="8" t="s">
        <v>7837</v>
      </c>
      <c r="J95" s="8" t="s">
        <v>7843</v>
      </c>
    </row>
    <row r="96" spans="1:10" ht="15.75" customHeight="1" x14ac:dyDescent="0.3">
      <c r="A96" s="8" t="s">
        <v>132</v>
      </c>
      <c r="B96" s="8">
        <v>48.31</v>
      </c>
      <c r="C96" s="8">
        <v>9.58</v>
      </c>
      <c r="D96" s="8" t="s">
        <v>7836</v>
      </c>
      <c r="E96" s="8" t="s">
        <v>7835</v>
      </c>
      <c r="F96" s="8" t="s">
        <v>7835</v>
      </c>
      <c r="G96" s="8">
        <v>2</v>
      </c>
      <c r="H96" s="8" t="s">
        <v>7836</v>
      </c>
      <c r="I96" s="8" t="s">
        <v>7837</v>
      </c>
      <c r="J96" s="8" t="s">
        <v>7841</v>
      </c>
    </row>
    <row r="97" spans="1:10" ht="15.75" customHeight="1" x14ac:dyDescent="0.3">
      <c r="A97" s="8" t="s">
        <v>133</v>
      </c>
      <c r="B97" s="8">
        <v>48.99</v>
      </c>
      <c r="C97" s="8">
        <v>9.7799999999999994</v>
      </c>
      <c r="D97" s="8" t="s">
        <v>7836</v>
      </c>
      <c r="E97" s="8" t="s">
        <v>7835</v>
      </c>
      <c r="F97" s="8" t="s">
        <v>7835</v>
      </c>
      <c r="G97" s="8">
        <v>1</v>
      </c>
      <c r="H97" s="8" t="s">
        <v>7836</v>
      </c>
      <c r="I97" s="8" t="s">
        <v>7837</v>
      </c>
      <c r="J97" s="8" t="s">
        <v>7841</v>
      </c>
    </row>
    <row r="98" spans="1:10" ht="15.75" customHeight="1" x14ac:dyDescent="0.3">
      <c r="A98" s="8" t="s">
        <v>134</v>
      </c>
      <c r="B98" s="8">
        <v>38.39</v>
      </c>
      <c r="C98" s="8">
        <v>4.1100000000000003</v>
      </c>
      <c r="D98" s="8" t="s">
        <v>7836</v>
      </c>
      <c r="E98" s="8" t="s">
        <v>7835</v>
      </c>
      <c r="F98" s="8" t="s">
        <v>7835</v>
      </c>
      <c r="G98" s="8">
        <v>0</v>
      </c>
      <c r="H98" s="8" t="s">
        <v>7836</v>
      </c>
      <c r="I98" s="8" t="s">
        <v>7837</v>
      </c>
      <c r="J98" s="8" t="s">
        <v>7843</v>
      </c>
    </row>
    <row r="99" spans="1:10" ht="15.75" customHeight="1" x14ac:dyDescent="0.3">
      <c r="A99" s="8" t="s">
        <v>135</v>
      </c>
      <c r="B99" s="8">
        <v>44.34</v>
      </c>
      <c r="C99" s="8">
        <v>4.0199999999999996</v>
      </c>
      <c r="D99" s="8" t="s">
        <v>7836</v>
      </c>
      <c r="E99" s="8" t="s">
        <v>7835</v>
      </c>
      <c r="F99" s="8" t="s">
        <v>7835</v>
      </c>
      <c r="G99" s="8">
        <v>2</v>
      </c>
      <c r="H99" s="8" t="s">
        <v>7836</v>
      </c>
      <c r="I99" s="8" t="s">
        <v>7837</v>
      </c>
      <c r="J99" s="8" t="s">
        <v>7843</v>
      </c>
    </row>
    <row r="100" spans="1:10" ht="15.75" customHeight="1" x14ac:dyDescent="0.3">
      <c r="A100" s="8" t="s">
        <v>136</v>
      </c>
      <c r="B100" s="8">
        <v>41.51</v>
      </c>
      <c r="C100" s="8">
        <v>6.92</v>
      </c>
      <c r="D100" s="8" t="s">
        <v>7835</v>
      </c>
      <c r="E100" s="8" t="s">
        <v>7835</v>
      </c>
      <c r="F100" s="8" t="s">
        <v>7835</v>
      </c>
      <c r="G100" s="8">
        <v>0</v>
      </c>
      <c r="H100" s="8" t="s">
        <v>7836</v>
      </c>
      <c r="I100" s="8" t="s">
        <v>7837</v>
      </c>
      <c r="J100" s="8" t="s">
        <v>7841</v>
      </c>
    </row>
    <row r="101" spans="1:10" ht="15.75" customHeight="1" x14ac:dyDescent="0.3">
      <c r="A101" s="8" t="s">
        <v>137</v>
      </c>
      <c r="B101" s="8">
        <v>48.2</v>
      </c>
      <c r="C101" s="8">
        <v>4.84</v>
      </c>
      <c r="D101" s="8" t="s">
        <v>7835</v>
      </c>
      <c r="E101" s="8" t="s">
        <v>7835</v>
      </c>
      <c r="F101" s="8" t="s">
        <v>7835</v>
      </c>
      <c r="G101" s="8">
        <v>0</v>
      </c>
      <c r="H101" s="8" t="s">
        <v>7836</v>
      </c>
      <c r="I101" s="8" t="s">
        <v>7837</v>
      </c>
      <c r="J101" s="8" t="s">
        <v>7843</v>
      </c>
    </row>
    <row r="102" spans="1:10" ht="15.75" customHeight="1" x14ac:dyDescent="0.3">
      <c r="A102" s="8" t="s">
        <v>138</v>
      </c>
      <c r="B102" s="8">
        <v>35.75</v>
      </c>
      <c r="C102" s="8">
        <v>8</v>
      </c>
      <c r="D102" s="8" t="s">
        <v>7836</v>
      </c>
      <c r="E102" s="8" t="s">
        <v>7835</v>
      </c>
      <c r="F102" s="8" t="s">
        <v>7835</v>
      </c>
      <c r="G102" s="8">
        <v>0</v>
      </c>
      <c r="H102" s="8" t="s">
        <v>7836</v>
      </c>
      <c r="I102" s="8" t="s">
        <v>7837</v>
      </c>
      <c r="J102" s="8" t="s">
        <v>7841</v>
      </c>
    </row>
    <row r="103" spans="1:10" ht="15.75" customHeight="1" x14ac:dyDescent="0.3">
      <c r="A103" s="8" t="s">
        <v>139</v>
      </c>
      <c r="B103" s="8">
        <v>53.81</v>
      </c>
      <c r="C103" s="8">
        <v>8.77</v>
      </c>
      <c r="D103" s="8" t="s">
        <v>7836</v>
      </c>
      <c r="E103" s="8" t="s">
        <v>7835</v>
      </c>
      <c r="F103" s="8" t="s">
        <v>7835</v>
      </c>
      <c r="G103" s="8">
        <v>0</v>
      </c>
      <c r="H103" s="8" t="s">
        <v>7836</v>
      </c>
      <c r="I103" s="8" t="s">
        <v>7837</v>
      </c>
      <c r="J103" s="8" t="s">
        <v>7841</v>
      </c>
    </row>
    <row r="104" spans="1:10" ht="15.75" customHeight="1" x14ac:dyDescent="0.3">
      <c r="A104" s="8" t="s">
        <v>140</v>
      </c>
      <c r="B104" s="8">
        <v>49.48</v>
      </c>
      <c r="C104" s="8">
        <v>4.96</v>
      </c>
      <c r="D104" s="8" t="s">
        <v>7835</v>
      </c>
      <c r="E104" s="8" t="s">
        <v>7835</v>
      </c>
      <c r="F104" s="8" t="s">
        <v>7836</v>
      </c>
      <c r="G104" s="8">
        <v>1</v>
      </c>
      <c r="H104" s="8" t="s">
        <v>7836</v>
      </c>
      <c r="I104" s="8" t="s">
        <v>7837</v>
      </c>
      <c r="J104" s="8" t="s">
        <v>7843</v>
      </c>
    </row>
    <row r="105" spans="1:10" ht="15.75" customHeight="1" x14ac:dyDescent="0.3">
      <c r="A105" s="8" t="s">
        <v>141</v>
      </c>
      <c r="B105" s="8">
        <v>34.1</v>
      </c>
      <c r="C105" s="8">
        <v>4.43</v>
      </c>
      <c r="D105" s="8" t="s">
        <v>7836</v>
      </c>
      <c r="E105" s="8" t="s">
        <v>7835</v>
      </c>
      <c r="F105" s="8" t="s">
        <v>7835</v>
      </c>
      <c r="G105" s="8">
        <v>0</v>
      </c>
      <c r="H105" s="8" t="s">
        <v>7836</v>
      </c>
      <c r="I105" s="8" t="s">
        <v>7837</v>
      </c>
      <c r="J105" s="8" t="s">
        <v>7843</v>
      </c>
    </row>
    <row r="106" spans="1:10" ht="15.75" customHeight="1" x14ac:dyDescent="0.3">
      <c r="A106" s="8" t="s">
        <v>142</v>
      </c>
      <c r="B106" s="8">
        <v>35.299999999999997</v>
      </c>
      <c r="C106" s="8">
        <v>5.82</v>
      </c>
      <c r="D106" s="8" t="s">
        <v>7836</v>
      </c>
      <c r="E106" s="8" t="s">
        <v>7835</v>
      </c>
      <c r="F106" s="8" t="s">
        <v>7836</v>
      </c>
      <c r="G106" s="8">
        <v>1</v>
      </c>
      <c r="H106" s="8" t="s">
        <v>7836</v>
      </c>
      <c r="I106" s="8" t="s">
        <v>7837</v>
      </c>
      <c r="J106" s="8" t="s">
        <v>7842</v>
      </c>
    </row>
    <row r="107" spans="1:10" ht="15.75" customHeight="1" x14ac:dyDescent="0.3">
      <c r="A107" s="8" t="s">
        <v>143</v>
      </c>
      <c r="B107" s="8">
        <v>43.83</v>
      </c>
      <c r="C107" s="8">
        <v>6.03</v>
      </c>
      <c r="D107" s="8" t="s">
        <v>7836</v>
      </c>
      <c r="E107" s="8" t="s">
        <v>7835</v>
      </c>
      <c r="F107" s="8" t="s">
        <v>7835</v>
      </c>
      <c r="G107" s="8">
        <v>2</v>
      </c>
      <c r="H107" s="8" t="s">
        <v>7836</v>
      </c>
      <c r="I107" s="8" t="s">
        <v>7837</v>
      </c>
      <c r="J107" s="8" t="s">
        <v>7842</v>
      </c>
    </row>
    <row r="108" spans="1:10" ht="15.75" customHeight="1" x14ac:dyDescent="0.3">
      <c r="A108" s="8" t="s">
        <v>144</v>
      </c>
      <c r="B108" s="8">
        <v>50.07</v>
      </c>
      <c r="C108" s="8">
        <v>9.27</v>
      </c>
      <c r="D108" s="8" t="s">
        <v>7835</v>
      </c>
      <c r="E108" s="8" t="s">
        <v>7835</v>
      </c>
      <c r="F108" s="8" t="s">
        <v>7835</v>
      </c>
      <c r="G108" s="8">
        <v>0</v>
      </c>
      <c r="H108" s="8" t="s">
        <v>7836</v>
      </c>
      <c r="I108" s="8" t="s">
        <v>7837</v>
      </c>
      <c r="J108" s="8" t="s">
        <v>7841</v>
      </c>
    </row>
    <row r="109" spans="1:10" ht="15.75" customHeight="1" x14ac:dyDescent="0.3">
      <c r="A109" s="8" t="s">
        <v>145</v>
      </c>
      <c r="B109" s="8">
        <v>32.774999999999999</v>
      </c>
      <c r="C109" s="8">
        <v>5.53</v>
      </c>
      <c r="D109" s="8" t="s">
        <v>7835</v>
      </c>
      <c r="E109" s="8" t="s">
        <v>7835</v>
      </c>
      <c r="F109" s="8" t="s">
        <v>7835</v>
      </c>
      <c r="G109" s="8">
        <v>0</v>
      </c>
      <c r="H109" s="8" t="s">
        <v>7836</v>
      </c>
      <c r="I109" s="8" t="s">
        <v>7837</v>
      </c>
      <c r="J109" s="8" t="s">
        <v>7843</v>
      </c>
    </row>
    <row r="110" spans="1:10" ht="15.75" customHeight="1" x14ac:dyDescent="0.3">
      <c r="A110" s="8" t="s">
        <v>146</v>
      </c>
      <c r="B110" s="8">
        <v>34.104999999999997</v>
      </c>
      <c r="C110" s="8">
        <v>5.07</v>
      </c>
      <c r="D110" s="8" t="s">
        <v>7835</v>
      </c>
      <c r="E110" s="8" t="s">
        <v>7835</v>
      </c>
      <c r="F110" s="8" t="s">
        <v>7835</v>
      </c>
      <c r="G110" s="8">
        <v>1</v>
      </c>
      <c r="H110" s="8" t="s">
        <v>7836</v>
      </c>
      <c r="I110" s="8" t="s">
        <v>7837</v>
      </c>
      <c r="J110" s="8" t="s">
        <v>7843</v>
      </c>
    </row>
    <row r="111" spans="1:10" ht="15.75" customHeight="1" x14ac:dyDescent="0.3">
      <c r="A111" s="8" t="s">
        <v>147</v>
      </c>
      <c r="B111" s="8">
        <v>48.93</v>
      </c>
      <c r="C111" s="8">
        <v>11.17</v>
      </c>
      <c r="D111" s="8" t="s">
        <v>7836</v>
      </c>
      <c r="E111" s="8" t="s">
        <v>7835</v>
      </c>
      <c r="F111" s="8" t="s">
        <v>7835</v>
      </c>
      <c r="G111" s="8">
        <v>1</v>
      </c>
      <c r="H111" s="8" t="s">
        <v>7836</v>
      </c>
      <c r="I111" s="8" t="s">
        <v>7837</v>
      </c>
      <c r="J111" s="8" t="s">
        <v>7841</v>
      </c>
    </row>
    <row r="112" spans="1:10" ht="15.75" customHeight="1" x14ac:dyDescent="0.3">
      <c r="A112" s="8" t="s">
        <v>148</v>
      </c>
      <c r="B112" s="8">
        <v>37.07</v>
      </c>
      <c r="C112" s="8">
        <v>6.14</v>
      </c>
      <c r="D112" s="8" t="s">
        <v>7836</v>
      </c>
      <c r="E112" s="8" t="s">
        <v>7835</v>
      </c>
      <c r="F112" s="8" t="s">
        <v>7835</v>
      </c>
      <c r="G112" s="8">
        <v>0</v>
      </c>
      <c r="H112" s="8" t="s">
        <v>7836</v>
      </c>
      <c r="I112" s="8" t="s">
        <v>7837</v>
      </c>
      <c r="J112" s="8" t="s">
        <v>7842</v>
      </c>
    </row>
    <row r="113" spans="1:10" ht="15.75" customHeight="1" x14ac:dyDescent="0.3">
      <c r="A113" s="8" t="s">
        <v>149</v>
      </c>
      <c r="B113" s="8">
        <v>51.51</v>
      </c>
      <c r="C113" s="8">
        <v>6.26</v>
      </c>
      <c r="D113" s="8" t="s">
        <v>7836</v>
      </c>
      <c r="E113" s="8" t="s">
        <v>7835</v>
      </c>
      <c r="F113" s="8" t="s">
        <v>7836</v>
      </c>
      <c r="G113" s="8">
        <v>1</v>
      </c>
      <c r="H113" s="8" t="s">
        <v>7836</v>
      </c>
      <c r="I113" s="8" t="s">
        <v>7837</v>
      </c>
      <c r="J113" s="8" t="s">
        <v>7842</v>
      </c>
    </row>
    <row r="114" spans="1:10" ht="15.75" customHeight="1" x14ac:dyDescent="0.3">
      <c r="A114" s="8" t="s">
        <v>150</v>
      </c>
      <c r="B114" s="8">
        <v>34.799999999999997</v>
      </c>
      <c r="C114" s="8">
        <v>4.72</v>
      </c>
      <c r="D114" s="8" t="s">
        <v>7836</v>
      </c>
      <c r="E114" s="8" t="s">
        <v>7835</v>
      </c>
      <c r="F114" s="8" t="s">
        <v>7835</v>
      </c>
      <c r="G114" s="8">
        <v>0</v>
      </c>
      <c r="H114" s="8" t="s">
        <v>7836</v>
      </c>
      <c r="I114" s="8" t="s">
        <v>7837</v>
      </c>
      <c r="J114" s="8" t="s">
        <v>7843</v>
      </c>
    </row>
    <row r="115" spans="1:10" ht="15.75" customHeight="1" x14ac:dyDescent="0.3">
      <c r="A115" s="8" t="s">
        <v>151</v>
      </c>
      <c r="B115" s="8">
        <v>36.67</v>
      </c>
      <c r="C115" s="8">
        <v>5.18</v>
      </c>
      <c r="D115" s="8" t="s">
        <v>7835</v>
      </c>
      <c r="E115" s="8" t="s">
        <v>7835</v>
      </c>
      <c r="F115" s="8" t="s">
        <v>7835</v>
      </c>
      <c r="G115" s="8">
        <v>1</v>
      </c>
      <c r="H115" s="8" t="s">
        <v>7836</v>
      </c>
      <c r="I115" s="8" t="s">
        <v>7837</v>
      </c>
      <c r="J115" s="8" t="s">
        <v>7843</v>
      </c>
    </row>
    <row r="116" spans="1:10" ht="15.75" customHeight="1" x14ac:dyDescent="0.3">
      <c r="A116" s="8" t="s">
        <v>152</v>
      </c>
      <c r="B116" s="8">
        <v>30.9</v>
      </c>
      <c r="C116" s="8">
        <v>9.4</v>
      </c>
      <c r="D116" s="8" t="s">
        <v>7835</v>
      </c>
      <c r="E116" s="8" t="s">
        <v>7835</v>
      </c>
      <c r="F116" s="8" t="s">
        <v>7835</v>
      </c>
      <c r="G116" s="8">
        <v>2</v>
      </c>
      <c r="H116" s="8" t="s">
        <v>7836</v>
      </c>
      <c r="I116" s="8" t="s">
        <v>7837</v>
      </c>
      <c r="J116" s="8" t="s">
        <v>7841</v>
      </c>
    </row>
    <row r="117" spans="1:10" ht="15.75" customHeight="1" x14ac:dyDescent="0.3">
      <c r="A117" s="8" t="s">
        <v>153</v>
      </c>
      <c r="B117" s="8">
        <v>30.495000000000001</v>
      </c>
      <c r="C117" s="8">
        <v>6.29</v>
      </c>
      <c r="D117" s="8" t="s">
        <v>7835</v>
      </c>
      <c r="E117" s="8" t="s">
        <v>7835</v>
      </c>
      <c r="F117" s="8" t="s">
        <v>7835</v>
      </c>
      <c r="G117" s="8">
        <v>0</v>
      </c>
      <c r="H117" s="8" t="s">
        <v>7836</v>
      </c>
      <c r="I117" s="8" t="s">
        <v>7837</v>
      </c>
      <c r="J117" s="8" t="s">
        <v>7842</v>
      </c>
    </row>
    <row r="118" spans="1:10" ht="15.75" customHeight="1" x14ac:dyDescent="0.3">
      <c r="A118" s="8" t="s">
        <v>154</v>
      </c>
      <c r="B118" s="8">
        <v>44.88</v>
      </c>
      <c r="C118" s="8">
        <v>6.04</v>
      </c>
      <c r="D118" s="8" t="s">
        <v>7835</v>
      </c>
      <c r="E118" s="8" t="s">
        <v>7835</v>
      </c>
      <c r="F118" s="8" t="s">
        <v>7836</v>
      </c>
      <c r="G118" s="8">
        <v>1</v>
      </c>
      <c r="H118" s="8" t="s">
        <v>7836</v>
      </c>
      <c r="I118" s="8" t="s">
        <v>7837</v>
      </c>
      <c r="J118" s="8" t="s">
        <v>7842</v>
      </c>
    </row>
    <row r="119" spans="1:10" ht="15.75" customHeight="1" x14ac:dyDescent="0.3">
      <c r="A119" s="8" t="s">
        <v>155</v>
      </c>
      <c r="B119" s="8">
        <v>44.32</v>
      </c>
      <c r="C119" s="8">
        <v>10.55</v>
      </c>
      <c r="D119" s="8" t="s">
        <v>7835</v>
      </c>
      <c r="E119" s="8" t="s">
        <v>7835</v>
      </c>
      <c r="F119" s="8" t="s">
        <v>7835</v>
      </c>
      <c r="G119" s="8">
        <v>0</v>
      </c>
      <c r="H119" s="8" t="s">
        <v>7836</v>
      </c>
      <c r="I119" s="8" t="s">
        <v>7837</v>
      </c>
      <c r="J119" s="8" t="s">
        <v>7841</v>
      </c>
    </row>
    <row r="120" spans="1:10" ht="15.75" customHeight="1" x14ac:dyDescent="0.3">
      <c r="A120" s="8" t="s">
        <v>156</v>
      </c>
      <c r="B120" s="8">
        <v>46.39</v>
      </c>
      <c r="C120" s="8">
        <v>5.09</v>
      </c>
      <c r="D120" s="8" t="s">
        <v>7835</v>
      </c>
      <c r="E120" s="8" t="s">
        <v>7835</v>
      </c>
      <c r="F120" s="8" t="s">
        <v>7835</v>
      </c>
      <c r="G120" s="8">
        <v>0</v>
      </c>
      <c r="H120" s="8" t="s">
        <v>7836</v>
      </c>
      <c r="I120" s="8" t="s">
        <v>7837</v>
      </c>
      <c r="J120" s="8" t="s">
        <v>7843</v>
      </c>
    </row>
    <row r="121" spans="1:10" ht="15.75" customHeight="1" x14ac:dyDescent="0.3">
      <c r="A121" s="8" t="s">
        <v>157</v>
      </c>
      <c r="B121" s="8">
        <v>42.13</v>
      </c>
      <c r="C121" s="8">
        <v>5.2</v>
      </c>
      <c r="D121" s="8" t="s">
        <v>7836</v>
      </c>
      <c r="E121" s="8" t="s">
        <v>7835</v>
      </c>
      <c r="F121" s="8" t="s">
        <v>7835</v>
      </c>
      <c r="G121" s="8">
        <v>1</v>
      </c>
      <c r="H121" s="8" t="s">
        <v>7836</v>
      </c>
      <c r="I121" s="8" t="s">
        <v>7837</v>
      </c>
      <c r="J121" s="8" t="s">
        <v>7843</v>
      </c>
    </row>
    <row r="122" spans="1:10" ht="15.75" customHeight="1" x14ac:dyDescent="0.3">
      <c r="A122" s="8" t="s">
        <v>158</v>
      </c>
      <c r="B122" s="8">
        <v>30.78</v>
      </c>
      <c r="C122" s="8">
        <v>8.4499999999999993</v>
      </c>
      <c r="D122" s="8" t="s">
        <v>7836</v>
      </c>
      <c r="E122" s="8" t="s">
        <v>7835</v>
      </c>
      <c r="F122" s="8" t="s">
        <v>7835</v>
      </c>
      <c r="G122" s="8">
        <v>0</v>
      </c>
      <c r="H122" s="8" t="s">
        <v>7836</v>
      </c>
      <c r="I122" s="8" t="s">
        <v>7837</v>
      </c>
      <c r="J122" s="8" t="s">
        <v>7841</v>
      </c>
    </row>
    <row r="123" spans="1:10" ht="15.75" customHeight="1" x14ac:dyDescent="0.3">
      <c r="A123" s="8" t="s">
        <v>159</v>
      </c>
      <c r="B123" s="8">
        <v>31.35</v>
      </c>
      <c r="C123" s="8">
        <v>9.5399999999999991</v>
      </c>
      <c r="D123" s="8" t="s">
        <v>7835</v>
      </c>
      <c r="E123" s="8" t="s">
        <v>7835</v>
      </c>
      <c r="F123" s="8" t="s">
        <v>7835</v>
      </c>
      <c r="G123" s="8">
        <v>0</v>
      </c>
      <c r="H123" s="8" t="s">
        <v>7836</v>
      </c>
      <c r="I123" s="8" t="s">
        <v>7837</v>
      </c>
      <c r="J123" s="8" t="s">
        <v>7841</v>
      </c>
    </row>
    <row r="124" spans="1:10" ht="15.75" customHeight="1" x14ac:dyDescent="0.3">
      <c r="A124" s="8" t="s">
        <v>160</v>
      </c>
      <c r="B124" s="8">
        <v>41.46</v>
      </c>
      <c r="C124" s="8">
        <v>4.99</v>
      </c>
      <c r="D124" s="8" t="s">
        <v>7836</v>
      </c>
      <c r="E124" s="8" t="s">
        <v>7835</v>
      </c>
      <c r="F124" s="8" t="s">
        <v>7835</v>
      </c>
      <c r="G124" s="8">
        <v>2</v>
      </c>
      <c r="H124" s="8" t="s">
        <v>7836</v>
      </c>
      <c r="I124" s="8" t="s">
        <v>7837</v>
      </c>
      <c r="J124" s="8" t="s">
        <v>7843</v>
      </c>
    </row>
    <row r="125" spans="1:10" ht="15.75" customHeight="1" x14ac:dyDescent="0.3">
      <c r="A125" s="8" t="s">
        <v>161</v>
      </c>
      <c r="B125" s="8">
        <v>48</v>
      </c>
      <c r="C125" s="8">
        <v>10.54</v>
      </c>
      <c r="D125" s="8" t="s">
        <v>7835</v>
      </c>
      <c r="E125" s="8" t="s">
        <v>7835</v>
      </c>
      <c r="F125" s="8" t="s">
        <v>7835</v>
      </c>
      <c r="G125" s="8">
        <v>0</v>
      </c>
      <c r="H125" s="8" t="s">
        <v>7836</v>
      </c>
      <c r="I125" s="8" t="s">
        <v>7837</v>
      </c>
      <c r="J125" s="8" t="s">
        <v>7841</v>
      </c>
    </row>
    <row r="126" spans="1:10" ht="15.75" customHeight="1" x14ac:dyDescent="0.3">
      <c r="A126" s="8" t="s">
        <v>162</v>
      </c>
      <c r="B126" s="8">
        <v>49.13</v>
      </c>
      <c r="C126" s="8">
        <v>4.54</v>
      </c>
      <c r="D126" s="8" t="s">
        <v>7835</v>
      </c>
      <c r="E126" s="8" t="s">
        <v>7835</v>
      </c>
      <c r="F126" s="8" t="s">
        <v>7835</v>
      </c>
      <c r="G126" s="8">
        <v>0</v>
      </c>
      <c r="H126" s="8" t="s">
        <v>7836</v>
      </c>
      <c r="I126" s="8" t="s">
        <v>7837</v>
      </c>
      <c r="J126" s="8" t="s">
        <v>7843</v>
      </c>
    </row>
    <row r="127" spans="1:10" ht="15.75" customHeight="1" x14ac:dyDescent="0.3">
      <c r="A127" s="8" t="s">
        <v>163</v>
      </c>
      <c r="B127" s="8">
        <v>37.799999999999997</v>
      </c>
      <c r="C127" s="8">
        <v>6.29</v>
      </c>
      <c r="D127" s="8" t="s">
        <v>7835</v>
      </c>
      <c r="E127" s="8" t="s">
        <v>7835</v>
      </c>
      <c r="F127" s="8" t="s">
        <v>7835</v>
      </c>
      <c r="G127" s="8">
        <v>1</v>
      </c>
      <c r="H127" s="8" t="s">
        <v>7836</v>
      </c>
      <c r="I127" s="8" t="s">
        <v>7837</v>
      </c>
      <c r="J127" s="8" t="s">
        <v>7842</v>
      </c>
    </row>
    <row r="128" spans="1:10" ht="15.75" customHeight="1" x14ac:dyDescent="0.3">
      <c r="A128" s="8" t="s">
        <v>164</v>
      </c>
      <c r="B128" s="8">
        <v>38.299999999999997</v>
      </c>
      <c r="C128" s="8">
        <v>9.51</v>
      </c>
      <c r="D128" s="8" t="s">
        <v>7835</v>
      </c>
      <c r="E128" s="8" t="s">
        <v>7835</v>
      </c>
      <c r="F128" s="8" t="s">
        <v>7835</v>
      </c>
      <c r="G128" s="8">
        <v>0</v>
      </c>
      <c r="H128" s="8" t="s">
        <v>7836</v>
      </c>
      <c r="I128" s="8" t="s">
        <v>7837</v>
      </c>
      <c r="J128" s="8" t="s">
        <v>7841</v>
      </c>
    </row>
    <row r="129" spans="1:10" ht="15.75" customHeight="1" x14ac:dyDescent="0.3">
      <c r="A129" s="8" t="s">
        <v>165</v>
      </c>
      <c r="B129" s="8">
        <v>32.774999999999999</v>
      </c>
      <c r="C129" s="8">
        <v>4.72</v>
      </c>
      <c r="D129" s="8" t="s">
        <v>7835</v>
      </c>
      <c r="E129" s="8" t="s">
        <v>7835</v>
      </c>
      <c r="F129" s="8" t="s">
        <v>7835</v>
      </c>
      <c r="G129" s="8">
        <v>0</v>
      </c>
      <c r="H129" s="8" t="s">
        <v>7836</v>
      </c>
      <c r="I129" s="8" t="s">
        <v>7837</v>
      </c>
      <c r="J129" s="8" t="s">
        <v>7843</v>
      </c>
    </row>
    <row r="130" spans="1:10" ht="15.75" customHeight="1" x14ac:dyDescent="0.3">
      <c r="A130" s="8" t="s">
        <v>166</v>
      </c>
      <c r="B130" s="8">
        <v>34.200000000000003</v>
      </c>
      <c r="C130" s="8">
        <v>5.91</v>
      </c>
      <c r="D130" s="8" t="s">
        <v>7836</v>
      </c>
      <c r="E130" s="8" t="s">
        <v>7835</v>
      </c>
      <c r="F130" s="8" t="s">
        <v>7835</v>
      </c>
      <c r="G130" s="8">
        <v>0</v>
      </c>
      <c r="H130" s="8" t="s">
        <v>7836</v>
      </c>
      <c r="I130" s="8" t="s">
        <v>7837</v>
      </c>
      <c r="J130" s="8" t="s">
        <v>7842</v>
      </c>
    </row>
    <row r="131" spans="1:10" ht="15.75" customHeight="1" x14ac:dyDescent="0.3">
      <c r="A131" s="8" t="s">
        <v>167</v>
      </c>
      <c r="B131" s="8">
        <v>30.2</v>
      </c>
      <c r="C131" s="8">
        <v>9.58</v>
      </c>
      <c r="D131" s="8" t="s">
        <v>7835</v>
      </c>
      <c r="E131" s="8" t="s">
        <v>7835</v>
      </c>
      <c r="F131" s="8" t="s">
        <v>7835</v>
      </c>
      <c r="G131" s="8">
        <v>0</v>
      </c>
      <c r="H131" s="8" t="s">
        <v>7836</v>
      </c>
      <c r="I131" s="8" t="s">
        <v>7837</v>
      </c>
      <c r="J131" s="8" t="s">
        <v>7841</v>
      </c>
    </row>
    <row r="132" spans="1:10" ht="15.75" customHeight="1" x14ac:dyDescent="0.3">
      <c r="A132" s="8" t="s">
        <v>168</v>
      </c>
      <c r="B132" s="8">
        <v>48.32</v>
      </c>
      <c r="C132" s="8">
        <v>5.77</v>
      </c>
      <c r="D132" s="8" t="s">
        <v>7835</v>
      </c>
      <c r="E132" s="8" t="s">
        <v>7835</v>
      </c>
      <c r="F132" s="8" t="s">
        <v>7835</v>
      </c>
      <c r="G132" s="8">
        <v>0</v>
      </c>
      <c r="H132" s="8" t="s">
        <v>7836</v>
      </c>
      <c r="I132" s="8" t="s">
        <v>7837</v>
      </c>
      <c r="J132" s="8" t="s">
        <v>7842</v>
      </c>
    </row>
    <row r="133" spans="1:10" ht="15.75" customHeight="1" x14ac:dyDescent="0.3">
      <c r="A133" s="8" t="s">
        <v>169</v>
      </c>
      <c r="B133" s="8">
        <v>44.86</v>
      </c>
      <c r="C133" s="8">
        <v>4.38</v>
      </c>
      <c r="D133" s="8" t="s">
        <v>7836</v>
      </c>
      <c r="E133" s="8" t="s">
        <v>7835</v>
      </c>
      <c r="F133" s="8" t="s">
        <v>7835</v>
      </c>
      <c r="G133" s="8">
        <v>0</v>
      </c>
      <c r="H133" s="8" t="s">
        <v>7836</v>
      </c>
      <c r="I133" s="8" t="s">
        <v>7837</v>
      </c>
      <c r="J133" s="8" t="s">
        <v>7843</v>
      </c>
    </row>
    <row r="134" spans="1:10" ht="15.75" customHeight="1" x14ac:dyDescent="0.3">
      <c r="A134" s="8" t="s">
        <v>170</v>
      </c>
      <c r="B134" s="8">
        <v>52.15</v>
      </c>
      <c r="C134" s="8">
        <v>5.65</v>
      </c>
      <c r="D134" s="8" t="s">
        <v>7835</v>
      </c>
      <c r="E134" s="8" t="s">
        <v>7835</v>
      </c>
      <c r="F134" s="8" t="s">
        <v>7835</v>
      </c>
      <c r="G134" s="8">
        <v>1</v>
      </c>
      <c r="H134" s="8" t="s">
        <v>7836</v>
      </c>
      <c r="I134" s="8" t="s">
        <v>7837</v>
      </c>
      <c r="J134" s="8" t="s">
        <v>7843</v>
      </c>
    </row>
    <row r="135" spans="1:10" ht="15.75" customHeight="1" x14ac:dyDescent="0.3">
      <c r="A135" s="8" t="s">
        <v>171</v>
      </c>
      <c r="B135" s="8">
        <v>41.12</v>
      </c>
      <c r="C135" s="8">
        <v>7.54</v>
      </c>
      <c r="D135" s="8" t="s">
        <v>7836</v>
      </c>
      <c r="E135" s="8" t="s">
        <v>7835</v>
      </c>
      <c r="F135" s="8" t="s">
        <v>7835</v>
      </c>
      <c r="G135" s="8">
        <v>0</v>
      </c>
      <c r="H135" s="8" t="s">
        <v>7836</v>
      </c>
      <c r="I135" s="8" t="s">
        <v>7837</v>
      </c>
      <c r="J135" s="8" t="s">
        <v>7841</v>
      </c>
    </row>
    <row r="136" spans="1:10" ht="15.75" customHeight="1" x14ac:dyDescent="0.3">
      <c r="A136" s="8" t="s">
        <v>172</v>
      </c>
      <c r="B136" s="8">
        <v>38.39</v>
      </c>
      <c r="C136" s="8">
        <v>5.1100000000000003</v>
      </c>
      <c r="D136" s="8" t="s">
        <v>7836</v>
      </c>
      <c r="E136" s="8" t="s">
        <v>7835</v>
      </c>
      <c r="F136" s="8" t="s">
        <v>7835</v>
      </c>
      <c r="G136" s="8">
        <v>1</v>
      </c>
      <c r="H136" s="8" t="s">
        <v>7836</v>
      </c>
      <c r="I136" s="8" t="s">
        <v>7837</v>
      </c>
      <c r="J136" s="8" t="s">
        <v>7843</v>
      </c>
    </row>
    <row r="137" spans="1:10" ht="15.75" customHeight="1" x14ac:dyDescent="0.3">
      <c r="A137" s="8" t="s">
        <v>173</v>
      </c>
      <c r="B137" s="8">
        <v>46.85</v>
      </c>
      <c r="C137" s="8">
        <v>4.25</v>
      </c>
      <c r="D137" s="8" t="s">
        <v>7835</v>
      </c>
      <c r="E137" s="8" t="s">
        <v>7835</v>
      </c>
      <c r="F137" s="8" t="s">
        <v>7836</v>
      </c>
      <c r="G137" s="8">
        <v>1</v>
      </c>
      <c r="H137" s="8" t="s">
        <v>7836</v>
      </c>
      <c r="I137" s="8" t="s">
        <v>7837</v>
      </c>
      <c r="J137" s="8" t="s">
        <v>7843</v>
      </c>
    </row>
    <row r="138" spans="1:10" ht="15.75" customHeight="1" x14ac:dyDescent="0.3">
      <c r="A138" s="8" t="s">
        <v>174</v>
      </c>
      <c r="B138" s="8">
        <v>42.24</v>
      </c>
      <c r="C138" s="8">
        <v>5.55</v>
      </c>
      <c r="D138" s="8" t="s">
        <v>7835</v>
      </c>
      <c r="E138" s="8" t="s">
        <v>7836</v>
      </c>
      <c r="F138" s="8" t="s">
        <v>7835</v>
      </c>
      <c r="G138" s="8">
        <v>1</v>
      </c>
      <c r="H138" s="8" t="s">
        <v>7836</v>
      </c>
      <c r="I138" s="8" t="s">
        <v>7837</v>
      </c>
      <c r="J138" s="8" t="s">
        <v>7843</v>
      </c>
    </row>
    <row r="139" spans="1:10" ht="15.75" customHeight="1" x14ac:dyDescent="0.3">
      <c r="A139" s="8" t="s">
        <v>175</v>
      </c>
      <c r="B139" s="8">
        <v>34.39</v>
      </c>
      <c r="C139" s="8">
        <v>5.78</v>
      </c>
      <c r="D139" s="8" t="s">
        <v>7835</v>
      </c>
      <c r="E139" s="8" t="s">
        <v>7835</v>
      </c>
      <c r="F139" s="8" t="s">
        <v>7835</v>
      </c>
      <c r="G139" s="8">
        <v>0</v>
      </c>
      <c r="H139" s="8" t="s">
        <v>7836</v>
      </c>
      <c r="I139" s="8" t="s">
        <v>7837</v>
      </c>
      <c r="J139" s="8" t="s">
        <v>7842</v>
      </c>
    </row>
    <row r="140" spans="1:10" ht="15.75" customHeight="1" x14ac:dyDescent="0.3">
      <c r="A140" s="8" t="s">
        <v>176</v>
      </c>
      <c r="B140" s="8">
        <v>42.89</v>
      </c>
      <c r="C140" s="8">
        <v>5.28</v>
      </c>
      <c r="D140" s="8" t="s">
        <v>7836</v>
      </c>
      <c r="E140" s="8" t="s">
        <v>7835</v>
      </c>
      <c r="F140" s="8" t="s">
        <v>7835</v>
      </c>
      <c r="G140" s="8">
        <v>0</v>
      </c>
      <c r="H140" s="8" t="s">
        <v>7836</v>
      </c>
      <c r="I140" s="8" t="s">
        <v>7837</v>
      </c>
      <c r="J140" s="8" t="s">
        <v>7843</v>
      </c>
    </row>
    <row r="141" spans="1:10" ht="15.75" customHeight="1" x14ac:dyDescent="0.3">
      <c r="A141" s="8" t="s">
        <v>177</v>
      </c>
      <c r="B141" s="8">
        <v>36.299999999999997</v>
      </c>
      <c r="C141" s="8">
        <v>5.39</v>
      </c>
      <c r="D141" s="8" t="s">
        <v>7835</v>
      </c>
      <c r="E141" s="8" t="s">
        <v>7835</v>
      </c>
      <c r="F141" s="8" t="s">
        <v>7835</v>
      </c>
      <c r="G141" s="8">
        <v>0</v>
      </c>
      <c r="H141" s="8" t="s">
        <v>7836</v>
      </c>
      <c r="I141" s="8" t="s">
        <v>7837</v>
      </c>
      <c r="J141" s="8" t="s">
        <v>7843</v>
      </c>
    </row>
    <row r="142" spans="1:10" ht="15.75" customHeight="1" x14ac:dyDescent="0.3">
      <c r="A142" s="8" t="s">
        <v>178</v>
      </c>
      <c r="B142" s="8">
        <v>35.200000000000003</v>
      </c>
      <c r="C142" s="8">
        <v>8.01</v>
      </c>
      <c r="D142" s="8" t="s">
        <v>7836</v>
      </c>
      <c r="E142" s="8" t="s">
        <v>7835</v>
      </c>
      <c r="F142" s="8" t="s">
        <v>7835</v>
      </c>
      <c r="G142" s="8">
        <v>1</v>
      </c>
      <c r="H142" s="8" t="s">
        <v>7836</v>
      </c>
      <c r="I142" s="8" t="s">
        <v>7837</v>
      </c>
      <c r="J142" s="8" t="s">
        <v>7841</v>
      </c>
    </row>
    <row r="143" spans="1:10" ht="15.75" customHeight="1" x14ac:dyDescent="0.3">
      <c r="A143" s="8" t="s">
        <v>179</v>
      </c>
      <c r="B143" s="8">
        <v>53.62</v>
      </c>
      <c r="C143" s="8">
        <v>5.21</v>
      </c>
      <c r="D143" s="8" t="s">
        <v>7835</v>
      </c>
      <c r="E143" s="8" t="s">
        <v>7835</v>
      </c>
      <c r="F143" s="8" t="s">
        <v>7835</v>
      </c>
      <c r="G143" s="8">
        <v>0</v>
      </c>
      <c r="H143" s="8" t="s">
        <v>7836</v>
      </c>
      <c r="I143" s="8" t="s">
        <v>7837</v>
      </c>
      <c r="J143" s="8" t="s">
        <v>7843</v>
      </c>
    </row>
    <row r="144" spans="1:10" ht="15.75" customHeight="1" x14ac:dyDescent="0.3">
      <c r="A144" s="8" t="s">
        <v>180</v>
      </c>
      <c r="B144" s="8">
        <v>36.67</v>
      </c>
      <c r="C144" s="8">
        <v>6.27</v>
      </c>
      <c r="D144" s="8" t="s">
        <v>7835</v>
      </c>
      <c r="E144" s="8" t="s">
        <v>7835</v>
      </c>
      <c r="F144" s="8" t="s">
        <v>7835</v>
      </c>
      <c r="G144" s="8">
        <v>0</v>
      </c>
      <c r="H144" s="8" t="s">
        <v>7836</v>
      </c>
      <c r="I144" s="8" t="s">
        <v>7837</v>
      </c>
      <c r="J144" s="8" t="s">
        <v>7842</v>
      </c>
    </row>
    <row r="145" spans="1:10" ht="15.75" customHeight="1" x14ac:dyDescent="0.3">
      <c r="A145" s="8" t="s">
        <v>181</v>
      </c>
      <c r="B145" s="8">
        <v>33.4</v>
      </c>
      <c r="C145" s="8">
        <v>10.73</v>
      </c>
      <c r="D145" s="8" t="s">
        <v>7836</v>
      </c>
      <c r="E145" s="8" t="s">
        <v>7835</v>
      </c>
      <c r="F145" s="8" t="s">
        <v>7835</v>
      </c>
      <c r="G145" s="8">
        <v>1</v>
      </c>
      <c r="H145" s="8" t="s">
        <v>7836</v>
      </c>
      <c r="I145" s="8" t="s">
        <v>7837</v>
      </c>
      <c r="J145" s="8" t="s">
        <v>7841</v>
      </c>
    </row>
    <row r="146" spans="1:10" ht="15.75" customHeight="1" x14ac:dyDescent="0.3">
      <c r="A146" s="8" t="s">
        <v>182</v>
      </c>
      <c r="B146" s="8">
        <v>42.71</v>
      </c>
      <c r="C146" s="8">
        <v>10.52</v>
      </c>
      <c r="D146" s="8" t="s">
        <v>7835</v>
      </c>
      <c r="E146" s="8" t="s">
        <v>7835</v>
      </c>
      <c r="F146" s="8" t="s">
        <v>7835</v>
      </c>
      <c r="G146" s="8">
        <v>0</v>
      </c>
      <c r="H146" s="8" t="s">
        <v>7836</v>
      </c>
      <c r="I146" s="8" t="s">
        <v>7837</v>
      </c>
      <c r="J146" s="8" t="s">
        <v>7841</v>
      </c>
    </row>
    <row r="147" spans="1:10" ht="15.75" customHeight="1" x14ac:dyDescent="0.3">
      <c r="A147" s="8" t="s">
        <v>183</v>
      </c>
      <c r="B147" s="8">
        <v>41.52</v>
      </c>
      <c r="C147" s="8">
        <v>11.82</v>
      </c>
      <c r="D147" s="8" t="s">
        <v>7836</v>
      </c>
      <c r="E147" s="8" t="s">
        <v>7835</v>
      </c>
      <c r="F147" s="8" t="s">
        <v>7835</v>
      </c>
      <c r="G147" s="8">
        <v>2</v>
      </c>
      <c r="H147" s="8" t="s">
        <v>7836</v>
      </c>
      <c r="I147" s="8" t="s">
        <v>7837</v>
      </c>
      <c r="J147" s="8" t="s">
        <v>7841</v>
      </c>
    </row>
    <row r="148" spans="1:10" ht="15.75" customHeight="1" x14ac:dyDescent="0.3">
      <c r="A148" s="8" t="s">
        <v>184</v>
      </c>
      <c r="B148" s="8">
        <v>39.4</v>
      </c>
      <c r="C148" s="8">
        <v>6.76</v>
      </c>
      <c r="D148" s="8" t="s">
        <v>7835</v>
      </c>
      <c r="E148" s="8" t="s">
        <v>7835</v>
      </c>
      <c r="F148" s="8" t="s">
        <v>7835</v>
      </c>
      <c r="G148" s="8">
        <v>0</v>
      </c>
      <c r="H148" s="8" t="s">
        <v>7836</v>
      </c>
      <c r="I148" s="8" t="s">
        <v>7837</v>
      </c>
      <c r="J148" s="8" t="s">
        <v>7841</v>
      </c>
    </row>
    <row r="149" spans="1:10" ht="15.75" customHeight="1" x14ac:dyDescent="0.3">
      <c r="A149" s="8" t="s">
        <v>185</v>
      </c>
      <c r="B149" s="8">
        <v>46.45</v>
      </c>
      <c r="C149" s="8">
        <v>5.62</v>
      </c>
      <c r="D149" s="8" t="s">
        <v>7835</v>
      </c>
      <c r="E149" s="8" t="s">
        <v>7835</v>
      </c>
      <c r="F149" s="8" t="s">
        <v>7835</v>
      </c>
      <c r="G149" s="8">
        <v>0</v>
      </c>
      <c r="H149" s="8" t="s">
        <v>7836</v>
      </c>
      <c r="I149" s="8" t="s">
        <v>7837</v>
      </c>
      <c r="J149" s="8" t="s">
        <v>7843</v>
      </c>
    </row>
    <row r="150" spans="1:10" ht="15.75" customHeight="1" x14ac:dyDescent="0.3">
      <c r="A150" s="8" t="s">
        <v>186</v>
      </c>
      <c r="B150" s="8">
        <v>35.75</v>
      </c>
      <c r="C150" s="8">
        <v>4.1900000000000004</v>
      </c>
      <c r="D150" s="8" t="s">
        <v>7835</v>
      </c>
      <c r="E150" s="8" t="s">
        <v>7835</v>
      </c>
      <c r="F150" s="8" t="s">
        <v>7835</v>
      </c>
      <c r="G150" s="8">
        <v>0</v>
      </c>
      <c r="H150" s="8" t="s">
        <v>7836</v>
      </c>
      <c r="I150" s="8" t="s">
        <v>7837</v>
      </c>
      <c r="J150" s="8" t="s">
        <v>7843</v>
      </c>
    </row>
    <row r="151" spans="1:10" ht="15.75" customHeight="1" x14ac:dyDescent="0.3">
      <c r="A151" s="8" t="s">
        <v>187</v>
      </c>
      <c r="B151" s="8">
        <v>26.07</v>
      </c>
      <c r="C151" s="8">
        <v>5.32</v>
      </c>
      <c r="D151" s="8" t="s">
        <v>7835</v>
      </c>
      <c r="E151" s="8" t="s">
        <v>7835</v>
      </c>
      <c r="F151" s="8" t="s">
        <v>7835</v>
      </c>
      <c r="G151" s="8">
        <v>0</v>
      </c>
      <c r="H151" s="8" t="s">
        <v>7836</v>
      </c>
      <c r="I151" s="8" t="s">
        <v>7838</v>
      </c>
      <c r="J151" s="8" t="s">
        <v>7843</v>
      </c>
    </row>
    <row r="152" spans="1:10" ht="15.75" customHeight="1" x14ac:dyDescent="0.3">
      <c r="A152" s="8" t="s">
        <v>188</v>
      </c>
      <c r="B152" s="8">
        <v>36.54</v>
      </c>
      <c r="C152" s="8">
        <v>4.46</v>
      </c>
      <c r="D152" s="8" t="s">
        <v>7836</v>
      </c>
      <c r="E152" s="8" t="s">
        <v>7835</v>
      </c>
      <c r="F152" s="8" t="s">
        <v>7835</v>
      </c>
      <c r="G152" s="8">
        <v>1</v>
      </c>
      <c r="H152" s="8" t="s">
        <v>7836</v>
      </c>
      <c r="I152" s="8" t="s">
        <v>7837</v>
      </c>
      <c r="J152" s="8" t="s">
        <v>7843</v>
      </c>
    </row>
    <row r="153" spans="1:10" ht="15.75" customHeight="1" x14ac:dyDescent="0.3">
      <c r="A153" s="8" t="s">
        <v>189</v>
      </c>
      <c r="B153" s="8">
        <v>51.64</v>
      </c>
      <c r="C153" s="8">
        <v>5.65</v>
      </c>
      <c r="D153" s="8" t="s">
        <v>7835</v>
      </c>
      <c r="E153" s="8" t="s">
        <v>7835</v>
      </c>
      <c r="F153" s="8" t="s">
        <v>7835</v>
      </c>
      <c r="G153" s="8">
        <v>0</v>
      </c>
      <c r="H153" s="8" t="s">
        <v>7836</v>
      </c>
      <c r="I153" s="8" t="s">
        <v>7837</v>
      </c>
      <c r="J153" s="8" t="s">
        <v>7843</v>
      </c>
    </row>
    <row r="154" spans="1:10" ht="15.75" customHeight="1" x14ac:dyDescent="0.3">
      <c r="A154" s="8" t="s">
        <v>190</v>
      </c>
      <c r="B154" s="8">
        <v>42.83</v>
      </c>
      <c r="C154" s="8">
        <v>6.04</v>
      </c>
      <c r="D154" s="8" t="s">
        <v>7835</v>
      </c>
      <c r="E154" s="8" t="s">
        <v>7835</v>
      </c>
      <c r="F154" s="8" t="s">
        <v>7835</v>
      </c>
      <c r="G154" s="8">
        <v>2</v>
      </c>
      <c r="H154" s="8" t="s">
        <v>7836</v>
      </c>
      <c r="I154" s="8" t="s">
        <v>7837</v>
      </c>
      <c r="J154" s="8" t="s">
        <v>7842</v>
      </c>
    </row>
    <row r="155" spans="1:10" ht="15.75" customHeight="1" x14ac:dyDescent="0.3">
      <c r="A155" s="8" t="s">
        <v>191</v>
      </c>
      <c r="B155" s="8">
        <v>40.15</v>
      </c>
      <c r="C155" s="8">
        <v>5.76</v>
      </c>
      <c r="D155" s="8" t="s">
        <v>7835</v>
      </c>
      <c r="E155" s="8" t="s">
        <v>7835</v>
      </c>
      <c r="F155" s="8" t="s">
        <v>7835</v>
      </c>
      <c r="G155" s="8">
        <v>1</v>
      </c>
      <c r="H155" s="8" t="s">
        <v>7836</v>
      </c>
      <c r="I155" s="8" t="s">
        <v>7837</v>
      </c>
      <c r="J155" s="8" t="s">
        <v>7842</v>
      </c>
    </row>
    <row r="156" spans="1:10" ht="15.75" customHeight="1" x14ac:dyDescent="0.3">
      <c r="A156" s="8" t="s">
        <v>192</v>
      </c>
      <c r="B156" s="8">
        <v>27.8</v>
      </c>
      <c r="C156" s="8">
        <v>4.3600000000000003</v>
      </c>
      <c r="D156" s="8" t="s">
        <v>7835</v>
      </c>
      <c r="E156" s="8" t="s">
        <v>7835</v>
      </c>
      <c r="F156" s="8" t="s">
        <v>7836</v>
      </c>
      <c r="G156" s="8">
        <v>1</v>
      </c>
      <c r="H156" s="8" t="s">
        <v>7836</v>
      </c>
      <c r="I156" s="8" t="s">
        <v>7838</v>
      </c>
      <c r="J156" s="8" t="s">
        <v>7843</v>
      </c>
    </row>
    <row r="157" spans="1:10" ht="15.75" customHeight="1" x14ac:dyDescent="0.3">
      <c r="A157" s="8" t="s">
        <v>193</v>
      </c>
      <c r="B157" s="8">
        <v>45.81</v>
      </c>
      <c r="C157" s="8">
        <v>4.76</v>
      </c>
      <c r="D157" s="8" t="s">
        <v>7836</v>
      </c>
      <c r="E157" s="8" t="s">
        <v>7835</v>
      </c>
      <c r="F157" s="8" t="s">
        <v>7836</v>
      </c>
      <c r="G157" s="8">
        <v>1</v>
      </c>
      <c r="H157" s="8" t="s">
        <v>7836</v>
      </c>
      <c r="I157" s="8" t="s">
        <v>7837</v>
      </c>
      <c r="J157" s="8" t="s">
        <v>7843</v>
      </c>
    </row>
    <row r="158" spans="1:10" ht="15.75" customHeight="1" x14ac:dyDescent="0.3">
      <c r="A158" s="8" t="s">
        <v>194</v>
      </c>
      <c r="B158" s="8">
        <v>34.43</v>
      </c>
      <c r="C158" s="8">
        <v>10.82</v>
      </c>
      <c r="D158" s="8" t="s">
        <v>7836</v>
      </c>
      <c r="E158" s="8" t="s">
        <v>7835</v>
      </c>
      <c r="F158" s="8" t="s">
        <v>7835</v>
      </c>
      <c r="G158" s="8">
        <v>1</v>
      </c>
      <c r="H158" s="8" t="s">
        <v>7836</v>
      </c>
      <c r="I158" s="8" t="s">
        <v>7837</v>
      </c>
      <c r="J158" s="8" t="s">
        <v>7841</v>
      </c>
    </row>
    <row r="159" spans="1:10" ht="15.75" customHeight="1" x14ac:dyDescent="0.3">
      <c r="A159" s="8" t="s">
        <v>195</v>
      </c>
      <c r="B159" s="8">
        <v>41.33</v>
      </c>
      <c r="C159" s="8">
        <v>4.01</v>
      </c>
      <c r="D159" s="8" t="s">
        <v>7836</v>
      </c>
      <c r="E159" s="8" t="s">
        <v>7835</v>
      </c>
      <c r="F159" s="8" t="s">
        <v>7835</v>
      </c>
      <c r="G159" s="8">
        <v>0</v>
      </c>
      <c r="H159" s="8" t="s">
        <v>7836</v>
      </c>
      <c r="I159" s="8" t="s">
        <v>7837</v>
      </c>
      <c r="J159" s="8" t="s">
        <v>7843</v>
      </c>
    </row>
    <row r="160" spans="1:10" ht="15.75" customHeight="1" x14ac:dyDescent="0.3">
      <c r="A160" s="8" t="s">
        <v>196</v>
      </c>
      <c r="B160" s="8">
        <v>31.92</v>
      </c>
      <c r="C160" s="8">
        <v>5.12</v>
      </c>
      <c r="D160" s="8" t="s">
        <v>7836</v>
      </c>
      <c r="E160" s="8" t="s">
        <v>7835</v>
      </c>
      <c r="F160" s="8" t="s">
        <v>7835</v>
      </c>
      <c r="G160" s="8">
        <v>1</v>
      </c>
      <c r="H160" s="8" t="s">
        <v>7836</v>
      </c>
      <c r="I160" s="8" t="s">
        <v>7837</v>
      </c>
      <c r="J160" s="8" t="s">
        <v>7843</v>
      </c>
    </row>
    <row r="161" spans="1:10" ht="15.75" customHeight="1" x14ac:dyDescent="0.3">
      <c r="A161" s="8" t="s">
        <v>197</v>
      </c>
      <c r="B161" s="8">
        <v>39.799999999999997</v>
      </c>
      <c r="C161" s="8">
        <v>10.54</v>
      </c>
      <c r="D161" s="8" t="s">
        <v>7836</v>
      </c>
      <c r="E161" s="8" t="s">
        <v>7835</v>
      </c>
      <c r="F161" s="8" t="s">
        <v>7835</v>
      </c>
      <c r="G161" s="8">
        <v>2</v>
      </c>
      <c r="H161" s="8" t="s">
        <v>7836</v>
      </c>
      <c r="I161" s="8" t="s">
        <v>7837</v>
      </c>
      <c r="J161" s="8" t="s">
        <v>7841</v>
      </c>
    </row>
    <row r="162" spans="1:10" ht="15.75" customHeight="1" x14ac:dyDescent="0.3">
      <c r="A162" s="8" t="s">
        <v>198</v>
      </c>
      <c r="B162" s="8">
        <v>42.82</v>
      </c>
      <c r="C162" s="8">
        <v>4.21</v>
      </c>
      <c r="D162" s="8" t="s">
        <v>7835</v>
      </c>
      <c r="E162" s="8" t="s">
        <v>7835</v>
      </c>
      <c r="F162" s="8" t="s">
        <v>7835</v>
      </c>
      <c r="G162" s="8">
        <v>0</v>
      </c>
      <c r="H162" s="8" t="s">
        <v>7836</v>
      </c>
      <c r="I162" s="8" t="s">
        <v>7837</v>
      </c>
      <c r="J162" s="8" t="s">
        <v>7843</v>
      </c>
    </row>
    <row r="163" spans="1:10" ht="15.75" customHeight="1" x14ac:dyDescent="0.3">
      <c r="A163" s="8" t="s">
        <v>199</v>
      </c>
      <c r="B163" s="8">
        <v>33.630000000000003</v>
      </c>
      <c r="C163" s="8">
        <v>5.42</v>
      </c>
      <c r="D163" s="8" t="s">
        <v>7835</v>
      </c>
      <c r="E163" s="8" t="s">
        <v>7835</v>
      </c>
      <c r="F163" s="8" t="s">
        <v>7835</v>
      </c>
      <c r="G163" s="8">
        <v>0</v>
      </c>
      <c r="H163" s="8" t="s">
        <v>7836</v>
      </c>
      <c r="I163" s="8" t="s">
        <v>7837</v>
      </c>
      <c r="J163" s="8" t="s">
        <v>7843</v>
      </c>
    </row>
    <row r="164" spans="1:10" ht="15.75" customHeight="1" x14ac:dyDescent="0.3">
      <c r="A164" s="8" t="s">
        <v>200</v>
      </c>
      <c r="B164" s="8">
        <v>37.07</v>
      </c>
      <c r="C164" s="8">
        <v>4.28</v>
      </c>
      <c r="D164" s="8" t="s">
        <v>7835</v>
      </c>
      <c r="E164" s="8" t="s">
        <v>7836</v>
      </c>
      <c r="F164" s="8" t="s">
        <v>7835</v>
      </c>
      <c r="G164" s="8">
        <v>1</v>
      </c>
      <c r="H164" s="8" t="s">
        <v>7836</v>
      </c>
      <c r="I164" s="8" t="s">
        <v>7837</v>
      </c>
      <c r="J164" s="8" t="s">
        <v>7843</v>
      </c>
    </row>
    <row r="165" spans="1:10" ht="15.75" customHeight="1" x14ac:dyDescent="0.3">
      <c r="A165" s="8" t="s">
        <v>201</v>
      </c>
      <c r="B165" s="8">
        <v>35.625</v>
      </c>
      <c r="C165" s="8">
        <v>8.9</v>
      </c>
      <c r="D165" s="8" t="s">
        <v>7835</v>
      </c>
      <c r="E165" s="8" t="s">
        <v>7835</v>
      </c>
      <c r="F165" s="8" t="s">
        <v>7835</v>
      </c>
      <c r="G165" s="8">
        <v>0</v>
      </c>
      <c r="H165" s="8" t="s">
        <v>7836</v>
      </c>
      <c r="I165" s="8" t="s">
        <v>7837</v>
      </c>
      <c r="J165" s="8" t="s">
        <v>7841</v>
      </c>
    </row>
    <row r="166" spans="1:10" ht="15.75" customHeight="1" x14ac:dyDescent="0.3">
      <c r="A166" s="8" t="s">
        <v>202</v>
      </c>
      <c r="B166" s="8">
        <v>42.69</v>
      </c>
      <c r="C166" s="8">
        <v>4.8899999999999997</v>
      </c>
      <c r="D166" s="8" t="s">
        <v>7835</v>
      </c>
      <c r="E166" s="8" t="s">
        <v>7835</v>
      </c>
      <c r="F166" s="8" t="s">
        <v>7836</v>
      </c>
      <c r="G166" s="8">
        <v>1</v>
      </c>
      <c r="H166" s="8" t="s">
        <v>7836</v>
      </c>
      <c r="I166" s="8" t="s">
        <v>7837</v>
      </c>
      <c r="J166" s="8" t="s">
        <v>7843</v>
      </c>
    </row>
    <row r="167" spans="1:10" ht="15.75" customHeight="1" x14ac:dyDescent="0.3">
      <c r="A167" s="8" t="s">
        <v>203</v>
      </c>
      <c r="B167" s="8">
        <v>37.869999999999997</v>
      </c>
      <c r="C167" s="8">
        <v>4.29</v>
      </c>
      <c r="D167" s="8" t="s">
        <v>7836</v>
      </c>
      <c r="E167" s="8" t="s">
        <v>7835</v>
      </c>
      <c r="F167" s="8" t="s">
        <v>7836</v>
      </c>
      <c r="G167" s="8">
        <v>1</v>
      </c>
      <c r="H167" s="8" t="s">
        <v>7836</v>
      </c>
      <c r="I167" s="8" t="s">
        <v>7837</v>
      </c>
      <c r="J167" s="8" t="s">
        <v>7843</v>
      </c>
    </row>
    <row r="168" spans="1:10" ht="15.75" customHeight="1" x14ac:dyDescent="0.3">
      <c r="A168" s="8" t="s">
        <v>204</v>
      </c>
      <c r="B168" s="8">
        <v>40.61</v>
      </c>
      <c r="C168" s="8">
        <v>8</v>
      </c>
      <c r="D168" s="8" t="s">
        <v>7836</v>
      </c>
      <c r="E168" s="8" t="s">
        <v>7835</v>
      </c>
      <c r="F168" s="8" t="s">
        <v>7835</v>
      </c>
      <c r="G168" s="8">
        <v>1</v>
      </c>
      <c r="H168" s="8" t="s">
        <v>7836</v>
      </c>
      <c r="I168" s="8" t="s">
        <v>7837</v>
      </c>
      <c r="J168" s="8" t="s">
        <v>7841</v>
      </c>
    </row>
    <row r="169" spans="1:10" ht="15.75" customHeight="1" x14ac:dyDescent="0.3">
      <c r="A169" s="8" t="s">
        <v>205</v>
      </c>
      <c r="B169" s="8">
        <v>30.78</v>
      </c>
      <c r="C169" s="8">
        <v>4.67</v>
      </c>
      <c r="D169" s="8" t="s">
        <v>7836</v>
      </c>
      <c r="E169" s="8" t="s">
        <v>7835</v>
      </c>
      <c r="F169" s="8" t="s">
        <v>7835</v>
      </c>
      <c r="G169" s="8">
        <v>0</v>
      </c>
      <c r="H169" s="8" t="s">
        <v>7836</v>
      </c>
      <c r="I169" s="8" t="s">
        <v>7837</v>
      </c>
      <c r="J169" s="8" t="s">
        <v>7843</v>
      </c>
    </row>
    <row r="170" spans="1:10" ht="15.75" customHeight="1" x14ac:dyDescent="0.3">
      <c r="A170" s="8" t="s">
        <v>206</v>
      </c>
      <c r="B170" s="8">
        <v>49.49</v>
      </c>
      <c r="C170" s="8">
        <v>4.5</v>
      </c>
      <c r="D170" s="8" t="s">
        <v>7835</v>
      </c>
      <c r="E170" s="8" t="s">
        <v>7835</v>
      </c>
      <c r="F170" s="8" t="s">
        <v>7835</v>
      </c>
      <c r="G170" s="8">
        <v>0</v>
      </c>
      <c r="H170" s="8" t="s">
        <v>7836</v>
      </c>
      <c r="I170" s="8" t="s">
        <v>7837</v>
      </c>
      <c r="J170" s="8" t="s">
        <v>7843</v>
      </c>
    </row>
    <row r="171" spans="1:10" ht="15.75" customHeight="1" x14ac:dyDescent="0.3">
      <c r="A171" s="8" t="s">
        <v>207</v>
      </c>
      <c r="B171" s="8">
        <v>37.619999999999997</v>
      </c>
      <c r="C171" s="8">
        <v>6.32</v>
      </c>
      <c r="D171" s="8" t="s">
        <v>7836</v>
      </c>
      <c r="E171" s="8" t="s">
        <v>7836</v>
      </c>
      <c r="F171" s="8" t="s">
        <v>7835</v>
      </c>
      <c r="G171" s="8">
        <v>2</v>
      </c>
      <c r="H171" s="8" t="s">
        <v>7836</v>
      </c>
      <c r="I171" s="8" t="s">
        <v>7837</v>
      </c>
      <c r="J171" s="8" t="s">
        <v>7842</v>
      </c>
    </row>
    <row r="172" spans="1:10" ht="15.75" customHeight="1" x14ac:dyDescent="0.3">
      <c r="A172" s="8" t="s">
        <v>208</v>
      </c>
      <c r="B172" s="8">
        <v>36.08</v>
      </c>
      <c r="C172" s="8">
        <v>6.1</v>
      </c>
      <c r="D172" s="8" t="s">
        <v>7836</v>
      </c>
      <c r="E172" s="8" t="s">
        <v>7835</v>
      </c>
      <c r="F172" s="8" t="s">
        <v>7835</v>
      </c>
      <c r="G172" s="8">
        <v>1</v>
      </c>
      <c r="H172" s="8" t="s">
        <v>7836</v>
      </c>
      <c r="I172" s="8" t="s">
        <v>7837</v>
      </c>
      <c r="J172" s="8" t="s">
        <v>7842</v>
      </c>
    </row>
    <row r="173" spans="1:10" ht="15.75" customHeight="1" x14ac:dyDescent="0.3">
      <c r="A173" s="8" t="s">
        <v>209</v>
      </c>
      <c r="B173" s="8">
        <v>33.5</v>
      </c>
      <c r="C173" s="8">
        <v>5.4</v>
      </c>
      <c r="D173" s="8" t="s">
        <v>7835</v>
      </c>
      <c r="E173" s="8" t="s">
        <v>7835</v>
      </c>
      <c r="F173" s="8" t="s">
        <v>7835</v>
      </c>
      <c r="G173" s="8">
        <v>0</v>
      </c>
      <c r="H173" s="8" t="s">
        <v>7836</v>
      </c>
      <c r="I173" s="8" t="s">
        <v>7837</v>
      </c>
      <c r="J173" s="8" t="s">
        <v>7843</v>
      </c>
    </row>
    <row r="174" spans="1:10" ht="15.75" customHeight="1" x14ac:dyDescent="0.3">
      <c r="A174" s="8" t="s">
        <v>210</v>
      </c>
      <c r="B174" s="8">
        <v>47.46</v>
      </c>
      <c r="C174" s="8">
        <v>6.24</v>
      </c>
      <c r="D174" s="8" t="s">
        <v>7836</v>
      </c>
      <c r="E174" s="8" t="s">
        <v>7835</v>
      </c>
      <c r="F174" s="8" t="s">
        <v>7835</v>
      </c>
      <c r="G174" s="8">
        <v>1</v>
      </c>
      <c r="H174" s="8" t="s">
        <v>7836</v>
      </c>
      <c r="I174" s="8" t="s">
        <v>7837</v>
      </c>
      <c r="J174" s="8" t="s">
        <v>7842</v>
      </c>
    </row>
    <row r="175" spans="1:10" ht="15.75" customHeight="1" x14ac:dyDescent="0.3">
      <c r="A175" s="8" t="s">
        <v>211</v>
      </c>
      <c r="B175" s="8">
        <v>49.24</v>
      </c>
      <c r="C175" s="8">
        <v>4.45</v>
      </c>
      <c r="D175" s="8" t="s">
        <v>7835</v>
      </c>
      <c r="E175" s="8" t="s">
        <v>7835</v>
      </c>
      <c r="F175" s="8" t="s">
        <v>7835</v>
      </c>
      <c r="G175" s="8">
        <v>0</v>
      </c>
      <c r="H175" s="8" t="s">
        <v>7836</v>
      </c>
      <c r="I175" s="8" t="s">
        <v>7837</v>
      </c>
      <c r="J175" s="8" t="s">
        <v>7843</v>
      </c>
    </row>
    <row r="176" spans="1:10" ht="15.75" customHeight="1" x14ac:dyDescent="0.3">
      <c r="A176" s="8" t="s">
        <v>212</v>
      </c>
      <c r="B176" s="8">
        <v>54.4</v>
      </c>
      <c r="C176" s="8">
        <v>5.22</v>
      </c>
      <c r="D176" s="8" t="s">
        <v>7835</v>
      </c>
      <c r="E176" s="8" t="s">
        <v>7835</v>
      </c>
      <c r="F176" s="8" t="s">
        <v>7835</v>
      </c>
      <c r="G176" s="8">
        <v>1</v>
      </c>
      <c r="H176" s="8" t="s">
        <v>7836</v>
      </c>
      <c r="I176" s="8" t="s">
        <v>7837</v>
      </c>
      <c r="J176" s="8" t="s">
        <v>7843</v>
      </c>
    </row>
    <row r="177" spans="1:10" ht="15.75" customHeight="1" x14ac:dyDescent="0.3">
      <c r="A177" s="8" t="s">
        <v>213</v>
      </c>
      <c r="B177" s="8">
        <v>35.53</v>
      </c>
      <c r="C177" s="8">
        <v>4.6100000000000003</v>
      </c>
      <c r="D177" s="8" t="s">
        <v>7835</v>
      </c>
      <c r="E177" s="8" t="s">
        <v>7835</v>
      </c>
      <c r="F177" s="8" t="s">
        <v>7835</v>
      </c>
      <c r="G177" s="8">
        <v>1</v>
      </c>
      <c r="H177" s="8" t="s">
        <v>7836</v>
      </c>
      <c r="I177" s="8" t="s">
        <v>7837</v>
      </c>
      <c r="J177" s="8" t="s">
        <v>7843</v>
      </c>
    </row>
    <row r="178" spans="1:10" ht="15.75" customHeight="1" x14ac:dyDescent="0.3">
      <c r="A178" s="8" t="s">
        <v>214</v>
      </c>
      <c r="B178" s="8">
        <v>39.729999999999997</v>
      </c>
      <c r="C178" s="8">
        <v>6.24</v>
      </c>
      <c r="D178" s="8" t="s">
        <v>7835</v>
      </c>
      <c r="E178" s="8" t="s">
        <v>7835</v>
      </c>
      <c r="F178" s="8" t="s">
        <v>7835</v>
      </c>
      <c r="G178" s="8">
        <v>0</v>
      </c>
      <c r="H178" s="8" t="s">
        <v>7836</v>
      </c>
      <c r="I178" s="8" t="s">
        <v>7837</v>
      </c>
      <c r="J178" s="8" t="s">
        <v>7842</v>
      </c>
    </row>
    <row r="179" spans="1:10" ht="15.75" customHeight="1" x14ac:dyDescent="0.3">
      <c r="A179" s="8" t="s">
        <v>215</v>
      </c>
      <c r="B179" s="8">
        <v>35.68</v>
      </c>
      <c r="C179" s="8">
        <v>10.039999999999999</v>
      </c>
      <c r="D179" s="8" t="s">
        <v>7835</v>
      </c>
      <c r="E179" s="8" t="s">
        <v>7835</v>
      </c>
      <c r="F179" s="8" t="s">
        <v>7835</v>
      </c>
      <c r="G179" s="8">
        <v>0</v>
      </c>
      <c r="H179" s="8" t="s">
        <v>7836</v>
      </c>
      <c r="I179" s="8" t="s">
        <v>7837</v>
      </c>
      <c r="J179" s="8" t="s">
        <v>7841</v>
      </c>
    </row>
    <row r="180" spans="1:10" ht="15.75" customHeight="1" x14ac:dyDescent="0.3">
      <c r="A180" s="8" t="s">
        <v>216</v>
      </c>
      <c r="B180" s="8">
        <v>48.86</v>
      </c>
      <c r="C180" s="8">
        <v>6.09</v>
      </c>
      <c r="D180" s="8" t="s">
        <v>7835</v>
      </c>
      <c r="E180" s="8" t="s">
        <v>7835</v>
      </c>
      <c r="F180" s="8" t="s">
        <v>7835</v>
      </c>
      <c r="G180" s="8">
        <v>0</v>
      </c>
      <c r="H180" s="8" t="s">
        <v>7836</v>
      </c>
      <c r="I180" s="8" t="s">
        <v>7837</v>
      </c>
      <c r="J180" s="8" t="s">
        <v>7842</v>
      </c>
    </row>
    <row r="181" spans="1:10" ht="15.75" customHeight="1" x14ac:dyDescent="0.3">
      <c r="A181" s="8" t="s">
        <v>217</v>
      </c>
      <c r="B181" s="8">
        <v>34.799999999999997</v>
      </c>
      <c r="C181" s="8">
        <v>11.4</v>
      </c>
      <c r="D181" s="8" t="s">
        <v>7836</v>
      </c>
      <c r="E181" s="8" t="s">
        <v>7835</v>
      </c>
      <c r="F181" s="8" t="s">
        <v>7836</v>
      </c>
      <c r="G181" s="8">
        <v>1</v>
      </c>
      <c r="H181" s="8" t="s">
        <v>7835</v>
      </c>
      <c r="I181" s="8" t="s">
        <v>7837</v>
      </c>
      <c r="J181" s="8" t="s">
        <v>7841</v>
      </c>
    </row>
    <row r="182" spans="1:10" ht="15.75" customHeight="1" x14ac:dyDescent="0.3">
      <c r="A182" s="8" t="s">
        <v>218</v>
      </c>
      <c r="B182" s="8">
        <v>32.49</v>
      </c>
      <c r="C182" s="8">
        <v>4.29</v>
      </c>
      <c r="D182" s="8" t="s">
        <v>7835</v>
      </c>
      <c r="E182" s="8" t="s">
        <v>7835</v>
      </c>
      <c r="F182" s="8" t="s">
        <v>7836</v>
      </c>
      <c r="G182" s="8">
        <v>1</v>
      </c>
      <c r="H182" s="8" t="s">
        <v>7836</v>
      </c>
      <c r="I182" s="8" t="s">
        <v>7837</v>
      </c>
      <c r="J182" s="8" t="s">
        <v>7843</v>
      </c>
    </row>
    <row r="183" spans="1:10" ht="15.75" customHeight="1" x14ac:dyDescent="0.3">
      <c r="A183" s="8" t="s">
        <v>219</v>
      </c>
      <c r="B183" s="8">
        <v>39</v>
      </c>
      <c r="C183" s="8">
        <v>5.7</v>
      </c>
      <c r="D183" s="8" t="s">
        <v>7835</v>
      </c>
      <c r="E183" s="8" t="s">
        <v>7835</v>
      </c>
      <c r="F183" s="8" t="s">
        <v>7835</v>
      </c>
      <c r="G183" s="8">
        <v>2</v>
      </c>
      <c r="H183" s="8" t="s">
        <v>7836</v>
      </c>
      <c r="I183" s="8" t="s">
        <v>7837</v>
      </c>
      <c r="J183" s="8" t="s">
        <v>7842</v>
      </c>
    </row>
    <row r="184" spans="1:10" ht="15.75" customHeight="1" x14ac:dyDescent="0.3">
      <c r="A184" s="8" t="s">
        <v>220</v>
      </c>
      <c r="B184" s="8">
        <v>35.299999999999997</v>
      </c>
      <c r="C184" s="8">
        <v>6.09</v>
      </c>
      <c r="D184" s="8" t="s">
        <v>7835</v>
      </c>
      <c r="E184" s="8" t="s">
        <v>7835</v>
      </c>
      <c r="F184" s="8" t="s">
        <v>7835</v>
      </c>
      <c r="G184" s="8">
        <v>1</v>
      </c>
      <c r="H184" s="8" t="s">
        <v>7836</v>
      </c>
      <c r="I184" s="8" t="s">
        <v>7837</v>
      </c>
      <c r="J184" s="8" t="s">
        <v>7842</v>
      </c>
    </row>
    <row r="185" spans="1:10" ht="15.75" customHeight="1" x14ac:dyDescent="0.3">
      <c r="A185" s="8" t="s">
        <v>221</v>
      </c>
      <c r="B185" s="8">
        <v>33.42</v>
      </c>
      <c r="C185" s="8">
        <v>10.67</v>
      </c>
      <c r="D185" s="8" t="s">
        <v>7835</v>
      </c>
      <c r="E185" s="8" t="s">
        <v>7835</v>
      </c>
      <c r="F185" s="8" t="s">
        <v>7835</v>
      </c>
      <c r="G185" s="8">
        <v>0</v>
      </c>
      <c r="H185" s="8" t="s">
        <v>7836</v>
      </c>
      <c r="I185" s="8" t="s">
        <v>7837</v>
      </c>
      <c r="J185" s="8" t="s">
        <v>7841</v>
      </c>
    </row>
    <row r="186" spans="1:10" ht="15.75" customHeight="1" x14ac:dyDescent="0.3">
      <c r="A186" s="8" t="s">
        <v>222</v>
      </c>
      <c r="B186" s="8">
        <v>37.18</v>
      </c>
      <c r="C186" s="8">
        <v>6.75</v>
      </c>
      <c r="D186" s="8" t="s">
        <v>7836</v>
      </c>
      <c r="E186" s="8" t="s">
        <v>7835</v>
      </c>
      <c r="F186" s="8" t="s">
        <v>7835</v>
      </c>
      <c r="G186" s="8">
        <v>2</v>
      </c>
      <c r="H186" s="8" t="s">
        <v>7836</v>
      </c>
      <c r="I186" s="8" t="s">
        <v>7837</v>
      </c>
      <c r="J186" s="8" t="s">
        <v>7841</v>
      </c>
    </row>
    <row r="187" spans="1:10" ht="15.75" customHeight="1" x14ac:dyDescent="0.3">
      <c r="A187" s="8" t="s">
        <v>223</v>
      </c>
      <c r="B187" s="8">
        <v>33.33</v>
      </c>
      <c r="C187" s="8">
        <v>9.26</v>
      </c>
      <c r="D187" s="8" t="s">
        <v>7836</v>
      </c>
      <c r="E187" s="8" t="s">
        <v>7835</v>
      </c>
      <c r="F187" s="8" t="s">
        <v>7835</v>
      </c>
      <c r="G187" s="8">
        <v>2</v>
      </c>
      <c r="H187" s="8" t="s">
        <v>7835</v>
      </c>
      <c r="I187" s="8" t="s">
        <v>7837</v>
      </c>
      <c r="J187" s="8" t="s">
        <v>7841</v>
      </c>
    </row>
    <row r="188" spans="1:10" ht="15.75" customHeight="1" x14ac:dyDescent="0.3">
      <c r="A188" s="8" t="s">
        <v>224</v>
      </c>
      <c r="B188" s="8">
        <v>53.21</v>
      </c>
      <c r="C188" s="8">
        <v>4.2699999999999996</v>
      </c>
      <c r="D188" s="8" t="s">
        <v>7835</v>
      </c>
      <c r="E188" s="8" t="s">
        <v>7835</v>
      </c>
      <c r="F188" s="8" t="s">
        <v>7835</v>
      </c>
      <c r="G188" s="8">
        <v>1</v>
      </c>
      <c r="H188" s="8" t="s">
        <v>7836</v>
      </c>
      <c r="I188" s="8" t="s">
        <v>7837</v>
      </c>
      <c r="J188" s="8" t="s">
        <v>7843</v>
      </c>
    </row>
    <row r="189" spans="1:10" ht="15.75" customHeight="1" x14ac:dyDescent="0.3">
      <c r="A189" s="8" t="s">
        <v>225</v>
      </c>
      <c r="B189" s="8">
        <v>38.729999999999997</v>
      </c>
      <c r="C189" s="8">
        <v>11.51</v>
      </c>
      <c r="D189" s="8" t="s">
        <v>7835</v>
      </c>
      <c r="E189" s="8" t="s">
        <v>7835</v>
      </c>
      <c r="F189" s="8" t="s">
        <v>7835</v>
      </c>
      <c r="G189" s="8">
        <v>2</v>
      </c>
      <c r="H189" s="8" t="s">
        <v>7836</v>
      </c>
      <c r="I189" s="8" t="s">
        <v>7837</v>
      </c>
      <c r="J189" s="8" t="s">
        <v>7841</v>
      </c>
    </row>
    <row r="190" spans="1:10" ht="15.75" customHeight="1" x14ac:dyDescent="0.3">
      <c r="A190" s="8" t="s">
        <v>226</v>
      </c>
      <c r="B190" s="8">
        <v>29.73</v>
      </c>
      <c r="C190" s="8">
        <v>7.22</v>
      </c>
      <c r="D190" s="8" t="s">
        <v>7835</v>
      </c>
      <c r="E190" s="8" t="s">
        <v>7835</v>
      </c>
      <c r="F190" s="8" t="s">
        <v>7835</v>
      </c>
      <c r="G190" s="8">
        <v>0</v>
      </c>
      <c r="H190" s="8" t="s">
        <v>7836</v>
      </c>
      <c r="I190" s="8" t="s">
        <v>7838</v>
      </c>
      <c r="J190" s="8" t="s">
        <v>7841</v>
      </c>
    </row>
    <row r="191" spans="1:10" ht="15.75" customHeight="1" x14ac:dyDescent="0.3">
      <c r="A191" s="8" t="s">
        <v>227</v>
      </c>
      <c r="B191" s="8">
        <v>34.700000000000003</v>
      </c>
      <c r="C191" s="8">
        <v>4.37</v>
      </c>
      <c r="D191" s="8" t="s">
        <v>7835</v>
      </c>
      <c r="E191" s="8" t="s">
        <v>7835</v>
      </c>
      <c r="F191" s="8" t="s">
        <v>7836</v>
      </c>
      <c r="G191" s="8">
        <v>1</v>
      </c>
      <c r="H191" s="8" t="s">
        <v>7836</v>
      </c>
      <c r="I191" s="8" t="s">
        <v>7837</v>
      </c>
      <c r="J191" s="8" t="s">
        <v>7843</v>
      </c>
    </row>
    <row r="192" spans="1:10" ht="15.75" customHeight="1" x14ac:dyDescent="0.3">
      <c r="A192" s="8" t="s">
        <v>228</v>
      </c>
      <c r="B192" s="8">
        <v>38.28</v>
      </c>
      <c r="C192" s="8">
        <v>11.56</v>
      </c>
      <c r="D192" s="8" t="s">
        <v>7836</v>
      </c>
      <c r="E192" s="8" t="s">
        <v>7835</v>
      </c>
      <c r="F192" s="8" t="s">
        <v>7835</v>
      </c>
      <c r="G192" s="8">
        <v>1</v>
      </c>
      <c r="H192" s="8" t="s">
        <v>7836</v>
      </c>
      <c r="I192" s="8" t="s">
        <v>7837</v>
      </c>
      <c r="J192" s="8" t="s">
        <v>7841</v>
      </c>
    </row>
    <row r="193" spans="1:10" ht="15.75" customHeight="1" x14ac:dyDescent="0.3">
      <c r="A193" s="8" t="s">
        <v>229</v>
      </c>
      <c r="B193" s="8">
        <v>33.57</v>
      </c>
      <c r="C193" s="8">
        <v>8.82</v>
      </c>
      <c r="D193" s="8" t="s">
        <v>7836</v>
      </c>
      <c r="E193" s="8" t="s">
        <v>7835</v>
      </c>
      <c r="F193" s="8" t="s">
        <v>7835</v>
      </c>
      <c r="G193" s="8">
        <v>0</v>
      </c>
      <c r="H193" s="8" t="s">
        <v>7836</v>
      </c>
      <c r="I193" s="8" t="s">
        <v>7837</v>
      </c>
      <c r="J193" s="8" t="s">
        <v>7841</v>
      </c>
    </row>
    <row r="194" spans="1:10" ht="15.75" customHeight="1" x14ac:dyDescent="0.3">
      <c r="A194" s="8" t="s">
        <v>230</v>
      </c>
      <c r="B194" s="8">
        <v>52.06</v>
      </c>
      <c r="C194" s="8">
        <v>4.6900000000000004</v>
      </c>
      <c r="D194" s="8" t="s">
        <v>7835</v>
      </c>
      <c r="E194" s="8" t="s">
        <v>7835</v>
      </c>
      <c r="F194" s="8" t="s">
        <v>7835</v>
      </c>
      <c r="G194" s="8">
        <v>1</v>
      </c>
      <c r="H194" s="8" t="s">
        <v>7836</v>
      </c>
      <c r="I194" s="8" t="s">
        <v>7837</v>
      </c>
      <c r="J194" s="8" t="s">
        <v>7843</v>
      </c>
    </row>
    <row r="195" spans="1:10" ht="15.75" customHeight="1" x14ac:dyDescent="0.3">
      <c r="A195" s="8" t="s">
        <v>231</v>
      </c>
      <c r="B195" s="8">
        <v>38.17</v>
      </c>
      <c r="C195" s="8">
        <v>4.53</v>
      </c>
      <c r="D195" s="8" t="s">
        <v>7835</v>
      </c>
      <c r="E195" s="8" t="s">
        <v>7836</v>
      </c>
      <c r="F195" s="8" t="s">
        <v>7835</v>
      </c>
      <c r="G195" s="8">
        <v>1</v>
      </c>
      <c r="H195" s="8" t="s">
        <v>7836</v>
      </c>
      <c r="I195" s="8" t="s">
        <v>7837</v>
      </c>
      <c r="J195" s="8" t="s">
        <v>7843</v>
      </c>
    </row>
    <row r="196" spans="1:10" ht="15.75" customHeight="1" x14ac:dyDescent="0.3">
      <c r="A196" s="8" t="s">
        <v>232</v>
      </c>
      <c r="B196" s="8">
        <v>36.954999999999998</v>
      </c>
      <c r="C196" s="8">
        <v>5.84</v>
      </c>
      <c r="D196" s="8" t="s">
        <v>7835</v>
      </c>
      <c r="E196" s="8" t="s">
        <v>7835</v>
      </c>
      <c r="F196" s="8" t="s">
        <v>7836</v>
      </c>
      <c r="G196" s="8">
        <v>1</v>
      </c>
      <c r="H196" s="8" t="s">
        <v>7836</v>
      </c>
      <c r="I196" s="8" t="s">
        <v>7837</v>
      </c>
      <c r="J196" s="8" t="s">
        <v>7842</v>
      </c>
    </row>
    <row r="197" spans="1:10" ht="15.75" customHeight="1" x14ac:dyDescent="0.3">
      <c r="A197" s="8" t="s">
        <v>233</v>
      </c>
      <c r="B197" s="8">
        <v>34.4</v>
      </c>
      <c r="C197" s="8">
        <v>4.9000000000000004</v>
      </c>
      <c r="D197" s="8" t="s">
        <v>7835</v>
      </c>
      <c r="E197" s="8" t="s">
        <v>7835</v>
      </c>
      <c r="F197" s="8" t="s">
        <v>7836</v>
      </c>
      <c r="G197" s="8">
        <v>1</v>
      </c>
      <c r="H197" s="8" t="s">
        <v>7836</v>
      </c>
      <c r="I197" s="8" t="s">
        <v>7837</v>
      </c>
      <c r="J197" s="8" t="s">
        <v>7843</v>
      </c>
    </row>
    <row r="198" spans="1:10" ht="15.75" customHeight="1" x14ac:dyDescent="0.3">
      <c r="A198" s="8" t="s">
        <v>234</v>
      </c>
      <c r="B198" s="8">
        <v>31.73</v>
      </c>
      <c r="C198" s="8">
        <v>4.3</v>
      </c>
      <c r="D198" s="8" t="s">
        <v>7835</v>
      </c>
      <c r="E198" s="8" t="s">
        <v>7835</v>
      </c>
      <c r="F198" s="8" t="s">
        <v>7835</v>
      </c>
      <c r="G198" s="8">
        <v>0</v>
      </c>
      <c r="H198" s="8" t="s">
        <v>7836</v>
      </c>
      <c r="I198" s="8" t="s">
        <v>7837</v>
      </c>
      <c r="J198" s="8" t="s">
        <v>7843</v>
      </c>
    </row>
    <row r="199" spans="1:10" ht="15.75" customHeight="1" x14ac:dyDescent="0.3">
      <c r="A199" s="8" t="s">
        <v>235</v>
      </c>
      <c r="B199" s="8">
        <v>36.64</v>
      </c>
      <c r="C199" s="8">
        <v>11.34</v>
      </c>
      <c r="D199" s="8" t="s">
        <v>7835</v>
      </c>
      <c r="E199" s="8" t="s">
        <v>7835</v>
      </c>
      <c r="F199" s="8" t="s">
        <v>7835</v>
      </c>
      <c r="G199" s="8">
        <v>0</v>
      </c>
      <c r="H199" s="8" t="s">
        <v>7836</v>
      </c>
      <c r="I199" s="8" t="s">
        <v>7837</v>
      </c>
      <c r="J199" s="8" t="s">
        <v>7841</v>
      </c>
    </row>
    <row r="200" spans="1:10" ht="15.75" customHeight="1" x14ac:dyDescent="0.3">
      <c r="A200" s="8" t="s">
        <v>236</v>
      </c>
      <c r="B200" s="8">
        <v>36.85</v>
      </c>
      <c r="C200" s="8">
        <v>5.88</v>
      </c>
      <c r="D200" s="8" t="s">
        <v>7835</v>
      </c>
      <c r="E200" s="8" t="s">
        <v>7836</v>
      </c>
      <c r="F200" s="8" t="s">
        <v>7835</v>
      </c>
      <c r="G200" s="8">
        <v>1</v>
      </c>
      <c r="H200" s="8" t="s">
        <v>7836</v>
      </c>
      <c r="I200" s="8" t="s">
        <v>7837</v>
      </c>
      <c r="J200" s="8" t="s">
        <v>7842</v>
      </c>
    </row>
    <row r="201" spans="1:10" ht="15.75" customHeight="1" x14ac:dyDescent="0.3">
      <c r="A201" s="8" t="s">
        <v>237</v>
      </c>
      <c r="B201" s="8">
        <v>33.33</v>
      </c>
      <c r="C201" s="8">
        <v>5.01</v>
      </c>
      <c r="D201" s="8" t="s">
        <v>7836</v>
      </c>
      <c r="E201" s="8" t="s">
        <v>7835</v>
      </c>
      <c r="F201" s="8" t="s">
        <v>7836</v>
      </c>
      <c r="G201" s="8">
        <v>1</v>
      </c>
      <c r="H201" s="8" t="s">
        <v>7836</v>
      </c>
      <c r="I201" s="8" t="s">
        <v>7837</v>
      </c>
      <c r="J201" s="8" t="s">
        <v>7843</v>
      </c>
    </row>
    <row r="202" spans="1:10" ht="15.75" customHeight="1" x14ac:dyDescent="0.3">
      <c r="A202" s="8" t="s">
        <v>238</v>
      </c>
      <c r="B202" s="8">
        <v>39.14</v>
      </c>
      <c r="C202" s="8">
        <v>4.4000000000000004</v>
      </c>
      <c r="D202" s="8" t="s">
        <v>7835</v>
      </c>
      <c r="E202" s="8" t="s">
        <v>7835</v>
      </c>
      <c r="F202" s="8" t="s">
        <v>7836</v>
      </c>
      <c r="G202" s="8">
        <v>1</v>
      </c>
      <c r="H202" s="8" t="s">
        <v>7836</v>
      </c>
      <c r="I202" s="8" t="s">
        <v>7837</v>
      </c>
      <c r="J202" s="8" t="s">
        <v>7843</v>
      </c>
    </row>
    <row r="203" spans="1:10" ht="15.75" customHeight="1" x14ac:dyDescent="0.3">
      <c r="A203" s="8" t="s">
        <v>239</v>
      </c>
      <c r="B203" s="8">
        <v>32.9</v>
      </c>
      <c r="C203" s="8">
        <v>6.26</v>
      </c>
      <c r="D203" s="8" t="s">
        <v>7836</v>
      </c>
      <c r="E203" s="8" t="s">
        <v>7835</v>
      </c>
      <c r="F203" s="8" t="s">
        <v>7835</v>
      </c>
      <c r="G203" s="8">
        <v>0</v>
      </c>
      <c r="H203" s="8" t="s">
        <v>7836</v>
      </c>
      <c r="I203" s="8" t="s">
        <v>7837</v>
      </c>
      <c r="J203" s="8" t="s">
        <v>7842</v>
      </c>
    </row>
    <row r="204" spans="1:10" ht="15.75" customHeight="1" x14ac:dyDescent="0.3">
      <c r="A204" s="8" t="s">
        <v>240</v>
      </c>
      <c r="B204" s="8">
        <v>29.78</v>
      </c>
      <c r="C204" s="8">
        <v>10.27</v>
      </c>
      <c r="D204" s="8" t="s">
        <v>7836</v>
      </c>
      <c r="E204" s="8" t="s">
        <v>7835</v>
      </c>
      <c r="F204" s="8" t="s">
        <v>7836</v>
      </c>
      <c r="G204" s="8">
        <v>1</v>
      </c>
      <c r="H204" s="8" t="s">
        <v>7836</v>
      </c>
      <c r="I204" s="8" t="s">
        <v>7838</v>
      </c>
      <c r="J204" s="8" t="s">
        <v>7841</v>
      </c>
    </row>
    <row r="205" spans="1:10" ht="15.75" customHeight="1" x14ac:dyDescent="0.3">
      <c r="A205" s="8" t="s">
        <v>241</v>
      </c>
      <c r="B205" s="8">
        <v>32.78</v>
      </c>
      <c r="C205" s="8">
        <v>5.27</v>
      </c>
      <c r="D205" s="8" t="s">
        <v>7835</v>
      </c>
      <c r="E205" s="8" t="s">
        <v>7835</v>
      </c>
      <c r="F205" s="8" t="s">
        <v>7835</v>
      </c>
      <c r="G205" s="8">
        <v>0</v>
      </c>
      <c r="H205" s="8" t="s">
        <v>7836</v>
      </c>
      <c r="I205" s="8" t="s">
        <v>7837</v>
      </c>
      <c r="J205" s="8" t="s">
        <v>7843</v>
      </c>
    </row>
    <row r="206" spans="1:10" ht="15.75" customHeight="1" x14ac:dyDescent="0.3">
      <c r="A206" s="8" t="s">
        <v>242</v>
      </c>
      <c r="B206" s="8">
        <v>41.65</v>
      </c>
      <c r="C206" s="8">
        <v>10.73</v>
      </c>
      <c r="D206" s="8" t="s">
        <v>7836</v>
      </c>
      <c r="E206" s="8" t="s">
        <v>7835</v>
      </c>
      <c r="F206" s="8" t="s">
        <v>7835</v>
      </c>
      <c r="G206" s="8">
        <v>0</v>
      </c>
      <c r="H206" s="8" t="s">
        <v>7836</v>
      </c>
      <c r="I206" s="8" t="s">
        <v>7837</v>
      </c>
      <c r="J206" s="8" t="s">
        <v>7841</v>
      </c>
    </row>
    <row r="207" spans="1:10" ht="15.75" customHeight="1" x14ac:dyDescent="0.3">
      <c r="A207" s="8" t="s">
        <v>243</v>
      </c>
      <c r="B207" s="8">
        <v>50.79</v>
      </c>
      <c r="C207" s="8">
        <v>4.45</v>
      </c>
      <c r="D207" s="8" t="s">
        <v>7835</v>
      </c>
      <c r="E207" s="8" t="s">
        <v>7835</v>
      </c>
      <c r="F207" s="8" t="s">
        <v>7835</v>
      </c>
      <c r="G207" s="8">
        <v>1</v>
      </c>
      <c r="H207" s="8" t="s">
        <v>7836</v>
      </c>
      <c r="I207" s="8" t="s">
        <v>7837</v>
      </c>
      <c r="J207" s="8" t="s">
        <v>7843</v>
      </c>
    </row>
    <row r="208" spans="1:10" ht="15.75" customHeight="1" x14ac:dyDescent="0.3">
      <c r="A208" s="8" t="s">
        <v>244</v>
      </c>
      <c r="B208" s="8">
        <v>35.43</v>
      </c>
      <c r="C208" s="8">
        <v>5.25</v>
      </c>
      <c r="D208" s="8" t="s">
        <v>7836</v>
      </c>
      <c r="E208" s="8" t="s">
        <v>7835</v>
      </c>
      <c r="F208" s="8" t="s">
        <v>7835</v>
      </c>
      <c r="G208" s="8">
        <v>0</v>
      </c>
      <c r="H208" s="8" t="s">
        <v>7836</v>
      </c>
      <c r="I208" s="8" t="s">
        <v>7837</v>
      </c>
      <c r="J208" s="8" t="s">
        <v>7843</v>
      </c>
    </row>
    <row r="209" spans="1:10" ht="15.75" customHeight="1" x14ac:dyDescent="0.3">
      <c r="A209" s="8" t="s">
        <v>245</v>
      </c>
      <c r="B209" s="8">
        <v>35.25</v>
      </c>
      <c r="C209" s="8">
        <v>9.51</v>
      </c>
      <c r="D209" s="8" t="s">
        <v>7835</v>
      </c>
      <c r="E209" s="8" t="s">
        <v>7835</v>
      </c>
      <c r="F209" s="8" t="s">
        <v>7835</v>
      </c>
      <c r="G209" s="8">
        <v>0</v>
      </c>
      <c r="H209" s="8" t="s">
        <v>7836</v>
      </c>
      <c r="I209" s="8" t="s">
        <v>7837</v>
      </c>
      <c r="J209" s="8" t="s">
        <v>7841</v>
      </c>
    </row>
    <row r="210" spans="1:10" ht="15.75" customHeight="1" x14ac:dyDescent="0.3">
      <c r="A210" s="8" t="s">
        <v>246</v>
      </c>
      <c r="B210" s="8">
        <v>36.85</v>
      </c>
      <c r="C210" s="8">
        <v>11.12</v>
      </c>
      <c r="D210" s="8" t="s">
        <v>7835</v>
      </c>
      <c r="E210" s="8" t="s">
        <v>7835</v>
      </c>
      <c r="F210" s="8" t="s">
        <v>7835</v>
      </c>
      <c r="G210" s="8">
        <v>0</v>
      </c>
      <c r="H210" s="8" t="s">
        <v>7836</v>
      </c>
      <c r="I210" s="8" t="s">
        <v>7837</v>
      </c>
      <c r="J210" s="8" t="s">
        <v>7841</v>
      </c>
    </row>
    <row r="211" spans="1:10" ht="15.75" customHeight="1" x14ac:dyDescent="0.3">
      <c r="A211" s="8" t="s">
        <v>247</v>
      </c>
      <c r="B211" s="8">
        <v>31.02</v>
      </c>
      <c r="C211" s="8">
        <v>4.5599999999999996</v>
      </c>
      <c r="D211" s="8" t="s">
        <v>7835</v>
      </c>
      <c r="E211" s="8" t="s">
        <v>7836</v>
      </c>
      <c r="F211" s="8" t="s">
        <v>7835</v>
      </c>
      <c r="G211" s="8">
        <v>1</v>
      </c>
      <c r="H211" s="8" t="s">
        <v>7836</v>
      </c>
      <c r="I211" s="8" t="s">
        <v>7837</v>
      </c>
      <c r="J211" s="8" t="s">
        <v>7843</v>
      </c>
    </row>
    <row r="212" spans="1:10" ht="15.75" customHeight="1" x14ac:dyDescent="0.3">
      <c r="A212" s="8" t="s">
        <v>248</v>
      </c>
      <c r="B212" s="8">
        <v>35.6</v>
      </c>
      <c r="C212" s="8">
        <v>4.0199999999999996</v>
      </c>
      <c r="D212" s="8" t="s">
        <v>7836</v>
      </c>
      <c r="E212" s="8" t="s">
        <v>7836</v>
      </c>
      <c r="F212" s="8" t="s">
        <v>7835</v>
      </c>
      <c r="G212" s="8">
        <v>2</v>
      </c>
      <c r="H212" s="8" t="s">
        <v>7836</v>
      </c>
      <c r="I212" s="8" t="s">
        <v>7837</v>
      </c>
      <c r="J212" s="8" t="s">
        <v>7843</v>
      </c>
    </row>
    <row r="213" spans="1:10" ht="15.75" customHeight="1" x14ac:dyDescent="0.3">
      <c r="A213" s="8" t="s">
        <v>249</v>
      </c>
      <c r="B213" s="8">
        <v>34.39</v>
      </c>
      <c r="C213" s="8">
        <v>8.7200000000000006</v>
      </c>
      <c r="D213" s="8" t="s">
        <v>7835</v>
      </c>
      <c r="E213" s="8" t="s">
        <v>7835</v>
      </c>
      <c r="F213" s="8" t="s">
        <v>7835</v>
      </c>
      <c r="G213" s="8">
        <v>0</v>
      </c>
      <c r="H213" s="8" t="s">
        <v>7836</v>
      </c>
      <c r="I213" s="8" t="s">
        <v>7837</v>
      </c>
      <c r="J213" s="8" t="s">
        <v>7841</v>
      </c>
    </row>
    <row r="214" spans="1:10" ht="15.75" customHeight="1" x14ac:dyDescent="0.3">
      <c r="A214" s="8" t="s">
        <v>250</v>
      </c>
      <c r="B214" s="8">
        <v>29.06</v>
      </c>
      <c r="C214" s="8">
        <v>6.25</v>
      </c>
      <c r="D214" s="8" t="s">
        <v>7836</v>
      </c>
      <c r="E214" s="8" t="s">
        <v>7835</v>
      </c>
      <c r="F214" s="8" t="s">
        <v>7835</v>
      </c>
      <c r="G214" s="8">
        <v>1</v>
      </c>
      <c r="H214" s="8" t="s">
        <v>7836</v>
      </c>
      <c r="I214" s="8" t="s">
        <v>7838</v>
      </c>
      <c r="J214" s="8" t="s">
        <v>7842</v>
      </c>
    </row>
    <row r="215" spans="1:10" ht="15.75" customHeight="1" x14ac:dyDescent="0.3">
      <c r="A215" s="8" t="s">
        <v>251</v>
      </c>
      <c r="B215" s="8">
        <v>35.799999999999997</v>
      </c>
      <c r="C215" s="8">
        <v>7.32</v>
      </c>
      <c r="D215" s="8" t="s">
        <v>7835</v>
      </c>
      <c r="E215" s="8" t="s">
        <v>7835</v>
      </c>
      <c r="F215" s="8" t="s">
        <v>7835</v>
      </c>
      <c r="G215" s="8">
        <v>2</v>
      </c>
      <c r="H215" s="8" t="s">
        <v>7836</v>
      </c>
      <c r="I215" s="8" t="s">
        <v>7837</v>
      </c>
      <c r="J215" s="8" t="s">
        <v>7841</v>
      </c>
    </row>
    <row r="216" spans="1:10" ht="15.75" customHeight="1" x14ac:dyDescent="0.3">
      <c r="A216" s="8" t="s">
        <v>252</v>
      </c>
      <c r="B216" s="8">
        <v>49.8</v>
      </c>
      <c r="C216" s="8">
        <v>4.24</v>
      </c>
      <c r="D216" s="8" t="s">
        <v>7835</v>
      </c>
      <c r="E216" s="8" t="s">
        <v>7835</v>
      </c>
      <c r="F216" s="8" t="s">
        <v>7835</v>
      </c>
      <c r="G216" s="8">
        <v>1</v>
      </c>
      <c r="H216" s="8" t="s">
        <v>7836</v>
      </c>
      <c r="I216" s="8" t="s">
        <v>7837</v>
      </c>
      <c r="J216" s="8" t="s">
        <v>7843</v>
      </c>
    </row>
    <row r="217" spans="1:10" ht="15.75" customHeight="1" x14ac:dyDescent="0.3">
      <c r="A217" s="8" t="s">
        <v>253</v>
      </c>
      <c r="B217" s="8">
        <v>35.71</v>
      </c>
      <c r="C217" s="8">
        <v>6.84</v>
      </c>
      <c r="D217" s="8" t="s">
        <v>7835</v>
      </c>
      <c r="E217" s="8" t="s">
        <v>7835</v>
      </c>
      <c r="F217" s="8" t="s">
        <v>7835</v>
      </c>
      <c r="G217" s="8">
        <v>2</v>
      </c>
      <c r="H217" s="8" t="s">
        <v>7836</v>
      </c>
      <c r="I217" s="8" t="s">
        <v>7837</v>
      </c>
      <c r="J217" s="8" t="s">
        <v>7841</v>
      </c>
    </row>
    <row r="218" spans="1:10" ht="15.75" customHeight="1" x14ac:dyDescent="0.3">
      <c r="A218" s="8" t="s">
        <v>254</v>
      </c>
      <c r="B218" s="8">
        <v>30.8</v>
      </c>
      <c r="C218" s="8">
        <v>5.23</v>
      </c>
      <c r="D218" s="8" t="s">
        <v>7836</v>
      </c>
      <c r="E218" s="8" t="s">
        <v>7835</v>
      </c>
      <c r="F218" s="8" t="s">
        <v>7835</v>
      </c>
      <c r="G218" s="8">
        <v>1</v>
      </c>
      <c r="H218" s="8" t="s">
        <v>7836</v>
      </c>
      <c r="I218" s="8" t="s">
        <v>7837</v>
      </c>
      <c r="J218" s="8" t="s">
        <v>7843</v>
      </c>
    </row>
    <row r="219" spans="1:10" ht="15.75" customHeight="1" x14ac:dyDescent="0.3">
      <c r="A219" s="8" t="s">
        <v>255</v>
      </c>
      <c r="B219" s="8">
        <v>33.69</v>
      </c>
      <c r="C219" s="8">
        <v>9.68</v>
      </c>
      <c r="D219" s="8" t="s">
        <v>7835</v>
      </c>
      <c r="E219" s="8" t="s">
        <v>7835</v>
      </c>
      <c r="F219" s="8" t="s">
        <v>7835</v>
      </c>
      <c r="G219" s="8">
        <v>0</v>
      </c>
      <c r="H219" s="8" t="s">
        <v>7836</v>
      </c>
      <c r="I219" s="8" t="s">
        <v>7837</v>
      </c>
      <c r="J219" s="8" t="s">
        <v>7841</v>
      </c>
    </row>
    <row r="220" spans="1:10" ht="15.75" customHeight="1" x14ac:dyDescent="0.3">
      <c r="A220" s="8" t="s">
        <v>256</v>
      </c>
      <c r="B220" s="8">
        <v>42.27</v>
      </c>
      <c r="C220" s="8">
        <v>6.05</v>
      </c>
      <c r="D220" s="8" t="s">
        <v>7836</v>
      </c>
      <c r="E220" s="8" t="s">
        <v>7835</v>
      </c>
      <c r="F220" s="8" t="s">
        <v>7835</v>
      </c>
      <c r="G220" s="8">
        <v>1</v>
      </c>
      <c r="H220" s="8" t="s">
        <v>7836</v>
      </c>
      <c r="I220" s="8" t="s">
        <v>7837</v>
      </c>
      <c r="J220" s="8" t="s">
        <v>7842</v>
      </c>
    </row>
    <row r="221" spans="1:10" ht="15.75" customHeight="1" x14ac:dyDescent="0.3">
      <c r="A221" s="8" t="s">
        <v>257</v>
      </c>
      <c r="B221" s="8">
        <v>53.25</v>
      </c>
      <c r="C221" s="8">
        <v>6.11</v>
      </c>
      <c r="D221" s="8" t="s">
        <v>7836</v>
      </c>
      <c r="E221" s="8" t="s">
        <v>7835</v>
      </c>
      <c r="F221" s="8" t="s">
        <v>7836</v>
      </c>
      <c r="G221" s="8">
        <v>1</v>
      </c>
      <c r="H221" s="8" t="s">
        <v>7836</v>
      </c>
      <c r="I221" s="8" t="s">
        <v>7837</v>
      </c>
      <c r="J221" s="8" t="s">
        <v>7842</v>
      </c>
    </row>
    <row r="222" spans="1:10" ht="15.75" customHeight="1" x14ac:dyDescent="0.3">
      <c r="A222" s="8" t="s">
        <v>258</v>
      </c>
      <c r="B222" s="8">
        <v>26.8</v>
      </c>
      <c r="C222" s="8">
        <v>10.93</v>
      </c>
      <c r="D222" s="8" t="s">
        <v>7836</v>
      </c>
      <c r="E222" s="8" t="s">
        <v>7835</v>
      </c>
      <c r="F222" s="8" t="s">
        <v>7835</v>
      </c>
      <c r="G222" s="8">
        <v>0</v>
      </c>
      <c r="H222" s="8" t="s">
        <v>7835</v>
      </c>
      <c r="I222" s="8" t="s">
        <v>7838</v>
      </c>
      <c r="J222" s="8" t="s">
        <v>7841</v>
      </c>
    </row>
    <row r="223" spans="1:10" ht="15.75" customHeight="1" x14ac:dyDescent="0.3">
      <c r="A223" s="8" t="s">
        <v>259</v>
      </c>
      <c r="B223" s="8">
        <v>28.5</v>
      </c>
      <c r="C223" s="8">
        <v>5.12</v>
      </c>
      <c r="D223" s="8" t="s">
        <v>7835</v>
      </c>
      <c r="E223" s="8" t="s">
        <v>7835</v>
      </c>
      <c r="F223" s="8" t="s">
        <v>7835</v>
      </c>
      <c r="G223" s="8">
        <v>1</v>
      </c>
      <c r="H223" s="8" t="s">
        <v>7836</v>
      </c>
      <c r="I223" s="8" t="s">
        <v>7838</v>
      </c>
      <c r="J223" s="8" t="s">
        <v>7843</v>
      </c>
    </row>
    <row r="224" spans="1:10" ht="15.75" customHeight="1" x14ac:dyDescent="0.3">
      <c r="A224" s="8" t="s">
        <v>260</v>
      </c>
      <c r="B224" s="8">
        <v>22.895</v>
      </c>
      <c r="C224" s="8">
        <v>5.72</v>
      </c>
      <c r="D224" s="8" t="s">
        <v>7835</v>
      </c>
      <c r="E224" s="8" t="s">
        <v>7835</v>
      </c>
      <c r="F224" s="8" t="s">
        <v>7835</v>
      </c>
      <c r="G224" s="8">
        <v>0</v>
      </c>
      <c r="H224" s="8" t="s">
        <v>7836</v>
      </c>
      <c r="I224" s="8" t="s">
        <v>7839</v>
      </c>
      <c r="J224" s="8" t="s">
        <v>7842</v>
      </c>
    </row>
    <row r="225" spans="1:10" ht="15.75" customHeight="1" x14ac:dyDescent="0.3">
      <c r="A225" s="8" t="s">
        <v>261</v>
      </c>
      <c r="B225" s="8">
        <v>34.06</v>
      </c>
      <c r="C225" s="8">
        <v>11.83</v>
      </c>
      <c r="D225" s="8" t="s">
        <v>7836</v>
      </c>
      <c r="E225" s="8" t="s">
        <v>7835</v>
      </c>
      <c r="F225" s="8" t="s">
        <v>7835</v>
      </c>
      <c r="G225" s="8">
        <v>1</v>
      </c>
      <c r="H225" s="8" t="s">
        <v>7836</v>
      </c>
      <c r="I225" s="8" t="s">
        <v>7837</v>
      </c>
      <c r="J225" s="8" t="s">
        <v>7841</v>
      </c>
    </row>
    <row r="226" spans="1:10" ht="15.75" customHeight="1" x14ac:dyDescent="0.3">
      <c r="A226" s="8" t="s">
        <v>262</v>
      </c>
      <c r="B226" s="8">
        <v>36.409999999999997</v>
      </c>
      <c r="C226" s="8">
        <v>4.55</v>
      </c>
      <c r="D226" s="8" t="s">
        <v>7835</v>
      </c>
      <c r="E226" s="8" t="s">
        <v>7835</v>
      </c>
      <c r="F226" s="8" t="s">
        <v>7835</v>
      </c>
      <c r="G226" s="8">
        <v>0</v>
      </c>
      <c r="H226" s="8" t="s">
        <v>7836</v>
      </c>
      <c r="I226" s="8" t="s">
        <v>7837</v>
      </c>
      <c r="J226" s="8" t="s">
        <v>7843</v>
      </c>
    </row>
    <row r="227" spans="1:10" ht="15.75" customHeight="1" x14ac:dyDescent="0.3">
      <c r="A227" s="8" t="s">
        <v>263</v>
      </c>
      <c r="B227" s="8">
        <v>52.3</v>
      </c>
      <c r="C227" s="8">
        <v>4.87</v>
      </c>
      <c r="D227" s="8" t="s">
        <v>7836</v>
      </c>
      <c r="E227" s="8" t="s">
        <v>7835</v>
      </c>
      <c r="F227" s="8" t="s">
        <v>7836</v>
      </c>
      <c r="G227" s="8">
        <v>1</v>
      </c>
      <c r="H227" s="8" t="s">
        <v>7836</v>
      </c>
      <c r="I227" s="8" t="s">
        <v>7837</v>
      </c>
      <c r="J227" s="8" t="s">
        <v>7843</v>
      </c>
    </row>
    <row r="228" spans="1:10" ht="15.75" customHeight="1" x14ac:dyDescent="0.3">
      <c r="A228" s="8" t="s">
        <v>264</v>
      </c>
      <c r="B228" s="8">
        <v>52.66</v>
      </c>
      <c r="C228" s="8">
        <v>4.45</v>
      </c>
      <c r="D228" s="8" t="s">
        <v>7835</v>
      </c>
      <c r="E228" s="8" t="s">
        <v>7835</v>
      </c>
      <c r="F228" s="8" t="s">
        <v>7835</v>
      </c>
      <c r="G228" s="8">
        <v>1</v>
      </c>
      <c r="H228" s="8" t="s">
        <v>7836</v>
      </c>
      <c r="I228" s="8" t="s">
        <v>7837</v>
      </c>
      <c r="J228" s="8" t="s">
        <v>7843</v>
      </c>
    </row>
    <row r="229" spans="1:10" ht="15.75" customHeight="1" x14ac:dyDescent="0.3">
      <c r="A229" s="8" t="s">
        <v>265</v>
      </c>
      <c r="B229" s="8">
        <v>29.57</v>
      </c>
      <c r="C229" s="8">
        <v>9.42</v>
      </c>
      <c r="D229" s="8" t="s">
        <v>7836</v>
      </c>
      <c r="E229" s="8" t="s">
        <v>7835</v>
      </c>
      <c r="F229" s="8" t="s">
        <v>7835</v>
      </c>
      <c r="G229" s="8">
        <v>0</v>
      </c>
      <c r="H229" s="8" t="s">
        <v>7836</v>
      </c>
      <c r="I229" s="8" t="s">
        <v>7838</v>
      </c>
      <c r="J229" s="8" t="s">
        <v>7841</v>
      </c>
    </row>
    <row r="230" spans="1:10" ht="15.75" customHeight="1" x14ac:dyDescent="0.3">
      <c r="A230" s="8" t="s">
        <v>266</v>
      </c>
      <c r="B230" s="8">
        <v>36.99</v>
      </c>
      <c r="C230" s="8">
        <v>5.37</v>
      </c>
      <c r="D230" s="8" t="s">
        <v>7836</v>
      </c>
      <c r="E230" s="8" t="s">
        <v>7835</v>
      </c>
      <c r="F230" s="8" t="s">
        <v>7836</v>
      </c>
      <c r="G230" s="8">
        <v>1</v>
      </c>
      <c r="H230" s="8" t="s">
        <v>7836</v>
      </c>
      <c r="I230" s="8" t="s">
        <v>7837</v>
      </c>
      <c r="J230" s="8" t="s">
        <v>7843</v>
      </c>
    </row>
    <row r="231" spans="1:10" ht="15.75" customHeight="1" x14ac:dyDescent="0.3">
      <c r="A231" s="8" t="s">
        <v>267</v>
      </c>
      <c r="B231" s="8">
        <v>31.4</v>
      </c>
      <c r="C231" s="8">
        <v>4.5999999999999996</v>
      </c>
      <c r="D231" s="8" t="s">
        <v>7836</v>
      </c>
      <c r="E231" s="8" t="s">
        <v>7835</v>
      </c>
      <c r="F231" s="8" t="s">
        <v>7835</v>
      </c>
      <c r="G231" s="8">
        <v>1</v>
      </c>
      <c r="H231" s="8" t="s">
        <v>7836</v>
      </c>
      <c r="I231" s="8" t="s">
        <v>7837</v>
      </c>
      <c r="J231" s="8" t="s">
        <v>7843</v>
      </c>
    </row>
    <row r="232" spans="1:10" ht="15.75" customHeight="1" x14ac:dyDescent="0.3">
      <c r="A232" s="8" t="s">
        <v>268</v>
      </c>
      <c r="B232" s="8">
        <v>34.9</v>
      </c>
      <c r="C232" s="8">
        <v>6.22</v>
      </c>
      <c r="D232" s="8" t="s">
        <v>7835</v>
      </c>
      <c r="E232" s="8" t="s">
        <v>7835</v>
      </c>
      <c r="F232" s="8" t="s">
        <v>7836</v>
      </c>
      <c r="G232" s="8">
        <v>1</v>
      </c>
      <c r="H232" s="8" t="s">
        <v>7836</v>
      </c>
      <c r="I232" s="8" t="s">
        <v>7837</v>
      </c>
      <c r="J232" s="8" t="s">
        <v>7842</v>
      </c>
    </row>
    <row r="233" spans="1:10" ht="15.75" customHeight="1" x14ac:dyDescent="0.3">
      <c r="A233" s="8" t="s">
        <v>269</v>
      </c>
      <c r="B233" s="8">
        <v>31.13</v>
      </c>
      <c r="C233" s="8">
        <v>4.5199999999999996</v>
      </c>
      <c r="D233" s="8" t="s">
        <v>7836</v>
      </c>
      <c r="E233" s="8" t="s">
        <v>7835</v>
      </c>
      <c r="F233" s="8" t="s">
        <v>7835</v>
      </c>
      <c r="G233" s="8">
        <v>1</v>
      </c>
      <c r="H233" s="8" t="s">
        <v>7836</v>
      </c>
      <c r="I233" s="8" t="s">
        <v>7837</v>
      </c>
      <c r="J233" s="8" t="s">
        <v>7843</v>
      </c>
    </row>
    <row r="234" spans="1:10" ht="15.75" customHeight="1" x14ac:dyDescent="0.3">
      <c r="A234" s="8" t="s">
        <v>270</v>
      </c>
      <c r="B234" s="8">
        <v>34.799999999999997</v>
      </c>
      <c r="C234" s="8">
        <v>6.18</v>
      </c>
      <c r="D234" s="8" t="s">
        <v>7835</v>
      </c>
      <c r="E234" s="8" t="s">
        <v>7835</v>
      </c>
      <c r="F234" s="8" t="s">
        <v>7836</v>
      </c>
      <c r="G234" s="8">
        <v>1</v>
      </c>
      <c r="H234" s="8" t="s">
        <v>7836</v>
      </c>
      <c r="I234" s="8" t="s">
        <v>7837</v>
      </c>
      <c r="J234" s="8" t="s">
        <v>7842</v>
      </c>
    </row>
    <row r="235" spans="1:10" ht="15.75" customHeight="1" x14ac:dyDescent="0.3">
      <c r="A235" s="8" t="s">
        <v>271</v>
      </c>
      <c r="B235" s="8">
        <v>31.68</v>
      </c>
      <c r="C235" s="8">
        <v>4.4000000000000004</v>
      </c>
      <c r="D235" s="8" t="s">
        <v>7835</v>
      </c>
      <c r="E235" s="8" t="s">
        <v>7835</v>
      </c>
      <c r="F235" s="8" t="s">
        <v>7835</v>
      </c>
      <c r="G235" s="8">
        <v>0</v>
      </c>
      <c r="H235" s="8" t="s">
        <v>7836</v>
      </c>
      <c r="I235" s="8" t="s">
        <v>7837</v>
      </c>
      <c r="J235" s="8" t="s">
        <v>7843</v>
      </c>
    </row>
    <row r="236" spans="1:10" ht="15.75" customHeight="1" x14ac:dyDescent="0.3">
      <c r="A236" s="8" t="s">
        <v>272</v>
      </c>
      <c r="B236" s="8">
        <v>33.534999999999997</v>
      </c>
      <c r="C236" s="8">
        <v>6.23</v>
      </c>
      <c r="D236" s="8" t="s">
        <v>7835</v>
      </c>
      <c r="E236" s="8" t="s">
        <v>7836</v>
      </c>
      <c r="F236" s="8" t="s">
        <v>7835</v>
      </c>
      <c r="G236" s="8">
        <v>1</v>
      </c>
      <c r="H236" s="8" t="s">
        <v>7836</v>
      </c>
      <c r="I236" s="8" t="s">
        <v>7837</v>
      </c>
      <c r="J236" s="8" t="s">
        <v>7842</v>
      </c>
    </row>
    <row r="237" spans="1:10" ht="15.75" customHeight="1" x14ac:dyDescent="0.3">
      <c r="A237" s="8" t="s">
        <v>273</v>
      </c>
      <c r="B237" s="8">
        <v>31.92</v>
      </c>
      <c r="C237" s="8">
        <v>5.33</v>
      </c>
      <c r="D237" s="8" t="s">
        <v>7836</v>
      </c>
      <c r="E237" s="8" t="s">
        <v>7835</v>
      </c>
      <c r="F237" s="8" t="s">
        <v>7835</v>
      </c>
      <c r="G237" s="8">
        <v>0</v>
      </c>
      <c r="H237" s="8" t="s">
        <v>7836</v>
      </c>
      <c r="I237" s="8" t="s">
        <v>7837</v>
      </c>
      <c r="J237" s="8" t="s">
        <v>7843</v>
      </c>
    </row>
    <row r="238" spans="1:10" ht="15.75" customHeight="1" x14ac:dyDescent="0.3">
      <c r="A238" s="8" t="s">
        <v>274</v>
      </c>
      <c r="B238" s="8">
        <v>32.700000000000003</v>
      </c>
      <c r="C238" s="8">
        <v>4.09</v>
      </c>
      <c r="D238" s="8" t="s">
        <v>7835</v>
      </c>
      <c r="E238" s="8" t="s">
        <v>7835</v>
      </c>
      <c r="F238" s="8" t="s">
        <v>7835</v>
      </c>
      <c r="G238" s="8">
        <v>1</v>
      </c>
      <c r="H238" s="8" t="s">
        <v>7836</v>
      </c>
      <c r="I238" s="8" t="s">
        <v>7837</v>
      </c>
      <c r="J238" s="8" t="s">
        <v>7843</v>
      </c>
    </row>
    <row r="239" spans="1:10" ht="15.75" customHeight="1" x14ac:dyDescent="0.3">
      <c r="A239" s="8" t="s">
        <v>275</v>
      </c>
      <c r="B239" s="8">
        <v>41.25</v>
      </c>
      <c r="C239" s="8">
        <v>5.19</v>
      </c>
      <c r="D239" s="8" t="s">
        <v>7835</v>
      </c>
      <c r="E239" s="8" t="s">
        <v>7835</v>
      </c>
      <c r="F239" s="8" t="s">
        <v>7835</v>
      </c>
      <c r="G239" s="8">
        <v>0</v>
      </c>
      <c r="H239" s="8" t="s">
        <v>7836</v>
      </c>
      <c r="I239" s="8" t="s">
        <v>7837</v>
      </c>
      <c r="J239" s="8" t="s">
        <v>7843</v>
      </c>
    </row>
    <row r="240" spans="1:10" ht="15.75" customHeight="1" x14ac:dyDescent="0.3">
      <c r="A240" s="8" t="s">
        <v>276</v>
      </c>
      <c r="B240" s="8">
        <v>33.11</v>
      </c>
      <c r="C240" s="8">
        <v>4.12</v>
      </c>
      <c r="D240" s="8" t="s">
        <v>7835</v>
      </c>
      <c r="E240" s="8" t="s">
        <v>7835</v>
      </c>
      <c r="F240" s="8" t="s">
        <v>7836</v>
      </c>
      <c r="G240" s="8">
        <v>1</v>
      </c>
      <c r="H240" s="8" t="s">
        <v>7836</v>
      </c>
      <c r="I240" s="8" t="s">
        <v>7837</v>
      </c>
      <c r="J240" s="8" t="s">
        <v>7843</v>
      </c>
    </row>
    <row r="241" spans="1:10" ht="15.75" customHeight="1" x14ac:dyDescent="0.3">
      <c r="A241" s="8" t="s">
        <v>277</v>
      </c>
      <c r="B241" s="8">
        <v>36.159999999999997</v>
      </c>
      <c r="C241" s="8">
        <v>5.0999999999999996</v>
      </c>
      <c r="D241" s="8" t="s">
        <v>7835</v>
      </c>
      <c r="E241" s="8" t="s">
        <v>7835</v>
      </c>
      <c r="F241" s="8" t="s">
        <v>7835</v>
      </c>
      <c r="G241" s="8">
        <v>1</v>
      </c>
      <c r="H241" s="8" t="s">
        <v>7836</v>
      </c>
      <c r="I241" s="8" t="s">
        <v>7837</v>
      </c>
      <c r="J241" s="8" t="s">
        <v>7843</v>
      </c>
    </row>
    <row r="242" spans="1:10" ht="15.75" customHeight="1" x14ac:dyDescent="0.3">
      <c r="A242" s="8" t="s">
        <v>278</v>
      </c>
      <c r="B242" s="8">
        <v>33.72</v>
      </c>
      <c r="C242" s="8">
        <v>6.21</v>
      </c>
      <c r="D242" s="8" t="s">
        <v>7836</v>
      </c>
      <c r="E242" s="8" t="s">
        <v>7835</v>
      </c>
      <c r="F242" s="8" t="s">
        <v>7836</v>
      </c>
      <c r="G242" s="8">
        <v>1</v>
      </c>
      <c r="H242" s="8" t="s">
        <v>7836</v>
      </c>
      <c r="I242" s="8" t="s">
        <v>7837</v>
      </c>
      <c r="J242" s="8" t="s">
        <v>7842</v>
      </c>
    </row>
    <row r="243" spans="1:10" ht="15.75" customHeight="1" x14ac:dyDescent="0.3">
      <c r="A243" s="8" t="s">
        <v>279</v>
      </c>
      <c r="B243" s="8">
        <v>37.74</v>
      </c>
      <c r="C243" s="8">
        <v>9.5299999999999994</v>
      </c>
      <c r="D243" s="8" t="s">
        <v>7836</v>
      </c>
      <c r="E243" s="8" t="s">
        <v>7835</v>
      </c>
      <c r="F243" s="8" t="s">
        <v>7835</v>
      </c>
      <c r="G243" s="8">
        <v>1</v>
      </c>
      <c r="H243" s="8" t="s">
        <v>7836</v>
      </c>
      <c r="I243" s="8" t="s">
        <v>7837</v>
      </c>
      <c r="J243" s="8" t="s">
        <v>7841</v>
      </c>
    </row>
    <row r="244" spans="1:10" ht="15.75" customHeight="1" x14ac:dyDescent="0.3">
      <c r="A244" s="8" t="s">
        <v>280</v>
      </c>
      <c r="B244" s="8">
        <v>48.75</v>
      </c>
      <c r="C244" s="8">
        <v>4.6399999999999997</v>
      </c>
      <c r="D244" s="8" t="s">
        <v>7836</v>
      </c>
      <c r="E244" s="8" t="s">
        <v>7835</v>
      </c>
      <c r="F244" s="8" t="s">
        <v>7835</v>
      </c>
      <c r="G244" s="8">
        <v>1</v>
      </c>
      <c r="H244" s="8" t="s">
        <v>7836</v>
      </c>
      <c r="I244" s="8" t="s">
        <v>7837</v>
      </c>
      <c r="J244" s="8" t="s">
        <v>7843</v>
      </c>
    </row>
    <row r="245" spans="1:10" ht="15.75" customHeight="1" x14ac:dyDescent="0.3">
      <c r="A245" s="8" t="s">
        <v>281</v>
      </c>
      <c r="B245" s="8">
        <v>31.065000000000001</v>
      </c>
      <c r="C245" s="8">
        <v>5.05</v>
      </c>
      <c r="D245" s="8" t="s">
        <v>7835</v>
      </c>
      <c r="E245" s="8" t="s">
        <v>7835</v>
      </c>
      <c r="F245" s="8" t="s">
        <v>7835</v>
      </c>
      <c r="G245" s="8">
        <v>1</v>
      </c>
      <c r="H245" s="8" t="s">
        <v>7836</v>
      </c>
      <c r="I245" s="8" t="s">
        <v>7837</v>
      </c>
      <c r="J245" s="8" t="s">
        <v>7843</v>
      </c>
    </row>
    <row r="246" spans="1:10" ht="15.75" customHeight="1" x14ac:dyDescent="0.3">
      <c r="A246" s="8" t="s">
        <v>282</v>
      </c>
      <c r="B246" s="8">
        <v>23.55</v>
      </c>
      <c r="C246" s="8">
        <v>10.38</v>
      </c>
      <c r="D246" s="8" t="s">
        <v>7835</v>
      </c>
      <c r="E246" s="8" t="s">
        <v>7835</v>
      </c>
      <c r="F246" s="8" t="s">
        <v>7835</v>
      </c>
      <c r="G246" s="8">
        <v>0</v>
      </c>
      <c r="H246" s="8" t="s">
        <v>7836</v>
      </c>
      <c r="I246" s="8" t="s">
        <v>7839</v>
      </c>
      <c r="J246" s="8" t="s">
        <v>7841</v>
      </c>
    </row>
    <row r="247" spans="1:10" ht="15.75" customHeight="1" x14ac:dyDescent="0.3">
      <c r="A247" s="8" t="s">
        <v>283</v>
      </c>
      <c r="B247" s="8">
        <v>30.18</v>
      </c>
      <c r="C247" s="8">
        <v>8.31</v>
      </c>
      <c r="D247" s="8" t="s">
        <v>7836</v>
      </c>
      <c r="E247" s="8" t="s">
        <v>7835</v>
      </c>
      <c r="F247" s="8" t="s">
        <v>7835</v>
      </c>
      <c r="G247" s="8">
        <v>1</v>
      </c>
      <c r="H247" s="8" t="s">
        <v>7836</v>
      </c>
      <c r="I247" s="8" t="s">
        <v>7837</v>
      </c>
      <c r="J247" s="8" t="s">
        <v>7841</v>
      </c>
    </row>
    <row r="248" spans="1:10" ht="15.75" customHeight="1" x14ac:dyDescent="0.3">
      <c r="A248" s="8" t="s">
        <v>284</v>
      </c>
      <c r="B248" s="8">
        <v>29.94</v>
      </c>
      <c r="C248" s="8">
        <v>7.59</v>
      </c>
      <c r="D248" s="8" t="s">
        <v>7835</v>
      </c>
      <c r="E248" s="8" t="s">
        <v>7835</v>
      </c>
      <c r="F248" s="8" t="s">
        <v>7835</v>
      </c>
      <c r="G248" s="8">
        <v>0</v>
      </c>
      <c r="H248" s="8" t="s">
        <v>7836</v>
      </c>
      <c r="I248" s="8" t="s">
        <v>7838</v>
      </c>
      <c r="J248" s="8" t="s">
        <v>7841</v>
      </c>
    </row>
    <row r="249" spans="1:10" ht="15.75" customHeight="1" x14ac:dyDescent="0.3">
      <c r="A249" s="8" t="s">
        <v>285</v>
      </c>
      <c r="B249" s="8">
        <v>31.4</v>
      </c>
      <c r="C249" s="8">
        <v>5.49</v>
      </c>
      <c r="D249" s="8" t="s">
        <v>7835</v>
      </c>
      <c r="E249" s="8" t="s">
        <v>7835</v>
      </c>
      <c r="F249" s="8" t="s">
        <v>7835</v>
      </c>
      <c r="G249" s="8">
        <v>0</v>
      </c>
      <c r="H249" s="8" t="s">
        <v>7836</v>
      </c>
      <c r="I249" s="8" t="s">
        <v>7837</v>
      </c>
      <c r="J249" s="8" t="s">
        <v>7843</v>
      </c>
    </row>
    <row r="250" spans="1:10" ht="15.75" customHeight="1" x14ac:dyDescent="0.3">
      <c r="A250" s="8" t="s">
        <v>286</v>
      </c>
      <c r="B250" s="8">
        <v>53.06</v>
      </c>
      <c r="C250" s="8">
        <v>11.68</v>
      </c>
      <c r="D250" s="8" t="s">
        <v>7835</v>
      </c>
      <c r="E250" s="8" t="s">
        <v>7835</v>
      </c>
      <c r="F250" s="8" t="s">
        <v>7835</v>
      </c>
      <c r="G250" s="8">
        <v>0</v>
      </c>
      <c r="H250" s="8" t="s">
        <v>7836</v>
      </c>
      <c r="I250" s="8" t="s">
        <v>7837</v>
      </c>
      <c r="J250" s="8" t="s">
        <v>7841</v>
      </c>
    </row>
    <row r="251" spans="1:10" ht="15.75" customHeight="1" x14ac:dyDescent="0.3">
      <c r="A251" s="8" t="s">
        <v>287</v>
      </c>
      <c r="B251" s="8">
        <v>30.25</v>
      </c>
      <c r="C251" s="8">
        <v>4.1900000000000004</v>
      </c>
      <c r="D251" s="8" t="s">
        <v>7835</v>
      </c>
      <c r="E251" s="8" t="s">
        <v>7835</v>
      </c>
      <c r="F251" s="8" t="s">
        <v>7835</v>
      </c>
      <c r="G251" s="8">
        <v>2</v>
      </c>
      <c r="H251" s="8" t="s">
        <v>7836</v>
      </c>
      <c r="I251" s="8" t="s">
        <v>7837</v>
      </c>
      <c r="J251" s="8" t="s">
        <v>7843</v>
      </c>
    </row>
    <row r="252" spans="1:10" ht="15.75" customHeight="1" x14ac:dyDescent="0.3">
      <c r="A252" s="8" t="s">
        <v>288</v>
      </c>
      <c r="B252" s="8">
        <v>46.68</v>
      </c>
      <c r="C252" s="8">
        <v>4.01</v>
      </c>
      <c r="D252" s="8" t="s">
        <v>7835</v>
      </c>
      <c r="E252" s="8" t="s">
        <v>7835</v>
      </c>
      <c r="F252" s="8" t="s">
        <v>7835</v>
      </c>
      <c r="G252" s="8">
        <v>0</v>
      </c>
      <c r="H252" s="8" t="s">
        <v>7836</v>
      </c>
      <c r="I252" s="8" t="s">
        <v>7837</v>
      </c>
      <c r="J252" s="8" t="s">
        <v>7843</v>
      </c>
    </row>
    <row r="253" spans="1:10" ht="15.75" customHeight="1" x14ac:dyDescent="0.3">
      <c r="A253" s="8" t="s">
        <v>289</v>
      </c>
      <c r="B253" s="8">
        <v>30.4</v>
      </c>
      <c r="C253" s="8">
        <v>5.91</v>
      </c>
      <c r="D253" s="8" t="s">
        <v>7835</v>
      </c>
      <c r="E253" s="8" t="s">
        <v>7836</v>
      </c>
      <c r="F253" s="8" t="s">
        <v>7835</v>
      </c>
      <c r="G253" s="8">
        <v>2</v>
      </c>
      <c r="H253" s="8" t="s">
        <v>7836</v>
      </c>
      <c r="I253" s="8" t="s">
        <v>7837</v>
      </c>
      <c r="J253" s="8" t="s">
        <v>7842</v>
      </c>
    </row>
    <row r="254" spans="1:10" ht="15.75" customHeight="1" x14ac:dyDescent="0.3">
      <c r="A254" s="8" t="s">
        <v>290</v>
      </c>
      <c r="B254" s="8">
        <v>30.2</v>
      </c>
      <c r="C254" s="8">
        <v>4.47</v>
      </c>
      <c r="D254" s="8" t="s">
        <v>7836</v>
      </c>
      <c r="E254" s="8" t="s">
        <v>7835</v>
      </c>
      <c r="F254" s="8" t="s">
        <v>7836</v>
      </c>
      <c r="G254" s="8">
        <v>1</v>
      </c>
      <c r="H254" s="8" t="s">
        <v>7836</v>
      </c>
      <c r="I254" s="8" t="s">
        <v>7837</v>
      </c>
      <c r="J254" s="8" t="s">
        <v>7843</v>
      </c>
    </row>
    <row r="255" spans="1:10" ht="15.75" customHeight="1" x14ac:dyDescent="0.3">
      <c r="A255" s="8" t="s">
        <v>291</v>
      </c>
      <c r="B255" s="8">
        <v>51.18</v>
      </c>
      <c r="C255" s="8">
        <v>4.5599999999999996</v>
      </c>
      <c r="D255" s="8" t="s">
        <v>7836</v>
      </c>
      <c r="E255" s="8" t="s">
        <v>7836</v>
      </c>
      <c r="F255" s="8" t="s">
        <v>7835</v>
      </c>
      <c r="G255" s="8">
        <v>2</v>
      </c>
      <c r="H255" s="8" t="s">
        <v>7836</v>
      </c>
      <c r="I255" s="8" t="s">
        <v>7837</v>
      </c>
      <c r="J255" s="8" t="s">
        <v>7843</v>
      </c>
    </row>
    <row r="256" spans="1:10" ht="15.75" customHeight="1" x14ac:dyDescent="0.3">
      <c r="A256" s="8" t="s">
        <v>292</v>
      </c>
      <c r="B256" s="8">
        <v>22.18</v>
      </c>
      <c r="C256" s="8">
        <v>9.9</v>
      </c>
      <c r="D256" s="8" t="s">
        <v>7835</v>
      </c>
      <c r="E256" s="8" t="s">
        <v>7835</v>
      </c>
      <c r="F256" s="8" t="s">
        <v>7835</v>
      </c>
      <c r="G256" s="8">
        <v>0</v>
      </c>
      <c r="H256" s="8" t="s">
        <v>7836</v>
      </c>
      <c r="I256" s="8" t="s">
        <v>7839</v>
      </c>
      <c r="J256" s="8" t="s">
        <v>7841</v>
      </c>
    </row>
    <row r="257" spans="1:10" ht="15.75" customHeight="1" x14ac:dyDescent="0.3">
      <c r="A257" s="8" t="s">
        <v>293</v>
      </c>
      <c r="B257" s="8">
        <v>31.92</v>
      </c>
      <c r="C257" s="8">
        <v>5.1100000000000003</v>
      </c>
      <c r="D257" s="8" t="s">
        <v>7835</v>
      </c>
      <c r="E257" s="8" t="s">
        <v>7835</v>
      </c>
      <c r="F257" s="8" t="s">
        <v>7836</v>
      </c>
      <c r="G257" s="8">
        <v>1</v>
      </c>
      <c r="H257" s="8" t="s">
        <v>7836</v>
      </c>
      <c r="I257" s="8" t="s">
        <v>7837</v>
      </c>
      <c r="J257" s="8" t="s">
        <v>7843</v>
      </c>
    </row>
    <row r="258" spans="1:10" ht="15.75" customHeight="1" x14ac:dyDescent="0.3">
      <c r="A258" s="8" t="s">
        <v>294</v>
      </c>
      <c r="B258" s="8">
        <v>31.73</v>
      </c>
      <c r="C258" s="8">
        <v>5.73</v>
      </c>
      <c r="D258" s="8" t="s">
        <v>7835</v>
      </c>
      <c r="E258" s="8" t="s">
        <v>7836</v>
      </c>
      <c r="F258" s="8" t="s">
        <v>7835</v>
      </c>
      <c r="G258" s="8">
        <v>1</v>
      </c>
      <c r="H258" s="8" t="s">
        <v>7836</v>
      </c>
      <c r="I258" s="8" t="s">
        <v>7837</v>
      </c>
      <c r="J258" s="8" t="s">
        <v>7842</v>
      </c>
    </row>
    <row r="259" spans="1:10" ht="15.75" customHeight="1" x14ac:dyDescent="0.3">
      <c r="A259" s="8" t="s">
        <v>295</v>
      </c>
      <c r="B259" s="8">
        <v>45.52</v>
      </c>
      <c r="C259" s="8">
        <v>6.04</v>
      </c>
      <c r="D259" s="8" t="s">
        <v>7835</v>
      </c>
      <c r="E259" s="8" t="s">
        <v>7835</v>
      </c>
      <c r="F259" s="8" t="s">
        <v>7836</v>
      </c>
      <c r="G259" s="8">
        <v>1</v>
      </c>
      <c r="H259" s="8" t="s">
        <v>7836</v>
      </c>
      <c r="I259" s="8" t="s">
        <v>7837</v>
      </c>
      <c r="J259" s="8" t="s">
        <v>7842</v>
      </c>
    </row>
    <row r="260" spans="1:10" ht="15.75" customHeight="1" x14ac:dyDescent="0.3">
      <c r="A260" s="8" t="s">
        <v>296</v>
      </c>
      <c r="B260" s="8">
        <v>52.81</v>
      </c>
      <c r="C260" s="8">
        <v>5.19</v>
      </c>
      <c r="D260" s="8" t="s">
        <v>7835</v>
      </c>
      <c r="E260" s="8" t="s">
        <v>7835</v>
      </c>
      <c r="F260" s="8" t="s">
        <v>7836</v>
      </c>
      <c r="G260" s="8">
        <v>1</v>
      </c>
      <c r="H260" s="8" t="s">
        <v>7836</v>
      </c>
      <c r="I260" s="8" t="s">
        <v>7837</v>
      </c>
      <c r="J260" s="8" t="s">
        <v>7843</v>
      </c>
    </row>
    <row r="261" spans="1:10" ht="15.75" customHeight="1" x14ac:dyDescent="0.3">
      <c r="A261" s="8" t="s">
        <v>297</v>
      </c>
      <c r="B261" s="8">
        <v>33.58</v>
      </c>
      <c r="C261" s="8">
        <v>5.56</v>
      </c>
      <c r="D261" s="8" t="s">
        <v>7835</v>
      </c>
      <c r="E261" s="8" t="s">
        <v>7835</v>
      </c>
      <c r="F261" s="8" t="s">
        <v>7835</v>
      </c>
      <c r="G261" s="8">
        <v>1</v>
      </c>
      <c r="H261" s="8" t="s">
        <v>7836</v>
      </c>
      <c r="I261" s="8" t="s">
        <v>7837</v>
      </c>
      <c r="J261" s="8" t="s">
        <v>7843</v>
      </c>
    </row>
    <row r="262" spans="1:10" ht="15.75" customHeight="1" x14ac:dyDescent="0.3">
      <c r="A262" s="8" t="s">
        <v>298</v>
      </c>
      <c r="B262" s="8">
        <v>30.684999999999999</v>
      </c>
      <c r="C262" s="8">
        <v>8.23</v>
      </c>
      <c r="D262" s="8" t="s">
        <v>7835</v>
      </c>
      <c r="E262" s="8" t="s">
        <v>7835</v>
      </c>
      <c r="F262" s="8" t="s">
        <v>7835</v>
      </c>
      <c r="G262" s="8">
        <v>0</v>
      </c>
      <c r="H262" s="8" t="s">
        <v>7836</v>
      </c>
      <c r="I262" s="8" t="s">
        <v>7837</v>
      </c>
      <c r="J262" s="8" t="s">
        <v>7841</v>
      </c>
    </row>
    <row r="263" spans="1:10" ht="15.75" customHeight="1" x14ac:dyDescent="0.3">
      <c r="A263" s="8" t="s">
        <v>299</v>
      </c>
      <c r="B263" s="8">
        <v>37.524999999999999</v>
      </c>
      <c r="C263" s="8">
        <v>9.0299999999999994</v>
      </c>
      <c r="D263" s="8" t="s">
        <v>7836</v>
      </c>
      <c r="E263" s="8" t="s">
        <v>7835</v>
      </c>
      <c r="F263" s="8" t="s">
        <v>7835</v>
      </c>
      <c r="G263" s="8">
        <v>2</v>
      </c>
      <c r="H263" s="8" t="s">
        <v>7835</v>
      </c>
      <c r="I263" s="8" t="s">
        <v>7837</v>
      </c>
      <c r="J263" s="8" t="s">
        <v>7841</v>
      </c>
    </row>
    <row r="264" spans="1:10" ht="15.75" customHeight="1" x14ac:dyDescent="0.3">
      <c r="A264" s="8" t="s">
        <v>300</v>
      </c>
      <c r="B264" s="8">
        <v>34.5</v>
      </c>
      <c r="C264" s="8">
        <v>4.07</v>
      </c>
      <c r="D264" s="8" t="s">
        <v>7836</v>
      </c>
      <c r="E264" s="8" t="s">
        <v>7835</v>
      </c>
      <c r="F264" s="8" t="s">
        <v>7835</v>
      </c>
      <c r="G264" s="8">
        <v>0</v>
      </c>
      <c r="H264" s="8" t="s">
        <v>7836</v>
      </c>
      <c r="I264" s="8" t="s">
        <v>7837</v>
      </c>
      <c r="J264" s="8" t="s">
        <v>7843</v>
      </c>
    </row>
    <row r="265" spans="1:10" ht="15.75" customHeight="1" x14ac:dyDescent="0.3">
      <c r="A265" s="8" t="s">
        <v>301</v>
      </c>
      <c r="B265" s="8">
        <v>28.16</v>
      </c>
      <c r="C265" s="8">
        <v>5.77</v>
      </c>
      <c r="D265" s="8" t="s">
        <v>7835</v>
      </c>
      <c r="E265" s="8" t="s">
        <v>7835</v>
      </c>
      <c r="F265" s="8" t="s">
        <v>7835</v>
      </c>
      <c r="G265" s="8">
        <v>2</v>
      </c>
      <c r="H265" s="8" t="s">
        <v>7836</v>
      </c>
      <c r="I265" s="8" t="s">
        <v>7838</v>
      </c>
      <c r="J265" s="8" t="s">
        <v>7842</v>
      </c>
    </row>
    <row r="266" spans="1:10" ht="15.75" customHeight="1" x14ac:dyDescent="0.3">
      <c r="A266" s="8" t="s">
        <v>302</v>
      </c>
      <c r="B266" s="8">
        <v>30.02</v>
      </c>
      <c r="C266" s="8">
        <v>5.98</v>
      </c>
      <c r="D266" s="8" t="s">
        <v>7835</v>
      </c>
      <c r="E266" s="8" t="s">
        <v>7835</v>
      </c>
      <c r="F266" s="8" t="s">
        <v>7836</v>
      </c>
      <c r="G266" s="8">
        <v>1</v>
      </c>
      <c r="H266" s="8" t="s">
        <v>7836</v>
      </c>
      <c r="I266" s="8" t="s">
        <v>7837</v>
      </c>
      <c r="J266" s="8" t="s">
        <v>7842</v>
      </c>
    </row>
    <row r="267" spans="1:10" ht="15.75" customHeight="1" x14ac:dyDescent="0.3">
      <c r="A267" s="8" t="s">
        <v>303</v>
      </c>
      <c r="B267" s="8">
        <v>37.82</v>
      </c>
      <c r="C267" s="8">
        <v>6.01</v>
      </c>
      <c r="D267" s="8" t="s">
        <v>7835</v>
      </c>
      <c r="E267" s="8" t="s">
        <v>7835</v>
      </c>
      <c r="F267" s="8" t="s">
        <v>7835</v>
      </c>
      <c r="G267" s="8">
        <v>0</v>
      </c>
      <c r="H267" s="8" t="s">
        <v>7836</v>
      </c>
      <c r="I267" s="8" t="s">
        <v>7837</v>
      </c>
      <c r="J267" s="8" t="s">
        <v>7842</v>
      </c>
    </row>
    <row r="268" spans="1:10" ht="15.75" customHeight="1" x14ac:dyDescent="0.3">
      <c r="A268" s="8" t="s">
        <v>304</v>
      </c>
      <c r="B268" s="8">
        <v>33.14</v>
      </c>
      <c r="C268" s="8">
        <v>5.67</v>
      </c>
      <c r="D268" s="8" t="s">
        <v>7836</v>
      </c>
      <c r="E268" s="8" t="s">
        <v>7835</v>
      </c>
      <c r="F268" s="8" t="s">
        <v>7835</v>
      </c>
      <c r="G268" s="8">
        <v>0</v>
      </c>
      <c r="H268" s="8" t="s">
        <v>7836</v>
      </c>
      <c r="I268" s="8" t="s">
        <v>7837</v>
      </c>
      <c r="J268" s="8" t="s">
        <v>7843</v>
      </c>
    </row>
    <row r="269" spans="1:10" ht="15.75" customHeight="1" x14ac:dyDescent="0.3">
      <c r="A269" s="8" t="s">
        <v>305</v>
      </c>
      <c r="B269" s="8">
        <v>25.14</v>
      </c>
      <c r="C269" s="8">
        <v>6.02</v>
      </c>
      <c r="D269" s="8" t="s">
        <v>7836</v>
      </c>
      <c r="E269" s="8" t="s">
        <v>7835</v>
      </c>
      <c r="F269" s="8" t="s">
        <v>7836</v>
      </c>
      <c r="G269" s="8">
        <v>1</v>
      </c>
      <c r="H269" s="8" t="s">
        <v>7836</v>
      </c>
      <c r="I269" s="8" t="s">
        <v>7838</v>
      </c>
      <c r="J269" s="8" t="s">
        <v>7842</v>
      </c>
    </row>
    <row r="270" spans="1:10" ht="15.75" customHeight="1" x14ac:dyDescent="0.3">
      <c r="A270" s="8" t="s">
        <v>306</v>
      </c>
      <c r="B270" s="8">
        <v>20.18</v>
      </c>
      <c r="C270" s="8">
        <v>11.19</v>
      </c>
      <c r="D270" s="8" t="s">
        <v>7835</v>
      </c>
      <c r="E270" s="8" t="s">
        <v>7835</v>
      </c>
      <c r="F270" s="8" t="s">
        <v>7835</v>
      </c>
      <c r="G270" s="8">
        <v>0</v>
      </c>
      <c r="H270" s="8" t="s">
        <v>7836</v>
      </c>
      <c r="I270" s="8" t="s">
        <v>7839</v>
      </c>
      <c r="J270" s="8" t="s">
        <v>7841</v>
      </c>
    </row>
    <row r="271" spans="1:10" ht="15.75" customHeight="1" x14ac:dyDescent="0.3">
      <c r="A271" s="8" t="s">
        <v>307</v>
      </c>
      <c r="B271" s="8">
        <v>44.36</v>
      </c>
      <c r="C271" s="8">
        <v>5.1100000000000003</v>
      </c>
      <c r="D271" s="8" t="s">
        <v>7835</v>
      </c>
      <c r="E271" s="8" t="s">
        <v>7835</v>
      </c>
      <c r="F271" s="8" t="s">
        <v>7835</v>
      </c>
      <c r="G271" s="8">
        <v>0</v>
      </c>
      <c r="H271" s="8" t="s">
        <v>7836</v>
      </c>
      <c r="I271" s="8" t="s">
        <v>7837</v>
      </c>
      <c r="J271" s="8" t="s">
        <v>7843</v>
      </c>
    </row>
    <row r="272" spans="1:10" ht="15.75" customHeight="1" x14ac:dyDescent="0.3">
      <c r="A272" s="8" t="s">
        <v>308</v>
      </c>
      <c r="B272" s="8">
        <v>23.82</v>
      </c>
      <c r="C272" s="8">
        <v>10.85</v>
      </c>
      <c r="D272" s="8" t="s">
        <v>7836</v>
      </c>
      <c r="E272" s="8" t="s">
        <v>7835</v>
      </c>
      <c r="F272" s="8" t="s">
        <v>7835</v>
      </c>
      <c r="G272" s="8">
        <v>0</v>
      </c>
      <c r="H272" s="8" t="s">
        <v>7836</v>
      </c>
      <c r="I272" s="8" t="s">
        <v>7839</v>
      </c>
      <c r="J272" s="8" t="s">
        <v>7841</v>
      </c>
    </row>
    <row r="273" spans="1:10" ht="15.75" customHeight="1" x14ac:dyDescent="0.3">
      <c r="A273" s="8" t="s">
        <v>309</v>
      </c>
      <c r="B273" s="8">
        <v>45</v>
      </c>
      <c r="C273" s="8">
        <v>5.24</v>
      </c>
      <c r="D273" s="8" t="s">
        <v>7836</v>
      </c>
      <c r="E273" s="8" t="s">
        <v>7835</v>
      </c>
      <c r="F273" s="8" t="s">
        <v>7835</v>
      </c>
      <c r="G273" s="8">
        <v>1</v>
      </c>
      <c r="H273" s="8" t="s">
        <v>7836</v>
      </c>
      <c r="I273" s="8" t="s">
        <v>7837</v>
      </c>
      <c r="J273" s="8" t="s">
        <v>7843</v>
      </c>
    </row>
    <row r="274" spans="1:10" ht="15.75" customHeight="1" x14ac:dyDescent="0.3">
      <c r="A274" s="8" t="s">
        <v>310</v>
      </c>
      <c r="B274" s="8">
        <v>26.62</v>
      </c>
      <c r="C274" s="8">
        <v>10.08</v>
      </c>
      <c r="D274" s="8" t="s">
        <v>7835</v>
      </c>
      <c r="E274" s="8" t="s">
        <v>7835</v>
      </c>
      <c r="F274" s="8" t="s">
        <v>7835</v>
      </c>
      <c r="G274" s="8">
        <v>0</v>
      </c>
      <c r="H274" s="8" t="s">
        <v>7836</v>
      </c>
      <c r="I274" s="8" t="s">
        <v>7838</v>
      </c>
      <c r="J274" s="8" t="s">
        <v>7841</v>
      </c>
    </row>
    <row r="275" spans="1:10" ht="15.75" customHeight="1" x14ac:dyDescent="0.3">
      <c r="A275" s="8" t="s">
        <v>311</v>
      </c>
      <c r="B275" s="8">
        <v>32.67</v>
      </c>
      <c r="C275" s="8">
        <v>10.97</v>
      </c>
      <c r="D275" s="8" t="s">
        <v>7836</v>
      </c>
      <c r="E275" s="8" t="s">
        <v>7835</v>
      </c>
      <c r="F275" s="8" t="s">
        <v>7835</v>
      </c>
      <c r="G275" s="8">
        <v>0</v>
      </c>
      <c r="H275" s="8" t="s">
        <v>7836</v>
      </c>
      <c r="I275" s="8" t="s">
        <v>7837</v>
      </c>
      <c r="J275" s="8" t="s">
        <v>7841</v>
      </c>
    </row>
    <row r="276" spans="1:10" ht="15.75" customHeight="1" x14ac:dyDescent="0.3">
      <c r="A276" s="8" t="s">
        <v>312</v>
      </c>
      <c r="B276" s="8">
        <v>44.44</v>
      </c>
      <c r="C276" s="8">
        <v>4.9000000000000004</v>
      </c>
      <c r="D276" s="8" t="s">
        <v>7836</v>
      </c>
      <c r="E276" s="8" t="s">
        <v>7835</v>
      </c>
      <c r="F276" s="8" t="s">
        <v>7835</v>
      </c>
      <c r="G276" s="8">
        <v>1</v>
      </c>
      <c r="H276" s="8" t="s">
        <v>7836</v>
      </c>
      <c r="I276" s="8" t="s">
        <v>7837</v>
      </c>
      <c r="J276" s="8" t="s">
        <v>7843</v>
      </c>
    </row>
    <row r="277" spans="1:10" ht="15.75" customHeight="1" x14ac:dyDescent="0.3">
      <c r="A277" s="8" t="s">
        <v>313</v>
      </c>
      <c r="B277" s="8">
        <v>28.31</v>
      </c>
      <c r="C277" s="8">
        <v>5.33</v>
      </c>
      <c r="D277" s="8" t="s">
        <v>7835</v>
      </c>
      <c r="E277" s="8" t="s">
        <v>7835</v>
      </c>
      <c r="F277" s="8" t="s">
        <v>7835</v>
      </c>
      <c r="G277" s="8">
        <v>0</v>
      </c>
      <c r="H277" s="8" t="s">
        <v>7836</v>
      </c>
      <c r="I277" s="8" t="s">
        <v>7838</v>
      </c>
      <c r="J277" s="8" t="s">
        <v>7843</v>
      </c>
    </row>
    <row r="278" spans="1:10" ht="15.75" customHeight="1" x14ac:dyDescent="0.3">
      <c r="A278" s="8" t="s">
        <v>314</v>
      </c>
      <c r="B278" s="8">
        <v>25.05</v>
      </c>
      <c r="C278" s="8">
        <v>4.6100000000000003</v>
      </c>
      <c r="D278" s="8" t="s">
        <v>7835</v>
      </c>
      <c r="E278" s="8" t="s">
        <v>7835</v>
      </c>
      <c r="F278" s="8" t="s">
        <v>7835</v>
      </c>
      <c r="G278" s="8">
        <v>2</v>
      </c>
      <c r="H278" s="8" t="s">
        <v>7836</v>
      </c>
      <c r="I278" s="8" t="s">
        <v>7838</v>
      </c>
      <c r="J278" s="8" t="s">
        <v>7843</v>
      </c>
    </row>
    <row r="279" spans="1:10" ht="15.75" customHeight="1" x14ac:dyDescent="0.3">
      <c r="A279" s="8" t="s">
        <v>315</v>
      </c>
      <c r="B279" s="8">
        <v>28.34</v>
      </c>
      <c r="C279" s="8">
        <v>8.18</v>
      </c>
      <c r="D279" s="8" t="s">
        <v>7835</v>
      </c>
      <c r="E279" s="8" t="s">
        <v>7835</v>
      </c>
      <c r="F279" s="8" t="s">
        <v>7835</v>
      </c>
      <c r="G279" s="8">
        <v>0</v>
      </c>
      <c r="H279" s="8" t="s">
        <v>7836</v>
      </c>
      <c r="I279" s="8" t="s">
        <v>7838</v>
      </c>
      <c r="J279" s="8" t="s">
        <v>7841</v>
      </c>
    </row>
    <row r="280" spans="1:10" ht="15.75" customHeight="1" x14ac:dyDescent="0.3">
      <c r="A280" s="8" t="s">
        <v>316</v>
      </c>
      <c r="B280" s="8">
        <v>17.765000000000001</v>
      </c>
      <c r="C280" s="8">
        <v>5.62</v>
      </c>
      <c r="D280" s="8" t="s">
        <v>7835</v>
      </c>
      <c r="E280" s="8" t="s">
        <v>7835</v>
      </c>
      <c r="F280" s="8" t="s">
        <v>7835</v>
      </c>
      <c r="G280" s="8">
        <v>0</v>
      </c>
      <c r="H280" s="8" t="s">
        <v>7836</v>
      </c>
      <c r="I280" s="8" t="s">
        <v>7840</v>
      </c>
      <c r="J280" s="8" t="s">
        <v>7843</v>
      </c>
    </row>
    <row r="281" spans="1:10" ht="15.75" customHeight="1" x14ac:dyDescent="0.3">
      <c r="A281" s="8" t="s">
        <v>317</v>
      </c>
      <c r="B281" s="8">
        <v>36.119999999999997</v>
      </c>
      <c r="C281" s="8">
        <v>5.82</v>
      </c>
      <c r="D281" s="8" t="s">
        <v>7835</v>
      </c>
      <c r="E281" s="8" t="s">
        <v>7835</v>
      </c>
      <c r="F281" s="8" t="s">
        <v>7835</v>
      </c>
      <c r="G281" s="8">
        <v>0</v>
      </c>
      <c r="H281" s="8" t="s">
        <v>7836</v>
      </c>
      <c r="I281" s="8" t="s">
        <v>7837</v>
      </c>
      <c r="J281" s="8" t="s">
        <v>7842</v>
      </c>
    </row>
    <row r="282" spans="1:10" ht="15.75" customHeight="1" x14ac:dyDescent="0.3">
      <c r="A282" s="8" t="s">
        <v>318</v>
      </c>
      <c r="B282" s="8">
        <v>23.19</v>
      </c>
      <c r="C282" s="8">
        <v>7.66</v>
      </c>
      <c r="D282" s="8" t="s">
        <v>7835</v>
      </c>
      <c r="E282" s="8" t="s">
        <v>7835</v>
      </c>
      <c r="F282" s="8" t="s">
        <v>7835</v>
      </c>
      <c r="G282" s="8">
        <v>0</v>
      </c>
      <c r="H282" s="8" t="s">
        <v>7836</v>
      </c>
      <c r="I282" s="8" t="s">
        <v>7839</v>
      </c>
      <c r="J282" s="8" t="s">
        <v>7841</v>
      </c>
    </row>
    <row r="283" spans="1:10" ht="15.75" customHeight="1" x14ac:dyDescent="0.3">
      <c r="A283" s="8" t="s">
        <v>319</v>
      </c>
      <c r="B283" s="8">
        <v>35.99</v>
      </c>
      <c r="C283" s="8">
        <v>4.2300000000000004</v>
      </c>
      <c r="D283" s="8" t="s">
        <v>7835</v>
      </c>
      <c r="E283" s="8" t="s">
        <v>7835</v>
      </c>
      <c r="F283" s="8" t="s">
        <v>7835</v>
      </c>
      <c r="G283" s="8">
        <v>0</v>
      </c>
      <c r="H283" s="8" t="s">
        <v>7836</v>
      </c>
      <c r="I283" s="8" t="s">
        <v>7837</v>
      </c>
      <c r="J283" s="8" t="s">
        <v>7843</v>
      </c>
    </row>
    <row r="284" spans="1:10" ht="15.75" customHeight="1" x14ac:dyDescent="0.3">
      <c r="A284" s="8" t="s">
        <v>320</v>
      </c>
      <c r="B284" s="8">
        <v>30.25</v>
      </c>
      <c r="C284" s="8">
        <v>5.58</v>
      </c>
      <c r="D284" s="8" t="s">
        <v>7835</v>
      </c>
      <c r="E284" s="8" t="s">
        <v>7835</v>
      </c>
      <c r="F284" s="8" t="s">
        <v>7836</v>
      </c>
      <c r="G284" s="8">
        <v>1</v>
      </c>
      <c r="H284" s="8" t="s">
        <v>7836</v>
      </c>
      <c r="I284" s="8" t="s">
        <v>7837</v>
      </c>
      <c r="J284" s="8" t="s">
        <v>7843</v>
      </c>
    </row>
    <row r="285" spans="1:10" ht="15.75" customHeight="1" x14ac:dyDescent="0.3">
      <c r="A285" s="8" t="s">
        <v>321</v>
      </c>
      <c r="B285" s="8">
        <v>26.24</v>
      </c>
      <c r="C285" s="8">
        <v>6.26</v>
      </c>
      <c r="D285" s="8" t="s">
        <v>7836</v>
      </c>
      <c r="E285" s="8" t="s">
        <v>7835</v>
      </c>
      <c r="F285" s="8" t="s">
        <v>7835</v>
      </c>
      <c r="G285" s="8">
        <v>0</v>
      </c>
      <c r="H285" s="8" t="s">
        <v>7836</v>
      </c>
      <c r="I285" s="8" t="s">
        <v>7838</v>
      </c>
      <c r="J285" s="8" t="s">
        <v>7842</v>
      </c>
    </row>
    <row r="286" spans="1:10" ht="15.75" customHeight="1" x14ac:dyDescent="0.3">
      <c r="A286" s="8" t="s">
        <v>322</v>
      </c>
      <c r="B286" s="8">
        <v>31.36</v>
      </c>
      <c r="C286" s="8">
        <v>10.6</v>
      </c>
      <c r="D286" s="8" t="s">
        <v>7836</v>
      </c>
      <c r="E286" s="8" t="s">
        <v>7835</v>
      </c>
      <c r="F286" s="8" t="s">
        <v>7835</v>
      </c>
      <c r="G286" s="8">
        <v>0</v>
      </c>
      <c r="H286" s="8" t="s">
        <v>7836</v>
      </c>
      <c r="I286" s="8" t="s">
        <v>7837</v>
      </c>
      <c r="J286" s="8" t="s">
        <v>7841</v>
      </c>
    </row>
    <row r="287" spans="1:10" ht="15.75" customHeight="1" x14ac:dyDescent="0.3">
      <c r="A287" s="8" t="s">
        <v>323</v>
      </c>
      <c r="B287" s="8">
        <v>25.69</v>
      </c>
      <c r="C287" s="8">
        <v>4.78</v>
      </c>
      <c r="D287" s="8" t="s">
        <v>7836</v>
      </c>
      <c r="E287" s="8" t="s">
        <v>7835</v>
      </c>
      <c r="F287" s="8" t="s">
        <v>7835</v>
      </c>
      <c r="G287" s="8">
        <v>0</v>
      </c>
      <c r="H287" s="8" t="s">
        <v>7836</v>
      </c>
      <c r="I287" s="8" t="s">
        <v>7838</v>
      </c>
      <c r="J287" s="8" t="s">
        <v>7843</v>
      </c>
    </row>
    <row r="288" spans="1:10" ht="15.75" customHeight="1" x14ac:dyDescent="0.3">
      <c r="A288" s="8" t="s">
        <v>324</v>
      </c>
      <c r="B288" s="8">
        <v>25.46</v>
      </c>
      <c r="C288" s="8">
        <v>6.03</v>
      </c>
      <c r="D288" s="8" t="s">
        <v>7835</v>
      </c>
      <c r="E288" s="8" t="s">
        <v>7835</v>
      </c>
      <c r="F288" s="8" t="s">
        <v>7835</v>
      </c>
      <c r="G288" s="8">
        <v>2</v>
      </c>
      <c r="H288" s="8" t="s">
        <v>7836</v>
      </c>
      <c r="I288" s="8" t="s">
        <v>7838</v>
      </c>
      <c r="J288" s="8" t="s">
        <v>7842</v>
      </c>
    </row>
    <row r="289" spans="1:10" ht="15.75" customHeight="1" x14ac:dyDescent="0.3">
      <c r="A289" s="8" t="s">
        <v>325</v>
      </c>
      <c r="B289" s="8">
        <v>31.83</v>
      </c>
      <c r="C289" s="8">
        <v>11.55</v>
      </c>
      <c r="D289" s="8" t="s">
        <v>7836</v>
      </c>
      <c r="E289" s="8" t="s">
        <v>7835</v>
      </c>
      <c r="F289" s="8" t="s">
        <v>7835</v>
      </c>
      <c r="G289" s="8">
        <v>1</v>
      </c>
      <c r="H289" s="8" t="s">
        <v>7836</v>
      </c>
      <c r="I289" s="8" t="s">
        <v>7837</v>
      </c>
      <c r="J289" s="8" t="s">
        <v>7841</v>
      </c>
    </row>
    <row r="290" spans="1:10" ht="15.75" customHeight="1" x14ac:dyDescent="0.3">
      <c r="A290" s="8" t="s">
        <v>326</v>
      </c>
      <c r="B290" s="8">
        <v>24.43</v>
      </c>
      <c r="C290" s="8">
        <v>7.59</v>
      </c>
      <c r="D290" s="8" t="s">
        <v>7836</v>
      </c>
      <c r="E290" s="8" t="s">
        <v>7835</v>
      </c>
      <c r="F290" s="8" t="s">
        <v>7835</v>
      </c>
      <c r="G290" s="8">
        <v>1</v>
      </c>
      <c r="H290" s="8" t="s">
        <v>7836</v>
      </c>
      <c r="I290" s="8" t="s">
        <v>7839</v>
      </c>
      <c r="J290" s="8" t="s">
        <v>7841</v>
      </c>
    </row>
    <row r="291" spans="1:10" ht="15.75" customHeight="1" x14ac:dyDescent="0.3">
      <c r="A291" s="8" t="s">
        <v>327</v>
      </c>
      <c r="B291" s="8">
        <v>41.9</v>
      </c>
      <c r="C291" s="8">
        <v>4.26</v>
      </c>
      <c r="D291" s="8" t="s">
        <v>7835</v>
      </c>
      <c r="E291" s="8" t="s">
        <v>7835</v>
      </c>
      <c r="F291" s="8" t="s">
        <v>7835</v>
      </c>
      <c r="G291" s="8">
        <v>0</v>
      </c>
      <c r="H291" s="8" t="s">
        <v>7836</v>
      </c>
      <c r="I291" s="8" t="s">
        <v>7837</v>
      </c>
      <c r="J291" s="8" t="s">
        <v>7843</v>
      </c>
    </row>
    <row r="292" spans="1:10" ht="15.75" customHeight="1" x14ac:dyDescent="0.3">
      <c r="A292" s="8" t="s">
        <v>328</v>
      </c>
      <c r="B292" s="8">
        <v>22.88</v>
      </c>
      <c r="C292" s="8">
        <v>5.9</v>
      </c>
      <c r="D292" s="8" t="s">
        <v>7836</v>
      </c>
      <c r="E292" s="8" t="s">
        <v>7835</v>
      </c>
      <c r="F292" s="8" t="s">
        <v>7836</v>
      </c>
      <c r="G292" s="8">
        <v>1</v>
      </c>
      <c r="H292" s="8" t="s">
        <v>7836</v>
      </c>
      <c r="I292" s="8" t="s">
        <v>7839</v>
      </c>
      <c r="J292" s="8" t="s">
        <v>7842</v>
      </c>
    </row>
    <row r="293" spans="1:10" ht="15.75" customHeight="1" x14ac:dyDescent="0.3">
      <c r="A293" s="8" t="s">
        <v>329</v>
      </c>
      <c r="B293" s="8">
        <v>29.734999999999999</v>
      </c>
      <c r="C293" s="8">
        <v>7.79</v>
      </c>
      <c r="D293" s="8" t="s">
        <v>7835</v>
      </c>
      <c r="E293" s="8" t="s">
        <v>7835</v>
      </c>
      <c r="F293" s="8" t="s">
        <v>7835</v>
      </c>
      <c r="G293" s="8">
        <v>0</v>
      </c>
      <c r="H293" s="8" t="s">
        <v>7835</v>
      </c>
      <c r="I293" s="8" t="s">
        <v>7838</v>
      </c>
      <c r="J293" s="8" t="s">
        <v>7841</v>
      </c>
    </row>
    <row r="294" spans="1:10" ht="15.75" customHeight="1" x14ac:dyDescent="0.3">
      <c r="A294" s="8" t="s">
        <v>330</v>
      </c>
      <c r="B294" s="8">
        <v>40.74</v>
      </c>
      <c r="C294" s="8">
        <v>5.28</v>
      </c>
      <c r="D294" s="8" t="s">
        <v>7835</v>
      </c>
      <c r="E294" s="8" t="s">
        <v>7835</v>
      </c>
      <c r="F294" s="8" t="s">
        <v>7836</v>
      </c>
      <c r="G294" s="8">
        <v>1</v>
      </c>
      <c r="H294" s="8" t="s">
        <v>7836</v>
      </c>
      <c r="I294" s="8" t="s">
        <v>7837</v>
      </c>
      <c r="J294" s="8" t="s">
        <v>7843</v>
      </c>
    </row>
    <row r="295" spans="1:10" ht="15.75" customHeight="1" x14ac:dyDescent="0.3">
      <c r="A295" s="8" t="s">
        <v>331</v>
      </c>
      <c r="B295" s="8">
        <v>24.14</v>
      </c>
      <c r="C295" s="8">
        <v>5.87</v>
      </c>
      <c r="D295" s="8" t="s">
        <v>7835</v>
      </c>
      <c r="E295" s="8" t="s">
        <v>7835</v>
      </c>
      <c r="F295" s="8" t="s">
        <v>7835</v>
      </c>
      <c r="G295" s="8">
        <v>2</v>
      </c>
      <c r="H295" s="8" t="s">
        <v>7836</v>
      </c>
      <c r="I295" s="8" t="s">
        <v>7839</v>
      </c>
      <c r="J295" s="8" t="s">
        <v>7842</v>
      </c>
    </row>
    <row r="296" spans="1:10" ht="15.75" customHeight="1" x14ac:dyDescent="0.3">
      <c r="A296" s="8" t="s">
        <v>332</v>
      </c>
      <c r="B296" s="8">
        <v>25.15</v>
      </c>
      <c r="C296" s="8">
        <v>9.08</v>
      </c>
      <c r="D296" s="8" t="s">
        <v>7836</v>
      </c>
      <c r="E296" s="8" t="s">
        <v>7835</v>
      </c>
      <c r="F296" s="8" t="s">
        <v>7835</v>
      </c>
      <c r="G296" s="8">
        <v>1</v>
      </c>
      <c r="H296" s="8" t="s">
        <v>7836</v>
      </c>
      <c r="I296" s="8" t="s">
        <v>7838</v>
      </c>
      <c r="J296" s="8" t="s">
        <v>7841</v>
      </c>
    </row>
    <row r="297" spans="1:10" ht="15.75" customHeight="1" x14ac:dyDescent="0.3">
      <c r="A297" s="8" t="s">
        <v>333</v>
      </c>
      <c r="B297" s="8">
        <v>28.71</v>
      </c>
      <c r="C297" s="8">
        <v>5.2</v>
      </c>
      <c r="D297" s="8" t="s">
        <v>7835</v>
      </c>
      <c r="E297" s="8" t="s">
        <v>7835</v>
      </c>
      <c r="F297" s="8" t="s">
        <v>7835</v>
      </c>
      <c r="G297" s="8">
        <v>1</v>
      </c>
      <c r="H297" s="8" t="s">
        <v>7836</v>
      </c>
      <c r="I297" s="8" t="s">
        <v>7838</v>
      </c>
      <c r="J297" s="8" t="s">
        <v>7843</v>
      </c>
    </row>
    <row r="298" spans="1:10" ht="15.75" customHeight="1" x14ac:dyDescent="0.3">
      <c r="A298" s="8" t="s">
        <v>334</v>
      </c>
      <c r="B298" s="8">
        <v>23</v>
      </c>
      <c r="C298" s="8">
        <v>5.48</v>
      </c>
      <c r="D298" s="8" t="s">
        <v>7835</v>
      </c>
      <c r="E298" s="8" t="s">
        <v>7835</v>
      </c>
      <c r="F298" s="8" t="s">
        <v>7835</v>
      </c>
      <c r="G298" s="8">
        <v>0</v>
      </c>
      <c r="H298" s="8" t="s">
        <v>7836</v>
      </c>
      <c r="I298" s="8" t="s">
        <v>7839</v>
      </c>
      <c r="J298" s="8" t="s">
        <v>7843</v>
      </c>
    </row>
    <row r="299" spans="1:10" ht="15.75" customHeight="1" x14ac:dyDescent="0.3">
      <c r="A299" s="8" t="s">
        <v>335</v>
      </c>
      <c r="B299" s="8">
        <v>36.86</v>
      </c>
      <c r="C299" s="8">
        <v>11.95</v>
      </c>
      <c r="D299" s="8" t="s">
        <v>7835</v>
      </c>
      <c r="E299" s="8" t="s">
        <v>7835</v>
      </c>
      <c r="F299" s="8" t="s">
        <v>7835</v>
      </c>
      <c r="G299" s="8">
        <v>0</v>
      </c>
      <c r="H299" s="8" t="s">
        <v>7835</v>
      </c>
      <c r="I299" s="8" t="s">
        <v>7837</v>
      </c>
      <c r="J299" s="8" t="s">
        <v>7841</v>
      </c>
    </row>
    <row r="300" spans="1:10" ht="15.75" customHeight="1" x14ac:dyDescent="0.3">
      <c r="A300" s="8" t="s">
        <v>336</v>
      </c>
      <c r="B300" s="8">
        <v>24.25</v>
      </c>
      <c r="C300" s="8">
        <v>8.6999999999999993</v>
      </c>
      <c r="D300" s="8" t="s">
        <v>7836</v>
      </c>
      <c r="E300" s="8" t="s">
        <v>7835</v>
      </c>
      <c r="F300" s="8" t="s">
        <v>7835</v>
      </c>
      <c r="G300" s="8">
        <v>1</v>
      </c>
      <c r="H300" s="8" t="s">
        <v>7836</v>
      </c>
      <c r="I300" s="8" t="s">
        <v>7839</v>
      </c>
      <c r="J300" s="8" t="s">
        <v>7841</v>
      </c>
    </row>
    <row r="301" spans="1:10" ht="15.75" customHeight="1" x14ac:dyDescent="0.3">
      <c r="A301" s="8" t="s">
        <v>337</v>
      </c>
      <c r="B301" s="8">
        <v>23.85</v>
      </c>
      <c r="C301" s="8">
        <v>7.84</v>
      </c>
      <c r="D301" s="8" t="s">
        <v>7835</v>
      </c>
      <c r="E301" s="8" t="s">
        <v>7835</v>
      </c>
      <c r="F301" s="8" t="s">
        <v>7835</v>
      </c>
      <c r="G301" s="8">
        <v>0</v>
      </c>
      <c r="H301" s="8" t="s">
        <v>7836</v>
      </c>
      <c r="I301" s="8" t="s">
        <v>7839</v>
      </c>
      <c r="J301" s="8" t="s">
        <v>7841</v>
      </c>
    </row>
    <row r="302" spans="1:10" ht="15.75" customHeight="1" x14ac:dyDescent="0.3">
      <c r="A302" s="8" t="s">
        <v>338</v>
      </c>
      <c r="B302" s="8">
        <v>40.020000000000003</v>
      </c>
      <c r="C302" s="8">
        <v>5.19</v>
      </c>
      <c r="D302" s="8" t="s">
        <v>7836</v>
      </c>
      <c r="E302" s="8" t="s">
        <v>7835</v>
      </c>
      <c r="F302" s="8" t="s">
        <v>7835</v>
      </c>
      <c r="G302" s="8">
        <v>1</v>
      </c>
      <c r="H302" s="8" t="s">
        <v>7836</v>
      </c>
      <c r="I302" s="8" t="s">
        <v>7837</v>
      </c>
      <c r="J302" s="8" t="s">
        <v>7843</v>
      </c>
    </row>
    <row r="303" spans="1:10" ht="15.75" customHeight="1" x14ac:dyDescent="0.3">
      <c r="A303" s="8" t="s">
        <v>339</v>
      </c>
      <c r="B303" s="8">
        <v>19.170000000000002</v>
      </c>
      <c r="C303" s="8">
        <v>8.41</v>
      </c>
      <c r="D303" s="8" t="s">
        <v>7835</v>
      </c>
      <c r="E303" s="8" t="s">
        <v>7835</v>
      </c>
      <c r="F303" s="8" t="s">
        <v>7835</v>
      </c>
      <c r="G303" s="8">
        <v>0</v>
      </c>
      <c r="H303" s="8" t="s">
        <v>7836</v>
      </c>
      <c r="I303" s="8" t="s">
        <v>7839</v>
      </c>
      <c r="J303" s="8" t="s">
        <v>7841</v>
      </c>
    </row>
    <row r="304" spans="1:10" ht="15.75" customHeight="1" x14ac:dyDescent="0.3">
      <c r="A304" s="8" t="s">
        <v>340</v>
      </c>
      <c r="B304" s="8">
        <v>43.53</v>
      </c>
      <c r="C304" s="8">
        <v>5.86</v>
      </c>
      <c r="D304" s="8" t="s">
        <v>7836</v>
      </c>
      <c r="E304" s="8" t="s">
        <v>7836</v>
      </c>
      <c r="F304" s="8" t="s">
        <v>7835</v>
      </c>
      <c r="G304" s="8">
        <v>2</v>
      </c>
      <c r="H304" s="8" t="s">
        <v>7836</v>
      </c>
      <c r="I304" s="8" t="s">
        <v>7837</v>
      </c>
      <c r="J304" s="8" t="s">
        <v>7842</v>
      </c>
    </row>
    <row r="305" spans="1:10" ht="15.75" customHeight="1" x14ac:dyDescent="0.3">
      <c r="A305" s="8" t="s">
        <v>341</v>
      </c>
      <c r="B305" s="8">
        <v>46.06</v>
      </c>
      <c r="C305" s="8">
        <v>4.18</v>
      </c>
      <c r="D305" s="8" t="s">
        <v>7835</v>
      </c>
      <c r="E305" s="8" t="s">
        <v>7836</v>
      </c>
      <c r="F305" s="8" t="s">
        <v>7835</v>
      </c>
      <c r="G305" s="8">
        <v>1</v>
      </c>
      <c r="H305" s="8" t="s">
        <v>7836</v>
      </c>
      <c r="I305" s="8" t="s">
        <v>7837</v>
      </c>
      <c r="J305" s="8" t="s">
        <v>7843</v>
      </c>
    </row>
    <row r="306" spans="1:10" ht="15.75" customHeight="1" x14ac:dyDescent="0.3">
      <c r="A306" s="8" t="s">
        <v>342</v>
      </c>
      <c r="B306" s="8">
        <v>29.92</v>
      </c>
      <c r="C306" s="8">
        <v>11.99</v>
      </c>
      <c r="D306" s="8" t="s">
        <v>7836</v>
      </c>
      <c r="E306" s="8" t="s">
        <v>7835</v>
      </c>
      <c r="F306" s="8" t="s">
        <v>7835</v>
      </c>
      <c r="G306" s="8">
        <v>2</v>
      </c>
      <c r="H306" s="8" t="s">
        <v>7836</v>
      </c>
      <c r="I306" s="8" t="s">
        <v>7838</v>
      </c>
      <c r="J306" s="8" t="s">
        <v>7841</v>
      </c>
    </row>
    <row r="307" spans="1:10" ht="15.75" customHeight="1" x14ac:dyDescent="0.3">
      <c r="A307" s="8" t="s">
        <v>343</v>
      </c>
      <c r="B307" s="8">
        <v>28.46</v>
      </c>
      <c r="C307" s="8">
        <v>4.8499999999999996</v>
      </c>
      <c r="D307" s="8" t="s">
        <v>7836</v>
      </c>
      <c r="E307" s="8" t="s">
        <v>7835</v>
      </c>
      <c r="F307" s="8" t="s">
        <v>7835</v>
      </c>
      <c r="G307" s="8">
        <v>1</v>
      </c>
      <c r="H307" s="8" t="s">
        <v>7836</v>
      </c>
      <c r="I307" s="8" t="s">
        <v>7838</v>
      </c>
      <c r="J307" s="8" t="s">
        <v>7843</v>
      </c>
    </row>
    <row r="308" spans="1:10" ht="15.75" customHeight="1" x14ac:dyDescent="0.3">
      <c r="A308" s="8" t="s">
        <v>344</v>
      </c>
      <c r="B308" s="8">
        <v>24.56</v>
      </c>
      <c r="C308" s="8">
        <v>6.18</v>
      </c>
      <c r="D308" s="8" t="s">
        <v>7836</v>
      </c>
      <c r="E308" s="8" t="s">
        <v>7835</v>
      </c>
      <c r="F308" s="8" t="s">
        <v>7836</v>
      </c>
      <c r="G308" s="8">
        <v>1</v>
      </c>
      <c r="H308" s="8" t="s">
        <v>7836</v>
      </c>
      <c r="I308" s="8" t="s">
        <v>7839</v>
      </c>
      <c r="J308" s="8" t="s">
        <v>7842</v>
      </c>
    </row>
    <row r="309" spans="1:10" ht="15.75" customHeight="1" x14ac:dyDescent="0.3">
      <c r="A309" s="8" t="s">
        <v>345</v>
      </c>
      <c r="B309" s="8">
        <v>41.19</v>
      </c>
      <c r="C309" s="8">
        <v>6.37</v>
      </c>
      <c r="D309" s="8" t="s">
        <v>7835</v>
      </c>
      <c r="E309" s="8" t="s">
        <v>7835</v>
      </c>
      <c r="F309" s="8" t="s">
        <v>7835</v>
      </c>
      <c r="G309" s="8">
        <v>0</v>
      </c>
      <c r="H309" s="8" t="s">
        <v>7836</v>
      </c>
      <c r="I309" s="8" t="s">
        <v>7837</v>
      </c>
      <c r="J309" s="8" t="s">
        <v>7842</v>
      </c>
    </row>
    <row r="310" spans="1:10" ht="15.75" customHeight="1" x14ac:dyDescent="0.3">
      <c r="A310" s="8" t="s">
        <v>346</v>
      </c>
      <c r="B310" s="8">
        <v>18.63</v>
      </c>
      <c r="C310" s="8">
        <v>9.81</v>
      </c>
      <c r="D310" s="8" t="s">
        <v>7836</v>
      </c>
      <c r="E310" s="8" t="s">
        <v>7835</v>
      </c>
      <c r="F310" s="8" t="s">
        <v>7835</v>
      </c>
      <c r="G310" s="8">
        <v>2</v>
      </c>
      <c r="H310" s="8" t="s">
        <v>7836</v>
      </c>
      <c r="I310" s="8" t="s">
        <v>7839</v>
      </c>
      <c r="J310" s="8" t="s">
        <v>7841</v>
      </c>
    </row>
    <row r="311" spans="1:10" ht="15.75" customHeight="1" x14ac:dyDescent="0.3">
      <c r="A311" s="8" t="s">
        <v>347</v>
      </c>
      <c r="B311" s="8">
        <v>26.26</v>
      </c>
      <c r="C311" s="8">
        <v>11.8</v>
      </c>
      <c r="D311" s="8" t="s">
        <v>7836</v>
      </c>
      <c r="E311" s="8" t="s">
        <v>7835</v>
      </c>
      <c r="F311" s="8" t="s">
        <v>7835</v>
      </c>
      <c r="G311" s="8">
        <v>1</v>
      </c>
      <c r="H311" s="8" t="s">
        <v>7836</v>
      </c>
      <c r="I311" s="8" t="s">
        <v>7838</v>
      </c>
      <c r="J311" s="8" t="s">
        <v>7841</v>
      </c>
    </row>
    <row r="312" spans="1:10" ht="15.75" customHeight="1" x14ac:dyDescent="0.3">
      <c r="A312" s="8" t="s">
        <v>348</v>
      </c>
      <c r="B312" s="8">
        <v>22.37</v>
      </c>
      <c r="C312" s="8">
        <v>5.86</v>
      </c>
      <c r="D312" s="8" t="s">
        <v>7836</v>
      </c>
      <c r="E312" s="8" t="s">
        <v>7835</v>
      </c>
      <c r="F312" s="8" t="s">
        <v>7836</v>
      </c>
      <c r="G312" s="8">
        <v>1</v>
      </c>
      <c r="H312" s="8" t="s">
        <v>7836</v>
      </c>
      <c r="I312" s="8" t="s">
        <v>7839</v>
      </c>
      <c r="J312" s="8" t="s">
        <v>7842</v>
      </c>
    </row>
    <row r="313" spans="1:10" ht="15.75" customHeight="1" x14ac:dyDescent="0.3">
      <c r="A313" s="8" t="s">
        <v>349</v>
      </c>
      <c r="B313" s="8">
        <v>39.619999999999997</v>
      </c>
      <c r="C313" s="8">
        <v>4.28</v>
      </c>
      <c r="D313" s="8" t="s">
        <v>7835</v>
      </c>
      <c r="E313" s="8" t="s">
        <v>7835</v>
      </c>
      <c r="F313" s="8" t="s">
        <v>7835</v>
      </c>
      <c r="G313" s="8">
        <v>1</v>
      </c>
      <c r="H313" s="8" t="s">
        <v>7836</v>
      </c>
      <c r="I313" s="8" t="s">
        <v>7837</v>
      </c>
      <c r="J313" s="8" t="s">
        <v>7843</v>
      </c>
    </row>
    <row r="314" spans="1:10" ht="15.75" customHeight="1" x14ac:dyDescent="0.3">
      <c r="A314" s="8" t="s">
        <v>350</v>
      </c>
      <c r="B314" s="8">
        <v>18.329999999999998</v>
      </c>
      <c r="C314" s="8">
        <v>4.16</v>
      </c>
      <c r="D314" s="8" t="s">
        <v>7836</v>
      </c>
      <c r="E314" s="8" t="s">
        <v>7835</v>
      </c>
      <c r="F314" s="8" t="s">
        <v>7835</v>
      </c>
      <c r="G314" s="8">
        <v>0</v>
      </c>
      <c r="H314" s="8" t="s">
        <v>7836</v>
      </c>
      <c r="I314" s="8" t="s">
        <v>7840</v>
      </c>
      <c r="J314" s="8" t="s">
        <v>7843</v>
      </c>
    </row>
    <row r="315" spans="1:10" ht="15.75" customHeight="1" x14ac:dyDescent="0.3">
      <c r="A315" s="8" t="s">
        <v>351</v>
      </c>
      <c r="B315" s="8">
        <v>17.11</v>
      </c>
      <c r="C315" s="8">
        <v>4.9800000000000004</v>
      </c>
      <c r="D315" s="8" t="s">
        <v>7836</v>
      </c>
      <c r="E315" s="8" t="s">
        <v>7835</v>
      </c>
      <c r="F315" s="8" t="s">
        <v>7836</v>
      </c>
      <c r="G315" s="8">
        <v>1</v>
      </c>
      <c r="H315" s="8" t="s">
        <v>7836</v>
      </c>
      <c r="I315" s="8" t="s">
        <v>7840</v>
      </c>
      <c r="J315" s="8" t="s">
        <v>7843</v>
      </c>
    </row>
    <row r="316" spans="1:10" ht="15.75" customHeight="1" x14ac:dyDescent="0.3">
      <c r="A316" s="8" t="s">
        <v>352</v>
      </c>
      <c r="B316" s="8">
        <v>43.5</v>
      </c>
      <c r="C316" s="8">
        <v>6.38</v>
      </c>
      <c r="D316" s="8" t="s">
        <v>7835</v>
      </c>
      <c r="E316" s="8" t="s">
        <v>7836</v>
      </c>
      <c r="F316" s="8" t="s">
        <v>7835</v>
      </c>
      <c r="G316" s="8">
        <v>1</v>
      </c>
      <c r="H316" s="8" t="s">
        <v>7836</v>
      </c>
      <c r="I316" s="8" t="s">
        <v>7837</v>
      </c>
      <c r="J316" s="8" t="s">
        <v>7842</v>
      </c>
    </row>
    <row r="317" spans="1:10" ht="15.75" customHeight="1" x14ac:dyDescent="0.3">
      <c r="A317" s="8" t="s">
        <v>353</v>
      </c>
      <c r="B317" s="8">
        <v>25.364999999999998</v>
      </c>
      <c r="C317" s="8">
        <v>5.19</v>
      </c>
      <c r="D317" s="8" t="s">
        <v>7835</v>
      </c>
      <c r="E317" s="8" t="s">
        <v>7835</v>
      </c>
      <c r="F317" s="8" t="s">
        <v>7835</v>
      </c>
      <c r="G317" s="8">
        <v>2</v>
      </c>
      <c r="H317" s="8" t="s">
        <v>7835</v>
      </c>
      <c r="I317" s="8" t="s">
        <v>7838</v>
      </c>
      <c r="J317" s="8" t="s">
        <v>7843</v>
      </c>
    </row>
    <row r="318" spans="1:10" ht="15.75" customHeight="1" x14ac:dyDescent="0.3">
      <c r="A318" s="8" t="s">
        <v>354</v>
      </c>
      <c r="B318" s="8">
        <v>28.594999999999999</v>
      </c>
      <c r="C318" s="8">
        <v>10.210000000000001</v>
      </c>
      <c r="D318" s="8" t="s">
        <v>7835</v>
      </c>
      <c r="E318" s="8" t="s">
        <v>7835</v>
      </c>
      <c r="F318" s="8" t="s">
        <v>7835</v>
      </c>
      <c r="G318" s="8">
        <v>0</v>
      </c>
      <c r="H318" s="8" t="s">
        <v>7835</v>
      </c>
      <c r="I318" s="8" t="s">
        <v>7838</v>
      </c>
      <c r="J318" s="8" t="s">
        <v>7841</v>
      </c>
    </row>
    <row r="319" spans="1:10" ht="15.75" customHeight="1" x14ac:dyDescent="0.3">
      <c r="A319" s="8" t="s">
        <v>355</v>
      </c>
      <c r="B319" s="8">
        <v>29.83</v>
      </c>
      <c r="C319" s="8">
        <v>9.6999999999999993</v>
      </c>
      <c r="D319" s="8" t="s">
        <v>7836</v>
      </c>
      <c r="E319" s="8" t="s">
        <v>7835</v>
      </c>
      <c r="F319" s="8" t="s">
        <v>7836</v>
      </c>
      <c r="G319" s="8">
        <v>1</v>
      </c>
      <c r="H319" s="8" t="s">
        <v>7836</v>
      </c>
      <c r="I319" s="8" t="s">
        <v>7838</v>
      </c>
      <c r="J319" s="8" t="s">
        <v>7841</v>
      </c>
    </row>
    <row r="320" spans="1:10" ht="15.75" customHeight="1" x14ac:dyDescent="0.3">
      <c r="A320" s="8" t="s">
        <v>356</v>
      </c>
      <c r="B320" s="8">
        <v>24.7</v>
      </c>
      <c r="C320" s="8">
        <v>10.25</v>
      </c>
      <c r="D320" s="8" t="s">
        <v>7835</v>
      </c>
      <c r="E320" s="8" t="s">
        <v>7835</v>
      </c>
      <c r="F320" s="8" t="s">
        <v>7835</v>
      </c>
      <c r="G320" s="8">
        <v>3</v>
      </c>
      <c r="H320" s="8" t="s">
        <v>7835</v>
      </c>
      <c r="I320" s="8" t="s">
        <v>7839</v>
      </c>
      <c r="J320" s="8" t="s">
        <v>7841</v>
      </c>
    </row>
    <row r="321" spans="1:10" ht="15.75" customHeight="1" x14ac:dyDescent="0.3">
      <c r="A321" s="8" t="s">
        <v>357</v>
      </c>
      <c r="B321" s="8">
        <v>17.940000000000001</v>
      </c>
      <c r="C321" s="8">
        <v>9.77</v>
      </c>
      <c r="D321" s="8" t="s">
        <v>7835</v>
      </c>
      <c r="E321" s="8" t="s">
        <v>7835</v>
      </c>
      <c r="F321" s="8" t="s">
        <v>7835</v>
      </c>
      <c r="G321" s="8">
        <v>0</v>
      </c>
      <c r="H321" s="8" t="s">
        <v>7836</v>
      </c>
      <c r="I321" s="8" t="s">
        <v>7840</v>
      </c>
      <c r="J321" s="8" t="s">
        <v>7841</v>
      </c>
    </row>
    <row r="322" spans="1:10" ht="15.75" customHeight="1" x14ac:dyDescent="0.3">
      <c r="A322" s="8" t="s">
        <v>358</v>
      </c>
      <c r="B322" s="8">
        <v>21.08</v>
      </c>
      <c r="C322" s="8">
        <v>4.83</v>
      </c>
      <c r="D322" s="8" t="s">
        <v>7835</v>
      </c>
      <c r="E322" s="8" t="s">
        <v>7835</v>
      </c>
      <c r="F322" s="8" t="s">
        <v>7836</v>
      </c>
      <c r="G322" s="8">
        <v>1</v>
      </c>
      <c r="H322" s="8" t="s">
        <v>7836</v>
      </c>
      <c r="I322" s="8" t="s">
        <v>7839</v>
      </c>
      <c r="J322" s="8" t="s">
        <v>7843</v>
      </c>
    </row>
    <row r="323" spans="1:10" ht="15.75" customHeight="1" x14ac:dyDescent="0.3">
      <c r="A323" s="8" t="s">
        <v>359</v>
      </c>
      <c r="B323" s="8">
        <v>37.715000000000003</v>
      </c>
      <c r="C323" s="8">
        <v>10.86</v>
      </c>
      <c r="D323" s="8" t="s">
        <v>7836</v>
      </c>
      <c r="E323" s="8" t="s">
        <v>7835</v>
      </c>
      <c r="F323" s="8" t="s">
        <v>7835</v>
      </c>
      <c r="G323" s="8">
        <v>0</v>
      </c>
      <c r="H323" s="8" t="s">
        <v>7835</v>
      </c>
      <c r="I323" s="8" t="s">
        <v>7837</v>
      </c>
      <c r="J323" s="8" t="s">
        <v>7841</v>
      </c>
    </row>
    <row r="324" spans="1:10" ht="15.75" customHeight="1" x14ac:dyDescent="0.3">
      <c r="A324" s="8" t="s">
        <v>360</v>
      </c>
      <c r="B324" s="8">
        <v>22.39</v>
      </c>
      <c r="C324" s="8">
        <v>9.5299999999999994</v>
      </c>
      <c r="D324" s="8" t="s">
        <v>7836</v>
      </c>
      <c r="E324" s="8" t="s">
        <v>7835</v>
      </c>
      <c r="F324" s="8" t="s">
        <v>7835</v>
      </c>
      <c r="G324" s="8">
        <v>0</v>
      </c>
      <c r="H324" s="8" t="s">
        <v>7836</v>
      </c>
      <c r="I324" s="8" t="s">
        <v>7839</v>
      </c>
      <c r="J324" s="8" t="s">
        <v>7841</v>
      </c>
    </row>
    <row r="325" spans="1:10" ht="15.75" customHeight="1" x14ac:dyDescent="0.3">
      <c r="A325" s="8" t="s">
        <v>361</v>
      </c>
      <c r="B325" s="8">
        <v>28.78</v>
      </c>
      <c r="C325" s="8">
        <v>5.68</v>
      </c>
      <c r="D325" s="8" t="s">
        <v>7835</v>
      </c>
      <c r="E325" s="8" t="s">
        <v>7835</v>
      </c>
      <c r="F325" s="8" t="s">
        <v>7835</v>
      </c>
      <c r="G325" s="8">
        <v>0</v>
      </c>
      <c r="H325" s="8" t="s">
        <v>7836</v>
      </c>
      <c r="I325" s="8" t="s">
        <v>7838</v>
      </c>
      <c r="J325" s="8" t="s">
        <v>7843</v>
      </c>
    </row>
    <row r="326" spans="1:10" ht="15.75" customHeight="1" x14ac:dyDescent="0.3">
      <c r="A326" s="8" t="s">
        <v>362</v>
      </c>
      <c r="B326" s="8">
        <v>18.329999999999998</v>
      </c>
      <c r="C326" s="8">
        <v>5.57</v>
      </c>
      <c r="D326" s="8" t="s">
        <v>7836</v>
      </c>
      <c r="E326" s="8" t="s">
        <v>7835</v>
      </c>
      <c r="F326" s="8" t="s">
        <v>7835</v>
      </c>
      <c r="G326" s="8">
        <v>0</v>
      </c>
      <c r="H326" s="8" t="s">
        <v>7836</v>
      </c>
      <c r="I326" s="8" t="s">
        <v>7840</v>
      </c>
      <c r="J326" s="8" t="s">
        <v>7843</v>
      </c>
    </row>
    <row r="327" spans="1:10" ht="15.75" customHeight="1" x14ac:dyDescent="0.3">
      <c r="A327" s="8" t="s">
        <v>363</v>
      </c>
      <c r="B327" s="8">
        <v>26.39</v>
      </c>
      <c r="C327" s="8">
        <v>4.58</v>
      </c>
      <c r="D327" s="8" t="s">
        <v>7836</v>
      </c>
      <c r="E327" s="8" t="s">
        <v>7835</v>
      </c>
      <c r="F327" s="8" t="s">
        <v>7835</v>
      </c>
      <c r="G327" s="8">
        <v>1</v>
      </c>
      <c r="H327" s="8" t="s">
        <v>7836</v>
      </c>
      <c r="I327" s="8" t="s">
        <v>7838</v>
      </c>
      <c r="J327" s="8" t="s">
        <v>7843</v>
      </c>
    </row>
    <row r="328" spans="1:10" ht="15.75" customHeight="1" x14ac:dyDescent="0.3">
      <c r="A328" s="8" t="s">
        <v>364</v>
      </c>
      <c r="B328" s="8">
        <v>19.260000000000002</v>
      </c>
      <c r="C328" s="8">
        <v>8.9600000000000009</v>
      </c>
      <c r="D328" s="8" t="s">
        <v>7836</v>
      </c>
      <c r="E328" s="8" t="s">
        <v>7835</v>
      </c>
      <c r="F328" s="8" t="s">
        <v>7835</v>
      </c>
      <c r="G328" s="8">
        <v>1</v>
      </c>
      <c r="H328" s="8" t="s">
        <v>7836</v>
      </c>
      <c r="I328" s="8" t="s">
        <v>7839</v>
      </c>
      <c r="J328" s="8" t="s">
        <v>7841</v>
      </c>
    </row>
    <row r="329" spans="1:10" ht="15.75" customHeight="1" x14ac:dyDescent="0.3">
      <c r="A329" s="8" t="s">
        <v>365</v>
      </c>
      <c r="B329" s="8">
        <v>26.92</v>
      </c>
      <c r="C329" s="8">
        <v>6.09</v>
      </c>
      <c r="D329" s="8" t="s">
        <v>7835</v>
      </c>
      <c r="E329" s="8" t="s">
        <v>7835</v>
      </c>
      <c r="F329" s="8" t="s">
        <v>7835</v>
      </c>
      <c r="G329" s="8">
        <v>0</v>
      </c>
      <c r="H329" s="8" t="s">
        <v>7836</v>
      </c>
      <c r="I329" s="8" t="s">
        <v>7838</v>
      </c>
      <c r="J329" s="8" t="s">
        <v>7842</v>
      </c>
    </row>
    <row r="330" spans="1:10" ht="15.75" customHeight="1" x14ac:dyDescent="0.3">
      <c r="A330" s="8" t="s">
        <v>366</v>
      </c>
      <c r="B330" s="8">
        <v>19.73</v>
      </c>
      <c r="C330" s="8">
        <v>4.3600000000000003</v>
      </c>
      <c r="D330" s="8" t="s">
        <v>7835</v>
      </c>
      <c r="E330" s="8" t="s">
        <v>7835</v>
      </c>
      <c r="F330" s="8" t="s">
        <v>7835</v>
      </c>
      <c r="G330" s="8">
        <v>0</v>
      </c>
      <c r="H330" s="8" t="s">
        <v>7836</v>
      </c>
      <c r="I330" s="8" t="s">
        <v>7839</v>
      </c>
      <c r="J330" s="8" t="s">
        <v>7843</v>
      </c>
    </row>
    <row r="331" spans="1:10" ht="15.75" customHeight="1" x14ac:dyDescent="0.3">
      <c r="A331" s="8" t="s">
        <v>367</v>
      </c>
      <c r="B331" s="8">
        <v>23.56</v>
      </c>
      <c r="C331" s="8">
        <v>11.74</v>
      </c>
      <c r="D331" s="8" t="s">
        <v>7836</v>
      </c>
      <c r="E331" s="8" t="s">
        <v>7835</v>
      </c>
      <c r="F331" s="8" t="s">
        <v>7835</v>
      </c>
      <c r="G331" s="8">
        <v>0</v>
      </c>
      <c r="H331" s="8" t="s">
        <v>7836</v>
      </c>
      <c r="I331" s="8" t="s">
        <v>7839</v>
      </c>
      <c r="J331" s="8" t="s">
        <v>7841</v>
      </c>
    </row>
    <row r="332" spans="1:10" ht="15.75" customHeight="1" x14ac:dyDescent="0.3">
      <c r="A332" s="8" t="s">
        <v>368</v>
      </c>
      <c r="B332" s="8">
        <v>37.67</v>
      </c>
      <c r="C332" s="8">
        <v>5.89</v>
      </c>
      <c r="D332" s="8" t="s">
        <v>7835</v>
      </c>
      <c r="E332" s="8" t="s">
        <v>7835</v>
      </c>
      <c r="F332" s="8" t="s">
        <v>7835</v>
      </c>
      <c r="G332" s="8">
        <v>1</v>
      </c>
      <c r="H332" s="8" t="s">
        <v>7836</v>
      </c>
      <c r="I332" s="8" t="s">
        <v>7837</v>
      </c>
      <c r="J332" s="8" t="s">
        <v>7842</v>
      </c>
    </row>
    <row r="333" spans="1:10" ht="15.75" customHeight="1" x14ac:dyDescent="0.3">
      <c r="A333" s="8" t="s">
        <v>369</v>
      </c>
      <c r="B333" s="8">
        <v>18.73</v>
      </c>
      <c r="C333" s="8">
        <v>10.64</v>
      </c>
      <c r="D333" s="8" t="s">
        <v>7835</v>
      </c>
      <c r="E333" s="8" t="s">
        <v>7835</v>
      </c>
      <c r="F333" s="8" t="s">
        <v>7835</v>
      </c>
      <c r="G333" s="8">
        <v>2</v>
      </c>
      <c r="H333" s="8" t="s">
        <v>7836</v>
      </c>
      <c r="I333" s="8" t="s">
        <v>7839</v>
      </c>
      <c r="J333" s="8" t="s">
        <v>7841</v>
      </c>
    </row>
    <row r="334" spans="1:10" ht="15.75" customHeight="1" x14ac:dyDescent="0.3">
      <c r="A334" s="8" t="s">
        <v>370</v>
      </c>
      <c r="B334" s="8">
        <v>33.090000000000003</v>
      </c>
      <c r="C334" s="8">
        <v>6.06</v>
      </c>
      <c r="D334" s="8" t="s">
        <v>7835</v>
      </c>
      <c r="E334" s="8" t="s">
        <v>7835</v>
      </c>
      <c r="F334" s="8" t="s">
        <v>7836</v>
      </c>
      <c r="G334" s="8">
        <v>1</v>
      </c>
      <c r="H334" s="8" t="s">
        <v>7836</v>
      </c>
      <c r="I334" s="8" t="s">
        <v>7837</v>
      </c>
      <c r="J334" s="8" t="s">
        <v>7842</v>
      </c>
    </row>
    <row r="335" spans="1:10" ht="15.75" customHeight="1" x14ac:dyDescent="0.3">
      <c r="A335" s="8" t="s">
        <v>371</v>
      </c>
      <c r="B335" s="8">
        <v>18.329999999999998</v>
      </c>
      <c r="C335" s="8">
        <v>7.46</v>
      </c>
      <c r="D335" s="8" t="s">
        <v>7836</v>
      </c>
      <c r="E335" s="8" t="s">
        <v>7835</v>
      </c>
      <c r="F335" s="8" t="s">
        <v>7835</v>
      </c>
      <c r="G335" s="8">
        <v>1</v>
      </c>
      <c r="H335" s="8" t="s">
        <v>7836</v>
      </c>
      <c r="I335" s="8" t="s">
        <v>7840</v>
      </c>
      <c r="J335" s="8" t="s">
        <v>7841</v>
      </c>
    </row>
    <row r="336" spans="1:10" ht="15.75" customHeight="1" x14ac:dyDescent="0.3">
      <c r="A336" s="8" t="s">
        <v>372</v>
      </c>
      <c r="B336" s="8">
        <v>27.74</v>
      </c>
      <c r="C336" s="8">
        <v>4.68</v>
      </c>
      <c r="D336" s="8" t="s">
        <v>7836</v>
      </c>
      <c r="E336" s="8" t="s">
        <v>7835</v>
      </c>
      <c r="F336" s="8" t="s">
        <v>7835</v>
      </c>
      <c r="G336" s="8">
        <v>2</v>
      </c>
      <c r="H336" s="8" t="s">
        <v>7836</v>
      </c>
      <c r="I336" s="8" t="s">
        <v>7838</v>
      </c>
      <c r="J336" s="8" t="s">
        <v>7843</v>
      </c>
    </row>
    <row r="337" spans="1:10" ht="15.75" customHeight="1" x14ac:dyDescent="0.3">
      <c r="A337" s="8" t="s">
        <v>373</v>
      </c>
      <c r="B337" s="8">
        <v>24.2</v>
      </c>
      <c r="C337" s="8">
        <v>6.15</v>
      </c>
      <c r="D337" s="8" t="s">
        <v>7835</v>
      </c>
      <c r="E337" s="8" t="s">
        <v>7835</v>
      </c>
      <c r="F337" s="8" t="s">
        <v>7835</v>
      </c>
      <c r="G337" s="8">
        <v>1</v>
      </c>
      <c r="H337" s="8" t="s">
        <v>7836</v>
      </c>
      <c r="I337" s="8" t="s">
        <v>7839</v>
      </c>
      <c r="J337" s="8" t="s">
        <v>7842</v>
      </c>
    </row>
    <row r="338" spans="1:10" ht="15.75" customHeight="1" x14ac:dyDescent="0.3">
      <c r="A338" s="8" t="s">
        <v>374</v>
      </c>
      <c r="B338" s="8">
        <v>22.03</v>
      </c>
      <c r="C338" s="8">
        <v>4.28</v>
      </c>
      <c r="D338" s="8" t="s">
        <v>7836</v>
      </c>
      <c r="E338" s="8" t="s">
        <v>7835</v>
      </c>
      <c r="F338" s="8" t="s">
        <v>7835</v>
      </c>
      <c r="G338" s="8">
        <v>0</v>
      </c>
      <c r="H338" s="8" t="s">
        <v>7836</v>
      </c>
      <c r="I338" s="8" t="s">
        <v>7839</v>
      </c>
      <c r="J338" s="8" t="s">
        <v>7843</v>
      </c>
    </row>
    <row r="339" spans="1:10" ht="15.75" customHeight="1" x14ac:dyDescent="0.3">
      <c r="A339" s="8" t="s">
        <v>375</v>
      </c>
      <c r="B339" s="8">
        <v>26.885000000000002</v>
      </c>
      <c r="C339" s="8">
        <v>9.86</v>
      </c>
      <c r="D339" s="8" t="s">
        <v>7835</v>
      </c>
      <c r="E339" s="8" t="s">
        <v>7835</v>
      </c>
      <c r="F339" s="8" t="s">
        <v>7835</v>
      </c>
      <c r="G339" s="8">
        <v>3</v>
      </c>
      <c r="H339" s="8" t="s">
        <v>7836</v>
      </c>
      <c r="I339" s="8" t="s">
        <v>7838</v>
      </c>
      <c r="J339" s="8" t="s">
        <v>7841</v>
      </c>
    </row>
    <row r="340" spans="1:10" ht="15.75" customHeight="1" x14ac:dyDescent="0.3">
      <c r="A340" s="8" t="s">
        <v>376</v>
      </c>
      <c r="B340" s="8">
        <v>16.36</v>
      </c>
      <c r="C340" s="8">
        <v>11.19</v>
      </c>
      <c r="D340" s="8" t="s">
        <v>7835</v>
      </c>
      <c r="E340" s="8" t="s">
        <v>7835</v>
      </c>
      <c r="F340" s="8" t="s">
        <v>7835</v>
      </c>
      <c r="G340" s="8">
        <v>0</v>
      </c>
      <c r="H340" s="8" t="s">
        <v>7836</v>
      </c>
      <c r="I340" s="8" t="s">
        <v>7840</v>
      </c>
      <c r="J340" s="8" t="s">
        <v>7841</v>
      </c>
    </row>
    <row r="341" spans="1:10" ht="15.75" customHeight="1" x14ac:dyDescent="0.3">
      <c r="A341" s="8" t="s">
        <v>377</v>
      </c>
      <c r="B341" s="8">
        <v>32.299999999999997</v>
      </c>
      <c r="C341" s="8">
        <v>4.8899999999999997</v>
      </c>
      <c r="D341" s="8" t="s">
        <v>7836</v>
      </c>
      <c r="E341" s="8" t="s">
        <v>7835</v>
      </c>
      <c r="F341" s="8" t="s">
        <v>7836</v>
      </c>
      <c r="G341" s="8">
        <v>1</v>
      </c>
      <c r="H341" s="8" t="s">
        <v>7835</v>
      </c>
      <c r="I341" s="8" t="s">
        <v>7837</v>
      </c>
      <c r="J341" s="8" t="s">
        <v>7843</v>
      </c>
    </row>
    <row r="342" spans="1:10" ht="15.75" customHeight="1" x14ac:dyDescent="0.3">
      <c r="A342" s="8" t="s">
        <v>378</v>
      </c>
      <c r="B342" s="8">
        <v>16.05</v>
      </c>
      <c r="C342" s="8">
        <v>4.3499999999999996</v>
      </c>
      <c r="D342" s="8" t="s">
        <v>7836</v>
      </c>
      <c r="E342" s="8" t="s">
        <v>7835</v>
      </c>
      <c r="F342" s="8" t="s">
        <v>7835</v>
      </c>
      <c r="G342" s="8">
        <v>0</v>
      </c>
      <c r="H342" s="8" t="s">
        <v>7836</v>
      </c>
      <c r="I342" s="8" t="s">
        <v>7840</v>
      </c>
      <c r="J342" s="8" t="s">
        <v>7843</v>
      </c>
    </row>
    <row r="343" spans="1:10" ht="15.75" customHeight="1" x14ac:dyDescent="0.3">
      <c r="A343" s="8" t="s">
        <v>379</v>
      </c>
      <c r="B343" s="8">
        <v>29.07</v>
      </c>
      <c r="C343" s="8">
        <v>8.66</v>
      </c>
      <c r="D343" s="8" t="s">
        <v>7836</v>
      </c>
      <c r="E343" s="8" t="s">
        <v>7835</v>
      </c>
      <c r="F343" s="8" t="s">
        <v>7835</v>
      </c>
      <c r="G343" s="8">
        <v>2</v>
      </c>
      <c r="H343" s="8" t="s">
        <v>7836</v>
      </c>
      <c r="I343" s="8" t="s">
        <v>7838</v>
      </c>
      <c r="J343" s="8" t="s">
        <v>7841</v>
      </c>
    </row>
    <row r="344" spans="1:10" ht="15.75" customHeight="1" x14ac:dyDescent="0.3">
      <c r="A344" s="8" t="s">
        <v>380</v>
      </c>
      <c r="B344" s="8">
        <v>17.43</v>
      </c>
      <c r="C344" s="8">
        <v>8.64</v>
      </c>
      <c r="D344" s="8" t="s">
        <v>7835</v>
      </c>
      <c r="E344" s="8" t="s">
        <v>7835</v>
      </c>
      <c r="F344" s="8" t="s">
        <v>7835</v>
      </c>
      <c r="G344" s="8">
        <v>0</v>
      </c>
      <c r="H344" s="8" t="s">
        <v>7836</v>
      </c>
      <c r="I344" s="8" t="s">
        <v>7840</v>
      </c>
      <c r="J344" s="8" t="s">
        <v>7841</v>
      </c>
    </row>
    <row r="345" spans="1:10" ht="15.75" customHeight="1" x14ac:dyDescent="0.3">
      <c r="A345" s="8" t="s">
        <v>381</v>
      </c>
      <c r="B345" s="8">
        <v>19.329999999999998</v>
      </c>
      <c r="C345" s="8">
        <v>4.2699999999999996</v>
      </c>
      <c r="D345" s="8" t="s">
        <v>7835</v>
      </c>
      <c r="E345" s="8" t="s">
        <v>7835</v>
      </c>
      <c r="F345" s="8" t="s">
        <v>7835</v>
      </c>
      <c r="G345" s="8">
        <v>0</v>
      </c>
      <c r="H345" s="8" t="s">
        <v>7836</v>
      </c>
      <c r="I345" s="8" t="s">
        <v>7839</v>
      </c>
      <c r="J345" s="8" t="s">
        <v>7843</v>
      </c>
    </row>
    <row r="346" spans="1:10" ht="15.75" customHeight="1" x14ac:dyDescent="0.3">
      <c r="A346" s="8" t="s">
        <v>382</v>
      </c>
      <c r="B346" s="8">
        <v>30.52</v>
      </c>
      <c r="C346" s="8">
        <v>4.21</v>
      </c>
      <c r="D346" s="8" t="s">
        <v>7835</v>
      </c>
      <c r="E346" s="8" t="s">
        <v>7835</v>
      </c>
      <c r="F346" s="8" t="s">
        <v>7835</v>
      </c>
      <c r="G346" s="8">
        <v>1</v>
      </c>
      <c r="H346" s="8" t="s">
        <v>7836</v>
      </c>
      <c r="I346" s="8" t="s">
        <v>7837</v>
      </c>
      <c r="J346" s="8" t="s">
        <v>7843</v>
      </c>
    </row>
    <row r="347" spans="1:10" ht="15.75" customHeight="1" x14ac:dyDescent="0.3">
      <c r="A347" s="8" t="s">
        <v>383</v>
      </c>
      <c r="B347" s="8">
        <v>39.21</v>
      </c>
      <c r="C347" s="8">
        <v>5.04</v>
      </c>
      <c r="D347" s="8" t="s">
        <v>7835</v>
      </c>
      <c r="E347" s="8" t="s">
        <v>7835</v>
      </c>
      <c r="F347" s="8" t="s">
        <v>7836</v>
      </c>
      <c r="G347" s="8">
        <v>1</v>
      </c>
      <c r="H347" s="8" t="s">
        <v>7836</v>
      </c>
      <c r="I347" s="8" t="s">
        <v>7837</v>
      </c>
      <c r="J347" s="8" t="s">
        <v>7843</v>
      </c>
    </row>
    <row r="348" spans="1:10" ht="15.75" customHeight="1" x14ac:dyDescent="0.3">
      <c r="A348" s="8" t="s">
        <v>384</v>
      </c>
      <c r="B348" s="8">
        <v>26.98</v>
      </c>
      <c r="C348" s="8">
        <v>5.21</v>
      </c>
      <c r="D348" s="8" t="s">
        <v>7836</v>
      </c>
      <c r="E348" s="8" t="s">
        <v>7835</v>
      </c>
      <c r="F348" s="8" t="s">
        <v>7835</v>
      </c>
      <c r="G348" s="8">
        <v>2</v>
      </c>
      <c r="H348" s="8" t="s">
        <v>7836</v>
      </c>
      <c r="I348" s="8" t="s">
        <v>7838</v>
      </c>
      <c r="J348" s="8" t="s">
        <v>7843</v>
      </c>
    </row>
    <row r="349" spans="1:10" ht="15.75" customHeight="1" x14ac:dyDescent="0.3">
      <c r="A349" s="8" t="s">
        <v>385</v>
      </c>
      <c r="B349" s="8">
        <v>25.84</v>
      </c>
      <c r="C349" s="8">
        <v>8.83</v>
      </c>
      <c r="D349" s="8" t="s">
        <v>7835</v>
      </c>
      <c r="E349" s="8" t="s">
        <v>7835</v>
      </c>
      <c r="F349" s="8" t="s">
        <v>7835</v>
      </c>
      <c r="G349" s="8">
        <v>0</v>
      </c>
      <c r="H349" s="8" t="s">
        <v>7835</v>
      </c>
      <c r="I349" s="8" t="s">
        <v>7838</v>
      </c>
      <c r="J349" s="8" t="s">
        <v>7841</v>
      </c>
    </row>
    <row r="350" spans="1:10" ht="15.75" customHeight="1" x14ac:dyDescent="0.3">
      <c r="A350" s="8" t="s">
        <v>386</v>
      </c>
      <c r="B350" s="8">
        <v>28.31</v>
      </c>
      <c r="C350" s="8">
        <v>8.4700000000000006</v>
      </c>
      <c r="D350" s="8" t="s">
        <v>7836</v>
      </c>
      <c r="E350" s="8" t="s">
        <v>7835</v>
      </c>
      <c r="F350" s="8" t="s">
        <v>7835</v>
      </c>
      <c r="G350" s="8">
        <v>2</v>
      </c>
      <c r="H350" s="8" t="s">
        <v>7836</v>
      </c>
      <c r="I350" s="8" t="s">
        <v>7838</v>
      </c>
      <c r="J350" s="8" t="s">
        <v>7841</v>
      </c>
    </row>
    <row r="351" spans="1:10" ht="15.75" customHeight="1" x14ac:dyDescent="0.3">
      <c r="A351" s="8" t="s">
        <v>387</v>
      </c>
      <c r="B351" s="8">
        <v>23.94</v>
      </c>
      <c r="C351" s="8">
        <v>4.2</v>
      </c>
      <c r="D351" s="8" t="s">
        <v>7835</v>
      </c>
      <c r="E351" s="8" t="s">
        <v>7835</v>
      </c>
      <c r="F351" s="8" t="s">
        <v>7835</v>
      </c>
      <c r="G351" s="8">
        <v>0</v>
      </c>
      <c r="H351" s="8" t="s">
        <v>7836</v>
      </c>
      <c r="I351" s="8" t="s">
        <v>7839</v>
      </c>
      <c r="J351" s="8" t="s">
        <v>7843</v>
      </c>
    </row>
    <row r="352" spans="1:10" ht="15.75" customHeight="1" x14ac:dyDescent="0.3">
      <c r="A352" s="8" t="s">
        <v>388</v>
      </c>
      <c r="B352" s="8">
        <v>20.03</v>
      </c>
      <c r="C352" s="8">
        <v>6.14</v>
      </c>
      <c r="D352" s="8" t="s">
        <v>7836</v>
      </c>
      <c r="E352" s="8" t="s">
        <v>7835</v>
      </c>
      <c r="F352" s="8" t="s">
        <v>7835</v>
      </c>
      <c r="G352" s="8">
        <v>0</v>
      </c>
      <c r="H352" s="8" t="s">
        <v>7836</v>
      </c>
      <c r="I352" s="8" t="s">
        <v>7839</v>
      </c>
      <c r="J352" s="8" t="s">
        <v>7842</v>
      </c>
    </row>
    <row r="353" spans="1:10" ht="15.75" customHeight="1" x14ac:dyDescent="0.3">
      <c r="A353" s="8" t="s">
        <v>389</v>
      </c>
      <c r="B353" s="8">
        <v>41.42</v>
      </c>
      <c r="C353" s="8">
        <v>6.07</v>
      </c>
      <c r="D353" s="8" t="s">
        <v>7835</v>
      </c>
      <c r="E353" s="8" t="s">
        <v>7835</v>
      </c>
      <c r="F353" s="8" t="s">
        <v>7835</v>
      </c>
      <c r="G353" s="8">
        <v>0</v>
      </c>
      <c r="H353" s="8" t="s">
        <v>7835</v>
      </c>
      <c r="I353" s="8" t="s">
        <v>7837</v>
      </c>
      <c r="J353" s="8" t="s">
        <v>7842</v>
      </c>
    </row>
    <row r="354" spans="1:10" ht="15.75" customHeight="1" x14ac:dyDescent="0.3">
      <c r="A354" s="8" t="s">
        <v>390</v>
      </c>
      <c r="B354" s="8">
        <v>36.67</v>
      </c>
      <c r="C354" s="8">
        <v>10.210000000000001</v>
      </c>
      <c r="D354" s="8" t="s">
        <v>7835</v>
      </c>
      <c r="E354" s="8" t="s">
        <v>7835</v>
      </c>
      <c r="F354" s="8" t="s">
        <v>7835</v>
      </c>
      <c r="G354" s="8">
        <v>0</v>
      </c>
      <c r="H354" s="8" t="s">
        <v>7835</v>
      </c>
      <c r="I354" s="8" t="s">
        <v>7837</v>
      </c>
      <c r="J354" s="8" t="s">
        <v>7841</v>
      </c>
    </row>
    <row r="355" spans="1:10" ht="15.75" customHeight="1" x14ac:dyDescent="0.3">
      <c r="A355" s="8" t="s">
        <v>391</v>
      </c>
      <c r="B355" s="8">
        <v>27.645</v>
      </c>
      <c r="C355" s="8">
        <v>4.6900000000000004</v>
      </c>
      <c r="D355" s="8" t="s">
        <v>7835</v>
      </c>
      <c r="E355" s="8" t="s">
        <v>7835</v>
      </c>
      <c r="F355" s="8" t="s">
        <v>7835</v>
      </c>
      <c r="G355" s="8">
        <v>0</v>
      </c>
      <c r="H355" s="8" t="s">
        <v>7835</v>
      </c>
      <c r="I355" s="8" t="s">
        <v>7838</v>
      </c>
      <c r="J355" s="8" t="s">
        <v>7843</v>
      </c>
    </row>
    <row r="356" spans="1:10" ht="15.75" customHeight="1" x14ac:dyDescent="0.3">
      <c r="A356" s="8" t="s">
        <v>392</v>
      </c>
      <c r="B356" s="8">
        <v>22.72</v>
      </c>
      <c r="C356" s="8">
        <v>5.71</v>
      </c>
      <c r="D356" s="8" t="s">
        <v>7835</v>
      </c>
      <c r="E356" s="8" t="s">
        <v>7835</v>
      </c>
      <c r="F356" s="8" t="s">
        <v>7835</v>
      </c>
      <c r="G356" s="8">
        <v>0</v>
      </c>
      <c r="H356" s="8" t="s">
        <v>7836</v>
      </c>
      <c r="I356" s="8" t="s">
        <v>7839</v>
      </c>
      <c r="J356" s="8" t="s">
        <v>7842</v>
      </c>
    </row>
    <row r="357" spans="1:10" ht="15.75" customHeight="1" x14ac:dyDescent="0.3">
      <c r="A357" s="8" t="s">
        <v>393</v>
      </c>
      <c r="B357" s="8">
        <v>36.520000000000003</v>
      </c>
      <c r="C357" s="8">
        <v>9.07</v>
      </c>
      <c r="D357" s="8" t="s">
        <v>7836</v>
      </c>
      <c r="E357" s="8" t="s">
        <v>7835</v>
      </c>
      <c r="F357" s="8" t="s">
        <v>7836</v>
      </c>
      <c r="G357" s="8">
        <v>1</v>
      </c>
      <c r="H357" s="8" t="s">
        <v>7835</v>
      </c>
      <c r="I357" s="8" t="s">
        <v>7837</v>
      </c>
      <c r="J357" s="8" t="s">
        <v>7841</v>
      </c>
    </row>
    <row r="358" spans="1:10" ht="15.75" customHeight="1" x14ac:dyDescent="0.3">
      <c r="A358" s="8" t="s">
        <v>394</v>
      </c>
      <c r="B358" s="8">
        <v>33.96</v>
      </c>
      <c r="C358" s="8">
        <v>4.99</v>
      </c>
      <c r="D358" s="8" t="s">
        <v>7835</v>
      </c>
      <c r="E358" s="8" t="s">
        <v>7835</v>
      </c>
      <c r="F358" s="8" t="s">
        <v>7835</v>
      </c>
      <c r="G358" s="8">
        <v>0</v>
      </c>
      <c r="H358" s="8" t="s">
        <v>7836</v>
      </c>
      <c r="I358" s="8" t="s">
        <v>7837</v>
      </c>
      <c r="J358" s="8" t="s">
        <v>7843</v>
      </c>
    </row>
    <row r="359" spans="1:10" ht="15.75" customHeight="1" x14ac:dyDescent="0.3">
      <c r="A359" s="8" t="s">
        <v>395</v>
      </c>
      <c r="B359" s="8">
        <v>26.695</v>
      </c>
      <c r="C359" s="8">
        <v>8.31</v>
      </c>
      <c r="D359" s="8" t="s">
        <v>7835</v>
      </c>
      <c r="E359" s="8" t="s">
        <v>7835</v>
      </c>
      <c r="F359" s="8" t="s">
        <v>7835</v>
      </c>
      <c r="G359" s="8">
        <v>0</v>
      </c>
      <c r="H359" s="8" t="s">
        <v>7836</v>
      </c>
      <c r="I359" s="8" t="s">
        <v>7838</v>
      </c>
      <c r="J359" s="8" t="s">
        <v>7841</v>
      </c>
    </row>
    <row r="360" spans="1:10" ht="15.75" customHeight="1" x14ac:dyDescent="0.3">
      <c r="A360" s="8" t="s">
        <v>396</v>
      </c>
      <c r="B360" s="8">
        <v>18.45</v>
      </c>
      <c r="C360" s="8">
        <v>5.07</v>
      </c>
      <c r="D360" s="8" t="s">
        <v>7836</v>
      </c>
      <c r="E360" s="8" t="s">
        <v>7835</v>
      </c>
      <c r="F360" s="8" t="s">
        <v>7835</v>
      </c>
      <c r="G360" s="8">
        <v>0</v>
      </c>
      <c r="H360" s="8" t="s">
        <v>7836</v>
      </c>
      <c r="I360" s="8" t="s">
        <v>7840</v>
      </c>
      <c r="J360" s="8" t="s">
        <v>7843</v>
      </c>
    </row>
    <row r="361" spans="1:10" ht="15.75" customHeight="1" x14ac:dyDescent="0.3">
      <c r="A361" s="8" t="s">
        <v>397</v>
      </c>
      <c r="B361" s="8">
        <v>33.18</v>
      </c>
      <c r="C361" s="8">
        <v>4.79</v>
      </c>
      <c r="D361" s="8" t="s">
        <v>7835</v>
      </c>
      <c r="E361" s="8" t="s">
        <v>7835</v>
      </c>
      <c r="F361" s="8" t="s">
        <v>7835</v>
      </c>
      <c r="G361" s="8">
        <v>0</v>
      </c>
      <c r="H361" s="8" t="s">
        <v>7836</v>
      </c>
      <c r="I361" s="8" t="s">
        <v>7837</v>
      </c>
      <c r="J361" s="8" t="s">
        <v>7843</v>
      </c>
    </row>
    <row r="362" spans="1:10" ht="15.75" customHeight="1" x14ac:dyDescent="0.3">
      <c r="A362" s="8" t="s">
        <v>398</v>
      </c>
      <c r="B362" s="8">
        <v>36.1</v>
      </c>
      <c r="C362" s="8">
        <v>11.39</v>
      </c>
      <c r="D362" s="8" t="s">
        <v>7836</v>
      </c>
      <c r="E362" s="8" t="s">
        <v>7835</v>
      </c>
      <c r="F362" s="8" t="s">
        <v>7835</v>
      </c>
      <c r="G362" s="8">
        <v>2</v>
      </c>
      <c r="H362" s="8" t="s">
        <v>7835</v>
      </c>
      <c r="I362" s="8" t="s">
        <v>7837</v>
      </c>
      <c r="J362" s="8" t="s">
        <v>7841</v>
      </c>
    </row>
    <row r="363" spans="1:10" ht="15.75" customHeight="1" x14ac:dyDescent="0.3">
      <c r="A363" s="8" t="s">
        <v>399</v>
      </c>
      <c r="B363" s="8">
        <v>22.77</v>
      </c>
      <c r="C363" s="8">
        <v>6</v>
      </c>
      <c r="D363" s="8" t="s">
        <v>7835</v>
      </c>
      <c r="E363" s="8" t="s">
        <v>7835</v>
      </c>
      <c r="F363" s="8" t="s">
        <v>7835</v>
      </c>
      <c r="G363" s="8">
        <v>0</v>
      </c>
      <c r="H363" s="8" t="s">
        <v>7836</v>
      </c>
      <c r="I363" s="8" t="s">
        <v>7839</v>
      </c>
      <c r="J363" s="8" t="s">
        <v>7842</v>
      </c>
    </row>
    <row r="364" spans="1:10" ht="15.75" customHeight="1" x14ac:dyDescent="0.3">
      <c r="A364" s="8" t="s">
        <v>400</v>
      </c>
      <c r="B364" s="8">
        <v>21.24</v>
      </c>
      <c r="C364" s="8">
        <v>5.13</v>
      </c>
      <c r="D364" s="8" t="s">
        <v>7835</v>
      </c>
      <c r="E364" s="8" t="s">
        <v>7835</v>
      </c>
      <c r="F364" s="8" t="s">
        <v>7835</v>
      </c>
      <c r="G364" s="8">
        <v>0</v>
      </c>
      <c r="H364" s="8" t="s">
        <v>7836</v>
      </c>
      <c r="I364" s="8" t="s">
        <v>7839</v>
      </c>
      <c r="J364" s="8" t="s">
        <v>7843</v>
      </c>
    </row>
    <row r="365" spans="1:10" ht="15.75" customHeight="1" x14ac:dyDescent="0.3">
      <c r="A365" s="8" t="s">
        <v>401</v>
      </c>
      <c r="B365" s="8">
        <v>17.600000000000001</v>
      </c>
      <c r="C365" s="8">
        <v>5.26</v>
      </c>
      <c r="D365" s="8" t="s">
        <v>7836</v>
      </c>
      <c r="E365" s="8" t="s">
        <v>7835</v>
      </c>
      <c r="F365" s="8" t="s">
        <v>7835</v>
      </c>
      <c r="G365" s="8">
        <v>0</v>
      </c>
      <c r="H365" s="8" t="s">
        <v>7836</v>
      </c>
      <c r="I365" s="8" t="s">
        <v>7840</v>
      </c>
      <c r="J365" s="8" t="s">
        <v>7843</v>
      </c>
    </row>
    <row r="366" spans="1:10" ht="15.75" customHeight="1" x14ac:dyDescent="0.3">
      <c r="A366" s="8" t="s">
        <v>402</v>
      </c>
      <c r="B366" s="8">
        <v>26.29</v>
      </c>
      <c r="C366" s="8">
        <v>6.84</v>
      </c>
      <c r="D366" s="8" t="s">
        <v>7835</v>
      </c>
      <c r="E366" s="8" t="s">
        <v>7835</v>
      </c>
      <c r="F366" s="8" t="s">
        <v>7835</v>
      </c>
      <c r="G366" s="8">
        <v>0</v>
      </c>
      <c r="H366" s="8" t="s">
        <v>7836</v>
      </c>
      <c r="I366" s="8" t="s">
        <v>7838</v>
      </c>
      <c r="J366" s="8" t="s">
        <v>7841</v>
      </c>
    </row>
    <row r="367" spans="1:10" ht="15.75" customHeight="1" x14ac:dyDescent="0.3">
      <c r="A367" s="8" t="s">
        <v>403</v>
      </c>
      <c r="B367" s="8">
        <v>35.31</v>
      </c>
      <c r="C367" s="8">
        <v>9.0399999999999991</v>
      </c>
      <c r="D367" s="8" t="s">
        <v>7835</v>
      </c>
      <c r="E367" s="8" t="s">
        <v>7835</v>
      </c>
      <c r="F367" s="8" t="s">
        <v>7835</v>
      </c>
      <c r="G367" s="8">
        <v>0</v>
      </c>
      <c r="H367" s="8" t="s">
        <v>7835</v>
      </c>
      <c r="I367" s="8" t="s">
        <v>7837</v>
      </c>
      <c r="J367" s="8" t="s">
        <v>7841</v>
      </c>
    </row>
    <row r="368" spans="1:10" ht="15.75" customHeight="1" x14ac:dyDescent="0.3">
      <c r="A368" s="8" t="s">
        <v>404</v>
      </c>
      <c r="B368" s="8">
        <v>27.04</v>
      </c>
      <c r="C368" s="8">
        <v>4.0999999999999996</v>
      </c>
      <c r="D368" s="8" t="s">
        <v>7835</v>
      </c>
      <c r="E368" s="8" t="s">
        <v>7835</v>
      </c>
      <c r="F368" s="8" t="s">
        <v>7835</v>
      </c>
      <c r="G368" s="8">
        <v>1</v>
      </c>
      <c r="H368" s="8" t="s">
        <v>7836</v>
      </c>
      <c r="I368" s="8" t="s">
        <v>7838</v>
      </c>
      <c r="J368" s="8" t="s">
        <v>7843</v>
      </c>
    </row>
    <row r="369" spans="1:10" ht="15.75" customHeight="1" x14ac:dyDescent="0.3">
      <c r="A369" s="8" t="s">
        <v>405</v>
      </c>
      <c r="B369" s="8">
        <v>30.23</v>
      </c>
      <c r="C369" s="8">
        <v>4.2300000000000004</v>
      </c>
      <c r="D369" s="8" t="s">
        <v>7836</v>
      </c>
      <c r="E369" s="8" t="s">
        <v>7835</v>
      </c>
      <c r="F369" s="8" t="s">
        <v>7836</v>
      </c>
      <c r="G369" s="8">
        <v>1</v>
      </c>
      <c r="H369" s="8" t="s">
        <v>7836</v>
      </c>
      <c r="I369" s="8" t="s">
        <v>7837</v>
      </c>
      <c r="J369" s="8" t="s">
        <v>7843</v>
      </c>
    </row>
    <row r="370" spans="1:10" ht="15.75" customHeight="1" x14ac:dyDescent="0.3">
      <c r="A370" s="8" t="s">
        <v>406</v>
      </c>
      <c r="B370" s="8">
        <v>30.6</v>
      </c>
      <c r="C370" s="8">
        <v>6.48</v>
      </c>
      <c r="D370" s="8" t="s">
        <v>7836</v>
      </c>
      <c r="E370" s="8" t="s">
        <v>7835</v>
      </c>
      <c r="F370" s="8" t="s">
        <v>7836</v>
      </c>
      <c r="G370" s="8">
        <v>1</v>
      </c>
      <c r="H370" s="8" t="s">
        <v>7836</v>
      </c>
      <c r="I370" s="8" t="s">
        <v>7837</v>
      </c>
      <c r="J370" s="8" t="s">
        <v>7842</v>
      </c>
    </row>
    <row r="371" spans="1:10" ht="15.75" customHeight="1" x14ac:dyDescent="0.3">
      <c r="A371" s="8" t="s">
        <v>407</v>
      </c>
      <c r="B371" s="8">
        <v>26.8</v>
      </c>
      <c r="C371" s="8">
        <v>5.53</v>
      </c>
      <c r="D371" s="8" t="s">
        <v>7835</v>
      </c>
      <c r="E371" s="8" t="s">
        <v>7835</v>
      </c>
      <c r="F371" s="8" t="s">
        <v>7835</v>
      </c>
      <c r="G371" s="8">
        <v>1</v>
      </c>
      <c r="H371" s="8" t="s">
        <v>7836</v>
      </c>
      <c r="I371" s="8" t="s">
        <v>7838</v>
      </c>
      <c r="J371" s="8" t="s">
        <v>7843</v>
      </c>
    </row>
    <row r="372" spans="1:10" ht="15.75" customHeight="1" x14ac:dyDescent="0.3">
      <c r="A372" s="8" t="s">
        <v>408</v>
      </c>
      <c r="B372" s="8">
        <v>16.86</v>
      </c>
      <c r="C372" s="8">
        <v>4.07</v>
      </c>
      <c r="D372" s="8" t="s">
        <v>7836</v>
      </c>
      <c r="E372" s="8" t="s">
        <v>7835</v>
      </c>
      <c r="F372" s="8" t="s">
        <v>7835</v>
      </c>
      <c r="G372" s="8">
        <v>0</v>
      </c>
      <c r="H372" s="8" t="s">
        <v>7836</v>
      </c>
      <c r="I372" s="8" t="s">
        <v>7840</v>
      </c>
      <c r="J372" s="8" t="s">
        <v>7843</v>
      </c>
    </row>
    <row r="373" spans="1:10" ht="15.75" customHeight="1" x14ac:dyDescent="0.3">
      <c r="A373" s="8" t="s">
        <v>409</v>
      </c>
      <c r="B373" s="8">
        <v>16.3</v>
      </c>
      <c r="C373" s="8">
        <v>5.51</v>
      </c>
      <c r="D373" s="8" t="s">
        <v>7835</v>
      </c>
      <c r="E373" s="8" t="s">
        <v>7835</v>
      </c>
      <c r="F373" s="8" t="s">
        <v>7835</v>
      </c>
      <c r="G373" s="8">
        <v>1</v>
      </c>
      <c r="H373" s="8" t="s">
        <v>7836</v>
      </c>
      <c r="I373" s="8" t="s">
        <v>7840</v>
      </c>
      <c r="J373" s="8" t="s">
        <v>7843</v>
      </c>
    </row>
    <row r="374" spans="1:10" ht="15.75" customHeight="1" x14ac:dyDescent="0.3">
      <c r="A374" s="8" t="s">
        <v>410</v>
      </c>
      <c r="B374" s="8">
        <v>29.81</v>
      </c>
      <c r="C374" s="8">
        <v>11.66</v>
      </c>
      <c r="D374" s="8" t="s">
        <v>7835</v>
      </c>
      <c r="E374" s="8" t="s">
        <v>7835</v>
      </c>
      <c r="F374" s="8" t="s">
        <v>7835</v>
      </c>
      <c r="G374" s="8">
        <v>0</v>
      </c>
      <c r="H374" s="8" t="s">
        <v>7836</v>
      </c>
      <c r="I374" s="8" t="s">
        <v>7838</v>
      </c>
      <c r="J374" s="8" t="s">
        <v>7841</v>
      </c>
    </row>
    <row r="375" spans="1:10" ht="15.75" customHeight="1" x14ac:dyDescent="0.3">
      <c r="A375" s="8" t="s">
        <v>411</v>
      </c>
      <c r="B375" s="8">
        <v>16.329999999999998</v>
      </c>
      <c r="C375" s="8">
        <v>7.26</v>
      </c>
      <c r="D375" s="8" t="s">
        <v>7836</v>
      </c>
      <c r="E375" s="8" t="s">
        <v>7835</v>
      </c>
      <c r="F375" s="8" t="s">
        <v>7835</v>
      </c>
      <c r="G375" s="8">
        <v>0</v>
      </c>
      <c r="H375" s="8" t="s">
        <v>7836</v>
      </c>
      <c r="I375" s="8" t="s">
        <v>7840</v>
      </c>
      <c r="J375" s="8" t="s">
        <v>7841</v>
      </c>
    </row>
    <row r="376" spans="1:10" ht="15.75" customHeight="1" x14ac:dyDescent="0.3">
      <c r="A376" s="8" t="s">
        <v>412</v>
      </c>
      <c r="B376" s="8">
        <v>16.37</v>
      </c>
      <c r="C376" s="8">
        <v>4.79</v>
      </c>
      <c r="D376" s="8" t="s">
        <v>7836</v>
      </c>
      <c r="E376" s="8" t="s">
        <v>7835</v>
      </c>
      <c r="F376" s="8" t="s">
        <v>7835</v>
      </c>
      <c r="G376" s="8">
        <v>0</v>
      </c>
      <c r="H376" s="8" t="s">
        <v>7836</v>
      </c>
      <c r="I376" s="8" t="s">
        <v>7840</v>
      </c>
      <c r="J376" s="8" t="s">
        <v>7843</v>
      </c>
    </row>
    <row r="377" spans="1:10" ht="15.75" customHeight="1" x14ac:dyDescent="0.3">
      <c r="A377" s="8" t="s">
        <v>413</v>
      </c>
      <c r="B377" s="8">
        <v>22.42</v>
      </c>
      <c r="C377" s="8">
        <v>4.68</v>
      </c>
      <c r="D377" s="8" t="s">
        <v>7836</v>
      </c>
      <c r="E377" s="8" t="s">
        <v>7835</v>
      </c>
      <c r="F377" s="8" t="s">
        <v>7835</v>
      </c>
      <c r="G377" s="8">
        <v>1</v>
      </c>
      <c r="H377" s="8" t="s">
        <v>7835</v>
      </c>
      <c r="I377" s="8" t="s">
        <v>7839</v>
      </c>
      <c r="J377" s="8" t="s">
        <v>7843</v>
      </c>
    </row>
    <row r="378" spans="1:10" ht="15.75" customHeight="1" x14ac:dyDescent="0.3">
      <c r="A378" s="8" t="s">
        <v>414</v>
      </c>
      <c r="B378" s="8">
        <v>31.35</v>
      </c>
      <c r="C378" s="8">
        <v>4.33</v>
      </c>
      <c r="D378" s="8" t="s">
        <v>7836</v>
      </c>
      <c r="E378" s="8" t="s">
        <v>7835</v>
      </c>
      <c r="F378" s="8" t="s">
        <v>7836</v>
      </c>
      <c r="G378" s="8">
        <v>1</v>
      </c>
      <c r="H378" s="8" t="s">
        <v>7835</v>
      </c>
      <c r="I378" s="8" t="s">
        <v>7837</v>
      </c>
      <c r="J378" s="8" t="s">
        <v>7843</v>
      </c>
    </row>
    <row r="379" spans="1:10" ht="15.75" customHeight="1" x14ac:dyDescent="0.3">
      <c r="A379" s="8" t="s">
        <v>415</v>
      </c>
      <c r="B379" s="8">
        <v>31.9</v>
      </c>
      <c r="C379" s="8">
        <v>11.89</v>
      </c>
      <c r="D379" s="8" t="s">
        <v>7835</v>
      </c>
      <c r="E379" s="8" t="s">
        <v>7835</v>
      </c>
      <c r="F379" s="8" t="s">
        <v>7835</v>
      </c>
      <c r="G379" s="8">
        <v>0</v>
      </c>
      <c r="H379" s="8" t="s">
        <v>7835</v>
      </c>
      <c r="I379" s="8" t="s">
        <v>7837</v>
      </c>
      <c r="J379" s="8" t="s">
        <v>7841</v>
      </c>
    </row>
    <row r="380" spans="1:10" ht="15.75" customHeight="1" x14ac:dyDescent="0.3">
      <c r="A380" s="8" t="s">
        <v>416</v>
      </c>
      <c r="B380" s="8">
        <v>30.6</v>
      </c>
      <c r="C380" s="8">
        <v>5.24</v>
      </c>
      <c r="D380" s="8" t="s">
        <v>7835</v>
      </c>
      <c r="E380" s="8" t="s">
        <v>7835</v>
      </c>
      <c r="F380" s="8" t="s">
        <v>7835</v>
      </c>
      <c r="G380" s="8">
        <v>0</v>
      </c>
      <c r="H380" s="8" t="s">
        <v>7836</v>
      </c>
      <c r="I380" s="8" t="s">
        <v>7837</v>
      </c>
      <c r="J380" s="8" t="s">
        <v>7843</v>
      </c>
    </row>
    <row r="381" spans="1:10" ht="15.75" customHeight="1" x14ac:dyDescent="0.3">
      <c r="A381" s="8" t="s">
        <v>417</v>
      </c>
      <c r="B381" s="8">
        <v>28.975000000000001</v>
      </c>
      <c r="C381" s="8">
        <v>7.63</v>
      </c>
      <c r="D381" s="8" t="s">
        <v>7835</v>
      </c>
      <c r="E381" s="8" t="s">
        <v>7835</v>
      </c>
      <c r="F381" s="8" t="s">
        <v>7835</v>
      </c>
      <c r="G381" s="8">
        <v>0</v>
      </c>
      <c r="H381" s="8" t="s">
        <v>7836</v>
      </c>
      <c r="I381" s="8" t="s">
        <v>7838</v>
      </c>
      <c r="J381" s="8" t="s">
        <v>7841</v>
      </c>
    </row>
    <row r="382" spans="1:10" ht="15.75" customHeight="1" x14ac:dyDescent="0.3">
      <c r="A382" s="8" t="s">
        <v>418</v>
      </c>
      <c r="B382" s="8">
        <v>24.86</v>
      </c>
      <c r="C382" s="8">
        <v>8.92</v>
      </c>
      <c r="D382" s="8" t="s">
        <v>7836</v>
      </c>
      <c r="E382" s="8" t="s">
        <v>7835</v>
      </c>
      <c r="F382" s="8" t="s">
        <v>7835</v>
      </c>
      <c r="G382" s="8">
        <v>2</v>
      </c>
      <c r="H382" s="8" t="s">
        <v>7835</v>
      </c>
      <c r="I382" s="8" t="s">
        <v>7839</v>
      </c>
      <c r="J382" s="8" t="s">
        <v>7841</v>
      </c>
    </row>
    <row r="383" spans="1:10" ht="15.75" customHeight="1" x14ac:dyDescent="0.3">
      <c r="A383" s="8" t="s">
        <v>419</v>
      </c>
      <c r="B383" s="8">
        <v>19.54</v>
      </c>
      <c r="C383" s="8">
        <v>5.37</v>
      </c>
      <c r="D383" s="8" t="s">
        <v>7835</v>
      </c>
      <c r="E383" s="8" t="s">
        <v>7835</v>
      </c>
      <c r="F383" s="8" t="s">
        <v>7835</v>
      </c>
      <c r="G383" s="8">
        <v>0</v>
      </c>
      <c r="H383" s="8" t="s">
        <v>7836</v>
      </c>
      <c r="I383" s="8" t="s">
        <v>7839</v>
      </c>
      <c r="J383" s="8" t="s">
        <v>7843</v>
      </c>
    </row>
    <row r="384" spans="1:10" ht="15.75" customHeight="1" x14ac:dyDescent="0.3">
      <c r="A384" s="8" t="s">
        <v>420</v>
      </c>
      <c r="B384" s="8">
        <v>26.74</v>
      </c>
      <c r="C384" s="8">
        <v>4.3099999999999996</v>
      </c>
      <c r="D384" s="8" t="s">
        <v>7835</v>
      </c>
      <c r="E384" s="8" t="s">
        <v>7835</v>
      </c>
      <c r="F384" s="8" t="s">
        <v>7835</v>
      </c>
      <c r="G384" s="8">
        <v>0</v>
      </c>
      <c r="H384" s="8" t="s">
        <v>7836</v>
      </c>
      <c r="I384" s="8" t="s">
        <v>7838</v>
      </c>
      <c r="J384" s="8" t="s">
        <v>7843</v>
      </c>
    </row>
    <row r="385" spans="1:10" ht="15.75" customHeight="1" x14ac:dyDescent="0.3">
      <c r="A385" s="8" t="s">
        <v>421</v>
      </c>
      <c r="B385" s="8">
        <v>22.99</v>
      </c>
      <c r="C385" s="8">
        <v>10.46</v>
      </c>
      <c r="D385" s="8" t="s">
        <v>7835</v>
      </c>
      <c r="E385" s="8" t="s">
        <v>7835</v>
      </c>
      <c r="F385" s="8" t="s">
        <v>7835</v>
      </c>
      <c r="G385" s="8">
        <v>3</v>
      </c>
      <c r="H385" s="8" t="s">
        <v>7836</v>
      </c>
      <c r="I385" s="8" t="s">
        <v>7839</v>
      </c>
      <c r="J385" s="8" t="s">
        <v>7841</v>
      </c>
    </row>
    <row r="386" spans="1:10" ht="15.75" customHeight="1" x14ac:dyDescent="0.3">
      <c r="A386" s="8" t="s">
        <v>422</v>
      </c>
      <c r="B386" s="8">
        <v>31.46</v>
      </c>
      <c r="C386" s="8">
        <v>7.39</v>
      </c>
      <c r="D386" s="8" t="s">
        <v>7835</v>
      </c>
      <c r="E386" s="8" t="s">
        <v>7835</v>
      </c>
      <c r="F386" s="8" t="s">
        <v>7835</v>
      </c>
      <c r="G386" s="8">
        <v>0</v>
      </c>
      <c r="H386" s="8" t="s">
        <v>7835</v>
      </c>
      <c r="I386" s="8" t="s">
        <v>7837</v>
      </c>
      <c r="J386" s="8" t="s">
        <v>7841</v>
      </c>
    </row>
    <row r="387" spans="1:10" ht="15.75" customHeight="1" x14ac:dyDescent="0.3">
      <c r="A387" s="8" t="s">
        <v>423</v>
      </c>
      <c r="B387" s="8">
        <v>30.86</v>
      </c>
      <c r="C387" s="8">
        <v>6.18</v>
      </c>
      <c r="D387" s="8" t="s">
        <v>7835</v>
      </c>
      <c r="E387" s="8" t="s">
        <v>7836</v>
      </c>
      <c r="F387" s="8" t="s">
        <v>7835</v>
      </c>
      <c r="G387" s="8">
        <v>2</v>
      </c>
      <c r="H387" s="8" t="s">
        <v>7836</v>
      </c>
      <c r="I387" s="8" t="s">
        <v>7837</v>
      </c>
      <c r="J387" s="8" t="s">
        <v>7842</v>
      </c>
    </row>
    <row r="388" spans="1:10" ht="15.75" customHeight="1" x14ac:dyDescent="0.3">
      <c r="A388" s="8" t="s">
        <v>424</v>
      </c>
      <c r="B388" s="8">
        <v>31.96</v>
      </c>
      <c r="C388" s="8">
        <v>8.86</v>
      </c>
      <c r="D388" s="8" t="s">
        <v>7835</v>
      </c>
      <c r="E388" s="8" t="s">
        <v>7835</v>
      </c>
      <c r="F388" s="8" t="s">
        <v>7835</v>
      </c>
      <c r="G388" s="8">
        <v>0</v>
      </c>
      <c r="H388" s="8" t="s">
        <v>7836</v>
      </c>
      <c r="I388" s="8" t="s">
        <v>7837</v>
      </c>
      <c r="J388" s="8" t="s">
        <v>7841</v>
      </c>
    </row>
    <row r="389" spans="1:10" ht="15.75" customHeight="1" x14ac:dyDescent="0.3">
      <c r="A389" s="8" t="s">
        <v>425</v>
      </c>
      <c r="B389" s="8">
        <v>23.76</v>
      </c>
      <c r="C389" s="8">
        <v>10.96</v>
      </c>
      <c r="D389" s="8" t="s">
        <v>7835</v>
      </c>
      <c r="E389" s="8" t="s">
        <v>7835</v>
      </c>
      <c r="F389" s="8" t="s">
        <v>7835</v>
      </c>
      <c r="G389" s="8">
        <v>3</v>
      </c>
      <c r="H389" s="8" t="s">
        <v>7836</v>
      </c>
      <c r="I389" s="8" t="s">
        <v>7839</v>
      </c>
      <c r="J389" s="8" t="s">
        <v>7841</v>
      </c>
    </row>
    <row r="390" spans="1:10" ht="15.75" customHeight="1" x14ac:dyDescent="0.3">
      <c r="A390" s="8" t="s">
        <v>426</v>
      </c>
      <c r="B390" s="8">
        <v>19.38</v>
      </c>
      <c r="C390" s="8">
        <v>6.28</v>
      </c>
      <c r="D390" s="8" t="s">
        <v>7835</v>
      </c>
      <c r="E390" s="8" t="s">
        <v>7835</v>
      </c>
      <c r="F390" s="8" t="s">
        <v>7835</v>
      </c>
      <c r="G390" s="8">
        <v>0</v>
      </c>
      <c r="H390" s="8" t="s">
        <v>7836</v>
      </c>
      <c r="I390" s="8" t="s">
        <v>7839</v>
      </c>
      <c r="J390" s="8" t="s">
        <v>7842</v>
      </c>
    </row>
    <row r="391" spans="1:10" ht="15.75" customHeight="1" x14ac:dyDescent="0.3">
      <c r="A391" s="8" t="s">
        <v>427</v>
      </c>
      <c r="B391" s="8">
        <v>16.21</v>
      </c>
      <c r="C391" s="8">
        <v>6.29</v>
      </c>
      <c r="D391" s="8" t="s">
        <v>7836</v>
      </c>
      <c r="E391" s="8" t="s">
        <v>7835</v>
      </c>
      <c r="F391" s="8" t="s">
        <v>7835</v>
      </c>
      <c r="G391" s="8">
        <v>1</v>
      </c>
      <c r="H391" s="8" t="s">
        <v>7836</v>
      </c>
      <c r="I391" s="8" t="s">
        <v>7840</v>
      </c>
      <c r="J391" s="8" t="s">
        <v>7842</v>
      </c>
    </row>
    <row r="392" spans="1:10" ht="15.75" customHeight="1" x14ac:dyDescent="0.3">
      <c r="A392" s="8" t="s">
        <v>428</v>
      </c>
      <c r="B392" s="8">
        <v>32.54</v>
      </c>
      <c r="C392" s="8">
        <v>4.0199999999999996</v>
      </c>
      <c r="D392" s="8" t="s">
        <v>7835</v>
      </c>
      <c r="E392" s="8" t="s">
        <v>7836</v>
      </c>
      <c r="F392" s="8" t="s">
        <v>7835</v>
      </c>
      <c r="G392" s="8">
        <v>1</v>
      </c>
      <c r="H392" s="8" t="s">
        <v>7836</v>
      </c>
      <c r="I392" s="8" t="s">
        <v>7837</v>
      </c>
      <c r="J392" s="8" t="s">
        <v>7843</v>
      </c>
    </row>
    <row r="393" spans="1:10" ht="15.75" customHeight="1" x14ac:dyDescent="0.3">
      <c r="A393" s="8" t="s">
        <v>429</v>
      </c>
      <c r="B393" s="8">
        <v>36.765000000000001</v>
      </c>
      <c r="C393" s="8">
        <v>11.95</v>
      </c>
      <c r="D393" s="8" t="s">
        <v>7836</v>
      </c>
      <c r="E393" s="8" t="s">
        <v>7835</v>
      </c>
      <c r="F393" s="8" t="s">
        <v>7835</v>
      </c>
      <c r="G393" s="8">
        <v>2</v>
      </c>
      <c r="H393" s="8" t="s">
        <v>7835</v>
      </c>
      <c r="I393" s="8" t="s">
        <v>7837</v>
      </c>
      <c r="J393" s="8" t="s">
        <v>7841</v>
      </c>
    </row>
    <row r="394" spans="1:10" ht="15.75" customHeight="1" x14ac:dyDescent="0.3">
      <c r="A394" s="8" t="s">
        <v>430</v>
      </c>
      <c r="B394" s="8">
        <v>35.909999999999997</v>
      </c>
      <c r="C394" s="8">
        <v>8.7100000000000009</v>
      </c>
      <c r="D394" s="8" t="s">
        <v>7835</v>
      </c>
      <c r="E394" s="8" t="s">
        <v>7835</v>
      </c>
      <c r="F394" s="8" t="s">
        <v>7835</v>
      </c>
      <c r="G394" s="8">
        <v>0</v>
      </c>
      <c r="H394" s="8" t="s">
        <v>7835</v>
      </c>
      <c r="I394" s="8" t="s">
        <v>7837</v>
      </c>
      <c r="J394" s="8" t="s">
        <v>7841</v>
      </c>
    </row>
    <row r="395" spans="1:10" ht="15.75" customHeight="1" x14ac:dyDescent="0.3">
      <c r="A395" s="8" t="s">
        <v>431</v>
      </c>
      <c r="B395" s="8">
        <v>32.06</v>
      </c>
      <c r="C395" s="8">
        <v>4.67</v>
      </c>
      <c r="D395" s="8" t="s">
        <v>7835</v>
      </c>
      <c r="E395" s="8" t="s">
        <v>7836</v>
      </c>
      <c r="F395" s="8" t="s">
        <v>7835</v>
      </c>
      <c r="G395" s="8">
        <v>1</v>
      </c>
      <c r="H395" s="8" t="s">
        <v>7836</v>
      </c>
      <c r="I395" s="8" t="s">
        <v>7837</v>
      </c>
      <c r="J395" s="8" t="s">
        <v>7843</v>
      </c>
    </row>
    <row r="396" spans="1:10" ht="15.75" customHeight="1" x14ac:dyDescent="0.3">
      <c r="A396" s="8" t="s">
        <v>432</v>
      </c>
      <c r="B396" s="8">
        <v>24.1</v>
      </c>
      <c r="C396" s="8">
        <v>11.14</v>
      </c>
      <c r="D396" s="8" t="s">
        <v>7836</v>
      </c>
      <c r="E396" s="8" t="s">
        <v>7835</v>
      </c>
      <c r="F396" s="8" t="s">
        <v>7835</v>
      </c>
      <c r="G396" s="8">
        <v>1</v>
      </c>
      <c r="H396" s="8" t="s">
        <v>7835</v>
      </c>
      <c r="I396" s="8" t="s">
        <v>7839</v>
      </c>
      <c r="J396" s="8" t="s">
        <v>7841</v>
      </c>
    </row>
    <row r="397" spans="1:10" ht="15.75" customHeight="1" x14ac:dyDescent="0.3">
      <c r="A397" s="8" t="s">
        <v>433</v>
      </c>
      <c r="B397" s="8">
        <v>27.1</v>
      </c>
      <c r="C397" s="8">
        <v>9.0500000000000007</v>
      </c>
      <c r="D397" s="8" t="s">
        <v>7835</v>
      </c>
      <c r="E397" s="8" t="s">
        <v>7835</v>
      </c>
      <c r="F397" s="8" t="s">
        <v>7835</v>
      </c>
      <c r="G397" s="8">
        <v>2</v>
      </c>
      <c r="H397" s="8" t="s">
        <v>7835</v>
      </c>
      <c r="I397" s="8" t="s">
        <v>7838</v>
      </c>
      <c r="J397" s="8" t="s">
        <v>7841</v>
      </c>
    </row>
    <row r="398" spans="1:10" ht="15.75" customHeight="1" x14ac:dyDescent="0.3">
      <c r="A398" s="8" t="s">
        <v>434</v>
      </c>
      <c r="B398" s="8">
        <v>24.42</v>
      </c>
      <c r="C398" s="8">
        <v>11.31</v>
      </c>
      <c r="D398" s="8" t="s">
        <v>7835</v>
      </c>
      <c r="E398" s="8" t="s">
        <v>7835</v>
      </c>
      <c r="F398" s="8" t="s">
        <v>7835</v>
      </c>
      <c r="G398" s="8">
        <v>0</v>
      </c>
      <c r="H398" s="8" t="s">
        <v>7836</v>
      </c>
      <c r="I398" s="8" t="s">
        <v>7839</v>
      </c>
      <c r="J398" s="8" t="s">
        <v>7841</v>
      </c>
    </row>
    <row r="399" spans="1:10" ht="15.75" customHeight="1" x14ac:dyDescent="0.3">
      <c r="A399" s="8" t="s">
        <v>435</v>
      </c>
      <c r="B399" s="8">
        <v>26.695</v>
      </c>
      <c r="C399" s="8">
        <v>4.68</v>
      </c>
      <c r="D399" s="8" t="s">
        <v>7836</v>
      </c>
      <c r="E399" s="8" t="s">
        <v>7835</v>
      </c>
      <c r="F399" s="8" t="s">
        <v>7835</v>
      </c>
      <c r="G399" s="8">
        <v>2</v>
      </c>
      <c r="H399" s="8" t="s">
        <v>7836</v>
      </c>
      <c r="I399" s="8" t="s">
        <v>7838</v>
      </c>
      <c r="J399" s="8" t="s">
        <v>7843</v>
      </c>
    </row>
    <row r="400" spans="1:10" ht="15.75" customHeight="1" x14ac:dyDescent="0.3">
      <c r="A400" s="8" t="s">
        <v>436</v>
      </c>
      <c r="B400" s="8">
        <v>27.79</v>
      </c>
      <c r="C400" s="8">
        <v>6.05</v>
      </c>
      <c r="D400" s="8" t="s">
        <v>7836</v>
      </c>
      <c r="E400" s="8" t="s">
        <v>7836</v>
      </c>
      <c r="F400" s="8" t="s">
        <v>7835</v>
      </c>
      <c r="G400" s="8">
        <v>1</v>
      </c>
      <c r="H400" s="8" t="s">
        <v>7836</v>
      </c>
      <c r="I400" s="8" t="s">
        <v>7838</v>
      </c>
      <c r="J400" s="8" t="s">
        <v>7842</v>
      </c>
    </row>
    <row r="401" spans="1:10" ht="15.75" customHeight="1" x14ac:dyDescent="0.3">
      <c r="A401" s="8" t="s">
        <v>437</v>
      </c>
      <c r="B401" s="8">
        <v>32.68</v>
      </c>
      <c r="C401" s="8">
        <v>4.68</v>
      </c>
      <c r="D401" s="8" t="s">
        <v>7836</v>
      </c>
      <c r="E401" s="8" t="s">
        <v>7835</v>
      </c>
      <c r="F401" s="8" t="s">
        <v>7835</v>
      </c>
      <c r="G401" s="8">
        <v>0</v>
      </c>
      <c r="H401" s="8" t="s">
        <v>7835</v>
      </c>
      <c r="I401" s="8" t="s">
        <v>7837</v>
      </c>
      <c r="J401" s="8" t="s">
        <v>7843</v>
      </c>
    </row>
    <row r="402" spans="1:10" ht="15.75" customHeight="1" x14ac:dyDescent="0.3">
      <c r="A402" s="8" t="s">
        <v>438</v>
      </c>
      <c r="B402" s="8">
        <v>26.4</v>
      </c>
      <c r="C402" s="8">
        <v>9.5</v>
      </c>
      <c r="D402" s="8" t="s">
        <v>7836</v>
      </c>
      <c r="E402" s="8" t="s">
        <v>7835</v>
      </c>
      <c r="F402" s="8" t="s">
        <v>7835</v>
      </c>
      <c r="G402" s="8">
        <v>2</v>
      </c>
      <c r="H402" s="8" t="s">
        <v>7835</v>
      </c>
      <c r="I402" s="8" t="s">
        <v>7838</v>
      </c>
      <c r="J402" s="8" t="s">
        <v>7841</v>
      </c>
    </row>
    <row r="403" spans="1:10" ht="15.75" customHeight="1" x14ac:dyDescent="0.3">
      <c r="A403" s="8" t="s">
        <v>439</v>
      </c>
      <c r="B403" s="8">
        <v>23.655000000000001</v>
      </c>
      <c r="C403" s="8">
        <v>10.84</v>
      </c>
      <c r="D403" s="8" t="s">
        <v>7836</v>
      </c>
      <c r="E403" s="8" t="s">
        <v>7835</v>
      </c>
      <c r="F403" s="8" t="s">
        <v>7836</v>
      </c>
      <c r="G403" s="8">
        <v>1</v>
      </c>
      <c r="H403" s="8" t="s">
        <v>7836</v>
      </c>
      <c r="I403" s="8" t="s">
        <v>7839</v>
      </c>
      <c r="J403" s="8" t="s">
        <v>7841</v>
      </c>
    </row>
    <row r="404" spans="1:10" ht="15.75" customHeight="1" x14ac:dyDescent="0.3">
      <c r="A404" s="8" t="s">
        <v>440</v>
      </c>
      <c r="B404" s="8">
        <v>27.36</v>
      </c>
      <c r="C404" s="8">
        <v>5.88</v>
      </c>
      <c r="D404" s="8" t="s">
        <v>7835</v>
      </c>
      <c r="E404" s="8" t="s">
        <v>7835</v>
      </c>
      <c r="F404" s="8" t="s">
        <v>7835</v>
      </c>
      <c r="G404" s="8">
        <v>2</v>
      </c>
      <c r="H404" s="8" t="s">
        <v>7835</v>
      </c>
      <c r="I404" s="8" t="s">
        <v>7838</v>
      </c>
      <c r="J404" s="8" t="s">
        <v>7842</v>
      </c>
    </row>
    <row r="405" spans="1:10" ht="15.75" customHeight="1" x14ac:dyDescent="0.3">
      <c r="A405" s="8" t="s">
        <v>441</v>
      </c>
      <c r="B405" s="8">
        <v>27.82</v>
      </c>
      <c r="C405" s="8">
        <v>5.24</v>
      </c>
      <c r="D405" s="8" t="s">
        <v>7836</v>
      </c>
      <c r="E405" s="8" t="s">
        <v>7835</v>
      </c>
      <c r="F405" s="8" t="s">
        <v>7835</v>
      </c>
      <c r="G405" s="8">
        <v>0</v>
      </c>
      <c r="H405" s="8" t="s">
        <v>7836</v>
      </c>
      <c r="I405" s="8" t="s">
        <v>7838</v>
      </c>
      <c r="J405" s="8" t="s">
        <v>7843</v>
      </c>
    </row>
    <row r="406" spans="1:10" ht="15.75" customHeight="1" x14ac:dyDescent="0.3">
      <c r="A406" s="8" t="s">
        <v>442</v>
      </c>
      <c r="B406" s="8">
        <v>25.46</v>
      </c>
      <c r="C406" s="8">
        <v>11.75</v>
      </c>
      <c r="D406" s="8" t="s">
        <v>7835</v>
      </c>
      <c r="E406" s="8" t="s">
        <v>7835</v>
      </c>
      <c r="F406" s="8" t="s">
        <v>7835</v>
      </c>
      <c r="G406" s="8">
        <v>0</v>
      </c>
      <c r="H406" s="8" t="s">
        <v>7835</v>
      </c>
      <c r="I406" s="8" t="s">
        <v>7838</v>
      </c>
      <c r="J406" s="8" t="s">
        <v>7841</v>
      </c>
    </row>
    <row r="407" spans="1:10" ht="15.75" customHeight="1" x14ac:dyDescent="0.3">
      <c r="A407" s="8" t="s">
        <v>443</v>
      </c>
      <c r="B407" s="8">
        <v>25.1</v>
      </c>
      <c r="C407" s="8">
        <v>6.97</v>
      </c>
      <c r="D407" s="8" t="s">
        <v>7835</v>
      </c>
      <c r="E407" s="8" t="s">
        <v>7835</v>
      </c>
      <c r="F407" s="8" t="s">
        <v>7835</v>
      </c>
      <c r="G407" s="8">
        <v>0</v>
      </c>
      <c r="H407" s="8" t="s">
        <v>7836</v>
      </c>
      <c r="I407" s="8" t="s">
        <v>7838</v>
      </c>
      <c r="J407" s="8" t="s">
        <v>7841</v>
      </c>
    </row>
    <row r="408" spans="1:10" ht="15.75" customHeight="1" x14ac:dyDescent="0.3">
      <c r="A408" s="8" t="s">
        <v>444</v>
      </c>
      <c r="B408" s="8">
        <v>32.11</v>
      </c>
      <c r="C408" s="8">
        <v>4.76</v>
      </c>
      <c r="D408" s="8" t="s">
        <v>7835</v>
      </c>
      <c r="E408" s="8" t="s">
        <v>7835</v>
      </c>
      <c r="F408" s="8" t="s">
        <v>7835</v>
      </c>
      <c r="G408" s="8">
        <v>2</v>
      </c>
      <c r="H408" s="8" t="s">
        <v>7835</v>
      </c>
      <c r="I408" s="8" t="s">
        <v>7837</v>
      </c>
      <c r="J408" s="8" t="s">
        <v>7843</v>
      </c>
    </row>
    <row r="409" spans="1:10" ht="15.75" customHeight="1" x14ac:dyDescent="0.3">
      <c r="A409" s="8" t="s">
        <v>445</v>
      </c>
      <c r="B409" s="8">
        <v>29.8</v>
      </c>
      <c r="C409" s="8">
        <v>8.24</v>
      </c>
      <c r="D409" s="8" t="s">
        <v>7836</v>
      </c>
      <c r="E409" s="8" t="s">
        <v>7835</v>
      </c>
      <c r="F409" s="8" t="s">
        <v>7835</v>
      </c>
      <c r="G409" s="8">
        <v>1</v>
      </c>
      <c r="H409" s="8" t="s">
        <v>7836</v>
      </c>
      <c r="I409" s="8" t="s">
        <v>7838</v>
      </c>
      <c r="J409" s="8" t="s">
        <v>7841</v>
      </c>
    </row>
    <row r="410" spans="1:10" ht="15.75" customHeight="1" x14ac:dyDescent="0.3">
      <c r="A410" s="8" t="s">
        <v>446</v>
      </c>
      <c r="B410" s="8">
        <v>24.01</v>
      </c>
      <c r="C410" s="8">
        <v>4.76</v>
      </c>
      <c r="D410" s="8" t="s">
        <v>7835</v>
      </c>
      <c r="E410" s="8" t="s">
        <v>7835</v>
      </c>
      <c r="F410" s="8" t="s">
        <v>7835</v>
      </c>
      <c r="G410" s="8">
        <v>1</v>
      </c>
      <c r="H410" s="8" t="s">
        <v>7836</v>
      </c>
      <c r="I410" s="8" t="s">
        <v>7839</v>
      </c>
      <c r="J410" s="8" t="s">
        <v>7843</v>
      </c>
    </row>
    <row r="411" spans="1:10" ht="15.75" customHeight="1" x14ac:dyDescent="0.3">
      <c r="A411" s="8" t="s">
        <v>447</v>
      </c>
      <c r="B411" s="8">
        <v>23.21</v>
      </c>
      <c r="C411" s="8">
        <v>6.03</v>
      </c>
      <c r="D411" s="8" t="s">
        <v>7835</v>
      </c>
      <c r="E411" s="8" t="s">
        <v>7835</v>
      </c>
      <c r="F411" s="8" t="s">
        <v>7835</v>
      </c>
      <c r="G411" s="8">
        <v>1</v>
      </c>
      <c r="H411" s="8" t="s">
        <v>7835</v>
      </c>
      <c r="I411" s="8" t="s">
        <v>7839</v>
      </c>
      <c r="J411" s="8" t="s">
        <v>7842</v>
      </c>
    </row>
    <row r="412" spans="1:10" ht="15.75" customHeight="1" x14ac:dyDescent="0.3">
      <c r="A412" s="8" t="s">
        <v>448</v>
      </c>
      <c r="B412" s="8">
        <v>21.2</v>
      </c>
      <c r="C412" s="8">
        <v>4.07</v>
      </c>
      <c r="D412" s="8" t="s">
        <v>7836</v>
      </c>
      <c r="E412" s="8" t="s">
        <v>7835</v>
      </c>
      <c r="F412" s="8" t="s">
        <v>7835</v>
      </c>
      <c r="G412" s="8">
        <v>1</v>
      </c>
      <c r="H412" s="8" t="s">
        <v>7836</v>
      </c>
      <c r="I412" s="8" t="s">
        <v>7839</v>
      </c>
      <c r="J412" s="8" t="s">
        <v>7843</v>
      </c>
    </row>
    <row r="413" spans="1:10" ht="15.75" customHeight="1" x14ac:dyDescent="0.3">
      <c r="A413" s="8" t="s">
        <v>449</v>
      </c>
      <c r="B413" s="8">
        <v>28.215</v>
      </c>
      <c r="C413" s="8">
        <v>8.26</v>
      </c>
      <c r="D413" s="8" t="s">
        <v>7836</v>
      </c>
      <c r="E413" s="8" t="s">
        <v>7835</v>
      </c>
      <c r="F413" s="8" t="s">
        <v>7835</v>
      </c>
      <c r="G413" s="8">
        <v>1</v>
      </c>
      <c r="H413" s="8" t="s">
        <v>7836</v>
      </c>
      <c r="I413" s="8" t="s">
        <v>7838</v>
      </c>
      <c r="J413" s="8" t="s">
        <v>7841</v>
      </c>
    </row>
    <row r="414" spans="1:10" ht="15.75" customHeight="1" x14ac:dyDescent="0.3">
      <c r="A414" s="8" t="s">
        <v>450</v>
      </c>
      <c r="B414" s="8">
        <v>38.094999999999999</v>
      </c>
      <c r="C414" s="8">
        <v>4.76</v>
      </c>
      <c r="D414" s="8" t="s">
        <v>7835</v>
      </c>
      <c r="E414" s="8" t="s">
        <v>7835</v>
      </c>
      <c r="F414" s="8" t="s">
        <v>7835</v>
      </c>
      <c r="G414" s="8">
        <v>1</v>
      </c>
      <c r="H414" s="8" t="s">
        <v>7835</v>
      </c>
      <c r="I414" s="8" t="s">
        <v>7837</v>
      </c>
      <c r="J414" s="8" t="s">
        <v>7843</v>
      </c>
    </row>
    <row r="415" spans="1:10" ht="15.75" customHeight="1" x14ac:dyDescent="0.3">
      <c r="A415" s="8" t="s">
        <v>451</v>
      </c>
      <c r="B415" s="8">
        <v>22.61</v>
      </c>
      <c r="C415" s="8">
        <v>6.13</v>
      </c>
      <c r="D415" s="8" t="s">
        <v>7836</v>
      </c>
      <c r="E415" s="8" t="s">
        <v>7835</v>
      </c>
      <c r="F415" s="8" t="s">
        <v>7836</v>
      </c>
      <c r="G415" s="8">
        <v>1</v>
      </c>
      <c r="H415" s="8" t="s">
        <v>7836</v>
      </c>
      <c r="I415" s="8" t="s">
        <v>7839</v>
      </c>
      <c r="J415" s="8" t="s">
        <v>7842</v>
      </c>
    </row>
    <row r="416" spans="1:10" ht="15.75" customHeight="1" x14ac:dyDescent="0.3">
      <c r="A416" s="8" t="s">
        <v>452</v>
      </c>
      <c r="B416" s="8">
        <v>24.32</v>
      </c>
      <c r="C416" s="8">
        <v>10.47</v>
      </c>
      <c r="D416" s="8" t="s">
        <v>7836</v>
      </c>
      <c r="E416" s="8" t="s">
        <v>7835</v>
      </c>
      <c r="F416" s="8" t="s">
        <v>7835</v>
      </c>
      <c r="G416" s="8">
        <v>2</v>
      </c>
      <c r="H416" s="8" t="s">
        <v>7836</v>
      </c>
      <c r="I416" s="8" t="s">
        <v>7839</v>
      </c>
      <c r="J416" s="8" t="s">
        <v>7841</v>
      </c>
    </row>
    <row r="417" spans="1:10" ht="15.75" customHeight="1" x14ac:dyDescent="0.3">
      <c r="A417" s="8" t="s">
        <v>453</v>
      </c>
      <c r="B417" s="8">
        <v>20.96</v>
      </c>
      <c r="C417" s="8">
        <v>4.04</v>
      </c>
      <c r="D417" s="8" t="s">
        <v>7836</v>
      </c>
      <c r="E417" s="8" t="s">
        <v>7835</v>
      </c>
      <c r="F417" s="8" t="s">
        <v>7835</v>
      </c>
      <c r="G417" s="8">
        <v>1</v>
      </c>
      <c r="H417" s="8" t="s">
        <v>7836</v>
      </c>
      <c r="I417" s="8" t="s">
        <v>7839</v>
      </c>
      <c r="J417" s="8" t="s">
        <v>7843</v>
      </c>
    </row>
    <row r="418" spans="1:10" ht="15.75" customHeight="1" x14ac:dyDescent="0.3">
      <c r="A418" s="8" t="s">
        <v>454</v>
      </c>
      <c r="B418" s="8">
        <v>19.68</v>
      </c>
      <c r="C418" s="8">
        <v>5.74</v>
      </c>
      <c r="D418" s="8" t="s">
        <v>7835</v>
      </c>
      <c r="E418" s="8" t="s">
        <v>7835</v>
      </c>
      <c r="F418" s="8" t="s">
        <v>7835</v>
      </c>
      <c r="G418" s="8">
        <v>0</v>
      </c>
      <c r="H418" s="8" t="s">
        <v>7836</v>
      </c>
      <c r="I418" s="8" t="s">
        <v>7839</v>
      </c>
      <c r="J418" s="8" t="s">
        <v>7842</v>
      </c>
    </row>
    <row r="419" spans="1:10" ht="15.75" customHeight="1" x14ac:dyDescent="0.3">
      <c r="A419" s="8" t="s">
        <v>455</v>
      </c>
      <c r="B419" s="8">
        <v>18.100000000000001</v>
      </c>
      <c r="C419" s="8">
        <v>6.33</v>
      </c>
      <c r="D419" s="8" t="s">
        <v>7835</v>
      </c>
      <c r="E419" s="8" t="s">
        <v>7835</v>
      </c>
      <c r="F419" s="8" t="s">
        <v>7835</v>
      </c>
      <c r="G419" s="8">
        <v>1</v>
      </c>
      <c r="H419" s="8" t="s">
        <v>7836</v>
      </c>
      <c r="I419" s="8" t="s">
        <v>7840</v>
      </c>
      <c r="J419" s="8" t="s">
        <v>7842</v>
      </c>
    </row>
    <row r="420" spans="1:10" ht="15.75" customHeight="1" x14ac:dyDescent="0.3">
      <c r="A420" s="8" t="s">
        <v>456</v>
      </c>
      <c r="B420" s="8">
        <v>29.64</v>
      </c>
      <c r="C420" s="8">
        <v>4.28</v>
      </c>
      <c r="D420" s="8" t="s">
        <v>7836</v>
      </c>
      <c r="E420" s="8" t="s">
        <v>7835</v>
      </c>
      <c r="F420" s="8" t="s">
        <v>7835</v>
      </c>
      <c r="G420" s="8">
        <v>0</v>
      </c>
      <c r="H420" s="8" t="s">
        <v>7835</v>
      </c>
      <c r="I420" s="8" t="s">
        <v>7838</v>
      </c>
      <c r="J420" s="8" t="s">
        <v>7843</v>
      </c>
    </row>
    <row r="421" spans="1:10" ht="15.75" customHeight="1" x14ac:dyDescent="0.3">
      <c r="A421" s="8" t="s">
        <v>457</v>
      </c>
      <c r="B421" s="8">
        <v>25.3</v>
      </c>
      <c r="C421" s="8">
        <v>9.4700000000000006</v>
      </c>
      <c r="D421" s="8" t="s">
        <v>7836</v>
      </c>
      <c r="E421" s="8" t="s">
        <v>7835</v>
      </c>
      <c r="F421" s="8" t="s">
        <v>7835</v>
      </c>
      <c r="G421" s="8">
        <v>2</v>
      </c>
      <c r="H421" s="8" t="s">
        <v>7836</v>
      </c>
      <c r="I421" s="8" t="s">
        <v>7838</v>
      </c>
      <c r="J421" s="8" t="s">
        <v>7841</v>
      </c>
    </row>
    <row r="422" spans="1:10" ht="15.75" customHeight="1" x14ac:dyDescent="0.3">
      <c r="A422" s="8" t="s">
        <v>458</v>
      </c>
      <c r="B422" s="8">
        <v>27.6</v>
      </c>
      <c r="C422" s="8">
        <v>4.8499999999999996</v>
      </c>
      <c r="D422" s="8" t="s">
        <v>7836</v>
      </c>
      <c r="E422" s="8" t="s">
        <v>7835</v>
      </c>
      <c r="F422" s="8" t="s">
        <v>7835</v>
      </c>
      <c r="G422" s="8">
        <v>0</v>
      </c>
      <c r="H422" s="8" t="s">
        <v>7835</v>
      </c>
      <c r="I422" s="8" t="s">
        <v>7838</v>
      </c>
      <c r="J422" s="8" t="s">
        <v>7843</v>
      </c>
    </row>
    <row r="423" spans="1:10" ht="15.75" customHeight="1" x14ac:dyDescent="0.3">
      <c r="A423" s="8" t="s">
        <v>459</v>
      </c>
      <c r="B423" s="8">
        <v>27.645</v>
      </c>
      <c r="C423" s="8">
        <v>11.03</v>
      </c>
      <c r="D423" s="8" t="s">
        <v>7836</v>
      </c>
      <c r="E423" s="8" t="s">
        <v>7835</v>
      </c>
      <c r="F423" s="8" t="s">
        <v>7835</v>
      </c>
      <c r="G423" s="8">
        <v>1</v>
      </c>
      <c r="H423" s="8" t="s">
        <v>7836</v>
      </c>
      <c r="I423" s="8" t="s">
        <v>7838</v>
      </c>
      <c r="J423" s="8" t="s">
        <v>7841</v>
      </c>
    </row>
    <row r="424" spans="1:10" ht="15.75" customHeight="1" x14ac:dyDescent="0.3">
      <c r="A424" s="8" t="s">
        <v>460</v>
      </c>
      <c r="B424" s="8">
        <v>27.6</v>
      </c>
      <c r="C424" s="8">
        <v>5.22</v>
      </c>
      <c r="D424" s="8" t="s">
        <v>7835</v>
      </c>
      <c r="E424" s="8" t="s">
        <v>7835</v>
      </c>
      <c r="F424" s="8" t="s">
        <v>7835</v>
      </c>
      <c r="G424" s="8">
        <v>2</v>
      </c>
      <c r="H424" s="8" t="s">
        <v>7836</v>
      </c>
      <c r="I424" s="8" t="s">
        <v>7838</v>
      </c>
      <c r="J424" s="8" t="s">
        <v>7843</v>
      </c>
    </row>
    <row r="425" spans="1:10" ht="15.75" customHeight="1" x14ac:dyDescent="0.3">
      <c r="A425" s="8" t="s">
        <v>461</v>
      </c>
      <c r="B425" s="8">
        <v>25.08</v>
      </c>
      <c r="C425" s="8">
        <v>9.52</v>
      </c>
      <c r="D425" s="8" t="s">
        <v>7836</v>
      </c>
      <c r="E425" s="8" t="s">
        <v>7835</v>
      </c>
      <c r="F425" s="8" t="s">
        <v>7835</v>
      </c>
      <c r="G425" s="8">
        <v>2</v>
      </c>
      <c r="H425" s="8" t="s">
        <v>7835</v>
      </c>
      <c r="I425" s="8" t="s">
        <v>7838</v>
      </c>
      <c r="J425" s="8" t="s">
        <v>7841</v>
      </c>
    </row>
    <row r="426" spans="1:10" ht="15.75" customHeight="1" x14ac:dyDescent="0.3">
      <c r="A426" s="8" t="s">
        <v>462</v>
      </c>
      <c r="B426" s="8">
        <v>30.02</v>
      </c>
      <c r="C426" s="8">
        <v>11.09</v>
      </c>
      <c r="D426" s="8" t="s">
        <v>7835</v>
      </c>
      <c r="E426" s="8" t="s">
        <v>7835</v>
      </c>
      <c r="F426" s="8" t="s">
        <v>7835</v>
      </c>
      <c r="G426" s="8">
        <v>0</v>
      </c>
      <c r="H426" s="8" t="s">
        <v>7835</v>
      </c>
      <c r="I426" s="8" t="s">
        <v>7837</v>
      </c>
      <c r="J426" s="8" t="s">
        <v>7841</v>
      </c>
    </row>
    <row r="427" spans="1:10" ht="15.75" customHeight="1" x14ac:dyDescent="0.3">
      <c r="A427" s="8" t="s">
        <v>463</v>
      </c>
      <c r="B427" s="8">
        <v>27.36</v>
      </c>
      <c r="C427" s="8">
        <v>9.4499999999999993</v>
      </c>
      <c r="D427" s="8" t="s">
        <v>7836</v>
      </c>
      <c r="E427" s="8" t="s">
        <v>7835</v>
      </c>
      <c r="F427" s="8" t="s">
        <v>7835</v>
      </c>
      <c r="G427" s="8">
        <v>2</v>
      </c>
      <c r="H427" s="8" t="s">
        <v>7836</v>
      </c>
      <c r="I427" s="8" t="s">
        <v>7838</v>
      </c>
      <c r="J427" s="8" t="s">
        <v>7841</v>
      </c>
    </row>
    <row r="428" spans="1:10" ht="15.75" customHeight="1" x14ac:dyDescent="0.3">
      <c r="A428" s="8" t="s">
        <v>464</v>
      </c>
      <c r="B428" s="8">
        <v>22.2</v>
      </c>
      <c r="C428" s="8">
        <v>5.51</v>
      </c>
      <c r="D428" s="8" t="s">
        <v>7835</v>
      </c>
      <c r="E428" s="8" t="s">
        <v>7835</v>
      </c>
      <c r="F428" s="8" t="s">
        <v>7835</v>
      </c>
      <c r="G428" s="8">
        <v>0</v>
      </c>
      <c r="H428" s="8" t="s">
        <v>7836</v>
      </c>
      <c r="I428" s="8" t="s">
        <v>7839</v>
      </c>
      <c r="J428" s="8" t="s">
        <v>7843</v>
      </c>
    </row>
    <row r="429" spans="1:10" ht="15.75" customHeight="1" x14ac:dyDescent="0.3">
      <c r="A429" s="8" t="s">
        <v>465</v>
      </c>
      <c r="B429" s="8">
        <v>25.71</v>
      </c>
      <c r="C429" s="8">
        <v>4.18</v>
      </c>
      <c r="D429" s="8" t="s">
        <v>7835</v>
      </c>
      <c r="E429" s="8" t="s">
        <v>7836</v>
      </c>
      <c r="F429" s="8" t="s">
        <v>7835</v>
      </c>
      <c r="G429" s="8">
        <v>1</v>
      </c>
      <c r="H429" s="8" t="s">
        <v>7836</v>
      </c>
      <c r="I429" s="8" t="s">
        <v>7838</v>
      </c>
      <c r="J429" s="8" t="s">
        <v>7843</v>
      </c>
    </row>
    <row r="430" spans="1:10" ht="15.75" customHeight="1" x14ac:dyDescent="0.3">
      <c r="A430" s="8" t="s">
        <v>466</v>
      </c>
      <c r="B430" s="8">
        <v>41.91</v>
      </c>
      <c r="C430" s="8">
        <v>5.98</v>
      </c>
      <c r="D430" s="8" t="s">
        <v>7836</v>
      </c>
      <c r="E430" s="8" t="s">
        <v>7835</v>
      </c>
      <c r="F430" s="8" t="s">
        <v>7835</v>
      </c>
      <c r="G430" s="8">
        <v>1</v>
      </c>
      <c r="H430" s="8" t="s">
        <v>7835</v>
      </c>
      <c r="I430" s="8" t="s">
        <v>7837</v>
      </c>
      <c r="J430" s="8" t="s">
        <v>7842</v>
      </c>
    </row>
    <row r="431" spans="1:10" ht="15.75" customHeight="1" x14ac:dyDescent="0.3">
      <c r="A431" s="8" t="s">
        <v>467</v>
      </c>
      <c r="B431" s="8">
        <v>25.85</v>
      </c>
      <c r="C431" s="8">
        <v>10.16</v>
      </c>
      <c r="D431" s="8" t="s">
        <v>7835</v>
      </c>
      <c r="E431" s="8" t="s">
        <v>7835</v>
      </c>
      <c r="F431" s="8" t="s">
        <v>7835</v>
      </c>
      <c r="G431" s="8">
        <v>0</v>
      </c>
      <c r="H431" s="8" t="s">
        <v>7836</v>
      </c>
      <c r="I431" s="8" t="s">
        <v>7838</v>
      </c>
      <c r="J431" s="8" t="s">
        <v>7841</v>
      </c>
    </row>
    <row r="432" spans="1:10" ht="15.75" customHeight="1" x14ac:dyDescent="0.3">
      <c r="A432" s="8" t="s">
        <v>468</v>
      </c>
      <c r="B432" s="8">
        <v>23.844999999999999</v>
      </c>
      <c r="C432" s="8">
        <v>11.71</v>
      </c>
      <c r="D432" s="8" t="s">
        <v>7835</v>
      </c>
      <c r="E432" s="8" t="s">
        <v>7835</v>
      </c>
      <c r="F432" s="8" t="s">
        <v>7835</v>
      </c>
      <c r="G432" s="8">
        <v>2</v>
      </c>
      <c r="H432" s="8" t="s">
        <v>7836</v>
      </c>
      <c r="I432" s="8" t="s">
        <v>7839</v>
      </c>
      <c r="J432" s="8" t="s">
        <v>7841</v>
      </c>
    </row>
    <row r="433" spans="1:10" ht="15.75" customHeight="1" x14ac:dyDescent="0.3">
      <c r="A433" s="8" t="s">
        <v>469</v>
      </c>
      <c r="B433" s="8">
        <v>30.59</v>
      </c>
      <c r="C433" s="8">
        <v>5.23</v>
      </c>
      <c r="D433" s="8" t="s">
        <v>7835</v>
      </c>
      <c r="E433" s="8" t="s">
        <v>7835</v>
      </c>
      <c r="F433" s="8" t="s">
        <v>7836</v>
      </c>
      <c r="G433" s="8">
        <v>1</v>
      </c>
      <c r="H433" s="8" t="s">
        <v>7835</v>
      </c>
      <c r="I433" s="8" t="s">
        <v>7837</v>
      </c>
      <c r="J433" s="8" t="s">
        <v>7843</v>
      </c>
    </row>
    <row r="434" spans="1:10" ht="15.75" customHeight="1" x14ac:dyDescent="0.3">
      <c r="A434" s="8" t="s">
        <v>470</v>
      </c>
      <c r="B434" s="8">
        <v>24.795000000000002</v>
      </c>
      <c r="C434" s="8">
        <v>6.85</v>
      </c>
      <c r="D434" s="8" t="s">
        <v>7835</v>
      </c>
      <c r="E434" s="8" t="s">
        <v>7835</v>
      </c>
      <c r="F434" s="8" t="s">
        <v>7835</v>
      </c>
      <c r="G434" s="8">
        <v>0</v>
      </c>
      <c r="H434" s="8" t="s">
        <v>7836</v>
      </c>
      <c r="I434" s="8" t="s">
        <v>7839</v>
      </c>
      <c r="J434" s="8" t="s">
        <v>7841</v>
      </c>
    </row>
    <row r="435" spans="1:10" ht="15.75" customHeight="1" x14ac:dyDescent="0.3">
      <c r="A435" s="8" t="s">
        <v>471</v>
      </c>
      <c r="B435" s="8">
        <v>24.13</v>
      </c>
      <c r="C435" s="8">
        <v>7.05</v>
      </c>
      <c r="D435" s="8" t="s">
        <v>7836</v>
      </c>
      <c r="E435" s="8" t="s">
        <v>7835</v>
      </c>
      <c r="F435" s="8" t="s">
        <v>7835</v>
      </c>
      <c r="G435" s="8">
        <v>2</v>
      </c>
      <c r="H435" s="8" t="s">
        <v>7836</v>
      </c>
      <c r="I435" s="8" t="s">
        <v>7839</v>
      </c>
      <c r="J435" s="8" t="s">
        <v>7841</v>
      </c>
    </row>
    <row r="436" spans="1:10" ht="15.75" customHeight="1" x14ac:dyDescent="0.3">
      <c r="A436" s="8" t="s">
        <v>472</v>
      </c>
      <c r="B436" s="8">
        <v>25.84</v>
      </c>
      <c r="C436" s="8">
        <v>11.64</v>
      </c>
      <c r="D436" s="8" t="s">
        <v>7835</v>
      </c>
      <c r="E436" s="8" t="s">
        <v>7835</v>
      </c>
      <c r="F436" s="8" t="s">
        <v>7835</v>
      </c>
      <c r="G436" s="8">
        <v>2</v>
      </c>
      <c r="H436" s="8" t="s">
        <v>7836</v>
      </c>
      <c r="I436" s="8" t="s">
        <v>7838</v>
      </c>
      <c r="J436" s="8" t="s">
        <v>7841</v>
      </c>
    </row>
    <row r="437" spans="1:10" ht="15.75" customHeight="1" x14ac:dyDescent="0.3">
      <c r="A437" s="8" t="s">
        <v>473</v>
      </c>
      <c r="B437" s="8">
        <v>28</v>
      </c>
      <c r="C437" s="8">
        <v>10.52</v>
      </c>
      <c r="D437" s="8" t="s">
        <v>7835</v>
      </c>
      <c r="E437" s="8" t="s">
        <v>7835</v>
      </c>
      <c r="F437" s="8" t="s">
        <v>7835</v>
      </c>
      <c r="G437" s="8">
        <v>0</v>
      </c>
      <c r="H437" s="8" t="s">
        <v>7836</v>
      </c>
      <c r="I437" s="8" t="s">
        <v>7838</v>
      </c>
      <c r="J437" s="8" t="s">
        <v>7841</v>
      </c>
    </row>
    <row r="438" spans="1:10" ht="15.75" customHeight="1" x14ac:dyDescent="0.3">
      <c r="A438" s="8" t="s">
        <v>474</v>
      </c>
      <c r="B438" s="8">
        <v>34.1</v>
      </c>
      <c r="C438" s="8">
        <v>4.01</v>
      </c>
      <c r="D438" s="8" t="s">
        <v>7836</v>
      </c>
      <c r="E438" s="8" t="s">
        <v>7835</v>
      </c>
      <c r="F438" s="8" t="s">
        <v>7836</v>
      </c>
      <c r="G438" s="8">
        <v>1</v>
      </c>
      <c r="H438" s="8" t="s">
        <v>7835</v>
      </c>
      <c r="I438" s="8" t="s">
        <v>7837</v>
      </c>
      <c r="J438" s="8" t="s">
        <v>7843</v>
      </c>
    </row>
    <row r="439" spans="1:10" ht="15.75" customHeight="1" x14ac:dyDescent="0.3">
      <c r="A439" s="8" t="s">
        <v>475</v>
      </c>
      <c r="B439" s="8">
        <v>26.125</v>
      </c>
      <c r="C439" s="8">
        <v>8.56</v>
      </c>
      <c r="D439" s="8" t="s">
        <v>7836</v>
      </c>
      <c r="E439" s="8" t="s">
        <v>7835</v>
      </c>
      <c r="F439" s="8" t="s">
        <v>7835</v>
      </c>
      <c r="G439" s="8">
        <v>1</v>
      </c>
      <c r="H439" s="8" t="s">
        <v>7836</v>
      </c>
      <c r="I439" s="8" t="s">
        <v>7838</v>
      </c>
      <c r="J439" s="8" t="s">
        <v>7841</v>
      </c>
    </row>
    <row r="440" spans="1:10" ht="15.75" customHeight="1" x14ac:dyDescent="0.3">
      <c r="A440" s="8" t="s">
        <v>476</v>
      </c>
      <c r="B440" s="8">
        <v>25.6</v>
      </c>
      <c r="C440" s="8">
        <v>10.5</v>
      </c>
      <c r="D440" s="8" t="s">
        <v>7835</v>
      </c>
      <c r="E440" s="8" t="s">
        <v>7835</v>
      </c>
      <c r="F440" s="8" t="s">
        <v>7835</v>
      </c>
      <c r="G440" s="8">
        <v>2</v>
      </c>
      <c r="H440" s="8" t="s">
        <v>7836</v>
      </c>
      <c r="I440" s="8" t="s">
        <v>7838</v>
      </c>
      <c r="J440" s="8" t="s">
        <v>7841</v>
      </c>
    </row>
    <row r="441" spans="1:10" ht="15.75" customHeight="1" x14ac:dyDescent="0.3">
      <c r="A441" s="8" t="s">
        <v>477</v>
      </c>
      <c r="B441" s="8">
        <v>24.32</v>
      </c>
      <c r="C441" s="8">
        <v>6.39</v>
      </c>
      <c r="D441" s="8" t="s">
        <v>7835</v>
      </c>
      <c r="E441" s="8" t="s">
        <v>7835</v>
      </c>
      <c r="F441" s="8" t="s">
        <v>7835</v>
      </c>
      <c r="G441" s="8">
        <v>0</v>
      </c>
      <c r="H441" s="8" t="s">
        <v>7835</v>
      </c>
      <c r="I441" s="8" t="s">
        <v>7839</v>
      </c>
      <c r="J441" s="8" t="s">
        <v>7842</v>
      </c>
    </row>
    <row r="442" spans="1:10" ht="15.75" customHeight="1" x14ac:dyDescent="0.3">
      <c r="A442" s="8" t="s">
        <v>478</v>
      </c>
      <c r="B442" s="8">
        <v>22.88</v>
      </c>
      <c r="C442" s="8">
        <v>5.71</v>
      </c>
      <c r="D442" s="8" t="s">
        <v>7836</v>
      </c>
      <c r="E442" s="8" t="s">
        <v>7835</v>
      </c>
      <c r="F442" s="8" t="s">
        <v>7836</v>
      </c>
      <c r="G442" s="8">
        <v>1</v>
      </c>
      <c r="H442" s="8" t="s">
        <v>7836</v>
      </c>
      <c r="I442" s="8" t="s">
        <v>7839</v>
      </c>
      <c r="J442" s="8" t="s">
        <v>7842</v>
      </c>
    </row>
    <row r="443" spans="1:10" ht="15.75" customHeight="1" x14ac:dyDescent="0.3">
      <c r="A443" s="8" t="s">
        <v>479</v>
      </c>
      <c r="B443" s="8">
        <v>24.984999999999999</v>
      </c>
      <c r="C443" s="8">
        <v>4.43</v>
      </c>
      <c r="D443" s="8" t="s">
        <v>7836</v>
      </c>
      <c r="E443" s="8" t="s">
        <v>7835</v>
      </c>
      <c r="F443" s="8" t="s">
        <v>7836</v>
      </c>
      <c r="G443" s="8">
        <v>1</v>
      </c>
      <c r="H443" s="8" t="s">
        <v>7835</v>
      </c>
      <c r="I443" s="8" t="s">
        <v>7839</v>
      </c>
      <c r="J443" s="8" t="s">
        <v>7843</v>
      </c>
    </row>
    <row r="444" spans="1:10" ht="15.75" customHeight="1" x14ac:dyDescent="0.3">
      <c r="A444" s="8" t="s">
        <v>480</v>
      </c>
      <c r="B444" s="8">
        <v>33.1</v>
      </c>
      <c r="C444" s="8">
        <v>5.52</v>
      </c>
      <c r="D444" s="8" t="s">
        <v>7835</v>
      </c>
      <c r="E444" s="8" t="s">
        <v>7835</v>
      </c>
      <c r="F444" s="8" t="s">
        <v>7836</v>
      </c>
      <c r="G444" s="8">
        <v>1</v>
      </c>
      <c r="H444" s="8" t="s">
        <v>7835</v>
      </c>
      <c r="I444" s="8" t="s">
        <v>7837</v>
      </c>
      <c r="J444" s="8" t="s">
        <v>7843</v>
      </c>
    </row>
    <row r="445" spans="1:10" ht="15.75" customHeight="1" x14ac:dyDescent="0.3">
      <c r="A445" s="8" t="s">
        <v>481</v>
      </c>
      <c r="B445" s="8">
        <v>27.83</v>
      </c>
      <c r="C445" s="8">
        <v>9.1999999999999993</v>
      </c>
      <c r="D445" s="8" t="s">
        <v>7836</v>
      </c>
      <c r="E445" s="8" t="s">
        <v>7835</v>
      </c>
      <c r="F445" s="8" t="s">
        <v>7835</v>
      </c>
      <c r="G445" s="8">
        <v>1</v>
      </c>
      <c r="H445" s="8" t="s">
        <v>7836</v>
      </c>
      <c r="I445" s="8" t="s">
        <v>7838</v>
      </c>
      <c r="J445" s="8" t="s">
        <v>7841</v>
      </c>
    </row>
    <row r="446" spans="1:10" ht="15.75" customHeight="1" x14ac:dyDescent="0.3">
      <c r="A446" s="8" t="s">
        <v>482</v>
      </c>
      <c r="B446" s="8">
        <v>30.875</v>
      </c>
      <c r="C446" s="8">
        <v>10.97</v>
      </c>
      <c r="D446" s="8" t="s">
        <v>7836</v>
      </c>
      <c r="E446" s="8" t="s">
        <v>7835</v>
      </c>
      <c r="F446" s="8" t="s">
        <v>7835</v>
      </c>
      <c r="G446" s="8">
        <v>2</v>
      </c>
      <c r="H446" s="8" t="s">
        <v>7835</v>
      </c>
      <c r="I446" s="8" t="s">
        <v>7837</v>
      </c>
      <c r="J446" s="8" t="s">
        <v>7841</v>
      </c>
    </row>
    <row r="447" spans="1:10" ht="15.75" customHeight="1" x14ac:dyDescent="0.3">
      <c r="A447" s="8" t="s">
        <v>483</v>
      </c>
      <c r="B447" s="8">
        <v>27.265000000000001</v>
      </c>
      <c r="C447" s="8">
        <v>4.25</v>
      </c>
      <c r="D447" s="8" t="s">
        <v>7835</v>
      </c>
      <c r="E447" s="8" t="s">
        <v>7835</v>
      </c>
      <c r="F447" s="8" t="s">
        <v>7836</v>
      </c>
      <c r="G447" s="8">
        <v>1</v>
      </c>
      <c r="H447" s="8" t="s">
        <v>7835</v>
      </c>
      <c r="I447" s="8" t="s">
        <v>7838</v>
      </c>
      <c r="J447" s="8" t="s">
        <v>7843</v>
      </c>
    </row>
    <row r="448" spans="1:10" ht="15.75" customHeight="1" x14ac:dyDescent="0.3">
      <c r="A448" s="8" t="s">
        <v>484</v>
      </c>
      <c r="B448" s="8">
        <v>26.7</v>
      </c>
      <c r="C448" s="8">
        <v>5.23</v>
      </c>
      <c r="D448" s="8" t="s">
        <v>7835</v>
      </c>
      <c r="E448" s="8" t="s">
        <v>7835</v>
      </c>
      <c r="F448" s="8" t="s">
        <v>7836</v>
      </c>
      <c r="G448" s="8">
        <v>1</v>
      </c>
      <c r="H448" s="8" t="s">
        <v>7836</v>
      </c>
      <c r="I448" s="8" t="s">
        <v>7838</v>
      </c>
      <c r="J448" s="8" t="s">
        <v>7843</v>
      </c>
    </row>
    <row r="449" spans="1:10" ht="15.75" customHeight="1" x14ac:dyDescent="0.3">
      <c r="A449" s="8" t="s">
        <v>485</v>
      </c>
      <c r="B449" s="8">
        <v>29.925000000000001</v>
      </c>
      <c r="C449" s="8">
        <v>5.96</v>
      </c>
      <c r="D449" s="8" t="s">
        <v>7836</v>
      </c>
      <c r="E449" s="8" t="s">
        <v>7835</v>
      </c>
      <c r="F449" s="8" t="s">
        <v>7836</v>
      </c>
      <c r="G449" s="8">
        <v>1</v>
      </c>
      <c r="H449" s="8" t="s">
        <v>7836</v>
      </c>
      <c r="I449" s="8" t="s">
        <v>7838</v>
      </c>
      <c r="J449" s="8" t="s">
        <v>7842</v>
      </c>
    </row>
    <row r="450" spans="1:10" ht="15.75" customHeight="1" x14ac:dyDescent="0.3">
      <c r="A450" s="8" t="s">
        <v>486</v>
      </c>
      <c r="B450" s="8">
        <v>19.95</v>
      </c>
      <c r="C450" s="8">
        <v>4.29</v>
      </c>
      <c r="D450" s="8" t="s">
        <v>7836</v>
      </c>
      <c r="E450" s="8" t="s">
        <v>7835</v>
      </c>
      <c r="F450" s="8" t="s">
        <v>7835</v>
      </c>
      <c r="G450" s="8">
        <v>2</v>
      </c>
      <c r="H450" s="8" t="s">
        <v>7836</v>
      </c>
      <c r="I450" s="8" t="s">
        <v>7839</v>
      </c>
      <c r="J450" s="8" t="s">
        <v>7843</v>
      </c>
    </row>
    <row r="451" spans="1:10" ht="15.75" customHeight="1" x14ac:dyDescent="0.3">
      <c r="A451" s="8" t="s">
        <v>487</v>
      </c>
      <c r="B451" s="8">
        <v>24.225000000000001</v>
      </c>
      <c r="C451" s="8">
        <v>4.09</v>
      </c>
      <c r="D451" s="8" t="s">
        <v>7835</v>
      </c>
      <c r="E451" s="8" t="s">
        <v>7835</v>
      </c>
      <c r="F451" s="8" t="s">
        <v>7835</v>
      </c>
      <c r="G451" s="8">
        <v>0</v>
      </c>
      <c r="H451" s="8" t="s">
        <v>7835</v>
      </c>
      <c r="I451" s="8" t="s">
        <v>7839</v>
      </c>
      <c r="J451" s="8" t="s">
        <v>7843</v>
      </c>
    </row>
    <row r="452" spans="1:10" ht="15.75" customHeight="1" x14ac:dyDescent="0.3">
      <c r="A452" s="8" t="s">
        <v>488</v>
      </c>
      <c r="B452" s="8">
        <v>28.12</v>
      </c>
      <c r="C452" s="8">
        <v>4.88</v>
      </c>
      <c r="D452" s="8" t="s">
        <v>7835</v>
      </c>
      <c r="E452" s="8" t="s">
        <v>7835</v>
      </c>
      <c r="F452" s="8" t="s">
        <v>7835</v>
      </c>
      <c r="G452" s="8">
        <v>0</v>
      </c>
      <c r="H452" s="8" t="s">
        <v>7836</v>
      </c>
      <c r="I452" s="8" t="s">
        <v>7838</v>
      </c>
      <c r="J452" s="8" t="s">
        <v>7843</v>
      </c>
    </row>
    <row r="453" spans="1:10" ht="15.75" customHeight="1" x14ac:dyDescent="0.3">
      <c r="A453" s="8" t="s">
        <v>489</v>
      </c>
      <c r="B453" s="8">
        <v>23.21</v>
      </c>
      <c r="C453" s="8">
        <v>6.76</v>
      </c>
      <c r="D453" s="8" t="s">
        <v>7835</v>
      </c>
      <c r="E453" s="8" t="s">
        <v>7835</v>
      </c>
      <c r="F453" s="8" t="s">
        <v>7835</v>
      </c>
      <c r="G453" s="8">
        <v>0</v>
      </c>
      <c r="H453" s="8" t="s">
        <v>7836</v>
      </c>
      <c r="I453" s="8" t="s">
        <v>7839</v>
      </c>
      <c r="J453" s="8" t="s">
        <v>7841</v>
      </c>
    </row>
    <row r="454" spans="1:10" ht="15.75" customHeight="1" x14ac:dyDescent="0.3">
      <c r="A454" s="8" t="s">
        <v>490</v>
      </c>
      <c r="B454" s="8">
        <v>23.98</v>
      </c>
      <c r="C454" s="8">
        <v>10.67</v>
      </c>
      <c r="D454" s="8" t="s">
        <v>7835</v>
      </c>
      <c r="E454" s="8" t="s">
        <v>7835</v>
      </c>
      <c r="F454" s="8" t="s">
        <v>7835</v>
      </c>
      <c r="G454" s="8">
        <v>0</v>
      </c>
      <c r="H454" s="8" t="s">
        <v>7835</v>
      </c>
      <c r="I454" s="8" t="s">
        <v>7839</v>
      </c>
      <c r="J454" s="8" t="s">
        <v>7841</v>
      </c>
    </row>
    <row r="455" spans="1:10" ht="15.75" customHeight="1" x14ac:dyDescent="0.3">
      <c r="A455" s="8" t="s">
        <v>491</v>
      </c>
      <c r="B455" s="8">
        <v>30</v>
      </c>
      <c r="C455" s="8">
        <v>6.21</v>
      </c>
      <c r="D455" s="8" t="s">
        <v>7835</v>
      </c>
      <c r="E455" s="8" t="s">
        <v>7835</v>
      </c>
      <c r="F455" s="8" t="s">
        <v>7835</v>
      </c>
      <c r="G455" s="8">
        <v>0</v>
      </c>
      <c r="H455" s="8" t="s">
        <v>7836</v>
      </c>
      <c r="I455" s="8" t="s">
        <v>7837</v>
      </c>
      <c r="J455" s="8" t="s">
        <v>7842</v>
      </c>
    </row>
    <row r="456" spans="1:10" ht="15.75" customHeight="1" x14ac:dyDescent="0.3">
      <c r="A456" s="8" t="s">
        <v>492</v>
      </c>
      <c r="B456" s="8">
        <v>17.350000000000001</v>
      </c>
      <c r="C456" s="8">
        <v>5.03</v>
      </c>
      <c r="D456" s="8" t="s">
        <v>7836</v>
      </c>
      <c r="E456" s="8" t="s">
        <v>7835</v>
      </c>
      <c r="F456" s="8" t="s">
        <v>7835</v>
      </c>
      <c r="G456" s="8">
        <v>0</v>
      </c>
      <c r="H456" s="8" t="s">
        <v>7836</v>
      </c>
      <c r="I456" s="8" t="s">
        <v>7840</v>
      </c>
      <c r="J456" s="8" t="s">
        <v>7843</v>
      </c>
    </row>
    <row r="457" spans="1:10" ht="15.75" customHeight="1" x14ac:dyDescent="0.3">
      <c r="A457" s="8" t="s">
        <v>493</v>
      </c>
      <c r="B457" s="8">
        <v>22.704999999999998</v>
      </c>
      <c r="C457" s="8">
        <v>5.27</v>
      </c>
      <c r="D457" s="8" t="s">
        <v>7835</v>
      </c>
      <c r="E457" s="8" t="s">
        <v>7835</v>
      </c>
      <c r="F457" s="8" t="s">
        <v>7835</v>
      </c>
      <c r="G457" s="8">
        <v>0</v>
      </c>
      <c r="H457" s="8" t="s">
        <v>7835</v>
      </c>
      <c r="I457" s="8" t="s">
        <v>7839</v>
      </c>
      <c r="J457" s="8" t="s">
        <v>7843</v>
      </c>
    </row>
    <row r="458" spans="1:10" ht="15.75" customHeight="1" x14ac:dyDescent="0.3">
      <c r="A458" s="8" t="s">
        <v>494</v>
      </c>
      <c r="B458" s="8">
        <v>25.41</v>
      </c>
      <c r="C458" s="8">
        <v>10.53</v>
      </c>
      <c r="D458" s="8" t="s">
        <v>7836</v>
      </c>
      <c r="E458" s="8" t="s">
        <v>7835</v>
      </c>
      <c r="F458" s="8" t="s">
        <v>7835</v>
      </c>
      <c r="G458" s="8">
        <v>1</v>
      </c>
      <c r="H458" s="8" t="s">
        <v>7836</v>
      </c>
      <c r="I458" s="8" t="s">
        <v>7838</v>
      </c>
      <c r="J458" s="8" t="s">
        <v>7841</v>
      </c>
    </row>
    <row r="459" spans="1:10" ht="15.75" customHeight="1" x14ac:dyDescent="0.3">
      <c r="A459" s="8" t="s">
        <v>495</v>
      </c>
      <c r="B459" s="8">
        <v>18.23</v>
      </c>
      <c r="C459" s="8">
        <v>5.78</v>
      </c>
      <c r="D459" s="8" t="s">
        <v>7835</v>
      </c>
      <c r="E459" s="8" t="s">
        <v>7835</v>
      </c>
      <c r="F459" s="8" t="s">
        <v>7836</v>
      </c>
      <c r="G459" s="8">
        <v>1</v>
      </c>
      <c r="H459" s="8" t="s">
        <v>7836</v>
      </c>
      <c r="I459" s="8" t="s">
        <v>7840</v>
      </c>
      <c r="J459" s="8" t="s">
        <v>7842</v>
      </c>
    </row>
    <row r="460" spans="1:10" ht="15.75" customHeight="1" x14ac:dyDescent="0.3">
      <c r="A460" s="8" t="s">
        <v>496</v>
      </c>
      <c r="B460" s="8">
        <v>24.7</v>
      </c>
      <c r="C460" s="8">
        <v>4.3600000000000003</v>
      </c>
      <c r="D460" s="8" t="s">
        <v>7835</v>
      </c>
      <c r="E460" s="8" t="s">
        <v>7835</v>
      </c>
      <c r="F460" s="8" t="s">
        <v>7836</v>
      </c>
      <c r="G460" s="8">
        <v>1</v>
      </c>
      <c r="H460" s="8" t="s">
        <v>7836</v>
      </c>
      <c r="I460" s="8" t="s">
        <v>7839</v>
      </c>
      <c r="J460" s="8" t="s">
        <v>7843</v>
      </c>
    </row>
    <row r="461" spans="1:10" ht="15.75" customHeight="1" x14ac:dyDescent="0.3">
      <c r="A461" s="8" t="s">
        <v>497</v>
      </c>
      <c r="B461" s="8">
        <v>37.4</v>
      </c>
      <c r="C461" s="8">
        <v>9.7200000000000006</v>
      </c>
      <c r="D461" s="8" t="s">
        <v>7836</v>
      </c>
      <c r="E461" s="8" t="s">
        <v>7835</v>
      </c>
      <c r="F461" s="8" t="s">
        <v>7836</v>
      </c>
      <c r="G461" s="8">
        <v>1</v>
      </c>
      <c r="H461" s="8" t="s">
        <v>7835</v>
      </c>
      <c r="I461" s="8" t="s">
        <v>7837</v>
      </c>
      <c r="J461" s="8" t="s">
        <v>7841</v>
      </c>
    </row>
    <row r="462" spans="1:10" ht="15.75" customHeight="1" x14ac:dyDescent="0.3">
      <c r="A462" s="8" t="s">
        <v>498</v>
      </c>
      <c r="B462" s="8">
        <v>26.885000000000002</v>
      </c>
      <c r="C462" s="8">
        <v>5.18</v>
      </c>
      <c r="D462" s="8" t="s">
        <v>7835</v>
      </c>
      <c r="E462" s="8" t="s">
        <v>7835</v>
      </c>
      <c r="F462" s="8" t="s">
        <v>7836</v>
      </c>
      <c r="G462" s="8">
        <v>1</v>
      </c>
      <c r="H462" s="8" t="s">
        <v>7836</v>
      </c>
      <c r="I462" s="8" t="s">
        <v>7838</v>
      </c>
      <c r="J462" s="8" t="s">
        <v>7843</v>
      </c>
    </row>
    <row r="463" spans="1:10" ht="15.75" customHeight="1" x14ac:dyDescent="0.3">
      <c r="A463" s="8" t="s">
        <v>499</v>
      </c>
      <c r="B463" s="8">
        <v>25.27</v>
      </c>
      <c r="C463" s="8">
        <v>5.29</v>
      </c>
      <c r="D463" s="8" t="s">
        <v>7835</v>
      </c>
      <c r="E463" s="8" t="s">
        <v>7835</v>
      </c>
      <c r="F463" s="8" t="s">
        <v>7836</v>
      </c>
      <c r="G463" s="8">
        <v>1</v>
      </c>
      <c r="H463" s="8" t="s">
        <v>7836</v>
      </c>
      <c r="I463" s="8" t="s">
        <v>7838</v>
      </c>
      <c r="J463" s="8" t="s">
        <v>7843</v>
      </c>
    </row>
    <row r="464" spans="1:10" ht="15.75" customHeight="1" x14ac:dyDescent="0.3">
      <c r="A464" s="8" t="s">
        <v>500</v>
      </c>
      <c r="B464" s="8">
        <v>23.655000000000001</v>
      </c>
      <c r="C464" s="8">
        <v>4.8600000000000003</v>
      </c>
      <c r="D464" s="8" t="s">
        <v>7836</v>
      </c>
      <c r="E464" s="8" t="s">
        <v>7835</v>
      </c>
      <c r="F464" s="8" t="s">
        <v>7835</v>
      </c>
      <c r="G464" s="8">
        <v>0</v>
      </c>
      <c r="H464" s="8" t="s">
        <v>7836</v>
      </c>
      <c r="I464" s="8" t="s">
        <v>7839</v>
      </c>
      <c r="J464" s="8" t="s">
        <v>7843</v>
      </c>
    </row>
    <row r="465" spans="1:10" ht="15.75" customHeight="1" x14ac:dyDescent="0.3">
      <c r="A465" s="8" t="s">
        <v>501</v>
      </c>
      <c r="B465" s="8">
        <v>55.05</v>
      </c>
      <c r="C465" s="8">
        <v>7.66</v>
      </c>
      <c r="D465" s="8" t="s">
        <v>7835</v>
      </c>
      <c r="E465" s="8" t="s">
        <v>7835</v>
      </c>
      <c r="F465" s="8" t="s">
        <v>7835</v>
      </c>
      <c r="G465" s="8">
        <v>0</v>
      </c>
      <c r="H465" s="8" t="s">
        <v>7835</v>
      </c>
      <c r="I465" s="8" t="s">
        <v>7837</v>
      </c>
      <c r="J465" s="8" t="s">
        <v>7841</v>
      </c>
    </row>
    <row r="466" spans="1:10" ht="15.75" customHeight="1" x14ac:dyDescent="0.3">
      <c r="A466" s="8" t="s">
        <v>502</v>
      </c>
      <c r="B466" s="8">
        <v>24.89</v>
      </c>
      <c r="C466" s="8">
        <v>6.1</v>
      </c>
      <c r="D466" s="8" t="s">
        <v>7836</v>
      </c>
      <c r="E466" s="8" t="s">
        <v>7835</v>
      </c>
      <c r="F466" s="8" t="s">
        <v>7836</v>
      </c>
      <c r="G466" s="8">
        <v>1</v>
      </c>
      <c r="H466" s="8" t="s">
        <v>7836</v>
      </c>
      <c r="I466" s="8" t="s">
        <v>7839</v>
      </c>
      <c r="J466" s="8" t="s">
        <v>7842</v>
      </c>
    </row>
    <row r="467" spans="1:10" ht="15.75" customHeight="1" x14ac:dyDescent="0.3">
      <c r="A467" s="8" t="s">
        <v>503</v>
      </c>
      <c r="B467" s="8">
        <v>18.715</v>
      </c>
      <c r="C467" s="8">
        <v>4.4400000000000004</v>
      </c>
      <c r="D467" s="8" t="s">
        <v>7835</v>
      </c>
      <c r="E467" s="8" t="s">
        <v>7835</v>
      </c>
      <c r="F467" s="8" t="s">
        <v>7835</v>
      </c>
      <c r="G467" s="8">
        <v>0</v>
      </c>
      <c r="H467" s="8" t="s">
        <v>7835</v>
      </c>
      <c r="I467" s="8" t="s">
        <v>7839</v>
      </c>
      <c r="J467" s="8" t="s">
        <v>7843</v>
      </c>
    </row>
    <row r="468" spans="1:10" ht="15.75" customHeight="1" x14ac:dyDescent="0.3">
      <c r="A468" s="8" t="s">
        <v>504</v>
      </c>
      <c r="B468" s="8">
        <v>28.12</v>
      </c>
      <c r="C468" s="8">
        <v>6.15</v>
      </c>
      <c r="D468" s="8" t="s">
        <v>7835</v>
      </c>
      <c r="E468" s="8" t="s">
        <v>7835</v>
      </c>
      <c r="F468" s="8" t="s">
        <v>7835</v>
      </c>
      <c r="G468" s="8">
        <v>0</v>
      </c>
      <c r="H468" s="8" t="s">
        <v>7836</v>
      </c>
      <c r="I468" s="8" t="s">
        <v>7838</v>
      </c>
      <c r="J468" s="8" t="s">
        <v>7842</v>
      </c>
    </row>
    <row r="469" spans="1:10" ht="15.75" customHeight="1" x14ac:dyDescent="0.3">
      <c r="A469" s="8" t="s">
        <v>505</v>
      </c>
      <c r="B469" s="8">
        <v>26.6</v>
      </c>
      <c r="C469" s="8">
        <v>4.53</v>
      </c>
      <c r="D469" s="8" t="s">
        <v>7835</v>
      </c>
      <c r="E469" s="8" t="s">
        <v>7835</v>
      </c>
      <c r="F469" s="8" t="s">
        <v>7835</v>
      </c>
      <c r="G469" s="8">
        <v>0</v>
      </c>
      <c r="H469" s="8" t="s">
        <v>7836</v>
      </c>
      <c r="I469" s="8" t="s">
        <v>7838</v>
      </c>
      <c r="J469" s="8" t="s">
        <v>7843</v>
      </c>
    </row>
    <row r="470" spans="1:10" ht="15.75" customHeight="1" x14ac:dyDescent="0.3">
      <c r="A470" s="8" t="s">
        <v>506</v>
      </c>
      <c r="B470" s="8">
        <v>30.114999999999998</v>
      </c>
      <c r="C470" s="8">
        <v>5.48</v>
      </c>
      <c r="D470" s="8" t="s">
        <v>7835</v>
      </c>
      <c r="E470" s="8" t="s">
        <v>7836</v>
      </c>
      <c r="F470" s="8" t="s">
        <v>7835</v>
      </c>
      <c r="G470" s="8">
        <v>1</v>
      </c>
      <c r="H470" s="8" t="s">
        <v>7835</v>
      </c>
      <c r="I470" s="8" t="s">
        <v>7837</v>
      </c>
      <c r="J470" s="8" t="s">
        <v>7843</v>
      </c>
    </row>
    <row r="471" spans="1:10" ht="15.75" customHeight="1" x14ac:dyDescent="0.3">
      <c r="A471" s="8" t="s">
        <v>507</v>
      </c>
      <c r="B471" s="8">
        <v>24.605</v>
      </c>
      <c r="C471" s="8">
        <v>5.48</v>
      </c>
      <c r="D471" s="8" t="s">
        <v>7835</v>
      </c>
      <c r="E471" s="8" t="s">
        <v>7835</v>
      </c>
      <c r="F471" s="8" t="s">
        <v>7835</v>
      </c>
      <c r="G471" s="8">
        <v>0</v>
      </c>
      <c r="H471" s="8" t="s">
        <v>7836</v>
      </c>
      <c r="I471" s="8" t="s">
        <v>7839</v>
      </c>
      <c r="J471" s="8" t="s">
        <v>7843</v>
      </c>
    </row>
    <row r="472" spans="1:10" ht="15.75" customHeight="1" x14ac:dyDescent="0.3">
      <c r="A472" s="8" t="s">
        <v>508</v>
      </c>
      <c r="B472" s="8">
        <v>29.6</v>
      </c>
      <c r="C472" s="8">
        <v>8.1</v>
      </c>
      <c r="D472" s="8" t="s">
        <v>7835</v>
      </c>
      <c r="E472" s="8" t="s">
        <v>7835</v>
      </c>
      <c r="F472" s="8" t="s">
        <v>7835</v>
      </c>
      <c r="G472" s="8">
        <v>0</v>
      </c>
      <c r="H472" s="8" t="s">
        <v>7835</v>
      </c>
      <c r="I472" s="8" t="s">
        <v>7838</v>
      </c>
      <c r="J472" s="8" t="s">
        <v>7841</v>
      </c>
    </row>
    <row r="473" spans="1:10" ht="15.75" customHeight="1" x14ac:dyDescent="0.3">
      <c r="A473" s="8" t="s">
        <v>509</v>
      </c>
      <c r="B473" s="8">
        <v>24.42</v>
      </c>
      <c r="C473" s="8">
        <v>7.16</v>
      </c>
      <c r="D473" s="8" t="s">
        <v>7835</v>
      </c>
      <c r="E473" s="8" t="s">
        <v>7835</v>
      </c>
      <c r="F473" s="8" t="s">
        <v>7835</v>
      </c>
      <c r="G473" s="8">
        <v>0</v>
      </c>
      <c r="H473" s="8" t="s">
        <v>7836</v>
      </c>
      <c r="I473" s="8" t="s">
        <v>7839</v>
      </c>
      <c r="J473" s="8" t="s">
        <v>7841</v>
      </c>
    </row>
    <row r="474" spans="1:10" ht="15.75" customHeight="1" x14ac:dyDescent="0.3">
      <c r="A474" s="8" t="s">
        <v>510</v>
      </c>
      <c r="B474" s="8">
        <v>20.9</v>
      </c>
      <c r="C474" s="8">
        <v>4.55</v>
      </c>
      <c r="D474" s="8" t="s">
        <v>7836</v>
      </c>
      <c r="E474" s="8" t="s">
        <v>7835</v>
      </c>
      <c r="F474" s="8" t="s">
        <v>7836</v>
      </c>
      <c r="G474" s="8">
        <v>1</v>
      </c>
      <c r="H474" s="8" t="s">
        <v>7836</v>
      </c>
      <c r="I474" s="8" t="s">
        <v>7839</v>
      </c>
      <c r="J474" s="8" t="s">
        <v>7843</v>
      </c>
    </row>
    <row r="475" spans="1:10" ht="15.75" customHeight="1" x14ac:dyDescent="0.3">
      <c r="A475" s="8" t="s">
        <v>511</v>
      </c>
      <c r="B475" s="8">
        <v>22.895</v>
      </c>
      <c r="C475" s="8">
        <v>6.03</v>
      </c>
      <c r="D475" s="8" t="s">
        <v>7835</v>
      </c>
      <c r="E475" s="8" t="s">
        <v>7835</v>
      </c>
      <c r="F475" s="8" t="s">
        <v>7835</v>
      </c>
      <c r="G475" s="8">
        <v>0</v>
      </c>
      <c r="H475" s="8" t="s">
        <v>7836</v>
      </c>
      <c r="I475" s="8" t="s">
        <v>7839</v>
      </c>
      <c r="J475" s="8" t="s">
        <v>7842</v>
      </c>
    </row>
    <row r="476" spans="1:10" ht="15.75" customHeight="1" x14ac:dyDescent="0.3">
      <c r="A476" s="8" t="s">
        <v>512</v>
      </c>
      <c r="B476" s="8">
        <v>28.3</v>
      </c>
      <c r="C476" s="8">
        <v>5.47</v>
      </c>
      <c r="D476" s="8" t="s">
        <v>7836</v>
      </c>
      <c r="E476" s="8" t="s">
        <v>7835</v>
      </c>
      <c r="F476" s="8" t="s">
        <v>7836</v>
      </c>
      <c r="G476" s="8">
        <v>1</v>
      </c>
      <c r="H476" s="8" t="s">
        <v>7836</v>
      </c>
      <c r="I476" s="8" t="s">
        <v>7838</v>
      </c>
      <c r="J476" s="8" t="s">
        <v>7843</v>
      </c>
    </row>
    <row r="477" spans="1:10" ht="15.75" customHeight="1" x14ac:dyDescent="0.3">
      <c r="A477" s="8" t="s">
        <v>513</v>
      </c>
      <c r="B477" s="8">
        <v>54.3</v>
      </c>
      <c r="C477" s="8">
        <v>4.1500000000000004</v>
      </c>
      <c r="D477" s="8" t="s">
        <v>7836</v>
      </c>
      <c r="E477" s="8" t="s">
        <v>7835</v>
      </c>
      <c r="F477" s="8" t="s">
        <v>7835</v>
      </c>
      <c r="G477" s="8">
        <v>1</v>
      </c>
      <c r="H477" s="8" t="s">
        <v>7835</v>
      </c>
      <c r="I477" s="8" t="s">
        <v>7837</v>
      </c>
      <c r="J477" s="8" t="s">
        <v>7843</v>
      </c>
    </row>
    <row r="478" spans="1:10" ht="15.75" customHeight="1" x14ac:dyDescent="0.3">
      <c r="A478" s="8" t="s">
        <v>514</v>
      </c>
      <c r="B478" s="8">
        <v>33.344999999999999</v>
      </c>
      <c r="C478" s="8">
        <v>11.32</v>
      </c>
      <c r="D478" s="8" t="s">
        <v>7836</v>
      </c>
      <c r="E478" s="8" t="s">
        <v>7835</v>
      </c>
      <c r="F478" s="8" t="s">
        <v>7835</v>
      </c>
      <c r="G478" s="8">
        <v>1</v>
      </c>
      <c r="H478" s="8" t="s">
        <v>7835</v>
      </c>
      <c r="I478" s="8" t="s">
        <v>7837</v>
      </c>
      <c r="J478" s="8" t="s">
        <v>7841</v>
      </c>
    </row>
    <row r="479" spans="1:10" ht="15.75" customHeight="1" x14ac:dyDescent="0.3">
      <c r="A479" s="8" t="s">
        <v>515</v>
      </c>
      <c r="B479" s="8">
        <v>33</v>
      </c>
      <c r="C479" s="8">
        <v>9.51</v>
      </c>
      <c r="D479" s="8" t="s">
        <v>7836</v>
      </c>
      <c r="E479" s="8" t="s">
        <v>7835</v>
      </c>
      <c r="F479" s="8" t="s">
        <v>7835</v>
      </c>
      <c r="G479" s="8">
        <v>0</v>
      </c>
      <c r="H479" s="8" t="s">
        <v>7835</v>
      </c>
      <c r="I479" s="8" t="s">
        <v>7837</v>
      </c>
      <c r="J479" s="8" t="s">
        <v>7841</v>
      </c>
    </row>
    <row r="480" spans="1:10" ht="15.75" customHeight="1" x14ac:dyDescent="0.3">
      <c r="A480" s="8" t="s">
        <v>516</v>
      </c>
      <c r="B480" s="8">
        <v>28.024999999999999</v>
      </c>
      <c r="C480" s="8">
        <v>7.67</v>
      </c>
      <c r="D480" s="8" t="s">
        <v>7836</v>
      </c>
      <c r="E480" s="8" t="s">
        <v>7835</v>
      </c>
      <c r="F480" s="8" t="s">
        <v>7835</v>
      </c>
      <c r="G480" s="8">
        <v>1</v>
      </c>
      <c r="H480" s="8" t="s">
        <v>7836</v>
      </c>
      <c r="I480" s="8" t="s">
        <v>7838</v>
      </c>
      <c r="J480" s="8" t="s">
        <v>7841</v>
      </c>
    </row>
    <row r="481" spans="1:10" ht="15.75" customHeight="1" x14ac:dyDescent="0.3">
      <c r="A481" s="8" t="s">
        <v>517</v>
      </c>
      <c r="B481" s="8">
        <v>28.69</v>
      </c>
      <c r="C481" s="8">
        <v>6.23</v>
      </c>
      <c r="D481" s="8" t="s">
        <v>7835</v>
      </c>
      <c r="E481" s="8" t="s">
        <v>7835</v>
      </c>
      <c r="F481" s="8" t="s">
        <v>7835</v>
      </c>
      <c r="G481" s="8">
        <v>1</v>
      </c>
      <c r="H481" s="8" t="s">
        <v>7836</v>
      </c>
      <c r="I481" s="8" t="s">
        <v>7838</v>
      </c>
      <c r="J481" s="8" t="s">
        <v>7842</v>
      </c>
    </row>
    <row r="482" spans="1:10" ht="15.75" customHeight="1" x14ac:dyDescent="0.3">
      <c r="A482" s="8" t="s">
        <v>518</v>
      </c>
      <c r="B482" s="8">
        <v>40.28</v>
      </c>
      <c r="C482" s="8">
        <v>8.9</v>
      </c>
      <c r="D482" s="8" t="s">
        <v>7835</v>
      </c>
      <c r="E482" s="8" t="s">
        <v>7835</v>
      </c>
      <c r="F482" s="8" t="s">
        <v>7835</v>
      </c>
      <c r="G482" s="8">
        <v>0</v>
      </c>
      <c r="H482" s="8" t="s">
        <v>7835</v>
      </c>
      <c r="I482" s="8" t="s">
        <v>7837</v>
      </c>
      <c r="J482" s="8" t="s">
        <v>7841</v>
      </c>
    </row>
    <row r="483" spans="1:10" ht="15.75" customHeight="1" x14ac:dyDescent="0.3">
      <c r="A483" s="8" t="s">
        <v>519</v>
      </c>
      <c r="B483" s="8">
        <v>37.299999999999997</v>
      </c>
      <c r="C483" s="8">
        <v>7.79</v>
      </c>
      <c r="D483" s="8" t="s">
        <v>7836</v>
      </c>
      <c r="E483" s="8" t="s">
        <v>7835</v>
      </c>
      <c r="F483" s="8" t="s">
        <v>7835</v>
      </c>
      <c r="G483" s="8">
        <v>0</v>
      </c>
      <c r="H483" s="8" t="s">
        <v>7835</v>
      </c>
      <c r="I483" s="8" t="s">
        <v>7837</v>
      </c>
      <c r="J483" s="8" t="s">
        <v>7841</v>
      </c>
    </row>
    <row r="484" spans="1:10" ht="15.75" customHeight="1" x14ac:dyDescent="0.3">
      <c r="A484" s="8" t="s">
        <v>520</v>
      </c>
      <c r="B484" s="8">
        <v>54.47</v>
      </c>
      <c r="C484" s="8">
        <v>4.49</v>
      </c>
      <c r="D484" s="8" t="s">
        <v>7836</v>
      </c>
      <c r="E484" s="8" t="s">
        <v>7835</v>
      </c>
      <c r="F484" s="8" t="s">
        <v>7835</v>
      </c>
      <c r="G484" s="8">
        <v>2</v>
      </c>
      <c r="H484" s="8" t="s">
        <v>7835</v>
      </c>
      <c r="I484" s="8" t="s">
        <v>7837</v>
      </c>
      <c r="J484" s="8" t="s">
        <v>7843</v>
      </c>
    </row>
    <row r="485" spans="1:10" ht="15.75" customHeight="1" x14ac:dyDescent="0.3">
      <c r="A485" s="8" t="s">
        <v>521</v>
      </c>
      <c r="B485" s="8">
        <v>38.06</v>
      </c>
      <c r="C485" s="8">
        <v>5.24</v>
      </c>
      <c r="D485" s="8" t="s">
        <v>7836</v>
      </c>
      <c r="E485" s="8" t="s">
        <v>7835</v>
      </c>
      <c r="F485" s="8" t="s">
        <v>7836</v>
      </c>
      <c r="G485" s="8">
        <v>1</v>
      </c>
      <c r="H485" s="8" t="s">
        <v>7835</v>
      </c>
      <c r="I485" s="8" t="s">
        <v>7837</v>
      </c>
      <c r="J485" s="8" t="s">
        <v>7843</v>
      </c>
    </row>
    <row r="486" spans="1:10" ht="15.75" customHeight="1" x14ac:dyDescent="0.3">
      <c r="A486" s="8" t="s">
        <v>522</v>
      </c>
      <c r="B486" s="8">
        <v>51.47</v>
      </c>
      <c r="C486" s="8">
        <v>9.6</v>
      </c>
      <c r="D486" s="8" t="s">
        <v>7835</v>
      </c>
      <c r="E486" s="8" t="s">
        <v>7835</v>
      </c>
      <c r="F486" s="8" t="s">
        <v>7835</v>
      </c>
      <c r="G486" s="8">
        <v>0</v>
      </c>
      <c r="H486" s="8" t="s">
        <v>7835</v>
      </c>
      <c r="I486" s="8" t="s">
        <v>7837</v>
      </c>
      <c r="J486" s="8" t="s">
        <v>7841</v>
      </c>
    </row>
    <row r="487" spans="1:10" ht="15.75" customHeight="1" x14ac:dyDescent="0.3">
      <c r="A487" s="8" t="s">
        <v>523</v>
      </c>
      <c r="B487" s="8">
        <v>29.8</v>
      </c>
      <c r="C487" s="8">
        <v>5.78</v>
      </c>
      <c r="D487" s="8" t="s">
        <v>7836</v>
      </c>
      <c r="E487" s="8" t="s">
        <v>7835</v>
      </c>
      <c r="F487" s="8" t="s">
        <v>7835</v>
      </c>
      <c r="G487" s="8">
        <v>0</v>
      </c>
      <c r="H487" s="8" t="s">
        <v>7835</v>
      </c>
      <c r="I487" s="8" t="s">
        <v>7838</v>
      </c>
      <c r="J487" s="8" t="s">
        <v>7842</v>
      </c>
    </row>
    <row r="488" spans="1:10" ht="15.75" customHeight="1" x14ac:dyDescent="0.3">
      <c r="A488" s="8" t="s">
        <v>524</v>
      </c>
      <c r="B488" s="8">
        <v>49.77</v>
      </c>
      <c r="C488" s="8">
        <v>7.02</v>
      </c>
      <c r="D488" s="8" t="s">
        <v>7835</v>
      </c>
      <c r="E488" s="8" t="s">
        <v>7835</v>
      </c>
      <c r="F488" s="8" t="s">
        <v>7835</v>
      </c>
      <c r="G488" s="8">
        <v>0</v>
      </c>
      <c r="H488" s="8" t="s">
        <v>7835</v>
      </c>
      <c r="I488" s="8" t="s">
        <v>7837</v>
      </c>
      <c r="J488" s="8" t="s">
        <v>7841</v>
      </c>
    </row>
    <row r="489" spans="1:10" ht="15.75" customHeight="1" x14ac:dyDescent="0.3">
      <c r="A489" s="8" t="s">
        <v>525</v>
      </c>
      <c r="B489" s="8">
        <v>25.555</v>
      </c>
      <c r="C489" s="8">
        <v>4.09</v>
      </c>
      <c r="D489" s="8" t="s">
        <v>7836</v>
      </c>
      <c r="E489" s="8" t="s">
        <v>7835</v>
      </c>
      <c r="F489" s="8" t="s">
        <v>7835</v>
      </c>
      <c r="G489" s="8">
        <v>0</v>
      </c>
      <c r="H489" s="8" t="s">
        <v>7836</v>
      </c>
      <c r="I489" s="8" t="s">
        <v>7838</v>
      </c>
      <c r="J489" s="8" t="s">
        <v>7843</v>
      </c>
    </row>
    <row r="490" spans="1:10" ht="15.75" customHeight="1" x14ac:dyDescent="0.3">
      <c r="A490" s="8" t="s">
        <v>526</v>
      </c>
      <c r="B490" s="8">
        <v>29.64</v>
      </c>
      <c r="C490" s="8">
        <v>4.93</v>
      </c>
      <c r="D490" s="8" t="s">
        <v>7835</v>
      </c>
      <c r="E490" s="8" t="s">
        <v>7835</v>
      </c>
      <c r="F490" s="8" t="s">
        <v>7836</v>
      </c>
      <c r="G490" s="8">
        <v>1</v>
      </c>
      <c r="H490" s="8" t="s">
        <v>7835</v>
      </c>
      <c r="I490" s="8" t="s">
        <v>7838</v>
      </c>
      <c r="J490" s="8" t="s">
        <v>7843</v>
      </c>
    </row>
    <row r="491" spans="1:10" ht="15.75" customHeight="1" x14ac:dyDescent="0.3">
      <c r="A491" s="8" t="s">
        <v>527</v>
      </c>
      <c r="B491" s="8">
        <v>53.93</v>
      </c>
      <c r="C491" s="8">
        <v>5.34</v>
      </c>
      <c r="D491" s="8" t="s">
        <v>7836</v>
      </c>
      <c r="E491" s="8" t="s">
        <v>7835</v>
      </c>
      <c r="F491" s="8" t="s">
        <v>7835</v>
      </c>
      <c r="G491" s="8">
        <v>2</v>
      </c>
      <c r="H491" s="8" t="s">
        <v>7835</v>
      </c>
      <c r="I491" s="8" t="s">
        <v>7837</v>
      </c>
      <c r="J491" s="8" t="s">
        <v>7843</v>
      </c>
    </row>
    <row r="492" spans="1:10" ht="15.75" customHeight="1" x14ac:dyDescent="0.3">
      <c r="A492" s="8" t="s">
        <v>528</v>
      </c>
      <c r="B492" s="8">
        <v>28.024999999999999</v>
      </c>
      <c r="C492" s="8">
        <v>5.65</v>
      </c>
      <c r="D492" s="8" t="s">
        <v>7835</v>
      </c>
      <c r="E492" s="8" t="s">
        <v>7835</v>
      </c>
      <c r="F492" s="8" t="s">
        <v>7835</v>
      </c>
      <c r="G492" s="8">
        <v>1</v>
      </c>
      <c r="H492" s="8" t="s">
        <v>7836</v>
      </c>
      <c r="I492" s="8" t="s">
        <v>7838</v>
      </c>
      <c r="J492" s="8" t="s">
        <v>7843</v>
      </c>
    </row>
    <row r="493" spans="1:10" ht="15.75" customHeight="1" x14ac:dyDescent="0.3">
      <c r="A493" s="8" t="s">
        <v>529</v>
      </c>
      <c r="B493" s="8">
        <v>27.5</v>
      </c>
      <c r="C493" s="8">
        <v>4.49</v>
      </c>
      <c r="D493" s="8" t="s">
        <v>7835</v>
      </c>
      <c r="E493" s="8" t="s">
        <v>7835</v>
      </c>
      <c r="F493" s="8" t="s">
        <v>7835</v>
      </c>
      <c r="G493" s="8">
        <v>0</v>
      </c>
      <c r="H493" s="8" t="s">
        <v>7835</v>
      </c>
      <c r="I493" s="8" t="s">
        <v>7838</v>
      </c>
      <c r="J493" s="8" t="s">
        <v>7843</v>
      </c>
    </row>
    <row r="494" spans="1:10" ht="15.75" customHeight="1" x14ac:dyDescent="0.3">
      <c r="A494" s="8" t="s">
        <v>530</v>
      </c>
      <c r="B494" s="8">
        <v>21.8</v>
      </c>
      <c r="C494" s="8">
        <v>10.55</v>
      </c>
      <c r="D494" s="8" t="s">
        <v>7835</v>
      </c>
      <c r="E494" s="8" t="s">
        <v>7835</v>
      </c>
      <c r="F494" s="8" t="s">
        <v>7835</v>
      </c>
      <c r="G494" s="8">
        <v>0</v>
      </c>
      <c r="H494" s="8" t="s">
        <v>7836</v>
      </c>
      <c r="I494" s="8" t="s">
        <v>7839</v>
      </c>
      <c r="J494" s="8" t="s">
        <v>7841</v>
      </c>
    </row>
    <row r="495" spans="1:10" ht="15.75" customHeight="1" x14ac:dyDescent="0.3">
      <c r="A495" s="8" t="s">
        <v>531</v>
      </c>
      <c r="B495" s="8">
        <v>26.41</v>
      </c>
      <c r="C495" s="8">
        <v>4.92</v>
      </c>
      <c r="D495" s="8" t="s">
        <v>7836</v>
      </c>
      <c r="E495" s="8" t="s">
        <v>7835</v>
      </c>
      <c r="F495" s="8" t="s">
        <v>7836</v>
      </c>
      <c r="G495" s="8">
        <v>1</v>
      </c>
      <c r="H495" s="8" t="s">
        <v>7836</v>
      </c>
      <c r="I495" s="8" t="s">
        <v>7838</v>
      </c>
      <c r="J495" s="8" t="s">
        <v>7843</v>
      </c>
    </row>
    <row r="496" spans="1:10" ht="15.75" customHeight="1" x14ac:dyDescent="0.3">
      <c r="A496" s="8" t="s">
        <v>532</v>
      </c>
      <c r="B496" s="8">
        <v>27.835000000000001</v>
      </c>
      <c r="C496" s="8">
        <v>5.9</v>
      </c>
      <c r="D496" s="8" t="s">
        <v>7836</v>
      </c>
      <c r="E496" s="8" t="s">
        <v>7835</v>
      </c>
      <c r="F496" s="8" t="s">
        <v>7835</v>
      </c>
      <c r="G496" s="8">
        <v>1</v>
      </c>
      <c r="H496" s="8" t="s">
        <v>7836</v>
      </c>
      <c r="I496" s="8" t="s">
        <v>7838</v>
      </c>
      <c r="J496" s="8" t="s">
        <v>7842</v>
      </c>
    </row>
    <row r="497" spans="1:10" ht="15.75" customHeight="1" x14ac:dyDescent="0.3">
      <c r="A497" s="8" t="s">
        <v>533</v>
      </c>
      <c r="B497" s="8">
        <v>51.74</v>
      </c>
      <c r="C497" s="8">
        <v>4.9800000000000004</v>
      </c>
      <c r="D497" s="8" t="s">
        <v>7836</v>
      </c>
      <c r="E497" s="8" t="s">
        <v>7835</v>
      </c>
      <c r="F497" s="8" t="s">
        <v>7835</v>
      </c>
      <c r="G497" s="8">
        <v>2</v>
      </c>
      <c r="H497" s="8" t="s">
        <v>7835</v>
      </c>
      <c r="I497" s="8" t="s">
        <v>7837</v>
      </c>
      <c r="J497" s="8" t="s">
        <v>7843</v>
      </c>
    </row>
    <row r="498" spans="1:10" ht="15.75" customHeight="1" x14ac:dyDescent="0.3">
      <c r="A498" s="8" t="s">
        <v>534</v>
      </c>
      <c r="B498" s="8">
        <v>23.37</v>
      </c>
      <c r="C498" s="8">
        <v>5.8</v>
      </c>
      <c r="D498" s="8" t="s">
        <v>7835</v>
      </c>
      <c r="E498" s="8" t="s">
        <v>7835</v>
      </c>
      <c r="F498" s="8" t="s">
        <v>7835</v>
      </c>
      <c r="G498" s="8">
        <v>0</v>
      </c>
      <c r="H498" s="8" t="s">
        <v>7836</v>
      </c>
      <c r="I498" s="8" t="s">
        <v>7839</v>
      </c>
      <c r="J498" s="8" t="s">
        <v>7842</v>
      </c>
    </row>
    <row r="499" spans="1:10" ht="15.75" customHeight="1" x14ac:dyDescent="0.3">
      <c r="A499" s="8" t="s">
        <v>535</v>
      </c>
      <c r="B499" s="8">
        <v>29.7</v>
      </c>
      <c r="C499" s="8">
        <v>6.21</v>
      </c>
      <c r="D499" s="8" t="s">
        <v>7836</v>
      </c>
      <c r="E499" s="8" t="s">
        <v>7835</v>
      </c>
      <c r="F499" s="8" t="s">
        <v>7836</v>
      </c>
      <c r="G499" s="8">
        <v>1</v>
      </c>
      <c r="H499" s="8" t="s">
        <v>7836</v>
      </c>
      <c r="I499" s="8" t="s">
        <v>7838</v>
      </c>
      <c r="J499" s="8" t="s">
        <v>7842</v>
      </c>
    </row>
    <row r="500" spans="1:10" ht="15.75" customHeight="1" x14ac:dyDescent="0.3">
      <c r="A500" s="8" t="s">
        <v>536</v>
      </c>
      <c r="B500" s="8">
        <v>20.045000000000002</v>
      </c>
      <c r="C500" s="8">
        <v>6.17</v>
      </c>
      <c r="D500" s="8" t="s">
        <v>7835</v>
      </c>
      <c r="E500" s="8" t="s">
        <v>7835</v>
      </c>
      <c r="F500" s="8" t="s">
        <v>7836</v>
      </c>
      <c r="G500" s="8">
        <v>1</v>
      </c>
      <c r="H500" s="8" t="s">
        <v>7836</v>
      </c>
      <c r="I500" s="8" t="s">
        <v>7839</v>
      </c>
      <c r="J500" s="8" t="s">
        <v>7842</v>
      </c>
    </row>
    <row r="501" spans="1:10" ht="15.75" customHeight="1" x14ac:dyDescent="0.3">
      <c r="A501" s="8" t="s">
        <v>537</v>
      </c>
      <c r="B501" s="8">
        <v>27.83</v>
      </c>
      <c r="C501" s="8">
        <v>5.36</v>
      </c>
      <c r="D501" s="8" t="s">
        <v>7835</v>
      </c>
      <c r="E501" s="8" t="s">
        <v>7835</v>
      </c>
      <c r="F501" s="8" t="s">
        <v>7835</v>
      </c>
      <c r="G501" s="8">
        <v>2</v>
      </c>
      <c r="H501" s="8" t="s">
        <v>7835</v>
      </c>
      <c r="I501" s="8" t="s">
        <v>7838</v>
      </c>
      <c r="J501" s="8" t="s">
        <v>7843</v>
      </c>
    </row>
    <row r="502" spans="1:10" ht="15.75" customHeight="1" x14ac:dyDescent="0.3">
      <c r="A502" s="8" t="s">
        <v>538</v>
      </c>
      <c r="B502" s="8">
        <v>28.93</v>
      </c>
      <c r="C502" s="8">
        <v>5.2</v>
      </c>
      <c r="D502" s="8" t="s">
        <v>7835</v>
      </c>
      <c r="E502" s="8" t="s">
        <v>7835</v>
      </c>
      <c r="F502" s="8" t="s">
        <v>7835</v>
      </c>
      <c r="G502" s="8">
        <v>0</v>
      </c>
      <c r="H502" s="8" t="s">
        <v>7836</v>
      </c>
      <c r="I502" s="8" t="s">
        <v>7838</v>
      </c>
      <c r="J502" s="8" t="s">
        <v>7843</v>
      </c>
    </row>
    <row r="503" spans="1:10" ht="15.75" customHeight="1" x14ac:dyDescent="0.3">
      <c r="A503" s="8" t="s">
        <v>539</v>
      </c>
      <c r="B503" s="8">
        <v>33.82</v>
      </c>
      <c r="C503" s="8">
        <v>5.42</v>
      </c>
      <c r="D503" s="8" t="s">
        <v>7835</v>
      </c>
      <c r="E503" s="8" t="s">
        <v>7835</v>
      </c>
      <c r="F503" s="8" t="s">
        <v>7835</v>
      </c>
      <c r="G503" s="8">
        <v>0</v>
      </c>
      <c r="H503" s="8" t="s">
        <v>7835</v>
      </c>
      <c r="I503" s="8" t="s">
        <v>7837</v>
      </c>
      <c r="J503" s="8" t="s">
        <v>7843</v>
      </c>
    </row>
    <row r="504" spans="1:10" ht="15.75" customHeight="1" x14ac:dyDescent="0.3">
      <c r="A504" s="8" t="s">
        <v>540</v>
      </c>
      <c r="B504" s="8">
        <v>20.234999999999999</v>
      </c>
      <c r="C504" s="8">
        <v>6.84</v>
      </c>
      <c r="D504" s="8" t="s">
        <v>7835</v>
      </c>
      <c r="E504" s="8" t="s">
        <v>7835</v>
      </c>
      <c r="F504" s="8" t="s">
        <v>7835</v>
      </c>
      <c r="G504" s="8">
        <v>0</v>
      </c>
      <c r="H504" s="8" t="s">
        <v>7836</v>
      </c>
      <c r="I504" s="8" t="s">
        <v>7839</v>
      </c>
      <c r="J504" s="8" t="s">
        <v>7841</v>
      </c>
    </row>
    <row r="505" spans="1:10" ht="15.75" customHeight="1" x14ac:dyDescent="0.3">
      <c r="A505" s="8" t="s">
        <v>541</v>
      </c>
      <c r="B505" s="8">
        <v>49.2</v>
      </c>
      <c r="C505" s="8">
        <v>10.9</v>
      </c>
      <c r="D505" s="8" t="s">
        <v>7836</v>
      </c>
      <c r="E505" s="8" t="s">
        <v>7835</v>
      </c>
      <c r="F505" s="8" t="s">
        <v>7836</v>
      </c>
      <c r="G505" s="8">
        <v>1</v>
      </c>
      <c r="H505" s="8" t="s">
        <v>7835</v>
      </c>
      <c r="I505" s="8" t="s">
        <v>7837</v>
      </c>
      <c r="J505" s="8" t="s">
        <v>7841</v>
      </c>
    </row>
    <row r="506" spans="1:10" ht="15.75" customHeight="1" x14ac:dyDescent="0.3">
      <c r="A506" s="8" t="s">
        <v>542</v>
      </c>
      <c r="B506" s="8">
        <v>26.4</v>
      </c>
      <c r="C506" s="8">
        <v>4.87</v>
      </c>
      <c r="D506" s="8" t="s">
        <v>7836</v>
      </c>
      <c r="E506" s="8" t="s">
        <v>7835</v>
      </c>
      <c r="F506" s="8" t="s">
        <v>7835</v>
      </c>
      <c r="G506" s="8">
        <v>0</v>
      </c>
      <c r="H506" s="8" t="s">
        <v>7836</v>
      </c>
      <c r="I506" s="8" t="s">
        <v>7838</v>
      </c>
      <c r="J506" s="8" t="s">
        <v>7843</v>
      </c>
    </row>
    <row r="507" spans="1:10" ht="15.75" customHeight="1" x14ac:dyDescent="0.3">
      <c r="A507" s="8" t="s">
        <v>543</v>
      </c>
      <c r="B507" s="8">
        <v>28.38</v>
      </c>
      <c r="C507" s="8">
        <v>6.07</v>
      </c>
      <c r="D507" s="8" t="s">
        <v>7835</v>
      </c>
      <c r="E507" s="8" t="s">
        <v>7835</v>
      </c>
      <c r="F507" s="8" t="s">
        <v>7835</v>
      </c>
      <c r="G507" s="8">
        <v>1</v>
      </c>
      <c r="H507" s="8" t="s">
        <v>7836</v>
      </c>
      <c r="I507" s="8" t="s">
        <v>7838</v>
      </c>
      <c r="J507" s="8" t="s">
        <v>7842</v>
      </c>
    </row>
    <row r="508" spans="1:10" ht="15.75" customHeight="1" x14ac:dyDescent="0.3">
      <c r="A508" s="8" t="s">
        <v>544</v>
      </c>
      <c r="B508" s="8">
        <v>24.64</v>
      </c>
      <c r="C508" s="8">
        <v>4.33</v>
      </c>
      <c r="D508" s="8" t="s">
        <v>7835</v>
      </c>
      <c r="E508" s="8" t="s">
        <v>7835</v>
      </c>
      <c r="F508" s="8" t="s">
        <v>7835</v>
      </c>
      <c r="G508" s="8">
        <v>0</v>
      </c>
      <c r="H508" s="8" t="s">
        <v>7836</v>
      </c>
      <c r="I508" s="8" t="s">
        <v>7839</v>
      </c>
      <c r="J508" s="8" t="s">
        <v>7843</v>
      </c>
    </row>
    <row r="509" spans="1:10" ht="15.75" customHeight="1" x14ac:dyDescent="0.3">
      <c r="A509" s="8" t="s">
        <v>545</v>
      </c>
      <c r="B509" s="8">
        <v>39.71</v>
      </c>
      <c r="C509" s="8">
        <v>5.83</v>
      </c>
      <c r="D509" s="8" t="s">
        <v>7835</v>
      </c>
      <c r="E509" s="8" t="s">
        <v>7835</v>
      </c>
      <c r="F509" s="8" t="s">
        <v>7835</v>
      </c>
      <c r="G509" s="8">
        <v>1</v>
      </c>
      <c r="H509" s="8" t="s">
        <v>7835</v>
      </c>
      <c r="I509" s="8" t="s">
        <v>7837</v>
      </c>
      <c r="J509" s="8" t="s">
        <v>7842</v>
      </c>
    </row>
    <row r="510" spans="1:10" ht="15.75" customHeight="1" x14ac:dyDescent="0.3">
      <c r="A510" s="8" t="s">
        <v>546</v>
      </c>
      <c r="B510" s="8">
        <v>22.22</v>
      </c>
      <c r="C510" s="8">
        <v>5.5</v>
      </c>
      <c r="D510" s="8" t="s">
        <v>7835</v>
      </c>
      <c r="E510" s="8" t="s">
        <v>7835</v>
      </c>
      <c r="F510" s="8" t="s">
        <v>7835</v>
      </c>
      <c r="G510" s="8">
        <v>0</v>
      </c>
      <c r="H510" s="8" t="s">
        <v>7836</v>
      </c>
      <c r="I510" s="8" t="s">
        <v>7839</v>
      </c>
      <c r="J510" s="8" t="s">
        <v>7843</v>
      </c>
    </row>
    <row r="511" spans="1:10" ht="15.75" customHeight="1" x14ac:dyDescent="0.3">
      <c r="A511" s="8" t="s">
        <v>547</v>
      </c>
      <c r="B511" s="8">
        <v>33.344999999999999</v>
      </c>
      <c r="C511" s="8">
        <v>4.79</v>
      </c>
      <c r="D511" s="8" t="s">
        <v>7835</v>
      </c>
      <c r="E511" s="8" t="s">
        <v>7835</v>
      </c>
      <c r="F511" s="8" t="s">
        <v>7836</v>
      </c>
      <c r="G511" s="8">
        <v>1</v>
      </c>
      <c r="H511" s="8" t="s">
        <v>7835</v>
      </c>
      <c r="I511" s="8" t="s">
        <v>7837</v>
      </c>
      <c r="J511" s="8" t="s">
        <v>7843</v>
      </c>
    </row>
    <row r="512" spans="1:10" ht="15.75" customHeight="1" x14ac:dyDescent="0.3">
      <c r="A512" s="8" t="s">
        <v>548</v>
      </c>
      <c r="B512" s="8">
        <v>24.42</v>
      </c>
      <c r="C512" s="8">
        <v>5.81</v>
      </c>
      <c r="D512" s="8" t="s">
        <v>7835</v>
      </c>
      <c r="E512" s="8" t="s">
        <v>7835</v>
      </c>
      <c r="F512" s="8" t="s">
        <v>7835</v>
      </c>
      <c r="G512" s="8">
        <v>1</v>
      </c>
      <c r="H512" s="8" t="s">
        <v>7836</v>
      </c>
      <c r="I512" s="8" t="s">
        <v>7839</v>
      </c>
      <c r="J512" s="8" t="s">
        <v>7842</v>
      </c>
    </row>
    <row r="513" spans="1:10" ht="15.75" customHeight="1" x14ac:dyDescent="0.3">
      <c r="A513" s="8" t="s">
        <v>549</v>
      </c>
      <c r="B513" s="8">
        <v>29.81</v>
      </c>
      <c r="C513" s="8">
        <v>5.58</v>
      </c>
      <c r="D513" s="8" t="s">
        <v>7835</v>
      </c>
      <c r="E513" s="8" t="s">
        <v>7835</v>
      </c>
      <c r="F513" s="8" t="s">
        <v>7835</v>
      </c>
      <c r="G513" s="8">
        <v>0</v>
      </c>
      <c r="H513" s="8" t="s">
        <v>7836</v>
      </c>
      <c r="I513" s="8" t="s">
        <v>7838</v>
      </c>
      <c r="J513" s="8" t="s">
        <v>7843</v>
      </c>
    </row>
    <row r="514" spans="1:10" ht="15.75" customHeight="1" x14ac:dyDescent="0.3">
      <c r="A514" s="8" t="s">
        <v>550</v>
      </c>
      <c r="B514" s="8">
        <v>51.18</v>
      </c>
      <c r="C514" s="8">
        <v>4.4000000000000004</v>
      </c>
      <c r="D514" s="8" t="s">
        <v>7836</v>
      </c>
      <c r="E514" s="8" t="s">
        <v>7835</v>
      </c>
      <c r="F514" s="8" t="s">
        <v>7835</v>
      </c>
      <c r="G514" s="8">
        <v>2</v>
      </c>
      <c r="H514" s="8" t="s">
        <v>7835</v>
      </c>
      <c r="I514" s="8" t="s">
        <v>7837</v>
      </c>
      <c r="J514" s="8" t="s">
        <v>7843</v>
      </c>
    </row>
    <row r="515" spans="1:10" ht="15.75" customHeight="1" x14ac:dyDescent="0.3">
      <c r="A515" s="8" t="s">
        <v>551</v>
      </c>
      <c r="B515" s="8">
        <v>51.37</v>
      </c>
      <c r="C515" s="8">
        <v>8.18</v>
      </c>
      <c r="D515" s="8" t="s">
        <v>7836</v>
      </c>
      <c r="E515" s="8" t="s">
        <v>7835</v>
      </c>
      <c r="F515" s="8" t="s">
        <v>7835</v>
      </c>
      <c r="G515" s="8">
        <v>0</v>
      </c>
      <c r="H515" s="8" t="s">
        <v>7835</v>
      </c>
      <c r="I515" s="8" t="s">
        <v>7837</v>
      </c>
      <c r="J515" s="8" t="s">
        <v>7841</v>
      </c>
    </row>
    <row r="516" spans="1:10" ht="15.75" customHeight="1" x14ac:dyDescent="0.3">
      <c r="A516" s="8" t="s">
        <v>552</v>
      </c>
      <c r="B516" s="8">
        <v>36.19</v>
      </c>
      <c r="C516" s="8">
        <v>5.52</v>
      </c>
      <c r="D516" s="8" t="s">
        <v>7836</v>
      </c>
      <c r="E516" s="8" t="s">
        <v>7835</v>
      </c>
      <c r="F516" s="8" t="s">
        <v>7835</v>
      </c>
      <c r="G516" s="8">
        <v>0</v>
      </c>
      <c r="H516" s="8" t="s">
        <v>7835</v>
      </c>
      <c r="I516" s="8" t="s">
        <v>7837</v>
      </c>
      <c r="J516" s="8" t="s">
        <v>7843</v>
      </c>
    </row>
    <row r="517" spans="1:10" ht="15.75" customHeight="1" x14ac:dyDescent="0.3">
      <c r="A517" s="8" t="s">
        <v>553</v>
      </c>
      <c r="B517" s="8">
        <v>25.9</v>
      </c>
      <c r="C517" s="8">
        <v>4.84</v>
      </c>
      <c r="D517" s="8" t="s">
        <v>7835</v>
      </c>
      <c r="E517" s="8" t="s">
        <v>7835</v>
      </c>
      <c r="F517" s="8" t="s">
        <v>7835</v>
      </c>
      <c r="G517" s="8">
        <v>0</v>
      </c>
      <c r="H517" s="8" t="s">
        <v>7836</v>
      </c>
      <c r="I517" s="8" t="s">
        <v>7838</v>
      </c>
      <c r="J517" s="8" t="s">
        <v>7843</v>
      </c>
    </row>
    <row r="518" spans="1:10" ht="15.75" customHeight="1" x14ac:dyDescent="0.3">
      <c r="A518" s="8" t="s">
        <v>554</v>
      </c>
      <c r="B518" s="8">
        <v>35.72</v>
      </c>
      <c r="C518" s="8">
        <v>4.08</v>
      </c>
      <c r="D518" s="8" t="s">
        <v>7835</v>
      </c>
      <c r="E518" s="8" t="s">
        <v>7835</v>
      </c>
      <c r="F518" s="8" t="s">
        <v>7836</v>
      </c>
      <c r="G518" s="8">
        <v>1</v>
      </c>
      <c r="H518" s="8" t="s">
        <v>7835</v>
      </c>
      <c r="I518" s="8" t="s">
        <v>7837</v>
      </c>
      <c r="J518" s="8" t="s">
        <v>7843</v>
      </c>
    </row>
    <row r="519" spans="1:10" ht="15.75" customHeight="1" x14ac:dyDescent="0.3">
      <c r="A519" s="8" t="s">
        <v>555</v>
      </c>
      <c r="B519" s="8">
        <v>27.94</v>
      </c>
      <c r="C519" s="8">
        <v>4.4800000000000004</v>
      </c>
      <c r="D519" s="8" t="s">
        <v>7835</v>
      </c>
      <c r="E519" s="8" t="s">
        <v>7835</v>
      </c>
      <c r="F519" s="8" t="s">
        <v>7836</v>
      </c>
      <c r="G519" s="8">
        <v>1</v>
      </c>
      <c r="H519" s="8" t="s">
        <v>7836</v>
      </c>
      <c r="I519" s="8" t="s">
        <v>7838</v>
      </c>
      <c r="J519" s="8" t="s">
        <v>7843</v>
      </c>
    </row>
    <row r="520" spans="1:10" ht="15.75" customHeight="1" x14ac:dyDescent="0.3">
      <c r="A520" s="8" t="s">
        <v>556</v>
      </c>
      <c r="B520" s="8">
        <v>27.1</v>
      </c>
      <c r="C520" s="8">
        <v>5.73</v>
      </c>
      <c r="D520" s="8" t="s">
        <v>7835</v>
      </c>
      <c r="E520" s="8" t="s">
        <v>7835</v>
      </c>
      <c r="F520" s="8" t="s">
        <v>7835</v>
      </c>
      <c r="G520" s="8">
        <v>0</v>
      </c>
      <c r="H520" s="8" t="s">
        <v>7836</v>
      </c>
      <c r="I520" s="8" t="s">
        <v>7838</v>
      </c>
      <c r="J520" s="8" t="s">
        <v>7842</v>
      </c>
    </row>
    <row r="521" spans="1:10" ht="15.75" customHeight="1" x14ac:dyDescent="0.3">
      <c r="A521" s="8" t="s">
        <v>557</v>
      </c>
      <c r="B521" s="8">
        <v>18.3</v>
      </c>
      <c r="C521" s="8">
        <v>5.46</v>
      </c>
      <c r="D521" s="8" t="s">
        <v>7836</v>
      </c>
      <c r="E521" s="8" t="s">
        <v>7835</v>
      </c>
      <c r="F521" s="8" t="s">
        <v>7836</v>
      </c>
      <c r="G521" s="8">
        <v>1</v>
      </c>
      <c r="H521" s="8" t="s">
        <v>7836</v>
      </c>
      <c r="I521" s="8" t="s">
        <v>7840</v>
      </c>
      <c r="J521" s="8" t="s">
        <v>7843</v>
      </c>
    </row>
    <row r="522" spans="1:10" ht="15.75" customHeight="1" x14ac:dyDescent="0.3">
      <c r="A522" s="8" t="s">
        <v>558</v>
      </c>
      <c r="B522" s="8">
        <v>25.3</v>
      </c>
      <c r="C522" s="8">
        <v>5.0199999999999996</v>
      </c>
      <c r="D522" s="8" t="s">
        <v>7836</v>
      </c>
      <c r="E522" s="8" t="s">
        <v>7835</v>
      </c>
      <c r="F522" s="8" t="s">
        <v>7835</v>
      </c>
      <c r="G522" s="8">
        <v>1</v>
      </c>
      <c r="H522" s="8" t="s">
        <v>7836</v>
      </c>
      <c r="I522" s="8" t="s">
        <v>7838</v>
      </c>
      <c r="J522" s="8" t="s">
        <v>7843</v>
      </c>
    </row>
    <row r="523" spans="1:10" ht="15.75" customHeight="1" x14ac:dyDescent="0.3">
      <c r="A523" s="8" t="s">
        <v>559</v>
      </c>
      <c r="B523" s="8">
        <v>38.83</v>
      </c>
      <c r="C523" s="8">
        <v>6.36</v>
      </c>
      <c r="D523" s="8" t="s">
        <v>7835</v>
      </c>
      <c r="E523" s="8" t="s">
        <v>7835</v>
      </c>
      <c r="F523" s="8" t="s">
        <v>7835</v>
      </c>
      <c r="G523" s="8">
        <v>1</v>
      </c>
      <c r="H523" s="8" t="s">
        <v>7835</v>
      </c>
      <c r="I523" s="8" t="s">
        <v>7837</v>
      </c>
      <c r="J523" s="8" t="s">
        <v>7842</v>
      </c>
    </row>
    <row r="524" spans="1:10" ht="15.75" customHeight="1" x14ac:dyDescent="0.3">
      <c r="A524" s="8" t="s">
        <v>560</v>
      </c>
      <c r="B524" s="8">
        <v>27.6</v>
      </c>
      <c r="C524" s="8">
        <v>5.36</v>
      </c>
      <c r="D524" s="8" t="s">
        <v>7835</v>
      </c>
      <c r="E524" s="8" t="s">
        <v>7835</v>
      </c>
      <c r="F524" s="8" t="s">
        <v>7835</v>
      </c>
      <c r="G524" s="8">
        <v>1</v>
      </c>
      <c r="H524" s="8" t="s">
        <v>7835</v>
      </c>
      <c r="I524" s="8" t="s">
        <v>7838</v>
      </c>
      <c r="J524" s="8" t="s">
        <v>7843</v>
      </c>
    </row>
    <row r="525" spans="1:10" ht="15.75" customHeight="1" x14ac:dyDescent="0.3">
      <c r="A525" s="8" t="s">
        <v>561</v>
      </c>
      <c r="B525" s="8">
        <v>46.4</v>
      </c>
      <c r="C525" s="8">
        <v>8.3699999999999992</v>
      </c>
      <c r="D525" s="8" t="s">
        <v>7836</v>
      </c>
      <c r="E525" s="8" t="s">
        <v>7835</v>
      </c>
      <c r="F525" s="8" t="s">
        <v>7836</v>
      </c>
      <c r="G525" s="8">
        <v>1</v>
      </c>
      <c r="H525" s="8" t="s">
        <v>7835</v>
      </c>
      <c r="I525" s="8" t="s">
        <v>7837</v>
      </c>
      <c r="J525" s="8" t="s">
        <v>7841</v>
      </c>
    </row>
    <row r="526" spans="1:10" ht="15.75" customHeight="1" x14ac:dyDescent="0.3">
      <c r="A526" s="8" t="s">
        <v>562</v>
      </c>
      <c r="B526" s="8">
        <v>51.92</v>
      </c>
      <c r="C526" s="8">
        <v>5.18</v>
      </c>
      <c r="D526" s="8" t="s">
        <v>7836</v>
      </c>
      <c r="E526" s="8" t="s">
        <v>7835</v>
      </c>
      <c r="F526" s="8" t="s">
        <v>7836</v>
      </c>
      <c r="G526" s="8">
        <v>1</v>
      </c>
      <c r="H526" s="8" t="s">
        <v>7835</v>
      </c>
      <c r="I526" s="8" t="s">
        <v>7837</v>
      </c>
      <c r="J526" s="8" t="s">
        <v>7843</v>
      </c>
    </row>
    <row r="527" spans="1:10" ht="15.75" customHeight="1" x14ac:dyDescent="0.3">
      <c r="A527" s="8" t="s">
        <v>563</v>
      </c>
      <c r="B527" s="8">
        <v>32.395000000000003</v>
      </c>
      <c r="C527" s="8">
        <v>5.68</v>
      </c>
      <c r="D527" s="8" t="s">
        <v>7836</v>
      </c>
      <c r="E527" s="8" t="s">
        <v>7835</v>
      </c>
      <c r="F527" s="8" t="s">
        <v>7835</v>
      </c>
      <c r="G527" s="8">
        <v>1</v>
      </c>
      <c r="H527" s="8" t="s">
        <v>7835</v>
      </c>
      <c r="I527" s="8" t="s">
        <v>7837</v>
      </c>
      <c r="J527" s="8" t="s">
        <v>7843</v>
      </c>
    </row>
    <row r="528" spans="1:10" ht="15.75" customHeight="1" x14ac:dyDescent="0.3">
      <c r="A528" s="8" t="s">
        <v>564</v>
      </c>
      <c r="B528" s="8">
        <v>46.19</v>
      </c>
      <c r="C528" s="8">
        <v>7.31</v>
      </c>
      <c r="D528" s="8" t="s">
        <v>7836</v>
      </c>
      <c r="E528" s="8" t="s">
        <v>7835</v>
      </c>
      <c r="F528" s="8" t="s">
        <v>7836</v>
      </c>
      <c r="G528" s="8">
        <v>1</v>
      </c>
      <c r="H528" s="8" t="s">
        <v>7835</v>
      </c>
      <c r="I528" s="8" t="s">
        <v>7837</v>
      </c>
      <c r="J528" s="8" t="s">
        <v>7841</v>
      </c>
    </row>
    <row r="529" spans="1:10" ht="15.75" customHeight="1" x14ac:dyDescent="0.3">
      <c r="A529" s="8" t="s">
        <v>565</v>
      </c>
      <c r="B529" s="8">
        <v>27.93</v>
      </c>
      <c r="C529" s="8">
        <v>4.67</v>
      </c>
      <c r="D529" s="8" t="s">
        <v>7835</v>
      </c>
      <c r="E529" s="8" t="s">
        <v>7835</v>
      </c>
      <c r="F529" s="8" t="s">
        <v>7836</v>
      </c>
      <c r="G529" s="8">
        <v>1</v>
      </c>
      <c r="H529" s="8" t="s">
        <v>7835</v>
      </c>
      <c r="I529" s="8" t="s">
        <v>7838</v>
      </c>
      <c r="J529" s="8" t="s">
        <v>7843</v>
      </c>
    </row>
    <row r="530" spans="1:10" ht="15.75" customHeight="1" x14ac:dyDescent="0.3">
      <c r="A530" s="8" t="s">
        <v>566</v>
      </c>
      <c r="B530" s="8">
        <v>45.62</v>
      </c>
      <c r="C530" s="8">
        <v>6.87</v>
      </c>
      <c r="D530" s="8" t="s">
        <v>7835</v>
      </c>
      <c r="E530" s="8" t="s">
        <v>7835</v>
      </c>
      <c r="F530" s="8" t="s">
        <v>7835</v>
      </c>
      <c r="G530" s="8">
        <v>0</v>
      </c>
      <c r="H530" s="8" t="s">
        <v>7835</v>
      </c>
      <c r="I530" s="8" t="s">
        <v>7837</v>
      </c>
      <c r="J530" s="8" t="s">
        <v>7841</v>
      </c>
    </row>
    <row r="531" spans="1:10" ht="15.75" customHeight="1" x14ac:dyDescent="0.3">
      <c r="A531" s="8" t="s">
        <v>567</v>
      </c>
      <c r="B531" s="8">
        <v>35.31</v>
      </c>
      <c r="C531" s="8">
        <v>5.87</v>
      </c>
      <c r="D531" s="8" t="s">
        <v>7835</v>
      </c>
      <c r="E531" s="8" t="s">
        <v>7835</v>
      </c>
      <c r="F531" s="8" t="s">
        <v>7836</v>
      </c>
      <c r="G531" s="8">
        <v>1</v>
      </c>
      <c r="H531" s="8" t="s">
        <v>7835</v>
      </c>
      <c r="I531" s="8" t="s">
        <v>7837</v>
      </c>
      <c r="J531" s="8" t="s">
        <v>7842</v>
      </c>
    </row>
    <row r="532" spans="1:10" ht="15.75" customHeight="1" x14ac:dyDescent="0.3">
      <c r="A532" s="8" t="s">
        <v>568</v>
      </c>
      <c r="B532" s="8">
        <v>30.4</v>
      </c>
      <c r="C532" s="8">
        <v>4.07</v>
      </c>
      <c r="D532" s="8" t="s">
        <v>7836</v>
      </c>
      <c r="E532" s="8" t="s">
        <v>7835</v>
      </c>
      <c r="F532" s="8" t="s">
        <v>7835</v>
      </c>
      <c r="G532" s="8">
        <v>1</v>
      </c>
      <c r="H532" s="8" t="s">
        <v>7835</v>
      </c>
      <c r="I532" s="8" t="s">
        <v>7837</v>
      </c>
      <c r="J532" s="8" t="s">
        <v>7843</v>
      </c>
    </row>
    <row r="533" spans="1:10" ht="15.75" customHeight="1" x14ac:dyDescent="0.3">
      <c r="A533" s="8" t="s">
        <v>569</v>
      </c>
      <c r="B533" s="8">
        <v>20.13</v>
      </c>
      <c r="C533" s="8">
        <v>6.47</v>
      </c>
      <c r="D533" s="8" t="s">
        <v>7835</v>
      </c>
      <c r="E533" s="8" t="s">
        <v>7835</v>
      </c>
      <c r="F533" s="8" t="s">
        <v>7836</v>
      </c>
      <c r="G533" s="8">
        <v>1</v>
      </c>
      <c r="H533" s="8" t="s">
        <v>7836</v>
      </c>
      <c r="I533" s="8" t="s">
        <v>7839</v>
      </c>
      <c r="J533" s="8" t="s">
        <v>7842</v>
      </c>
    </row>
    <row r="534" spans="1:10" ht="15.75" customHeight="1" x14ac:dyDescent="0.3">
      <c r="A534" s="8" t="s">
        <v>570</v>
      </c>
      <c r="B534" s="8">
        <v>23.655000000000001</v>
      </c>
      <c r="C534" s="8">
        <v>5.14</v>
      </c>
      <c r="D534" s="8" t="s">
        <v>7835</v>
      </c>
      <c r="E534" s="8" t="s">
        <v>7835</v>
      </c>
      <c r="F534" s="8" t="s">
        <v>7835</v>
      </c>
      <c r="G534" s="8">
        <v>1</v>
      </c>
      <c r="H534" s="8" t="s">
        <v>7836</v>
      </c>
      <c r="I534" s="8" t="s">
        <v>7839</v>
      </c>
      <c r="J534" s="8" t="s">
        <v>7843</v>
      </c>
    </row>
    <row r="535" spans="1:10" ht="15.75" customHeight="1" x14ac:dyDescent="0.3">
      <c r="A535" s="8" t="s">
        <v>571</v>
      </c>
      <c r="B535" s="8">
        <v>49.05</v>
      </c>
      <c r="C535" s="8">
        <v>9.77</v>
      </c>
      <c r="D535" s="8" t="s">
        <v>7836</v>
      </c>
      <c r="E535" s="8" t="s">
        <v>7835</v>
      </c>
      <c r="F535" s="8" t="s">
        <v>7835</v>
      </c>
      <c r="G535" s="8">
        <v>0</v>
      </c>
      <c r="H535" s="8" t="s">
        <v>7835</v>
      </c>
      <c r="I535" s="8" t="s">
        <v>7837</v>
      </c>
      <c r="J535" s="8" t="s">
        <v>7841</v>
      </c>
    </row>
    <row r="536" spans="1:10" ht="15.75" customHeight="1" x14ac:dyDescent="0.3">
      <c r="A536" s="8" t="s">
        <v>572</v>
      </c>
      <c r="B536" s="8">
        <v>51.94</v>
      </c>
      <c r="C536" s="8">
        <v>8.8000000000000007</v>
      </c>
      <c r="D536" s="8" t="s">
        <v>7836</v>
      </c>
      <c r="E536" s="8" t="s">
        <v>7835</v>
      </c>
      <c r="F536" s="8" t="s">
        <v>7835</v>
      </c>
      <c r="G536" s="8">
        <v>2</v>
      </c>
      <c r="H536" s="8" t="s">
        <v>7835</v>
      </c>
      <c r="I536" s="8" t="s">
        <v>7837</v>
      </c>
      <c r="J536" s="8" t="s">
        <v>7841</v>
      </c>
    </row>
    <row r="537" spans="1:10" ht="15.75" customHeight="1" x14ac:dyDescent="0.3">
      <c r="A537" s="8" t="s">
        <v>573</v>
      </c>
      <c r="B537" s="8">
        <v>29.83</v>
      </c>
      <c r="C537" s="8">
        <v>5.84</v>
      </c>
      <c r="D537" s="8" t="s">
        <v>7835</v>
      </c>
      <c r="E537" s="8" t="s">
        <v>7835</v>
      </c>
      <c r="F537" s="8" t="s">
        <v>7835</v>
      </c>
      <c r="G537" s="8">
        <v>1</v>
      </c>
      <c r="H537" s="8" t="s">
        <v>7836</v>
      </c>
      <c r="I537" s="8" t="s">
        <v>7838</v>
      </c>
      <c r="J537" s="8" t="s">
        <v>7842</v>
      </c>
    </row>
    <row r="538" spans="1:10" ht="15.75" customHeight="1" x14ac:dyDescent="0.3">
      <c r="A538" s="8" t="s">
        <v>574</v>
      </c>
      <c r="B538" s="8">
        <v>22.6</v>
      </c>
      <c r="C538" s="8">
        <v>10.43</v>
      </c>
      <c r="D538" s="8" t="s">
        <v>7836</v>
      </c>
      <c r="E538" s="8" t="s">
        <v>7835</v>
      </c>
      <c r="F538" s="8" t="s">
        <v>7835</v>
      </c>
      <c r="G538" s="8">
        <v>1</v>
      </c>
      <c r="H538" s="8" t="s">
        <v>7836</v>
      </c>
      <c r="I538" s="8" t="s">
        <v>7839</v>
      </c>
      <c r="J538" s="8" t="s">
        <v>7841</v>
      </c>
    </row>
    <row r="539" spans="1:10" ht="15.75" customHeight="1" x14ac:dyDescent="0.3">
      <c r="A539" s="8" t="s">
        <v>575</v>
      </c>
      <c r="B539" s="8">
        <v>46.69</v>
      </c>
      <c r="C539" s="8">
        <v>4.25</v>
      </c>
      <c r="D539" s="8" t="s">
        <v>7836</v>
      </c>
      <c r="E539" s="8" t="s">
        <v>7835</v>
      </c>
      <c r="F539" s="8" t="s">
        <v>7835</v>
      </c>
      <c r="G539" s="8">
        <v>1</v>
      </c>
      <c r="H539" s="8" t="s">
        <v>7835</v>
      </c>
      <c r="I539" s="8" t="s">
        <v>7837</v>
      </c>
      <c r="J539" s="8" t="s">
        <v>7843</v>
      </c>
    </row>
    <row r="540" spans="1:10" ht="15.75" customHeight="1" x14ac:dyDescent="0.3">
      <c r="A540" s="8" t="s">
        <v>576</v>
      </c>
      <c r="B540" s="8">
        <v>28.49</v>
      </c>
      <c r="C540" s="8">
        <v>4.8899999999999997</v>
      </c>
      <c r="D540" s="8" t="s">
        <v>7835</v>
      </c>
      <c r="E540" s="8" t="s">
        <v>7835</v>
      </c>
      <c r="F540" s="8" t="s">
        <v>7835</v>
      </c>
      <c r="G540" s="8">
        <v>0</v>
      </c>
      <c r="H540" s="8" t="s">
        <v>7836</v>
      </c>
      <c r="I540" s="8" t="s">
        <v>7838</v>
      </c>
      <c r="J540" s="8" t="s">
        <v>7843</v>
      </c>
    </row>
    <row r="541" spans="1:10" ht="15.75" customHeight="1" x14ac:dyDescent="0.3">
      <c r="A541" s="8" t="s">
        <v>577</v>
      </c>
      <c r="B541" s="8">
        <v>28.5</v>
      </c>
      <c r="C541" s="8">
        <v>5.55</v>
      </c>
      <c r="D541" s="8" t="s">
        <v>7836</v>
      </c>
      <c r="E541" s="8" t="s">
        <v>7835</v>
      </c>
      <c r="F541" s="8" t="s">
        <v>7835</v>
      </c>
      <c r="G541" s="8">
        <v>1</v>
      </c>
      <c r="H541" s="8" t="s">
        <v>7836</v>
      </c>
      <c r="I541" s="8" t="s">
        <v>7838</v>
      </c>
      <c r="J541" s="8" t="s">
        <v>7843</v>
      </c>
    </row>
    <row r="542" spans="1:10" ht="15.75" customHeight="1" x14ac:dyDescent="0.3">
      <c r="A542" s="8" t="s">
        <v>578</v>
      </c>
      <c r="B542" s="8">
        <v>24.4</v>
      </c>
      <c r="C542" s="8">
        <v>4.5199999999999996</v>
      </c>
      <c r="D542" s="8" t="s">
        <v>7835</v>
      </c>
      <c r="E542" s="8" t="s">
        <v>7835</v>
      </c>
      <c r="F542" s="8" t="s">
        <v>7835</v>
      </c>
      <c r="G542" s="8">
        <v>1</v>
      </c>
      <c r="H542" s="8" t="s">
        <v>7836</v>
      </c>
      <c r="I542" s="8" t="s">
        <v>7839</v>
      </c>
      <c r="J542" s="8" t="s">
        <v>7843</v>
      </c>
    </row>
    <row r="543" spans="1:10" ht="15.75" customHeight="1" x14ac:dyDescent="0.3">
      <c r="A543" s="8" t="s">
        <v>579</v>
      </c>
      <c r="B543" s="8">
        <v>29.15</v>
      </c>
      <c r="C543" s="8">
        <v>4.45</v>
      </c>
      <c r="D543" s="8" t="s">
        <v>7836</v>
      </c>
      <c r="E543" s="8" t="s">
        <v>7835</v>
      </c>
      <c r="F543" s="8" t="s">
        <v>7835</v>
      </c>
      <c r="G543" s="8">
        <v>1</v>
      </c>
      <c r="H543" s="8" t="s">
        <v>7836</v>
      </c>
      <c r="I543" s="8" t="s">
        <v>7838</v>
      </c>
      <c r="J543" s="8" t="s">
        <v>7843</v>
      </c>
    </row>
    <row r="544" spans="1:10" ht="15.75" customHeight="1" x14ac:dyDescent="0.3">
      <c r="A544" s="8" t="s">
        <v>580</v>
      </c>
      <c r="B544" s="8">
        <v>27.28</v>
      </c>
      <c r="C544" s="8">
        <v>4.72</v>
      </c>
      <c r="D544" s="8" t="s">
        <v>7835</v>
      </c>
      <c r="E544" s="8" t="s">
        <v>7836</v>
      </c>
      <c r="F544" s="8" t="s">
        <v>7835</v>
      </c>
      <c r="G544" s="8">
        <v>1</v>
      </c>
      <c r="H544" s="8" t="s">
        <v>7836</v>
      </c>
      <c r="I544" s="8" t="s">
        <v>7838</v>
      </c>
      <c r="J544" s="8" t="s">
        <v>7843</v>
      </c>
    </row>
    <row r="545" spans="1:10" ht="15.75" customHeight="1" x14ac:dyDescent="0.3">
      <c r="A545" s="8" t="s">
        <v>581</v>
      </c>
      <c r="B545" s="8">
        <v>32.229999999999997</v>
      </c>
      <c r="C545" s="8">
        <v>4.6500000000000004</v>
      </c>
      <c r="D545" s="8" t="s">
        <v>7836</v>
      </c>
      <c r="E545" s="8" t="s">
        <v>7835</v>
      </c>
      <c r="F545" s="8" t="s">
        <v>7836</v>
      </c>
      <c r="G545" s="8">
        <v>1</v>
      </c>
      <c r="H545" s="8" t="s">
        <v>7835</v>
      </c>
      <c r="I545" s="8" t="s">
        <v>7837</v>
      </c>
      <c r="J545" s="8" t="s">
        <v>7843</v>
      </c>
    </row>
    <row r="546" spans="1:10" ht="15.75" customHeight="1" x14ac:dyDescent="0.3">
      <c r="A546" s="8" t="s">
        <v>582</v>
      </c>
      <c r="B546" s="8">
        <v>44.2</v>
      </c>
      <c r="C546" s="8">
        <v>11.34</v>
      </c>
      <c r="D546" s="8" t="s">
        <v>7836</v>
      </c>
      <c r="E546" s="8" t="s">
        <v>7835</v>
      </c>
      <c r="F546" s="8" t="s">
        <v>7836</v>
      </c>
      <c r="G546" s="8">
        <v>1</v>
      </c>
      <c r="H546" s="8" t="s">
        <v>7835</v>
      </c>
      <c r="I546" s="8" t="s">
        <v>7837</v>
      </c>
      <c r="J546" s="8" t="s">
        <v>7841</v>
      </c>
    </row>
    <row r="547" spans="1:10" ht="15.75" customHeight="1" x14ac:dyDescent="0.3">
      <c r="A547" s="8" t="s">
        <v>583</v>
      </c>
      <c r="B547" s="8">
        <v>29.734999999999999</v>
      </c>
      <c r="C547" s="8">
        <v>4.53</v>
      </c>
      <c r="D547" s="8" t="s">
        <v>7835</v>
      </c>
      <c r="E547" s="8" t="s">
        <v>7835</v>
      </c>
      <c r="F547" s="8" t="s">
        <v>7836</v>
      </c>
      <c r="G547" s="8">
        <v>1</v>
      </c>
      <c r="H547" s="8" t="s">
        <v>7835</v>
      </c>
      <c r="I547" s="8" t="s">
        <v>7838</v>
      </c>
      <c r="J547" s="8" t="s">
        <v>7843</v>
      </c>
    </row>
    <row r="548" spans="1:10" ht="15.75" customHeight="1" x14ac:dyDescent="0.3">
      <c r="A548" s="8" t="s">
        <v>584</v>
      </c>
      <c r="B548" s="8">
        <v>28.31</v>
      </c>
      <c r="C548" s="8">
        <v>6.35</v>
      </c>
      <c r="D548" s="8" t="s">
        <v>7835</v>
      </c>
      <c r="E548" s="8" t="s">
        <v>7835</v>
      </c>
      <c r="F548" s="8" t="s">
        <v>7835</v>
      </c>
      <c r="G548" s="8">
        <v>0</v>
      </c>
      <c r="H548" s="8" t="s">
        <v>7836</v>
      </c>
      <c r="I548" s="8" t="s">
        <v>7838</v>
      </c>
      <c r="J548" s="8" t="s">
        <v>7842</v>
      </c>
    </row>
    <row r="549" spans="1:10" ht="15.75" customHeight="1" x14ac:dyDescent="0.3">
      <c r="A549" s="8" t="s">
        <v>585</v>
      </c>
      <c r="B549" s="8">
        <v>46.62</v>
      </c>
      <c r="C549" s="8">
        <v>8.51</v>
      </c>
      <c r="D549" s="8" t="s">
        <v>7835</v>
      </c>
      <c r="E549" s="8" t="s">
        <v>7835</v>
      </c>
      <c r="F549" s="8" t="s">
        <v>7835</v>
      </c>
      <c r="G549" s="8">
        <v>0</v>
      </c>
      <c r="H549" s="8" t="s">
        <v>7835</v>
      </c>
      <c r="I549" s="8" t="s">
        <v>7837</v>
      </c>
      <c r="J549" s="8" t="s">
        <v>7841</v>
      </c>
    </row>
    <row r="550" spans="1:10" ht="15.75" customHeight="1" x14ac:dyDescent="0.3">
      <c r="A550" s="8" t="s">
        <v>586</v>
      </c>
      <c r="B550" s="8">
        <v>51.75</v>
      </c>
      <c r="C550" s="8">
        <v>8.59</v>
      </c>
      <c r="D550" s="8" t="s">
        <v>7836</v>
      </c>
      <c r="E550" s="8" t="s">
        <v>7835</v>
      </c>
      <c r="F550" s="8" t="s">
        <v>7835</v>
      </c>
      <c r="G550" s="8">
        <v>1</v>
      </c>
      <c r="H550" s="8" t="s">
        <v>7835</v>
      </c>
      <c r="I550" s="8" t="s">
        <v>7837</v>
      </c>
      <c r="J550" s="8" t="s">
        <v>7841</v>
      </c>
    </row>
    <row r="551" spans="1:10" ht="15.75" customHeight="1" x14ac:dyDescent="0.3">
      <c r="A551" s="8" t="s">
        <v>587</v>
      </c>
      <c r="B551" s="8">
        <v>25.7</v>
      </c>
      <c r="C551" s="8">
        <v>4.13</v>
      </c>
      <c r="D551" s="8" t="s">
        <v>7836</v>
      </c>
      <c r="E551" s="8" t="s">
        <v>7835</v>
      </c>
      <c r="F551" s="8" t="s">
        <v>7835</v>
      </c>
      <c r="G551" s="8">
        <v>0</v>
      </c>
      <c r="H551" s="8" t="s">
        <v>7836</v>
      </c>
      <c r="I551" s="8" t="s">
        <v>7838</v>
      </c>
      <c r="J551" s="8" t="s">
        <v>7843</v>
      </c>
    </row>
    <row r="552" spans="1:10" ht="15.75" customHeight="1" x14ac:dyDescent="0.3">
      <c r="A552" s="8" t="s">
        <v>588</v>
      </c>
      <c r="B552" s="8">
        <v>31.79</v>
      </c>
      <c r="C552" s="8">
        <v>4.55</v>
      </c>
      <c r="D552" s="8" t="s">
        <v>7835</v>
      </c>
      <c r="E552" s="8" t="s">
        <v>7835</v>
      </c>
      <c r="F552" s="8" t="s">
        <v>7835</v>
      </c>
      <c r="G552" s="8">
        <v>0</v>
      </c>
      <c r="H552" s="8" t="s">
        <v>7835</v>
      </c>
      <c r="I552" s="8" t="s">
        <v>7837</v>
      </c>
      <c r="J552" s="8" t="s">
        <v>7843</v>
      </c>
    </row>
    <row r="553" spans="1:10" ht="15.75" customHeight="1" x14ac:dyDescent="0.3">
      <c r="A553" s="8" t="s">
        <v>589</v>
      </c>
      <c r="B553" s="8">
        <v>24.795000000000002</v>
      </c>
      <c r="C553" s="8">
        <v>4.5199999999999996</v>
      </c>
      <c r="D553" s="8" t="s">
        <v>7835</v>
      </c>
      <c r="E553" s="8" t="s">
        <v>7835</v>
      </c>
      <c r="F553" s="8" t="s">
        <v>7835</v>
      </c>
      <c r="G553" s="8">
        <v>0</v>
      </c>
      <c r="H553" s="8" t="s">
        <v>7836</v>
      </c>
      <c r="I553" s="8" t="s">
        <v>7839</v>
      </c>
      <c r="J553" s="8" t="s">
        <v>7843</v>
      </c>
    </row>
    <row r="554" spans="1:10" ht="15.75" customHeight="1" x14ac:dyDescent="0.3">
      <c r="A554" s="8" t="s">
        <v>590</v>
      </c>
      <c r="B554" s="8">
        <v>53.98</v>
      </c>
      <c r="C554" s="8">
        <v>5.07</v>
      </c>
      <c r="D554" s="8" t="s">
        <v>7835</v>
      </c>
      <c r="E554" s="8" t="s">
        <v>7835</v>
      </c>
      <c r="F554" s="8" t="s">
        <v>7836</v>
      </c>
      <c r="G554" s="8">
        <v>1</v>
      </c>
      <c r="H554" s="8" t="s">
        <v>7835</v>
      </c>
      <c r="I554" s="8" t="s">
        <v>7837</v>
      </c>
      <c r="J554" s="8" t="s">
        <v>7843</v>
      </c>
    </row>
    <row r="555" spans="1:10" ht="15.75" customHeight="1" x14ac:dyDescent="0.3">
      <c r="A555" s="8" t="s">
        <v>591</v>
      </c>
      <c r="B555" s="8">
        <v>41.325000000000003</v>
      </c>
      <c r="C555" s="8">
        <v>4.04</v>
      </c>
      <c r="D555" s="8" t="s">
        <v>7836</v>
      </c>
      <c r="E555" s="8" t="s">
        <v>7835</v>
      </c>
      <c r="F555" s="8" t="s">
        <v>7836</v>
      </c>
      <c r="G555" s="8">
        <v>1</v>
      </c>
      <c r="H555" s="8" t="s">
        <v>7835</v>
      </c>
      <c r="I555" s="8" t="s">
        <v>7837</v>
      </c>
      <c r="J555" s="8" t="s">
        <v>7843</v>
      </c>
    </row>
    <row r="556" spans="1:10" ht="15.75" customHeight="1" x14ac:dyDescent="0.3">
      <c r="A556" s="8" t="s">
        <v>592</v>
      </c>
      <c r="B556" s="8">
        <v>51.65</v>
      </c>
      <c r="C556" s="8">
        <v>5.3</v>
      </c>
      <c r="D556" s="8" t="s">
        <v>7836</v>
      </c>
      <c r="E556" s="8" t="s">
        <v>7835</v>
      </c>
      <c r="F556" s="8" t="s">
        <v>7835</v>
      </c>
      <c r="G556" s="8">
        <v>0</v>
      </c>
      <c r="H556" s="8" t="s">
        <v>7835</v>
      </c>
      <c r="I556" s="8" t="s">
        <v>7837</v>
      </c>
      <c r="J556" s="8" t="s">
        <v>7843</v>
      </c>
    </row>
    <row r="557" spans="1:10" ht="15.75" customHeight="1" x14ac:dyDescent="0.3">
      <c r="A557" s="8" t="s">
        <v>593</v>
      </c>
      <c r="B557" s="8">
        <v>44.52</v>
      </c>
      <c r="C557" s="8">
        <v>8.64</v>
      </c>
      <c r="D557" s="8" t="s">
        <v>7836</v>
      </c>
      <c r="E557" s="8" t="s">
        <v>7835</v>
      </c>
      <c r="F557" s="8" t="s">
        <v>7836</v>
      </c>
      <c r="G557" s="8">
        <v>1</v>
      </c>
      <c r="H557" s="8" t="s">
        <v>7835</v>
      </c>
      <c r="I557" s="8" t="s">
        <v>7837</v>
      </c>
      <c r="J557" s="8" t="s">
        <v>7841</v>
      </c>
    </row>
    <row r="558" spans="1:10" ht="15.75" customHeight="1" x14ac:dyDescent="0.3">
      <c r="A558" s="8" t="s">
        <v>594</v>
      </c>
      <c r="B558" s="8">
        <v>53.29</v>
      </c>
      <c r="C558" s="8">
        <v>4.03</v>
      </c>
      <c r="D558" s="8" t="s">
        <v>7835</v>
      </c>
      <c r="E558" s="8" t="s">
        <v>7835</v>
      </c>
      <c r="F558" s="8" t="s">
        <v>7836</v>
      </c>
      <c r="G558" s="8">
        <v>1</v>
      </c>
      <c r="H558" s="8" t="s">
        <v>7835</v>
      </c>
      <c r="I558" s="8" t="s">
        <v>7837</v>
      </c>
      <c r="J558" s="8" t="s">
        <v>7843</v>
      </c>
    </row>
    <row r="559" spans="1:10" ht="15.75" customHeight="1" x14ac:dyDescent="0.3">
      <c r="A559" s="8" t="s">
        <v>595</v>
      </c>
      <c r="B559" s="8">
        <v>46.63</v>
      </c>
      <c r="C559" s="8">
        <v>4.26</v>
      </c>
      <c r="D559" s="8" t="s">
        <v>7836</v>
      </c>
      <c r="E559" s="8" t="s">
        <v>7835</v>
      </c>
      <c r="F559" s="8" t="s">
        <v>7835</v>
      </c>
      <c r="G559" s="8">
        <v>2</v>
      </c>
      <c r="H559" s="8" t="s">
        <v>7835</v>
      </c>
      <c r="I559" s="8" t="s">
        <v>7837</v>
      </c>
      <c r="J559" s="8" t="s">
        <v>7843</v>
      </c>
    </row>
    <row r="560" spans="1:10" ht="15.75" customHeight="1" x14ac:dyDescent="0.3">
      <c r="A560" s="8" t="s">
        <v>596</v>
      </c>
      <c r="B560" s="8">
        <v>28.88</v>
      </c>
      <c r="C560" s="8">
        <v>5.35</v>
      </c>
      <c r="D560" s="8" t="s">
        <v>7835</v>
      </c>
      <c r="E560" s="8" t="s">
        <v>7835</v>
      </c>
      <c r="F560" s="8" t="s">
        <v>7836</v>
      </c>
      <c r="G560" s="8">
        <v>1</v>
      </c>
      <c r="H560" s="8" t="s">
        <v>7836</v>
      </c>
      <c r="I560" s="8" t="s">
        <v>7838</v>
      </c>
      <c r="J560" s="8" t="s">
        <v>7843</v>
      </c>
    </row>
    <row r="561" spans="1:10" ht="15.75" customHeight="1" x14ac:dyDescent="0.3">
      <c r="A561" s="8" t="s">
        <v>597</v>
      </c>
      <c r="B561" s="8">
        <v>23.98</v>
      </c>
      <c r="C561" s="8">
        <v>4.9000000000000004</v>
      </c>
      <c r="D561" s="8" t="s">
        <v>7835</v>
      </c>
      <c r="E561" s="8" t="s">
        <v>7835</v>
      </c>
      <c r="F561" s="8" t="s">
        <v>7835</v>
      </c>
      <c r="G561" s="8">
        <v>0</v>
      </c>
      <c r="H561" s="8" t="s">
        <v>7836</v>
      </c>
      <c r="I561" s="8" t="s">
        <v>7839</v>
      </c>
      <c r="J561" s="8" t="s">
        <v>7843</v>
      </c>
    </row>
    <row r="562" spans="1:10" ht="15.75" customHeight="1" x14ac:dyDescent="0.3">
      <c r="A562" s="8" t="s">
        <v>598</v>
      </c>
      <c r="B562" s="8">
        <v>23.65</v>
      </c>
      <c r="C562" s="8">
        <v>4.5</v>
      </c>
      <c r="D562" s="8" t="s">
        <v>7835</v>
      </c>
      <c r="E562" s="8" t="s">
        <v>7835</v>
      </c>
      <c r="F562" s="8" t="s">
        <v>7835</v>
      </c>
      <c r="G562" s="8">
        <v>0</v>
      </c>
      <c r="H562" s="8" t="s">
        <v>7835</v>
      </c>
      <c r="I562" s="8" t="s">
        <v>7839</v>
      </c>
      <c r="J562" s="8" t="s">
        <v>7843</v>
      </c>
    </row>
    <row r="563" spans="1:10" ht="15.75" customHeight="1" x14ac:dyDescent="0.3">
      <c r="A563" s="8" t="s">
        <v>599</v>
      </c>
      <c r="B563" s="8">
        <v>49.09</v>
      </c>
      <c r="C563" s="8">
        <v>8.3800000000000008</v>
      </c>
      <c r="D563" s="8" t="s">
        <v>7836</v>
      </c>
      <c r="E563" s="8" t="s">
        <v>7835</v>
      </c>
      <c r="F563" s="8" t="s">
        <v>7835</v>
      </c>
      <c r="G563" s="8">
        <v>2</v>
      </c>
      <c r="H563" s="8" t="s">
        <v>7835</v>
      </c>
      <c r="I563" s="8" t="s">
        <v>7837</v>
      </c>
      <c r="J563" s="8" t="s">
        <v>7841</v>
      </c>
    </row>
    <row r="564" spans="1:10" ht="15.75" customHeight="1" x14ac:dyDescent="0.3">
      <c r="A564" s="8" t="s">
        <v>600</v>
      </c>
      <c r="B564" s="8">
        <v>28.024999999999999</v>
      </c>
      <c r="C564" s="8">
        <v>7.03</v>
      </c>
      <c r="D564" s="8" t="s">
        <v>7835</v>
      </c>
      <c r="E564" s="8" t="s">
        <v>7835</v>
      </c>
      <c r="F564" s="8" t="s">
        <v>7835</v>
      </c>
      <c r="G564" s="8">
        <v>0</v>
      </c>
      <c r="H564" s="8" t="s">
        <v>7836</v>
      </c>
      <c r="I564" s="8" t="s">
        <v>7838</v>
      </c>
      <c r="J564" s="8" t="s">
        <v>7841</v>
      </c>
    </row>
    <row r="565" spans="1:10" ht="15.75" customHeight="1" x14ac:dyDescent="0.3">
      <c r="A565" s="8" t="s">
        <v>601</v>
      </c>
      <c r="B565" s="8">
        <v>43.32</v>
      </c>
      <c r="C565" s="8">
        <v>8.75</v>
      </c>
      <c r="D565" s="8" t="s">
        <v>7836</v>
      </c>
      <c r="E565" s="8" t="s">
        <v>7835</v>
      </c>
      <c r="F565" s="8" t="s">
        <v>7836</v>
      </c>
      <c r="G565" s="8">
        <v>1</v>
      </c>
      <c r="H565" s="8" t="s">
        <v>7835</v>
      </c>
      <c r="I565" s="8" t="s">
        <v>7837</v>
      </c>
      <c r="J565" s="8" t="s">
        <v>7841</v>
      </c>
    </row>
    <row r="566" spans="1:10" ht="15.75" customHeight="1" x14ac:dyDescent="0.3">
      <c r="A566" s="8" t="s">
        <v>602</v>
      </c>
      <c r="B566" s="8">
        <v>45.92</v>
      </c>
      <c r="C566" s="8">
        <v>9.51</v>
      </c>
      <c r="D566" s="8" t="s">
        <v>7835</v>
      </c>
      <c r="E566" s="8" t="s">
        <v>7835</v>
      </c>
      <c r="F566" s="8" t="s">
        <v>7835</v>
      </c>
      <c r="G566" s="8">
        <v>0</v>
      </c>
      <c r="H566" s="8" t="s">
        <v>7835</v>
      </c>
      <c r="I566" s="8" t="s">
        <v>7837</v>
      </c>
      <c r="J566" s="8" t="s">
        <v>7841</v>
      </c>
    </row>
    <row r="567" spans="1:10" ht="15.75" customHeight="1" x14ac:dyDescent="0.3">
      <c r="A567" s="8" t="s">
        <v>603</v>
      </c>
      <c r="B567" s="8">
        <v>44.03</v>
      </c>
      <c r="C567" s="8">
        <v>9.36</v>
      </c>
      <c r="D567" s="8" t="s">
        <v>7835</v>
      </c>
      <c r="E567" s="8" t="s">
        <v>7835</v>
      </c>
      <c r="F567" s="8" t="s">
        <v>7835</v>
      </c>
      <c r="G567" s="8">
        <v>0</v>
      </c>
      <c r="H567" s="8" t="s">
        <v>7835</v>
      </c>
      <c r="I567" s="8" t="s">
        <v>7837</v>
      </c>
      <c r="J567" s="8" t="s">
        <v>7841</v>
      </c>
    </row>
    <row r="568" spans="1:10" ht="15.75" customHeight="1" x14ac:dyDescent="0.3">
      <c r="A568" s="8" t="s">
        <v>604</v>
      </c>
      <c r="B568" s="8">
        <v>24.6</v>
      </c>
      <c r="C568" s="8">
        <v>4.8099999999999996</v>
      </c>
      <c r="D568" s="8" t="s">
        <v>7835</v>
      </c>
      <c r="E568" s="8" t="s">
        <v>7835</v>
      </c>
      <c r="F568" s="8" t="s">
        <v>7835</v>
      </c>
      <c r="G568" s="8">
        <v>0</v>
      </c>
      <c r="H568" s="8" t="s">
        <v>7836</v>
      </c>
      <c r="I568" s="8" t="s">
        <v>7839</v>
      </c>
      <c r="J568" s="8" t="s">
        <v>7843</v>
      </c>
    </row>
    <row r="569" spans="1:10" ht="15.75" customHeight="1" x14ac:dyDescent="0.3">
      <c r="A569" s="8" t="s">
        <v>605</v>
      </c>
      <c r="B569" s="8">
        <v>49.15</v>
      </c>
      <c r="C569" s="8">
        <v>8.08</v>
      </c>
      <c r="D569" s="8" t="s">
        <v>7835</v>
      </c>
      <c r="E569" s="8" t="s">
        <v>7835</v>
      </c>
      <c r="F569" s="8" t="s">
        <v>7835</v>
      </c>
      <c r="G569" s="8">
        <v>0</v>
      </c>
      <c r="H569" s="8" t="s">
        <v>7835</v>
      </c>
      <c r="I569" s="8" t="s">
        <v>7837</v>
      </c>
      <c r="J569" s="8" t="s">
        <v>7841</v>
      </c>
    </row>
    <row r="570" spans="1:10" ht="15.75" customHeight="1" x14ac:dyDescent="0.3">
      <c r="A570" s="8" t="s">
        <v>606</v>
      </c>
      <c r="B570" s="8">
        <v>28.31</v>
      </c>
      <c r="C570" s="8">
        <v>6.29</v>
      </c>
      <c r="D570" s="8" t="s">
        <v>7835</v>
      </c>
      <c r="E570" s="8" t="s">
        <v>7835</v>
      </c>
      <c r="F570" s="8" t="s">
        <v>7836</v>
      </c>
      <c r="G570" s="8">
        <v>1</v>
      </c>
      <c r="H570" s="8" t="s">
        <v>7836</v>
      </c>
      <c r="I570" s="8" t="s">
        <v>7838</v>
      </c>
      <c r="J570" s="8" t="s">
        <v>7842</v>
      </c>
    </row>
    <row r="571" spans="1:10" ht="15.75" customHeight="1" x14ac:dyDescent="0.3">
      <c r="A571" s="8" t="s">
        <v>607</v>
      </c>
      <c r="B571" s="8">
        <v>22.99</v>
      </c>
      <c r="C571" s="8">
        <v>6.29</v>
      </c>
      <c r="D571" s="8" t="s">
        <v>7835</v>
      </c>
      <c r="E571" s="8" t="s">
        <v>7835</v>
      </c>
      <c r="F571" s="8" t="s">
        <v>7835</v>
      </c>
      <c r="G571" s="8">
        <v>1</v>
      </c>
      <c r="H571" s="8" t="s">
        <v>7836</v>
      </c>
      <c r="I571" s="8" t="s">
        <v>7839</v>
      </c>
      <c r="J571" s="8" t="s">
        <v>7842</v>
      </c>
    </row>
    <row r="572" spans="1:10" ht="15.75" customHeight="1" x14ac:dyDescent="0.3">
      <c r="A572" s="8" t="s">
        <v>608</v>
      </c>
      <c r="B572" s="8">
        <v>29.07</v>
      </c>
      <c r="C572" s="8">
        <v>5.12</v>
      </c>
      <c r="D572" s="8" t="s">
        <v>7835</v>
      </c>
      <c r="E572" s="8" t="s">
        <v>7835</v>
      </c>
      <c r="F572" s="8" t="s">
        <v>7836</v>
      </c>
      <c r="G572" s="8">
        <v>1</v>
      </c>
      <c r="H572" s="8" t="s">
        <v>7836</v>
      </c>
      <c r="I572" s="8" t="s">
        <v>7838</v>
      </c>
      <c r="J572" s="8" t="s">
        <v>7843</v>
      </c>
    </row>
    <row r="573" spans="1:10" ht="15.75" customHeight="1" x14ac:dyDescent="0.3">
      <c r="A573" s="8" t="s">
        <v>609</v>
      </c>
      <c r="B573" s="8">
        <v>42.02</v>
      </c>
      <c r="C573" s="8">
        <v>9.9499999999999993</v>
      </c>
      <c r="D573" s="8" t="s">
        <v>7836</v>
      </c>
      <c r="E573" s="8" t="s">
        <v>7835</v>
      </c>
      <c r="F573" s="8" t="s">
        <v>7836</v>
      </c>
      <c r="G573" s="8">
        <v>1</v>
      </c>
      <c r="H573" s="8" t="s">
        <v>7835</v>
      </c>
      <c r="I573" s="8" t="s">
        <v>7837</v>
      </c>
      <c r="J573" s="8" t="s">
        <v>7841</v>
      </c>
    </row>
    <row r="574" spans="1:10" ht="15.75" customHeight="1" x14ac:dyDescent="0.3">
      <c r="A574" s="8" t="s">
        <v>610</v>
      </c>
      <c r="B574" s="8">
        <v>49.07</v>
      </c>
      <c r="C574" s="8">
        <v>9.08</v>
      </c>
      <c r="D574" s="8" t="s">
        <v>7836</v>
      </c>
      <c r="E574" s="8" t="s">
        <v>7835</v>
      </c>
      <c r="F574" s="8" t="s">
        <v>7835</v>
      </c>
      <c r="G574" s="8">
        <v>1</v>
      </c>
      <c r="H574" s="8" t="s">
        <v>7835</v>
      </c>
      <c r="I574" s="8" t="s">
        <v>7837</v>
      </c>
      <c r="J574" s="8" t="s">
        <v>7841</v>
      </c>
    </row>
    <row r="575" spans="1:10" ht="15.75" customHeight="1" x14ac:dyDescent="0.3">
      <c r="A575" s="8" t="s">
        <v>611</v>
      </c>
      <c r="B575" s="8">
        <v>19.8</v>
      </c>
      <c r="C575" s="8">
        <v>4.82</v>
      </c>
      <c r="D575" s="8" t="s">
        <v>7835</v>
      </c>
      <c r="E575" s="8" t="s">
        <v>7835</v>
      </c>
      <c r="F575" s="8" t="s">
        <v>7835</v>
      </c>
      <c r="G575" s="8">
        <v>0</v>
      </c>
      <c r="H575" s="8" t="s">
        <v>7836</v>
      </c>
      <c r="I575" s="8" t="s">
        <v>7839</v>
      </c>
      <c r="J575" s="8" t="s">
        <v>7843</v>
      </c>
    </row>
    <row r="576" spans="1:10" ht="15.75" customHeight="1" x14ac:dyDescent="0.3">
      <c r="A576" s="8" t="s">
        <v>612</v>
      </c>
      <c r="B576" s="8">
        <v>27.36</v>
      </c>
      <c r="C576" s="8">
        <v>4.6500000000000004</v>
      </c>
      <c r="D576" s="8" t="s">
        <v>7835</v>
      </c>
      <c r="E576" s="8" t="s">
        <v>7836</v>
      </c>
      <c r="F576" s="8" t="s">
        <v>7835</v>
      </c>
      <c r="G576" s="8">
        <v>1</v>
      </c>
      <c r="H576" s="8" t="s">
        <v>7836</v>
      </c>
      <c r="I576" s="8" t="s">
        <v>7838</v>
      </c>
      <c r="J576" s="8" t="s">
        <v>7843</v>
      </c>
    </row>
    <row r="577" spans="1:10" ht="15.75" customHeight="1" x14ac:dyDescent="0.3">
      <c r="A577" s="8" t="s">
        <v>613</v>
      </c>
      <c r="B577" s="8">
        <v>42.95</v>
      </c>
      <c r="C577" s="8">
        <v>5.16</v>
      </c>
      <c r="D577" s="8" t="s">
        <v>7836</v>
      </c>
      <c r="E577" s="8" t="s">
        <v>7835</v>
      </c>
      <c r="F577" s="8" t="s">
        <v>7835</v>
      </c>
      <c r="G577" s="8">
        <v>1</v>
      </c>
      <c r="H577" s="8" t="s">
        <v>7835</v>
      </c>
      <c r="I577" s="8" t="s">
        <v>7837</v>
      </c>
      <c r="J577" s="8" t="s">
        <v>7843</v>
      </c>
    </row>
    <row r="578" spans="1:10" ht="15.75" customHeight="1" x14ac:dyDescent="0.3">
      <c r="A578" s="8" t="s">
        <v>614</v>
      </c>
      <c r="B578" s="8">
        <v>42.66</v>
      </c>
      <c r="C578" s="8">
        <v>10.44</v>
      </c>
      <c r="D578" s="8" t="s">
        <v>7835</v>
      </c>
      <c r="E578" s="8" t="s">
        <v>7835</v>
      </c>
      <c r="F578" s="8" t="s">
        <v>7835</v>
      </c>
      <c r="G578" s="8">
        <v>0</v>
      </c>
      <c r="H578" s="8" t="s">
        <v>7835</v>
      </c>
      <c r="I578" s="8" t="s">
        <v>7837</v>
      </c>
      <c r="J578" s="8" t="s">
        <v>7841</v>
      </c>
    </row>
    <row r="579" spans="1:10" ht="15.75" customHeight="1" x14ac:dyDescent="0.3">
      <c r="A579" s="8" t="s">
        <v>615</v>
      </c>
      <c r="B579" s="8">
        <v>33.630000000000003</v>
      </c>
      <c r="C579" s="8">
        <v>5.69</v>
      </c>
      <c r="D579" s="8" t="s">
        <v>7835</v>
      </c>
      <c r="E579" s="8" t="s">
        <v>7835</v>
      </c>
      <c r="F579" s="8" t="s">
        <v>7835</v>
      </c>
      <c r="G579" s="8">
        <v>1</v>
      </c>
      <c r="H579" s="8" t="s">
        <v>7835</v>
      </c>
      <c r="I579" s="8" t="s">
        <v>7837</v>
      </c>
      <c r="J579" s="8" t="s">
        <v>7843</v>
      </c>
    </row>
    <row r="580" spans="1:10" ht="15.75" customHeight="1" x14ac:dyDescent="0.3">
      <c r="A580" s="8" t="s">
        <v>616</v>
      </c>
      <c r="B580" s="8">
        <v>26.84</v>
      </c>
      <c r="C580" s="8">
        <v>6.5</v>
      </c>
      <c r="D580" s="8" t="s">
        <v>7835</v>
      </c>
      <c r="E580" s="8" t="s">
        <v>7835</v>
      </c>
      <c r="F580" s="8" t="s">
        <v>7835</v>
      </c>
      <c r="G580" s="8">
        <v>0</v>
      </c>
      <c r="H580" s="8" t="s">
        <v>7836</v>
      </c>
      <c r="I580" s="8" t="s">
        <v>7838</v>
      </c>
      <c r="J580" s="8" t="s">
        <v>7841</v>
      </c>
    </row>
    <row r="581" spans="1:10" ht="15.75" customHeight="1" x14ac:dyDescent="0.3">
      <c r="A581" s="8" t="s">
        <v>617</v>
      </c>
      <c r="B581" s="8">
        <v>28.3</v>
      </c>
      <c r="C581" s="8">
        <v>5.73</v>
      </c>
      <c r="D581" s="8" t="s">
        <v>7835</v>
      </c>
      <c r="E581" s="8" t="s">
        <v>7835</v>
      </c>
      <c r="F581" s="8" t="s">
        <v>7836</v>
      </c>
      <c r="G581" s="8">
        <v>1</v>
      </c>
      <c r="H581" s="8" t="s">
        <v>7836</v>
      </c>
      <c r="I581" s="8" t="s">
        <v>7838</v>
      </c>
      <c r="J581" s="8" t="s">
        <v>7842</v>
      </c>
    </row>
    <row r="582" spans="1:10" ht="15.75" customHeight="1" x14ac:dyDescent="0.3">
      <c r="A582" s="8" t="s">
        <v>618</v>
      </c>
      <c r="B582" s="8">
        <v>27.06</v>
      </c>
      <c r="C582" s="8">
        <v>5.74</v>
      </c>
      <c r="D582" s="8" t="s">
        <v>7836</v>
      </c>
      <c r="E582" s="8" t="s">
        <v>7835</v>
      </c>
      <c r="F582" s="8" t="s">
        <v>7835</v>
      </c>
      <c r="G582" s="8">
        <v>0</v>
      </c>
      <c r="H582" s="8" t="s">
        <v>7836</v>
      </c>
      <c r="I582" s="8" t="s">
        <v>7838</v>
      </c>
      <c r="J582" s="8" t="s">
        <v>7842</v>
      </c>
    </row>
    <row r="583" spans="1:10" ht="15.75" customHeight="1" x14ac:dyDescent="0.3">
      <c r="A583" s="8" t="s">
        <v>619</v>
      </c>
      <c r="B583" s="8">
        <v>47.13</v>
      </c>
      <c r="C583" s="8">
        <v>8.6999999999999993</v>
      </c>
      <c r="D583" s="8" t="s">
        <v>7835</v>
      </c>
      <c r="E583" s="8" t="s">
        <v>7835</v>
      </c>
      <c r="F583" s="8" t="s">
        <v>7835</v>
      </c>
      <c r="G583" s="8">
        <v>0</v>
      </c>
      <c r="H583" s="8" t="s">
        <v>7835</v>
      </c>
      <c r="I583" s="8" t="s">
        <v>7837</v>
      </c>
      <c r="J583" s="8" t="s">
        <v>7841</v>
      </c>
    </row>
    <row r="584" spans="1:10" ht="15.75" customHeight="1" x14ac:dyDescent="0.3">
      <c r="A584" s="8" t="s">
        <v>620</v>
      </c>
      <c r="B584" s="8">
        <v>51.72</v>
      </c>
      <c r="C584" s="8">
        <v>5.09</v>
      </c>
      <c r="D584" s="8" t="s">
        <v>7835</v>
      </c>
      <c r="E584" s="8" t="s">
        <v>7835</v>
      </c>
      <c r="F584" s="8" t="s">
        <v>7835</v>
      </c>
      <c r="G584" s="8">
        <v>0</v>
      </c>
      <c r="H584" s="8" t="s">
        <v>7835</v>
      </c>
      <c r="I584" s="8" t="s">
        <v>7837</v>
      </c>
      <c r="J584" s="8" t="s">
        <v>7843</v>
      </c>
    </row>
    <row r="585" spans="1:10" ht="15.75" customHeight="1" x14ac:dyDescent="0.3">
      <c r="A585" s="8" t="s">
        <v>621</v>
      </c>
      <c r="B585" s="8">
        <v>48.59</v>
      </c>
      <c r="C585" s="8">
        <v>5.57</v>
      </c>
      <c r="D585" s="8" t="s">
        <v>7835</v>
      </c>
      <c r="E585" s="8" t="s">
        <v>7835</v>
      </c>
      <c r="F585" s="8" t="s">
        <v>7835</v>
      </c>
      <c r="G585" s="8">
        <v>0</v>
      </c>
      <c r="H585" s="8" t="s">
        <v>7835</v>
      </c>
      <c r="I585" s="8" t="s">
        <v>7837</v>
      </c>
      <c r="J585" s="8" t="s">
        <v>7843</v>
      </c>
    </row>
    <row r="586" spans="1:10" ht="15.75" customHeight="1" x14ac:dyDescent="0.3">
      <c r="A586" s="8" t="s">
        <v>622</v>
      </c>
      <c r="B586" s="8">
        <v>45.18</v>
      </c>
      <c r="C586" s="8">
        <v>10.87</v>
      </c>
      <c r="D586" s="8" t="s">
        <v>7835</v>
      </c>
      <c r="E586" s="8" t="s">
        <v>7835</v>
      </c>
      <c r="F586" s="8" t="s">
        <v>7835</v>
      </c>
      <c r="G586" s="8">
        <v>0</v>
      </c>
      <c r="H586" s="8" t="s">
        <v>7835</v>
      </c>
      <c r="I586" s="8" t="s">
        <v>7837</v>
      </c>
      <c r="J586" s="8" t="s">
        <v>7841</v>
      </c>
    </row>
    <row r="587" spans="1:10" ht="15.75" customHeight="1" x14ac:dyDescent="0.3">
      <c r="A587" s="8" t="s">
        <v>623</v>
      </c>
      <c r="B587" s="8">
        <v>27.9</v>
      </c>
      <c r="C587" s="8">
        <v>6.02</v>
      </c>
      <c r="D587" s="8" t="s">
        <v>7835</v>
      </c>
      <c r="E587" s="8" t="s">
        <v>7835</v>
      </c>
      <c r="F587" s="8" t="s">
        <v>7836</v>
      </c>
      <c r="G587" s="8">
        <v>1</v>
      </c>
      <c r="H587" s="8" t="s">
        <v>7836</v>
      </c>
      <c r="I587" s="8" t="s">
        <v>7838</v>
      </c>
      <c r="J587" s="8" t="s">
        <v>7842</v>
      </c>
    </row>
    <row r="588" spans="1:10" ht="15.75" customHeight="1" x14ac:dyDescent="0.3">
      <c r="A588" s="8" t="s">
        <v>624</v>
      </c>
      <c r="B588" s="8">
        <v>51.33</v>
      </c>
      <c r="C588" s="8">
        <v>7</v>
      </c>
      <c r="D588" s="8" t="s">
        <v>7835</v>
      </c>
      <c r="E588" s="8" t="s">
        <v>7835</v>
      </c>
      <c r="F588" s="8" t="s">
        <v>7835</v>
      </c>
      <c r="G588" s="8">
        <v>0</v>
      </c>
      <c r="H588" s="8" t="s">
        <v>7835</v>
      </c>
      <c r="I588" s="8" t="s">
        <v>7837</v>
      </c>
      <c r="J588" s="8" t="s">
        <v>7841</v>
      </c>
    </row>
    <row r="589" spans="1:10" ht="15.75" customHeight="1" x14ac:dyDescent="0.3">
      <c r="A589" s="8" t="s">
        <v>625</v>
      </c>
      <c r="B589" s="8">
        <v>30.59</v>
      </c>
      <c r="C589" s="8">
        <v>5.56</v>
      </c>
      <c r="D589" s="8" t="s">
        <v>7836</v>
      </c>
      <c r="E589" s="8" t="s">
        <v>7835</v>
      </c>
      <c r="F589" s="8" t="s">
        <v>7835</v>
      </c>
      <c r="G589" s="8">
        <v>1</v>
      </c>
      <c r="H589" s="8" t="s">
        <v>7835</v>
      </c>
      <c r="I589" s="8" t="s">
        <v>7837</v>
      </c>
      <c r="J589" s="8" t="s">
        <v>7843</v>
      </c>
    </row>
    <row r="590" spans="1:10" ht="15.75" customHeight="1" x14ac:dyDescent="0.3">
      <c r="A590" s="8" t="s">
        <v>626</v>
      </c>
      <c r="B590" s="8">
        <v>39.229999999999997</v>
      </c>
      <c r="C590" s="8">
        <v>8.4499999999999993</v>
      </c>
      <c r="D590" s="8" t="s">
        <v>7835</v>
      </c>
      <c r="E590" s="8" t="s">
        <v>7835</v>
      </c>
      <c r="F590" s="8" t="s">
        <v>7835</v>
      </c>
      <c r="G590" s="8">
        <v>0</v>
      </c>
      <c r="H590" s="8" t="s">
        <v>7835</v>
      </c>
      <c r="I590" s="8" t="s">
        <v>7837</v>
      </c>
      <c r="J590" s="8" t="s">
        <v>7841</v>
      </c>
    </row>
    <row r="591" spans="1:10" ht="15.75" customHeight="1" x14ac:dyDescent="0.3">
      <c r="A591" s="8" t="s">
        <v>627</v>
      </c>
      <c r="B591" s="8">
        <v>19.094999999999999</v>
      </c>
      <c r="C591" s="8">
        <v>6.19</v>
      </c>
      <c r="D591" s="8" t="s">
        <v>7835</v>
      </c>
      <c r="E591" s="8" t="s">
        <v>7835</v>
      </c>
      <c r="F591" s="8" t="s">
        <v>7835</v>
      </c>
      <c r="G591" s="8">
        <v>0</v>
      </c>
      <c r="H591" s="8" t="s">
        <v>7836</v>
      </c>
      <c r="I591" s="8" t="s">
        <v>7839</v>
      </c>
      <c r="J591" s="8" t="s">
        <v>7842</v>
      </c>
    </row>
    <row r="592" spans="1:10" ht="15.75" customHeight="1" x14ac:dyDescent="0.3">
      <c r="A592" s="8" t="s">
        <v>628</v>
      </c>
      <c r="B592" s="8">
        <v>49.72</v>
      </c>
      <c r="C592" s="8">
        <v>7.71</v>
      </c>
      <c r="D592" s="8" t="s">
        <v>7835</v>
      </c>
      <c r="E592" s="8" t="s">
        <v>7835</v>
      </c>
      <c r="F592" s="8" t="s">
        <v>7835</v>
      </c>
      <c r="G592" s="8">
        <v>0</v>
      </c>
      <c r="H592" s="8" t="s">
        <v>7835</v>
      </c>
      <c r="I592" s="8" t="s">
        <v>7837</v>
      </c>
      <c r="J592" s="8" t="s">
        <v>7841</v>
      </c>
    </row>
    <row r="593" spans="1:10" ht="15.75" customHeight="1" x14ac:dyDescent="0.3">
      <c r="A593" s="8" t="s">
        <v>629</v>
      </c>
      <c r="B593" s="8">
        <v>21.754999999999999</v>
      </c>
      <c r="C593" s="8">
        <v>4.63</v>
      </c>
      <c r="D593" s="8" t="s">
        <v>7835</v>
      </c>
      <c r="E593" s="8" t="s">
        <v>7835</v>
      </c>
      <c r="F593" s="8" t="s">
        <v>7836</v>
      </c>
      <c r="G593" s="8">
        <v>1</v>
      </c>
      <c r="H593" s="8" t="s">
        <v>7836</v>
      </c>
      <c r="I593" s="8" t="s">
        <v>7839</v>
      </c>
      <c r="J593" s="8" t="s">
        <v>7843</v>
      </c>
    </row>
    <row r="594" spans="1:10" ht="15.75" customHeight="1" x14ac:dyDescent="0.3">
      <c r="A594" s="8" t="s">
        <v>630</v>
      </c>
      <c r="B594" s="8">
        <v>48.39</v>
      </c>
      <c r="C594" s="8">
        <v>4.6100000000000003</v>
      </c>
      <c r="D594" s="8" t="s">
        <v>7835</v>
      </c>
      <c r="E594" s="8" t="s">
        <v>7835</v>
      </c>
      <c r="F594" s="8" t="s">
        <v>7835</v>
      </c>
      <c r="G594" s="8">
        <v>0</v>
      </c>
      <c r="H594" s="8" t="s">
        <v>7835</v>
      </c>
      <c r="I594" s="8" t="s">
        <v>7837</v>
      </c>
      <c r="J594" s="8" t="s">
        <v>7843</v>
      </c>
    </row>
    <row r="595" spans="1:10" ht="15.75" customHeight="1" x14ac:dyDescent="0.3">
      <c r="A595" s="8" t="s">
        <v>631</v>
      </c>
      <c r="B595" s="8">
        <v>47.15</v>
      </c>
      <c r="C595" s="8">
        <v>9.5299999999999994</v>
      </c>
      <c r="D595" s="8" t="s">
        <v>7836</v>
      </c>
      <c r="E595" s="8" t="s">
        <v>7835</v>
      </c>
      <c r="F595" s="8" t="s">
        <v>7835</v>
      </c>
      <c r="G595" s="8">
        <v>1</v>
      </c>
      <c r="H595" s="8" t="s">
        <v>7835</v>
      </c>
      <c r="I595" s="8" t="s">
        <v>7837</v>
      </c>
      <c r="J595" s="8" t="s">
        <v>7841</v>
      </c>
    </row>
    <row r="596" spans="1:10" ht="15.75" customHeight="1" x14ac:dyDescent="0.3">
      <c r="A596" s="8" t="s">
        <v>632</v>
      </c>
      <c r="B596" s="8">
        <v>47.59</v>
      </c>
      <c r="C596" s="8">
        <v>11.43</v>
      </c>
      <c r="D596" s="8" t="s">
        <v>7836</v>
      </c>
      <c r="E596" s="8" t="s">
        <v>7835</v>
      </c>
      <c r="F596" s="8" t="s">
        <v>7835</v>
      </c>
      <c r="G596" s="8">
        <v>2</v>
      </c>
      <c r="H596" s="8" t="s">
        <v>7835</v>
      </c>
      <c r="I596" s="8" t="s">
        <v>7837</v>
      </c>
      <c r="J596" s="8" t="s">
        <v>7841</v>
      </c>
    </row>
    <row r="597" spans="1:10" ht="15.75" customHeight="1" x14ac:dyDescent="0.3">
      <c r="A597" s="8" t="s">
        <v>633</v>
      </c>
      <c r="B597" s="8">
        <v>39.81</v>
      </c>
      <c r="C597" s="8">
        <v>7.65</v>
      </c>
      <c r="D597" s="8" t="s">
        <v>7836</v>
      </c>
      <c r="E597" s="8" t="s">
        <v>7835</v>
      </c>
      <c r="F597" s="8" t="s">
        <v>7836</v>
      </c>
      <c r="G597" s="8">
        <v>1</v>
      </c>
      <c r="H597" s="8" t="s">
        <v>7835</v>
      </c>
      <c r="I597" s="8" t="s">
        <v>7837</v>
      </c>
      <c r="J597" s="8" t="s">
        <v>7841</v>
      </c>
    </row>
    <row r="598" spans="1:10" ht="15.75" customHeight="1" x14ac:dyDescent="0.3">
      <c r="A598" s="8" t="s">
        <v>634</v>
      </c>
      <c r="B598" s="8">
        <v>31.02</v>
      </c>
      <c r="C598" s="8">
        <v>5.87</v>
      </c>
      <c r="D598" s="8" t="s">
        <v>7836</v>
      </c>
      <c r="E598" s="8" t="s">
        <v>7835</v>
      </c>
      <c r="F598" s="8" t="s">
        <v>7835</v>
      </c>
      <c r="G598" s="8">
        <v>0</v>
      </c>
      <c r="H598" s="8" t="s">
        <v>7835</v>
      </c>
      <c r="I598" s="8" t="s">
        <v>7837</v>
      </c>
      <c r="J598" s="8" t="s">
        <v>7842</v>
      </c>
    </row>
    <row r="599" spans="1:10" ht="15.75" customHeight="1" x14ac:dyDescent="0.3">
      <c r="A599" s="8" t="s">
        <v>635</v>
      </c>
      <c r="B599" s="8">
        <v>24.75</v>
      </c>
      <c r="C599" s="8">
        <v>4.3600000000000003</v>
      </c>
      <c r="D599" s="8" t="s">
        <v>7836</v>
      </c>
      <c r="E599" s="8" t="s">
        <v>7835</v>
      </c>
      <c r="F599" s="8" t="s">
        <v>7835</v>
      </c>
      <c r="G599" s="8">
        <v>1</v>
      </c>
      <c r="H599" s="8" t="s">
        <v>7836</v>
      </c>
      <c r="I599" s="8" t="s">
        <v>7839</v>
      </c>
      <c r="J599" s="8" t="s">
        <v>7843</v>
      </c>
    </row>
    <row r="600" spans="1:10" ht="15.75" customHeight="1" x14ac:dyDescent="0.3">
      <c r="A600" s="8" t="s">
        <v>636</v>
      </c>
      <c r="B600" s="8">
        <v>30.114999999999998</v>
      </c>
      <c r="C600" s="8">
        <v>10.119999999999999</v>
      </c>
      <c r="D600" s="8" t="s">
        <v>7835</v>
      </c>
      <c r="E600" s="8" t="s">
        <v>7835</v>
      </c>
      <c r="F600" s="8" t="s">
        <v>7835</v>
      </c>
      <c r="G600" s="8">
        <v>3</v>
      </c>
      <c r="H600" s="8" t="s">
        <v>7835</v>
      </c>
      <c r="I600" s="8" t="s">
        <v>7837</v>
      </c>
      <c r="J600" s="8" t="s">
        <v>7841</v>
      </c>
    </row>
    <row r="601" spans="1:10" ht="15.75" customHeight="1" x14ac:dyDescent="0.3">
      <c r="A601" s="8" t="s">
        <v>637</v>
      </c>
      <c r="B601" s="8">
        <v>26.03</v>
      </c>
      <c r="C601" s="8">
        <v>4.01</v>
      </c>
      <c r="D601" s="8" t="s">
        <v>7835</v>
      </c>
      <c r="E601" s="8" t="s">
        <v>7835</v>
      </c>
      <c r="F601" s="8" t="s">
        <v>7836</v>
      </c>
      <c r="G601" s="8">
        <v>1</v>
      </c>
      <c r="H601" s="8" t="s">
        <v>7836</v>
      </c>
      <c r="I601" s="8" t="s">
        <v>7838</v>
      </c>
      <c r="J601" s="8" t="s">
        <v>7843</v>
      </c>
    </row>
    <row r="602" spans="1:10" ht="15.75" customHeight="1" x14ac:dyDescent="0.3">
      <c r="A602" s="8" t="s">
        <v>638</v>
      </c>
      <c r="B602" s="8">
        <v>20.045000000000002</v>
      </c>
      <c r="C602" s="8">
        <v>4.7699999999999996</v>
      </c>
      <c r="D602" s="8" t="s">
        <v>7836</v>
      </c>
      <c r="E602" s="8" t="s">
        <v>7835</v>
      </c>
      <c r="F602" s="8" t="s">
        <v>7835</v>
      </c>
      <c r="G602" s="8">
        <v>1</v>
      </c>
      <c r="H602" s="8" t="s">
        <v>7836</v>
      </c>
      <c r="I602" s="8" t="s">
        <v>7839</v>
      </c>
      <c r="J602" s="8" t="s">
        <v>7843</v>
      </c>
    </row>
    <row r="603" spans="1:10" ht="15.75" customHeight="1" x14ac:dyDescent="0.3">
      <c r="A603" s="8" t="s">
        <v>639</v>
      </c>
      <c r="B603" s="8">
        <v>40.24</v>
      </c>
      <c r="C603" s="8">
        <v>6.83</v>
      </c>
      <c r="D603" s="8" t="s">
        <v>7835</v>
      </c>
      <c r="E603" s="8" t="s">
        <v>7835</v>
      </c>
      <c r="F603" s="8" t="s">
        <v>7835</v>
      </c>
      <c r="G603" s="8">
        <v>0</v>
      </c>
      <c r="H603" s="8" t="s">
        <v>7835</v>
      </c>
      <c r="I603" s="8" t="s">
        <v>7837</v>
      </c>
      <c r="J603" s="8" t="s">
        <v>7841</v>
      </c>
    </row>
    <row r="604" spans="1:10" ht="15.75" customHeight="1" x14ac:dyDescent="0.3">
      <c r="A604" s="8" t="s">
        <v>640</v>
      </c>
      <c r="B604" s="8">
        <v>43.15</v>
      </c>
      <c r="C604" s="8">
        <v>6.14</v>
      </c>
      <c r="D604" s="8" t="s">
        <v>7836</v>
      </c>
      <c r="E604" s="8" t="s">
        <v>7835</v>
      </c>
      <c r="F604" s="8" t="s">
        <v>7836</v>
      </c>
      <c r="G604" s="8">
        <v>1</v>
      </c>
      <c r="H604" s="8" t="s">
        <v>7835</v>
      </c>
      <c r="I604" s="8" t="s">
        <v>7837</v>
      </c>
      <c r="J604" s="8" t="s">
        <v>7842</v>
      </c>
    </row>
    <row r="605" spans="1:10" ht="15.75" customHeight="1" x14ac:dyDescent="0.3">
      <c r="A605" s="8" t="s">
        <v>641</v>
      </c>
      <c r="B605" s="8">
        <v>27.7</v>
      </c>
      <c r="C605" s="8">
        <v>5.6</v>
      </c>
      <c r="D605" s="8" t="s">
        <v>7835</v>
      </c>
      <c r="E605" s="8" t="s">
        <v>7835</v>
      </c>
      <c r="F605" s="8" t="s">
        <v>7836</v>
      </c>
      <c r="G605" s="8">
        <v>1</v>
      </c>
      <c r="H605" s="8" t="s">
        <v>7836</v>
      </c>
      <c r="I605" s="8" t="s">
        <v>7838</v>
      </c>
      <c r="J605" s="8" t="s">
        <v>7843</v>
      </c>
    </row>
    <row r="606" spans="1:10" ht="15.75" customHeight="1" x14ac:dyDescent="0.3">
      <c r="A606" s="8" t="s">
        <v>642</v>
      </c>
      <c r="B606" s="8">
        <v>45.68</v>
      </c>
      <c r="C606" s="8">
        <v>4.8</v>
      </c>
      <c r="D606" s="8" t="s">
        <v>7835</v>
      </c>
      <c r="E606" s="8" t="s">
        <v>7835</v>
      </c>
      <c r="F606" s="8" t="s">
        <v>7835</v>
      </c>
      <c r="G606" s="8">
        <v>2</v>
      </c>
      <c r="H606" s="8" t="s">
        <v>7835</v>
      </c>
      <c r="I606" s="8" t="s">
        <v>7837</v>
      </c>
      <c r="J606" s="8" t="s">
        <v>7843</v>
      </c>
    </row>
    <row r="607" spans="1:10" ht="15.75" customHeight="1" x14ac:dyDescent="0.3">
      <c r="A607" s="8" t="s">
        <v>643</v>
      </c>
      <c r="B607" s="8">
        <v>27.3</v>
      </c>
      <c r="C607" s="8">
        <v>11.89</v>
      </c>
      <c r="D607" s="8" t="s">
        <v>7835</v>
      </c>
      <c r="E607" s="8" t="s">
        <v>7835</v>
      </c>
      <c r="F607" s="8" t="s">
        <v>7835</v>
      </c>
      <c r="G607" s="8">
        <v>0</v>
      </c>
      <c r="H607" s="8" t="s">
        <v>7836</v>
      </c>
      <c r="I607" s="8" t="s">
        <v>7838</v>
      </c>
      <c r="J607" s="8" t="s">
        <v>7841</v>
      </c>
    </row>
    <row r="608" spans="1:10" ht="15.75" customHeight="1" x14ac:dyDescent="0.3">
      <c r="A608" s="8" t="s">
        <v>644</v>
      </c>
      <c r="B608" s="8">
        <v>54.45</v>
      </c>
      <c r="C608" s="8">
        <v>4.7300000000000004</v>
      </c>
      <c r="D608" s="8" t="s">
        <v>7836</v>
      </c>
      <c r="E608" s="8" t="s">
        <v>7835</v>
      </c>
      <c r="F608" s="8" t="s">
        <v>7835</v>
      </c>
      <c r="G608" s="8">
        <v>1</v>
      </c>
      <c r="H608" s="8" t="s">
        <v>7835</v>
      </c>
      <c r="I608" s="8" t="s">
        <v>7837</v>
      </c>
      <c r="J608" s="8" t="s">
        <v>7843</v>
      </c>
    </row>
    <row r="609" spans="1:10" ht="15.75" customHeight="1" x14ac:dyDescent="0.3">
      <c r="A609" s="8" t="s">
        <v>645</v>
      </c>
      <c r="B609" s="8">
        <v>54.43</v>
      </c>
      <c r="C609" s="8">
        <v>4.6100000000000003</v>
      </c>
      <c r="D609" s="8" t="s">
        <v>7836</v>
      </c>
      <c r="E609" s="8" t="s">
        <v>7835</v>
      </c>
      <c r="F609" s="8" t="s">
        <v>7835</v>
      </c>
      <c r="G609" s="8">
        <v>1</v>
      </c>
      <c r="H609" s="8" t="s">
        <v>7835</v>
      </c>
      <c r="I609" s="8" t="s">
        <v>7837</v>
      </c>
      <c r="J609" s="8" t="s">
        <v>7843</v>
      </c>
    </row>
    <row r="610" spans="1:10" ht="15.75" customHeight="1" x14ac:dyDescent="0.3">
      <c r="A610" s="8" t="s">
        <v>646</v>
      </c>
      <c r="B610" s="8">
        <v>48.01</v>
      </c>
      <c r="C610" s="8">
        <v>7.3</v>
      </c>
      <c r="D610" s="8" t="s">
        <v>7835</v>
      </c>
      <c r="E610" s="8" t="s">
        <v>7835</v>
      </c>
      <c r="F610" s="8" t="s">
        <v>7835</v>
      </c>
      <c r="G610" s="8">
        <v>0</v>
      </c>
      <c r="H610" s="8" t="s">
        <v>7835</v>
      </c>
      <c r="I610" s="8" t="s">
        <v>7837</v>
      </c>
      <c r="J610" s="8" t="s">
        <v>7841</v>
      </c>
    </row>
    <row r="611" spans="1:10" ht="15.75" customHeight="1" x14ac:dyDescent="0.3">
      <c r="A611" s="8" t="s">
        <v>647</v>
      </c>
      <c r="B611" s="8">
        <v>48.32</v>
      </c>
      <c r="C611" s="8">
        <v>5.88</v>
      </c>
      <c r="D611" s="8" t="s">
        <v>7835</v>
      </c>
      <c r="E611" s="8" t="s">
        <v>7835</v>
      </c>
      <c r="F611" s="8" t="s">
        <v>7835</v>
      </c>
      <c r="G611" s="8">
        <v>0</v>
      </c>
      <c r="H611" s="8" t="s">
        <v>7835</v>
      </c>
      <c r="I611" s="8" t="s">
        <v>7837</v>
      </c>
      <c r="J611" s="8" t="s">
        <v>7842</v>
      </c>
    </row>
    <row r="612" spans="1:10" ht="15.75" customHeight="1" x14ac:dyDescent="0.3">
      <c r="A612" s="8" t="s">
        <v>648</v>
      </c>
      <c r="B612" s="8">
        <v>22.895</v>
      </c>
      <c r="C612" s="8">
        <v>4.0599999999999996</v>
      </c>
      <c r="D612" s="8" t="s">
        <v>7835</v>
      </c>
      <c r="E612" s="8" t="s">
        <v>7835</v>
      </c>
      <c r="F612" s="8" t="s">
        <v>7836</v>
      </c>
      <c r="G612" s="8">
        <v>1</v>
      </c>
      <c r="H612" s="8" t="s">
        <v>7836</v>
      </c>
      <c r="I612" s="8" t="s">
        <v>7839</v>
      </c>
      <c r="J612" s="8" t="s">
        <v>7843</v>
      </c>
    </row>
    <row r="613" spans="1:10" ht="15.75" customHeight="1" x14ac:dyDescent="0.3">
      <c r="A613" s="8" t="s">
        <v>649</v>
      </c>
      <c r="B613" s="8">
        <v>54.85</v>
      </c>
      <c r="C613" s="8">
        <v>4.9000000000000004</v>
      </c>
      <c r="D613" s="8" t="s">
        <v>7835</v>
      </c>
      <c r="E613" s="8" t="s">
        <v>7835</v>
      </c>
      <c r="F613" s="8" t="s">
        <v>7835</v>
      </c>
      <c r="G613" s="8">
        <v>1</v>
      </c>
      <c r="H613" s="8" t="s">
        <v>7835</v>
      </c>
      <c r="I613" s="8" t="s">
        <v>7837</v>
      </c>
      <c r="J613" s="8" t="s">
        <v>7843</v>
      </c>
    </row>
    <row r="614" spans="1:10" ht="15.75" customHeight="1" x14ac:dyDescent="0.3">
      <c r="A614" s="8" t="s">
        <v>650</v>
      </c>
      <c r="B614" s="8">
        <v>21.85</v>
      </c>
      <c r="C614" s="8">
        <v>5.52</v>
      </c>
      <c r="D614" s="8" t="s">
        <v>7835</v>
      </c>
      <c r="E614" s="8" t="s">
        <v>7835</v>
      </c>
      <c r="F614" s="8" t="s">
        <v>7836</v>
      </c>
      <c r="G614" s="8">
        <v>1</v>
      </c>
      <c r="H614" s="8" t="s">
        <v>7836</v>
      </c>
      <c r="I614" s="8" t="s">
        <v>7839</v>
      </c>
      <c r="J614" s="8" t="s">
        <v>7843</v>
      </c>
    </row>
    <row r="615" spans="1:10" ht="15.75" customHeight="1" x14ac:dyDescent="0.3">
      <c r="A615" s="8" t="s">
        <v>651</v>
      </c>
      <c r="B615" s="8">
        <v>51.86</v>
      </c>
      <c r="C615" s="8">
        <v>5.2</v>
      </c>
      <c r="D615" s="8" t="s">
        <v>7836</v>
      </c>
      <c r="E615" s="8" t="s">
        <v>7835</v>
      </c>
      <c r="F615" s="8" t="s">
        <v>7835</v>
      </c>
      <c r="G615" s="8">
        <v>0</v>
      </c>
      <c r="H615" s="8" t="s">
        <v>7835</v>
      </c>
      <c r="I615" s="8" t="s">
        <v>7837</v>
      </c>
      <c r="J615" s="8" t="s">
        <v>7843</v>
      </c>
    </row>
    <row r="616" spans="1:10" ht="15.75" customHeight="1" x14ac:dyDescent="0.3">
      <c r="A616" s="8" t="s">
        <v>652</v>
      </c>
      <c r="B616" s="8">
        <v>39.049999999999997</v>
      </c>
      <c r="C616" s="8">
        <v>7.59</v>
      </c>
      <c r="D616" s="8" t="s">
        <v>7835</v>
      </c>
      <c r="E616" s="8" t="s">
        <v>7835</v>
      </c>
      <c r="F616" s="8" t="s">
        <v>7835</v>
      </c>
      <c r="G616" s="8">
        <v>3</v>
      </c>
      <c r="H616" s="8" t="s">
        <v>7835</v>
      </c>
      <c r="I616" s="8" t="s">
        <v>7837</v>
      </c>
      <c r="J616" s="8" t="s">
        <v>7841</v>
      </c>
    </row>
    <row r="617" spans="1:10" ht="15.75" customHeight="1" x14ac:dyDescent="0.3">
      <c r="A617" s="8" t="s">
        <v>653</v>
      </c>
      <c r="B617" s="8">
        <v>31.824999999999999</v>
      </c>
      <c r="C617" s="8">
        <v>8.2799999999999994</v>
      </c>
      <c r="D617" s="8" t="s">
        <v>7835</v>
      </c>
      <c r="E617" s="8" t="s">
        <v>7835</v>
      </c>
      <c r="F617" s="8" t="s">
        <v>7835</v>
      </c>
      <c r="G617" s="8">
        <v>3</v>
      </c>
      <c r="H617" s="8" t="s">
        <v>7835</v>
      </c>
      <c r="I617" s="8" t="s">
        <v>7837</v>
      </c>
      <c r="J617" s="8" t="s">
        <v>7841</v>
      </c>
    </row>
    <row r="618" spans="1:10" ht="15.75" customHeight="1" x14ac:dyDescent="0.3">
      <c r="A618" s="8" t="s">
        <v>654</v>
      </c>
      <c r="B618" s="8">
        <v>46.43</v>
      </c>
      <c r="C618" s="8">
        <v>6.72</v>
      </c>
      <c r="D618" s="8" t="s">
        <v>7835</v>
      </c>
      <c r="E618" s="8" t="s">
        <v>7835</v>
      </c>
      <c r="F618" s="8" t="s">
        <v>7835</v>
      </c>
      <c r="G618" s="8">
        <v>0</v>
      </c>
      <c r="H618" s="8" t="s">
        <v>7835</v>
      </c>
      <c r="I618" s="8" t="s">
        <v>7837</v>
      </c>
      <c r="J618" s="8" t="s">
        <v>7841</v>
      </c>
    </row>
    <row r="619" spans="1:10" ht="15.75" customHeight="1" x14ac:dyDescent="0.3">
      <c r="A619" s="8" t="s">
        <v>655</v>
      </c>
      <c r="B619" s="8">
        <v>53.63</v>
      </c>
      <c r="C619" s="8">
        <v>5.47</v>
      </c>
      <c r="D619" s="8" t="s">
        <v>7836</v>
      </c>
      <c r="E619" s="8" t="s">
        <v>7835</v>
      </c>
      <c r="F619" s="8" t="s">
        <v>7835</v>
      </c>
      <c r="G619" s="8">
        <v>1</v>
      </c>
      <c r="H619" s="8" t="s">
        <v>7835</v>
      </c>
      <c r="I619" s="8" t="s">
        <v>7837</v>
      </c>
      <c r="J619" s="8" t="s">
        <v>7843</v>
      </c>
    </row>
    <row r="620" spans="1:10" ht="15.75" customHeight="1" x14ac:dyDescent="0.3">
      <c r="A620" s="8" t="s">
        <v>656</v>
      </c>
      <c r="B620" s="8">
        <v>48.7</v>
      </c>
      <c r="C620" s="8">
        <v>4.71</v>
      </c>
      <c r="D620" s="8" t="s">
        <v>7835</v>
      </c>
      <c r="E620" s="8" t="s">
        <v>7835</v>
      </c>
      <c r="F620" s="8" t="s">
        <v>7835</v>
      </c>
      <c r="G620" s="8">
        <v>0</v>
      </c>
      <c r="H620" s="8" t="s">
        <v>7835</v>
      </c>
      <c r="I620" s="8" t="s">
        <v>7837</v>
      </c>
      <c r="J620" s="8" t="s">
        <v>7843</v>
      </c>
    </row>
    <row r="621" spans="1:10" ht="15.75" customHeight="1" x14ac:dyDescent="0.3">
      <c r="A621" s="8" t="s">
        <v>657</v>
      </c>
      <c r="B621" s="8">
        <v>48.81</v>
      </c>
      <c r="C621" s="8">
        <v>5.49</v>
      </c>
      <c r="D621" s="8" t="s">
        <v>7835</v>
      </c>
      <c r="E621" s="8" t="s">
        <v>7835</v>
      </c>
      <c r="F621" s="8" t="s">
        <v>7835</v>
      </c>
      <c r="G621" s="8">
        <v>0</v>
      </c>
      <c r="H621" s="8" t="s">
        <v>7835</v>
      </c>
      <c r="I621" s="8" t="s">
        <v>7837</v>
      </c>
      <c r="J621" s="8" t="s">
        <v>7843</v>
      </c>
    </row>
    <row r="622" spans="1:10" ht="15.75" customHeight="1" x14ac:dyDescent="0.3">
      <c r="A622" s="8" t="s">
        <v>658</v>
      </c>
      <c r="B622" s="8">
        <v>47.53</v>
      </c>
      <c r="C622" s="8">
        <v>4.72</v>
      </c>
      <c r="D622" s="8" t="s">
        <v>7835</v>
      </c>
      <c r="E622" s="8" t="s">
        <v>7835</v>
      </c>
      <c r="F622" s="8" t="s">
        <v>7835</v>
      </c>
      <c r="G622" s="8">
        <v>0</v>
      </c>
      <c r="H622" s="8" t="s">
        <v>7835</v>
      </c>
      <c r="I622" s="8" t="s">
        <v>7837</v>
      </c>
      <c r="J622" s="8" t="s">
        <v>7843</v>
      </c>
    </row>
    <row r="623" spans="1:10" ht="15.75" customHeight="1" x14ac:dyDescent="0.3">
      <c r="A623" s="8" t="s">
        <v>659</v>
      </c>
      <c r="B623" s="8">
        <v>36.85</v>
      </c>
      <c r="C623" s="8">
        <v>6.7</v>
      </c>
      <c r="D623" s="8" t="s">
        <v>7835</v>
      </c>
      <c r="E623" s="8" t="s">
        <v>7835</v>
      </c>
      <c r="F623" s="8" t="s">
        <v>7835</v>
      </c>
      <c r="G623" s="8">
        <v>0</v>
      </c>
      <c r="H623" s="8" t="s">
        <v>7835</v>
      </c>
      <c r="I623" s="8" t="s">
        <v>7837</v>
      </c>
      <c r="J623" s="8" t="s">
        <v>7841</v>
      </c>
    </row>
    <row r="624" spans="1:10" ht="15.75" customHeight="1" x14ac:dyDescent="0.3">
      <c r="A624" s="8" t="s">
        <v>660</v>
      </c>
      <c r="B624" s="8">
        <v>29.3</v>
      </c>
      <c r="C624" s="8">
        <v>5.5</v>
      </c>
      <c r="D624" s="8" t="s">
        <v>7835</v>
      </c>
      <c r="E624" s="8" t="s">
        <v>7835</v>
      </c>
      <c r="F624" s="8" t="s">
        <v>7835</v>
      </c>
      <c r="G624" s="8">
        <v>0</v>
      </c>
      <c r="H624" s="8" t="s">
        <v>7835</v>
      </c>
      <c r="I624" s="8" t="s">
        <v>7838</v>
      </c>
      <c r="J624" s="8" t="s">
        <v>7843</v>
      </c>
    </row>
    <row r="625" spans="1:10" ht="15.75" customHeight="1" x14ac:dyDescent="0.3">
      <c r="A625" s="8" t="s">
        <v>661</v>
      </c>
      <c r="B625" s="8">
        <v>19.3</v>
      </c>
      <c r="C625" s="8">
        <v>4.46</v>
      </c>
      <c r="D625" s="8" t="s">
        <v>7835</v>
      </c>
      <c r="E625" s="8" t="s">
        <v>7835</v>
      </c>
      <c r="F625" s="8" t="s">
        <v>7835</v>
      </c>
      <c r="G625" s="8">
        <v>1</v>
      </c>
      <c r="H625" s="8" t="s">
        <v>7836</v>
      </c>
      <c r="I625" s="8" t="s">
        <v>7839</v>
      </c>
      <c r="J625" s="8" t="s">
        <v>7843</v>
      </c>
    </row>
    <row r="626" spans="1:10" ht="15.75" customHeight="1" x14ac:dyDescent="0.3">
      <c r="A626" s="8" t="s">
        <v>662</v>
      </c>
      <c r="B626" s="8">
        <v>24.13</v>
      </c>
      <c r="C626" s="8">
        <v>5.29</v>
      </c>
      <c r="D626" s="8" t="s">
        <v>7836</v>
      </c>
      <c r="E626" s="8" t="s">
        <v>7835</v>
      </c>
      <c r="F626" s="8" t="s">
        <v>7836</v>
      </c>
      <c r="G626" s="8">
        <v>1</v>
      </c>
      <c r="H626" s="8" t="s">
        <v>7836</v>
      </c>
      <c r="I626" s="8" t="s">
        <v>7839</v>
      </c>
      <c r="J626" s="8" t="s">
        <v>7843</v>
      </c>
    </row>
    <row r="627" spans="1:10" ht="15.75" customHeight="1" x14ac:dyDescent="0.3">
      <c r="A627" s="8" t="s">
        <v>663</v>
      </c>
      <c r="B627" s="8">
        <v>46.7</v>
      </c>
      <c r="C627" s="8">
        <v>10.99</v>
      </c>
      <c r="D627" s="8" t="s">
        <v>7835</v>
      </c>
      <c r="E627" s="8" t="s">
        <v>7835</v>
      </c>
      <c r="F627" s="8" t="s">
        <v>7835</v>
      </c>
      <c r="G627" s="8">
        <v>0</v>
      </c>
      <c r="H627" s="8" t="s">
        <v>7835</v>
      </c>
      <c r="I627" s="8" t="s">
        <v>7837</v>
      </c>
      <c r="J627" s="8" t="s">
        <v>7841</v>
      </c>
    </row>
    <row r="628" spans="1:10" ht="15.75" customHeight="1" x14ac:dyDescent="0.3">
      <c r="A628" s="8" t="s">
        <v>664</v>
      </c>
      <c r="B628" s="8">
        <v>45.27</v>
      </c>
      <c r="C628" s="8">
        <v>5.2</v>
      </c>
      <c r="D628" s="8" t="s">
        <v>7836</v>
      </c>
      <c r="E628" s="8" t="s">
        <v>7835</v>
      </c>
      <c r="F628" s="8" t="s">
        <v>7835</v>
      </c>
      <c r="G628" s="8">
        <v>0</v>
      </c>
      <c r="H628" s="8" t="s">
        <v>7835</v>
      </c>
      <c r="I628" s="8" t="s">
        <v>7837</v>
      </c>
      <c r="J628" s="8" t="s">
        <v>7843</v>
      </c>
    </row>
    <row r="629" spans="1:10" ht="15.75" customHeight="1" x14ac:dyDescent="0.3">
      <c r="A629" s="8" t="s">
        <v>665</v>
      </c>
      <c r="B629" s="8">
        <v>44.29</v>
      </c>
      <c r="C629" s="8">
        <v>9.66</v>
      </c>
      <c r="D629" s="8" t="s">
        <v>7835</v>
      </c>
      <c r="E629" s="8" t="s">
        <v>7835</v>
      </c>
      <c r="F629" s="8" t="s">
        <v>7835</v>
      </c>
      <c r="G629" s="8">
        <v>2</v>
      </c>
      <c r="H629" s="8" t="s">
        <v>7835</v>
      </c>
      <c r="I629" s="8" t="s">
        <v>7837</v>
      </c>
      <c r="J629" s="8" t="s">
        <v>7841</v>
      </c>
    </row>
    <row r="630" spans="1:10" ht="15.75" customHeight="1" x14ac:dyDescent="0.3">
      <c r="A630" s="8" t="s">
        <v>666</v>
      </c>
      <c r="B630" s="8">
        <v>54.59</v>
      </c>
      <c r="C630" s="8">
        <v>4.22</v>
      </c>
      <c r="D630" s="8" t="s">
        <v>7836</v>
      </c>
      <c r="E630" s="8" t="s">
        <v>7835</v>
      </c>
      <c r="F630" s="8" t="s">
        <v>7835</v>
      </c>
      <c r="G630" s="8">
        <v>1</v>
      </c>
      <c r="H630" s="8" t="s">
        <v>7835</v>
      </c>
      <c r="I630" s="8" t="s">
        <v>7837</v>
      </c>
      <c r="J630" s="8" t="s">
        <v>7843</v>
      </c>
    </row>
    <row r="631" spans="1:10" ht="15.75" customHeight="1" x14ac:dyDescent="0.3">
      <c r="A631" s="8" t="s">
        <v>667</v>
      </c>
      <c r="B631" s="8">
        <v>32.965000000000003</v>
      </c>
      <c r="C631" s="8">
        <v>11.78</v>
      </c>
      <c r="D631" s="8" t="s">
        <v>7835</v>
      </c>
      <c r="E631" s="8" t="s">
        <v>7835</v>
      </c>
      <c r="F631" s="8" t="s">
        <v>7835</v>
      </c>
      <c r="G631" s="8">
        <v>0</v>
      </c>
      <c r="H631" s="8" t="s">
        <v>7835</v>
      </c>
      <c r="I631" s="8" t="s">
        <v>7837</v>
      </c>
      <c r="J631" s="8" t="s">
        <v>7841</v>
      </c>
    </row>
    <row r="632" spans="1:10" ht="15.75" customHeight="1" x14ac:dyDescent="0.3">
      <c r="A632" s="8" t="s">
        <v>668</v>
      </c>
      <c r="B632" s="8">
        <v>38.049999999999997</v>
      </c>
      <c r="C632" s="8">
        <v>9.6199999999999992</v>
      </c>
      <c r="D632" s="8" t="s">
        <v>7835</v>
      </c>
      <c r="E632" s="8" t="s">
        <v>7835</v>
      </c>
      <c r="F632" s="8" t="s">
        <v>7835</v>
      </c>
      <c r="G632" s="8">
        <v>0</v>
      </c>
      <c r="H632" s="8" t="s">
        <v>7835</v>
      </c>
      <c r="I632" s="8" t="s">
        <v>7837</v>
      </c>
      <c r="J632" s="8" t="s">
        <v>7841</v>
      </c>
    </row>
    <row r="633" spans="1:10" ht="15.75" customHeight="1" x14ac:dyDescent="0.3">
      <c r="A633" s="8" t="s">
        <v>669</v>
      </c>
      <c r="B633" s="8">
        <v>46.14</v>
      </c>
      <c r="C633" s="8">
        <v>10.78</v>
      </c>
      <c r="D633" s="8" t="s">
        <v>7835</v>
      </c>
      <c r="E633" s="8" t="s">
        <v>7835</v>
      </c>
      <c r="F633" s="8" t="s">
        <v>7835</v>
      </c>
      <c r="G633" s="8">
        <v>0</v>
      </c>
      <c r="H633" s="8" t="s">
        <v>7835</v>
      </c>
      <c r="I633" s="8" t="s">
        <v>7837</v>
      </c>
      <c r="J633" s="8" t="s">
        <v>7841</v>
      </c>
    </row>
    <row r="634" spans="1:10" ht="15.75" customHeight="1" x14ac:dyDescent="0.3">
      <c r="A634" s="8" t="s">
        <v>670</v>
      </c>
      <c r="B634" s="8">
        <v>41.325000000000003</v>
      </c>
      <c r="C634" s="8">
        <v>5.1100000000000003</v>
      </c>
      <c r="D634" s="8" t="s">
        <v>7836</v>
      </c>
      <c r="E634" s="8" t="s">
        <v>7835</v>
      </c>
      <c r="F634" s="8" t="s">
        <v>7835</v>
      </c>
      <c r="G634" s="8">
        <v>2</v>
      </c>
      <c r="H634" s="8" t="s">
        <v>7835</v>
      </c>
      <c r="I634" s="8" t="s">
        <v>7837</v>
      </c>
      <c r="J634" s="8" t="s">
        <v>7843</v>
      </c>
    </row>
    <row r="635" spans="1:10" ht="15.75" customHeight="1" x14ac:dyDescent="0.3">
      <c r="A635" s="8" t="s">
        <v>671</v>
      </c>
      <c r="B635" s="8">
        <v>44.64</v>
      </c>
      <c r="C635" s="8">
        <v>7.18</v>
      </c>
      <c r="D635" s="8" t="s">
        <v>7835</v>
      </c>
      <c r="E635" s="8" t="s">
        <v>7835</v>
      </c>
      <c r="F635" s="8" t="s">
        <v>7835</v>
      </c>
      <c r="G635" s="8">
        <v>0</v>
      </c>
      <c r="H635" s="8" t="s">
        <v>7835</v>
      </c>
      <c r="I635" s="8" t="s">
        <v>7837</v>
      </c>
      <c r="J635" s="8" t="s">
        <v>7841</v>
      </c>
    </row>
    <row r="636" spans="1:10" ht="15.75" customHeight="1" x14ac:dyDescent="0.3">
      <c r="A636" s="8" t="s">
        <v>672</v>
      </c>
      <c r="B636" s="8">
        <v>25.175000000000001</v>
      </c>
      <c r="C636" s="8">
        <v>4.96</v>
      </c>
      <c r="D636" s="8" t="s">
        <v>7835</v>
      </c>
      <c r="E636" s="8" t="s">
        <v>7836</v>
      </c>
      <c r="F636" s="8" t="s">
        <v>7835</v>
      </c>
      <c r="G636" s="8">
        <v>1</v>
      </c>
      <c r="H636" s="8" t="s">
        <v>7836</v>
      </c>
      <c r="I636" s="8" t="s">
        <v>7838</v>
      </c>
      <c r="J636" s="8" t="s">
        <v>7843</v>
      </c>
    </row>
    <row r="637" spans="1:10" ht="15.75" customHeight="1" x14ac:dyDescent="0.3">
      <c r="A637" s="8" t="s">
        <v>673</v>
      </c>
      <c r="B637" s="8">
        <v>43.11</v>
      </c>
      <c r="C637" s="8">
        <v>4.67</v>
      </c>
      <c r="D637" s="8" t="s">
        <v>7836</v>
      </c>
      <c r="E637" s="8" t="s">
        <v>7835</v>
      </c>
      <c r="F637" s="8" t="s">
        <v>7835</v>
      </c>
      <c r="G637" s="8">
        <v>0</v>
      </c>
      <c r="H637" s="8" t="s">
        <v>7835</v>
      </c>
      <c r="I637" s="8" t="s">
        <v>7837</v>
      </c>
      <c r="J637" s="8" t="s">
        <v>7843</v>
      </c>
    </row>
    <row r="638" spans="1:10" ht="15.75" customHeight="1" x14ac:dyDescent="0.3">
      <c r="A638" s="8" t="s">
        <v>674</v>
      </c>
      <c r="B638" s="8">
        <v>53.32</v>
      </c>
      <c r="C638" s="8">
        <v>5.0599999999999996</v>
      </c>
      <c r="D638" s="8" t="s">
        <v>7835</v>
      </c>
      <c r="E638" s="8" t="s">
        <v>7835</v>
      </c>
      <c r="F638" s="8" t="s">
        <v>7835</v>
      </c>
      <c r="G638" s="8">
        <v>0</v>
      </c>
      <c r="H638" s="8" t="s">
        <v>7835</v>
      </c>
      <c r="I638" s="8" t="s">
        <v>7837</v>
      </c>
      <c r="J638" s="8" t="s">
        <v>7843</v>
      </c>
    </row>
    <row r="639" spans="1:10" ht="15.75" customHeight="1" x14ac:dyDescent="0.3">
      <c r="A639" s="8" t="s">
        <v>675</v>
      </c>
      <c r="B639" s="8">
        <v>38.04</v>
      </c>
      <c r="C639" s="8">
        <v>5.0199999999999996</v>
      </c>
      <c r="D639" s="8" t="s">
        <v>7836</v>
      </c>
      <c r="E639" s="8" t="s">
        <v>7835</v>
      </c>
      <c r="F639" s="8" t="s">
        <v>7835</v>
      </c>
      <c r="G639" s="8">
        <v>1</v>
      </c>
      <c r="H639" s="8" t="s">
        <v>7835</v>
      </c>
      <c r="I639" s="8" t="s">
        <v>7837</v>
      </c>
      <c r="J639" s="8" t="s">
        <v>7843</v>
      </c>
    </row>
    <row r="640" spans="1:10" ht="15.75" customHeight="1" x14ac:dyDescent="0.3">
      <c r="A640" s="8" t="s">
        <v>676</v>
      </c>
      <c r="B640" s="8">
        <v>37.9</v>
      </c>
      <c r="C640" s="8">
        <v>7.76</v>
      </c>
      <c r="D640" s="8" t="s">
        <v>7835</v>
      </c>
      <c r="E640" s="8" t="s">
        <v>7835</v>
      </c>
      <c r="F640" s="8" t="s">
        <v>7835</v>
      </c>
      <c r="G640" s="8">
        <v>0</v>
      </c>
      <c r="H640" s="8" t="s">
        <v>7835</v>
      </c>
      <c r="I640" s="8" t="s">
        <v>7837</v>
      </c>
      <c r="J640" s="8" t="s">
        <v>7841</v>
      </c>
    </row>
    <row r="641" spans="1:10" ht="15.75" customHeight="1" x14ac:dyDescent="0.3">
      <c r="A641" s="8" t="s">
        <v>677</v>
      </c>
      <c r="B641" s="8">
        <v>39.6</v>
      </c>
      <c r="C641" s="8">
        <v>9.32</v>
      </c>
      <c r="D641" s="8" t="s">
        <v>7835</v>
      </c>
      <c r="E641" s="8" t="s">
        <v>7835</v>
      </c>
      <c r="F641" s="8" t="s">
        <v>7835</v>
      </c>
      <c r="G641" s="8">
        <v>0</v>
      </c>
      <c r="H641" s="8" t="s">
        <v>7835</v>
      </c>
      <c r="I641" s="8" t="s">
        <v>7837</v>
      </c>
      <c r="J641" s="8" t="s">
        <v>7841</v>
      </c>
    </row>
    <row r="642" spans="1:10" ht="15.75" customHeight="1" x14ac:dyDescent="0.3">
      <c r="A642" s="8" t="s">
        <v>678</v>
      </c>
      <c r="B642" s="8">
        <v>50.92</v>
      </c>
      <c r="C642" s="8">
        <v>5.31</v>
      </c>
      <c r="D642" s="8" t="s">
        <v>7836</v>
      </c>
      <c r="E642" s="8" t="s">
        <v>7835</v>
      </c>
      <c r="F642" s="8" t="s">
        <v>7835</v>
      </c>
      <c r="G642" s="8">
        <v>1</v>
      </c>
      <c r="H642" s="8" t="s">
        <v>7835</v>
      </c>
      <c r="I642" s="8" t="s">
        <v>7837</v>
      </c>
      <c r="J642" s="8" t="s">
        <v>7843</v>
      </c>
    </row>
    <row r="643" spans="1:10" ht="15.75" customHeight="1" x14ac:dyDescent="0.3">
      <c r="A643" s="8" t="s">
        <v>679</v>
      </c>
      <c r="B643" s="8">
        <v>21.85</v>
      </c>
      <c r="C643" s="8">
        <v>5.56</v>
      </c>
      <c r="D643" s="8" t="s">
        <v>7836</v>
      </c>
      <c r="E643" s="8" t="s">
        <v>7835</v>
      </c>
      <c r="F643" s="8" t="s">
        <v>7835</v>
      </c>
      <c r="G643" s="8">
        <v>0</v>
      </c>
      <c r="H643" s="8" t="s">
        <v>7836</v>
      </c>
      <c r="I643" s="8" t="s">
        <v>7839</v>
      </c>
      <c r="J643" s="8" t="s">
        <v>7843</v>
      </c>
    </row>
    <row r="644" spans="1:10" ht="15.75" customHeight="1" x14ac:dyDescent="0.3">
      <c r="A644" s="8" t="s">
        <v>680</v>
      </c>
      <c r="B644" s="8">
        <v>36.08</v>
      </c>
      <c r="C644" s="8">
        <v>7.11</v>
      </c>
      <c r="D644" s="8" t="s">
        <v>7836</v>
      </c>
      <c r="E644" s="8" t="s">
        <v>7835</v>
      </c>
      <c r="F644" s="8" t="s">
        <v>7836</v>
      </c>
      <c r="G644" s="8">
        <v>1</v>
      </c>
      <c r="H644" s="8" t="s">
        <v>7835</v>
      </c>
      <c r="I644" s="8" t="s">
        <v>7837</v>
      </c>
      <c r="J644" s="8" t="s">
        <v>7841</v>
      </c>
    </row>
    <row r="645" spans="1:10" ht="15.75" customHeight="1" x14ac:dyDescent="0.3">
      <c r="A645" s="8" t="s">
        <v>681</v>
      </c>
      <c r="B645" s="8">
        <v>40.44</v>
      </c>
      <c r="C645" s="8">
        <v>5.13</v>
      </c>
      <c r="D645" s="8" t="s">
        <v>7836</v>
      </c>
      <c r="E645" s="8" t="s">
        <v>7835</v>
      </c>
      <c r="F645" s="8" t="s">
        <v>7836</v>
      </c>
      <c r="G645" s="8">
        <v>1</v>
      </c>
      <c r="H645" s="8" t="s">
        <v>7835</v>
      </c>
      <c r="I645" s="8" t="s">
        <v>7837</v>
      </c>
      <c r="J645" s="8" t="s">
        <v>7843</v>
      </c>
    </row>
    <row r="646" spans="1:10" ht="15.75" customHeight="1" x14ac:dyDescent="0.3">
      <c r="A646" s="8" t="s">
        <v>682</v>
      </c>
      <c r="B646" s="8">
        <v>38.094999999999999</v>
      </c>
      <c r="C646" s="8">
        <v>10.199999999999999</v>
      </c>
      <c r="D646" s="8" t="s">
        <v>7835</v>
      </c>
      <c r="E646" s="8" t="s">
        <v>7835</v>
      </c>
      <c r="F646" s="8" t="s">
        <v>7835</v>
      </c>
      <c r="G646" s="8">
        <v>0</v>
      </c>
      <c r="H646" s="8" t="s">
        <v>7835</v>
      </c>
      <c r="I646" s="8" t="s">
        <v>7837</v>
      </c>
      <c r="J646" s="8" t="s">
        <v>7841</v>
      </c>
    </row>
    <row r="647" spans="1:10" ht="15.75" customHeight="1" x14ac:dyDescent="0.3">
      <c r="A647" s="8" t="s">
        <v>683</v>
      </c>
      <c r="B647" s="8">
        <v>44.95</v>
      </c>
      <c r="C647" s="8">
        <v>10.4</v>
      </c>
      <c r="D647" s="8" t="s">
        <v>7835</v>
      </c>
      <c r="E647" s="8" t="s">
        <v>7835</v>
      </c>
      <c r="F647" s="8" t="s">
        <v>7835</v>
      </c>
      <c r="G647" s="8">
        <v>0</v>
      </c>
      <c r="H647" s="8" t="s">
        <v>7835</v>
      </c>
      <c r="I647" s="8" t="s">
        <v>7837</v>
      </c>
      <c r="J647" s="8" t="s">
        <v>7841</v>
      </c>
    </row>
    <row r="648" spans="1:10" ht="15.75" customHeight="1" x14ac:dyDescent="0.3">
      <c r="A648" s="8" t="s">
        <v>684</v>
      </c>
      <c r="B648" s="8">
        <v>35.54</v>
      </c>
      <c r="C648" s="8">
        <v>10.67</v>
      </c>
      <c r="D648" s="8" t="s">
        <v>7835</v>
      </c>
      <c r="E648" s="8" t="s">
        <v>7835</v>
      </c>
      <c r="F648" s="8" t="s">
        <v>7835</v>
      </c>
      <c r="G648" s="8">
        <v>0</v>
      </c>
      <c r="H648" s="8" t="s">
        <v>7835</v>
      </c>
      <c r="I648" s="8" t="s">
        <v>7837</v>
      </c>
      <c r="J648" s="8" t="s">
        <v>7841</v>
      </c>
    </row>
    <row r="649" spans="1:10" ht="15.75" customHeight="1" x14ac:dyDescent="0.3">
      <c r="A649" s="8" t="s">
        <v>685</v>
      </c>
      <c r="B649" s="8">
        <v>39.799999999999997</v>
      </c>
      <c r="C649" s="8">
        <v>4.6500000000000004</v>
      </c>
      <c r="D649" s="8" t="s">
        <v>7836</v>
      </c>
      <c r="E649" s="8" t="s">
        <v>7835</v>
      </c>
      <c r="F649" s="8" t="s">
        <v>7835</v>
      </c>
      <c r="G649" s="8">
        <v>2</v>
      </c>
      <c r="H649" s="8" t="s">
        <v>7835</v>
      </c>
      <c r="I649" s="8" t="s">
        <v>7837</v>
      </c>
      <c r="J649" s="8" t="s">
        <v>7843</v>
      </c>
    </row>
    <row r="650" spans="1:10" ht="15.75" customHeight="1" x14ac:dyDescent="0.3">
      <c r="A650" s="8" t="s">
        <v>686</v>
      </c>
      <c r="B650" s="8">
        <v>33.659999999999997</v>
      </c>
      <c r="C650" s="8">
        <v>5.65</v>
      </c>
      <c r="D650" s="8" t="s">
        <v>7836</v>
      </c>
      <c r="E650" s="8" t="s">
        <v>7835</v>
      </c>
      <c r="F650" s="8" t="s">
        <v>7835</v>
      </c>
      <c r="G650" s="8">
        <v>2</v>
      </c>
      <c r="H650" s="8" t="s">
        <v>7835</v>
      </c>
      <c r="I650" s="8" t="s">
        <v>7837</v>
      </c>
      <c r="J650" s="8" t="s">
        <v>7843</v>
      </c>
    </row>
    <row r="651" spans="1:10" ht="15.75" customHeight="1" x14ac:dyDescent="0.3">
      <c r="A651" s="8" t="s">
        <v>687</v>
      </c>
      <c r="B651" s="8">
        <v>35.5</v>
      </c>
      <c r="C651" s="8">
        <v>11.97</v>
      </c>
      <c r="D651" s="8" t="s">
        <v>7835</v>
      </c>
      <c r="E651" s="8" t="s">
        <v>7835</v>
      </c>
      <c r="F651" s="8" t="s">
        <v>7835</v>
      </c>
      <c r="G651" s="8">
        <v>0</v>
      </c>
      <c r="H651" s="8" t="s">
        <v>7835</v>
      </c>
      <c r="I651" s="8" t="s">
        <v>7837</v>
      </c>
      <c r="J651" s="8" t="s">
        <v>7841</v>
      </c>
    </row>
    <row r="652" spans="1:10" ht="15.75" customHeight="1" x14ac:dyDescent="0.3">
      <c r="A652" s="8" t="s">
        <v>688</v>
      </c>
      <c r="B652" s="8">
        <v>41.63</v>
      </c>
      <c r="C652" s="8">
        <v>6.71</v>
      </c>
      <c r="D652" s="8" t="s">
        <v>7835</v>
      </c>
      <c r="E652" s="8" t="s">
        <v>7835</v>
      </c>
      <c r="F652" s="8" t="s">
        <v>7835</v>
      </c>
      <c r="G652" s="8">
        <v>0</v>
      </c>
      <c r="H652" s="8" t="s">
        <v>7835</v>
      </c>
      <c r="I652" s="8" t="s">
        <v>7837</v>
      </c>
      <c r="J652" s="8" t="s">
        <v>7841</v>
      </c>
    </row>
    <row r="653" spans="1:10" ht="15.75" customHeight="1" x14ac:dyDescent="0.3">
      <c r="A653" s="8" t="s">
        <v>689</v>
      </c>
      <c r="B653" s="8">
        <v>46.49</v>
      </c>
      <c r="C653" s="8">
        <v>11.92</v>
      </c>
      <c r="D653" s="8" t="s">
        <v>7835</v>
      </c>
      <c r="E653" s="8" t="s">
        <v>7835</v>
      </c>
      <c r="F653" s="8" t="s">
        <v>7835</v>
      </c>
      <c r="G653" s="8">
        <v>0</v>
      </c>
      <c r="H653" s="8" t="s">
        <v>7835</v>
      </c>
      <c r="I653" s="8" t="s">
        <v>7837</v>
      </c>
      <c r="J653" s="8" t="s">
        <v>7841</v>
      </c>
    </row>
    <row r="654" spans="1:10" ht="15.75" customHeight="1" x14ac:dyDescent="0.3">
      <c r="A654" s="8" t="s">
        <v>690</v>
      </c>
      <c r="B654" s="8">
        <v>43.29</v>
      </c>
      <c r="C654" s="8">
        <v>5.35</v>
      </c>
      <c r="D654" s="8" t="s">
        <v>7835</v>
      </c>
      <c r="E654" s="8" t="s">
        <v>7835</v>
      </c>
      <c r="F654" s="8" t="s">
        <v>7835</v>
      </c>
      <c r="G654" s="8">
        <v>2</v>
      </c>
      <c r="H654" s="8" t="s">
        <v>7835</v>
      </c>
      <c r="I654" s="8" t="s">
        <v>7837</v>
      </c>
      <c r="J654" s="8" t="s">
        <v>7843</v>
      </c>
    </row>
    <row r="655" spans="1:10" ht="15.75" customHeight="1" x14ac:dyDescent="0.3">
      <c r="A655" s="8" t="s">
        <v>691</v>
      </c>
      <c r="B655" s="8">
        <v>43.08</v>
      </c>
      <c r="C655" s="8">
        <v>8.9600000000000009</v>
      </c>
      <c r="D655" s="8" t="s">
        <v>7836</v>
      </c>
      <c r="E655" s="8" t="s">
        <v>7835</v>
      </c>
      <c r="F655" s="8" t="s">
        <v>7835</v>
      </c>
      <c r="G655" s="8">
        <v>1</v>
      </c>
      <c r="H655" s="8" t="s">
        <v>7835</v>
      </c>
      <c r="I655" s="8" t="s">
        <v>7837</v>
      </c>
      <c r="J655" s="8" t="s">
        <v>7841</v>
      </c>
    </row>
    <row r="656" spans="1:10" ht="15.75" customHeight="1" x14ac:dyDescent="0.3">
      <c r="A656" s="8" t="s">
        <v>692</v>
      </c>
      <c r="B656" s="8">
        <v>39.07</v>
      </c>
      <c r="C656" s="8">
        <v>11.93</v>
      </c>
      <c r="D656" s="8" t="s">
        <v>7835</v>
      </c>
      <c r="E656" s="8" t="s">
        <v>7835</v>
      </c>
      <c r="F656" s="8" t="s">
        <v>7835</v>
      </c>
      <c r="G656" s="8">
        <v>0</v>
      </c>
      <c r="H656" s="8" t="s">
        <v>7835</v>
      </c>
      <c r="I656" s="8" t="s">
        <v>7837</v>
      </c>
      <c r="J656" s="8" t="s">
        <v>7841</v>
      </c>
    </row>
    <row r="657" spans="1:10" ht="15.75" customHeight="1" x14ac:dyDescent="0.3">
      <c r="A657" s="8" t="s">
        <v>693</v>
      </c>
      <c r="B657" s="8">
        <v>41.3</v>
      </c>
      <c r="C657" s="8">
        <v>9.59</v>
      </c>
      <c r="D657" s="8" t="s">
        <v>7835</v>
      </c>
      <c r="E657" s="8" t="s">
        <v>7835</v>
      </c>
      <c r="F657" s="8" t="s">
        <v>7835</v>
      </c>
      <c r="G657" s="8">
        <v>0</v>
      </c>
      <c r="H657" s="8" t="s">
        <v>7835</v>
      </c>
      <c r="I657" s="8" t="s">
        <v>7837</v>
      </c>
      <c r="J657" s="8" t="s">
        <v>7841</v>
      </c>
    </row>
    <row r="658" spans="1:10" ht="15.75" customHeight="1" x14ac:dyDescent="0.3">
      <c r="A658" s="8" t="s">
        <v>694</v>
      </c>
      <c r="B658" s="8">
        <v>42.95</v>
      </c>
      <c r="C658" s="8">
        <v>11.88</v>
      </c>
      <c r="D658" s="8" t="s">
        <v>7836</v>
      </c>
      <c r="E658" s="8" t="s">
        <v>7835</v>
      </c>
      <c r="F658" s="8" t="s">
        <v>7835</v>
      </c>
      <c r="G658" s="8">
        <v>2</v>
      </c>
      <c r="H658" s="8" t="s">
        <v>7835</v>
      </c>
      <c r="I658" s="8" t="s">
        <v>7837</v>
      </c>
      <c r="J658" s="8" t="s">
        <v>7841</v>
      </c>
    </row>
    <row r="659" spans="1:10" ht="15.75" customHeight="1" x14ac:dyDescent="0.3">
      <c r="A659" s="8" t="s">
        <v>695</v>
      </c>
      <c r="B659" s="8">
        <v>46.96</v>
      </c>
      <c r="C659" s="8">
        <v>4.6399999999999997</v>
      </c>
      <c r="D659" s="8" t="s">
        <v>7835</v>
      </c>
      <c r="E659" s="8" t="s">
        <v>7835</v>
      </c>
      <c r="F659" s="8" t="s">
        <v>7836</v>
      </c>
      <c r="G659" s="8">
        <v>1</v>
      </c>
      <c r="H659" s="8" t="s">
        <v>7835</v>
      </c>
      <c r="I659" s="8" t="s">
        <v>7837</v>
      </c>
      <c r="J659" s="8" t="s">
        <v>7843</v>
      </c>
    </row>
    <row r="660" spans="1:10" ht="15.75" customHeight="1" x14ac:dyDescent="0.3">
      <c r="A660" s="8" t="s">
        <v>696</v>
      </c>
      <c r="B660" s="8">
        <v>30.495000000000001</v>
      </c>
      <c r="C660" s="8">
        <v>9.5299999999999994</v>
      </c>
      <c r="D660" s="8" t="s">
        <v>7835</v>
      </c>
      <c r="E660" s="8" t="s">
        <v>7835</v>
      </c>
      <c r="F660" s="8" t="s">
        <v>7835</v>
      </c>
      <c r="G660" s="8">
        <v>0</v>
      </c>
      <c r="H660" s="8" t="s">
        <v>7835</v>
      </c>
      <c r="I660" s="8" t="s">
        <v>7837</v>
      </c>
      <c r="J660" s="8" t="s">
        <v>7841</v>
      </c>
    </row>
    <row r="661" spans="1:10" ht="15.75" customHeight="1" x14ac:dyDescent="0.3">
      <c r="A661" s="8" t="s">
        <v>697</v>
      </c>
      <c r="B661" s="8">
        <v>17.954999999999998</v>
      </c>
      <c r="C661" s="8">
        <v>5.29</v>
      </c>
      <c r="D661" s="8" t="s">
        <v>7836</v>
      </c>
      <c r="E661" s="8" t="s">
        <v>7835</v>
      </c>
      <c r="F661" s="8" t="s">
        <v>7835</v>
      </c>
      <c r="G661" s="8">
        <v>1</v>
      </c>
      <c r="H661" s="8" t="s">
        <v>7836</v>
      </c>
      <c r="I661" s="8" t="s">
        <v>7840</v>
      </c>
      <c r="J661" s="8" t="s">
        <v>7843</v>
      </c>
    </row>
    <row r="662" spans="1:10" ht="15.75" customHeight="1" x14ac:dyDescent="0.3">
      <c r="A662" s="8" t="s">
        <v>698</v>
      </c>
      <c r="B662" s="8">
        <v>25.6</v>
      </c>
      <c r="C662" s="8">
        <v>10.95</v>
      </c>
      <c r="D662" s="8" t="s">
        <v>7835</v>
      </c>
      <c r="E662" s="8" t="s">
        <v>7835</v>
      </c>
      <c r="F662" s="8" t="s">
        <v>7835</v>
      </c>
      <c r="G662" s="8">
        <v>3</v>
      </c>
      <c r="H662" s="8" t="s">
        <v>7835</v>
      </c>
      <c r="I662" s="8" t="s">
        <v>7838</v>
      </c>
      <c r="J662" s="8" t="s">
        <v>7841</v>
      </c>
    </row>
    <row r="663" spans="1:10" ht="15.75" customHeight="1" x14ac:dyDescent="0.3">
      <c r="A663" s="8" t="s">
        <v>699</v>
      </c>
      <c r="B663" s="8">
        <v>34.21</v>
      </c>
      <c r="C663" s="8">
        <v>9.17</v>
      </c>
      <c r="D663" s="8" t="s">
        <v>7835</v>
      </c>
      <c r="E663" s="8" t="s">
        <v>7835</v>
      </c>
      <c r="F663" s="8" t="s">
        <v>7835</v>
      </c>
      <c r="G663" s="8">
        <v>0</v>
      </c>
      <c r="H663" s="8" t="s">
        <v>7835</v>
      </c>
      <c r="I663" s="8" t="s">
        <v>7837</v>
      </c>
      <c r="J663" s="8" t="s">
        <v>7841</v>
      </c>
    </row>
    <row r="664" spans="1:10" ht="15.75" customHeight="1" x14ac:dyDescent="0.3">
      <c r="A664" s="8" t="s">
        <v>700</v>
      </c>
      <c r="B664" s="8">
        <v>39.74</v>
      </c>
      <c r="C664" s="8">
        <v>7.39</v>
      </c>
      <c r="D664" s="8" t="s">
        <v>7835</v>
      </c>
      <c r="E664" s="8" t="s">
        <v>7835</v>
      </c>
      <c r="F664" s="8" t="s">
        <v>7835</v>
      </c>
      <c r="G664" s="8">
        <v>0</v>
      </c>
      <c r="H664" s="8" t="s">
        <v>7835</v>
      </c>
      <c r="I664" s="8" t="s">
        <v>7837</v>
      </c>
      <c r="J664" s="8" t="s">
        <v>7841</v>
      </c>
    </row>
    <row r="665" spans="1:10" ht="15.75" customHeight="1" x14ac:dyDescent="0.3">
      <c r="A665" s="8" t="s">
        <v>701</v>
      </c>
      <c r="B665" s="8">
        <v>49.53</v>
      </c>
      <c r="C665" s="8">
        <v>9.1300000000000008</v>
      </c>
      <c r="D665" s="8" t="s">
        <v>7836</v>
      </c>
      <c r="E665" s="8" t="s">
        <v>7835</v>
      </c>
      <c r="F665" s="8" t="s">
        <v>7835</v>
      </c>
      <c r="G665" s="8">
        <v>0</v>
      </c>
      <c r="H665" s="8" t="s">
        <v>7835</v>
      </c>
      <c r="I665" s="8" t="s">
        <v>7837</v>
      </c>
      <c r="J665" s="8" t="s">
        <v>7841</v>
      </c>
    </row>
    <row r="666" spans="1:10" ht="15.75" customHeight="1" x14ac:dyDescent="0.3">
      <c r="A666" s="8" t="s">
        <v>702</v>
      </c>
      <c r="B666" s="8">
        <v>39.33</v>
      </c>
      <c r="C666" s="8">
        <v>10.4</v>
      </c>
      <c r="D666" s="8" t="s">
        <v>7835</v>
      </c>
      <c r="E666" s="8" t="s">
        <v>7835</v>
      </c>
      <c r="F666" s="8" t="s">
        <v>7835</v>
      </c>
      <c r="G666" s="8">
        <v>3</v>
      </c>
      <c r="H666" s="8" t="s">
        <v>7835</v>
      </c>
      <c r="I666" s="8" t="s">
        <v>7837</v>
      </c>
      <c r="J666" s="8" t="s">
        <v>7841</v>
      </c>
    </row>
    <row r="667" spans="1:10" ht="15.75" customHeight="1" x14ac:dyDescent="0.3">
      <c r="A667" s="8" t="s">
        <v>703</v>
      </c>
      <c r="B667" s="8">
        <v>39.979999999999997</v>
      </c>
      <c r="C667" s="8">
        <v>9.4600000000000009</v>
      </c>
      <c r="D667" s="8" t="s">
        <v>7836</v>
      </c>
      <c r="E667" s="8" t="s">
        <v>7835</v>
      </c>
      <c r="F667" s="8" t="s">
        <v>7835</v>
      </c>
      <c r="G667" s="8">
        <v>2</v>
      </c>
      <c r="H667" s="8" t="s">
        <v>7835</v>
      </c>
      <c r="I667" s="8" t="s">
        <v>7837</v>
      </c>
      <c r="J667" s="8" t="s">
        <v>7841</v>
      </c>
    </row>
    <row r="668" spans="1:10" ht="15.75" customHeight="1" x14ac:dyDescent="0.3">
      <c r="A668" s="8" t="s">
        <v>704</v>
      </c>
      <c r="B668" s="8">
        <v>46.51</v>
      </c>
      <c r="C668" s="8">
        <v>8.69</v>
      </c>
      <c r="D668" s="8" t="s">
        <v>7836</v>
      </c>
      <c r="E668" s="8" t="s">
        <v>7835</v>
      </c>
      <c r="F668" s="8" t="s">
        <v>7835</v>
      </c>
      <c r="G668" s="8">
        <v>0</v>
      </c>
      <c r="H668" s="8" t="s">
        <v>7835</v>
      </c>
      <c r="I668" s="8" t="s">
        <v>7837</v>
      </c>
      <c r="J668" s="8" t="s">
        <v>7841</v>
      </c>
    </row>
    <row r="669" spans="1:10" ht="15.75" customHeight="1" x14ac:dyDescent="0.3">
      <c r="A669" s="8" t="s">
        <v>705</v>
      </c>
      <c r="B669" s="8">
        <v>43.58</v>
      </c>
      <c r="C669" s="8">
        <v>4.2300000000000004</v>
      </c>
      <c r="D669" s="8" t="s">
        <v>7835</v>
      </c>
      <c r="E669" s="8" t="s">
        <v>7835</v>
      </c>
      <c r="F669" s="8" t="s">
        <v>7836</v>
      </c>
      <c r="G669" s="8">
        <v>1</v>
      </c>
      <c r="H669" s="8" t="s">
        <v>7835</v>
      </c>
      <c r="I669" s="8" t="s">
        <v>7837</v>
      </c>
      <c r="J669" s="8" t="s">
        <v>7843</v>
      </c>
    </row>
    <row r="670" spans="1:10" ht="15.75" customHeight="1" x14ac:dyDescent="0.3">
      <c r="A670" s="8" t="s">
        <v>706</v>
      </c>
      <c r="B670" s="8">
        <v>42.28</v>
      </c>
      <c r="C670" s="8">
        <v>9.16</v>
      </c>
      <c r="D670" s="8" t="s">
        <v>7836</v>
      </c>
      <c r="E670" s="8" t="s">
        <v>7835</v>
      </c>
      <c r="F670" s="8" t="s">
        <v>7835</v>
      </c>
      <c r="G670" s="8">
        <v>1</v>
      </c>
      <c r="H670" s="8" t="s">
        <v>7835</v>
      </c>
      <c r="I670" s="8" t="s">
        <v>7837</v>
      </c>
      <c r="J670" s="8" t="s">
        <v>7841</v>
      </c>
    </row>
    <row r="671" spans="1:10" ht="15.75" customHeight="1" x14ac:dyDescent="0.3">
      <c r="A671" s="8" t="s">
        <v>707</v>
      </c>
      <c r="B671" s="8">
        <v>35.520000000000003</v>
      </c>
      <c r="C671" s="8">
        <v>8.26</v>
      </c>
      <c r="D671" s="8" t="s">
        <v>7835</v>
      </c>
      <c r="E671" s="8" t="s">
        <v>7835</v>
      </c>
      <c r="F671" s="8" t="s">
        <v>7835</v>
      </c>
      <c r="G671" s="8">
        <v>0</v>
      </c>
      <c r="H671" s="8" t="s">
        <v>7835</v>
      </c>
      <c r="I671" s="8" t="s">
        <v>7837</v>
      </c>
      <c r="J671" s="8" t="s">
        <v>7841</v>
      </c>
    </row>
    <row r="672" spans="1:10" ht="15.75" customHeight="1" x14ac:dyDescent="0.3">
      <c r="A672" s="8" t="s">
        <v>708</v>
      </c>
      <c r="B672" s="8">
        <v>33.6</v>
      </c>
      <c r="C672" s="8">
        <v>11.25</v>
      </c>
      <c r="D672" s="8" t="s">
        <v>7835</v>
      </c>
      <c r="E672" s="8" t="s">
        <v>7835</v>
      </c>
      <c r="F672" s="8" t="s">
        <v>7835</v>
      </c>
      <c r="G672" s="8">
        <v>0</v>
      </c>
      <c r="H672" s="8" t="s">
        <v>7835</v>
      </c>
      <c r="I672" s="8" t="s">
        <v>7837</v>
      </c>
      <c r="J672" s="8" t="s">
        <v>7841</v>
      </c>
    </row>
    <row r="673" spans="1:10" ht="15.75" customHeight="1" x14ac:dyDescent="0.3">
      <c r="A673" s="8" t="s">
        <v>709</v>
      </c>
      <c r="B673" s="8">
        <v>22.42</v>
      </c>
      <c r="C673" s="8">
        <v>6.74</v>
      </c>
      <c r="D673" s="8" t="s">
        <v>7835</v>
      </c>
      <c r="E673" s="8" t="s">
        <v>7835</v>
      </c>
      <c r="F673" s="8" t="s">
        <v>7835</v>
      </c>
      <c r="G673" s="8">
        <v>0</v>
      </c>
      <c r="H673" s="8" t="s">
        <v>7836</v>
      </c>
      <c r="I673" s="8" t="s">
        <v>7839</v>
      </c>
      <c r="J673" s="8" t="s">
        <v>7841</v>
      </c>
    </row>
    <row r="674" spans="1:10" ht="15.75" customHeight="1" x14ac:dyDescent="0.3">
      <c r="A674" s="8" t="s">
        <v>710</v>
      </c>
      <c r="B674" s="8">
        <v>46.86</v>
      </c>
      <c r="C674" s="8">
        <v>4.87</v>
      </c>
      <c r="D674" s="8" t="s">
        <v>7835</v>
      </c>
      <c r="E674" s="8" t="s">
        <v>7835</v>
      </c>
      <c r="F674" s="8" t="s">
        <v>7835</v>
      </c>
      <c r="G674" s="8">
        <v>0</v>
      </c>
      <c r="H674" s="8" t="s">
        <v>7835</v>
      </c>
      <c r="I674" s="8" t="s">
        <v>7837</v>
      </c>
      <c r="J674" s="8" t="s">
        <v>7843</v>
      </c>
    </row>
    <row r="675" spans="1:10" ht="15.75" customHeight="1" x14ac:dyDescent="0.3">
      <c r="A675" s="8" t="s">
        <v>711</v>
      </c>
      <c r="B675" s="8">
        <v>32.965000000000003</v>
      </c>
      <c r="C675" s="8">
        <v>6.68</v>
      </c>
      <c r="D675" s="8" t="s">
        <v>7835</v>
      </c>
      <c r="E675" s="8" t="s">
        <v>7835</v>
      </c>
      <c r="F675" s="8" t="s">
        <v>7835</v>
      </c>
      <c r="G675" s="8">
        <v>3</v>
      </c>
      <c r="H675" s="8" t="s">
        <v>7835</v>
      </c>
      <c r="I675" s="8" t="s">
        <v>7837</v>
      </c>
      <c r="J675" s="8" t="s">
        <v>7841</v>
      </c>
    </row>
    <row r="676" spans="1:10" ht="15.75" customHeight="1" x14ac:dyDescent="0.3">
      <c r="A676" s="8" t="s">
        <v>712</v>
      </c>
      <c r="B676" s="8">
        <v>39.340000000000003</v>
      </c>
      <c r="C676" s="8">
        <v>5.0199999999999996</v>
      </c>
      <c r="D676" s="8" t="s">
        <v>7836</v>
      </c>
      <c r="E676" s="8" t="s">
        <v>7835</v>
      </c>
      <c r="F676" s="8" t="s">
        <v>7836</v>
      </c>
      <c r="G676" s="8">
        <v>1</v>
      </c>
      <c r="H676" s="8" t="s">
        <v>7835</v>
      </c>
      <c r="I676" s="8" t="s">
        <v>7837</v>
      </c>
      <c r="J676" s="8" t="s">
        <v>7843</v>
      </c>
    </row>
    <row r="677" spans="1:10" ht="15.75" customHeight="1" x14ac:dyDescent="0.3">
      <c r="A677" s="8" t="s">
        <v>713</v>
      </c>
      <c r="B677" s="8">
        <v>47</v>
      </c>
      <c r="C677" s="8">
        <v>10.64</v>
      </c>
      <c r="D677" s="8" t="s">
        <v>7836</v>
      </c>
      <c r="E677" s="8" t="s">
        <v>7835</v>
      </c>
      <c r="F677" s="8" t="s">
        <v>7835</v>
      </c>
      <c r="G677" s="8">
        <v>0</v>
      </c>
      <c r="H677" s="8" t="s">
        <v>7835</v>
      </c>
      <c r="I677" s="8" t="s">
        <v>7837</v>
      </c>
      <c r="J677" s="8" t="s">
        <v>7841</v>
      </c>
    </row>
    <row r="678" spans="1:10" ht="15.75" customHeight="1" x14ac:dyDescent="0.3">
      <c r="A678" s="8" t="s">
        <v>714</v>
      </c>
      <c r="B678" s="8">
        <v>36.71</v>
      </c>
      <c r="C678" s="8">
        <v>8.74</v>
      </c>
      <c r="D678" s="8" t="s">
        <v>7836</v>
      </c>
      <c r="E678" s="8" t="s">
        <v>7835</v>
      </c>
      <c r="F678" s="8" t="s">
        <v>7835</v>
      </c>
      <c r="G678" s="8">
        <v>0</v>
      </c>
      <c r="H678" s="8" t="s">
        <v>7835</v>
      </c>
      <c r="I678" s="8" t="s">
        <v>7837</v>
      </c>
      <c r="J678" s="8" t="s">
        <v>7841</v>
      </c>
    </row>
    <row r="679" spans="1:10" ht="15.75" customHeight="1" x14ac:dyDescent="0.3">
      <c r="A679" s="8" t="s">
        <v>715</v>
      </c>
      <c r="B679" s="8">
        <v>53.48</v>
      </c>
      <c r="C679" s="8">
        <v>5.64</v>
      </c>
      <c r="D679" s="8" t="s">
        <v>7835</v>
      </c>
      <c r="E679" s="8" t="s">
        <v>7835</v>
      </c>
      <c r="F679" s="8" t="s">
        <v>7835</v>
      </c>
      <c r="G679" s="8">
        <v>0</v>
      </c>
      <c r="H679" s="8" t="s">
        <v>7835</v>
      </c>
      <c r="I679" s="8" t="s">
        <v>7837</v>
      </c>
      <c r="J679" s="8" t="s">
        <v>7843</v>
      </c>
    </row>
    <row r="680" spans="1:10" ht="15.75" customHeight="1" x14ac:dyDescent="0.3">
      <c r="A680" s="8" t="s">
        <v>716</v>
      </c>
      <c r="B680" s="8">
        <v>35.5</v>
      </c>
      <c r="C680" s="8">
        <v>10.37</v>
      </c>
      <c r="D680" s="8" t="s">
        <v>7835</v>
      </c>
      <c r="E680" s="8" t="s">
        <v>7835</v>
      </c>
      <c r="F680" s="8" t="s">
        <v>7835</v>
      </c>
      <c r="G680" s="8">
        <v>0</v>
      </c>
      <c r="H680" s="8" t="s">
        <v>7835</v>
      </c>
      <c r="I680" s="8" t="s">
        <v>7837</v>
      </c>
      <c r="J680" s="8" t="s">
        <v>7841</v>
      </c>
    </row>
    <row r="681" spans="1:10" ht="15.75" customHeight="1" x14ac:dyDescent="0.3">
      <c r="A681" s="8" t="s">
        <v>717</v>
      </c>
      <c r="B681" s="8">
        <v>36.979999999999997</v>
      </c>
      <c r="C681" s="8">
        <v>9.56</v>
      </c>
      <c r="D681" s="8" t="s">
        <v>7836</v>
      </c>
      <c r="E681" s="8" t="s">
        <v>7835</v>
      </c>
      <c r="F681" s="8" t="s">
        <v>7835</v>
      </c>
      <c r="G681" s="8">
        <v>0</v>
      </c>
      <c r="H681" s="8" t="s">
        <v>7835</v>
      </c>
      <c r="I681" s="8" t="s">
        <v>7837</v>
      </c>
      <c r="J681" s="8" t="s">
        <v>7841</v>
      </c>
    </row>
    <row r="682" spans="1:10" ht="15.75" customHeight="1" x14ac:dyDescent="0.3">
      <c r="A682" s="8" t="s">
        <v>718</v>
      </c>
      <c r="B682" s="8">
        <v>32.395000000000003</v>
      </c>
      <c r="C682" s="8">
        <v>8.23</v>
      </c>
      <c r="D682" s="8" t="s">
        <v>7836</v>
      </c>
      <c r="E682" s="8" t="s">
        <v>7835</v>
      </c>
      <c r="F682" s="8" t="s">
        <v>7836</v>
      </c>
      <c r="G682" s="8">
        <v>1</v>
      </c>
      <c r="H682" s="8" t="s">
        <v>7835</v>
      </c>
      <c r="I682" s="8" t="s">
        <v>7837</v>
      </c>
      <c r="J682" s="8" t="s">
        <v>7841</v>
      </c>
    </row>
    <row r="683" spans="1:10" ht="15.75" customHeight="1" x14ac:dyDescent="0.3">
      <c r="A683" s="8" t="s">
        <v>719</v>
      </c>
      <c r="B683" s="8">
        <v>32.729999999999997</v>
      </c>
      <c r="C683" s="8">
        <v>7.03</v>
      </c>
      <c r="D683" s="8" t="s">
        <v>7835</v>
      </c>
      <c r="E683" s="8" t="s">
        <v>7835</v>
      </c>
      <c r="F683" s="8" t="s">
        <v>7835</v>
      </c>
      <c r="G683" s="8">
        <v>0</v>
      </c>
      <c r="H683" s="8" t="s">
        <v>7835</v>
      </c>
      <c r="I683" s="8" t="s">
        <v>7837</v>
      </c>
      <c r="J683" s="8" t="s">
        <v>7841</v>
      </c>
    </row>
    <row r="684" spans="1:10" ht="15.75" customHeight="1" x14ac:dyDescent="0.3">
      <c r="A684" s="8" t="s">
        <v>720</v>
      </c>
      <c r="B684" s="8">
        <v>20.52</v>
      </c>
      <c r="C684" s="8">
        <v>5.45</v>
      </c>
      <c r="D684" s="8" t="s">
        <v>7835</v>
      </c>
      <c r="E684" s="8" t="s">
        <v>7835</v>
      </c>
      <c r="F684" s="8" t="s">
        <v>7835</v>
      </c>
      <c r="G684" s="8">
        <v>1</v>
      </c>
      <c r="H684" s="8" t="s">
        <v>7836</v>
      </c>
      <c r="I684" s="8" t="s">
        <v>7839</v>
      </c>
      <c r="J684" s="8" t="s">
        <v>7843</v>
      </c>
    </row>
    <row r="685" spans="1:10" ht="15.75" customHeight="1" x14ac:dyDescent="0.3">
      <c r="A685" s="8" t="s">
        <v>721</v>
      </c>
      <c r="B685" s="8">
        <v>51.72</v>
      </c>
      <c r="C685" s="8">
        <v>5.76</v>
      </c>
      <c r="D685" s="8" t="s">
        <v>7835</v>
      </c>
      <c r="E685" s="8" t="s">
        <v>7835</v>
      </c>
      <c r="F685" s="8" t="s">
        <v>7835</v>
      </c>
      <c r="G685" s="8">
        <v>0</v>
      </c>
      <c r="H685" s="8" t="s">
        <v>7835</v>
      </c>
      <c r="I685" s="8" t="s">
        <v>7837</v>
      </c>
      <c r="J685" s="8" t="s">
        <v>7842</v>
      </c>
    </row>
    <row r="686" spans="1:10" ht="15.75" customHeight="1" x14ac:dyDescent="0.3">
      <c r="A686" s="8" t="s">
        <v>722</v>
      </c>
      <c r="B686" s="8">
        <v>50.2</v>
      </c>
      <c r="C686" s="8">
        <v>5.4</v>
      </c>
      <c r="D686" s="8" t="s">
        <v>7835</v>
      </c>
      <c r="E686" s="8" t="s">
        <v>7835</v>
      </c>
      <c r="F686" s="8" t="s">
        <v>7835</v>
      </c>
      <c r="G686" s="8">
        <v>0</v>
      </c>
      <c r="H686" s="8" t="s">
        <v>7835</v>
      </c>
      <c r="I686" s="8" t="s">
        <v>7837</v>
      </c>
      <c r="J686" s="8" t="s">
        <v>7843</v>
      </c>
    </row>
    <row r="687" spans="1:10" ht="15.75" customHeight="1" x14ac:dyDescent="0.3">
      <c r="A687" s="8" t="s">
        <v>723</v>
      </c>
      <c r="B687" s="8">
        <v>25.52</v>
      </c>
      <c r="C687" s="8">
        <v>6.35</v>
      </c>
      <c r="D687" s="8" t="s">
        <v>7835</v>
      </c>
      <c r="E687" s="8" t="s">
        <v>7835</v>
      </c>
      <c r="F687" s="8" t="s">
        <v>7836</v>
      </c>
      <c r="G687" s="8">
        <v>1</v>
      </c>
      <c r="H687" s="8" t="s">
        <v>7835</v>
      </c>
      <c r="I687" s="8" t="s">
        <v>7838</v>
      </c>
      <c r="J687" s="8" t="s">
        <v>7842</v>
      </c>
    </row>
    <row r="688" spans="1:10" ht="15.75" customHeight="1" x14ac:dyDescent="0.3">
      <c r="A688" s="8" t="s">
        <v>724</v>
      </c>
      <c r="B688" s="8">
        <v>35.200000000000003</v>
      </c>
      <c r="C688" s="8">
        <v>6.26</v>
      </c>
      <c r="D688" s="8" t="s">
        <v>7836</v>
      </c>
      <c r="E688" s="8" t="s">
        <v>7835</v>
      </c>
      <c r="F688" s="8" t="s">
        <v>7835</v>
      </c>
      <c r="G688" s="8">
        <v>2</v>
      </c>
      <c r="H688" s="8" t="s">
        <v>7835</v>
      </c>
      <c r="I688" s="8" t="s">
        <v>7837</v>
      </c>
      <c r="J688" s="8" t="s">
        <v>7842</v>
      </c>
    </row>
    <row r="689" spans="1:10" ht="15.75" customHeight="1" x14ac:dyDescent="0.3">
      <c r="A689" s="8" t="s">
        <v>725</v>
      </c>
      <c r="B689" s="8">
        <v>41.26</v>
      </c>
      <c r="C689" s="8">
        <v>5.97</v>
      </c>
      <c r="D689" s="8" t="s">
        <v>7836</v>
      </c>
      <c r="E689" s="8" t="s">
        <v>7835</v>
      </c>
      <c r="F689" s="8" t="s">
        <v>7835</v>
      </c>
      <c r="G689" s="8">
        <v>0</v>
      </c>
      <c r="H689" s="8" t="s">
        <v>7835</v>
      </c>
      <c r="I689" s="8" t="s">
        <v>7837</v>
      </c>
      <c r="J689" s="8" t="s">
        <v>7842</v>
      </c>
    </row>
    <row r="690" spans="1:10" ht="15.75" customHeight="1" x14ac:dyDescent="0.3">
      <c r="A690" s="8" t="s">
        <v>726</v>
      </c>
      <c r="B690" s="8">
        <v>17.195</v>
      </c>
      <c r="C690" s="8">
        <v>5.29</v>
      </c>
      <c r="D690" s="8" t="s">
        <v>7836</v>
      </c>
      <c r="E690" s="8" t="s">
        <v>7835</v>
      </c>
      <c r="F690" s="8" t="s">
        <v>7835</v>
      </c>
      <c r="G690" s="8">
        <v>0</v>
      </c>
      <c r="H690" s="8" t="s">
        <v>7836</v>
      </c>
      <c r="I690" s="8" t="s">
        <v>7840</v>
      </c>
      <c r="J690" s="8" t="s">
        <v>7843</v>
      </c>
    </row>
    <row r="691" spans="1:10" ht="15.75" customHeight="1" x14ac:dyDescent="0.3">
      <c r="A691" s="8" t="s">
        <v>727</v>
      </c>
      <c r="B691" s="8">
        <v>23.085000000000001</v>
      </c>
      <c r="C691" s="8">
        <v>4.2699999999999996</v>
      </c>
      <c r="D691" s="8" t="s">
        <v>7836</v>
      </c>
      <c r="E691" s="8" t="s">
        <v>7835</v>
      </c>
      <c r="F691" s="8" t="s">
        <v>7835</v>
      </c>
      <c r="G691" s="8">
        <v>2</v>
      </c>
      <c r="H691" s="8" t="s">
        <v>7835</v>
      </c>
      <c r="I691" s="8" t="s">
        <v>7839</v>
      </c>
      <c r="J691" s="8" t="s">
        <v>7843</v>
      </c>
    </row>
    <row r="692" spans="1:10" ht="15.75" customHeight="1" x14ac:dyDescent="0.3">
      <c r="A692" s="8" t="s">
        <v>728</v>
      </c>
      <c r="B692" s="8">
        <v>21.66</v>
      </c>
      <c r="C692" s="8">
        <v>5.2</v>
      </c>
      <c r="D692" s="8" t="s">
        <v>7836</v>
      </c>
      <c r="E692" s="8" t="s">
        <v>7835</v>
      </c>
      <c r="F692" s="8" t="s">
        <v>7835</v>
      </c>
      <c r="G692" s="8">
        <v>2</v>
      </c>
      <c r="H692" s="8" t="s">
        <v>7835</v>
      </c>
      <c r="I692" s="8" t="s">
        <v>7839</v>
      </c>
      <c r="J692" s="8" t="s">
        <v>7843</v>
      </c>
    </row>
    <row r="693" spans="1:10" ht="15.75" customHeight="1" x14ac:dyDescent="0.3">
      <c r="A693" s="8" t="s">
        <v>729</v>
      </c>
      <c r="B693" s="8">
        <v>36.47</v>
      </c>
      <c r="C693" s="8">
        <v>8.23</v>
      </c>
      <c r="D693" s="8" t="s">
        <v>7836</v>
      </c>
      <c r="E693" s="8" t="s">
        <v>7835</v>
      </c>
      <c r="F693" s="8" t="s">
        <v>7835</v>
      </c>
      <c r="G693" s="8">
        <v>0</v>
      </c>
      <c r="H693" s="8" t="s">
        <v>7835</v>
      </c>
      <c r="I693" s="8" t="s">
        <v>7837</v>
      </c>
      <c r="J693" s="8" t="s">
        <v>7841</v>
      </c>
    </row>
    <row r="694" spans="1:10" ht="15.75" customHeight="1" x14ac:dyDescent="0.3">
      <c r="A694" s="8" t="s">
        <v>730</v>
      </c>
      <c r="B694" s="8">
        <v>36.08</v>
      </c>
      <c r="C694" s="8">
        <v>10.33</v>
      </c>
      <c r="D694" s="8" t="s">
        <v>7836</v>
      </c>
      <c r="E694" s="8" t="s">
        <v>7835</v>
      </c>
      <c r="F694" s="8" t="s">
        <v>7835</v>
      </c>
      <c r="G694" s="8">
        <v>0</v>
      </c>
      <c r="H694" s="8" t="s">
        <v>7835</v>
      </c>
      <c r="I694" s="8" t="s">
        <v>7837</v>
      </c>
      <c r="J694" s="8" t="s">
        <v>7841</v>
      </c>
    </row>
    <row r="695" spans="1:10" ht="15.75" customHeight="1" x14ac:dyDescent="0.3">
      <c r="A695" s="8" t="s">
        <v>731</v>
      </c>
      <c r="B695" s="8">
        <v>23.18</v>
      </c>
      <c r="C695" s="8">
        <v>6.13</v>
      </c>
      <c r="D695" s="8" t="s">
        <v>7835</v>
      </c>
      <c r="E695" s="8" t="s">
        <v>7835</v>
      </c>
      <c r="F695" s="8" t="s">
        <v>7835</v>
      </c>
      <c r="G695" s="8">
        <v>0</v>
      </c>
      <c r="H695" s="8" t="s">
        <v>7835</v>
      </c>
      <c r="I695" s="8" t="s">
        <v>7839</v>
      </c>
      <c r="J695" s="8" t="s">
        <v>7842</v>
      </c>
    </row>
    <row r="696" spans="1:10" ht="15.75" customHeight="1" x14ac:dyDescent="0.3">
      <c r="A696" s="8" t="s">
        <v>732</v>
      </c>
      <c r="B696" s="8">
        <v>39.159999999999997</v>
      </c>
      <c r="C696" s="8">
        <v>8.08</v>
      </c>
      <c r="D696" s="8" t="s">
        <v>7835</v>
      </c>
      <c r="E696" s="8" t="s">
        <v>7835</v>
      </c>
      <c r="F696" s="8" t="s">
        <v>7835</v>
      </c>
      <c r="G696" s="8">
        <v>3</v>
      </c>
      <c r="H696" s="8" t="s">
        <v>7835</v>
      </c>
      <c r="I696" s="8" t="s">
        <v>7837</v>
      </c>
      <c r="J696" s="8" t="s">
        <v>7841</v>
      </c>
    </row>
    <row r="697" spans="1:10" ht="15.75" customHeight="1" x14ac:dyDescent="0.3">
      <c r="A697" s="8" t="s">
        <v>733</v>
      </c>
      <c r="B697" s="8">
        <v>38.19</v>
      </c>
      <c r="C697" s="8">
        <v>10.49</v>
      </c>
      <c r="D697" s="8" t="s">
        <v>7835</v>
      </c>
      <c r="E697" s="8" t="s">
        <v>7835</v>
      </c>
      <c r="F697" s="8" t="s">
        <v>7835</v>
      </c>
      <c r="G697" s="8">
        <v>3</v>
      </c>
      <c r="H697" s="8" t="s">
        <v>7835</v>
      </c>
      <c r="I697" s="8" t="s">
        <v>7837</v>
      </c>
      <c r="J697" s="8" t="s">
        <v>7841</v>
      </c>
    </row>
    <row r="698" spans="1:10" ht="15.75" customHeight="1" x14ac:dyDescent="0.3">
      <c r="A698" s="8" t="s">
        <v>734</v>
      </c>
      <c r="B698" s="8">
        <v>26.41</v>
      </c>
      <c r="C698" s="8">
        <v>8.11</v>
      </c>
      <c r="D698" s="8" t="s">
        <v>7835</v>
      </c>
      <c r="E698" s="8" t="s">
        <v>7835</v>
      </c>
      <c r="F698" s="8" t="s">
        <v>7835</v>
      </c>
      <c r="G698" s="8">
        <v>3</v>
      </c>
      <c r="H698" s="8" t="s">
        <v>7835</v>
      </c>
      <c r="I698" s="8" t="s">
        <v>7838</v>
      </c>
      <c r="J698" s="8" t="s">
        <v>7841</v>
      </c>
    </row>
    <row r="699" spans="1:10" ht="15.75" customHeight="1" x14ac:dyDescent="0.3">
      <c r="A699" s="8" t="s">
        <v>735</v>
      </c>
      <c r="B699" s="8">
        <v>28.785</v>
      </c>
      <c r="C699" s="8">
        <v>6.6</v>
      </c>
      <c r="D699" s="8" t="s">
        <v>7835</v>
      </c>
      <c r="E699" s="8" t="s">
        <v>7835</v>
      </c>
      <c r="F699" s="8" t="s">
        <v>7835</v>
      </c>
      <c r="G699" s="8">
        <v>0</v>
      </c>
      <c r="H699" s="8" t="s">
        <v>7835</v>
      </c>
      <c r="I699" s="8" t="s">
        <v>7838</v>
      </c>
      <c r="J699" s="8" t="s">
        <v>7841</v>
      </c>
    </row>
    <row r="700" spans="1:10" ht="15.75" customHeight="1" x14ac:dyDescent="0.3">
      <c r="A700" s="8" t="s">
        <v>736</v>
      </c>
      <c r="B700" s="8">
        <v>26.695</v>
      </c>
      <c r="C700" s="8">
        <v>10.14</v>
      </c>
      <c r="D700" s="8" t="s">
        <v>7836</v>
      </c>
      <c r="E700" s="8" t="s">
        <v>7835</v>
      </c>
      <c r="F700" s="8" t="s">
        <v>7836</v>
      </c>
      <c r="G700" s="8">
        <v>1</v>
      </c>
      <c r="H700" s="8" t="s">
        <v>7835</v>
      </c>
      <c r="I700" s="8" t="s">
        <v>7838</v>
      </c>
      <c r="J700" s="8" t="s">
        <v>7841</v>
      </c>
    </row>
    <row r="701" spans="1:10" ht="15.75" customHeight="1" x14ac:dyDescent="0.3">
      <c r="A701" s="8" t="s">
        <v>737</v>
      </c>
      <c r="B701" s="8">
        <v>32.799999999999997</v>
      </c>
      <c r="C701" s="8">
        <v>6.06</v>
      </c>
      <c r="D701" s="8" t="s">
        <v>7836</v>
      </c>
      <c r="E701" s="8" t="s">
        <v>7835</v>
      </c>
      <c r="F701" s="8" t="s">
        <v>7835</v>
      </c>
      <c r="G701" s="8">
        <v>1</v>
      </c>
      <c r="H701" s="8" t="s">
        <v>7835</v>
      </c>
      <c r="I701" s="8" t="s">
        <v>7837</v>
      </c>
      <c r="J701" s="8" t="s">
        <v>7842</v>
      </c>
    </row>
    <row r="702" spans="1:10" ht="15.75" customHeight="1" x14ac:dyDescent="0.3">
      <c r="A702" s="8" t="s">
        <v>738</v>
      </c>
      <c r="B702" s="8">
        <v>35.869999999999997</v>
      </c>
      <c r="C702" s="8">
        <v>9.91</v>
      </c>
      <c r="D702" s="8" t="s">
        <v>7836</v>
      </c>
      <c r="E702" s="8" t="s">
        <v>7835</v>
      </c>
      <c r="F702" s="8" t="s">
        <v>7835</v>
      </c>
      <c r="G702" s="8">
        <v>0</v>
      </c>
      <c r="H702" s="8" t="s">
        <v>7835</v>
      </c>
      <c r="I702" s="8" t="s">
        <v>7837</v>
      </c>
      <c r="J702" s="8" t="s">
        <v>7841</v>
      </c>
    </row>
    <row r="703" spans="1:10" ht="15.75" customHeight="1" x14ac:dyDescent="0.3">
      <c r="A703" s="8" t="s">
        <v>739</v>
      </c>
      <c r="B703" s="8">
        <v>21.66</v>
      </c>
      <c r="C703" s="8">
        <v>4.1399999999999997</v>
      </c>
      <c r="D703" s="8" t="s">
        <v>7836</v>
      </c>
      <c r="E703" s="8" t="s">
        <v>7835</v>
      </c>
      <c r="F703" s="8" t="s">
        <v>7835</v>
      </c>
      <c r="G703" s="8">
        <v>2</v>
      </c>
      <c r="H703" s="8" t="s">
        <v>7835</v>
      </c>
      <c r="I703" s="8" t="s">
        <v>7839</v>
      </c>
      <c r="J703" s="8" t="s">
        <v>7843</v>
      </c>
    </row>
    <row r="704" spans="1:10" ht="15.75" customHeight="1" x14ac:dyDescent="0.3">
      <c r="A704" s="8" t="s">
        <v>740</v>
      </c>
      <c r="B704" s="8">
        <v>37.72</v>
      </c>
      <c r="C704" s="8">
        <v>4.38</v>
      </c>
      <c r="D704" s="8" t="s">
        <v>7836</v>
      </c>
      <c r="E704" s="8" t="s">
        <v>7835</v>
      </c>
      <c r="F704" s="8" t="s">
        <v>7836</v>
      </c>
      <c r="G704" s="8">
        <v>1</v>
      </c>
      <c r="H704" s="8" t="s">
        <v>7835</v>
      </c>
      <c r="I704" s="8" t="s">
        <v>7837</v>
      </c>
      <c r="J704" s="8" t="s">
        <v>7843</v>
      </c>
    </row>
    <row r="705" spans="1:10" ht="15.75" customHeight="1" x14ac:dyDescent="0.3">
      <c r="A705" s="8" t="s">
        <v>741</v>
      </c>
      <c r="B705" s="8">
        <v>39.700000000000003</v>
      </c>
      <c r="C705" s="8">
        <v>9.83</v>
      </c>
      <c r="D705" s="8" t="s">
        <v>7835</v>
      </c>
      <c r="E705" s="8" t="s">
        <v>7835</v>
      </c>
      <c r="F705" s="8" t="s">
        <v>7835</v>
      </c>
      <c r="G705" s="8">
        <v>3</v>
      </c>
      <c r="H705" s="8" t="s">
        <v>7835</v>
      </c>
      <c r="I705" s="8" t="s">
        <v>7837</v>
      </c>
      <c r="J705" s="8" t="s">
        <v>7841</v>
      </c>
    </row>
    <row r="706" spans="1:10" ht="15.75" customHeight="1" x14ac:dyDescent="0.3">
      <c r="A706" s="8" t="s">
        <v>742</v>
      </c>
      <c r="B706" s="8">
        <v>35.97</v>
      </c>
      <c r="C706" s="8">
        <v>11.08</v>
      </c>
      <c r="D706" s="8" t="s">
        <v>7835</v>
      </c>
      <c r="E706" s="8" t="s">
        <v>7835</v>
      </c>
      <c r="F706" s="8" t="s">
        <v>7835</v>
      </c>
      <c r="G706" s="8">
        <v>3</v>
      </c>
      <c r="H706" s="8" t="s">
        <v>7835</v>
      </c>
      <c r="I706" s="8" t="s">
        <v>7837</v>
      </c>
      <c r="J706" s="8" t="s">
        <v>7841</v>
      </c>
    </row>
    <row r="707" spans="1:10" ht="15.75" customHeight="1" x14ac:dyDescent="0.3">
      <c r="A707" s="8" t="s">
        <v>743</v>
      </c>
      <c r="B707" s="8">
        <v>37.85</v>
      </c>
      <c r="C707" s="8">
        <v>11.01</v>
      </c>
      <c r="D707" s="8" t="s">
        <v>7835</v>
      </c>
      <c r="E707" s="8" t="s">
        <v>7835</v>
      </c>
      <c r="F707" s="8" t="s">
        <v>7835</v>
      </c>
      <c r="G707" s="8">
        <v>0</v>
      </c>
      <c r="H707" s="8" t="s">
        <v>7835</v>
      </c>
      <c r="I707" s="8" t="s">
        <v>7837</v>
      </c>
      <c r="J707" s="8" t="s">
        <v>7841</v>
      </c>
    </row>
    <row r="708" spans="1:10" ht="15.75" customHeight="1" x14ac:dyDescent="0.3">
      <c r="A708" s="8" t="s">
        <v>744</v>
      </c>
      <c r="B708" s="8">
        <v>21.66</v>
      </c>
      <c r="C708" s="8">
        <v>4.37</v>
      </c>
      <c r="D708" s="8" t="s">
        <v>7835</v>
      </c>
      <c r="E708" s="8" t="s">
        <v>7836</v>
      </c>
      <c r="F708" s="8" t="s">
        <v>7835</v>
      </c>
      <c r="G708" s="8">
        <v>1</v>
      </c>
      <c r="H708" s="8" t="s">
        <v>7836</v>
      </c>
      <c r="I708" s="8" t="s">
        <v>7839</v>
      </c>
      <c r="J708" s="8" t="s">
        <v>7843</v>
      </c>
    </row>
    <row r="709" spans="1:10" ht="15.75" customHeight="1" x14ac:dyDescent="0.3">
      <c r="A709" s="8" t="s">
        <v>745</v>
      </c>
      <c r="B709" s="8">
        <v>39.369999999999997</v>
      </c>
      <c r="C709" s="8">
        <v>5.91</v>
      </c>
      <c r="D709" s="8" t="s">
        <v>7835</v>
      </c>
      <c r="E709" s="8" t="s">
        <v>7835</v>
      </c>
      <c r="F709" s="8" t="s">
        <v>7835</v>
      </c>
      <c r="G709" s="8">
        <v>2</v>
      </c>
      <c r="H709" s="8" t="s">
        <v>7835</v>
      </c>
      <c r="I709" s="8" t="s">
        <v>7837</v>
      </c>
      <c r="J709" s="8" t="s">
        <v>7842</v>
      </c>
    </row>
    <row r="710" spans="1:10" ht="15.75" customHeight="1" x14ac:dyDescent="0.3">
      <c r="A710" s="8" t="s">
        <v>746</v>
      </c>
      <c r="B710" s="8">
        <v>40.880000000000003</v>
      </c>
      <c r="C710" s="8">
        <v>7.65</v>
      </c>
      <c r="D710" s="8" t="s">
        <v>7835</v>
      </c>
      <c r="E710" s="8" t="s">
        <v>7835</v>
      </c>
      <c r="F710" s="8" t="s">
        <v>7835</v>
      </c>
      <c r="G710" s="8">
        <v>0</v>
      </c>
      <c r="H710" s="8" t="s">
        <v>7835</v>
      </c>
      <c r="I710" s="8" t="s">
        <v>7837</v>
      </c>
      <c r="J710" s="8" t="s">
        <v>7841</v>
      </c>
    </row>
    <row r="711" spans="1:10" ht="15.75" customHeight="1" x14ac:dyDescent="0.3">
      <c r="A711" s="8" t="s">
        <v>747</v>
      </c>
      <c r="B711" s="8">
        <v>26.22</v>
      </c>
      <c r="C711" s="8">
        <v>5.37</v>
      </c>
      <c r="D711" s="8" t="s">
        <v>7836</v>
      </c>
      <c r="E711" s="8" t="s">
        <v>7835</v>
      </c>
      <c r="F711" s="8" t="s">
        <v>7835</v>
      </c>
      <c r="G711" s="8">
        <v>2</v>
      </c>
      <c r="H711" s="8" t="s">
        <v>7835</v>
      </c>
      <c r="I711" s="8" t="s">
        <v>7838</v>
      </c>
      <c r="J711" s="8" t="s">
        <v>7843</v>
      </c>
    </row>
    <row r="712" spans="1:10" ht="15.75" customHeight="1" x14ac:dyDescent="0.3">
      <c r="A712" s="8" t="s">
        <v>748</v>
      </c>
      <c r="B712" s="8">
        <v>25.08</v>
      </c>
      <c r="C712" s="8">
        <v>5.75</v>
      </c>
      <c r="D712" s="8" t="s">
        <v>7836</v>
      </c>
      <c r="E712" s="8" t="s">
        <v>7835</v>
      </c>
      <c r="F712" s="8" t="s">
        <v>7835</v>
      </c>
      <c r="G712" s="8">
        <v>2</v>
      </c>
      <c r="H712" s="8" t="s">
        <v>7835</v>
      </c>
      <c r="I712" s="8" t="s">
        <v>7838</v>
      </c>
      <c r="J712" s="8" t="s">
        <v>7842</v>
      </c>
    </row>
    <row r="713" spans="1:10" ht="15.75" customHeight="1" x14ac:dyDescent="0.3">
      <c r="A713" s="8" t="s">
        <v>749</v>
      </c>
      <c r="B713" s="8">
        <v>39.1</v>
      </c>
      <c r="C713" s="8">
        <v>6.79</v>
      </c>
      <c r="D713" s="8" t="s">
        <v>7836</v>
      </c>
      <c r="E713" s="8" t="s">
        <v>7835</v>
      </c>
      <c r="F713" s="8" t="s">
        <v>7835</v>
      </c>
      <c r="G713" s="8">
        <v>2</v>
      </c>
      <c r="H713" s="8" t="s">
        <v>7835</v>
      </c>
      <c r="I713" s="8" t="s">
        <v>7837</v>
      </c>
      <c r="J713" s="8" t="s">
        <v>7841</v>
      </c>
    </row>
    <row r="714" spans="1:10" ht="15.75" customHeight="1" x14ac:dyDescent="0.3">
      <c r="A714" s="8" t="s">
        <v>750</v>
      </c>
      <c r="B714" s="8">
        <v>37.905000000000001</v>
      </c>
      <c r="C714" s="8">
        <v>7.03</v>
      </c>
      <c r="D714" s="8" t="s">
        <v>7835</v>
      </c>
      <c r="E714" s="8" t="s">
        <v>7835</v>
      </c>
      <c r="F714" s="8" t="s">
        <v>7835</v>
      </c>
      <c r="G714" s="8">
        <v>3</v>
      </c>
      <c r="H714" s="8" t="s">
        <v>7835</v>
      </c>
      <c r="I714" s="8" t="s">
        <v>7837</v>
      </c>
      <c r="J714" s="8" t="s">
        <v>7841</v>
      </c>
    </row>
    <row r="715" spans="1:10" ht="15.75" customHeight="1" x14ac:dyDescent="0.3">
      <c r="A715" s="8" t="s">
        <v>751</v>
      </c>
      <c r="B715" s="8">
        <v>43.35</v>
      </c>
      <c r="C715" s="8">
        <v>5.41</v>
      </c>
      <c r="D715" s="8" t="s">
        <v>7836</v>
      </c>
      <c r="E715" s="8" t="s">
        <v>7835</v>
      </c>
      <c r="F715" s="8" t="s">
        <v>7836</v>
      </c>
      <c r="G715" s="8">
        <v>1</v>
      </c>
      <c r="H715" s="8" t="s">
        <v>7835</v>
      </c>
      <c r="I715" s="8" t="s">
        <v>7837</v>
      </c>
      <c r="J715" s="8" t="s">
        <v>7843</v>
      </c>
    </row>
    <row r="716" spans="1:10" ht="15.75" customHeight="1" x14ac:dyDescent="0.3">
      <c r="A716" s="8" t="s">
        <v>752</v>
      </c>
      <c r="B716" s="8">
        <v>36.15</v>
      </c>
      <c r="C716" s="8">
        <v>8.0500000000000007</v>
      </c>
      <c r="D716" s="8" t="s">
        <v>7835</v>
      </c>
      <c r="E716" s="8" t="s">
        <v>7835</v>
      </c>
      <c r="F716" s="8" t="s">
        <v>7835</v>
      </c>
      <c r="G716" s="8">
        <v>0</v>
      </c>
      <c r="H716" s="8" t="s">
        <v>7835</v>
      </c>
      <c r="I716" s="8" t="s">
        <v>7837</v>
      </c>
      <c r="J716" s="8" t="s">
        <v>7841</v>
      </c>
    </row>
    <row r="717" spans="1:10" ht="15.75" customHeight="1" x14ac:dyDescent="0.3">
      <c r="A717" s="8" t="s">
        <v>753</v>
      </c>
      <c r="B717" s="8">
        <v>44.98</v>
      </c>
      <c r="C717" s="8">
        <v>5.94</v>
      </c>
      <c r="D717" s="8" t="s">
        <v>7835</v>
      </c>
      <c r="E717" s="8" t="s">
        <v>7835</v>
      </c>
      <c r="F717" s="8" t="s">
        <v>7835</v>
      </c>
      <c r="G717" s="8">
        <v>1</v>
      </c>
      <c r="H717" s="8" t="s">
        <v>7835</v>
      </c>
      <c r="I717" s="8" t="s">
        <v>7837</v>
      </c>
      <c r="J717" s="8" t="s">
        <v>7842</v>
      </c>
    </row>
    <row r="718" spans="1:10" ht="15.75" customHeight="1" x14ac:dyDescent="0.3">
      <c r="A718" s="8" t="s">
        <v>754</v>
      </c>
      <c r="B718" s="8">
        <v>38.28</v>
      </c>
      <c r="C718" s="8">
        <v>5.51</v>
      </c>
      <c r="D718" s="8" t="s">
        <v>7835</v>
      </c>
      <c r="E718" s="8" t="s">
        <v>7836</v>
      </c>
      <c r="F718" s="8" t="s">
        <v>7835</v>
      </c>
      <c r="G718" s="8">
        <v>1</v>
      </c>
      <c r="H718" s="8" t="s">
        <v>7835</v>
      </c>
      <c r="I718" s="8" t="s">
        <v>7837</v>
      </c>
      <c r="J718" s="8" t="s">
        <v>7843</v>
      </c>
    </row>
    <row r="719" spans="1:10" ht="15.75" customHeight="1" x14ac:dyDescent="0.3">
      <c r="A719" s="8" t="s">
        <v>755</v>
      </c>
      <c r="B719" s="8">
        <v>32.299999999999997</v>
      </c>
      <c r="C719" s="8">
        <v>6.55</v>
      </c>
      <c r="D719" s="8" t="s">
        <v>7836</v>
      </c>
      <c r="E719" s="8" t="s">
        <v>7835</v>
      </c>
      <c r="F719" s="8" t="s">
        <v>7835</v>
      </c>
      <c r="G719" s="8">
        <v>2</v>
      </c>
      <c r="H719" s="8" t="s">
        <v>7835</v>
      </c>
      <c r="I719" s="8" t="s">
        <v>7837</v>
      </c>
      <c r="J719" s="8" t="s">
        <v>7841</v>
      </c>
    </row>
    <row r="720" spans="1:10" ht="15.75" customHeight="1" x14ac:dyDescent="0.3">
      <c r="A720" s="8" t="s">
        <v>756</v>
      </c>
      <c r="B720" s="8">
        <v>39.51</v>
      </c>
      <c r="C720" s="8">
        <v>5.79</v>
      </c>
      <c r="D720" s="8" t="s">
        <v>7836</v>
      </c>
      <c r="E720" s="8" t="s">
        <v>7835</v>
      </c>
      <c r="F720" s="8" t="s">
        <v>7835</v>
      </c>
      <c r="G720" s="8">
        <v>0</v>
      </c>
      <c r="H720" s="8" t="s">
        <v>7835</v>
      </c>
      <c r="I720" s="8" t="s">
        <v>7837</v>
      </c>
      <c r="J720" s="8" t="s">
        <v>7842</v>
      </c>
    </row>
    <row r="721" spans="1:10" ht="15.75" customHeight="1" x14ac:dyDescent="0.3">
      <c r="A721" s="8" t="s">
        <v>757</v>
      </c>
      <c r="B721" s="8">
        <v>50.46</v>
      </c>
      <c r="C721" s="8">
        <v>4.5599999999999996</v>
      </c>
      <c r="D721" s="8" t="s">
        <v>7835</v>
      </c>
      <c r="E721" s="8" t="s">
        <v>7835</v>
      </c>
      <c r="F721" s="8" t="s">
        <v>7835</v>
      </c>
      <c r="G721" s="8">
        <v>0</v>
      </c>
      <c r="H721" s="8" t="s">
        <v>7835</v>
      </c>
      <c r="I721" s="8" t="s">
        <v>7837</v>
      </c>
      <c r="J721" s="8" t="s">
        <v>7843</v>
      </c>
    </row>
    <row r="722" spans="1:10" ht="15.75" customHeight="1" x14ac:dyDescent="0.3">
      <c r="A722" s="8" t="s">
        <v>758</v>
      </c>
      <c r="B722" s="8">
        <v>31.73</v>
      </c>
      <c r="C722" s="8">
        <v>7</v>
      </c>
      <c r="D722" s="8" t="s">
        <v>7835</v>
      </c>
      <c r="E722" s="8" t="s">
        <v>7835</v>
      </c>
      <c r="F722" s="8" t="s">
        <v>7835</v>
      </c>
      <c r="G722" s="8">
        <v>0</v>
      </c>
      <c r="H722" s="8" t="s">
        <v>7835</v>
      </c>
      <c r="I722" s="8" t="s">
        <v>7837</v>
      </c>
      <c r="J722" s="8" t="s">
        <v>7841</v>
      </c>
    </row>
    <row r="723" spans="1:10" ht="15.75" customHeight="1" x14ac:dyDescent="0.3">
      <c r="A723" s="8" t="s">
        <v>759</v>
      </c>
      <c r="B723" s="8">
        <v>32.1</v>
      </c>
      <c r="C723" s="8">
        <v>6.57</v>
      </c>
      <c r="D723" s="8" t="s">
        <v>7836</v>
      </c>
      <c r="E723" s="8" t="s">
        <v>7835</v>
      </c>
      <c r="F723" s="8" t="s">
        <v>7836</v>
      </c>
      <c r="G723" s="8">
        <v>1</v>
      </c>
      <c r="H723" s="8" t="s">
        <v>7835</v>
      </c>
      <c r="I723" s="8" t="s">
        <v>7837</v>
      </c>
      <c r="J723" s="8" t="s">
        <v>7841</v>
      </c>
    </row>
    <row r="724" spans="1:10" ht="15.75" customHeight="1" x14ac:dyDescent="0.3">
      <c r="A724" s="8" t="s">
        <v>760</v>
      </c>
      <c r="B724" s="8">
        <v>27.83</v>
      </c>
      <c r="C724" s="8">
        <v>11.61</v>
      </c>
      <c r="D724" s="8" t="s">
        <v>7836</v>
      </c>
      <c r="E724" s="8" t="s">
        <v>7835</v>
      </c>
      <c r="F724" s="8" t="s">
        <v>7836</v>
      </c>
      <c r="G724" s="8">
        <v>1</v>
      </c>
      <c r="H724" s="8" t="s">
        <v>7835</v>
      </c>
      <c r="I724" s="8" t="s">
        <v>7838</v>
      </c>
      <c r="J724" s="8" t="s">
        <v>7841</v>
      </c>
    </row>
    <row r="725" spans="1:10" ht="15.75" customHeight="1" x14ac:dyDescent="0.3">
      <c r="A725" s="8" t="s">
        <v>761</v>
      </c>
      <c r="B725" s="8">
        <v>27.72</v>
      </c>
      <c r="C725" s="8">
        <v>8.16</v>
      </c>
      <c r="D725" s="8" t="s">
        <v>7836</v>
      </c>
      <c r="E725" s="8" t="s">
        <v>7835</v>
      </c>
      <c r="F725" s="8" t="s">
        <v>7836</v>
      </c>
      <c r="G725" s="8">
        <v>1</v>
      </c>
      <c r="H725" s="8" t="s">
        <v>7835</v>
      </c>
      <c r="I725" s="8" t="s">
        <v>7838</v>
      </c>
      <c r="J725" s="8" t="s">
        <v>7841</v>
      </c>
    </row>
    <row r="726" spans="1:10" ht="15.75" customHeight="1" x14ac:dyDescent="0.3">
      <c r="A726" s="8" t="s">
        <v>762</v>
      </c>
      <c r="B726" s="8">
        <v>36.765000000000001</v>
      </c>
      <c r="C726" s="8">
        <v>4.4800000000000004</v>
      </c>
      <c r="D726" s="8" t="s">
        <v>7836</v>
      </c>
      <c r="E726" s="8" t="s">
        <v>7835</v>
      </c>
      <c r="F726" s="8" t="s">
        <v>7835</v>
      </c>
      <c r="G726" s="8">
        <v>2</v>
      </c>
      <c r="H726" s="8" t="s">
        <v>7835</v>
      </c>
      <c r="I726" s="8" t="s">
        <v>7837</v>
      </c>
      <c r="J726" s="8" t="s">
        <v>7843</v>
      </c>
    </row>
    <row r="727" spans="1:10" ht="15.75" customHeight="1" x14ac:dyDescent="0.3">
      <c r="A727" s="8" t="s">
        <v>763</v>
      </c>
      <c r="B727" s="8">
        <v>48.36</v>
      </c>
      <c r="C727" s="8">
        <v>4.08</v>
      </c>
      <c r="D727" s="8" t="s">
        <v>7835</v>
      </c>
      <c r="E727" s="8" t="s">
        <v>7835</v>
      </c>
      <c r="F727" s="8" t="s">
        <v>7835</v>
      </c>
      <c r="G727" s="8">
        <v>0</v>
      </c>
      <c r="H727" s="8" t="s">
        <v>7835</v>
      </c>
      <c r="I727" s="8" t="s">
        <v>7837</v>
      </c>
      <c r="J727" s="8" t="s">
        <v>7843</v>
      </c>
    </row>
    <row r="728" spans="1:10" ht="15.75" customHeight="1" x14ac:dyDescent="0.3">
      <c r="A728" s="8" t="s">
        <v>764</v>
      </c>
      <c r="B728" s="8">
        <v>31.445</v>
      </c>
      <c r="C728" s="8">
        <v>4.4000000000000004</v>
      </c>
      <c r="D728" s="8" t="s">
        <v>7836</v>
      </c>
      <c r="E728" s="8" t="s">
        <v>7835</v>
      </c>
      <c r="F728" s="8" t="s">
        <v>7835</v>
      </c>
      <c r="G728" s="8">
        <v>2</v>
      </c>
      <c r="H728" s="8" t="s">
        <v>7835</v>
      </c>
      <c r="I728" s="8" t="s">
        <v>7837</v>
      </c>
      <c r="J728" s="8" t="s">
        <v>7843</v>
      </c>
    </row>
    <row r="729" spans="1:10" ht="15.75" customHeight="1" x14ac:dyDescent="0.3">
      <c r="A729" s="8" t="s">
        <v>765</v>
      </c>
      <c r="B729" s="8">
        <v>27.55</v>
      </c>
      <c r="C729" s="8">
        <v>9.02</v>
      </c>
      <c r="D729" s="8" t="s">
        <v>7835</v>
      </c>
      <c r="E729" s="8" t="s">
        <v>7835</v>
      </c>
      <c r="F729" s="8" t="s">
        <v>7835</v>
      </c>
      <c r="G729" s="8">
        <v>0</v>
      </c>
      <c r="H729" s="8" t="s">
        <v>7835</v>
      </c>
      <c r="I729" s="8" t="s">
        <v>7838</v>
      </c>
      <c r="J729" s="8" t="s">
        <v>7841</v>
      </c>
    </row>
    <row r="730" spans="1:10" ht="15.75" customHeight="1" x14ac:dyDescent="0.3">
      <c r="A730" s="8" t="s">
        <v>766</v>
      </c>
      <c r="B730" s="8">
        <v>33.11</v>
      </c>
      <c r="C730" s="8">
        <v>8.06</v>
      </c>
      <c r="D730" s="8" t="s">
        <v>7835</v>
      </c>
      <c r="E730" s="8" t="s">
        <v>7835</v>
      </c>
      <c r="F730" s="8" t="s">
        <v>7835</v>
      </c>
      <c r="G730" s="8">
        <v>0</v>
      </c>
      <c r="H730" s="8" t="s">
        <v>7835</v>
      </c>
      <c r="I730" s="8" t="s">
        <v>7837</v>
      </c>
      <c r="J730" s="8" t="s">
        <v>7841</v>
      </c>
    </row>
    <row r="731" spans="1:10" ht="15.75" customHeight="1" x14ac:dyDescent="0.3">
      <c r="A731" s="8" t="s">
        <v>767</v>
      </c>
      <c r="B731" s="8">
        <v>36.85</v>
      </c>
      <c r="C731" s="8">
        <v>6.21</v>
      </c>
      <c r="D731" s="8" t="s">
        <v>7836</v>
      </c>
      <c r="E731" s="8" t="s">
        <v>7835</v>
      </c>
      <c r="F731" s="8" t="s">
        <v>7835</v>
      </c>
      <c r="G731" s="8">
        <v>2</v>
      </c>
      <c r="H731" s="8" t="s">
        <v>7835</v>
      </c>
      <c r="I731" s="8" t="s">
        <v>7837</v>
      </c>
      <c r="J731" s="8" t="s">
        <v>7842</v>
      </c>
    </row>
    <row r="732" spans="1:10" ht="15.75" customHeight="1" x14ac:dyDescent="0.3">
      <c r="A732" s="8" t="s">
        <v>768</v>
      </c>
      <c r="B732" s="8">
        <v>36.299999999999997</v>
      </c>
      <c r="C732" s="8">
        <v>5.79</v>
      </c>
      <c r="D732" s="8" t="s">
        <v>7836</v>
      </c>
      <c r="E732" s="8" t="s">
        <v>7835</v>
      </c>
      <c r="F732" s="8" t="s">
        <v>7835</v>
      </c>
      <c r="G732" s="8">
        <v>2</v>
      </c>
      <c r="H732" s="8" t="s">
        <v>7835</v>
      </c>
      <c r="I732" s="8" t="s">
        <v>7837</v>
      </c>
      <c r="J732" s="8" t="s">
        <v>7842</v>
      </c>
    </row>
    <row r="733" spans="1:10" ht="15.75" customHeight="1" x14ac:dyDescent="0.3">
      <c r="A733" s="8" t="s">
        <v>769</v>
      </c>
      <c r="B733" s="8">
        <v>45.34</v>
      </c>
      <c r="C733" s="8">
        <v>5.69</v>
      </c>
      <c r="D733" s="8" t="s">
        <v>7836</v>
      </c>
      <c r="E733" s="8" t="s">
        <v>7835</v>
      </c>
      <c r="F733" s="8" t="s">
        <v>7835</v>
      </c>
      <c r="G733" s="8">
        <v>0</v>
      </c>
      <c r="H733" s="8" t="s">
        <v>7835</v>
      </c>
      <c r="I733" s="8" t="s">
        <v>7837</v>
      </c>
      <c r="J733" s="8" t="s">
        <v>7843</v>
      </c>
    </row>
    <row r="734" spans="1:10" ht="15.75" customHeight="1" x14ac:dyDescent="0.3">
      <c r="A734" s="8" t="s">
        <v>770</v>
      </c>
      <c r="B734" s="8">
        <v>31.8</v>
      </c>
      <c r="C734" s="8">
        <v>5.36</v>
      </c>
      <c r="D734" s="8" t="s">
        <v>7836</v>
      </c>
      <c r="E734" s="8" t="s">
        <v>7835</v>
      </c>
      <c r="F734" s="8" t="s">
        <v>7835</v>
      </c>
      <c r="G734" s="8">
        <v>2</v>
      </c>
      <c r="H734" s="8" t="s">
        <v>7835</v>
      </c>
      <c r="I734" s="8" t="s">
        <v>7837</v>
      </c>
      <c r="J734" s="8" t="s">
        <v>7843</v>
      </c>
    </row>
    <row r="735" spans="1:10" ht="15.75" customHeight="1" x14ac:dyDescent="0.3">
      <c r="A735" s="8" t="s">
        <v>771</v>
      </c>
      <c r="B735" s="8">
        <v>41.02</v>
      </c>
      <c r="C735" s="8">
        <v>11.37</v>
      </c>
      <c r="D735" s="8" t="s">
        <v>7835</v>
      </c>
      <c r="E735" s="8" t="s">
        <v>7835</v>
      </c>
      <c r="F735" s="8" t="s">
        <v>7835</v>
      </c>
      <c r="G735" s="8">
        <v>0</v>
      </c>
      <c r="H735" s="8" t="s">
        <v>7835</v>
      </c>
      <c r="I735" s="8" t="s">
        <v>7837</v>
      </c>
      <c r="J735" s="8" t="s">
        <v>7841</v>
      </c>
    </row>
    <row r="736" spans="1:10" ht="15.75" customHeight="1" x14ac:dyDescent="0.3">
      <c r="A736" s="8" t="s">
        <v>772</v>
      </c>
      <c r="B736" s="8">
        <v>32.68</v>
      </c>
      <c r="C736" s="8">
        <v>11.87</v>
      </c>
      <c r="D736" s="8" t="s">
        <v>7835</v>
      </c>
      <c r="E736" s="8" t="s">
        <v>7835</v>
      </c>
      <c r="F736" s="8" t="s">
        <v>7835</v>
      </c>
      <c r="G736" s="8">
        <v>0</v>
      </c>
      <c r="H736" s="8" t="s">
        <v>7835</v>
      </c>
      <c r="I736" s="8" t="s">
        <v>7837</v>
      </c>
      <c r="J736" s="8" t="s">
        <v>7841</v>
      </c>
    </row>
    <row r="737" spans="1:10" ht="15.75" customHeight="1" x14ac:dyDescent="0.3">
      <c r="A737" s="8" t="s">
        <v>773</v>
      </c>
      <c r="B737" s="8">
        <v>21.7</v>
      </c>
      <c r="C737" s="8">
        <v>4.9000000000000004</v>
      </c>
      <c r="D737" s="8" t="s">
        <v>7835</v>
      </c>
      <c r="E737" s="8" t="s">
        <v>7835</v>
      </c>
      <c r="F737" s="8" t="s">
        <v>7836</v>
      </c>
      <c r="G737" s="8">
        <v>1</v>
      </c>
      <c r="H737" s="8" t="s">
        <v>7836</v>
      </c>
      <c r="I737" s="8" t="s">
        <v>7839</v>
      </c>
      <c r="J737" s="8" t="s">
        <v>7843</v>
      </c>
    </row>
    <row r="738" spans="1:10" ht="15.75" customHeight="1" x14ac:dyDescent="0.3">
      <c r="A738" s="8" t="s">
        <v>774</v>
      </c>
      <c r="B738" s="8">
        <v>40.479999999999997</v>
      </c>
      <c r="C738" s="8">
        <v>6.7</v>
      </c>
      <c r="D738" s="8" t="s">
        <v>7835</v>
      </c>
      <c r="E738" s="8" t="s">
        <v>7835</v>
      </c>
      <c r="F738" s="8" t="s">
        <v>7835</v>
      </c>
      <c r="G738" s="8">
        <v>3</v>
      </c>
      <c r="H738" s="8" t="s">
        <v>7835</v>
      </c>
      <c r="I738" s="8" t="s">
        <v>7837</v>
      </c>
      <c r="J738" s="8" t="s">
        <v>7841</v>
      </c>
    </row>
    <row r="739" spans="1:10" ht="15.75" customHeight="1" x14ac:dyDescent="0.3">
      <c r="A739" s="8" t="s">
        <v>775</v>
      </c>
      <c r="B739" s="8">
        <v>34.5</v>
      </c>
      <c r="C739" s="8">
        <v>10.3</v>
      </c>
      <c r="D739" s="8" t="s">
        <v>7835</v>
      </c>
      <c r="E739" s="8" t="s">
        <v>7835</v>
      </c>
      <c r="F739" s="8" t="s">
        <v>7835</v>
      </c>
      <c r="G739" s="8">
        <v>3</v>
      </c>
      <c r="H739" s="8" t="s">
        <v>7835</v>
      </c>
      <c r="I739" s="8" t="s">
        <v>7837</v>
      </c>
      <c r="J739" s="8" t="s">
        <v>7841</v>
      </c>
    </row>
    <row r="740" spans="1:10" ht="15.75" customHeight="1" x14ac:dyDescent="0.3">
      <c r="A740" s="8" t="s">
        <v>776</v>
      </c>
      <c r="B740" s="8">
        <v>45.9</v>
      </c>
      <c r="C740" s="8">
        <v>11.14</v>
      </c>
      <c r="D740" s="8" t="s">
        <v>7836</v>
      </c>
      <c r="E740" s="8" t="s">
        <v>7835</v>
      </c>
      <c r="F740" s="8" t="s">
        <v>7835</v>
      </c>
      <c r="G740" s="8">
        <v>1</v>
      </c>
      <c r="H740" s="8" t="s">
        <v>7835</v>
      </c>
      <c r="I740" s="8" t="s">
        <v>7837</v>
      </c>
      <c r="J740" s="8" t="s">
        <v>7841</v>
      </c>
    </row>
    <row r="741" spans="1:10" ht="15.75" customHeight="1" x14ac:dyDescent="0.3">
      <c r="A741" s="8" t="s">
        <v>777</v>
      </c>
      <c r="B741" s="8">
        <v>33.479999999999997</v>
      </c>
      <c r="C741" s="8">
        <v>4.74</v>
      </c>
      <c r="D741" s="8" t="s">
        <v>7836</v>
      </c>
      <c r="E741" s="8" t="s">
        <v>7835</v>
      </c>
      <c r="F741" s="8" t="s">
        <v>7835</v>
      </c>
      <c r="G741" s="8">
        <v>2</v>
      </c>
      <c r="H741" s="8" t="s">
        <v>7835</v>
      </c>
      <c r="I741" s="8" t="s">
        <v>7837</v>
      </c>
      <c r="J741" s="8" t="s">
        <v>7843</v>
      </c>
    </row>
    <row r="742" spans="1:10" ht="15.75" customHeight="1" x14ac:dyDescent="0.3">
      <c r="A742" s="8" t="s">
        <v>778</v>
      </c>
      <c r="B742" s="8">
        <v>28.31</v>
      </c>
      <c r="C742" s="8">
        <v>5.96</v>
      </c>
      <c r="D742" s="8" t="s">
        <v>7836</v>
      </c>
      <c r="E742" s="8" t="s">
        <v>7835</v>
      </c>
      <c r="F742" s="8" t="s">
        <v>7835</v>
      </c>
      <c r="G742" s="8">
        <v>2</v>
      </c>
      <c r="H742" s="8" t="s">
        <v>7835</v>
      </c>
      <c r="I742" s="8" t="s">
        <v>7838</v>
      </c>
      <c r="J742" s="8" t="s">
        <v>7842</v>
      </c>
    </row>
    <row r="743" spans="1:10" ht="15.75" customHeight="1" x14ac:dyDescent="0.3">
      <c r="A743" s="8" t="s">
        <v>779</v>
      </c>
      <c r="B743" s="8">
        <v>21.565000000000001</v>
      </c>
      <c r="C743" s="8">
        <v>4.95</v>
      </c>
      <c r="D743" s="8" t="s">
        <v>7835</v>
      </c>
      <c r="E743" s="8" t="s">
        <v>7836</v>
      </c>
      <c r="F743" s="8" t="s">
        <v>7835</v>
      </c>
      <c r="G743" s="8">
        <v>1</v>
      </c>
      <c r="H743" s="8" t="s">
        <v>7836</v>
      </c>
      <c r="I743" s="8" t="s">
        <v>7839</v>
      </c>
      <c r="J743" s="8" t="s">
        <v>7843</v>
      </c>
    </row>
    <row r="744" spans="1:10" ht="15.75" customHeight="1" x14ac:dyDescent="0.3">
      <c r="A744" s="8" t="s">
        <v>780</v>
      </c>
      <c r="B744" s="8">
        <v>35.590000000000003</v>
      </c>
      <c r="C744" s="8">
        <v>5.21</v>
      </c>
      <c r="D744" s="8" t="s">
        <v>7836</v>
      </c>
      <c r="E744" s="8" t="s">
        <v>7835</v>
      </c>
      <c r="F744" s="8" t="s">
        <v>7836</v>
      </c>
      <c r="G744" s="8">
        <v>1</v>
      </c>
      <c r="H744" s="8" t="s">
        <v>7835</v>
      </c>
      <c r="I744" s="8" t="s">
        <v>7837</v>
      </c>
      <c r="J744" s="8" t="s">
        <v>7843</v>
      </c>
    </row>
    <row r="745" spans="1:10" ht="15.75" customHeight="1" x14ac:dyDescent="0.3">
      <c r="A745" s="8" t="s">
        <v>781</v>
      </c>
      <c r="B745" s="8">
        <v>43.44</v>
      </c>
      <c r="C745" s="8">
        <v>4.8600000000000003</v>
      </c>
      <c r="D745" s="8" t="s">
        <v>7836</v>
      </c>
      <c r="E745" s="8" t="s">
        <v>7835</v>
      </c>
      <c r="F745" s="8" t="s">
        <v>7835</v>
      </c>
      <c r="G745" s="8">
        <v>0</v>
      </c>
      <c r="H745" s="8" t="s">
        <v>7835</v>
      </c>
      <c r="I745" s="8" t="s">
        <v>7837</v>
      </c>
      <c r="J745" s="8" t="s">
        <v>7843</v>
      </c>
    </row>
    <row r="746" spans="1:10" ht="15.75" customHeight="1" x14ac:dyDescent="0.3">
      <c r="A746" s="8" t="s">
        <v>782</v>
      </c>
      <c r="B746" s="8">
        <v>21.754999999999999</v>
      </c>
      <c r="C746" s="8">
        <v>7.79</v>
      </c>
      <c r="D746" s="8" t="s">
        <v>7836</v>
      </c>
      <c r="E746" s="8" t="s">
        <v>7835</v>
      </c>
      <c r="F746" s="8" t="s">
        <v>7835</v>
      </c>
      <c r="G746" s="8">
        <v>0</v>
      </c>
      <c r="H746" s="8" t="s">
        <v>7835</v>
      </c>
      <c r="I746" s="8" t="s">
        <v>7839</v>
      </c>
      <c r="J746" s="8" t="s">
        <v>7841</v>
      </c>
    </row>
    <row r="747" spans="1:10" ht="15.75" customHeight="1" x14ac:dyDescent="0.3">
      <c r="A747" s="8" t="s">
        <v>783</v>
      </c>
      <c r="B747" s="8">
        <v>44.55</v>
      </c>
      <c r="C747" s="8">
        <v>7.12</v>
      </c>
      <c r="D747" s="8" t="s">
        <v>7836</v>
      </c>
      <c r="E747" s="8" t="s">
        <v>7835</v>
      </c>
      <c r="F747" s="8" t="s">
        <v>7835</v>
      </c>
      <c r="G747" s="8">
        <v>1</v>
      </c>
      <c r="H747" s="8" t="s">
        <v>7835</v>
      </c>
      <c r="I747" s="8" t="s">
        <v>7837</v>
      </c>
      <c r="J747" s="8" t="s">
        <v>7841</v>
      </c>
    </row>
    <row r="748" spans="1:10" ht="15.75" customHeight="1" x14ac:dyDescent="0.3">
      <c r="A748" s="8" t="s">
        <v>784</v>
      </c>
      <c r="B748" s="8">
        <v>43.32</v>
      </c>
      <c r="C748" s="8">
        <v>4.67</v>
      </c>
      <c r="D748" s="8" t="s">
        <v>7836</v>
      </c>
      <c r="E748" s="8" t="s">
        <v>7835</v>
      </c>
      <c r="F748" s="8" t="s">
        <v>7835</v>
      </c>
      <c r="G748" s="8">
        <v>0</v>
      </c>
      <c r="H748" s="8" t="s">
        <v>7835</v>
      </c>
      <c r="I748" s="8" t="s">
        <v>7837</v>
      </c>
      <c r="J748" s="8" t="s">
        <v>7843</v>
      </c>
    </row>
    <row r="749" spans="1:10" ht="15.75" customHeight="1" x14ac:dyDescent="0.3">
      <c r="A749" s="8" t="s">
        <v>785</v>
      </c>
      <c r="B749" s="8">
        <v>31.23</v>
      </c>
      <c r="C749" s="8">
        <v>9.1199999999999992</v>
      </c>
      <c r="D749" s="8" t="s">
        <v>7836</v>
      </c>
      <c r="E749" s="8" t="s">
        <v>7835</v>
      </c>
      <c r="F749" s="8" t="s">
        <v>7836</v>
      </c>
      <c r="G749" s="8">
        <v>1</v>
      </c>
      <c r="H749" s="8" t="s">
        <v>7835</v>
      </c>
      <c r="I749" s="8" t="s">
        <v>7837</v>
      </c>
      <c r="J749" s="8" t="s">
        <v>7841</v>
      </c>
    </row>
    <row r="750" spans="1:10" ht="15.75" customHeight="1" x14ac:dyDescent="0.3">
      <c r="A750" s="8" t="s">
        <v>786</v>
      </c>
      <c r="B750" s="8">
        <v>42.81</v>
      </c>
      <c r="C750" s="8">
        <v>4.1500000000000004</v>
      </c>
      <c r="D750" s="8" t="s">
        <v>7835</v>
      </c>
      <c r="E750" s="8" t="s">
        <v>7835</v>
      </c>
      <c r="F750" s="8" t="s">
        <v>7835</v>
      </c>
      <c r="G750" s="8">
        <v>1</v>
      </c>
      <c r="H750" s="8" t="s">
        <v>7835</v>
      </c>
      <c r="I750" s="8" t="s">
        <v>7837</v>
      </c>
      <c r="J750" s="8" t="s">
        <v>7843</v>
      </c>
    </row>
    <row r="751" spans="1:10" ht="15.75" customHeight="1" x14ac:dyDescent="0.3">
      <c r="A751" s="8" t="s">
        <v>787</v>
      </c>
      <c r="B751" s="8">
        <v>35.909999999999997</v>
      </c>
      <c r="C751" s="8">
        <v>6.72</v>
      </c>
      <c r="D751" s="8" t="s">
        <v>7836</v>
      </c>
      <c r="E751" s="8" t="s">
        <v>7835</v>
      </c>
      <c r="F751" s="8" t="s">
        <v>7835</v>
      </c>
      <c r="G751" s="8">
        <v>2</v>
      </c>
      <c r="H751" s="8" t="s">
        <v>7835</v>
      </c>
      <c r="I751" s="8" t="s">
        <v>7837</v>
      </c>
      <c r="J751" s="8" t="s">
        <v>7841</v>
      </c>
    </row>
    <row r="752" spans="1:10" ht="15.75" customHeight="1" x14ac:dyDescent="0.3">
      <c r="A752" s="8" t="s">
        <v>788</v>
      </c>
      <c r="B752" s="8">
        <v>36.65</v>
      </c>
      <c r="C752" s="8">
        <v>5.01</v>
      </c>
      <c r="D752" s="8" t="s">
        <v>7836</v>
      </c>
      <c r="E752" s="8" t="s">
        <v>7835</v>
      </c>
      <c r="F752" s="8" t="s">
        <v>7836</v>
      </c>
      <c r="G752" s="8">
        <v>1</v>
      </c>
      <c r="H752" s="8" t="s">
        <v>7835</v>
      </c>
      <c r="I752" s="8" t="s">
        <v>7837</v>
      </c>
      <c r="J752" s="8" t="s">
        <v>7843</v>
      </c>
    </row>
    <row r="753" spans="1:10" ht="15.75" customHeight="1" x14ac:dyDescent="0.3">
      <c r="A753" s="8" t="s">
        <v>789</v>
      </c>
      <c r="B753" s="8">
        <v>22.04</v>
      </c>
      <c r="C753" s="8">
        <v>10.9</v>
      </c>
      <c r="D753" s="8" t="s">
        <v>7836</v>
      </c>
      <c r="E753" s="8" t="s">
        <v>7835</v>
      </c>
      <c r="F753" s="8" t="s">
        <v>7835</v>
      </c>
      <c r="G753" s="8">
        <v>2</v>
      </c>
      <c r="H753" s="8" t="s">
        <v>7835</v>
      </c>
      <c r="I753" s="8" t="s">
        <v>7839</v>
      </c>
      <c r="J753" s="8" t="s">
        <v>7841</v>
      </c>
    </row>
    <row r="754" spans="1:10" ht="15.75" customHeight="1" x14ac:dyDescent="0.3">
      <c r="A754" s="8" t="s">
        <v>790</v>
      </c>
      <c r="B754" s="8">
        <v>31.824999999999999</v>
      </c>
      <c r="C754" s="8">
        <v>5.52</v>
      </c>
      <c r="D754" s="8" t="s">
        <v>7836</v>
      </c>
      <c r="E754" s="8" t="s">
        <v>7835</v>
      </c>
      <c r="F754" s="8" t="s">
        <v>7835</v>
      </c>
      <c r="G754" s="8">
        <v>1</v>
      </c>
      <c r="H754" s="8" t="s">
        <v>7835</v>
      </c>
      <c r="I754" s="8" t="s">
        <v>7837</v>
      </c>
      <c r="J754" s="8" t="s">
        <v>7843</v>
      </c>
    </row>
    <row r="755" spans="1:10" ht="15.75" customHeight="1" x14ac:dyDescent="0.3">
      <c r="A755" s="8" t="s">
        <v>791</v>
      </c>
      <c r="B755" s="8">
        <v>53.58</v>
      </c>
      <c r="C755" s="8">
        <v>4.55</v>
      </c>
      <c r="D755" s="8" t="s">
        <v>7835</v>
      </c>
      <c r="E755" s="8" t="s">
        <v>7835</v>
      </c>
      <c r="F755" s="8" t="s">
        <v>7835</v>
      </c>
      <c r="G755" s="8">
        <v>1</v>
      </c>
      <c r="H755" s="8" t="s">
        <v>7835</v>
      </c>
      <c r="I755" s="8" t="s">
        <v>7837</v>
      </c>
      <c r="J755" s="8" t="s">
        <v>7843</v>
      </c>
    </row>
    <row r="756" spans="1:10" ht="15.75" customHeight="1" x14ac:dyDescent="0.3">
      <c r="A756" s="8" t="s">
        <v>792</v>
      </c>
      <c r="B756" s="8">
        <v>34.299999999999997</v>
      </c>
      <c r="C756" s="8">
        <v>11.76</v>
      </c>
      <c r="D756" s="8" t="s">
        <v>7835</v>
      </c>
      <c r="E756" s="8" t="s">
        <v>7835</v>
      </c>
      <c r="F756" s="8" t="s">
        <v>7835</v>
      </c>
      <c r="G756" s="8">
        <v>0</v>
      </c>
      <c r="H756" s="8" t="s">
        <v>7835</v>
      </c>
      <c r="I756" s="8" t="s">
        <v>7837</v>
      </c>
      <c r="J756" s="8" t="s">
        <v>7841</v>
      </c>
    </row>
    <row r="757" spans="1:10" ht="15.75" customHeight="1" x14ac:dyDescent="0.3">
      <c r="A757" s="8" t="s">
        <v>793</v>
      </c>
      <c r="B757" s="8">
        <v>32.11</v>
      </c>
      <c r="C757" s="8">
        <v>7.06</v>
      </c>
      <c r="D757" s="8" t="s">
        <v>7835</v>
      </c>
      <c r="E757" s="8" t="s">
        <v>7835</v>
      </c>
      <c r="F757" s="8" t="s">
        <v>7835</v>
      </c>
      <c r="G757" s="8">
        <v>0</v>
      </c>
      <c r="H757" s="8" t="s">
        <v>7835</v>
      </c>
      <c r="I757" s="8" t="s">
        <v>7837</v>
      </c>
      <c r="J757" s="8" t="s">
        <v>7841</v>
      </c>
    </row>
    <row r="758" spans="1:10" ht="15.75" customHeight="1" x14ac:dyDescent="0.3">
      <c r="A758" s="8" t="s">
        <v>794</v>
      </c>
      <c r="B758" s="8">
        <v>31.78</v>
      </c>
      <c r="C758" s="8">
        <v>11.35</v>
      </c>
      <c r="D758" s="8" t="s">
        <v>7836</v>
      </c>
      <c r="E758" s="8" t="s">
        <v>7835</v>
      </c>
      <c r="F758" s="8" t="s">
        <v>7836</v>
      </c>
      <c r="G758" s="8">
        <v>1</v>
      </c>
      <c r="H758" s="8" t="s">
        <v>7835</v>
      </c>
      <c r="I758" s="8" t="s">
        <v>7837</v>
      </c>
      <c r="J758" s="8" t="s">
        <v>7841</v>
      </c>
    </row>
    <row r="759" spans="1:10" ht="15.75" customHeight="1" x14ac:dyDescent="0.3">
      <c r="A759" s="8" t="s">
        <v>795</v>
      </c>
      <c r="B759" s="8">
        <v>46.89</v>
      </c>
      <c r="C759" s="8">
        <v>5.52</v>
      </c>
      <c r="D759" s="8" t="s">
        <v>7835</v>
      </c>
      <c r="E759" s="8" t="s">
        <v>7835</v>
      </c>
      <c r="F759" s="8" t="s">
        <v>7835</v>
      </c>
      <c r="G759" s="8">
        <v>0</v>
      </c>
      <c r="H759" s="8" t="s">
        <v>7835</v>
      </c>
      <c r="I759" s="8" t="s">
        <v>7837</v>
      </c>
      <c r="J759" s="8" t="s">
        <v>7843</v>
      </c>
    </row>
    <row r="760" spans="1:10" ht="15.75" customHeight="1" x14ac:dyDescent="0.3">
      <c r="A760" s="8" t="s">
        <v>796</v>
      </c>
      <c r="B760" s="8">
        <v>39.35</v>
      </c>
      <c r="C760" s="8">
        <v>7.86</v>
      </c>
      <c r="D760" s="8" t="s">
        <v>7836</v>
      </c>
      <c r="E760" s="8" t="s">
        <v>7835</v>
      </c>
      <c r="F760" s="8" t="s">
        <v>7835</v>
      </c>
      <c r="G760" s="8">
        <v>1</v>
      </c>
      <c r="H760" s="8" t="s">
        <v>7835</v>
      </c>
      <c r="I760" s="8" t="s">
        <v>7837</v>
      </c>
      <c r="J760" s="8" t="s">
        <v>7841</v>
      </c>
    </row>
    <row r="761" spans="1:10" ht="15.75" customHeight="1" x14ac:dyDescent="0.3">
      <c r="A761" s="8" t="s">
        <v>797</v>
      </c>
      <c r="B761" s="8">
        <v>39.200000000000003</v>
      </c>
      <c r="C761" s="8">
        <v>11.38</v>
      </c>
      <c r="D761" s="8" t="s">
        <v>7835</v>
      </c>
      <c r="E761" s="8" t="s">
        <v>7835</v>
      </c>
      <c r="F761" s="8" t="s">
        <v>7835</v>
      </c>
      <c r="G761" s="8">
        <v>0</v>
      </c>
      <c r="H761" s="8" t="s">
        <v>7835</v>
      </c>
      <c r="I761" s="8" t="s">
        <v>7837</v>
      </c>
      <c r="J761" s="8" t="s">
        <v>7841</v>
      </c>
    </row>
    <row r="762" spans="1:10" ht="15.75" customHeight="1" x14ac:dyDescent="0.3">
      <c r="A762" s="8" t="s">
        <v>798</v>
      </c>
      <c r="B762" s="8">
        <v>39.159999999999997</v>
      </c>
      <c r="C762" s="8">
        <v>10.48</v>
      </c>
      <c r="D762" s="8" t="s">
        <v>7835</v>
      </c>
      <c r="E762" s="8" t="s">
        <v>7835</v>
      </c>
      <c r="F762" s="8" t="s">
        <v>7835</v>
      </c>
      <c r="G762" s="8">
        <v>0</v>
      </c>
      <c r="H762" s="8" t="s">
        <v>7835</v>
      </c>
      <c r="I762" s="8" t="s">
        <v>7837</v>
      </c>
      <c r="J762" s="8" t="s">
        <v>7841</v>
      </c>
    </row>
    <row r="763" spans="1:10" ht="15.75" customHeight="1" x14ac:dyDescent="0.3">
      <c r="A763" s="8" t="s">
        <v>799</v>
      </c>
      <c r="B763" s="8">
        <v>44.1</v>
      </c>
      <c r="C763" s="8">
        <v>5.04</v>
      </c>
      <c r="D763" s="8" t="s">
        <v>7836</v>
      </c>
      <c r="E763" s="8" t="s">
        <v>7835</v>
      </c>
      <c r="F763" s="8" t="s">
        <v>7835</v>
      </c>
      <c r="G763" s="8">
        <v>0</v>
      </c>
      <c r="H763" s="8" t="s">
        <v>7835</v>
      </c>
      <c r="I763" s="8" t="s">
        <v>7837</v>
      </c>
      <c r="J763" s="8" t="s">
        <v>7843</v>
      </c>
    </row>
    <row r="764" spans="1:10" ht="15.75" customHeight="1" x14ac:dyDescent="0.3">
      <c r="A764" s="8" t="s">
        <v>800</v>
      </c>
      <c r="B764" s="8">
        <v>33.200000000000003</v>
      </c>
      <c r="C764" s="8">
        <v>9.06</v>
      </c>
      <c r="D764" s="8" t="s">
        <v>7835</v>
      </c>
      <c r="E764" s="8" t="s">
        <v>7835</v>
      </c>
      <c r="F764" s="8" t="s">
        <v>7835</v>
      </c>
      <c r="G764" s="8">
        <v>0</v>
      </c>
      <c r="H764" s="8" t="s">
        <v>7835</v>
      </c>
      <c r="I764" s="8" t="s">
        <v>7837</v>
      </c>
      <c r="J764" s="8" t="s">
        <v>7841</v>
      </c>
    </row>
    <row r="765" spans="1:10" ht="15.75" customHeight="1" x14ac:dyDescent="0.3">
      <c r="A765" s="8" t="s">
        <v>801</v>
      </c>
      <c r="B765" s="8">
        <v>29.92</v>
      </c>
      <c r="C765" s="8">
        <v>11.07</v>
      </c>
      <c r="D765" s="8" t="s">
        <v>7835</v>
      </c>
      <c r="E765" s="8" t="s">
        <v>7835</v>
      </c>
      <c r="F765" s="8" t="s">
        <v>7835</v>
      </c>
      <c r="G765" s="8">
        <v>0</v>
      </c>
      <c r="H765" s="8" t="s">
        <v>7835</v>
      </c>
      <c r="I765" s="8" t="s">
        <v>7838</v>
      </c>
      <c r="J765" s="8" t="s">
        <v>7841</v>
      </c>
    </row>
    <row r="766" spans="1:10" ht="15.75" customHeight="1" x14ac:dyDescent="0.3">
      <c r="A766" s="8" t="s">
        <v>802</v>
      </c>
      <c r="B766" s="8">
        <v>25</v>
      </c>
      <c r="C766" s="8">
        <v>10.45</v>
      </c>
      <c r="D766" s="8" t="s">
        <v>7835</v>
      </c>
      <c r="E766" s="8" t="s">
        <v>7835</v>
      </c>
      <c r="F766" s="8" t="s">
        <v>7835</v>
      </c>
      <c r="G766" s="8">
        <v>0</v>
      </c>
      <c r="H766" s="8" t="s">
        <v>7835</v>
      </c>
      <c r="I766" s="8" t="s">
        <v>7838</v>
      </c>
      <c r="J766" s="8" t="s">
        <v>7841</v>
      </c>
    </row>
    <row r="767" spans="1:10" ht="15.75" customHeight="1" x14ac:dyDescent="0.3">
      <c r="A767" s="8" t="s">
        <v>803</v>
      </c>
      <c r="B767" s="8">
        <v>38.869999999999997</v>
      </c>
      <c r="C767" s="8">
        <v>8.6300000000000008</v>
      </c>
      <c r="D767" s="8" t="s">
        <v>7836</v>
      </c>
      <c r="E767" s="8" t="s">
        <v>7835</v>
      </c>
      <c r="F767" s="8" t="s">
        <v>7835</v>
      </c>
      <c r="G767" s="8">
        <v>1</v>
      </c>
      <c r="H767" s="8" t="s">
        <v>7835</v>
      </c>
      <c r="I767" s="8" t="s">
        <v>7837</v>
      </c>
      <c r="J767" s="8" t="s">
        <v>7841</v>
      </c>
    </row>
    <row r="768" spans="1:10" ht="15.75" customHeight="1" x14ac:dyDescent="0.3">
      <c r="A768" s="8" t="s">
        <v>804</v>
      </c>
      <c r="B768" s="8">
        <v>32.299999999999997</v>
      </c>
      <c r="C768" s="8">
        <v>5.28</v>
      </c>
      <c r="D768" s="8" t="s">
        <v>7836</v>
      </c>
      <c r="E768" s="8" t="s">
        <v>7835</v>
      </c>
      <c r="F768" s="8" t="s">
        <v>7835</v>
      </c>
      <c r="G768" s="8">
        <v>2</v>
      </c>
      <c r="H768" s="8" t="s">
        <v>7835</v>
      </c>
      <c r="I768" s="8" t="s">
        <v>7837</v>
      </c>
      <c r="J768" s="8" t="s">
        <v>7843</v>
      </c>
    </row>
    <row r="769" spans="1:10" ht="15.75" customHeight="1" x14ac:dyDescent="0.3">
      <c r="A769" s="8" t="s">
        <v>805</v>
      </c>
      <c r="B769" s="8">
        <v>31.16</v>
      </c>
      <c r="C769" s="8">
        <v>7.49</v>
      </c>
      <c r="D769" s="8" t="s">
        <v>7836</v>
      </c>
      <c r="E769" s="8" t="s">
        <v>7835</v>
      </c>
      <c r="F769" s="8" t="s">
        <v>7835</v>
      </c>
      <c r="G769" s="8">
        <v>2</v>
      </c>
      <c r="H769" s="8" t="s">
        <v>7835</v>
      </c>
      <c r="I769" s="8" t="s">
        <v>7837</v>
      </c>
      <c r="J769" s="8" t="s">
        <v>7841</v>
      </c>
    </row>
    <row r="770" spans="1:10" ht="15.75" customHeight="1" x14ac:dyDescent="0.3">
      <c r="A770" s="8" t="s">
        <v>806</v>
      </c>
      <c r="B770" s="8">
        <v>54.59</v>
      </c>
      <c r="C770" s="8">
        <v>4.2699999999999996</v>
      </c>
      <c r="D770" s="8" t="s">
        <v>7835</v>
      </c>
      <c r="E770" s="8" t="s">
        <v>7835</v>
      </c>
      <c r="F770" s="8" t="s">
        <v>7835</v>
      </c>
      <c r="G770" s="8">
        <v>0</v>
      </c>
      <c r="H770" s="8" t="s">
        <v>7835</v>
      </c>
      <c r="I770" s="8" t="s">
        <v>7837</v>
      </c>
      <c r="J770" s="8" t="s">
        <v>7843</v>
      </c>
    </row>
    <row r="771" spans="1:10" ht="15.75" customHeight="1" x14ac:dyDescent="0.3">
      <c r="A771" s="8" t="s">
        <v>807</v>
      </c>
      <c r="B771" s="8">
        <v>21.09</v>
      </c>
      <c r="C771" s="8">
        <v>9.2200000000000006</v>
      </c>
      <c r="D771" s="8" t="s">
        <v>7836</v>
      </c>
      <c r="E771" s="8" t="s">
        <v>7835</v>
      </c>
      <c r="F771" s="8" t="s">
        <v>7835</v>
      </c>
      <c r="G771" s="8">
        <v>2</v>
      </c>
      <c r="H771" s="8" t="s">
        <v>7835</v>
      </c>
      <c r="I771" s="8" t="s">
        <v>7839</v>
      </c>
      <c r="J771" s="8" t="s">
        <v>7841</v>
      </c>
    </row>
    <row r="772" spans="1:10" ht="15.75" customHeight="1" x14ac:dyDescent="0.3">
      <c r="A772" s="8" t="s">
        <v>808</v>
      </c>
      <c r="B772" s="8">
        <v>52.41</v>
      </c>
      <c r="C772" s="8">
        <v>5.99</v>
      </c>
      <c r="D772" s="8" t="s">
        <v>7835</v>
      </c>
      <c r="E772" s="8" t="s">
        <v>7835</v>
      </c>
      <c r="F772" s="8" t="s">
        <v>7835</v>
      </c>
      <c r="G772" s="8">
        <v>1</v>
      </c>
      <c r="H772" s="8" t="s">
        <v>7835</v>
      </c>
      <c r="I772" s="8" t="s">
        <v>7837</v>
      </c>
      <c r="J772" s="8" t="s">
        <v>7842</v>
      </c>
    </row>
    <row r="773" spans="1:10" ht="15.75" customHeight="1" x14ac:dyDescent="0.3">
      <c r="A773" s="8" t="s">
        <v>809</v>
      </c>
      <c r="B773" s="8">
        <v>41.47</v>
      </c>
      <c r="C773" s="8">
        <v>5.86</v>
      </c>
      <c r="D773" s="8" t="s">
        <v>7836</v>
      </c>
      <c r="E773" s="8" t="s">
        <v>7835</v>
      </c>
      <c r="F773" s="8" t="s">
        <v>7835</v>
      </c>
      <c r="G773" s="8">
        <v>2</v>
      </c>
      <c r="H773" s="8" t="s">
        <v>7835</v>
      </c>
      <c r="I773" s="8" t="s">
        <v>7837</v>
      </c>
      <c r="J773" s="8" t="s">
        <v>7842</v>
      </c>
    </row>
    <row r="774" spans="1:10" ht="15.75" customHeight="1" x14ac:dyDescent="0.3">
      <c r="A774" s="8" t="s">
        <v>810</v>
      </c>
      <c r="B774" s="8">
        <v>33.1</v>
      </c>
      <c r="C774" s="8">
        <v>5.19</v>
      </c>
      <c r="D774" s="8" t="s">
        <v>7836</v>
      </c>
      <c r="E774" s="8" t="s">
        <v>7835</v>
      </c>
      <c r="F774" s="8" t="s">
        <v>7835</v>
      </c>
      <c r="G774" s="8">
        <v>2</v>
      </c>
      <c r="H774" s="8" t="s">
        <v>7835</v>
      </c>
      <c r="I774" s="8" t="s">
        <v>7837</v>
      </c>
      <c r="J774" s="8" t="s">
        <v>7843</v>
      </c>
    </row>
    <row r="775" spans="1:10" ht="15.75" customHeight="1" x14ac:dyDescent="0.3">
      <c r="A775" s="8" t="s">
        <v>811</v>
      </c>
      <c r="B775" s="8">
        <v>30.8</v>
      </c>
      <c r="C775" s="8">
        <v>4.37</v>
      </c>
      <c r="D775" s="8" t="s">
        <v>7836</v>
      </c>
      <c r="E775" s="8" t="s">
        <v>7835</v>
      </c>
      <c r="F775" s="8" t="s">
        <v>7835</v>
      </c>
      <c r="G775" s="8">
        <v>2</v>
      </c>
      <c r="H775" s="8" t="s">
        <v>7835</v>
      </c>
      <c r="I775" s="8" t="s">
        <v>7837</v>
      </c>
      <c r="J775" s="8" t="s">
        <v>7843</v>
      </c>
    </row>
    <row r="776" spans="1:10" ht="15.75" customHeight="1" x14ac:dyDescent="0.3">
      <c r="A776" s="8" t="s">
        <v>812</v>
      </c>
      <c r="B776" s="8">
        <v>42.06</v>
      </c>
      <c r="C776" s="8">
        <v>5.32</v>
      </c>
      <c r="D776" s="8" t="s">
        <v>7835</v>
      </c>
      <c r="E776" s="8" t="s">
        <v>7835</v>
      </c>
      <c r="F776" s="8" t="s">
        <v>7835</v>
      </c>
      <c r="G776" s="8">
        <v>1</v>
      </c>
      <c r="H776" s="8" t="s">
        <v>7835</v>
      </c>
      <c r="I776" s="8" t="s">
        <v>7837</v>
      </c>
      <c r="J776" s="8" t="s">
        <v>7843</v>
      </c>
    </row>
    <row r="777" spans="1:10" ht="15.75" customHeight="1" x14ac:dyDescent="0.3">
      <c r="A777" s="8" t="s">
        <v>813</v>
      </c>
      <c r="B777" s="8">
        <v>39.270000000000003</v>
      </c>
      <c r="C777" s="8">
        <v>5.64</v>
      </c>
      <c r="D777" s="8" t="s">
        <v>7835</v>
      </c>
      <c r="E777" s="8" t="s">
        <v>7835</v>
      </c>
      <c r="F777" s="8" t="s">
        <v>7836</v>
      </c>
      <c r="G777" s="8">
        <v>1</v>
      </c>
      <c r="H777" s="8" t="s">
        <v>7835</v>
      </c>
      <c r="I777" s="8" t="s">
        <v>7837</v>
      </c>
      <c r="J777" s="8" t="s">
        <v>7843</v>
      </c>
    </row>
    <row r="778" spans="1:10" ht="15.75" customHeight="1" x14ac:dyDescent="0.3">
      <c r="A778" s="8" t="s">
        <v>814</v>
      </c>
      <c r="B778" s="8">
        <v>30.71</v>
      </c>
      <c r="C778" s="8">
        <v>5.59</v>
      </c>
      <c r="D778" s="8" t="s">
        <v>7836</v>
      </c>
      <c r="E778" s="8" t="s">
        <v>7835</v>
      </c>
      <c r="F778" s="8" t="s">
        <v>7835</v>
      </c>
      <c r="G778" s="8">
        <v>1</v>
      </c>
      <c r="H778" s="8" t="s">
        <v>7835</v>
      </c>
      <c r="I778" s="8" t="s">
        <v>7837</v>
      </c>
      <c r="J778" s="8" t="s">
        <v>7843</v>
      </c>
    </row>
    <row r="779" spans="1:10" ht="15.75" customHeight="1" x14ac:dyDescent="0.3">
      <c r="A779" s="8" t="s">
        <v>815</v>
      </c>
      <c r="B779" s="8">
        <v>47.19</v>
      </c>
      <c r="C779" s="8">
        <v>5.29</v>
      </c>
      <c r="D779" s="8" t="s">
        <v>7835</v>
      </c>
      <c r="E779" s="8" t="s">
        <v>7835</v>
      </c>
      <c r="F779" s="8" t="s">
        <v>7835</v>
      </c>
      <c r="G779" s="8">
        <v>0</v>
      </c>
      <c r="H779" s="8" t="s">
        <v>7835</v>
      </c>
      <c r="I779" s="8" t="s">
        <v>7837</v>
      </c>
      <c r="J779" s="8" t="s">
        <v>7843</v>
      </c>
    </row>
    <row r="780" spans="1:10" ht="15.75" customHeight="1" x14ac:dyDescent="0.3">
      <c r="A780" s="8" t="s">
        <v>816</v>
      </c>
      <c r="B780" s="8">
        <v>30.02</v>
      </c>
      <c r="C780" s="8">
        <v>6.65</v>
      </c>
      <c r="D780" s="8" t="s">
        <v>7835</v>
      </c>
      <c r="E780" s="8" t="s">
        <v>7835</v>
      </c>
      <c r="F780" s="8" t="s">
        <v>7835</v>
      </c>
      <c r="G780" s="8">
        <v>0</v>
      </c>
      <c r="H780" s="8" t="s">
        <v>7835</v>
      </c>
      <c r="I780" s="8" t="s">
        <v>7837</v>
      </c>
      <c r="J780" s="8" t="s">
        <v>7841</v>
      </c>
    </row>
    <row r="781" spans="1:10" ht="15.75" customHeight="1" x14ac:dyDescent="0.3">
      <c r="A781" s="8" t="s">
        <v>817</v>
      </c>
      <c r="B781" s="8">
        <v>37.909999999999997</v>
      </c>
      <c r="C781" s="8">
        <v>5.68</v>
      </c>
      <c r="D781" s="8" t="s">
        <v>7836</v>
      </c>
      <c r="E781" s="8" t="s">
        <v>7835</v>
      </c>
      <c r="F781" s="8" t="s">
        <v>7835</v>
      </c>
      <c r="G781" s="8">
        <v>0</v>
      </c>
      <c r="H781" s="8" t="s">
        <v>7835</v>
      </c>
      <c r="I781" s="8" t="s">
        <v>7837</v>
      </c>
      <c r="J781" s="8" t="s">
        <v>7843</v>
      </c>
    </row>
    <row r="782" spans="1:10" ht="15.75" customHeight="1" x14ac:dyDescent="0.3">
      <c r="A782" s="8" t="s">
        <v>818</v>
      </c>
      <c r="B782" s="8">
        <v>54.61</v>
      </c>
      <c r="C782" s="8">
        <v>4.49</v>
      </c>
      <c r="D782" s="8" t="s">
        <v>7835</v>
      </c>
      <c r="E782" s="8" t="s">
        <v>7835</v>
      </c>
      <c r="F782" s="8" t="s">
        <v>7835</v>
      </c>
      <c r="G782" s="8">
        <v>0</v>
      </c>
      <c r="H782" s="8" t="s">
        <v>7835</v>
      </c>
      <c r="I782" s="8" t="s">
        <v>7837</v>
      </c>
      <c r="J782" s="8" t="s">
        <v>7843</v>
      </c>
    </row>
    <row r="783" spans="1:10" ht="15.75" customHeight="1" x14ac:dyDescent="0.3">
      <c r="A783" s="8" t="s">
        <v>819</v>
      </c>
      <c r="B783" s="8">
        <v>36.005000000000003</v>
      </c>
      <c r="C783" s="8">
        <v>6.9</v>
      </c>
      <c r="D783" s="8" t="s">
        <v>7835</v>
      </c>
      <c r="E783" s="8" t="s">
        <v>7835</v>
      </c>
      <c r="F783" s="8" t="s">
        <v>7835</v>
      </c>
      <c r="G783" s="8">
        <v>0</v>
      </c>
      <c r="H783" s="8" t="s">
        <v>7835</v>
      </c>
      <c r="I783" s="8" t="s">
        <v>7837</v>
      </c>
      <c r="J783" s="8" t="s">
        <v>7841</v>
      </c>
    </row>
    <row r="784" spans="1:10" ht="15.75" customHeight="1" x14ac:dyDescent="0.3">
      <c r="A784" s="8" t="s">
        <v>820</v>
      </c>
      <c r="B784" s="8">
        <v>28.7</v>
      </c>
      <c r="C784" s="8">
        <v>11.52</v>
      </c>
      <c r="D784" s="8" t="s">
        <v>7835</v>
      </c>
      <c r="E784" s="8" t="s">
        <v>7835</v>
      </c>
      <c r="F784" s="8" t="s">
        <v>7835</v>
      </c>
      <c r="G784" s="8">
        <v>0</v>
      </c>
      <c r="H784" s="8" t="s">
        <v>7835</v>
      </c>
      <c r="I784" s="8" t="s">
        <v>7838</v>
      </c>
      <c r="J784" s="8" t="s">
        <v>7841</v>
      </c>
    </row>
    <row r="785" spans="1:10" ht="15.75" customHeight="1" x14ac:dyDescent="0.3">
      <c r="A785" s="8" t="s">
        <v>821</v>
      </c>
      <c r="B785" s="8">
        <v>34.295000000000002</v>
      </c>
      <c r="C785" s="8">
        <v>11.24</v>
      </c>
      <c r="D785" s="8" t="s">
        <v>7835</v>
      </c>
      <c r="E785" s="8" t="s">
        <v>7835</v>
      </c>
      <c r="F785" s="8" t="s">
        <v>7835</v>
      </c>
      <c r="G785" s="8">
        <v>0</v>
      </c>
      <c r="H785" s="8" t="s">
        <v>7835</v>
      </c>
      <c r="I785" s="8" t="s">
        <v>7837</v>
      </c>
      <c r="J785" s="8" t="s">
        <v>7841</v>
      </c>
    </row>
    <row r="786" spans="1:10" ht="15.75" customHeight="1" x14ac:dyDescent="0.3">
      <c r="A786" s="8" t="s">
        <v>822</v>
      </c>
      <c r="B786" s="8">
        <v>27.55</v>
      </c>
      <c r="C786" s="8">
        <v>10.98</v>
      </c>
      <c r="D786" s="8" t="s">
        <v>7835</v>
      </c>
      <c r="E786" s="8" t="s">
        <v>7835</v>
      </c>
      <c r="F786" s="8" t="s">
        <v>7835</v>
      </c>
      <c r="G786" s="8">
        <v>0</v>
      </c>
      <c r="H786" s="8" t="s">
        <v>7835</v>
      </c>
      <c r="I786" s="8" t="s">
        <v>7838</v>
      </c>
      <c r="J786" s="8" t="s">
        <v>7841</v>
      </c>
    </row>
    <row r="787" spans="1:10" ht="15.75" customHeight="1" x14ac:dyDescent="0.3">
      <c r="A787" s="8" t="s">
        <v>823</v>
      </c>
      <c r="B787" s="8">
        <v>40.700000000000003</v>
      </c>
      <c r="C787" s="8">
        <v>5.42</v>
      </c>
      <c r="D787" s="8" t="s">
        <v>7835</v>
      </c>
      <c r="E787" s="8" t="s">
        <v>7835</v>
      </c>
      <c r="F787" s="8" t="s">
        <v>7835</v>
      </c>
      <c r="G787" s="8">
        <v>0</v>
      </c>
      <c r="H787" s="8" t="s">
        <v>7835</v>
      </c>
      <c r="I787" s="8" t="s">
        <v>7837</v>
      </c>
      <c r="J787" s="8" t="s">
        <v>7843</v>
      </c>
    </row>
    <row r="788" spans="1:10" ht="15.75" customHeight="1" x14ac:dyDescent="0.3">
      <c r="A788" s="8" t="s">
        <v>824</v>
      </c>
      <c r="B788" s="8">
        <v>18.335000000000001</v>
      </c>
      <c r="C788" s="8">
        <v>10.97</v>
      </c>
      <c r="D788" s="8" t="s">
        <v>7835</v>
      </c>
      <c r="E788" s="8" t="s">
        <v>7835</v>
      </c>
      <c r="F788" s="8" t="s">
        <v>7835</v>
      </c>
      <c r="G788" s="8">
        <v>0</v>
      </c>
      <c r="H788" s="8" t="s">
        <v>7835</v>
      </c>
      <c r="I788" s="8" t="s">
        <v>7840</v>
      </c>
      <c r="J788" s="8" t="s">
        <v>7841</v>
      </c>
    </row>
    <row r="789" spans="1:10" ht="15.75" customHeight="1" x14ac:dyDescent="0.3">
      <c r="A789" s="8" t="s">
        <v>825</v>
      </c>
      <c r="B789" s="8">
        <v>33.914999999999999</v>
      </c>
      <c r="C789" s="8">
        <v>9.56</v>
      </c>
      <c r="D789" s="8" t="s">
        <v>7836</v>
      </c>
      <c r="E789" s="8" t="s">
        <v>7835</v>
      </c>
      <c r="F789" s="8" t="s">
        <v>7835</v>
      </c>
      <c r="G789" s="8">
        <v>2</v>
      </c>
      <c r="H789" s="8" t="s">
        <v>7835</v>
      </c>
      <c r="I789" s="8" t="s">
        <v>7837</v>
      </c>
      <c r="J789" s="8" t="s">
        <v>7841</v>
      </c>
    </row>
    <row r="790" spans="1:10" ht="15.75" customHeight="1" x14ac:dyDescent="0.3">
      <c r="A790" s="8" t="s">
        <v>826</v>
      </c>
      <c r="B790" s="8">
        <v>33.534999999999997</v>
      </c>
      <c r="C790" s="8">
        <v>9.4</v>
      </c>
      <c r="D790" s="8" t="s">
        <v>7836</v>
      </c>
      <c r="E790" s="8" t="s">
        <v>7835</v>
      </c>
      <c r="F790" s="8" t="s">
        <v>7835</v>
      </c>
      <c r="G790" s="8">
        <v>2</v>
      </c>
      <c r="H790" s="8" t="s">
        <v>7835</v>
      </c>
      <c r="I790" s="8" t="s">
        <v>7837</v>
      </c>
      <c r="J790" s="8" t="s">
        <v>7841</v>
      </c>
    </row>
    <row r="791" spans="1:10" ht="15.75" customHeight="1" x14ac:dyDescent="0.3">
      <c r="A791" s="8" t="s">
        <v>827</v>
      </c>
      <c r="B791" s="8">
        <v>23.655000000000001</v>
      </c>
      <c r="C791" s="8">
        <v>8.48</v>
      </c>
      <c r="D791" s="8" t="s">
        <v>7836</v>
      </c>
      <c r="E791" s="8" t="s">
        <v>7835</v>
      </c>
      <c r="F791" s="8" t="s">
        <v>7835</v>
      </c>
      <c r="G791" s="8">
        <v>2</v>
      </c>
      <c r="H791" s="8" t="s">
        <v>7835</v>
      </c>
      <c r="I791" s="8" t="s">
        <v>7839</v>
      </c>
      <c r="J791" s="8" t="s">
        <v>7841</v>
      </c>
    </row>
    <row r="792" spans="1:10" ht="15.75" customHeight="1" x14ac:dyDescent="0.3">
      <c r="A792" s="8" t="s">
        <v>828</v>
      </c>
      <c r="B792" s="8">
        <v>28</v>
      </c>
      <c r="C792" s="8">
        <v>5.57</v>
      </c>
      <c r="D792" s="8" t="s">
        <v>7835</v>
      </c>
      <c r="E792" s="8" t="s">
        <v>7835</v>
      </c>
      <c r="F792" s="8" t="s">
        <v>7835</v>
      </c>
      <c r="G792" s="8">
        <v>0</v>
      </c>
      <c r="H792" s="8" t="s">
        <v>7835</v>
      </c>
      <c r="I792" s="8" t="s">
        <v>7838</v>
      </c>
      <c r="J792" s="8" t="s">
        <v>7843</v>
      </c>
    </row>
    <row r="793" spans="1:10" ht="15.75" customHeight="1" x14ac:dyDescent="0.3">
      <c r="A793" s="8" t="s">
        <v>829</v>
      </c>
      <c r="B793" s="8">
        <v>30.23</v>
      </c>
      <c r="C793" s="8">
        <v>6.94</v>
      </c>
      <c r="D793" s="8" t="s">
        <v>7836</v>
      </c>
      <c r="E793" s="8" t="s">
        <v>7835</v>
      </c>
      <c r="F793" s="8" t="s">
        <v>7836</v>
      </c>
      <c r="G793" s="8">
        <v>1</v>
      </c>
      <c r="H793" s="8" t="s">
        <v>7835</v>
      </c>
      <c r="I793" s="8" t="s">
        <v>7837</v>
      </c>
      <c r="J793" s="8" t="s">
        <v>7841</v>
      </c>
    </row>
    <row r="794" spans="1:10" ht="15.75" customHeight="1" x14ac:dyDescent="0.3">
      <c r="A794" s="8" t="s">
        <v>830</v>
      </c>
      <c r="B794" s="8">
        <v>51.14</v>
      </c>
      <c r="C794" s="8">
        <v>4.05</v>
      </c>
      <c r="D794" s="8" t="s">
        <v>7835</v>
      </c>
      <c r="E794" s="8" t="s">
        <v>7835</v>
      </c>
      <c r="F794" s="8" t="s">
        <v>7835</v>
      </c>
      <c r="G794" s="8">
        <v>1</v>
      </c>
      <c r="H794" s="8" t="s">
        <v>7835</v>
      </c>
      <c r="I794" s="8" t="s">
        <v>7837</v>
      </c>
      <c r="J794" s="8" t="s">
        <v>7843</v>
      </c>
    </row>
    <row r="795" spans="1:10" ht="15.75" customHeight="1" x14ac:dyDescent="0.3">
      <c r="A795" s="8" t="s">
        <v>831</v>
      </c>
      <c r="B795" s="8">
        <v>24.32</v>
      </c>
      <c r="C795" s="8">
        <v>10.220000000000001</v>
      </c>
      <c r="D795" s="8" t="s">
        <v>7835</v>
      </c>
      <c r="E795" s="8" t="s">
        <v>7835</v>
      </c>
      <c r="F795" s="8" t="s">
        <v>7835</v>
      </c>
      <c r="G795" s="8">
        <v>0</v>
      </c>
      <c r="H795" s="8" t="s">
        <v>7835</v>
      </c>
      <c r="I795" s="8" t="s">
        <v>7839</v>
      </c>
      <c r="J795" s="8" t="s">
        <v>7841</v>
      </c>
    </row>
    <row r="796" spans="1:10" ht="15.75" customHeight="1" x14ac:dyDescent="0.3">
      <c r="A796" s="8" t="s">
        <v>832</v>
      </c>
      <c r="B796" s="8">
        <v>38.06</v>
      </c>
      <c r="C796" s="8">
        <v>9.24</v>
      </c>
      <c r="D796" s="8" t="s">
        <v>7835</v>
      </c>
      <c r="E796" s="8" t="s">
        <v>7835</v>
      </c>
      <c r="F796" s="8" t="s">
        <v>7835</v>
      </c>
      <c r="G796" s="8">
        <v>0</v>
      </c>
      <c r="H796" s="8" t="s">
        <v>7835</v>
      </c>
      <c r="I796" s="8" t="s">
        <v>7837</v>
      </c>
      <c r="J796" s="8" t="s">
        <v>7841</v>
      </c>
    </row>
    <row r="797" spans="1:10" ht="15.75" customHeight="1" x14ac:dyDescent="0.3">
      <c r="A797" s="8" t="s">
        <v>833</v>
      </c>
      <c r="B797" s="8">
        <v>37.700000000000003</v>
      </c>
      <c r="C797" s="8">
        <v>8.6</v>
      </c>
      <c r="D797" s="8" t="s">
        <v>7835</v>
      </c>
      <c r="E797" s="8" t="s">
        <v>7835</v>
      </c>
      <c r="F797" s="8" t="s">
        <v>7835</v>
      </c>
      <c r="G797" s="8">
        <v>0</v>
      </c>
      <c r="H797" s="8" t="s">
        <v>7835</v>
      </c>
      <c r="I797" s="8" t="s">
        <v>7837</v>
      </c>
      <c r="J797" s="8" t="s">
        <v>7841</v>
      </c>
    </row>
    <row r="798" spans="1:10" ht="15.75" customHeight="1" x14ac:dyDescent="0.3">
      <c r="A798" s="8" t="s">
        <v>834</v>
      </c>
      <c r="B798" s="8">
        <v>44</v>
      </c>
      <c r="C798" s="8">
        <v>9.32</v>
      </c>
      <c r="D798" s="8" t="s">
        <v>7836</v>
      </c>
      <c r="E798" s="8" t="s">
        <v>7835</v>
      </c>
      <c r="F798" s="8" t="s">
        <v>7835</v>
      </c>
      <c r="G798" s="8">
        <v>2</v>
      </c>
      <c r="H798" s="8" t="s">
        <v>7835</v>
      </c>
      <c r="I798" s="8" t="s">
        <v>7837</v>
      </c>
      <c r="J798" s="8" t="s">
        <v>7841</v>
      </c>
    </row>
    <row r="799" spans="1:10" ht="15.75" customHeight="1" x14ac:dyDescent="0.3">
      <c r="A799" s="8" t="s">
        <v>835</v>
      </c>
      <c r="B799" s="8">
        <v>41.45</v>
      </c>
      <c r="C799" s="8">
        <v>6.12</v>
      </c>
      <c r="D799" s="8" t="s">
        <v>7836</v>
      </c>
      <c r="E799" s="8" t="s">
        <v>7835</v>
      </c>
      <c r="F799" s="8" t="s">
        <v>7835</v>
      </c>
      <c r="G799" s="8">
        <v>0</v>
      </c>
      <c r="H799" s="8" t="s">
        <v>7835</v>
      </c>
      <c r="I799" s="8" t="s">
        <v>7837</v>
      </c>
      <c r="J799" s="8" t="s">
        <v>7842</v>
      </c>
    </row>
    <row r="800" spans="1:10" ht="15.75" customHeight="1" x14ac:dyDescent="0.3">
      <c r="A800" s="8" t="s">
        <v>836</v>
      </c>
      <c r="B800" s="8">
        <v>25.364999999999998</v>
      </c>
      <c r="C800" s="8">
        <v>9.19</v>
      </c>
      <c r="D800" s="8" t="s">
        <v>7836</v>
      </c>
      <c r="E800" s="8" t="s">
        <v>7835</v>
      </c>
      <c r="F800" s="8" t="s">
        <v>7835</v>
      </c>
      <c r="G800" s="8">
        <v>0</v>
      </c>
      <c r="H800" s="8" t="s">
        <v>7835</v>
      </c>
      <c r="I800" s="8" t="s">
        <v>7838</v>
      </c>
      <c r="J800" s="8" t="s">
        <v>7841</v>
      </c>
    </row>
    <row r="801" spans="1:10" ht="15.75" customHeight="1" x14ac:dyDescent="0.3">
      <c r="A801" s="8" t="s">
        <v>837</v>
      </c>
      <c r="B801" s="8">
        <v>34.56</v>
      </c>
      <c r="C801" s="8">
        <v>5.84</v>
      </c>
      <c r="D801" s="8" t="s">
        <v>7836</v>
      </c>
      <c r="E801" s="8" t="s">
        <v>7835</v>
      </c>
      <c r="F801" s="8" t="s">
        <v>7836</v>
      </c>
      <c r="G801" s="8">
        <v>1</v>
      </c>
      <c r="H801" s="8" t="s">
        <v>7835</v>
      </c>
      <c r="I801" s="8" t="s">
        <v>7837</v>
      </c>
      <c r="J801" s="8" t="s">
        <v>7842</v>
      </c>
    </row>
    <row r="802" spans="1:10" ht="15.75" customHeight="1" x14ac:dyDescent="0.3">
      <c r="A802" s="8" t="s">
        <v>838</v>
      </c>
      <c r="B802" s="8">
        <v>28.2</v>
      </c>
      <c r="C802" s="8">
        <v>7.19</v>
      </c>
      <c r="D802" s="8" t="s">
        <v>7836</v>
      </c>
      <c r="E802" s="8" t="s">
        <v>7835</v>
      </c>
      <c r="F802" s="8" t="s">
        <v>7835</v>
      </c>
      <c r="G802" s="8">
        <v>2</v>
      </c>
      <c r="H802" s="8" t="s">
        <v>7835</v>
      </c>
      <c r="I802" s="8" t="s">
        <v>7838</v>
      </c>
      <c r="J802" s="8" t="s">
        <v>7841</v>
      </c>
    </row>
    <row r="803" spans="1:10" ht="15.75" customHeight="1" x14ac:dyDescent="0.3">
      <c r="A803" s="8" t="s">
        <v>839</v>
      </c>
      <c r="B803" s="8">
        <v>30.43</v>
      </c>
      <c r="C803" s="8">
        <v>9.39</v>
      </c>
      <c r="D803" s="8" t="s">
        <v>7835</v>
      </c>
      <c r="E803" s="8" t="s">
        <v>7835</v>
      </c>
      <c r="F803" s="8" t="s">
        <v>7835</v>
      </c>
      <c r="G803" s="8">
        <v>0</v>
      </c>
      <c r="H803" s="8" t="s">
        <v>7835</v>
      </c>
      <c r="I803" s="8" t="s">
        <v>7837</v>
      </c>
      <c r="J803" s="8" t="s">
        <v>7841</v>
      </c>
    </row>
    <row r="804" spans="1:10" ht="15.75" customHeight="1" x14ac:dyDescent="0.3">
      <c r="A804" s="8" t="s">
        <v>840</v>
      </c>
      <c r="B804" s="8">
        <v>32.395000000000003</v>
      </c>
      <c r="C804" s="8">
        <v>4.2699999999999996</v>
      </c>
      <c r="D804" s="8" t="s">
        <v>7836</v>
      </c>
      <c r="E804" s="8" t="s">
        <v>7835</v>
      </c>
      <c r="F804" s="8" t="s">
        <v>7835</v>
      </c>
      <c r="G804" s="8">
        <v>1</v>
      </c>
      <c r="H804" s="8" t="s">
        <v>7835</v>
      </c>
      <c r="I804" s="8" t="s">
        <v>7837</v>
      </c>
      <c r="J804" s="8" t="s">
        <v>7843</v>
      </c>
    </row>
    <row r="805" spans="1:10" ht="15.75" customHeight="1" x14ac:dyDescent="0.3">
      <c r="A805" s="8" t="s">
        <v>841</v>
      </c>
      <c r="B805" s="8">
        <v>24.035</v>
      </c>
      <c r="C805" s="8">
        <v>11.71</v>
      </c>
      <c r="D805" s="8" t="s">
        <v>7835</v>
      </c>
      <c r="E805" s="8" t="s">
        <v>7835</v>
      </c>
      <c r="F805" s="8" t="s">
        <v>7835</v>
      </c>
      <c r="G805" s="8">
        <v>0</v>
      </c>
      <c r="H805" s="8" t="s">
        <v>7835</v>
      </c>
      <c r="I805" s="8" t="s">
        <v>7839</v>
      </c>
      <c r="J805" s="8" t="s">
        <v>7841</v>
      </c>
    </row>
    <row r="806" spans="1:10" ht="15.75" customHeight="1" x14ac:dyDescent="0.3">
      <c r="A806" s="8" t="s">
        <v>842</v>
      </c>
      <c r="B806" s="8">
        <v>37.119999999999997</v>
      </c>
      <c r="C806" s="8">
        <v>5.29</v>
      </c>
      <c r="D806" s="8" t="s">
        <v>7835</v>
      </c>
      <c r="E806" s="8" t="s">
        <v>7835</v>
      </c>
      <c r="F806" s="8" t="s">
        <v>7835</v>
      </c>
      <c r="G806" s="8">
        <v>2</v>
      </c>
      <c r="H806" s="8" t="s">
        <v>7835</v>
      </c>
      <c r="I806" s="8" t="s">
        <v>7837</v>
      </c>
      <c r="J806" s="8" t="s">
        <v>7843</v>
      </c>
    </row>
    <row r="807" spans="1:10" ht="15.75" customHeight="1" x14ac:dyDescent="0.3">
      <c r="A807" s="8" t="s">
        <v>843</v>
      </c>
      <c r="B807" s="8">
        <v>34.840000000000003</v>
      </c>
      <c r="C807" s="8">
        <v>6</v>
      </c>
      <c r="D807" s="8" t="s">
        <v>7836</v>
      </c>
      <c r="E807" s="8" t="s">
        <v>7835</v>
      </c>
      <c r="F807" s="8" t="s">
        <v>7836</v>
      </c>
      <c r="G807" s="8">
        <v>1</v>
      </c>
      <c r="H807" s="8" t="s">
        <v>7835</v>
      </c>
      <c r="I807" s="8" t="s">
        <v>7837</v>
      </c>
      <c r="J807" s="8" t="s">
        <v>7842</v>
      </c>
    </row>
    <row r="808" spans="1:10" ht="15.75" customHeight="1" x14ac:dyDescent="0.3">
      <c r="A808" s="8" t="s">
        <v>844</v>
      </c>
      <c r="B808" s="8">
        <v>29.53</v>
      </c>
      <c r="C808" s="8">
        <v>10.64</v>
      </c>
      <c r="D808" s="8" t="s">
        <v>7835</v>
      </c>
      <c r="E808" s="8" t="s">
        <v>7835</v>
      </c>
      <c r="F808" s="8" t="s">
        <v>7835</v>
      </c>
      <c r="G808" s="8">
        <v>0</v>
      </c>
      <c r="H808" s="8" t="s">
        <v>7835</v>
      </c>
      <c r="I808" s="8" t="s">
        <v>7838</v>
      </c>
      <c r="J808" s="8" t="s">
        <v>7841</v>
      </c>
    </row>
    <row r="809" spans="1:10" ht="15.75" customHeight="1" x14ac:dyDescent="0.3">
      <c r="A809" s="8" t="s">
        <v>845</v>
      </c>
      <c r="B809" s="8">
        <v>42.51</v>
      </c>
      <c r="C809" s="8">
        <v>8.2100000000000009</v>
      </c>
      <c r="D809" s="8" t="s">
        <v>7836</v>
      </c>
      <c r="E809" s="8" t="s">
        <v>7835</v>
      </c>
      <c r="F809" s="8" t="s">
        <v>7835</v>
      </c>
      <c r="G809" s="8">
        <v>0</v>
      </c>
      <c r="H809" s="8" t="s">
        <v>7835</v>
      </c>
      <c r="I809" s="8" t="s">
        <v>7837</v>
      </c>
      <c r="J809" s="8" t="s">
        <v>7841</v>
      </c>
    </row>
    <row r="810" spans="1:10" ht="15.75" customHeight="1" x14ac:dyDescent="0.3">
      <c r="A810" s="8" t="s">
        <v>846</v>
      </c>
      <c r="B810" s="8">
        <v>38.14</v>
      </c>
      <c r="C810" s="8">
        <v>5.58</v>
      </c>
      <c r="D810" s="8" t="s">
        <v>7835</v>
      </c>
      <c r="E810" s="8" t="s">
        <v>7835</v>
      </c>
      <c r="F810" s="8" t="s">
        <v>7836</v>
      </c>
      <c r="G810" s="8">
        <v>1</v>
      </c>
      <c r="H810" s="8" t="s">
        <v>7835</v>
      </c>
      <c r="I810" s="8" t="s">
        <v>7837</v>
      </c>
      <c r="J810" s="8" t="s">
        <v>7843</v>
      </c>
    </row>
    <row r="811" spans="1:10" ht="15.75" customHeight="1" x14ac:dyDescent="0.3">
      <c r="A811" s="8" t="s">
        <v>847</v>
      </c>
      <c r="B811" s="8">
        <v>39.93</v>
      </c>
      <c r="C811" s="8">
        <v>8.75</v>
      </c>
      <c r="D811" s="8" t="s">
        <v>7835</v>
      </c>
      <c r="E811" s="8" t="s">
        <v>7835</v>
      </c>
      <c r="F811" s="8" t="s">
        <v>7835</v>
      </c>
      <c r="G811" s="8">
        <v>0</v>
      </c>
      <c r="H811" s="8" t="s">
        <v>7835</v>
      </c>
      <c r="I811" s="8" t="s">
        <v>7837</v>
      </c>
      <c r="J811" s="8" t="s">
        <v>7841</v>
      </c>
    </row>
    <row r="812" spans="1:10" ht="15.75" customHeight="1" x14ac:dyDescent="0.3">
      <c r="A812" s="8" t="s">
        <v>848</v>
      </c>
      <c r="B812" s="8">
        <v>38.83</v>
      </c>
      <c r="C812" s="8">
        <v>11.86</v>
      </c>
      <c r="D812" s="8" t="s">
        <v>7835</v>
      </c>
      <c r="E812" s="8" t="s">
        <v>7835</v>
      </c>
      <c r="F812" s="8" t="s">
        <v>7835</v>
      </c>
      <c r="G812" s="8">
        <v>0</v>
      </c>
      <c r="H812" s="8" t="s">
        <v>7835</v>
      </c>
      <c r="I812" s="8" t="s">
        <v>7837</v>
      </c>
      <c r="J812" s="8" t="s">
        <v>7841</v>
      </c>
    </row>
    <row r="813" spans="1:10" ht="15.75" customHeight="1" x14ac:dyDescent="0.3">
      <c r="A813" s="8" t="s">
        <v>849</v>
      </c>
      <c r="B813" s="8">
        <v>37.4</v>
      </c>
      <c r="C813" s="8">
        <v>11.46</v>
      </c>
      <c r="D813" s="8" t="s">
        <v>7835</v>
      </c>
      <c r="E813" s="8" t="s">
        <v>7835</v>
      </c>
      <c r="F813" s="8" t="s">
        <v>7835</v>
      </c>
      <c r="G813" s="8">
        <v>0</v>
      </c>
      <c r="H813" s="8" t="s">
        <v>7835</v>
      </c>
      <c r="I813" s="8" t="s">
        <v>7837</v>
      </c>
      <c r="J813" s="8" t="s">
        <v>7841</v>
      </c>
    </row>
    <row r="814" spans="1:10" ht="15.75" customHeight="1" x14ac:dyDescent="0.3">
      <c r="A814" s="8" t="s">
        <v>850</v>
      </c>
      <c r="B814" s="8">
        <v>21.4</v>
      </c>
      <c r="C814" s="8">
        <v>9.0299999999999994</v>
      </c>
      <c r="D814" s="8" t="s">
        <v>7835</v>
      </c>
      <c r="E814" s="8" t="s">
        <v>7835</v>
      </c>
      <c r="F814" s="8" t="s">
        <v>7835</v>
      </c>
      <c r="G814" s="8">
        <v>0</v>
      </c>
      <c r="H814" s="8" t="s">
        <v>7835</v>
      </c>
      <c r="I814" s="8" t="s">
        <v>7839</v>
      </c>
      <c r="J814" s="8" t="s">
        <v>7841</v>
      </c>
    </row>
    <row r="815" spans="1:10" ht="15.75" customHeight="1" x14ac:dyDescent="0.3">
      <c r="A815" s="8" t="s">
        <v>851</v>
      </c>
      <c r="B815" s="8">
        <v>38.380000000000003</v>
      </c>
      <c r="C815" s="8">
        <v>8.26</v>
      </c>
      <c r="D815" s="8" t="s">
        <v>7836</v>
      </c>
      <c r="E815" s="8" t="s">
        <v>7835</v>
      </c>
      <c r="F815" s="8" t="s">
        <v>7835</v>
      </c>
      <c r="G815" s="8">
        <v>2</v>
      </c>
      <c r="H815" s="8" t="s">
        <v>7835</v>
      </c>
      <c r="I815" s="8" t="s">
        <v>7837</v>
      </c>
      <c r="J815" s="8" t="s">
        <v>7841</v>
      </c>
    </row>
    <row r="816" spans="1:10" ht="15.75" customHeight="1" x14ac:dyDescent="0.3">
      <c r="A816" s="8" t="s">
        <v>852</v>
      </c>
      <c r="B816" s="8">
        <v>33.659999999999997</v>
      </c>
      <c r="C816" s="8">
        <v>5.42</v>
      </c>
      <c r="D816" s="8" t="s">
        <v>7836</v>
      </c>
      <c r="E816" s="8" t="s">
        <v>7835</v>
      </c>
      <c r="F816" s="8" t="s">
        <v>7835</v>
      </c>
      <c r="G816" s="8">
        <v>2</v>
      </c>
      <c r="H816" s="8" t="s">
        <v>7835</v>
      </c>
      <c r="I816" s="8" t="s">
        <v>7837</v>
      </c>
      <c r="J816" s="8" t="s">
        <v>7843</v>
      </c>
    </row>
    <row r="817" spans="1:10" ht="15.75" customHeight="1" x14ac:dyDescent="0.3">
      <c r="A817" s="8" t="s">
        <v>853</v>
      </c>
      <c r="B817" s="8">
        <v>31.79</v>
      </c>
      <c r="C817" s="8">
        <v>11.33</v>
      </c>
      <c r="D817" s="8" t="s">
        <v>7836</v>
      </c>
      <c r="E817" s="8" t="s">
        <v>7835</v>
      </c>
      <c r="F817" s="8" t="s">
        <v>7836</v>
      </c>
      <c r="G817" s="8">
        <v>1</v>
      </c>
      <c r="H817" s="8" t="s">
        <v>7835</v>
      </c>
      <c r="I817" s="8" t="s">
        <v>7837</v>
      </c>
      <c r="J817" s="8" t="s">
        <v>7841</v>
      </c>
    </row>
    <row r="818" spans="1:10" ht="15.75" customHeight="1" x14ac:dyDescent="0.3">
      <c r="A818" s="8" t="s">
        <v>854</v>
      </c>
      <c r="B818" s="8">
        <v>29.7</v>
      </c>
      <c r="C818" s="8">
        <v>7.69</v>
      </c>
      <c r="D818" s="8" t="s">
        <v>7836</v>
      </c>
      <c r="E818" s="8" t="s">
        <v>7835</v>
      </c>
      <c r="F818" s="8" t="s">
        <v>7836</v>
      </c>
      <c r="G818" s="8">
        <v>1</v>
      </c>
      <c r="H818" s="8" t="s">
        <v>7835</v>
      </c>
      <c r="I818" s="8" t="s">
        <v>7838</v>
      </c>
      <c r="J818" s="8" t="s">
        <v>7841</v>
      </c>
    </row>
    <row r="819" spans="1:10" ht="15.75" customHeight="1" x14ac:dyDescent="0.3">
      <c r="A819" s="8" t="s">
        <v>855</v>
      </c>
      <c r="B819" s="8">
        <v>25.46</v>
      </c>
      <c r="C819" s="8">
        <v>8.77</v>
      </c>
      <c r="D819" s="8" t="s">
        <v>7836</v>
      </c>
      <c r="E819" s="8" t="s">
        <v>7835</v>
      </c>
      <c r="F819" s="8" t="s">
        <v>7836</v>
      </c>
      <c r="G819" s="8">
        <v>1</v>
      </c>
      <c r="H819" s="8" t="s">
        <v>7835</v>
      </c>
      <c r="I819" s="8" t="s">
        <v>7838</v>
      </c>
      <c r="J819" s="8" t="s">
        <v>7841</v>
      </c>
    </row>
    <row r="820" spans="1:10" ht="15.75" customHeight="1" x14ac:dyDescent="0.3">
      <c r="A820" s="8" t="s">
        <v>856</v>
      </c>
      <c r="B820" s="8">
        <v>39.14</v>
      </c>
      <c r="C820" s="8">
        <v>4.91</v>
      </c>
      <c r="D820" s="8" t="s">
        <v>7835</v>
      </c>
      <c r="E820" s="8" t="s">
        <v>7836</v>
      </c>
      <c r="F820" s="8" t="s">
        <v>7835</v>
      </c>
      <c r="G820" s="8">
        <v>1</v>
      </c>
      <c r="H820" s="8" t="s">
        <v>7835</v>
      </c>
      <c r="I820" s="8" t="s">
        <v>7837</v>
      </c>
      <c r="J820" s="8" t="s">
        <v>7843</v>
      </c>
    </row>
    <row r="821" spans="1:10" ht="15.75" customHeight="1" x14ac:dyDescent="0.3">
      <c r="A821" s="8" t="s">
        <v>857</v>
      </c>
      <c r="B821" s="8">
        <v>41.2</v>
      </c>
      <c r="C821" s="8">
        <v>4.95</v>
      </c>
      <c r="D821" s="8" t="s">
        <v>7835</v>
      </c>
      <c r="E821" s="8" t="s">
        <v>7835</v>
      </c>
      <c r="F821" s="8" t="s">
        <v>7835</v>
      </c>
      <c r="G821" s="8">
        <v>1</v>
      </c>
      <c r="H821" s="8" t="s">
        <v>7835</v>
      </c>
      <c r="I821" s="8" t="s">
        <v>7837</v>
      </c>
      <c r="J821" s="8" t="s">
        <v>7843</v>
      </c>
    </row>
    <row r="822" spans="1:10" ht="15.75" customHeight="1" x14ac:dyDescent="0.3">
      <c r="A822" s="8" t="s">
        <v>858</v>
      </c>
      <c r="B822" s="8">
        <v>28.81</v>
      </c>
      <c r="C822" s="8">
        <v>10.8</v>
      </c>
      <c r="D822" s="8" t="s">
        <v>7836</v>
      </c>
      <c r="E822" s="8" t="s">
        <v>7835</v>
      </c>
      <c r="F822" s="8" t="s">
        <v>7836</v>
      </c>
      <c r="G822" s="8">
        <v>1</v>
      </c>
      <c r="H822" s="8" t="s">
        <v>7835</v>
      </c>
      <c r="I822" s="8" t="s">
        <v>7838</v>
      </c>
      <c r="J822" s="8" t="s">
        <v>7841</v>
      </c>
    </row>
    <row r="823" spans="1:10" ht="15.75" customHeight="1" x14ac:dyDescent="0.3">
      <c r="A823" s="8" t="s">
        <v>859</v>
      </c>
      <c r="B823" s="8">
        <v>37.409999999999997</v>
      </c>
      <c r="C823" s="8">
        <v>7.21</v>
      </c>
      <c r="D823" s="8" t="s">
        <v>7835</v>
      </c>
      <c r="E823" s="8" t="s">
        <v>7835</v>
      </c>
      <c r="F823" s="8" t="s">
        <v>7835</v>
      </c>
      <c r="G823" s="8">
        <v>2</v>
      </c>
      <c r="H823" s="8" t="s">
        <v>7835</v>
      </c>
      <c r="I823" s="8" t="s">
        <v>7837</v>
      </c>
      <c r="J823" s="8" t="s">
        <v>7841</v>
      </c>
    </row>
    <row r="824" spans="1:10" ht="15.75" customHeight="1" x14ac:dyDescent="0.3">
      <c r="A824" s="8" t="s">
        <v>860</v>
      </c>
      <c r="B824" s="8">
        <v>52.54</v>
      </c>
      <c r="C824" s="8">
        <v>5.12</v>
      </c>
      <c r="D824" s="8" t="s">
        <v>7835</v>
      </c>
      <c r="E824" s="8" t="s">
        <v>7835</v>
      </c>
      <c r="F824" s="8" t="s">
        <v>7836</v>
      </c>
      <c r="G824" s="8">
        <v>1</v>
      </c>
      <c r="H824" s="8" t="s">
        <v>7835</v>
      </c>
      <c r="I824" s="8" t="s">
        <v>7837</v>
      </c>
      <c r="J824" s="8" t="s">
        <v>7843</v>
      </c>
    </row>
    <row r="825" spans="1:10" ht="15.75" customHeight="1" x14ac:dyDescent="0.3">
      <c r="A825" s="8" t="s">
        <v>861</v>
      </c>
      <c r="B825" s="8">
        <v>17.29</v>
      </c>
      <c r="C825" s="8">
        <v>4.62</v>
      </c>
      <c r="D825" s="8" t="s">
        <v>7835</v>
      </c>
      <c r="E825" s="8" t="s">
        <v>7836</v>
      </c>
      <c r="F825" s="8" t="s">
        <v>7835</v>
      </c>
      <c r="G825" s="8">
        <v>1</v>
      </c>
      <c r="H825" s="8" t="s">
        <v>7836</v>
      </c>
      <c r="I825" s="8" t="s">
        <v>7840</v>
      </c>
      <c r="J825" s="8" t="s">
        <v>7843</v>
      </c>
    </row>
    <row r="826" spans="1:10" ht="15.75" customHeight="1" x14ac:dyDescent="0.3">
      <c r="A826" s="8" t="s">
        <v>862</v>
      </c>
      <c r="B826" s="8">
        <v>31.74</v>
      </c>
      <c r="C826" s="8">
        <v>7.68</v>
      </c>
      <c r="D826" s="8" t="s">
        <v>7836</v>
      </c>
      <c r="E826" s="8" t="s">
        <v>7835</v>
      </c>
      <c r="F826" s="8" t="s">
        <v>7835</v>
      </c>
      <c r="G826" s="8">
        <v>0</v>
      </c>
      <c r="H826" s="8" t="s">
        <v>7835</v>
      </c>
      <c r="I826" s="8" t="s">
        <v>7837</v>
      </c>
      <c r="J826" s="8" t="s">
        <v>7841</v>
      </c>
    </row>
    <row r="827" spans="1:10" ht="15.75" customHeight="1" x14ac:dyDescent="0.3">
      <c r="A827" s="8" t="s">
        <v>863</v>
      </c>
      <c r="B827" s="8">
        <v>26.504999999999999</v>
      </c>
      <c r="C827" s="8">
        <v>6.79</v>
      </c>
      <c r="D827" s="8" t="s">
        <v>7836</v>
      </c>
      <c r="E827" s="8" t="s">
        <v>7835</v>
      </c>
      <c r="F827" s="8" t="s">
        <v>7836</v>
      </c>
      <c r="G827" s="8">
        <v>1</v>
      </c>
      <c r="H827" s="8" t="s">
        <v>7835</v>
      </c>
      <c r="I827" s="8" t="s">
        <v>7838</v>
      </c>
      <c r="J827" s="8" t="s">
        <v>7841</v>
      </c>
    </row>
    <row r="828" spans="1:10" ht="15.75" customHeight="1" x14ac:dyDescent="0.3">
      <c r="A828" s="8" t="s">
        <v>864</v>
      </c>
      <c r="B828" s="8">
        <v>36.479999999999997</v>
      </c>
      <c r="C828" s="8">
        <v>11.09</v>
      </c>
      <c r="D828" s="8" t="s">
        <v>7835</v>
      </c>
      <c r="E828" s="8" t="s">
        <v>7835</v>
      </c>
      <c r="F828" s="8" t="s">
        <v>7835</v>
      </c>
      <c r="G828" s="8">
        <v>0</v>
      </c>
      <c r="H828" s="8" t="s">
        <v>7835</v>
      </c>
      <c r="I828" s="8" t="s">
        <v>7837</v>
      </c>
      <c r="J828" s="8" t="s">
        <v>7841</v>
      </c>
    </row>
    <row r="829" spans="1:10" ht="15.75" customHeight="1" x14ac:dyDescent="0.3">
      <c r="A829" s="8" t="s">
        <v>865</v>
      </c>
      <c r="B829" s="8">
        <v>39.159999999999997</v>
      </c>
      <c r="C829" s="8">
        <v>5.24</v>
      </c>
      <c r="D829" s="8" t="s">
        <v>7836</v>
      </c>
      <c r="E829" s="8" t="s">
        <v>7835</v>
      </c>
      <c r="F829" s="8" t="s">
        <v>7836</v>
      </c>
      <c r="G829" s="8">
        <v>1</v>
      </c>
      <c r="H829" s="8" t="s">
        <v>7835</v>
      </c>
      <c r="I829" s="8" t="s">
        <v>7837</v>
      </c>
      <c r="J829" s="8" t="s">
        <v>7843</v>
      </c>
    </row>
    <row r="830" spans="1:10" ht="15.75" customHeight="1" x14ac:dyDescent="0.3">
      <c r="A830" s="8" t="s">
        <v>866</v>
      </c>
      <c r="B830" s="8">
        <v>28.22</v>
      </c>
      <c r="C830" s="8">
        <v>7.51</v>
      </c>
      <c r="D830" s="8" t="s">
        <v>7836</v>
      </c>
      <c r="E830" s="8" t="s">
        <v>7835</v>
      </c>
      <c r="F830" s="8" t="s">
        <v>7836</v>
      </c>
      <c r="G830" s="8">
        <v>1</v>
      </c>
      <c r="H830" s="8" t="s">
        <v>7835</v>
      </c>
      <c r="I830" s="8" t="s">
        <v>7838</v>
      </c>
      <c r="J830" s="8" t="s">
        <v>7841</v>
      </c>
    </row>
    <row r="831" spans="1:10" ht="15.75" customHeight="1" x14ac:dyDescent="0.3">
      <c r="A831" s="8" t="s">
        <v>867</v>
      </c>
      <c r="B831" s="8">
        <v>35</v>
      </c>
      <c r="C831" s="8">
        <v>4.13</v>
      </c>
      <c r="D831" s="8" t="s">
        <v>7835</v>
      </c>
      <c r="E831" s="8" t="s">
        <v>7835</v>
      </c>
      <c r="F831" s="8" t="s">
        <v>7835</v>
      </c>
      <c r="G831" s="8">
        <v>2</v>
      </c>
      <c r="H831" s="8" t="s">
        <v>7835</v>
      </c>
      <c r="I831" s="8" t="s">
        <v>7837</v>
      </c>
      <c r="J831" s="8" t="s">
        <v>7843</v>
      </c>
    </row>
    <row r="832" spans="1:10" ht="15.75" customHeight="1" x14ac:dyDescent="0.3">
      <c r="A832" s="8" t="s">
        <v>868</v>
      </c>
      <c r="B832" s="8">
        <v>36.24</v>
      </c>
      <c r="C832" s="8">
        <v>8.3800000000000008</v>
      </c>
      <c r="D832" s="8" t="s">
        <v>7836</v>
      </c>
      <c r="E832" s="8" t="s">
        <v>7835</v>
      </c>
      <c r="F832" s="8" t="s">
        <v>7835</v>
      </c>
      <c r="G832" s="8">
        <v>1</v>
      </c>
      <c r="H832" s="8" t="s">
        <v>7835</v>
      </c>
      <c r="I832" s="8" t="s">
        <v>7837</v>
      </c>
      <c r="J832" s="8" t="s">
        <v>7841</v>
      </c>
    </row>
    <row r="833" spans="1:10" ht="15.75" customHeight="1" x14ac:dyDescent="0.3">
      <c r="A833" s="8" t="s">
        <v>869</v>
      </c>
      <c r="B833" s="8">
        <v>36.954999999999998</v>
      </c>
      <c r="C833" s="8">
        <v>8.07</v>
      </c>
      <c r="D833" s="8" t="s">
        <v>7835</v>
      </c>
      <c r="E833" s="8" t="s">
        <v>7835</v>
      </c>
      <c r="F833" s="8" t="s">
        <v>7835</v>
      </c>
      <c r="G833" s="8">
        <v>0</v>
      </c>
      <c r="H833" s="8" t="s">
        <v>7835</v>
      </c>
      <c r="I833" s="8" t="s">
        <v>7837</v>
      </c>
      <c r="J833" s="8" t="s">
        <v>7841</v>
      </c>
    </row>
    <row r="834" spans="1:10" ht="15.75" customHeight="1" x14ac:dyDescent="0.3">
      <c r="A834" s="8" t="s">
        <v>870</v>
      </c>
      <c r="B834" s="8">
        <v>29.64</v>
      </c>
      <c r="C834" s="8">
        <v>8.9499999999999993</v>
      </c>
      <c r="D834" s="8" t="s">
        <v>7835</v>
      </c>
      <c r="E834" s="8" t="s">
        <v>7835</v>
      </c>
      <c r="F834" s="8" t="s">
        <v>7835</v>
      </c>
      <c r="G834" s="8">
        <v>0</v>
      </c>
      <c r="H834" s="8" t="s">
        <v>7835</v>
      </c>
      <c r="I834" s="8" t="s">
        <v>7838</v>
      </c>
      <c r="J834" s="8" t="s">
        <v>7841</v>
      </c>
    </row>
    <row r="835" spans="1:10" ht="15.75" customHeight="1" x14ac:dyDescent="0.3">
      <c r="A835" s="8" t="s">
        <v>871</v>
      </c>
      <c r="B835" s="8">
        <v>42.74</v>
      </c>
      <c r="C835" s="8">
        <v>6.31</v>
      </c>
      <c r="D835" s="8" t="s">
        <v>7836</v>
      </c>
      <c r="E835" s="8" t="s">
        <v>7835</v>
      </c>
      <c r="F835" s="8" t="s">
        <v>7835</v>
      </c>
      <c r="G835" s="8">
        <v>1</v>
      </c>
      <c r="H835" s="8" t="s">
        <v>7835</v>
      </c>
      <c r="I835" s="8" t="s">
        <v>7837</v>
      </c>
      <c r="J835" s="8" t="s">
        <v>7842</v>
      </c>
    </row>
    <row r="836" spans="1:10" ht="15.75" customHeight="1" x14ac:dyDescent="0.3">
      <c r="A836" s="8" t="s">
        <v>872</v>
      </c>
      <c r="B836" s="8">
        <v>36.130000000000003</v>
      </c>
      <c r="C836" s="8">
        <v>7.19</v>
      </c>
      <c r="D836" s="8" t="s">
        <v>7836</v>
      </c>
      <c r="E836" s="8" t="s">
        <v>7835</v>
      </c>
      <c r="F836" s="8" t="s">
        <v>7835</v>
      </c>
      <c r="G836" s="8">
        <v>2</v>
      </c>
      <c r="H836" s="8" t="s">
        <v>7835</v>
      </c>
      <c r="I836" s="8" t="s">
        <v>7837</v>
      </c>
      <c r="J836" s="8" t="s">
        <v>7841</v>
      </c>
    </row>
    <row r="837" spans="1:10" ht="15.75" customHeight="1" x14ac:dyDescent="0.3">
      <c r="A837" s="8" t="s">
        <v>873</v>
      </c>
      <c r="B837" s="8">
        <v>31.55</v>
      </c>
      <c r="C837" s="8">
        <v>6.11</v>
      </c>
      <c r="D837" s="8" t="s">
        <v>7836</v>
      </c>
      <c r="E837" s="8" t="s">
        <v>7835</v>
      </c>
      <c r="F837" s="8" t="s">
        <v>7835</v>
      </c>
      <c r="G837" s="8">
        <v>1</v>
      </c>
      <c r="H837" s="8" t="s">
        <v>7835</v>
      </c>
      <c r="I837" s="8" t="s">
        <v>7837</v>
      </c>
      <c r="J837" s="8" t="s">
        <v>7842</v>
      </c>
    </row>
    <row r="838" spans="1:10" ht="15.75" customHeight="1" x14ac:dyDescent="0.3">
      <c r="A838" s="8" t="s">
        <v>874</v>
      </c>
      <c r="B838" s="8">
        <v>52.75</v>
      </c>
      <c r="C838" s="8">
        <v>6.02</v>
      </c>
      <c r="D838" s="8" t="s">
        <v>7835</v>
      </c>
      <c r="E838" s="8" t="s">
        <v>7835</v>
      </c>
      <c r="F838" s="8" t="s">
        <v>7835</v>
      </c>
      <c r="G838" s="8">
        <v>1</v>
      </c>
      <c r="H838" s="8" t="s">
        <v>7835</v>
      </c>
      <c r="I838" s="8" t="s">
        <v>7837</v>
      </c>
      <c r="J838" s="8" t="s">
        <v>7842</v>
      </c>
    </row>
    <row r="839" spans="1:10" ht="15.75" customHeight="1" x14ac:dyDescent="0.3">
      <c r="A839" s="8" t="s">
        <v>875</v>
      </c>
      <c r="B839" s="8">
        <v>36.67</v>
      </c>
      <c r="C839" s="8">
        <v>11.86</v>
      </c>
      <c r="D839" s="8" t="s">
        <v>7835</v>
      </c>
      <c r="E839" s="8" t="s">
        <v>7835</v>
      </c>
      <c r="F839" s="8" t="s">
        <v>7835</v>
      </c>
      <c r="G839" s="8">
        <v>0</v>
      </c>
      <c r="H839" s="8" t="s">
        <v>7835</v>
      </c>
      <c r="I839" s="8" t="s">
        <v>7837</v>
      </c>
      <c r="J839" s="8" t="s">
        <v>7841</v>
      </c>
    </row>
    <row r="840" spans="1:10" ht="15.75" customHeight="1" x14ac:dyDescent="0.3">
      <c r="A840" s="8" t="s">
        <v>876</v>
      </c>
      <c r="B840" s="8">
        <v>38.06</v>
      </c>
      <c r="C840" s="8">
        <v>8.25</v>
      </c>
      <c r="D840" s="8" t="s">
        <v>7835</v>
      </c>
      <c r="E840" s="8" t="s">
        <v>7835</v>
      </c>
      <c r="F840" s="8" t="s">
        <v>7835</v>
      </c>
      <c r="G840" s="8">
        <v>0</v>
      </c>
      <c r="H840" s="8" t="s">
        <v>7835</v>
      </c>
      <c r="I840" s="8" t="s">
        <v>7837</v>
      </c>
      <c r="J840" s="8" t="s">
        <v>7841</v>
      </c>
    </row>
    <row r="841" spans="1:10" ht="15.75" customHeight="1" x14ac:dyDescent="0.3">
      <c r="A841" s="8" t="s">
        <v>877</v>
      </c>
      <c r="B841" s="8">
        <v>38</v>
      </c>
      <c r="C841" s="8">
        <v>8.1300000000000008</v>
      </c>
      <c r="D841" s="8" t="s">
        <v>7835</v>
      </c>
      <c r="E841" s="8" t="s">
        <v>7835</v>
      </c>
      <c r="F841" s="8" t="s">
        <v>7835</v>
      </c>
      <c r="G841" s="8">
        <v>0</v>
      </c>
      <c r="H841" s="8" t="s">
        <v>7835</v>
      </c>
      <c r="I841" s="8" t="s">
        <v>7837</v>
      </c>
      <c r="J841" s="8" t="s">
        <v>7841</v>
      </c>
    </row>
    <row r="842" spans="1:10" ht="15.75" customHeight="1" x14ac:dyDescent="0.3">
      <c r="A842" s="8" t="s">
        <v>878</v>
      </c>
      <c r="B842" s="8">
        <v>35.1</v>
      </c>
      <c r="C842" s="8">
        <v>10.1</v>
      </c>
      <c r="D842" s="8" t="s">
        <v>7835</v>
      </c>
      <c r="E842" s="8" t="s">
        <v>7835</v>
      </c>
      <c r="F842" s="8" t="s">
        <v>7835</v>
      </c>
      <c r="G842" s="8">
        <v>0</v>
      </c>
      <c r="H842" s="8" t="s">
        <v>7835</v>
      </c>
      <c r="I842" s="8" t="s">
        <v>7837</v>
      </c>
      <c r="J842" s="8" t="s">
        <v>7841</v>
      </c>
    </row>
    <row r="843" spans="1:10" ht="15.75" customHeight="1" x14ac:dyDescent="0.3">
      <c r="A843" s="8" t="s">
        <v>879</v>
      </c>
      <c r="B843" s="8">
        <v>33.82</v>
      </c>
      <c r="C843" s="8">
        <v>5.89</v>
      </c>
      <c r="D843" s="8" t="s">
        <v>7836</v>
      </c>
      <c r="E843" s="8" t="s">
        <v>7835</v>
      </c>
      <c r="F843" s="8" t="s">
        <v>7835</v>
      </c>
      <c r="G843" s="8">
        <v>2</v>
      </c>
      <c r="H843" s="8" t="s">
        <v>7835</v>
      </c>
      <c r="I843" s="8" t="s">
        <v>7837</v>
      </c>
      <c r="J843" s="8" t="s">
        <v>7842</v>
      </c>
    </row>
    <row r="844" spans="1:10" ht="15.75" customHeight="1" x14ac:dyDescent="0.3">
      <c r="A844" s="8" t="s">
        <v>880</v>
      </c>
      <c r="B844" s="8">
        <v>37.43</v>
      </c>
      <c r="C844" s="8">
        <v>4.97</v>
      </c>
      <c r="D844" s="8" t="s">
        <v>7835</v>
      </c>
      <c r="E844" s="8" t="s">
        <v>7835</v>
      </c>
      <c r="F844" s="8" t="s">
        <v>7835</v>
      </c>
      <c r="G844" s="8">
        <v>2</v>
      </c>
      <c r="H844" s="8" t="s">
        <v>7835</v>
      </c>
      <c r="I844" s="8" t="s">
        <v>7837</v>
      </c>
      <c r="J844" s="8" t="s">
        <v>7843</v>
      </c>
    </row>
    <row r="845" spans="1:10" ht="15.75" customHeight="1" x14ac:dyDescent="0.3">
      <c r="A845" s="8" t="s">
        <v>881</v>
      </c>
      <c r="B845" s="8">
        <v>30.5</v>
      </c>
      <c r="C845" s="8">
        <v>9.9</v>
      </c>
      <c r="D845" s="8" t="s">
        <v>7835</v>
      </c>
      <c r="E845" s="8" t="s">
        <v>7835</v>
      </c>
      <c r="F845" s="8" t="s">
        <v>7835</v>
      </c>
      <c r="G845" s="8">
        <v>0</v>
      </c>
      <c r="H845" s="8" t="s">
        <v>7835</v>
      </c>
      <c r="I845" s="8" t="s">
        <v>7837</v>
      </c>
      <c r="J845" s="8" t="s">
        <v>7841</v>
      </c>
    </row>
    <row r="846" spans="1:10" ht="15.75" customHeight="1" x14ac:dyDescent="0.3">
      <c r="A846" s="8" t="s">
        <v>882</v>
      </c>
      <c r="B846" s="8">
        <v>24.53</v>
      </c>
      <c r="C846" s="8">
        <v>9.0500000000000007</v>
      </c>
      <c r="D846" s="8" t="s">
        <v>7835</v>
      </c>
      <c r="E846" s="8" t="s">
        <v>7835</v>
      </c>
      <c r="F846" s="8" t="s">
        <v>7835</v>
      </c>
      <c r="G846" s="8">
        <v>0</v>
      </c>
      <c r="H846" s="8" t="s">
        <v>7835</v>
      </c>
      <c r="I846" s="8" t="s">
        <v>7839</v>
      </c>
      <c r="J846" s="8" t="s">
        <v>7841</v>
      </c>
    </row>
    <row r="847" spans="1:10" ht="15.75" customHeight="1" x14ac:dyDescent="0.3">
      <c r="A847" s="8" t="s">
        <v>883</v>
      </c>
      <c r="B847" s="8">
        <v>25.74</v>
      </c>
      <c r="C847" s="8">
        <v>10.93</v>
      </c>
      <c r="D847" s="8" t="s">
        <v>7835</v>
      </c>
      <c r="E847" s="8" t="s">
        <v>7835</v>
      </c>
      <c r="F847" s="8" t="s">
        <v>7835</v>
      </c>
      <c r="G847" s="8">
        <v>0</v>
      </c>
      <c r="H847" s="8" t="s">
        <v>7835</v>
      </c>
      <c r="I847" s="8" t="s">
        <v>7838</v>
      </c>
      <c r="J847" s="8" t="s">
        <v>7841</v>
      </c>
    </row>
    <row r="848" spans="1:10" ht="15.75" customHeight="1" x14ac:dyDescent="0.3">
      <c r="A848" s="8" t="s">
        <v>884</v>
      </c>
      <c r="B848" s="8">
        <v>34.08</v>
      </c>
      <c r="C848" s="8">
        <v>7.58</v>
      </c>
      <c r="D848" s="8" t="s">
        <v>7836</v>
      </c>
      <c r="E848" s="8" t="s">
        <v>7835</v>
      </c>
      <c r="F848" s="8" t="s">
        <v>7835</v>
      </c>
      <c r="G848" s="8">
        <v>2</v>
      </c>
      <c r="H848" s="8" t="s">
        <v>7835</v>
      </c>
      <c r="I848" s="8" t="s">
        <v>7837</v>
      </c>
      <c r="J848" s="8" t="s">
        <v>7841</v>
      </c>
    </row>
    <row r="849" spans="1:10" ht="15.75" customHeight="1" x14ac:dyDescent="0.3">
      <c r="A849" s="8" t="s">
        <v>885</v>
      </c>
      <c r="B849" s="8">
        <v>31.35</v>
      </c>
      <c r="C849" s="8">
        <v>11</v>
      </c>
      <c r="D849" s="8" t="s">
        <v>7836</v>
      </c>
      <c r="E849" s="8" t="s">
        <v>7835</v>
      </c>
      <c r="F849" s="8" t="s">
        <v>7836</v>
      </c>
      <c r="G849" s="8">
        <v>1</v>
      </c>
      <c r="H849" s="8" t="s">
        <v>7835</v>
      </c>
      <c r="I849" s="8" t="s">
        <v>7837</v>
      </c>
      <c r="J849" s="8" t="s">
        <v>7841</v>
      </c>
    </row>
    <row r="850" spans="1:10" ht="15.75" customHeight="1" x14ac:dyDescent="0.3">
      <c r="A850" s="8" t="s">
        <v>886</v>
      </c>
      <c r="B850" s="8">
        <v>26.79</v>
      </c>
      <c r="C850" s="8">
        <v>5.0599999999999996</v>
      </c>
      <c r="D850" s="8" t="s">
        <v>7835</v>
      </c>
      <c r="E850" s="8" t="s">
        <v>7835</v>
      </c>
      <c r="F850" s="8" t="s">
        <v>7835</v>
      </c>
      <c r="G850" s="8">
        <v>1</v>
      </c>
      <c r="H850" s="8" t="s">
        <v>7835</v>
      </c>
      <c r="I850" s="8" t="s">
        <v>7838</v>
      </c>
      <c r="J850" s="8" t="s">
        <v>7843</v>
      </c>
    </row>
    <row r="851" spans="1:10" ht="15.75" customHeight="1" x14ac:dyDescent="0.3">
      <c r="A851" s="8" t="s">
        <v>887</v>
      </c>
      <c r="B851" s="8">
        <v>42.78</v>
      </c>
      <c r="C851" s="8">
        <v>6.11</v>
      </c>
      <c r="D851" s="8" t="s">
        <v>7836</v>
      </c>
      <c r="E851" s="8" t="s">
        <v>7835</v>
      </c>
      <c r="F851" s="8" t="s">
        <v>7835</v>
      </c>
      <c r="G851" s="8">
        <v>1</v>
      </c>
      <c r="H851" s="8" t="s">
        <v>7835</v>
      </c>
      <c r="I851" s="8" t="s">
        <v>7837</v>
      </c>
      <c r="J851" s="8" t="s">
        <v>7842</v>
      </c>
    </row>
    <row r="852" spans="1:10" ht="15.75" customHeight="1" x14ac:dyDescent="0.3">
      <c r="A852" s="8" t="s">
        <v>888</v>
      </c>
      <c r="B852" s="8">
        <v>46.75</v>
      </c>
      <c r="C852" s="8">
        <v>6.66</v>
      </c>
      <c r="D852" s="8" t="s">
        <v>7836</v>
      </c>
      <c r="E852" s="8" t="s">
        <v>7835</v>
      </c>
      <c r="F852" s="8" t="s">
        <v>7835</v>
      </c>
      <c r="G852" s="8">
        <v>2</v>
      </c>
      <c r="H852" s="8" t="s">
        <v>7835</v>
      </c>
      <c r="I852" s="8" t="s">
        <v>7837</v>
      </c>
      <c r="J852" s="8" t="s">
        <v>7841</v>
      </c>
    </row>
    <row r="853" spans="1:10" ht="15.75" customHeight="1" x14ac:dyDescent="0.3">
      <c r="A853" s="8" t="s">
        <v>889</v>
      </c>
      <c r="B853" s="8">
        <v>32.15</v>
      </c>
      <c r="C853" s="8">
        <v>4.0199999999999996</v>
      </c>
      <c r="D853" s="8" t="s">
        <v>7836</v>
      </c>
      <c r="E853" s="8" t="s">
        <v>7835</v>
      </c>
      <c r="F853" s="8" t="s">
        <v>7836</v>
      </c>
      <c r="G853" s="8">
        <v>1</v>
      </c>
      <c r="H853" s="8" t="s">
        <v>7835</v>
      </c>
      <c r="I853" s="8" t="s">
        <v>7837</v>
      </c>
      <c r="J853" s="8" t="s">
        <v>7843</v>
      </c>
    </row>
    <row r="854" spans="1:10" ht="15.75" customHeight="1" x14ac:dyDescent="0.3">
      <c r="A854" s="8" t="s">
        <v>890</v>
      </c>
      <c r="B854" s="8">
        <v>43.4</v>
      </c>
      <c r="C854" s="8">
        <v>8.81</v>
      </c>
      <c r="D854" s="8" t="s">
        <v>7836</v>
      </c>
      <c r="E854" s="8" t="s">
        <v>7835</v>
      </c>
      <c r="F854" s="8" t="s">
        <v>7835</v>
      </c>
      <c r="G854" s="8">
        <v>2</v>
      </c>
      <c r="H854" s="8" t="s">
        <v>7835</v>
      </c>
      <c r="I854" s="8" t="s">
        <v>7837</v>
      </c>
      <c r="J854" s="8" t="s">
        <v>7841</v>
      </c>
    </row>
    <row r="855" spans="1:10" ht="15.75" customHeight="1" x14ac:dyDescent="0.3">
      <c r="A855" s="8" t="s">
        <v>891</v>
      </c>
      <c r="B855" s="8">
        <v>31.57</v>
      </c>
      <c r="C855" s="8">
        <v>7.92</v>
      </c>
      <c r="D855" s="8" t="s">
        <v>7836</v>
      </c>
      <c r="E855" s="8" t="s">
        <v>7835</v>
      </c>
      <c r="F855" s="8" t="s">
        <v>7835</v>
      </c>
      <c r="G855" s="8">
        <v>2</v>
      </c>
      <c r="H855" s="8" t="s">
        <v>7835</v>
      </c>
      <c r="I855" s="8" t="s">
        <v>7837</v>
      </c>
      <c r="J855" s="8" t="s">
        <v>7841</v>
      </c>
    </row>
    <row r="856" spans="1:10" ht="15.75" customHeight="1" x14ac:dyDescent="0.3">
      <c r="A856" s="8" t="s">
        <v>892</v>
      </c>
      <c r="B856" s="8">
        <v>24.32</v>
      </c>
      <c r="C856" s="8">
        <v>7.48</v>
      </c>
      <c r="D856" s="8" t="s">
        <v>7835</v>
      </c>
      <c r="E856" s="8" t="s">
        <v>7835</v>
      </c>
      <c r="F856" s="8" t="s">
        <v>7835</v>
      </c>
      <c r="G856" s="8">
        <v>0</v>
      </c>
      <c r="H856" s="8" t="s">
        <v>7835</v>
      </c>
      <c r="I856" s="8" t="s">
        <v>7839</v>
      </c>
      <c r="J856" s="8" t="s">
        <v>7841</v>
      </c>
    </row>
    <row r="857" spans="1:10" ht="15.75" customHeight="1" x14ac:dyDescent="0.3">
      <c r="A857" s="8" t="s">
        <v>893</v>
      </c>
      <c r="B857" s="8">
        <v>31.07</v>
      </c>
      <c r="C857" s="8">
        <v>4.62</v>
      </c>
      <c r="D857" s="8" t="s">
        <v>7836</v>
      </c>
      <c r="E857" s="8" t="s">
        <v>7835</v>
      </c>
      <c r="F857" s="8" t="s">
        <v>7835</v>
      </c>
      <c r="G857" s="8">
        <v>2</v>
      </c>
      <c r="H857" s="8" t="s">
        <v>7835</v>
      </c>
      <c r="I857" s="8" t="s">
        <v>7837</v>
      </c>
      <c r="J857" s="8" t="s">
        <v>7843</v>
      </c>
    </row>
    <row r="858" spans="1:10" ht="15.75" customHeight="1" x14ac:dyDescent="0.3">
      <c r="A858" s="8" t="s">
        <v>894</v>
      </c>
      <c r="B858" s="8">
        <v>35.814999999999998</v>
      </c>
      <c r="C858" s="8">
        <v>8.4700000000000006</v>
      </c>
      <c r="D858" s="8" t="s">
        <v>7835</v>
      </c>
      <c r="E858" s="8" t="s">
        <v>7835</v>
      </c>
      <c r="F858" s="8" t="s">
        <v>7835</v>
      </c>
      <c r="G858" s="8">
        <v>0</v>
      </c>
      <c r="H858" s="8" t="s">
        <v>7835</v>
      </c>
      <c r="I858" s="8" t="s">
        <v>7837</v>
      </c>
      <c r="J858" s="8" t="s">
        <v>7841</v>
      </c>
    </row>
    <row r="859" spans="1:10" ht="15.75" customHeight="1" x14ac:dyDescent="0.3">
      <c r="A859" s="8" t="s">
        <v>895</v>
      </c>
      <c r="B859" s="8">
        <v>40.81</v>
      </c>
      <c r="C859" s="8">
        <v>10.58</v>
      </c>
      <c r="D859" s="8" t="s">
        <v>7836</v>
      </c>
      <c r="E859" s="8" t="s">
        <v>7835</v>
      </c>
      <c r="F859" s="8" t="s">
        <v>7835</v>
      </c>
      <c r="G859" s="8">
        <v>0</v>
      </c>
      <c r="H859" s="8" t="s">
        <v>7835</v>
      </c>
      <c r="I859" s="8" t="s">
        <v>7837</v>
      </c>
      <c r="J859" s="8" t="s">
        <v>7841</v>
      </c>
    </row>
    <row r="860" spans="1:10" ht="15.75" customHeight="1" x14ac:dyDescent="0.3">
      <c r="A860" s="8" t="s">
        <v>896</v>
      </c>
      <c r="B860" s="8">
        <v>24.605</v>
      </c>
      <c r="C860" s="8">
        <v>7.48</v>
      </c>
      <c r="D860" s="8" t="s">
        <v>7835</v>
      </c>
      <c r="E860" s="8" t="s">
        <v>7835</v>
      </c>
      <c r="F860" s="8" t="s">
        <v>7835</v>
      </c>
      <c r="G860" s="8">
        <v>0</v>
      </c>
      <c r="H860" s="8" t="s">
        <v>7835</v>
      </c>
      <c r="I860" s="8" t="s">
        <v>7839</v>
      </c>
      <c r="J860" s="8" t="s">
        <v>7841</v>
      </c>
    </row>
    <row r="861" spans="1:10" ht="15.75" customHeight="1" x14ac:dyDescent="0.3">
      <c r="A861" s="8" t="s">
        <v>897</v>
      </c>
      <c r="B861" s="8">
        <v>21.47</v>
      </c>
      <c r="C861" s="8">
        <v>7.82</v>
      </c>
      <c r="D861" s="8" t="s">
        <v>7835</v>
      </c>
      <c r="E861" s="8" t="s">
        <v>7835</v>
      </c>
      <c r="F861" s="8" t="s">
        <v>7835</v>
      </c>
      <c r="G861" s="8">
        <v>0</v>
      </c>
      <c r="H861" s="8" t="s">
        <v>7835</v>
      </c>
      <c r="I861" s="8" t="s">
        <v>7839</v>
      </c>
      <c r="J861" s="8" t="s">
        <v>7841</v>
      </c>
    </row>
    <row r="862" spans="1:10" ht="15.75" customHeight="1" x14ac:dyDescent="0.3">
      <c r="A862" s="8" t="s">
        <v>898</v>
      </c>
      <c r="B862" s="8">
        <v>52.89</v>
      </c>
      <c r="C862" s="8">
        <v>4.96</v>
      </c>
      <c r="D862" s="8" t="s">
        <v>7836</v>
      </c>
      <c r="E862" s="8" t="s">
        <v>7835</v>
      </c>
      <c r="F862" s="8" t="s">
        <v>7835</v>
      </c>
      <c r="G862" s="8">
        <v>1</v>
      </c>
      <c r="H862" s="8" t="s">
        <v>7835</v>
      </c>
      <c r="I862" s="8" t="s">
        <v>7837</v>
      </c>
      <c r="J862" s="8" t="s">
        <v>7843</v>
      </c>
    </row>
    <row r="863" spans="1:10" ht="15.75" customHeight="1" x14ac:dyDescent="0.3">
      <c r="A863" s="8" t="s">
        <v>899</v>
      </c>
      <c r="B863" s="8">
        <v>32.965000000000003</v>
      </c>
      <c r="C863" s="8">
        <v>6.15</v>
      </c>
      <c r="D863" s="8" t="s">
        <v>7836</v>
      </c>
      <c r="E863" s="8" t="s">
        <v>7835</v>
      </c>
      <c r="F863" s="8" t="s">
        <v>7835</v>
      </c>
      <c r="G863" s="8">
        <v>1</v>
      </c>
      <c r="H863" s="8" t="s">
        <v>7835</v>
      </c>
      <c r="I863" s="8" t="s">
        <v>7837</v>
      </c>
      <c r="J863" s="8" t="s">
        <v>7842</v>
      </c>
    </row>
    <row r="864" spans="1:10" ht="15.75" customHeight="1" x14ac:dyDescent="0.3">
      <c r="A864" s="8" t="s">
        <v>900</v>
      </c>
      <c r="B864" s="8">
        <v>36.799999999999997</v>
      </c>
      <c r="C864" s="8">
        <v>4.62</v>
      </c>
      <c r="D864" s="8" t="s">
        <v>7835</v>
      </c>
      <c r="E864" s="8" t="s">
        <v>7835</v>
      </c>
      <c r="F864" s="8" t="s">
        <v>7836</v>
      </c>
      <c r="G864" s="8">
        <v>1</v>
      </c>
      <c r="H864" s="8" t="s">
        <v>7835</v>
      </c>
      <c r="I864" s="8" t="s">
        <v>7837</v>
      </c>
      <c r="J864" s="8" t="s">
        <v>7843</v>
      </c>
    </row>
    <row r="865" spans="1:10" ht="15.75" customHeight="1" x14ac:dyDescent="0.3">
      <c r="A865" s="8" t="s">
        <v>901</v>
      </c>
      <c r="B865" s="8">
        <v>34.299999999999997</v>
      </c>
      <c r="C865" s="8">
        <v>4.87</v>
      </c>
      <c r="D865" s="8" t="s">
        <v>7835</v>
      </c>
      <c r="E865" s="8" t="s">
        <v>7835</v>
      </c>
      <c r="F865" s="8" t="s">
        <v>7835</v>
      </c>
      <c r="G865" s="8">
        <v>2</v>
      </c>
      <c r="H865" s="8" t="s">
        <v>7835</v>
      </c>
      <c r="I865" s="8" t="s">
        <v>7837</v>
      </c>
      <c r="J865" s="8" t="s">
        <v>7843</v>
      </c>
    </row>
    <row r="866" spans="1:10" ht="15.75" customHeight="1" x14ac:dyDescent="0.3">
      <c r="A866" s="8" t="s">
        <v>902</v>
      </c>
      <c r="B866" s="8">
        <v>35.244999999999997</v>
      </c>
      <c r="C866" s="8">
        <v>4.63</v>
      </c>
      <c r="D866" s="8" t="s">
        <v>7835</v>
      </c>
      <c r="E866" s="8" t="s">
        <v>7835</v>
      </c>
      <c r="F866" s="8" t="s">
        <v>7835</v>
      </c>
      <c r="G866" s="8">
        <v>0</v>
      </c>
      <c r="H866" s="8" t="s">
        <v>7835</v>
      </c>
      <c r="I866" s="8" t="s">
        <v>7837</v>
      </c>
      <c r="J866" s="8" t="s">
        <v>7843</v>
      </c>
    </row>
    <row r="867" spans="1:10" ht="15.75" customHeight="1" x14ac:dyDescent="0.3">
      <c r="A867" s="8" t="s">
        <v>903</v>
      </c>
      <c r="B867" s="8">
        <v>26.23</v>
      </c>
      <c r="C867" s="8">
        <v>11.93</v>
      </c>
      <c r="D867" s="8" t="s">
        <v>7835</v>
      </c>
      <c r="E867" s="8" t="s">
        <v>7835</v>
      </c>
      <c r="F867" s="8" t="s">
        <v>7835</v>
      </c>
      <c r="G867" s="8">
        <v>0</v>
      </c>
      <c r="H867" s="8" t="s">
        <v>7835</v>
      </c>
      <c r="I867" s="8" t="s">
        <v>7838</v>
      </c>
      <c r="J867" s="8" t="s">
        <v>7841</v>
      </c>
    </row>
    <row r="868" spans="1:10" ht="15.75" customHeight="1" x14ac:dyDescent="0.3">
      <c r="A868" s="8" t="s">
        <v>904</v>
      </c>
      <c r="B868" s="8">
        <v>36.1</v>
      </c>
      <c r="C868" s="8">
        <v>5.65</v>
      </c>
      <c r="D868" s="8" t="s">
        <v>7836</v>
      </c>
      <c r="E868" s="8" t="s">
        <v>7835</v>
      </c>
      <c r="F868" s="8" t="s">
        <v>7835</v>
      </c>
      <c r="G868" s="8">
        <v>2</v>
      </c>
      <c r="H868" s="8" t="s">
        <v>7835</v>
      </c>
      <c r="I868" s="8" t="s">
        <v>7837</v>
      </c>
      <c r="J868" s="8" t="s">
        <v>7843</v>
      </c>
    </row>
    <row r="869" spans="1:10" ht="15.75" customHeight="1" x14ac:dyDescent="0.3">
      <c r="A869" s="8" t="s">
        <v>905</v>
      </c>
      <c r="B869" s="8">
        <v>37.1</v>
      </c>
      <c r="C869" s="8">
        <v>11.21</v>
      </c>
      <c r="D869" s="8" t="s">
        <v>7836</v>
      </c>
      <c r="E869" s="8" t="s">
        <v>7835</v>
      </c>
      <c r="F869" s="8" t="s">
        <v>7836</v>
      </c>
      <c r="G869" s="8">
        <v>1</v>
      </c>
      <c r="H869" s="8" t="s">
        <v>7835</v>
      </c>
      <c r="I869" s="8" t="s">
        <v>7837</v>
      </c>
      <c r="J869" s="8" t="s">
        <v>7841</v>
      </c>
    </row>
    <row r="870" spans="1:10" ht="15.75" customHeight="1" x14ac:dyDescent="0.3">
      <c r="A870" s="8" t="s">
        <v>906</v>
      </c>
      <c r="B870" s="8">
        <v>27.5</v>
      </c>
      <c r="C870" s="8">
        <v>10.62</v>
      </c>
      <c r="D870" s="8" t="s">
        <v>7836</v>
      </c>
      <c r="E870" s="8" t="s">
        <v>7835</v>
      </c>
      <c r="F870" s="8" t="s">
        <v>7836</v>
      </c>
      <c r="G870" s="8">
        <v>1</v>
      </c>
      <c r="H870" s="8" t="s">
        <v>7835</v>
      </c>
      <c r="I870" s="8" t="s">
        <v>7838</v>
      </c>
      <c r="J870" s="8" t="s">
        <v>7841</v>
      </c>
    </row>
    <row r="871" spans="1:10" ht="15.75" customHeight="1" x14ac:dyDescent="0.3">
      <c r="A871" s="8" t="s">
        <v>907</v>
      </c>
      <c r="B871" s="8">
        <v>24.7</v>
      </c>
      <c r="C871" s="8">
        <v>10.7</v>
      </c>
      <c r="D871" s="8" t="s">
        <v>7836</v>
      </c>
      <c r="E871" s="8" t="s">
        <v>7835</v>
      </c>
      <c r="F871" s="8" t="s">
        <v>7836</v>
      </c>
      <c r="G871" s="8">
        <v>1</v>
      </c>
      <c r="H871" s="8" t="s">
        <v>7835</v>
      </c>
      <c r="I871" s="8" t="s">
        <v>7839</v>
      </c>
      <c r="J871" s="8" t="s">
        <v>7841</v>
      </c>
    </row>
    <row r="872" spans="1:10" ht="15.75" customHeight="1" x14ac:dyDescent="0.3">
      <c r="A872" s="8" t="s">
        <v>908</v>
      </c>
      <c r="B872" s="8">
        <v>26.78</v>
      </c>
      <c r="C872" s="8">
        <v>10.02</v>
      </c>
      <c r="D872" s="8" t="s">
        <v>7836</v>
      </c>
      <c r="E872" s="8" t="s">
        <v>7835</v>
      </c>
      <c r="F872" s="8" t="s">
        <v>7836</v>
      </c>
      <c r="G872" s="8">
        <v>1</v>
      </c>
      <c r="H872" s="8" t="s">
        <v>7835</v>
      </c>
      <c r="I872" s="8" t="s">
        <v>7838</v>
      </c>
      <c r="J872" s="8" t="s">
        <v>7841</v>
      </c>
    </row>
    <row r="873" spans="1:10" ht="15.75" customHeight="1" x14ac:dyDescent="0.3">
      <c r="A873" s="8" t="s">
        <v>909</v>
      </c>
      <c r="B873" s="8">
        <v>45.8</v>
      </c>
      <c r="C873" s="8">
        <v>4.8499999999999996</v>
      </c>
      <c r="D873" s="8" t="s">
        <v>7835</v>
      </c>
      <c r="E873" s="8" t="s">
        <v>7835</v>
      </c>
      <c r="F873" s="8" t="s">
        <v>7835</v>
      </c>
      <c r="G873" s="8">
        <v>0</v>
      </c>
      <c r="H873" s="8" t="s">
        <v>7835</v>
      </c>
      <c r="I873" s="8" t="s">
        <v>7837</v>
      </c>
      <c r="J873" s="8" t="s">
        <v>7843</v>
      </c>
    </row>
    <row r="874" spans="1:10" ht="15.75" customHeight="1" x14ac:dyDescent="0.3">
      <c r="A874" s="8" t="s">
        <v>910</v>
      </c>
      <c r="B874" s="8">
        <v>29</v>
      </c>
      <c r="C874" s="8">
        <v>4.3899999999999997</v>
      </c>
      <c r="D874" s="8" t="s">
        <v>7836</v>
      </c>
      <c r="E874" s="8" t="s">
        <v>7835</v>
      </c>
      <c r="F874" s="8" t="s">
        <v>7835</v>
      </c>
      <c r="G874" s="8">
        <v>2</v>
      </c>
      <c r="H874" s="8" t="s">
        <v>7835</v>
      </c>
      <c r="I874" s="8" t="s">
        <v>7838</v>
      </c>
      <c r="J874" s="8" t="s">
        <v>7843</v>
      </c>
    </row>
    <row r="875" spans="1:10" ht="15.75" customHeight="1" x14ac:dyDescent="0.3">
      <c r="A875" s="8" t="s">
        <v>911</v>
      </c>
      <c r="B875" s="8">
        <v>33.534999999999997</v>
      </c>
      <c r="C875" s="8">
        <v>8.24</v>
      </c>
      <c r="D875" s="8" t="s">
        <v>7836</v>
      </c>
      <c r="E875" s="8" t="s">
        <v>7835</v>
      </c>
      <c r="F875" s="8" t="s">
        <v>7835</v>
      </c>
      <c r="G875" s="8">
        <v>0</v>
      </c>
      <c r="H875" s="8" t="s">
        <v>7835</v>
      </c>
      <c r="I875" s="8" t="s">
        <v>7837</v>
      </c>
      <c r="J875" s="8" t="s">
        <v>7841</v>
      </c>
    </row>
    <row r="876" spans="1:10" ht="15.75" customHeight="1" x14ac:dyDescent="0.3">
      <c r="A876" s="8" t="s">
        <v>912</v>
      </c>
      <c r="B876" s="8">
        <v>32.774999999999999</v>
      </c>
      <c r="C876" s="8">
        <v>9.77</v>
      </c>
      <c r="D876" s="8" t="s">
        <v>7836</v>
      </c>
      <c r="E876" s="8" t="s">
        <v>7835</v>
      </c>
      <c r="F876" s="8" t="s">
        <v>7835</v>
      </c>
      <c r="G876" s="8">
        <v>0</v>
      </c>
      <c r="H876" s="8" t="s">
        <v>7835</v>
      </c>
      <c r="I876" s="8" t="s">
        <v>7837</v>
      </c>
      <c r="J876" s="8" t="s">
        <v>7841</v>
      </c>
    </row>
    <row r="877" spans="1:10" ht="15.75" customHeight="1" x14ac:dyDescent="0.3">
      <c r="A877" s="8" t="s">
        <v>913</v>
      </c>
      <c r="B877" s="8">
        <v>37.51</v>
      </c>
      <c r="C877" s="8">
        <v>5.5</v>
      </c>
      <c r="D877" s="8" t="s">
        <v>7836</v>
      </c>
      <c r="E877" s="8" t="s">
        <v>7835</v>
      </c>
      <c r="F877" s="8" t="s">
        <v>7835</v>
      </c>
      <c r="G877" s="8">
        <v>2</v>
      </c>
      <c r="H877" s="8" t="s">
        <v>7835</v>
      </c>
      <c r="I877" s="8" t="s">
        <v>7837</v>
      </c>
      <c r="J877" s="8" t="s">
        <v>7843</v>
      </c>
    </row>
    <row r="878" spans="1:10" ht="15.75" customHeight="1" x14ac:dyDescent="0.3">
      <c r="A878" s="8" t="s">
        <v>914</v>
      </c>
      <c r="B878" s="8">
        <v>39.86</v>
      </c>
      <c r="C878" s="8">
        <v>11.84</v>
      </c>
      <c r="D878" s="8" t="s">
        <v>7836</v>
      </c>
      <c r="E878" s="8" t="s">
        <v>7835</v>
      </c>
      <c r="F878" s="8" t="s">
        <v>7835</v>
      </c>
      <c r="G878" s="8">
        <v>1</v>
      </c>
      <c r="H878" s="8" t="s">
        <v>7835</v>
      </c>
      <c r="I878" s="8" t="s">
        <v>7837</v>
      </c>
      <c r="J878" s="8" t="s">
        <v>7841</v>
      </c>
    </row>
    <row r="879" spans="1:10" ht="15.75" customHeight="1" x14ac:dyDescent="0.3">
      <c r="A879" s="8" t="s">
        <v>915</v>
      </c>
      <c r="B879" s="8">
        <v>42.13</v>
      </c>
      <c r="C879" s="8">
        <v>4.66</v>
      </c>
      <c r="D879" s="8" t="s">
        <v>7835</v>
      </c>
      <c r="E879" s="8" t="s">
        <v>7835</v>
      </c>
      <c r="F879" s="8" t="s">
        <v>7835</v>
      </c>
      <c r="G879" s="8">
        <v>0</v>
      </c>
      <c r="H879" s="8" t="s">
        <v>7835</v>
      </c>
      <c r="I879" s="8" t="s">
        <v>7837</v>
      </c>
      <c r="J879" s="8" t="s">
        <v>7843</v>
      </c>
    </row>
    <row r="880" spans="1:10" ht="15.75" customHeight="1" x14ac:dyDescent="0.3">
      <c r="A880" s="8" t="s">
        <v>916</v>
      </c>
      <c r="B880" s="8">
        <v>35.99</v>
      </c>
      <c r="C880" s="8">
        <v>11.11</v>
      </c>
      <c r="D880" s="8" t="s">
        <v>7835</v>
      </c>
      <c r="E880" s="8" t="s">
        <v>7835</v>
      </c>
      <c r="F880" s="8" t="s">
        <v>7835</v>
      </c>
      <c r="G880" s="8">
        <v>0</v>
      </c>
      <c r="H880" s="8" t="s">
        <v>7835</v>
      </c>
      <c r="I880" s="8" t="s">
        <v>7837</v>
      </c>
      <c r="J880" s="8" t="s">
        <v>7841</v>
      </c>
    </row>
    <row r="881" spans="1:10" ht="15.75" customHeight="1" x14ac:dyDescent="0.3">
      <c r="A881" s="8" t="s">
        <v>917</v>
      </c>
      <c r="B881" s="8">
        <v>35.200000000000003</v>
      </c>
      <c r="C881" s="8">
        <v>7.72</v>
      </c>
      <c r="D881" s="8" t="s">
        <v>7836</v>
      </c>
      <c r="E881" s="8" t="s">
        <v>7835</v>
      </c>
      <c r="F881" s="8" t="s">
        <v>7836</v>
      </c>
      <c r="G881" s="8">
        <v>1</v>
      </c>
      <c r="H881" s="8" t="s">
        <v>7835</v>
      </c>
      <c r="I881" s="8" t="s">
        <v>7837</v>
      </c>
      <c r="J881" s="8" t="s">
        <v>7841</v>
      </c>
    </row>
    <row r="882" spans="1:10" ht="15.75" customHeight="1" x14ac:dyDescent="0.3">
      <c r="A882" s="8" t="s">
        <v>918</v>
      </c>
      <c r="B882" s="8">
        <v>29.91</v>
      </c>
      <c r="C882" s="8">
        <v>5.55</v>
      </c>
      <c r="D882" s="8" t="s">
        <v>7836</v>
      </c>
      <c r="E882" s="8" t="s">
        <v>7835</v>
      </c>
      <c r="F882" s="8" t="s">
        <v>7835</v>
      </c>
      <c r="G882" s="8">
        <v>2</v>
      </c>
      <c r="H882" s="8" t="s">
        <v>7835</v>
      </c>
      <c r="I882" s="8" t="s">
        <v>7838</v>
      </c>
      <c r="J882" s="8" t="s">
        <v>7843</v>
      </c>
    </row>
    <row r="883" spans="1:10" ht="15.75" customHeight="1" x14ac:dyDescent="0.3">
      <c r="A883" s="8" t="s">
        <v>919</v>
      </c>
      <c r="B883" s="8">
        <v>36.479999999999997</v>
      </c>
      <c r="C883" s="8">
        <v>5.05</v>
      </c>
      <c r="D883" s="8" t="s">
        <v>7836</v>
      </c>
      <c r="E883" s="8" t="s">
        <v>7835</v>
      </c>
      <c r="F883" s="8" t="s">
        <v>7835</v>
      </c>
      <c r="G883" s="8">
        <v>1</v>
      </c>
      <c r="H883" s="8" t="s">
        <v>7835</v>
      </c>
      <c r="I883" s="8" t="s">
        <v>7837</v>
      </c>
      <c r="J883" s="8" t="s">
        <v>7843</v>
      </c>
    </row>
    <row r="884" spans="1:10" ht="15.75" customHeight="1" x14ac:dyDescent="0.3">
      <c r="A884" s="8" t="s">
        <v>920</v>
      </c>
      <c r="B884" s="8">
        <v>27.5</v>
      </c>
      <c r="C884" s="8">
        <v>8.69</v>
      </c>
      <c r="D884" s="8" t="s">
        <v>7836</v>
      </c>
      <c r="E884" s="8" t="s">
        <v>7835</v>
      </c>
      <c r="F884" s="8" t="s">
        <v>7836</v>
      </c>
      <c r="G884" s="8">
        <v>1</v>
      </c>
      <c r="H884" s="8" t="s">
        <v>7835</v>
      </c>
      <c r="I884" s="8" t="s">
        <v>7838</v>
      </c>
      <c r="J884" s="8" t="s">
        <v>7841</v>
      </c>
    </row>
    <row r="885" spans="1:10" ht="15.75" customHeight="1" x14ac:dyDescent="0.3">
      <c r="A885" s="8" t="s">
        <v>921</v>
      </c>
      <c r="B885" s="8">
        <v>33.44</v>
      </c>
      <c r="C885" s="8">
        <v>5.9</v>
      </c>
      <c r="D885" s="8" t="s">
        <v>7836</v>
      </c>
      <c r="E885" s="8" t="s">
        <v>7835</v>
      </c>
      <c r="F885" s="8" t="s">
        <v>7835</v>
      </c>
      <c r="G885" s="8">
        <v>1</v>
      </c>
      <c r="H885" s="8" t="s">
        <v>7835</v>
      </c>
      <c r="I885" s="8" t="s">
        <v>7837</v>
      </c>
      <c r="J885" s="8" t="s">
        <v>7842</v>
      </c>
    </row>
    <row r="886" spans="1:10" ht="15.75" customHeight="1" x14ac:dyDescent="0.3">
      <c r="A886" s="8" t="s">
        <v>922</v>
      </c>
      <c r="B886" s="8">
        <v>28.215</v>
      </c>
      <c r="C886" s="8">
        <v>6.29</v>
      </c>
      <c r="D886" s="8" t="s">
        <v>7836</v>
      </c>
      <c r="E886" s="8" t="s">
        <v>7835</v>
      </c>
      <c r="F886" s="8" t="s">
        <v>7835</v>
      </c>
      <c r="G886" s="8">
        <v>1</v>
      </c>
      <c r="H886" s="8" t="s">
        <v>7835</v>
      </c>
      <c r="I886" s="8" t="s">
        <v>7838</v>
      </c>
      <c r="J886" s="8" t="s">
        <v>7842</v>
      </c>
    </row>
    <row r="887" spans="1:10" ht="15.75" customHeight="1" x14ac:dyDescent="0.3">
      <c r="A887" s="8" t="s">
        <v>923</v>
      </c>
      <c r="B887" s="8">
        <v>27.17</v>
      </c>
      <c r="C887" s="8">
        <v>5.84</v>
      </c>
      <c r="D887" s="8" t="s">
        <v>7836</v>
      </c>
      <c r="E887" s="8" t="s">
        <v>7835</v>
      </c>
      <c r="F887" s="8" t="s">
        <v>7835</v>
      </c>
      <c r="G887" s="8">
        <v>1</v>
      </c>
      <c r="H887" s="8" t="s">
        <v>7835</v>
      </c>
      <c r="I887" s="8" t="s">
        <v>7838</v>
      </c>
      <c r="J887" s="8" t="s">
        <v>7842</v>
      </c>
    </row>
    <row r="888" spans="1:10" ht="15.75" customHeight="1" x14ac:dyDescent="0.3">
      <c r="A888" s="8" t="s">
        <v>924</v>
      </c>
      <c r="B888" s="8">
        <v>35.380000000000003</v>
      </c>
      <c r="C888" s="8">
        <v>6.12</v>
      </c>
      <c r="D888" s="8" t="s">
        <v>7835</v>
      </c>
      <c r="E888" s="8" t="s">
        <v>7835</v>
      </c>
      <c r="F888" s="8" t="s">
        <v>7835</v>
      </c>
      <c r="G888" s="8">
        <v>0</v>
      </c>
      <c r="H888" s="8" t="s">
        <v>7835</v>
      </c>
      <c r="I888" s="8" t="s">
        <v>7837</v>
      </c>
      <c r="J888" s="8" t="s">
        <v>7842</v>
      </c>
    </row>
    <row r="889" spans="1:10" ht="15.75" customHeight="1" x14ac:dyDescent="0.3">
      <c r="A889" s="8" t="s">
        <v>925</v>
      </c>
      <c r="B889" s="8">
        <v>43.48</v>
      </c>
      <c r="C889" s="8">
        <v>6.24</v>
      </c>
      <c r="D889" s="8" t="s">
        <v>7835</v>
      </c>
      <c r="E889" s="8" t="s">
        <v>7835</v>
      </c>
      <c r="F889" s="8" t="s">
        <v>7835</v>
      </c>
      <c r="G889" s="8">
        <v>0</v>
      </c>
      <c r="H889" s="8" t="s">
        <v>7835</v>
      </c>
      <c r="I889" s="8" t="s">
        <v>7837</v>
      </c>
      <c r="J889" s="8" t="s">
        <v>7842</v>
      </c>
    </row>
    <row r="890" spans="1:10" ht="15.75" customHeight="1" x14ac:dyDescent="0.3">
      <c r="A890" s="8" t="s">
        <v>926</v>
      </c>
      <c r="B890" s="8">
        <v>41.73</v>
      </c>
      <c r="C890" s="8">
        <v>6.25</v>
      </c>
      <c r="D890" s="8" t="s">
        <v>7835</v>
      </c>
      <c r="E890" s="8" t="s">
        <v>7835</v>
      </c>
      <c r="F890" s="8" t="s">
        <v>7835</v>
      </c>
      <c r="G890" s="8">
        <v>1</v>
      </c>
      <c r="H890" s="8" t="s">
        <v>7835</v>
      </c>
      <c r="I890" s="8" t="s">
        <v>7837</v>
      </c>
      <c r="J890" s="8" t="s">
        <v>7842</v>
      </c>
    </row>
    <row r="891" spans="1:10" ht="15.75" customHeight="1" x14ac:dyDescent="0.3">
      <c r="A891" s="8" t="s">
        <v>927</v>
      </c>
      <c r="B891" s="8">
        <v>28.9</v>
      </c>
      <c r="C891" s="8">
        <v>11.96</v>
      </c>
      <c r="D891" s="8" t="s">
        <v>7835</v>
      </c>
      <c r="E891" s="8" t="s">
        <v>7835</v>
      </c>
      <c r="F891" s="8" t="s">
        <v>7835</v>
      </c>
      <c r="G891" s="8">
        <v>0</v>
      </c>
      <c r="H891" s="8" t="s">
        <v>7835</v>
      </c>
      <c r="I891" s="8" t="s">
        <v>7838</v>
      </c>
      <c r="J891" s="8" t="s">
        <v>7841</v>
      </c>
    </row>
    <row r="892" spans="1:10" ht="15.75" customHeight="1" x14ac:dyDescent="0.3">
      <c r="A892" s="8" t="s">
        <v>928</v>
      </c>
      <c r="B892" s="8">
        <v>25.74</v>
      </c>
      <c r="C892" s="8">
        <v>7.69</v>
      </c>
      <c r="D892" s="8" t="s">
        <v>7835</v>
      </c>
      <c r="E892" s="8" t="s">
        <v>7835</v>
      </c>
      <c r="F892" s="8" t="s">
        <v>7835</v>
      </c>
      <c r="G892" s="8">
        <v>0</v>
      </c>
      <c r="H892" s="8" t="s">
        <v>7835</v>
      </c>
      <c r="I892" s="8" t="s">
        <v>7838</v>
      </c>
      <c r="J892" s="8" t="s">
        <v>7841</v>
      </c>
    </row>
    <row r="893" spans="1:10" ht="15.75" customHeight="1" x14ac:dyDescent="0.3">
      <c r="A893" s="8" t="s">
        <v>929</v>
      </c>
      <c r="B893" s="8">
        <v>36.06</v>
      </c>
      <c r="C893" s="8">
        <v>8.83</v>
      </c>
      <c r="D893" s="8" t="s">
        <v>7835</v>
      </c>
      <c r="E893" s="8" t="s">
        <v>7835</v>
      </c>
      <c r="F893" s="8" t="s">
        <v>7835</v>
      </c>
      <c r="G893" s="8">
        <v>0</v>
      </c>
      <c r="H893" s="8" t="s">
        <v>7835</v>
      </c>
      <c r="I893" s="8" t="s">
        <v>7837</v>
      </c>
      <c r="J893" s="8" t="s">
        <v>7841</v>
      </c>
    </row>
    <row r="894" spans="1:10" ht="15.75" customHeight="1" x14ac:dyDescent="0.3">
      <c r="A894" s="8" t="s">
        <v>930</v>
      </c>
      <c r="B894" s="8">
        <v>43.28</v>
      </c>
      <c r="C894" s="8">
        <v>4.41</v>
      </c>
      <c r="D894" s="8" t="s">
        <v>7835</v>
      </c>
      <c r="E894" s="8" t="s">
        <v>7835</v>
      </c>
      <c r="F894" s="8" t="s">
        <v>7835</v>
      </c>
      <c r="G894" s="8">
        <v>0</v>
      </c>
      <c r="H894" s="8" t="s">
        <v>7835</v>
      </c>
      <c r="I894" s="8" t="s">
        <v>7837</v>
      </c>
      <c r="J894" s="8" t="s">
        <v>7843</v>
      </c>
    </row>
    <row r="895" spans="1:10" ht="15.75" customHeight="1" x14ac:dyDescent="0.3">
      <c r="A895" s="8" t="s">
        <v>931</v>
      </c>
      <c r="B895" s="8">
        <v>28.785</v>
      </c>
      <c r="C895" s="8">
        <v>9.1</v>
      </c>
      <c r="D895" s="8" t="s">
        <v>7836</v>
      </c>
      <c r="E895" s="8" t="s">
        <v>7835</v>
      </c>
      <c r="F895" s="8" t="s">
        <v>7836</v>
      </c>
      <c r="G895" s="8">
        <v>1</v>
      </c>
      <c r="H895" s="8" t="s">
        <v>7835</v>
      </c>
      <c r="I895" s="8" t="s">
        <v>7838</v>
      </c>
      <c r="J895" s="8" t="s">
        <v>7841</v>
      </c>
    </row>
    <row r="896" spans="1:10" ht="15.75" customHeight="1" x14ac:dyDescent="0.3">
      <c r="A896" s="8" t="s">
        <v>932</v>
      </c>
      <c r="B896" s="8">
        <v>25.46</v>
      </c>
      <c r="C896" s="8">
        <v>11.52</v>
      </c>
      <c r="D896" s="8" t="s">
        <v>7836</v>
      </c>
      <c r="E896" s="8" t="s">
        <v>7835</v>
      </c>
      <c r="F896" s="8" t="s">
        <v>7836</v>
      </c>
      <c r="G896" s="8">
        <v>1</v>
      </c>
      <c r="H896" s="8" t="s">
        <v>7835</v>
      </c>
      <c r="I896" s="8" t="s">
        <v>7838</v>
      </c>
      <c r="J896" s="8" t="s">
        <v>7841</v>
      </c>
    </row>
    <row r="897" spans="1:10" ht="15.75" customHeight="1" x14ac:dyDescent="0.3">
      <c r="A897" s="8" t="s">
        <v>933</v>
      </c>
      <c r="B897" s="8">
        <v>30.8</v>
      </c>
      <c r="C897" s="8">
        <v>10.95</v>
      </c>
      <c r="D897" s="8" t="s">
        <v>7835</v>
      </c>
      <c r="E897" s="8" t="s">
        <v>7835</v>
      </c>
      <c r="F897" s="8" t="s">
        <v>7835</v>
      </c>
      <c r="G897" s="8">
        <v>0</v>
      </c>
      <c r="H897" s="8" t="s">
        <v>7835</v>
      </c>
      <c r="I897" s="8" t="s">
        <v>7837</v>
      </c>
      <c r="J897" s="8" t="s">
        <v>7841</v>
      </c>
    </row>
    <row r="898" spans="1:10" ht="15.75" customHeight="1" x14ac:dyDescent="0.3">
      <c r="A898" s="8" t="s">
        <v>934</v>
      </c>
      <c r="B898" s="8">
        <v>28.88</v>
      </c>
      <c r="C898" s="8">
        <v>11.5</v>
      </c>
      <c r="D898" s="8" t="s">
        <v>7835</v>
      </c>
      <c r="E898" s="8" t="s">
        <v>7835</v>
      </c>
      <c r="F898" s="8" t="s">
        <v>7835</v>
      </c>
      <c r="G898" s="8">
        <v>0</v>
      </c>
      <c r="H898" s="8" t="s">
        <v>7835</v>
      </c>
      <c r="I898" s="8" t="s">
        <v>7838</v>
      </c>
      <c r="J898" s="8" t="s">
        <v>7841</v>
      </c>
    </row>
    <row r="899" spans="1:10" ht="15.75" customHeight="1" x14ac:dyDescent="0.3">
      <c r="A899" s="8" t="s">
        <v>935</v>
      </c>
      <c r="B899" s="8">
        <v>23</v>
      </c>
      <c r="C899" s="8">
        <v>9.8800000000000008</v>
      </c>
      <c r="D899" s="8" t="s">
        <v>7835</v>
      </c>
      <c r="E899" s="8" t="s">
        <v>7835</v>
      </c>
      <c r="F899" s="8" t="s">
        <v>7835</v>
      </c>
      <c r="G899" s="8">
        <v>0</v>
      </c>
      <c r="H899" s="8" t="s">
        <v>7835</v>
      </c>
      <c r="I899" s="8" t="s">
        <v>7839</v>
      </c>
      <c r="J899" s="8" t="s">
        <v>7841</v>
      </c>
    </row>
    <row r="900" spans="1:10" ht="15.75" customHeight="1" x14ac:dyDescent="0.3">
      <c r="A900" s="8" t="s">
        <v>936</v>
      </c>
      <c r="B900" s="8">
        <v>38.25</v>
      </c>
      <c r="C900" s="8">
        <v>6.2</v>
      </c>
      <c r="D900" s="8" t="s">
        <v>7835</v>
      </c>
      <c r="E900" s="8" t="s">
        <v>7835</v>
      </c>
      <c r="F900" s="8" t="s">
        <v>7835</v>
      </c>
      <c r="G900" s="8">
        <v>1</v>
      </c>
      <c r="H900" s="8" t="s">
        <v>7835</v>
      </c>
      <c r="I900" s="8" t="s">
        <v>7837</v>
      </c>
      <c r="J900" s="8" t="s">
        <v>7842</v>
      </c>
    </row>
    <row r="901" spans="1:10" ht="15.75" customHeight="1" x14ac:dyDescent="0.3">
      <c r="A901" s="8" t="s">
        <v>937</v>
      </c>
      <c r="B901" s="8">
        <v>39.25</v>
      </c>
      <c r="C901" s="8">
        <v>8.41</v>
      </c>
      <c r="D901" s="8" t="s">
        <v>7836</v>
      </c>
      <c r="E901" s="8" t="s">
        <v>7835</v>
      </c>
      <c r="F901" s="8" t="s">
        <v>7835</v>
      </c>
      <c r="G901" s="8">
        <v>1</v>
      </c>
      <c r="H901" s="8" t="s">
        <v>7835</v>
      </c>
      <c r="I901" s="8" t="s">
        <v>7837</v>
      </c>
      <c r="J901" s="8" t="s">
        <v>7841</v>
      </c>
    </row>
    <row r="902" spans="1:10" ht="15.75" customHeight="1" x14ac:dyDescent="0.3">
      <c r="A902" s="8" t="s">
        <v>938</v>
      </c>
      <c r="B902" s="8">
        <v>26.6</v>
      </c>
      <c r="C902" s="8">
        <v>5.07</v>
      </c>
      <c r="D902" s="8" t="s">
        <v>7836</v>
      </c>
      <c r="E902" s="8" t="s">
        <v>7835</v>
      </c>
      <c r="F902" s="8" t="s">
        <v>7835</v>
      </c>
      <c r="G902" s="8">
        <v>2</v>
      </c>
      <c r="H902" s="8" t="s">
        <v>7835</v>
      </c>
      <c r="I902" s="8" t="s">
        <v>7838</v>
      </c>
      <c r="J902" s="8" t="s">
        <v>7843</v>
      </c>
    </row>
    <row r="903" spans="1:10" ht="15.75" customHeight="1" x14ac:dyDescent="0.3">
      <c r="A903" s="8" t="s">
        <v>939</v>
      </c>
      <c r="B903" s="8">
        <v>35.700000000000003</v>
      </c>
      <c r="C903" s="8">
        <v>4.0599999999999996</v>
      </c>
      <c r="D903" s="8" t="s">
        <v>7835</v>
      </c>
      <c r="E903" s="8" t="s">
        <v>7835</v>
      </c>
      <c r="F903" s="8" t="s">
        <v>7836</v>
      </c>
      <c r="G903" s="8">
        <v>1</v>
      </c>
      <c r="H903" s="8" t="s">
        <v>7835</v>
      </c>
      <c r="I903" s="8" t="s">
        <v>7837</v>
      </c>
      <c r="J903" s="8" t="s">
        <v>7843</v>
      </c>
    </row>
    <row r="904" spans="1:10" ht="15.75" customHeight="1" x14ac:dyDescent="0.3">
      <c r="A904" s="8" t="s">
        <v>940</v>
      </c>
      <c r="B904" s="8">
        <v>20.100000000000001</v>
      </c>
      <c r="C904" s="8">
        <v>10.52</v>
      </c>
      <c r="D904" s="8" t="s">
        <v>7835</v>
      </c>
      <c r="E904" s="8" t="s">
        <v>7835</v>
      </c>
      <c r="F904" s="8" t="s">
        <v>7835</v>
      </c>
      <c r="G904" s="8">
        <v>0</v>
      </c>
      <c r="H904" s="8" t="s">
        <v>7835</v>
      </c>
      <c r="I904" s="8" t="s">
        <v>7839</v>
      </c>
      <c r="J904" s="8" t="s">
        <v>7841</v>
      </c>
    </row>
    <row r="905" spans="1:10" ht="15.75" customHeight="1" x14ac:dyDescent="0.3">
      <c r="A905" s="8" t="s">
        <v>941</v>
      </c>
      <c r="B905" s="8">
        <v>22.23</v>
      </c>
      <c r="C905" s="8">
        <v>9.65</v>
      </c>
      <c r="D905" s="8" t="s">
        <v>7835</v>
      </c>
      <c r="E905" s="8" t="s">
        <v>7835</v>
      </c>
      <c r="F905" s="8" t="s">
        <v>7835</v>
      </c>
      <c r="G905" s="8">
        <v>0</v>
      </c>
      <c r="H905" s="8" t="s">
        <v>7835</v>
      </c>
      <c r="I905" s="8" t="s">
        <v>7839</v>
      </c>
      <c r="J905" s="8" t="s">
        <v>7841</v>
      </c>
    </row>
    <row r="906" spans="1:10" ht="15.75" customHeight="1" x14ac:dyDescent="0.3">
      <c r="A906" s="8" t="s">
        <v>942</v>
      </c>
      <c r="B906" s="8">
        <v>36.47</v>
      </c>
      <c r="C906" s="8">
        <v>6.21</v>
      </c>
      <c r="D906" s="8" t="s">
        <v>7835</v>
      </c>
      <c r="E906" s="8" t="s">
        <v>7835</v>
      </c>
      <c r="F906" s="8" t="s">
        <v>7835</v>
      </c>
      <c r="G906" s="8">
        <v>0</v>
      </c>
      <c r="H906" s="8" t="s">
        <v>7835</v>
      </c>
      <c r="I906" s="8" t="s">
        <v>7837</v>
      </c>
      <c r="J906" s="8" t="s">
        <v>7842</v>
      </c>
    </row>
    <row r="907" spans="1:10" ht="15.75" customHeight="1" x14ac:dyDescent="0.3">
      <c r="A907" s="8" t="s">
        <v>943</v>
      </c>
      <c r="B907" s="8">
        <v>49.64</v>
      </c>
      <c r="C907" s="8">
        <v>4.76</v>
      </c>
      <c r="D907" s="8" t="s">
        <v>7835</v>
      </c>
      <c r="E907" s="8" t="s">
        <v>7835</v>
      </c>
      <c r="F907" s="8" t="s">
        <v>7836</v>
      </c>
      <c r="G907" s="8">
        <v>1</v>
      </c>
      <c r="H907" s="8" t="s">
        <v>7835</v>
      </c>
      <c r="I907" s="8" t="s">
        <v>7837</v>
      </c>
      <c r="J907" s="8" t="s">
        <v>7843</v>
      </c>
    </row>
    <row r="908" spans="1:10" ht="15.75" customHeight="1" x14ac:dyDescent="0.3">
      <c r="A908" s="8" t="s">
        <v>944</v>
      </c>
      <c r="B908" s="8">
        <v>36.799999999999997</v>
      </c>
      <c r="C908" s="8">
        <v>5.73</v>
      </c>
      <c r="D908" s="8" t="s">
        <v>7836</v>
      </c>
      <c r="E908" s="8" t="s">
        <v>7835</v>
      </c>
      <c r="F908" s="8" t="s">
        <v>7836</v>
      </c>
      <c r="G908" s="8">
        <v>1</v>
      </c>
      <c r="H908" s="8" t="s">
        <v>7835</v>
      </c>
      <c r="I908" s="8" t="s">
        <v>7837</v>
      </c>
      <c r="J908" s="8" t="s">
        <v>7842</v>
      </c>
    </row>
    <row r="909" spans="1:10" ht="15.75" customHeight="1" x14ac:dyDescent="0.3">
      <c r="A909" s="8" t="s">
        <v>945</v>
      </c>
      <c r="B909" s="8">
        <v>33.880000000000003</v>
      </c>
      <c r="C909" s="8">
        <v>10.78</v>
      </c>
      <c r="D909" s="8" t="s">
        <v>7836</v>
      </c>
      <c r="E909" s="8" t="s">
        <v>7835</v>
      </c>
      <c r="F909" s="8" t="s">
        <v>7835</v>
      </c>
      <c r="G909" s="8">
        <v>0</v>
      </c>
      <c r="H909" s="8" t="s">
        <v>7835</v>
      </c>
      <c r="I909" s="8" t="s">
        <v>7837</v>
      </c>
      <c r="J909" s="8" t="s">
        <v>7841</v>
      </c>
    </row>
    <row r="910" spans="1:10" ht="15.75" customHeight="1" x14ac:dyDescent="0.3">
      <c r="A910" s="8" t="s">
        <v>946</v>
      </c>
      <c r="B910" s="8">
        <v>32.01</v>
      </c>
      <c r="C910" s="8">
        <v>5.08</v>
      </c>
      <c r="D910" s="8" t="s">
        <v>7836</v>
      </c>
      <c r="E910" s="8" t="s">
        <v>7835</v>
      </c>
      <c r="F910" s="8" t="s">
        <v>7835</v>
      </c>
      <c r="G910" s="8">
        <v>1</v>
      </c>
      <c r="H910" s="8" t="s">
        <v>7835</v>
      </c>
      <c r="I910" s="8" t="s">
        <v>7837</v>
      </c>
      <c r="J910" s="8" t="s">
        <v>7843</v>
      </c>
    </row>
    <row r="911" spans="1:10" ht="15.75" customHeight="1" x14ac:dyDescent="0.3">
      <c r="A911" s="8" t="s">
        <v>947</v>
      </c>
      <c r="B911" s="8">
        <v>33.630000000000003</v>
      </c>
      <c r="C911" s="8">
        <v>11.39</v>
      </c>
      <c r="D911" s="8" t="s">
        <v>7835</v>
      </c>
      <c r="E911" s="8" t="s">
        <v>7835</v>
      </c>
      <c r="F911" s="8" t="s">
        <v>7835</v>
      </c>
      <c r="G911" s="8">
        <v>0</v>
      </c>
      <c r="H911" s="8" t="s">
        <v>7835</v>
      </c>
      <c r="I911" s="8" t="s">
        <v>7837</v>
      </c>
      <c r="J911" s="8" t="s">
        <v>7841</v>
      </c>
    </row>
    <row r="912" spans="1:10" ht="15.75" customHeight="1" x14ac:dyDescent="0.3">
      <c r="A912" s="8" t="s">
        <v>948</v>
      </c>
      <c r="B912" s="8">
        <v>34.865000000000002</v>
      </c>
      <c r="C912" s="8">
        <v>5.35</v>
      </c>
      <c r="D912" s="8" t="s">
        <v>7836</v>
      </c>
      <c r="E912" s="8" t="s">
        <v>7835</v>
      </c>
      <c r="F912" s="8" t="s">
        <v>7835</v>
      </c>
      <c r="G912" s="8">
        <v>1</v>
      </c>
      <c r="H912" s="8" t="s">
        <v>7835</v>
      </c>
      <c r="I912" s="8" t="s">
        <v>7837</v>
      </c>
      <c r="J912" s="8" t="s">
        <v>7843</v>
      </c>
    </row>
    <row r="913" spans="1:10" ht="15.75" customHeight="1" x14ac:dyDescent="0.3">
      <c r="A913" s="8" t="s">
        <v>949</v>
      </c>
      <c r="B913" s="8">
        <v>43.11</v>
      </c>
      <c r="C913" s="8">
        <v>5.6</v>
      </c>
      <c r="D913" s="8" t="s">
        <v>7835</v>
      </c>
      <c r="E913" s="8" t="s">
        <v>7835</v>
      </c>
      <c r="F913" s="8" t="s">
        <v>7835</v>
      </c>
      <c r="G913" s="8">
        <v>0</v>
      </c>
      <c r="H913" s="8" t="s">
        <v>7835</v>
      </c>
      <c r="I913" s="8" t="s">
        <v>7837</v>
      </c>
      <c r="J913" s="8" t="s">
        <v>7843</v>
      </c>
    </row>
    <row r="914" spans="1:10" ht="15.75" customHeight="1" x14ac:dyDescent="0.3">
      <c r="A914" s="8" t="s">
        <v>950</v>
      </c>
      <c r="B914" s="8">
        <v>30.305</v>
      </c>
      <c r="C914" s="8">
        <v>4.2699999999999996</v>
      </c>
      <c r="D914" s="8" t="s">
        <v>7836</v>
      </c>
      <c r="E914" s="8" t="s">
        <v>7835</v>
      </c>
      <c r="F914" s="8" t="s">
        <v>7835</v>
      </c>
      <c r="G914" s="8">
        <v>1</v>
      </c>
      <c r="H914" s="8" t="s">
        <v>7835</v>
      </c>
      <c r="I914" s="8" t="s">
        <v>7837</v>
      </c>
      <c r="J914" s="8" t="s">
        <v>7843</v>
      </c>
    </row>
    <row r="915" spans="1:10" ht="15.75" customHeight="1" x14ac:dyDescent="0.3">
      <c r="A915" s="8" t="s">
        <v>951</v>
      </c>
      <c r="B915" s="8">
        <v>25.175000000000001</v>
      </c>
      <c r="C915" s="8">
        <v>5.57</v>
      </c>
      <c r="D915" s="8" t="s">
        <v>7836</v>
      </c>
      <c r="E915" s="8" t="s">
        <v>7835</v>
      </c>
      <c r="F915" s="8" t="s">
        <v>7835</v>
      </c>
      <c r="G915" s="8">
        <v>1</v>
      </c>
      <c r="H915" s="8" t="s">
        <v>7835</v>
      </c>
      <c r="I915" s="8" t="s">
        <v>7838</v>
      </c>
      <c r="J915" s="8" t="s">
        <v>7843</v>
      </c>
    </row>
    <row r="916" spans="1:10" ht="15.75" customHeight="1" x14ac:dyDescent="0.3">
      <c r="A916" s="8" t="s">
        <v>952</v>
      </c>
      <c r="B916" s="8">
        <v>26.8</v>
      </c>
      <c r="C916" s="8">
        <v>5.68</v>
      </c>
      <c r="D916" s="8" t="s">
        <v>7836</v>
      </c>
      <c r="E916" s="8" t="s">
        <v>7835</v>
      </c>
      <c r="F916" s="8" t="s">
        <v>7835</v>
      </c>
      <c r="G916" s="8">
        <v>1</v>
      </c>
      <c r="H916" s="8" t="s">
        <v>7835</v>
      </c>
      <c r="I916" s="8" t="s">
        <v>7838</v>
      </c>
      <c r="J916" s="8" t="s">
        <v>7843</v>
      </c>
    </row>
    <row r="917" spans="1:10" ht="15.75" customHeight="1" x14ac:dyDescent="0.3">
      <c r="A917" s="8" t="s">
        <v>953</v>
      </c>
      <c r="B917" s="8">
        <v>21.78</v>
      </c>
      <c r="C917" s="8">
        <v>5.3</v>
      </c>
      <c r="D917" s="8" t="s">
        <v>7835</v>
      </c>
      <c r="E917" s="8" t="s">
        <v>7836</v>
      </c>
      <c r="F917" s="8" t="s">
        <v>7835</v>
      </c>
      <c r="G917" s="8">
        <v>1</v>
      </c>
      <c r="H917" s="8" t="s">
        <v>7835</v>
      </c>
      <c r="I917" s="8" t="s">
        <v>7839</v>
      </c>
      <c r="J917" s="8" t="s">
        <v>7843</v>
      </c>
    </row>
    <row r="918" spans="1:10" ht="15.75" customHeight="1" x14ac:dyDescent="0.3">
      <c r="A918" s="8" t="s">
        <v>954</v>
      </c>
      <c r="B918" s="8">
        <v>30.14</v>
      </c>
      <c r="C918" s="8">
        <v>9.4499999999999993</v>
      </c>
      <c r="D918" s="8" t="s">
        <v>7836</v>
      </c>
      <c r="E918" s="8" t="s">
        <v>7835</v>
      </c>
      <c r="F918" s="8" t="s">
        <v>7835</v>
      </c>
      <c r="G918" s="8">
        <v>0</v>
      </c>
      <c r="H918" s="8" t="s">
        <v>7835</v>
      </c>
      <c r="I918" s="8" t="s">
        <v>7837</v>
      </c>
      <c r="J918" s="8" t="s">
        <v>7841</v>
      </c>
    </row>
    <row r="919" spans="1:10" ht="15.75" customHeight="1" x14ac:dyDescent="0.3">
      <c r="A919" s="8" t="s">
        <v>955</v>
      </c>
      <c r="B919" s="8">
        <v>29.7</v>
      </c>
      <c r="C919" s="8">
        <v>6.79</v>
      </c>
      <c r="D919" s="8" t="s">
        <v>7836</v>
      </c>
      <c r="E919" s="8" t="s">
        <v>7835</v>
      </c>
      <c r="F919" s="8" t="s">
        <v>7835</v>
      </c>
      <c r="G919" s="8">
        <v>0</v>
      </c>
      <c r="H919" s="8" t="s">
        <v>7835</v>
      </c>
      <c r="I919" s="8" t="s">
        <v>7838</v>
      </c>
      <c r="J919" s="8" t="s">
        <v>7841</v>
      </c>
    </row>
    <row r="920" spans="1:10" ht="15.75" customHeight="1" x14ac:dyDescent="0.3">
      <c r="A920" s="8" t="s">
        <v>956</v>
      </c>
      <c r="B920" s="8">
        <v>32.395000000000003</v>
      </c>
      <c r="C920" s="8">
        <v>11.1</v>
      </c>
      <c r="D920" s="8" t="s">
        <v>7836</v>
      </c>
      <c r="E920" s="8" t="s">
        <v>7835</v>
      </c>
      <c r="F920" s="8" t="s">
        <v>7835</v>
      </c>
      <c r="G920" s="8">
        <v>0</v>
      </c>
      <c r="H920" s="8" t="s">
        <v>7835</v>
      </c>
      <c r="I920" s="8" t="s">
        <v>7837</v>
      </c>
      <c r="J920" s="8" t="s">
        <v>7841</v>
      </c>
    </row>
    <row r="921" spans="1:10" ht="15.75" customHeight="1" x14ac:dyDescent="0.3">
      <c r="A921" s="8" t="s">
        <v>957</v>
      </c>
      <c r="B921" s="8">
        <v>36.64</v>
      </c>
      <c r="C921" s="8">
        <v>7.26</v>
      </c>
      <c r="D921" s="8" t="s">
        <v>7835</v>
      </c>
      <c r="E921" s="8" t="s">
        <v>7835</v>
      </c>
      <c r="F921" s="8" t="s">
        <v>7835</v>
      </c>
      <c r="G921" s="8">
        <v>0</v>
      </c>
      <c r="H921" s="8" t="s">
        <v>7835</v>
      </c>
      <c r="I921" s="8" t="s">
        <v>7837</v>
      </c>
      <c r="J921" s="8" t="s">
        <v>7841</v>
      </c>
    </row>
    <row r="922" spans="1:10" ht="15.75" customHeight="1" x14ac:dyDescent="0.3">
      <c r="A922" s="8" t="s">
        <v>958</v>
      </c>
      <c r="B922" s="8">
        <v>39.049999999999997</v>
      </c>
      <c r="C922" s="8">
        <v>5.27</v>
      </c>
      <c r="D922" s="8" t="s">
        <v>7836</v>
      </c>
      <c r="E922" s="8" t="s">
        <v>7835</v>
      </c>
      <c r="F922" s="8" t="s">
        <v>7835</v>
      </c>
      <c r="G922" s="8">
        <v>1</v>
      </c>
      <c r="H922" s="8" t="s">
        <v>7835</v>
      </c>
      <c r="I922" s="8" t="s">
        <v>7837</v>
      </c>
      <c r="J922" s="8" t="s">
        <v>7843</v>
      </c>
    </row>
    <row r="923" spans="1:10" ht="15.75" customHeight="1" x14ac:dyDescent="0.3">
      <c r="A923" s="8" t="s">
        <v>959</v>
      </c>
      <c r="B923" s="8">
        <v>33.1</v>
      </c>
      <c r="C923" s="8">
        <v>5.46</v>
      </c>
      <c r="D923" s="8" t="s">
        <v>7836</v>
      </c>
      <c r="E923" s="8" t="s">
        <v>7835</v>
      </c>
      <c r="F923" s="8" t="s">
        <v>7835</v>
      </c>
      <c r="G923" s="8">
        <v>1</v>
      </c>
      <c r="H923" s="8" t="s">
        <v>7835</v>
      </c>
      <c r="I923" s="8" t="s">
        <v>7837</v>
      </c>
      <c r="J923" s="8" t="s">
        <v>7843</v>
      </c>
    </row>
    <row r="924" spans="1:10" ht="15.75" customHeight="1" x14ac:dyDescent="0.3">
      <c r="A924" s="8" t="s">
        <v>960</v>
      </c>
      <c r="B924" s="8">
        <v>31.824999999999999</v>
      </c>
      <c r="C924" s="8">
        <v>8.1300000000000008</v>
      </c>
      <c r="D924" s="8" t="s">
        <v>7835</v>
      </c>
      <c r="E924" s="8" t="s">
        <v>7835</v>
      </c>
      <c r="F924" s="8" t="s">
        <v>7835</v>
      </c>
      <c r="G924" s="8">
        <v>0</v>
      </c>
      <c r="H924" s="8" t="s">
        <v>7835</v>
      </c>
      <c r="I924" s="8" t="s">
        <v>7837</v>
      </c>
      <c r="J924" s="8" t="s">
        <v>7841</v>
      </c>
    </row>
    <row r="925" spans="1:10" ht="15.75" customHeight="1" x14ac:dyDescent="0.3">
      <c r="A925" s="8" t="s">
        <v>961</v>
      </c>
      <c r="B925" s="8">
        <v>29</v>
      </c>
      <c r="C925" s="8">
        <v>4.25</v>
      </c>
      <c r="D925" s="8" t="s">
        <v>7836</v>
      </c>
      <c r="E925" s="8" t="s">
        <v>7835</v>
      </c>
      <c r="F925" s="8" t="s">
        <v>7835</v>
      </c>
      <c r="G925" s="8">
        <v>1</v>
      </c>
      <c r="H925" s="8" t="s">
        <v>7835</v>
      </c>
      <c r="I925" s="8" t="s">
        <v>7838</v>
      </c>
      <c r="J925" s="8" t="s">
        <v>7843</v>
      </c>
    </row>
    <row r="926" spans="1:10" ht="15.75" customHeight="1" x14ac:dyDescent="0.3">
      <c r="A926" s="8" t="s">
        <v>962</v>
      </c>
      <c r="B926" s="8">
        <v>30.495000000000001</v>
      </c>
      <c r="C926" s="8">
        <v>8.68</v>
      </c>
      <c r="D926" s="8" t="s">
        <v>7835</v>
      </c>
      <c r="E926" s="8" t="s">
        <v>7835</v>
      </c>
      <c r="F926" s="8" t="s">
        <v>7835</v>
      </c>
      <c r="G926" s="8">
        <v>0</v>
      </c>
      <c r="H926" s="8" t="s">
        <v>7835</v>
      </c>
      <c r="I926" s="8" t="s">
        <v>7837</v>
      </c>
      <c r="J926" s="8" t="s">
        <v>7841</v>
      </c>
    </row>
    <row r="927" spans="1:10" ht="15.75" customHeight="1" x14ac:dyDescent="0.3">
      <c r="A927" s="8" t="s">
        <v>963</v>
      </c>
      <c r="B927" s="8">
        <v>25.2</v>
      </c>
      <c r="C927" s="8">
        <v>6.25</v>
      </c>
      <c r="D927" s="8" t="s">
        <v>7836</v>
      </c>
      <c r="E927" s="8" t="s">
        <v>7835</v>
      </c>
      <c r="F927" s="8" t="s">
        <v>7835</v>
      </c>
      <c r="G927" s="8">
        <v>1</v>
      </c>
      <c r="H927" s="8" t="s">
        <v>7835</v>
      </c>
      <c r="I927" s="8" t="s">
        <v>7838</v>
      </c>
      <c r="J927" s="8" t="s">
        <v>7842</v>
      </c>
    </row>
    <row r="928" spans="1:10" ht="15.75" customHeight="1" x14ac:dyDescent="0.3">
      <c r="A928" s="8" t="s">
        <v>964</v>
      </c>
      <c r="B928" s="8">
        <v>22.77</v>
      </c>
      <c r="C928" s="8">
        <v>4.47</v>
      </c>
      <c r="D928" s="8" t="s">
        <v>7836</v>
      </c>
      <c r="E928" s="8" t="s">
        <v>7835</v>
      </c>
      <c r="F928" s="8" t="s">
        <v>7835</v>
      </c>
      <c r="G928" s="8">
        <v>1</v>
      </c>
      <c r="H928" s="8" t="s">
        <v>7835</v>
      </c>
      <c r="I928" s="8" t="s">
        <v>7839</v>
      </c>
      <c r="J928" s="8" t="s">
        <v>7843</v>
      </c>
    </row>
    <row r="929" spans="1:10" ht="15.75" customHeight="1" x14ac:dyDescent="0.3">
      <c r="A929" s="8" t="s">
        <v>965</v>
      </c>
      <c r="B929" s="8">
        <v>23.18</v>
      </c>
      <c r="C929" s="8">
        <v>8.31</v>
      </c>
      <c r="D929" s="8" t="s">
        <v>7835</v>
      </c>
      <c r="E929" s="8" t="s">
        <v>7835</v>
      </c>
      <c r="F929" s="8" t="s">
        <v>7835</v>
      </c>
      <c r="G929" s="8">
        <v>0</v>
      </c>
      <c r="H929" s="8" t="s">
        <v>7835</v>
      </c>
      <c r="I929" s="8" t="s">
        <v>7839</v>
      </c>
      <c r="J929" s="8" t="s">
        <v>7841</v>
      </c>
    </row>
    <row r="930" spans="1:10" ht="15.75" customHeight="1" x14ac:dyDescent="0.3">
      <c r="A930" s="8" t="s">
        <v>966</v>
      </c>
      <c r="B930" s="8">
        <v>35.409999999999997</v>
      </c>
      <c r="C930" s="8">
        <v>5.68</v>
      </c>
      <c r="D930" s="8" t="s">
        <v>7835</v>
      </c>
      <c r="E930" s="8" t="s">
        <v>7835</v>
      </c>
      <c r="F930" s="8" t="s">
        <v>7835</v>
      </c>
      <c r="G930" s="8">
        <v>0</v>
      </c>
      <c r="H930" s="8" t="s">
        <v>7835</v>
      </c>
      <c r="I930" s="8" t="s">
        <v>7837</v>
      </c>
      <c r="J930" s="8" t="s">
        <v>7843</v>
      </c>
    </row>
    <row r="931" spans="1:10" ht="15.75" customHeight="1" x14ac:dyDescent="0.3">
      <c r="A931" s="8" t="s">
        <v>967</v>
      </c>
      <c r="B931" s="8">
        <v>32.11</v>
      </c>
      <c r="C931" s="8">
        <v>4.75</v>
      </c>
      <c r="D931" s="8" t="s">
        <v>7836</v>
      </c>
      <c r="E931" s="8" t="s">
        <v>7835</v>
      </c>
      <c r="F931" s="8" t="s">
        <v>7835</v>
      </c>
      <c r="G931" s="8">
        <v>2</v>
      </c>
      <c r="H931" s="8" t="s">
        <v>7835</v>
      </c>
      <c r="I931" s="8" t="s">
        <v>7837</v>
      </c>
      <c r="J931" s="8" t="s">
        <v>7843</v>
      </c>
    </row>
    <row r="932" spans="1:10" ht="15.75" customHeight="1" x14ac:dyDescent="0.3">
      <c r="A932" s="8" t="s">
        <v>968</v>
      </c>
      <c r="B932" s="8">
        <v>34.479999999999997</v>
      </c>
      <c r="C932" s="8">
        <v>6.31</v>
      </c>
      <c r="D932" s="8" t="s">
        <v>7835</v>
      </c>
      <c r="E932" s="8" t="s">
        <v>7835</v>
      </c>
      <c r="F932" s="8" t="s">
        <v>7836</v>
      </c>
      <c r="G932" s="8">
        <v>1</v>
      </c>
      <c r="H932" s="8" t="s">
        <v>7835</v>
      </c>
      <c r="I932" s="8" t="s">
        <v>7837</v>
      </c>
      <c r="J932" s="8" t="s">
        <v>7842</v>
      </c>
    </row>
    <row r="933" spans="1:10" ht="15.75" customHeight="1" x14ac:dyDescent="0.3">
      <c r="A933" s="8" t="s">
        <v>969</v>
      </c>
      <c r="B933" s="8">
        <v>34.39</v>
      </c>
      <c r="C933" s="8">
        <v>6.28</v>
      </c>
      <c r="D933" s="8" t="s">
        <v>7836</v>
      </c>
      <c r="E933" s="8" t="s">
        <v>7835</v>
      </c>
      <c r="F933" s="8" t="s">
        <v>7835</v>
      </c>
      <c r="G933" s="8">
        <v>1</v>
      </c>
      <c r="H933" s="8" t="s">
        <v>7835</v>
      </c>
      <c r="I933" s="8" t="s">
        <v>7837</v>
      </c>
      <c r="J933" s="8" t="s">
        <v>7842</v>
      </c>
    </row>
    <row r="934" spans="1:10" ht="15.75" customHeight="1" x14ac:dyDescent="0.3">
      <c r="A934" s="8" t="s">
        <v>970</v>
      </c>
      <c r="B934" s="8">
        <v>26.4</v>
      </c>
      <c r="C934" s="8">
        <v>9.2899999999999991</v>
      </c>
      <c r="D934" s="8" t="s">
        <v>7836</v>
      </c>
      <c r="E934" s="8" t="s">
        <v>7835</v>
      </c>
      <c r="F934" s="8" t="s">
        <v>7836</v>
      </c>
      <c r="G934" s="8">
        <v>1</v>
      </c>
      <c r="H934" s="8" t="s">
        <v>7835</v>
      </c>
      <c r="I934" s="8" t="s">
        <v>7838</v>
      </c>
      <c r="J934" s="8" t="s">
        <v>7841</v>
      </c>
    </row>
    <row r="935" spans="1:10" ht="15.75" customHeight="1" x14ac:dyDescent="0.3">
      <c r="A935" s="8" t="s">
        <v>971</v>
      </c>
      <c r="B935" s="8">
        <v>28.1</v>
      </c>
      <c r="C935" s="8">
        <v>5.79</v>
      </c>
      <c r="D935" s="8" t="s">
        <v>7836</v>
      </c>
      <c r="E935" s="8" t="s">
        <v>7835</v>
      </c>
      <c r="F935" s="8" t="s">
        <v>7836</v>
      </c>
      <c r="G935" s="8">
        <v>1</v>
      </c>
      <c r="H935" s="8" t="s">
        <v>7835</v>
      </c>
      <c r="I935" s="8" t="s">
        <v>7838</v>
      </c>
      <c r="J935" s="8" t="s">
        <v>7842</v>
      </c>
    </row>
    <row r="936" spans="1:10" ht="15.75" customHeight="1" x14ac:dyDescent="0.3">
      <c r="A936" s="8" t="s">
        <v>972</v>
      </c>
      <c r="B936" s="8">
        <v>27</v>
      </c>
      <c r="C936" s="8">
        <v>4.54</v>
      </c>
      <c r="D936" s="8" t="s">
        <v>7836</v>
      </c>
      <c r="E936" s="8" t="s">
        <v>7835</v>
      </c>
      <c r="F936" s="8" t="s">
        <v>7835</v>
      </c>
      <c r="G936" s="8">
        <v>1</v>
      </c>
      <c r="H936" s="8" t="s">
        <v>7835</v>
      </c>
      <c r="I936" s="8" t="s">
        <v>7838</v>
      </c>
      <c r="J936" s="8" t="s">
        <v>7843</v>
      </c>
    </row>
    <row r="937" spans="1:10" ht="15.75" customHeight="1" x14ac:dyDescent="0.3">
      <c r="A937" s="8" t="s">
        <v>973</v>
      </c>
      <c r="B937" s="8">
        <v>28.594999999999999</v>
      </c>
      <c r="C937" s="8">
        <v>4.68</v>
      </c>
      <c r="D937" s="8" t="s">
        <v>7836</v>
      </c>
      <c r="E937" s="8" t="s">
        <v>7835</v>
      </c>
      <c r="F937" s="8" t="s">
        <v>7835</v>
      </c>
      <c r="G937" s="8">
        <v>1</v>
      </c>
      <c r="H937" s="8" t="s">
        <v>7835</v>
      </c>
      <c r="I937" s="8" t="s">
        <v>7838</v>
      </c>
      <c r="J937" s="8" t="s">
        <v>7843</v>
      </c>
    </row>
    <row r="938" spans="1:10" ht="15.75" customHeight="1" x14ac:dyDescent="0.3">
      <c r="A938" s="8" t="s">
        <v>974</v>
      </c>
      <c r="B938" s="8">
        <v>36.799999999999997</v>
      </c>
      <c r="C938" s="8">
        <v>5.88</v>
      </c>
      <c r="D938" s="8" t="s">
        <v>7835</v>
      </c>
      <c r="E938" s="8" t="s">
        <v>7835</v>
      </c>
      <c r="F938" s="8" t="s">
        <v>7835</v>
      </c>
      <c r="G938" s="8">
        <v>1</v>
      </c>
      <c r="H938" s="8" t="s">
        <v>7835</v>
      </c>
      <c r="I938" s="8" t="s">
        <v>7837</v>
      </c>
      <c r="J938" s="8" t="s">
        <v>7842</v>
      </c>
    </row>
    <row r="939" spans="1:10" ht="15.75" customHeight="1" x14ac:dyDescent="0.3">
      <c r="A939" s="8" t="s">
        <v>975</v>
      </c>
      <c r="B939" s="8">
        <v>23.75</v>
      </c>
      <c r="C939" s="8">
        <v>5.42</v>
      </c>
      <c r="D939" s="8" t="s">
        <v>7836</v>
      </c>
      <c r="E939" s="8" t="s">
        <v>7835</v>
      </c>
      <c r="F939" s="8" t="s">
        <v>7836</v>
      </c>
      <c r="G939" s="8">
        <v>1</v>
      </c>
      <c r="H939" s="8" t="s">
        <v>7835</v>
      </c>
      <c r="I939" s="8" t="s">
        <v>7839</v>
      </c>
      <c r="J939" s="8" t="s">
        <v>7843</v>
      </c>
    </row>
    <row r="940" spans="1:10" ht="15.75" customHeight="1" x14ac:dyDescent="0.3">
      <c r="A940" s="8" t="s">
        <v>976</v>
      </c>
      <c r="B940" s="8">
        <v>35.619999999999997</v>
      </c>
      <c r="C940" s="8">
        <v>4.16</v>
      </c>
      <c r="D940" s="8" t="s">
        <v>7835</v>
      </c>
      <c r="E940" s="8" t="s">
        <v>7835</v>
      </c>
      <c r="F940" s="8" t="s">
        <v>7835</v>
      </c>
      <c r="G940" s="8">
        <v>0</v>
      </c>
      <c r="H940" s="8" t="s">
        <v>7835</v>
      </c>
      <c r="I940" s="8" t="s">
        <v>7837</v>
      </c>
      <c r="J940" s="8" t="s">
        <v>7843</v>
      </c>
    </row>
    <row r="941" spans="1:10" ht="15.75" customHeight="1" x14ac:dyDescent="0.3">
      <c r="A941" s="8" t="s">
        <v>977</v>
      </c>
      <c r="B941" s="8">
        <v>30.69</v>
      </c>
      <c r="C941" s="8">
        <v>7.05</v>
      </c>
      <c r="D941" s="8" t="s">
        <v>7836</v>
      </c>
      <c r="E941" s="8" t="s">
        <v>7835</v>
      </c>
      <c r="F941" s="8" t="s">
        <v>7835</v>
      </c>
      <c r="G941" s="8">
        <v>2</v>
      </c>
      <c r="H941" s="8" t="s">
        <v>7835</v>
      </c>
      <c r="I941" s="8" t="s">
        <v>7837</v>
      </c>
      <c r="J941" s="8" t="s">
        <v>7841</v>
      </c>
    </row>
    <row r="942" spans="1:10" ht="15.75" customHeight="1" x14ac:dyDescent="0.3">
      <c r="A942" s="8" t="s">
        <v>978</v>
      </c>
      <c r="B942" s="8">
        <v>35.799999999999997</v>
      </c>
      <c r="C942" s="8">
        <v>5.63</v>
      </c>
      <c r="D942" s="8" t="s">
        <v>7836</v>
      </c>
      <c r="E942" s="8" t="s">
        <v>7835</v>
      </c>
      <c r="F942" s="8" t="s">
        <v>7835</v>
      </c>
      <c r="G942" s="8">
        <v>2</v>
      </c>
      <c r="H942" s="8" t="s">
        <v>7835</v>
      </c>
      <c r="I942" s="8" t="s">
        <v>7837</v>
      </c>
      <c r="J942" s="8" t="s">
        <v>7843</v>
      </c>
    </row>
    <row r="943" spans="1:10" ht="15.75" customHeight="1" x14ac:dyDescent="0.3">
      <c r="A943" s="8" t="s">
        <v>979</v>
      </c>
      <c r="B943" s="8">
        <v>28.785</v>
      </c>
      <c r="C943" s="8">
        <v>4.24</v>
      </c>
      <c r="D943" s="8" t="s">
        <v>7836</v>
      </c>
      <c r="E943" s="8" t="s">
        <v>7835</v>
      </c>
      <c r="F943" s="8" t="s">
        <v>7835</v>
      </c>
      <c r="G943" s="8">
        <v>2</v>
      </c>
      <c r="H943" s="8" t="s">
        <v>7835</v>
      </c>
      <c r="I943" s="8" t="s">
        <v>7838</v>
      </c>
      <c r="J943" s="8" t="s">
        <v>7843</v>
      </c>
    </row>
    <row r="944" spans="1:10" ht="15.75" customHeight="1" x14ac:dyDescent="0.3">
      <c r="A944" s="8" t="s">
        <v>980</v>
      </c>
      <c r="B944" s="8">
        <v>28.594999999999999</v>
      </c>
      <c r="C944" s="8">
        <v>4.96</v>
      </c>
      <c r="D944" s="8" t="s">
        <v>7836</v>
      </c>
      <c r="E944" s="8" t="s">
        <v>7835</v>
      </c>
      <c r="F944" s="8" t="s">
        <v>7835</v>
      </c>
      <c r="G944" s="8">
        <v>2</v>
      </c>
      <c r="H944" s="8" t="s">
        <v>7835</v>
      </c>
      <c r="I944" s="8" t="s">
        <v>7838</v>
      </c>
      <c r="J944" s="8" t="s">
        <v>7843</v>
      </c>
    </row>
    <row r="945" spans="1:10" ht="15.75" customHeight="1" x14ac:dyDescent="0.3">
      <c r="A945" s="8" t="s">
        <v>981</v>
      </c>
      <c r="B945" s="8">
        <v>48.75</v>
      </c>
      <c r="C945" s="8">
        <v>4.34</v>
      </c>
      <c r="D945" s="8" t="s">
        <v>7835</v>
      </c>
      <c r="E945" s="8" t="s">
        <v>7835</v>
      </c>
      <c r="F945" s="8" t="s">
        <v>7835</v>
      </c>
      <c r="G945" s="8">
        <v>0</v>
      </c>
      <c r="H945" s="8" t="s">
        <v>7835</v>
      </c>
      <c r="I945" s="8" t="s">
        <v>7837</v>
      </c>
      <c r="J945" s="8" t="s">
        <v>7843</v>
      </c>
    </row>
    <row r="946" spans="1:10" ht="15.75" customHeight="1" x14ac:dyDescent="0.3">
      <c r="A946" s="8" t="s">
        <v>982</v>
      </c>
      <c r="B946" s="8">
        <v>28.31</v>
      </c>
      <c r="C946" s="8">
        <v>5.43</v>
      </c>
      <c r="D946" s="8" t="s">
        <v>7836</v>
      </c>
      <c r="E946" s="8" t="s">
        <v>7835</v>
      </c>
      <c r="F946" s="8" t="s">
        <v>7835</v>
      </c>
      <c r="G946" s="8">
        <v>2</v>
      </c>
      <c r="H946" s="8" t="s">
        <v>7835</v>
      </c>
      <c r="I946" s="8" t="s">
        <v>7838</v>
      </c>
      <c r="J946" s="8" t="s">
        <v>7843</v>
      </c>
    </row>
    <row r="947" spans="1:10" ht="15.75" customHeight="1" x14ac:dyDescent="0.3">
      <c r="A947" s="8" t="s">
        <v>983</v>
      </c>
      <c r="B947" s="8">
        <v>38.39</v>
      </c>
      <c r="C947" s="8">
        <v>8.33</v>
      </c>
      <c r="D947" s="8" t="s">
        <v>7836</v>
      </c>
      <c r="E947" s="8" t="s">
        <v>7835</v>
      </c>
      <c r="F947" s="8" t="s">
        <v>7835</v>
      </c>
      <c r="G947" s="8">
        <v>1</v>
      </c>
      <c r="H947" s="8" t="s">
        <v>7835</v>
      </c>
      <c r="I947" s="8" t="s">
        <v>7837</v>
      </c>
      <c r="J947" s="8" t="s">
        <v>7841</v>
      </c>
    </row>
    <row r="948" spans="1:10" ht="15.75" customHeight="1" x14ac:dyDescent="0.3">
      <c r="A948" s="8" t="s">
        <v>984</v>
      </c>
      <c r="B948" s="8">
        <v>25.87</v>
      </c>
      <c r="C948" s="8">
        <v>5.63</v>
      </c>
      <c r="D948" s="8" t="s">
        <v>7836</v>
      </c>
      <c r="E948" s="8" t="s">
        <v>7835</v>
      </c>
      <c r="F948" s="8" t="s">
        <v>7835</v>
      </c>
      <c r="G948" s="8">
        <v>1</v>
      </c>
      <c r="H948" s="8" t="s">
        <v>7835</v>
      </c>
      <c r="I948" s="8" t="s">
        <v>7838</v>
      </c>
      <c r="J948" s="8" t="s">
        <v>7843</v>
      </c>
    </row>
    <row r="949" spans="1:10" ht="15.75" customHeight="1" x14ac:dyDescent="0.3">
      <c r="A949" s="8" t="s">
        <v>985</v>
      </c>
      <c r="B949" s="8">
        <v>43.7</v>
      </c>
      <c r="C949" s="8">
        <v>7.23</v>
      </c>
      <c r="D949" s="8" t="s">
        <v>7835</v>
      </c>
      <c r="E949" s="8" t="s">
        <v>7835</v>
      </c>
      <c r="F949" s="8" t="s">
        <v>7835</v>
      </c>
      <c r="G949" s="8">
        <v>0</v>
      </c>
      <c r="H949" s="8" t="s">
        <v>7835</v>
      </c>
      <c r="I949" s="8" t="s">
        <v>7837</v>
      </c>
      <c r="J949" s="8" t="s">
        <v>7841</v>
      </c>
    </row>
    <row r="950" spans="1:10" ht="15.75" customHeight="1" x14ac:dyDescent="0.3">
      <c r="A950" s="8" t="s">
        <v>986</v>
      </c>
      <c r="B950" s="8">
        <v>40.945</v>
      </c>
      <c r="C950" s="8">
        <v>10.57</v>
      </c>
      <c r="D950" s="8" t="s">
        <v>7835</v>
      </c>
      <c r="E950" s="8" t="s">
        <v>7835</v>
      </c>
      <c r="F950" s="8" t="s">
        <v>7835</v>
      </c>
      <c r="G950" s="8">
        <v>0</v>
      </c>
      <c r="H950" s="8" t="s">
        <v>7835</v>
      </c>
      <c r="I950" s="8" t="s">
        <v>7837</v>
      </c>
      <c r="J950" s="8" t="s">
        <v>7841</v>
      </c>
    </row>
    <row r="951" spans="1:10" ht="15.75" customHeight="1" x14ac:dyDescent="0.3">
      <c r="A951" s="8" t="s">
        <v>987</v>
      </c>
      <c r="B951" s="8">
        <v>27.94</v>
      </c>
      <c r="C951" s="8">
        <v>7.92</v>
      </c>
      <c r="D951" s="8" t="s">
        <v>7835</v>
      </c>
      <c r="E951" s="8" t="s">
        <v>7835</v>
      </c>
      <c r="F951" s="8" t="s">
        <v>7835</v>
      </c>
      <c r="G951" s="8">
        <v>0</v>
      </c>
      <c r="H951" s="8" t="s">
        <v>7835</v>
      </c>
      <c r="I951" s="8" t="s">
        <v>7838</v>
      </c>
      <c r="J951" s="8" t="s">
        <v>7841</v>
      </c>
    </row>
    <row r="952" spans="1:10" ht="15.75" customHeight="1" x14ac:dyDescent="0.3">
      <c r="A952" s="8" t="s">
        <v>988</v>
      </c>
      <c r="B952" s="8">
        <v>31.9</v>
      </c>
      <c r="C952" s="8">
        <v>10.119999999999999</v>
      </c>
      <c r="D952" s="8" t="s">
        <v>7835</v>
      </c>
      <c r="E952" s="8" t="s">
        <v>7835</v>
      </c>
      <c r="F952" s="8" t="s">
        <v>7835</v>
      </c>
      <c r="G952" s="8">
        <v>2</v>
      </c>
      <c r="H952" s="8" t="s">
        <v>7835</v>
      </c>
      <c r="I952" s="8" t="s">
        <v>7837</v>
      </c>
      <c r="J952" s="8" t="s">
        <v>7841</v>
      </c>
    </row>
    <row r="953" spans="1:10" ht="15.75" customHeight="1" x14ac:dyDescent="0.3">
      <c r="A953" s="8" t="s">
        <v>989</v>
      </c>
      <c r="B953" s="8">
        <v>31.64</v>
      </c>
      <c r="C953" s="8">
        <v>7.91</v>
      </c>
      <c r="D953" s="8" t="s">
        <v>7835</v>
      </c>
      <c r="E953" s="8" t="s">
        <v>7835</v>
      </c>
      <c r="F953" s="8" t="s">
        <v>7835</v>
      </c>
      <c r="G953" s="8">
        <v>0</v>
      </c>
      <c r="H953" s="8" t="s">
        <v>7835</v>
      </c>
      <c r="I953" s="8" t="s">
        <v>7837</v>
      </c>
      <c r="J953" s="8" t="s">
        <v>7841</v>
      </c>
    </row>
    <row r="954" spans="1:10" ht="15.75" customHeight="1" x14ac:dyDescent="0.3">
      <c r="A954" s="8" t="s">
        <v>990</v>
      </c>
      <c r="B954" s="8">
        <v>46.7</v>
      </c>
      <c r="C954" s="8">
        <v>10.9</v>
      </c>
      <c r="D954" s="8" t="s">
        <v>7835</v>
      </c>
      <c r="E954" s="8" t="s">
        <v>7835</v>
      </c>
      <c r="F954" s="8" t="s">
        <v>7835</v>
      </c>
      <c r="G954" s="8">
        <v>0</v>
      </c>
      <c r="H954" s="8" t="s">
        <v>7835</v>
      </c>
      <c r="I954" s="8" t="s">
        <v>7837</v>
      </c>
      <c r="J954" s="8" t="s">
        <v>7841</v>
      </c>
    </row>
    <row r="955" spans="1:10" ht="15.75" customHeight="1" x14ac:dyDescent="0.3">
      <c r="A955" s="8" t="s">
        <v>991</v>
      </c>
      <c r="B955" s="8">
        <v>18.335000000000001</v>
      </c>
      <c r="C955" s="8">
        <v>11.83</v>
      </c>
      <c r="D955" s="8" t="s">
        <v>7835</v>
      </c>
      <c r="E955" s="8" t="s">
        <v>7835</v>
      </c>
      <c r="F955" s="8" t="s">
        <v>7835</v>
      </c>
      <c r="G955" s="8">
        <v>0</v>
      </c>
      <c r="H955" s="8" t="s">
        <v>7835</v>
      </c>
      <c r="I955" s="8" t="s">
        <v>7840</v>
      </c>
      <c r="J955" s="8" t="s">
        <v>7841</v>
      </c>
    </row>
    <row r="956" spans="1:10" ht="15.75" customHeight="1" x14ac:dyDescent="0.3">
      <c r="A956" s="8" t="s">
        <v>992</v>
      </c>
      <c r="B956" s="8">
        <v>31.24</v>
      </c>
      <c r="C956" s="8">
        <v>7.42</v>
      </c>
      <c r="D956" s="8" t="s">
        <v>7836</v>
      </c>
      <c r="E956" s="8" t="s">
        <v>7835</v>
      </c>
      <c r="F956" s="8" t="s">
        <v>7835</v>
      </c>
      <c r="G956" s="8">
        <v>2</v>
      </c>
      <c r="H956" s="8" t="s">
        <v>7835</v>
      </c>
      <c r="I956" s="8" t="s">
        <v>7837</v>
      </c>
      <c r="J956" s="8" t="s">
        <v>7841</v>
      </c>
    </row>
    <row r="957" spans="1:10" ht="15.75" customHeight="1" x14ac:dyDescent="0.3">
      <c r="A957" s="8" t="s">
        <v>993</v>
      </c>
      <c r="B957" s="8">
        <v>39.22</v>
      </c>
      <c r="C957" s="8">
        <v>5.62</v>
      </c>
      <c r="D957" s="8" t="s">
        <v>7836</v>
      </c>
      <c r="E957" s="8" t="s">
        <v>7835</v>
      </c>
      <c r="F957" s="8" t="s">
        <v>7835</v>
      </c>
      <c r="G957" s="8">
        <v>1</v>
      </c>
      <c r="H957" s="8" t="s">
        <v>7835</v>
      </c>
      <c r="I957" s="8" t="s">
        <v>7837</v>
      </c>
      <c r="J957" s="8" t="s">
        <v>7843</v>
      </c>
    </row>
    <row r="958" spans="1:10" ht="15.75" customHeight="1" x14ac:dyDescent="0.3">
      <c r="A958" s="8" t="s">
        <v>994</v>
      </c>
      <c r="B958" s="8">
        <v>24.414999999999999</v>
      </c>
      <c r="C958" s="8">
        <v>7.16</v>
      </c>
      <c r="D958" s="8" t="s">
        <v>7835</v>
      </c>
      <c r="E958" s="8" t="s">
        <v>7835</v>
      </c>
      <c r="F958" s="8" t="s">
        <v>7835</v>
      </c>
      <c r="G958" s="8">
        <v>0</v>
      </c>
      <c r="H958" s="8" t="s">
        <v>7835</v>
      </c>
      <c r="I958" s="8" t="s">
        <v>7839</v>
      </c>
      <c r="J958" s="8" t="s">
        <v>7841</v>
      </c>
    </row>
    <row r="959" spans="1:10" ht="15.75" customHeight="1" x14ac:dyDescent="0.3">
      <c r="A959" s="8" t="s">
        <v>995</v>
      </c>
      <c r="B959" s="8">
        <v>32.299999999999997</v>
      </c>
      <c r="C959" s="8">
        <v>9.89</v>
      </c>
      <c r="D959" s="8" t="s">
        <v>7835</v>
      </c>
      <c r="E959" s="8" t="s">
        <v>7835</v>
      </c>
      <c r="F959" s="8" t="s">
        <v>7835</v>
      </c>
      <c r="G959" s="8">
        <v>0</v>
      </c>
      <c r="H959" s="8" t="s">
        <v>7835</v>
      </c>
      <c r="I959" s="8" t="s">
        <v>7837</v>
      </c>
      <c r="J959" s="8" t="s">
        <v>7841</v>
      </c>
    </row>
    <row r="960" spans="1:10" ht="15.75" customHeight="1" x14ac:dyDescent="0.3">
      <c r="A960" s="8" t="s">
        <v>996</v>
      </c>
      <c r="B960" s="8">
        <v>39.94</v>
      </c>
      <c r="C960" s="8">
        <v>5.14</v>
      </c>
      <c r="D960" s="8" t="s">
        <v>7835</v>
      </c>
      <c r="E960" s="8" t="s">
        <v>7835</v>
      </c>
      <c r="F960" s="8" t="s">
        <v>7835</v>
      </c>
      <c r="G960" s="8">
        <v>0</v>
      </c>
      <c r="H960" s="8" t="s">
        <v>7835</v>
      </c>
      <c r="I960" s="8" t="s">
        <v>7837</v>
      </c>
      <c r="J960" s="8" t="s">
        <v>7843</v>
      </c>
    </row>
    <row r="961" spans="1:10" ht="15.75" customHeight="1" x14ac:dyDescent="0.3">
      <c r="A961" s="8" t="s">
        <v>997</v>
      </c>
      <c r="B961" s="8">
        <v>30</v>
      </c>
      <c r="C961" s="8">
        <v>5.61</v>
      </c>
      <c r="D961" s="8" t="s">
        <v>7836</v>
      </c>
      <c r="E961" s="8" t="s">
        <v>7835</v>
      </c>
      <c r="F961" s="8" t="s">
        <v>7836</v>
      </c>
      <c r="G961" s="8">
        <v>1</v>
      </c>
      <c r="H961" s="8" t="s">
        <v>7835</v>
      </c>
      <c r="I961" s="8" t="s">
        <v>7837</v>
      </c>
      <c r="J961" s="8" t="s">
        <v>7843</v>
      </c>
    </row>
    <row r="962" spans="1:10" ht="15.75" customHeight="1" x14ac:dyDescent="0.3">
      <c r="A962" s="8" t="s">
        <v>998</v>
      </c>
      <c r="B962" s="8">
        <v>35.340000000000003</v>
      </c>
      <c r="C962" s="8">
        <v>5.51</v>
      </c>
      <c r="D962" s="8" t="s">
        <v>7836</v>
      </c>
      <c r="E962" s="8" t="s">
        <v>7835</v>
      </c>
      <c r="F962" s="8" t="s">
        <v>7836</v>
      </c>
      <c r="G962" s="8">
        <v>1</v>
      </c>
      <c r="H962" s="8" t="s">
        <v>7835</v>
      </c>
      <c r="I962" s="8" t="s">
        <v>7837</v>
      </c>
      <c r="J962" s="8" t="s">
        <v>7843</v>
      </c>
    </row>
    <row r="963" spans="1:10" ht="15.75" customHeight="1" x14ac:dyDescent="0.3">
      <c r="A963" s="8" t="s">
        <v>999</v>
      </c>
      <c r="B963" s="8">
        <v>32.204999999999998</v>
      </c>
      <c r="C963" s="8">
        <v>8.3800000000000008</v>
      </c>
      <c r="D963" s="8" t="s">
        <v>7836</v>
      </c>
      <c r="E963" s="8" t="s">
        <v>7835</v>
      </c>
      <c r="F963" s="8" t="s">
        <v>7835</v>
      </c>
      <c r="G963" s="8">
        <v>2</v>
      </c>
      <c r="H963" s="8" t="s">
        <v>7835</v>
      </c>
      <c r="I963" s="8" t="s">
        <v>7837</v>
      </c>
      <c r="J963" s="8" t="s">
        <v>7841</v>
      </c>
    </row>
    <row r="964" spans="1:10" ht="15.75" customHeight="1" x14ac:dyDescent="0.3">
      <c r="A964" s="8" t="s">
        <v>1000</v>
      </c>
      <c r="B964" s="8">
        <v>33.880000000000003</v>
      </c>
      <c r="C964" s="8">
        <v>4.68</v>
      </c>
      <c r="D964" s="8" t="s">
        <v>7835</v>
      </c>
      <c r="E964" s="8" t="s">
        <v>7836</v>
      </c>
      <c r="F964" s="8" t="s">
        <v>7835</v>
      </c>
      <c r="G964" s="8">
        <v>1</v>
      </c>
      <c r="H964" s="8" t="s">
        <v>7835</v>
      </c>
      <c r="I964" s="8" t="s">
        <v>7837</v>
      </c>
      <c r="J964" s="8" t="s">
        <v>7843</v>
      </c>
    </row>
    <row r="965" spans="1:10" ht="15.75" customHeight="1" x14ac:dyDescent="0.3">
      <c r="A965" s="8" t="s">
        <v>1001</v>
      </c>
      <c r="B965" s="8">
        <v>26.63</v>
      </c>
      <c r="C965" s="8">
        <v>4.3600000000000003</v>
      </c>
      <c r="D965" s="8" t="s">
        <v>7836</v>
      </c>
      <c r="E965" s="8" t="s">
        <v>7835</v>
      </c>
      <c r="F965" s="8" t="s">
        <v>7835</v>
      </c>
      <c r="G965" s="8">
        <v>2</v>
      </c>
      <c r="H965" s="8" t="s">
        <v>7835</v>
      </c>
      <c r="I965" s="8" t="s">
        <v>7838</v>
      </c>
      <c r="J965" s="8" t="s">
        <v>7843</v>
      </c>
    </row>
    <row r="966" spans="1:10" ht="15.75" customHeight="1" x14ac:dyDescent="0.3">
      <c r="A966" s="8" t="s">
        <v>1002</v>
      </c>
      <c r="B966" s="8">
        <v>28.7</v>
      </c>
      <c r="C966" s="8">
        <v>7.74</v>
      </c>
      <c r="D966" s="8" t="s">
        <v>7835</v>
      </c>
      <c r="E966" s="8" t="s">
        <v>7835</v>
      </c>
      <c r="F966" s="8" t="s">
        <v>7835</v>
      </c>
      <c r="G966" s="8">
        <v>0</v>
      </c>
      <c r="H966" s="8" t="s">
        <v>7835</v>
      </c>
      <c r="I966" s="8" t="s">
        <v>7838</v>
      </c>
      <c r="J966" s="8" t="s">
        <v>7841</v>
      </c>
    </row>
    <row r="967" spans="1:10" ht="15.75" customHeight="1" x14ac:dyDescent="0.3">
      <c r="A967" s="8" t="s">
        <v>1003</v>
      </c>
      <c r="B967" s="8">
        <v>25.65</v>
      </c>
      <c r="C967" s="8">
        <v>4.05</v>
      </c>
      <c r="D967" s="8" t="s">
        <v>7836</v>
      </c>
      <c r="E967" s="8" t="s">
        <v>7835</v>
      </c>
      <c r="F967" s="8" t="s">
        <v>7835</v>
      </c>
      <c r="G967" s="8">
        <v>2</v>
      </c>
      <c r="H967" s="8" t="s">
        <v>7835</v>
      </c>
      <c r="I967" s="8" t="s">
        <v>7838</v>
      </c>
      <c r="J967" s="8" t="s">
        <v>7843</v>
      </c>
    </row>
    <row r="968" spans="1:10" ht="15.75" customHeight="1" x14ac:dyDescent="0.3">
      <c r="A968" s="8" t="s">
        <v>1004</v>
      </c>
      <c r="B968" s="8">
        <v>36.384999999999998</v>
      </c>
      <c r="C968" s="8">
        <v>11.49</v>
      </c>
      <c r="D968" s="8" t="s">
        <v>7835</v>
      </c>
      <c r="E968" s="8" t="s">
        <v>7835</v>
      </c>
      <c r="F968" s="8" t="s">
        <v>7835</v>
      </c>
      <c r="G968" s="8">
        <v>0</v>
      </c>
      <c r="H968" s="8" t="s">
        <v>7835</v>
      </c>
      <c r="I968" s="8" t="s">
        <v>7837</v>
      </c>
      <c r="J968" s="8" t="s">
        <v>7841</v>
      </c>
    </row>
    <row r="969" spans="1:10" ht="15.75" customHeight="1" x14ac:dyDescent="0.3">
      <c r="A969" s="8" t="s">
        <v>1005</v>
      </c>
      <c r="B969" s="8">
        <v>34.69</v>
      </c>
      <c r="C969" s="8">
        <v>5.65</v>
      </c>
      <c r="D969" s="8" t="s">
        <v>7835</v>
      </c>
      <c r="E969" s="8" t="s">
        <v>7835</v>
      </c>
      <c r="F969" s="8" t="s">
        <v>7835</v>
      </c>
      <c r="G969" s="8">
        <v>0</v>
      </c>
      <c r="H969" s="8" t="s">
        <v>7835</v>
      </c>
      <c r="I969" s="8" t="s">
        <v>7837</v>
      </c>
      <c r="J969" s="8" t="s">
        <v>7843</v>
      </c>
    </row>
    <row r="970" spans="1:10" ht="15.75" customHeight="1" x14ac:dyDescent="0.3">
      <c r="A970" s="8" t="s">
        <v>1006</v>
      </c>
      <c r="B970" s="8">
        <v>37.68</v>
      </c>
      <c r="C970" s="8">
        <v>4.29</v>
      </c>
      <c r="D970" s="8" t="s">
        <v>7836</v>
      </c>
      <c r="E970" s="8" t="s">
        <v>7835</v>
      </c>
      <c r="F970" s="8" t="s">
        <v>7835</v>
      </c>
      <c r="G970" s="8">
        <v>0</v>
      </c>
      <c r="H970" s="8" t="s">
        <v>7835</v>
      </c>
      <c r="I970" s="8" t="s">
        <v>7837</v>
      </c>
      <c r="J970" s="8" t="s">
        <v>7843</v>
      </c>
    </row>
    <row r="971" spans="1:10" ht="15.75" customHeight="1" x14ac:dyDescent="0.3">
      <c r="A971" s="8" t="s">
        <v>1007</v>
      </c>
      <c r="B971" s="8">
        <v>35.49</v>
      </c>
      <c r="C971" s="8">
        <v>4.74</v>
      </c>
      <c r="D971" s="8" t="s">
        <v>7836</v>
      </c>
      <c r="E971" s="8" t="s">
        <v>7835</v>
      </c>
      <c r="F971" s="8" t="s">
        <v>7836</v>
      </c>
      <c r="G971" s="8">
        <v>1</v>
      </c>
      <c r="H971" s="8" t="s">
        <v>7835</v>
      </c>
      <c r="I971" s="8" t="s">
        <v>7837</v>
      </c>
      <c r="J971" s="8" t="s">
        <v>7843</v>
      </c>
    </row>
    <row r="972" spans="1:10" ht="15.75" customHeight="1" x14ac:dyDescent="0.3">
      <c r="A972" s="8" t="s">
        <v>1008</v>
      </c>
      <c r="B972" s="8">
        <v>44.7</v>
      </c>
      <c r="C972" s="8">
        <v>7.6</v>
      </c>
      <c r="D972" s="8" t="s">
        <v>7836</v>
      </c>
      <c r="E972" s="8" t="s">
        <v>7835</v>
      </c>
      <c r="F972" s="8" t="s">
        <v>7835</v>
      </c>
      <c r="G972" s="8">
        <v>2</v>
      </c>
      <c r="H972" s="8" t="s">
        <v>7835</v>
      </c>
      <c r="I972" s="8" t="s">
        <v>7837</v>
      </c>
      <c r="J972" s="8" t="s">
        <v>7841</v>
      </c>
    </row>
    <row r="973" spans="1:10" ht="15.75" customHeight="1" x14ac:dyDescent="0.3">
      <c r="A973" s="8" t="s">
        <v>1009</v>
      </c>
      <c r="B973" s="8">
        <v>38.380000000000003</v>
      </c>
      <c r="C973" s="8">
        <v>8.5</v>
      </c>
      <c r="D973" s="8" t="s">
        <v>7836</v>
      </c>
      <c r="E973" s="8" t="s">
        <v>7835</v>
      </c>
      <c r="F973" s="8" t="s">
        <v>7835</v>
      </c>
      <c r="G973" s="8">
        <v>2</v>
      </c>
      <c r="H973" s="8" t="s">
        <v>7835</v>
      </c>
      <c r="I973" s="8" t="s">
        <v>7837</v>
      </c>
      <c r="J973" s="8" t="s">
        <v>7841</v>
      </c>
    </row>
    <row r="974" spans="1:10" ht="15.75" customHeight="1" x14ac:dyDescent="0.3">
      <c r="A974" s="8" t="s">
        <v>1010</v>
      </c>
      <c r="B974" s="8">
        <v>35.244999999999997</v>
      </c>
      <c r="C974" s="8">
        <v>11.22</v>
      </c>
      <c r="D974" s="8" t="s">
        <v>7836</v>
      </c>
      <c r="E974" s="8" t="s">
        <v>7835</v>
      </c>
      <c r="F974" s="8" t="s">
        <v>7835</v>
      </c>
      <c r="G974" s="8">
        <v>0</v>
      </c>
      <c r="H974" s="8" t="s">
        <v>7835</v>
      </c>
      <c r="I974" s="8" t="s">
        <v>7837</v>
      </c>
      <c r="J974" s="8" t="s">
        <v>7841</v>
      </c>
    </row>
    <row r="975" spans="1:10" ht="15.75" customHeight="1" x14ac:dyDescent="0.3">
      <c r="A975" s="8" t="s">
        <v>1011</v>
      </c>
      <c r="B975" s="8">
        <v>49.84</v>
      </c>
      <c r="C975" s="8">
        <v>5.0999999999999996</v>
      </c>
      <c r="D975" s="8" t="s">
        <v>7836</v>
      </c>
      <c r="E975" s="8" t="s">
        <v>7835</v>
      </c>
      <c r="F975" s="8" t="s">
        <v>7836</v>
      </c>
      <c r="G975" s="8">
        <v>1</v>
      </c>
      <c r="H975" s="8" t="s">
        <v>7835</v>
      </c>
      <c r="I975" s="8" t="s">
        <v>7837</v>
      </c>
      <c r="J975" s="8" t="s">
        <v>7843</v>
      </c>
    </row>
    <row r="976" spans="1:10" ht="15.75" customHeight="1" x14ac:dyDescent="0.3">
      <c r="A976" s="8" t="s">
        <v>1012</v>
      </c>
      <c r="B976" s="8">
        <v>49.06</v>
      </c>
      <c r="C976" s="8">
        <v>5.43</v>
      </c>
      <c r="D976" s="8" t="s">
        <v>7836</v>
      </c>
      <c r="E976" s="8" t="s">
        <v>7835</v>
      </c>
      <c r="F976" s="8" t="s">
        <v>7835</v>
      </c>
      <c r="G976" s="8">
        <v>1</v>
      </c>
      <c r="H976" s="8" t="s">
        <v>7835</v>
      </c>
      <c r="I976" s="8" t="s">
        <v>7837</v>
      </c>
      <c r="J976" s="8" t="s">
        <v>7843</v>
      </c>
    </row>
    <row r="977" spans="1:10" ht="15.75" customHeight="1" x14ac:dyDescent="0.3">
      <c r="A977" s="8" t="s">
        <v>1013</v>
      </c>
      <c r="B977" s="8">
        <v>30.88</v>
      </c>
      <c r="C977" s="8">
        <v>5.82</v>
      </c>
      <c r="D977" s="8" t="s">
        <v>7835</v>
      </c>
      <c r="E977" s="8" t="s">
        <v>7835</v>
      </c>
      <c r="F977" s="8" t="s">
        <v>7835</v>
      </c>
      <c r="G977" s="8">
        <v>2</v>
      </c>
      <c r="H977" s="8" t="s">
        <v>7835</v>
      </c>
      <c r="I977" s="8" t="s">
        <v>7837</v>
      </c>
      <c r="J977" s="8" t="s">
        <v>7842</v>
      </c>
    </row>
    <row r="978" spans="1:10" ht="15.75" customHeight="1" x14ac:dyDescent="0.3">
      <c r="A978" s="8" t="s">
        <v>1014</v>
      </c>
      <c r="B978" s="8">
        <v>33.35</v>
      </c>
      <c r="C978" s="8">
        <v>6.05</v>
      </c>
      <c r="D978" s="8" t="s">
        <v>7835</v>
      </c>
      <c r="E978" s="8" t="s">
        <v>7835</v>
      </c>
      <c r="F978" s="8" t="s">
        <v>7836</v>
      </c>
      <c r="G978" s="8">
        <v>1</v>
      </c>
      <c r="H978" s="8" t="s">
        <v>7835</v>
      </c>
      <c r="I978" s="8" t="s">
        <v>7837</v>
      </c>
      <c r="J978" s="8" t="s">
        <v>7842</v>
      </c>
    </row>
    <row r="979" spans="1:10" ht="15.75" customHeight="1" x14ac:dyDescent="0.3">
      <c r="A979" s="8" t="s">
        <v>1015</v>
      </c>
      <c r="B979" s="8">
        <v>38</v>
      </c>
      <c r="C979" s="8">
        <v>6.38</v>
      </c>
      <c r="D979" s="8" t="s">
        <v>7836</v>
      </c>
      <c r="E979" s="8" t="s">
        <v>7835</v>
      </c>
      <c r="F979" s="8" t="s">
        <v>7835</v>
      </c>
      <c r="G979" s="8">
        <v>1</v>
      </c>
      <c r="H979" s="8" t="s">
        <v>7835</v>
      </c>
      <c r="I979" s="8" t="s">
        <v>7837</v>
      </c>
      <c r="J979" s="8" t="s">
        <v>7842</v>
      </c>
    </row>
    <row r="980" spans="1:10" ht="15.75" customHeight="1" x14ac:dyDescent="0.3">
      <c r="A980" s="8" t="s">
        <v>1016</v>
      </c>
      <c r="B980" s="8">
        <v>36.08</v>
      </c>
      <c r="C980" s="8">
        <v>5.73</v>
      </c>
      <c r="D980" s="8" t="s">
        <v>7836</v>
      </c>
      <c r="E980" s="8" t="s">
        <v>7835</v>
      </c>
      <c r="F980" s="8" t="s">
        <v>7835</v>
      </c>
      <c r="G980" s="8">
        <v>1</v>
      </c>
      <c r="H980" s="8" t="s">
        <v>7835</v>
      </c>
      <c r="I980" s="8" t="s">
        <v>7837</v>
      </c>
      <c r="J980" s="8" t="s">
        <v>7842</v>
      </c>
    </row>
    <row r="981" spans="1:10" ht="15.75" customHeight="1" x14ac:dyDescent="0.3">
      <c r="A981" s="8" t="s">
        <v>1017</v>
      </c>
      <c r="B981" s="8">
        <v>35.700000000000003</v>
      </c>
      <c r="C981" s="8">
        <v>5.47</v>
      </c>
      <c r="D981" s="8" t="s">
        <v>7836</v>
      </c>
      <c r="E981" s="8" t="s">
        <v>7835</v>
      </c>
      <c r="F981" s="8" t="s">
        <v>7835</v>
      </c>
      <c r="G981" s="8">
        <v>1</v>
      </c>
      <c r="H981" s="8" t="s">
        <v>7835</v>
      </c>
      <c r="I981" s="8" t="s">
        <v>7837</v>
      </c>
      <c r="J981" s="8" t="s">
        <v>7843</v>
      </c>
    </row>
    <row r="982" spans="1:10" ht="15.75" customHeight="1" x14ac:dyDescent="0.3">
      <c r="A982" s="8" t="s">
        <v>1018</v>
      </c>
      <c r="B982" s="8">
        <v>34.01</v>
      </c>
      <c r="C982" s="8">
        <v>11.3</v>
      </c>
      <c r="D982" s="8" t="s">
        <v>7835</v>
      </c>
      <c r="E982" s="8" t="s">
        <v>7835</v>
      </c>
      <c r="F982" s="8" t="s">
        <v>7835</v>
      </c>
      <c r="G982" s="8">
        <v>0</v>
      </c>
      <c r="H982" s="8" t="s">
        <v>7835</v>
      </c>
      <c r="I982" s="8" t="s">
        <v>7837</v>
      </c>
      <c r="J982" s="8" t="s">
        <v>7841</v>
      </c>
    </row>
    <row r="983" spans="1:10" ht="15.75" customHeight="1" x14ac:dyDescent="0.3">
      <c r="A983" s="8" t="s">
        <v>1019</v>
      </c>
      <c r="B983" s="8">
        <v>31.54</v>
      </c>
      <c r="C983" s="8">
        <v>6.72</v>
      </c>
      <c r="D983" s="8" t="s">
        <v>7835</v>
      </c>
      <c r="E983" s="8" t="s">
        <v>7835</v>
      </c>
      <c r="F983" s="8" t="s">
        <v>7835</v>
      </c>
      <c r="G983" s="8">
        <v>0</v>
      </c>
      <c r="H983" s="8" t="s">
        <v>7835</v>
      </c>
      <c r="I983" s="8" t="s">
        <v>7837</v>
      </c>
      <c r="J983" s="8" t="s">
        <v>7841</v>
      </c>
    </row>
    <row r="984" spans="1:10" ht="15.75" customHeight="1" x14ac:dyDescent="0.3">
      <c r="A984" s="8" t="s">
        <v>1020</v>
      </c>
      <c r="B984" s="8">
        <v>23.3</v>
      </c>
      <c r="C984" s="8">
        <v>5.36</v>
      </c>
      <c r="D984" s="8" t="s">
        <v>7836</v>
      </c>
      <c r="E984" s="8" t="s">
        <v>7835</v>
      </c>
      <c r="F984" s="8" t="s">
        <v>7835</v>
      </c>
      <c r="G984" s="8">
        <v>1</v>
      </c>
      <c r="H984" s="8" t="s">
        <v>7835</v>
      </c>
      <c r="I984" s="8" t="s">
        <v>7839</v>
      </c>
      <c r="J984" s="8" t="s">
        <v>7843</v>
      </c>
    </row>
    <row r="985" spans="1:10" ht="15.75" customHeight="1" x14ac:dyDescent="0.3">
      <c r="A985" s="8" t="s">
        <v>1021</v>
      </c>
      <c r="B985" s="8">
        <v>27.75</v>
      </c>
      <c r="C985" s="8">
        <v>9.8800000000000008</v>
      </c>
      <c r="D985" s="8" t="s">
        <v>7835</v>
      </c>
      <c r="E985" s="8" t="s">
        <v>7835</v>
      </c>
      <c r="F985" s="8" t="s">
        <v>7835</v>
      </c>
      <c r="G985" s="8">
        <v>0</v>
      </c>
      <c r="H985" s="8" t="s">
        <v>7835</v>
      </c>
      <c r="I985" s="8" t="s">
        <v>7838</v>
      </c>
      <c r="J985" s="8" t="s">
        <v>7841</v>
      </c>
    </row>
    <row r="986" spans="1:10" ht="15.75" customHeight="1" x14ac:dyDescent="0.3">
      <c r="A986" s="8" t="s">
        <v>1022</v>
      </c>
      <c r="B986" s="8">
        <v>42.46</v>
      </c>
      <c r="C986" s="8">
        <v>4.1100000000000003</v>
      </c>
      <c r="D986" s="8" t="s">
        <v>7835</v>
      </c>
      <c r="E986" s="8" t="s">
        <v>7835</v>
      </c>
      <c r="F986" s="8" t="s">
        <v>7835</v>
      </c>
      <c r="G986" s="8">
        <v>0</v>
      </c>
      <c r="H986" s="8" t="s">
        <v>7835</v>
      </c>
      <c r="I986" s="8" t="s">
        <v>7837</v>
      </c>
      <c r="J986" s="8" t="s">
        <v>7843</v>
      </c>
    </row>
    <row r="987" spans="1:10" ht="15.75" customHeight="1" x14ac:dyDescent="0.3">
      <c r="A987" s="8" t="s">
        <v>1023</v>
      </c>
      <c r="B987" s="8">
        <v>54.47</v>
      </c>
      <c r="C987" s="8">
        <v>7.48</v>
      </c>
      <c r="D987" s="8" t="s">
        <v>7835</v>
      </c>
      <c r="E987" s="8" t="s">
        <v>7835</v>
      </c>
      <c r="F987" s="8" t="s">
        <v>7835</v>
      </c>
      <c r="G987" s="8">
        <v>0</v>
      </c>
      <c r="H987" s="8" t="s">
        <v>7835</v>
      </c>
      <c r="I987" s="8" t="s">
        <v>7837</v>
      </c>
      <c r="J987" s="8" t="s">
        <v>7841</v>
      </c>
    </row>
    <row r="988" spans="1:10" ht="15.75" customHeight="1" x14ac:dyDescent="0.3">
      <c r="A988" s="8" t="s">
        <v>1024</v>
      </c>
      <c r="B988" s="8">
        <v>24.93</v>
      </c>
      <c r="C988" s="8">
        <v>9.18</v>
      </c>
      <c r="D988" s="8" t="s">
        <v>7836</v>
      </c>
      <c r="E988" s="8" t="s">
        <v>7835</v>
      </c>
      <c r="F988" s="8" t="s">
        <v>7836</v>
      </c>
      <c r="G988" s="8">
        <v>1</v>
      </c>
      <c r="H988" s="8" t="s">
        <v>7835</v>
      </c>
      <c r="I988" s="8" t="s">
        <v>7839</v>
      </c>
      <c r="J988" s="8" t="s">
        <v>7841</v>
      </c>
    </row>
    <row r="989" spans="1:10" ht="15.75" customHeight="1" x14ac:dyDescent="0.3">
      <c r="A989" s="8" t="s">
        <v>1025</v>
      </c>
      <c r="B989" s="8">
        <v>48.12</v>
      </c>
      <c r="C989" s="8">
        <v>4.51</v>
      </c>
      <c r="D989" s="8" t="s">
        <v>7836</v>
      </c>
      <c r="E989" s="8" t="s">
        <v>7835</v>
      </c>
      <c r="F989" s="8" t="s">
        <v>7835</v>
      </c>
      <c r="G989" s="8">
        <v>1</v>
      </c>
      <c r="H989" s="8" t="s">
        <v>7835</v>
      </c>
      <c r="I989" s="8" t="s">
        <v>7837</v>
      </c>
      <c r="J989" s="8" t="s">
        <v>7843</v>
      </c>
    </row>
    <row r="990" spans="1:10" ht="15.75" customHeight="1" x14ac:dyDescent="0.3">
      <c r="A990" s="8" t="s">
        <v>1026</v>
      </c>
      <c r="B990" s="8">
        <v>24.91</v>
      </c>
      <c r="C990" s="8">
        <v>7.33</v>
      </c>
      <c r="D990" s="8" t="s">
        <v>7836</v>
      </c>
      <c r="E990" s="8" t="s">
        <v>7835</v>
      </c>
      <c r="F990" s="8" t="s">
        <v>7836</v>
      </c>
      <c r="G990" s="8">
        <v>1</v>
      </c>
      <c r="H990" s="8" t="s">
        <v>7835</v>
      </c>
      <c r="I990" s="8" t="s">
        <v>7839</v>
      </c>
      <c r="J990" s="8" t="s">
        <v>7841</v>
      </c>
    </row>
    <row r="991" spans="1:10" ht="15.75" customHeight="1" x14ac:dyDescent="0.3">
      <c r="A991" s="8" t="s">
        <v>1027</v>
      </c>
      <c r="B991" s="8">
        <v>27.645</v>
      </c>
      <c r="C991" s="8">
        <v>10.56</v>
      </c>
      <c r="D991" s="8" t="s">
        <v>7835</v>
      </c>
      <c r="E991" s="8" t="s">
        <v>7835</v>
      </c>
      <c r="F991" s="8" t="s">
        <v>7835</v>
      </c>
      <c r="G991" s="8">
        <v>0</v>
      </c>
      <c r="H991" s="8" t="s">
        <v>7835</v>
      </c>
      <c r="I991" s="8" t="s">
        <v>7838</v>
      </c>
      <c r="J991" s="8" t="s">
        <v>7841</v>
      </c>
    </row>
    <row r="992" spans="1:10" ht="15.75" customHeight="1" x14ac:dyDescent="0.3">
      <c r="A992" s="8" t="s">
        <v>1028</v>
      </c>
      <c r="B992" s="8">
        <v>33.700000000000003</v>
      </c>
      <c r="C992" s="8">
        <v>4.01</v>
      </c>
      <c r="D992" s="8" t="s">
        <v>7835</v>
      </c>
      <c r="E992" s="8" t="s">
        <v>7835</v>
      </c>
      <c r="F992" s="8" t="s">
        <v>7835</v>
      </c>
      <c r="G992" s="8">
        <v>2</v>
      </c>
      <c r="H992" s="8" t="s">
        <v>7835</v>
      </c>
      <c r="I992" s="8" t="s">
        <v>7837</v>
      </c>
      <c r="J992" s="8" t="s">
        <v>7843</v>
      </c>
    </row>
    <row r="993" spans="1:10" ht="15.75" customHeight="1" x14ac:dyDescent="0.3">
      <c r="A993" s="8" t="s">
        <v>1029</v>
      </c>
      <c r="B993" s="8">
        <v>38.93</v>
      </c>
      <c r="C993" s="8">
        <v>5.64</v>
      </c>
      <c r="D993" s="8" t="s">
        <v>7836</v>
      </c>
      <c r="E993" s="8" t="s">
        <v>7835</v>
      </c>
      <c r="F993" s="8" t="s">
        <v>7835</v>
      </c>
      <c r="G993" s="8">
        <v>1</v>
      </c>
      <c r="H993" s="8" t="s">
        <v>7835</v>
      </c>
      <c r="I993" s="8" t="s">
        <v>7837</v>
      </c>
      <c r="J993" s="8" t="s">
        <v>7843</v>
      </c>
    </row>
    <row r="994" spans="1:10" ht="15.75" customHeight="1" x14ac:dyDescent="0.3">
      <c r="A994" s="8" t="s">
        <v>1030</v>
      </c>
      <c r="B994" s="8">
        <v>32.774999999999999</v>
      </c>
      <c r="C994" s="8">
        <v>8.02</v>
      </c>
      <c r="D994" s="8" t="s">
        <v>7836</v>
      </c>
      <c r="E994" s="8" t="s">
        <v>7835</v>
      </c>
      <c r="F994" s="8" t="s">
        <v>7835</v>
      </c>
      <c r="G994" s="8">
        <v>2</v>
      </c>
      <c r="H994" s="8" t="s">
        <v>7835</v>
      </c>
      <c r="I994" s="8" t="s">
        <v>7837</v>
      </c>
      <c r="J994" s="8" t="s">
        <v>7841</v>
      </c>
    </row>
    <row r="995" spans="1:10" ht="15.75" customHeight="1" x14ac:dyDescent="0.3">
      <c r="A995" s="8" t="s">
        <v>1031</v>
      </c>
      <c r="B995" s="8">
        <v>29.83</v>
      </c>
      <c r="C995" s="8">
        <v>7.2</v>
      </c>
      <c r="D995" s="8" t="s">
        <v>7836</v>
      </c>
      <c r="E995" s="8" t="s">
        <v>7835</v>
      </c>
      <c r="F995" s="8" t="s">
        <v>7835</v>
      </c>
      <c r="G995" s="8">
        <v>0</v>
      </c>
      <c r="H995" s="8" t="s">
        <v>7835</v>
      </c>
      <c r="I995" s="8" t="s">
        <v>7838</v>
      </c>
      <c r="J995" s="8" t="s">
        <v>7841</v>
      </c>
    </row>
    <row r="996" spans="1:10" ht="15.75" customHeight="1" x14ac:dyDescent="0.3">
      <c r="A996" s="8" t="s">
        <v>1032</v>
      </c>
      <c r="B996" s="8">
        <v>28.31</v>
      </c>
      <c r="C996" s="8">
        <v>4.55</v>
      </c>
      <c r="D996" s="8" t="s">
        <v>7835</v>
      </c>
      <c r="E996" s="8" t="s">
        <v>7836</v>
      </c>
      <c r="F996" s="8" t="s">
        <v>7835</v>
      </c>
      <c r="G996" s="8">
        <v>1</v>
      </c>
      <c r="H996" s="8" t="s">
        <v>7835</v>
      </c>
      <c r="I996" s="8" t="s">
        <v>7838</v>
      </c>
      <c r="J996" s="8" t="s">
        <v>7843</v>
      </c>
    </row>
    <row r="997" spans="1:10" ht="15.75" customHeight="1" x14ac:dyDescent="0.3">
      <c r="A997" s="8" t="s">
        <v>1033</v>
      </c>
      <c r="B997" s="8">
        <v>29.79</v>
      </c>
      <c r="C997" s="8">
        <v>9.0299999999999994</v>
      </c>
      <c r="D997" s="8" t="s">
        <v>7835</v>
      </c>
      <c r="E997" s="8" t="s">
        <v>7835</v>
      </c>
      <c r="F997" s="8" t="s">
        <v>7835</v>
      </c>
      <c r="G997" s="8">
        <v>0</v>
      </c>
      <c r="H997" s="8" t="s">
        <v>7835</v>
      </c>
      <c r="I997" s="8" t="s">
        <v>7838</v>
      </c>
      <c r="J997" s="8" t="s">
        <v>7841</v>
      </c>
    </row>
    <row r="998" spans="1:10" ht="15.75" customHeight="1" x14ac:dyDescent="0.3">
      <c r="A998" s="8" t="s">
        <v>1034</v>
      </c>
      <c r="B998" s="8">
        <v>36.6</v>
      </c>
      <c r="C998" s="8">
        <v>5.2</v>
      </c>
      <c r="D998" s="8" t="s">
        <v>7836</v>
      </c>
      <c r="E998" s="8" t="s">
        <v>7835</v>
      </c>
      <c r="F998" s="8" t="s">
        <v>7836</v>
      </c>
      <c r="G998" s="8">
        <v>1</v>
      </c>
      <c r="H998" s="8" t="s">
        <v>7835</v>
      </c>
      <c r="I998" s="8" t="s">
        <v>7837</v>
      </c>
      <c r="J998" s="8" t="s">
        <v>7843</v>
      </c>
    </row>
    <row r="999" spans="1:10" ht="15.75" customHeight="1" x14ac:dyDescent="0.3">
      <c r="A999" s="8" t="s">
        <v>1035</v>
      </c>
      <c r="B999" s="8">
        <v>35.93</v>
      </c>
      <c r="C999" s="8">
        <v>8.3000000000000007</v>
      </c>
      <c r="D999" s="8" t="s">
        <v>7836</v>
      </c>
      <c r="E999" s="8" t="s">
        <v>7835</v>
      </c>
      <c r="F999" s="8" t="s">
        <v>7835</v>
      </c>
      <c r="G999" s="8">
        <v>0</v>
      </c>
      <c r="H999" s="8" t="s">
        <v>7835</v>
      </c>
      <c r="I999" s="8" t="s">
        <v>7837</v>
      </c>
      <c r="J999" s="8" t="s">
        <v>7841</v>
      </c>
    </row>
    <row r="1000" spans="1:10" ht="15.75" customHeight="1" x14ac:dyDescent="0.3">
      <c r="A1000" s="8" t="s">
        <v>1036</v>
      </c>
      <c r="B1000" s="8">
        <v>28.6</v>
      </c>
      <c r="C1000" s="8">
        <v>5.56</v>
      </c>
      <c r="D1000" s="8" t="s">
        <v>7836</v>
      </c>
      <c r="E1000" s="8" t="s">
        <v>7835</v>
      </c>
      <c r="F1000" s="8" t="s">
        <v>7836</v>
      </c>
      <c r="G1000" s="8">
        <v>1</v>
      </c>
      <c r="H1000" s="8" t="s">
        <v>7835</v>
      </c>
      <c r="I1000" s="8" t="s">
        <v>7838</v>
      </c>
      <c r="J1000" s="8" t="s">
        <v>7843</v>
      </c>
    </row>
    <row r="1001" spans="1:10" ht="15" customHeight="1" x14ac:dyDescent="0.3">
      <c r="A1001" s="8" t="s">
        <v>1037</v>
      </c>
      <c r="B1001" s="8">
        <v>39.17</v>
      </c>
      <c r="C1001" s="8">
        <v>4.1500000000000004</v>
      </c>
      <c r="D1001" s="8" t="s">
        <v>7835</v>
      </c>
      <c r="E1001" s="8" t="s">
        <v>7835</v>
      </c>
      <c r="F1001" s="8" t="s">
        <v>7835</v>
      </c>
      <c r="G1001" s="8">
        <v>0</v>
      </c>
      <c r="H1001" s="8" t="s">
        <v>7835</v>
      </c>
      <c r="I1001" s="8" t="s">
        <v>7837</v>
      </c>
      <c r="J1001" s="8" t="s">
        <v>7843</v>
      </c>
    </row>
    <row r="1002" spans="1:10" ht="15" customHeight="1" x14ac:dyDescent="0.3">
      <c r="A1002" s="8" t="s">
        <v>1038</v>
      </c>
      <c r="B1002" s="8">
        <v>26.41</v>
      </c>
      <c r="C1002" s="8">
        <v>5.99</v>
      </c>
      <c r="D1002" s="8" t="s">
        <v>7836</v>
      </c>
      <c r="E1002" s="8" t="s">
        <v>7835</v>
      </c>
      <c r="F1002" s="8" t="s">
        <v>7836</v>
      </c>
      <c r="G1002" s="8">
        <v>1</v>
      </c>
      <c r="H1002" s="8" t="s">
        <v>7835</v>
      </c>
      <c r="I1002" s="8" t="s">
        <v>7838</v>
      </c>
      <c r="J1002" s="8" t="s">
        <v>7842</v>
      </c>
    </row>
    <row r="1003" spans="1:10" ht="15" customHeight="1" x14ac:dyDescent="0.3">
      <c r="A1003" s="8" t="s">
        <v>1039</v>
      </c>
      <c r="B1003" s="8">
        <v>30.63</v>
      </c>
      <c r="C1003" s="8">
        <v>5.8</v>
      </c>
      <c r="D1003" s="8" t="s">
        <v>7836</v>
      </c>
      <c r="E1003" s="8" t="s">
        <v>7835</v>
      </c>
      <c r="F1003" s="8" t="s">
        <v>7835</v>
      </c>
      <c r="G1003" s="8">
        <v>0</v>
      </c>
      <c r="H1003" s="8" t="s">
        <v>7835</v>
      </c>
      <c r="I1003" s="8" t="s">
        <v>7837</v>
      </c>
      <c r="J1003" s="8" t="s">
        <v>7842</v>
      </c>
    </row>
    <row r="1004" spans="1:10" ht="15" customHeight="1" x14ac:dyDescent="0.3">
      <c r="A1004" s="8" t="s">
        <v>1040</v>
      </c>
      <c r="B1004" s="8">
        <v>31.73</v>
      </c>
      <c r="C1004" s="8">
        <v>7.32</v>
      </c>
      <c r="D1004" s="8" t="s">
        <v>7836</v>
      </c>
      <c r="E1004" s="8" t="s">
        <v>7835</v>
      </c>
      <c r="F1004" s="8" t="s">
        <v>7835</v>
      </c>
      <c r="G1004" s="8">
        <v>2</v>
      </c>
      <c r="H1004" s="8" t="s">
        <v>7835</v>
      </c>
      <c r="I1004" s="8" t="s">
        <v>7837</v>
      </c>
      <c r="J1004" s="8" t="s">
        <v>7841</v>
      </c>
    </row>
    <row r="1005" spans="1:10" ht="15" customHeight="1" x14ac:dyDescent="0.3">
      <c r="A1005" s="8" t="s">
        <v>1041</v>
      </c>
      <c r="B1005" s="8">
        <v>30.7</v>
      </c>
      <c r="C1005" s="8">
        <v>5.16</v>
      </c>
      <c r="D1005" s="8" t="s">
        <v>7835</v>
      </c>
      <c r="E1005" s="8" t="s">
        <v>7835</v>
      </c>
      <c r="F1005" s="8" t="s">
        <v>7835</v>
      </c>
      <c r="G1005" s="8">
        <v>2</v>
      </c>
      <c r="H1005" s="8" t="s">
        <v>7835</v>
      </c>
      <c r="I1005" s="8" t="s">
        <v>7837</v>
      </c>
      <c r="J1005" s="8" t="s">
        <v>7843</v>
      </c>
    </row>
    <row r="1006" spans="1:10" ht="15" customHeight="1" x14ac:dyDescent="0.3">
      <c r="A1006" s="8" t="s">
        <v>1042</v>
      </c>
      <c r="B1006" s="8">
        <v>25.934999999999999</v>
      </c>
      <c r="C1006" s="8">
        <v>5.96</v>
      </c>
      <c r="D1006" s="8" t="s">
        <v>7836</v>
      </c>
      <c r="E1006" s="8" t="s">
        <v>7835</v>
      </c>
      <c r="F1006" s="8" t="s">
        <v>7835</v>
      </c>
      <c r="G1006" s="8">
        <v>2</v>
      </c>
      <c r="H1006" s="8" t="s">
        <v>7835</v>
      </c>
      <c r="I1006" s="8" t="s">
        <v>7838</v>
      </c>
      <c r="J1006" s="8" t="s">
        <v>7842</v>
      </c>
    </row>
    <row r="1007" spans="1:10" ht="15" customHeight="1" x14ac:dyDescent="0.3">
      <c r="A1007" s="8" t="s">
        <v>1043</v>
      </c>
      <c r="B1007" s="8">
        <v>35.9</v>
      </c>
      <c r="C1007" s="8">
        <v>4.8499999999999996</v>
      </c>
      <c r="D1007" s="8" t="s">
        <v>7836</v>
      </c>
      <c r="E1007" s="8" t="s">
        <v>7835</v>
      </c>
      <c r="F1007" s="8" t="s">
        <v>7836</v>
      </c>
      <c r="G1007" s="8">
        <v>1</v>
      </c>
      <c r="H1007" s="8" t="s">
        <v>7835</v>
      </c>
      <c r="I1007" s="8" t="s">
        <v>7837</v>
      </c>
      <c r="J1007" s="8" t="s">
        <v>7843</v>
      </c>
    </row>
    <row r="1008" spans="1:10" ht="15" customHeight="1" x14ac:dyDescent="0.3">
      <c r="A1008" s="8" t="s">
        <v>1044</v>
      </c>
      <c r="B1008" s="8">
        <v>26.7</v>
      </c>
      <c r="C1008" s="8">
        <v>5.09</v>
      </c>
      <c r="D1008" s="8" t="s">
        <v>7836</v>
      </c>
      <c r="E1008" s="8" t="s">
        <v>7835</v>
      </c>
      <c r="F1008" s="8" t="s">
        <v>7836</v>
      </c>
      <c r="G1008" s="8">
        <v>1</v>
      </c>
      <c r="H1008" s="8" t="s">
        <v>7835</v>
      </c>
      <c r="I1008" s="8" t="s">
        <v>7838</v>
      </c>
      <c r="J1008" s="8" t="s">
        <v>7843</v>
      </c>
    </row>
    <row r="1009" spans="1:10" ht="15" customHeight="1" x14ac:dyDescent="0.3">
      <c r="A1009" s="8" t="s">
        <v>1045</v>
      </c>
      <c r="B1009" s="8">
        <v>33.71</v>
      </c>
      <c r="C1009" s="8">
        <v>4.9400000000000004</v>
      </c>
      <c r="D1009" s="8" t="s">
        <v>7835</v>
      </c>
      <c r="E1009" s="8" t="s">
        <v>7835</v>
      </c>
      <c r="F1009" s="8" t="s">
        <v>7835</v>
      </c>
      <c r="G1009" s="8">
        <v>0</v>
      </c>
      <c r="H1009" s="8" t="s">
        <v>7835</v>
      </c>
      <c r="I1009" s="8" t="s">
        <v>7837</v>
      </c>
      <c r="J1009" s="8" t="s">
        <v>7843</v>
      </c>
    </row>
    <row r="1010" spans="1:10" ht="15" customHeight="1" x14ac:dyDescent="0.3">
      <c r="A1010" s="8" t="s">
        <v>1046</v>
      </c>
      <c r="B1010" s="8">
        <v>41.91</v>
      </c>
      <c r="C1010" s="8">
        <v>4.92</v>
      </c>
      <c r="D1010" s="8" t="s">
        <v>7836</v>
      </c>
      <c r="E1010" s="8" t="s">
        <v>7835</v>
      </c>
      <c r="F1010" s="8" t="s">
        <v>7835</v>
      </c>
      <c r="G1010" s="8">
        <v>2</v>
      </c>
      <c r="H1010" s="8" t="s">
        <v>7835</v>
      </c>
      <c r="I1010" s="8" t="s">
        <v>7837</v>
      </c>
      <c r="J1010" s="8" t="s">
        <v>7843</v>
      </c>
    </row>
    <row r="1011" spans="1:10" ht="15" customHeight="1" x14ac:dyDescent="0.3">
      <c r="A1011" s="8" t="s">
        <v>1047</v>
      </c>
      <c r="B1011" s="8">
        <v>39.82</v>
      </c>
      <c r="C1011" s="8">
        <v>6.05</v>
      </c>
      <c r="D1011" s="8" t="s">
        <v>7836</v>
      </c>
      <c r="E1011" s="8" t="s">
        <v>7835</v>
      </c>
      <c r="F1011" s="8" t="s">
        <v>7835</v>
      </c>
      <c r="G1011" s="8">
        <v>2</v>
      </c>
      <c r="H1011" s="8" t="s">
        <v>7835</v>
      </c>
      <c r="I1011" s="8" t="s">
        <v>7837</v>
      </c>
      <c r="J1011" s="8" t="s">
        <v>7842</v>
      </c>
    </row>
    <row r="1012" spans="1:10" ht="15" customHeight="1" x14ac:dyDescent="0.3">
      <c r="A1012" s="8" t="s">
        <v>1048</v>
      </c>
      <c r="B1012" s="8">
        <v>28.12</v>
      </c>
      <c r="C1012" s="8">
        <v>4.67</v>
      </c>
      <c r="D1012" s="8" t="s">
        <v>7835</v>
      </c>
      <c r="E1012" s="8" t="s">
        <v>7835</v>
      </c>
      <c r="F1012" s="8" t="s">
        <v>7835</v>
      </c>
      <c r="G1012" s="8">
        <v>2</v>
      </c>
      <c r="H1012" s="8" t="s">
        <v>7835</v>
      </c>
      <c r="I1012" s="8" t="s">
        <v>7838</v>
      </c>
      <c r="J1012" s="8" t="s">
        <v>7843</v>
      </c>
    </row>
    <row r="1013" spans="1:10" ht="15" customHeight="1" x14ac:dyDescent="0.3">
      <c r="A1013" s="8" t="s">
        <v>1049</v>
      </c>
      <c r="B1013" s="8">
        <v>26.98</v>
      </c>
      <c r="C1013" s="8">
        <v>9.81</v>
      </c>
      <c r="D1013" s="8" t="s">
        <v>7836</v>
      </c>
      <c r="E1013" s="8" t="s">
        <v>7835</v>
      </c>
      <c r="F1013" s="8" t="s">
        <v>7835</v>
      </c>
      <c r="G1013" s="8">
        <v>0</v>
      </c>
      <c r="H1013" s="8" t="s">
        <v>7835</v>
      </c>
      <c r="I1013" s="8" t="s">
        <v>7838</v>
      </c>
      <c r="J1013" s="8" t="s">
        <v>7841</v>
      </c>
    </row>
    <row r="1014" spans="1:10" ht="15" customHeight="1" x14ac:dyDescent="0.3">
      <c r="A1014" s="8" t="s">
        <v>1050</v>
      </c>
      <c r="B1014" s="8">
        <v>27.2</v>
      </c>
      <c r="C1014" s="8">
        <v>6.06</v>
      </c>
      <c r="D1014" s="8" t="s">
        <v>7836</v>
      </c>
      <c r="E1014" s="8" t="s">
        <v>7835</v>
      </c>
      <c r="F1014" s="8" t="s">
        <v>7835</v>
      </c>
      <c r="G1014" s="8">
        <v>2</v>
      </c>
      <c r="H1014" s="8" t="s">
        <v>7835</v>
      </c>
      <c r="I1014" s="8" t="s">
        <v>7838</v>
      </c>
      <c r="J1014" s="8" t="s">
        <v>7842</v>
      </c>
    </row>
    <row r="1015" spans="1:10" ht="15" customHeight="1" x14ac:dyDescent="0.3">
      <c r="A1015" s="8" t="s">
        <v>1051</v>
      </c>
      <c r="B1015" s="8">
        <v>25.3</v>
      </c>
      <c r="C1015" s="8">
        <v>5.19</v>
      </c>
      <c r="D1015" s="8" t="s">
        <v>7836</v>
      </c>
      <c r="E1015" s="8" t="s">
        <v>7835</v>
      </c>
      <c r="F1015" s="8" t="s">
        <v>7835</v>
      </c>
      <c r="G1015" s="8">
        <v>2</v>
      </c>
      <c r="H1015" s="8" t="s">
        <v>7835</v>
      </c>
      <c r="I1015" s="8" t="s">
        <v>7838</v>
      </c>
      <c r="J1015" s="8" t="s">
        <v>7843</v>
      </c>
    </row>
    <row r="1016" spans="1:10" ht="15" customHeight="1" x14ac:dyDescent="0.3">
      <c r="A1016" s="8" t="s">
        <v>1052</v>
      </c>
      <c r="B1016" s="8">
        <v>30.25</v>
      </c>
      <c r="C1016" s="8">
        <v>10.16</v>
      </c>
      <c r="D1016" s="8" t="s">
        <v>7835</v>
      </c>
      <c r="E1016" s="8" t="s">
        <v>7835</v>
      </c>
      <c r="F1016" s="8" t="s">
        <v>7835</v>
      </c>
      <c r="G1016" s="8">
        <v>0</v>
      </c>
      <c r="H1016" s="8" t="s">
        <v>7835</v>
      </c>
      <c r="I1016" s="8" t="s">
        <v>7837</v>
      </c>
      <c r="J1016" s="8" t="s">
        <v>7841</v>
      </c>
    </row>
    <row r="1017" spans="1:10" ht="15" customHeight="1" x14ac:dyDescent="0.3">
      <c r="A1017" s="8" t="s">
        <v>1053</v>
      </c>
      <c r="B1017" s="8">
        <v>54</v>
      </c>
      <c r="C1017" s="8">
        <v>4.68</v>
      </c>
      <c r="D1017" s="8" t="s">
        <v>7836</v>
      </c>
      <c r="E1017" s="8" t="s">
        <v>7836</v>
      </c>
      <c r="F1017" s="8" t="s">
        <v>7835</v>
      </c>
      <c r="G1017" s="8">
        <v>2</v>
      </c>
      <c r="H1017" s="8" t="s">
        <v>7835</v>
      </c>
      <c r="I1017" s="8" t="s">
        <v>7837</v>
      </c>
      <c r="J1017" s="8" t="s">
        <v>7843</v>
      </c>
    </row>
    <row r="1018" spans="1:10" ht="15" customHeight="1" x14ac:dyDescent="0.3">
      <c r="A1018" s="8" t="s">
        <v>1054</v>
      </c>
      <c r="B1018" s="8">
        <v>51.86</v>
      </c>
      <c r="C1018" s="8">
        <v>5.32</v>
      </c>
      <c r="D1018" s="8" t="s">
        <v>7836</v>
      </c>
      <c r="E1018" s="8" t="s">
        <v>7835</v>
      </c>
      <c r="F1018" s="8" t="s">
        <v>7835</v>
      </c>
      <c r="G1018" s="8">
        <v>0</v>
      </c>
      <c r="H1018" s="8" t="s">
        <v>7835</v>
      </c>
      <c r="I1018" s="8" t="s">
        <v>7837</v>
      </c>
      <c r="J1018" s="8" t="s">
        <v>7843</v>
      </c>
    </row>
    <row r="1019" spans="1:10" ht="15" customHeight="1" x14ac:dyDescent="0.3">
      <c r="A1019" s="8" t="s">
        <v>1055</v>
      </c>
      <c r="B1019" s="8">
        <v>31.39</v>
      </c>
      <c r="C1019" s="8">
        <v>6.99</v>
      </c>
      <c r="D1019" s="8" t="s">
        <v>7835</v>
      </c>
      <c r="E1019" s="8" t="s">
        <v>7835</v>
      </c>
      <c r="F1019" s="8" t="s">
        <v>7835</v>
      </c>
      <c r="G1019" s="8">
        <v>0</v>
      </c>
      <c r="H1019" s="8" t="s">
        <v>7835</v>
      </c>
      <c r="I1019" s="8" t="s">
        <v>7837</v>
      </c>
      <c r="J1019" s="8" t="s">
        <v>7841</v>
      </c>
    </row>
    <row r="1020" spans="1:10" ht="15" customHeight="1" x14ac:dyDescent="0.3">
      <c r="A1020" s="8" t="s">
        <v>1056</v>
      </c>
      <c r="B1020" s="8">
        <v>39.97</v>
      </c>
      <c r="C1020" s="8">
        <v>5.55</v>
      </c>
      <c r="D1020" s="8" t="s">
        <v>7835</v>
      </c>
      <c r="E1020" s="8" t="s">
        <v>7835</v>
      </c>
      <c r="F1020" s="8" t="s">
        <v>7835</v>
      </c>
      <c r="G1020" s="8">
        <v>0</v>
      </c>
      <c r="H1020" s="8" t="s">
        <v>7835</v>
      </c>
      <c r="I1020" s="8" t="s">
        <v>7837</v>
      </c>
      <c r="J1020" s="8" t="s">
        <v>7843</v>
      </c>
    </row>
    <row r="1021" spans="1:10" ht="15" customHeight="1" x14ac:dyDescent="0.3">
      <c r="A1021" s="8" t="s">
        <v>1057</v>
      </c>
      <c r="B1021" s="8">
        <v>41.23</v>
      </c>
      <c r="C1021" s="8">
        <v>6.94</v>
      </c>
      <c r="D1021" s="8" t="s">
        <v>7835</v>
      </c>
      <c r="E1021" s="8" t="s">
        <v>7835</v>
      </c>
      <c r="F1021" s="8" t="s">
        <v>7835</v>
      </c>
      <c r="G1021" s="8">
        <v>0</v>
      </c>
      <c r="H1021" s="8" t="s">
        <v>7835</v>
      </c>
      <c r="I1021" s="8" t="s">
        <v>7837</v>
      </c>
      <c r="J1021" s="8" t="s">
        <v>7841</v>
      </c>
    </row>
    <row r="1022" spans="1:10" ht="15" customHeight="1" x14ac:dyDescent="0.3">
      <c r="A1022" s="8" t="s">
        <v>1058</v>
      </c>
      <c r="B1022" s="8">
        <v>49.45</v>
      </c>
      <c r="C1022" s="8">
        <v>4.2</v>
      </c>
      <c r="D1022" s="8" t="s">
        <v>7836</v>
      </c>
      <c r="E1022" s="8" t="s">
        <v>7835</v>
      </c>
      <c r="F1022" s="8" t="s">
        <v>7835</v>
      </c>
      <c r="G1022" s="8">
        <v>0</v>
      </c>
      <c r="H1022" s="8" t="s">
        <v>7835</v>
      </c>
      <c r="I1022" s="8" t="s">
        <v>7837</v>
      </c>
      <c r="J1022" s="8" t="s">
        <v>7843</v>
      </c>
    </row>
    <row r="1023" spans="1:10" ht="15" customHeight="1" x14ac:dyDescent="0.3">
      <c r="A1023" s="8" t="s">
        <v>1059</v>
      </c>
      <c r="B1023" s="8">
        <v>41.04</v>
      </c>
      <c r="C1023" s="8">
        <v>5.59</v>
      </c>
      <c r="D1023" s="8" t="s">
        <v>7835</v>
      </c>
      <c r="E1023" s="8" t="s">
        <v>7835</v>
      </c>
      <c r="F1023" s="8" t="s">
        <v>7835</v>
      </c>
      <c r="G1023" s="8">
        <v>0</v>
      </c>
      <c r="H1023" s="8" t="s">
        <v>7835</v>
      </c>
      <c r="I1023" s="8" t="s">
        <v>7837</v>
      </c>
      <c r="J1023" s="8" t="s">
        <v>7843</v>
      </c>
    </row>
    <row r="1024" spans="1:10" ht="15" customHeight="1" x14ac:dyDescent="0.3">
      <c r="A1024" s="8" t="s">
        <v>1060</v>
      </c>
      <c r="B1024" s="8">
        <v>27.93</v>
      </c>
      <c r="C1024" s="8">
        <v>9.9600000000000009</v>
      </c>
      <c r="D1024" s="8" t="s">
        <v>7835</v>
      </c>
      <c r="E1024" s="8" t="s">
        <v>7835</v>
      </c>
      <c r="F1024" s="8" t="s">
        <v>7835</v>
      </c>
      <c r="G1024" s="8">
        <v>0</v>
      </c>
      <c r="H1024" s="8" t="s">
        <v>7835</v>
      </c>
      <c r="I1024" s="8" t="s">
        <v>7838</v>
      </c>
      <c r="J1024" s="8" t="s">
        <v>7841</v>
      </c>
    </row>
    <row r="1025" spans="1:10" ht="15" customHeight="1" x14ac:dyDescent="0.3">
      <c r="A1025" s="8" t="s">
        <v>1061</v>
      </c>
      <c r="B1025" s="8">
        <v>21.01</v>
      </c>
      <c r="C1025" s="8">
        <v>7.37</v>
      </c>
      <c r="D1025" s="8" t="s">
        <v>7835</v>
      </c>
      <c r="E1025" s="8" t="s">
        <v>7835</v>
      </c>
      <c r="F1025" s="8" t="s">
        <v>7835</v>
      </c>
      <c r="G1025" s="8">
        <v>0</v>
      </c>
      <c r="H1025" s="8" t="s">
        <v>7835</v>
      </c>
      <c r="I1025" s="8" t="s">
        <v>7839</v>
      </c>
      <c r="J1025" s="8" t="s">
        <v>7841</v>
      </c>
    </row>
    <row r="1026" spans="1:10" ht="15" customHeight="1" x14ac:dyDescent="0.3">
      <c r="A1026" s="8" t="s">
        <v>1062</v>
      </c>
      <c r="B1026" s="8">
        <v>52.37</v>
      </c>
      <c r="C1026" s="8">
        <v>5.0599999999999996</v>
      </c>
      <c r="D1026" s="8" t="s">
        <v>7836</v>
      </c>
      <c r="E1026" s="8" t="s">
        <v>7836</v>
      </c>
      <c r="F1026" s="8" t="s">
        <v>7835</v>
      </c>
      <c r="G1026" s="8">
        <v>2</v>
      </c>
      <c r="H1026" s="8" t="s">
        <v>7835</v>
      </c>
      <c r="I1026" s="8" t="s">
        <v>7837</v>
      </c>
      <c r="J1026" s="8" t="s">
        <v>7843</v>
      </c>
    </row>
    <row r="1027" spans="1:10" ht="15" customHeight="1" x14ac:dyDescent="0.3">
      <c r="A1027" s="8" t="s">
        <v>1063</v>
      </c>
      <c r="B1027" s="8">
        <v>40.369999999999997</v>
      </c>
      <c r="C1027" s="8">
        <v>8.2100000000000009</v>
      </c>
      <c r="D1027" s="8" t="s">
        <v>7835</v>
      </c>
      <c r="E1027" s="8" t="s">
        <v>7835</v>
      </c>
      <c r="F1027" s="8" t="s">
        <v>7835</v>
      </c>
      <c r="G1027" s="8">
        <v>0</v>
      </c>
      <c r="H1027" s="8" t="s">
        <v>7835</v>
      </c>
      <c r="I1027" s="8" t="s">
        <v>7837</v>
      </c>
      <c r="J1027" s="8" t="s">
        <v>7841</v>
      </c>
    </row>
    <row r="1028" spans="1:10" ht="15" customHeight="1" x14ac:dyDescent="0.3">
      <c r="A1028" s="8" t="s">
        <v>1064</v>
      </c>
      <c r="B1028" s="8">
        <v>41.47</v>
      </c>
      <c r="C1028" s="8">
        <v>10.34</v>
      </c>
      <c r="D1028" s="8" t="s">
        <v>7835</v>
      </c>
      <c r="E1028" s="8" t="s">
        <v>7835</v>
      </c>
      <c r="F1028" s="8" t="s">
        <v>7835</v>
      </c>
      <c r="G1028" s="8">
        <v>2</v>
      </c>
      <c r="H1028" s="8" t="s">
        <v>7835</v>
      </c>
      <c r="I1028" s="8" t="s">
        <v>7837</v>
      </c>
      <c r="J1028" s="8" t="s">
        <v>7841</v>
      </c>
    </row>
    <row r="1029" spans="1:10" ht="15" customHeight="1" x14ac:dyDescent="0.3">
      <c r="A1029" s="8" t="s">
        <v>1065</v>
      </c>
      <c r="B1029" s="8">
        <v>33.725000000000001</v>
      </c>
      <c r="C1029" s="8">
        <v>5.51</v>
      </c>
      <c r="D1029" s="8" t="s">
        <v>7836</v>
      </c>
      <c r="E1029" s="8" t="s">
        <v>7835</v>
      </c>
      <c r="F1029" s="8" t="s">
        <v>7835</v>
      </c>
      <c r="G1029" s="8">
        <v>2</v>
      </c>
      <c r="H1029" s="8" t="s">
        <v>7835</v>
      </c>
      <c r="I1029" s="8" t="s">
        <v>7837</v>
      </c>
      <c r="J1029" s="8" t="s">
        <v>7843</v>
      </c>
    </row>
    <row r="1030" spans="1:10" ht="15" customHeight="1" x14ac:dyDescent="0.3">
      <c r="A1030" s="8" t="s">
        <v>1066</v>
      </c>
      <c r="B1030" s="8">
        <v>28.1</v>
      </c>
      <c r="C1030" s="8">
        <v>11.2</v>
      </c>
      <c r="D1030" s="8" t="s">
        <v>7835</v>
      </c>
      <c r="E1030" s="8" t="s">
        <v>7835</v>
      </c>
      <c r="F1030" s="8" t="s">
        <v>7835</v>
      </c>
      <c r="G1030" s="8">
        <v>0</v>
      </c>
      <c r="H1030" s="8" t="s">
        <v>7835</v>
      </c>
      <c r="I1030" s="8" t="s">
        <v>7838</v>
      </c>
      <c r="J1030" s="8" t="s">
        <v>7841</v>
      </c>
    </row>
    <row r="1031" spans="1:10" ht="15" customHeight="1" x14ac:dyDescent="0.3">
      <c r="A1031" s="8" t="s">
        <v>1067</v>
      </c>
      <c r="B1031" s="8">
        <v>37.43</v>
      </c>
      <c r="C1031" s="8">
        <v>4.3499999999999996</v>
      </c>
      <c r="D1031" s="8" t="s">
        <v>7836</v>
      </c>
      <c r="E1031" s="8" t="s">
        <v>7835</v>
      </c>
      <c r="F1031" s="8" t="s">
        <v>7836</v>
      </c>
      <c r="G1031" s="8">
        <v>1</v>
      </c>
      <c r="H1031" s="8" t="s">
        <v>7835</v>
      </c>
      <c r="I1031" s="8" t="s">
        <v>7837</v>
      </c>
      <c r="J1031" s="8" t="s">
        <v>7843</v>
      </c>
    </row>
    <row r="1032" spans="1:10" ht="15" customHeight="1" x14ac:dyDescent="0.3">
      <c r="A1032" s="8" t="s">
        <v>1068</v>
      </c>
      <c r="B1032" s="8">
        <v>23.7</v>
      </c>
      <c r="C1032" s="8">
        <v>10.45</v>
      </c>
      <c r="D1032" s="8" t="s">
        <v>7835</v>
      </c>
      <c r="E1032" s="8" t="s">
        <v>7835</v>
      </c>
      <c r="F1032" s="8" t="s">
        <v>7835</v>
      </c>
      <c r="G1032" s="8">
        <v>0</v>
      </c>
      <c r="H1032" s="8" t="s">
        <v>7835</v>
      </c>
      <c r="I1032" s="8" t="s">
        <v>7839</v>
      </c>
      <c r="J1032" s="8" t="s">
        <v>7841</v>
      </c>
    </row>
    <row r="1033" spans="1:10" ht="15" customHeight="1" x14ac:dyDescent="0.3">
      <c r="A1033" s="8" t="s">
        <v>1069</v>
      </c>
      <c r="B1033" s="8">
        <v>24.795000000000002</v>
      </c>
      <c r="C1033" s="8">
        <v>4.07</v>
      </c>
      <c r="D1033" s="8" t="s">
        <v>7836</v>
      </c>
      <c r="E1033" s="8" t="s">
        <v>7835</v>
      </c>
      <c r="F1033" s="8" t="s">
        <v>7836</v>
      </c>
      <c r="G1033" s="8">
        <v>1</v>
      </c>
      <c r="H1033" s="8" t="s">
        <v>7835</v>
      </c>
      <c r="I1033" s="8" t="s">
        <v>7839</v>
      </c>
      <c r="J1033" s="8" t="s">
        <v>7843</v>
      </c>
    </row>
    <row r="1034" spans="1:10" ht="15" customHeight="1" x14ac:dyDescent="0.3">
      <c r="A1034" s="8" t="s">
        <v>1070</v>
      </c>
      <c r="B1034" s="8">
        <v>31.9</v>
      </c>
      <c r="C1034" s="8">
        <v>8.34</v>
      </c>
      <c r="D1034" s="8" t="s">
        <v>7835</v>
      </c>
      <c r="E1034" s="8" t="s">
        <v>7835</v>
      </c>
      <c r="F1034" s="8" t="s">
        <v>7835</v>
      </c>
      <c r="G1034" s="8">
        <v>0</v>
      </c>
      <c r="H1034" s="8" t="s">
        <v>7835</v>
      </c>
      <c r="I1034" s="8" t="s">
        <v>7837</v>
      </c>
      <c r="J1034" s="8" t="s">
        <v>7841</v>
      </c>
    </row>
    <row r="1035" spans="1:10" ht="15" customHeight="1" x14ac:dyDescent="0.3">
      <c r="A1035" s="8" t="s">
        <v>1071</v>
      </c>
      <c r="B1035" s="8">
        <v>32.68</v>
      </c>
      <c r="C1035" s="8">
        <v>7.41</v>
      </c>
      <c r="D1035" s="8" t="s">
        <v>7835</v>
      </c>
      <c r="E1035" s="8" t="s">
        <v>7835</v>
      </c>
      <c r="F1035" s="8" t="s">
        <v>7835</v>
      </c>
      <c r="G1035" s="8">
        <v>0</v>
      </c>
      <c r="H1035" s="8" t="s">
        <v>7835</v>
      </c>
      <c r="I1035" s="8" t="s">
        <v>7837</v>
      </c>
      <c r="J1035" s="8" t="s">
        <v>7841</v>
      </c>
    </row>
    <row r="1036" spans="1:10" ht="15" customHeight="1" x14ac:dyDescent="0.3">
      <c r="A1036" s="8" t="s">
        <v>1072</v>
      </c>
      <c r="B1036" s="8">
        <v>47.13</v>
      </c>
      <c r="C1036" s="8">
        <v>4.3099999999999996</v>
      </c>
      <c r="D1036" s="8" t="s">
        <v>7835</v>
      </c>
      <c r="E1036" s="8" t="s">
        <v>7835</v>
      </c>
      <c r="F1036" s="8" t="s">
        <v>7835</v>
      </c>
      <c r="G1036" s="8">
        <v>0</v>
      </c>
      <c r="H1036" s="8" t="s">
        <v>7835</v>
      </c>
      <c r="I1036" s="8" t="s">
        <v>7837</v>
      </c>
      <c r="J1036" s="8" t="s">
        <v>7843</v>
      </c>
    </row>
    <row r="1037" spans="1:10" ht="15" customHeight="1" x14ac:dyDescent="0.3">
      <c r="A1037" s="8" t="s">
        <v>1073</v>
      </c>
      <c r="B1037" s="8">
        <v>36.67</v>
      </c>
      <c r="C1037" s="8">
        <v>10.83</v>
      </c>
      <c r="D1037" s="8" t="s">
        <v>7835</v>
      </c>
      <c r="E1037" s="8" t="s">
        <v>7835</v>
      </c>
      <c r="F1037" s="8" t="s">
        <v>7835</v>
      </c>
      <c r="G1037" s="8">
        <v>0</v>
      </c>
      <c r="H1037" s="8" t="s">
        <v>7835</v>
      </c>
      <c r="I1037" s="8" t="s">
        <v>7837</v>
      </c>
      <c r="J1037" s="8" t="s">
        <v>7841</v>
      </c>
    </row>
    <row r="1038" spans="1:10" ht="15" customHeight="1" x14ac:dyDescent="0.3">
      <c r="A1038" s="8" t="s">
        <v>1074</v>
      </c>
      <c r="B1038" s="8">
        <v>33.630000000000003</v>
      </c>
      <c r="C1038" s="8">
        <v>11.31</v>
      </c>
      <c r="D1038" s="8" t="s">
        <v>7835</v>
      </c>
      <c r="E1038" s="8" t="s">
        <v>7835</v>
      </c>
      <c r="F1038" s="8" t="s">
        <v>7835</v>
      </c>
      <c r="G1038" s="8">
        <v>0</v>
      </c>
      <c r="H1038" s="8" t="s">
        <v>7835</v>
      </c>
      <c r="I1038" s="8" t="s">
        <v>7837</v>
      </c>
      <c r="J1038" s="8" t="s">
        <v>7841</v>
      </c>
    </row>
    <row r="1039" spans="1:10" ht="15" customHeight="1" x14ac:dyDescent="0.3">
      <c r="A1039" s="8" t="s">
        <v>1075</v>
      </c>
      <c r="B1039" s="8">
        <v>32.67</v>
      </c>
      <c r="C1039" s="8">
        <v>11.81</v>
      </c>
      <c r="D1039" s="8" t="s">
        <v>7836</v>
      </c>
      <c r="E1039" s="8" t="s">
        <v>7835</v>
      </c>
      <c r="F1039" s="8" t="s">
        <v>7835</v>
      </c>
      <c r="G1039" s="8">
        <v>0</v>
      </c>
      <c r="H1039" s="8" t="s">
        <v>7835</v>
      </c>
      <c r="I1039" s="8" t="s">
        <v>7837</v>
      </c>
      <c r="J1039" s="8" t="s">
        <v>7841</v>
      </c>
    </row>
    <row r="1040" spans="1:10" ht="15" customHeight="1" x14ac:dyDescent="0.3">
      <c r="A1040" s="8" t="s">
        <v>1076</v>
      </c>
      <c r="B1040" s="8">
        <v>33.299999999999997</v>
      </c>
      <c r="C1040" s="8">
        <v>8.26</v>
      </c>
      <c r="D1040" s="8" t="s">
        <v>7836</v>
      </c>
      <c r="E1040" s="8" t="s">
        <v>7835</v>
      </c>
      <c r="F1040" s="8" t="s">
        <v>7835</v>
      </c>
      <c r="G1040" s="8">
        <v>2</v>
      </c>
      <c r="H1040" s="8" t="s">
        <v>7835</v>
      </c>
      <c r="I1040" s="8" t="s">
        <v>7837</v>
      </c>
      <c r="J1040" s="8" t="s">
        <v>7841</v>
      </c>
    </row>
    <row r="1041" spans="1:10" ht="15" customHeight="1" x14ac:dyDescent="0.3">
      <c r="A1041" s="8" t="s">
        <v>1077</v>
      </c>
      <c r="B1041" s="8">
        <v>30.78</v>
      </c>
      <c r="C1041" s="8">
        <v>10.74</v>
      </c>
      <c r="D1041" s="8" t="s">
        <v>7836</v>
      </c>
      <c r="E1041" s="8" t="s">
        <v>7835</v>
      </c>
      <c r="F1041" s="8" t="s">
        <v>7835</v>
      </c>
      <c r="G1041" s="8">
        <v>2</v>
      </c>
      <c r="H1041" s="8" t="s">
        <v>7835</v>
      </c>
      <c r="I1041" s="8" t="s">
        <v>7837</v>
      </c>
      <c r="J1041" s="8" t="s">
        <v>7841</v>
      </c>
    </row>
    <row r="1042" spans="1:10" ht="15" customHeight="1" x14ac:dyDescent="0.3">
      <c r="A1042" s="8" t="s">
        <v>1078</v>
      </c>
      <c r="B1042" s="8">
        <v>28.975000000000001</v>
      </c>
      <c r="C1042" s="8">
        <v>7.69</v>
      </c>
      <c r="D1042" s="8" t="s">
        <v>7836</v>
      </c>
      <c r="E1042" s="8" t="s">
        <v>7835</v>
      </c>
      <c r="F1042" s="8" t="s">
        <v>7835</v>
      </c>
      <c r="G1042" s="8">
        <v>0</v>
      </c>
      <c r="H1042" s="8" t="s">
        <v>7835</v>
      </c>
      <c r="I1042" s="8" t="s">
        <v>7838</v>
      </c>
      <c r="J1042" s="8" t="s">
        <v>7841</v>
      </c>
    </row>
    <row r="1043" spans="1:10" ht="15" customHeight="1" x14ac:dyDescent="0.3">
      <c r="A1043" s="8" t="s">
        <v>1079</v>
      </c>
      <c r="B1043" s="8">
        <v>33.4</v>
      </c>
      <c r="C1043" s="8">
        <v>4.84</v>
      </c>
      <c r="D1043" s="8" t="s">
        <v>7835</v>
      </c>
      <c r="E1043" s="8" t="s">
        <v>7835</v>
      </c>
      <c r="F1043" s="8" t="s">
        <v>7835</v>
      </c>
      <c r="G1043" s="8">
        <v>0</v>
      </c>
      <c r="H1043" s="8" t="s">
        <v>7835</v>
      </c>
      <c r="I1043" s="8" t="s">
        <v>7837</v>
      </c>
      <c r="J1043" s="8" t="s">
        <v>7843</v>
      </c>
    </row>
    <row r="1044" spans="1:10" ht="15" customHeight="1" x14ac:dyDescent="0.3">
      <c r="A1044" s="8" t="s">
        <v>1080</v>
      </c>
      <c r="B1044" s="8">
        <v>21.5</v>
      </c>
      <c r="C1044" s="8">
        <v>9.77</v>
      </c>
      <c r="D1044" s="8" t="s">
        <v>7836</v>
      </c>
      <c r="E1044" s="8" t="s">
        <v>7835</v>
      </c>
      <c r="F1044" s="8" t="s">
        <v>7835</v>
      </c>
      <c r="G1044" s="8">
        <v>0</v>
      </c>
      <c r="H1044" s="8" t="s">
        <v>7835</v>
      </c>
      <c r="I1044" s="8" t="s">
        <v>7839</v>
      </c>
      <c r="J1044" s="8" t="s">
        <v>7841</v>
      </c>
    </row>
    <row r="1045" spans="1:10" ht="15" customHeight="1" x14ac:dyDescent="0.3">
      <c r="A1045" s="8" t="s">
        <v>1081</v>
      </c>
      <c r="B1045" s="8">
        <v>38.14</v>
      </c>
      <c r="C1045" s="8">
        <v>5.84</v>
      </c>
      <c r="D1045" s="8" t="s">
        <v>7835</v>
      </c>
      <c r="E1045" s="8" t="s">
        <v>7835</v>
      </c>
      <c r="F1045" s="8" t="s">
        <v>7835</v>
      </c>
      <c r="G1045" s="8">
        <v>0</v>
      </c>
      <c r="H1045" s="8" t="s">
        <v>7835</v>
      </c>
      <c r="I1045" s="8" t="s">
        <v>7837</v>
      </c>
      <c r="J1045" s="8" t="s">
        <v>7842</v>
      </c>
    </row>
    <row r="1046" spans="1:10" ht="15" customHeight="1" x14ac:dyDescent="0.3">
      <c r="A1046" s="8" t="s">
        <v>1082</v>
      </c>
      <c r="B1046" s="8">
        <v>35.42</v>
      </c>
      <c r="C1046" s="8">
        <v>8.6999999999999993</v>
      </c>
      <c r="D1046" s="8" t="s">
        <v>7836</v>
      </c>
      <c r="E1046" s="8" t="s">
        <v>7835</v>
      </c>
      <c r="F1046" s="8" t="s">
        <v>7835</v>
      </c>
      <c r="G1046" s="8">
        <v>1</v>
      </c>
      <c r="H1046" s="8" t="s">
        <v>7835</v>
      </c>
      <c r="I1046" s="8" t="s">
        <v>7837</v>
      </c>
      <c r="J1046" s="8" t="s">
        <v>7841</v>
      </c>
    </row>
    <row r="1047" spans="1:10" ht="15" customHeight="1" x14ac:dyDescent="0.3">
      <c r="A1047" s="8" t="s">
        <v>1083</v>
      </c>
      <c r="B1047" s="8">
        <v>35.625</v>
      </c>
      <c r="C1047" s="8">
        <v>10.79</v>
      </c>
      <c r="D1047" s="8" t="s">
        <v>7835</v>
      </c>
      <c r="E1047" s="8" t="s">
        <v>7835</v>
      </c>
      <c r="F1047" s="8" t="s">
        <v>7835</v>
      </c>
      <c r="G1047" s="8">
        <v>0</v>
      </c>
      <c r="H1047" s="8" t="s">
        <v>7835</v>
      </c>
      <c r="I1047" s="8" t="s">
        <v>7837</v>
      </c>
      <c r="J1047" s="8" t="s">
        <v>7841</v>
      </c>
    </row>
    <row r="1048" spans="1:10" ht="15" customHeight="1" x14ac:dyDescent="0.3">
      <c r="A1048" s="8" t="s">
        <v>1084</v>
      </c>
      <c r="B1048" s="8">
        <v>45.51</v>
      </c>
      <c r="C1048" s="8">
        <v>4.32</v>
      </c>
      <c r="D1048" s="8" t="s">
        <v>7835</v>
      </c>
      <c r="E1048" s="8" t="s">
        <v>7835</v>
      </c>
      <c r="F1048" s="8" t="s">
        <v>7835</v>
      </c>
      <c r="G1048" s="8">
        <v>1</v>
      </c>
      <c r="H1048" s="8" t="s">
        <v>7835</v>
      </c>
      <c r="I1048" s="8" t="s">
        <v>7837</v>
      </c>
      <c r="J1048" s="8" t="s">
        <v>7843</v>
      </c>
    </row>
    <row r="1049" spans="1:10" ht="15" customHeight="1" x14ac:dyDescent="0.3">
      <c r="A1049" s="8" t="s">
        <v>1085</v>
      </c>
      <c r="B1049" s="8">
        <v>37.1</v>
      </c>
      <c r="C1049" s="8">
        <v>7.19</v>
      </c>
      <c r="D1049" s="8" t="s">
        <v>7836</v>
      </c>
      <c r="E1049" s="8" t="s">
        <v>7835</v>
      </c>
      <c r="F1049" s="8" t="s">
        <v>7835</v>
      </c>
      <c r="G1049" s="8">
        <v>0</v>
      </c>
      <c r="H1049" s="8" t="s">
        <v>7835</v>
      </c>
      <c r="I1049" s="8" t="s">
        <v>7837</v>
      </c>
      <c r="J1049" s="8" t="s">
        <v>7841</v>
      </c>
    </row>
    <row r="1050" spans="1:10" ht="15" customHeight="1" x14ac:dyDescent="0.3">
      <c r="A1050" s="8" t="s">
        <v>1086</v>
      </c>
      <c r="B1050" s="8">
        <v>30.5</v>
      </c>
      <c r="C1050" s="8">
        <v>11.94</v>
      </c>
      <c r="D1050" s="8" t="s">
        <v>7836</v>
      </c>
      <c r="E1050" s="8" t="s">
        <v>7835</v>
      </c>
      <c r="F1050" s="8" t="s">
        <v>7835</v>
      </c>
      <c r="G1050" s="8">
        <v>0</v>
      </c>
      <c r="H1050" s="8" t="s">
        <v>7835</v>
      </c>
      <c r="I1050" s="8" t="s">
        <v>7837</v>
      </c>
      <c r="J1050" s="8" t="s">
        <v>7841</v>
      </c>
    </row>
    <row r="1051" spans="1:10" ht="15" customHeight="1" x14ac:dyDescent="0.3">
      <c r="A1051" s="8" t="s">
        <v>1087</v>
      </c>
      <c r="B1051" s="8">
        <v>28.16</v>
      </c>
      <c r="C1051" s="8">
        <v>5.56</v>
      </c>
      <c r="D1051" s="8" t="s">
        <v>7835</v>
      </c>
      <c r="E1051" s="8" t="s">
        <v>7835</v>
      </c>
      <c r="F1051" s="8" t="s">
        <v>7835</v>
      </c>
      <c r="G1051" s="8">
        <v>2</v>
      </c>
      <c r="H1051" s="8" t="s">
        <v>7835</v>
      </c>
      <c r="I1051" s="8" t="s">
        <v>7838</v>
      </c>
      <c r="J1051" s="8" t="s">
        <v>7843</v>
      </c>
    </row>
    <row r="1052" spans="1:10" ht="15" customHeight="1" x14ac:dyDescent="0.3">
      <c r="A1052" s="8" t="s">
        <v>1088</v>
      </c>
      <c r="B1052" s="8">
        <v>29.1</v>
      </c>
      <c r="C1052" s="8">
        <v>5.64</v>
      </c>
      <c r="D1052" s="8" t="s">
        <v>7836</v>
      </c>
      <c r="E1052" s="8" t="s">
        <v>7835</v>
      </c>
      <c r="F1052" s="8" t="s">
        <v>7835</v>
      </c>
      <c r="G1052" s="8">
        <v>0</v>
      </c>
      <c r="H1052" s="8" t="s">
        <v>7835</v>
      </c>
      <c r="I1052" s="8" t="s">
        <v>7838</v>
      </c>
      <c r="J1052" s="8" t="s">
        <v>7843</v>
      </c>
    </row>
    <row r="1053" spans="1:10" ht="15" customHeight="1" x14ac:dyDescent="0.3">
      <c r="A1053" s="8" t="s">
        <v>1089</v>
      </c>
      <c r="B1053" s="8">
        <v>30.22</v>
      </c>
      <c r="C1053" s="8">
        <v>4.6500000000000004</v>
      </c>
      <c r="D1053" s="8" t="s">
        <v>7835</v>
      </c>
      <c r="E1053" s="8" t="s">
        <v>7835</v>
      </c>
      <c r="F1053" s="8" t="s">
        <v>7835</v>
      </c>
      <c r="G1053" s="8">
        <v>0</v>
      </c>
      <c r="H1053" s="8" t="s">
        <v>7835</v>
      </c>
      <c r="I1053" s="8" t="s">
        <v>7837</v>
      </c>
      <c r="J1053" s="8" t="s">
        <v>7843</v>
      </c>
    </row>
    <row r="1054" spans="1:10" ht="15" customHeight="1" x14ac:dyDescent="0.3">
      <c r="A1054" s="8" t="s">
        <v>1090</v>
      </c>
      <c r="B1054" s="8">
        <v>24.29</v>
      </c>
      <c r="C1054" s="8">
        <v>9.0500000000000007</v>
      </c>
      <c r="D1054" s="8" t="s">
        <v>7835</v>
      </c>
      <c r="E1054" s="8" t="s">
        <v>7835</v>
      </c>
      <c r="F1054" s="8" t="s">
        <v>7835</v>
      </c>
      <c r="G1054" s="8">
        <v>0</v>
      </c>
      <c r="H1054" s="8" t="s">
        <v>7835</v>
      </c>
      <c r="I1054" s="8" t="s">
        <v>7839</v>
      </c>
      <c r="J1054" s="8" t="s">
        <v>7841</v>
      </c>
    </row>
    <row r="1055" spans="1:10" ht="15" customHeight="1" x14ac:dyDescent="0.3">
      <c r="A1055" s="8" t="s">
        <v>1091</v>
      </c>
      <c r="B1055" s="8">
        <v>29.39</v>
      </c>
      <c r="C1055" s="8">
        <v>4.5199999999999996</v>
      </c>
      <c r="D1055" s="8" t="s">
        <v>7836</v>
      </c>
      <c r="E1055" s="8" t="s">
        <v>7835</v>
      </c>
      <c r="F1055" s="8" t="s">
        <v>7835</v>
      </c>
      <c r="G1055" s="8">
        <v>0</v>
      </c>
      <c r="H1055" s="8" t="s">
        <v>7835</v>
      </c>
      <c r="I1055" s="8" t="s">
        <v>7838</v>
      </c>
      <c r="J1055" s="8" t="s">
        <v>7843</v>
      </c>
    </row>
    <row r="1056" spans="1:10" ht="15" customHeight="1" x14ac:dyDescent="0.3">
      <c r="A1056" s="8" t="s">
        <v>1092</v>
      </c>
      <c r="B1056" s="8">
        <v>25.66</v>
      </c>
      <c r="C1056" s="8">
        <v>4.62</v>
      </c>
      <c r="D1056" s="8" t="s">
        <v>7836</v>
      </c>
      <c r="E1056" s="8" t="s">
        <v>7835</v>
      </c>
      <c r="F1056" s="8" t="s">
        <v>7835</v>
      </c>
      <c r="G1056" s="8">
        <v>1</v>
      </c>
      <c r="H1056" s="8" t="s">
        <v>7835</v>
      </c>
      <c r="I1056" s="8" t="s">
        <v>7838</v>
      </c>
      <c r="J1056" s="8" t="s">
        <v>7843</v>
      </c>
    </row>
    <row r="1057" spans="1:10" ht="15" customHeight="1" x14ac:dyDescent="0.3">
      <c r="A1057" s="8" t="s">
        <v>1093</v>
      </c>
      <c r="B1057" s="8">
        <v>39.11</v>
      </c>
      <c r="C1057" s="8">
        <v>5.87</v>
      </c>
      <c r="D1057" s="8" t="s">
        <v>7835</v>
      </c>
      <c r="E1057" s="8" t="s">
        <v>7835</v>
      </c>
      <c r="F1057" s="8" t="s">
        <v>7835</v>
      </c>
      <c r="G1057" s="8">
        <v>0</v>
      </c>
      <c r="H1057" s="8" t="s">
        <v>7835</v>
      </c>
      <c r="I1057" s="8" t="s">
        <v>7837</v>
      </c>
      <c r="J1057" s="8" t="s">
        <v>7842</v>
      </c>
    </row>
    <row r="1058" spans="1:10" ht="15" customHeight="1" x14ac:dyDescent="0.3">
      <c r="A1058" s="8" t="s">
        <v>1094</v>
      </c>
      <c r="B1058" s="8">
        <v>43.78</v>
      </c>
      <c r="C1058" s="8">
        <v>5.71</v>
      </c>
      <c r="D1058" s="8" t="s">
        <v>7835</v>
      </c>
      <c r="E1058" s="8" t="s">
        <v>7835</v>
      </c>
      <c r="F1058" s="8" t="s">
        <v>7835</v>
      </c>
      <c r="G1058" s="8">
        <v>1</v>
      </c>
      <c r="H1058" s="8" t="s">
        <v>7835</v>
      </c>
      <c r="I1058" s="8" t="s">
        <v>7837</v>
      </c>
      <c r="J1058" s="8" t="s">
        <v>7842</v>
      </c>
    </row>
    <row r="1059" spans="1:10" ht="15" customHeight="1" x14ac:dyDescent="0.3">
      <c r="A1059" s="8" t="s">
        <v>1095</v>
      </c>
      <c r="B1059" s="8">
        <v>24.35</v>
      </c>
      <c r="C1059" s="8">
        <v>9.08</v>
      </c>
      <c r="D1059" s="8" t="s">
        <v>7835</v>
      </c>
      <c r="E1059" s="8" t="s">
        <v>7835</v>
      </c>
      <c r="F1059" s="8" t="s">
        <v>7835</v>
      </c>
      <c r="G1059" s="8">
        <v>0</v>
      </c>
      <c r="H1059" s="8" t="s">
        <v>7835</v>
      </c>
      <c r="I1059" s="8" t="s">
        <v>7839</v>
      </c>
      <c r="J1059" s="8" t="s">
        <v>7841</v>
      </c>
    </row>
    <row r="1060" spans="1:10" ht="15" customHeight="1" x14ac:dyDescent="0.3">
      <c r="A1060" s="8" t="s">
        <v>1096</v>
      </c>
      <c r="B1060" s="8">
        <v>40.299999999999997</v>
      </c>
      <c r="C1060" s="8">
        <v>5.3</v>
      </c>
      <c r="D1060" s="8" t="s">
        <v>7836</v>
      </c>
      <c r="E1060" s="8" t="s">
        <v>7835</v>
      </c>
      <c r="F1060" s="8" t="s">
        <v>7835</v>
      </c>
      <c r="G1060" s="8">
        <v>2</v>
      </c>
      <c r="H1060" s="8" t="s">
        <v>7835</v>
      </c>
      <c r="I1060" s="8" t="s">
        <v>7837</v>
      </c>
      <c r="J1060" s="8" t="s">
        <v>7843</v>
      </c>
    </row>
    <row r="1061" spans="1:10" ht="15" customHeight="1" x14ac:dyDescent="0.3">
      <c r="A1061" s="8" t="s">
        <v>1097</v>
      </c>
      <c r="B1061" s="8">
        <v>32.774999999999999</v>
      </c>
      <c r="C1061" s="8">
        <v>11.76</v>
      </c>
      <c r="D1061" s="8" t="s">
        <v>7836</v>
      </c>
      <c r="E1061" s="8" t="s">
        <v>7835</v>
      </c>
      <c r="F1061" s="8" t="s">
        <v>7835</v>
      </c>
      <c r="G1061" s="8">
        <v>0</v>
      </c>
      <c r="H1061" s="8" t="s">
        <v>7835</v>
      </c>
      <c r="I1061" s="8" t="s">
        <v>7837</v>
      </c>
      <c r="J1061" s="8" t="s">
        <v>7841</v>
      </c>
    </row>
    <row r="1062" spans="1:10" ht="15" customHeight="1" x14ac:dyDescent="0.3">
      <c r="A1062" s="8" t="s">
        <v>1098</v>
      </c>
      <c r="B1062" s="8">
        <v>39.6</v>
      </c>
      <c r="C1062" s="8">
        <v>5.1100000000000003</v>
      </c>
      <c r="D1062" s="8" t="s">
        <v>7836</v>
      </c>
      <c r="E1062" s="8" t="s">
        <v>7835</v>
      </c>
      <c r="F1062" s="8" t="s">
        <v>7835</v>
      </c>
      <c r="G1062" s="8">
        <v>2</v>
      </c>
      <c r="H1062" s="8" t="s">
        <v>7835</v>
      </c>
      <c r="I1062" s="8" t="s">
        <v>7837</v>
      </c>
      <c r="J1062" s="8" t="s">
        <v>7843</v>
      </c>
    </row>
    <row r="1063" spans="1:10" ht="15" customHeight="1" x14ac:dyDescent="0.3">
      <c r="A1063" s="8" t="s">
        <v>1099</v>
      </c>
      <c r="B1063" s="8">
        <v>30.97</v>
      </c>
      <c r="C1063" s="8">
        <v>5.54</v>
      </c>
      <c r="D1063" s="8" t="s">
        <v>7835</v>
      </c>
      <c r="E1063" s="8" t="s">
        <v>7835</v>
      </c>
      <c r="F1063" s="8" t="s">
        <v>7835</v>
      </c>
      <c r="G1063" s="8">
        <v>2</v>
      </c>
      <c r="H1063" s="8" t="s">
        <v>7835</v>
      </c>
      <c r="I1063" s="8" t="s">
        <v>7837</v>
      </c>
      <c r="J1063" s="8" t="s">
        <v>7843</v>
      </c>
    </row>
    <row r="1064" spans="1:10" ht="15" customHeight="1" x14ac:dyDescent="0.3">
      <c r="A1064" s="8" t="s">
        <v>1100</v>
      </c>
      <c r="B1064" s="8">
        <v>27.645</v>
      </c>
      <c r="C1064" s="8">
        <v>8.8699999999999992</v>
      </c>
      <c r="D1064" s="8" t="s">
        <v>7836</v>
      </c>
      <c r="E1064" s="8" t="s">
        <v>7835</v>
      </c>
      <c r="F1064" s="8" t="s">
        <v>7835</v>
      </c>
      <c r="G1064" s="8">
        <v>0</v>
      </c>
      <c r="H1064" s="8" t="s">
        <v>7835</v>
      </c>
      <c r="I1064" s="8" t="s">
        <v>7838</v>
      </c>
      <c r="J1064" s="8" t="s">
        <v>7841</v>
      </c>
    </row>
    <row r="1065" spans="1:10" ht="15" customHeight="1" x14ac:dyDescent="0.3">
      <c r="A1065" s="8" t="s">
        <v>1101</v>
      </c>
      <c r="B1065" s="8">
        <v>34.43</v>
      </c>
      <c r="C1065" s="8">
        <v>5.96</v>
      </c>
      <c r="D1065" s="8" t="s">
        <v>7836</v>
      </c>
      <c r="E1065" s="8" t="s">
        <v>7835</v>
      </c>
      <c r="F1065" s="8" t="s">
        <v>7835</v>
      </c>
      <c r="G1065" s="8">
        <v>2</v>
      </c>
      <c r="H1065" s="8" t="s">
        <v>7835</v>
      </c>
      <c r="I1065" s="8" t="s">
        <v>7837</v>
      </c>
      <c r="J1065" s="8" t="s">
        <v>7842</v>
      </c>
    </row>
    <row r="1066" spans="1:10" ht="15" customHeight="1" x14ac:dyDescent="0.3">
      <c r="A1066" s="8" t="s">
        <v>1102</v>
      </c>
      <c r="B1066" s="8">
        <v>39.6</v>
      </c>
      <c r="C1066" s="8">
        <v>4.4400000000000004</v>
      </c>
      <c r="D1066" s="8" t="s">
        <v>7836</v>
      </c>
      <c r="E1066" s="8" t="s">
        <v>7835</v>
      </c>
      <c r="F1066" s="8" t="s">
        <v>7836</v>
      </c>
      <c r="G1066" s="8">
        <v>1</v>
      </c>
      <c r="H1066" s="8" t="s">
        <v>7835</v>
      </c>
      <c r="I1066" s="8" t="s">
        <v>7837</v>
      </c>
      <c r="J1066" s="8" t="s">
        <v>7843</v>
      </c>
    </row>
    <row r="1067" spans="1:10" ht="15" customHeight="1" x14ac:dyDescent="0.3">
      <c r="A1067" s="8" t="s">
        <v>1103</v>
      </c>
      <c r="B1067" s="8">
        <v>22.1</v>
      </c>
      <c r="C1067" s="8">
        <v>4.6500000000000004</v>
      </c>
      <c r="D1067" s="8" t="s">
        <v>7836</v>
      </c>
      <c r="E1067" s="8" t="s">
        <v>7835</v>
      </c>
      <c r="F1067" s="8" t="s">
        <v>7835</v>
      </c>
      <c r="G1067" s="8">
        <v>2</v>
      </c>
      <c r="H1067" s="8" t="s">
        <v>7835</v>
      </c>
      <c r="I1067" s="8" t="s">
        <v>7839</v>
      </c>
      <c r="J1067" s="8" t="s">
        <v>7843</v>
      </c>
    </row>
    <row r="1068" spans="1:10" ht="15" customHeight="1" x14ac:dyDescent="0.3">
      <c r="A1068" s="8" t="s">
        <v>1104</v>
      </c>
      <c r="B1068" s="8">
        <v>33.25</v>
      </c>
      <c r="C1068" s="8">
        <v>5.64</v>
      </c>
      <c r="D1068" s="8" t="s">
        <v>7836</v>
      </c>
      <c r="E1068" s="8" t="s">
        <v>7835</v>
      </c>
      <c r="F1068" s="8" t="s">
        <v>7836</v>
      </c>
      <c r="G1068" s="8">
        <v>1</v>
      </c>
      <c r="H1068" s="8" t="s">
        <v>7835</v>
      </c>
      <c r="I1068" s="8" t="s">
        <v>7837</v>
      </c>
      <c r="J1068" s="8" t="s">
        <v>7843</v>
      </c>
    </row>
    <row r="1069" spans="1:10" ht="15" customHeight="1" x14ac:dyDescent="0.3">
      <c r="A1069" s="8" t="s">
        <v>1105</v>
      </c>
      <c r="B1069" s="8">
        <v>33.33</v>
      </c>
      <c r="C1069" s="8">
        <v>10.19</v>
      </c>
      <c r="D1069" s="8" t="s">
        <v>7835</v>
      </c>
      <c r="E1069" s="8" t="s">
        <v>7835</v>
      </c>
      <c r="F1069" s="8" t="s">
        <v>7835</v>
      </c>
      <c r="G1069" s="8">
        <v>0</v>
      </c>
      <c r="H1069" s="8" t="s">
        <v>7835</v>
      </c>
      <c r="I1069" s="8" t="s">
        <v>7837</v>
      </c>
      <c r="J1069" s="8" t="s">
        <v>7841</v>
      </c>
    </row>
    <row r="1070" spans="1:10" ht="15" customHeight="1" x14ac:dyDescent="0.3">
      <c r="A1070" s="8" t="s">
        <v>1106</v>
      </c>
      <c r="B1070" s="8">
        <v>30.5</v>
      </c>
      <c r="C1070" s="8">
        <v>10.79</v>
      </c>
      <c r="D1070" s="8" t="s">
        <v>7835</v>
      </c>
      <c r="E1070" s="8" t="s">
        <v>7835</v>
      </c>
      <c r="F1070" s="8" t="s">
        <v>7835</v>
      </c>
      <c r="G1070" s="8">
        <v>0</v>
      </c>
      <c r="H1070" s="8" t="s">
        <v>7835</v>
      </c>
      <c r="I1070" s="8" t="s">
        <v>7837</v>
      </c>
      <c r="J1070" s="8" t="s">
        <v>7841</v>
      </c>
    </row>
    <row r="1071" spans="1:10" ht="15" customHeight="1" x14ac:dyDescent="0.3">
      <c r="A1071" s="8" t="s">
        <v>1107</v>
      </c>
      <c r="B1071" s="8">
        <v>30.3</v>
      </c>
      <c r="C1071" s="8">
        <v>4.24</v>
      </c>
      <c r="D1071" s="8" t="s">
        <v>7835</v>
      </c>
      <c r="E1071" s="8" t="s">
        <v>7835</v>
      </c>
      <c r="F1071" s="8" t="s">
        <v>7835</v>
      </c>
      <c r="G1071" s="8">
        <v>0</v>
      </c>
      <c r="H1071" s="8" t="s">
        <v>7835</v>
      </c>
      <c r="I1071" s="8" t="s">
        <v>7837</v>
      </c>
      <c r="J1071" s="8" t="s">
        <v>7843</v>
      </c>
    </row>
    <row r="1072" spans="1:10" ht="15" customHeight="1" x14ac:dyDescent="0.3">
      <c r="A1072" s="8" t="s">
        <v>1108</v>
      </c>
      <c r="B1072" s="8">
        <v>26.22</v>
      </c>
      <c r="C1072" s="8">
        <v>5.83</v>
      </c>
      <c r="D1072" s="8" t="s">
        <v>7835</v>
      </c>
      <c r="E1072" s="8" t="s">
        <v>7835</v>
      </c>
      <c r="F1072" s="8" t="s">
        <v>7835</v>
      </c>
      <c r="G1072" s="8">
        <v>2</v>
      </c>
      <c r="H1072" s="8" t="s">
        <v>7835</v>
      </c>
      <c r="I1072" s="8" t="s">
        <v>7838</v>
      </c>
      <c r="J1072" s="8" t="s">
        <v>7842</v>
      </c>
    </row>
    <row r="1073" spans="1:10" ht="15" customHeight="1" x14ac:dyDescent="0.3">
      <c r="A1073" s="8" t="s">
        <v>1109</v>
      </c>
      <c r="B1073" s="8">
        <v>29.99</v>
      </c>
      <c r="C1073" s="8">
        <v>11.85</v>
      </c>
      <c r="D1073" s="8" t="s">
        <v>7835</v>
      </c>
      <c r="E1073" s="8" t="s">
        <v>7835</v>
      </c>
      <c r="F1073" s="8" t="s">
        <v>7835</v>
      </c>
      <c r="G1073" s="8">
        <v>0</v>
      </c>
      <c r="H1073" s="8" t="s">
        <v>7835</v>
      </c>
      <c r="I1073" s="8" t="s">
        <v>7838</v>
      </c>
      <c r="J1073" s="8" t="s">
        <v>7841</v>
      </c>
    </row>
    <row r="1074" spans="1:10" ht="15" customHeight="1" x14ac:dyDescent="0.3">
      <c r="A1074" s="8" t="s">
        <v>1110</v>
      </c>
      <c r="B1074" s="8">
        <v>36.380000000000003</v>
      </c>
      <c r="C1074" s="8">
        <v>5.98</v>
      </c>
      <c r="D1074" s="8" t="s">
        <v>7835</v>
      </c>
      <c r="E1074" s="8" t="s">
        <v>7835</v>
      </c>
      <c r="F1074" s="8" t="s">
        <v>7835</v>
      </c>
      <c r="G1074" s="8">
        <v>1</v>
      </c>
      <c r="H1074" s="8" t="s">
        <v>7835</v>
      </c>
      <c r="I1074" s="8" t="s">
        <v>7837</v>
      </c>
      <c r="J1074" s="8" t="s">
        <v>7842</v>
      </c>
    </row>
    <row r="1075" spans="1:10" ht="15" customHeight="1" x14ac:dyDescent="0.3">
      <c r="A1075" s="8" t="s">
        <v>1111</v>
      </c>
      <c r="B1075" s="8">
        <v>31.16</v>
      </c>
      <c r="C1075" s="8">
        <v>4.26</v>
      </c>
      <c r="D1075" s="8" t="s">
        <v>7836</v>
      </c>
      <c r="E1075" s="8" t="s">
        <v>7835</v>
      </c>
      <c r="F1075" s="8" t="s">
        <v>7836</v>
      </c>
      <c r="G1075" s="8">
        <v>1</v>
      </c>
      <c r="H1075" s="8" t="s">
        <v>7835</v>
      </c>
      <c r="I1075" s="8" t="s">
        <v>7837</v>
      </c>
      <c r="J1075" s="8" t="s">
        <v>7843</v>
      </c>
    </row>
    <row r="1076" spans="1:10" ht="15" customHeight="1" x14ac:dyDescent="0.3">
      <c r="A1076" s="8" t="s">
        <v>1112</v>
      </c>
      <c r="B1076" s="8">
        <v>25.55</v>
      </c>
      <c r="C1076" s="8">
        <v>4.96</v>
      </c>
      <c r="D1076" s="8" t="s">
        <v>7836</v>
      </c>
      <c r="E1076" s="8" t="s">
        <v>7835</v>
      </c>
      <c r="F1076" s="8" t="s">
        <v>7835</v>
      </c>
      <c r="G1076" s="8">
        <v>1</v>
      </c>
      <c r="H1076" s="8" t="s">
        <v>7835</v>
      </c>
      <c r="I1076" s="8" t="s">
        <v>7838</v>
      </c>
      <c r="J1076" s="8" t="s">
        <v>7843</v>
      </c>
    </row>
    <row r="1077" spans="1:10" ht="15" customHeight="1" x14ac:dyDescent="0.3">
      <c r="A1077" s="8" t="s">
        <v>1113</v>
      </c>
      <c r="B1077" s="8">
        <v>28.77</v>
      </c>
      <c r="C1077" s="8">
        <v>4</v>
      </c>
      <c r="D1077" s="8" t="s">
        <v>7836</v>
      </c>
      <c r="E1077" s="8" t="s">
        <v>7835</v>
      </c>
      <c r="F1077" s="8" t="s">
        <v>7835</v>
      </c>
      <c r="G1077" s="8">
        <v>0</v>
      </c>
      <c r="H1077" s="8" t="s">
        <v>7835</v>
      </c>
      <c r="I1077" s="8" t="s">
        <v>7838</v>
      </c>
      <c r="J1077" s="8" t="s">
        <v>7843</v>
      </c>
    </row>
    <row r="1078" spans="1:10" ht="15" customHeight="1" x14ac:dyDescent="0.3">
      <c r="A1078" s="8" t="s">
        <v>1114</v>
      </c>
      <c r="B1078" s="8">
        <v>23.14</v>
      </c>
      <c r="C1078" s="8">
        <v>4.1500000000000004</v>
      </c>
      <c r="D1078" s="8" t="s">
        <v>7836</v>
      </c>
      <c r="E1078" s="8" t="s">
        <v>7835</v>
      </c>
      <c r="F1078" s="8" t="s">
        <v>7835</v>
      </c>
      <c r="G1078" s="8">
        <v>1</v>
      </c>
      <c r="H1078" s="8" t="s">
        <v>7835</v>
      </c>
      <c r="I1078" s="8" t="s">
        <v>7839</v>
      </c>
      <c r="J1078" s="8" t="s">
        <v>7843</v>
      </c>
    </row>
    <row r="1079" spans="1:10" ht="15" customHeight="1" x14ac:dyDescent="0.3">
      <c r="A1079" s="8" t="s">
        <v>1115</v>
      </c>
      <c r="B1079" s="8">
        <v>39.6</v>
      </c>
      <c r="C1079" s="8">
        <v>11.36</v>
      </c>
      <c r="D1079" s="8" t="s">
        <v>7835</v>
      </c>
      <c r="E1079" s="8" t="s">
        <v>7835</v>
      </c>
      <c r="F1079" s="8" t="s">
        <v>7835</v>
      </c>
      <c r="G1079" s="8">
        <v>0</v>
      </c>
      <c r="H1079" s="8" t="s">
        <v>7835</v>
      </c>
      <c r="I1079" s="8" t="s">
        <v>7837</v>
      </c>
      <c r="J1079" s="8" t="s">
        <v>7841</v>
      </c>
    </row>
    <row r="1080" spans="1:10" ht="15" customHeight="1" x14ac:dyDescent="0.3">
      <c r="A1080" s="8" t="s">
        <v>1116</v>
      </c>
      <c r="B1080" s="8">
        <v>29.2</v>
      </c>
      <c r="C1080" s="8">
        <v>7.53</v>
      </c>
      <c r="D1080" s="8" t="s">
        <v>7835</v>
      </c>
      <c r="E1080" s="8" t="s">
        <v>7835</v>
      </c>
      <c r="F1080" s="8" t="s">
        <v>7835</v>
      </c>
      <c r="G1080" s="8">
        <v>0</v>
      </c>
      <c r="H1080" s="8" t="s">
        <v>7835</v>
      </c>
      <c r="I1080" s="8" t="s">
        <v>7838</v>
      </c>
      <c r="J1080" s="8" t="s">
        <v>7841</v>
      </c>
    </row>
    <row r="1081" spans="1:10" ht="15" customHeight="1" x14ac:dyDescent="0.3">
      <c r="A1081" s="8" t="s">
        <v>1117</v>
      </c>
      <c r="B1081" s="8">
        <v>32.774999999999999</v>
      </c>
      <c r="C1081" s="8">
        <v>7.95</v>
      </c>
      <c r="D1081" s="8" t="s">
        <v>7835</v>
      </c>
      <c r="E1081" s="8" t="s">
        <v>7835</v>
      </c>
      <c r="F1081" s="8" t="s">
        <v>7835</v>
      </c>
      <c r="G1081" s="8">
        <v>0</v>
      </c>
      <c r="H1081" s="8" t="s">
        <v>7835</v>
      </c>
      <c r="I1081" s="8" t="s">
        <v>7837</v>
      </c>
      <c r="J1081" s="8" t="s">
        <v>7841</v>
      </c>
    </row>
    <row r="1082" spans="1:10" ht="15" customHeight="1" x14ac:dyDescent="0.3">
      <c r="A1082" s="8" t="s">
        <v>1118</v>
      </c>
      <c r="B1082" s="8">
        <v>24.035</v>
      </c>
      <c r="C1082" s="8">
        <v>8.5</v>
      </c>
      <c r="D1082" s="8" t="s">
        <v>7835</v>
      </c>
      <c r="E1082" s="8" t="s">
        <v>7835</v>
      </c>
      <c r="F1082" s="8" t="s">
        <v>7835</v>
      </c>
      <c r="G1082" s="8">
        <v>0</v>
      </c>
      <c r="H1082" s="8" t="s">
        <v>7835</v>
      </c>
      <c r="I1082" s="8" t="s">
        <v>7839</v>
      </c>
      <c r="J1082" s="8" t="s">
        <v>7841</v>
      </c>
    </row>
    <row r="1083" spans="1:10" ht="15" customHeight="1" x14ac:dyDescent="0.3">
      <c r="A1083" s="8" t="s">
        <v>1119</v>
      </c>
      <c r="B1083" s="8">
        <v>30.55</v>
      </c>
      <c r="C1083" s="8">
        <v>5.89</v>
      </c>
      <c r="D1083" s="8" t="s">
        <v>7835</v>
      </c>
      <c r="E1083" s="8" t="s">
        <v>7835</v>
      </c>
      <c r="F1083" s="8" t="s">
        <v>7836</v>
      </c>
      <c r="G1083" s="8">
        <v>1</v>
      </c>
      <c r="H1083" s="8" t="s">
        <v>7835</v>
      </c>
      <c r="I1083" s="8" t="s">
        <v>7837</v>
      </c>
      <c r="J1083" s="8" t="s">
        <v>7842</v>
      </c>
    </row>
    <row r="1084" spans="1:10" ht="15" customHeight="1" x14ac:dyDescent="0.3">
      <c r="A1084" s="8" t="s">
        <v>1120</v>
      </c>
      <c r="B1084" s="8">
        <v>28.81</v>
      </c>
      <c r="C1084" s="8">
        <v>8.76</v>
      </c>
      <c r="D1084" s="8" t="s">
        <v>7835</v>
      </c>
      <c r="E1084" s="8" t="s">
        <v>7835</v>
      </c>
      <c r="F1084" s="8" t="s">
        <v>7835</v>
      </c>
      <c r="G1084" s="8">
        <v>2</v>
      </c>
      <c r="H1084" s="8" t="s">
        <v>7835</v>
      </c>
      <c r="I1084" s="8" t="s">
        <v>7838</v>
      </c>
      <c r="J1084" s="8" t="s">
        <v>7841</v>
      </c>
    </row>
    <row r="1085" spans="1:10" ht="15" customHeight="1" x14ac:dyDescent="0.3">
      <c r="A1085" s="8" t="s">
        <v>1121</v>
      </c>
      <c r="B1085" s="8">
        <v>31.66</v>
      </c>
      <c r="C1085" s="8">
        <v>4.1100000000000003</v>
      </c>
      <c r="D1085" s="8" t="s">
        <v>7835</v>
      </c>
      <c r="E1085" s="8" t="s">
        <v>7835</v>
      </c>
      <c r="F1085" s="8" t="s">
        <v>7835</v>
      </c>
      <c r="G1085" s="8">
        <v>0</v>
      </c>
      <c r="H1085" s="8" t="s">
        <v>7835</v>
      </c>
      <c r="I1085" s="8" t="s">
        <v>7837</v>
      </c>
      <c r="J1085" s="8" t="s">
        <v>7843</v>
      </c>
    </row>
    <row r="1086" spans="1:10" ht="15" customHeight="1" x14ac:dyDescent="0.3">
      <c r="A1086" s="8" t="s">
        <v>1122</v>
      </c>
      <c r="B1086" s="8">
        <v>28.215</v>
      </c>
      <c r="C1086" s="8">
        <v>7.56</v>
      </c>
      <c r="D1086" s="8" t="s">
        <v>7836</v>
      </c>
      <c r="E1086" s="8" t="s">
        <v>7835</v>
      </c>
      <c r="F1086" s="8" t="s">
        <v>7835</v>
      </c>
      <c r="G1086" s="8">
        <v>1</v>
      </c>
      <c r="H1086" s="8" t="s">
        <v>7835</v>
      </c>
      <c r="I1086" s="8" t="s">
        <v>7838</v>
      </c>
      <c r="J1086" s="8" t="s">
        <v>7841</v>
      </c>
    </row>
    <row r="1087" spans="1:10" ht="15" customHeight="1" x14ac:dyDescent="0.3">
      <c r="A1087" s="8" t="s">
        <v>1123</v>
      </c>
      <c r="B1087" s="8">
        <v>26.12</v>
      </c>
      <c r="C1087" s="8">
        <v>4.17</v>
      </c>
      <c r="D1087" s="8" t="s">
        <v>7836</v>
      </c>
      <c r="E1087" s="8" t="s">
        <v>7835</v>
      </c>
      <c r="F1087" s="8" t="s">
        <v>7836</v>
      </c>
      <c r="G1087" s="8">
        <v>1</v>
      </c>
      <c r="H1087" s="8" t="s">
        <v>7835</v>
      </c>
      <c r="I1087" s="8" t="s">
        <v>7838</v>
      </c>
      <c r="J1087" s="8" t="s">
        <v>7843</v>
      </c>
    </row>
    <row r="1088" spans="1:10" ht="15" customHeight="1" x14ac:dyDescent="0.3">
      <c r="A1088" s="8" t="s">
        <v>1124</v>
      </c>
      <c r="B1088" s="8">
        <v>36.630000000000003</v>
      </c>
      <c r="C1088" s="8">
        <v>11.42</v>
      </c>
      <c r="D1088" s="8" t="s">
        <v>7835</v>
      </c>
      <c r="E1088" s="8" t="s">
        <v>7835</v>
      </c>
      <c r="F1088" s="8" t="s">
        <v>7835</v>
      </c>
      <c r="G1088" s="8">
        <v>2</v>
      </c>
      <c r="H1088" s="8" t="s">
        <v>7835</v>
      </c>
      <c r="I1088" s="8" t="s">
        <v>7837</v>
      </c>
      <c r="J1088" s="8" t="s">
        <v>7841</v>
      </c>
    </row>
    <row r="1089" spans="1:10" ht="15" customHeight="1" x14ac:dyDescent="0.3">
      <c r="A1089" s="8" t="s">
        <v>1125</v>
      </c>
      <c r="B1089" s="8">
        <v>33.344999999999999</v>
      </c>
      <c r="C1089" s="8">
        <v>7.33</v>
      </c>
      <c r="D1089" s="8" t="s">
        <v>7835</v>
      </c>
      <c r="E1089" s="8" t="s">
        <v>7835</v>
      </c>
      <c r="F1089" s="8" t="s">
        <v>7835</v>
      </c>
      <c r="G1089" s="8">
        <v>2</v>
      </c>
      <c r="H1089" s="8" t="s">
        <v>7835</v>
      </c>
      <c r="I1089" s="8" t="s">
        <v>7837</v>
      </c>
      <c r="J1089" s="8" t="s">
        <v>7841</v>
      </c>
    </row>
    <row r="1090" spans="1:10" ht="15" customHeight="1" x14ac:dyDescent="0.3">
      <c r="A1090" s="8" t="s">
        <v>1126</v>
      </c>
      <c r="B1090" s="8">
        <v>27.11</v>
      </c>
      <c r="C1090" s="8">
        <v>6.7</v>
      </c>
      <c r="D1090" s="8" t="s">
        <v>7835</v>
      </c>
      <c r="E1090" s="8" t="s">
        <v>7835</v>
      </c>
      <c r="F1090" s="8" t="s">
        <v>7835</v>
      </c>
      <c r="G1090" s="8">
        <v>0</v>
      </c>
      <c r="H1090" s="8" t="s">
        <v>7835</v>
      </c>
      <c r="I1090" s="8" t="s">
        <v>7838</v>
      </c>
      <c r="J1090" s="8" t="s">
        <v>7841</v>
      </c>
    </row>
    <row r="1091" spans="1:10" ht="15" customHeight="1" x14ac:dyDescent="0.3">
      <c r="A1091" s="8" t="s">
        <v>1127</v>
      </c>
      <c r="B1091" s="8">
        <v>26.6</v>
      </c>
      <c r="C1091" s="8">
        <v>5.27</v>
      </c>
      <c r="D1091" s="8" t="s">
        <v>7836</v>
      </c>
      <c r="E1091" s="8" t="s">
        <v>7835</v>
      </c>
      <c r="F1091" s="8" t="s">
        <v>7836</v>
      </c>
      <c r="G1091" s="8">
        <v>1</v>
      </c>
      <c r="H1091" s="8" t="s">
        <v>7835</v>
      </c>
      <c r="I1091" s="8" t="s">
        <v>7838</v>
      </c>
      <c r="J1091" s="8" t="s">
        <v>7843</v>
      </c>
    </row>
    <row r="1092" spans="1:10" ht="15" customHeight="1" x14ac:dyDescent="0.3">
      <c r="A1092" s="8" t="s">
        <v>1128</v>
      </c>
      <c r="B1092" s="8">
        <v>30.41</v>
      </c>
      <c r="C1092" s="8">
        <v>7.72</v>
      </c>
      <c r="D1092" s="8" t="s">
        <v>7835</v>
      </c>
      <c r="E1092" s="8" t="s">
        <v>7835</v>
      </c>
      <c r="F1092" s="8" t="s">
        <v>7835</v>
      </c>
      <c r="G1092" s="8">
        <v>0</v>
      </c>
      <c r="H1092" s="8" t="s">
        <v>7835</v>
      </c>
      <c r="I1092" s="8" t="s">
        <v>7837</v>
      </c>
      <c r="J1092" s="8" t="s">
        <v>7841</v>
      </c>
    </row>
    <row r="1093" spans="1:10" ht="15" customHeight="1" x14ac:dyDescent="0.3">
      <c r="A1093" s="8" t="s">
        <v>1129</v>
      </c>
      <c r="B1093" s="8">
        <v>28.98</v>
      </c>
      <c r="C1093" s="8">
        <v>8.68</v>
      </c>
      <c r="D1093" s="8" t="s">
        <v>7835</v>
      </c>
      <c r="E1093" s="8" t="s">
        <v>7835</v>
      </c>
      <c r="F1093" s="8" t="s">
        <v>7835</v>
      </c>
      <c r="G1093" s="8">
        <v>2</v>
      </c>
      <c r="H1093" s="8" t="s">
        <v>7835</v>
      </c>
      <c r="I1093" s="8" t="s">
        <v>7838</v>
      </c>
      <c r="J1093" s="8" t="s">
        <v>7841</v>
      </c>
    </row>
    <row r="1094" spans="1:10" ht="15" customHeight="1" x14ac:dyDescent="0.3">
      <c r="A1094" s="8" t="s">
        <v>1130</v>
      </c>
      <c r="B1094" s="8">
        <v>31.24</v>
      </c>
      <c r="C1094" s="8">
        <v>9.8000000000000007</v>
      </c>
      <c r="D1094" s="8" t="s">
        <v>7835</v>
      </c>
      <c r="E1094" s="8" t="s">
        <v>7835</v>
      </c>
      <c r="F1094" s="8" t="s">
        <v>7835</v>
      </c>
      <c r="G1094" s="8">
        <v>0</v>
      </c>
      <c r="H1094" s="8" t="s">
        <v>7835</v>
      </c>
      <c r="I1094" s="8" t="s">
        <v>7837</v>
      </c>
      <c r="J1094" s="8" t="s">
        <v>7841</v>
      </c>
    </row>
    <row r="1095" spans="1:10" ht="15" customHeight="1" x14ac:dyDescent="0.3">
      <c r="A1095" s="8" t="s">
        <v>1131</v>
      </c>
      <c r="B1095" s="8">
        <v>31.54</v>
      </c>
      <c r="C1095" s="8">
        <v>4.4400000000000004</v>
      </c>
      <c r="D1095" s="8" t="s">
        <v>7835</v>
      </c>
      <c r="E1095" s="8" t="s">
        <v>7835</v>
      </c>
      <c r="F1095" s="8" t="s">
        <v>7835</v>
      </c>
      <c r="G1095" s="8">
        <v>0</v>
      </c>
      <c r="H1095" s="8" t="s">
        <v>7835</v>
      </c>
      <c r="I1095" s="8" t="s">
        <v>7837</v>
      </c>
      <c r="J1095" s="8" t="s">
        <v>7843</v>
      </c>
    </row>
    <row r="1096" spans="1:10" ht="15" customHeight="1" x14ac:dyDescent="0.3">
      <c r="A1096" s="8" t="s">
        <v>1132</v>
      </c>
      <c r="B1096" s="8">
        <v>38.6</v>
      </c>
      <c r="C1096" s="8">
        <v>7.19</v>
      </c>
      <c r="D1096" s="8" t="s">
        <v>7836</v>
      </c>
      <c r="E1096" s="8" t="s">
        <v>7835</v>
      </c>
      <c r="F1096" s="8" t="s">
        <v>7835</v>
      </c>
      <c r="G1096" s="8">
        <v>2</v>
      </c>
      <c r="H1096" s="8" t="s">
        <v>7835</v>
      </c>
      <c r="I1096" s="8" t="s">
        <v>7837</v>
      </c>
      <c r="J1096" s="8" t="s">
        <v>7841</v>
      </c>
    </row>
    <row r="1097" spans="1:10" ht="15" customHeight="1" x14ac:dyDescent="0.3">
      <c r="A1097" s="8" t="s">
        <v>1133</v>
      </c>
      <c r="B1097" s="8">
        <v>37.950000000000003</v>
      </c>
      <c r="C1097" s="8">
        <v>6.06</v>
      </c>
      <c r="D1097" s="8" t="s">
        <v>7835</v>
      </c>
      <c r="E1097" s="8" t="s">
        <v>7835</v>
      </c>
      <c r="F1097" s="8" t="s">
        <v>7835</v>
      </c>
      <c r="G1097" s="8">
        <v>0</v>
      </c>
      <c r="H1097" s="8" t="s">
        <v>7835</v>
      </c>
      <c r="I1097" s="8" t="s">
        <v>7837</v>
      </c>
      <c r="J1097" s="8" t="s">
        <v>7842</v>
      </c>
    </row>
    <row r="1098" spans="1:10" ht="15" customHeight="1" x14ac:dyDescent="0.3">
      <c r="A1098" s="8" t="s">
        <v>1134</v>
      </c>
      <c r="B1098" s="8">
        <v>38.97</v>
      </c>
      <c r="C1098" s="8">
        <v>5.12</v>
      </c>
      <c r="D1098" s="8" t="s">
        <v>7835</v>
      </c>
      <c r="E1098" s="8" t="s">
        <v>7835</v>
      </c>
      <c r="F1098" s="8" t="s">
        <v>7835</v>
      </c>
      <c r="G1098" s="8">
        <v>0</v>
      </c>
      <c r="H1098" s="8" t="s">
        <v>7835</v>
      </c>
      <c r="I1098" s="8" t="s">
        <v>7837</v>
      </c>
      <c r="J1098" s="8" t="s">
        <v>7843</v>
      </c>
    </row>
    <row r="1099" spans="1:10" ht="15" customHeight="1" x14ac:dyDescent="0.3">
      <c r="A1099" s="8" t="s">
        <v>1135</v>
      </c>
      <c r="B1099" s="8">
        <v>21.2</v>
      </c>
      <c r="C1099" s="8">
        <v>10.72</v>
      </c>
      <c r="D1099" s="8" t="s">
        <v>7835</v>
      </c>
      <c r="E1099" s="8" t="s">
        <v>7835</v>
      </c>
      <c r="F1099" s="8" t="s">
        <v>7835</v>
      </c>
      <c r="G1099" s="8">
        <v>0</v>
      </c>
      <c r="H1099" s="8" t="s">
        <v>7835</v>
      </c>
      <c r="I1099" s="8" t="s">
        <v>7839</v>
      </c>
      <c r="J1099" s="8" t="s">
        <v>7841</v>
      </c>
    </row>
    <row r="1100" spans="1:10" ht="15" customHeight="1" x14ac:dyDescent="0.3">
      <c r="A1100" s="8" t="s">
        <v>1136</v>
      </c>
      <c r="B1100" s="8">
        <v>23.96</v>
      </c>
      <c r="C1100" s="8">
        <v>9.58</v>
      </c>
      <c r="D1100" s="8" t="s">
        <v>7836</v>
      </c>
      <c r="E1100" s="8" t="s">
        <v>7835</v>
      </c>
      <c r="F1100" s="8" t="s">
        <v>7836</v>
      </c>
      <c r="G1100" s="8">
        <v>1</v>
      </c>
      <c r="H1100" s="8" t="s">
        <v>7835</v>
      </c>
      <c r="I1100" s="8" t="s">
        <v>7839</v>
      </c>
      <c r="J1100" s="8" t="s">
        <v>7841</v>
      </c>
    </row>
    <row r="1101" spans="1:10" ht="15" customHeight="1" x14ac:dyDescent="0.3">
      <c r="A1101" s="8" t="s">
        <v>1137</v>
      </c>
      <c r="B1101" s="8">
        <v>35.93</v>
      </c>
      <c r="C1101" s="8">
        <v>6.4</v>
      </c>
      <c r="D1101" s="8" t="s">
        <v>7836</v>
      </c>
      <c r="E1101" s="8" t="s">
        <v>7835</v>
      </c>
      <c r="F1101" s="8" t="s">
        <v>7835</v>
      </c>
      <c r="G1101" s="8">
        <v>1</v>
      </c>
      <c r="H1101" s="8" t="s">
        <v>7835</v>
      </c>
      <c r="I1101" s="8" t="s">
        <v>7837</v>
      </c>
      <c r="J1101" s="8" t="s">
        <v>7842</v>
      </c>
    </row>
    <row r="1102" spans="1:10" ht="15" customHeight="1" x14ac:dyDescent="0.3">
      <c r="A1102" s="8" t="s">
        <v>1138</v>
      </c>
      <c r="B1102" s="8">
        <v>26.11</v>
      </c>
      <c r="C1102" s="8">
        <v>6.8</v>
      </c>
      <c r="D1102" s="8" t="s">
        <v>7836</v>
      </c>
      <c r="E1102" s="8" t="s">
        <v>7835</v>
      </c>
      <c r="F1102" s="8" t="s">
        <v>7835</v>
      </c>
      <c r="G1102" s="8">
        <v>2</v>
      </c>
      <c r="H1102" s="8" t="s">
        <v>7835</v>
      </c>
      <c r="I1102" s="8" t="s">
        <v>7838</v>
      </c>
      <c r="J1102" s="8" t="s">
        <v>7841</v>
      </c>
    </row>
    <row r="1103" spans="1:10" ht="15" customHeight="1" x14ac:dyDescent="0.3">
      <c r="A1103" s="8" t="s">
        <v>1139</v>
      </c>
      <c r="B1103" s="8">
        <v>32.299999999999997</v>
      </c>
      <c r="C1103" s="8">
        <v>9.48</v>
      </c>
      <c r="D1103" s="8" t="s">
        <v>7835</v>
      </c>
      <c r="E1103" s="8" t="s">
        <v>7835</v>
      </c>
      <c r="F1103" s="8" t="s">
        <v>7835</v>
      </c>
      <c r="G1103" s="8">
        <v>2</v>
      </c>
      <c r="H1103" s="8" t="s">
        <v>7835</v>
      </c>
      <c r="I1103" s="8" t="s">
        <v>7837</v>
      </c>
      <c r="J1103" s="8" t="s">
        <v>7841</v>
      </c>
    </row>
    <row r="1104" spans="1:10" ht="15" customHeight="1" x14ac:dyDescent="0.3">
      <c r="A1104" s="8" t="s">
        <v>1140</v>
      </c>
      <c r="B1104" s="8">
        <v>28.69</v>
      </c>
      <c r="C1104" s="8">
        <v>7.45</v>
      </c>
      <c r="D1104" s="8" t="s">
        <v>7835</v>
      </c>
      <c r="E1104" s="8" t="s">
        <v>7835</v>
      </c>
      <c r="F1104" s="8" t="s">
        <v>7835</v>
      </c>
      <c r="G1104" s="8">
        <v>2</v>
      </c>
      <c r="H1104" s="8" t="s">
        <v>7835</v>
      </c>
      <c r="I1104" s="8" t="s">
        <v>7838</v>
      </c>
      <c r="J1104" s="8" t="s">
        <v>7841</v>
      </c>
    </row>
    <row r="1105" spans="1:10" ht="15" customHeight="1" x14ac:dyDescent="0.3">
      <c r="A1105" s="8" t="s">
        <v>1141</v>
      </c>
      <c r="B1105" s="8">
        <v>31.28</v>
      </c>
      <c r="C1105" s="8">
        <v>6.94</v>
      </c>
      <c r="D1105" s="8" t="s">
        <v>7836</v>
      </c>
      <c r="E1105" s="8" t="s">
        <v>7835</v>
      </c>
      <c r="F1105" s="8" t="s">
        <v>7835</v>
      </c>
      <c r="G1105" s="8">
        <v>1</v>
      </c>
      <c r="H1105" s="8" t="s">
        <v>7835</v>
      </c>
      <c r="I1105" s="8" t="s">
        <v>7837</v>
      </c>
      <c r="J1105" s="8" t="s">
        <v>7841</v>
      </c>
    </row>
    <row r="1106" spans="1:10" ht="15" customHeight="1" x14ac:dyDescent="0.3">
      <c r="A1106" s="8" t="s">
        <v>1142</v>
      </c>
      <c r="B1106" s="8">
        <v>30.21</v>
      </c>
      <c r="C1106" s="8">
        <v>7.83</v>
      </c>
      <c r="D1106" s="8" t="s">
        <v>7835</v>
      </c>
      <c r="E1106" s="8" t="s">
        <v>7835</v>
      </c>
      <c r="F1106" s="8" t="s">
        <v>7835</v>
      </c>
      <c r="G1106" s="8">
        <v>0</v>
      </c>
      <c r="H1106" s="8" t="s">
        <v>7835</v>
      </c>
      <c r="I1106" s="8" t="s">
        <v>7837</v>
      </c>
      <c r="J1106" s="8" t="s">
        <v>7841</v>
      </c>
    </row>
    <row r="1107" spans="1:10" ht="15" customHeight="1" x14ac:dyDescent="0.3">
      <c r="A1107" s="8" t="s">
        <v>1143</v>
      </c>
      <c r="B1107" s="8">
        <v>38.28</v>
      </c>
      <c r="C1107" s="8">
        <v>10.17</v>
      </c>
      <c r="D1107" s="8" t="s">
        <v>7836</v>
      </c>
      <c r="E1107" s="8" t="s">
        <v>7835</v>
      </c>
      <c r="F1107" s="8" t="s">
        <v>7835</v>
      </c>
      <c r="G1107" s="8">
        <v>0</v>
      </c>
      <c r="H1107" s="8" t="s">
        <v>7835</v>
      </c>
      <c r="I1107" s="8" t="s">
        <v>7837</v>
      </c>
      <c r="J1107" s="8" t="s">
        <v>7841</v>
      </c>
    </row>
    <row r="1108" spans="1:10" ht="15" customHeight="1" x14ac:dyDescent="0.3">
      <c r="A1108" s="8" t="s">
        <v>1144</v>
      </c>
      <c r="B1108" s="8">
        <v>29.9</v>
      </c>
      <c r="C1108" s="8">
        <v>8.9600000000000009</v>
      </c>
      <c r="D1108" s="8" t="s">
        <v>7836</v>
      </c>
      <c r="E1108" s="8" t="s">
        <v>7835</v>
      </c>
      <c r="F1108" s="8" t="s">
        <v>7835</v>
      </c>
      <c r="G1108" s="8">
        <v>0</v>
      </c>
      <c r="H1108" s="8" t="s">
        <v>7835</v>
      </c>
      <c r="I1108" s="8" t="s">
        <v>7838</v>
      </c>
      <c r="J1108" s="8" t="s">
        <v>7841</v>
      </c>
    </row>
    <row r="1109" spans="1:10" ht="15" customHeight="1" x14ac:dyDescent="0.3">
      <c r="A1109" s="8" t="s">
        <v>1145</v>
      </c>
      <c r="B1109" s="8">
        <v>23.18</v>
      </c>
      <c r="C1109" s="8">
        <v>6.96</v>
      </c>
      <c r="D1109" s="8" t="s">
        <v>7836</v>
      </c>
      <c r="E1109" s="8" t="s">
        <v>7835</v>
      </c>
      <c r="F1109" s="8" t="s">
        <v>7835</v>
      </c>
      <c r="G1109" s="8">
        <v>2</v>
      </c>
      <c r="H1109" s="8" t="s">
        <v>7835</v>
      </c>
      <c r="I1109" s="8" t="s">
        <v>7839</v>
      </c>
      <c r="J1109" s="8" t="s">
        <v>7841</v>
      </c>
    </row>
    <row r="1110" spans="1:10" ht="15" customHeight="1" x14ac:dyDescent="0.3">
      <c r="A1110" s="8" t="s">
        <v>1146</v>
      </c>
      <c r="B1110" s="8">
        <v>33.020000000000003</v>
      </c>
      <c r="C1110" s="8">
        <v>5.07</v>
      </c>
      <c r="D1110" s="8" t="s">
        <v>7836</v>
      </c>
      <c r="E1110" s="8" t="s">
        <v>7835</v>
      </c>
      <c r="F1110" s="8" t="s">
        <v>7835</v>
      </c>
      <c r="G1110" s="8">
        <v>0</v>
      </c>
      <c r="H1110" s="8" t="s">
        <v>7835</v>
      </c>
      <c r="I1110" s="8" t="s">
        <v>7837</v>
      </c>
      <c r="J1110" s="8" t="s">
        <v>7843</v>
      </c>
    </row>
    <row r="1111" spans="1:10" ht="15" customHeight="1" x14ac:dyDescent="0.3">
      <c r="A1111" s="8" t="s">
        <v>1147</v>
      </c>
      <c r="B1111" s="8">
        <v>27.29</v>
      </c>
      <c r="C1111" s="8">
        <v>5.85</v>
      </c>
      <c r="D1111" s="8" t="s">
        <v>7835</v>
      </c>
      <c r="E1111" s="8" t="s">
        <v>7835</v>
      </c>
      <c r="F1111" s="8" t="s">
        <v>7835</v>
      </c>
      <c r="G1111" s="8">
        <v>2</v>
      </c>
      <c r="H1111" s="8" t="s">
        <v>7835</v>
      </c>
      <c r="I1111" s="8" t="s">
        <v>7838</v>
      </c>
      <c r="J1111" s="8" t="s">
        <v>7842</v>
      </c>
    </row>
    <row r="1112" spans="1:10" ht="15" customHeight="1" x14ac:dyDescent="0.3">
      <c r="A1112" s="8" t="s">
        <v>1148</v>
      </c>
      <c r="B1112" s="8">
        <v>23.18</v>
      </c>
      <c r="C1112" s="8">
        <v>10.56</v>
      </c>
      <c r="D1112" s="8" t="s">
        <v>7835</v>
      </c>
      <c r="E1112" s="8" t="s">
        <v>7835</v>
      </c>
      <c r="F1112" s="8" t="s">
        <v>7835</v>
      </c>
      <c r="G1112" s="8">
        <v>2</v>
      </c>
      <c r="H1112" s="8" t="s">
        <v>7835</v>
      </c>
      <c r="I1112" s="8" t="s">
        <v>7839</v>
      </c>
      <c r="J1112" s="8" t="s">
        <v>7841</v>
      </c>
    </row>
    <row r="1113" spans="1:10" ht="15" customHeight="1" x14ac:dyDescent="0.3">
      <c r="A1113" s="8" t="s">
        <v>1149</v>
      </c>
      <c r="B1113" s="8">
        <v>32.659999999999997</v>
      </c>
      <c r="C1113" s="8">
        <v>8.92</v>
      </c>
      <c r="D1113" s="8" t="s">
        <v>7836</v>
      </c>
      <c r="E1113" s="8" t="s">
        <v>7835</v>
      </c>
      <c r="F1113" s="8" t="s">
        <v>7835</v>
      </c>
      <c r="G1113" s="8">
        <v>0</v>
      </c>
      <c r="H1113" s="8" t="s">
        <v>7835</v>
      </c>
      <c r="I1113" s="8" t="s">
        <v>7837</v>
      </c>
      <c r="J1113" s="8" t="s">
        <v>7841</v>
      </c>
    </row>
    <row r="1114" spans="1:10" ht="15" customHeight="1" x14ac:dyDescent="0.3">
      <c r="A1114" s="8" t="s">
        <v>1150</v>
      </c>
      <c r="B1114" s="8">
        <v>30.78</v>
      </c>
      <c r="C1114" s="8">
        <v>8.6300000000000008</v>
      </c>
      <c r="D1114" s="8" t="s">
        <v>7835</v>
      </c>
      <c r="E1114" s="8" t="s">
        <v>7835</v>
      </c>
      <c r="F1114" s="8" t="s">
        <v>7835</v>
      </c>
      <c r="G1114" s="8">
        <v>0</v>
      </c>
      <c r="H1114" s="8" t="s">
        <v>7835</v>
      </c>
      <c r="I1114" s="8" t="s">
        <v>7837</v>
      </c>
      <c r="J1114" s="8" t="s">
        <v>7841</v>
      </c>
    </row>
    <row r="1115" spans="1:10" ht="15" customHeight="1" x14ac:dyDescent="0.3">
      <c r="A1115" s="8" t="s">
        <v>1151</v>
      </c>
      <c r="B1115" s="8">
        <v>47.2</v>
      </c>
      <c r="C1115" s="8">
        <v>6.29</v>
      </c>
      <c r="D1115" s="8" t="s">
        <v>7836</v>
      </c>
      <c r="E1115" s="8" t="s">
        <v>7835</v>
      </c>
      <c r="F1115" s="8" t="s">
        <v>7836</v>
      </c>
      <c r="G1115" s="8">
        <v>1</v>
      </c>
      <c r="H1115" s="8" t="s">
        <v>7835</v>
      </c>
      <c r="I1115" s="8" t="s">
        <v>7837</v>
      </c>
      <c r="J1115" s="8" t="s">
        <v>7842</v>
      </c>
    </row>
    <row r="1116" spans="1:10" ht="15" customHeight="1" x14ac:dyDescent="0.3">
      <c r="A1116" s="8" t="s">
        <v>1152</v>
      </c>
      <c r="B1116" s="8">
        <v>31.6</v>
      </c>
      <c r="C1116" s="8">
        <v>5.75</v>
      </c>
      <c r="D1116" s="8" t="s">
        <v>7835</v>
      </c>
      <c r="E1116" s="8" t="s">
        <v>7835</v>
      </c>
      <c r="F1116" s="8" t="s">
        <v>7835</v>
      </c>
      <c r="G1116" s="8">
        <v>2</v>
      </c>
      <c r="H1116" s="8" t="s">
        <v>7835</v>
      </c>
      <c r="I1116" s="8" t="s">
        <v>7837</v>
      </c>
      <c r="J1116" s="8" t="s">
        <v>7842</v>
      </c>
    </row>
    <row r="1117" spans="1:10" ht="15" customHeight="1" x14ac:dyDescent="0.3">
      <c r="A1117" s="8" t="s">
        <v>1153</v>
      </c>
      <c r="B1117" s="8">
        <v>33.914999999999999</v>
      </c>
      <c r="C1117" s="8">
        <v>6.66</v>
      </c>
      <c r="D1117" s="8" t="s">
        <v>7836</v>
      </c>
      <c r="E1117" s="8" t="s">
        <v>7835</v>
      </c>
      <c r="F1117" s="8" t="s">
        <v>7835</v>
      </c>
      <c r="G1117" s="8">
        <v>1</v>
      </c>
      <c r="H1117" s="8" t="s">
        <v>7835</v>
      </c>
      <c r="I1117" s="8" t="s">
        <v>7837</v>
      </c>
      <c r="J1117" s="8" t="s">
        <v>7841</v>
      </c>
    </row>
    <row r="1118" spans="1:10" ht="15" customHeight="1" x14ac:dyDescent="0.3">
      <c r="A1118" s="8" t="s">
        <v>1154</v>
      </c>
      <c r="B1118" s="8">
        <v>23.54</v>
      </c>
      <c r="C1118" s="8">
        <v>5.0999999999999996</v>
      </c>
      <c r="D1118" s="8" t="s">
        <v>7835</v>
      </c>
      <c r="E1118" s="8" t="s">
        <v>7835</v>
      </c>
      <c r="F1118" s="8" t="s">
        <v>7835</v>
      </c>
      <c r="G1118" s="8">
        <v>2</v>
      </c>
      <c r="H1118" s="8" t="s">
        <v>7835</v>
      </c>
      <c r="I1118" s="8" t="s">
        <v>7839</v>
      </c>
      <c r="J1118" s="8" t="s">
        <v>7843</v>
      </c>
    </row>
    <row r="1119" spans="1:10" ht="15" customHeight="1" x14ac:dyDescent="0.3">
      <c r="A1119" s="8" t="s">
        <v>1155</v>
      </c>
      <c r="B1119" s="8">
        <v>27.074999999999999</v>
      </c>
      <c r="C1119" s="8">
        <v>4.41</v>
      </c>
      <c r="D1119" s="8" t="s">
        <v>7835</v>
      </c>
      <c r="E1119" s="8" t="s">
        <v>7835</v>
      </c>
      <c r="F1119" s="8" t="s">
        <v>7835</v>
      </c>
      <c r="G1119" s="8">
        <v>2</v>
      </c>
      <c r="H1119" s="8" t="s">
        <v>7835</v>
      </c>
      <c r="I1119" s="8" t="s">
        <v>7838</v>
      </c>
      <c r="J1119" s="8" t="s">
        <v>7843</v>
      </c>
    </row>
    <row r="1120" spans="1:10" ht="15" customHeight="1" x14ac:dyDescent="0.3">
      <c r="A1120" s="8" t="s">
        <v>1156</v>
      </c>
      <c r="B1120" s="8">
        <v>25.8</v>
      </c>
      <c r="C1120" s="8">
        <v>5.52</v>
      </c>
      <c r="D1120" s="8" t="s">
        <v>7836</v>
      </c>
      <c r="E1120" s="8" t="s">
        <v>7835</v>
      </c>
      <c r="F1120" s="8" t="s">
        <v>7835</v>
      </c>
      <c r="G1120" s="8">
        <v>0</v>
      </c>
      <c r="H1120" s="8" t="s">
        <v>7835</v>
      </c>
      <c r="I1120" s="8" t="s">
        <v>7838</v>
      </c>
      <c r="J1120" s="8" t="s">
        <v>7843</v>
      </c>
    </row>
    <row r="1121" spans="1:10" ht="15" customHeight="1" x14ac:dyDescent="0.3">
      <c r="A1121" s="8" t="s">
        <v>1157</v>
      </c>
      <c r="B1121" s="8">
        <v>36.1</v>
      </c>
      <c r="C1121" s="8">
        <v>4.62</v>
      </c>
      <c r="D1121" s="8" t="s">
        <v>7836</v>
      </c>
      <c r="E1121" s="8" t="s">
        <v>7835</v>
      </c>
      <c r="F1121" s="8" t="s">
        <v>7836</v>
      </c>
      <c r="G1121" s="8">
        <v>1</v>
      </c>
      <c r="H1121" s="8" t="s">
        <v>7835</v>
      </c>
      <c r="I1121" s="8" t="s">
        <v>7837</v>
      </c>
      <c r="J1121" s="8" t="s">
        <v>7843</v>
      </c>
    </row>
    <row r="1122" spans="1:10" ht="15" customHeight="1" x14ac:dyDescent="0.3">
      <c r="A1122" s="8" t="s">
        <v>1158</v>
      </c>
      <c r="B1122" s="8">
        <v>30.495000000000001</v>
      </c>
      <c r="C1122" s="8">
        <v>5.74</v>
      </c>
      <c r="D1122" s="8" t="s">
        <v>7836</v>
      </c>
      <c r="E1122" s="8" t="s">
        <v>7835</v>
      </c>
      <c r="F1122" s="8" t="s">
        <v>7836</v>
      </c>
      <c r="G1122" s="8">
        <v>1</v>
      </c>
      <c r="H1122" s="8" t="s">
        <v>7835</v>
      </c>
      <c r="I1122" s="8" t="s">
        <v>7837</v>
      </c>
      <c r="J1122" s="8" t="s">
        <v>7842</v>
      </c>
    </row>
    <row r="1123" spans="1:10" ht="15" customHeight="1" x14ac:dyDescent="0.3">
      <c r="A1123" s="8" t="s">
        <v>1159</v>
      </c>
      <c r="B1123" s="8">
        <v>21.4</v>
      </c>
      <c r="C1123" s="8">
        <v>6.3</v>
      </c>
      <c r="D1123" s="8" t="s">
        <v>7836</v>
      </c>
      <c r="E1123" s="8" t="s">
        <v>7835</v>
      </c>
      <c r="F1123" s="8" t="s">
        <v>7836</v>
      </c>
      <c r="G1123" s="8">
        <v>1</v>
      </c>
      <c r="H1123" s="8" t="s">
        <v>7835</v>
      </c>
      <c r="I1123" s="8" t="s">
        <v>7839</v>
      </c>
      <c r="J1123" s="8" t="s">
        <v>7842</v>
      </c>
    </row>
    <row r="1124" spans="1:10" ht="15" customHeight="1" x14ac:dyDescent="0.3">
      <c r="A1124" s="8" t="s">
        <v>1160</v>
      </c>
      <c r="B1124" s="8">
        <v>32.299999999999997</v>
      </c>
      <c r="C1124" s="8">
        <v>10.27</v>
      </c>
      <c r="D1124" s="8" t="s">
        <v>7835</v>
      </c>
      <c r="E1124" s="8" t="s">
        <v>7835</v>
      </c>
      <c r="F1124" s="8" t="s">
        <v>7835</v>
      </c>
      <c r="G1124" s="8">
        <v>0</v>
      </c>
      <c r="H1124" s="8" t="s">
        <v>7835</v>
      </c>
      <c r="I1124" s="8" t="s">
        <v>7837</v>
      </c>
      <c r="J1124" s="8" t="s">
        <v>7841</v>
      </c>
    </row>
    <row r="1125" spans="1:10" ht="15" customHeight="1" x14ac:dyDescent="0.3">
      <c r="A1125" s="8" t="s">
        <v>1161</v>
      </c>
      <c r="B1125" s="8">
        <v>29.78</v>
      </c>
      <c r="C1125" s="8">
        <v>5.85</v>
      </c>
      <c r="D1125" s="8" t="s">
        <v>7835</v>
      </c>
      <c r="E1125" s="8" t="s">
        <v>7835</v>
      </c>
      <c r="F1125" s="8" t="s">
        <v>7836</v>
      </c>
      <c r="G1125" s="8">
        <v>1</v>
      </c>
      <c r="H1125" s="8" t="s">
        <v>7835</v>
      </c>
      <c r="I1125" s="8" t="s">
        <v>7838</v>
      </c>
      <c r="J1125" s="8" t="s">
        <v>7842</v>
      </c>
    </row>
    <row r="1126" spans="1:10" ht="15" customHeight="1" x14ac:dyDescent="0.3">
      <c r="A1126" s="8" t="s">
        <v>1162</v>
      </c>
      <c r="B1126" s="8">
        <v>34.76</v>
      </c>
      <c r="C1126" s="8">
        <v>5.92</v>
      </c>
      <c r="D1126" s="8" t="s">
        <v>7836</v>
      </c>
      <c r="E1126" s="8" t="s">
        <v>7835</v>
      </c>
      <c r="F1126" s="8" t="s">
        <v>7835</v>
      </c>
      <c r="G1126" s="8">
        <v>1</v>
      </c>
      <c r="H1126" s="8" t="s">
        <v>7835</v>
      </c>
      <c r="I1126" s="8" t="s">
        <v>7837</v>
      </c>
      <c r="J1126" s="8" t="s">
        <v>7842</v>
      </c>
    </row>
    <row r="1127" spans="1:10" ht="15" customHeight="1" x14ac:dyDescent="0.3">
      <c r="A1127" s="8" t="s">
        <v>1163</v>
      </c>
      <c r="B1127" s="8">
        <v>18.335000000000001</v>
      </c>
      <c r="C1127" s="8">
        <v>10.01</v>
      </c>
      <c r="D1127" s="8" t="s">
        <v>7836</v>
      </c>
      <c r="E1127" s="8" t="s">
        <v>7835</v>
      </c>
      <c r="F1127" s="8" t="s">
        <v>7835</v>
      </c>
      <c r="G1127" s="8">
        <v>2</v>
      </c>
      <c r="H1127" s="8" t="s">
        <v>7835</v>
      </c>
      <c r="I1127" s="8" t="s">
        <v>7840</v>
      </c>
      <c r="J1127" s="8" t="s">
        <v>7841</v>
      </c>
    </row>
    <row r="1128" spans="1:10" ht="15" customHeight="1" x14ac:dyDescent="0.3">
      <c r="A1128" s="8" t="s">
        <v>1164</v>
      </c>
      <c r="B1128" s="8">
        <v>32.299999999999997</v>
      </c>
      <c r="C1128" s="8">
        <v>9.59</v>
      </c>
      <c r="D1128" s="8" t="s">
        <v>7835</v>
      </c>
      <c r="E1128" s="8" t="s">
        <v>7835</v>
      </c>
      <c r="F1128" s="8" t="s">
        <v>7835</v>
      </c>
      <c r="G1128" s="8">
        <v>0</v>
      </c>
      <c r="H1128" s="8" t="s">
        <v>7835</v>
      </c>
      <c r="I1128" s="8" t="s">
        <v>7837</v>
      </c>
      <c r="J1128" s="8" t="s">
        <v>7841</v>
      </c>
    </row>
    <row r="1129" spans="1:10" ht="15" customHeight="1" x14ac:dyDescent="0.3">
      <c r="A1129" s="8" t="s">
        <v>1165</v>
      </c>
      <c r="B1129" s="8">
        <v>27.74</v>
      </c>
      <c r="C1129" s="8">
        <v>10.37</v>
      </c>
      <c r="D1129" s="8" t="s">
        <v>7835</v>
      </c>
      <c r="E1129" s="8" t="s">
        <v>7835</v>
      </c>
      <c r="F1129" s="8" t="s">
        <v>7835</v>
      </c>
      <c r="G1129" s="8">
        <v>0</v>
      </c>
      <c r="H1129" s="8" t="s">
        <v>7835</v>
      </c>
      <c r="I1129" s="8" t="s">
        <v>7838</v>
      </c>
      <c r="J1129" s="8" t="s">
        <v>7841</v>
      </c>
    </row>
    <row r="1130" spans="1:10" ht="15" customHeight="1" x14ac:dyDescent="0.3">
      <c r="A1130" s="8" t="s">
        <v>1166</v>
      </c>
      <c r="B1130" s="8">
        <v>24</v>
      </c>
      <c r="C1130" s="8">
        <v>4.01</v>
      </c>
      <c r="D1130" s="8" t="s">
        <v>7836</v>
      </c>
      <c r="E1130" s="8" t="s">
        <v>7835</v>
      </c>
      <c r="F1130" s="8" t="s">
        <v>7835</v>
      </c>
      <c r="G1130" s="8">
        <v>1</v>
      </c>
      <c r="H1130" s="8" t="s">
        <v>7835</v>
      </c>
      <c r="I1130" s="8" t="s">
        <v>7839</v>
      </c>
      <c r="J1130" s="8" t="s">
        <v>7843</v>
      </c>
    </row>
    <row r="1131" spans="1:10" ht="15" customHeight="1" x14ac:dyDescent="0.3">
      <c r="A1131" s="8" t="s">
        <v>1167</v>
      </c>
      <c r="B1131" s="8">
        <v>31.78</v>
      </c>
      <c r="C1131" s="8">
        <v>4.24</v>
      </c>
      <c r="D1131" s="8" t="s">
        <v>7836</v>
      </c>
      <c r="E1131" s="8" t="s">
        <v>7835</v>
      </c>
      <c r="F1131" s="8" t="s">
        <v>7836</v>
      </c>
      <c r="G1131" s="8">
        <v>1</v>
      </c>
      <c r="H1131" s="8" t="s">
        <v>7835</v>
      </c>
      <c r="I1131" s="8" t="s">
        <v>7837</v>
      </c>
      <c r="J1131" s="8" t="s">
        <v>7843</v>
      </c>
    </row>
    <row r="1132" spans="1:10" ht="15" customHeight="1" x14ac:dyDescent="0.3">
      <c r="A1132" s="8" t="s">
        <v>1168</v>
      </c>
      <c r="B1132" s="8">
        <v>32.25</v>
      </c>
      <c r="C1132" s="8">
        <v>5.36</v>
      </c>
      <c r="D1132" s="8" t="s">
        <v>7836</v>
      </c>
      <c r="E1132" s="8" t="s">
        <v>7835</v>
      </c>
      <c r="F1132" s="8" t="s">
        <v>7835</v>
      </c>
      <c r="G1132" s="8">
        <v>0</v>
      </c>
      <c r="H1132" s="8" t="s">
        <v>7835</v>
      </c>
      <c r="I1132" s="8" t="s">
        <v>7837</v>
      </c>
      <c r="J1132" s="8" t="s">
        <v>7843</v>
      </c>
    </row>
    <row r="1133" spans="1:10" ht="15" customHeight="1" x14ac:dyDescent="0.3">
      <c r="A1133" s="8" t="s">
        <v>1169</v>
      </c>
      <c r="B1133" s="8">
        <v>30.114999999999998</v>
      </c>
      <c r="C1133" s="8">
        <v>4.99</v>
      </c>
      <c r="D1133" s="8" t="s">
        <v>7835</v>
      </c>
      <c r="E1133" s="8" t="s">
        <v>7835</v>
      </c>
      <c r="F1133" s="8" t="s">
        <v>7835</v>
      </c>
      <c r="G1133" s="8">
        <v>2</v>
      </c>
      <c r="H1133" s="8" t="s">
        <v>7835</v>
      </c>
      <c r="I1133" s="8" t="s">
        <v>7837</v>
      </c>
      <c r="J1133" s="8" t="s">
        <v>7843</v>
      </c>
    </row>
    <row r="1134" spans="1:10" ht="15" customHeight="1" x14ac:dyDescent="0.3">
      <c r="A1134" s="8" t="s">
        <v>1170</v>
      </c>
      <c r="B1134" s="8">
        <v>22.41</v>
      </c>
      <c r="C1134" s="8">
        <v>8.68</v>
      </c>
      <c r="D1134" s="8" t="s">
        <v>7835</v>
      </c>
      <c r="E1134" s="8" t="s">
        <v>7835</v>
      </c>
      <c r="F1134" s="8" t="s">
        <v>7835</v>
      </c>
      <c r="G1134" s="8">
        <v>0</v>
      </c>
      <c r="H1134" s="8" t="s">
        <v>7835</v>
      </c>
      <c r="I1134" s="8" t="s">
        <v>7839</v>
      </c>
      <c r="J1134" s="8" t="s">
        <v>7841</v>
      </c>
    </row>
    <row r="1135" spans="1:10" ht="15" customHeight="1" x14ac:dyDescent="0.3">
      <c r="A1135" s="8" t="s">
        <v>1171</v>
      </c>
      <c r="B1135" s="8">
        <v>45.72</v>
      </c>
      <c r="C1135" s="8">
        <v>4.2300000000000004</v>
      </c>
      <c r="D1135" s="8" t="s">
        <v>7836</v>
      </c>
      <c r="E1135" s="8" t="s">
        <v>7835</v>
      </c>
      <c r="F1135" s="8" t="s">
        <v>7835</v>
      </c>
      <c r="G1135" s="8">
        <v>0</v>
      </c>
      <c r="H1135" s="8" t="s">
        <v>7835</v>
      </c>
      <c r="I1135" s="8" t="s">
        <v>7837</v>
      </c>
      <c r="J1135" s="8" t="s">
        <v>7843</v>
      </c>
    </row>
    <row r="1136" spans="1:10" ht="15" customHeight="1" x14ac:dyDescent="0.3">
      <c r="A1136" s="8" t="s">
        <v>1172</v>
      </c>
      <c r="B1136" s="8">
        <v>25</v>
      </c>
      <c r="C1136" s="8">
        <v>5.32</v>
      </c>
      <c r="D1136" s="8" t="s">
        <v>7836</v>
      </c>
      <c r="E1136" s="8" t="s">
        <v>7835</v>
      </c>
      <c r="F1136" s="8" t="s">
        <v>7835</v>
      </c>
      <c r="G1136" s="8">
        <v>2</v>
      </c>
      <c r="H1136" s="8" t="s">
        <v>7835</v>
      </c>
      <c r="I1136" s="8" t="s">
        <v>7838</v>
      </c>
      <c r="J1136" s="8" t="s">
        <v>7843</v>
      </c>
    </row>
    <row r="1137" spans="1:10" ht="15" customHeight="1" x14ac:dyDescent="0.3">
      <c r="A1137" s="8" t="s">
        <v>1173</v>
      </c>
      <c r="B1137" s="8">
        <v>39.5</v>
      </c>
      <c r="C1137" s="8">
        <v>6.66</v>
      </c>
      <c r="D1137" s="8" t="s">
        <v>7835</v>
      </c>
      <c r="E1137" s="8" t="s">
        <v>7835</v>
      </c>
      <c r="F1137" s="8" t="s">
        <v>7835</v>
      </c>
      <c r="G1137" s="8">
        <v>0</v>
      </c>
      <c r="H1137" s="8" t="s">
        <v>7835</v>
      </c>
      <c r="I1137" s="8" t="s">
        <v>7837</v>
      </c>
      <c r="J1137" s="8" t="s">
        <v>7841</v>
      </c>
    </row>
    <row r="1138" spans="1:10" ht="15" customHeight="1" x14ac:dyDescent="0.3">
      <c r="A1138" s="8" t="s">
        <v>1174</v>
      </c>
      <c r="B1138" s="8">
        <v>37.729999999999997</v>
      </c>
      <c r="C1138" s="8">
        <v>7.4</v>
      </c>
      <c r="D1138" s="8" t="s">
        <v>7835</v>
      </c>
      <c r="E1138" s="8" t="s">
        <v>7835</v>
      </c>
      <c r="F1138" s="8" t="s">
        <v>7835</v>
      </c>
      <c r="G1138" s="8">
        <v>0</v>
      </c>
      <c r="H1138" s="8" t="s">
        <v>7835</v>
      </c>
      <c r="I1138" s="8" t="s">
        <v>7837</v>
      </c>
      <c r="J1138" s="8" t="s">
        <v>7841</v>
      </c>
    </row>
    <row r="1139" spans="1:10" ht="15" customHeight="1" x14ac:dyDescent="0.3">
      <c r="A1139" s="8" t="s">
        <v>1175</v>
      </c>
      <c r="B1139" s="8">
        <v>40.659999999999997</v>
      </c>
      <c r="C1139" s="8">
        <v>10.08</v>
      </c>
      <c r="D1139" s="8" t="s">
        <v>7835</v>
      </c>
      <c r="E1139" s="8" t="s">
        <v>7835</v>
      </c>
      <c r="F1139" s="8" t="s">
        <v>7835</v>
      </c>
      <c r="G1139" s="8">
        <v>0</v>
      </c>
      <c r="H1139" s="8" t="s">
        <v>7835</v>
      </c>
      <c r="I1139" s="8" t="s">
        <v>7837</v>
      </c>
      <c r="J1139" s="8" t="s">
        <v>7841</v>
      </c>
    </row>
    <row r="1140" spans="1:10" ht="15" customHeight="1" x14ac:dyDescent="0.3">
      <c r="A1140" s="8" t="s">
        <v>1176</v>
      </c>
      <c r="B1140" s="8">
        <v>34.200000000000003</v>
      </c>
      <c r="C1140" s="8">
        <v>8.58</v>
      </c>
      <c r="D1140" s="8" t="s">
        <v>7835</v>
      </c>
      <c r="E1140" s="8" t="s">
        <v>7835</v>
      </c>
      <c r="F1140" s="8" t="s">
        <v>7835</v>
      </c>
      <c r="G1140" s="8">
        <v>0</v>
      </c>
      <c r="H1140" s="8" t="s">
        <v>7835</v>
      </c>
      <c r="I1140" s="8" t="s">
        <v>7837</v>
      </c>
      <c r="J1140" s="8" t="s">
        <v>7841</v>
      </c>
    </row>
    <row r="1141" spans="1:10" ht="15" customHeight="1" x14ac:dyDescent="0.3">
      <c r="A1141" s="8" t="s">
        <v>1177</v>
      </c>
      <c r="B1141" s="8">
        <v>46.51</v>
      </c>
      <c r="C1141" s="8">
        <v>5.84</v>
      </c>
      <c r="D1141" s="8" t="s">
        <v>7835</v>
      </c>
      <c r="E1141" s="8" t="s">
        <v>7835</v>
      </c>
      <c r="F1141" s="8" t="s">
        <v>7835</v>
      </c>
      <c r="G1141" s="8">
        <v>1</v>
      </c>
      <c r="H1141" s="8" t="s">
        <v>7835</v>
      </c>
      <c r="I1141" s="8" t="s">
        <v>7837</v>
      </c>
      <c r="J1141" s="8" t="s">
        <v>7842</v>
      </c>
    </row>
    <row r="1142" spans="1:10" ht="15" customHeight="1" x14ac:dyDescent="0.3">
      <c r="A1142" s="8" t="s">
        <v>1178</v>
      </c>
      <c r="B1142" s="8">
        <v>28.88</v>
      </c>
      <c r="C1142" s="8">
        <v>4.8600000000000003</v>
      </c>
      <c r="D1142" s="8" t="s">
        <v>7836</v>
      </c>
      <c r="E1142" s="8" t="s">
        <v>7835</v>
      </c>
      <c r="F1142" s="8" t="s">
        <v>7836</v>
      </c>
      <c r="G1142" s="8">
        <v>1</v>
      </c>
      <c r="H1142" s="8" t="s">
        <v>7835</v>
      </c>
      <c r="I1142" s="8" t="s">
        <v>7838</v>
      </c>
      <c r="J1142" s="8" t="s">
        <v>7843</v>
      </c>
    </row>
    <row r="1143" spans="1:10" ht="15" customHeight="1" x14ac:dyDescent="0.3">
      <c r="A1143" s="8" t="s">
        <v>1179</v>
      </c>
      <c r="B1143" s="8">
        <v>33.914999999999999</v>
      </c>
      <c r="C1143" s="8">
        <v>11.52</v>
      </c>
      <c r="D1143" s="8" t="s">
        <v>7835</v>
      </c>
      <c r="E1143" s="8" t="s">
        <v>7835</v>
      </c>
      <c r="F1143" s="8" t="s">
        <v>7835</v>
      </c>
      <c r="G1143" s="8">
        <v>0</v>
      </c>
      <c r="H1143" s="8" t="s">
        <v>7835</v>
      </c>
      <c r="I1143" s="8" t="s">
        <v>7837</v>
      </c>
      <c r="J1143" s="8" t="s">
        <v>7841</v>
      </c>
    </row>
    <row r="1144" spans="1:10" ht="15" customHeight="1" x14ac:dyDescent="0.3">
      <c r="A1144" s="8" t="s">
        <v>1180</v>
      </c>
      <c r="B1144" s="8">
        <v>24.32</v>
      </c>
      <c r="C1144" s="8">
        <v>6.15</v>
      </c>
      <c r="D1144" s="8" t="s">
        <v>7836</v>
      </c>
      <c r="E1144" s="8" t="s">
        <v>7835</v>
      </c>
      <c r="F1144" s="8" t="s">
        <v>7836</v>
      </c>
      <c r="G1144" s="8">
        <v>1</v>
      </c>
      <c r="H1144" s="8" t="s">
        <v>7835</v>
      </c>
      <c r="I1144" s="8" t="s">
        <v>7839</v>
      </c>
      <c r="J1144" s="8" t="s">
        <v>7842</v>
      </c>
    </row>
    <row r="1145" spans="1:10" ht="15" customHeight="1" x14ac:dyDescent="0.3">
      <c r="A1145" s="8" t="s">
        <v>1181</v>
      </c>
      <c r="B1145" s="8">
        <v>25.8</v>
      </c>
      <c r="C1145" s="8">
        <v>9.94</v>
      </c>
      <c r="D1145" s="8" t="s">
        <v>7835</v>
      </c>
      <c r="E1145" s="8" t="s">
        <v>7835</v>
      </c>
      <c r="F1145" s="8" t="s">
        <v>7835</v>
      </c>
      <c r="G1145" s="8">
        <v>0</v>
      </c>
      <c r="H1145" s="8" t="s">
        <v>7835</v>
      </c>
      <c r="I1145" s="8" t="s">
        <v>7838</v>
      </c>
      <c r="J1145" s="8" t="s">
        <v>7841</v>
      </c>
    </row>
    <row r="1146" spans="1:10" ht="15" customHeight="1" x14ac:dyDescent="0.3">
      <c r="A1146" s="8" t="s">
        <v>1182</v>
      </c>
      <c r="B1146" s="8">
        <v>21.56</v>
      </c>
      <c r="C1146" s="8">
        <v>10.56</v>
      </c>
      <c r="D1146" s="8" t="s">
        <v>7835</v>
      </c>
      <c r="E1146" s="8" t="s">
        <v>7835</v>
      </c>
      <c r="F1146" s="8" t="s">
        <v>7835</v>
      </c>
      <c r="G1146" s="8">
        <v>0</v>
      </c>
      <c r="H1146" s="8" t="s">
        <v>7835</v>
      </c>
      <c r="I1146" s="8" t="s">
        <v>7839</v>
      </c>
      <c r="J1146" s="8" t="s">
        <v>7841</v>
      </c>
    </row>
    <row r="1147" spans="1:10" ht="15" customHeight="1" x14ac:dyDescent="0.3">
      <c r="A1147" s="8" t="s">
        <v>1183</v>
      </c>
      <c r="B1147" s="8">
        <v>31.6</v>
      </c>
      <c r="C1147" s="8">
        <v>6.79</v>
      </c>
      <c r="D1147" s="8" t="s">
        <v>7835</v>
      </c>
      <c r="E1147" s="8" t="s">
        <v>7835</v>
      </c>
      <c r="F1147" s="8" t="s">
        <v>7835</v>
      </c>
      <c r="G1147" s="8">
        <v>0</v>
      </c>
      <c r="H1147" s="8" t="s">
        <v>7835</v>
      </c>
      <c r="I1147" s="8" t="s">
        <v>7837</v>
      </c>
      <c r="J1147" s="8" t="s">
        <v>7841</v>
      </c>
    </row>
    <row r="1148" spans="1:10" ht="15" customHeight="1" x14ac:dyDescent="0.3">
      <c r="A1148" s="8" t="s">
        <v>1184</v>
      </c>
      <c r="B1148" s="8">
        <v>42.93</v>
      </c>
      <c r="C1148" s="8">
        <v>4.8</v>
      </c>
      <c r="D1148" s="8" t="s">
        <v>7835</v>
      </c>
      <c r="E1148" s="8" t="s">
        <v>7835</v>
      </c>
      <c r="F1148" s="8" t="s">
        <v>7835</v>
      </c>
      <c r="G1148" s="8">
        <v>1</v>
      </c>
      <c r="H1148" s="8" t="s">
        <v>7835</v>
      </c>
      <c r="I1148" s="8" t="s">
        <v>7837</v>
      </c>
      <c r="J1148" s="8" t="s">
        <v>7843</v>
      </c>
    </row>
    <row r="1149" spans="1:10" ht="15" customHeight="1" x14ac:dyDescent="0.3">
      <c r="A1149" s="8" t="s">
        <v>1185</v>
      </c>
      <c r="B1149" s="8">
        <v>26.72</v>
      </c>
      <c r="C1149" s="8">
        <v>5.75</v>
      </c>
      <c r="D1149" s="8" t="s">
        <v>7835</v>
      </c>
      <c r="E1149" s="8" t="s">
        <v>7835</v>
      </c>
      <c r="F1149" s="8" t="s">
        <v>7835</v>
      </c>
      <c r="G1149" s="8">
        <v>2</v>
      </c>
      <c r="H1149" s="8" t="s">
        <v>7835</v>
      </c>
      <c r="I1149" s="8" t="s">
        <v>7838</v>
      </c>
      <c r="J1149" s="8" t="s">
        <v>7842</v>
      </c>
    </row>
    <row r="1150" spans="1:10" ht="15" customHeight="1" x14ac:dyDescent="0.3">
      <c r="A1150" s="8" t="s">
        <v>1186</v>
      </c>
      <c r="B1150" s="8">
        <v>26.67</v>
      </c>
      <c r="C1150" s="8">
        <v>5.81</v>
      </c>
      <c r="D1150" s="8" t="s">
        <v>7835</v>
      </c>
      <c r="E1150" s="8" t="s">
        <v>7835</v>
      </c>
      <c r="F1150" s="8" t="s">
        <v>7835</v>
      </c>
      <c r="G1150" s="8">
        <v>2</v>
      </c>
      <c r="H1150" s="8" t="s">
        <v>7835</v>
      </c>
      <c r="I1150" s="8" t="s">
        <v>7838</v>
      </c>
      <c r="J1150" s="8" t="s">
        <v>7842</v>
      </c>
    </row>
    <row r="1151" spans="1:10" ht="15" customHeight="1" x14ac:dyDescent="0.3">
      <c r="A1151" s="8" t="s">
        <v>1187</v>
      </c>
      <c r="B1151" s="8">
        <v>42.68</v>
      </c>
      <c r="C1151" s="8">
        <v>9.2799999999999994</v>
      </c>
      <c r="D1151" s="8" t="s">
        <v>7835</v>
      </c>
      <c r="E1151" s="8" t="s">
        <v>7835</v>
      </c>
      <c r="F1151" s="8" t="s">
        <v>7835</v>
      </c>
      <c r="G1151" s="8">
        <v>2</v>
      </c>
      <c r="H1151" s="8" t="s">
        <v>7835</v>
      </c>
      <c r="I1151" s="8" t="s">
        <v>7837</v>
      </c>
      <c r="J1151" s="8" t="s">
        <v>7841</v>
      </c>
    </row>
    <row r="1152" spans="1:10" ht="15" customHeight="1" x14ac:dyDescent="0.3">
      <c r="A1152" s="8" t="s">
        <v>1188</v>
      </c>
      <c r="B1152" s="8">
        <v>24.31</v>
      </c>
      <c r="C1152" s="8">
        <v>6.37</v>
      </c>
      <c r="D1152" s="8" t="s">
        <v>7835</v>
      </c>
      <c r="E1152" s="8" t="s">
        <v>7835</v>
      </c>
      <c r="F1152" s="8" t="s">
        <v>7835</v>
      </c>
      <c r="G1152" s="8">
        <v>0</v>
      </c>
      <c r="H1152" s="8" t="s">
        <v>7835</v>
      </c>
      <c r="I1152" s="8" t="s">
        <v>7839</v>
      </c>
      <c r="J1152" s="8" t="s">
        <v>7842</v>
      </c>
    </row>
    <row r="1153" spans="1:10" ht="15" customHeight="1" x14ac:dyDescent="0.3">
      <c r="A1153" s="8" t="s">
        <v>1189</v>
      </c>
      <c r="B1153" s="8">
        <v>44.75</v>
      </c>
      <c r="C1153" s="8">
        <v>5.09</v>
      </c>
      <c r="D1153" s="8" t="s">
        <v>7836</v>
      </c>
      <c r="E1153" s="8" t="s">
        <v>7835</v>
      </c>
      <c r="F1153" s="8" t="s">
        <v>7835</v>
      </c>
      <c r="G1153" s="8">
        <v>0</v>
      </c>
      <c r="H1153" s="8" t="s">
        <v>7835</v>
      </c>
      <c r="I1153" s="8" t="s">
        <v>7837</v>
      </c>
      <c r="J1153" s="8" t="s">
        <v>7843</v>
      </c>
    </row>
    <row r="1154" spans="1:10" ht="15" customHeight="1" x14ac:dyDescent="0.3">
      <c r="A1154" s="8" t="s">
        <v>1190</v>
      </c>
      <c r="B1154" s="8">
        <v>30.78</v>
      </c>
      <c r="C1154" s="8">
        <v>7.94</v>
      </c>
      <c r="D1154" s="8" t="s">
        <v>7835</v>
      </c>
      <c r="E1154" s="8" t="s">
        <v>7835</v>
      </c>
      <c r="F1154" s="8" t="s">
        <v>7835</v>
      </c>
      <c r="G1154" s="8">
        <v>2</v>
      </c>
      <c r="H1154" s="8" t="s">
        <v>7835</v>
      </c>
      <c r="I1154" s="8" t="s">
        <v>7837</v>
      </c>
      <c r="J1154" s="8" t="s">
        <v>7841</v>
      </c>
    </row>
    <row r="1155" spans="1:10" ht="15" customHeight="1" x14ac:dyDescent="0.3">
      <c r="A1155" s="8" t="s">
        <v>1191</v>
      </c>
      <c r="B1155" s="8">
        <v>21.86</v>
      </c>
      <c r="C1155" s="8">
        <v>10.95</v>
      </c>
      <c r="D1155" s="8" t="s">
        <v>7835</v>
      </c>
      <c r="E1155" s="8" t="s">
        <v>7835</v>
      </c>
      <c r="F1155" s="8" t="s">
        <v>7835</v>
      </c>
      <c r="G1155" s="8">
        <v>0</v>
      </c>
      <c r="H1155" s="8" t="s">
        <v>7835</v>
      </c>
      <c r="I1155" s="8" t="s">
        <v>7839</v>
      </c>
      <c r="J1155" s="8" t="s">
        <v>7841</v>
      </c>
    </row>
    <row r="1156" spans="1:10" ht="15" customHeight="1" x14ac:dyDescent="0.3">
      <c r="A1156" s="8" t="s">
        <v>1192</v>
      </c>
      <c r="B1156" s="8">
        <v>49.09</v>
      </c>
      <c r="C1156" s="8">
        <v>6.3</v>
      </c>
      <c r="D1156" s="8" t="s">
        <v>7836</v>
      </c>
      <c r="E1156" s="8" t="s">
        <v>7835</v>
      </c>
      <c r="F1156" s="8" t="s">
        <v>7835</v>
      </c>
      <c r="G1156" s="8">
        <v>0</v>
      </c>
      <c r="H1156" s="8" t="s">
        <v>7835</v>
      </c>
      <c r="I1156" s="8" t="s">
        <v>7837</v>
      </c>
      <c r="J1156" s="8" t="s">
        <v>7842</v>
      </c>
    </row>
    <row r="1157" spans="1:10" ht="15" customHeight="1" x14ac:dyDescent="0.3">
      <c r="A1157" s="8" t="s">
        <v>1193</v>
      </c>
      <c r="B1157" s="8">
        <v>47.74</v>
      </c>
      <c r="C1157" s="8">
        <v>8.0500000000000007</v>
      </c>
      <c r="D1157" s="8" t="s">
        <v>7836</v>
      </c>
      <c r="E1157" s="8" t="s">
        <v>7835</v>
      </c>
      <c r="F1157" s="8" t="s">
        <v>7835</v>
      </c>
      <c r="G1157" s="8">
        <v>2</v>
      </c>
      <c r="H1157" s="8" t="s">
        <v>7835</v>
      </c>
      <c r="I1157" s="8" t="s">
        <v>7837</v>
      </c>
      <c r="J1157" s="8" t="s">
        <v>7841</v>
      </c>
    </row>
    <row r="1158" spans="1:10" ht="15" customHeight="1" x14ac:dyDescent="0.3">
      <c r="A1158" s="8" t="s">
        <v>1194</v>
      </c>
      <c r="B1158" s="8">
        <v>30.2</v>
      </c>
      <c r="C1158" s="8">
        <v>9.8800000000000008</v>
      </c>
      <c r="D1158" s="8" t="s">
        <v>7836</v>
      </c>
      <c r="E1158" s="8" t="s">
        <v>7835</v>
      </c>
      <c r="F1158" s="8" t="s">
        <v>7835</v>
      </c>
      <c r="G1158" s="8">
        <v>2</v>
      </c>
      <c r="H1158" s="8" t="s">
        <v>7835</v>
      </c>
      <c r="I1158" s="8" t="s">
        <v>7837</v>
      </c>
      <c r="J1158" s="8" t="s">
        <v>7841</v>
      </c>
    </row>
    <row r="1159" spans="1:10" ht="15" customHeight="1" x14ac:dyDescent="0.3">
      <c r="A1159" s="8" t="s">
        <v>1195</v>
      </c>
      <c r="B1159" s="8">
        <v>33.25</v>
      </c>
      <c r="C1159" s="8">
        <v>7.42</v>
      </c>
      <c r="D1159" s="8" t="s">
        <v>7836</v>
      </c>
      <c r="E1159" s="8" t="s">
        <v>7835</v>
      </c>
      <c r="F1159" s="8" t="s">
        <v>7835</v>
      </c>
      <c r="G1159" s="8">
        <v>2</v>
      </c>
      <c r="H1159" s="8" t="s">
        <v>7835</v>
      </c>
      <c r="I1159" s="8" t="s">
        <v>7837</v>
      </c>
      <c r="J1159" s="8" t="s">
        <v>7841</v>
      </c>
    </row>
    <row r="1160" spans="1:10" ht="15" customHeight="1" x14ac:dyDescent="0.3">
      <c r="A1160" s="8" t="s">
        <v>1196</v>
      </c>
      <c r="B1160" s="8">
        <v>26.6</v>
      </c>
      <c r="C1160" s="8">
        <v>8.4499999999999993</v>
      </c>
      <c r="D1160" s="8" t="s">
        <v>7836</v>
      </c>
      <c r="E1160" s="8" t="s">
        <v>7835</v>
      </c>
      <c r="F1160" s="8" t="s">
        <v>7835</v>
      </c>
      <c r="G1160" s="8">
        <v>1</v>
      </c>
      <c r="H1160" s="8" t="s">
        <v>7835</v>
      </c>
      <c r="I1160" s="8" t="s">
        <v>7838</v>
      </c>
      <c r="J1160" s="8" t="s">
        <v>7841</v>
      </c>
    </row>
    <row r="1161" spans="1:10" ht="15" customHeight="1" x14ac:dyDescent="0.3">
      <c r="A1161" s="8" t="s">
        <v>1197</v>
      </c>
      <c r="B1161" s="8">
        <v>26.35</v>
      </c>
      <c r="C1161" s="8">
        <v>6.21</v>
      </c>
      <c r="D1161" s="8" t="s">
        <v>7835</v>
      </c>
      <c r="E1161" s="8" t="s">
        <v>7835</v>
      </c>
      <c r="F1161" s="8" t="s">
        <v>7835</v>
      </c>
      <c r="G1161" s="8">
        <v>2</v>
      </c>
      <c r="H1161" s="8" t="s">
        <v>7835</v>
      </c>
      <c r="I1161" s="8" t="s">
        <v>7838</v>
      </c>
      <c r="J1161" s="8" t="s">
        <v>7842</v>
      </c>
    </row>
    <row r="1162" spans="1:10" ht="15" customHeight="1" x14ac:dyDescent="0.3">
      <c r="A1162" s="8" t="s">
        <v>1198</v>
      </c>
      <c r="B1162" s="8">
        <v>39.994999999999997</v>
      </c>
      <c r="C1162" s="8">
        <v>4.6500000000000004</v>
      </c>
      <c r="D1162" s="8" t="s">
        <v>7835</v>
      </c>
      <c r="E1162" s="8" t="s">
        <v>7835</v>
      </c>
      <c r="F1162" s="8" t="s">
        <v>7835</v>
      </c>
      <c r="G1162" s="8">
        <v>0</v>
      </c>
      <c r="H1162" s="8" t="s">
        <v>7835</v>
      </c>
      <c r="I1162" s="8" t="s">
        <v>7837</v>
      </c>
      <c r="J1162" s="8" t="s">
        <v>7843</v>
      </c>
    </row>
    <row r="1163" spans="1:10" ht="15" customHeight="1" x14ac:dyDescent="0.3">
      <c r="A1163" s="8" t="s">
        <v>1199</v>
      </c>
      <c r="B1163" s="8">
        <v>22.92</v>
      </c>
      <c r="C1163" s="8">
        <v>5.87</v>
      </c>
      <c r="D1163" s="8" t="s">
        <v>7836</v>
      </c>
      <c r="E1163" s="8" t="s">
        <v>7835</v>
      </c>
      <c r="F1163" s="8" t="s">
        <v>7835</v>
      </c>
      <c r="G1163" s="8">
        <v>1</v>
      </c>
      <c r="H1163" s="8" t="s">
        <v>7835</v>
      </c>
      <c r="I1163" s="8" t="s">
        <v>7839</v>
      </c>
      <c r="J1163" s="8" t="s">
        <v>7842</v>
      </c>
    </row>
    <row r="1164" spans="1:10" ht="15" customHeight="1" x14ac:dyDescent="0.3">
      <c r="A1164" s="8" t="s">
        <v>1200</v>
      </c>
      <c r="B1164" s="8">
        <v>24.78</v>
      </c>
      <c r="C1164" s="8">
        <v>4.24</v>
      </c>
      <c r="D1164" s="8" t="s">
        <v>7836</v>
      </c>
      <c r="E1164" s="8" t="s">
        <v>7835</v>
      </c>
      <c r="F1164" s="8" t="s">
        <v>7835</v>
      </c>
      <c r="G1164" s="8">
        <v>2</v>
      </c>
      <c r="H1164" s="8" t="s">
        <v>7835</v>
      </c>
      <c r="I1164" s="8" t="s">
        <v>7839</v>
      </c>
      <c r="J1164" s="8" t="s">
        <v>7843</v>
      </c>
    </row>
    <row r="1165" spans="1:10" ht="15" customHeight="1" x14ac:dyDescent="0.3">
      <c r="A1165" s="8" t="s">
        <v>1201</v>
      </c>
      <c r="B1165" s="8">
        <v>34.07</v>
      </c>
      <c r="C1165" s="8">
        <v>7.81</v>
      </c>
      <c r="D1165" s="8" t="s">
        <v>7836</v>
      </c>
      <c r="E1165" s="8" t="s">
        <v>7835</v>
      </c>
      <c r="F1165" s="8" t="s">
        <v>7835</v>
      </c>
      <c r="G1165" s="8">
        <v>0</v>
      </c>
      <c r="H1165" s="8" t="s">
        <v>7835</v>
      </c>
      <c r="I1165" s="8" t="s">
        <v>7837</v>
      </c>
      <c r="J1165" s="8" t="s">
        <v>7841</v>
      </c>
    </row>
    <row r="1166" spans="1:10" ht="15" customHeight="1" x14ac:dyDescent="0.3">
      <c r="A1166" s="8" t="s">
        <v>1202</v>
      </c>
      <c r="B1166" s="8">
        <v>30.14</v>
      </c>
      <c r="C1166" s="8">
        <v>9.85</v>
      </c>
      <c r="D1166" s="8" t="s">
        <v>7835</v>
      </c>
      <c r="E1166" s="8" t="s">
        <v>7835</v>
      </c>
      <c r="F1166" s="8" t="s">
        <v>7835</v>
      </c>
      <c r="G1166" s="8">
        <v>0</v>
      </c>
      <c r="H1166" s="8" t="s">
        <v>7835</v>
      </c>
      <c r="I1166" s="8" t="s">
        <v>7837</v>
      </c>
      <c r="J1166" s="8" t="s">
        <v>7841</v>
      </c>
    </row>
    <row r="1167" spans="1:10" ht="15" customHeight="1" x14ac:dyDescent="0.3">
      <c r="A1167" s="8" t="s">
        <v>1203</v>
      </c>
      <c r="B1167" s="8">
        <v>18.05</v>
      </c>
      <c r="C1167" s="8">
        <v>6.94</v>
      </c>
      <c r="D1167" s="8" t="s">
        <v>7835</v>
      </c>
      <c r="E1167" s="8" t="s">
        <v>7835</v>
      </c>
      <c r="F1167" s="8" t="s">
        <v>7835</v>
      </c>
      <c r="G1167" s="8">
        <v>0</v>
      </c>
      <c r="H1167" s="8" t="s">
        <v>7835</v>
      </c>
      <c r="I1167" s="8" t="s">
        <v>7840</v>
      </c>
      <c r="J1167" s="8" t="s">
        <v>7841</v>
      </c>
    </row>
    <row r="1168" spans="1:10" ht="15" customHeight="1" x14ac:dyDescent="0.3">
      <c r="A1168" s="8" t="s">
        <v>1204</v>
      </c>
      <c r="B1168" s="8">
        <v>37.4</v>
      </c>
      <c r="C1168" s="8">
        <v>11.3</v>
      </c>
      <c r="D1168" s="8" t="s">
        <v>7836</v>
      </c>
      <c r="E1168" s="8" t="s">
        <v>7835</v>
      </c>
      <c r="F1168" s="8" t="s">
        <v>7835</v>
      </c>
      <c r="G1168" s="8">
        <v>2</v>
      </c>
      <c r="H1168" s="8" t="s">
        <v>7835</v>
      </c>
      <c r="I1168" s="8" t="s">
        <v>7837</v>
      </c>
      <c r="J1168" s="8" t="s">
        <v>7841</v>
      </c>
    </row>
    <row r="1169" spans="1:10" ht="15" customHeight="1" x14ac:dyDescent="0.3">
      <c r="A1169" s="8" t="s">
        <v>1205</v>
      </c>
      <c r="B1169" s="8">
        <v>25.75</v>
      </c>
      <c r="C1169" s="8">
        <v>9.23</v>
      </c>
      <c r="D1169" s="8" t="s">
        <v>7835</v>
      </c>
      <c r="E1169" s="8" t="s">
        <v>7835</v>
      </c>
      <c r="F1169" s="8" t="s">
        <v>7835</v>
      </c>
      <c r="G1169" s="8">
        <v>0</v>
      </c>
      <c r="H1169" s="8" t="s">
        <v>7835</v>
      </c>
      <c r="I1169" s="8" t="s">
        <v>7838</v>
      </c>
      <c r="J1169" s="8" t="s">
        <v>7841</v>
      </c>
    </row>
    <row r="1170" spans="1:10" ht="15" customHeight="1" x14ac:dyDescent="0.3">
      <c r="A1170" s="8" t="s">
        <v>1206</v>
      </c>
      <c r="B1170" s="8">
        <v>32.299999999999997</v>
      </c>
      <c r="C1170" s="8">
        <v>4.37</v>
      </c>
      <c r="D1170" s="8" t="s">
        <v>7835</v>
      </c>
      <c r="E1170" s="8" t="s">
        <v>7835</v>
      </c>
      <c r="F1170" s="8" t="s">
        <v>7835</v>
      </c>
      <c r="G1170" s="8">
        <v>2</v>
      </c>
      <c r="H1170" s="8" t="s">
        <v>7835</v>
      </c>
      <c r="I1170" s="8" t="s">
        <v>7837</v>
      </c>
      <c r="J1170" s="8" t="s">
        <v>7843</v>
      </c>
    </row>
    <row r="1171" spans="1:10" ht="15" customHeight="1" x14ac:dyDescent="0.3">
      <c r="A1171" s="8" t="s">
        <v>1207</v>
      </c>
      <c r="B1171" s="8">
        <v>28.61</v>
      </c>
      <c r="C1171" s="8">
        <v>5.76</v>
      </c>
      <c r="D1171" s="8" t="s">
        <v>7835</v>
      </c>
      <c r="E1171" s="8" t="s">
        <v>7835</v>
      </c>
      <c r="F1171" s="8" t="s">
        <v>7836</v>
      </c>
      <c r="G1171" s="8">
        <v>1</v>
      </c>
      <c r="H1171" s="8" t="s">
        <v>7835</v>
      </c>
      <c r="I1171" s="8" t="s">
        <v>7838</v>
      </c>
      <c r="J1171" s="8" t="s">
        <v>7842</v>
      </c>
    </row>
    <row r="1172" spans="1:10" ht="15" customHeight="1" x14ac:dyDescent="0.3">
      <c r="A1172" s="8" t="s">
        <v>1208</v>
      </c>
      <c r="B1172" s="8">
        <v>45.41</v>
      </c>
      <c r="C1172" s="8">
        <v>4.96</v>
      </c>
      <c r="D1172" s="8" t="s">
        <v>7835</v>
      </c>
      <c r="E1172" s="8" t="s">
        <v>7835</v>
      </c>
      <c r="F1172" s="8" t="s">
        <v>7835</v>
      </c>
      <c r="G1172" s="8">
        <v>1</v>
      </c>
      <c r="H1172" s="8" t="s">
        <v>7835</v>
      </c>
      <c r="I1172" s="8" t="s">
        <v>7837</v>
      </c>
      <c r="J1172" s="8" t="s">
        <v>7843</v>
      </c>
    </row>
    <row r="1173" spans="1:10" ht="15" customHeight="1" x14ac:dyDescent="0.3">
      <c r="A1173" s="8" t="s">
        <v>1209</v>
      </c>
      <c r="B1173" s="8">
        <v>31.2</v>
      </c>
      <c r="C1173" s="8">
        <v>11.04</v>
      </c>
      <c r="D1173" s="8" t="s">
        <v>7836</v>
      </c>
      <c r="E1173" s="8" t="s">
        <v>7835</v>
      </c>
      <c r="F1173" s="8" t="s">
        <v>7835</v>
      </c>
      <c r="G1173" s="8">
        <v>2</v>
      </c>
      <c r="H1173" s="8" t="s">
        <v>7835</v>
      </c>
      <c r="I1173" s="8" t="s">
        <v>7837</v>
      </c>
      <c r="J1173" s="8" t="s">
        <v>7841</v>
      </c>
    </row>
    <row r="1174" spans="1:10" ht="15" customHeight="1" x14ac:dyDescent="0.3">
      <c r="A1174" s="8" t="s">
        <v>1210</v>
      </c>
      <c r="B1174" s="8">
        <v>29.83</v>
      </c>
      <c r="C1174" s="8">
        <v>7.81</v>
      </c>
      <c r="D1174" s="8" t="s">
        <v>7836</v>
      </c>
      <c r="E1174" s="8" t="s">
        <v>7835</v>
      </c>
      <c r="F1174" s="8" t="s">
        <v>7835</v>
      </c>
      <c r="G1174" s="8">
        <v>1</v>
      </c>
      <c r="H1174" s="8" t="s">
        <v>7835</v>
      </c>
      <c r="I1174" s="8" t="s">
        <v>7838</v>
      </c>
      <c r="J1174" s="8" t="s">
        <v>7841</v>
      </c>
    </row>
    <row r="1175" spans="1:10" ht="15" customHeight="1" x14ac:dyDescent="0.3">
      <c r="A1175" s="8" t="s">
        <v>1211</v>
      </c>
      <c r="B1175" s="8">
        <v>29.06</v>
      </c>
      <c r="C1175" s="8">
        <v>4.55</v>
      </c>
      <c r="D1175" s="8" t="s">
        <v>7835</v>
      </c>
      <c r="E1175" s="8" t="s">
        <v>7835</v>
      </c>
      <c r="F1175" s="8" t="s">
        <v>7835</v>
      </c>
      <c r="G1175" s="8">
        <v>0</v>
      </c>
      <c r="H1175" s="8" t="s">
        <v>7835</v>
      </c>
      <c r="I1175" s="8" t="s">
        <v>7838</v>
      </c>
      <c r="J1175" s="8" t="s">
        <v>7843</v>
      </c>
    </row>
    <row r="1176" spans="1:10" ht="15" customHeight="1" x14ac:dyDescent="0.3">
      <c r="A1176" s="8" t="s">
        <v>1212</v>
      </c>
      <c r="B1176" s="8">
        <v>27.454999999999998</v>
      </c>
      <c r="C1176" s="8">
        <v>6.13</v>
      </c>
      <c r="D1176" s="8" t="s">
        <v>7835</v>
      </c>
      <c r="E1176" s="8" t="s">
        <v>7835</v>
      </c>
      <c r="F1176" s="8" t="s">
        <v>7835</v>
      </c>
      <c r="G1176" s="8">
        <v>2</v>
      </c>
      <c r="H1176" s="8" t="s">
        <v>7835</v>
      </c>
      <c r="I1176" s="8" t="s">
        <v>7838</v>
      </c>
      <c r="J1176" s="8" t="s">
        <v>7842</v>
      </c>
    </row>
    <row r="1177" spans="1:10" ht="15" customHeight="1" x14ac:dyDescent="0.3">
      <c r="A1177" s="8" t="s">
        <v>1213</v>
      </c>
      <c r="B1177" s="8">
        <v>23.01</v>
      </c>
      <c r="C1177" s="8">
        <v>6.04</v>
      </c>
      <c r="D1177" s="8" t="s">
        <v>7836</v>
      </c>
      <c r="E1177" s="8" t="s">
        <v>7835</v>
      </c>
      <c r="F1177" s="8" t="s">
        <v>7835</v>
      </c>
      <c r="G1177" s="8">
        <v>1</v>
      </c>
      <c r="H1177" s="8" t="s">
        <v>7835</v>
      </c>
      <c r="I1177" s="8" t="s">
        <v>7839</v>
      </c>
      <c r="J1177" s="8" t="s">
        <v>7842</v>
      </c>
    </row>
    <row r="1178" spans="1:10" ht="15" customHeight="1" x14ac:dyDescent="0.3">
      <c r="A1178" s="8" t="s">
        <v>1214</v>
      </c>
      <c r="B1178" s="8">
        <v>31.39</v>
      </c>
      <c r="C1178" s="8">
        <v>8.85</v>
      </c>
      <c r="D1178" s="8" t="s">
        <v>7836</v>
      </c>
      <c r="E1178" s="8" t="s">
        <v>7835</v>
      </c>
      <c r="F1178" s="8" t="s">
        <v>7835</v>
      </c>
      <c r="G1178" s="8">
        <v>0</v>
      </c>
      <c r="H1178" s="8" t="s">
        <v>7835</v>
      </c>
      <c r="I1178" s="8" t="s">
        <v>7837</v>
      </c>
      <c r="J1178" s="8" t="s">
        <v>7841</v>
      </c>
    </row>
    <row r="1179" spans="1:10" ht="15" customHeight="1" x14ac:dyDescent="0.3">
      <c r="A1179" s="8" t="s">
        <v>1215</v>
      </c>
      <c r="B1179" s="8">
        <v>34.770000000000003</v>
      </c>
      <c r="C1179" s="8">
        <v>10.54</v>
      </c>
      <c r="D1179" s="8" t="s">
        <v>7835</v>
      </c>
      <c r="E1179" s="8" t="s">
        <v>7835</v>
      </c>
      <c r="F1179" s="8" t="s">
        <v>7835</v>
      </c>
      <c r="G1179" s="8">
        <v>2</v>
      </c>
      <c r="H1179" s="8" t="s">
        <v>7835</v>
      </c>
      <c r="I1179" s="8" t="s">
        <v>7837</v>
      </c>
      <c r="J1179" s="8" t="s">
        <v>7841</v>
      </c>
    </row>
    <row r="1180" spans="1:10" ht="15" customHeight="1" x14ac:dyDescent="0.3">
      <c r="A1180" s="8" t="s">
        <v>1216</v>
      </c>
      <c r="B1180" s="8">
        <v>24.48</v>
      </c>
      <c r="C1180" s="8">
        <v>4.37</v>
      </c>
      <c r="D1180" s="8" t="s">
        <v>7836</v>
      </c>
      <c r="E1180" s="8" t="s">
        <v>7835</v>
      </c>
      <c r="F1180" s="8" t="s">
        <v>7835</v>
      </c>
      <c r="G1180" s="8">
        <v>2</v>
      </c>
      <c r="H1180" s="8" t="s">
        <v>7835</v>
      </c>
      <c r="I1180" s="8" t="s">
        <v>7839</v>
      </c>
      <c r="J1180" s="8" t="s">
        <v>7843</v>
      </c>
    </row>
    <row r="1181" spans="1:10" ht="15" customHeight="1" x14ac:dyDescent="0.3">
      <c r="A1181" s="8" t="s">
        <v>1217</v>
      </c>
      <c r="B1181" s="8">
        <v>22.61</v>
      </c>
      <c r="C1181" s="8">
        <v>9.6300000000000008</v>
      </c>
      <c r="D1181" s="8" t="s">
        <v>7835</v>
      </c>
      <c r="E1181" s="8" t="s">
        <v>7835</v>
      </c>
      <c r="F1181" s="8" t="s">
        <v>7835</v>
      </c>
      <c r="G1181" s="8">
        <v>2</v>
      </c>
      <c r="H1181" s="8" t="s">
        <v>7835</v>
      </c>
      <c r="I1181" s="8" t="s">
        <v>7839</v>
      </c>
      <c r="J1181" s="8" t="s">
        <v>7841</v>
      </c>
    </row>
    <row r="1182" spans="1:10" ht="15" customHeight="1" x14ac:dyDescent="0.3">
      <c r="A1182" s="8" t="s">
        <v>1218</v>
      </c>
      <c r="B1182" s="8">
        <v>34.299999999999997</v>
      </c>
      <c r="C1182" s="8">
        <v>10.37</v>
      </c>
      <c r="D1182" s="8" t="s">
        <v>7835</v>
      </c>
      <c r="E1182" s="8" t="s">
        <v>7835</v>
      </c>
      <c r="F1182" s="8" t="s">
        <v>7835</v>
      </c>
      <c r="G1182" s="8">
        <v>0</v>
      </c>
      <c r="H1182" s="8" t="s">
        <v>7835</v>
      </c>
      <c r="I1182" s="8" t="s">
        <v>7837</v>
      </c>
      <c r="J1182" s="8" t="s">
        <v>7841</v>
      </c>
    </row>
    <row r="1183" spans="1:10" ht="15" customHeight="1" x14ac:dyDescent="0.3">
      <c r="A1183" s="8" t="s">
        <v>1219</v>
      </c>
      <c r="B1183" s="8">
        <v>46.09</v>
      </c>
      <c r="C1183" s="8">
        <v>5.44</v>
      </c>
      <c r="D1183" s="8" t="s">
        <v>7835</v>
      </c>
      <c r="E1183" s="8" t="s">
        <v>7835</v>
      </c>
      <c r="F1183" s="8" t="s">
        <v>7835</v>
      </c>
      <c r="G1183" s="8">
        <v>2</v>
      </c>
      <c r="H1183" s="8" t="s">
        <v>7835</v>
      </c>
      <c r="I1183" s="8" t="s">
        <v>7837</v>
      </c>
      <c r="J1183" s="8" t="s">
        <v>7843</v>
      </c>
    </row>
    <row r="1184" spans="1:10" ht="15" customHeight="1" x14ac:dyDescent="0.3">
      <c r="A1184" s="8" t="s">
        <v>1220</v>
      </c>
      <c r="B1184" s="8">
        <v>44.744999999999997</v>
      </c>
      <c r="C1184" s="8">
        <v>5.19</v>
      </c>
      <c r="D1184" s="8" t="s">
        <v>7835</v>
      </c>
      <c r="E1184" s="8" t="s">
        <v>7835</v>
      </c>
      <c r="F1184" s="8" t="s">
        <v>7835</v>
      </c>
      <c r="G1184" s="8">
        <v>2</v>
      </c>
      <c r="H1184" s="8" t="s">
        <v>7835</v>
      </c>
      <c r="I1184" s="8" t="s">
        <v>7837</v>
      </c>
      <c r="J1184" s="8" t="s">
        <v>7843</v>
      </c>
    </row>
    <row r="1185" spans="1:10" ht="15" customHeight="1" x14ac:dyDescent="0.3">
      <c r="A1185" s="8" t="s">
        <v>1221</v>
      </c>
      <c r="B1185" s="8">
        <v>26.33</v>
      </c>
      <c r="C1185" s="8">
        <v>11.8</v>
      </c>
      <c r="D1185" s="8" t="s">
        <v>7836</v>
      </c>
      <c r="E1185" s="8" t="s">
        <v>7835</v>
      </c>
      <c r="F1185" s="8" t="s">
        <v>7835</v>
      </c>
      <c r="G1185" s="8">
        <v>1</v>
      </c>
      <c r="H1185" s="8" t="s">
        <v>7835</v>
      </c>
      <c r="I1185" s="8" t="s">
        <v>7838</v>
      </c>
      <c r="J1185" s="8" t="s">
        <v>7841</v>
      </c>
    </row>
    <row r="1186" spans="1:10" ht="15" customHeight="1" x14ac:dyDescent="0.3">
      <c r="A1186" s="8" t="s">
        <v>1222</v>
      </c>
      <c r="B1186" s="8">
        <v>26.6</v>
      </c>
      <c r="C1186" s="8">
        <v>8.3800000000000008</v>
      </c>
      <c r="D1186" s="8" t="s">
        <v>7835</v>
      </c>
      <c r="E1186" s="8" t="s">
        <v>7835</v>
      </c>
      <c r="F1186" s="8" t="s">
        <v>7835</v>
      </c>
      <c r="G1186" s="8">
        <v>2</v>
      </c>
      <c r="H1186" s="8" t="s">
        <v>7835</v>
      </c>
      <c r="I1186" s="8" t="s">
        <v>7838</v>
      </c>
      <c r="J1186" s="8" t="s">
        <v>7841</v>
      </c>
    </row>
    <row r="1187" spans="1:10" ht="15" customHeight="1" x14ac:dyDescent="0.3">
      <c r="A1187" s="8" t="s">
        <v>1223</v>
      </c>
      <c r="B1187" s="8">
        <v>27.5</v>
      </c>
      <c r="C1187" s="8">
        <v>7.58</v>
      </c>
      <c r="D1187" s="8" t="s">
        <v>7835</v>
      </c>
      <c r="E1187" s="8" t="s">
        <v>7835</v>
      </c>
      <c r="F1187" s="8" t="s">
        <v>7835</v>
      </c>
      <c r="G1187" s="8">
        <v>0</v>
      </c>
      <c r="H1187" s="8" t="s">
        <v>7835</v>
      </c>
      <c r="I1187" s="8" t="s">
        <v>7838</v>
      </c>
      <c r="J1187" s="8" t="s">
        <v>7841</v>
      </c>
    </row>
    <row r="1188" spans="1:10" ht="15" customHeight="1" x14ac:dyDescent="0.3">
      <c r="A1188" s="8" t="s">
        <v>1224</v>
      </c>
      <c r="B1188" s="8">
        <v>41.55</v>
      </c>
      <c r="C1188" s="8">
        <v>4.6100000000000003</v>
      </c>
      <c r="D1188" s="8" t="s">
        <v>7835</v>
      </c>
      <c r="E1188" s="8" t="s">
        <v>7835</v>
      </c>
      <c r="F1188" s="8" t="s">
        <v>7835</v>
      </c>
      <c r="G1188" s="8">
        <v>1</v>
      </c>
      <c r="H1188" s="8" t="s">
        <v>7835</v>
      </c>
      <c r="I1188" s="8" t="s">
        <v>7837</v>
      </c>
      <c r="J1188" s="8" t="s">
        <v>7843</v>
      </c>
    </row>
    <row r="1189" spans="1:10" ht="15" customHeight="1" x14ac:dyDescent="0.3">
      <c r="A1189" s="8" t="s">
        <v>1225</v>
      </c>
      <c r="B1189" s="8">
        <v>41.47</v>
      </c>
      <c r="C1189" s="8">
        <v>4.7</v>
      </c>
      <c r="D1189" s="8" t="s">
        <v>7836</v>
      </c>
      <c r="E1189" s="8" t="s">
        <v>7835</v>
      </c>
      <c r="F1189" s="8" t="s">
        <v>7836</v>
      </c>
      <c r="G1189" s="8">
        <v>1</v>
      </c>
      <c r="H1189" s="8" t="s">
        <v>7835</v>
      </c>
      <c r="I1189" s="8" t="s">
        <v>7837</v>
      </c>
      <c r="J1189" s="8" t="s">
        <v>7843</v>
      </c>
    </row>
    <row r="1190" spans="1:10" ht="15" customHeight="1" x14ac:dyDescent="0.3">
      <c r="A1190" s="8" t="s">
        <v>1226</v>
      </c>
      <c r="B1190" s="8">
        <v>24.795000000000002</v>
      </c>
      <c r="C1190" s="8">
        <v>6.05</v>
      </c>
      <c r="D1190" s="8" t="s">
        <v>7836</v>
      </c>
      <c r="E1190" s="8" t="s">
        <v>7835</v>
      </c>
      <c r="F1190" s="8" t="s">
        <v>7835</v>
      </c>
      <c r="G1190" s="8">
        <v>0</v>
      </c>
      <c r="H1190" s="8" t="s">
        <v>7835</v>
      </c>
      <c r="I1190" s="8" t="s">
        <v>7839</v>
      </c>
      <c r="J1190" s="8" t="s">
        <v>7842</v>
      </c>
    </row>
    <row r="1191" spans="1:10" ht="15" customHeight="1" x14ac:dyDescent="0.3">
      <c r="A1191" s="8" t="s">
        <v>1227</v>
      </c>
      <c r="B1191" s="8">
        <v>29.48</v>
      </c>
      <c r="C1191" s="8">
        <v>5.63</v>
      </c>
      <c r="D1191" s="8" t="s">
        <v>7836</v>
      </c>
      <c r="E1191" s="8" t="s">
        <v>7835</v>
      </c>
      <c r="F1191" s="8" t="s">
        <v>7836</v>
      </c>
      <c r="G1191" s="8">
        <v>1</v>
      </c>
      <c r="H1191" s="8" t="s">
        <v>7835</v>
      </c>
      <c r="I1191" s="8" t="s">
        <v>7838</v>
      </c>
      <c r="J1191" s="8" t="s">
        <v>7843</v>
      </c>
    </row>
    <row r="1192" spans="1:10" ht="15" customHeight="1" x14ac:dyDescent="0.3">
      <c r="A1192" s="8" t="s">
        <v>1228</v>
      </c>
      <c r="B1192" s="8">
        <v>28.09</v>
      </c>
      <c r="C1192" s="8">
        <v>6.06</v>
      </c>
      <c r="D1192" s="8" t="s">
        <v>7835</v>
      </c>
      <c r="E1192" s="8" t="s">
        <v>7835</v>
      </c>
      <c r="F1192" s="8" t="s">
        <v>7836</v>
      </c>
      <c r="G1192" s="8">
        <v>1</v>
      </c>
      <c r="H1192" s="8" t="s">
        <v>7835</v>
      </c>
      <c r="I1192" s="8" t="s">
        <v>7838</v>
      </c>
      <c r="J1192" s="8" t="s">
        <v>7842</v>
      </c>
    </row>
    <row r="1193" spans="1:10" ht="15" customHeight="1" x14ac:dyDescent="0.3">
      <c r="A1193" s="8" t="s">
        <v>1229</v>
      </c>
      <c r="B1193" s="8">
        <v>32.729999999999997</v>
      </c>
      <c r="C1193" s="8">
        <v>5.19</v>
      </c>
      <c r="D1193" s="8" t="s">
        <v>7835</v>
      </c>
      <c r="E1193" s="8" t="s">
        <v>7835</v>
      </c>
      <c r="F1193" s="8" t="s">
        <v>7835</v>
      </c>
      <c r="G1193" s="8">
        <v>1</v>
      </c>
      <c r="H1193" s="8" t="s">
        <v>7835</v>
      </c>
      <c r="I1193" s="8" t="s">
        <v>7837</v>
      </c>
      <c r="J1193" s="8" t="s">
        <v>7843</v>
      </c>
    </row>
    <row r="1194" spans="1:10" ht="15" customHeight="1" x14ac:dyDescent="0.3">
      <c r="A1194" s="8" t="s">
        <v>1230</v>
      </c>
      <c r="B1194" s="8">
        <v>27.36</v>
      </c>
      <c r="C1194" s="8">
        <v>8.9600000000000009</v>
      </c>
      <c r="D1194" s="8" t="s">
        <v>7835</v>
      </c>
      <c r="E1194" s="8" t="s">
        <v>7835</v>
      </c>
      <c r="F1194" s="8" t="s">
        <v>7835</v>
      </c>
      <c r="G1194" s="8">
        <v>0</v>
      </c>
      <c r="H1194" s="8" t="s">
        <v>7835</v>
      </c>
      <c r="I1194" s="8" t="s">
        <v>7838</v>
      </c>
      <c r="J1194" s="8" t="s">
        <v>7841</v>
      </c>
    </row>
    <row r="1195" spans="1:10" ht="15" customHeight="1" x14ac:dyDescent="0.3">
      <c r="A1195" s="8" t="s">
        <v>1231</v>
      </c>
      <c r="B1195" s="8">
        <v>27.265000000000001</v>
      </c>
      <c r="C1195" s="8">
        <v>11.39</v>
      </c>
      <c r="D1195" s="8" t="s">
        <v>7835</v>
      </c>
      <c r="E1195" s="8" t="s">
        <v>7835</v>
      </c>
      <c r="F1195" s="8" t="s">
        <v>7835</v>
      </c>
      <c r="G1195" s="8">
        <v>0</v>
      </c>
      <c r="H1195" s="8" t="s">
        <v>7835</v>
      </c>
      <c r="I1195" s="8" t="s">
        <v>7838</v>
      </c>
      <c r="J1195" s="8" t="s">
        <v>7841</v>
      </c>
    </row>
    <row r="1196" spans="1:10" ht="15" customHeight="1" x14ac:dyDescent="0.3">
      <c r="A1196" s="8" t="s">
        <v>1232</v>
      </c>
      <c r="B1196" s="8">
        <v>48.07</v>
      </c>
      <c r="C1196" s="8">
        <v>4.0599999999999996</v>
      </c>
      <c r="D1196" s="8" t="s">
        <v>7836</v>
      </c>
      <c r="E1196" s="8" t="s">
        <v>7835</v>
      </c>
      <c r="F1196" s="8" t="s">
        <v>7835</v>
      </c>
      <c r="G1196" s="8">
        <v>0</v>
      </c>
      <c r="H1196" s="8" t="s">
        <v>7835</v>
      </c>
      <c r="I1196" s="8" t="s">
        <v>7837</v>
      </c>
      <c r="J1196" s="8" t="s">
        <v>7843</v>
      </c>
    </row>
    <row r="1197" spans="1:10" ht="15" customHeight="1" x14ac:dyDescent="0.3">
      <c r="A1197" s="8" t="s">
        <v>1233</v>
      </c>
      <c r="B1197" s="8">
        <v>30.8</v>
      </c>
      <c r="C1197" s="8">
        <v>5.23</v>
      </c>
      <c r="D1197" s="8" t="s">
        <v>7836</v>
      </c>
      <c r="E1197" s="8" t="s">
        <v>7835</v>
      </c>
      <c r="F1197" s="8" t="s">
        <v>7835</v>
      </c>
      <c r="G1197" s="8">
        <v>0</v>
      </c>
      <c r="H1197" s="8" t="s">
        <v>7835</v>
      </c>
      <c r="I1197" s="8" t="s">
        <v>7837</v>
      </c>
      <c r="J1197" s="8" t="s">
        <v>7843</v>
      </c>
    </row>
    <row r="1198" spans="1:10" ht="15" customHeight="1" x14ac:dyDescent="0.3">
      <c r="A1198" s="8" t="s">
        <v>1234</v>
      </c>
      <c r="B1198" s="8">
        <v>32.299999999999997</v>
      </c>
      <c r="C1198" s="8">
        <v>5.05</v>
      </c>
      <c r="D1198" s="8" t="s">
        <v>7836</v>
      </c>
      <c r="E1198" s="8" t="s">
        <v>7835</v>
      </c>
      <c r="F1198" s="8" t="s">
        <v>7835</v>
      </c>
      <c r="G1198" s="8">
        <v>0</v>
      </c>
      <c r="H1198" s="8" t="s">
        <v>7835</v>
      </c>
      <c r="I1198" s="8" t="s">
        <v>7837</v>
      </c>
      <c r="J1198" s="8" t="s">
        <v>7843</v>
      </c>
    </row>
    <row r="1199" spans="1:10" ht="15" customHeight="1" x14ac:dyDescent="0.3">
      <c r="A1199" s="8" t="s">
        <v>1235</v>
      </c>
      <c r="B1199" s="8">
        <v>39.700000000000003</v>
      </c>
      <c r="C1199" s="8">
        <v>7.34</v>
      </c>
      <c r="D1199" s="8" t="s">
        <v>7835</v>
      </c>
      <c r="E1199" s="8" t="s">
        <v>7835</v>
      </c>
      <c r="F1199" s="8" t="s">
        <v>7835</v>
      </c>
      <c r="G1199" s="8">
        <v>0</v>
      </c>
      <c r="H1199" s="8" t="s">
        <v>7835</v>
      </c>
      <c r="I1199" s="8" t="s">
        <v>7837</v>
      </c>
      <c r="J1199" s="8" t="s">
        <v>7841</v>
      </c>
    </row>
    <row r="1200" spans="1:10" ht="15" customHeight="1" x14ac:dyDescent="0.3">
      <c r="A1200" s="8" t="s">
        <v>1236</v>
      </c>
      <c r="B1200" s="8">
        <v>35.97</v>
      </c>
      <c r="C1200" s="8">
        <v>8.1300000000000008</v>
      </c>
      <c r="D1200" s="8" t="s">
        <v>7835</v>
      </c>
      <c r="E1200" s="8" t="s">
        <v>7835</v>
      </c>
      <c r="F1200" s="8" t="s">
        <v>7835</v>
      </c>
      <c r="G1200" s="8">
        <v>0</v>
      </c>
      <c r="H1200" s="8" t="s">
        <v>7835</v>
      </c>
      <c r="I1200" s="8" t="s">
        <v>7837</v>
      </c>
      <c r="J1200" s="8" t="s">
        <v>7841</v>
      </c>
    </row>
    <row r="1201" spans="1:10" ht="15" customHeight="1" x14ac:dyDescent="0.3">
      <c r="A1201" s="8" t="s">
        <v>1237</v>
      </c>
      <c r="B1201" s="8">
        <v>25.86</v>
      </c>
      <c r="C1201" s="8">
        <v>6.68</v>
      </c>
      <c r="D1201" s="8" t="s">
        <v>7836</v>
      </c>
      <c r="E1201" s="8" t="s">
        <v>7835</v>
      </c>
      <c r="F1201" s="8" t="s">
        <v>7835</v>
      </c>
      <c r="G1201" s="8">
        <v>1</v>
      </c>
      <c r="H1201" s="8" t="s">
        <v>7835</v>
      </c>
      <c r="I1201" s="8" t="s">
        <v>7838</v>
      </c>
      <c r="J1201" s="8" t="s">
        <v>7841</v>
      </c>
    </row>
    <row r="1202" spans="1:10" ht="15" customHeight="1" x14ac:dyDescent="0.3">
      <c r="A1202" s="8" t="s">
        <v>1238</v>
      </c>
      <c r="B1202" s="8">
        <v>30.03</v>
      </c>
      <c r="C1202" s="8">
        <v>11.51</v>
      </c>
      <c r="D1202" s="8" t="s">
        <v>7835</v>
      </c>
      <c r="E1202" s="8" t="s">
        <v>7835</v>
      </c>
      <c r="F1202" s="8" t="s">
        <v>7835</v>
      </c>
      <c r="G1202" s="8">
        <v>0</v>
      </c>
      <c r="H1202" s="8" t="s">
        <v>7835</v>
      </c>
      <c r="I1202" s="8" t="s">
        <v>7837</v>
      </c>
      <c r="J1202" s="8" t="s">
        <v>7841</v>
      </c>
    </row>
    <row r="1203" spans="1:10" ht="15" customHeight="1" x14ac:dyDescent="0.3">
      <c r="A1203" s="8" t="s">
        <v>1239</v>
      </c>
      <c r="B1203" s="8">
        <v>25.76</v>
      </c>
      <c r="C1203" s="8">
        <v>6.02</v>
      </c>
      <c r="D1203" s="8" t="s">
        <v>7836</v>
      </c>
      <c r="E1203" s="8" t="s">
        <v>7835</v>
      </c>
      <c r="F1203" s="8" t="s">
        <v>7836</v>
      </c>
      <c r="G1203" s="8">
        <v>1</v>
      </c>
      <c r="H1203" s="8" t="s">
        <v>7835</v>
      </c>
      <c r="I1203" s="8" t="s">
        <v>7838</v>
      </c>
      <c r="J1203" s="8" t="s">
        <v>7842</v>
      </c>
    </row>
    <row r="1204" spans="1:10" ht="15" customHeight="1" x14ac:dyDescent="0.3">
      <c r="A1204" s="8" t="s">
        <v>1240</v>
      </c>
      <c r="B1204" s="8">
        <v>22.42</v>
      </c>
      <c r="C1204" s="8">
        <v>7.96</v>
      </c>
      <c r="D1204" s="8" t="s">
        <v>7835</v>
      </c>
      <c r="E1204" s="8" t="s">
        <v>7835</v>
      </c>
      <c r="F1204" s="8" t="s">
        <v>7835</v>
      </c>
      <c r="G1204" s="8">
        <v>0</v>
      </c>
      <c r="H1204" s="8" t="s">
        <v>7835</v>
      </c>
      <c r="I1204" s="8" t="s">
        <v>7839</v>
      </c>
      <c r="J1204" s="8" t="s">
        <v>7841</v>
      </c>
    </row>
    <row r="1205" spans="1:10" ht="15" customHeight="1" x14ac:dyDescent="0.3">
      <c r="A1205" s="8" t="s">
        <v>1241</v>
      </c>
      <c r="B1205" s="8">
        <v>33.18</v>
      </c>
      <c r="C1205" s="8">
        <v>6.01</v>
      </c>
      <c r="D1205" s="8" t="s">
        <v>7836</v>
      </c>
      <c r="E1205" s="8" t="s">
        <v>7835</v>
      </c>
      <c r="F1205" s="8" t="s">
        <v>7835</v>
      </c>
      <c r="G1205" s="8">
        <v>1</v>
      </c>
      <c r="H1205" s="8" t="s">
        <v>7835</v>
      </c>
      <c r="I1205" s="8" t="s">
        <v>7837</v>
      </c>
      <c r="J1205" s="8" t="s">
        <v>7842</v>
      </c>
    </row>
    <row r="1206" spans="1:10" ht="15" customHeight="1" x14ac:dyDescent="0.3">
      <c r="A1206" s="8" t="s">
        <v>1242</v>
      </c>
      <c r="B1206" s="8">
        <v>43.04</v>
      </c>
      <c r="C1206" s="8">
        <v>5.9</v>
      </c>
      <c r="D1206" s="8" t="s">
        <v>7836</v>
      </c>
      <c r="E1206" s="8" t="s">
        <v>7835</v>
      </c>
      <c r="F1206" s="8" t="s">
        <v>7835</v>
      </c>
      <c r="G1206" s="8">
        <v>0</v>
      </c>
      <c r="H1206" s="8" t="s">
        <v>7835</v>
      </c>
      <c r="I1206" s="8" t="s">
        <v>7837</v>
      </c>
      <c r="J1206" s="8" t="s">
        <v>7842</v>
      </c>
    </row>
    <row r="1207" spans="1:10" ht="15" customHeight="1" x14ac:dyDescent="0.3">
      <c r="A1207" s="8" t="s">
        <v>1243</v>
      </c>
      <c r="B1207" s="8">
        <v>34.15</v>
      </c>
      <c r="C1207" s="8">
        <v>4.49</v>
      </c>
      <c r="D1207" s="8" t="s">
        <v>7836</v>
      </c>
      <c r="E1207" s="8" t="s">
        <v>7835</v>
      </c>
      <c r="F1207" s="8" t="s">
        <v>7835</v>
      </c>
      <c r="G1207" s="8">
        <v>1</v>
      </c>
      <c r="H1207" s="8" t="s">
        <v>7835</v>
      </c>
      <c r="I1207" s="8" t="s">
        <v>7837</v>
      </c>
      <c r="J1207" s="8" t="s">
        <v>7843</v>
      </c>
    </row>
    <row r="1208" spans="1:10" ht="15" customHeight="1" x14ac:dyDescent="0.3">
      <c r="A1208" s="8" t="s">
        <v>1244</v>
      </c>
      <c r="B1208" s="8">
        <v>25.78</v>
      </c>
      <c r="C1208" s="8">
        <v>6.25</v>
      </c>
      <c r="D1208" s="8" t="s">
        <v>7835</v>
      </c>
      <c r="E1208" s="8" t="s">
        <v>7835</v>
      </c>
      <c r="F1208" s="8" t="s">
        <v>7835</v>
      </c>
      <c r="G1208" s="8">
        <v>0</v>
      </c>
      <c r="H1208" s="8" t="s">
        <v>7835</v>
      </c>
      <c r="I1208" s="8" t="s">
        <v>7838</v>
      </c>
      <c r="J1208" s="8" t="s">
        <v>7842</v>
      </c>
    </row>
    <row r="1209" spans="1:10" ht="15" customHeight="1" x14ac:dyDescent="0.3">
      <c r="A1209" s="8" t="s">
        <v>1245</v>
      </c>
      <c r="B1209" s="8">
        <v>21.02</v>
      </c>
      <c r="C1209" s="8">
        <v>9.6199999999999992</v>
      </c>
      <c r="D1209" s="8" t="s">
        <v>7836</v>
      </c>
      <c r="E1209" s="8" t="s">
        <v>7835</v>
      </c>
      <c r="F1209" s="8" t="s">
        <v>7836</v>
      </c>
      <c r="G1209" s="8">
        <v>1</v>
      </c>
      <c r="H1209" s="8" t="s">
        <v>7835</v>
      </c>
      <c r="I1209" s="8" t="s">
        <v>7839</v>
      </c>
      <c r="J1209" s="8" t="s">
        <v>7841</v>
      </c>
    </row>
    <row r="1210" spans="1:10" ht="15" customHeight="1" x14ac:dyDescent="0.3">
      <c r="A1210" s="8" t="s">
        <v>1246</v>
      </c>
      <c r="B1210" s="8">
        <v>37.51</v>
      </c>
      <c r="C1210" s="8">
        <v>11.06</v>
      </c>
      <c r="D1210" s="8" t="s">
        <v>7835</v>
      </c>
      <c r="E1210" s="8" t="s">
        <v>7835</v>
      </c>
      <c r="F1210" s="8" t="s">
        <v>7835</v>
      </c>
      <c r="G1210" s="8">
        <v>2</v>
      </c>
      <c r="H1210" s="8" t="s">
        <v>7835</v>
      </c>
      <c r="I1210" s="8" t="s">
        <v>7837</v>
      </c>
      <c r="J1210" s="8" t="s">
        <v>7841</v>
      </c>
    </row>
    <row r="1211" spans="1:10" ht="15" customHeight="1" x14ac:dyDescent="0.3">
      <c r="A1211" s="8" t="s">
        <v>1247</v>
      </c>
      <c r="B1211" s="8">
        <v>25.745000000000001</v>
      </c>
      <c r="C1211" s="8">
        <v>6.11</v>
      </c>
      <c r="D1211" s="8" t="s">
        <v>7836</v>
      </c>
      <c r="E1211" s="8" t="s">
        <v>7835</v>
      </c>
      <c r="F1211" s="8" t="s">
        <v>7835</v>
      </c>
      <c r="G1211" s="8">
        <v>0</v>
      </c>
      <c r="H1211" s="8" t="s">
        <v>7835</v>
      </c>
      <c r="I1211" s="8" t="s">
        <v>7838</v>
      </c>
      <c r="J1211" s="8" t="s">
        <v>7842</v>
      </c>
    </row>
    <row r="1212" spans="1:10" ht="15" customHeight="1" x14ac:dyDescent="0.3">
      <c r="A1212" s="8" t="s">
        <v>1248</v>
      </c>
      <c r="B1212" s="8">
        <v>31.35</v>
      </c>
      <c r="C1212" s="8">
        <v>11.49</v>
      </c>
      <c r="D1212" s="8" t="s">
        <v>7835</v>
      </c>
      <c r="E1212" s="8" t="s">
        <v>7835</v>
      </c>
      <c r="F1212" s="8" t="s">
        <v>7835</v>
      </c>
      <c r="G1212" s="8">
        <v>2</v>
      </c>
      <c r="H1212" s="8" t="s">
        <v>7835</v>
      </c>
      <c r="I1212" s="8" t="s">
        <v>7837</v>
      </c>
      <c r="J1212" s="8" t="s">
        <v>7841</v>
      </c>
    </row>
    <row r="1213" spans="1:10" ht="15" customHeight="1" x14ac:dyDescent="0.3">
      <c r="A1213" s="8" t="s">
        <v>1249</v>
      </c>
      <c r="B1213" s="8">
        <v>29.83</v>
      </c>
      <c r="C1213" s="8">
        <v>8.68</v>
      </c>
      <c r="D1213" s="8" t="s">
        <v>7835</v>
      </c>
      <c r="E1213" s="8" t="s">
        <v>7835</v>
      </c>
      <c r="F1213" s="8" t="s">
        <v>7835</v>
      </c>
      <c r="G1213" s="8">
        <v>2</v>
      </c>
      <c r="H1213" s="8" t="s">
        <v>7835</v>
      </c>
      <c r="I1213" s="8" t="s">
        <v>7838</v>
      </c>
      <c r="J1213" s="8" t="s">
        <v>7841</v>
      </c>
    </row>
    <row r="1214" spans="1:10" ht="15" customHeight="1" x14ac:dyDescent="0.3">
      <c r="A1214" s="8" t="s">
        <v>1250</v>
      </c>
      <c r="B1214" s="8">
        <v>25.49</v>
      </c>
      <c r="C1214" s="8">
        <v>5.68</v>
      </c>
      <c r="D1214" s="8" t="s">
        <v>7836</v>
      </c>
      <c r="E1214" s="8" t="s">
        <v>7835</v>
      </c>
      <c r="F1214" s="8" t="s">
        <v>7836</v>
      </c>
      <c r="G1214" s="8">
        <v>1</v>
      </c>
      <c r="H1214" s="8" t="s">
        <v>7835</v>
      </c>
      <c r="I1214" s="8" t="s">
        <v>7838</v>
      </c>
      <c r="J1214" s="8" t="s">
        <v>7843</v>
      </c>
    </row>
    <row r="1215" spans="1:10" ht="15" customHeight="1" x14ac:dyDescent="0.3">
      <c r="A1215" s="8" t="s">
        <v>1251</v>
      </c>
      <c r="B1215" s="8">
        <v>34.1</v>
      </c>
      <c r="C1215" s="8">
        <v>8.4499999999999993</v>
      </c>
      <c r="D1215" s="8" t="s">
        <v>7835</v>
      </c>
      <c r="E1215" s="8" t="s">
        <v>7835</v>
      </c>
      <c r="F1215" s="8" t="s">
        <v>7835</v>
      </c>
      <c r="G1215" s="8">
        <v>0</v>
      </c>
      <c r="H1215" s="8" t="s">
        <v>7835</v>
      </c>
      <c r="I1215" s="8" t="s">
        <v>7837</v>
      </c>
      <c r="J1215" s="8" t="s">
        <v>7841</v>
      </c>
    </row>
    <row r="1216" spans="1:10" ht="15" customHeight="1" x14ac:dyDescent="0.3">
      <c r="A1216" s="8" t="s">
        <v>1252</v>
      </c>
      <c r="B1216" s="8">
        <v>25.84</v>
      </c>
      <c r="C1216" s="8">
        <v>8.51</v>
      </c>
      <c r="D1216" s="8" t="s">
        <v>7835</v>
      </c>
      <c r="E1216" s="8" t="s">
        <v>7835</v>
      </c>
      <c r="F1216" s="8" t="s">
        <v>7835</v>
      </c>
      <c r="G1216" s="8">
        <v>2</v>
      </c>
      <c r="H1216" s="8" t="s">
        <v>7835</v>
      </c>
      <c r="I1216" s="8" t="s">
        <v>7838</v>
      </c>
      <c r="J1216" s="8" t="s">
        <v>7841</v>
      </c>
    </row>
    <row r="1217" spans="1:10" ht="15" customHeight="1" x14ac:dyDescent="0.3">
      <c r="A1217" s="8" t="s">
        <v>1253</v>
      </c>
      <c r="B1217" s="8">
        <v>20.6</v>
      </c>
      <c r="C1217" s="8">
        <v>7.62</v>
      </c>
      <c r="D1217" s="8" t="s">
        <v>7835</v>
      </c>
      <c r="E1217" s="8" t="s">
        <v>7835</v>
      </c>
      <c r="F1217" s="8" t="s">
        <v>7835</v>
      </c>
      <c r="G1217" s="8">
        <v>0</v>
      </c>
      <c r="H1217" s="8" t="s">
        <v>7835</v>
      </c>
      <c r="I1217" s="8" t="s">
        <v>7839</v>
      </c>
      <c r="J1217" s="8" t="s">
        <v>7841</v>
      </c>
    </row>
    <row r="1218" spans="1:10" ht="15" customHeight="1" x14ac:dyDescent="0.3">
      <c r="A1218" s="8" t="s">
        <v>1254</v>
      </c>
      <c r="B1218" s="8">
        <v>28.88</v>
      </c>
      <c r="C1218" s="8">
        <v>10.18</v>
      </c>
      <c r="D1218" s="8" t="s">
        <v>7835</v>
      </c>
      <c r="E1218" s="8" t="s">
        <v>7835</v>
      </c>
      <c r="F1218" s="8" t="s">
        <v>7835</v>
      </c>
      <c r="G1218" s="8">
        <v>0</v>
      </c>
      <c r="H1218" s="8" t="s">
        <v>7835</v>
      </c>
      <c r="I1218" s="8" t="s">
        <v>7838</v>
      </c>
      <c r="J1218" s="8" t="s">
        <v>7841</v>
      </c>
    </row>
    <row r="1219" spans="1:10" ht="15" customHeight="1" x14ac:dyDescent="0.3">
      <c r="A1219" s="8" t="s">
        <v>1255</v>
      </c>
      <c r="B1219" s="8">
        <v>28.24</v>
      </c>
      <c r="C1219" s="8">
        <v>5.36</v>
      </c>
      <c r="D1219" s="8" t="s">
        <v>7835</v>
      </c>
      <c r="E1219" s="8" t="s">
        <v>7835</v>
      </c>
      <c r="F1219" s="8" t="s">
        <v>7835</v>
      </c>
      <c r="G1219" s="8">
        <v>0</v>
      </c>
      <c r="H1219" s="8" t="s">
        <v>7835</v>
      </c>
      <c r="I1219" s="8" t="s">
        <v>7838</v>
      </c>
      <c r="J1219" s="8" t="s">
        <v>7843</v>
      </c>
    </row>
    <row r="1220" spans="1:10" ht="15" customHeight="1" x14ac:dyDescent="0.3">
      <c r="A1220" s="8" t="s">
        <v>1256</v>
      </c>
      <c r="B1220" s="8">
        <v>25.46</v>
      </c>
      <c r="C1220" s="8">
        <v>11.78</v>
      </c>
      <c r="D1220" s="8" t="s">
        <v>7836</v>
      </c>
      <c r="E1220" s="8" t="s">
        <v>7835</v>
      </c>
      <c r="F1220" s="8" t="s">
        <v>7835</v>
      </c>
      <c r="G1220" s="8">
        <v>1</v>
      </c>
      <c r="H1220" s="8" t="s">
        <v>7835</v>
      </c>
      <c r="I1220" s="8" t="s">
        <v>7838</v>
      </c>
      <c r="J1220" s="8" t="s">
        <v>7841</v>
      </c>
    </row>
    <row r="1221" spans="1:10" ht="15" customHeight="1" x14ac:dyDescent="0.3">
      <c r="A1221" s="8" t="s">
        <v>1257</v>
      </c>
      <c r="B1221" s="8">
        <v>29.64</v>
      </c>
      <c r="C1221" s="8">
        <v>10.82</v>
      </c>
      <c r="D1221" s="8" t="s">
        <v>7836</v>
      </c>
      <c r="E1221" s="8" t="s">
        <v>7835</v>
      </c>
      <c r="F1221" s="8" t="s">
        <v>7835</v>
      </c>
      <c r="G1221" s="8">
        <v>0</v>
      </c>
      <c r="H1221" s="8" t="s">
        <v>7835</v>
      </c>
      <c r="I1221" s="8" t="s">
        <v>7838</v>
      </c>
      <c r="J1221" s="8" t="s">
        <v>7841</v>
      </c>
    </row>
    <row r="1222" spans="1:10" ht="15" customHeight="1" x14ac:dyDescent="0.3">
      <c r="A1222" s="8" t="s">
        <v>1258</v>
      </c>
      <c r="B1222" s="8">
        <v>31.27</v>
      </c>
      <c r="C1222" s="8">
        <v>7.73</v>
      </c>
      <c r="D1222" s="8" t="s">
        <v>7836</v>
      </c>
      <c r="E1222" s="8" t="s">
        <v>7835</v>
      </c>
      <c r="F1222" s="8" t="s">
        <v>7835</v>
      </c>
      <c r="G1222" s="8">
        <v>1</v>
      </c>
      <c r="H1222" s="8" t="s">
        <v>7835</v>
      </c>
      <c r="I1222" s="8" t="s">
        <v>7837</v>
      </c>
      <c r="J1222" s="8" t="s">
        <v>7841</v>
      </c>
    </row>
    <row r="1223" spans="1:10" ht="15" customHeight="1" x14ac:dyDescent="0.3">
      <c r="A1223" s="8" t="s">
        <v>1259</v>
      </c>
      <c r="B1223" s="8">
        <v>19.95</v>
      </c>
      <c r="C1223" s="8">
        <v>6.24</v>
      </c>
      <c r="D1223" s="8" t="s">
        <v>7836</v>
      </c>
      <c r="E1223" s="8" t="s">
        <v>7835</v>
      </c>
      <c r="F1223" s="8" t="s">
        <v>7835</v>
      </c>
      <c r="G1223" s="8">
        <v>0</v>
      </c>
      <c r="H1223" s="8" t="s">
        <v>7835</v>
      </c>
      <c r="I1223" s="8" t="s">
        <v>7839</v>
      </c>
      <c r="J1223" s="8" t="s">
        <v>7842</v>
      </c>
    </row>
    <row r="1224" spans="1:10" ht="15" customHeight="1" x14ac:dyDescent="0.3">
      <c r="A1224" s="8" t="s">
        <v>1260</v>
      </c>
      <c r="B1224" s="8">
        <v>21.3</v>
      </c>
      <c r="C1224" s="8">
        <v>10.42</v>
      </c>
      <c r="D1224" s="8" t="s">
        <v>7835</v>
      </c>
      <c r="E1224" s="8" t="s">
        <v>7835</v>
      </c>
      <c r="F1224" s="8" t="s">
        <v>7835</v>
      </c>
      <c r="G1224" s="8">
        <v>2</v>
      </c>
      <c r="H1224" s="8" t="s">
        <v>7835</v>
      </c>
      <c r="I1224" s="8" t="s">
        <v>7839</v>
      </c>
      <c r="J1224" s="8" t="s">
        <v>7841</v>
      </c>
    </row>
    <row r="1225" spans="1:10" ht="15" customHeight="1" x14ac:dyDescent="0.3">
      <c r="A1225" s="8" t="s">
        <v>1261</v>
      </c>
      <c r="B1225" s="8">
        <v>31.635000000000002</v>
      </c>
      <c r="C1225" s="8">
        <v>11.11</v>
      </c>
      <c r="D1225" s="8" t="s">
        <v>7835</v>
      </c>
      <c r="E1225" s="8" t="s">
        <v>7835</v>
      </c>
      <c r="F1225" s="8" t="s">
        <v>7835</v>
      </c>
      <c r="G1225" s="8">
        <v>0</v>
      </c>
      <c r="H1225" s="8" t="s">
        <v>7835</v>
      </c>
      <c r="I1225" s="8" t="s">
        <v>7837</v>
      </c>
      <c r="J1225" s="8" t="s">
        <v>7841</v>
      </c>
    </row>
    <row r="1226" spans="1:10" ht="15" customHeight="1" x14ac:dyDescent="0.3">
      <c r="A1226" s="8" t="s">
        <v>1262</v>
      </c>
      <c r="B1226" s="8">
        <v>23.9</v>
      </c>
      <c r="C1226" s="8">
        <v>7.67</v>
      </c>
      <c r="D1226" s="8" t="s">
        <v>7836</v>
      </c>
      <c r="E1226" s="8" t="s">
        <v>7835</v>
      </c>
      <c r="F1226" s="8" t="s">
        <v>7835</v>
      </c>
      <c r="G1226" s="8">
        <v>2</v>
      </c>
      <c r="H1226" s="8" t="s">
        <v>7835</v>
      </c>
      <c r="I1226" s="8" t="s">
        <v>7839</v>
      </c>
      <c r="J1226" s="8" t="s">
        <v>7841</v>
      </c>
    </row>
    <row r="1227" spans="1:10" ht="15" customHeight="1" x14ac:dyDescent="0.3">
      <c r="A1227" s="8" t="s">
        <v>1263</v>
      </c>
      <c r="B1227" s="8">
        <v>34.15</v>
      </c>
      <c r="C1227" s="8">
        <v>6.15</v>
      </c>
      <c r="D1227" s="8" t="s">
        <v>7835</v>
      </c>
      <c r="E1227" s="8" t="s">
        <v>7835</v>
      </c>
      <c r="F1227" s="8" t="s">
        <v>7835</v>
      </c>
      <c r="G1227" s="8">
        <v>0</v>
      </c>
      <c r="H1227" s="8" t="s">
        <v>7835</v>
      </c>
      <c r="I1227" s="8" t="s">
        <v>7837</v>
      </c>
      <c r="J1227" s="8" t="s">
        <v>7842</v>
      </c>
    </row>
    <row r="1228" spans="1:10" ht="15" customHeight="1" x14ac:dyDescent="0.3">
      <c r="A1228" s="8" t="s">
        <v>1264</v>
      </c>
      <c r="B1228" s="8">
        <v>28.71</v>
      </c>
      <c r="C1228" s="8">
        <v>5.71</v>
      </c>
      <c r="D1228" s="8" t="s">
        <v>7835</v>
      </c>
      <c r="E1228" s="8" t="s">
        <v>7835</v>
      </c>
      <c r="F1228" s="8" t="s">
        <v>7835</v>
      </c>
      <c r="G1228" s="8">
        <v>0</v>
      </c>
      <c r="H1228" s="8" t="s">
        <v>7835</v>
      </c>
      <c r="I1228" s="8" t="s">
        <v>7838</v>
      </c>
      <c r="J1228" s="8" t="s">
        <v>7842</v>
      </c>
    </row>
    <row r="1229" spans="1:10" ht="15" customHeight="1" x14ac:dyDescent="0.3">
      <c r="A1229" s="8" t="s">
        <v>1265</v>
      </c>
      <c r="B1229" s="8">
        <v>36.700000000000003</v>
      </c>
      <c r="C1229" s="8">
        <v>8.6999999999999993</v>
      </c>
      <c r="D1229" s="8" t="s">
        <v>7836</v>
      </c>
      <c r="E1229" s="8" t="s">
        <v>7835</v>
      </c>
      <c r="F1229" s="8" t="s">
        <v>7835</v>
      </c>
      <c r="G1229" s="8">
        <v>2</v>
      </c>
      <c r="H1229" s="8" t="s">
        <v>7835</v>
      </c>
      <c r="I1229" s="8" t="s">
        <v>7837</v>
      </c>
      <c r="J1229" s="8" t="s">
        <v>7841</v>
      </c>
    </row>
    <row r="1230" spans="1:10" ht="15" customHeight="1" x14ac:dyDescent="0.3">
      <c r="A1230" s="8" t="s">
        <v>1266</v>
      </c>
      <c r="B1230" s="8">
        <v>34.1</v>
      </c>
      <c r="C1230" s="8">
        <v>9.0399999999999991</v>
      </c>
      <c r="D1230" s="8" t="s">
        <v>7836</v>
      </c>
      <c r="E1230" s="8" t="s">
        <v>7835</v>
      </c>
      <c r="F1230" s="8" t="s">
        <v>7835</v>
      </c>
      <c r="G1230" s="8">
        <v>2</v>
      </c>
      <c r="H1230" s="8" t="s">
        <v>7835</v>
      </c>
      <c r="I1230" s="8" t="s">
        <v>7837</v>
      </c>
      <c r="J1230" s="8" t="s">
        <v>7841</v>
      </c>
    </row>
    <row r="1231" spans="1:10" ht="15" customHeight="1" x14ac:dyDescent="0.3">
      <c r="A1231" s="8" t="s">
        <v>1267</v>
      </c>
      <c r="B1231" s="8">
        <v>25.7</v>
      </c>
      <c r="C1231" s="8">
        <v>5.61</v>
      </c>
      <c r="D1231" s="8" t="s">
        <v>7835</v>
      </c>
      <c r="E1231" s="8" t="s">
        <v>7835</v>
      </c>
      <c r="F1231" s="8" t="s">
        <v>7835</v>
      </c>
      <c r="G1231" s="8">
        <v>0</v>
      </c>
      <c r="H1231" s="8" t="s">
        <v>7835</v>
      </c>
      <c r="I1231" s="8" t="s">
        <v>7838</v>
      </c>
      <c r="J1231" s="8" t="s">
        <v>7843</v>
      </c>
    </row>
    <row r="1232" spans="1:10" ht="15" customHeight="1" x14ac:dyDescent="0.3">
      <c r="A1232" s="8" t="s">
        <v>1268</v>
      </c>
      <c r="B1232" s="8">
        <v>21.68</v>
      </c>
      <c r="C1232" s="8">
        <v>8.1199999999999992</v>
      </c>
      <c r="D1232" s="8" t="s">
        <v>7835</v>
      </c>
      <c r="E1232" s="8" t="s">
        <v>7835</v>
      </c>
      <c r="F1232" s="8" t="s">
        <v>7835</v>
      </c>
      <c r="G1232" s="8">
        <v>0</v>
      </c>
      <c r="H1232" s="8" t="s">
        <v>7835</v>
      </c>
      <c r="I1232" s="8" t="s">
        <v>7839</v>
      </c>
      <c r="J1232" s="8" t="s">
        <v>7841</v>
      </c>
    </row>
    <row r="1233" spans="1:10" ht="15" customHeight="1" x14ac:dyDescent="0.3">
      <c r="A1233" s="8" t="s">
        <v>1269</v>
      </c>
      <c r="B1233" s="8">
        <v>25.175000000000001</v>
      </c>
      <c r="C1233" s="8">
        <v>4.74</v>
      </c>
      <c r="D1233" s="8" t="s">
        <v>7835</v>
      </c>
      <c r="E1233" s="8" t="s">
        <v>7835</v>
      </c>
      <c r="F1233" s="8" t="s">
        <v>7835</v>
      </c>
      <c r="G1233" s="8">
        <v>0</v>
      </c>
      <c r="H1233" s="8" t="s">
        <v>7835</v>
      </c>
      <c r="I1233" s="8" t="s">
        <v>7838</v>
      </c>
      <c r="J1233" s="8" t="s">
        <v>7843</v>
      </c>
    </row>
    <row r="1234" spans="1:10" ht="15" customHeight="1" x14ac:dyDescent="0.3">
      <c r="A1234" s="8" t="s">
        <v>1270</v>
      </c>
      <c r="B1234" s="8">
        <v>44.77</v>
      </c>
      <c r="C1234" s="8">
        <v>4.0599999999999996</v>
      </c>
      <c r="D1234" s="8" t="s">
        <v>7835</v>
      </c>
      <c r="E1234" s="8" t="s">
        <v>7835</v>
      </c>
      <c r="F1234" s="8" t="s">
        <v>7835</v>
      </c>
      <c r="G1234" s="8">
        <v>2</v>
      </c>
      <c r="H1234" s="8" t="s">
        <v>7835</v>
      </c>
      <c r="I1234" s="8" t="s">
        <v>7837</v>
      </c>
      <c r="J1234" s="8" t="s">
        <v>7843</v>
      </c>
    </row>
    <row r="1235" spans="1:10" ht="15" customHeight="1" x14ac:dyDescent="0.3">
      <c r="A1235" s="8" t="s">
        <v>1271</v>
      </c>
      <c r="B1235" s="8">
        <v>37.07</v>
      </c>
      <c r="C1235" s="8">
        <v>5.69</v>
      </c>
      <c r="D1235" s="8" t="s">
        <v>7835</v>
      </c>
      <c r="E1235" s="8" t="s">
        <v>7835</v>
      </c>
      <c r="F1235" s="8" t="s">
        <v>7835</v>
      </c>
      <c r="G1235" s="8">
        <v>2</v>
      </c>
      <c r="H1235" s="8" t="s">
        <v>7835</v>
      </c>
      <c r="I1235" s="8" t="s">
        <v>7837</v>
      </c>
      <c r="J1235" s="8" t="s">
        <v>7843</v>
      </c>
    </row>
    <row r="1236" spans="1:10" ht="15" customHeight="1" x14ac:dyDescent="0.3">
      <c r="A1236" s="8" t="s">
        <v>1272</v>
      </c>
      <c r="B1236" s="8">
        <v>39.799999999999997</v>
      </c>
      <c r="C1236" s="8">
        <v>5.66</v>
      </c>
      <c r="D1236" s="8" t="s">
        <v>7835</v>
      </c>
      <c r="E1236" s="8" t="s">
        <v>7835</v>
      </c>
      <c r="F1236" s="8" t="s">
        <v>7836</v>
      </c>
      <c r="G1236" s="8">
        <v>1</v>
      </c>
      <c r="H1236" s="8" t="s">
        <v>7835</v>
      </c>
      <c r="I1236" s="8" t="s">
        <v>7837</v>
      </c>
      <c r="J1236" s="8" t="s">
        <v>7843</v>
      </c>
    </row>
    <row r="1237" spans="1:10" ht="15" customHeight="1" x14ac:dyDescent="0.3">
      <c r="A1237" s="8" t="s">
        <v>1273</v>
      </c>
      <c r="B1237" s="8">
        <v>26.36</v>
      </c>
      <c r="C1237" s="8">
        <v>4.32</v>
      </c>
      <c r="D1237" s="8" t="s">
        <v>7835</v>
      </c>
      <c r="E1237" s="8" t="s">
        <v>7835</v>
      </c>
      <c r="F1237" s="8" t="s">
        <v>7836</v>
      </c>
      <c r="G1237" s="8">
        <v>1</v>
      </c>
      <c r="H1237" s="8" t="s">
        <v>7835</v>
      </c>
      <c r="I1237" s="8" t="s">
        <v>7838</v>
      </c>
      <c r="J1237" s="8" t="s">
        <v>7843</v>
      </c>
    </row>
    <row r="1238" spans="1:10" ht="15" customHeight="1" x14ac:dyDescent="0.3">
      <c r="A1238" s="8" t="s">
        <v>1274</v>
      </c>
      <c r="B1238" s="8">
        <v>29.925000000000001</v>
      </c>
      <c r="C1238" s="8">
        <v>8.2899999999999991</v>
      </c>
      <c r="D1238" s="8" t="s">
        <v>7835</v>
      </c>
      <c r="E1238" s="8" t="s">
        <v>7835</v>
      </c>
      <c r="F1238" s="8" t="s">
        <v>7835</v>
      </c>
      <c r="G1238" s="8">
        <v>2</v>
      </c>
      <c r="H1238" s="8" t="s">
        <v>7835</v>
      </c>
      <c r="I1238" s="8" t="s">
        <v>7838</v>
      </c>
      <c r="J1238" s="8" t="s">
        <v>7841</v>
      </c>
    </row>
    <row r="1239" spans="1:10" ht="15" customHeight="1" x14ac:dyDescent="0.3">
      <c r="A1239" s="8" t="s">
        <v>1275</v>
      </c>
      <c r="B1239" s="8">
        <v>37.29</v>
      </c>
      <c r="C1239" s="8">
        <v>10.46</v>
      </c>
      <c r="D1239" s="8" t="s">
        <v>7835</v>
      </c>
      <c r="E1239" s="8" t="s">
        <v>7835</v>
      </c>
      <c r="F1239" s="8" t="s">
        <v>7835</v>
      </c>
      <c r="G1239" s="8">
        <v>0</v>
      </c>
      <c r="H1239" s="8" t="s">
        <v>7835</v>
      </c>
      <c r="I1239" s="8" t="s">
        <v>7837</v>
      </c>
      <c r="J1239" s="8" t="s">
        <v>7841</v>
      </c>
    </row>
    <row r="1240" spans="1:10" ht="15" customHeight="1" x14ac:dyDescent="0.3">
      <c r="A1240" s="8" t="s">
        <v>1276</v>
      </c>
      <c r="B1240" s="8">
        <v>30.2</v>
      </c>
      <c r="C1240" s="8">
        <v>11.96</v>
      </c>
      <c r="D1240" s="8" t="s">
        <v>7835</v>
      </c>
      <c r="E1240" s="8" t="s">
        <v>7835</v>
      </c>
      <c r="F1240" s="8" t="s">
        <v>7835</v>
      </c>
      <c r="G1240" s="8">
        <v>0</v>
      </c>
      <c r="H1240" s="8" t="s">
        <v>7835</v>
      </c>
      <c r="I1240" s="8" t="s">
        <v>7837</v>
      </c>
      <c r="J1240" s="8" t="s">
        <v>7841</v>
      </c>
    </row>
    <row r="1241" spans="1:10" ht="15" customHeight="1" x14ac:dyDescent="0.3">
      <c r="A1241" s="8" t="s">
        <v>1277</v>
      </c>
      <c r="B1241" s="8">
        <v>24.225000000000001</v>
      </c>
      <c r="C1241" s="8">
        <v>4.25</v>
      </c>
      <c r="D1241" s="8" t="s">
        <v>7836</v>
      </c>
      <c r="E1241" s="8" t="s">
        <v>7835</v>
      </c>
      <c r="F1241" s="8" t="s">
        <v>7836</v>
      </c>
      <c r="G1241" s="8">
        <v>1</v>
      </c>
      <c r="H1241" s="8" t="s">
        <v>7835</v>
      </c>
      <c r="I1241" s="8" t="s">
        <v>7839</v>
      </c>
      <c r="J1241" s="8" t="s">
        <v>7843</v>
      </c>
    </row>
    <row r="1242" spans="1:10" ht="15" customHeight="1" x14ac:dyDescent="0.3">
      <c r="A1242" s="8" t="s">
        <v>1278</v>
      </c>
      <c r="B1242" s="8">
        <v>31.445</v>
      </c>
      <c r="C1242" s="8">
        <v>8.33</v>
      </c>
      <c r="D1242" s="8" t="s">
        <v>7835</v>
      </c>
      <c r="E1242" s="8" t="s">
        <v>7835</v>
      </c>
      <c r="F1242" s="8" t="s">
        <v>7835</v>
      </c>
      <c r="G1242" s="8">
        <v>0</v>
      </c>
      <c r="H1242" s="8" t="s">
        <v>7835</v>
      </c>
      <c r="I1242" s="8" t="s">
        <v>7837</v>
      </c>
      <c r="J1242" s="8" t="s">
        <v>7841</v>
      </c>
    </row>
    <row r="1243" spans="1:10" ht="15" customHeight="1" x14ac:dyDescent="0.3">
      <c r="A1243" s="8" t="s">
        <v>1279</v>
      </c>
      <c r="B1243" s="8">
        <v>38.880000000000003</v>
      </c>
      <c r="C1243" s="8">
        <v>4.29</v>
      </c>
      <c r="D1243" s="8" t="s">
        <v>7835</v>
      </c>
      <c r="E1243" s="8" t="s">
        <v>7835</v>
      </c>
      <c r="F1243" s="8" t="s">
        <v>7835</v>
      </c>
      <c r="G1243" s="8">
        <v>1</v>
      </c>
      <c r="H1243" s="8" t="s">
        <v>7835</v>
      </c>
      <c r="I1243" s="8" t="s">
        <v>7837</v>
      </c>
      <c r="J1243" s="8" t="s">
        <v>7843</v>
      </c>
    </row>
    <row r="1244" spans="1:10" ht="15" customHeight="1" x14ac:dyDescent="0.3">
      <c r="A1244" s="8" t="s">
        <v>1280</v>
      </c>
      <c r="B1244" s="8">
        <v>43.89</v>
      </c>
      <c r="C1244" s="8">
        <v>6.32</v>
      </c>
      <c r="D1244" s="8" t="s">
        <v>7836</v>
      </c>
      <c r="E1244" s="8" t="s">
        <v>7835</v>
      </c>
      <c r="F1244" s="8" t="s">
        <v>7835</v>
      </c>
      <c r="G1244" s="8">
        <v>0</v>
      </c>
      <c r="H1244" s="8" t="s">
        <v>7835</v>
      </c>
      <c r="I1244" s="8" t="s">
        <v>7837</v>
      </c>
      <c r="J1244" s="8" t="s">
        <v>7842</v>
      </c>
    </row>
    <row r="1245" spans="1:10" ht="15" customHeight="1" x14ac:dyDescent="0.3">
      <c r="A1245" s="8" t="s">
        <v>1281</v>
      </c>
      <c r="B1245" s="8">
        <v>25.6</v>
      </c>
      <c r="C1245" s="8">
        <v>5.65</v>
      </c>
      <c r="D1245" s="8" t="s">
        <v>7835</v>
      </c>
      <c r="E1245" s="8" t="s">
        <v>7835</v>
      </c>
      <c r="F1245" s="8" t="s">
        <v>7835</v>
      </c>
      <c r="G1245" s="8">
        <v>2</v>
      </c>
      <c r="H1245" s="8" t="s">
        <v>7835</v>
      </c>
      <c r="I1245" s="8" t="s">
        <v>7838</v>
      </c>
      <c r="J1245" s="8" t="s">
        <v>7843</v>
      </c>
    </row>
    <row r="1246" spans="1:10" ht="15" customHeight="1" x14ac:dyDescent="0.3">
      <c r="A1246" s="8" t="s">
        <v>1282</v>
      </c>
      <c r="B1246" s="8">
        <v>29.545000000000002</v>
      </c>
      <c r="C1246" s="8">
        <v>8.41</v>
      </c>
      <c r="D1246" s="8" t="s">
        <v>7836</v>
      </c>
      <c r="E1246" s="8" t="s">
        <v>7835</v>
      </c>
      <c r="F1246" s="8" t="s">
        <v>7835</v>
      </c>
      <c r="G1246" s="8">
        <v>1</v>
      </c>
      <c r="H1246" s="8" t="s">
        <v>7835</v>
      </c>
      <c r="I1246" s="8" t="s">
        <v>7838</v>
      </c>
      <c r="J1246" s="8" t="s">
        <v>7841</v>
      </c>
    </row>
    <row r="1247" spans="1:10" ht="15" customHeight="1" x14ac:dyDescent="0.3">
      <c r="A1247" s="8" t="s">
        <v>1283</v>
      </c>
      <c r="B1247" s="8">
        <v>23.25</v>
      </c>
      <c r="C1247" s="8">
        <v>11.96</v>
      </c>
      <c r="D1247" s="8" t="s">
        <v>7836</v>
      </c>
      <c r="E1247" s="8" t="s">
        <v>7835</v>
      </c>
      <c r="F1247" s="8" t="s">
        <v>7835</v>
      </c>
      <c r="G1247" s="8">
        <v>0</v>
      </c>
      <c r="H1247" s="8" t="s">
        <v>7835</v>
      </c>
      <c r="I1247" s="8" t="s">
        <v>7839</v>
      </c>
      <c r="J1247" s="8" t="s">
        <v>7841</v>
      </c>
    </row>
    <row r="1248" spans="1:10" ht="15" customHeight="1" x14ac:dyDescent="0.3">
      <c r="A1248" s="8" t="s">
        <v>1284</v>
      </c>
      <c r="B1248" s="8">
        <v>43.95</v>
      </c>
      <c r="C1248" s="8">
        <v>5.17</v>
      </c>
      <c r="D1248" s="8" t="s">
        <v>7836</v>
      </c>
      <c r="E1248" s="8" t="s">
        <v>7835</v>
      </c>
      <c r="F1248" s="8" t="s">
        <v>7836</v>
      </c>
      <c r="G1248" s="8">
        <v>1</v>
      </c>
      <c r="H1248" s="8" t="s">
        <v>7835</v>
      </c>
      <c r="I1248" s="8" t="s">
        <v>7837</v>
      </c>
      <c r="J1248" s="8" t="s">
        <v>7843</v>
      </c>
    </row>
    <row r="1249" spans="1:10" ht="15" customHeight="1" x14ac:dyDescent="0.3">
      <c r="A1249" s="8" t="s">
        <v>1285</v>
      </c>
      <c r="B1249" s="8">
        <v>21.85</v>
      </c>
      <c r="C1249" s="8">
        <v>8.76</v>
      </c>
      <c r="D1249" s="8" t="s">
        <v>7835</v>
      </c>
      <c r="E1249" s="8" t="s">
        <v>7835</v>
      </c>
      <c r="F1249" s="8" t="s">
        <v>7835</v>
      </c>
      <c r="G1249" s="8">
        <v>0</v>
      </c>
      <c r="H1249" s="8" t="s">
        <v>7835</v>
      </c>
      <c r="I1249" s="8" t="s">
        <v>7839</v>
      </c>
      <c r="J1249" s="8" t="s">
        <v>7841</v>
      </c>
    </row>
    <row r="1250" spans="1:10" ht="15" customHeight="1" x14ac:dyDescent="0.3">
      <c r="A1250" s="8" t="s">
        <v>1286</v>
      </c>
      <c r="B1250" s="8">
        <v>25.73</v>
      </c>
      <c r="C1250" s="8">
        <v>7.99</v>
      </c>
      <c r="D1250" s="8" t="s">
        <v>7835</v>
      </c>
      <c r="E1250" s="8" t="s">
        <v>7835</v>
      </c>
      <c r="F1250" s="8" t="s">
        <v>7835</v>
      </c>
      <c r="G1250" s="8">
        <v>2</v>
      </c>
      <c r="H1250" s="8" t="s">
        <v>7835</v>
      </c>
      <c r="I1250" s="8" t="s">
        <v>7838</v>
      </c>
      <c r="J1250" s="8" t="s">
        <v>7841</v>
      </c>
    </row>
    <row r="1251" spans="1:10" ht="15" customHeight="1" x14ac:dyDescent="0.3">
      <c r="A1251" s="8" t="s">
        <v>1287</v>
      </c>
      <c r="B1251" s="8">
        <v>32.229999999999997</v>
      </c>
      <c r="C1251" s="8">
        <v>8.59</v>
      </c>
      <c r="D1251" s="8" t="s">
        <v>7835</v>
      </c>
      <c r="E1251" s="8" t="s">
        <v>7835</v>
      </c>
      <c r="F1251" s="8" t="s">
        <v>7835</v>
      </c>
      <c r="G1251" s="8">
        <v>0</v>
      </c>
      <c r="H1251" s="8" t="s">
        <v>7835</v>
      </c>
      <c r="I1251" s="8" t="s">
        <v>7837</v>
      </c>
      <c r="J1251" s="8" t="s">
        <v>7841</v>
      </c>
    </row>
    <row r="1252" spans="1:10" ht="15" customHeight="1" x14ac:dyDescent="0.3">
      <c r="A1252" s="8" t="s">
        <v>1288</v>
      </c>
      <c r="B1252" s="8">
        <v>32.204999999999998</v>
      </c>
      <c r="C1252" s="8">
        <v>6.14</v>
      </c>
      <c r="D1252" s="8" t="s">
        <v>7835</v>
      </c>
      <c r="E1252" s="8" t="s">
        <v>7835</v>
      </c>
      <c r="F1252" s="8" t="s">
        <v>7835</v>
      </c>
      <c r="G1252" s="8">
        <v>2</v>
      </c>
      <c r="H1252" s="8" t="s">
        <v>7835</v>
      </c>
      <c r="I1252" s="8" t="s">
        <v>7837</v>
      </c>
      <c r="J1252" s="8" t="s">
        <v>7842</v>
      </c>
    </row>
    <row r="1253" spans="1:10" ht="15" customHeight="1" x14ac:dyDescent="0.3">
      <c r="A1253" s="8" t="s">
        <v>1289</v>
      </c>
      <c r="B1253" s="8">
        <v>26.41</v>
      </c>
      <c r="C1253" s="8">
        <v>4.08</v>
      </c>
      <c r="D1253" s="8" t="s">
        <v>7835</v>
      </c>
      <c r="E1253" s="8" t="s">
        <v>7835</v>
      </c>
      <c r="F1253" s="8" t="s">
        <v>7835</v>
      </c>
      <c r="G1253" s="8">
        <v>2</v>
      </c>
      <c r="H1253" s="8" t="s">
        <v>7835</v>
      </c>
      <c r="I1253" s="8" t="s">
        <v>7838</v>
      </c>
      <c r="J1253" s="8" t="s">
        <v>7843</v>
      </c>
    </row>
    <row r="1254" spans="1:10" ht="15" customHeight="1" x14ac:dyDescent="0.3">
      <c r="A1254" s="8" t="s">
        <v>1290</v>
      </c>
      <c r="B1254" s="8">
        <v>30.2</v>
      </c>
      <c r="C1254" s="8">
        <v>6.25</v>
      </c>
      <c r="D1254" s="8" t="s">
        <v>7836</v>
      </c>
      <c r="E1254" s="8" t="s">
        <v>7835</v>
      </c>
      <c r="F1254" s="8" t="s">
        <v>7835</v>
      </c>
      <c r="G1254" s="8">
        <v>0</v>
      </c>
      <c r="H1254" s="8" t="s">
        <v>7835</v>
      </c>
      <c r="I1254" s="8" t="s">
        <v>7837</v>
      </c>
      <c r="J1254" s="8" t="s">
        <v>7842</v>
      </c>
    </row>
    <row r="1255" spans="1:10" ht="15" customHeight="1" x14ac:dyDescent="0.3">
      <c r="A1255" s="8" t="s">
        <v>1291</v>
      </c>
      <c r="B1255" s="8">
        <v>31.26</v>
      </c>
      <c r="C1255" s="8">
        <v>5.94</v>
      </c>
      <c r="D1255" s="8" t="s">
        <v>7836</v>
      </c>
      <c r="E1255" s="8" t="s">
        <v>7835</v>
      </c>
      <c r="F1255" s="8" t="s">
        <v>7835</v>
      </c>
      <c r="G1255" s="8">
        <v>1</v>
      </c>
      <c r="H1255" s="8" t="s">
        <v>7835</v>
      </c>
      <c r="I1255" s="8" t="s">
        <v>7837</v>
      </c>
      <c r="J1255" s="8" t="s">
        <v>7842</v>
      </c>
    </row>
    <row r="1256" spans="1:10" ht="15" customHeight="1" x14ac:dyDescent="0.3">
      <c r="A1256" s="8" t="s">
        <v>1292</v>
      </c>
      <c r="B1256" s="8">
        <v>33.725000000000001</v>
      </c>
      <c r="C1256" s="8">
        <v>6.45</v>
      </c>
      <c r="D1256" s="8" t="s">
        <v>7836</v>
      </c>
      <c r="E1256" s="8" t="s">
        <v>7835</v>
      </c>
      <c r="F1256" s="8" t="s">
        <v>7835</v>
      </c>
      <c r="G1256" s="8">
        <v>0</v>
      </c>
      <c r="H1256" s="8" t="s">
        <v>7835</v>
      </c>
      <c r="I1256" s="8" t="s">
        <v>7837</v>
      </c>
      <c r="J1256" s="8" t="s">
        <v>7842</v>
      </c>
    </row>
    <row r="1257" spans="1:10" ht="15" customHeight="1" x14ac:dyDescent="0.3">
      <c r="A1257" s="8" t="s">
        <v>1293</v>
      </c>
      <c r="B1257" s="8">
        <v>28.9</v>
      </c>
      <c r="C1257" s="8">
        <v>5.74</v>
      </c>
      <c r="D1257" s="8" t="s">
        <v>7836</v>
      </c>
      <c r="E1257" s="8" t="s">
        <v>7835</v>
      </c>
      <c r="F1257" s="8" t="s">
        <v>7835</v>
      </c>
      <c r="G1257" s="8">
        <v>0</v>
      </c>
      <c r="H1257" s="8" t="s">
        <v>7835</v>
      </c>
      <c r="I1257" s="8" t="s">
        <v>7838</v>
      </c>
      <c r="J1257" s="8" t="s">
        <v>7842</v>
      </c>
    </row>
    <row r="1258" spans="1:10" ht="15" customHeight="1" x14ac:dyDescent="0.3">
      <c r="A1258" s="8" t="s">
        <v>1294</v>
      </c>
      <c r="B1258" s="8">
        <v>45.69</v>
      </c>
      <c r="C1258" s="8">
        <v>4.43</v>
      </c>
      <c r="D1258" s="8" t="s">
        <v>7836</v>
      </c>
      <c r="E1258" s="8" t="s">
        <v>7835</v>
      </c>
      <c r="F1258" s="8" t="s">
        <v>7835</v>
      </c>
      <c r="G1258" s="8">
        <v>0</v>
      </c>
      <c r="H1258" s="8" t="s">
        <v>7835</v>
      </c>
      <c r="I1258" s="8" t="s">
        <v>7837</v>
      </c>
      <c r="J1258" s="8" t="s">
        <v>7843</v>
      </c>
    </row>
    <row r="1259" spans="1:10" ht="15" customHeight="1" x14ac:dyDescent="0.3">
      <c r="A1259" s="8" t="s">
        <v>1295</v>
      </c>
      <c r="B1259" s="8">
        <v>21.03</v>
      </c>
      <c r="C1259" s="8">
        <v>6.5</v>
      </c>
      <c r="D1259" s="8" t="s">
        <v>7835</v>
      </c>
      <c r="E1259" s="8" t="s">
        <v>7835</v>
      </c>
      <c r="F1259" s="8" t="s">
        <v>7835</v>
      </c>
      <c r="G1259" s="8">
        <v>0</v>
      </c>
      <c r="H1259" s="8" t="s">
        <v>7835</v>
      </c>
      <c r="I1259" s="8" t="s">
        <v>7839</v>
      </c>
      <c r="J1259" s="8" t="s">
        <v>7841</v>
      </c>
    </row>
    <row r="1260" spans="1:10" ht="15" customHeight="1" x14ac:dyDescent="0.3">
      <c r="A1260" s="8" t="s">
        <v>1296</v>
      </c>
      <c r="B1260" s="8">
        <v>37</v>
      </c>
      <c r="C1260" s="8">
        <v>8.75</v>
      </c>
      <c r="D1260" s="8" t="s">
        <v>7835</v>
      </c>
      <c r="E1260" s="8" t="s">
        <v>7835</v>
      </c>
      <c r="F1260" s="8" t="s">
        <v>7835</v>
      </c>
      <c r="G1260" s="8">
        <v>0</v>
      </c>
      <c r="H1260" s="8" t="s">
        <v>7835</v>
      </c>
      <c r="I1260" s="8" t="s">
        <v>7837</v>
      </c>
      <c r="J1260" s="8" t="s">
        <v>7841</v>
      </c>
    </row>
    <row r="1261" spans="1:10" ht="15" customHeight="1" x14ac:dyDescent="0.3">
      <c r="A1261" s="8" t="s">
        <v>1297</v>
      </c>
      <c r="B1261" s="8">
        <v>25.4</v>
      </c>
      <c r="C1261" s="8">
        <v>11.96</v>
      </c>
      <c r="D1261" s="8" t="s">
        <v>7835</v>
      </c>
      <c r="E1261" s="8" t="s">
        <v>7835</v>
      </c>
      <c r="F1261" s="8" t="s">
        <v>7835</v>
      </c>
      <c r="G1261" s="8">
        <v>0</v>
      </c>
      <c r="H1261" s="8" t="s">
        <v>7835</v>
      </c>
      <c r="I1261" s="8" t="s">
        <v>7838</v>
      </c>
      <c r="J1261" s="8" t="s">
        <v>7841</v>
      </c>
    </row>
    <row r="1262" spans="1:10" ht="15" customHeight="1" x14ac:dyDescent="0.3">
      <c r="A1262" s="8" t="s">
        <v>1298</v>
      </c>
      <c r="B1262" s="8">
        <v>32.299999999999997</v>
      </c>
      <c r="C1262" s="8">
        <v>10.54</v>
      </c>
      <c r="D1262" s="8" t="s">
        <v>7835</v>
      </c>
      <c r="E1262" s="8" t="s">
        <v>7835</v>
      </c>
      <c r="F1262" s="8" t="s">
        <v>7835</v>
      </c>
      <c r="G1262" s="8">
        <v>0</v>
      </c>
      <c r="H1262" s="8" t="s">
        <v>7835</v>
      </c>
      <c r="I1262" s="8" t="s">
        <v>7837</v>
      </c>
      <c r="J1262" s="8" t="s">
        <v>7841</v>
      </c>
    </row>
    <row r="1263" spans="1:10" ht="15" customHeight="1" x14ac:dyDescent="0.3">
      <c r="A1263" s="8" t="s">
        <v>1299</v>
      </c>
      <c r="B1263" s="8">
        <v>23.94</v>
      </c>
      <c r="C1263" s="8">
        <v>4.54</v>
      </c>
      <c r="D1263" s="8" t="s">
        <v>7836</v>
      </c>
      <c r="E1263" s="8" t="s">
        <v>7835</v>
      </c>
      <c r="F1263" s="8" t="s">
        <v>7836</v>
      </c>
      <c r="G1263" s="8">
        <v>1</v>
      </c>
      <c r="H1263" s="8" t="s">
        <v>7835</v>
      </c>
      <c r="I1263" s="8" t="s">
        <v>7839</v>
      </c>
      <c r="J1263" s="8" t="s">
        <v>7843</v>
      </c>
    </row>
    <row r="1264" spans="1:10" ht="15" customHeight="1" x14ac:dyDescent="0.3">
      <c r="A1264" s="8" t="s">
        <v>1300</v>
      </c>
      <c r="B1264" s="8">
        <v>46.4</v>
      </c>
      <c r="C1264" s="8">
        <v>5.71</v>
      </c>
      <c r="D1264" s="8" t="s">
        <v>7835</v>
      </c>
      <c r="E1264" s="8" t="s">
        <v>7835</v>
      </c>
      <c r="F1264" s="8" t="s">
        <v>7835</v>
      </c>
      <c r="G1264" s="8">
        <v>0</v>
      </c>
      <c r="H1264" s="8" t="s">
        <v>7835</v>
      </c>
      <c r="I1264" s="8" t="s">
        <v>7837</v>
      </c>
      <c r="J1264" s="8" t="s">
        <v>7842</v>
      </c>
    </row>
    <row r="1265" spans="1:10" ht="15" customHeight="1" x14ac:dyDescent="0.3">
      <c r="A1265" s="8" t="s">
        <v>1301</v>
      </c>
      <c r="B1265" s="8">
        <v>40.375</v>
      </c>
      <c r="C1265" s="8">
        <v>6.25</v>
      </c>
      <c r="D1265" s="8" t="s">
        <v>7836</v>
      </c>
      <c r="E1265" s="8" t="s">
        <v>7835</v>
      </c>
      <c r="F1265" s="8" t="s">
        <v>7835</v>
      </c>
      <c r="G1265" s="8">
        <v>0</v>
      </c>
      <c r="H1265" s="8" t="s">
        <v>7835</v>
      </c>
      <c r="I1265" s="8" t="s">
        <v>7837</v>
      </c>
      <c r="J1265" s="8" t="s">
        <v>7842</v>
      </c>
    </row>
    <row r="1266" spans="1:10" ht="15" customHeight="1" x14ac:dyDescent="0.3">
      <c r="A1266" s="8" t="s">
        <v>1302</v>
      </c>
      <c r="B1266" s="8">
        <v>28.7</v>
      </c>
      <c r="C1266" s="8">
        <v>9.4700000000000006</v>
      </c>
      <c r="D1266" s="8" t="s">
        <v>7835</v>
      </c>
      <c r="E1266" s="8" t="s">
        <v>7835</v>
      </c>
      <c r="F1266" s="8" t="s">
        <v>7835</v>
      </c>
      <c r="G1266" s="8">
        <v>2</v>
      </c>
      <c r="H1266" s="8" t="s">
        <v>7835</v>
      </c>
      <c r="I1266" s="8" t="s">
        <v>7838</v>
      </c>
      <c r="J1266" s="8" t="s">
        <v>7841</v>
      </c>
    </row>
    <row r="1267" spans="1:10" ht="15" customHeight="1" x14ac:dyDescent="0.3">
      <c r="A1267" s="8" t="s">
        <v>1303</v>
      </c>
      <c r="B1267" s="8">
        <v>26.63</v>
      </c>
      <c r="C1267" s="8">
        <v>5.7</v>
      </c>
      <c r="D1267" s="8" t="s">
        <v>7835</v>
      </c>
      <c r="E1267" s="8" t="s">
        <v>7835</v>
      </c>
      <c r="F1267" s="8" t="s">
        <v>7835</v>
      </c>
      <c r="G1267" s="8">
        <v>0</v>
      </c>
      <c r="H1267" s="8" t="s">
        <v>7835</v>
      </c>
      <c r="I1267" s="8" t="s">
        <v>7838</v>
      </c>
      <c r="J1267" s="8" t="s">
        <v>7842</v>
      </c>
    </row>
    <row r="1268" spans="1:10" ht="15" customHeight="1" x14ac:dyDescent="0.3">
      <c r="A1268" s="8" t="s">
        <v>1304</v>
      </c>
      <c r="B1268" s="8">
        <v>22.515000000000001</v>
      </c>
      <c r="C1268" s="8">
        <v>11.18</v>
      </c>
      <c r="D1268" s="8" t="s">
        <v>7835</v>
      </c>
      <c r="E1268" s="8" t="s">
        <v>7835</v>
      </c>
      <c r="F1268" s="8" t="s">
        <v>7835</v>
      </c>
      <c r="G1268" s="8">
        <v>2</v>
      </c>
      <c r="H1268" s="8" t="s">
        <v>7835</v>
      </c>
      <c r="I1268" s="8" t="s">
        <v>7839</v>
      </c>
      <c r="J1268" s="8" t="s">
        <v>7841</v>
      </c>
    </row>
    <row r="1269" spans="1:10" ht="15" customHeight="1" x14ac:dyDescent="0.3">
      <c r="A1269" s="8" t="s">
        <v>1305</v>
      </c>
      <c r="B1269" s="8">
        <v>36.575000000000003</v>
      </c>
      <c r="C1269" s="8">
        <v>10.98</v>
      </c>
      <c r="D1269" s="8" t="s">
        <v>7835</v>
      </c>
      <c r="E1269" s="8" t="s">
        <v>7835</v>
      </c>
      <c r="F1269" s="8" t="s">
        <v>7835</v>
      </c>
      <c r="G1269" s="8">
        <v>0</v>
      </c>
      <c r="H1269" s="8" t="s">
        <v>7835</v>
      </c>
      <c r="I1269" s="8" t="s">
        <v>7837</v>
      </c>
      <c r="J1269" s="8" t="s">
        <v>7841</v>
      </c>
    </row>
    <row r="1270" spans="1:10" ht="15" customHeight="1" x14ac:dyDescent="0.3">
      <c r="A1270" s="8" t="s">
        <v>1306</v>
      </c>
      <c r="B1270" s="8">
        <v>23.66</v>
      </c>
      <c r="C1270" s="8">
        <v>5.1100000000000003</v>
      </c>
      <c r="D1270" s="8" t="s">
        <v>7836</v>
      </c>
      <c r="E1270" s="8" t="s">
        <v>7835</v>
      </c>
      <c r="F1270" s="8" t="s">
        <v>7836</v>
      </c>
      <c r="G1270" s="8">
        <v>1</v>
      </c>
      <c r="H1270" s="8" t="s">
        <v>7835</v>
      </c>
      <c r="I1270" s="8" t="s">
        <v>7839</v>
      </c>
      <c r="J1270" s="8" t="s">
        <v>7843</v>
      </c>
    </row>
    <row r="1271" spans="1:10" ht="15" customHeight="1" x14ac:dyDescent="0.3">
      <c r="A1271" s="8" t="s">
        <v>1307</v>
      </c>
      <c r="B1271" s="8">
        <v>18.62</v>
      </c>
      <c r="C1271" s="8">
        <v>10.24</v>
      </c>
      <c r="D1271" s="8" t="s">
        <v>7835</v>
      </c>
      <c r="E1271" s="8" t="s">
        <v>7835</v>
      </c>
      <c r="F1271" s="8" t="s">
        <v>7835</v>
      </c>
      <c r="G1271" s="8">
        <v>0</v>
      </c>
      <c r="H1271" s="8" t="s">
        <v>7835</v>
      </c>
      <c r="I1271" s="8" t="s">
        <v>7839</v>
      </c>
      <c r="J1271" s="8" t="s">
        <v>7841</v>
      </c>
    </row>
    <row r="1272" spans="1:10" ht="15" customHeight="1" x14ac:dyDescent="0.3">
      <c r="A1272" s="8" t="s">
        <v>1308</v>
      </c>
      <c r="B1272" s="8">
        <v>19.190000000000001</v>
      </c>
      <c r="C1272" s="8">
        <v>7.71</v>
      </c>
      <c r="D1272" s="8" t="s">
        <v>7836</v>
      </c>
      <c r="E1272" s="8" t="s">
        <v>7835</v>
      </c>
      <c r="F1272" s="8" t="s">
        <v>7835</v>
      </c>
      <c r="G1272" s="8">
        <v>1</v>
      </c>
      <c r="H1272" s="8" t="s">
        <v>7835</v>
      </c>
      <c r="I1272" s="8" t="s">
        <v>7839</v>
      </c>
      <c r="J1272" s="8" t="s">
        <v>7841</v>
      </c>
    </row>
    <row r="1273" spans="1:10" ht="15" customHeight="1" x14ac:dyDescent="0.3">
      <c r="A1273" s="8" t="s">
        <v>1309</v>
      </c>
      <c r="B1273" s="8">
        <v>27.5</v>
      </c>
      <c r="C1273" s="8">
        <v>6.03</v>
      </c>
      <c r="D1273" s="8" t="s">
        <v>7835</v>
      </c>
      <c r="E1273" s="8" t="s">
        <v>7835</v>
      </c>
      <c r="F1273" s="8" t="s">
        <v>7835</v>
      </c>
      <c r="G1273" s="8">
        <v>0</v>
      </c>
      <c r="H1273" s="8" t="s">
        <v>7835</v>
      </c>
      <c r="I1273" s="8" t="s">
        <v>7838</v>
      </c>
      <c r="J1273" s="8" t="s">
        <v>7842</v>
      </c>
    </row>
    <row r="1274" spans="1:10" ht="15" customHeight="1" x14ac:dyDescent="0.3">
      <c r="A1274" s="8" t="s">
        <v>1310</v>
      </c>
      <c r="B1274" s="8">
        <v>27.36</v>
      </c>
      <c r="C1274" s="8">
        <v>5.96</v>
      </c>
      <c r="D1274" s="8" t="s">
        <v>7835</v>
      </c>
      <c r="E1274" s="8" t="s">
        <v>7835</v>
      </c>
      <c r="F1274" s="8" t="s">
        <v>7836</v>
      </c>
      <c r="G1274" s="8">
        <v>1</v>
      </c>
      <c r="H1274" s="8" t="s">
        <v>7835</v>
      </c>
      <c r="I1274" s="8" t="s">
        <v>7838</v>
      </c>
      <c r="J1274" s="8" t="s">
        <v>7842</v>
      </c>
    </row>
    <row r="1275" spans="1:10" ht="15" customHeight="1" x14ac:dyDescent="0.3">
      <c r="A1275" s="8" t="s">
        <v>1311</v>
      </c>
      <c r="B1275" s="8">
        <v>20.350000000000001</v>
      </c>
      <c r="C1275" s="8">
        <v>4.16</v>
      </c>
      <c r="D1275" s="8" t="s">
        <v>7835</v>
      </c>
      <c r="E1275" s="8" t="s">
        <v>7835</v>
      </c>
      <c r="F1275" s="8" t="s">
        <v>7835</v>
      </c>
      <c r="G1275" s="8">
        <v>0</v>
      </c>
      <c r="H1275" s="8" t="s">
        <v>7835</v>
      </c>
      <c r="I1275" s="8" t="s">
        <v>7839</v>
      </c>
      <c r="J1275" s="8" t="s">
        <v>7843</v>
      </c>
    </row>
    <row r="1276" spans="1:10" ht="15" customHeight="1" x14ac:dyDescent="0.3">
      <c r="A1276" s="8" t="s">
        <v>1312</v>
      </c>
      <c r="B1276" s="8">
        <v>24.035</v>
      </c>
      <c r="C1276" s="8">
        <v>6.11</v>
      </c>
      <c r="D1276" s="8" t="s">
        <v>7835</v>
      </c>
      <c r="E1276" s="8" t="s">
        <v>7835</v>
      </c>
      <c r="F1276" s="8" t="s">
        <v>7835</v>
      </c>
      <c r="G1276" s="8">
        <v>0</v>
      </c>
      <c r="H1276" s="8" t="s">
        <v>7835</v>
      </c>
      <c r="I1276" s="8" t="s">
        <v>7839</v>
      </c>
      <c r="J1276" s="8" t="s">
        <v>7842</v>
      </c>
    </row>
    <row r="1277" spans="1:10" ht="15" customHeight="1" x14ac:dyDescent="0.3">
      <c r="A1277" s="8" t="s">
        <v>1313</v>
      </c>
      <c r="B1277" s="8">
        <v>23.56</v>
      </c>
      <c r="C1277" s="8">
        <v>5.97</v>
      </c>
      <c r="D1277" s="8" t="s">
        <v>7835</v>
      </c>
      <c r="E1277" s="8" t="s">
        <v>7835</v>
      </c>
      <c r="F1277" s="8" t="s">
        <v>7835</v>
      </c>
      <c r="G1277" s="8">
        <v>0</v>
      </c>
      <c r="H1277" s="8" t="s">
        <v>7835</v>
      </c>
      <c r="I1277" s="8" t="s">
        <v>7839</v>
      </c>
      <c r="J1277" s="8" t="s">
        <v>7842</v>
      </c>
    </row>
    <row r="1278" spans="1:10" ht="15" customHeight="1" x14ac:dyDescent="0.3">
      <c r="A1278" s="8" t="s">
        <v>1314</v>
      </c>
      <c r="B1278" s="8">
        <v>27.17</v>
      </c>
      <c r="C1278" s="8">
        <v>10.81</v>
      </c>
      <c r="D1278" s="8" t="s">
        <v>7835</v>
      </c>
      <c r="E1278" s="8" t="s">
        <v>7835</v>
      </c>
      <c r="F1278" s="8" t="s">
        <v>7835</v>
      </c>
      <c r="G1278" s="8">
        <v>2</v>
      </c>
      <c r="H1278" s="8" t="s">
        <v>7835</v>
      </c>
      <c r="I1278" s="8" t="s">
        <v>7838</v>
      </c>
      <c r="J1278" s="8" t="s">
        <v>7841</v>
      </c>
    </row>
    <row r="1279" spans="1:10" ht="15" customHeight="1" x14ac:dyDescent="0.3">
      <c r="A1279" s="8" t="s">
        <v>1315</v>
      </c>
      <c r="B1279" s="8">
        <v>34.32</v>
      </c>
      <c r="C1279" s="8">
        <v>5.7</v>
      </c>
      <c r="D1279" s="8" t="s">
        <v>7836</v>
      </c>
      <c r="E1279" s="8" t="s">
        <v>7835</v>
      </c>
      <c r="F1279" s="8" t="s">
        <v>7836</v>
      </c>
      <c r="G1279" s="8">
        <v>1</v>
      </c>
      <c r="H1279" s="8" t="s">
        <v>7835</v>
      </c>
      <c r="I1279" s="8" t="s">
        <v>7837</v>
      </c>
      <c r="J1279" s="8" t="s">
        <v>7842</v>
      </c>
    </row>
    <row r="1280" spans="1:10" ht="15" customHeight="1" x14ac:dyDescent="0.3">
      <c r="A1280" s="8" t="s">
        <v>1316</v>
      </c>
      <c r="B1280" s="8">
        <v>23.87</v>
      </c>
      <c r="C1280" s="8">
        <v>4.7699999999999996</v>
      </c>
      <c r="D1280" s="8" t="s">
        <v>7836</v>
      </c>
      <c r="E1280" s="8" t="s">
        <v>7835</v>
      </c>
      <c r="F1280" s="8" t="s">
        <v>7836</v>
      </c>
      <c r="G1280" s="8">
        <v>1</v>
      </c>
      <c r="H1280" s="8" t="s">
        <v>7835</v>
      </c>
      <c r="I1280" s="8" t="s">
        <v>7839</v>
      </c>
      <c r="J1280" s="8" t="s">
        <v>7843</v>
      </c>
    </row>
    <row r="1281" spans="1:10" ht="15" customHeight="1" x14ac:dyDescent="0.3">
      <c r="A1281" s="8" t="s">
        <v>1317</v>
      </c>
      <c r="B1281" s="8">
        <v>30.15</v>
      </c>
      <c r="C1281" s="8">
        <v>4.25</v>
      </c>
      <c r="D1281" s="8" t="s">
        <v>7835</v>
      </c>
      <c r="E1281" s="8" t="s">
        <v>7835</v>
      </c>
      <c r="F1281" s="8" t="s">
        <v>7835</v>
      </c>
      <c r="G1281" s="8">
        <v>1</v>
      </c>
      <c r="H1281" s="8" t="s">
        <v>7835</v>
      </c>
      <c r="I1281" s="8" t="s">
        <v>7837</v>
      </c>
      <c r="J1281" s="8" t="s">
        <v>7843</v>
      </c>
    </row>
    <row r="1282" spans="1:10" ht="15" customHeight="1" x14ac:dyDescent="0.3">
      <c r="A1282" s="8" t="s">
        <v>1318</v>
      </c>
      <c r="B1282" s="8">
        <v>26.36</v>
      </c>
      <c r="C1282" s="8">
        <v>5.52</v>
      </c>
      <c r="D1282" s="8" t="s">
        <v>7835</v>
      </c>
      <c r="E1282" s="8" t="s">
        <v>7835</v>
      </c>
      <c r="F1282" s="8" t="s">
        <v>7835</v>
      </c>
      <c r="G1282" s="8">
        <v>0</v>
      </c>
      <c r="H1282" s="8" t="s">
        <v>7835</v>
      </c>
      <c r="I1282" s="8" t="s">
        <v>7838</v>
      </c>
      <c r="J1282" s="8" t="s">
        <v>7843</v>
      </c>
    </row>
    <row r="1283" spans="1:10" ht="15" customHeight="1" x14ac:dyDescent="0.3">
      <c r="A1283" s="8" t="s">
        <v>1319</v>
      </c>
      <c r="B1283" s="8">
        <v>45.32</v>
      </c>
      <c r="C1283" s="8">
        <v>6.53</v>
      </c>
      <c r="D1283" s="8" t="s">
        <v>7836</v>
      </c>
      <c r="E1283" s="8" t="s">
        <v>7835</v>
      </c>
      <c r="F1283" s="8" t="s">
        <v>7835</v>
      </c>
      <c r="G1283" s="8">
        <v>1</v>
      </c>
      <c r="H1283" s="8" t="s">
        <v>7835</v>
      </c>
      <c r="I1283" s="8" t="s">
        <v>7837</v>
      </c>
      <c r="J1283" s="8" t="s">
        <v>7841</v>
      </c>
    </row>
    <row r="1284" spans="1:10" ht="15" customHeight="1" x14ac:dyDescent="0.3">
      <c r="A1284" s="8" t="s">
        <v>1320</v>
      </c>
      <c r="B1284" s="8">
        <v>31.93</v>
      </c>
      <c r="C1284" s="8">
        <v>4.82</v>
      </c>
      <c r="D1284" s="8" t="s">
        <v>7836</v>
      </c>
      <c r="E1284" s="8" t="s">
        <v>7835</v>
      </c>
      <c r="F1284" s="8" t="s">
        <v>7835</v>
      </c>
      <c r="G1284" s="8">
        <v>1</v>
      </c>
      <c r="H1284" s="8" t="s">
        <v>7835</v>
      </c>
      <c r="I1284" s="8" t="s">
        <v>7837</v>
      </c>
      <c r="J1284" s="8" t="s">
        <v>7843</v>
      </c>
    </row>
    <row r="1285" spans="1:10" ht="15" customHeight="1" x14ac:dyDescent="0.3">
      <c r="A1285" s="8" t="s">
        <v>1321</v>
      </c>
      <c r="B1285" s="8">
        <v>36</v>
      </c>
      <c r="C1285" s="8">
        <v>11.94</v>
      </c>
      <c r="D1285" s="8" t="s">
        <v>7836</v>
      </c>
      <c r="E1285" s="8" t="s">
        <v>7835</v>
      </c>
      <c r="F1285" s="8" t="s">
        <v>7835</v>
      </c>
      <c r="G1285" s="8">
        <v>1</v>
      </c>
      <c r="H1285" s="8" t="s">
        <v>7835</v>
      </c>
      <c r="I1285" s="8" t="s">
        <v>7837</v>
      </c>
      <c r="J1285" s="8" t="s">
        <v>7841</v>
      </c>
    </row>
    <row r="1286" spans="1:10" ht="15" customHeight="1" x14ac:dyDescent="0.3">
      <c r="A1286" s="8" t="s">
        <v>1322</v>
      </c>
      <c r="B1286" s="8">
        <v>32</v>
      </c>
      <c r="C1286" s="8">
        <v>7.85</v>
      </c>
      <c r="D1286" s="8" t="s">
        <v>7836</v>
      </c>
      <c r="E1286" s="8" t="s">
        <v>7835</v>
      </c>
      <c r="F1286" s="8" t="s">
        <v>7835</v>
      </c>
      <c r="G1286" s="8">
        <v>1</v>
      </c>
      <c r="H1286" s="8" t="s">
        <v>7835</v>
      </c>
      <c r="I1286" s="8" t="s">
        <v>7837</v>
      </c>
      <c r="J1286" s="8" t="s">
        <v>7841</v>
      </c>
    </row>
    <row r="1287" spans="1:10" ht="15" customHeight="1" x14ac:dyDescent="0.3">
      <c r="A1287" s="8" t="s">
        <v>1323</v>
      </c>
      <c r="B1287" s="8">
        <v>29.37</v>
      </c>
      <c r="C1287" s="8">
        <v>8.01</v>
      </c>
      <c r="D1287" s="8" t="s">
        <v>7836</v>
      </c>
      <c r="E1287" s="8" t="s">
        <v>7835</v>
      </c>
      <c r="F1287" s="8" t="s">
        <v>7835</v>
      </c>
      <c r="G1287" s="8">
        <v>1</v>
      </c>
      <c r="H1287" s="8" t="s">
        <v>7835</v>
      </c>
      <c r="I1287" s="8" t="s">
        <v>7838</v>
      </c>
      <c r="J1287" s="8" t="s">
        <v>7841</v>
      </c>
    </row>
    <row r="1288" spans="1:10" ht="15" customHeight="1" x14ac:dyDescent="0.3">
      <c r="A1288" s="8" t="s">
        <v>1324</v>
      </c>
      <c r="B1288" s="8">
        <v>23.6</v>
      </c>
      <c r="C1288" s="8">
        <v>7.4</v>
      </c>
      <c r="D1288" s="8" t="s">
        <v>7836</v>
      </c>
      <c r="E1288" s="8" t="s">
        <v>7835</v>
      </c>
      <c r="F1288" s="8" t="s">
        <v>7835</v>
      </c>
      <c r="G1288" s="8">
        <v>1</v>
      </c>
      <c r="H1288" s="8" t="s">
        <v>7835</v>
      </c>
      <c r="I1288" s="8" t="s">
        <v>7839</v>
      </c>
      <c r="J1288" s="8" t="s">
        <v>7841</v>
      </c>
    </row>
    <row r="1289" spans="1:10" ht="15" customHeight="1" x14ac:dyDescent="0.3">
      <c r="A1289" s="8" t="s">
        <v>1325</v>
      </c>
      <c r="B1289" s="8">
        <v>33.155000000000001</v>
      </c>
      <c r="C1289" s="8">
        <v>8.3800000000000008</v>
      </c>
      <c r="D1289" s="8" t="s">
        <v>7836</v>
      </c>
      <c r="E1289" s="8" t="s">
        <v>7835</v>
      </c>
      <c r="F1289" s="8" t="s">
        <v>7835</v>
      </c>
      <c r="G1289" s="8">
        <v>0</v>
      </c>
      <c r="H1289" s="8" t="s">
        <v>7835</v>
      </c>
      <c r="I1289" s="8" t="s">
        <v>7837</v>
      </c>
      <c r="J1289" s="8" t="s">
        <v>7841</v>
      </c>
    </row>
    <row r="1290" spans="1:10" ht="15" customHeight="1" x14ac:dyDescent="0.3">
      <c r="A1290" s="8" t="s">
        <v>1326</v>
      </c>
      <c r="B1290" s="8">
        <v>24.32</v>
      </c>
      <c r="C1290" s="8">
        <v>11.56</v>
      </c>
      <c r="D1290" s="8" t="s">
        <v>7836</v>
      </c>
      <c r="E1290" s="8" t="s">
        <v>7835</v>
      </c>
      <c r="F1290" s="8" t="s">
        <v>7835</v>
      </c>
      <c r="G1290" s="8">
        <v>1</v>
      </c>
      <c r="H1290" s="8" t="s">
        <v>7835</v>
      </c>
      <c r="I1290" s="8" t="s">
        <v>7839</v>
      </c>
      <c r="J1290" s="8" t="s">
        <v>7841</v>
      </c>
    </row>
    <row r="1291" spans="1:10" ht="15" customHeight="1" x14ac:dyDescent="0.3">
      <c r="A1291" s="8" t="s">
        <v>1327</v>
      </c>
      <c r="B1291" s="8">
        <v>36.299999999999997</v>
      </c>
      <c r="C1291" s="8">
        <v>4.6100000000000003</v>
      </c>
      <c r="D1291" s="8" t="s">
        <v>7835</v>
      </c>
      <c r="E1291" s="8" t="s">
        <v>7835</v>
      </c>
      <c r="F1291" s="8" t="s">
        <v>7835</v>
      </c>
      <c r="G1291" s="8">
        <v>0</v>
      </c>
      <c r="H1291" s="8" t="s">
        <v>7835</v>
      </c>
      <c r="I1291" s="8" t="s">
        <v>7837</v>
      </c>
      <c r="J1291" s="8" t="s">
        <v>7843</v>
      </c>
    </row>
    <row r="1292" spans="1:10" ht="15" customHeight="1" x14ac:dyDescent="0.3">
      <c r="A1292" s="8" t="s">
        <v>1328</v>
      </c>
      <c r="B1292" s="8">
        <v>34.4</v>
      </c>
      <c r="C1292" s="8">
        <v>4.95</v>
      </c>
      <c r="D1292" s="8" t="s">
        <v>7835</v>
      </c>
      <c r="E1292" s="8" t="s">
        <v>7835</v>
      </c>
      <c r="F1292" s="8" t="s">
        <v>7836</v>
      </c>
      <c r="G1292" s="8">
        <v>1</v>
      </c>
      <c r="H1292" s="8" t="s">
        <v>7835</v>
      </c>
      <c r="I1292" s="8" t="s">
        <v>7837</v>
      </c>
      <c r="J1292" s="8" t="s">
        <v>7843</v>
      </c>
    </row>
    <row r="1293" spans="1:10" ht="15" customHeight="1" x14ac:dyDescent="0.3">
      <c r="A1293" s="8" t="s">
        <v>1329</v>
      </c>
      <c r="B1293" s="8">
        <v>30.9</v>
      </c>
      <c r="C1293" s="8">
        <v>5.04</v>
      </c>
      <c r="D1293" s="8" t="s">
        <v>7835</v>
      </c>
      <c r="E1293" s="8" t="s">
        <v>7835</v>
      </c>
      <c r="F1293" s="8" t="s">
        <v>7835</v>
      </c>
      <c r="G1293" s="8">
        <v>0</v>
      </c>
      <c r="H1293" s="8" t="s">
        <v>7835</v>
      </c>
      <c r="I1293" s="8" t="s">
        <v>7837</v>
      </c>
      <c r="J1293" s="8" t="s">
        <v>7843</v>
      </c>
    </row>
    <row r="1294" spans="1:10" ht="15" customHeight="1" x14ac:dyDescent="0.3">
      <c r="A1294" s="8" t="s">
        <v>1330</v>
      </c>
      <c r="B1294" s="8">
        <v>28.6</v>
      </c>
      <c r="C1294" s="8">
        <v>5.42</v>
      </c>
      <c r="D1294" s="8" t="s">
        <v>7835</v>
      </c>
      <c r="E1294" s="8" t="s">
        <v>7835</v>
      </c>
      <c r="F1294" s="8" t="s">
        <v>7835</v>
      </c>
      <c r="G1294" s="8">
        <v>0</v>
      </c>
      <c r="H1294" s="8" t="s">
        <v>7835</v>
      </c>
      <c r="I1294" s="8" t="s">
        <v>7838</v>
      </c>
      <c r="J1294" s="8" t="s">
        <v>7843</v>
      </c>
    </row>
    <row r="1295" spans="1:10" ht="15" customHeight="1" x14ac:dyDescent="0.3">
      <c r="A1295" s="8" t="s">
        <v>1331</v>
      </c>
      <c r="B1295" s="8">
        <v>27.83</v>
      </c>
      <c r="C1295" s="8">
        <v>5.39</v>
      </c>
      <c r="D1295" s="8" t="s">
        <v>7835</v>
      </c>
      <c r="E1295" s="8" t="s">
        <v>7835</v>
      </c>
      <c r="F1295" s="8" t="s">
        <v>7835</v>
      </c>
      <c r="G1295" s="8">
        <v>0</v>
      </c>
      <c r="H1295" s="8" t="s">
        <v>7835</v>
      </c>
      <c r="I1295" s="8" t="s">
        <v>7838</v>
      </c>
      <c r="J1295" s="8" t="s">
        <v>7843</v>
      </c>
    </row>
    <row r="1296" spans="1:10" ht="15" customHeight="1" x14ac:dyDescent="0.3">
      <c r="A1296" s="8" t="s">
        <v>1332</v>
      </c>
      <c r="B1296" s="8">
        <v>39.64</v>
      </c>
      <c r="C1296" s="8">
        <v>6</v>
      </c>
      <c r="D1296" s="8" t="s">
        <v>7835</v>
      </c>
      <c r="E1296" s="8" t="s">
        <v>7835</v>
      </c>
      <c r="F1296" s="8" t="s">
        <v>7836</v>
      </c>
      <c r="G1296" s="8">
        <v>1</v>
      </c>
      <c r="H1296" s="8" t="s">
        <v>7835</v>
      </c>
      <c r="I1296" s="8" t="s">
        <v>7837</v>
      </c>
      <c r="J1296" s="8" t="s">
        <v>7842</v>
      </c>
    </row>
    <row r="1297" spans="1:10" ht="15" customHeight="1" x14ac:dyDescent="0.3">
      <c r="A1297" s="8" t="s">
        <v>1333</v>
      </c>
      <c r="B1297" s="8">
        <v>38.479999999999997</v>
      </c>
      <c r="C1297" s="8">
        <v>6.02</v>
      </c>
      <c r="D1297" s="8" t="s">
        <v>7835</v>
      </c>
      <c r="E1297" s="8" t="s">
        <v>7835</v>
      </c>
      <c r="F1297" s="8" t="s">
        <v>7835</v>
      </c>
      <c r="G1297" s="8">
        <v>1</v>
      </c>
      <c r="H1297" s="8" t="s">
        <v>7835</v>
      </c>
      <c r="I1297" s="8" t="s">
        <v>7837</v>
      </c>
      <c r="J1297" s="8" t="s">
        <v>7842</v>
      </c>
    </row>
    <row r="1298" spans="1:10" ht="15" customHeight="1" x14ac:dyDescent="0.3">
      <c r="A1298" s="8" t="s">
        <v>1334</v>
      </c>
      <c r="B1298" s="8">
        <v>36.200000000000003</v>
      </c>
      <c r="C1298" s="8">
        <v>4.62</v>
      </c>
      <c r="D1298" s="8" t="s">
        <v>7835</v>
      </c>
      <c r="E1298" s="8" t="s">
        <v>7835</v>
      </c>
      <c r="F1298" s="8" t="s">
        <v>7835</v>
      </c>
      <c r="G1298" s="8">
        <v>2</v>
      </c>
      <c r="H1298" s="8" t="s">
        <v>7835</v>
      </c>
      <c r="I1298" s="8" t="s">
        <v>7837</v>
      </c>
      <c r="J1298" s="8" t="s">
        <v>7843</v>
      </c>
    </row>
    <row r="1299" spans="1:10" ht="15" customHeight="1" x14ac:dyDescent="0.3">
      <c r="A1299" s="8" t="s">
        <v>1335</v>
      </c>
      <c r="B1299" s="8">
        <v>27.13</v>
      </c>
      <c r="C1299" s="8">
        <v>5.59</v>
      </c>
      <c r="D1299" s="8" t="s">
        <v>7835</v>
      </c>
      <c r="E1299" s="8" t="s">
        <v>7835</v>
      </c>
      <c r="F1299" s="8" t="s">
        <v>7835</v>
      </c>
      <c r="G1299" s="8">
        <v>1</v>
      </c>
      <c r="H1299" s="8" t="s">
        <v>7835</v>
      </c>
      <c r="I1299" s="8" t="s">
        <v>7838</v>
      </c>
      <c r="J1299" s="8" t="s">
        <v>7843</v>
      </c>
    </row>
    <row r="1300" spans="1:10" ht="15" customHeight="1" x14ac:dyDescent="0.3">
      <c r="A1300" s="8" t="s">
        <v>1336</v>
      </c>
      <c r="B1300" s="8">
        <v>20.75</v>
      </c>
      <c r="C1300" s="8">
        <v>5.18</v>
      </c>
      <c r="D1300" s="8" t="s">
        <v>7836</v>
      </c>
      <c r="E1300" s="8" t="s">
        <v>7835</v>
      </c>
      <c r="F1300" s="8" t="s">
        <v>7835</v>
      </c>
      <c r="G1300" s="8">
        <v>2</v>
      </c>
      <c r="H1300" s="8" t="s">
        <v>7835</v>
      </c>
      <c r="I1300" s="8" t="s">
        <v>7839</v>
      </c>
      <c r="J1300" s="8" t="s">
        <v>7843</v>
      </c>
    </row>
    <row r="1301" spans="1:10" ht="15" customHeight="1" x14ac:dyDescent="0.3">
      <c r="A1301" s="8" t="s">
        <v>1337</v>
      </c>
      <c r="B1301" s="8">
        <v>26.6</v>
      </c>
      <c r="C1301" s="8">
        <v>6.29</v>
      </c>
      <c r="D1301" s="8" t="s">
        <v>7835</v>
      </c>
      <c r="E1301" s="8" t="s">
        <v>7835</v>
      </c>
      <c r="F1301" s="8" t="s">
        <v>7835</v>
      </c>
      <c r="G1301" s="8">
        <v>2</v>
      </c>
      <c r="H1301" s="8" t="s">
        <v>7835</v>
      </c>
      <c r="I1301" s="8" t="s">
        <v>7838</v>
      </c>
      <c r="J1301" s="8" t="s">
        <v>7842</v>
      </c>
    </row>
    <row r="1302" spans="1:10" ht="15" customHeight="1" x14ac:dyDescent="0.3">
      <c r="A1302" s="8" t="s">
        <v>1338</v>
      </c>
      <c r="B1302" s="8">
        <v>25.3</v>
      </c>
      <c r="C1302" s="8">
        <v>4.49</v>
      </c>
      <c r="D1302" s="8" t="s">
        <v>7835</v>
      </c>
      <c r="E1302" s="8" t="s">
        <v>7835</v>
      </c>
      <c r="F1302" s="8" t="s">
        <v>7835</v>
      </c>
      <c r="G1302" s="8">
        <v>2</v>
      </c>
      <c r="H1302" s="8" t="s">
        <v>7835</v>
      </c>
      <c r="I1302" s="8" t="s">
        <v>7838</v>
      </c>
      <c r="J1302" s="8" t="s">
        <v>7843</v>
      </c>
    </row>
    <row r="1303" spans="1:10" ht="15" customHeight="1" x14ac:dyDescent="0.3">
      <c r="A1303" s="8" t="s">
        <v>1339</v>
      </c>
      <c r="B1303" s="8">
        <v>18.84</v>
      </c>
      <c r="C1303" s="8">
        <v>11.82</v>
      </c>
      <c r="D1303" s="8" t="s">
        <v>7836</v>
      </c>
      <c r="E1303" s="8" t="s">
        <v>7835</v>
      </c>
      <c r="F1303" s="8" t="s">
        <v>7836</v>
      </c>
      <c r="G1303" s="8">
        <v>1</v>
      </c>
      <c r="H1303" s="8" t="s">
        <v>7835</v>
      </c>
      <c r="I1303" s="8" t="s">
        <v>7839</v>
      </c>
      <c r="J1303" s="8" t="s">
        <v>7841</v>
      </c>
    </row>
    <row r="1304" spans="1:10" ht="15" customHeight="1" x14ac:dyDescent="0.3">
      <c r="A1304" s="8" t="s">
        <v>1340</v>
      </c>
      <c r="B1304" s="8">
        <v>19.57</v>
      </c>
      <c r="C1304" s="8">
        <v>7.41</v>
      </c>
      <c r="D1304" s="8" t="s">
        <v>7836</v>
      </c>
      <c r="E1304" s="8" t="s">
        <v>7835</v>
      </c>
      <c r="F1304" s="8" t="s">
        <v>7835</v>
      </c>
      <c r="G1304" s="8">
        <v>1</v>
      </c>
      <c r="H1304" s="8" t="s">
        <v>7835</v>
      </c>
      <c r="I1304" s="8" t="s">
        <v>7839</v>
      </c>
      <c r="J1304" s="8" t="s">
        <v>7841</v>
      </c>
    </row>
    <row r="1305" spans="1:10" ht="15" customHeight="1" x14ac:dyDescent="0.3">
      <c r="A1305" s="8" t="s">
        <v>1341</v>
      </c>
      <c r="B1305" s="8">
        <v>30.495000000000001</v>
      </c>
      <c r="C1305" s="8">
        <v>5.97</v>
      </c>
      <c r="D1305" s="8" t="s">
        <v>7835</v>
      </c>
      <c r="E1305" s="8" t="s">
        <v>7835</v>
      </c>
      <c r="F1305" s="8" t="s">
        <v>7835</v>
      </c>
      <c r="G1305" s="8">
        <v>0</v>
      </c>
      <c r="H1305" s="8" t="s">
        <v>7835</v>
      </c>
      <c r="I1305" s="8" t="s">
        <v>7837</v>
      </c>
      <c r="J1305" s="8" t="s">
        <v>7842</v>
      </c>
    </row>
    <row r="1306" spans="1:10" ht="15" customHeight="1" x14ac:dyDescent="0.3">
      <c r="A1306" s="8" t="s">
        <v>1342</v>
      </c>
      <c r="B1306" s="8">
        <v>30.114999999999998</v>
      </c>
      <c r="C1306" s="8">
        <v>5.74</v>
      </c>
      <c r="D1306" s="8" t="s">
        <v>7835</v>
      </c>
      <c r="E1306" s="8" t="s">
        <v>7835</v>
      </c>
      <c r="F1306" s="8" t="s">
        <v>7836</v>
      </c>
      <c r="G1306" s="8">
        <v>1</v>
      </c>
      <c r="H1306" s="8" t="s">
        <v>7835</v>
      </c>
      <c r="I1306" s="8" t="s">
        <v>7837</v>
      </c>
      <c r="J1306" s="8" t="s">
        <v>7842</v>
      </c>
    </row>
    <row r="1307" spans="1:10" ht="15" customHeight="1" x14ac:dyDescent="0.3">
      <c r="A1307" s="8" t="s">
        <v>1343</v>
      </c>
      <c r="B1307" s="8">
        <v>24.78</v>
      </c>
      <c r="C1307" s="8">
        <v>9.85</v>
      </c>
      <c r="D1307" s="8" t="s">
        <v>7835</v>
      </c>
      <c r="E1307" s="8" t="s">
        <v>7835</v>
      </c>
      <c r="F1307" s="8" t="s">
        <v>7835</v>
      </c>
      <c r="G1307" s="8">
        <v>0</v>
      </c>
      <c r="H1307" s="8" t="s">
        <v>7835</v>
      </c>
      <c r="I1307" s="8" t="s">
        <v>7839</v>
      </c>
      <c r="J1307" s="8" t="s">
        <v>7841</v>
      </c>
    </row>
    <row r="1308" spans="1:10" ht="15" customHeight="1" x14ac:dyDescent="0.3">
      <c r="A1308" s="8" t="s">
        <v>1344</v>
      </c>
      <c r="B1308" s="8">
        <v>24.77</v>
      </c>
      <c r="C1308" s="8">
        <v>7.59</v>
      </c>
      <c r="D1308" s="8" t="s">
        <v>7835</v>
      </c>
      <c r="E1308" s="8" t="s">
        <v>7835</v>
      </c>
      <c r="F1308" s="8" t="s">
        <v>7835</v>
      </c>
      <c r="G1308" s="8">
        <v>0</v>
      </c>
      <c r="H1308" s="8" t="s">
        <v>7835</v>
      </c>
      <c r="I1308" s="8" t="s">
        <v>7839</v>
      </c>
      <c r="J1308" s="8" t="s">
        <v>7841</v>
      </c>
    </row>
    <row r="1309" spans="1:10" ht="15" customHeight="1" x14ac:dyDescent="0.3">
      <c r="A1309" s="8" t="s">
        <v>1345</v>
      </c>
      <c r="B1309" s="8">
        <v>16.579999999999998</v>
      </c>
      <c r="C1309" s="8">
        <v>6.98</v>
      </c>
      <c r="D1309" s="8" t="s">
        <v>7836</v>
      </c>
      <c r="E1309" s="8" t="s">
        <v>7835</v>
      </c>
      <c r="F1309" s="8" t="s">
        <v>7836</v>
      </c>
      <c r="G1309" s="8">
        <v>1</v>
      </c>
      <c r="H1309" s="8" t="s">
        <v>7835</v>
      </c>
      <c r="I1309" s="8" t="s">
        <v>7840</v>
      </c>
      <c r="J1309" s="8" t="s">
        <v>7841</v>
      </c>
    </row>
    <row r="1310" spans="1:10" ht="15" customHeight="1" x14ac:dyDescent="0.3">
      <c r="A1310" s="8" t="s">
        <v>1346</v>
      </c>
      <c r="B1310" s="8">
        <v>38.17</v>
      </c>
      <c r="C1310" s="8">
        <v>4.7300000000000004</v>
      </c>
      <c r="D1310" s="8" t="s">
        <v>7836</v>
      </c>
      <c r="E1310" s="8" t="s">
        <v>7835</v>
      </c>
      <c r="F1310" s="8" t="s">
        <v>7835</v>
      </c>
      <c r="G1310" s="8">
        <v>0</v>
      </c>
      <c r="H1310" s="8" t="s">
        <v>7835</v>
      </c>
      <c r="I1310" s="8" t="s">
        <v>7837</v>
      </c>
      <c r="J1310" s="8" t="s">
        <v>7843</v>
      </c>
    </row>
    <row r="1311" spans="1:10" ht="15" customHeight="1" x14ac:dyDescent="0.3">
      <c r="A1311" s="8" t="s">
        <v>1347</v>
      </c>
      <c r="B1311" s="8">
        <v>39.424999999999997</v>
      </c>
      <c r="C1311" s="8">
        <v>4.76</v>
      </c>
      <c r="D1311" s="8" t="s">
        <v>7836</v>
      </c>
      <c r="E1311" s="8" t="s">
        <v>7835</v>
      </c>
      <c r="F1311" s="8" t="s">
        <v>7835</v>
      </c>
      <c r="G1311" s="8">
        <v>0</v>
      </c>
      <c r="H1311" s="8" t="s">
        <v>7835</v>
      </c>
      <c r="I1311" s="8" t="s">
        <v>7837</v>
      </c>
      <c r="J1311" s="8" t="s">
        <v>7843</v>
      </c>
    </row>
    <row r="1312" spans="1:10" ht="15" customHeight="1" x14ac:dyDescent="0.3">
      <c r="A1312" s="8" t="s">
        <v>1348</v>
      </c>
      <c r="B1312" s="8">
        <v>33.44</v>
      </c>
      <c r="C1312" s="8">
        <v>6.24</v>
      </c>
      <c r="D1312" s="8" t="s">
        <v>7836</v>
      </c>
      <c r="E1312" s="8" t="s">
        <v>7835</v>
      </c>
      <c r="F1312" s="8" t="s">
        <v>7835</v>
      </c>
      <c r="G1312" s="8">
        <v>0</v>
      </c>
      <c r="H1312" s="8" t="s">
        <v>7835</v>
      </c>
      <c r="I1312" s="8" t="s">
        <v>7837</v>
      </c>
      <c r="J1312" s="8" t="s">
        <v>7842</v>
      </c>
    </row>
    <row r="1313" spans="1:10" ht="15" customHeight="1" x14ac:dyDescent="0.3">
      <c r="A1313" s="8" t="s">
        <v>1349</v>
      </c>
      <c r="B1313" s="8">
        <v>33.344999999999999</v>
      </c>
      <c r="C1313" s="8">
        <v>5.44</v>
      </c>
      <c r="D1313" s="8" t="s">
        <v>7836</v>
      </c>
      <c r="E1313" s="8" t="s">
        <v>7835</v>
      </c>
      <c r="F1313" s="8" t="s">
        <v>7835</v>
      </c>
      <c r="G1313" s="8">
        <v>0</v>
      </c>
      <c r="H1313" s="8" t="s">
        <v>7835</v>
      </c>
      <c r="I1313" s="8" t="s">
        <v>7837</v>
      </c>
      <c r="J1313" s="8" t="s">
        <v>7843</v>
      </c>
    </row>
    <row r="1314" spans="1:10" ht="15" customHeight="1" x14ac:dyDescent="0.3">
      <c r="A1314" s="8" t="s">
        <v>1350</v>
      </c>
      <c r="B1314" s="8">
        <v>38.79</v>
      </c>
      <c r="C1314" s="8">
        <v>5.08</v>
      </c>
      <c r="D1314" s="8" t="s">
        <v>7835</v>
      </c>
      <c r="E1314" s="8" t="s">
        <v>7835</v>
      </c>
      <c r="F1314" s="8" t="s">
        <v>7836</v>
      </c>
      <c r="G1314" s="8">
        <v>1</v>
      </c>
      <c r="H1314" s="8" t="s">
        <v>7835</v>
      </c>
      <c r="I1314" s="8" t="s">
        <v>7837</v>
      </c>
      <c r="J1314" s="8" t="s">
        <v>7843</v>
      </c>
    </row>
    <row r="1315" spans="1:10" ht="15" customHeight="1" x14ac:dyDescent="0.3">
      <c r="A1315" s="8" t="s">
        <v>1351</v>
      </c>
      <c r="B1315" s="8">
        <v>30.684999999999999</v>
      </c>
      <c r="C1315" s="8">
        <v>4.87</v>
      </c>
      <c r="D1315" s="8" t="s">
        <v>7835</v>
      </c>
      <c r="E1315" s="8" t="s">
        <v>7835</v>
      </c>
      <c r="F1315" s="8" t="s">
        <v>7836</v>
      </c>
      <c r="G1315" s="8">
        <v>1</v>
      </c>
      <c r="H1315" s="8" t="s">
        <v>7835</v>
      </c>
      <c r="I1315" s="8" t="s">
        <v>7837</v>
      </c>
      <c r="J1315" s="8" t="s">
        <v>7843</v>
      </c>
    </row>
    <row r="1316" spans="1:10" ht="15" customHeight="1" x14ac:dyDescent="0.3">
      <c r="A1316" s="8" t="s">
        <v>1352</v>
      </c>
      <c r="B1316" s="8">
        <v>22.135000000000002</v>
      </c>
      <c r="C1316" s="8">
        <v>8.17</v>
      </c>
      <c r="D1316" s="8" t="s">
        <v>7835</v>
      </c>
      <c r="E1316" s="8" t="s">
        <v>7835</v>
      </c>
      <c r="F1316" s="8" t="s">
        <v>7835</v>
      </c>
      <c r="G1316" s="8">
        <v>0</v>
      </c>
      <c r="H1316" s="8" t="s">
        <v>7835</v>
      </c>
      <c r="I1316" s="8" t="s">
        <v>7839</v>
      </c>
      <c r="J1316" s="8" t="s">
        <v>7841</v>
      </c>
    </row>
    <row r="1317" spans="1:10" ht="15" customHeight="1" x14ac:dyDescent="0.3">
      <c r="A1317" s="8" t="s">
        <v>1353</v>
      </c>
      <c r="B1317" s="8">
        <v>33.33</v>
      </c>
      <c r="C1317" s="8">
        <v>7.61</v>
      </c>
      <c r="D1317" s="8" t="s">
        <v>7835</v>
      </c>
      <c r="E1317" s="8" t="s">
        <v>7835</v>
      </c>
      <c r="F1317" s="8" t="s">
        <v>7835</v>
      </c>
      <c r="G1317" s="8">
        <v>0</v>
      </c>
      <c r="H1317" s="8" t="s">
        <v>7835</v>
      </c>
      <c r="I1317" s="8" t="s">
        <v>7837</v>
      </c>
      <c r="J1317" s="8" t="s">
        <v>7841</v>
      </c>
    </row>
    <row r="1318" spans="1:10" ht="15" customHeight="1" x14ac:dyDescent="0.3">
      <c r="A1318" s="8" t="s">
        <v>1354</v>
      </c>
      <c r="B1318" s="8">
        <v>31.13</v>
      </c>
      <c r="C1318" s="8">
        <v>10.1</v>
      </c>
      <c r="D1318" s="8" t="s">
        <v>7835</v>
      </c>
      <c r="E1318" s="8" t="s">
        <v>7835</v>
      </c>
      <c r="F1318" s="8" t="s">
        <v>7835</v>
      </c>
      <c r="G1318" s="8">
        <v>0</v>
      </c>
      <c r="H1318" s="8" t="s">
        <v>7835</v>
      </c>
      <c r="I1318" s="8" t="s">
        <v>7837</v>
      </c>
      <c r="J1318" s="8" t="s">
        <v>7841</v>
      </c>
    </row>
    <row r="1319" spans="1:10" ht="15" customHeight="1" x14ac:dyDescent="0.3">
      <c r="A1319" s="8" t="s">
        <v>1355</v>
      </c>
      <c r="B1319" s="8">
        <v>28.9</v>
      </c>
      <c r="C1319" s="8">
        <v>11.24</v>
      </c>
      <c r="D1319" s="8" t="s">
        <v>7835</v>
      </c>
      <c r="E1319" s="8" t="s">
        <v>7835</v>
      </c>
      <c r="F1319" s="8" t="s">
        <v>7835</v>
      </c>
      <c r="G1319" s="8">
        <v>0</v>
      </c>
      <c r="H1319" s="8" t="s">
        <v>7835</v>
      </c>
      <c r="I1319" s="8" t="s">
        <v>7838</v>
      </c>
      <c r="J1319" s="8" t="s">
        <v>7841</v>
      </c>
    </row>
    <row r="1320" spans="1:10" ht="15" customHeight="1" x14ac:dyDescent="0.3">
      <c r="A1320" s="8" t="s">
        <v>1356</v>
      </c>
      <c r="B1320" s="8">
        <v>43.31</v>
      </c>
      <c r="C1320" s="8">
        <v>6.1</v>
      </c>
      <c r="D1320" s="8" t="s">
        <v>7836</v>
      </c>
      <c r="E1320" s="8" t="s">
        <v>7836</v>
      </c>
      <c r="F1320" s="8" t="s">
        <v>7835</v>
      </c>
      <c r="G1320" s="8">
        <v>1</v>
      </c>
      <c r="H1320" s="8" t="s">
        <v>7835</v>
      </c>
      <c r="I1320" s="8" t="s">
        <v>7837</v>
      </c>
      <c r="J1320" s="8" t="s">
        <v>7842</v>
      </c>
    </row>
    <row r="1321" spans="1:10" ht="15" customHeight="1" x14ac:dyDescent="0.3">
      <c r="A1321" s="8" t="s">
        <v>1357</v>
      </c>
      <c r="B1321" s="8">
        <v>22.8</v>
      </c>
      <c r="C1321" s="8">
        <v>6.98</v>
      </c>
      <c r="D1321" s="8" t="s">
        <v>7835</v>
      </c>
      <c r="E1321" s="8" t="s">
        <v>7835</v>
      </c>
      <c r="F1321" s="8" t="s">
        <v>7835</v>
      </c>
      <c r="G1321" s="8">
        <v>0</v>
      </c>
      <c r="H1321" s="8" t="s">
        <v>7835</v>
      </c>
      <c r="I1321" s="8" t="s">
        <v>7839</v>
      </c>
      <c r="J1321" s="8" t="s">
        <v>7841</v>
      </c>
    </row>
    <row r="1322" spans="1:10" ht="15" customHeight="1" x14ac:dyDescent="0.3">
      <c r="A1322" s="8" t="s">
        <v>1358</v>
      </c>
      <c r="B1322" s="8">
        <v>19.09</v>
      </c>
      <c r="C1322" s="8">
        <v>4</v>
      </c>
      <c r="D1322" s="8" t="s">
        <v>7836</v>
      </c>
      <c r="E1322" s="8" t="s">
        <v>7835</v>
      </c>
      <c r="F1322" s="8" t="s">
        <v>7835</v>
      </c>
      <c r="G1322" s="8">
        <v>1</v>
      </c>
      <c r="H1322" s="8" t="s">
        <v>7835</v>
      </c>
      <c r="I1322" s="8" t="s">
        <v>7839</v>
      </c>
      <c r="J1322" s="8" t="s">
        <v>7843</v>
      </c>
    </row>
    <row r="1323" spans="1:10" ht="15" customHeight="1" x14ac:dyDescent="0.3">
      <c r="A1323" s="8" t="s">
        <v>1359</v>
      </c>
      <c r="B1323" s="8">
        <v>23.37</v>
      </c>
      <c r="C1323" s="8">
        <v>4.2300000000000004</v>
      </c>
      <c r="D1323" s="8" t="s">
        <v>7835</v>
      </c>
      <c r="E1323" s="8" t="s">
        <v>7835</v>
      </c>
      <c r="F1323" s="8" t="s">
        <v>7835</v>
      </c>
      <c r="G1323" s="8">
        <v>0</v>
      </c>
      <c r="H1323" s="8" t="s">
        <v>7835</v>
      </c>
      <c r="I1323" s="8" t="s">
        <v>7839</v>
      </c>
      <c r="J1323" s="8" t="s">
        <v>7843</v>
      </c>
    </row>
    <row r="1324" spans="1:10" ht="15" customHeight="1" x14ac:dyDescent="0.3">
      <c r="A1324" s="8" t="s">
        <v>1360</v>
      </c>
      <c r="B1324" s="8">
        <v>33.44</v>
      </c>
      <c r="C1324" s="8">
        <v>4.72</v>
      </c>
      <c r="D1324" s="8" t="s">
        <v>7836</v>
      </c>
      <c r="E1324" s="8" t="s">
        <v>7835</v>
      </c>
      <c r="F1324" s="8" t="s">
        <v>7835</v>
      </c>
      <c r="G1324" s="8">
        <v>0</v>
      </c>
      <c r="H1324" s="8" t="s">
        <v>7835</v>
      </c>
      <c r="I1324" s="8" t="s">
        <v>7837</v>
      </c>
      <c r="J1324" s="8" t="s">
        <v>7843</v>
      </c>
    </row>
    <row r="1325" spans="1:10" ht="15" customHeight="1" x14ac:dyDescent="0.3">
      <c r="A1325" s="8" t="s">
        <v>1361</v>
      </c>
      <c r="B1325" s="8">
        <v>28.05</v>
      </c>
      <c r="C1325" s="8">
        <v>5.63</v>
      </c>
      <c r="D1325" s="8" t="s">
        <v>7836</v>
      </c>
      <c r="E1325" s="8" t="s">
        <v>7835</v>
      </c>
      <c r="F1325" s="8" t="s">
        <v>7835</v>
      </c>
      <c r="G1325" s="8">
        <v>0</v>
      </c>
      <c r="H1325" s="8" t="s">
        <v>7835</v>
      </c>
      <c r="I1325" s="8" t="s">
        <v>7838</v>
      </c>
      <c r="J1325" s="8" t="s">
        <v>7843</v>
      </c>
    </row>
    <row r="1326" spans="1:10" ht="15" customHeight="1" x14ac:dyDescent="0.3">
      <c r="A1326" s="8" t="s">
        <v>1362</v>
      </c>
      <c r="B1326" s="8">
        <v>27.72</v>
      </c>
      <c r="C1326" s="8">
        <v>5.83</v>
      </c>
      <c r="D1326" s="8" t="s">
        <v>7836</v>
      </c>
      <c r="E1326" s="8" t="s">
        <v>7835</v>
      </c>
      <c r="F1326" s="8" t="s">
        <v>7835</v>
      </c>
      <c r="G1326" s="8">
        <v>0</v>
      </c>
      <c r="H1326" s="8" t="s">
        <v>7835</v>
      </c>
      <c r="I1326" s="8" t="s">
        <v>7838</v>
      </c>
      <c r="J1326" s="8" t="s">
        <v>7842</v>
      </c>
    </row>
    <row r="1327" spans="1:10" ht="15" customHeight="1" x14ac:dyDescent="0.3">
      <c r="A1327" s="8" t="s">
        <v>1363</v>
      </c>
      <c r="B1327" s="8">
        <v>29.81</v>
      </c>
      <c r="C1327" s="8">
        <v>9.23</v>
      </c>
      <c r="D1327" s="8" t="s">
        <v>7835</v>
      </c>
      <c r="E1327" s="8" t="s">
        <v>7835</v>
      </c>
      <c r="F1327" s="8" t="s">
        <v>7835</v>
      </c>
      <c r="G1327" s="8">
        <v>0</v>
      </c>
      <c r="H1327" s="8" t="s">
        <v>7835</v>
      </c>
      <c r="I1327" s="8" t="s">
        <v>7838</v>
      </c>
      <c r="J1327" s="8" t="s">
        <v>7841</v>
      </c>
    </row>
    <row r="1328" spans="1:10" ht="15" customHeight="1" x14ac:dyDescent="0.3">
      <c r="A1328" s="8" t="s">
        <v>1364</v>
      </c>
      <c r="B1328" s="8">
        <v>23.98</v>
      </c>
      <c r="C1328" s="8">
        <v>9.89</v>
      </c>
      <c r="D1328" s="8" t="s">
        <v>7835</v>
      </c>
      <c r="E1328" s="8" t="s">
        <v>7835</v>
      </c>
      <c r="F1328" s="8" t="s">
        <v>7835</v>
      </c>
      <c r="G1328" s="8">
        <v>0</v>
      </c>
      <c r="H1328" s="8" t="s">
        <v>7835</v>
      </c>
      <c r="I1328" s="8" t="s">
        <v>7839</v>
      </c>
      <c r="J1328" s="8" t="s">
        <v>7841</v>
      </c>
    </row>
    <row r="1329" spans="1:10" ht="15" customHeight="1" x14ac:dyDescent="0.3">
      <c r="A1329" s="8" t="s">
        <v>1365</v>
      </c>
      <c r="B1329" s="8">
        <v>17.34</v>
      </c>
      <c r="C1329" s="8">
        <v>12</v>
      </c>
      <c r="D1329" s="8" t="s">
        <v>7835</v>
      </c>
      <c r="E1329" s="8" t="s">
        <v>7835</v>
      </c>
      <c r="F1329" s="8" t="s">
        <v>7835</v>
      </c>
      <c r="G1329" s="8">
        <v>0</v>
      </c>
      <c r="H1329" s="8" t="s">
        <v>7835</v>
      </c>
      <c r="I1329" s="8" t="s">
        <v>7840</v>
      </c>
      <c r="J1329" s="8" t="s">
        <v>7841</v>
      </c>
    </row>
    <row r="1330" spans="1:10" ht="15" customHeight="1" x14ac:dyDescent="0.3">
      <c r="A1330" s="8" t="s">
        <v>1366</v>
      </c>
      <c r="B1330" s="8">
        <v>40.39</v>
      </c>
      <c r="C1330" s="8">
        <v>4.24</v>
      </c>
      <c r="D1330" s="8" t="s">
        <v>7836</v>
      </c>
      <c r="E1330" s="8" t="s">
        <v>7835</v>
      </c>
      <c r="F1330" s="8" t="s">
        <v>7836</v>
      </c>
      <c r="G1330" s="8">
        <v>1</v>
      </c>
      <c r="H1330" s="8" t="s">
        <v>7835</v>
      </c>
      <c r="I1330" s="8" t="s">
        <v>7837</v>
      </c>
      <c r="J1330" s="8" t="s">
        <v>7843</v>
      </c>
    </row>
    <row r="1331" spans="1:10" ht="15" customHeight="1" x14ac:dyDescent="0.3">
      <c r="A1331" s="8" t="s">
        <v>1367</v>
      </c>
      <c r="B1331" s="8">
        <v>25.96</v>
      </c>
      <c r="C1331" s="8">
        <v>4.68</v>
      </c>
      <c r="D1331" s="8" t="s">
        <v>7836</v>
      </c>
      <c r="E1331" s="8" t="s">
        <v>7835</v>
      </c>
      <c r="F1331" s="8" t="s">
        <v>7836</v>
      </c>
      <c r="G1331" s="8">
        <v>1</v>
      </c>
      <c r="H1331" s="8" t="s">
        <v>7835</v>
      </c>
      <c r="I1331" s="8" t="s">
        <v>7838</v>
      </c>
      <c r="J1331" s="8" t="s">
        <v>7843</v>
      </c>
    </row>
    <row r="1332" spans="1:10" ht="15" customHeight="1" x14ac:dyDescent="0.3">
      <c r="A1332" s="8" t="s">
        <v>1368</v>
      </c>
      <c r="B1332" s="8">
        <v>17.68</v>
      </c>
      <c r="C1332" s="8">
        <v>8.57</v>
      </c>
      <c r="D1332" s="8" t="s">
        <v>7836</v>
      </c>
      <c r="E1332" s="8" t="s">
        <v>7835</v>
      </c>
      <c r="F1332" s="8" t="s">
        <v>7836</v>
      </c>
      <c r="G1332" s="8">
        <v>1</v>
      </c>
      <c r="H1332" s="8" t="s">
        <v>7835</v>
      </c>
      <c r="I1332" s="8" t="s">
        <v>7840</v>
      </c>
      <c r="J1332" s="8" t="s">
        <v>7841</v>
      </c>
    </row>
    <row r="1333" spans="1:10" ht="15" customHeight="1" x14ac:dyDescent="0.3">
      <c r="A1333" s="8" t="s">
        <v>1369</v>
      </c>
      <c r="B1333" s="8">
        <v>30.875</v>
      </c>
      <c r="C1333" s="8">
        <v>4.0999999999999996</v>
      </c>
      <c r="D1333" s="8" t="s">
        <v>7835</v>
      </c>
      <c r="E1333" s="8" t="s">
        <v>7835</v>
      </c>
      <c r="F1333" s="8" t="s">
        <v>7835</v>
      </c>
      <c r="G1333" s="8">
        <v>0</v>
      </c>
      <c r="H1333" s="8" t="s">
        <v>7835</v>
      </c>
      <c r="I1333" s="8" t="s">
        <v>7837</v>
      </c>
      <c r="J1333" s="8" t="s">
        <v>7843</v>
      </c>
    </row>
    <row r="1334" spans="1:10" ht="15" customHeight="1" x14ac:dyDescent="0.3">
      <c r="A1334" s="8" t="s">
        <v>1370</v>
      </c>
      <c r="B1334" s="8">
        <v>30.81</v>
      </c>
      <c r="C1334" s="8">
        <v>4.49</v>
      </c>
      <c r="D1334" s="8" t="s">
        <v>7835</v>
      </c>
      <c r="E1334" s="8" t="s">
        <v>7835</v>
      </c>
      <c r="F1334" s="8" t="s">
        <v>7835</v>
      </c>
      <c r="G1334" s="8">
        <v>0</v>
      </c>
      <c r="H1334" s="8" t="s">
        <v>7835</v>
      </c>
      <c r="I1334" s="8" t="s">
        <v>7837</v>
      </c>
      <c r="J1334" s="8" t="s">
        <v>7843</v>
      </c>
    </row>
    <row r="1335" spans="1:10" ht="15" customHeight="1" x14ac:dyDescent="0.3">
      <c r="A1335" s="8" t="s">
        <v>1371</v>
      </c>
      <c r="B1335" s="8">
        <v>36.85</v>
      </c>
      <c r="C1335" s="8">
        <v>8.8000000000000007</v>
      </c>
      <c r="D1335" s="8" t="s">
        <v>7835</v>
      </c>
      <c r="E1335" s="8" t="s">
        <v>7835</v>
      </c>
      <c r="F1335" s="8" t="s">
        <v>7835</v>
      </c>
      <c r="G1335" s="8">
        <v>2</v>
      </c>
      <c r="H1335" s="8" t="s">
        <v>7835</v>
      </c>
      <c r="I1335" s="8" t="s">
        <v>7837</v>
      </c>
      <c r="J1335" s="8" t="s">
        <v>7841</v>
      </c>
    </row>
    <row r="1336" spans="1:10" ht="15" customHeight="1" x14ac:dyDescent="0.3">
      <c r="A1336" s="8" t="s">
        <v>1372</v>
      </c>
      <c r="B1336" s="8">
        <v>35.86</v>
      </c>
      <c r="C1336" s="8">
        <v>7.93</v>
      </c>
      <c r="D1336" s="8" t="s">
        <v>7835</v>
      </c>
      <c r="E1336" s="8" t="s">
        <v>7835</v>
      </c>
      <c r="F1336" s="8" t="s">
        <v>7835</v>
      </c>
      <c r="G1336" s="8">
        <v>2</v>
      </c>
      <c r="H1336" s="8" t="s">
        <v>7835</v>
      </c>
      <c r="I1336" s="8" t="s">
        <v>7837</v>
      </c>
      <c r="J1336" s="8" t="s">
        <v>7841</v>
      </c>
    </row>
    <row r="1337" spans="1:10" ht="15" customHeight="1" x14ac:dyDescent="0.3">
      <c r="A1337" s="8" t="s">
        <v>1373</v>
      </c>
      <c r="B1337" s="8">
        <v>30.3</v>
      </c>
      <c r="C1337" s="8">
        <v>9.4499999999999993</v>
      </c>
      <c r="D1337" s="8" t="s">
        <v>7835</v>
      </c>
      <c r="E1337" s="8" t="s">
        <v>7835</v>
      </c>
      <c r="F1337" s="8" t="s">
        <v>7835</v>
      </c>
      <c r="G1337" s="8">
        <v>2</v>
      </c>
      <c r="H1337" s="8" t="s">
        <v>7835</v>
      </c>
      <c r="I1337" s="8" t="s">
        <v>7837</v>
      </c>
      <c r="J1337" s="8" t="s">
        <v>7841</v>
      </c>
    </row>
    <row r="1338" spans="1:10" ht="15" customHeight="1" x14ac:dyDescent="0.3">
      <c r="A1338" s="8" t="s">
        <v>1374</v>
      </c>
      <c r="B1338" s="8">
        <v>32.015000000000001</v>
      </c>
      <c r="C1338" s="8">
        <v>7.67</v>
      </c>
      <c r="D1338" s="8" t="s">
        <v>7835</v>
      </c>
      <c r="E1338" s="8" t="s">
        <v>7835</v>
      </c>
      <c r="F1338" s="8" t="s">
        <v>7835</v>
      </c>
      <c r="G1338" s="8">
        <v>0</v>
      </c>
      <c r="H1338" s="8" t="s">
        <v>7835</v>
      </c>
      <c r="I1338" s="8" t="s">
        <v>7837</v>
      </c>
      <c r="J1338" s="8" t="s">
        <v>7841</v>
      </c>
    </row>
    <row r="1339" spans="1:10" ht="15" customHeight="1" x14ac:dyDescent="0.3">
      <c r="A1339" s="8" t="s">
        <v>1375</v>
      </c>
      <c r="B1339" s="8">
        <v>25.06</v>
      </c>
      <c r="C1339" s="8">
        <v>10.53</v>
      </c>
      <c r="D1339" s="8" t="s">
        <v>7835</v>
      </c>
      <c r="E1339" s="8" t="s">
        <v>7835</v>
      </c>
      <c r="F1339" s="8" t="s">
        <v>7835</v>
      </c>
      <c r="G1339" s="8">
        <v>2</v>
      </c>
      <c r="H1339" s="8" t="s">
        <v>7835</v>
      </c>
      <c r="I1339" s="8" t="s">
        <v>7838</v>
      </c>
      <c r="J1339" s="8" t="s">
        <v>7841</v>
      </c>
    </row>
    <row r="1340" spans="1:10" ht="15" customHeight="1" x14ac:dyDescent="0.3">
      <c r="A1340" s="8" t="s">
        <v>1376</v>
      </c>
      <c r="B1340" s="8">
        <v>18.829999999999998</v>
      </c>
      <c r="C1340" s="8">
        <v>10.08</v>
      </c>
      <c r="D1340" s="8" t="s">
        <v>7836</v>
      </c>
      <c r="E1340" s="8" t="s">
        <v>7835</v>
      </c>
      <c r="F1340" s="8" t="s">
        <v>7835</v>
      </c>
      <c r="G1340" s="8">
        <v>0</v>
      </c>
      <c r="H1340" s="8" t="s">
        <v>7835</v>
      </c>
      <c r="I1340" s="8" t="s">
        <v>7839</v>
      </c>
      <c r="J1340" s="8" t="s">
        <v>7841</v>
      </c>
    </row>
    <row r="1341" spans="1:10" ht="15" customHeight="1" x14ac:dyDescent="0.3">
      <c r="A1341" s="8" t="s">
        <v>1377</v>
      </c>
      <c r="B1341" s="8">
        <v>47.52</v>
      </c>
      <c r="C1341" s="8">
        <v>11.39</v>
      </c>
      <c r="D1341" s="8" t="s">
        <v>7836</v>
      </c>
      <c r="E1341" s="8" t="s">
        <v>7835</v>
      </c>
      <c r="F1341" s="8" t="s">
        <v>7835</v>
      </c>
      <c r="G1341" s="8">
        <v>1</v>
      </c>
      <c r="H1341" s="8" t="s">
        <v>7835</v>
      </c>
      <c r="I1341" s="8" t="s">
        <v>7837</v>
      </c>
      <c r="J1341" s="8" t="s">
        <v>7841</v>
      </c>
    </row>
    <row r="1342" spans="1:10" ht="15" customHeight="1" x14ac:dyDescent="0.3">
      <c r="A1342" s="8" t="s">
        <v>1378</v>
      </c>
      <c r="B1342" s="8">
        <v>37.82</v>
      </c>
      <c r="C1342" s="8">
        <v>6.36</v>
      </c>
      <c r="D1342" s="8" t="s">
        <v>7835</v>
      </c>
      <c r="E1342" s="8" t="s">
        <v>7835</v>
      </c>
      <c r="F1342" s="8" t="s">
        <v>7835</v>
      </c>
      <c r="G1342" s="8">
        <v>0</v>
      </c>
      <c r="H1342" s="8" t="s">
        <v>7835</v>
      </c>
      <c r="I1342" s="8" t="s">
        <v>7837</v>
      </c>
      <c r="J1342" s="8" t="s">
        <v>7842</v>
      </c>
    </row>
    <row r="1343" spans="1:10" ht="15" customHeight="1" x14ac:dyDescent="0.3">
      <c r="A1343" s="8" t="s">
        <v>1379</v>
      </c>
      <c r="B1343" s="8">
        <v>44.16</v>
      </c>
      <c r="C1343" s="8">
        <v>5.31</v>
      </c>
      <c r="D1343" s="8" t="s">
        <v>7836</v>
      </c>
      <c r="E1343" s="8" t="s">
        <v>7835</v>
      </c>
      <c r="F1343" s="8" t="s">
        <v>7835</v>
      </c>
      <c r="G1343" s="8">
        <v>0</v>
      </c>
      <c r="H1343" s="8" t="s">
        <v>7835</v>
      </c>
      <c r="I1343" s="8" t="s">
        <v>7837</v>
      </c>
      <c r="J1343" s="8" t="s">
        <v>7843</v>
      </c>
    </row>
    <row r="1344" spans="1:10" ht="15" customHeight="1" x14ac:dyDescent="0.3">
      <c r="A1344" s="8" t="s">
        <v>1380</v>
      </c>
      <c r="B1344" s="8">
        <v>37.049999999999997</v>
      </c>
      <c r="C1344" s="8">
        <v>4.74</v>
      </c>
      <c r="D1344" s="8" t="s">
        <v>7835</v>
      </c>
      <c r="E1344" s="8" t="s">
        <v>7835</v>
      </c>
      <c r="F1344" s="8" t="s">
        <v>7836</v>
      </c>
      <c r="G1344" s="8">
        <v>1</v>
      </c>
      <c r="H1344" s="8" t="s">
        <v>7835</v>
      </c>
      <c r="I1344" s="8" t="s">
        <v>7837</v>
      </c>
      <c r="J1344" s="8" t="s">
        <v>7843</v>
      </c>
    </row>
    <row r="1345" spans="1:10" ht="15" customHeight="1" x14ac:dyDescent="0.3">
      <c r="A1345" s="8" t="s">
        <v>1381</v>
      </c>
      <c r="B1345" s="8">
        <v>18.66</v>
      </c>
      <c r="C1345" s="8">
        <v>11.35</v>
      </c>
      <c r="D1345" s="8" t="s">
        <v>7835</v>
      </c>
      <c r="E1345" s="8" t="s">
        <v>7835</v>
      </c>
      <c r="F1345" s="8" t="s">
        <v>7835</v>
      </c>
      <c r="G1345" s="8">
        <v>0</v>
      </c>
      <c r="H1345" s="8" t="s">
        <v>7835</v>
      </c>
      <c r="I1345" s="8" t="s">
        <v>7839</v>
      </c>
      <c r="J1345" s="8" t="s">
        <v>7841</v>
      </c>
    </row>
    <row r="1346" spans="1:10" ht="15" customHeight="1" x14ac:dyDescent="0.3">
      <c r="A1346" s="8" t="s">
        <v>1382</v>
      </c>
      <c r="B1346" s="8">
        <v>36.200000000000003</v>
      </c>
      <c r="C1346" s="8">
        <v>6.81</v>
      </c>
      <c r="D1346" s="8" t="s">
        <v>7836</v>
      </c>
      <c r="E1346" s="8" t="s">
        <v>7835</v>
      </c>
      <c r="F1346" s="8" t="s">
        <v>7835</v>
      </c>
      <c r="G1346" s="8">
        <v>1</v>
      </c>
      <c r="H1346" s="8" t="s">
        <v>7835</v>
      </c>
      <c r="I1346" s="8" t="s">
        <v>7837</v>
      </c>
      <c r="J1346" s="8" t="s">
        <v>7841</v>
      </c>
    </row>
    <row r="1347" spans="1:10" ht="15" customHeight="1" x14ac:dyDescent="0.3">
      <c r="A1347" s="8" t="s">
        <v>1383</v>
      </c>
      <c r="B1347" s="8">
        <v>18.87</v>
      </c>
      <c r="C1347" s="8">
        <v>8.06</v>
      </c>
      <c r="D1347" s="8" t="s">
        <v>7835</v>
      </c>
      <c r="E1347" s="8" t="s">
        <v>7835</v>
      </c>
      <c r="F1347" s="8" t="s">
        <v>7835</v>
      </c>
      <c r="G1347" s="8">
        <v>0</v>
      </c>
      <c r="H1347" s="8" t="s">
        <v>7835</v>
      </c>
      <c r="I1347" s="8" t="s">
        <v>7839</v>
      </c>
      <c r="J1347" s="8" t="s">
        <v>7841</v>
      </c>
    </row>
    <row r="1348" spans="1:10" ht="15" customHeight="1" x14ac:dyDescent="0.3">
      <c r="A1348" s="8" t="s">
        <v>1384</v>
      </c>
      <c r="B1348" s="8">
        <v>32.299999999999997</v>
      </c>
      <c r="C1348" s="8">
        <v>6.74</v>
      </c>
      <c r="D1348" s="8" t="s">
        <v>7836</v>
      </c>
      <c r="E1348" s="8" t="s">
        <v>7835</v>
      </c>
      <c r="F1348" s="8" t="s">
        <v>7835</v>
      </c>
      <c r="G1348" s="8">
        <v>1</v>
      </c>
      <c r="H1348" s="8" t="s">
        <v>7835</v>
      </c>
      <c r="I1348" s="8" t="s">
        <v>7837</v>
      </c>
      <c r="J1348" s="8" t="s">
        <v>7841</v>
      </c>
    </row>
    <row r="1349" spans="1:10" ht="15" customHeight="1" x14ac:dyDescent="0.3">
      <c r="A1349" s="8" t="s">
        <v>1385</v>
      </c>
      <c r="B1349" s="8">
        <v>22.64</v>
      </c>
      <c r="C1349" s="8">
        <v>6.54</v>
      </c>
      <c r="D1349" s="8" t="s">
        <v>7836</v>
      </c>
      <c r="E1349" s="8" t="s">
        <v>7835</v>
      </c>
      <c r="F1349" s="8" t="s">
        <v>7835</v>
      </c>
      <c r="G1349" s="8">
        <v>2</v>
      </c>
      <c r="H1349" s="8" t="s">
        <v>7835</v>
      </c>
      <c r="I1349" s="8" t="s">
        <v>7839</v>
      </c>
      <c r="J1349" s="8" t="s">
        <v>7841</v>
      </c>
    </row>
    <row r="1350" spans="1:10" ht="15" customHeight="1" x14ac:dyDescent="0.3">
      <c r="A1350" s="8" t="s">
        <v>1386</v>
      </c>
      <c r="B1350" s="8">
        <v>28.69</v>
      </c>
      <c r="C1350" s="8">
        <v>5.4</v>
      </c>
      <c r="D1350" s="8" t="s">
        <v>7835</v>
      </c>
      <c r="E1350" s="8" t="s">
        <v>7835</v>
      </c>
      <c r="F1350" s="8" t="s">
        <v>7835</v>
      </c>
      <c r="G1350" s="8">
        <v>0</v>
      </c>
      <c r="H1350" s="8" t="s">
        <v>7835</v>
      </c>
      <c r="I1350" s="8" t="s">
        <v>7838</v>
      </c>
      <c r="J1350" s="8" t="s">
        <v>7843</v>
      </c>
    </row>
    <row r="1351" spans="1:10" ht="15" customHeight="1" x14ac:dyDescent="0.3">
      <c r="A1351" s="8" t="s">
        <v>1387</v>
      </c>
      <c r="B1351" s="8">
        <v>28.16</v>
      </c>
      <c r="C1351" s="8">
        <v>5.58</v>
      </c>
      <c r="D1351" s="8" t="s">
        <v>7836</v>
      </c>
      <c r="E1351" s="8" t="s">
        <v>7835</v>
      </c>
      <c r="F1351" s="8" t="s">
        <v>7835</v>
      </c>
      <c r="G1351" s="8">
        <v>0</v>
      </c>
      <c r="H1351" s="8" t="s">
        <v>7835</v>
      </c>
      <c r="I1351" s="8" t="s">
        <v>7838</v>
      </c>
      <c r="J1351" s="8" t="s">
        <v>7843</v>
      </c>
    </row>
    <row r="1352" spans="1:10" ht="15" customHeight="1" x14ac:dyDescent="0.3">
      <c r="A1352" s="8" t="s">
        <v>1388</v>
      </c>
      <c r="B1352" s="8">
        <v>45.54</v>
      </c>
      <c r="C1352" s="8">
        <v>5.84</v>
      </c>
      <c r="D1352" s="8" t="s">
        <v>7835</v>
      </c>
      <c r="E1352" s="8" t="s">
        <v>7835</v>
      </c>
      <c r="F1352" s="8" t="s">
        <v>7836</v>
      </c>
      <c r="G1352" s="8">
        <v>1</v>
      </c>
      <c r="H1352" s="8" t="s">
        <v>7835</v>
      </c>
      <c r="I1352" s="8" t="s">
        <v>7837</v>
      </c>
      <c r="J1352" s="8" t="s">
        <v>7842</v>
      </c>
    </row>
    <row r="1353" spans="1:10" ht="15" customHeight="1" x14ac:dyDescent="0.3">
      <c r="A1353" s="8" t="s">
        <v>1389</v>
      </c>
      <c r="B1353" s="8">
        <v>28.7</v>
      </c>
      <c r="C1353" s="8">
        <v>4.2</v>
      </c>
      <c r="D1353" s="8" t="s">
        <v>7835</v>
      </c>
      <c r="E1353" s="8" t="s">
        <v>7835</v>
      </c>
      <c r="F1353" s="8" t="s">
        <v>7835</v>
      </c>
      <c r="G1353" s="8">
        <v>0</v>
      </c>
      <c r="H1353" s="8" t="s">
        <v>7835</v>
      </c>
      <c r="I1353" s="8" t="s">
        <v>7838</v>
      </c>
      <c r="J1353" s="8" t="s">
        <v>7843</v>
      </c>
    </row>
    <row r="1354" spans="1:10" ht="15" customHeight="1" x14ac:dyDescent="0.3">
      <c r="A1354" s="8" t="s">
        <v>1390</v>
      </c>
      <c r="B1354" s="8">
        <v>27.74</v>
      </c>
      <c r="C1354" s="8">
        <v>6.06</v>
      </c>
      <c r="D1354" s="8" t="s">
        <v>7836</v>
      </c>
      <c r="E1354" s="8" t="s">
        <v>7835</v>
      </c>
      <c r="F1354" s="8" t="s">
        <v>7835</v>
      </c>
      <c r="G1354" s="8">
        <v>0</v>
      </c>
      <c r="H1354" s="8" t="s">
        <v>7835</v>
      </c>
      <c r="I1354" s="8" t="s">
        <v>7838</v>
      </c>
      <c r="J1354" s="8" t="s">
        <v>7842</v>
      </c>
    </row>
    <row r="1355" spans="1:10" ht="15" customHeight="1" x14ac:dyDescent="0.3">
      <c r="A1355" s="8" t="s">
        <v>1391</v>
      </c>
      <c r="B1355" s="8">
        <v>36.954999999999998</v>
      </c>
      <c r="C1355" s="8">
        <v>7.57</v>
      </c>
      <c r="D1355" s="8" t="s">
        <v>7835</v>
      </c>
      <c r="E1355" s="8" t="s">
        <v>7835</v>
      </c>
      <c r="F1355" s="8" t="s">
        <v>7835</v>
      </c>
      <c r="G1355" s="8">
        <v>0</v>
      </c>
      <c r="H1355" s="8" t="s">
        <v>7835</v>
      </c>
      <c r="I1355" s="8" t="s">
        <v>7837</v>
      </c>
      <c r="J1355" s="8" t="s">
        <v>7841</v>
      </c>
    </row>
    <row r="1356" spans="1:10" ht="15" customHeight="1" x14ac:dyDescent="0.3">
      <c r="A1356" s="8" t="s">
        <v>1392</v>
      </c>
      <c r="B1356" s="8">
        <v>30.69</v>
      </c>
      <c r="C1356" s="8">
        <v>6.15</v>
      </c>
      <c r="D1356" s="8" t="s">
        <v>7835</v>
      </c>
      <c r="E1356" s="8" t="s">
        <v>7835</v>
      </c>
      <c r="F1356" s="8" t="s">
        <v>7835</v>
      </c>
      <c r="G1356" s="8">
        <v>0</v>
      </c>
      <c r="H1356" s="8" t="s">
        <v>7835</v>
      </c>
      <c r="I1356" s="8" t="s">
        <v>7837</v>
      </c>
      <c r="J1356" s="8" t="s">
        <v>7842</v>
      </c>
    </row>
    <row r="1357" spans="1:10" ht="15" customHeight="1" x14ac:dyDescent="0.3">
      <c r="A1357" s="8" t="s">
        <v>1393</v>
      </c>
      <c r="B1357" s="8">
        <v>24.984999999999999</v>
      </c>
      <c r="C1357" s="8">
        <v>4.5599999999999996</v>
      </c>
      <c r="D1357" s="8" t="s">
        <v>7835</v>
      </c>
      <c r="E1357" s="8" t="s">
        <v>7835</v>
      </c>
      <c r="F1357" s="8" t="s">
        <v>7835</v>
      </c>
      <c r="G1357" s="8">
        <v>0</v>
      </c>
      <c r="H1357" s="8" t="s">
        <v>7835</v>
      </c>
      <c r="I1357" s="8" t="s">
        <v>7839</v>
      </c>
      <c r="J1357" s="8" t="s">
        <v>7843</v>
      </c>
    </row>
    <row r="1358" spans="1:10" ht="15" customHeight="1" x14ac:dyDescent="0.3">
      <c r="A1358" s="8" t="s">
        <v>1394</v>
      </c>
      <c r="B1358" s="8">
        <v>39.42</v>
      </c>
      <c r="C1358" s="8">
        <v>4.72</v>
      </c>
      <c r="D1358" s="8" t="s">
        <v>7836</v>
      </c>
      <c r="E1358" s="8" t="s">
        <v>7835</v>
      </c>
      <c r="F1358" s="8" t="s">
        <v>7835</v>
      </c>
      <c r="G1358" s="8">
        <v>1</v>
      </c>
      <c r="H1358" s="8" t="s">
        <v>7835</v>
      </c>
      <c r="I1358" s="8" t="s">
        <v>7837</v>
      </c>
      <c r="J1358" s="8" t="s">
        <v>7843</v>
      </c>
    </row>
    <row r="1359" spans="1:10" ht="15" customHeight="1" x14ac:dyDescent="0.3">
      <c r="A1359" s="8" t="s">
        <v>1395</v>
      </c>
      <c r="B1359" s="8">
        <v>16.8</v>
      </c>
      <c r="C1359" s="8">
        <v>7.98</v>
      </c>
      <c r="D1359" s="8" t="s">
        <v>7835</v>
      </c>
      <c r="E1359" s="8" t="s">
        <v>7835</v>
      </c>
      <c r="F1359" s="8" t="s">
        <v>7835</v>
      </c>
      <c r="G1359" s="8">
        <v>0</v>
      </c>
      <c r="H1359" s="8" t="s">
        <v>7835</v>
      </c>
      <c r="I1359" s="8" t="s">
        <v>7840</v>
      </c>
      <c r="J1359" s="8" t="s">
        <v>7841</v>
      </c>
    </row>
    <row r="1360" spans="1:10" ht="15" customHeight="1" x14ac:dyDescent="0.3">
      <c r="A1360" s="8" t="s">
        <v>1396</v>
      </c>
      <c r="B1360" s="8">
        <v>23.274999999999999</v>
      </c>
      <c r="C1360" s="8">
        <v>6.26</v>
      </c>
      <c r="D1360" s="8" t="s">
        <v>7836</v>
      </c>
      <c r="E1360" s="8" t="s">
        <v>7835</v>
      </c>
      <c r="F1360" s="8" t="s">
        <v>7836</v>
      </c>
      <c r="G1360" s="8">
        <v>1</v>
      </c>
      <c r="H1360" s="8" t="s">
        <v>7835</v>
      </c>
      <c r="I1360" s="8" t="s">
        <v>7839</v>
      </c>
      <c r="J1360" s="8" t="s">
        <v>7842</v>
      </c>
    </row>
    <row r="1361" spans="1:10" ht="15" customHeight="1" x14ac:dyDescent="0.3">
      <c r="A1361" s="8" t="s">
        <v>1397</v>
      </c>
      <c r="B1361" s="8">
        <v>22.8</v>
      </c>
      <c r="C1361" s="8">
        <v>4.29</v>
      </c>
      <c r="D1361" s="8" t="s">
        <v>7836</v>
      </c>
      <c r="E1361" s="8" t="s">
        <v>7835</v>
      </c>
      <c r="F1361" s="8" t="s">
        <v>7836</v>
      </c>
      <c r="G1361" s="8">
        <v>1</v>
      </c>
      <c r="H1361" s="8" t="s">
        <v>7835</v>
      </c>
      <c r="I1361" s="8" t="s">
        <v>7839</v>
      </c>
      <c r="J1361" s="8" t="s">
        <v>7843</v>
      </c>
    </row>
    <row r="1362" spans="1:10" ht="15" customHeight="1" x14ac:dyDescent="0.3">
      <c r="A1362" s="8" t="s">
        <v>1398</v>
      </c>
      <c r="B1362" s="8">
        <v>24.3</v>
      </c>
      <c r="C1362" s="8">
        <v>5.43</v>
      </c>
      <c r="D1362" s="8" t="s">
        <v>7835</v>
      </c>
      <c r="E1362" s="8" t="s">
        <v>7835</v>
      </c>
      <c r="F1362" s="8" t="s">
        <v>7835</v>
      </c>
      <c r="G1362" s="8">
        <v>2</v>
      </c>
      <c r="H1362" s="8" t="s">
        <v>7835</v>
      </c>
      <c r="I1362" s="8" t="s">
        <v>7839</v>
      </c>
      <c r="J1362" s="8" t="s">
        <v>7843</v>
      </c>
    </row>
    <row r="1363" spans="1:10" ht="15" customHeight="1" x14ac:dyDescent="0.3">
      <c r="A1363" s="8" t="s">
        <v>1399</v>
      </c>
      <c r="B1363" s="8">
        <v>25.13</v>
      </c>
      <c r="C1363" s="8">
        <v>8</v>
      </c>
      <c r="D1363" s="8" t="s">
        <v>7836</v>
      </c>
      <c r="E1363" s="8" t="s">
        <v>7835</v>
      </c>
      <c r="F1363" s="8" t="s">
        <v>7835</v>
      </c>
      <c r="G1363" s="8">
        <v>1</v>
      </c>
      <c r="H1363" s="8" t="s">
        <v>7835</v>
      </c>
      <c r="I1363" s="8" t="s">
        <v>7838</v>
      </c>
      <c r="J1363" s="8" t="s">
        <v>7841</v>
      </c>
    </row>
    <row r="1364" spans="1:10" ht="15" customHeight="1" x14ac:dyDescent="0.3">
      <c r="A1364" s="8" t="s">
        <v>1400</v>
      </c>
      <c r="B1364" s="8">
        <v>22.72</v>
      </c>
      <c r="C1364" s="8">
        <v>9.9600000000000009</v>
      </c>
      <c r="D1364" s="8" t="s">
        <v>7836</v>
      </c>
      <c r="E1364" s="8" t="s">
        <v>7835</v>
      </c>
      <c r="F1364" s="8" t="s">
        <v>7835</v>
      </c>
      <c r="G1364" s="8">
        <v>2</v>
      </c>
      <c r="H1364" s="8" t="s">
        <v>7835</v>
      </c>
      <c r="I1364" s="8" t="s">
        <v>7839</v>
      </c>
      <c r="J1364" s="8" t="s">
        <v>7841</v>
      </c>
    </row>
    <row r="1365" spans="1:10" ht="15" customHeight="1" x14ac:dyDescent="0.3">
      <c r="A1365" s="8" t="s">
        <v>1401</v>
      </c>
      <c r="B1365" s="8">
        <v>32.6</v>
      </c>
      <c r="C1365" s="8">
        <v>6.8</v>
      </c>
      <c r="D1365" s="8" t="s">
        <v>7836</v>
      </c>
      <c r="E1365" s="8" t="s">
        <v>7835</v>
      </c>
      <c r="F1365" s="8" t="s">
        <v>7835</v>
      </c>
      <c r="G1365" s="8">
        <v>0</v>
      </c>
      <c r="H1365" s="8" t="s">
        <v>7835</v>
      </c>
      <c r="I1365" s="8" t="s">
        <v>7837</v>
      </c>
      <c r="J1365" s="8" t="s">
        <v>7841</v>
      </c>
    </row>
    <row r="1366" spans="1:10" ht="15" customHeight="1" x14ac:dyDescent="0.3">
      <c r="A1366" s="8" t="s">
        <v>1402</v>
      </c>
      <c r="B1366" s="8">
        <v>17.28</v>
      </c>
      <c r="C1366" s="8">
        <v>6.22</v>
      </c>
      <c r="D1366" s="8" t="s">
        <v>7836</v>
      </c>
      <c r="E1366" s="8" t="s">
        <v>7835</v>
      </c>
      <c r="F1366" s="8" t="s">
        <v>7835</v>
      </c>
      <c r="G1366" s="8">
        <v>2</v>
      </c>
      <c r="H1366" s="8" t="s">
        <v>7835</v>
      </c>
      <c r="I1366" s="8" t="s">
        <v>7840</v>
      </c>
      <c r="J1366" s="8" t="s">
        <v>7842</v>
      </c>
    </row>
    <row r="1367" spans="1:10" ht="15" customHeight="1" x14ac:dyDescent="0.3">
      <c r="A1367" s="8" t="s">
        <v>1403</v>
      </c>
      <c r="B1367" s="8">
        <v>27.92</v>
      </c>
      <c r="C1367" s="8">
        <v>5.79</v>
      </c>
      <c r="D1367" s="8" t="s">
        <v>7835</v>
      </c>
      <c r="E1367" s="8" t="s">
        <v>7835</v>
      </c>
      <c r="F1367" s="8" t="s">
        <v>7835</v>
      </c>
      <c r="G1367" s="8">
        <v>1</v>
      </c>
      <c r="H1367" s="8" t="s">
        <v>7835</v>
      </c>
      <c r="I1367" s="8" t="s">
        <v>7838</v>
      </c>
      <c r="J1367" s="8" t="s">
        <v>7842</v>
      </c>
    </row>
    <row r="1368" spans="1:10" ht="15" customHeight="1" x14ac:dyDescent="0.3">
      <c r="A1368" s="8" t="s">
        <v>1404</v>
      </c>
      <c r="B1368" s="8">
        <v>38.284999999999997</v>
      </c>
      <c r="C1368" s="8">
        <v>5.41</v>
      </c>
      <c r="D1368" s="8" t="s">
        <v>7835</v>
      </c>
      <c r="E1368" s="8" t="s">
        <v>7835</v>
      </c>
      <c r="F1368" s="8" t="s">
        <v>7835</v>
      </c>
      <c r="G1368" s="8">
        <v>0</v>
      </c>
      <c r="H1368" s="8" t="s">
        <v>7835</v>
      </c>
      <c r="I1368" s="8" t="s">
        <v>7837</v>
      </c>
      <c r="J1368" s="8" t="s">
        <v>7843</v>
      </c>
    </row>
    <row r="1369" spans="1:10" ht="15" customHeight="1" x14ac:dyDescent="0.3">
      <c r="A1369" s="8" t="s">
        <v>1405</v>
      </c>
      <c r="B1369" s="8">
        <v>16.48</v>
      </c>
      <c r="C1369" s="8">
        <v>11.05</v>
      </c>
      <c r="D1369" s="8" t="s">
        <v>7835</v>
      </c>
      <c r="E1369" s="8" t="s">
        <v>7835</v>
      </c>
      <c r="F1369" s="8" t="s">
        <v>7835</v>
      </c>
      <c r="G1369" s="8">
        <v>0</v>
      </c>
      <c r="H1369" s="8" t="s">
        <v>7835</v>
      </c>
      <c r="I1369" s="8" t="s">
        <v>7840</v>
      </c>
      <c r="J1369" s="8" t="s">
        <v>7841</v>
      </c>
    </row>
    <row r="1370" spans="1:10" ht="15" customHeight="1" x14ac:dyDescent="0.3">
      <c r="A1370" s="8" t="s">
        <v>1406</v>
      </c>
      <c r="B1370" s="8">
        <v>38.57</v>
      </c>
      <c r="C1370" s="8">
        <v>6.27</v>
      </c>
      <c r="D1370" s="8" t="s">
        <v>7835</v>
      </c>
      <c r="E1370" s="8" t="s">
        <v>7835</v>
      </c>
      <c r="F1370" s="8" t="s">
        <v>7835</v>
      </c>
      <c r="G1370" s="8">
        <v>0</v>
      </c>
      <c r="H1370" s="8" t="s">
        <v>7835</v>
      </c>
      <c r="I1370" s="8" t="s">
        <v>7837</v>
      </c>
      <c r="J1370" s="8" t="s">
        <v>7842</v>
      </c>
    </row>
    <row r="1371" spans="1:10" ht="15" customHeight="1" x14ac:dyDescent="0.3">
      <c r="A1371" s="8" t="s">
        <v>1407</v>
      </c>
      <c r="B1371" s="8">
        <v>43.85</v>
      </c>
      <c r="C1371" s="8">
        <v>4.7699999999999996</v>
      </c>
      <c r="D1371" s="8" t="s">
        <v>7836</v>
      </c>
      <c r="E1371" s="8" t="s">
        <v>7835</v>
      </c>
      <c r="F1371" s="8" t="s">
        <v>7835</v>
      </c>
      <c r="G1371" s="8">
        <v>0</v>
      </c>
      <c r="H1371" s="8" t="s">
        <v>7835</v>
      </c>
      <c r="I1371" s="8" t="s">
        <v>7837</v>
      </c>
      <c r="J1371" s="8" t="s">
        <v>7843</v>
      </c>
    </row>
    <row r="1372" spans="1:10" ht="15" customHeight="1" x14ac:dyDescent="0.3">
      <c r="A1372" s="8" t="s">
        <v>1408</v>
      </c>
      <c r="B1372" s="8">
        <v>30.11</v>
      </c>
      <c r="C1372" s="8">
        <v>4.08</v>
      </c>
      <c r="D1372" s="8" t="s">
        <v>7835</v>
      </c>
      <c r="E1372" s="8" t="s">
        <v>7835</v>
      </c>
      <c r="F1372" s="8" t="s">
        <v>7835</v>
      </c>
      <c r="G1372" s="8">
        <v>0</v>
      </c>
      <c r="H1372" s="8" t="s">
        <v>7835</v>
      </c>
      <c r="I1372" s="8" t="s">
        <v>7837</v>
      </c>
      <c r="J1372" s="8" t="s">
        <v>7843</v>
      </c>
    </row>
    <row r="1373" spans="1:10" ht="15" customHeight="1" x14ac:dyDescent="0.3">
      <c r="A1373" s="8" t="s">
        <v>1409</v>
      </c>
      <c r="B1373" s="8">
        <v>31.59</v>
      </c>
      <c r="C1373" s="8">
        <v>6.01</v>
      </c>
      <c r="D1373" s="8" t="s">
        <v>7835</v>
      </c>
      <c r="E1373" s="8" t="s">
        <v>7835</v>
      </c>
      <c r="F1373" s="8" t="s">
        <v>7835</v>
      </c>
      <c r="G1373" s="8">
        <v>0</v>
      </c>
      <c r="H1373" s="8" t="s">
        <v>7835</v>
      </c>
      <c r="I1373" s="8" t="s">
        <v>7837</v>
      </c>
      <c r="J1373" s="8" t="s">
        <v>7842</v>
      </c>
    </row>
    <row r="1374" spans="1:10" ht="15" customHeight="1" x14ac:dyDescent="0.3">
      <c r="A1374" s="8" t="s">
        <v>1410</v>
      </c>
      <c r="B1374" s="8">
        <v>40.15</v>
      </c>
      <c r="C1374" s="8">
        <v>11.84</v>
      </c>
      <c r="D1374" s="8" t="s">
        <v>7835</v>
      </c>
      <c r="E1374" s="8" t="s">
        <v>7835</v>
      </c>
      <c r="F1374" s="8" t="s">
        <v>7835</v>
      </c>
      <c r="G1374" s="8">
        <v>0</v>
      </c>
      <c r="H1374" s="8" t="s">
        <v>7835</v>
      </c>
      <c r="I1374" s="8" t="s">
        <v>7837</v>
      </c>
      <c r="J1374" s="8" t="s">
        <v>7841</v>
      </c>
    </row>
    <row r="1375" spans="1:10" ht="15" customHeight="1" x14ac:dyDescent="0.3">
      <c r="A1375" s="8" t="s">
        <v>1411</v>
      </c>
      <c r="B1375" s="8">
        <v>40.700000000000003</v>
      </c>
      <c r="C1375" s="8">
        <v>6.27</v>
      </c>
      <c r="D1375" s="8" t="s">
        <v>7836</v>
      </c>
      <c r="E1375" s="8" t="s">
        <v>7835</v>
      </c>
      <c r="F1375" s="8" t="s">
        <v>7836</v>
      </c>
      <c r="G1375" s="8">
        <v>1</v>
      </c>
      <c r="H1375" s="8" t="s">
        <v>7835</v>
      </c>
      <c r="I1375" s="8" t="s">
        <v>7837</v>
      </c>
      <c r="J1375" s="8" t="s">
        <v>7842</v>
      </c>
    </row>
    <row r="1376" spans="1:10" ht="15" customHeight="1" x14ac:dyDescent="0.3">
      <c r="A1376" s="8" t="s">
        <v>1412</v>
      </c>
      <c r="B1376" s="8">
        <v>40.76</v>
      </c>
      <c r="C1376" s="8">
        <v>5.28</v>
      </c>
      <c r="D1376" s="8" t="s">
        <v>7835</v>
      </c>
      <c r="E1376" s="8" t="s">
        <v>7835</v>
      </c>
      <c r="F1376" s="8" t="s">
        <v>7835</v>
      </c>
      <c r="G1376" s="8">
        <v>0</v>
      </c>
      <c r="H1376" s="8" t="s">
        <v>7835</v>
      </c>
      <c r="I1376" s="8" t="s">
        <v>7837</v>
      </c>
      <c r="J1376" s="8" t="s">
        <v>7843</v>
      </c>
    </row>
    <row r="1377" spans="1:10" ht="15" customHeight="1" x14ac:dyDescent="0.3">
      <c r="A1377" s="8" t="s">
        <v>1413</v>
      </c>
      <c r="B1377" s="8">
        <v>29.7</v>
      </c>
      <c r="C1377" s="8">
        <v>7.03</v>
      </c>
      <c r="D1377" s="8" t="s">
        <v>7835</v>
      </c>
      <c r="E1377" s="8" t="s">
        <v>7835</v>
      </c>
      <c r="F1377" s="8" t="s">
        <v>7835</v>
      </c>
      <c r="G1377" s="8">
        <v>0</v>
      </c>
      <c r="H1377" s="8" t="s">
        <v>7835</v>
      </c>
      <c r="I1377" s="8" t="s">
        <v>7838</v>
      </c>
      <c r="J1377" s="8" t="s">
        <v>7841</v>
      </c>
    </row>
    <row r="1378" spans="1:10" ht="15" customHeight="1" x14ac:dyDescent="0.3">
      <c r="A1378" s="8" t="s">
        <v>1414</v>
      </c>
      <c r="B1378" s="8">
        <v>40.58</v>
      </c>
      <c r="C1378" s="8">
        <v>5.32</v>
      </c>
      <c r="D1378" s="8" t="s">
        <v>7836</v>
      </c>
      <c r="E1378" s="8" t="s">
        <v>7835</v>
      </c>
      <c r="F1378" s="8" t="s">
        <v>7836</v>
      </c>
      <c r="G1378" s="8">
        <v>1</v>
      </c>
      <c r="H1378" s="8" t="s">
        <v>7835</v>
      </c>
      <c r="I1378" s="8" t="s">
        <v>7837</v>
      </c>
      <c r="J1378" s="8" t="s">
        <v>7843</v>
      </c>
    </row>
    <row r="1379" spans="1:10" ht="15" customHeight="1" x14ac:dyDescent="0.3">
      <c r="A1379" s="8" t="s">
        <v>1415</v>
      </c>
      <c r="B1379" s="8">
        <v>33.06</v>
      </c>
      <c r="C1379" s="8">
        <v>9.59</v>
      </c>
      <c r="D1379" s="8" t="s">
        <v>7836</v>
      </c>
      <c r="E1379" s="8" t="s">
        <v>7835</v>
      </c>
      <c r="F1379" s="8" t="s">
        <v>7835</v>
      </c>
      <c r="G1379" s="8">
        <v>0</v>
      </c>
      <c r="H1379" s="8" t="s">
        <v>7835</v>
      </c>
      <c r="I1379" s="8" t="s">
        <v>7837</v>
      </c>
      <c r="J1379" s="8" t="s">
        <v>7841</v>
      </c>
    </row>
    <row r="1380" spans="1:10" ht="15" customHeight="1" x14ac:dyDescent="0.3">
      <c r="A1380" s="8" t="s">
        <v>1416</v>
      </c>
      <c r="B1380" s="8">
        <v>26.62</v>
      </c>
      <c r="C1380" s="8">
        <v>6.15</v>
      </c>
      <c r="D1380" s="8" t="s">
        <v>7836</v>
      </c>
      <c r="E1380" s="8" t="s">
        <v>7835</v>
      </c>
      <c r="F1380" s="8" t="s">
        <v>7835</v>
      </c>
      <c r="G1380" s="8">
        <v>0</v>
      </c>
      <c r="H1380" s="8" t="s">
        <v>7835</v>
      </c>
      <c r="I1380" s="8" t="s">
        <v>7838</v>
      </c>
      <c r="J1380" s="8" t="s">
        <v>7842</v>
      </c>
    </row>
    <row r="1381" spans="1:10" ht="15" customHeight="1" x14ac:dyDescent="0.3">
      <c r="A1381" s="8" t="s">
        <v>1417</v>
      </c>
      <c r="B1381" s="8">
        <v>37.1</v>
      </c>
      <c r="C1381" s="8">
        <v>11.08</v>
      </c>
      <c r="D1381" s="8" t="s">
        <v>7835</v>
      </c>
      <c r="E1381" s="8" t="s">
        <v>7835</v>
      </c>
      <c r="F1381" s="8" t="s">
        <v>7835</v>
      </c>
      <c r="G1381" s="8">
        <v>0</v>
      </c>
      <c r="H1381" s="8" t="s">
        <v>7835</v>
      </c>
      <c r="I1381" s="8" t="s">
        <v>7837</v>
      </c>
      <c r="J1381" s="8" t="s">
        <v>7841</v>
      </c>
    </row>
    <row r="1382" spans="1:10" ht="15" customHeight="1" x14ac:dyDescent="0.3">
      <c r="A1382" s="8" t="s">
        <v>1418</v>
      </c>
      <c r="B1382" s="8">
        <v>18.28</v>
      </c>
      <c r="C1382" s="8">
        <v>7.95</v>
      </c>
      <c r="D1382" s="8" t="s">
        <v>7835</v>
      </c>
      <c r="E1382" s="8" t="s">
        <v>7835</v>
      </c>
      <c r="F1382" s="8" t="s">
        <v>7835</v>
      </c>
      <c r="G1382" s="8">
        <v>0</v>
      </c>
      <c r="H1382" s="8" t="s">
        <v>7835</v>
      </c>
      <c r="I1382" s="8" t="s">
        <v>7840</v>
      </c>
      <c r="J1382" s="8" t="s">
        <v>7841</v>
      </c>
    </row>
    <row r="1383" spans="1:10" ht="15" customHeight="1" x14ac:dyDescent="0.3">
      <c r="A1383" s="8" t="s">
        <v>1419</v>
      </c>
      <c r="B1383" s="8">
        <v>35.814999999999998</v>
      </c>
      <c r="C1383" s="8">
        <v>6.23</v>
      </c>
      <c r="D1383" s="8" t="s">
        <v>7835</v>
      </c>
      <c r="E1383" s="8" t="s">
        <v>7835</v>
      </c>
      <c r="F1383" s="8" t="s">
        <v>7835</v>
      </c>
      <c r="G1383" s="8">
        <v>0</v>
      </c>
      <c r="H1383" s="8" t="s">
        <v>7835</v>
      </c>
      <c r="I1383" s="8" t="s">
        <v>7837</v>
      </c>
      <c r="J1383" s="8" t="s">
        <v>7842</v>
      </c>
    </row>
    <row r="1384" spans="1:10" ht="15" customHeight="1" x14ac:dyDescent="0.3">
      <c r="A1384" s="8" t="s">
        <v>1420</v>
      </c>
      <c r="B1384" s="8">
        <v>30.69</v>
      </c>
      <c r="C1384" s="8">
        <v>6.5</v>
      </c>
      <c r="D1384" s="8" t="s">
        <v>7835</v>
      </c>
      <c r="E1384" s="8" t="s">
        <v>7835</v>
      </c>
      <c r="F1384" s="8" t="s">
        <v>7835</v>
      </c>
      <c r="G1384" s="8">
        <v>0</v>
      </c>
      <c r="H1384" s="8" t="s">
        <v>7835</v>
      </c>
      <c r="I1384" s="8" t="s">
        <v>7837</v>
      </c>
      <c r="J1384" s="8" t="s">
        <v>7841</v>
      </c>
    </row>
    <row r="1385" spans="1:10" ht="15" customHeight="1" x14ac:dyDescent="0.3">
      <c r="A1385" s="8" t="s">
        <v>1421</v>
      </c>
      <c r="B1385" s="8">
        <v>26.125</v>
      </c>
      <c r="C1385" s="8">
        <v>5.22</v>
      </c>
      <c r="D1385" s="8" t="s">
        <v>7835</v>
      </c>
      <c r="E1385" s="8" t="s">
        <v>7835</v>
      </c>
      <c r="F1385" s="8" t="s">
        <v>7835</v>
      </c>
      <c r="G1385" s="8">
        <v>0</v>
      </c>
      <c r="H1385" s="8" t="s">
        <v>7835</v>
      </c>
      <c r="I1385" s="8" t="s">
        <v>7838</v>
      </c>
      <c r="J1385" s="8" t="s">
        <v>7843</v>
      </c>
    </row>
    <row r="1386" spans="1:10" ht="15" customHeight="1" x14ac:dyDescent="0.3">
      <c r="A1386" s="8" t="s">
        <v>1422</v>
      </c>
      <c r="B1386" s="8">
        <v>34.58</v>
      </c>
      <c r="C1386" s="8">
        <v>6.3</v>
      </c>
      <c r="D1386" s="8" t="s">
        <v>7835</v>
      </c>
      <c r="E1386" s="8" t="s">
        <v>7835</v>
      </c>
      <c r="F1386" s="8" t="s">
        <v>7836</v>
      </c>
      <c r="G1386" s="8">
        <v>1</v>
      </c>
      <c r="H1386" s="8" t="s">
        <v>7835</v>
      </c>
      <c r="I1386" s="8" t="s">
        <v>7837</v>
      </c>
      <c r="J1386" s="8" t="s">
        <v>7842</v>
      </c>
    </row>
    <row r="1387" spans="1:10" ht="15" customHeight="1" x14ac:dyDescent="0.3">
      <c r="A1387" s="8" t="s">
        <v>1423</v>
      </c>
      <c r="B1387" s="8">
        <v>27.4</v>
      </c>
      <c r="C1387" s="8">
        <v>8.84</v>
      </c>
      <c r="D1387" s="8" t="s">
        <v>7835</v>
      </c>
      <c r="E1387" s="8" t="s">
        <v>7835</v>
      </c>
      <c r="F1387" s="8" t="s">
        <v>7835</v>
      </c>
      <c r="G1387" s="8">
        <v>0</v>
      </c>
      <c r="H1387" s="8" t="s">
        <v>7835</v>
      </c>
      <c r="I1387" s="8" t="s">
        <v>7838</v>
      </c>
      <c r="J1387" s="8" t="s">
        <v>7841</v>
      </c>
    </row>
    <row r="1388" spans="1:10" ht="15" customHeight="1" x14ac:dyDescent="0.3">
      <c r="A1388" s="8" t="s">
        <v>1424</v>
      </c>
      <c r="B1388" s="8">
        <v>27.53</v>
      </c>
      <c r="C1388" s="8">
        <v>4.1100000000000003</v>
      </c>
      <c r="D1388" s="8" t="s">
        <v>7835</v>
      </c>
      <c r="E1388" s="8" t="s">
        <v>7835</v>
      </c>
      <c r="F1388" s="8" t="s">
        <v>7835</v>
      </c>
      <c r="G1388" s="8">
        <v>1</v>
      </c>
      <c r="H1388" s="8" t="s">
        <v>7835</v>
      </c>
      <c r="I1388" s="8" t="s">
        <v>7838</v>
      </c>
      <c r="J1388" s="8" t="s">
        <v>7843</v>
      </c>
    </row>
    <row r="1389" spans="1:10" ht="15" customHeight="1" x14ac:dyDescent="0.3">
      <c r="A1389" s="8" t="s">
        <v>1425</v>
      </c>
      <c r="B1389" s="8">
        <v>33</v>
      </c>
      <c r="C1389" s="8">
        <v>4.57</v>
      </c>
      <c r="D1389" s="8" t="s">
        <v>7835</v>
      </c>
      <c r="E1389" s="8" t="s">
        <v>7835</v>
      </c>
      <c r="F1389" s="8" t="s">
        <v>7835</v>
      </c>
      <c r="G1389" s="8">
        <v>0</v>
      </c>
      <c r="H1389" s="8" t="s">
        <v>7835</v>
      </c>
      <c r="I1389" s="8" t="s">
        <v>7837</v>
      </c>
      <c r="J1389" s="8" t="s">
        <v>7843</v>
      </c>
    </row>
    <row r="1390" spans="1:10" ht="15" customHeight="1" x14ac:dyDescent="0.3">
      <c r="A1390" s="8" t="s">
        <v>1426</v>
      </c>
      <c r="B1390" s="8">
        <v>25.78</v>
      </c>
      <c r="C1390" s="8">
        <v>11.06</v>
      </c>
      <c r="D1390" s="8" t="s">
        <v>7836</v>
      </c>
      <c r="E1390" s="8" t="s">
        <v>7835</v>
      </c>
      <c r="F1390" s="8" t="s">
        <v>7835</v>
      </c>
      <c r="G1390" s="8">
        <v>0</v>
      </c>
      <c r="H1390" s="8" t="s">
        <v>7835</v>
      </c>
      <c r="I1390" s="8" t="s">
        <v>7838</v>
      </c>
      <c r="J1390" s="8" t="s">
        <v>7841</v>
      </c>
    </row>
    <row r="1391" spans="1:10" ht="15" customHeight="1" x14ac:dyDescent="0.3">
      <c r="A1391" s="8" t="s">
        <v>1427</v>
      </c>
      <c r="B1391" s="8">
        <v>22.66</v>
      </c>
      <c r="C1391" s="8">
        <v>10.68</v>
      </c>
      <c r="D1391" s="8" t="s">
        <v>7835</v>
      </c>
      <c r="E1391" s="8" t="s">
        <v>7835</v>
      </c>
      <c r="F1391" s="8" t="s">
        <v>7835</v>
      </c>
      <c r="G1391" s="8">
        <v>0</v>
      </c>
      <c r="H1391" s="8" t="s">
        <v>7835</v>
      </c>
      <c r="I1391" s="8" t="s">
        <v>7839</v>
      </c>
      <c r="J1391" s="8" t="s">
        <v>7841</v>
      </c>
    </row>
    <row r="1392" spans="1:10" ht="15" customHeight="1" x14ac:dyDescent="0.3">
      <c r="A1392" s="8" t="s">
        <v>1428</v>
      </c>
      <c r="B1392" s="8">
        <v>38.81</v>
      </c>
      <c r="C1392" s="8">
        <v>6.14</v>
      </c>
      <c r="D1392" s="8" t="s">
        <v>7836</v>
      </c>
      <c r="E1392" s="8" t="s">
        <v>7835</v>
      </c>
      <c r="F1392" s="8" t="s">
        <v>7835</v>
      </c>
      <c r="G1392" s="8">
        <v>1</v>
      </c>
      <c r="H1392" s="8" t="s">
        <v>7835</v>
      </c>
      <c r="I1392" s="8" t="s">
        <v>7837</v>
      </c>
      <c r="J1392" s="8" t="s">
        <v>7842</v>
      </c>
    </row>
    <row r="1393" spans="1:10" ht="15" customHeight="1" x14ac:dyDescent="0.3">
      <c r="A1393" s="8" t="s">
        <v>1429</v>
      </c>
      <c r="B1393" s="8">
        <v>38.51</v>
      </c>
      <c r="C1393" s="8">
        <v>5.45</v>
      </c>
      <c r="D1393" s="8" t="s">
        <v>7836</v>
      </c>
      <c r="E1393" s="8" t="s">
        <v>7835</v>
      </c>
      <c r="F1393" s="8" t="s">
        <v>7835</v>
      </c>
      <c r="G1393" s="8">
        <v>0</v>
      </c>
      <c r="H1393" s="8" t="s">
        <v>7835</v>
      </c>
      <c r="I1393" s="8" t="s">
        <v>7837</v>
      </c>
      <c r="J1393" s="8" t="s">
        <v>7843</v>
      </c>
    </row>
    <row r="1394" spans="1:10" ht="15" customHeight="1" x14ac:dyDescent="0.3">
      <c r="A1394" s="8" t="s">
        <v>1430</v>
      </c>
      <c r="B1394" s="8">
        <v>22.98</v>
      </c>
      <c r="C1394" s="8">
        <v>6.14</v>
      </c>
      <c r="D1394" s="8" t="s">
        <v>7836</v>
      </c>
      <c r="E1394" s="8" t="s">
        <v>7835</v>
      </c>
      <c r="F1394" s="8" t="s">
        <v>7835</v>
      </c>
      <c r="G1394" s="8">
        <v>0</v>
      </c>
      <c r="H1394" s="8" t="s">
        <v>7835</v>
      </c>
      <c r="I1394" s="8" t="s">
        <v>7839</v>
      </c>
      <c r="J1394" s="8" t="s">
        <v>7842</v>
      </c>
    </row>
    <row r="1395" spans="1:10" ht="15" customHeight="1" x14ac:dyDescent="0.3">
      <c r="A1395" s="8" t="s">
        <v>1431</v>
      </c>
      <c r="B1395" s="8">
        <v>15.65</v>
      </c>
      <c r="C1395" s="8">
        <v>7.85</v>
      </c>
      <c r="D1395" s="8" t="s">
        <v>7835</v>
      </c>
      <c r="E1395" s="8" t="s">
        <v>7835</v>
      </c>
      <c r="F1395" s="8" t="s">
        <v>7835</v>
      </c>
      <c r="G1395" s="8">
        <v>0</v>
      </c>
      <c r="H1395" s="8" t="s">
        <v>7835</v>
      </c>
      <c r="I1395" s="8" t="s">
        <v>7840</v>
      </c>
      <c r="J1395" s="8" t="s">
        <v>7841</v>
      </c>
    </row>
    <row r="1396" spans="1:10" ht="15" customHeight="1" x14ac:dyDescent="0.3">
      <c r="A1396" s="8" t="s">
        <v>1432</v>
      </c>
      <c r="B1396" s="8">
        <v>39.97</v>
      </c>
      <c r="C1396" s="8">
        <v>4.09</v>
      </c>
      <c r="D1396" s="8" t="s">
        <v>7835</v>
      </c>
      <c r="E1396" s="8" t="s">
        <v>7835</v>
      </c>
      <c r="F1396" s="8" t="s">
        <v>7835</v>
      </c>
      <c r="G1396" s="8">
        <v>1</v>
      </c>
      <c r="H1396" s="8" t="s">
        <v>7835</v>
      </c>
      <c r="I1396" s="8" t="s">
        <v>7837</v>
      </c>
      <c r="J1396" s="8" t="s">
        <v>7843</v>
      </c>
    </row>
    <row r="1397" spans="1:10" ht="15" customHeight="1" x14ac:dyDescent="0.3">
      <c r="A1397" s="8" t="s">
        <v>1433</v>
      </c>
      <c r="B1397" s="8">
        <v>37.22</v>
      </c>
      <c r="C1397" s="8">
        <v>4.62</v>
      </c>
      <c r="D1397" s="8" t="s">
        <v>7835</v>
      </c>
      <c r="E1397" s="8" t="s">
        <v>7835</v>
      </c>
      <c r="F1397" s="8" t="s">
        <v>7836</v>
      </c>
      <c r="G1397" s="8">
        <v>1</v>
      </c>
      <c r="H1397" s="8" t="s">
        <v>7835</v>
      </c>
      <c r="I1397" s="8" t="s">
        <v>7837</v>
      </c>
      <c r="J1397" s="8" t="s">
        <v>7843</v>
      </c>
    </row>
    <row r="1398" spans="1:10" ht="15" customHeight="1" x14ac:dyDescent="0.3">
      <c r="A1398" s="8" t="s">
        <v>1434</v>
      </c>
      <c r="B1398" s="8">
        <v>41.325000000000003</v>
      </c>
      <c r="C1398" s="8">
        <v>5.77</v>
      </c>
      <c r="D1398" s="8" t="s">
        <v>7835</v>
      </c>
      <c r="E1398" s="8" t="s">
        <v>7835</v>
      </c>
      <c r="F1398" s="8" t="s">
        <v>7835</v>
      </c>
      <c r="G1398" s="8">
        <v>0</v>
      </c>
      <c r="H1398" s="8" t="s">
        <v>7835</v>
      </c>
      <c r="I1398" s="8" t="s">
        <v>7837</v>
      </c>
      <c r="J1398" s="8" t="s">
        <v>7842</v>
      </c>
    </row>
    <row r="1399" spans="1:10" ht="15" customHeight="1" x14ac:dyDescent="0.3">
      <c r="A1399" s="8" t="s">
        <v>1435</v>
      </c>
      <c r="B1399" s="8">
        <v>40.31</v>
      </c>
      <c r="C1399" s="8">
        <v>5.84</v>
      </c>
      <c r="D1399" s="8" t="s">
        <v>7835</v>
      </c>
      <c r="E1399" s="8" t="s">
        <v>7835</v>
      </c>
      <c r="F1399" s="8" t="s">
        <v>7835</v>
      </c>
      <c r="G1399" s="8">
        <v>0</v>
      </c>
      <c r="H1399" s="8" t="s">
        <v>7835</v>
      </c>
      <c r="I1399" s="8" t="s">
        <v>7837</v>
      </c>
      <c r="J1399" s="8" t="s">
        <v>7842</v>
      </c>
    </row>
    <row r="1400" spans="1:10" ht="15" customHeight="1" x14ac:dyDescent="0.3">
      <c r="A1400" s="8" t="s">
        <v>1436</v>
      </c>
      <c r="B1400" s="8">
        <v>29.48</v>
      </c>
      <c r="C1400" s="8">
        <v>4.91</v>
      </c>
      <c r="D1400" s="8" t="s">
        <v>7835</v>
      </c>
      <c r="E1400" s="8" t="s">
        <v>7835</v>
      </c>
      <c r="F1400" s="8" t="s">
        <v>7835</v>
      </c>
      <c r="G1400" s="8">
        <v>0</v>
      </c>
      <c r="H1400" s="8" t="s">
        <v>7835</v>
      </c>
      <c r="I1400" s="8" t="s">
        <v>7838</v>
      </c>
      <c r="J1400" s="8" t="s">
        <v>7843</v>
      </c>
    </row>
    <row r="1401" spans="1:10" ht="15" customHeight="1" x14ac:dyDescent="0.3">
      <c r="A1401" s="8" t="s">
        <v>1437</v>
      </c>
      <c r="B1401" s="8">
        <v>33.155000000000001</v>
      </c>
      <c r="C1401" s="8">
        <v>5.07</v>
      </c>
      <c r="D1401" s="8" t="s">
        <v>7835</v>
      </c>
      <c r="E1401" s="8" t="s">
        <v>7835</v>
      </c>
      <c r="F1401" s="8" t="s">
        <v>7835</v>
      </c>
      <c r="G1401" s="8">
        <v>0</v>
      </c>
      <c r="H1401" s="8" t="s">
        <v>7835</v>
      </c>
      <c r="I1401" s="8" t="s">
        <v>7837</v>
      </c>
      <c r="J1401" s="8" t="s">
        <v>7843</v>
      </c>
    </row>
    <row r="1402" spans="1:10" ht="15" customHeight="1" x14ac:dyDescent="0.3">
      <c r="A1402" s="8" t="s">
        <v>1438</v>
      </c>
      <c r="B1402" s="8">
        <v>42.85</v>
      </c>
      <c r="C1402" s="8">
        <v>5.81</v>
      </c>
      <c r="D1402" s="8" t="s">
        <v>7836</v>
      </c>
      <c r="E1402" s="8" t="s">
        <v>7835</v>
      </c>
      <c r="F1402" s="8" t="s">
        <v>7835</v>
      </c>
      <c r="G1402" s="8">
        <v>0</v>
      </c>
      <c r="H1402" s="8" t="s">
        <v>7835</v>
      </c>
      <c r="I1402" s="8" t="s">
        <v>7837</v>
      </c>
      <c r="J1402" s="8" t="s">
        <v>7842</v>
      </c>
    </row>
    <row r="1403" spans="1:10" ht="15" customHeight="1" x14ac:dyDescent="0.3">
      <c r="A1403" s="8" t="s">
        <v>1439</v>
      </c>
      <c r="B1403" s="8">
        <v>32.340000000000003</v>
      </c>
      <c r="C1403" s="8">
        <v>11.2</v>
      </c>
      <c r="D1403" s="8" t="s">
        <v>7835</v>
      </c>
      <c r="E1403" s="8" t="s">
        <v>7835</v>
      </c>
      <c r="F1403" s="8" t="s">
        <v>7835</v>
      </c>
      <c r="G1403" s="8">
        <v>0</v>
      </c>
      <c r="H1403" s="8" t="s">
        <v>7835</v>
      </c>
      <c r="I1403" s="8" t="s">
        <v>7837</v>
      </c>
      <c r="J1403" s="8" t="s">
        <v>7841</v>
      </c>
    </row>
    <row r="1404" spans="1:10" ht="15" customHeight="1" x14ac:dyDescent="0.3">
      <c r="A1404" s="8" t="s">
        <v>1440</v>
      </c>
      <c r="B1404" s="8">
        <v>27.5</v>
      </c>
      <c r="C1404" s="8">
        <v>10.75</v>
      </c>
      <c r="D1404" s="8" t="s">
        <v>7835</v>
      </c>
      <c r="E1404" s="8" t="s">
        <v>7835</v>
      </c>
      <c r="F1404" s="8" t="s">
        <v>7835</v>
      </c>
      <c r="G1404" s="8">
        <v>0</v>
      </c>
      <c r="H1404" s="8" t="s">
        <v>7835</v>
      </c>
      <c r="I1404" s="8" t="s">
        <v>7838</v>
      </c>
      <c r="J1404" s="8" t="s">
        <v>7841</v>
      </c>
    </row>
    <row r="1405" spans="1:10" ht="15" customHeight="1" x14ac:dyDescent="0.3">
      <c r="A1405" s="8" t="s">
        <v>1441</v>
      </c>
      <c r="B1405" s="8">
        <v>25.8</v>
      </c>
      <c r="C1405" s="8">
        <v>7.8</v>
      </c>
      <c r="D1405" s="8" t="s">
        <v>7835</v>
      </c>
      <c r="E1405" s="8" t="s">
        <v>7835</v>
      </c>
      <c r="F1405" s="8" t="s">
        <v>7835</v>
      </c>
      <c r="G1405" s="8">
        <v>0</v>
      </c>
      <c r="H1405" s="8" t="s">
        <v>7835</v>
      </c>
      <c r="I1405" s="8" t="s">
        <v>7838</v>
      </c>
      <c r="J1405" s="8" t="s">
        <v>7841</v>
      </c>
    </row>
    <row r="1406" spans="1:10" ht="15" customHeight="1" x14ac:dyDescent="0.3">
      <c r="A1406" s="8" t="s">
        <v>1442</v>
      </c>
      <c r="B1406" s="8">
        <v>25</v>
      </c>
      <c r="C1406" s="8">
        <v>7.04</v>
      </c>
      <c r="D1406" s="8" t="s">
        <v>7835</v>
      </c>
      <c r="E1406" s="8" t="s">
        <v>7835</v>
      </c>
      <c r="F1406" s="8" t="s">
        <v>7835</v>
      </c>
      <c r="G1406" s="8">
        <v>0</v>
      </c>
      <c r="H1406" s="8" t="s">
        <v>7835</v>
      </c>
      <c r="I1406" s="8" t="s">
        <v>7838</v>
      </c>
      <c r="J1406" s="8" t="s">
        <v>7841</v>
      </c>
    </row>
    <row r="1407" spans="1:10" ht="15" customHeight="1" x14ac:dyDescent="0.3">
      <c r="A1407" s="8" t="s">
        <v>1443</v>
      </c>
      <c r="B1407" s="8">
        <v>41.2</v>
      </c>
      <c r="C1407" s="8">
        <v>4.18</v>
      </c>
      <c r="D1407" s="8" t="s">
        <v>7836</v>
      </c>
      <c r="E1407" s="8" t="s">
        <v>7835</v>
      </c>
      <c r="F1407" s="8" t="s">
        <v>7835</v>
      </c>
      <c r="G1407" s="8">
        <v>0</v>
      </c>
      <c r="H1407" s="8" t="s">
        <v>7835</v>
      </c>
      <c r="I1407" s="8" t="s">
        <v>7837</v>
      </c>
      <c r="J1407" s="8" t="s">
        <v>7843</v>
      </c>
    </row>
    <row r="1408" spans="1:10" ht="15" customHeight="1" x14ac:dyDescent="0.3">
      <c r="A1408" s="8" t="s">
        <v>1444</v>
      </c>
      <c r="B1408" s="8">
        <v>17.78</v>
      </c>
      <c r="C1408" s="8">
        <v>8.19</v>
      </c>
      <c r="D1408" s="8" t="s">
        <v>7835</v>
      </c>
      <c r="E1408" s="8" t="s">
        <v>7835</v>
      </c>
      <c r="F1408" s="8" t="s">
        <v>7835</v>
      </c>
      <c r="G1408" s="8">
        <v>0</v>
      </c>
      <c r="H1408" s="8" t="s">
        <v>7835</v>
      </c>
      <c r="I1408" s="8" t="s">
        <v>7840</v>
      </c>
      <c r="J1408" s="8" t="s">
        <v>7841</v>
      </c>
    </row>
    <row r="1409" spans="1:10" ht="15" customHeight="1" x14ac:dyDescent="0.3">
      <c r="A1409" s="8" t="s">
        <v>1445</v>
      </c>
      <c r="B1409" s="8">
        <v>40.119999999999997</v>
      </c>
      <c r="C1409" s="8">
        <v>6.22</v>
      </c>
      <c r="D1409" s="8" t="s">
        <v>7836</v>
      </c>
      <c r="E1409" s="8" t="s">
        <v>7835</v>
      </c>
      <c r="F1409" s="8" t="s">
        <v>7836</v>
      </c>
      <c r="G1409" s="8">
        <v>1</v>
      </c>
      <c r="H1409" s="8" t="s">
        <v>7835</v>
      </c>
      <c r="I1409" s="8" t="s">
        <v>7837</v>
      </c>
      <c r="J1409" s="8" t="s">
        <v>7842</v>
      </c>
    </row>
    <row r="1410" spans="1:10" ht="15" customHeight="1" x14ac:dyDescent="0.3">
      <c r="A1410" s="8" t="s">
        <v>1446</v>
      </c>
      <c r="B1410" s="8">
        <v>19.350000000000001</v>
      </c>
      <c r="C1410" s="8">
        <v>8.2200000000000006</v>
      </c>
      <c r="D1410" s="8" t="s">
        <v>7836</v>
      </c>
      <c r="E1410" s="8" t="s">
        <v>7835</v>
      </c>
      <c r="F1410" s="8" t="s">
        <v>7835</v>
      </c>
      <c r="G1410" s="8">
        <v>0</v>
      </c>
      <c r="H1410" s="8" t="s">
        <v>7835</v>
      </c>
      <c r="I1410" s="8" t="s">
        <v>7839</v>
      </c>
      <c r="J1410" s="8" t="s">
        <v>7841</v>
      </c>
    </row>
    <row r="1411" spans="1:10" ht="15" customHeight="1" x14ac:dyDescent="0.3">
      <c r="A1411" s="8" t="s">
        <v>1447</v>
      </c>
      <c r="B1411" s="8">
        <v>36.69</v>
      </c>
      <c r="C1411" s="8">
        <v>6.15</v>
      </c>
      <c r="D1411" s="8" t="s">
        <v>7835</v>
      </c>
      <c r="E1411" s="8" t="s">
        <v>7835</v>
      </c>
      <c r="F1411" s="8" t="s">
        <v>7835</v>
      </c>
      <c r="G1411" s="8">
        <v>0</v>
      </c>
      <c r="H1411" s="8" t="s">
        <v>7835</v>
      </c>
      <c r="I1411" s="8" t="s">
        <v>7837</v>
      </c>
      <c r="J1411" s="8" t="s">
        <v>7842</v>
      </c>
    </row>
    <row r="1412" spans="1:10" ht="15" customHeight="1" x14ac:dyDescent="0.3">
      <c r="A1412" s="8" t="s">
        <v>1448</v>
      </c>
      <c r="B1412" s="8">
        <v>28.51</v>
      </c>
      <c r="C1412" s="8">
        <v>5.65</v>
      </c>
      <c r="D1412" s="8" t="s">
        <v>7836</v>
      </c>
      <c r="E1412" s="8" t="s">
        <v>7835</v>
      </c>
      <c r="F1412" s="8" t="s">
        <v>7835</v>
      </c>
      <c r="G1412" s="8">
        <v>1</v>
      </c>
      <c r="H1412" s="8" t="s">
        <v>7835</v>
      </c>
      <c r="I1412" s="8" t="s">
        <v>7838</v>
      </c>
      <c r="J1412" s="8" t="s">
        <v>7843</v>
      </c>
    </row>
    <row r="1413" spans="1:10" ht="15" customHeight="1" x14ac:dyDescent="0.3">
      <c r="A1413" s="8" t="s">
        <v>1449</v>
      </c>
      <c r="B1413" s="8">
        <v>30.21</v>
      </c>
      <c r="C1413" s="8">
        <v>5.5</v>
      </c>
      <c r="D1413" s="8" t="s">
        <v>7835</v>
      </c>
      <c r="E1413" s="8" t="s">
        <v>7835</v>
      </c>
      <c r="F1413" s="8" t="s">
        <v>7835</v>
      </c>
      <c r="G1413" s="8">
        <v>1</v>
      </c>
      <c r="H1413" s="8" t="s">
        <v>7835</v>
      </c>
      <c r="I1413" s="8" t="s">
        <v>7837</v>
      </c>
      <c r="J1413" s="8" t="s">
        <v>7843</v>
      </c>
    </row>
    <row r="1414" spans="1:10" ht="15" customHeight="1" x14ac:dyDescent="0.3">
      <c r="A1414" s="8" t="s">
        <v>1450</v>
      </c>
      <c r="B1414" s="8">
        <v>24.33</v>
      </c>
      <c r="C1414" s="8">
        <v>8</v>
      </c>
      <c r="D1414" s="8" t="s">
        <v>7835</v>
      </c>
      <c r="E1414" s="8" t="s">
        <v>7835</v>
      </c>
      <c r="F1414" s="8" t="s">
        <v>7835</v>
      </c>
      <c r="G1414" s="8">
        <v>0</v>
      </c>
      <c r="H1414" s="8" t="s">
        <v>7835</v>
      </c>
      <c r="I1414" s="8" t="s">
        <v>7839</v>
      </c>
      <c r="J1414" s="8" t="s">
        <v>7841</v>
      </c>
    </row>
    <row r="1415" spans="1:10" ht="15" customHeight="1" x14ac:dyDescent="0.3">
      <c r="A1415" s="8" t="s">
        <v>1451</v>
      </c>
      <c r="B1415" s="8">
        <v>19.855</v>
      </c>
      <c r="C1415" s="8">
        <v>5.71</v>
      </c>
      <c r="D1415" s="8" t="s">
        <v>7836</v>
      </c>
      <c r="E1415" s="8" t="s">
        <v>7835</v>
      </c>
      <c r="F1415" s="8" t="s">
        <v>7835</v>
      </c>
      <c r="G1415" s="8">
        <v>0</v>
      </c>
      <c r="H1415" s="8" t="s">
        <v>7835</v>
      </c>
      <c r="I1415" s="8" t="s">
        <v>7839</v>
      </c>
      <c r="J1415" s="8" t="s">
        <v>7842</v>
      </c>
    </row>
    <row r="1416" spans="1:10" ht="15" customHeight="1" x14ac:dyDescent="0.3">
      <c r="A1416" s="8" t="s">
        <v>1452</v>
      </c>
      <c r="B1416" s="8">
        <v>25.364999999999998</v>
      </c>
      <c r="C1416" s="8">
        <v>11.71</v>
      </c>
      <c r="D1416" s="8" t="s">
        <v>7835</v>
      </c>
      <c r="E1416" s="8" t="s">
        <v>7835</v>
      </c>
      <c r="F1416" s="8" t="s">
        <v>7835</v>
      </c>
      <c r="G1416" s="8">
        <v>0</v>
      </c>
      <c r="H1416" s="8" t="s">
        <v>7835</v>
      </c>
      <c r="I1416" s="8" t="s">
        <v>7838</v>
      </c>
      <c r="J1416" s="8" t="s">
        <v>7841</v>
      </c>
    </row>
    <row r="1417" spans="1:10" ht="15" customHeight="1" x14ac:dyDescent="0.3">
      <c r="A1417" s="8" t="s">
        <v>1453</v>
      </c>
      <c r="B1417" s="8">
        <v>29.6</v>
      </c>
      <c r="C1417" s="8">
        <v>6.17</v>
      </c>
      <c r="D1417" s="8" t="s">
        <v>7836</v>
      </c>
      <c r="E1417" s="8" t="s">
        <v>7835</v>
      </c>
      <c r="F1417" s="8" t="s">
        <v>7836</v>
      </c>
      <c r="G1417" s="8">
        <v>1</v>
      </c>
      <c r="H1417" s="8" t="s">
        <v>7835</v>
      </c>
      <c r="I1417" s="8" t="s">
        <v>7838</v>
      </c>
      <c r="J1417" s="8" t="s">
        <v>7842</v>
      </c>
    </row>
    <row r="1418" spans="1:10" ht="15" customHeight="1" x14ac:dyDescent="0.3">
      <c r="A1418" s="8" t="s">
        <v>1454</v>
      </c>
      <c r="B1418" s="8">
        <v>39.43</v>
      </c>
      <c r="C1418" s="8">
        <v>6.1</v>
      </c>
      <c r="D1418" s="8" t="s">
        <v>7836</v>
      </c>
      <c r="E1418" s="8" t="s">
        <v>7835</v>
      </c>
      <c r="F1418" s="8" t="s">
        <v>7836</v>
      </c>
      <c r="G1418" s="8">
        <v>1</v>
      </c>
      <c r="H1418" s="8" t="s">
        <v>7835</v>
      </c>
      <c r="I1418" s="8" t="s">
        <v>7837</v>
      </c>
      <c r="J1418" s="8" t="s">
        <v>7842</v>
      </c>
    </row>
    <row r="1419" spans="1:10" ht="15" customHeight="1" x14ac:dyDescent="0.3">
      <c r="A1419" s="8" t="s">
        <v>1455</v>
      </c>
      <c r="B1419" s="8">
        <v>27.34</v>
      </c>
      <c r="C1419" s="8">
        <v>5.19</v>
      </c>
      <c r="D1419" s="8" t="s">
        <v>7836</v>
      </c>
      <c r="E1419" s="8" t="s">
        <v>7835</v>
      </c>
      <c r="F1419" s="8" t="s">
        <v>7835</v>
      </c>
      <c r="G1419" s="8">
        <v>1</v>
      </c>
      <c r="H1419" s="8" t="s">
        <v>7835</v>
      </c>
      <c r="I1419" s="8" t="s">
        <v>7838</v>
      </c>
      <c r="J1419" s="8" t="s">
        <v>7843</v>
      </c>
    </row>
    <row r="1420" spans="1:10" ht="15" customHeight="1" x14ac:dyDescent="0.3">
      <c r="A1420" s="8" t="s">
        <v>1456</v>
      </c>
      <c r="B1420" s="8">
        <v>39.01</v>
      </c>
      <c r="C1420" s="8">
        <v>5.37</v>
      </c>
      <c r="D1420" s="8" t="s">
        <v>7836</v>
      </c>
      <c r="E1420" s="8" t="s">
        <v>7835</v>
      </c>
      <c r="F1420" s="8" t="s">
        <v>7835</v>
      </c>
      <c r="G1420" s="8">
        <v>0</v>
      </c>
      <c r="H1420" s="8" t="s">
        <v>7835</v>
      </c>
      <c r="I1420" s="8" t="s">
        <v>7837</v>
      </c>
      <c r="J1420" s="8" t="s">
        <v>7843</v>
      </c>
    </row>
    <row r="1421" spans="1:10" ht="15" customHeight="1" x14ac:dyDescent="0.3">
      <c r="A1421" s="8" t="s">
        <v>1457</v>
      </c>
      <c r="B1421" s="8">
        <v>18.989999999999998</v>
      </c>
      <c r="C1421" s="8">
        <v>10.82</v>
      </c>
      <c r="D1421" s="8" t="s">
        <v>7836</v>
      </c>
      <c r="E1421" s="8" t="s">
        <v>7835</v>
      </c>
      <c r="F1421" s="8" t="s">
        <v>7835</v>
      </c>
      <c r="G1421" s="8">
        <v>0</v>
      </c>
      <c r="H1421" s="8" t="s">
        <v>7835</v>
      </c>
      <c r="I1421" s="8" t="s">
        <v>7839</v>
      </c>
      <c r="J1421" s="8" t="s">
        <v>7841</v>
      </c>
    </row>
    <row r="1422" spans="1:10" ht="15" customHeight="1" x14ac:dyDescent="0.3">
      <c r="A1422" s="8" t="s">
        <v>1458</v>
      </c>
      <c r="B1422" s="8">
        <v>42.3</v>
      </c>
      <c r="C1422" s="8">
        <v>6.06</v>
      </c>
      <c r="D1422" s="8" t="s">
        <v>7836</v>
      </c>
      <c r="E1422" s="8" t="s">
        <v>7835</v>
      </c>
      <c r="F1422" s="8" t="s">
        <v>7835</v>
      </c>
      <c r="G1422" s="8">
        <v>0</v>
      </c>
      <c r="H1422" s="8" t="s">
        <v>7835</v>
      </c>
      <c r="I1422" s="8" t="s">
        <v>7837</v>
      </c>
      <c r="J1422" s="8" t="s">
        <v>7842</v>
      </c>
    </row>
    <row r="1423" spans="1:10" ht="15" customHeight="1" x14ac:dyDescent="0.3">
      <c r="A1423" s="8" t="s">
        <v>1459</v>
      </c>
      <c r="B1423" s="8">
        <v>39.805</v>
      </c>
      <c r="C1423" s="8">
        <v>5.91</v>
      </c>
      <c r="D1423" s="8" t="s">
        <v>7835</v>
      </c>
      <c r="E1423" s="8" t="s">
        <v>7835</v>
      </c>
      <c r="F1423" s="8" t="s">
        <v>7835</v>
      </c>
      <c r="G1423" s="8">
        <v>0</v>
      </c>
      <c r="H1423" s="8" t="s">
        <v>7835</v>
      </c>
      <c r="I1423" s="8" t="s">
        <v>7837</v>
      </c>
      <c r="J1423" s="8" t="s">
        <v>7842</v>
      </c>
    </row>
    <row r="1424" spans="1:10" ht="15" customHeight="1" x14ac:dyDescent="0.3">
      <c r="A1424" s="8" t="s">
        <v>1460</v>
      </c>
      <c r="B1424" s="8">
        <v>33.700000000000003</v>
      </c>
      <c r="C1424" s="8">
        <v>5.87</v>
      </c>
      <c r="D1424" s="8" t="s">
        <v>7835</v>
      </c>
      <c r="E1424" s="8" t="s">
        <v>7835</v>
      </c>
      <c r="F1424" s="8" t="s">
        <v>7835</v>
      </c>
      <c r="G1424" s="8">
        <v>0</v>
      </c>
      <c r="H1424" s="8" t="s">
        <v>7835</v>
      </c>
      <c r="I1424" s="8" t="s">
        <v>7837</v>
      </c>
      <c r="J1424" s="8" t="s">
        <v>7842</v>
      </c>
    </row>
    <row r="1425" spans="1:10" ht="15" customHeight="1" x14ac:dyDescent="0.3">
      <c r="A1425" s="8" t="s">
        <v>1461</v>
      </c>
      <c r="B1425" s="8">
        <v>36.195</v>
      </c>
      <c r="C1425" s="8">
        <v>6.22</v>
      </c>
      <c r="D1425" s="8" t="s">
        <v>7835</v>
      </c>
      <c r="E1425" s="8" t="s">
        <v>7835</v>
      </c>
      <c r="F1425" s="8" t="s">
        <v>7835</v>
      </c>
      <c r="G1425" s="8">
        <v>0</v>
      </c>
      <c r="H1425" s="8" t="s">
        <v>7835</v>
      </c>
      <c r="I1425" s="8" t="s">
        <v>7837</v>
      </c>
      <c r="J1425" s="8" t="s">
        <v>7842</v>
      </c>
    </row>
    <row r="1426" spans="1:10" ht="15" customHeight="1" x14ac:dyDescent="0.3">
      <c r="A1426" s="8" t="s">
        <v>1462</v>
      </c>
      <c r="B1426" s="8">
        <v>32.6</v>
      </c>
      <c r="C1426" s="8">
        <v>5.73</v>
      </c>
      <c r="D1426" s="8" t="s">
        <v>7835</v>
      </c>
      <c r="E1426" s="8" t="s">
        <v>7835</v>
      </c>
      <c r="F1426" s="8" t="s">
        <v>7836</v>
      </c>
      <c r="G1426" s="8">
        <v>1</v>
      </c>
      <c r="H1426" s="8" t="s">
        <v>7835</v>
      </c>
      <c r="I1426" s="8" t="s">
        <v>7837</v>
      </c>
      <c r="J1426" s="8" t="s">
        <v>7842</v>
      </c>
    </row>
    <row r="1427" spans="1:10" ht="15" customHeight="1" x14ac:dyDescent="0.3">
      <c r="A1427" s="8" t="s">
        <v>1463</v>
      </c>
      <c r="B1427" s="8">
        <v>30.2</v>
      </c>
      <c r="C1427" s="8">
        <v>5.7</v>
      </c>
      <c r="D1427" s="8" t="s">
        <v>7835</v>
      </c>
      <c r="E1427" s="8" t="s">
        <v>7835</v>
      </c>
      <c r="F1427" s="8" t="s">
        <v>7835</v>
      </c>
      <c r="G1427" s="8">
        <v>0</v>
      </c>
      <c r="H1427" s="8" t="s">
        <v>7835</v>
      </c>
      <c r="I1427" s="8" t="s">
        <v>7837</v>
      </c>
      <c r="J1427" s="8" t="s">
        <v>7842</v>
      </c>
    </row>
    <row r="1428" spans="1:10" ht="15" customHeight="1" x14ac:dyDescent="0.3">
      <c r="A1428" s="8" t="s">
        <v>1464</v>
      </c>
      <c r="B1428" s="8">
        <v>27.645</v>
      </c>
      <c r="C1428" s="8">
        <v>9.91</v>
      </c>
      <c r="D1428" s="8" t="s">
        <v>7835</v>
      </c>
      <c r="E1428" s="8" t="s">
        <v>7835</v>
      </c>
      <c r="F1428" s="8" t="s">
        <v>7835</v>
      </c>
      <c r="G1428" s="8">
        <v>0</v>
      </c>
      <c r="H1428" s="8" t="s">
        <v>7835</v>
      </c>
      <c r="I1428" s="8" t="s">
        <v>7838</v>
      </c>
      <c r="J1428" s="8" t="s">
        <v>7841</v>
      </c>
    </row>
    <row r="1429" spans="1:10" ht="15" customHeight="1" x14ac:dyDescent="0.3">
      <c r="A1429" s="8" t="s">
        <v>1465</v>
      </c>
      <c r="B1429" s="8">
        <v>26.41</v>
      </c>
      <c r="C1429" s="8">
        <v>11.4</v>
      </c>
      <c r="D1429" s="8" t="s">
        <v>7835</v>
      </c>
      <c r="E1429" s="8" t="s">
        <v>7835</v>
      </c>
      <c r="F1429" s="8" t="s">
        <v>7835</v>
      </c>
      <c r="G1429" s="8">
        <v>0</v>
      </c>
      <c r="H1429" s="8" t="s">
        <v>7835</v>
      </c>
      <c r="I1429" s="8" t="s">
        <v>7838</v>
      </c>
      <c r="J1429" s="8" t="s">
        <v>7841</v>
      </c>
    </row>
    <row r="1430" spans="1:10" ht="15" customHeight="1" x14ac:dyDescent="0.3">
      <c r="A1430" s="8" t="s">
        <v>1466</v>
      </c>
      <c r="B1430" s="8">
        <v>34.1</v>
      </c>
      <c r="C1430" s="8">
        <v>6.29</v>
      </c>
      <c r="D1430" s="8" t="s">
        <v>7836</v>
      </c>
      <c r="E1430" s="8" t="s">
        <v>7835</v>
      </c>
      <c r="F1430" s="8" t="s">
        <v>7836</v>
      </c>
      <c r="G1430" s="8">
        <v>1</v>
      </c>
      <c r="H1430" s="8" t="s">
        <v>7835</v>
      </c>
      <c r="I1430" s="8" t="s">
        <v>7837</v>
      </c>
      <c r="J1430" s="8" t="s">
        <v>7842</v>
      </c>
    </row>
    <row r="1431" spans="1:10" ht="15" customHeight="1" x14ac:dyDescent="0.3">
      <c r="A1431" s="8" t="s">
        <v>1467</v>
      </c>
      <c r="B1431" s="8">
        <v>17.3</v>
      </c>
      <c r="C1431" s="8">
        <v>9.2799999999999994</v>
      </c>
      <c r="D1431" s="8" t="s">
        <v>7835</v>
      </c>
      <c r="E1431" s="8" t="s">
        <v>7835</v>
      </c>
      <c r="F1431" s="8" t="s">
        <v>7835</v>
      </c>
      <c r="G1431" s="8">
        <v>0</v>
      </c>
      <c r="H1431" s="8" t="s">
        <v>7835</v>
      </c>
      <c r="I1431" s="8" t="s">
        <v>7840</v>
      </c>
      <c r="J1431" s="8" t="s">
        <v>7841</v>
      </c>
    </row>
    <row r="1432" spans="1:10" ht="15" customHeight="1" x14ac:dyDescent="0.3">
      <c r="A1432" s="8" t="s">
        <v>1468</v>
      </c>
      <c r="B1432" s="8">
        <v>35.020000000000003</v>
      </c>
      <c r="C1432" s="8">
        <v>4.78</v>
      </c>
      <c r="D1432" s="8" t="s">
        <v>7835</v>
      </c>
      <c r="E1432" s="8" t="s">
        <v>7835</v>
      </c>
      <c r="F1432" s="8" t="s">
        <v>7836</v>
      </c>
      <c r="G1432" s="8">
        <v>1</v>
      </c>
      <c r="H1432" s="8" t="s">
        <v>7835</v>
      </c>
      <c r="I1432" s="8" t="s">
        <v>7837</v>
      </c>
      <c r="J1432" s="8" t="s">
        <v>7843</v>
      </c>
    </row>
    <row r="1433" spans="1:10" ht="15" customHeight="1" x14ac:dyDescent="0.3">
      <c r="A1433" s="8" t="s">
        <v>1469</v>
      </c>
      <c r="B1433" s="8">
        <v>37.1</v>
      </c>
      <c r="C1433" s="8">
        <v>8.8699999999999992</v>
      </c>
      <c r="D1433" s="8" t="s">
        <v>7836</v>
      </c>
      <c r="E1433" s="8" t="s">
        <v>7835</v>
      </c>
      <c r="F1433" s="8" t="s">
        <v>7835</v>
      </c>
      <c r="G1433" s="8">
        <v>0</v>
      </c>
      <c r="H1433" s="8" t="s">
        <v>7835</v>
      </c>
      <c r="I1433" s="8" t="s">
        <v>7837</v>
      </c>
      <c r="J1433" s="8" t="s">
        <v>7841</v>
      </c>
    </row>
    <row r="1434" spans="1:10" ht="15" customHeight="1" x14ac:dyDescent="0.3">
      <c r="A1434" s="8" t="s">
        <v>1470</v>
      </c>
      <c r="B1434" s="8">
        <v>16.79</v>
      </c>
      <c r="C1434" s="8">
        <v>11.4</v>
      </c>
      <c r="D1434" s="8" t="s">
        <v>7835</v>
      </c>
      <c r="E1434" s="8" t="s">
        <v>7835</v>
      </c>
      <c r="F1434" s="8" t="s">
        <v>7835</v>
      </c>
      <c r="G1434" s="8">
        <v>0</v>
      </c>
      <c r="H1434" s="8" t="s">
        <v>7835</v>
      </c>
      <c r="I1434" s="8" t="s">
        <v>7840</v>
      </c>
      <c r="J1434" s="8" t="s">
        <v>7841</v>
      </c>
    </row>
    <row r="1435" spans="1:10" ht="15" customHeight="1" x14ac:dyDescent="0.3">
      <c r="A1435" s="8" t="s">
        <v>1471</v>
      </c>
      <c r="B1435" s="8">
        <v>31.635000000000002</v>
      </c>
      <c r="C1435" s="8">
        <v>9.1300000000000008</v>
      </c>
      <c r="D1435" s="8" t="s">
        <v>7836</v>
      </c>
      <c r="E1435" s="8" t="s">
        <v>7835</v>
      </c>
      <c r="F1435" s="8" t="s">
        <v>7835</v>
      </c>
      <c r="G1435" s="8">
        <v>0</v>
      </c>
      <c r="H1435" s="8" t="s">
        <v>7835</v>
      </c>
      <c r="I1435" s="8" t="s">
        <v>7837</v>
      </c>
      <c r="J1435" s="8" t="s">
        <v>7841</v>
      </c>
    </row>
    <row r="1436" spans="1:10" ht="15" customHeight="1" x14ac:dyDescent="0.3">
      <c r="A1436" s="8" t="s">
        <v>1472</v>
      </c>
      <c r="B1436" s="8">
        <v>24.19</v>
      </c>
      <c r="C1436" s="8">
        <v>6.22</v>
      </c>
      <c r="D1436" s="8" t="s">
        <v>7836</v>
      </c>
      <c r="E1436" s="8" t="s">
        <v>7835</v>
      </c>
      <c r="F1436" s="8" t="s">
        <v>7836</v>
      </c>
      <c r="G1436" s="8">
        <v>1</v>
      </c>
      <c r="H1436" s="8" t="s">
        <v>7835</v>
      </c>
      <c r="I1436" s="8" t="s">
        <v>7839</v>
      </c>
      <c r="J1436" s="8" t="s">
        <v>7842</v>
      </c>
    </row>
    <row r="1437" spans="1:10" ht="15" customHeight="1" x14ac:dyDescent="0.3">
      <c r="A1437" s="8" t="s">
        <v>1473</v>
      </c>
      <c r="B1437" s="8">
        <v>35.29</v>
      </c>
      <c r="C1437" s="8">
        <v>5.9</v>
      </c>
      <c r="D1437" s="8" t="s">
        <v>7835</v>
      </c>
      <c r="E1437" s="8" t="s">
        <v>7835</v>
      </c>
      <c r="F1437" s="8" t="s">
        <v>7836</v>
      </c>
      <c r="G1437" s="8">
        <v>1</v>
      </c>
      <c r="H1437" s="8" t="s">
        <v>7835</v>
      </c>
      <c r="I1437" s="8" t="s">
        <v>7837</v>
      </c>
      <c r="J1437" s="8" t="s">
        <v>7842</v>
      </c>
    </row>
    <row r="1438" spans="1:10" ht="15" customHeight="1" x14ac:dyDescent="0.3">
      <c r="A1438" s="8" t="s">
        <v>1474</v>
      </c>
      <c r="B1438" s="8">
        <v>35.299999999999997</v>
      </c>
      <c r="C1438" s="8">
        <v>4.45</v>
      </c>
      <c r="D1438" s="8" t="s">
        <v>7835</v>
      </c>
      <c r="E1438" s="8" t="s">
        <v>7835</v>
      </c>
      <c r="F1438" s="8" t="s">
        <v>7835</v>
      </c>
      <c r="G1438" s="8">
        <v>0</v>
      </c>
      <c r="H1438" s="8" t="s">
        <v>7835</v>
      </c>
      <c r="I1438" s="8" t="s">
        <v>7837</v>
      </c>
      <c r="J1438" s="8" t="s">
        <v>7843</v>
      </c>
    </row>
    <row r="1439" spans="1:10" ht="15" customHeight="1" x14ac:dyDescent="0.3">
      <c r="A1439" s="8" t="s">
        <v>1475</v>
      </c>
      <c r="B1439" s="8">
        <v>35.64</v>
      </c>
      <c r="C1439" s="8">
        <v>6.17</v>
      </c>
      <c r="D1439" s="8" t="s">
        <v>7835</v>
      </c>
      <c r="E1439" s="8" t="s">
        <v>7835</v>
      </c>
      <c r="F1439" s="8" t="s">
        <v>7836</v>
      </c>
      <c r="G1439" s="8">
        <v>1</v>
      </c>
      <c r="H1439" s="8" t="s">
        <v>7835</v>
      </c>
      <c r="I1439" s="8" t="s">
        <v>7837</v>
      </c>
      <c r="J1439" s="8" t="s">
        <v>7842</v>
      </c>
    </row>
    <row r="1440" spans="1:10" ht="15" customHeight="1" x14ac:dyDescent="0.3">
      <c r="A1440" s="8" t="s">
        <v>1476</v>
      </c>
      <c r="B1440" s="8">
        <v>33.1</v>
      </c>
      <c r="C1440" s="8">
        <v>4.93</v>
      </c>
      <c r="D1440" s="8" t="s">
        <v>7835</v>
      </c>
      <c r="E1440" s="8" t="s">
        <v>7835</v>
      </c>
      <c r="F1440" s="8" t="s">
        <v>7835</v>
      </c>
      <c r="G1440" s="8">
        <v>0</v>
      </c>
      <c r="H1440" s="8" t="s">
        <v>7835</v>
      </c>
      <c r="I1440" s="8" t="s">
        <v>7837</v>
      </c>
      <c r="J1440" s="8" t="s">
        <v>7843</v>
      </c>
    </row>
    <row r="1441" spans="1:10" ht="15" customHeight="1" x14ac:dyDescent="0.3">
      <c r="A1441" s="8" t="s">
        <v>1477</v>
      </c>
      <c r="B1441" s="8">
        <v>26.41</v>
      </c>
      <c r="C1441" s="8">
        <v>7.32</v>
      </c>
      <c r="D1441" s="8" t="s">
        <v>7836</v>
      </c>
      <c r="E1441" s="8" t="s">
        <v>7835</v>
      </c>
      <c r="F1441" s="8" t="s">
        <v>7835</v>
      </c>
      <c r="G1441" s="8">
        <v>1</v>
      </c>
      <c r="H1441" s="8" t="s">
        <v>7835</v>
      </c>
      <c r="I1441" s="8" t="s">
        <v>7838</v>
      </c>
      <c r="J1441" s="8" t="s">
        <v>7841</v>
      </c>
    </row>
    <row r="1442" spans="1:10" ht="15" customHeight="1" x14ac:dyDescent="0.3">
      <c r="A1442" s="8" t="s">
        <v>1478</v>
      </c>
      <c r="B1442" s="8">
        <v>29.9</v>
      </c>
      <c r="C1442" s="8">
        <v>5.27</v>
      </c>
      <c r="D1442" s="8" t="s">
        <v>7835</v>
      </c>
      <c r="E1442" s="8" t="s">
        <v>7835</v>
      </c>
      <c r="F1442" s="8" t="s">
        <v>7836</v>
      </c>
      <c r="G1442" s="8">
        <v>1</v>
      </c>
      <c r="H1442" s="8" t="s">
        <v>7835</v>
      </c>
      <c r="I1442" s="8" t="s">
        <v>7838</v>
      </c>
      <c r="J1442" s="8" t="s">
        <v>7843</v>
      </c>
    </row>
    <row r="1443" spans="1:10" ht="15" customHeight="1" x14ac:dyDescent="0.3">
      <c r="A1443" s="8" t="s">
        <v>1479</v>
      </c>
      <c r="B1443" s="8">
        <v>25.24</v>
      </c>
      <c r="C1443" s="8">
        <v>5.82</v>
      </c>
      <c r="D1443" s="8" t="s">
        <v>7835</v>
      </c>
      <c r="E1443" s="8" t="s">
        <v>7835</v>
      </c>
      <c r="F1443" s="8" t="s">
        <v>7835</v>
      </c>
      <c r="G1443" s="8">
        <v>1</v>
      </c>
      <c r="H1443" s="8" t="s">
        <v>7835</v>
      </c>
      <c r="I1443" s="8" t="s">
        <v>7838</v>
      </c>
      <c r="J1443" s="8" t="s">
        <v>7842</v>
      </c>
    </row>
    <row r="1444" spans="1:10" ht="15" customHeight="1" x14ac:dyDescent="0.3">
      <c r="A1444" s="8" t="s">
        <v>1480</v>
      </c>
      <c r="B1444" s="8">
        <v>25.08</v>
      </c>
      <c r="C1444" s="8">
        <v>5.8</v>
      </c>
      <c r="D1444" s="8" t="s">
        <v>7835</v>
      </c>
      <c r="E1444" s="8" t="s">
        <v>7835</v>
      </c>
      <c r="F1444" s="8" t="s">
        <v>7836</v>
      </c>
      <c r="G1444" s="8">
        <v>1</v>
      </c>
      <c r="H1444" s="8" t="s">
        <v>7835</v>
      </c>
      <c r="I1444" s="8" t="s">
        <v>7838</v>
      </c>
      <c r="J1444" s="8" t="s">
        <v>7842</v>
      </c>
    </row>
    <row r="1445" spans="1:10" ht="15" customHeight="1" x14ac:dyDescent="0.3">
      <c r="A1445" s="8" t="s">
        <v>1481</v>
      </c>
      <c r="B1445" s="8">
        <v>29.164999999999999</v>
      </c>
      <c r="C1445" s="8">
        <v>4.87</v>
      </c>
      <c r="D1445" s="8" t="s">
        <v>7835</v>
      </c>
      <c r="E1445" s="8" t="s">
        <v>7836</v>
      </c>
      <c r="F1445" s="8" t="s">
        <v>7835</v>
      </c>
      <c r="G1445" s="8">
        <v>1</v>
      </c>
      <c r="H1445" s="8" t="s">
        <v>7835</v>
      </c>
      <c r="I1445" s="8" t="s">
        <v>7838</v>
      </c>
      <c r="J1445" s="8" t="s">
        <v>7843</v>
      </c>
    </row>
    <row r="1446" spans="1:10" ht="15" customHeight="1" x14ac:dyDescent="0.3">
      <c r="A1446" s="8" t="s">
        <v>1482</v>
      </c>
      <c r="B1446" s="8">
        <v>15.05</v>
      </c>
      <c r="C1446" s="8">
        <v>8.1199999999999992</v>
      </c>
      <c r="D1446" s="8" t="s">
        <v>7835</v>
      </c>
      <c r="E1446" s="8" t="s">
        <v>7835</v>
      </c>
      <c r="F1446" s="8" t="s">
        <v>7835</v>
      </c>
      <c r="G1446" s="8">
        <v>0</v>
      </c>
      <c r="H1446" s="8" t="s">
        <v>7835</v>
      </c>
      <c r="I1446" s="8" t="s">
        <v>7840</v>
      </c>
      <c r="J1446" s="8" t="s">
        <v>7841</v>
      </c>
    </row>
    <row r="1447" spans="1:10" ht="15" customHeight="1" x14ac:dyDescent="0.3">
      <c r="A1447" s="8" t="s">
        <v>1483</v>
      </c>
      <c r="B1447" s="8">
        <v>19.95</v>
      </c>
      <c r="C1447" s="8">
        <v>4.3600000000000003</v>
      </c>
      <c r="D1447" s="8" t="s">
        <v>7835</v>
      </c>
      <c r="E1447" s="8" t="s">
        <v>7835</v>
      </c>
      <c r="F1447" s="8" t="s">
        <v>7835</v>
      </c>
      <c r="G1447" s="8">
        <v>2</v>
      </c>
      <c r="H1447" s="8" t="s">
        <v>7835</v>
      </c>
      <c r="I1447" s="8" t="s">
        <v>7839</v>
      </c>
      <c r="J1447" s="8" t="s">
        <v>7843</v>
      </c>
    </row>
    <row r="1448" spans="1:10" ht="15" customHeight="1" x14ac:dyDescent="0.3">
      <c r="A1448" s="8" t="s">
        <v>1484</v>
      </c>
      <c r="B1448" s="8">
        <v>16.66</v>
      </c>
      <c r="C1448" s="8">
        <v>9.16</v>
      </c>
      <c r="D1448" s="8" t="s">
        <v>7835</v>
      </c>
      <c r="E1448" s="8" t="s">
        <v>7835</v>
      </c>
      <c r="F1448" s="8" t="s">
        <v>7835</v>
      </c>
      <c r="G1448" s="8">
        <v>0</v>
      </c>
      <c r="H1448" s="8" t="s">
        <v>7835</v>
      </c>
      <c r="I1448" s="8" t="s">
        <v>7840</v>
      </c>
      <c r="J1448" s="8" t="s">
        <v>7841</v>
      </c>
    </row>
    <row r="1449" spans="1:10" ht="15" customHeight="1" x14ac:dyDescent="0.3">
      <c r="A1449" s="8" t="s">
        <v>1485</v>
      </c>
      <c r="B1449" s="8">
        <v>16.62</v>
      </c>
      <c r="C1449" s="8">
        <v>9.14</v>
      </c>
      <c r="D1449" s="8" t="s">
        <v>7835</v>
      </c>
      <c r="E1449" s="8" t="s">
        <v>7835</v>
      </c>
      <c r="F1449" s="8" t="s">
        <v>7835</v>
      </c>
      <c r="G1449" s="8">
        <v>0</v>
      </c>
      <c r="H1449" s="8" t="s">
        <v>7835</v>
      </c>
      <c r="I1449" s="8" t="s">
        <v>7840</v>
      </c>
      <c r="J1449" s="8" t="s">
        <v>7841</v>
      </c>
    </row>
    <row r="1450" spans="1:10" ht="15" customHeight="1" x14ac:dyDescent="0.3">
      <c r="A1450" s="8" t="s">
        <v>1486</v>
      </c>
      <c r="B1450" s="8">
        <v>15.36</v>
      </c>
      <c r="C1450" s="8">
        <v>5.49</v>
      </c>
      <c r="D1450" s="8" t="s">
        <v>7836</v>
      </c>
      <c r="E1450" s="8" t="s">
        <v>7835</v>
      </c>
      <c r="F1450" s="8" t="s">
        <v>7835</v>
      </c>
      <c r="G1450" s="8">
        <v>2</v>
      </c>
      <c r="H1450" s="8" t="s">
        <v>7835</v>
      </c>
      <c r="I1450" s="8" t="s">
        <v>7840</v>
      </c>
      <c r="J1450" s="8" t="s">
        <v>7843</v>
      </c>
    </row>
    <row r="1451" spans="1:10" ht="15" customHeight="1" x14ac:dyDescent="0.3">
      <c r="A1451" s="8" t="s">
        <v>1487</v>
      </c>
      <c r="B1451" s="8">
        <v>27.74</v>
      </c>
      <c r="C1451" s="8">
        <v>5.96</v>
      </c>
      <c r="D1451" s="8" t="s">
        <v>7836</v>
      </c>
      <c r="E1451" s="8" t="s">
        <v>7835</v>
      </c>
      <c r="F1451" s="8" t="s">
        <v>7835</v>
      </c>
      <c r="G1451" s="8">
        <v>0</v>
      </c>
      <c r="H1451" s="8" t="s">
        <v>7835</v>
      </c>
      <c r="I1451" s="8" t="s">
        <v>7838</v>
      </c>
      <c r="J1451" s="8" t="s">
        <v>7842</v>
      </c>
    </row>
    <row r="1452" spans="1:10" ht="15" customHeight="1" x14ac:dyDescent="0.3">
      <c r="A1452" s="8" t="s">
        <v>1488</v>
      </c>
      <c r="B1452" s="8">
        <v>22.44</v>
      </c>
      <c r="C1452" s="8">
        <v>4.62</v>
      </c>
      <c r="D1452" s="8" t="s">
        <v>7836</v>
      </c>
      <c r="E1452" s="8" t="s">
        <v>7835</v>
      </c>
      <c r="F1452" s="8" t="s">
        <v>7835</v>
      </c>
      <c r="G1452" s="8">
        <v>0</v>
      </c>
      <c r="H1452" s="8" t="s">
        <v>7835</v>
      </c>
      <c r="I1452" s="8" t="s">
        <v>7839</v>
      </c>
      <c r="J1452" s="8" t="s">
        <v>7843</v>
      </c>
    </row>
    <row r="1453" spans="1:10" ht="15" customHeight="1" x14ac:dyDescent="0.3">
      <c r="A1453" s="8" t="s">
        <v>1489</v>
      </c>
      <c r="B1453" s="8">
        <v>37.049999999999997</v>
      </c>
      <c r="C1453" s="8">
        <v>9.9600000000000009</v>
      </c>
      <c r="D1453" s="8" t="s">
        <v>7836</v>
      </c>
      <c r="E1453" s="8" t="s">
        <v>7835</v>
      </c>
      <c r="F1453" s="8" t="s">
        <v>7835</v>
      </c>
      <c r="G1453" s="8">
        <v>0</v>
      </c>
      <c r="H1453" s="8" t="s">
        <v>7835</v>
      </c>
      <c r="I1453" s="8" t="s">
        <v>7837</v>
      </c>
      <c r="J1453" s="8" t="s">
        <v>7841</v>
      </c>
    </row>
    <row r="1454" spans="1:10" ht="15" customHeight="1" x14ac:dyDescent="0.3">
      <c r="A1454" s="8" t="s">
        <v>1490</v>
      </c>
      <c r="B1454" s="8">
        <v>22.95</v>
      </c>
      <c r="C1454" s="8">
        <v>10.53</v>
      </c>
      <c r="D1454" s="8" t="s">
        <v>7835</v>
      </c>
      <c r="E1454" s="8" t="s">
        <v>7835</v>
      </c>
      <c r="F1454" s="8" t="s">
        <v>7835</v>
      </c>
      <c r="G1454" s="8">
        <v>2</v>
      </c>
      <c r="H1454" s="8" t="s">
        <v>7835</v>
      </c>
      <c r="I1454" s="8" t="s">
        <v>7839</v>
      </c>
      <c r="J1454" s="8" t="s">
        <v>7841</v>
      </c>
    </row>
    <row r="1455" spans="1:10" ht="15" customHeight="1" x14ac:dyDescent="0.3">
      <c r="A1455" s="8" t="s">
        <v>1491</v>
      </c>
      <c r="B1455" s="8">
        <v>34.200000000000003</v>
      </c>
      <c r="C1455" s="8">
        <v>6.69</v>
      </c>
      <c r="D1455" s="8" t="s">
        <v>7836</v>
      </c>
      <c r="E1455" s="8" t="s">
        <v>7835</v>
      </c>
      <c r="F1455" s="8" t="s">
        <v>7835</v>
      </c>
      <c r="G1455" s="8">
        <v>0</v>
      </c>
      <c r="H1455" s="8" t="s">
        <v>7835</v>
      </c>
      <c r="I1455" s="8" t="s">
        <v>7837</v>
      </c>
      <c r="J1455" s="8" t="s">
        <v>7841</v>
      </c>
    </row>
    <row r="1456" spans="1:10" ht="15" customHeight="1" x14ac:dyDescent="0.3">
      <c r="A1456" s="8" t="s">
        <v>1492</v>
      </c>
      <c r="B1456" s="8">
        <v>30.59</v>
      </c>
      <c r="C1456" s="8">
        <v>9.5500000000000007</v>
      </c>
      <c r="D1456" s="8" t="s">
        <v>7836</v>
      </c>
      <c r="E1456" s="8" t="s">
        <v>7835</v>
      </c>
      <c r="F1456" s="8" t="s">
        <v>7835</v>
      </c>
      <c r="G1456" s="8">
        <v>0</v>
      </c>
      <c r="H1456" s="8" t="s">
        <v>7835</v>
      </c>
      <c r="I1456" s="8" t="s">
        <v>7837</v>
      </c>
      <c r="J1456" s="8" t="s">
        <v>7841</v>
      </c>
    </row>
    <row r="1457" spans="1:10" ht="15" customHeight="1" x14ac:dyDescent="0.3">
      <c r="A1457" s="8" t="s">
        <v>1493</v>
      </c>
      <c r="B1457" s="8">
        <v>25.51</v>
      </c>
      <c r="C1457" s="8">
        <v>6.05</v>
      </c>
      <c r="D1457" s="8" t="s">
        <v>7835</v>
      </c>
      <c r="E1457" s="8" t="s">
        <v>7835</v>
      </c>
      <c r="F1457" s="8" t="s">
        <v>7835</v>
      </c>
      <c r="G1457" s="8">
        <v>0</v>
      </c>
      <c r="H1457" s="8" t="s">
        <v>7835</v>
      </c>
      <c r="I1457" s="8" t="s">
        <v>7838</v>
      </c>
      <c r="J1457" s="8" t="s">
        <v>7842</v>
      </c>
    </row>
    <row r="1458" spans="1:10" ht="15" customHeight="1" x14ac:dyDescent="0.3">
      <c r="A1458" s="8" t="s">
        <v>1494</v>
      </c>
      <c r="B1458" s="8">
        <v>29.04</v>
      </c>
      <c r="C1458" s="8">
        <v>10.56</v>
      </c>
      <c r="D1458" s="8" t="s">
        <v>7836</v>
      </c>
      <c r="E1458" s="8" t="s">
        <v>7835</v>
      </c>
      <c r="F1458" s="8" t="s">
        <v>7835</v>
      </c>
      <c r="G1458" s="8">
        <v>1</v>
      </c>
      <c r="H1458" s="8" t="s">
        <v>7835</v>
      </c>
      <c r="I1458" s="8" t="s">
        <v>7838</v>
      </c>
      <c r="J1458" s="8" t="s">
        <v>7841</v>
      </c>
    </row>
    <row r="1459" spans="1:10" ht="15" customHeight="1" x14ac:dyDescent="0.3">
      <c r="A1459" s="8" t="s">
        <v>1495</v>
      </c>
      <c r="B1459" s="8">
        <v>22.135000000000002</v>
      </c>
      <c r="C1459" s="8">
        <v>10.81</v>
      </c>
      <c r="D1459" s="8" t="s">
        <v>7836</v>
      </c>
      <c r="E1459" s="8" t="s">
        <v>7835</v>
      </c>
      <c r="F1459" s="8" t="s">
        <v>7835</v>
      </c>
      <c r="G1459" s="8">
        <v>1</v>
      </c>
      <c r="H1459" s="8" t="s">
        <v>7835</v>
      </c>
      <c r="I1459" s="8" t="s">
        <v>7839</v>
      </c>
      <c r="J1459" s="8" t="s">
        <v>7841</v>
      </c>
    </row>
    <row r="1460" spans="1:10" ht="15" customHeight="1" x14ac:dyDescent="0.3">
      <c r="A1460" s="8" t="s">
        <v>1496</v>
      </c>
      <c r="B1460" s="8">
        <v>21.375</v>
      </c>
      <c r="C1460" s="8">
        <v>4.32</v>
      </c>
      <c r="D1460" s="8" t="s">
        <v>7835</v>
      </c>
      <c r="E1460" s="8" t="s">
        <v>7835</v>
      </c>
      <c r="F1460" s="8" t="s">
        <v>7835</v>
      </c>
      <c r="G1460" s="8">
        <v>0</v>
      </c>
      <c r="H1460" s="8" t="s">
        <v>7835</v>
      </c>
      <c r="I1460" s="8" t="s">
        <v>7839</v>
      </c>
      <c r="J1460" s="8" t="s">
        <v>7843</v>
      </c>
    </row>
    <row r="1461" spans="1:10" ht="15" customHeight="1" x14ac:dyDescent="0.3">
      <c r="A1461" s="8" t="s">
        <v>1497</v>
      </c>
      <c r="B1461" s="8">
        <v>29.19</v>
      </c>
      <c r="C1461" s="8">
        <v>4.37</v>
      </c>
      <c r="D1461" s="8" t="s">
        <v>7835</v>
      </c>
      <c r="E1461" s="8" t="s">
        <v>7835</v>
      </c>
      <c r="F1461" s="8" t="s">
        <v>7835</v>
      </c>
      <c r="G1461" s="8">
        <v>0</v>
      </c>
      <c r="H1461" s="8" t="s">
        <v>7835</v>
      </c>
      <c r="I1461" s="8" t="s">
        <v>7838</v>
      </c>
      <c r="J1461" s="8" t="s">
        <v>7843</v>
      </c>
    </row>
    <row r="1462" spans="1:10" ht="15" customHeight="1" x14ac:dyDescent="0.3">
      <c r="A1462" s="8" t="s">
        <v>1498</v>
      </c>
      <c r="B1462" s="8">
        <v>31.92</v>
      </c>
      <c r="C1462" s="8">
        <v>4.8099999999999996</v>
      </c>
      <c r="D1462" s="8" t="s">
        <v>7836</v>
      </c>
      <c r="E1462" s="8" t="s">
        <v>7835</v>
      </c>
      <c r="F1462" s="8" t="s">
        <v>7836</v>
      </c>
      <c r="G1462" s="8">
        <v>1</v>
      </c>
      <c r="H1462" s="8" t="s">
        <v>7835</v>
      </c>
      <c r="I1462" s="8" t="s">
        <v>7837</v>
      </c>
      <c r="J1462" s="8" t="s">
        <v>7843</v>
      </c>
    </row>
    <row r="1463" spans="1:10" ht="15" customHeight="1" x14ac:dyDescent="0.3">
      <c r="A1463" s="8" t="s">
        <v>1499</v>
      </c>
      <c r="B1463" s="8">
        <v>26.315000000000001</v>
      </c>
      <c r="C1463" s="8">
        <v>4.5599999999999996</v>
      </c>
      <c r="D1463" s="8" t="s">
        <v>7836</v>
      </c>
      <c r="E1463" s="8" t="s">
        <v>7835</v>
      </c>
      <c r="F1463" s="8" t="s">
        <v>7836</v>
      </c>
      <c r="G1463" s="8">
        <v>1</v>
      </c>
      <c r="H1463" s="8" t="s">
        <v>7835</v>
      </c>
      <c r="I1463" s="8" t="s">
        <v>7838</v>
      </c>
      <c r="J1463" s="8" t="s">
        <v>7843</v>
      </c>
    </row>
    <row r="1464" spans="1:10" ht="15" customHeight="1" x14ac:dyDescent="0.3">
      <c r="A1464" s="8" t="s">
        <v>1500</v>
      </c>
      <c r="B1464" s="8">
        <v>35.299999999999997</v>
      </c>
      <c r="C1464" s="8">
        <v>4.3899999999999997</v>
      </c>
      <c r="D1464" s="8" t="s">
        <v>7835</v>
      </c>
      <c r="E1464" s="8" t="s">
        <v>7835</v>
      </c>
      <c r="F1464" s="8" t="s">
        <v>7835</v>
      </c>
      <c r="G1464" s="8">
        <v>0</v>
      </c>
      <c r="H1464" s="8" t="s">
        <v>7835</v>
      </c>
      <c r="I1464" s="8" t="s">
        <v>7837</v>
      </c>
      <c r="J1464" s="8" t="s">
        <v>7843</v>
      </c>
    </row>
    <row r="1465" spans="1:10" ht="15" customHeight="1" x14ac:dyDescent="0.3">
      <c r="A1465" s="8" t="s">
        <v>1501</v>
      </c>
      <c r="B1465" s="8">
        <v>18.91</v>
      </c>
      <c r="C1465" s="8">
        <v>11.44</v>
      </c>
      <c r="D1465" s="8" t="s">
        <v>7835</v>
      </c>
      <c r="E1465" s="8" t="s">
        <v>7835</v>
      </c>
      <c r="F1465" s="8" t="s">
        <v>7835</v>
      </c>
      <c r="G1465" s="8">
        <v>0</v>
      </c>
      <c r="H1465" s="8" t="s">
        <v>7835</v>
      </c>
      <c r="I1465" s="8" t="s">
        <v>7839</v>
      </c>
      <c r="J1465" s="8" t="s">
        <v>7841</v>
      </c>
    </row>
    <row r="1466" spans="1:10" ht="15" customHeight="1" x14ac:dyDescent="0.3">
      <c r="A1466" s="8" t="s">
        <v>1502</v>
      </c>
      <c r="B1466" s="8">
        <v>22.41</v>
      </c>
      <c r="C1466" s="8">
        <v>11.37</v>
      </c>
      <c r="D1466" s="8" t="s">
        <v>7836</v>
      </c>
      <c r="E1466" s="8" t="s">
        <v>7835</v>
      </c>
      <c r="F1466" s="8" t="s">
        <v>7835</v>
      </c>
      <c r="G1466" s="8">
        <v>1</v>
      </c>
      <c r="H1466" s="8" t="s">
        <v>7835</v>
      </c>
      <c r="I1466" s="8" t="s">
        <v>7839</v>
      </c>
      <c r="J1466" s="8" t="s">
        <v>7841</v>
      </c>
    </row>
    <row r="1467" spans="1:10" ht="15" customHeight="1" x14ac:dyDescent="0.3">
      <c r="A1467" s="8" t="s">
        <v>1503</v>
      </c>
      <c r="B1467" s="8">
        <v>22.704999999999998</v>
      </c>
      <c r="C1467" s="8">
        <v>6.14</v>
      </c>
      <c r="D1467" s="8" t="s">
        <v>7835</v>
      </c>
      <c r="E1467" s="8" t="s">
        <v>7835</v>
      </c>
      <c r="F1467" s="8" t="s">
        <v>7835</v>
      </c>
      <c r="G1467" s="8">
        <v>0</v>
      </c>
      <c r="H1467" s="8" t="s">
        <v>7835</v>
      </c>
      <c r="I1467" s="8" t="s">
        <v>7839</v>
      </c>
      <c r="J1467" s="8" t="s">
        <v>7842</v>
      </c>
    </row>
    <row r="1468" spans="1:10" ht="15" customHeight="1" x14ac:dyDescent="0.3">
      <c r="A1468" s="8" t="s">
        <v>1504</v>
      </c>
      <c r="B1468" s="8">
        <v>37.18</v>
      </c>
      <c r="C1468" s="8">
        <v>4.8899999999999997</v>
      </c>
      <c r="D1468" s="8" t="s">
        <v>7835</v>
      </c>
      <c r="E1468" s="8" t="s">
        <v>7835</v>
      </c>
      <c r="F1468" s="8" t="s">
        <v>7835</v>
      </c>
      <c r="G1468" s="8">
        <v>0</v>
      </c>
      <c r="H1468" s="8" t="s">
        <v>7835</v>
      </c>
      <c r="I1468" s="8" t="s">
        <v>7837</v>
      </c>
      <c r="J1468" s="8" t="s">
        <v>7843</v>
      </c>
    </row>
    <row r="1469" spans="1:10" ht="15" customHeight="1" x14ac:dyDescent="0.3">
      <c r="A1469" s="8" t="s">
        <v>1505</v>
      </c>
      <c r="B1469" s="8">
        <v>35.97</v>
      </c>
      <c r="C1469" s="8">
        <v>4.5999999999999996</v>
      </c>
      <c r="D1469" s="8" t="s">
        <v>7835</v>
      </c>
      <c r="E1469" s="8" t="s">
        <v>7835</v>
      </c>
      <c r="F1469" s="8" t="s">
        <v>7835</v>
      </c>
      <c r="G1469" s="8">
        <v>0</v>
      </c>
      <c r="H1469" s="8" t="s">
        <v>7835</v>
      </c>
      <c r="I1469" s="8" t="s">
        <v>7837</v>
      </c>
      <c r="J1469" s="8" t="s">
        <v>7843</v>
      </c>
    </row>
    <row r="1470" spans="1:10" ht="15" customHeight="1" x14ac:dyDescent="0.3">
      <c r="A1470" s="8" t="s">
        <v>1506</v>
      </c>
      <c r="B1470" s="8">
        <v>35.799999999999997</v>
      </c>
      <c r="C1470" s="8">
        <v>4.42</v>
      </c>
      <c r="D1470" s="8" t="s">
        <v>7835</v>
      </c>
      <c r="E1470" s="8" t="s">
        <v>7835</v>
      </c>
      <c r="F1470" s="8" t="s">
        <v>7835</v>
      </c>
      <c r="G1470" s="8">
        <v>0</v>
      </c>
      <c r="H1470" s="8" t="s">
        <v>7835</v>
      </c>
      <c r="I1470" s="8" t="s">
        <v>7837</v>
      </c>
      <c r="J1470" s="8" t="s">
        <v>7843</v>
      </c>
    </row>
    <row r="1471" spans="1:10" ht="15" customHeight="1" x14ac:dyDescent="0.3">
      <c r="A1471" s="8" t="s">
        <v>1507</v>
      </c>
      <c r="B1471" s="8">
        <v>28.31</v>
      </c>
      <c r="C1471" s="8">
        <v>7.48</v>
      </c>
      <c r="D1471" s="8" t="s">
        <v>7836</v>
      </c>
      <c r="E1471" s="8" t="s">
        <v>7835</v>
      </c>
      <c r="F1471" s="8" t="s">
        <v>7835</v>
      </c>
      <c r="G1471" s="8">
        <v>0</v>
      </c>
      <c r="H1471" s="8" t="s">
        <v>7835</v>
      </c>
      <c r="I1471" s="8" t="s">
        <v>7838</v>
      </c>
      <c r="J1471" s="8" t="s">
        <v>7841</v>
      </c>
    </row>
    <row r="1472" spans="1:10" ht="15" customHeight="1" x14ac:dyDescent="0.3">
      <c r="A1472" s="8" t="s">
        <v>1508</v>
      </c>
      <c r="B1472" s="8">
        <v>38.06</v>
      </c>
      <c r="C1472" s="8">
        <v>10.74</v>
      </c>
      <c r="D1472" s="8" t="s">
        <v>7835</v>
      </c>
      <c r="E1472" s="8" t="s">
        <v>7835</v>
      </c>
      <c r="F1472" s="8" t="s">
        <v>7835</v>
      </c>
      <c r="G1472" s="8">
        <v>0</v>
      </c>
      <c r="H1472" s="8" t="s">
        <v>7835</v>
      </c>
      <c r="I1472" s="8" t="s">
        <v>7837</v>
      </c>
      <c r="J1472" s="8" t="s">
        <v>7841</v>
      </c>
    </row>
    <row r="1473" spans="1:10" ht="15" customHeight="1" x14ac:dyDescent="0.3">
      <c r="A1473" s="8" t="s">
        <v>1509</v>
      </c>
      <c r="B1473" s="8">
        <v>28</v>
      </c>
      <c r="C1473" s="8">
        <v>5.19</v>
      </c>
      <c r="D1473" s="8" t="s">
        <v>7835</v>
      </c>
      <c r="E1473" s="8" t="s">
        <v>7835</v>
      </c>
      <c r="F1473" s="8" t="s">
        <v>7835</v>
      </c>
      <c r="G1473" s="8">
        <v>1</v>
      </c>
      <c r="H1473" s="8" t="s">
        <v>7835</v>
      </c>
      <c r="I1473" s="8" t="s">
        <v>7838</v>
      </c>
      <c r="J1473" s="8" t="s">
        <v>7843</v>
      </c>
    </row>
    <row r="1474" spans="1:10" ht="15" customHeight="1" x14ac:dyDescent="0.3">
      <c r="A1474" s="8" t="s">
        <v>1510</v>
      </c>
      <c r="B1474" s="8">
        <v>34.32</v>
      </c>
      <c r="C1474" s="8">
        <v>9.17</v>
      </c>
      <c r="D1474" s="8" t="s">
        <v>7835</v>
      </c>
      <c r="E1474" s="8" t="s">
        <v>7835</v>
      </c>
      <c r="F1474" s="8" t="s">
        <v>7835</v>
      </c>
      <c r="G1474" s="8">
        <v>0</v>
      </c>
      <c r="H1474" s="8" t="s">
        <v>7835</v>
      </c>
      <c r="I1474" s="8" t="s">
        <v>7837</v>
      </c>
      <c r="J1474" s="8" t="s">
        <v>7841</v>
      </c>
    </row>
    <row r="1475" spans="1:10" ht="15" customHeight="1" x14ac:dyDescent="0.3">
      <c r="A1475" s="8" t="s">
        <v>1511</v>
      </c>
      <c r="B1475" s="8">
        <v>22.3</v>
      </c>
      <c r="C1475" s="8">
        <v>4.95</v>
      </c>
      <c r="D1475" s="8" t="s">
        <v>7836</v>
      </c>
      <c r="E1475" s="8" t="s">
        <v>7835</v>
      </c>
      <c r="F1475" s="8" t="s">
        <v>7835</v>
      </c>
      <c r="G1475" s="8">
        <v>0</v>
      </c>
      <c r="H1475" s="8" t="s">
        <v>7835</v>
      </c>
      <c r="I1475" s="8" t="s">
        <v>7839</v>
      </c>
      <c r="J1475" s="8" t="s">
        <v>7843</v>
      </c>
    </row>
    <row r="1476" spans="1:10" ht="15" customHeight="1" x14ac:dyDescent="0.3">
      <c r="A1476" s="8" t="s">
        <v>1512</v>
      </c>
      <c r="B1476" s="8">
        <v>27.835000000000001</v>
      </c>
      <c r="C1476" s="8">
        <v>6.03</v>
      </c>
      <c r="D1476" s="8" t="s">
        <v>7835</v>
      </c>
      <c r="E1476" s="8" t="s">
        <v>7835</v>
      </c>
      <c r="F1476" s="8" t="s">
        <v>7835</v>
      </c>
      <c r="G1476" s="8">
        <v>1</v>
      </c>
      <c r="H1476" s="8" t="s">
        <v>7835</v>
      </c>
      <c r="I1476" s="8" t="s">
        <v>7838</v>
      </c>
      <c r="J1476" s="8" t="s">
        <v>7842</v>
      </c>
    </row>
    <row r="1477" spans="1:10" ht="15" customHeight="1" x14ac:dyDescent="0.3">
      <c r="A1477" s="8" t="s">
        <v>1513</v>
      </c>
      <c r="B1477" s="8">
        <v>39.229999999999997</v>
      </c>
      <c r="C1477" s="8">
        <v>5.36</v>
      </c>
      <c r="D1477" s="8" t="s">
        <v>7835</v>
      </c>
      <c r="E1477" s="8" t="s">
        <v>7835</v>
      </c>
      <c r="F1477" s="8" t="s">
        <v>7835</v>
      </c>
      <c r="G1477" s="8">
        <v>0</v>
      </c>
      <c r="H1477" s="8" t="s">
        <v>7835</v>
      </c>
      <c r="I1477" s="8" t="s">
        <v>7837</v>
      </c>
      <c r="J1477" s="8" t="s">
        <v>7843</v>
      </c>
    </row>
    <row r="1478" spans="1:10" ht="15" customHeight="1" x14ac:dyDescent="0.3">
      <c r="A1478" s="8" t="s">
        <v>1514</v>
      </c>
      <c r="B1478" s="8">
        <v>19.95</v>
      </c>
      <c r="C1478" s="8">
        <v>6.11</v>
      </c>
      <c r="D1478" s="8" t="s">
        <v>7835</v>
      </c>
      <c r="E1478" s="8" t="s">
        <v>7835</v>
      </c>
      <c r="F1478" s="8" t="s">
        <v>7835</v>
      </c>
      <c r="G1478" s="8">
        <v>1</v>
      </c>
      <c r="H1478" s="8" t="s">
        <v>7835</v>
      </c>
      <c r="I1478" s="8" t="s">
        <v>7839</v>
      </c>
      <c r="J1478" s="8" t="s">
        <v>7842</v>
      </c>
    </row>
    <row r="1479" spans="1:10" ht="15" customHeight="1" x14ac:dyDescent="0.3">
      <c r="A1479" s="8" t="s">
        <v>1515</v>
      </c>
      <c r="B1479" s="8">
        <v>34.64</v>
      </c>
      <c r="C1479" s="8">
        <v>4.88</v>
      </c>
      <c r="D1479" s="8" t="s">
        <v>7835</v>
      </c>
      <c r="E1479" s="8" t="s">
        <v>7835</v>
      </c>
      <c r="F1479" s="8" t="s">
        <v>7836</v>
      </c>
      <c r="G1479" s="8">
        <v>1</v>
      </c>
      <c r="H1479" s="8" t="s">
        <v>7835</v>
      </c>
      <c r="I1479" s="8" t="s">
        <v>7837</v>
      </c>
      <c r="J1479" s="8" t="s">
        <v>7843</v>
      </c>
    </row>
    <row r="1480" spans="1:10" ht="15" customHeight="1" x14ac:dyDescent="0.3">
      <c r="A1480" s="8" t="s">
        <v>1516</v>
      </c>
      <c r="B1480" s="8">
        <v>18.75</v>
      </c>
      <c r="C1480" s="8">
        <v>6.72</v>
      </c>
      <c r="D1480" s="8" t="s">
        <v>7835</v>
      </c>
      <c r="E1480" s="8" t="s">
        <v>7835</v>
      </c>
      <c r="F1480" s="8" t="s">
        <v>7835</v>
      </c>
      <c r="G1480" s="8">
        <v>0</v>
      </c>
      <c r="H1480" s="8" t="s">
        <v>7835</v>
      </c>
      <c r="I1480" s="8" t="s">
        <v>7839</v>
      </c>
      <c r="J1480" s="8" t="s">
        <v>7841</v>
      </c>
    </row>
    <row r="1481" spans="1:10" ht="15" customHeight="1" x14ac:dyDescent="0.3">
      <c r="A1481" s="8" t="s">
        <v>1517</v>
      </c>
      <c r="B1481" s="8">
        <v>26.48</v>
      </c>
      <c r="C1481" s="8">
        <v>4.2</v>
      </c>
      <c r="D1481" s="8" t="s">
        <v>7835</v>
      </c>
      <c r="E1481" s="8" t="s">
        <v>7835</v>
      </c>
      <c r="F1481" s="8" t="s">
        <v>7835</v>
      </c>
      <c r="G1481" s="8">
        <v>1</v>
      </c>
      <c r="H1481" s="8" t="s">
        <v>7835</v>
      </c>
      <c r="I1481" s="8" t="s">
        <v>7838</v>
      </c>
      <c r="J1481" s="8" t="s">
        <v>7843</v>
      </c>
    </row>
    <row r="1482" spans="1:10" ht="15" customHeight="1" x14ac:dyDescent="0.3">
      <c r="A1482" s="8" t="s">
        <v>1518</v>
      </c>
      <c r="B1482" s="8">
        <v>34.83</v>
      </c>
      <c r="C1482" s="8">
        <v>5.79</v>
      </c>
      <c r="D1482" s="8" t="s">
        <v>7835</v>
      </c>
      <c r="E1482" s="8" t="s">
        <v>7835</v>
      </c>
      <c r="F1482" s="8" t="s">
        <v>7835</v>
      </c>
      <c r="G1482" s="8">
        <v>1</v>
      </c>
      <c r="H1482" s="8" t="s">
        <v>7835</v>
      </c>
      <c r="I1482" s="8" t="s">
        <v>7837</v>
      </c>
      <c r="J1482" s="8" t="s">
        <v>7842</v>
      </c>
    </row>
    <row r="1483" spans="1:10" ht="15" customHeight="1" x14ac:dyDescent="0.3">
      <c r="A1483" s="8" t="s">
        <v>1519</v>
      </c>
      <c r="B1483" s="8">
        <v>25.46</v>
      </c>
      <c r="C1483" s="8">
        <v>4.29</v>
      </c>
      <c r="D1483" s="8" t="s">
        <v>7835</v>
      </c>
      <c r="E1483" s="8" t="s">
        <v>7835</v>
      </c>
      <c r="F1483" s="8" t="s">
        <v>7835</v>
      </c>
      <c r="G1483" s="8">
        <v>0</v>
      </c>
      <c r="H1483" s="8" t="s">
        <v>7835</v>
      </c>
      <c r="I1483" s="8" t="s">
        <v>7838</v>
      </c>
      <c r="J1483" s="8" t="s">
        <v>7843</v>
      </c>
    </row>
    <row r="1484" spans="1:10" ht="15" customHeight="1" x14ac:dyDescent="0.3">
      <c r="A1484" s="8" t="s">
        <v>1520</v>
      </c>
      <c r="B1484" s="8">
        <v>23.31</v>
      </c>
      <c r="C1484" s="8">
        <v>8.27</v>
      </c>
      <c r="D1484" s="8" t="s">
        <v>7835</v>
      </c>
      <c r="E1484" s="8" t="s">
        <v>7835</v>
      </c>
      <c r="F1484" s="8" t="s">
        <v>7835</v>
      </c>
      <c r="G1484" s="8">
        <v>0</v>
      </c>
      <c r="H1484" s="8" t="s">
        <v>7835</v>
      </c>
      <c r="I1484" s="8" t="s">
        <v>7839</v>
      </c>
      <c r="J1484" s="8" t="s">
        <v>7841</v>
      </c>
    </row>
    <row r="1485" spans="1:10" ht="15" customHeight="1" x14ac:dyDescent="0.3">
      <c r="A1485" s="8" t="s">
        <v>1521</v>
      </c>
      <c r="B1485" s="8">
        <v>29</v>
      </c>
      <c r="C1485" s="8">
        <v>4.5599999999999996</v>
      </c>
      <c r="D1485" s="8" t="s">
        <v>7835</v>
      </c>
      <c r="E1485" s="8" t="s">
        <v>7835</v>
      </c>
      <c r="F1485" s="8" t="s">
        <v>7835</v>
      </c>
      <c r="G1485" s="8">
        <v>0</v>
      </c>
      <c r="H1485" s="8" t="s">
        <v>7835</v>
      </c>
      <c r="I1485" s="8" t="s">
        <v>7838</v>
      </c>
      <c r="J1485" s="8" t="s">
        <v>7843</v>
      </c>
    </row>
    <row r="1486" spans="1:10" ht="15" customHeight="1" x14ac:dyDescent="0.3">
      <c r="A1486" s="8" t="s">
        <v>1522</v>
      </c>
      <c r="B1486" s="8">
        <v>32.869999999999997</v>
      </c>
      <c r="C1486" s="8">
        <v>5.33</v>
      </c>
      <c r="D1486" s="8" t="s">
        <v>7835</v>
      </c>
      <c r="E1486" s="8" t="s">
        <v>7835</v>
      </c>
      <c r="F1486" s="8" t="s">
        <v>7835</v>
      </c>
      <c r="G1486" s="8">
        <v>0</v>
      </c>
      <c r="H1486" s="8" t="s">
        <v>7835</v>
      </c>
      <c r="I1486" s="8" t="s">
        <v>7837</v>
      </c>
      <c r="J1486" s="8" t="s">
        <v>7843</v>
      </c>
    </row>
    <row r="1487" spans="1:10" ht="15" customHeight="1" x14ac:dyDescent="0.3">
      <c r="A1487" s="8" t="s">
        <v>1523</v>
      </c>
      <c r="B1487" s="8">
        <v>26.18</v>
      </c>
      <c r="C1487" s="8">
        <v>5.63</v>
      </c>
      <c r="D1487" s="8" t="s">
        <v>7835</v>
      </c>
      <c r="E1487" s="8" t="s">
        <v>7835</v>
      </c>
      <c r="F1487" s="8" t="s">
        <v>7835</v>
      </c>
      <c r="G1487" s="8">
        <v>0</v>
      </c>
      <c r="H1487" s="8" t="s">
        <v>7835</v>
      </c>
      <c r="I1487" s="8" t="s">
        <v>7838</v>
      </c>
      <c r="J1487" s="8" t="s">
        <v>7843</v>
      </c>
    </row>
    <row r="1488" spans="1:10" ht="15" customHeight="1" x14ac:dyDescent="0.3">
      <c r="A1488" s="8" t="s">
        <v>1524</v>
      </c>
      <c r="B1488" s="8">
        <v>25.3</v>
      </c>
      <c r="C1488" s="8">
        <v>5.12</v>
      </c>
      <c r="D1488" s="8" t="s">
        <v>7835</v>
      </c>
      <c r="E1488" s="8" t="s">
        <v>7835</v>
      </c>
      <c r="F1488" s="8" t="s">
        <v>7835</v>
      </c>
      <c r="G1488" s="8">
        <v>0</v>
      </c>
      <c r="H1488" s="8" t="s">
        <v>7835</v>
      </c>
      <c r="I1488" s="8" t="s">
        <v>7838</v>
      </c>
      <c r="J1488" s="8" t="s">
        <v>7843</v>
      </c>
    </row>
    <row r="1489" spans="1:10" ht="15" customHeight="1" x14ac:dyDescent="0.3">
      <c r="A1489" s="8" t="s">
        <v>1525</v>
      </c>
      <c r="B1489" s="8">
        <v>36.94</v>
      </c>
      <c r="C1489" s="8">
        <v>5.15</v>
      </c>
      <c r="D1489" s="8" t="s">
        <v>7836</v>
      </c>
      <c r="E1489" s="8" t="s">
        <v>7835</v>
      </c>
      <c r="F1489" s="8" t="s">
        <v>7835</v>
      </c>
      <c r="G1489" s="8">
        <v>1</v>
      </c>
      <c r="H1489" s="8" t="s">
        <v>7835</v>
      </c>
      <c r="I1489" s="8" t="s">
        <v>7837</v>
      </c>
      <c r="J1489" s="8" t="s">
        <v>7843</v>
      </c>
    </row>
    <row r="1490" spans="1:10" ht="15" customHeight="1" x14ac:dyDescent="0.3">
      <c r="A1490" s="8" t="s">
        <v>1526</v>
      </c>
      <c r="B1490" s="8">
        <v>22.86</v>
      </c>
      <c r="C1490" s="8">
        <v>7.5</v>
      </c>
      <c r="D1490" s="8" t="s">
        <v>7835</v>
      </c>
      <c r="E1490" s="8" t="s">
        <v>7835</v>
      </c>
      <c r="F1490" s="8" t="s">
        <v>7835</v>
      </c>
      <c r="G1490" s="8">
        <v>0</v>
      </c>
      <c r="H1490" s="8" t="s">
        <v>7835</v>
      </c>
      <c r="I1490" s="8" t="s">
        <v>7839</v>
      </c>
      <c r="J1490" s="8" t="s">
        <v>7841</v>
      </c>
    </row>
    <row r="1491" spans="1:10" ht="15" customHeight="1" x14ac:dyDescent="0.3">
      <c r="A1491" s="8" t="s">
        <v>1527</v>
      </c>
      <c r="B1491" s="8">
        <v>18.760000000000002</v>
      </c>
      <c r="C1491" s="8">
        <v>4.88</v>
      </c>
      <c r="D1491" s="8" t="s">
        <v>7836</v>
      </c>
      <c r="E1491" s="8" t="s">
        <v>7835</v>
      </c>
      <c r="F1491" s="8" t="s">
        <v>7836</v>
      </c>
      <c r="G1491" s="8">
        <v>1</v>
      </c>
      <c r="H1491" s="8" t="s">
        <v>7835</v>
      </c>
      <c r="I1491" s="8" t="s">
        <v>7839</v>
      </c>
      <c r="J1491" s="8" t="s">
        <v>7843</v>
      </c>
    </row>
    <row r="1492" spans="1:10" ht="15" customHeight="1" x14ac:dyDescent="0.3">
      <c r="A1492" s="8" t="s">
        <v>1528</v>
      </c>
      <c r="B1492" s="8">
        <v>24.36</v>
      </c>
      <c r="C1492" s="8">
        <v>5.57</v>
      </c>
      <c r="D1492" s="8" t="s">
        <v>7835</v>
      </c>
      <c r="E1492" s="8" t="s">
        <v>7835</v>
      </c>
      <c r="F1492" s="8" t="s">
        <v>7835</v>
      </c>
      <c r="G1492" s="8">
        <v>0</v>
      </c>
      <c r="H1492" s="8" t="s">
        <v>7835</v>
      </c>
      <c r="I1492" s="8" t="s">
        <v>7839</v>
      </c>
      <c r="J1492" s="8" t="s">
        <v>7843</v>
      </c>
    </row>
    <row r="1493" spans="1:10" ht="15" customHeight="1" x14ac:dyDescent="0.3">
      <c r="A1493" s="8" t="s">
        <v>1529</v>
      </c>
      <c r="B1493" s="8">
        <v>32.299999999999997</v>
      </c>
      <c r="C1493" s="8">
        <v>5.31</v>
      </c>
      <c r="D1493" s="8" t="s">
        <v>7835</v>
      </c>
      <c r="E1493" s="8" t="s">
        <v>7835</v>
      </c>
      <c r="F1493" s="8" t="s">
        <v>7835</v>
      </c>
      <c r="G1493" s="8">
        <v>0</v>
      </c>
      <c r="H1493" s="8" t="s">
        <v>7835</v>
      </c>
      <c r="I1493" s="8" t="s">
        <v>7837</v>
      </c>
      <c r="J1493" s="8" t="s">
        <v>7843</v>
      </c>
    </row>
    <row r="1494" spans="1:10" ht="15" customHeight="1" x14ac:dyDescent="0.3">
      <c r="A1494" s="8" t="s">
        <v>1530</v>
      </c>
      <c r="B1494" s="8">
        <v>22.704999999999998</v>
      </c>
      <c r="C1494" s="8">
        <v>4.57</v>
      </c>
      <c r="D1494" s="8" t="s">
        <v>7836</v>
      </c>
      <c r="E1494" s="8" t="s">
        <v>7835</v>
      </c>
      <c r="F1494" s="8" t="s">
        <v>7835</v>
      </c>
      <c r="G1494" s="8">
        <v>0</v>
      </c>
      <c r="H1494" s="8" t="s">
        <v>7835</v>
      </c>
      <c r="I1494" s="8" t="s">
        <v>7839</v>
      </c>
      <c r="J1494" s="8" t="s">
        <v>7843</v>
      </c>
    </row>
    <row r="1495" spans="1:10" ht="15" customHeight="1" x14ac:dyDescent="0.3">
      <c r="A1495" s="8" t="s">
        <v>1531</v>
      </c>
      <c r="B1495" s="8">
        <v>21.79</v>
      </c>
      <c r="C1495" s="8">
        <v>8.6999999999999993</v>
      </c>
      <c r="D1495" s="8" t="s">
        <v>7836</v>
      </c>
      <c r="E1495" s="8" t="s">
        <v>7835</v>
      </c>
      <c r="F1495" s="8" t="s">
        <v>7835</v>
      </c>
      <c r="G1495" s="8">
        <v>1</v>
      </c>
      <c r="H1495" s="8" t="s">
        <v>7835</v>
      </c>
      <c r="I1495" s="8" t="s">
        <v>7839</v>
      </c>
      <c r="J1495" s="8" t="s">
        <v>7841</v>
      </c>
    </row>
    <row r="1496" spans="1:10" ht="15" customHeight="1" x14ac:dyDescent="0.3">
      <c r="A1496" s="8" t="s">
        <v>1532</v>
      </c>
      <c r="B1496" s="8">
        <v>24.52</v>
      </c>
      <c r="C1496" s="8">
        <v>4.76</v>
      </c>
      <c r="D1496" s="8" t="s">
        <v>7835</v>
      </c>
      <c r="E1496" s="8" t="s">
        <v>7835</v>
      </c>
      <c r="F1496" s="8" t="s">
        <v>7835</v>
      </c>
      <c r="G1496" s="8">
        <v>0</v>
      </c>
      <c r="H1496" s="8" t="s">
        <v>7835</v>
      </c>
      <c r="I1496" s="8" t="s">
        <v>7839</v>
      </c>
      <c r="J1496" s="8" t="s">
        <v>7843</v>
      </c>
    </row>
    <row r="1497" spans="1:10" ht="15" customHeight="1" x14ac:dyDescent="0.3">
      <c r="A1497" s="8" t="s">
        <v>1533</v>
      </c>
      <c r="B1497" s="8">
        <v>39.520000000000003</v>
      </c>
      <c r="C1497" s="8">
        <v>11.81</v>
      </c>
      <c r="D1497" s="8" t="s">
        <v>7835</v>
      </c>
      <c r="E1497" s="8" t="s">
        <v>7835</v>
      </c>
      <c r="F1497" s="8" t="s">
        <v>7835</v>
      </c>
      <c r="G1497" s="8">
        <v>0</v>
      </c>
      <c r="H1497" s="8" t="s">
        <v>7835</v>
      </c>
      <c r="I1497" s="8" t="s">
        <v>7837</v>
      </c>
      <c r="J1497" s="8" t="s">
        <v>7841</v>
      </c>
    </row>
    <row r="1498" spans="1:10" ht="15" customHeight="1" x14ac:dyDescent="0.3">
      <c r="A1498" s="8" t="s">
        <v>1534</v>
      </c>
      <c r="B1498" s="8">
        <v>24.49</v>
      </c>
      <c r="C1498" s="8">
        <v>4.67</v>
      </c>
      <c r="D1498" s="8" t="s">
        <v>7835</v>
      </c>
      <c r="E1498" s="8" t="s">
        <v>7835</v>
      </c>
      <c r="F1498" s="8" t="s">
        <v>7835</v>
      </c>
      <c r="G1498" s="8">
        <v>0</v>
      </c>
      <c r="H1498" s="8" t="s">
        <v>7835</v>
      </c>
      <c r="I1498" s="8" t="s">
        <v>7839</v>
      </c>
      <c r="J1498" s="8" t="s">
        <v>7843</v>
      </c>
    </row>
    <row r="1499" spans="1:10" ht="15" customHeight="1" x14ac:dyDescent="0.3">
      <c r="A1499" s="8" t="s">
        <v>1535</v>
      </c>
      <c r="B1499" s="8">
        <v>26.315000000000001</v>
      </c>
      <c r="C1499" s="8">
        <v>6.02</v>
      </c>
      <c r="D1499" s="8" t="s">
        <v>7835</v>
      </c>
      <c r="E1499" s="8" t="s">
        <v>7835</v>
      </c>
      <c r="F1499" s="8" t="s">
        <v>7835</v>
      </c>
      <c r="G1499" s="8">
        <v>0</v>
      </c>
      <c r="H1499" s="8" t="s">
        <v>7835</v>
      </c>
      <c r="I1499" s="8" t="s">
        <v>7838</v>
      </c>
      <c r="J1499" s="8" t="s">
        <v>7842</v>
      </c>
    </row>
    <row r="1500" spans="1:10" ht="15" customHeight="1" x14ac:dyDescent="0.3">
      <c r="A1500" s="8" t="s">
        <v>1536</v>
      </c>
      <c r="B1500" s="8">
        <v>22.58</v>
      </c>
      <c r="C1500" s="8">
        <v>7.46</v>
      </c>
      <c r="D1500" s="8" t="s">
        <v>7835</v>
      </c>
      <c r="E1500" s="8" t="s">
        <v>7835</v>
      </c>
      <c r="F1500" s="8" t="s">
        <v>7835</v>
      </c>
      <c r="G1500" s="8">
        <v>0</v>
      </c>
      <c r="H1500" s="8" t="s">
        <v>7835</v>
      </c>
      <c r="I1500" s="8" t="s">
        <v>7839</v>
      </c>
      <c r="J1500" s="8" t="s">
        <v>7841</v>
      </c>
    </row>
    <row r="1501" spans="1:10" ht="15" customHeight="1" x14ac:dyDescent="0.3">
      <c r="A1501" s="8" t="s">
        <v>1537</v>
      </c>
      <c r="B1501" s="8">
        <v>19.475000000000001</v>
      </c>
      <c r="C1501" s="8">
        <v>4.74</v>
      </c>
      <c r="D1501" s="8" t="s">
        <v>7835</v>
      </c>
      <c r="E1501" s="8" t="s">
        <v>7835</v>
      </c>
      <c r="F1501" s="8" t="s">
        <v>7835</v>
      </c>
      <c r="G1501" s="8">
        <v>1</v>
      </c>
      <c r="H1501" s="8" t="s">
        <v>7835</v>
      </c>
      <c r="I1501" s="8" t="s">
        <v>7839</v>
      </c>
      <c r="J1501" s="8" t="s">
        <v>7843</v>
      </c>
    </row>
    <row r="1502" spans="1:10" ht="15" customHeight="1" x14ac:dyDescent="0.3">
      <c r="A1502" s="8" t="s">
        <v>1538</v>
      </c>
      <c r="B1502" s="8">
        <v>26.33</v>
      </c>
      <c r="C1502" s="8">
        <v>4.79</v>
      </c>
      <c r="D1502" s="8" t="s">
        <v>7835</v>
      </c>
      <c r="E1502" s="8" t="s">
        <v>7835</v>
      </c>
      <c r="F1502" s="8" t="s">
        <v>7835</v>
      </c>
      <c r="G1502" s="8">
        <v>0</v>
      </c>
      <c r="H1502" s="8" t="s">
        <v>7835</v>
      </c>
      <c r="I1502" s="8" t="s">
        <v>7838</v>
      </c>
      <c r="J1502" s="8" t="s">
        <v>7843</v>
      </c>
    </row>
    <row r="1503" spans="1:10" ht="15" customHeight="1" x14ac:dyDescent="0.3">
      <c r="A1503" s="8" t="s">
        <v>1539</v>
      </c>
      <c r="B1503" s="8">
        <v>17.29</v>
      </c>
      <c r="C1503" s="8">
        <v>5.35</v>
      </c>
      <c r="D1503" s="8" t="s">
        <v>7836</v>
      </c>
      <c r="E1503" s="8" t="s">
        <v>7835</v>
      </c>
      <c r="F1503" s="8" t="s">
        <v>7835</v>
      </c>
      <c r="G1503" s="8">
        <v>0</v>
      </c>
      <c r="H1503" s="8" t="s">
        <v>7835</v>
      </c>
      <c r="I1503" s="8" t="s">
        <v>7840</v>
      </c>
      <c r="J1503" s="8" t="s">
        <v>7843</v>
      </c>
    </row>
    <row r="1504" spans="1:10" ht="15" customHeight="1" x14ac:dyDescent="0.3">
      <c r="A1504" s="8" t="s">
        <v>1540</v>
      </c>
      <c r="B1504" s="8">
        <v>42.88</v>
      </c>
      <c r="C1504" s="8">
        <v>4.87</v>
      </c>
      <c r="D1504" s="8" t="s">
        <v>7835</v>
      </c>
      <c r="E1504" s="8" t="s">
        <v>7836</v>
      </c>
      <c r="F1504" s="8" t="s">
        <v>7835</v>
      </c>
      <c r="G1504" s="8">
        <v>1</v>
      </c>
      <c r="H1504" s="8" t="s">
        <v>7835</v>
      </c>
      <c r="I1504" s="8" t="s">
        <v>7837</v>
      </c>
      <c r="J1504" s="8" t="s">
        <v>7843</v>
      </c>
    </row>
    <row r="1505" spans="1:10" ht="15" customHeight="1" x14ac:dyDescent="0.3">
      <c r="A1505" s="8" t="s">
        <v>1541</v>
      </c>
      <c r="B1505" s="8">
        <v>32.200000000000003</v>
      </c>
      <c r="C1505" s="8">
        <v>10.09</v>
      </c>
      <c r="D1505" s="8" t="s">
        <v>7836</v>
      </c>
      <c r="E1505" s="8" t="s">
        <v>7835</v>
      </c>
      <c r="F1505" s="8" t="s">
        <v>7835</v>
      </c>
      <c r="G1505" s="8">
        <v>0</v>
      </c>
      <c r="H1505" s="8" t="s">
        <v>7835</v>
      </c>
      <c r="I1505" s="8" t="s">
        <v>7837</v>
      </c>
      <c r="J1505" s="8" t="s">
        <v>7841</v>
      </c>
    </row>
    <row r="1506" spans="1:10" ht="15" customHeight="1" x14ac:dyDescent="0.3">
      <c r="A1506" s="8" t="s">
        <v>1542</v>
      </c>
      <c r="B1506" s="8">
        <v>18.75</v>
      </c>
      <c r="C1506" s="8">
        <v>5.47</v>
      </c>
      <c r="D1506" s="8" t="s">
        <v>7836</v>
      </c>
      <c r="E1506" s="8" t="s">
        <v>7835</v>
      </c>
      <c r="F1506" s="8" t="s">
        <v>7836</v>
      </c>
      <c r="G1506" s="8">
        <v>1</v>
      </c>
      <c r="H1506" s="8" t="s">
        <v>7835</v>
      </c>
      <c r="I1506" s="8" t="s">
        <v>7839</v>
      </c>
      <c r="J1506" s="8" t="s">
        <v>7843</v>
      </c>
    </row>
    <row r="1507" spans="1:10" ht="15" customHeight="1" x14ac:dyDescent="0.3">
      <c r="A1507" s="8" t="s">
        <v>1543</v>
      </c>
      <c r="B1507" s="8">
        <v>22.36</v>
      </c>
      <c r="C1507" s="8">
        <v>8.6</v>
      </c>
      <c r="D1507" s="8" t="s">
        <v>7835</v>
      </c>
      <c r="E1507" s="8" t="s">
        <v>7835</v>
      </c>
      <c r="F1507" s="8" t="s">
        <v>7835</v>
      </c>
      <c r="G1507" s="8">
        <v>0</v>
      </c>
      <c r="H1507" s="8" t="s">
        <v>7835</v>
      </c>
      <c r="I1507" s="8" t="s">
        <v>7839</v>
      </c>
      <c r="J1507" s="8" t="s">
        <v>7841</v>
      </c>
    </row>
    <row r="1508" spans="1:10" ht="15" customHeight="1" x14ac:dyDescent="0.3">
      <c r="A1508" s="8" t="s">
        <v>1544</v>
      </c>
      <c r="B1508" s="8">
        <v>23.94</v>
      </c>
      <c r="C1508" s="8">
        <v>10.74</v>
      </c>
      <c r="D1508" s="8" t="s">
        <v>7836</v>
      </c>
      <c r="E1508" s="8" t="s">
        <v>7835</v>
      </c>
      <c r="F1508" s="8" t="s">
        <v>7835</v>
      </c>
      <c r="G1508" s="8">
        <v>0</v>
      </c>
      <c r="H1508" s="8" t="s">
        <v>7835</v>
      </c>
      <c r="I1508" s="8" t="s">
        <v>7839</v>
      </c>
      <c r="J1508" s="8" t="s">
        <v>7841</v>
      </c>
    </row>
    <row r="1509" spans="1:10" ht="15" customHeight="1" x14ac:dyDescent="0.3">
      <c r="A1509" s="8" t="s">
        <v>1545</v>
      </c>
      <c r="B1509" s="8">
        <v>30.1</v>
      </c>
      <c r="C1509" s="8">
        <v>4.3899999999999997</v>
      </c>
      <c r="D1509" s="8" t="s">
        <v>7835</v>
      </c>
      <c r="E1509" s="8" t="s">
        <v>7835</v>
      </c>
      <c r="F1509" s="8" t="s">
        <v>7836</v>
      </c>
      <c r="G1509" s="8">
        <v>1</v>
      </c>
      <c r="H1509" s="8" t="s">
        <v>7835</v>
      </c>
      <c r="I1509" s="8" t="s">
        <v>7837</v>
      </c>
      <c r="J1509" s="8" t="s">
        <v>7843</v>
      </c>
    </row>
    <row r="1510" spans="1:10" ht="15" customHeight="1" x14ac:dyDescent="0.3">
      <c r="A1510" s="8" t="s">
        <v>1546</v>
      </c>
      <c r="B1510" s="8">
        <v>21.93</v>
      </c>
      <c r="C1510" s="8">
        <v>6.3</v>
      </c>
      <c r="D1510" s="8" t="s">
        <v>7835</v>
      </c>
      <c r="E1510" s="8" t="s">
        <v>7835</v>
      </c>
      <c r="F1510" s="8" t="s">
        <v>7835</v>
      </c>
      <c r="G1510" s="8">
        <v>0</v>
      </c>
      <c r="H1510" s="8" t="s">
        <v>7835</v>
      </c>
      <c r="I1510" s="8" t="s">
        <v>7839</v>
      </c>
      <c r="J1510" s="8" t="s">
        <v>7842</v>
      </c>
    </row>
    <row r="1511" spans="1:10" ht="15" customHeight="1" x14ac:dyDescent="0.3">
      <c r="A1511" s="8" t="s">
        <v>1547</v>
      </c>
      <c r="B1511" s="8">
        <v>39.75</v>
      </c>
      <c r="C1511" s="8">
        <v>5.41</v>
      </c>
      <c r="D1511" s="8" t="s">
        <v>7835</v>
      </c>
      <c r="E1511" s="8" t="s">
        <v>7836</v>
      </c>
      <c r="F1511" s="8" t="s">
        <v>7835</v>
      </c>
      <c r="G1511" s="8">
        <v>1</v>
      </c>
      <c r="H1511" s="8" t="s">
        <v>7835</v>
      </c>
      <c r="I1511" s="8" t="s">
        <v>7837</v>
      </c>
      <c r="J1511" s="8" t="s">
        <v>7843</v>
      </c>
    </row>
    <row r="1512" spans="1:10" ht="15" customHeight="1" x14ac:dyDescent="0.3">
      <c r="A1512" s="8" t="s">
        <v>1548</v>
      </c>
      <c r="B1512" s="8">
        <v>26.03</v>
      </c>
      <c r="C1512" s="8">
        <v>4.47</v>
      </c>
      <c r="D1512" s="8" t="s">
        <v>7835</v>
      </c>
      <c r="E1512" s="8" t="s">
        <v>7835</v>
      </c>
      <c r="F1512" s="8" t="s">
        <v>7836</v>
      </c>
      <c r="G1512" s="8">
        <v>1</v>
      </c>
      <c r="H1512" s="8" t="s">
        <v>7835</v>
      </c>
      <c r="I1512" s="8" t="s">
        <v>7838</v>
      </c>
      <c r="J1512" s="8" t="s">
        <v>7843</v>
      </c>
    </row>
    <row r="1513" spans="1:10" ht="15" customHeight="1" x14ac:dyDescent="0.3">
      <c r="A1513" s="8" t="s">
        <v>1549</v>
      </c>
      <c r="B1513" s="8">
        <v>34.51</v>
      </c>
      <c r="C1513" s="8">
        <v>6.26</v>
      </c>
      <c r="D1513" s="8" t="s">
        <v>7835</v>
      </c>
      <c r="E1513" s="8" t="s">
        <v>7835</v>
      </c>
      <c r="F1513" s="8" t="s">
        <v>7835</v>
      </c>
      <c r="G1513" s="8">
        <v>0</v>
      </c>
      <c r="H1513" s="8" t="s">
        <v>7835</v>
      </c>
      <c r="I1513" s="8" t="s">
        <v>7837</v>
      </c>
      <c r="J1513" s="8" t="s">
        <v>7842</v>
      </c>
    </row>
    <row r="1514" spans="1:10" ht="15" customHeight="1" x14ac:dyDescent="0.3">
      <c r="A1514" s="8" t="s">
        <v>1550</v>
      </c>
      <c r="B1514" s="8">
        <v>19.32</v>
      </c>
      <c r="C1514" s="8">
        <v>11.58</v>
      </c>
      <c r="D1514" s="8" t="s">
        <v>7836</v>
      </c>
      <c r="E1514" s="8" t="s">
        <v>7835</v>
      </c>
      <c r="F1514" s="8" t="s">
        <v>7835</v>
      </c>
      <c r="G1514" s="8">
        <v>1</v>
      </c>
      <c r="H1514" s="8" t="s">
        <v>7835</v>
      </c>
      <c r="I1514" s="8" t="s">
        <v>7839</v>
      </c>
      <c r="J1514" s="8" t="s">
        <v>7841</v>
      </c>
    </row>
    <row r="1515" spans="1:10" ht="15" customHeight="1" x14ac:dyDescent="0.3">
      <c r="A1515" s="8" t="s">
        <v>1551</v>
      </c>
      <c r="B1515" s="8">
        <v>28.5</v>
      </c>
      <c r="C1515" s="8">
        <v>4.3600000000000003</v>
      </c>
      <c r="D1515" s="8" t="s">
        <v>7835</v>
      </c>
      <c r="E1515" s="8" t="s">
        <v>7835</v>
      </c>
      <c r="F1515" s="8" t="s">
        <v>7835</v>
      </c>
      <c r="G1515" s="8">
        <v>0</v>
      </c>
      <c r="H1515" s="8" t="s">
        <v>7835</v>
      </c>
      <c r="I1515" s="8" t="s">
        <v>7838</v>
      </c>
      <c r="J1515" s="8" t="s">
        <v>7843</v>
      </c>
    </row>
    <row r="1516" spans="1:10" ht="15" customHeight="1" x14ac:dyDescent="0.3">
      <c r="A1516" s="8" t="s">
        <v>1552</v>
      </c>
      <c r="B1516" s="8">
        <v>30.875</v>
      </c>
      <c r="C1516" s="8">
        <v>4.1399999999999997</v>
      </c>
      <c r="D1516" s="8" t="s">
        <v>7836</v>
      </c>
      <c r="E1516" s="8" t="s">
        <v>7835</v>
      </c>
      <c r="F1516" s="8" t="s">
        <v>7835</v>
      </c>
      <c r="G1516" s="8">
        <v>0</v>
      </c>
      <c r="H1516" s="8" t="s">
        <v>7835</v>
      </c>
      <c r="I1516" s="8" t="s">
        <v>7837</v>
      </c>
      <c r="J1516" s="8" t="s">
        <v>7843</v>
      </c>
    </row>
    <row r="1517" spans="1:10" ht="15" customHeight="1" x14ac:dyDescent="0.3">
      <c r="A1517" s="8" t="s">
        <v>1553</v>
      </c>
      <c r="B1517" s="8">
        <v>24.02</v>
      </c>
      <c r="C1517" s="8">
        <v>4.38</v>
      </c>
      <c r="D1517" s="8" t="s">
        <v>7835</v>
      </c>
      <c r="E1517" s="8" t="s">
        <v>7835</v>
      </c>
      <c r="F1517" s="8" t="s">
        <v>7835</v>
      </c>
      <c r="G1517" s="8">
        <v>0</v>
      </c>
      <c r="H1517" s="8" t="s">
        <v>7835</v>
      </c>
      <c r="I1517" s="8" t="s">
        <v>7839</v>
      </c>
      <c r="J1517" s="8" t="s">
        <v>7843</v>
      </c>
    </row>
    <row r="1518" spans="1:10" ht="15" customHeight="1" x14ac:dyDescent="0.3">
      <c r="A1518" s="8" t="s">
        <v>1554</v>
      </c>
      <c r="B1518" s="8">
        <v>36.08</v>
      </c>
      <c r="C1518" s="8">
        <v>11.61</v>
      </c>
      <c r="D1518" s="8" t="s">
        <v>7836</v>
      </c>
      <c r="E1518" s="8" t="s">
        <v>7835</v>
      </c>
      <c r="F1518" s="8" t="s">
        <v>7835</v>
      </c>
      <c r="G1518" s="8">
        <v>0</v>
      </c>
      <c r="H1518" s="8" t="s">
        <v>7835</v>
      </c>
      <c r="I1518" s="8" t="s">
        <v>7837</v>
      </c>
      <c r="J1518" s="8" t="s">
        <v>7841</v>
      </c>
    </row>
    <row r="1519" spans="1:10" ht="15" customHeight="1" x14ac:dyDescent="0.3">
      <c r="A1519" s="8" t="s">
        <v>1555</v>
      </c>
      <c r="B1519" s="8">
        <v>32.200000000000003</v>
      </c>
      <c r="C1519" s="8">
        <v>10.59</v>
      </c>
      <c r="D1519" s="8" t="s">
        <v>7836</v>
      </c>
      <c r="E1519" s="8" t="s">
        <v>7835</v>
      </c>
      <c r="F1519" s="8" t="s">
        <v>7835</v>
      </c>
      <c r="G1519" s="8">
        <v>0</v>
      </c>
      <c r="H1519" s="8" t="s">
        <v>7835</v>
      </c>
      <c r="I1519" s="8" t="s">
        <v>7837</v>
      </c>
      <c r="J1519" s="8" t="s">
        <v>7841</v>
      </c>
    </row>
    <row r="1520" spans="1:10" ht="15" customHeight="1" x14ac:dyDescent="0.3">
      <c r="A1520" s="8" t="s">
        <v>1556</v>
      </c>
      <c r="B1520" s="8">
        <v>28.05</v>
      </c>
      <c r="C1520" s="8">
        <v>11.85</v>
      </c>
      <c r="D1520" s="8" t="s">
        <v>7836</v>
      </c>
      <c r="E1520" s="8" t="s">
        <v>7835</v>
      </c>
      <c r="F1520" s="8" t="s">
        <v>7835</v>
      </c>
      <c r="G1520" s="8">
        <v>0</v>
      </c>
      <c r="H1520" s="8" t="s">
        <v>7835</v>
      </c>
      <c r="I1520" s="8" t="s">
        <v>7838</v>
      </c>
      <c r="J1520" s="8" t="s">
        <v>7841</v>
      </c>
    </row>
    <row r="1521" spans="1:10" ht="15" customHeight="1" x14ac:dyDescent="0.3">
      <c r="A1521" s="8" t="s">
        <v>1557</v>
      </c>
      <c r="B1521" s="8">
        <v>19</v>
      </c>
      <c r="C1521" s="8">
        <v>5.46</v>
      </c>
      <c r="D1521" s="8" t="s">
        <v>7836</v>
      </c>
      <c r="E1521" s="8" t="s">
        <v>7835</v>
      </c>
      <c r="F1521" s="8" t="s">
        <v>7835</v>
      </c>
      <c r="G1521" s="8">
        <v>1</v>
      </c>
      <c r="H1521" s="8" t="s">
        <v>7835</v>
      </c>
      <c r="I1521" s="8" t="s">
        <v>7839</v>
      </c>
      <c r="J1521" s="8" t="s">
        <v>7843</v>
      </c>
    </row>
    <row r="1522" spans="1:10" ht="15" customHeight="1" x14ac:dyDescent="0.3">
      <c r="A1522" s="8" t="s">
        <v>1558</v>
      </c>
      <c r="B1522" s="8">
        <v>16.13</v>
      </c>
      <c r="C1522" s="8">
        <v>4.54</v>
      </c>
      <c r="D1522" s="8" t="s">
        <v>7836</v>
      </c>
      <c r="E1522" s="8" t="s">
        <v>7835</v>
      </c>
      <c r="F1522" s="8" t="s">
        <v>7835</v>
      </c>
      <c r="G1522" s="8">
        <v>2</v>
      </c>
      <c r="H1522" s="8" t="s">
        <v>7835</v>
      </c>
      <c r="I1522" s="8" t="s">
        <v>7840</v>
      </c>
      <c r="J1522" s="8" t="s">
        <v>7843</v>
      </c>
    </row>
    <row r="1523" spans="1:10" ht="15" customHeight="1" x14ac:dyDescent="0.3">
      <c r="A1523" s="8" t="s">
        <v>1559</v>
      </c>
      <c r="B1523" s="8">
        <v>18.77</v>
      </c>
      <c r="C1523" s="8">
        <v>11.98</v>
      </c>
      <c r="D1523" s="8" t="s">
        <v>7836</v>
      </c>
      <c r="E1523" s="8" t="s">
        <v>7835</v>
      </c>
      <c r="F1523" s="8" t="s">
        <v>7835</v>
      </c>
      <c r="G1523" s="8">
        <v>2</v>
      </c>
      <c r="H1523" s="8" t="s">
        <v>7835</v>
      </c>
      <c r="I1523" s="8" t="s">
        <v>7839</v>
      </c>
      <c r="J1523" s="8" t="s">
        <v>7841</v>
      </c>
    </row>
    <row r="1524" spans="1:10" ht="15" customHeight="1" x14ac:dyDescent="0.3">
      <c r="A1524" s="8" t="s">
        <v>1560</v>
      </c>
      <c r="B1524" s="8">
        <v>28.88</v>
      </c>
      <c r="C1524" s="8">
        <v>6.59</v>
      </c>
      <c r="D1524" s="8" t="s">
        <v>7836</v>
      </c>
      <c r="E1524" s="8" t="s">
        <v>7835</v>
      </c>
      <c r="F1524" s="8" t="s">
        <v>7835</v>
      </c>
      <c r="G1524" s="8">
        <v>1</v>
      </c>
      <c r="H1524" s="8" t="s">
        <v>7835</v>
      </c>
      <c r="I1524" s="8" t="s">
        <v>7838</v>
      </c>
      <c r="J1524" s="8" t="s">
        <v>7841</v>
      </c>
    </row>
    <row r="1525" spans="1:10" ht="15" customHeight="1" x14ac:dyDescent="0.3">
      <c r="A1525" s="8" t="s">
        <v>1561</v>
      </c>
      <c r="B1525" s="8">
        <v>27.55</v>
      </c>
      <c r="C1525" s="8">
        <v>10.83</v>
      </c>
      <c r="D1525" s="8" t="s">
        <v>7836</v>
      </c>
      <c r="E1525" s="8" t="s">
        <v>7835</v>
      </c>
      <c r="F1525" s="8" t="s">
        <v>7835</v>
      </c>
      <c r="G1525" s="8">
        <v>1</v>
      </c>
      <c r="H1525" s="8" t="s">
        <v>7835</v>
      </c>
      <c r="I1525" s="8" t="s">
        <v>7838</v>
      </c>
      <c r="J1525" s="8" t="s">
        <v>7841</v>
      </c>
    </row>
    <row r="1526" spans="1:10" ht="15" customHeight="1" x14ac:dyDescent="0.3">
      <c r="A1526" s="8" t="s">
        <v>1562</v>
      </c>
      <c r="B1526" s="8">
        <v>15.6</v>
      </c>
      <c r="C1526" s="8">
        <v>8.6</v>
      </c>
      <c r="D1526" s="8" t="s">
        <v>7835</v>
      </c>
      <c r="E1526" s="8" t="s">
        <v>7835</v>
      </c>
      <c r="F1526" s="8" t="s">
        <v>7835</v>
      </c>
      <c r="G1526" s="8">
        <v>0</v>
      </c>
      <c r="H1526" s="8" t="s">
        <v>7835</v>
      </c>
      <c r="I1526" s="8" t="s">
        <v>7840</v>
      </c>
      <c r="J1526" s="8" t="s">
        <v>7841</v>
      </c>
    </row>
    <row r="1527" spans="1:10" ht="15" customHeight="1" x14ac:dyDescent="0.3">
      <c r="A1527" s="8" t="s">
        <v>1563</v>
      </c>
      <c r="B1527" s="8">
        <v>21.99</v>
      </c>
      <c r="C1527" s="8">
        <v>11.17</v>
      </c>
      <c r="D1527" s="8" t="s">
        <v>7835</v>
      </c>
      <c r="E1527" s="8" t="s">
        <v>7835</v>
      </c>
      <c r="F1527" s="8" t="s">
        <v>7835</v>
      </c>
      <c r="G1527" s="8">
        <v>0</v>
      </c>
      <c r="H1527" s="8" t="s">
        <v>7835</v>
      </c>
      <c r="I1527" s="8" t="s">
        <v>7839</v>
      </c>
      <c r="J1527" s="8" t="s">
        <v>7841</v>
      </c>
    </row>
    <row r="1528" spans="1:10" ht="15" customHeight="1" x14ac:dyDescent="0.3">
      <c r="A1528" s="8" t="s">
        <v>1564</v>
      </c>
      <c r="B1528" s="8">
        <v>34.85</v>
      </c>
      <c r="C1528" s="8">
        <v>5.75</v>
      </c>
      <c r="D1528" s="8" t="s">
        <v>7835</v>
      </c>
      <c r="E1528" s="8" t="s">
        <v>7835</v>
      </c>
      <c r="F1528" s="8" t="s">
        <v>7835</v>
      </c>
      <c r="G1528" s="8">
        <v>0</v>
      </c>
      <c r="H1528" s="8" t="s">
        <v>7835</v>
      </c>
      <c r="I1528" s="8" t="s">
        <v>7837</v>
      </c>
      <c r="J1528" s="8" t="s">
        <v>7842</v>
      </c>
    </row>
    <row r="1529" spans="1:10" ht="15" customHeight="1" x14ac:dyDescent="0.3">
      <c r="A1529" s="8" t="s">
        <v>1565</v>
      </c>
      <c r="B1529" s="8">
        <v>24.51</v>
      </c>
      <c r="C1529" s="8">
        <v>4.83</v>
      </c>
      <c r="D1529" s="8" t="s">
        <v>7836</v>
      </c>
      <c r="E1529" s="8" t="s">
        <v>7835</v>
      </c>
      <c r="F1529" s="8" t="s">
        <v>7836</v>
      </c>
      <c r="G1529" s="8">
        <v>1</v>
      </c>
      <c r="H1529" s="8" t="s">
        <v>7835</v>
      </c>
      <c r="I1529" s="8" t="s">
        <v>7839</v>
      </c>
      <c r="J1529" s="8" t="s">
        <v>7843</v>
      </c>
    </row>
    <row r="1530" spans="1:10" ht="15" customHeight="1" x14ac:dyDescent="0.3">
      <c r="A1530" s="8" t="s">
        <v>1566</v>
      </c>
      <c r="B1530" s="8">
        <v>19.399999999999999</v>
      </c>
      <c r="C1530" s="8">
        <v>11.93</v>
      </c>
      <c r="D1530" s="8" t="s">
        <v>7835</v>
      </c>
      <c r="E1530" s="8" t="s">
        <v>7835</v>
      </c>
      <c r="F1530" s="8" t="s">
        <v>7835</v>
      </c>
      <c r="G1530" s="8">
        <v>0</v>
      </c>
      <c r="H1530" s="8" t="s">
        <v>7835</v>
      </c>
      <c r="I1530" s="8" t="s">
        <v>7839</v>
      </c>
      <c r="J1530" s="8" t="s">
        <v>7841</v>
      </c>
    </row>
    <row r="1531" spans="1:10" ht="15" customHeight="1" x14ac:dyDescent="0.3">
      <c r="A1531" s="8" t="s">
        <v>1567</v>
      </c>
      <c r="B1531" s="8">
        <v>15.1</v>
      </c>
      <c r="C1531" s="8">
        <v>8.41</v>
      </c>
      <c r="D1531" s="8" t="s">
        <v>7835</v>
      </c>
      <c r="E1531" s="8" t="s">
        <v>7835</v>
      </c>
      <c r="F1531" s="8" t="s">
        <v>7835</v>
      </c>
      <c r="G1531" s="8">
        <v>0</v>
      </c>
      <c r="H1531" s="8" t="s">
        <v>7835</v>
      </c>
      <c r="I1531" s="8" t="s">
        <v>7840</v>
      </c>
      <c r="J1531" s="8" t="s">
        <v>7841</v>
      </c>
    </row>
    <row r="1532" spans="1:10" ht="15" customHeight="1" x14ac:dyDescent="0.3">
      <c r="A1532" s="8" t="s">
        <v>1568</v>
      </c>
      <c r="B1532" s="8">
        <v>23.37</v>
      </c>
      <c r="C1532" s="8">
        <v>5.59</v>
      </c>
      <c r="D1532" s="8" t="s">
        <v>7836</v>
      </c>
      <c r="E1532" s="8" t="s">
        <v>7835</v>
      </c>
      <c r="F1532" s="8" t="s">
        <v>7835</v>
      </c>
      <c r="G1532" s="8">
        <v>0</v>
      </c>
      <c r="H1532" s="8" t="s">
        <v>7835</v>
      </c>
      <c r="I1532" s="8" t="s">
        <v>7839</v>
      </c>
      <c r="J1532" s="8" t="s">
        <v>7843</v>
      </c>
    </row>
    <row r="1533" spans="1:10" ht="15" customHeight="1" x14ac:dyDescent="0.3">
      <c r="A1533" s="8" t="s">
        <v>1569</v>
      </c>
      <c r="B1533" s="8">
        <v>42.4</v>
      </c>
      <c r="C1533" s="8">
        <v>4.0599999999999996</v>
      </c>
      <c r="D1533" s="8" t="s">
        <v>7835</v>
      </c>
      <c r="E1533" s="8" t="s">
        <v>7835</v>
      </c>
      <c r="F1533" s="8" t="s">
        <v>7835</v>
      </c>
      <c r="G1533" s="8">
        <v>0</v>
      </c>
      <c r="H1533" s="8" t="s">
        <v>7835</v>
      </c>
      <c r="I1533" s="8" t="s">
        <v>7837</v>
      </c>
      <c r="J1533" s="8" t="s">
        <v>7843</v>
      </c>
    </row>
    <row r="1534" spans="1:10" ht="15" customHeight="1" x14ac:dyDescent="0.3">
      <c r="A1534" s="8" t="s">
        <v>1570</v>
      </c>
      <c r="B1534" s="8">
        <v>28.405000000000001</v>
      </c>
      <c r="C1534" s="8">
        <v>7.02</v>
      </c>
      <c r="D1534" s="8" t="s">
        <v>7836</v>
      </c>
      <c r="E1534" s="8" t="s">
        <v>7835</v>
      </c>
      <c r="F1534" s="8" t="s">
        <v>7835</v>
      </c>
      <c r="G1534" s="8">
        <v>0</v>
      </c>
      <c r="H1534" s="8" t="s">
        <v>7835</v>
      </c>
      <c r="I1534" s="8" t="s">
        <v>7838</v>
      </c>
      <c r="J1534" s="8" t="s">
        <v>7841</v>
      </c>
    </row>
    <row r="1535" spans="1:10" ht="15" customHeight="1" x14ac:dyDescent="0.3">
      <c r="A1535" s="8" t="s">
        <v>1571</v>
      </c>
      <c r="B1535" s="8">
        <v>23.4</v>
      </c>
      <c r="C1535" s="8">
        <v>4.47</v>
      </c>
      <c r="D1535" s="8" t="s">
        <v>7835</v>
      </c>
      <c r="E1535" s="8" t="s">
        <v>7835</v>
      </c>
      <c r="F1535" s="8" t="s">
        <v>7835</v>
      </c>
      <c r="G1535" s="8">
        <v>0</v>
      </c>
      <c r="H1535" s="8" t="s">
        <v>7835</v>
      </c>
      <c r="I1535" s="8" t="s">
        <v>7839</v>
      </c>
      <c r="J1535" s="8" t="s">
        <v>7843</v>
      </c>
    </row>
    <row r="1536" spans="1:10" ht="15" customHeight="1" x14ac:dyDescent="0.3">
      <c r="A1536" s="8" t="s">
        <v>1572</v>
      </c>
      <c r="B1536" s="8">
        <v>33.44</v>
      </c>
      <c r="C1536" s="8">
        <v>4.54</v>
      </c>
      <c r="D1536" s="8" t="s">
        <v>7835</v>
      </c>
      <c r="E1536" s="8" t="s">
        <v>7835</v>
      </c>
      <c r="F1536" s="8" t="s">
        <v>7835</v>
      </c>
      <c r="G1536" s="8">
        <v>0</v>
      </c>
      <c r="H1536" s="8" t="s">
        <v>7835</v>
      </c>
      <c r="I1536" s="8" t="s">
        <v>7837</v>
      </c>
      <c r="J1536" s="8" t="s">
        <v>7843</v>
      </c>
    </row>
    <row r="1537" spans="1:10" ht="15" customHeight="1" x14ac:dyDescent="0.3">
      <c r="A1537" s="8" t="s">
        <v>1573</v>
      </c>
      <c r="B1537" s="8">
        <v>21.12</v>
      </c>
      <c r="C1537" s="8">
        <v>4.99</v>
      </c>
      <c r="D1537" s="8" t="s">
        <v>7835</v>
      </c>
      <c r="E1537" s="8" t="s">
        <v>7835</v>
      </c>
      <c r="F1537" s="8" t="s">
        <v>7835</v>
      </c>
      <c r="G1537" s="8">
        <v>1</v>
      </c>
      <c r="H1537" s="8" t="s">
        <v>7835</v>
      </c>
      <c r="I1537" s="8" t="s">
        <v>7839</v>
      </c>
      <c r="J1537" s="8" t="s">
        <v>7843</v>
      </c>
    </row>
    <row r="1538" spans="1:10" ht="15" customHeight="1" x14ac:dyDescent="0.3">
      <c r="A1538" s="8" t="s">
        <v>1574</v>
      </c>
      <c r="B1538" s="8">
        <v>18.48</v>
      </c>
      <c r="C1538" s="8">
        <v>10.84</v>
      </c>
      <c r="D1538" s="8" t="s">
        <v>7836</v>
      </c>
      <c r="E1538" s="8" t="s">
        <v>7835</v>
      </c>
      <c r="F1538" s="8" t="s">
        <v>7835</v>
      </c>
      <c r="G1538" s="8">
        <v>2</v>
      </c>
      <c r="H1538" s="8" t="s">
        <v>7835</v>
      </c>
      <c r="I1538" s="8" t="s">
        <v>7840</v>
      </c>
      <c r="J1538" s="8" t="s">
        <v>7841</v>
      </c>
    </row>
    <row r="1539" spans="1:10" ht="15" customHeight="1" x14ac:dyDescent="0.3">
      <c r="A1539" s="8" t="s">
        <v>1575</v>
      </c>
      <c r="B1539" s="8">
        <v>16.815000000000001</v>
      </c>
      <c r="C1539" s="8">
        <v>5.63</v>
      </c>
      <c r="D1539" s="8" t="s">
        <v>7835</v>
      </c>
      <c r="E1539" s="8" t="s">
        <v>7835</v>
      </c>
      <c r="F1539" s="8" t="s">
        <v>7835</v>
      </c>
      <c r="G1539" s="8">
        <v>1</v>
      </c>
      <c r="H1539" s="8" t="s">
        <v>7835</v>
      </c>
      <c r="I1539" s="8" t="s">
        <v>7840</v>
      </c>
      <c r="J1539" s="8" t="s">
        <v>7843</v>
      </c>
    </row>
    <row r="1540" spans="1:10" ht="15" customHeight="1" x14ac:dyDescent="0.3">
      <c r="A1540" s="8" t="s">
        <v>1576</v>
      </c>
      <c r="B1540" s="8">
        <v>26.72</v>
      </c>
      <c r="C1540" s="8">
        <v>4.1399999999999997</v>
      </c>
      <c r="D1540" s="8" t="s">
        <v>7835</v>
      </c>
      <c r="E1540" s="8" t="s">
        <v>7835</v>
      </c>
      <c r="F1540" s="8" t="s">
        <v>7835</v>
      </c>
      <c r="G1540" s="8">
        <v>0</v>
      </c>
      <c r="H1540" s="8" t="s">
        <v>7835</v>
      </c>
      <c r="I1540" s="8" t="s">
        <v>7838</v>
      </c>
      <c r="J1540" s="8" t="s">
        <v>7843</v>
      </c>
    </row>
    <row r="1541" spans="1:10" ht="15" customHeight="1" x14ac:dyDescent="0.3">
      <c r="A1541" s="8" t="s">
        <v>1577</v>
      </c>
      <c r="B1541" s="8">
        <v>41.42</v>
      </c>
      <c r="C1541" s="8">
        <v>5.17</v>
      </c>
      <c r="D1541" s="8" t="s">
        <v>7835</v>
      </c>
      <c r="E1541" s="8" t="s">
        <v>7835</v>
      </c>
      <c r="F1541" s="8" t="s">
        <v>7836</v>
      </c>
      <c r="G1541" s="8">
        <v>1</v>
      </c>
      <c r="H1541" s="8" t="s">
        <v>7835</v>
      </c>
      <c r="I1541" s="8" t="s">
        <v>7837</v>
      </c>
      <c r="J1541" s="8" t="s">
        <v>7843</v>
      </c>
    </row>
    <row r="1542" spans="1:10" ht="15" customHeight="1" x14ac:dyDescent="0.3">
      <c r="A1542" s="8" t="s">
        <v>1578</v>
      </c>
      <c r="B1542" s="8">
        <v>20.69</v>
      </c>
      <c r="C1542" s="8">
        <v>6.93</v>
      </c>
      <c r="D1542" s="8" t="s">
        <v>7835</v>
      </c>
      <c r="E1542" s="8" t="s">
        <v>7835</v>
      </c>
      <c r="F1542" s="8" t="s">
        <v>7835</v>
      </c>
      <c r="G1542" s="8">
        <v>2</v>
      </c>
      <c r="H1542" s="8" t="s">
        <v>7835</v>
      </c>
      <c r="I1542" s="8" t="s">
        <v>7839</v>
      </c>
      <c r="J1542" s="8" t="s">
        <v>7841</v>
      </c>
    </row>
    <row r="1543" spans="1:10" ht="15" customHeight="1" x14ac:dyDescent="0.3">
      <c r="A1543" s="8" t="s">
        <v>1579</v>
      </c>
      <c r="B1543" s="8">
        <v>41.23</v>
      </c>
      <c r="C1543" s="8">
        <v>4.24</v>
      </c>
      <c r="D1543" s="8" t="s">
        <v>7835</v>
      </c>
      <c r="E1543" s="8" t="s">
        <v>7835</v>
      </c>
      <c r="F1543" s="8" t="s">
        <v>7835</v>
      </c>
      <c r="G1543" s="8">
        <v>0</v>
      </c>
      <c r="H1543" s="8" t="s">
        <v>7835</v>
      </c>
      <c r="I1543" s="8" t="s">
        <v>7837</v>
      </c>
      <c r="J1543" s="8" t="s">
        <v>7843</v>
      </c>
    </row>
    <row r="1544" spans="1:10" ht="15" customHeight="1" x14ac:dyDescent="0.3">
      <c r="A1544" s="8" t="s">
        <v>1580</v>
      </c>
      <c r="B1544" s="8">
        <v>29.9</v>
      </c>
      <c r="C1544" s="8">
        <v>5.91</v>
      </c>
      <c r="D1544" s="8" t="s">
        <v>7835</v>
      </c>
      <c r="E1544" s="8" t="s">
        <v>7835</v>
      </c>
      <c r="F1544" s="8" t="s">
        <v>7835</v>
      </c>
      <c r="G1544" s="8">
        <v>0</v>
      </c>
      <c r="H1544" s="8" t="s">
        <v>7835</v>
      </c>
      <c r="I1544" s="8" t="s">
        <v>7838</v>
      </c>
      <c r="J1544" s="8" t="s">
        <v>7842</v>
      </c>
    </row>
    <row r="1545" spans="1:10" ht="15" customHeight="1" x14ac:dyDescent="0.3">
      <c r="A1545" s="8" t="s">
        <v>1581</v>
      </c>
      <c r="B1545" s="8">
        <v>34.104999999999997</v>
      </c>
      <c r="C1545" s="8">
        <v>5.93</v>
      </c>
      <c r="D1545" s="8" t="s">
        <v>7835</v>
      </c>
      <c r="E1545" s="8" t="s">
        <v>7835</v>
      </c>
      <c r="F1545" s="8" t="s">
        <v>7835</v>
      </c>
      <c r="G1545" s="8">
        <v>0</v>
      </c>
      <c r="H1545" s="8" t="s">
        <v>7835</v>
      </c>
      <c r="I1545" s="8" t="s">
        <v>7837</v>
      </c>
      <c r="J1545" s="8" t="s">
        <v>7842</v>
      </c>
    </row>
    <row r="1546" spans="1:10" ht="15" customHeight="1" x14ac:dyDescent="0.3">
      <c r="A1546" s="8" t="s">
        <v>1582</v>
      </c>
      <c r="B1546" s="8">
        <v>24.97</v>
      </c>
      <c r="C1546" s="8">
        <v>5.66</v>
      </c>
      <c r="D1546" s="8" t="s">
        <v>7835</v>
      </c>
      <c r="E1546" s="8" t="s">
        <v>7835</v>
      </c>
      <c r="F1546" s="8" t="s">
        <v>7835</v>
      </c>
      <c r="G1546" s="8">
        <v>0</v>
      </c>
      <c r="H1546" s="8" t="s">
        <v>7835</v>
      </c>
      <c r="I1546" s="8" t="s">
        <v>7839</v>
      </c>
      <c r="J1546" s="8" t="s">
        <v>7843</v>
      </c>
    </row>
    <row r="1547" spans="1:10" ht="15" customHeight="1" x14ac:dyDescent="0.3">
      <c r="A1547" s="8" t="s">
        <v>1583</v>
      </c>
      <c r="B1547" s="8">
        <v>34.799999999999997</v>
      </c>
      <c r="C1547" s="8">
        <v>4.1900000000000004</v>
      </c>
      <c r="D1547" s="8" t="s">
        <v>7835</v>
      </c>
      <c r="E1547" s="8" t="s">
        <v>7835</v>
      </c>
      <c r="F1547" s="8" t="s">
        <v>7835</v>
      </c>
      <c r="G1547" s="8">
        <v>1</v>
      </c>
      <c r="H1547" s="8" t="s">
        <v>7835</v>
      </c>
      <c r="I1547" s="8" t="s">
        <v>7837</v>
      </c>
      <c r="J1547" s="8" t="s">
        <v>7843</v>
      </c>
    </row>
    <row r="1548" spans="1:10" ht="15" customHeight="1" x14ac:dyDescent="0.3">
      <c r="A1548" s="8" t="s">
        <v>1584</v>
      </c>
      <c r="B1548" s="8">
        <v>32.965000000000003</v>
      </c>
      <c r="C1548" s="8">
        <v>9.2100000000000009</v>
      </c>
      <c r="D1548" s="8" t="s">
        <v>7836</v>
      </c>
      <c r="E1548" s="8" t="s">
        <v>7835</v>
      </c>
      <c r="F1548" s="8" t="s">
        <v>7835</v>
      </c>
      <c r="G1548" s="8">
        <v>0</v>
      </c>
      <c r="H1548" s="8" t="s">
        <v>7835</v>
      </c>
      <c r="I1548" s="8" t="s">
        <v>7837</v>
      </c>
      <c r="J1548" s="8" t="s">
        <v>7841</v>
      </c>
    </row>
    <row r="1549" spans="1:10" ht="15" customHeight="1" x14ac:dyDescent="0.3">
      <c r="A1549" s="8" t="s">
        <v>1585</v>
      </c>
      <c r="B1549" s="8">
        <v>27.265000000000001</v>
      </c>
      <c r="C1549" s="8">
        <v>5.51</v>
      </c>
      <c r="D1549" s="8" t="s">
        <v>7835</v>
      </c>
      <c r="E1549" s="8" t="s">
        <v>7835</v>
      </c>
      <c r="F1549" s="8" t="s">
        <v>7835</v>
      </c>
      <c r="G1549" s="8">
        <v>1</v>
      </c>
      <c r="H1549" s="8" t="s">
        <v>7835</v>
      </c>
      <c r="I1549" s="8" t="s">
        <v>7838</v>
      </c>
      <c r="J1549" s="8" t="s">
        <v>7843</v>
      </c>
    </row>
    <row r="1550" spans="1:10" ht="15" customHeight="1" x14ac:dyDescent="0.3">
      <c r="A1550" s="8" t="s">
        <v>1586</v>
      </c>
      <c r="B1550" s="8">
        <v>17.059999999999999</v>
      </c>
      <c r="C1550" s="8">
        <v>8.5</v>
      </c>
      <c r="D1550" s="8" t="s">
        <v>7835</v>
      </c>
      <c r="E1550" s="8" t="s">
        <v>7835</v>
      </c>
      <c r="F1550" s="8" t="s">
        <v>7835</v>
      </c>
      <c r="G1550" s="8">
        <v>0</v>
      </c>
      <c r="H1550" s="8" t="s">
        <v>7835</v>
      </c>
      <c r="I1550" s="8" t="s">
        <v>7840</v>
      </c>
      <c r="J1550" s="8" t="s">
        <v>7841</v>
      </c>
    </row>
    <row r="1551" spans="1:10" ht="15" customHeight="1" x14ac:dyDescent="0.3">
      <c r="A1551" s="8" t="s">
        <v>1587</v>
      </c>
      <c r="B1551" s="8">
        <v>36.29</v>
      </c>
      <c r="C1551" s="8">
        <v>6.23</v>
      </c>
      <c r="D1551" s="8" t="s">
        <v>7835</v>
      </c>
      <c r="E1551" s="8" t="s">
        <v>7835</v>
      </c>
      <c r="F1551" s="8" t="s">
        <v>7835</v>
      </c>
      <c r="G1551" s="8">
        <v>0</v>
      </c>
      <c r="H1551" s="8" t="s">
        <v>7835</v>
      </c>
      <c r="I1551" s="8" t="s">
        <v>7837</v>
      </c>
      <c r="J1551" s="8" t="s">
        <v>7842</v>
      </c>
    </row>
    <row r="1552" spans="1:10" ht="15" customHeight="1" x14ac:dyDescent="0.3">
      <c r="A1552" s="8" t="s">
        <v>1588</v>
      </c>
      <c r="B1552" s="8">
        <v>28.594999999999999</v>
      </c>
      <c r="C1552" s="8">
        <v>8.5299999999999994</v>
      </c>
      <c r="D1552" s="8" t="s">
        <v>7836</v>
      </c>
      <c r="E1552" s="8" t="s">
        <v>7835</v>
      </c>
      <c r="F1552" s="8" t="s">
        <v>7835</v>
      </c>
      <c r="G1552" s="8">
        <v>1</v>
      </c>
      <c r="H1552" s="8" t="s">
        <v>7835</v>
      </c>
      <c r="I1552" s="8" t="s">
        <v>7838</v>
      </c>
      <c r="J1552" s="8" t="s">
        <v>7841</v>
      </c>
    </row>
    <row r="1553" spans="1:10" ht="15" customHeight="1" x14ac:dyDescent="0.3">
      <c r="A1553" s="8" t="s">
        <v>1589</v>
      </c>
      <c r="B1553" s="8">
        <v>17.8</v>
      </c>
      <c r="C1553" s="8">
        <v>5.75</v>
      </c>
      <c r="D1553" s="8" t="s">
        <v>7836</v>
      </c>
      <c r="E1553" s="8" t="s">
        <v>7835</v>
      </c>
      <c r="F1553" s="8" t="s">
        <v>7836</v>
      </c>
      <c r="G1553" s="8">
        <v>1</v>
      </c>
      <c r="H1553" s="8" t="s">
        <v>7835</v>
      </c>
      <c r="I1553" s="8" t="s">
        <v>7840</v>
      </c>
      <c r="J1553" s="8" t="s">
        <v>7842</v>
      </c>
    </row>
    <row r="1554" spans="1:10" ht="15" customHeight="1" x14ac:dyDescent="0.3">
      <c r="A1554" s="8" t="s">
        <v>1590</v>
      </c>
      <c r="B1554" s="8">
        <v>21.4</v>
      </c>
      <c r="C1554" s="8">
        <v>5.6</v>
      </c>
      <c r="D1554" s="8" t="s">
        <v>7835</v>
      </c>
      <c r="E1554" s="8" t="s">
        <v>7835</v>
      </c>
      <c r="F1554" s="8" t="s">
        <v>7835</v>
      </c>
      <c r="G1554" s="8">
        <v>0</v>
      </c>
      <c r="H1554" s="8" t="s">
        <v>7835</v>
      </c>
      <c r="I1554" s="8" t="s">
        <v>7839</v>
      </c>
      <c r="J1554" s="8" t="s">
        <v>7843</v>
      </c>
    </row>
    <row r="1555" spans="1:10" ht="15" customHeight="1" x14ac:dyDescent="0.3">
      <c r="A1555" s="8" t="s">
        <v>1591</v>
      </c>
      <c r="B1555" s="8">
        <v>23.01</v>
      </c>
      <c r="C1555" s="8">
        <v>4.68</v>
      </c>
      <c r="D1555" s="8" t="s">
        <v>7835</v>
      </c>
      <c r="E1555" s="8" t="s">
        <v>7835</v>
      </c>
      <c r="F1555" s="8" t="s">
        <v>7835</v>
      </c>
      <c r="G1555" s="8">
        <v>0</v>
      </c>
      <c r="H1555" s="8" t="s">
        <v>7835</v>
      </c>
      <c r="I1555" s="8" t="s">
        <v>7839</v>
      </c>
      <c r="J1555" s="8" t="s">
        <v>7843</v>
      </c>
    </row>
    <row r="1556" spans="1:10" ht="15" customHeight="1" x14ac:dyDescent="0.3">
      <c r="A1556" s="8" t="s">
        <v>1592</v>
      </c>
      <c r="B1556" s="8">
        <v>19.86</v>
      </c>
      <c r="C1556" s="8">
        <v>5.62</v>
      </c>
      <c r="D1556" s="8" t="s">
        <v>7836</v>
      </c>
      <c r="E1556" s="8" t="s">
        <v>7835</v>
      </c>
      <c r="F1556" s="8" t="s">
        <v>7835</v>
      </c>
      <c r="G1556" s="8">
        <v>0</v>
      </c>
      <c r="H1556" s="8" t="s">
        <v>7835</v>
      </c>
      <c r="I1556" s="8" t="s">
        <v>7839</v>
      </c>
      <c r="J1556" s="8" t="s">
        <v>7843</v>
      </c>
    </row>
    <row r="1557" spans="1:10" ht="15" customHeight="1" x14ac:dyDescent="0.3">
      <c r="A1557" s="8" t="s">
        <v>1593</v>
      </c>
      <c r="B1557" s="8">
        <v>33.58</v>
      </c>
      <c r="C1557" s="8">
        <v>5.08</v>
      </c>
      <c r="D1557" s="8" t="s">
        <v>7835</v>
      </c>
      <c r="E1557" s="8" t="s">
        <v>7835</v>
      </c>
      <c r="F1557" s="8" t="s">
        <v>7835</v>
      </c>
      <c r="G1557" s="8">
        <v>0</v>
      </c>
      <c r="H1557" s="8" t="s">
        <v>7835</v>
      </c>
      <c r="I1557" s="8" t="s">
        <v>7837</v>
      </c>
      <c r="J1557" s="8" t="s">
        <v>7843</v>
      </c>
    </row>
    <row r="1558" spans="1:10" ht="15" customHeight="1" x14ac:dyDescent="0.3">
      <c r="A1558" s="8" t="s">
        <v>1594</v>
      </c>
      <c r="B1558" s="8">
        <v>29.81</v>
      </c>
      <c r="C1558" s="8">
        <v>5.28</v>
      </c>
      <c r="D1558" s="8" t="s">
        <v>7835</v>
      </c>
      <c r="E1558" s="8" t="s">
        <v>7835</v>
      </c>
      <c r="F1558" s="8" t="s">
        <v>7835</v>
      </c>
      <c r="G1558" s="8">
        <v>0</v>
      </c>
      <c r="H1558" s="8" t="s">
        <v>7835</v>
      </c>
      <c r="I1558" s="8" t="s">
        <v>7838</v>
      </c>
      <c r="J1558" s="8" t="s">
        <v>7843</v>
      </c>
    </row>
    <row r="1559" spans="1:10" ht="15" customHeight="1" x14ac:dyDescent="0.3">
      <c r="A1559" s="8" t="s">
        <v>1595</v>
      </c>
      <c r="B1559" s="8">
        <v>27.4</v>
      </c>
      <c r="C1559" s="8">
        <v>4.6100000000000003</v>
      </c>
      <c r="D1559" s="8" t="s">
        <v>7835</v>
      </c>
      <c r="E1559" s="8" t="s">
        <v>7835</v>
      </c>
      <c r="F1559" s="8" t="s">
        <v>7835</v>
      </c>
      <c r="G1559" s="8">
        <v>0</v>
      </c>
      <c r="H1559" s="8" t="s">
        <v>7835</v>
      </c>
      <c r="I1559" s="8" t="s">
        <v>7838</v>
      </c>
      <c r="J1559" s="8" t="s">
        <v>7843</v>
      </c>
    </row>
    <row r="1560" spans="1:10" ht="15" customHeight="1" x14ac:dyDescent="0.3">
      <c r="A1560" s="8" t="s">
        <v>1596</v>
      </c>
      <c r="B1560" s="8">
        <v>17.98</v>
      </c>
      <c r="C1560" s="8">
        <v>6.57</v>
      </c>
      <c r="D1560" s="8" t="s">
        <v>7836</v>
      </c>
      <c r="E1560" s="8" t="s">
        <v>7835</v>
      </c>
      <c r="F1560" s="8" t="s">
        <v>7835</v>
      </c>
      <c r="G1560" s="8">
        <v>2</v>
      </c>
      <c r="H1560" s="8" t="s">
        <v>7835</v>
      </c>
      <c r="I1560" s="8" t="s">
        <v>7840</v>
      </c>
      <c r="J1560" s="8" t="s">
        <v>7841</v>
      </c>
    </row>
    <row r="1561" spans="1:10" ht="15" customHeight="1" x14ac:dyDescent="0.3">
      <c r="A1561" s="8" t="s">
        <v>1597</v>
      </c>
      <c r="B1561" s="8">
        <v>37.9</v>
      </c>
      <c r="C1561" s="8">
        <v>5.83</v>
      </c>
      <c r="D1561" s="8" t="s">
        <v>7835</v>
      </c>
      <c r="E1561" s="8" t="s">
        <v>7835</v>
      </c>
      <c r="F1561" s="8" t="s">
        <v>7835</v>
      </c>
      <c r="G1561" s="8">
        <v>0</v>
      </c>
      <c r="H1561" s="8" t="s">
        <v>7835</v>
      </c>
      <c r="I1561" s="8" t="s">
        <v>7837</v>
      </c>
      <c r="J1561" s="8" t="s">
        <v>7842</v>
      </c>
    </row>
    <row r="1562" spans="1:10" ht="15" customHeight="1" x14ac:dyDescent="0.3">
      <c r="A1562" s="8" t="s">
        <v>1598</v>
      </c>
      <c r="B1562" s="8">
        <v>25.27</v>
      </c>
      <c r="C1562" s="8">
        <v>6.98</v>
      </c>
      <c r="D1562" s="8" t="s">
        <v>7836</v>
      </c>
      <c r="E1562" s="8" t="s">
        <v>7835</v>
      </c>
      <c r="F1562" s="8" t="s">
        <v>7835</v>
      </c>
      <c r="G1562" s="8">
        <v>0</v>
      </c>
      <c r="H1562" s="8" t="s">
        <v>7835</v>
      </c>
      <c r="I1562" s="8" t="s">
        <v>7838</v>
      </c>
      <c r="J1562" s="8" t="s">
        <v>7841</v>
      </c>
    </row>
    <row r="1563" spans="1:10" ht="15" customHeight="1" x14ac:dyDescent="0.3">
      <c r="A1563" s="8" t="s">
        <v>1599</v>
      </c>
      <c r="B1563" s="8">
        <v>29.26</v>
      </c>
      <c r="C1563" s="8">
        <v>4.03</v>
      </c>
      <c r="D1563" s="8" t="s">
        <v>7835</v>
      </c>
      <c r="E1563" s="8" t="s">
        <v>7835</v>
      </c>
      <c r="F1563" s="8" t="s">
        <v>7835</v>
      </c>
      <c r="G1563" s="8">
        <v>1</v>
      </c>
      <c r="H1563" s="8" t="s">
        <v>7835</v>
      </c>
      <c r="I1563" s="8" t="s">
        <v>7838</v>
      </c>
      <c r="J1563" s="8" t="s">
        <v>7843</v>
      </c>
    </row>
    <row r="1564" spans="1:10" ht="15" customHeight="1" x14ac:dyDescent="0.3">
      <c r="A1564" s="8" t="s">
        <v>1600</v>
      </c>
      <c r="B1564" s="8">
        <v>27.835000000000001</v>
      </c>
      <c r="C1564" s="8">
        <v>4.5599999999999996</v>
      </c>
      <c r="D1564" s="8" t="s">
        <v>7835</v>
      </c>
      <c r="E1564" s="8" t="s">
        <v>7835</v>
      </c>
      <c r="F1564" s="8" t="s">
        <v>7835</v>
      </c>
      <c r="G1564" s="8">
        <v>1</v>
      </c>
      <c r="H1564" s="8" t="s">
        <v>7835</v>
      </c>
      <c r="I1564" s="8" t="s">
        <v>7838</v>
      </c>
      <c r="J1564" s="8" t="s">
        <v>7843</v>
      </c>
    </row>
    <row r="1565" spans="1:10" ht="15" customHeight="1" x14ac:dyDescent="0.3">
      <c r="A1565" s="8" t="s">
        <v>1601</v>
      </c>
      <c r="B1565" s="8">
        <v>46.53</v>
      </c>
      <c r="C1565" s="8">
        <v>5.38</v>
      </c>
      <c r="D1565" s="8" t="s">
        <v>7836</v>
      </c>
      <c r="E1565" s="8" t="s">
        <v>7835</v>
      </c>
      <c r="F1565" s="8" t="s">
        <v>7835</v>
      </c>
      <c r="G1565" s="8">
        <v>0</v>
      </c>
      <c r="H1565" s="8" t="s">
        <v>7835</v>
      </c>
      <c r="I1565" s="8" t="s">
        <v>7837</v>
      </c>
      <c r="J1565" s="8" t="s">
        <v>7843</v>
      </c>
    </row>
    <row r="1566" spans="1:10" ht="15" customHeight="1" x14ac:dyDescent="0.3">
      <c r="A1566" s="8" t="s">
        <v>1602</v>
      </c>
      <c r="B1566" s="8">
        <v>20.58</v>
      </c>
      <c r="C1566" s="8">
        <v>11.04</v>
      </c>
      <c r="D1566" s="8" t="s">
        <v>7836</v>
      </c>
      <c r="E1566" s="8" t="s">
        <v>7835</v>
      </c>
      <c r="F1566" s="8" t="s">
        <v>7835</v>
      </c>
      <c r="G1566" s="8">
        <v>1</v>
      </c>
      <c r="H1566" s="8" t="s">
        <v>7835</v>
      </c>
      <c r="I1566" s="8" t="s">
        <v>7839</v>
      </c>
      <c r="J1566" s="8" t="s">
        <v>7841</v>
      </c>
    </row>
    <row r="1567" spans="1:10" ht="15" customHeight="1" x14ac:dyDescent="0.3">
      <c r="A1567" s="8" t="s">
        <v>1603</v>
      </c>
      <c r="B1567" s="8">
        <v>19.53</v>
      </c>
      <c r="C1567" s="8">
        <v>6.09</v>
      </c>
      <c r="D1567" s="8" t="s">
        <v>7836</v>
      </c>
      <c r="E1567" s="8" t="s">
        <v>7835</v>
      </c>
      <c r="F1567" s="8" t="s">
        <v>7835</v>
      </c>
      <c r="G1567" s="8">
        <v>0</v>
      </c>
      <c r="H1567" s="8" t="s">
        <v>7835</v>
      </c>
      <c r="I1567" s="8" t="s">
        <v>7839</v>
      </c>
      <c r="J1567" s="8" t="s">
        <v>7842</v>
      </c>
    </row>
    <row r="1568" spans="1:10" ht="15" customHeight="1" x14ac:dyDescent="0.3">
      <c r="A1568" s="8" t="s">
        <v>1604</v>
      </c>
      <c r="B1568" s="8">
        <v>27.7</v>
      </c>
      <c r="C1568" s="8">
        <v>4.71</v>
      </c>
      <c r="D1568" s="8" t="s">
        <v>7835</v>
      </c>
      <c r="E1568" s="8" t="s">
        <v>7835</v>
      </c>
      <c r="F1568" s="8" t="s">
        <v>7835</v>
      </c>
      <c r="G1568" s="8">
        <v>1</v>
      </c>
      <c r="H1568" s="8" t="s">
        <v>7835</v>
      </c>
      <c r="I1568" s="8" t="s">
        <v>7838</v>
      </c>
      <c r="J1568" s="8" t="s">
        <v>7843</v>
      </c>
    </row>
    <row r="1569" spans="1:10" ht="15" customHeight="1" x14ac:dyDescent="0.3">
      <c r="A1569" s="8" t="s">
        <v>1605</v>
      </c>
      <c r="B1569" s="8">
        <v>18.920000000000002</v>
      </c>
      <c r="C1569" s="8">
        <v>8.18</v>
      </c>
      <c r="D1569" s="8" t="s">
        <v>7835</v>
      </c>
      <c r="E1569" s="8" t="s">
        <v>7835</v>
      </c>
      <c r="F1569" s="8" t="s">
        <v>7835</v>
      </c>
      <c r="G1569" s="8">
        <v>0</v>
      </c>
      <c r="H1569" s="8" t="s">
        <v>7835</v>
      </c>
      <c r="I1569" s="8" t="s">
        <v>7839</v>
      </c>
      <c r="J1569" s="8" t="s">
        <v>7841</v>
      </c>
    </row>
    <row r="1570" spans="1:10" ht="15" customHeight="1" x14ac:dyDescent="0.3">
      <c r="A1570" s="8" t="s">
        <v>1606</v>
      </c>
      <c r="B1570" s="8">
        <v>17.760000000000002</v>
      </c>
      <c r="C1570" s="8">
        <v>11.18</v>
      </c>
      <c r="D1570" s="8" t="s">
        <v>7836</v>
      </c>
      <c r="E1570" s="8" t="s">
        <v>7835</v>
      </c>
      <c r="F1570" s="8" t="s">
        <v>7835</v>
      </c>
      <c r="G1570" s="8">
        <v>2</v>
      </c>
      <c r="H1570" s="8" t="s">
        <v>7835</v>
      </c>
      <c r="I1570" s="8" t="s">
        <v>7840</v>
      </c>
      <c r="J1570" s="8" t="s">
        <v>7841</v>
      </c>
    </row>
    <row r="1571" spans="1:10" ht="15" customHeight="1" x14ac:dyDescent="0.3">
      <c r="A1571" s="8" t="s">
        <v>1607</v>
      </c>
      <c r="B1571" s="8">
        <v>29.83</v>
      </c>
      <c r="C1571" s="8">
        <v>5.03</v>
      </c>
      <c r="D1571" s="8" t="s">
        <v>7836</v>
      </c>
      <c r="E1571" s="8" t="s">
        <v>7835</v>
      </c>
      <c r="F1571" s="8" t="s">
        <v>7835</v>
      </c>
      <c r="G1571" s="8">
        <v>0</v>
      </c>
      <c r="H1571" s="8" t="s">
        <v>7835</v>
      </c>
      <c r="I1571" s="8" t="s">
        <v>7838</v>
      </c>
      <c r="J1571" s="8" t="s">
        <v>7843</v>
      </c>
    </row>
    <row r="1572" spans="1:10" ht="15" customHeight="1" x14ac:dyDescent="0.3">
      <c r="A1572" s="8" t="s">
        <v>1608</v>
      </c>
      <c r="B1572" s="8">
        <v>23.465</v>
      </c>
      <c r="C1572" s="8">
        <v>5.56</v>
      </c>
      <c r="D1572" s="8" t="s">
        <v>7835</v>
      </c>
      <c r="E1572" s="8" t="s">
        <v>7835</v>
      </c>
      <c r="F1572" s="8" t="s">
        <v>7835</v>
      </c>
      <c r="G1572" s="8">
        <v>1</v>
      </c>
      <c r="H1572" s="8" t="s">
        <v>7835</v>
      </c>
      <c r="I1572" s="8" t="s">
        <v>7839</v>
      </c>
      <c r="J1572" s="8" t="s">
        <v>7843</v>
      </c>
    </row>
    <row r="1573" spans="1:10" ht="15" customHeight="1" x14ac:dyDescent="0.3">
      <c r="A1573" s="8" t="s">
        <v>1609</v>
      </c>
      <c r="B1573" s="8">
        <v>29.355</v>
      </c>
      <c r="C1573" s="8">
        <v>4.33</v>
      </c>
      <c r="D1573" s="8" t="s">
        <v>7835</v>
      </c>
      <c r="E1573" s="8" t="s">
        <v>7835</v>
      </c>
      <c r="F1573" s="8" t="s">
        <v>7835</v>
      </c>
      <c r="G1573" s="8">
        <v>0</v>
      </c>
      <c r="H1573" s="8" t="s">
        <v>7835</v>
      </c>
      <c r="I1573" s="8" t="s">
        <v>7838</v>
      </c>
      <c r="J1573" s="8" t="s">
        <v>7843</v>
      </c>
    </row>
    <row r="1574" spans="1:10" ht="15" customHeight="1" x14ac:dyDescent="0.3">
      <c r="A1574" s="8" t="s">
        <v>1610</v>
      </c>
      <c r="B1574" s="8">
        <v>35.49</v>
      </c>
      <c r="C1574" s="8">
        <v>5.21</v>
      </c>
      <c r="D1574" s="8" t="s">
        <v>7836</v>
      </c>
      <c r="E1574" s="8" t="s">
        <v>7835</v>
      </c>
      <c r="F1574" s="8" t="s">
        <v>7836</v>
      </c>
      <c r="G1574" s="8">
        <v>1</v>
      </c>
      <c r="H1574" s="8" t="s">
        <v>7835</v>
      </c>
      <c r="I1574" s="8" t="s">
        <v>7837</v>
      </c>
      <c r="J1574" s="8" t="s">
        <v>7843</v>
      </c>
    </row>
    <row r="1575" spans="1:10" ht="15" customHeight="1" x14ac:dyDescent="0.3">
      <c r="A1575" s="8" t="s">
        <v>1611</v>
      </c>
      <c r="B1575" s="8">
        <v>26.315000000000001</v>
      </c>
      <c r="C1575" s="8">
        <v>5.89</v>
      </c>
      <c r="D1575" s="8" t="s">
        <v>7835</v>
      </c>
      <c r="E1575" s="8" t="s">
        <v>7835</v>
      </c>
      <c r="F1575" s="8" t="s">
        <v>7835</v>
      </c>
      <c r="G1575" s="8">
        <v>0</v>
      </c>
      <c r="H1575" s="8" t="s">
        <v>7835</v>
      </c>
      <c r="I1575" s="8" t="s">
        <v>7838</v>
      </c>
      <c r="J1575" s="8" t="s">
        <v>7842</v>
      </c>
    </row>
    <row r="1576" spans="1:10" ht="15" customHeight="1" x14ac:dyDescent="0.3">
      <c r="A1576" s="8" t="s">
        <v>1612</v>
      </c>
      <c r="B1576" s="8">
        <v>19.79</v>
      </c>
      <c r="C1576" s="8">
        <v>4.8099999999999996</v>
      </c>
      <c r="D1576" s="8" t="s">
        <v>7836</v>
      </c>
      <c r="E1576" s="8" t="s">
        <v>7835</v>
      </c>
      <c r="F1576" s="8" t="s">
        <v>7835</v>
      </c>
      <c r="G1576" s="8">
        <v>0</v>
      </c>
      <c r="H1576" s="8" t="s">
        <v>7835</v>
      </c>
      <c r="I1576" s="8" t="s">
        <v>7839</v>
      </c>
      <c r="J1576" s="8" t="s">
        <v>7843</v>
      </c>
    </row>
    <row r="1577" spans="1:10" ht="15" customHeight="1" x14ac:dyDescent="0.3">
      <c r="A1577" s="8" t="s">
        <v>1613</v>
      </c>
      <c r="B1577" s="8">
        <v>40.564999999999998</v>
      </c>
      <c r="C1577" s="8">
        <v>5.66</v>
      </c>
      <c r="D1577" s="8" t="s">
        <v>7835</v>
      </c>
      <c r="E1577" s="8" t="s">
        <v>7835</v>
      </c>
      <c r="F1577" s="8" t="s">
        <v>7835</v>
      </c>
      <c r="G1577" s="8">
        <v>1</v>
      </c>
      <c r="H1577" s="8" t="s">
        <v>7835</v>
      </c>
      <c r="I1577" s="8" t="s">
        <v>7837</v>
      </c>
      <c r="J1577" s="8" t="s">
        <v>7843</v>
      </c>
    </row>
    <row r="1578" spans="1:10" ht="15" customHeight="1" x14ac:dyDescent="0.3">
      <c r="A1578" s="8" t="s">
        <v>1614</v>
      </c>
      <c r="B1578" s="8">
        <v>18.03</v>
      </c>
      <c r="C1578" s="8">
        <v>10.66</v>
      </c>
      <c r="D1578" s="8" t="s">
        <v>7836</v>
      </c>
      <c r="E1578" s="8" t="s">
        <v>7835</v>
      </c>
      <c r="F1578" s="8" t="s">
        <v>7835</v>
      </c>
      <c r="G1578" s="8">
        <v>2</v>
      </c>
      <c r="H1578" s="8" t="s">
        <v>7835</v>
      </c>
      <c r="I1578" s="8" t="s">
        <v>7840</v>
      </c>
      <c r="J1578" s="8" t="s">
        <v>7841</v>
      </c>
    </row>
    <row r="1579" spans="1:10" ht="15" customHeight="1" x14ac:dyDescent="0.3">
      <c r="A1579" s="8" t="s">
        <v>1615</v>
      </c>
      <c r="B1579" s="8">
        <v>34.65</v>
      </c>
      <c r="C1579" s="8">
        <v>5.98</v>
      </c>
      <c r="D1579" s="8" t="s">
        <v>7836</v>
      </c>
      <c r="E1579" s="8" t="s">
        <v>7835</v>
      </c>
      <c r="F1579" s="8" t="s">
        <v>7835</v>
      </c>
      <c r="G1579" s="8">
        <v>0</v>
      </c>
      <c r="H1579" s="8" t="s">
        <v>7835</v>
      </c>
      <c r="I1579" s="8" t="s">
        <v>7837</v>
      </c>
      <c r="J1579" s="8" t="s">
        <v>7842</v>
      </c>
    </row>
    <row r="1580" spans="1:10" ht="15" customHeight="1" x14ac:dyDescent="0.3">
      <c r="A1580" s="8" t="s">
        <v>1616</v>
      </c>
      <c r="B1580" s="8">
        <v>42.94</v>
      </c>
      <c r="C1580" s="8">
        <v>4.34</v>
      </c>
      <c r="D1580" s="8" t="s">
        <v>7835</v>
      </c>
      <c r="E1580" s="8" t="s">
        <v>7835</v>
      </c>
      <c r="F1580" s="8" t="s">
        <v>7835</v>
      </c>
      <c r="G1580" s="8">
        <v>0</v>
      </c>
      <c r="H1580" s="8" t="s">
        <v>7835</v>
      </c>
      <c r="I1580" s="8" t="s">
        <v>7837</v>
      </c>
      <c r="J1580" s="8" t="s">
        <v>7843</v>
      </c>
    </row>
    <row r="1581" spans="1:10" ht="15" customHeight="1" x14ac:dyDescent="0.3">
      <c r="A1581" s="8" t="s">
        <v>1617</v>
      </c>
      <c r="B1581" s="8">
        <v>31.254999999999999</v>
      </c>
      <c r="C1581" s="8">
        <v>5.17</v>
      </c>
      <c r="D1581" s="8" t="s">
        <v>7835</v>
      </c>
      <c r="E1581" s="8" t="s">
        <v>7835</v>
      </c>
      <c r="F1581" s="8" t="s">
        <v>7835</v>
      </c>
      <c r="G1581" s="8">
        <v>0</v>
      </c>
      <c r="H1581" s="8" t="s">
        <v>7835</v>
      </c>
      <c r="I1581" s="8" t="s">
        <v>7837</v>
      </c>
      <c r="J1581" s="8" t="s">
        <v>7843</v>
      </c>
    </row>
    <row r="1582" spans="1:10" ht="15" customHeight="1" x14ac:dyDescent="0.3">
      <c r="A1582" s="8" t="s">
        <v>1618</v>
      </c>
      <c r="B1582" s="8">
        <v>45.43</v>
      </c>
      <c r="C1582" s="8">
        <v>4.2300000000000004</v>
      </c>
      <c r="D1582" s="8" t="s">
        <v>7836</v>
      </c>
      <c r="E1582" s="8" t="s">
        <v>7835</v>
      </c>
      <c r="F1582" s="8" t="s">
        <v>7836</v>
      </c>
      <c r="G1582" s="8">
        <v>1</v>
      </c>
      <c r="H1582" s="8" t="s">
        <v>7835</v>
      </c>
      <c r="I1582" s="8" t="s">
        <v>7837</v>
      </c>
      <c r="J1582" s="8" t="s">
        <v>7843</v>
      </c>
    </row>
    <row r="1583" spans="1:10" ht="15" customHeight="1" x14ac:dyDescent="0.3">
      <c r="A1583" s="8" t="s">
        <v>1619</v>
      </c>
      <c r="B1583" s="8">
        <v>32.340000000000003</v>
      </c>
      <c r="C1583" s="8">
        <v>4.88</v>
      </c>
      <c r="D1583" s="8" t="s">
        <v>7836</v>
      </c>
      <c r="E1583" s="8" t="s">
        <v>7835</v>
      </c>
      <c r="F1583" s="8" t="s">
        <v>7836</v>
      </c>
      <c r="G1583" s="8">
        <v>1</v>
      </c>
      <c r="H1583" s="8" t="s">
        <v>7835</v>
      </c>
      <c r="I1583" s="8" t="s">
        <v>7837</v>
      </c>
      <c r="J1583" s="8" t="s">
        <v>7843</v>
      </c>
    </row>
    <row r="1584" spans="1:10" ht="15" customHeight="1" x14ac:dyDescent="0.3">
      <c r="A1584" s="8" t="s">
        <v>1620</v>
      </c>
      <c r="B1584" s="8">
        <v>25.46</v>
      </c>
      <c r="C1584" s="8">
        <v>9.7100000000000009</v>
      </c>
      <c r="D1584" s="8" t="s">
        <v>7836</v>
      </c>
      <c r="E1584" s="8" t="s">
        <v>7835</v>
      </c>
      <c r="F1584" s="8" t="s">
        <v>7835</v>
      </c>
      <c r="G1584" s="8">
        <v>1</v>
      </c>
      <c r="H1584" s="8" t="s">
        <v>7835</v>
      </c>
      <c r="I1584" s="8" t="s">
        <v>7838</v>
      </c>
      <c r="J1584" s="8" t="s">
        <v>7841</v>
      </c>
    </row>
    <row r="1585" spans="1:10" ht="15" customHeight="1" x14ac:dyDescent="0.3">
      <c r="A1585" s="8" t="s">
        <v>1621</v>
      </c>
      <c r="B1585" s="8">
        <v>37.145000000000003</v>
      </c>
      <c r="C1585" s="8">
        <v>5.32</v>
      </c>
      <c r="D1585" s="8" t="s">
        <v>7835</v>
      </c>
      <c r="E1585" s="8" t="s">
        <v>7835</v>
      </c>
      <c r="F1585" s="8" t="s">
        <v>7835</v>
      </c>
      <c r="G1585" s="8">
        <v>0</v>
      </c>
      <c r="H1585" s="8" t="s">
        <v>7835</v>
      </c>
      <c r="I1585" s="8" t="s">
        <v>7837</v>
      </c>
      <c r="J1585" s="8" t="s">
        <v>7843</v>
      </c>
    </row>
    <row r="1586" spans="1:10" ht="15" customHeight="1" x14ac:dyDescent="0.3">
      <c r="A1586" s="8" t="s">
        <v>1622</v>
      </c>
      <c r="B1586" s="8">
        <v>30.8</v>
      </c>
      <c r="C1586" s="8">
        <v>5.83</v>
      </c>
      <c r="D1586" s="8" t="s">
        <v>7836</v>
      </c>
      <c r="E1586" s="8" t="s">
        <v>7835</v>
      </c>
      <c r="F1586" s="8" t="s">
        <v>7835</v>
      </c>
      <c r="G1586" s="8">
        <v>0</v>
      </c>
      <c r="H1586" s="8" t="s">
        <v>7835</v>
      </c>
      <c r="I1586" s="8" t="s">
        <v>7837</v>
      </c>
      <c r="J1586" s="8" t="s">
        <v>7842</v>
      </c>
    </row>
    <row r="1587" spans="1:10" ht="15" customHeight="1" x14ac:dyDescent="0.3">
      <c r="A1587" s="8" t="s">
        <v>1623</v>
      </c>
      <c r="B1587" s="8">
        <v>29.5</v>
      </c>
      <c r="C1587" s="8">
        <v>5.54</v>
      </c>
      <c r="D1587" s="8" t="s">
        <v>7836</v>
      </c>
      <c r="E1587" s="8" t="s">
        <v>7835</v>
      </c>
      <c r="F1587" s="8" t="s">
        <v>7835</v>
      </c>
      <c r="G1587" s="8">
        <v>0</v>
      </c>
      <c r="H1587" s="8" t="s">
        <v>7835</v>
      </c>
      <c r="I1587" s="8" t="s">
        <v>7838</v>
      </c>
      <c r="J1587" s="8" t="s">
        <v>7843</v>
      </c>
    </row>
    <row r="1588" spans="1:10" ht="15" customHeight="1" x14ac:dyDescent="0.3">
      <c r="A1588" s="8" t="s">
        <v>1624</v>
      </c>
      <c r="B1588" s="8">
        <v>43.39</v>
      </c>
      <c r="C1588" s="8">
        <v>5.85</v>
      </c>
      <c r="D1588" s="8" t="s">
        <v>7835</v>
      </c>
      <c r="E1588" s="8" t="s">
        <v>7836</v>
      </c>
      <c r="F1588" s="8" t="s">
        <v>7835</v>
      </c>
      <c r="G1588" s="8">
        <v>1</v>
      </c>
      <c r="H1588" s="8" t="s">
        <v>7835</v>
      </c>
      <c r="I1588" s="8" t="s">
        <v>7837</v>
      </c>
      <c r="J1588" s="8" t="s">
        <v>7842</v>
      </c>
    </row>
    <row r="1589" spans="1:10" ht="15" customHeight="1" x14ac:dyDescent="0.3">
      <c r="A1589" s="8" t="s">
        <v>1625</v>
      </c>
      <c r="B1589" s="8">
        <v>15.08</v>
      </c>
      <c r="C1589" s="8">
        <v>4.8499999999999996</v>
      </c>
      <c r="D1589" s="8" t="s">
        <v>7836</v>
      </c>
      <c r="E1589" s="8" t="s">
        <v>7835</v>
      </c>
      <c r="F1589" s="8" t="s">
        <v>7836</v>
      </c>
      <c r="G1589" s="8">
        <v>1</v>
      </c>
      <c r="H1589" s="8" t="s">
        <v>7835</v>
      </c>
      <c r="I1589" s="8" t="s">
        <v>7840</v>
      </c>
      <c r="J1589" s="8" t="s">
        <v>7843</v>
      </c>
    </row>
    <row r="1590" spans="1:10" ht="15" customHeight="1" x14ac:dyDescent="0.3">
      <c r="A1590" s="8" t="s">
        <v>1626</v>
      </c>
      <c r="B1590" s="8">
        <v>20.48</v>
      </c>
      <c r="C1590" s="8">
        <v>11.09</v>
      </c>
      <c r="D1590" s="8" t="s">
        <v>7835</v>
      </c>
      <c r="E1590" s="8" t="s">
        <v>7835</v>
      </c>
      <c r="F1590" s="8" t="s">
        <v>7835</v>
      </c>
      <c r="G1590" s="8">
        <v>0</v>
      </c>
      <c r="H1590" s="8" t="s">
        <v>7835</v>
      </c>
      <c r="I1590" s="8" t="s">
        <v>7839</v>
      </c>
      <c r="J1590" s="8" t="s">
        <v>7841</v>
      </c>
    </row>
    <row r="1591" spans="1:10" ht="15" customHeight="1" x14ac:dyDescent="0.3">
      <c r="A1591" s="8" t="s">
        <v>1627</v>
      </c>
      <c r="B1591" s="8">
        <v>34.450000000000003</v>
      </c>
      <c r="C1591" s="8">
        <v>5.58</v>
      </c>
      <c r="D1591" s="8" t="s">
        <v>7836</v>
      </c>
      <c r="E1591" s="8" t="s">
        <v>7835</v>
      </c>
      <c r="F1591" s="8" t="s">
        <v>7835</v>
      </c>
      <c r="G1591" s="8">
        <v>0</v>
      </c>
      <c r="H1591" s="8" t="s">
        <v>7835</v>
      </c>
      <c r="I1591" s="8" t="s">
        <v>7837</v>
      </c>
      <c r="J1591" s="8" t="s">
        <v>7843</v>
      </c>
    </row>
    <row r="1592" spans="1:10" ht="15" customHeight="1" x14ac:dyDescent="0.3">
      <c r="A1592" s="8" t="s">
        <v>1628</v>
      </c>
      <c r="B1592" s="8">
        <v>34.21</v>
      </c>
      <c r="C1592" s="8">
        <v>9.7200000000000006</v>
      </c>
      <c r="D1592" s="8" t="s">
        <v>7836</v>
      </c>
      <c r="E1592" s="8" t="s">
        <v>7835</v>
      </c>
      <c r="F1592" s="8" t="s">
        <v>7835</v>
      </c>
      <c r="G1592" s="8">
        <v>0</v>
      </c>
      <c r="H1592" s="8" t="s">
        <v>7835</v>
      </c>
      <c r="I1592" s="8" t="s">
        <v>7837</v>
      </c>
      <c r="J1592" s="8" t="s">
        <v>7841</v>
      </c>
    </row>
    <row r="1593" spans="1:10" ht="15" customHeight="1" x14ac:dyDescent="0.3">
      <c r="A1593" s="8" t="s">
        <v>1629</v>
      </c>
      <c r="B1593" s="8">
        <v>28.8</v>
      </c>
      <c r="C1593" s="8">
        <v>11.41</v>
      </c>
      <c r="D1593" s="8" t="s">
        <v>7836</v>
      </c>
      <c r="E1593" s="8" t="s">
        <v>7835</v>
      </c>
      <c r="F1593" s="8" t="s">
        <v>7835</v>
      </c>
      <c r="G1593" s="8">
        <v>0</v>
      </c>
      <c r="H1593" s="8" t="s">
        <v>7835</v>
      </c>
      <c r="I1593" s="8" t="s">
        <v>7838</v>
      </c>
      <c r="J1593" s="8" t="s">
        <v>7841</v>
      </c>
    </row>
    <row r="1594" spans="1:10" ht="15" customHeight="1" x14ac:dyDescent="0.3">
      <c r="A1594" s="8" t="s">
        <v>1630</v>
      </c>
      <c r="B1594" s="8">
        <v>31.74</v>
      </c>
      <c r="C1594" s="8">
        <v>4.46</v>
      </c>
      <c r="D1594" s="8" t="s">
        <v>7835</v>
      </c>
      <c r="E1594" s="8" t="s">
        <v>7835</v>
      </c>
      <c r="F1594" s="8" t="s">
        <v>7836</v>
      </c>
      <c r="G1594" s="8">
        <v>1</v>
      </c>
      <c r="H1594" s="8" t="s">
        <v>7835</v>
      </c>
      <c r="I1594" s="8" t="s">
        <v>7837</v>
      </c>
      <c r="J1594" s="8" t="s">
        <v>7843</v>
      </c>
    </row>
    <row r="1595" spans="1:10" ht="15" customHeight="1" x14ac:dyDescent="0.3">
      <c r="A1595" s="8" t="s">
        <v>1631</v>
      </c>
      <c r="B1595" s="8">
        <v>21.78</v>
      </c>
      <c r="C1595" s="8">
        <v>9.31</v>
      </c>
      <c r="D1595" s="8" t="s">
        <v>7836</v>
      </c>
      <c r="E1595" s="8" t="s">
        <v>7835</v>
      </c>
      <c r="F1595" s="8" t="s">
        <v>7835</v>
      </c>
      <c r="G1595" s="8">
        <v>0</v>
      </c>
      <c r="H1595" s="8" t="s">
        <v>7835</v>
      </c>
      <c r="I1595" s="8" t="s">
        <v>7839</v>
      </c>
      <c r="J1595" s="8" t="s">
        <v>7841</v>
      </c>
    </row>
    <row r="1596" spans="1:10" ht="15" customHeight="1" x14ac:dyDescent="0.3">
      <c r="A1596" s="8" t="s">
        <v>1632</v>
      </c>
      <c r="B1596" s="8">
        <v>23.75</v>
      </c>
      <c r="C1596" s="8">
        <v>5.03</v>
      </c>
      <c r="D1596" s="8" t="s">
        <v>7835</v>
      </c>
      <c r="E1596" s="8" t="s">
        <v>7835</v>
      </c>
      <c r="F1596" s="8" t="s">
        <v>7835</v>
      </c>
      <c r="G1596" s="8">
        <v>1</v>
      </c>
      <c r="H1596" s="8" t="s">
        <v>7835</v>
      </c>
      <c r="I1596" s="8" t="s">
        <v>7839</v>
      </c>
      <c r="J1596" s="8" t="s">
        <v>7843</v>
      </c>
    </row>
    <row r="1597" spans="1:10" ht="15" customHeight="1" x14ac:dyDescent="0.3">
      <c r="A1597" s="8" t="s">
        <v>1633</v>
      </c>
      <c r="B1597" s="8">
        <v>33.21</v>
      </c>
      <c r="C1597" s="8">
        <v>5.07</v>
      </c>
      <c r="D1597" s="8" t="s">
        <v>7836</v>
      </c>
      <c r="E1597" s="8" t="s">
        <v>7835</v>
      </c>
      <c r="F1597" s="8" t="s">
        <v>7835</v>
      </c>
      <c r="G1597" s="8">
        <v>1</v>
      </c>
      <c r="H1597" s="8" t="s">
        <v>7835</v>
      </c>
      <c r="I1597" s="8" t="s">
        <v>7837</v>
      </c>
      <c r="J1597" s="8" t="s">
        <v>7843</v>
      </c>
    </row>
    <row r="1598" spans="1:10" ht="15" customHeight="1" x14ac:dyDescent="0.3">
      <c r="A1598" s="8" t="s">
        <v>1634</v>
      </c>
      <c r="B1598" s="8">
        <v>17.7</v>
      </c>
      <c r="C1598" s="8">
        <v>10.42</v>
      </c>
      <c r="D1598" s="8" t="s">
        <v>7836</v>
      </c>
      <c r="E1598" s="8" t="s">
        <v>7835</v>
      </c>
      <c r="F1598" s="8" t="s">
        <v>7835</v>
      </c>
      <c r="G1598" s="8">
        <v>2</v>
      </c>
      <c r="H1598" s="8" t="s">
        <v>7835</v>
      </c>
      <c r="I1598" s="8" t="s">
        <v>7840</v>
      </c>
      <c r="J1598" s="8" t="s">
        <v>7841</v>
      </c>
    </row>
    <row r="1599" spans="1:10" ht="15" customHeight="1" x14ac:dyDescent="0.3">
      <c r="A1599" s="8" t="s">
        <v>1635</v>
      </c>
      <c r="B1599" s="8">
        <v>17.2</v>
      </c>
      <c r="C1599" s="8">
        <v>6.45</v>
      </c>
      <c r="D1599" s="8" t="s">
        <v>7835</v>
      </c>
      <c r="E1599" s="8" t="s">
        <v>7835</v>
      </c>
      <c r="F1599" s="8" t="s">
        <v>7835</v>
      </c>
      <c r="G1599" s="8">
        <v>2</v>
      </c>
      <c r="H1599" s="8" t="s">
        <v>7835</v>
      </c>
      <c r="I1599" s="8" t="s">
        <v>7840</v>
      </c>
      <c r="J1599" s="8" t="s">
        <v>7842</v>
      </c>
    </row>
    <row r="1600" spans="1:10" ht="15" customHeight="1" x14ac:dyDescent="0.3">
      <c r="A1600" s="8" t="s">
        <v>1636</v>
      </c>
      <c r="B1600" s="8">
        <v>19.21</v>
      </c>
      <c r="C1600" s="8">
        <v>5.52</v>
      </c>
      <c r="D1600" s="8" t="s">
        <v>7835</v>
      </c>
      <c r="E1600" s="8" t="s">
        <v>7835</v>
      </c>
      <c r="F1600" s="8" t="s">
        <v>7835</v>
      </c>
      <c r="G1600" s="8">
        <v>2</v>
      </c>
      <c r="H1600" s="8" t="s">
        <v>7835</v>
      </c>
      <c r="I1600" s="8" t="s">
        <v>7839</v>
      </c>
      <c r="J1600" s="8" t="s">
        <v>7843</v>
      </c>
    </row>
    <row r="1601" spans="1:10" ht="15" customHeight="1" x14ac:dyDescent="0.3">
      <c r="A1601" s="8" t="s">
        <v>1637</v>
      </c>
      <c r="B1601" s="8">
        <v>23.2</v>
      </c>
      <c r="C1601" s="8">
        <v>4.41</v>
      </c>
      <c r="D1601" s="8" t="s">
        <v>7835</v>
      </c>
      <c r="E1601" s="8" t="s">
        <v>7835</v>
      </c>
      <c r="F1601" s="8" t="s">
        <v>7836</v>
      </c>
      <c r="G1601" s="8">
        <v>1</v>
      </c>
      <c r="H1601" s="8" t="s">
        <v>7835</v>
      </c>
      <c r="I1601" s="8" t="s">
        <v>7839</v>
      </c>
      <c r="J1601" s="8" t="s">
        <v>7843</v>
      </c>
    </row>
    <row r="1602" spans="1:10" ht="15" customHeight="1" x14ac:dyDescent="0.3">
      <c r="A1602" s="8" t="s">
        <v>1638</v>
      </c>
      <c r="B1602" s="8">
        <v>32.5</v>
      </c>
      <c r="C1602" s="8">
        <v>4.6900000000000004</v>
      </c>
      <c r="D1602" s="8" t="s">
        <v>7836</v>
      </c>
      <c r="E1602" s="8" t="s">
        <v>7835</v>
      </c>
      <c r="F1602" s="8" t="s">
        <v>7836</v>
      </c>
      <c r="G1602" s="8">
        <v>1</v>
      </c>
      <c r="H1602" s="8" t="s">
        <v>7835</v>
      </c>
      <c r="I1602" s="8" t="s">
        <v>7837</v>
      </c>
      <c r="J1602" s="8" t="s">
        <v>7843</v>
      </c>
    </row>
    <row r="1603" spans="1:10" ht="15" customHeight="1" x14ac:dyDescent="0.3">
      <c r="A1603" s="8" t="s">
        <v>1639</v>
      </c>
      <c r="B1603" s="8">
        <v>20.9</v>
      </c>
      <c r="C1603" s="8">
        <v>6.94</v>
      </c>
      <c r="D1603" s="8" t="s">
        <v>7835</v>
      </c>
      <c r="E1603" s="8" t="s">
        <v>7835</v>
      </c>
      <c r="F1603" s="8" t="s">
        <v>7835</v>
      </c>
      <c r="G1603" s="8">
        <v>0</v>
      </c>
      <c r="H1603" s="8" t="s">
        <v>7835</v>
      </c>
      <c r="I1603" s="8" t="s">
        <v>7839</v>
      </c>
      <c r="J1603" s="8" t="s">
        <v>7841</v>
      </c>
    </row>
    <row r="1604" spans="1:10" ht="15" customHeight="1" x14ac:dyDescent="0.3">
      <c r="A1604" s="8" t="s">
        <v>1640</v>
      </c>
      <c r="B1604" s="8">
        <v>19.11</v>
      </c>
      <c r="C1604" s="8">
        <v>4.3499999999999996</v>
      </c>
      <c r="D1604" s="8" t="s">
        <v>7835</v>
      </c>
      <c r="E1604" s="8" t="s">
        <v>7835</v>
      </c>
      <c r="F1604" s="8" t="s">
        <v>7835</v>
      </c>
      <c r="G1604" s="8">
        <v>2</v>
      </c>
      <c r="H1604" s="8" t="s">
        <v>7835</v>
      </c>
      <c r="I1604" s="8" t="s">
        <v>7839</v>
      </c>
      <c r="J1604" s="8" t="s">
        <v>7843</v>
      </c>
    </row>
    <row r="1605" spans="1:10" ht="15" customHeight="1" x14ac:dyDescent="0.3">
      <c r="A1605" s="8" t="s">
        <v>1641</v>
      </c>
      <c r="B1605" s="8">
        <v>31.17</v>
      </c>
      <c r="C1605" s="8">
        <v>5.28</v>
      </c>
      <c r="D1605" s="8" t="s">
        <v>7835</v>
      </c>
      <c r="E1605" s="8" t="s">
        <v>7835</v>
      </c>
      <c r="F1605" s="8" t="s">
        <v>7835</v>
      </c>
      <c r="G1605" s="8">
        <v>1</v>
      </c>
      <c r="H1605" s="8" t="s">
        <v>7835</v>
      </c>
      <c r="I1605" s="8" t="s">
        <v>7837</v>
      </c>
      <c r="J1605" s="8" t="s">
        <v>7843</v>
      </c>
    </row>
    <row r="1606" spans="1:10" ht="15" customHeight="1" x14ac:dyDescent="0.3">
      <c r="A1606" s="8" t="s">
        <v>1642</v>
      </c>
      <c r="B1606" s="8">
        <v>36.08</v>
      </c>
      <c r="C1606" s="8">
        <v>4.29</v>
      </c>
      <c r="D1606" s="8" t="s">
        <v>7835</v>
      </c>
      <c r="E1606" s="8" t="s">
        <v>7835</v>
      </c>
      <c r="F1606" s="8" t="s">
        <v>7835</v>
      </c>
      <c r="G1606" s="8">
        <v>0</v>
      </c>
      <c r="H1606" s="8" t="s">
        <v>7835</v>
      </c>
      <c r="I1606" s="8" t="s">
        <v>7837</v>
      </c>
      <c r="J1606" s="8" t="s">
        <v>7843</v>
      </c>
    </row>
    <row r="1607" spans="1:10" ht="15" customHeight="1" x14ac:dyDescent="0.3">
      <c r="A1607" s="8" t="s">
        <v>1643</v>
      </c>
      <c r="B1607" s="8">
        <v>28.024999999999999</v>
      </c>
      <c r="C1607" s="8">
        <v>5.69</v>
      </c>
      <c r="D1607" s="8" t="s">
        <v>7836</v>
      </c>
      <c r="E1607" s="8" t="s">
        <v>7835</v>
      </c>
      <c r="F1607" s="8" t="s">
        <v>7835</v>
      </c>
      <c r="G1607" s="8">
        <v>0</v>
      </c>
      <c r="H1607" s="8" t="s">
        <v>7835</v>
      </c>
      <c r="I1607" s="8" t="s">
        <v>7838</v>
      </c>
      <c r="J1607" s="8" t="s">
        <v>7843</v>
      </c>
    </row>
    <row r="1608" spans="1:10" ht="15" customHeight="1" x14ac:dyDescent="0.3">
      <c r="A1608" s="8" t="s">
        <v>1644</v>
      </c>
      <c r="B1608" s="8">
        <v>24.32</v>
      </c>
      <c r="C1608" s="8">
        <v>5.56</v>
      </c>
      <c r="D1608" s="8" t="s">
        <v>7836</v>
      </c>
      <c r="E1608" s="8" t="s">
        <v>7835</v>
      </c>
      <c r="F1608" s="8" t="s">
        <v>7835</v>
      </c>
      <c r="G1608" s="8">
        <v>0</v>
      </c>
      <c r="H1608" s="8" t="s">
        <v>7835</v>
      </c>
      <c r="I1608" s="8" t="s">
        <v>7839</v>
      </c>
      <c r="J1608" s="8" t="s">
        <v>7843</v>
      </c>
    </row>
    <row r="1609" spans="1:10" ht="15" customHeight="1" x14ac:dyDescent="0.3">
      <c r="A1609" s="8" t="s">
        <v>1645</v>
      </c>
      <c r="B1609" s="8">
        <v>38</v>
      </c>
      <c r="C1609" s="8">
        <v>5.41</v>
      </c>
      <c r="D1609" s="8" t="s">
        <v>7836</v>
      </c>
      <c r="E1609" s="8" t="s">
        <v>7835</v>
      </c>
      <c r="F1609" s="8" t="s">
        <v>7835</v>
      </c>
      <c r="G1609" s="8">
        <v>1</v>
      </c>
      <c r="H1609" s="8" t="s">
        <v>7835</v>
      </c>
      <c r="I1609" s="8" t="s">
        <v>7837</v>
      </c>
      <c r="J1609" s="8" t="s">
        <v>7843</v>
      </c>
    </row>
    <row r="1610" spans="1:10" ht="15" customHeight="1" x14ac:dyDescent="0.3">
      <c r="A1610" s="8" t="s">
        <v>1646</v>
      </c>
      <c r="B1610" s="8">
        <v>31.6</v>
      </c>
      <c r="C1610" s="8">
        <v>10.85</v>
      </c>
      <c r="D1610" s="8" t="s">
        <v>7836</v>
      </c>
      <c r="E1610" s="8" t="s">
        <v>7835</v>
      </c>
      <c r="F1610" s="8" t="s">
        <v>7835</v>
      </c>
      <c r="G1610" s="8">
        <v>0</v>
      </c>
      <c r="H1610" s="8" t="s">
        <v>7835</v>
      </c>
      <c r="I1610" s="8" t="s">
        <v>7837</v>
      </c>
      <c r="J1610" s="8" t="s">
        <v>7841</v>
      </c>
    </row>
    <row r="1611" spans="1:10" ht="15" customHeight="1" x14ac:dyDescent="0.3">
      <c r="A1611" s="8" t="s">
        <v>1647</v>
      </c>
      <c r="B1611" s="8">
        <v>31.02</v>
      </c>
      <c r="C1611" s="8">
        <v>11.63</v>
      </c>
      <c r="D1611" s="8" t="s">
        <v>7836</v>
      </c>
      <c r="E1611" s="8" t="s">
        <v>7835</v>
      </c>
      <c r="F1611" s="8" t="s">
        <v>7835</v>
      </c>
      <c r="G1611" s="8">
        <v>0</v>
      </c>
      <c r="H1611" s="8" t="s">
        <v>7835</v>
      </c>
      <c r="I1611" s="8" t="s">
        <v>7837</v>
      </c>
      <c r="J1611" s="8" t="s">
        <v>7841</v>
      </c>
    </row>
    <row r="1612" spans="1:10" ht="15" customHeight="1" x14ac:dyDescent="0.3">
      <c r="A1612" s="8" t="s">
        <v>1648</v>
      </c>
      <c r="B1612" s="8">
        <v>29.26</v>
      </c>
      <c r="C1612" s="8">
        <v>5.68</v>
      </c>
      <c r="D1612" s="8" t="s">
        <v>7836</v>
      </c>
      <c r="E1612" s="8" t="s">
        <v>7835</v>
      </c>
      <c r="F1612" s="8" t="s">
        <v>7835</v>
      </c>
      <c r="G1612" s="8">
        <v>1</v>
      </c>
      <c r="H1612" s="8" t="s">
        <v>7835</v>
      </c>
      <c r="I1612" s="8" t="s">
        <v>7838</v>
      </c>
      <c r="J1612" s="8" t="s">
        <v>7843</v>
      </c>
    </row>
    <row r="1613" spans="1:10" ht="15" customHeight="1" x14ac:dyDescent="0.3">
      <c r="A1613" s="8" t="s">
        <v>1649</v>
      </c>
      <c r="B1613" s="8">
        <v>15.09</v>
      </c>
      <c r="C1613" s="8">
        <v>7.59</v>
      </c>
      <c r="D1613" s="8" t="s">
        <v>7836</v>
      </c>
      <c r="E1613" s="8" t="s">
        <v>7835</v>
      </c>
      <c r="F1613" s="8" t="s">
        <v>7835</v>
      </c>
      <c r="G1613" s="8">
        <v>2</v>
      </c>
      <c r="H1613" s="8" t="s">
        <v>7835</v>
      </c>
      <c r="I1613" s="8" t="s">
        <v>7840</v>
      </c>
      <c r="J1613" s="8" t="s">
        <v>7841</v>
      </c>
    </row>
    <row r="1614" spans="1:10" ht="15" customHeight="1" x14ac:dyDescent="0.3">
      <c r="A1614" s="8" t="s">
        <v>1650</v>
      </c>
      <c r="B1614" s="8">
        <v>22.63</v>
      </c>
      <c r="C1614" s="8">
        <v>5.09</v>
      </c>
      <c r="D1614" s="8" t="s">
        <v>7836</v>
      </c>
      <c r="E1614" s="8" t="s">
        <v>7835</v>
      </c>
      <c r="F1614" s="8" t="s">
        <v>7835</v>
      </c>
      <c r="G1614" s="8">
        <v>0</v>
      </c>
      <c r="H1614" s="8" t="s">
        <v>7835</v>
      </c>
      <c r="I1614" s="8" t="s">
        <v>7839</v>
      </c>
      <c r="J1614" s="8" t="s">
        <v>7843</v>
      </c>
    </row>
    <row r="1615" spans="1:10" ht="15" customHeight="1" x14ac:dyDescent="0.3">
      <c r="A1615" s="8" t="s">
        <v>1651</v>
      </c>
      <c r="B1615" s="8">
        <v>23.46</v>
      </c>
      <c r="C1615" s="8">
        <v>4.21</v>
      </c>
      <c r="D1615" s="8" t="s">
        <v>7835</v>
      </c>
      <c r="E1615" s="8" t="s">
        <v>7835</v>
      </c>
      <c r="F1615" s="8" t="s">
        <v>7835</v>
      </c>
      <c r="G1615" s="8">
        <v>1</v>
      </c>
      <c r="H1615" s="8" t="s">
        <v>7835</v>
      </c>
      <c r="I1615" s="8" t="s">
        <v>7839</v>
      </c>
      <c r="J1615" s="8" t="s">
        <v>7843</v>
      </c>
    </row>
    <row r="1616" spans="1:10" ht="15" customHeight="1" x14ac:dyDescent="0.3">
      <c r="A1616" s="8" t="s">
        <v>1652</v>
      </c>
      <c r="B1616" s="8">
        <v>22.56</v>
      </c>
      <c r="C1616" s="8">
        <v>4.34</v>
      </c>
      <c r="D1616" s="8" t="s">
        <v>7836</v>
      </c>
      <c r="E1616" s="8" t="s">
        <v>7835</v>
      </c>
      <c r="F1616" s="8" t="s">
        <v>7835</v>
      </c>
      <c r="G1616" s="8">
        <v>0</v>
      </c>
      <c r="H1616" s="8" t="s">
        <v>7835</v>
      </c>
      <c r="I1616" s="8" t="s">
        <v>7839</v>
      </c>
      <c r="J1616" s="8" t="s">
        <v>7843</v>
      </c>
    </row>
    <row r="1617" spans="1:10" ht="15" customHeight="1" x14ac:dyDescent="0.3">
      <c r="A1617" s="8" t="s">
        <v>1653</v>
      </c>
      <c r="B1617" s="8">
        <v>19.28</v>
      </c>
      <c r="C1617" s="8">
        <v>11.85</v>
      </c>
      <c r="D1617" s="8" t="s">
        <v>7835</v>
      </c>
      <c r="E1617" s="8" t="s">
        <v>7835</v>
      </c>
      <c r="F1617" s="8" t="s">
        <v>7835</v>
      </c>
      <c r="G1617" s="8">
        <v>2</v>
      </c>
      <c r="H1617" s="8" t="s">
        <v>7835</v>
      </c>
      <c r="I1617" s="8" t="s">
        <v>7839</v>
      </c>
      <c r="J1617" s="8" t="s">
        <v>7841</v>
      </c>
    </row>
    <row r="1618" spans="1:10" ht="15" customHeight="1" x14ac:dyDescent="0.3">
      <c r="A1618" s="8" t="s">
        <v>1654</v>
      </c>
      <c r="B1618" s="8">
        <v>15.37</v>
      </c>
      <c r="C1618" s="8">
        <v>9.61</v>
      </c>
      <c r="D1618" s="8" t="s">
        <v>7836</v>
      </c>
      <c r="E1618" s="8" t="s">
        <v>7835</v>
      </c>
      <c r="F1618" s="8" t="s">
        <v>7835</v>
      </c>
      <c r="G1618" s="8">
        <v>2</v>
      </c>
      <c r="H1618" s="8" t="s">
        <v>7835</v>
      </c>
      <c r="I1618" s="8" t="s">
        <v>7840</v>
      </c>
      <c r="J1618" s="8" t="s">
        <v>7841</v>
      </c>
    </row>
    <row r="1619" spans="1:10" ht="15" customHeight="1" x14ac:dyDescent="0.3">
      <c r="A1619" s="8" t="s">
        <v>1655</v>
      </c>
      <c r="B1619" s="8">
        <v>18.71</v>
      </c>
      <c r="C1619" s="8">
        <v>5.29</v>
      </c>
      <c r="D1619" s="8" t="s">
        <v>7836</v>
      </c>
      <c r="E1619" s="8" t="s">
        <v>7835</v>
      </c>
      <c r="F1619" s="8" t="s">
        <v>7835</v>
      </c>
      <c r="G1619" s="8">
        <v>0</v>
      </c>
      <c r="H1619" s="8" t="s">
        <v>7835</v>
      </c>
      <c r="I1619" s="8" t="s">
        <v>7839</v>
      </c>
      <c r="J1619" s="8" t="s">
        <v>7843</v>
      </c>
    </row>
    <row r="1620" spans="1:10" ht="15" customHeight="1" x14ac:dyDescent="0.3">
      <c r="A1620" s="8" t="s">
        <v>1656</v>
      </c>
      <c r="B1620" s="8">
        <v>20.61</v>
      </c>
      <c r="C1620" s="8">
        <v>6.89</v>
      </c>
      <c r="D1620" s="8" t="s">
        <v>7835</v>
      </c>
      <c r="E1620" s="8" t="s">
        <v>7835</v>
      </c>
      <c r="F1620" s="8" t="s">
        <v>7835</v>
      </c>
      <c r="G1620" s="8">
        <v>0</v>
      </c>
      <c r="H1620" s="8" t="s">
        <v>7835</v>
      </c>
      <c r="I1620" s="8" t="s">
        <v>7839</v>
      </c>
      <c r="J1620" s="8" t="s">
        <v>7841</v>
      </c>
    </row>
    <row r="1621" spans="1:10" ht="15" customHeight="1" x14ac:dyDescent="0.3">
      <c r="A1621" s="8" t="s">
        <v>1657</v>
      </c>
      <c r="B1621" s="8">
        <v>15.99</v>
      </c>
      <c r="C1621" s="8">
        <v>4.57</v>
      </c>
      <c r="D1621" s="8" t="s">
        <v>7836</v>
      </c>
      <c r="E1621" s="8" t="s">
        <v>7835</v>
      </c>
      <c r="F1621" s="8" t="s">
        <v>7836</v>
      </c>
      <c r="G1621" s="8">
        <v>1</v>
      </c>
      <c r="H1621" s="8" t="s">
        <v>7835</v>
      </c>
      <c r="I1621" s="8" t="s">
        <v>7840</v>
      </c>
      <c r="J1621" s="8" t="s">
        <v>7843</v>
      </c>
    </row>
    <row r="1622" spans="1:10" ht="15" customHeight="1" x14ac:dyDescent="0.3">
      <c r="A1622" s="8" t="s">
        <v>1658</v>
      </c>
      <c r="B1622" s="8">
        <v>33.155000000000001</v>
      </c>
      <c r="C1622" s="8">
        <v>4.32</v>
      </c>
      <c r="D1622" s="8" t="s">
        <v>7835</v>
      </c>
      <c r="E1622" s="8" t="s">
        <v>7835</v>
      </c>
      <c r="F1622" s="8" t="s">
        <v>7835</v>
      </c>
      <c r="G1622" s="8">
        <v>0</v>
      </c>
      <c r="H1622" s="8" t="s">
        <v>7835</v>
      </c>
      <c r="I1622" s="8" t="s">
        <v>7837</v>
      </c>
      <c r="J1622" s="8" t="s">
        <v>7843</v>
      </c>
    </row>
    <row r="1623" spans="1:10" ht="15" customHeight="1" x14ac:dyDescent="0.3">
      <c r="A1623" s="8" t="s">
        <v>1659</v>
      </c>
      <c r="B1623" s="8">
        <v>26.22</v>
      </c>
      <c r="C1623" s="8">
        <v>5.57</v>
      </c>
      <c r="D1623" s="8" t="s">
        <v>7836</v>
      </c>
      <c r="E1623" s="8" t="s">
        <v>7835</v>
      </c>
      <c r="F1623" s="8" t="s">
        <v>7836</v>
      </c>
      <c r="G1623" s="8">
        <v>1</v>
      </c>
      <c r="H1623" s="8" t="s">
        <v>7835</v>
      </c>
      <c r="I1623" s="8" t="s">
        <v>7838</v>
      </c>
      <c r="J1623" s="8" t="s">
        <v>7843</v>
      </c>
    </row>
    <row r="1624" spans="1:10" ht="15" customHeight="1" x14ac:dyDescent="0.3">
      <c r="A1624" s="8" t="s">
        <v>1660</v>
      </c>
      <c r="B1624" s="8">
        <v>21.85</v>
      </c>
      <c r="C1624" s="8">
        <v>5.26</v>
      </c>
      <c r="D1624" s="8" t="s">
        <v>7836</v>
      </c>
      <c r="E1624" s="8" t="s">
        <v>7835</v>
      </c>
      <c r="F1624" s="8" t="s">
        <v>7836</v>
      </c>
      <c r="G1624" s="8">
        <v>1</v>
      </c>
      <c r="H1624" s="8" t="s">
        <v>7835</v>
      </c>
      <c r="I1624" s="8" t="s">
        <v>7839</v>
      </c>
      <c r="J1624" s="8" t="s">
        <v>7843</v>
      </c>
    </row>
    <row r="1625" spans="1:10" ht="15" customHeight="1" x14ac:dyDescent="0.3">
      <c r="A1625" s="8" t="s">
        <v>1661</v>
      </c>
      <c r="B1625" s="8">
        <v>30.495000000000001</v>
      </c>
      <c r="C1625" s="8">
        <v>6.25</v>
      </c>
      <c r="D1625" s="8" t="s">
        <v>7835</v>
      </c>
      <c r="E1625" s="8" t="s">
        <v>7835</v>
      </c>
      <c r="F1625" s="8" t="s">
        <v>7835</v>
      </c>
      <c r="G1625" s="8">
        <v>0</v>
      </c>
      <c r="H1625" s="8" t="s">
        <v>7835</v>
      </c>
      <c r="I1625" s="8" t="s">
        <v>7837</v>
      </c>
      <c r="J1625" s="8" t="s">
        <v>7842</v>
      </c>
    </row>
    <row r="1626" spans="1:10" ht="15" customHeight="1" x14ac:dyDescent="0.3">
      <c r="A1626" s="8" t="s">
        <v>1662</v>
      </c>
      <c r="B1626" s="8">
        <v>34.104999999999997</v>
      </c>
      <c r="C1626" s="8">
        <v>5.67</v>
      </c>
      <c r="D1626" s="8" t="s">
        <v>7836</v>
      </c>
      <c r="E1626" s="8" t="s">
        <v>7835</v>
      </c>
      <c r="F1626" s="8" t="s">
        <v>7835</v>
      </c>
      <c r="G1626" s="8">
        <v>0</v>
      </c>
      <c r="H1626" s="8" t="s">
        <v>7835</v>
      </c>
      <c r="I1626" s="8" t="s">
        <v>7837</v>
      </c>
      <c r="J1626" s="8" t="s">
        <v>7843</v>
      </c>
    </row>
    <row r="1627" spans="1:10" ht="15" customHeight="1" x14ac:dyDescent="0.3">
      <c r="A1627" s="8" t="s">
        <v>1663</v>
      </c>
      <c r="B1627" s="8">
        <v>32.770000000000003</v>
      </c>
      <c r="C1627" s="8">
        <v>4.42</v>
      </c>
      <c r="D1627" s="8" t="s">
        <v>7836</v>
      </c>
      <c r="E1627" s="8" t="s">
        <v>7835</v>
      </c>
      <c r="F1627" s="8" t="s">
        <v>7835</v>
      </c>
      <c r="G1627" s="8">
        <v>1</v>
      </c>
      <c r="H1627" s="8" t="s">
        <v>7835</v>
      </c>
      <c r="I1627" s="8" t="s">
        <v>7837</v>
      </c>
      <c r="J1627" s="8" t="s">
        <v>7843</v>
      </c>
    </row>
    <row r="1628" spans="1:10" ht="15" customHeight="1" x14ac:dyDescent="0.3">
      <c r="A1628" s="8" t="s">
        <v>1664</v>
      </c>
      <c r="B1628" s="8">
        <v>16.850000000000001</v>
      </c>
      <c r="C1628" s="8">
        <v>11.75</v>
      </c>
      <c r="D1628" s="8" t="s">
        <v>7836</v>
      </c>
      <c r="E1628" s="8" t="s">
        <v>7835</v>
      </c>
      <c r="F1628" s="8" t="s">
        <v>7835</v>
      </c>
      <c r="G1628" s="8">
        <v>2</v>
      </c>
      <c r="H1628" s="8" t="s">
        <v>7835</v>
      </c>
      <c r="I1628" s="8" t="s">
        <v>7840</v>
      </c>
      <c r="J1628" s="8" t="s">
        <v>7841</v>
      </c>
    </row>
    <row r="1629" spans="1:10" ht="15" customHeight="1" x14ac:dyDescent="0.3">
      <c r="A1629" s="8" t="s">
        <v>1665</v>
      </c>
      <c r="B1629" s="8">
        <v>34.700000000000003</v>
      </c>
      <c r="C1629" s="8">
        <v>6.06</v>
      </c>
      <c r="D1629" s="8" t="s">
        <v>7835</v>
      </c>
      <c r="E1629" s="8" t="s">
        <v>7835</v>
      </c>
      <c r="F1629" s="8" t="s">
        <v>7835</v>
      </c>
      <c r="G1629" s="8">
        <v>1</v>
      </c>
      <c r="H1629" s="8" t="s">
        <v>7835</v>
      </c>
      <c r="I1629" s="8" t="s">
        <v>7837</v>
      </c>
      <c r="J1629" s="8" t="s">
        <v>7842</v>
      </c>
    </row>
    <row r="1630" spans="1:10" ht="15" customHeight="1" x14ac:dyDescent="0.3">
      <c r="A1630" s="8" t="s">
        <v>1666</v>
      </c>
      <c r="B1630" s="8">
        <v>37.049999999999997</v>
      </c>
      <c r="C1630" s="8">
        <v>5.48</v>
      </c>
      <c r="D1630" s="8" t="s">
        <v>7835</v>
      </c>
      <c r="E1630" s="8" t="s">
        <v>7835</v>
      </c>
      <c r="F1630" s="8" t="s">
        <v>7835</v>
      </c>
      <c r="G1630" s="8">
        <v>1</v>
      </c>
      <c r="H1630" s="8" t="s">
        <v>7835</v>
      </c>
      <c r="I1630" s="8" t="s">
        <v>7837</v>
      </c>
      <c r="J1630" s="8" t="s">
        <v>7843</v>
      </c>
    </row>
    <row r="1631" spans="1:10" ht="15" customHeight="1" x14ac:dyDescent="0.3">
      <c r="A1631" s="8" t="s">
        <v>1667</v>
      </c>
      <c r="B1631" s="8">
        <v>18.78</v>
      </c>
      <c r="C1631" s="8">
        <v>4.45</v>
      </c>
      <c r="D1631" s="8" t="s">
        <v>7835</v>
      </c>
      <c r="E1631" s="8" t="s">
        <v>7835</v>
      </c>
      <c r="F1631" s="8" t="s">
        <v>7836</v>
      </c>
      <c r="G1631" s="8">
        <v>1</v>
      </c>
      <c r="H1631" s="8" t="s">
        <v>7835</v>
      </c>
      <c r="I1631" s="8" t="s">
        <v>7839</v>
      </c>
      <c r="J1631" s="8" t="s">
        <v>7843</v>
      </c>
    </row>
    <row r="1632" spans="1:10" ht="15" customHeight="1" x14ac:dyDescent="0.3">
      <c r="A1632" s="8" t="s">
        <v>1668</v>
      </c>
      <c r="B1632" s="8">
        <v>28.024999999999999</v>
      </c>
      <c r="C1632" s="8">
        <v>5</v>
      </c>
      <c r="D1632" s="8" t="s">
        <v>7835</v>
      </c>
      <c r="E1632" s="8" t="s">
        <v>7835</v>
      </c>
      <c r="F1632" s="8" t="s">
        <v>7835</v>
      </c>
      <c r="G1632" s="8">
        <v>1</v>
      </c>
      <c r="H1632" s="8" t="s">
        <v>7835</v>
      </c>
      <c r="I1632" s="8" t="s">
        <v>7838</v>
      </c>
      <c r="J1632" s="8" t="s">
        <v>7843</v>
      </c>
    </row>
    <row r="1633" spans="1:10" ht="15" customHeight="1" x14ac:dyDescent="0.3">
      <c r="A1633" s="8" t="s">
        <v>1669</v>
      </c>
      <c r="B1633" s="8">
        <v>35.090000000000003</v>
      </c>
      <c r="C1633" s="8">
        <v>5.84</v>
      </c>
      <c r="D1633" s="8" t="s">
        <v>7835</v>
      </c>
      <c r="E1633" s="8" t="s">
        <v>7835</v>
      </c>
      <c r="F1633" s="8" t="s">
        <v>7835</v>
      </c>
      <c r="G1633" s="8">
        <v>0</v>
      </c>
      <c r="H1633" s="8" t="s">
        <v>7835</v>
      </c>
      <c r="I1633" s="8" t="s">
        <v>7837</v>
      </c>
      <c r="J1633" s="8" t="s">
        <v>7842</v>
      </c>
    </row>
    <row r="1634" spans="1:10" ht="15" customHeight="1" x14ac:dyDescent="0.3">
      <c r="A1634" s="8" t="s">
        <v>1670</v>
      </c>
      <c r="B1634" s="8">
        <v>34.42</v>
      </c>
      <c r="C1634" s="8">
        <v>5.21</v>
      </c>
      <c r="D1634" s="8" t="s">
        <v>7836</v>
      </c>
      <c r="E1634" s="8" t="s">
        <v>7835</v>
      </c>
      <c r="F1634" s="8" t="s">
        <v>7835</v>
      </c>
      <c r="G1634" s="8">
        <v>0</v>
      </c>
      <c r="H1634" s="8" t="s">
        <v>7835</v>
      </c>
      <c r="I1634" s="8" t="s">
        <v>7837</v>
      </c>
      <c r="J1634" s="8" t="s">
        <v>7843</v>
      </c>
    </row>
    <row r="1635" spans="1:10" ht="15" customHeight="1" x14ac:dyDescent="0.3">
      <c r="A1635" s="8" t="s">
        <v>1671</v>
      </c>
      <c r="B1635" s="8">
        <v>29.4</v>
      </c>
      <c r="C1635" s="8">
        <v>4.26</v>
      </c>
      <c r="D1635" s="8" t="s">
        <v>7835</v>
      </c>
      <c r="E1635" s="8" t="s">
        <v>7835</v>
      </c>
      <c r="F1635" s="8" t="s">
        <v>7835</v>
      </c>
      <c r="G1635" s="8">
        <v>0</v>
      </c>
      <c r="H1635" s="8" t="s">
        <v>7835</v>
      </c>
      <c r="I1635" s="8" t="s">
        <v>7838</v>
      </c>
      <c r="J1635" s="8" t="s">
        <v>7843</v>
      </c>
    </row>
    <row r="1636" spans="1:10" ht="15" customHeight="1" x14ac:dyDescent="0.3">
      <c r="A1636" s="8" t="s">
        <v>1672</v>
      </c>
      <c r="B1636" s="8">
        <v>21.31</v>
      </c>
      <c r="C1636" s="8">
        <v>4.17</v>
      </c>
      <c r="D1636" s="8" t="s">
        <v>7835</v>
      </c>
      <c r="E1636" s="8" t="s">
        <v>7835</v>
      </c>
      <c r="F1636" s="8" t="s">
        <v>7835</v>
      </c>
      <c r="G1636" s="8">
        <v>0</v>
      </c>
      <c r="H1636" s="8" t="s">
        <v>7835</v>
      </c>
      <c r="I1636" s="8" t="s">
        <v>7839</v>
      </c>
      <c r="J1636" s="8" t="s">
        <v>7843</v>
      </c>
    </row>
    <row r="1637" spans="1:10" ht="15" customHeight="1" x14ac:dyDescent="0.3">
      <c r="A1637" s="8" t="s">
        <v>1673</v>
      </c>
      <c r="B1637" s="8">
        <v>19.559999999999999</v>
      </c>
      <c r="C1637" s="8">
        <v>11.96</v>
      </c>
      <c r="D1637" s="8" t="s">
        <v>7835</v>
      </c>
      <c r="E1637" s="8" t="s">
        <v>7835</v>
      </c>
      <c r="F1637" s="8" t="s">
        <v>7835</v>
      </c>
      <c r="G1637" s="8">
        <v>0</v>
      </c>
      <c r="H1637" s="8" t="s">
        <v>7835</v>
      </c>
      <c r="I1637" s="8" t="s">
        <v>7839</v>
      </c>
      <c r="J1637" s="8" t="s">
        <v>7841</v>
      </c>
    </row>
    <row r="1638" spans="1:10" ht="15" customHeight="1" x14ac:dyDescent="0.3">
      <c r="A1638" s="8" t="s">
        <v>1674</v>
      </c>
      <c r="B1638" s="8">
        <v>37.335000000000001</v>
      </c>
      <c r="C1638" s="8">
        <v>6.26</v>
      </c>
      <c r="D1638" s="8" t="s">
        <v>7836</v>
      </c>
      <c r="E1638" s="8" t="s">
        <v>7835</v>
      </c>
      <c r="F1638" s="8" t="s">
        <v>7835</v>
      </c>
      <c r="G1638" s="8">
        <v>1</v>
      </c>
      <c r="H1638" s="8" t="s">
        <v>7835</v>
      </c>
      <c r="I1638" s="8" t="s">
        <v>7837</v>
      </c>
      <c r="J1638" s="8" t="s">
        <v>7842</v>
      </c>
    </row>
    <row r="1639" spans="1:10" ht="15" customHeight="1" x14ac:dyDescent="0.3">
      <c r="A1639" s="8" t="s">
        <v>1675</v>
      </c>
      <c r="B1639" s="8">
        <v>19.53</v>
      </c>
      <c r="C1639" s="8">
        <v>11.68</v>
      </c>
      <c r="D1639" s="8" t="s">
        <v>7835</v>
      </c>
      <c r="E1639" s="8" t="s">
        <v>7835</v>
      </c>
      <c r="F1639" s="8" t="s">
        <v>7835</v>
      </c>
      <c r="G1639" s="8">
        <v>0</v>
      </c>
      <c r="H1639" s="8" t="s">
        <v>7835</v>
      </c>
      <c r="I1639" s="8" t="s">
        <v>7839</v>
      </c>
      <c r="J1639" s="8" t="s">
        <v>7841</v>
      </c>
    </row>
    <row r="1640" spans="1:10" ht="15" customHeight="1" x14ac:dyDescent="0.3">
      <c r="A1640" s="8" t="s">
        <v>1676</v>
      </c>
      <c r="B1640" s="8">
        <v>34.1</v>
      </c>
      <c r="C1640" s="8">
        <v>5.16</v>
      </c>
      <c r="D1640" s="8" t="s">
        <v>7835</v>
      </c>
      <c r="E1640" s="8" t="s">
        <v>7835</v>
      </c>
      <c r="F1640" s="8" t="s">
        <v>7835</v>
      </c>
      <c r="G1640" s="8">
        <v>0</v>
      </c>
      <c r="H1640" s="8" t="s">
        <v>7835</v>
      </c>
      <c r="I1640" s="8" t="s">
        <v>7837</v>
      </c>
      <c r="J1640" s="8" t="s">
        <v>7843</v>
      </c>
    </row>
    <row r="1641" spans="1:10" ht="15" customHeight="1" x14ac:dyDescent="0.3">
      <c r="A1641" s="8" t="s">
        <v>1677</v>
      </c>
      <c r="B1641" s="8">
        <v>16.5</v>
      </c>
      <c r="C1641" s="8">
        <v>6.9</v>
      </c>
      <c r="D1641" s="8" t="s">
        <v>7836</v>
      </c>
      <c r="E1641" s="8" t="s">
        <v>7835</v>
      </c>
      <c r="F1641" s="8" t="s">
        <v>7835</v>
      </c>
      <c r="G1641" s="8">
        <v>2</v>
      </c>
      <c r="H1641" s="8" t="s">
        <v>7835</v>
      </c>
      <c r="I1641" s="8" t="s">
        <v>7840</v>
      </c>
      <c r="J1641" s="8" t="s">
        <v>7841</v>
      </c>
    </row>
    <row r="1642" spans="1:10" ht="15" customHeight="1" x14ac:dyDescent="0.3">
      <c r="A1642" s="8" t="s">
        <v>1678</v>
      </c>
      <c r="B1642" s="8">
        <v>30.69</v>
      </c>
      <c r="C1642" s="8">
        <v>4.83</v>
      </c>
      <c r="D1642" s="8" t="s">
        <v>7835</v>
      </c>
      <c r="E1642" s="8" t="s">
        <v>7835</v>
      </c>
      <c r="F1642" s="8" t="s">
        <v>7835</v>
      </c>
      <c r="G1642" s="8">
        <v>1</v>
      </c>
      <c r="H1642" s="8" t="s">
        <v>7835</v>
      </c>
      <c r="I1642" s="8" t="s">
        <v>7837</v>
      </c>
      <c r="J1642" s="8" t="s">
        <v>7843</v>
      </c>
    </row>
    <row r="1643" spans="1:10" ht="15" customHeight="1" x14ac:dyDescent="0.3">
      <c r="A1643" s="8" t="s">
        <v>1679</v>
      </c>
      <c r="B1643" s="8">
        <v>28.93</v>
      </c>
      <c r="C1643" s="8">
        <v>4.87</v>
      </c>
      <c r="D1643" s="8" t="s">
        <v>7835</v>
      </c>
      <c r="E1643" s="8" t="s">
        <v>7835</v>
      </c>
      <c r="F1643" s="8" t="s">
        <v>7835</v>
      </c>
      <c r="G1643" s="8">
        <v>1</v>
      </c>
      <c r="H1643" s="8" t="s">
        <v>7835</v>
      </c>
      <c r="I1643" s="8" t="s">
        <v>7838</v>
      </c>
      <c r="J1643" s="8" t="s">
        <v>7843</v>
      </c>
    </row>
    <row r="1644" spans="1:10" ht="15" customHeight="1" x14ac:dyDescent="0.3">
      <c r="A1644" s="8" t="s">
        <v>1680</v>
      </c>
      <c r="B1644" s="8">
        <v>38.9</v>
      </c>
      <c r="C1644" s="8">
        <v>4.28</v>
      </c>
      <c r="D1644" s="8" t="s">
        <v>7835</v>
      </c>
      <c r="E1644" s="8" t="s">
        <v>7835</v>
      </c>
      <c r="F1644" s="8" t="s">
        <v>7835</v>
      </c>
      <c r="G1644" s="8">
        <v>0</v>
      </c>
      <c r="H1644" s="8" t="s">
        <v>7835</v>
      </c>
      <c r="I1644" s="8" t="s">
        <v>7837</v>
      </c>
      <c r="J1644" s="8" t="s">
        <v>7843</v>
      </c>
    </row>
    <row r="1645" spans="1:10" ht="15" customHeight="1" x14ac:dyDescent="0.3">
      <c r="A1645" s="8" t="s">
        <v>1681</v>
      </c>
      <c r="B1645" s="8">
        <v>26.9</v>
      </c>
      <c r="C1645" s="8">
        <v>4.07</v>
      </c>
      <c r="D1645" s="8" t="s">
        <v>7835</v>
      </c>
      <c r="E1645" s="8" t="s">
        <v>7835</v>
      </c>
      <c r="F1645" s="8" t="s">
        <v>7835</v>
      </c>
      <c r="G1645" s="8">
        <v>0</v>
      </c>
      <c r="H1645" s="8" t="s">
        <v>7835</v>
      </c>
      <c r="I1645" s="8" t="s">
        <v>7838</v>
      </c>
      <c r="J1645" s="8" t="s">
        <v>7843</v>
      </c>
    </row>
    <row r="1646" spans="1:10" ht="15" customHeight="1" x14ac:dyDescent="0.3">
      <c r="A1646" s="8" t="s">
        <v>1682</v>
      </c>
      <c r="B1646" s="8">
        <v>24.86</v>
      </c>
      <c r="C1646" s="8">
        <v>6.23</v>
      </c>
      <c r="D1646" s="8" t="s">
        <v>7835</v>
      </c>
      <c r="E1646" s="8" t="s">
        <v>7835</v>
      </c>
      <c r="F1646" s="8" t="s">
        <v>7835</v>
      </c>
      <c r="G1646" s="8">
        <v>0</v>
      </c>
      <c r="H1646" s="8" t="s">
        <v>7835</v>
      </c>
      <c r="I1646" s="8" t="s">
        <v>7839</v>
      </c>
      <c r="J1646" s="8" t="s">
        <v>7842</v>
      </c>
    </row>
    <row r="1647" spans="1:10" ht="15" customHeight="1" x14ac:dyDescent="0.3">
      <c r="A1647" s="8" t="s">
        <v>1683</v>
      </c>
      <c r="B1647" s="8">
        <v>39.14</v>
      </c>
      <c r="C1647" s="8">
        <v>6.24</v>
      </c>
      <c r="D1647" s="8" t="s">
        <v>7835</v>
      </c>
      <c r="E1647" s="8" t="s">
        <v>7836</v>
      </c>
      <c r="F1647" s="8" t="s">
        <v>7835</v>
      </c>
      <c r="G1647" s="8">
        <v>1</v>
      </c>
      <c r="H1647" s="8" t="s">
        <v>7835</v>
      </c>
      <c r="I1647" s="8" t="s">
        <v>7837</v>
      </c>
      <c r="J1647" s="8" t="s">
        <v>7842</v>
      </c>
    </row>
    <row r="1648" spans="1:10" ht="15" customHeight="1" x14ac:dyDescent="0.3">
      <c r="A1648" s="8" t="s">
        <v>1684</v>
      </c>
      <c r="B1648" s="8">
        <v>39.799999999999997</v>
      </c>
      <c r="C1648" s="8">
        <v>6.17</v>
      </c>
      <c r="D1648" s="8" t="s">
        <v>7835</v>
      </c>
      <c r="E1648" s="8" t="s">
        <v>7835</v>
      </c>
      <c r="F1648" s="8" t="s">
        <v>7836</v>
      </c>
      <c r="G1648" s="8">
        <v>1</v>
      </c>
      <c r="H1648" s="8" t="s">
        <v>7835</v>
      </c>
      <c r="I1648" s="8" t="s">
        <v>7837</v>
      </c>
      <c r="J1648" s="8" t="s">
        <v>7842</v>
      </c>
    </row>
    <row r="1649" spans="1:10" ht="15" customHeight="1" x14ac:dyDescent="0.3">
      <c r="A1649" s="8" t="s">
        <v>1685</v>
      </c>
      <c r="B1649" s="8">
        <v>34.32</v>
      </c>
      <c r="C1649" s="8">
        <v>5.16</v>
      </c>
      <c r="D1649" s="8" t="s">
        <v>7835</v>
      </c>
      <c r="E1649" s="8" t="s">
        <v>7835</v>
      </c>
      <c r="F1649" s="8" t="s">
        <v>7835</v>
      </c>
      <c r="G1649" s="8">
        <v>1</v>
      </c>
      <c r="H1649" s="8" t="s">
        <v>7835</v>
      </c>
      <c r="I1649" s="8" t="s">
        <v>7837</v>
      </c>
      <c r="J1649" s="8" t="s">
        <v>7843</v>
      </c>
    </row>
    <row r="1650" spans="1:10" ht="15" customHeight="1" x14ac:dyDescent="0.3">
      <c r="A1650" s="8" t="s">
        <v>1686</v>
      </c>
      <c r="B1650" s="8">
        <v>32.51</v>
      </c>
      <c r="C1650" s="8">
        <v>4.3</v>
      </c>
      <c r="D1650" s="8" t="s">
        <v>7835</v>
      </c>
      <c r="E1650" s="8" t="s">
        <v>7835</v>
      </c>
      <c r="F1650" s="8" t="s">
        <v>7835</v>
      </c>
      <c r="G1650" s="8">
        <v>0</v>
      </c>
      <c r="H1650" s="8" t="s">
        <v>7835</v>
      </c>
      <c r="I1650" s="8" t="s">
        <v>7837</v>
      </c>
      <c r="J1650" s="8" t="s">
        <v>7843</v>
      </c>
    </row>
    <row r="1651" spans="1:10" ht="15" customHeight="1" x14ac:dyDescent="0.3">
      <c r="A1651" s="8" t="s">
        <v>1687</v>
      </c>
      <c r="B1651" s="8">
        <v>30.71</v>
      </c>
      <c r="C1651" s="8">
        <v>6.14</v>
      </c>
      <c r="D1651" s="8" t="s">
        <v>7835</v>
      </c>
      <c r="E1651" s="8" t="s">
        <v>7835</v>
      </c>
      <c r="F1651" s="8" t="s">
        <v>7836</v>
      </c>
      <c r="G1651" s="8">
        <v>1</v>
      </c>
      <c r="H1651" s="8" t="s">
        <v>7835</v>
      </c>
      <c r="I1651" s="8" t="s">
        <v>7837</v>
      </c>
      <c r="J1651" s="8" t="s">
        <v>7842</v>
      </c>
    </row>
    <row r="1652" spans="1:10" ht="15" customHeight="1" x14ac:dyDescent="0.3">
      <c r="A1652" s="8" t="s">
        <v>1688</v>
      </c>
      <c r="B1652" s="8">
        <v>28.9</v>
      </c>
      <c r="C1652" s="8">
        <v>5.36</v>
      </c>
      <c r="D1652" s="8" t="s">
        <v>7835</v>
      </c>
      <c r="E1652" s="8" t="s">
        <v>7835</v>
      </c>
      <c r="F1652" s="8" t="s">
        <v>7835</v>
      </c>
      <c r="G1652" s="8">
        <v>1</v>
      </c>
      <c r="H1652" s="8" t="s">
        <v>7835</v>
      </c>
      <c r="I1652" s="8" t="s">
        <v>7838</v>
      </c>
      <c r="J1652" s="8" t="s">
        <v>7843</v>
      </c>
    </row>
    <row r="1653" spans="1:10" ht="15" customHeight="1" x14ac:dyDescent="0.3">
      <c r="A1653" s="8" t="s">
        <v>1689</v>
      </c>
      <c r="B1653" s="8">
        <v>36.19</v>
      </c>
      <c r="C1653" s="8">
        <v>4.3</v>
      </c>
      <c r="D1653" s="8" t="s">
        <v>7835</v>
      </c>
      <c r="E1653" s="8" t="s">
        <v>7835</v>
      </c>
      <c r="F1653" s="8" t="s">
        <v>7835</v>
      </c>
      <c r="G1653" s="8">
        <v>0</v>
      </c>
      <c r="H1653" s="8" t="s">
        <v>7835</v>
      </c>
      <c r="I1653" s="8" t="s">
        <v>7837</v>
      </c>
      <c r="J1653" s="8" t="s">
        <v>7843</v>
      </c>
    </row>
    <row r="1654" spans="1:10" ht="15" customHeight="1" x14ac:dyDescent="0.3">
      <c r="A1654" s="8" t="s">
        <v>1690</v>
      </c>
      <c r="B1654" s="8">
        <v>29.6</v>
      </c>
      <c r="C1654" s="8">
        <v>4.09</v>
      </c>
      <c r="D1654" s="8" t="s">
        <v>7835</v>
      </c>
      <c r="E1654" s="8" t="s">
        <v>7835</v>
      </c>
      <c r="F1654" s="8" t="s">
        <v>7835</v>
      </c>
      <c r="G1654" s="8">
        <v>0</v>
      </c>
      <c r="H1654" s="8" t="s">
        <v>7835</v>
      </c>
      <c r="I1654" s="8" t="s">
        <v>7838</v>
      </c>
      <c r="J1654" s="8" t="s">
        <v>7843</v>
      </c>
    </row>
    <row r="1655" spans="1:10" ht="15" customHeight="1" x14ac:dyDescent="0.3">
      <c r="A1655" s="8" t="s">
        <v>1691</v>
      </c>
      <c r="B1655" s="8">
        <v>30.95</v>
      </c>
      <c r="C1655" s="8">
        <v>6.27</v>
      </c>
      <c r="D1655" s="8" t="s">
        <v>7835</v>
      </c>
      <c r="E1655" s="8" t="s">
        <v>7835</v>
      </c>
      <c r="F1655" s="8" t="s">
        <v>7836</v>
      </c>
      <c r="G1655" s="8">
        <v>1</v>
      </c>
      <c r="H1655" s="8" t="s">
        <v>7835</v>
      </c>
      <c r="I1655" s="8" t="s">
        <v>7837</v>
      </c>
      <c r="J1655" s="8" t="s">
        <v>7842</v>
      </c>
    </row>
    <row r="1656" spans="1:10" ht="15" customHeight="1" x14ac:dyDescent="0.3">
      <c r="A1656" s="8" t="s">
        <v>1692</v>
      </c>
      <c r="B1656" s="8">
        <v>19.95</v>
      </c>
      <c r="C1656" s="8">
        <v>5.39</v>
      </c>
      <c r="D1656" s="8" t="s">
        <v>7835</v>
      </c>
      <c r="E1656" s="8" t="s">
        <v>7835</v>
      </c>
      <c r="F1656" s="8" t="s">
        <v>7835</v>
      </c>
      <c r="G1656" s="8">
        <v>1</v>
      </c>
      <c r="H1656" s="8" t="s">
        <v>7835</v>
      </c>
      <c r="I1656" s="8" t="s">
        <v>7839</v>
      </c>
      <c r="J1656" s="8" t="s">
        <v>7843</v>
      </c>
    </row>
    <row r="1657" spans="1:10" ht="15" customHeight="1" x14ac:dyDescent="0.3">
      <c r="A1657" s="8" t="s">
        <v>1693</v>
      </c>
      <c r="B1657" s="8">
        <v>23.65</v>
      </c>
      <c r="C1657" s="8">
        <v>5.75</v>
      </c>
      <c r="D1657" s="8" t="s">
        <v>7836</v>
      </c>
      <c r="E1657" s="8" t="s">
        <v>7835</v>
      </c>
      <c r="F1657" s="8" t="s">
        <v>7835</v>
      </c>
      <c r="G1657" s="8">
        <v>0</v>
      </c>
      <c r="H1657" s="8" t="s">
        <v>7835</v>
      </c>
      <c r="I1657" s="8" t="s">
        <v>7839</v>
      </c>
      <c r="J1657" s="8" t="s">
        <v>7842</v>
      </c>
    </row>
    <row r="1658" spans="1:10" ht="15" customHeight="1" x14ac:dyDescent="0.3">
      <c r="A1658" s="8" t="s">
        <v>1694</v>
      </c>
      <c r="B1658" s="8">
        <v>43.34</v>
      </c>
      <c r="C1658" s="8">
        <v>4.91</v>
      </c>
      <c r="D1658" s="8" t="s">
        <v>7835</v>
      </c>
      <c r="E1658" s="8" t="s">
        <v>7835</v>
      </c>
      <c r="F1658" s="8" t="s">
        <v>7835</v>
      </c>
      <c r="G1658" s="8">
        <v>1</v>
      </c>
      <c r="H1658" s="8" t="s">
        <v>7835</v>
      </c>
      <c r="I1658" s="8" t="s">
        <v>7837</v>
      </c>
      <c r="J1658" s="8" t="s">
        <v>7843</v>
      </c>
    </row>
    <row r="1659" spans="1:10" ht="15" customHeight="1" x14ac:dyDescent="0.3">
      <c r="A1659" s="8" t="s">
        <v>1695</v>
      </c>
      <c r="B1659" s="8">
        <v>31.98</v>
      </c>
      <c r="C1659" s="8">
        <v>4.46</v>
      </c>
      <c r="D1659" s="8" t="s">
        <v>7836</v>
      </c>
      <c r="E1659" s="8" t="s">
        <v>7835</v>
      </c>
      <c r="F1659" s="8" t="s">
        <v>7835</v>
      </c>
      <c r="G1659" s="8">
        <v>1</v>
      </c>
      <c r="H1659" s="8" t="s">
        <v>7835</v>
      </c>
      <c r="I1659" s="8" t="s">
        <v>7837</v>
      </c>
      <c r="J1659" s="8" t="s">
        <v>7843</v>
      </c>
    </row>
    <row r="1660" spans="1:10" ht="15" customHeight="1" x14ac:dyDescent="0.3">
      <c r="A1660" s="8" t="s">
        <v>1696</v>
      </c>
      <c r="B1660" s="8">
        <v>35.86</v>
      </c>
      <c r="C1660" s="8">
        <v>6.22</v>
      </c>
      <c r="D1660" s="8" t="s">
        <v>7835</v>
      </c>
      <c r="E1660" s="8" t="s">
        <v>7835</v>
      </c>
      <c r="F1660" s="8" t="s">
        <v>7835</v>
      </c>
      <c r="G1660" s="8">
        <v>1</v>
      </c>
      <c r="H1660" s="8" t="s">
        <v>7835</v>
      </c>
      <c r="I1660" s="8" t="s">
        <v>7837</v>
      </c>
      <c r="J1660" s="8" t="s">
        <v>7842</v>
      </c>
    </row>
    <row r="1661" spans="1:10" ht="15" customHeight="1" x14ac:dyDescent="0.3">
      <c r="A1661" s="8" t="s">
        <v>1697</v>
      </c>
      <c r="B1661" s="8">
        <v>15.2</v>
      </c>
      <c r="C1661" s="8">
        <v>8.82</v>
      </c>
      <c r="D1661" s="8" t="s">
        <v>7835</v>
      </c>
      <c r="E1661" s="8" t="s">
        <v>7835</v>
      </c>
      <c r="F1661" s="8" t="s">
        <v>7835</v>
      </c>
      <c r="G1661" s="8">
        <v>0</v>
      </c>
      <c r="H1661" s="8" t="s">
        <v>7835</v>
      </c>
      <c r="I1661" s="8" t="s">
        <v>7840</v>
      </c>
      <c r="J1661" s="8" t="s">
        <v>7841</v>
      </c>
    </row>
    <row r="1662" spans="1:10" ht="15" customHeight="1" x14ac:dyDescent="0.3">
      <c r="A1662" s="8" t="s">
        <v>1698</v>
      </c>
      <c r="B1662" s="8">
        <v>37.200000000000003</v>
      </c>
      <c r="C1662" s="8">
        <v>10.14</v>
      </c>
      <c r="D1662" s="8" t="s">
        <v>7835</v>
      </c>
      <c r="E1662" s="8" t="s">
        <v>7835</v>
      </c>
      <c r="F1662" s="8" t="s">
        <v>7835</v>
      </c>
      <c r="G1662" s="8">
        <v>0</v>
      </c>
      <c r="H1662" s="8" t="s">
        <v>7835</v>
      </c>
      <c r="I1662" s="8" t="s">
        <v>7837</v>
      </c>
      <c r="J1662" s="8" t="s">
        <v>7841</v>
      </c>
    </row>
    <row r="1663" spans="1:10" ht="15" customHeight="1" x14ac:dyDescent="0.3">
      <c r="A1663" s="8" t="s">
        <v>1699</v>
      </c>
      <c r="B1663" s="8">
        <v>17.91</v>
      </c>
      <c r="C1663" s="8">
        <v>4.66</v>
      </c>
      <c r="D1663" s="8" t="s">
        <v>7835</v>
      </c>
      <c r="E1663" s="8" t="s">
        <v>7835</v>
      </c>
      <c r="F1663" s="8" t="s">
        <v>7835</v>
      </c>
      <c r="G1663" s="8">
        <v>2</v>
      </c>
      <c r="H1663" s="8" t="s">
        <v>7835</v>
      </c>
      <c r="I1663" s="8" t="s">
        <v>7840</v>
      </c>
      <c r="J1663" s="8" t="s">
        <v>7843</v>
      </c>
    </row>
    <row r="1664" spans="1:10" ht="15" customHeight="1" x14ac:dyDescent="0.3">
      <c r="A1664" s="8" t="s">
        <v>1700</v>
      </c>
      <c r="B1664" s="8">
        <v>20.76</v>
      </c>
      <c r="C1664" s="8">
        <v>6.26</v>
      </c>
      <c r="D1664" s="8" t="s">
        <v>7835</v>
      </c>
      <c r="E1664" s="8" t="s">
        <v>7835</v>
      </c>
      <c r="F1664" s="8" t="s">
        <v>7835</v>
      </c>
      <c r="G1664" s="8">
        <v>0</v>
      </c>
      <c r="H1664" s="8" t="s">
        <v>7835</v>
      </c>
      <c r="I1664" s="8" t="s">
        <v>7839</v>
      </c>
      <c r="J1664" s="8" t="s">
        <v>7842</v>
      </c>
    </row>
    <row r="1665" spans="1:10" ht="15" customHeight="1" x14ac:dyDescent="0.3">
      <c r="A1665" s="8" t="s">
        <v>1701</v>
      </c>
      <c r="B1665" s="8">
        <v>38.99</v>
      </c>
      <c r="C1665" s="8">
        <v>5.21</v>
      </c>
      <c r="D1665" s="8" t="s">
        <v>7835</v>
      </c>
      <c r="E1665" s="8" t="s">
        <v>7836</v>
      </c>
      <c r="F1665" s="8" t="s">
        <v>7835</v>
      </c>
      <c r="G1665" s="8">
        <v>1</v>
      </c>
      <c r="H1665" s="8" t="s">
        <v>7835</v>
      </c>
      <c r="I1665" s="8" t="s">
        <v>7837</v>
      </c>
      <c r="J1665" s="8" t="s">
        <v>7843</v>
      </c>
    </row>
    <row r="1666" spans="1:10" ht="15" customHeight="1" x14ac:dyDescent="0.3">
      <c r="A1666" s="8" t="s">
        <v>1702</v>
      </c>
      <c r="B1666" s="8">
        <v>42.655000000000001</v>
      </c>
      <c r="C1666" s="8">
        <v>5.94</v>
      </c>
      <c r="D1666" s="8" t="s">
        <v>7836</v>
      </c>
      <c r="E1666" s="8" t="s">
        <v>7835</v>
      </c>
      <c r="F1666" s="8" t="s">
        <v>7836</v>
      </c>
      <c r="G1666" s="8">
        <v>1</v>
      </c>
      <c r="H1666" s="8" t="s">
        <v>7835</v>
      </c>
      <c r="I1666" s="8" t="s">
        <v>7837</v>
      </c>
      <c r="J1666" s="8" t="s">
        <v>7842</v>
      </c>
    </row>
    <row r="1667" spans="1:10" ht="15" customHeight="1" x14ac:dyDescent="0.3">
      <c r="A1667" s="8" t="s">
        <v>1703</v>
      </c>
      <c r="B1667" s="8">
        <v>30.57</v>
      </c>
      <c r="C1667" s="8">
        <v>5.34</v>
      </c>
      <c r="D1667" s="8" t="s">
        <v>7835</v>
      </c>
      <c r="E1667" s="8" t="s">
        <v>7835</v>
      </c>
      <c r="F1667" s="8" t="s">
        <v>7836</v>
      </c>
      <c r="G1667" s="8">
        <v>1</v>
      </c>
      <c r="H1667" s="8" t="s">
        <v>7835</v>
      </c>
      <c r="I1667" s="8" t="s">
        <v>7837</v>
      </c>
      <c r="J1667" s="8" t="s">
        <v>7843</v>
      </c>
    </row>
    <row r="1668" spans="1:10" ht="15" customHeight="1" x14ac:dyDescent="0.3">
      <c r="A1668" s="8" t="s">
        <v>1704</v>
      </c>
      <c r="B1668" s="8">
        <v>17.7</v>
      </c>
      <c r="C1668" s="8">
        <v>6.38</v>
      </c>
      <c r="D1668" s="8" t="s">
        <v>7835</v>
      </c>
      <c r="E1668" s="8" t="s">
        <v>7835</v>
      </c>
      <c r="F1668" s="8" t="s">
        <v>7835</v>
      </c>
      <c r="G1668" s="8">
        <v>2</v>
      </c>
      <c r="H1668" s="8" t="s">
        <v>7835</v>
      </c>
      <c r="I1668" s="8" t="s">
        <v>7840</v>
      </c>
      <c r="J1668" s="8" t="s">
        <v>7842</v>
      </c>
    </row>
    <row r="1669" spans="1:10" ht="15" customHeight="1" x14ac:dyDescent="0.3">
      <c r="A1669" s="8" t="s">
        <v>1705</v>
      </c>
      <c r="B1669" s="8">
        <v>34.770000000000003</v>
      </c>
      <c r="C1669" s="8">
        <v>4.47</v>
      </c>
      <c r="D1669" s="8" t="s">
        <v>7835</v>
      </c>
      <c r="E1669" s="8" t="s">
        <v>7835</v>
      </c>
      <c r="F1669" s="8" t="s">
        <v>7835</v>
      </c>
      <c r="G1669" s="8">
        <v>1</v>
      </c>
      <c r="H1669" s="8" t="s">
        <v>7835</v>
      </c>
      <c r="I1669" s="8" t="s">
        <v>7837</v>
      </c>
      <c r="J1669" s="8" t="s">
        <v>7843</v>
      </c>
    </row>
    <row r="1670" spans="1:10" ht="15" customHeight="1" x14ac:dyDescent="0.3">
      <c r="A1670" s="8" t="s">
        <v>1706</v>
      </c>
      <c r="B1670" s="8">
        <v>16.88</v>
      </c>
      <c r="C1670" s="8">
        <v>9.9600000000000009</v>
      </c>
      <c r="D1670" s="8" t="s">
        <v>7835</v>
      </c>
      <c r="E1670" s="8" t="s">
        <v>7835</v>
      </c>
      <c r="F1670" s="8" t="s">
        <v>7835</v>
      </c>
      <c r="G1670" s="8">
        <v>0</v>
      </c>
      <c r="H1670" s="8" t="s">
        <v>7835</v>
      </c>
      <c r="I1670" s="8" t="s">
        <v>7840</v>
      </c>
      <c r="J1670" s="8" t="s">
        <v>7841</v>
      </c>
    </row>
    <row r="1671" spans="1:10" ht="15" customHeight="1" x14ac:dyDescent="0.3">
      <c r="A1671" s="8" t="s">
        <v>1707</v>
      </c>
      <c r="B1671" s="8">
        <v>40.26</v>
      </c>
      <c r="C1671" s="8">
        <v>9.92</v>
      </c>
      <c r="D1671" s="8" t="s">
        <v>7836</v>
      </c>
      <c r="E1671" s="8" t="s">
        <v>7835</v>
      </c>
      <c r="F1671" s="8" t="s">
        <v>7835</v>
      </c>
      <c r="G1671" s="8">
        <v>0</v>
      </c>
      <c r="H1671" s="8" t="s">
        <v>7835</v>
      </c>
      <c r="I1671" s="8" t="s">
        <v>7837</v>
      </c>
      <c r="J1671" s="8" t="s">
        <v>7841</v>
      </c>
    </row>
    <row r="1672" spans="1:10" ht="15" customHeight="1" x14ac:dyDescent="0.3">
      <c r="A1672" s="8" t="s">
        <v>1708</v>
      </c>
      <c r="B1672" s="8">
        <v>25.6</v>
      </c>
      <c r="C1672" s="8">
        <v>6.03</v>
      </c>
      <c r="D1672" s="8" t="s">
        <v>7835</v>
      </c>
      <c r="E1672" s="8" t="s">
        <v>7835</v>
      </c>
      <c r="F1672" s="8" t="s">
        <v>7836</v>
      </c>
      <c r="G1672" s="8">
        <v>1</v>
      </c>
      <c r="H1672" s="8" t="s">
        <v>7835</v>
      </c>
      <c r="I1672" s="8" t="s">
        <v>7838</v>
      </c>
      <c r="J1672" s="8" t="s">
        <v>7842</v>
      </c>
    </row>
    <row r="1673" spans="1:10" ht="15" customHeight="1" x14ac:dyDescent="0.3">
      <c r="A1673" s="8" t="s">
        <v>1709</v>
      </c>
      <c r="B1673" s="8">
        <v>33.549999999999997</v>
      </c>
      <c r="C1673" s="8">
        <v>10.9</v>
      </c>
      <c r="D1673" s="8" t="s">
        <v>7836</v>
      </c>
      <c r="E1673" s="8" t="s">
        <v>7835</v>
      </c>
      <c r="F1673" s="8" t="s">
        <v>7835</v>
      </c>
      <c r="G1673" s="8">
        <v>0</v>
      </c>
      <c r="H1673" s="8" t="s">
        <v>7835</v>
      </c>
      <c r="I1673" s="8" t="s">
        <v>7837</v>
      </c>
      <c r="J1673" s="8" t="s">
        <v>7841</v>
      </c>
    </row>
    <row r="1674" spans="1:10" ht="15" customHeight="1" x14ac:dyDescent="0.3">
      <c r="A1674" s="8" t="s">
        <v>1710</v>
      </c>
      <c r="B1674" s="8">
        <v>16.690000000000001</v>
      </c>
      <c r="C1674" s="8">
        <v>10.66</v>
      </c>
      <c r="D1674" s="8" t="s">
        <v>7835</v>
      </c>
      <c r="E1674" s="8" t="s">
        <v>7835</v>
      </c>
      <c r="F1674" s="8" t="s">
        <v>7835</v>
      </c>
      <c r="G1674" s="8">
        <v>0</v>
      </c>
      <c r="H1674" s="8" t="s">
        <v>7835</v>
      </c>
      <c r="I1674" s="8" t="s">
        <v>7840</v>
      </c>
      <c r="J1674" s="8" t="s">
        <v>7841</v>
      </c>
    </row>
    <row r="1675" spans="1:10" ht="15" customHeight="1" x14ac:dyDescent="0.3">
      <c r="A1675" s="8" t="s">
        <v>1711</v>
      </c>
      <c r="B1675" s="8">
        <v>19.95</v>
      </c>
      <c r="C1675" s="8">
        <v>4.05</v>
      </c>
      <c r="D1675" s="8" t="s">
        <v>7835</v>
      </c>
      <c r="E1675" s="8" t="s">
        <v>7835</v>
      </c>
      <c r="F1675" s="8" t="s">
        <v>7835</v>
      </c>
      <c r="G1675" s="8">
        <v>1</v>
      </c>
      <c r="H1675" s="8" t="s">
        <v>7835</v>
      </c>
      <c r="I1675" s="8" t="s">
        <v>7839</v>
      </c>
      <c r="J1675" s="8" t="s">
        <v>7843</v>
      </c>
    </row>
    <row r="1676" spans="1:10" ht="15" customHeight="1" x14ac:dyDescent="0.3">
      <c r="A1676" s="8" t="s">
        <v>1712</v>
      </c>
      <c r="B1676" s="8">
        <v>17.55</v>
      </c>
      <c r="C1676" s="8">
        <v>4.2300000000000004</v>
      </c>
      <c r="D1676" s="8" t="s">
        <v>7835</v>
      </c>
      <c r="E1676" s="8" t="s">
        <v>7835</v>
      </c>
      <c r="F1676" s="8" t="s">
        <v>7835</v>
      </c>
      <c r="G1676" s="8">
        <v>2</v>
      </c>
      <c r="H1676" s="8" t="s">
        <v>7835</v>
      </c>
      <c r="I1676" s="8" t="s">
        <v>7840</v>
      </c>
      <c r="J1676" s="8" t="s">
        <v>7843</v>
      </c>
    </row>
    <row r="1677" spans="1:10" ht="15" customHeight="1" x14ac:dyDescent="0.3">
      <c r="A1677" s="8" t="s">
        <v>1713</v>
      </c>
      <c r="B1677" s="8">
        <v>22.01</v>
      </c>
      <c r="C1677" s="8">
        <v>5.01</v>
      </c>
      <c r="D1677" s="8" t="s">
        <v>7835</v>
      </c>
      <c r="E1677" s="8" t="s">
        <v>7835</v>
      </c>
      <c r="F1677" s="8" t="s">
        <v>7835</v>
      </c>
      <c r="G1677" s="8">
        <v>1</v>
      </c>
      <c r="H1677" s="8" t="s">
        <v>7835</v>
      </c>
      <c r="I1677" s="8" t="s">
        <v>7839</v>
      </c>
      <c r="J1677" s="8" t="s">
        <v>7843</v>
      </c>
    </row>
    <row r="1678" spans="1:10" ht="15" customHeight="1" x14ac:dyDescent="0.3">
      <c r="A1678" s="8" t="s">
        <v>1714</v>
      </c>
      <c r="B1678" s="8">
        <v>41.8</v>
      </c>
      <c r="C1678" s="8">
        <v>5.82</v>
      </c>
      <c r="D1678" s="8" t="s">
        <v>7836</v>
      </c>
      <c r="E1678" s="8" t="s">
        <v>7835</v>
      </c>
      <c r="F1678" s="8" t="s">
        <v>7836</v>
      </c>
      <c r="G1678" s="8">
        <v>1</v>
      </c>
      <c r="H1678" s="8" t="s">
        <v>7835</v>
      </c>
      <c r="I1678" s="8" t="s">
        <v>7837</v>
      </c>
      <c r="J1678" s="8" t="s">
        <v>7842</v>
      </c>
    </row>
    <row r="1679" spans="1:10" ht="15" customHeight="1" x14ac:dyDescent="0.3">
      <c r="A1679" s="8" t="s">
        <v>1715</v>
      </c>
      <c r="B1679" s="8">
        <v>19.170000000000002</v>
      </c>
      <c r="C1679" s="8">
        <v>7.94</v>
      </c>
      <c r="D1679" s="8" t="s">
        <v>7835</v>
      </c>
      <c r="E1679" s="8" t="s">
        <v>7835</v>
      </c>
      <c r="F1679" s="8" t="s">
        <v>7835</v>
      </c>
      <c r="G1679" s="8">
        <v>0</v>
      </c>
      <c r="H1679" s="8" t="s">
        <v>7835</v>
      </c>
      <c r="I1679" s="8" t="s">
        <v>7839</v>
      </c>
      <c r="J1679" s="8" t="s">
        <v>7841</v>
      </c>
    </row>
    <row r="1680" spans="1:10" ht="15" customHeight="1" x14ac:dyDescent="0.3">
      <c r="A1680" s="8" t="s">
        <v>1716</v>
      </c>
      <c r="B1680" s="8">
        <v>32.799999999999997</v>
      </c>
      <c r="C1680" s="8">
        <v>6.16</v>
      </c>
      <c r="D1680" s="8" t="s">
        <v>7836</v>
      </c>
      <c r="E1680" s="8" t="s">
        <v>7835</v>
      </c>
      <c r="F1680" s="8" t="s">
        <v>7836</v>
      </c>
      <c r="G1680" s="8">
        <v>1</v>
      </c>
      <c r="H1680" s="8" t="s">
        <v>7835</v>
      </c>
      <c r="I1680" s="8" t="s">
        <v>7837</v>
      </c>
      <c r="J1680" s="8" t="s">
        <v>7842</v>
      </c>
    </row>
    <row r="1681" spans="1:10" ht="15" customHeight="1" x14ac:dyDescent="0.3">
      <c r="A1681" s="8" t="s">
        <v>1717</v>
      </c>
      <c r="B1681" s="8">
        <v>35.814999999999998</v>
      </c>
      <c r="C1681" s="8">
        <v>4.1500000000000004</v>
      </c>
      <c r="D1681" s="8" t="s">
        <v>7835</v>
      </c>
      <c r="E1681" s="8" t="s">
        <v>7835</v>
      </c>
      <c r="F1681" s="8" t="s">
        <v>7835</v>
      </c>
      <c r="G1681" s="8">
        <v>1</v>
      </c>
      <c r="H1681" s="8" t="s">
        <v>7835</v>
      </c>
      <c r="I1681" s="8" t="s">
        <v>7837</v>
      </c>
      <c r="J1681" s="8" t="s">
        <v>7843</v>
      </c>
    </row>
    <row r="1682" spans="1:10" ht="15" customHeight="1" x14ac:dyDescent="0.3">
      <c r="A1682" s="8" t="s">
        <v>1718</v>
      </c>
      <c r="B1682" s="8">
        <v>24.3</v>
      </c>
      <c r="C1682" s="8">
        <v>6.23</v>
      </c>
      <c r="D1682" s="8" t="s">
        <v>7835</v>
      </c>
      <c r="E1682" s="8" t="s">
        <v>7835</v>
      </c>
      <c r="F1682" s="8" t="s">
        <v>7835</v>
      </c>
      <c r="G1682" s="8">
        <v>0</v>
      </c>
      <c r="H1682" s="8" t="s">
        <v>7835</v>
      </c>
      <c r="I1682" s="8" t="s">
        <v>7839</v>
      </c>
      <c r="J1682" s="8" t="s">
        <v>7842</v>
      </c>
    </row>
    <row r="1683" spans="1:10" ht="15" customHeight="1" x14ac:dyDescent="0.3">
      <c r="A1683" s="8" t="s">
        <v>1719</v>
      </c>
      <c r="B1683" s="8">
        <v>19.059999999999999</v>
      </c>
      <c r="C1683" s="8">
        <v>7.41</v>
      </c>
      <c r="D1683" s="8" t="s">
        <v>7835</v>
      </c>
      <c r="E1683" s="8" t="s">
        <v>7835</v>
      </c>
      <c r="F1683" s="8" t="s">
        <v>7835</v>
      </c>
      <c r="G1683" s="8">
        <v>0</v>
      </c>
      <c r="H1683" s="8" t="s">
        <v>7835</v>
      </c>
      <c r="I1683" s="8" t="s">
        <v>7839</v>
      </c>
      <c r="J1683" s="8" t="s">
        <v>7841</v>
      </c>
    </row>
    <row r="1684" spans="1:10" ht="15" customHeight="1" x14ac:dyDescent="0.3">
      <c r="A1684" s="8" t="s">
        <v>1720</v>
      </c>
      <c r="B1684" s="8">
        <v>33.25</v>
      </c>
      <c r="C1684" s="8">
        <v>5.62</v>
      </c>
      <c r="D1684" s="8" t="s">
        <v>7836</v>
      </c>
      <c r="E1684" s="8" t="s">
        <v>7835</v>
      </c>
      <c r="F1684" s="8" t="s">
        <v>7835</v>
      </c>
      <c r="G1684" s="8">
        <v>1</v>
      </c>
      <c r="H1684" s="8" t="s">
        <v>7835</v>
      </c>
      <c r="I1684" s="8" t="s">
        <v>7837</v>
      </c>
      <c r="J1684" s="8" t="s">
        <v>7843</v>
      </c>
    </row>
    <row r="1685" spans="1:10" ht="15" customHeight="1" x14ac:dyDescent="0.3">
      <c r="A1685" s="8" t="s">
        <v>1721</v>
      </c>
      <c r="B1685" s="8">
        <v>21.37</v>
      </c>
      <c r="C1685" s="8">
        <v>4.54</v>
      </c>
      <c r="D1685" s="8" t="s">
        <v>7836</v>
      </c>
      <c r="E1685" s="8" t="s">
        <v>7835</v>
      </c>
      <c r="F1685" s="8" t="s">
        <v>7836</v>
      </c>
      <c r="G1685" s="8">
        <v>1</v>
      </c>
      <c r="H1685" s="8" t="s">
        <v>7835</v>
      </c>
      <c r="I1685" s="8" t="s">
        <v>7839</v>
      </c>
      <c r="J1685" s="8" t="s">
        <v>7843</v>
      </c>
    </row>
    <row r="1686" spans="1:10" ht="15" customHeight="1" x14ac:dyDescent="0.3">
      <c r="A1686" s="8" t="s">
        <v>1722</v>
      </c>
      <c r="B1686" s="8">
        <v>34.43</v>
      </c>
      <c r="C1686" s="8">
        <v>8.6199999999999992</v>
      </c>
      <c r="D1686" s="8" t="s">
        <v>7836</v>
      </c>
      <c r="E1686" s="8" t="s">
        <v>7835</v>
      </c>
      <c r="F1686" s="8" t="s">
        <v>7835</v>
      </c>
      <c r="G1686" s="8">
        <v>1</v>
      </c>
      <c r="H1686" s="8" t="s">
        <v>7835</v>
      </c>
      <c r="I1686" s="8" t="s">
        <v>7837</v>
      </c>
      <c r="J1686" s="8" t="s">
        <v>7841</v>
      </c>
    </row>
    <row r="1687" spans="1:10" ht="15" customHeight="1" x14ac:dyDescent="0.3">
      <c r="A1687" s="8" t="s">
        <v>1723</v>
      </c>
      <c r="B1687" s="8">
        <v>20.86</v>
      </c>
      <c r="C1687" s="8">
        <v>4.3600000000000003</v>
      </c>
      <c r="D1687" s="8" t="s">
        <v>7836</v>
      </c>
      <c r="E1687" s="8" t="s">
        <v>7835</v>
      </c>
      <c r="F1687" s="8" t="s">
        <v>7835</v>
      </c>
      <c r="G1687" s="8">
        <v>0</v>
      </c>
      <c r="H1687" s="8" t="s">
        <v>7835</v>
      </c>
      <c r="I1687" s="8" t="s">
        <v>7839</v>
      </c>
      <c r="J1687" s="8" t="s">
        <v>7843</v>
      </c>
    </row>
    <row r="1688" spans="1:10" ht="15" customHeight="1" x14ac:dyDescent="0.3">
      <c r="A1688" s="8" t="s">
        <v>1724</v>
      </c>
      <c r="B1688" s="8">
        <v>18.34</v>
      </c>
      <c r="C1688" s="8">
        <v>10.01</v>
      </c>
      <c r="D1688" s="8" t="s">
        <v>7835</v>
      </c>
      <c r="E1688" s="8" t="s">
        <v>7835</v>
      </c>
      <c r="F1688" s="8" t="s">
        <v>7835</v>
      </c>
      <c r="G1688" s="8">
        <v>0</v>
      </c>
      <c r="H1688" s="8" t="s">
        <v>7835</v>
      </c>
      <c r="I1688" s="8" t="s">
        <v>7840</v>
      </c>
      <c r="J1688" s="8" t="s">
        <v>7841</v>
      </c>
    </row>
    <row r="1689" spans="1:10" ht="15" customHeight="1" x14ac:dyDescent="0.3">
      <c r="A1689" s="8" t="s">
        <v>1725</v>
      </c>
      <c r="B1689" s="8">
        <v>34.15</v>
      </c>
      <c r="C1689" s="8">
        <v>5.42</v>
      </c>
      <c r="D1689" s="8" t="s">
        <v>7835</v>
      </c>
      <c r="E1689" s="8" t="s">
        <v>7835</v>
      </c>
      <c r="F1689" s="8" t="s">
        <v>7835</v>
      </c>
      <c r="G1689" s="8">
        <v>0</v>
      </c>
      <c r="H1689" s="8" t="s">
        <v>7835</v>
      </c>
      <c r="I1689" s="8" t="s">
        <v>7837</v>
      </c>
      <c r="J1689" s="8" t="s">
        <v>7843</v>
      </c>
    </row>
    <row r="1690" spans="1:10" ht="15" customHeight="1" x14ac:dyDescent="0.3">
      <c r="A1690" s="8" t="s">
        <v>1726</v>
      </c>
      <c r="B1690" s="8">
        <v>18.350000000000001</v>
      </c>
      <c r="C1690" s="8">
        <v>5.12</v>
      </c>
      <c r="D1690" s="8" t="s">
        <v>7835</v>
      </c>
      <c r="E1690" s="8" t="s">
        <v>7835</v>
      </c>
      <c r="F1690" s="8" t="s">
        <v>7835</v>
      </c>
      <c r="G1690" s="8">
        <v>0</v>
      </c>
      <c r="H1690" s="8" t="s">
        <v>7835</v>
      </c>
      <c r="I1690" s="8" t="s">
        <v>7840</v>
      </c>
      <c r="J1690" s="8" t="s">
        <v>7843</v>
      </c>
    </row>
    <row r="1691" spans="1:10" ht="15" customHeight="1" x14ac:dyDescent="0.3">
      <c r="A1691" s="8" t="s">
        <v>1727</v>
      </c>
      <c r="B1691" s="8">
        <v>22.13</v>
      </c>
      <c r="C1691" s="8">
        <v>9.1999999999999993</v>
      </c>
      <c r="D1691" s="8" t="s">
        <v>7836</v>
      </c>
      <c r="E1691" s="8" t="s">
        <v>7835</v>
      </c>
      <c r="F1691" s="8" t="s">
        <v>7835</v>
      </c>
      <c r="G1691" s="8">
        <v>0</v>
      </c>
      <c r="H1691" s="8" t="s">
        <v>7835</v>
      </c>
      <c r="I1691" s="8" t="s">
        <v>7839</v>
      </c>
      <c r="J1691" s="8" t="s">
        <v>7841</v>
      </c>
    </row>
    <row r="1692" spans="1:10" ht="15" customHeight="1" x14ac:dyDescent="0.3">
      <c r="A1692" s="8" t="s">
        <v>1728</v>
      </c>
      <c r="B1692" s="8">
        <v>22.51</v>
      </c>
      <c r="C1692" s="8">
        <v>6.08</v>
      </c>
      <c r="D1692" s="8" t="s">
        <v>7836</v>
      </c>
      <c r="E1692" s="8" t="s">
        <v>7835</v>
      </c>
      <c r="F1692" s="8" t="s">
        <v>7835</v>
      </c>
      <c r="G1692" s="8">
        <v>1</v>
      </c>
      <c r="H1692" s="8" t="s">
        <v>7835</v>
      </c>
      <c r="I1692" s="8" t="s">
        <v>7839</v>
      </c>
      <c r="J1692" s="8" t="s">
        <v>7842</v>
      </c>
    </row>
    <row r="1693" spans="1:10" ht="15" customHeight="1" x14ac:dyDescent="0.3">
      <c r="A1693" s="8" t="s">
        <v>1729</v>
      </c>
      <c r="B1693" s="8">
        <v>31</v>
      </c>
      <c r="C1693" s="8">
        <v>4.7699999999999996</v>
      </c>
      <c r="D1693" s="8" t="s">
        <v>7835</v>
      </c>
      <c r="E1693" s="8" t="s">
        <v>7835</v>
      </c>
      <c r="F1693" s="8" t="s">
        <v>7835</v>
      </c>
      <c r="G1693" s="8">
        <v>1</v>
      </c>
      <c r="H1693" s="8" t="s">
        <v>7835</v>
      </c>
      <c r="I1693" s="8" t="s">
        <v>7837</v>
      </c>
      <c r="J1693" s="8" t="s">
        <v>7843</v>
      </c>
    </row>
    <row r="1694" spans="1:10" ht="15" customHeight="1" x14ac:dyDescent="0.3">
      <c r="A1694" s="8" t="s">
        <v>1730</v>
      </c>
      <c r="B1694" s="8">
        <v>28.27</v>
      </c>
      <c r="C1694" s="8">
        <v>4.62</v>
      </c>
      <c r="D1694" s="8" t="s">
        <v>7835</v>
      </c>
      <c r="E1694" s="8" t="s">
        <v>7835</v>
      </c>
      <c r="F1694" s="8" t="s">
        <v>7835</v>
      </c>
      <c r="G1694" s="8">
        <v>1</v>
      </c>
      <c r="H1694" s="8" t="s">
        <v>7835</v>
      </c>
      <c r="I1694" s="8" t="s">
        <v>7838</v>
      </c>
      <c r="J1694" s="8" t="s">
        <v>7843</v>
      </c>
    </row>
    <row r="1695" spans="1:10" ht="15" customHeight="1" x14ac:dyDescent="0.3">
      <c r="A1695" s="8" t="s">
        <v>1731</v>
      </c>
      <c r="B1695" s="8">
        <v>29.92</v>
      </c>
      <c r="C1695" s="8">
        <v>9.07</v>
      </c>
      <c r="D1695" s="8" t="s">
        <v>7836</v>
      </c>
      <c r="E1695" s="8" t="s">
        <v>7835</v>
      </c>
      <c r="F1695" s="8" t="s">
        <v>7835</v>
      </c>
      <c r="G1695" s="8">
        <v>1</v>
      </c>
      <c r="H1695" s="8" t="s">
        <v>7835</v>
      </c>
      <c r="I1695" s="8" t="s">
        <v>7838</v>
      </c>
      <c r="J1695" s="8" t="s">
        <v>7841</v>
      </c>
    </row>
    <row r="1696" spans="1:10" ht="15" customHeight="1" x14ac:dyDescent="0.3">
      <c r="A1696" s="8" t="s">
        <v>1732</v>
      </c>
      <c r="B1696" s="8">
        <v>25.9</v>
      </c>
      <c r="C1696" s="8">
        <v>9.1199999999999992</v>
      </c>
      <c r="D1696" s="8" t="s">
        <v>7836</v>
      </c>
      <c r="E1696" s="8" t="s">
        <v>7835</v>
      </c>
      <c r="F1696" s="8" t="s">
        <v>7835</v>
      </c>
      <c r="G1696" s="8">
        <v>1</v>
      </c>
      <c r="H1696" s="8" t="s">
        <v>7835</v>
      </c>
      <c r="I1696" s="8" t="s">
        <v>7838</v>
      </c>
      <c r="J1696" s="8" t="s">
        <v>7841</v>
      </c>
    </row>
    <row r="1697" spans="1:10" ht="15" customHeight="1" x14ac:dyDescent="0.3">
      <c r="A1697" s="8" t="s">
        <v>1733</v>
      </c>
      <c r="B1697" s="8">
        <v>27.74</v>
      </c>
      <c r="C1697" s="8">
        <v>7.32</v>
      </c>
      <c r="D1697" s="8" t="s">
        <v>7836</v>
      </c>
      <c r="E1697" s="8" t="s">
        <v>7835</v>
      </c>
      <c r="F1697" s="8" t="s">
        <v>7835</v>
      </c>
      <c r="G1697" s="8">
        <v>1</v>
      </c>
      <c r="H1697" s="8" t="s">
        <v>7835</v>
      </c>
      <c r="I1697" s="8" t="s">
        <v>7838</v>
      </c>
      <c r="J1697" s="8" t="s">
        <v>7841</v>
      </c>
    </row>
    <row r="1698" spans="1:10" ht="15" customHeight="1" x14ac:dyDescent="0.3">
      <c r="A1698" s="8" t="s">
        <v>1734</v>
      </c>
      <c r="B1698" s="8">
        <v>17.260000000000002</v>
      </c>
      <c r="C1698" s="8">
        <v>11.73</v>
      </c>
      <c r="D1698" s="8" t="s">
        <v>7835</v>
      </c>
      <c r="E1698" s="8" t="s">
        <v>7835</v>
      </c>
      <c r="F1698" s="8" t="s">
        <v>7835</v>
      </c>
      <c r="G1698" s="8">
        <v>2</v>
      </c>
      <c r="H1698" s="8" t="s">
        <v>7835</v>
      </c>
      <c r="I1698" s="8" t="s">
        <v>7840</v>
      </c>
      <c r="J1698" s="8" t="s">
        <v>7841</v>
      </c>
    </row>
    <row r="1699" spans="1:10" ht="15" customHeight="1" x14ac:dyDescent="0.3">
      <c r="A1699" s="8" t="s">
        <v>1735</v>
      </c>
      <c r="B1699" s="8">
        <v>19.855</v>
      </c>
      <c r="C1699" s="8">
        <v>6.64</v>
      </c>
      <c r="D1699" s="8" t="s">
        <v>7836</v>
      </c>
      <c r="E1699" s="8" t="s">
        <v>7835</v>
      </c>
      <c r="F1699" s="8" t="s">
        <v>7835</v>
      </c>
      <c r="G1699" s="8">
        <v>1</v>
      </c>
      <c r="H1699" s="8" t="s">
        <v>7835</v>
      </c>
      <c r="I1699" s="8" t="s">
        <v>7839</v>
      </c>
      <c r="J1699" s="8" t="s">
        <v>7841</v>
      </c>
    </row>
    <row r="1700" spans="1:10" ht="15" customHeight="1" x14ac:dyDescent="0.3">
      <c r="A1700" s="8" t="s">
        <v>1736</v>
      </c>
      <c r="B1700" s="8">
        <v>41.69</v>
      </c>
      <c r="C1700" s="8">
        <v>5.78</v>
      </c>
      <c r="D1700" s="8" t="s">
        <v>7835</v>
      </c>
      <c r="E1700" s="8" t="s">
        <v>7835</v>
      </c>
      <c r="F1700" s="8" t="s">
        <v>7835</v>
      </c>
      <c r="G1700" s="8">
        <v>0</v>
      </c>
      <c r="H1700" s="8" t="s">
        <v>7835</v>
      </c>
      <c r="I1700" s="8" t="s">
        <v>7837</v>
      </c>
      <c r="J1700" s="8" t="s">
        <v>7842</v>
      </c>
    </row>
    <row r="1701" spans="1:10" ht="15" customHeight="1" x14ac:dyDescent="0.3">
      <c r="A1701" s="8" t="s">
        <v>1737</v>
      </c>
      <c r="B1701" s="8">
        <v>16.12</v>
      </c>
      <c r="C1701" s="8">
        <v>10.45</v>
      </c>
      <c r="D1701" s="8" t="s">
        <v>7835</v>
      </c>
      <c r="E1701" s="8" t="s">
        <v>7835</v>
      </c>
      <c r="F1701" s="8" t="s">
        <v>7835</v>
      </c>
      <c r="G1701" s="8">
        <v>0</v>
      </c>
      <c r="H1701" s="8" t="s">
        <v>7835</v>
      </c>
      <c r="I1701" s="8" t="s">
        <v>7840</v>
      </c>
      <c r="J1701" s="8" t="s">
        <v>7841</v>
      </c>
    </row>
    <row r="1702" spans="1:10" ht="15" customHeight="1" x14ac:dyDescent="0.3">
      <c r="A1702" s="8" t="s">
        <v>1738</v>
      </c>
      <c r="B1702" s="8">
        <v>37.43</v>
      </c>
      <c r="C1702" s="8">
        <v>4.5199999999999996</v>
      </c>
      <c r="D1702" s="8" t="s">
        <v>7835</v>
      </c>
      <c r="E1702" s="8" t="s">
        <v>7835</v>
      </c>
      <c r="F1702" s="8" t="s">
        <v>7835</v>
      </c>
      <c r="G1702" s="8">
        <v>1</v>
      </c>
      <c r="H1702" s="8" t="s">
        <v>7835</v>
      </c>
      <c r="I1702" s="8" t="s">
        <v>7837</v>
      </c>
      <c r="J1702" s="8" t="s">
        <v>7843</v>
      </c>
    </row>
    <row r="1703" spans="1:10" ht="15" customHeight="1" x14ac:dyDescent="0.3">
      <c r="A1703" s="8" t="s">
        <v>1739</v>
      </c>
      <c r="B1703" s="8">
        <v>31.065000000000001</v>
      </c>
      <c r="C1703" s="8">
        <v>5.71</v>
      </c>
      <c r="D1703" s="8" t="s">
        <v>7835</v>
      </c>
      <c r="E1703" s="8" t="s">
        <v>7835</v>
      </c>
      <c r="F1703" s="8" t="s">
        <v>7835</v>
      </c>
      <c r="G1703" s="8">
        <v>0</v>
      </c>
      <c r="H1703" s="8" t="s">
        <v>7835</v>
      </c>
      <c r="I1703" s="8" t="s">
        <v>7837</v>
      </c>
      <c r="J1703" s="8" t="s">
        <v>7842</v>
      </c>
    </row>
    <row r="1704" spans="1:10" ht="15" customHeight="1" x14ac:dyDescent="0.3">
      <c r="A1704" s="8" t="s">
        <v>1740</v>
      </c>
      <c r="B1704" s="8">
        <v>25.08</v>
      </c>
      <c r="C1704" s="8">
        <v>4.7699999999999996</v>
      </c>
      <c r="D1704" s="8" t="s">
        <v>7835</v>
      </c>
      <c r="E1704" s="8" t="s">
        <v>7835</v>
      </c>
      <c r="F1704" s="8" t="s">
        <v>7835</v>
      </c>
      <c r="G1704" s="8">
        <v>0</v>
      </c>
      <c r="H1704" s="8" t="s">
        <v>7835</v>
      </c>
      <c r="I1704" s="8" t="s">
        <v>7838</v>
      </c>
      <c r="J1704" s="8" t="s">
        <v>7843</v>
      </c>
    </row>
    <row r="1705" spans="1:10" ht="15" customHeight="1" x14ac:dyDescent="0.3">
      <c r="A1705" s="8" t="s">
        <v>1741</v>
      </c>
      <c r="B1705" s="8">
        <v>15.2</v>
      </c>
      <c r="C1705" s="8">
        <v>7.81</v>
      </c>
      <c r="D1705" s="8" t="s">
        <v>7836</v>
      </c>
      <c r="E1705" s="8" t="s">
        <v>7835</v>
      </c>
      <c r="F1705" s="8" t="s">
        <v>7835</v>
      </c>
      <c r="G1705" s="8">
        <v>1</v>
      </c>
      <c r="H1705" s="8" t="s">
        <v>7835</v>
      </c>
      <c r="I1705" s="8" t="s">
        <v>7840</v>
      </c>
      <c r="J1705" s="8" t="s">
        <v>7841</v>
      </c>
    </row>
    <row r="1706" spans="1:10" ht="15" customHeight="1" x14ac:dyDescent="0.3">
      <c r="A1706" s="8" t="s">
        <v>1742</v>
      </c>
      <c r="B1706" s="8">
        <v>22.34</v>
      </c>
      <c r="C1706" s="8">
        <v>5.19</v>
      </c>
      <c r="D1706" s="8" t="s">
        <v>7836</v>
      </c>
      <c r="E1706" s="8" t="s">
        <v>7835</v>
      </c>
      <c r="F1706" s="8" t="s">
        <v>7835</v>
      </c>
      <c r="G1706" s="8">
        <v>0</v>
      </c>
      <c r="H1706" s="8" t="s">
        <v>7835</v>
      </c>
      <c r="I1706" s="8" t="s">
        <v>7839</v>
      </c>
      <c r="J1706" s="8" t="s">
        <v>7843</v>
      </c>
    </row>
    <row r="1707" spans="1:10" ht="15" customHeight="1" x14ac:dyDescent="0.3">
      <c r="A1707" s="8" t="s">
        <v>1743</v>
      </c>
      <c r="B1707" s="8">
        <v>40.15</v>
      </c>
      <c r="C1707" s="8">
        <v>5.93</v>
      </c>
      <c r="D1707" s="8" t="s">
        <v>7835</v>
      </c>
      <c r="E1707" s="8" t="s">
        <v>7835</v>
      </c>
      <c r="F1707" s="8" t="s">
        <v>7835</v>
      </c>
      <c r="G1707" s="8">
        <v>1</v>
      </c>
      <c r="H1707" s="8" t="s">
        <v>7835</v>
      </c>
      <c r="I1707" s="8" t="s">
        <v>7837</v>
      </c>
      <c r="J1707" s="8" t="s">
        <v>7842</v>
      </c>
    </row>
    <row r="1708" spans="1:10" ht="15" customHeight="1" x14ac:dyDescent="0.3">
      <c r="A1708" s="8" t="s">
        <v>1744</v>
      </c>
      <c r="B1708" s="8">
        <v>37.729999999999997</v>
      </c>
      <c r="C1708" s="8">
        <v>6.29</v>
      </c>
      <c r="D1708" s="8" t="s">
        <v>7835</v>
      </c>
      <c r="E1708" s="8" t="s">
        <v>7835</v>
      </c>
      <c r="F1708" s="8" t="s">
        <v>7835</v>
      </c>
      <c r="G1708" s="8">
        <v>1</v>
      </c>
      <c r="H1708" s="8" t="s">
        <v>7835</v>
      </c>
      <c r="I1708" s="8" t="s">
        <v>7837</v>
      </c>
      <c r="J1708" s="8" t="s">
        <v>7842</v>
      </c>
    </row>
    <row r="1709" spans="1:10" ht="15" customHeight="1" x14ac:dyDescent="0.3">
      <c r="A1709" s="8" t="s">
        <v>1745</v>
      </c>
      <c r="B1709" s="8">
        <v>25.35</v>
      </c>
      <c r="C1709" s="8">
        <v>4.9000000000000004</v>
      </c>
      <c r="D1709" s="8" t="s">
        <v>7835</v>
      </c>
      <c r="E1709" s="8" t="s">
        <v>7835</v>
      </c>
      <c r="F1709" s="8" t="s">
        <v>7835</v>
      </c>
      <c r="G1709" s="8">
        <v>0</v>
      </c>
      <c r="H1709" s="8" t="s">
        <v>7835</v>
      </c>
      <c r="I1709" s="8" t="s">
        <v>7838</v>
      </c>
      <c r="J1709" s="8" t="s">
        <v>7843</v>
      </c>
    </row>
    <row r="1710" spans="1:10" ht="15" customHeight="1" x14ac:dyDescent="0.3">
      <c r="A1710" s="8" t="s">
        <v>1746</v>
      </c>
      <c r="B1710" s="8">
        <v>26.41</v>
      </c>
      <c r="C1710" s="8">
        <v>5.07</v>
      </c>
      <c r="D1710" s="8" t="s">
        <v>7836</v>
      </c>
      <c r="E1710" s="8" t="s">
        <v>7835</v>
      </c>
      <c r="F1710" s="8" t="s">
        <v>7835</v>
      </c>
      <c r="G1710" s="8">
        <v>1</v>
      </c>
      <c r="H1710" s="8" t="s">
        <v>7835</v>
      </c>
      <c r="I1710" s="8" t="s">
        <v>7838</v>
      </c>
      <c r="J1710" s="8" t="s">
        <v>7843</v>
      </c>
    </row>
    <row r="1711" spans="1:10" ht="15" customHeight="1" x14ac:dyDescent="0.3">
      <c r="A1711" s="8" t="s">
        <v>1747</v>
      </c>
      <c r="B1711" s="8">
        <v>27.6</v>
      </c>
      <c r="C1711" s="8">
        <v>5.33</v>
      </c>
      <c r="D1711" s="8" t="s">
        <v>7835</v>
      </c>
      <c r="E1711" s="8" t="s">
        <v>7835</v>
      </c>
      <c r="F1711" s="8" t="s">
        <v>7835</v>
      </c>
      <c r="G1711" s="8">
        <v>1</v>
      </c>
      <c r="H1711" s="8" t="s">
        <v>7835</v>
      </c>
      <c r="I1711" s="8" t="s">
        <v>7838</v>
      </c>
      <c r="J1711" s="8" t="s">
        <v>7843</v>
      </c>
    </row>
    <row r="1712" spans="1:10" ht="15" customHeight="1" x14ac:dyDescent="0.3">
      <c r="A1712" s="8" t="s">
        <v>1748</v>
      </c>
      <c r="B1712" s="8">
        <v>33.82</v>
      </c>
      <c r="C1712" s="8">
        <v>8.93</v>
      </c>
      <c r="D1712" s="8" t="s">
        <v>7836</v>
      </c>
      <c r="E1712" s="8" t="s">
        <v>7835</v>
      </c>
      <c r="F1712" s="8" t="s">
        <v>7835</v>
      </c>
      <c r="G1712" s="8">
        <v>1</v>
      </c>
      <c r="H1712" s="8" t="s">
        <v>7835</v>
      </c>
      <c r="I1712" s="8" t="s">
        <v>7837</v>
      </c>
      <c r="J1712" s="8" t="s">
        <v>7841</v>
      </c>
    </row>
    <row r="1713" spans="1:10" ht="15" customHeight="1" x14ac:dyDescent="0.3">
      <c r="A1713" s="8" t="s">
        <v>1749</v>
      </c>
      <c r="B1713" s="8">
        <v>32.9</v>
      </c>
      <c r="C1713" s="8">
        <v>4.3499999999999996</v>
      </c>
      <c r="D1713" s="8" t="s">
        <v>7835</v>
      </c>
      <c r="E1713" s="8" t="s">
        <v>7835</v>
      </c>
      <c r="F1713" s="8" t="s">
        <v>7835</v>
      </c>
      <c r="G1713" s="8">
        <v>0</v>
      </c>
      <c r="H1713" s="8" t="s">
        <v>7835</v>
      </c>
      <c r="I1713" s="8" t="s">
        <v>7837</v>
      </c>
      <c r="J1713" s="8" t="s">
        <v>7843</v>
      </c>
    </row>
    <row r="1714" spans="1:10" ht="15" customHeight="1" x14ac:dyDescent="0.3">
      <c r="A1714" s="8" t="s">
        <v>1750</v>
      </c>
      <c r="B1714" s="8">
        <v>30.875</v>
      </c>
      <c r="C1714" s="8">
        <v>9.5399999999999991</v>
      </c>
      <c r="D1714" s="8" t="s">
        <v>7836</v>
      </c>
      <c r="E1714" s="8" t="s">
        <v>7835</v>
      </c>
      <c r="F1714" s="8" t="s">
        <v>7835</v>
      </c>
      <c r="G1714" s="8">
        <v>1</v>
      </c>
      <c r="H1714" s="8" t="s">
        <v>7835</v>
      </c>
      <c r="I1714" s="8" t="s">
        <v>7837</v>
      </c>
      <c r="J1714" s="8" t="s">
        <v>7841</v>
      </c>
    </row>
    <row r="1715" spans="1:10" ht="15" customHeight="1" x14ac:dyDescent="0.3">
      <c r="A1715" s="8" t="s">
        <v>1751</v>
      </c>
      <c r="B1715" s="8">
        <v>32.64</v>
      </c>
      <c r="C1715" s="8">
        <v>5.91</v>
      </c>
      <c r="D1715" s="8" t="s">
        <v>7835</v>
      </c>
      <c r="E1715" s="8" t="s">
        <v>7835</v>
      </c>
      <c r="F1715" s="8" t="s">
        <v>7835</v>
      </c>
      <c r="G1715" s="8">
        <v>0</v>
      </c>
      <c r="H1715" s="8" t="s">
        <v>7835</v>
      </c>
      <c r="I1715" s="8" t="s">
        <v>7837</v>
      </c>
      <c r="J1715" s="8" t="s">
        <v>7842</v>
      </c>
    </row>
    <row r="1716" spans="1:10" ht="15" customHeight="1" x14ac:dyDescent="0.3">
      <c r="A1716" s="8" t="s">
        <v>1752</v>
      </c>
      <c r="B1716" s="8">
        <v>22.135000000000002</v>
      </c>
      <c r="C1716" s="8">
        <v>5.0999999999999996</v>
      </c>
      <c r="D1716" s="8" t="s">
        <v>7835</v>
      </c>
      <c r="E1716" s="8" t="s">
        <v>7835</v>
      </c>
      <c r="F1716" s="8" t="s">
        <v>7835</v>
      </c>
      <c r="G1716" s="8">
        <v>0</v>
      </c>
      <c r="H1716" s="8" t="s">
        <v>7835</v>
      </c>
      <c r="I1716" s="8" t="s">
        <v>7839</v>
      </c>
      <c r="J1716" s="8" t="s">
        <v>7843</v>
      </c>
    </row>
    <row r="1717" spans="1:10" ht="15" customHeight="1" x14ac:dyDescent="0.3">
      <c r="A1717" s="8" t="s">
        <v>1753</v>
      </c>
      <c r="B1717" s="8">
        <v>16.53</v>
      </c>
      <c r="C1717" s="8">
        <v>5.08</v>
      </c>
      <c r="D1717" s="8" t="s">
        <v>7835</v>
      </c>
      <c r="E1717" s="8" t="s">
        <v>7835</v>
      </c>
      <c r="F1717" s="8" t="s">
        <v>7835</v>
      </c>
      <c r="G1717" s="8">
        <v>2</v>
      </c>
      <c r="H1717" s="8" t="s">
        <v>7835</v>
      </c>
      <c r="I1717" s="8" t="s">
        <v>7840</v>
      </c>
      <c r="J1717" s="8" t="s">
        <v>7843</v>
      </c>
    </row>
    <row r="1718" spans="1:10" ht="15" customHeight="1" x14ac:dyDescent="0.3">
      <c r="A1718" s="8" t="s">
        <v>1754</v>
      </c>
      <c r="B1718" s="8">
        <v>32.774999999999999</v>
      </c>
      <c r="C1718" s="8">
        <v>4.75</v>
      </c>
      <c r="D1718" s="8" t="s">
        <v>7835</v>
      </c>
      <c r="E1718" s="8" t="s">
        <v>7835</v>
      </c>
      <c r="F1718" s="8" t="s">
        <v>7835</v>
      </c>
      <c r="G1718" s="8">
        <v>0</v>
      </c>
      <c r="H1718" s="8" t="s">
        <v>7835</v>
      </c>
      <c r="I1718" s="8" t="s">
        <v>7837</v>
      </c>
      <c r="J1718" s="8" t="s">
        <v>7843</v>
      </c>
    </row>
    <row r="1719" spans="1:10" ht="15" customHeight="1" x14ac:dyDescent="0.3">
      <c r="A1719" s="8" t="s">
        <v>1755</v>
      </c>
      <c r="B1719" s="8">
        <v>30.9</v>
      </c>
      <c r="C1719" s="8">
        <v>6.05</v>
      </c>
      <c r="D1719" s="8" t="s">
        <v>7835</v>
      </c>
      <c r="E1719" s="8" t="s">
        <v>7835</v>
      </c>
      <c r="F1719" s="8" t="s">
        <v>7835</v>
      </c>
      <c r="G1719" s="8">
        <v>1</v>
      </c>
      <c r="H1719" s="8" t="s">
        <v>7835</v>
      </c>
      <c r="I1719" s="8" t="s">
        <v>7837</v>
      </c>
      <c r="J1719" s="8" t="s">
        <v>7842</v>
      </c>
    </row>
    <row r="1720" spans="1:10" ht="15" customHeight="1" x14ac:dyDescent="0.3">
      <c r="A1720" s="8" t="s">
        <v>1756</v>
      </c>
      <c r="B1720" s="8">
        <v>15.58</v>
      </c>
      <c r="C1720" s="8">
        <v>11.56</v>
      </c>
      <c r="D1720" s="8" t="s">
        <v>7835</v>
      </c>
      <c r="E1720" s="8" t="s">
        <v>7835</v>
      </c>
      <c r="F1720" s="8" t="s">
        <v>7835</v>
      </c>
      <c r="G1720" s="8">
        <v>0</v>
      </c>
      <c r="H1720" s="8" t="s">
        <v>7835</v>
      </c>
      <c r="I1720" s="8" t="s">
        <v>7840</v>
      </c>
      <c r="J1720" s="8" t="s">
        <v>7841</v>
      </c>
    </row>
    <row r="1721" spans="1:10" ht="15" customHeight="1" x14ac:dyDescent="0.3">
      <c r="A1721" s="8" t="s">
        <v>1757</v>
      </c>
      <c r="B1721" s="8">
        <v>26.315000000000001</v>
      </c>
      <c r="C1721" s="8">
        <v>5.76</v>
      </c>
      <c r="D1721" s="8" t="s">
        <v>7835</v>
      </c>
      <c r="E1721" s="8" t="s">
        <v>7835</v>
      </c>
      <c r="F1721" s="8" t="s">
        <v>7835</v>
      </c>
      <c r="G1721" s="8">
        <v>0</v>
      </c>
      <c r="H1721" s="8" t="s">
        <v>7835</v>
      </c>
      <c r="I1721" s="8" t="s">
        <v>7838</v>
      </c>
      <c r="J1721" s="8" t="s">
        <v>7842</v>
      </c>
    </row>
    <row r="1722" spans="1:10" ht="15" customHeight="1" x14ac:dyDescent="0.3">
      <c r="A1722" s="8" t="s">
        <v>1758</v>
      </c>
      <c r="B1722" s="8">
        <v>35.61</v>
      </c>
      <c r="C1722" s="8">
        <v>5.65</v>
      </c>
      <c r="D1722" s="8" t="s">
        <v>7835</v>
      </c>
      <c r="E1722" s="8" t="s">
        <v>7836</v>
      </c>
      <c r="F1722" s="8" t="s">
        <v>7835</v>
      </c>
      <c r="G1722" s="8">
        <v>1</v>
      </c>
      <c r="H1722" s="8" t="s">
        <v>7835</v>
      </c>
      <c r="I1722" s="8" t="s">
        <v>7837</v>
      </c>
      <c r="J1722" s="8" t="s">
        <v>7843</v>
      </c>
    </row>
    <row r="1723" spans="1:10" ht="15" customHeight="1" x14ac:dyDescent="0.3">
      <c r="A1723" s="8" t="s">
        <v>1759</v>
      </c>
      <c r="B1723" s="8">
        <v>37.56</v>
      </c>
      <c r="C1723" s="8">
        <v>5.88</v>
      </c>
      <c r="D1723" s="8" t="s">
        <v>7835</v>
      </c>
      <c r="E1723" s="8" t="s">
        <v>7836</v>
      </c>
      <c r="F1723" s="8" t="s">
        <v>7835</v>
      </c>
      <c r="G1723" s="8">
        <v>1</v>
      </c>
      <c r="H1723" s="8" t="s">
        <v>7835</v>
      </c>
      <c r="I1723" s="8" t="s">
        <v>7837</v>
      </c>
      <c r="J1723" s="8" t="s">
        <v>7842</v>
      </c>
    </row>
    <row r="1724" spans="1:10" ht="15" customHeight="1" x14ac:dyDescent="0.3">
      <c r="A1724" s="8" t="s">
        <v>1760</v>
      </c>
      <c r="B1724" s="8">
        <v>15.49</v>
      </c>
      <c r="C1724" s="8">
        <v>9.6</v>
      </c>
      <c r="D1724" s="8" t="s">
        <v>7835</v>
      </c>
      <c r="E1724" s="8" t="s">
        <v>7835</v>
      </c>
      <c r="F1724" s="8" t="s">
        <v>7835</v>
      </c>
      <c r="G1724" s="8">
        <v>0</v>
      </c>
      <c r="H1724" s="8" t="s">
        <v>7835</v>
      </c>
      <c r="I1724" s="8" t="s">
        <v>7840</v>
      </c>
      <c r="J1724" s="8" t="s">
        <v>7841</v>
      </c>
    </row>
    <row r="1725" spans="1:10" ht="15" customHeight="1" x14ac:dyDescent="0.3">
      <c r="A1725" s="8" t="s">
        <v>1761</v>
      </c>
      <c r="B1725" s="8">
        <v>23.48</v>
      </c>
      <c r="C1725" s="8">
        <v>6.24</v>
      </c>
      <c r="D1725" s="8" t="s">
        <v>7835</v>
      </c>
      <c r="E1725" s="8" t="s">
        <v>7835</v>
      </c>
      <c r="F1725" s="8" t="s">
        <v>7835</v>
      </c>
      <c r="G1725" s="8">
        <v>1</v>
      </c>
      <c r="H1725" s="8" t="s">
        <v>7835</v>
      </c>
      <c r="I1725" s="8" t="s">
        <v>7839</v>
      </c>
      <c r="J1725" s="8" t="s">
        <v>7842</v>
      </c>
    </row>
    <row r="1726" spans="1:10" ht="15" customHeight="1" x14ac:dyDescent="0.3">
      <c r="A1726" s="8" t="s">
        <v>1762</v>
      </c>
      <c r="B1726" s="8">
        <v>30.02</v>
      </c>
      <c r="C1726" s="8">
        <v>7.63</v>
      </c>
      <c r="D1726" s="8" t="s">
        <v>7836</v>
      </c>
      <c r="E1726" s="8" t="s">
        <v>7835</v>
      </c>
      <c r="F1726" s="8" t="s">
        <v>7835</v>
      </c>
      <c r="G1726" s="8">
        <v>1</v>
      </c>
      <c r="H1726" s="8" t="s">
        <v>7835</v>
      </c>
      <c r="I1726" s="8" t="s">
        <v>7837</v>
      </c>
      <c r="J1726" s="8" t="s">
        <v>7841</v>
      </c>
    </row>
    <row r="1727" spans="1:10" ht="15" customHeight="1" x14ac:dyDescent="0.3">
      <c r="A1727" s="8" t="s">
        <v>1763</v>
      </c>
      <c r="B1727" s="8">
        <v>26.885000000000002</v>
      </c>
      <c r="C1727" s="8">
        <v>8.66</v>
      </c>
      <c r="D1727" s="8" t="s">
        <v>7836</v>
      </c>
      <c r="E1727" s="8" t="s">
        <v>7835</v>
      </c>
      <c r="F1727" s="8" t="s">
        <v>7835</v>
      </c>
      <c r="G1727" s="8">
        <v>1</v>
      </c>
      <c r="H1727" s="8" t="s">
        <v>7835</v>
      </c>
      <c r="I1727" s="8" t="s">
        <v>7838</v>
      </c>
      <c r="J1727" s="8" t="s">
        <v>7841</v>
      </c>
    </row>
    <row r="1728" spans="1:10" ht="15" customHeight="1" x14ac:dyDescent="0.3">
      <c r="A1728" s="8" t="s">
        <v>1764</v>
      </c>
      <c r="B1728" s="8">
        <v>25.84</v>
      </c>
      <c r="C1728" s="8">
        <v>8.5500000000000007</v>
      </c>
      <c r="D1728" s="8" t="s">
        <v>7836</v>
      </c>
      <c r="E1728" s="8" t="s">
        <v>7835</v>
      </c>
      <c r="F1728" s="8" t="s">
        <v>7835</v>
      </c>
      <c r="G1728" s="8">
        <v>1</v>
      </c>
      <c r="H1728" s="8" t="s">
        <v>7835</v>
      </c>
      <c r="I1728" s="8" t="s">
        <v>7838</v>
      </c>
      <c r="J1728" s="8" t="s">
        <v>7841</v>
      </c>
    </row>
    <row r="1729" spans="1:10" ht="15" customHeight="1" x14ac:dyDescent="0.3">
      <c r="A1729" s="8" t="s">
        <v>1765</v>
      </c>
      <c r="B1729" s="8">
        <v>27.454999999999998</v>
      </c>
      <c r="C1729" s="8">
        <v>4.54</v>
      </c>
      <c r="D1729" s="8" t="s">
        <v>7835</v>
      </c>
      <c r="E1729" s="8" t="s">
        <v>7835</v>
      </c>
      <c r="F1729" s="8" t="s">
        <v>7835</v>
      </c>
      <c r="G1729" s="8">
        <v>0</v>
      </c>
      <c r="H1729" s="8" t="s">
        <v>7835</v>
      </c>
      <c r="I1729" s="8" t="s">
        <v>7838</v>
      </c>
      <c r="J1729" s="8" t="s">
        <v>7843</v>
      </c>
    </row>
    <row r="1730" spans="1:10" ht="15" customHeight="1" x14ac:dyDescent="0.3">
      <c r="A1730" s="8" t="s">
        <v>1766</v>
      </c>
      <c r="B1730" s="8">
        <v>24.605</v>
      </c>
      <c r="C1730" s="8">
        <v>5.7</v>
      </c>
      <c r="D1730" s="8" t="s">
        <v>7835</v>
      </c>
      <c r="E1730" s="8" t="s">
        <v>7835</v>
      </c>
      <c r="F1730" s="8" t="s">
        <v>7835</v>
      </c>
      <c r="G1730" s="8">
        <v>0</v>
      </c>
      <c r="H1730" s="8" t="s">
        <v>7835</v>
      </c>
      <c r="I1730" s="8" t="s">
        <v>7839</v>
      </c>
      <c r="J1730" s="8" t="s">
        <v>7842</v>
      </c>
    </row>
    <row r="1731" spans="1:10" ht="15" customHeight="1" x14ac:dyDescent="0.3">
      <c r="A1731" s="8" t="s">
        <v>1767</v>
      </c>
      <c r="B1731" s="8">
        <v>30.8</v>
      </c>
      <c r="C1731" s="8">
        <v>5.07</v>
      </c>
      <c r="D1731" s="8" t="s">
        <v>7835</v>
      </c>
      <c r="E1731" s="8" t="s">
        <v>7835</v>
      </c>
      <c r="F1731" s="8" t="s">
        <v>7835</v>
      </c>
      <c r="G1731" s="8">
        <v>0</v>
      </c>
      <c r="H1731" s="8" t="s">
        <v>7835</v>
      </c>
      <c r="I1731" s="8" t="s">
        <v>7837</v>
      </c>
      <c r="J1731" s="8" t="s">
        <v>7843</v>
      </c>
    </row>
    <row r="1732" spans="1:10" ht="15" customHeight="1" x14ac:dyDescent="0.3">
      <c r="A1732" s="8" t="s">
        <v>1768</v>
      </c>
      <c r="B1732" s="8">
        <v>34.799999999999997</v>
      </c>
      <c r="C1732" s="8">
        <v>4.38</v>
      </c>
      <c r="D1732" s="8" t="s">
        <v>7835</v>
      </c>
      <c r="E1732" s="8" t="s">
        <v>7835</v>
      </c>
      <c r="F1732" s="8" t="s">
        <v>7835</v>
      </c>
      <c r="G1732" s="8">
        <v>1</v>
      </c>
      <c r="H1732" s="8" t="s">
        <v>7835</v>
      </c>
      <c r="I1732" s="8" t="s">
        <v>7837</v>
      </c>
      <c r="J1732" s="8" t="s">
        <v>7843</v>
      </c>
    </row>
    <row r="1733" spans="1:10" ht="15" customHeight="1" x14ac:dyDescent="0.3">
      <c r="A1733" s="8" t="s">
        <v>1769</v>
      </c>
      <c r="B1733" s="8">
        <v>34.21</v>
      </c>
      <c r="C1733" s="8">
        <v>4.54</v>
      </c>
      <c r="D1733" s="8" t="s">
        <v>7835</v>
      </c>
      <c r="E1733" s="8" t="s">
        <v>7835</v>
      </c>
      <c r="F1733" s="8" t="s">
        <v>7835</v>
      </c>
      <c r="G1733" s="8">
        <v>1</v>
      </c>
      <c r="H1733" s="8" t="s">
        <v>7835</v>
      </c>
      <c r="I1733" s="8" t="s">
        <v>7837</v>
      </c>
      <c r="J1733" s="8" t="s">
        <v>7843</v>
      </c>
    </row>
    <row r="1734" spans="1:10" ht="15" customHeight="1" x14ac:dyDescent="0.3">
      <c r="A1734" s="8" t="s">
        <v>1770</v>
      </c>
      <c r="B1734" s="8">
        <v>31</v>
      </c>
      <c r="C1734" s="8">
        <v>5.38</v>
      </c>
      <c r="D1734" s="8" t="s">
        <v>7835</v>
      </c>
      <c r="E1734" s="8" t="s">
        <v>7835</v>
      </c>
      <c r="F1734" s="8" t="s">
        <v>7835</v>
      </c>
      <c r="G1734" s="8">
        <v>1</v>
      </c>
      <c r="H1734" s="8" t="s">
        <v>7835</v>
      </c>
      <c r="I1734" s="8" t="s">
        <v>7837</v>
      </c>
      <c r="J1734" s="8" t="s">
        <v>7843</v>
      </c>
    </row>
    <row r="1735" spans="1:10" ht="15" customHeight="1" x14ac:dyDescent="0.3">
      <c r="A1735" s="8" t="s">
        <v>1771</v>
      </c>
      <c r="B1735" s="8">
        <v>26.125</v>
      </c>
      <c r="C1735" s="8">
        <v>5.55</v>
      </c>
      <c r="D1735" s="8" t="s">
        <v>7835</v>
      </c>
      <c r="E1735" s="8" t="s">
        <v>7835</v>
      </c>
      <c r="F1735" s="8" t="s">
        <v>7835</v>
      </c>
      <c r="G1735" s="8">
        <v>1</v>
      </c>
      <c r="H1735" s="8" t="s">
        <v>7835</v>
      </c>
      <c r="I1735" s="8" t="s">
        <v>7838</v>
      </c>
      <c r="J1735" s="8" t="s">
        <v>7843</v>
      </c>
    </row>
    <row r="1736" spans="1:10" ht="15" customHeight="1" x14ac:dyDescent="0.3">
      <c r="A1736" s="8" t="s">
        <v>1772</v>
      </c>
      <c r="B1736" s="8">
        <v>30.13</v>
      </c>
      <c r="C1736" s="8">
        <v>4.03</v>
      </c>
      <c r="D1736" s="8" t="s">
        <v>7836</v>
      </c>
      <c r="E1736" s="8" t="s">
        <v>7835</v>
      </c>
      <c r="F1736" s="8" t="s">
        <v>7835</v>
      </c>
      <c r="G1736" s="8">
        <v>1</v>
      </c>
      <c r="H1736" s="8" t="s">
        <v>7835</v>
      </c>
      <c r="I1736" s="8" t="s">
        <v>7837</v>
      </c>
      <c r="J1736" s="8" t="s">
        <v>7843</v>
      </c>
    </row>
    <row r="1737" spans="1:10" ht="15" customHeight="1" x14ac:dyDescent="0.3">
      <c r="A1737" s="8" t="s">
        <v>1773</v>
      </c>
      <c r="B1737" s="8">
        <v>34.19</v>
      </c>
      <c r="C1737" s="8">
        <v>4.1900000000000004</v>
      </c>
      <c r="D1737" s="8" t="s">
        <v>7835</v>
      </c>
      <c r="E1737" s="8" t="s">
        <v>7835</v>
      </c>
      <c r="F1737" s="8" t="s">
        <v>7835</v>
      </c>
      <c r="G1737" s="8">
        <v>0</v>
      </c>
      <c r="H1737" s="8" t="s">
        <v>7835</v>
      </c>
      <c r="I1737" s="8" t="s">
        <v>7837</v>
      </c>
      <c r="J1737" s="8" t="s">
        <v>7843</v>
      </c>
    </row>
    <row r="1738" spans="1:10" ht="15" customHeight="1" x14ac:dyDescent="0.3">
      <c r="A1738" s="8" t="s">
        <v>1774</v>
      </c>
      <c r="B1738" s="8">
        <v>22.515000000000001</v>
      </c>
      <c r="C1738" s="8">
        <v>4.37</v>
      </c>
      <c r="D1738" s="8" t="s">
        <v>7835</v>
      </c>
      <c r="E1738" s="8" t="s">
        <v>7835</v>
      </c>
      <c r="F1738" s="8" t="s">
        <v>7836</v>
      </c>
      <c r="G1738" s="8">
        <v>1</v>
      </c>
      <c r="H1738" s="8" t="s">
        <v>7835</v>
      </c>
      <c r="I1738" s="8" t="s">
        <v>7839</v>
      </c>
      <c r="J1738" s="8" t="s">
        <v>7843</v>
      </c>
    </row>
    <row r="1739" spans="1:10" ht="15" customHeight="1" x14ac:dyDescent="0.3">
      <c r="A1739" s="8" t="s">
        <v>1775</v>
      </c>
      <c r="B1739" s="8">
        <v>18.239999999999998</v>
      </c>
      <c r="C1739" s="8">
        <v>5.31</v>
      </c>
      <c r="D1739" s="8" t="s">
        <v>7836</v>
      </c>
      <c r="E1739" s="8" t="s">
        <v>7835</v>
      </c>
      <c r="F1739" s="8" t="s">
        <v>7836</v>
      </c>
      <c r="G1739" s="8">
        <v>1</v>
      </c>
      <c r="H1739" s="8" t="s">
        <v>7835</v>
      </c>
      <c r="I1739" s="8" t="s">
        <v>7840</v>
      </c>
      <c r="J1739" s="8" t="s">
        <v>7843</v>
      </c>
    </row>
    <row r="1740" spans="1:10" ht="15" customHeight="1" x14ac:dyDescent="0.3">
      <c r="A1740" s="8" t="s">
        <v>1776</v>
      </c>
      <c r="B1740" s="8">
        <v>37.28</v>
      </c>
      <c r="C1740" s="8">
        <v>4.66</v>
      </c>
      <c r="D1740" s="8" t="s">
        <v>7835</v>
      </c>
      <c r="E1740" s="8" t="s">
        <v>7836</v>
      </c>
      <c r="F1740" s="8" t="s">
        <v>7835</v>
      </c>
      <c r="G1740" s="8">
        <v>1</v>
      </c>
      <c r="H1740" s="8" t="s">
        <v>7835</v>
      </c>
      <c r="I1740" s="8" t="s">
        <v>7837</v>
      </c>
      <c r="J1740" s="8" t="s">
        <v>7843</v>
      </c>
    </row>
    <row r="1741" spans="1:10" ht="15" customHeight="1" x14ac:dyDescent="0.3">
      <c r="A1741" s="8" t="s">
        <v>1777</v>
      </c>
      <c r="B1741" s="8">
        <v>18.2</v>
      </c>
      <c r="C1741" s="8">
        <v>6.19</v>
      </c>
      <c r="D1741" s="8" t="s">
        <v>7835</v>
      </c>
      <c r="E1741" s="8" t="s">
        <v>7835</v>
      </c>
      <c r="F1741" s="8" t="s">
        <v>7836</v>
      </c>
      <c r="G1741" s="8">
        <v>1</v>
      </c>
      <c r="H1741" s="8" t="s">
        <v>7835</v>
      </c>
      <c r="I1741" s="8" t="s">
        <v>7840</v>
      </c>
      <c r="J1741" s="8" t="s">
        <v>7842</v>
      </c>
    </row>
    <row r="1742" spans="1:10" ht="15" customHeight="1" x14ac:dyDescent="0.3">
      <c r="A1742" s="8" t="s">
        <v>1778</v>
      </c>
      <c r="B1742" s="8">
        <v>20.53</v>
      </c>
      <c r="C1742" s="8">
        <v>4.8600000000000003</v>
      </c>
      <c r="D1742" s="8" t="s">
        <v>7835</v>
      </c>
      <c r="E1742" s="8" t="s">
        <v>7835</v>
      </c>
      <c r="F1742" s="8" t="s">
        <v>7835</v>
      </c>
      <c r="G1742" s="8">
        <v>1</v>
      </c>
      <c r="H1742" s="8" t="s">
        <v>7835</v>
      </c>
      <c r="I1742" s="8" t="s">
        <v>7839</v>
      </c>
      <c r="J1742" s="8" t="s">
        <v>7843</v>
      </c>
    </row>
    <row r="1743" spans="1:10" ht="15" customHeight="1" x14ac:dyDescent="0.3">
      <c r="A1743" s="8" t="s">
        <v>1779</v>
      </c>
      <c r="B1743" s="8">
        <v>23.79</v>
      </c>
      <c r="C1743" s="8">
        <v>4.74</v>
      </c>
      <c r="D1743" s="8" t="s">
        <v>7835</v>
      </c>
      <c r="E1743" s="8" t="s">
        <v>7835</v>
      </c>
      <c r="F1743" s="8" t="s">
        <v>7835</v>
      </c>
      <c r="G1743" s="8">
        <v>0</v>
      </c>
      <c r="H1743" s="8" t="s">
        <v>7835</v>
      </c>
      <c r="I1743" s="8" t="s">
        <v>7839</v>
      </c>
      <c r="J1743" s="8" t="s">
        <v>7843</v>
      </c>
    </row>
    <row r="1744" spans="1:10" ht="15" customHeight="1" x14ac:dyDescent="0.3">
      <c r="A1744" s="8" t="s">
        <v>1780</v>
      </c>
      <c r="B1744" s="8">
        <v>29.8</v>
      </c>
      <c r="C1744" s="8">
        <v>6.03</v>
      </c>
      <c r="D1744" s="8" t="s">
        <v>7835</v>
      </c>
      <c r="E1744" s="8" t="s">
        <v>7835</v>
      </c>
      <c r="F1744" s="8" t="s">
        <v>7835</v>
      </c>
      <c r="G1744" s="8">
        <v>0</v>
      </c>
      <c r="H1744" s="8" t="s">
        <v>7835</v>
      </c>
      <c r="I1744" s="8" t="s">
        <v>7838</v>
      </c>
      <c r="J1744" s="8" t="s">
        <v>7842</v>
      </c>
    </row>
    <row r="1745" spans="1:10" ht="15" customHeight="1" x14ac:dyDescent="0.3">
      <c r="A1745" s="8" t="s">
        <v>1781</v>
      </c>
      <c r="B1745" s="8">
        <v>31.54</v>
      </c>
      <c r="C1745" s="8">
        <v>4.71</v>
      </c>
      <c r="D1745" s="8" t="s">
        <v>7835</v>
      </c>
      <c r="E1745" s="8" t="s">
        <v>7835</v>
      </c>
      <c r="F1745" s="8" t="s">
        <v>7835</v>
      </c>
      <c r="G1745" s="8">
        <v>0</v>
      </c>
      <c r="H1745" s="8" t="s">
        <v>7835</v>
      </c>
      <c r="I1745" s="8" t="s">
        <v>7837</v>
      </c>
      <c r="J1745" s="8" t="s">
        <v>7843</v>
      </c>
    </row>
    <row r="1746" spans="1:10" ht="15" customHeight="1" x14ac:dyDescent="0.3">
      <c r="A1746" s="8" t="s">
        <v>1782</v>
      </c>
      <c r="B1746" s="8">
        <v>20.82</v>
      </c>
      <c r="C1746" s="8">
        <v>5.55</v>
      </c>
      <c r="D1746" s="8" t="s">
        <v>7835</v>
      </c>
      <c r="E1746" s="8" t="s">
        <v>7835</v>
      </c>
      <c r="F1746" s="8" t="s">
        <v>7835</v>
      </c>
      <c r="G1746" s="8">
        <v>1</v>
      </c>
      <c r="H1746" s="8" t="s">
        <v>7835</v>
      </c>
      <c r="I1746" s="8" t="s">
        <v>7839</v>
      </c>
      <c r="J1746" s="8" t="s">
        <v>7843</v>
      </c>
    </row>
    <row r="1747" spans="1:10" ht="15" customHeight="1" x14ac:dyDescent="0.3">
      <c r="A1747" s="8" t="s">
        <v>1783</v>
      </c>
      <c r="B1747" s="8">
        <v>38.83</v>
      </c>
      <c r="C1747" s="8">
        <v>4.78</v>
      </c>
      <c r="D1747" s="8" t="s">
        <v>7835</v>
      </c>
      <c r="E1747" s="8" t="s">
        <v>7835</v>
      </c>
      <c r="F1747" s="8" t="s">
        <v>7836</v>
      </c>
      <c r="G1747" s="8">
        <v>1</v>
      </c>
      <c r="H1747" s="8" t="s">
        <v>7835</v>
      </c>
      <c r="I1747" s="8" t="s">
        <v>7837</v>
      </c>
      <c r="J1747" s="8" t="s">
        <v>7843</v>
      </c>
    </row>
    <row r="1748" spans="1:10" ht="15" customHeight="1" x14ac:dyDescent="0.3">
      <c r="A1748" s="8" t="s">
        <v>1784</v>
      </c>
      <c r="B1748" s="8">
        <v>23.44</v>
      </c>
      <c r="C1748" s="8">
        <v>4.6500000000000004</v>
      </c>
      <c r="D1748" s="8" t="s">
        <v>7836</v>
      </c>
      <c r="E1748" s="8" t="s">
        <v>7835</v>
      </c>
      <c r="F1748" s="8" t="s">
        <v>7835</v>
      </c>
      <c r="G1748" s="8">
        <v>1</v>
      </c>
      <c r="H1748" s="8" t="s">
        <v>7835</v>
      </c>
      <c r="I1748" s="8" t="s">
        <v>7839</v>
      </c>
      <c r="J1748" s="8" t="s">
        <v>7843</v>
      </c>
    </row>
    <row r="1749" spans="1:10" ht="15" customHeight="1" x14ac:dyDescent="0.3">
      <c r="A1749" s="8" t="s">
        <v>1785</v>
      </c>
      <c r="B1749" s="8">
        <v>24.13</v>
      </c>
      <c r="C1749" s="8">
        <v>5.2</v>
      </c>
      <c r="D1749" s="8" t="s">
        <v>7835</v>
      </c>
      <c r="E1749" s="8" t="s">
        <v>7835</v>
      </c>
      <c r="F1749" s="8" t="s">
        <v>7835</v>
      </c>
      <c r="G1749" s="8">
        <v>1</v>
      </c>
      <c r="H1749" s="8" t="s">
        <v>7835</v>
      </c>
      <c r="I1749" s="8" t="s">
        <v>7839</v>
      </c>
      <c r="J1749" s="8" t="s">
        <v>7843</v>
      </c>
    </row>
    <row r="1750" spans="1:10" ht="15" customHeight="1" x14ac:dyDescent="0.3">
      <c r="A1750" s="8" t="s">
        <v>1786</v>
      </c>
      <c r="B1750" s="8">
        <v>42.13</v>
      </c>
      <c r="C1750" s="8">
        <v>4.54</v>
      </c>
      <c r="D1750" s="8" t="s">
        <v>7836</v>
      </c>
      <c r="E1750" s="8" t="s">
        <v>7835</v>
      </c>
      <c r="F1750" s="8" t="s">
        <v>7835</v>
      </c>
      <c r="G1750" s="8">
        <v>1</v>
      </c>
      <c r="H1750" s="8" t="s">
        <v>7835</v>
      </c>
      <c r="I1750" s="8" t="s">
        <v>7837</v>
      </c>
      <c r="J1750" s="8" t="s">
        <v>7843</v>
      </c>
    </row>
    <row r="1751" spans="1:10" ht="15" customHeight="1" x14ac:dyDescent="0.3">
      <c r="A1751" s="8" t="s">
        <v>1787</v>
      </c>
      <c r="B1751" s="8">
        <v>17.86</v>
      </c>
      <c r="C1751" s="8">
        <v>4.1100000000000003</v>
      </c>
      <c r="D1751" s="8" t="s">
        <v>7835</v>
      </c>
      <c r="E1751" s="8" t="s">
        <v>7835</v>
      </c>
      <c r="F1751" s="8" t="s">
        <v>7835</v>
      </c>
      <c r="G1751" s="8">
        <v>1</v>
      </c>
      <c r="H1751" s="8" t="s">
        <v>7835</v>
      </c>
      <c r="I1751" s="8" t="s">
        <v>7840</v>
      </c>
      <c r="J1751" s="8" t="s">
        <v>7843</v>
      </c>
    </row>
    <row r="1752" spans="1:10" ht="15" customHeight="1" x14ac:dyDescent="0.3">
      <c r="A1752" s="8" t="s">
        <v>1788</v>
      </c>
      <c r="B1752" s="8">
        <v>32.78</v>
      </c>
      <c r="C1752" s="8">
        <v>4.63</v>
      </c>
      <c r="D1752" s="8" t="s">
        <v>7835</v>
      </c>
      <c r="E1752" s="8" t="s">
        <v>7835</v>
      </c>
      <c r="F1752" s="8" t="s">
        <v>7835</v>
      </c>
      <c r="G1752" s="8">
        <v>0</v>
      </c>
      <c r="H1752" s="8" t="s">
        <v>7835</v>
      </c>
      <c r="I1752" s="8" t="s">
        <v>7837</v>
      </c>
      <c r="J1752" s="8" t="s">
        <v>7843</v>
      </c>
    </row>
    <row r="1753" spans="1:10" ht="15" customHeight="1" x14ac:dyDescent="0.3">
      <c r="A1753" s="8" t="s">
        <v>1789</v>
      </c>
      <c r="B1753" s="8">
        <v>23.9</v>
      </c>
      <c r="C1753" s="8">
        <v>6.06</v>
      </c>
      <c r="D1753" s="8" t="s">
        <v>7836</v>
      </c>
      <c r="E1753" s="8" t="s">
        <v>7835</v>
      </c>
      <c r="F1753" s="8" t="s">
        <v>7836</v>
      </c>
      <c r="G1753" s="8">
        <v>1</v>
      </c>
      <c r="H1753" s="8" t="s">
        <v>7835</v>
      </c>
      <c r="I1753" s="8" t="s">
        <v>7839</v>
      </c>
      <c r="J1753" s="8" t="s">
        <v>7842</v>
      </c>
    </row>
    <row r="1754" spans="1:10" ht="15" customHeight="1" x14ac:dyDescent="0.3">
      <c r="A1754" s="8" t="s">
        <v>1790</v>
      </c>
      <c r="B1754" s="8">
        <v>15.47</v>
      </c>
      <c r="C1754" s="8">
        <v>8.43</v>
      </c>
      <c r="D1754" s="8" t="s">
        <v>7835</v>
      </c>
      <c r="E1754" s="8" t="s">
        <v>7835</v>
      </c>
      <c r="F1754" s="8" t="s">
        <v>7835</v>
      </c>
      <c r="G1754" s="8">
        <v>0</v>
      </c>
      <c r="H1754" s="8" t="s">
        <v>7835</v>
      </c>
      <c r="I1754" s="8" t="s">
        <v>7840</v>
      </c>
      <c r="J1754" s="8" t="s">
        <v>7841</v>
      </c>
    </row>
    <row r="1755" spans="1:10" ht="15" customHeight="1" x14ac:dyDescent="0.3">
      <c r="A1755" s="8" t="s">
        <v>1791</v>
      </c>
      <c r="B1755" s="8">
        <v>28.54</v>
      </c>
      <c r="C1755" s="8">
        <v>5.51</v>
      </c>
      <c r="D1755" s="8" t="s">
        <v>7835</v>
      </c>
      <c r="E1755" s="8" t="s">
        <v>7835</v>
      </c>
      <c r="F1755" s="8" t="s">
        <v>7836</v>
      </c>
      <c r="G1755" s="8">
        <v>1</v>
      </c>
      <c r="H1755" s="8" t="s">
        <v>7835</v>
      </c>
      <c r="I1755" s="8" t="s">
        <v>7838</v>
      </c>
      <c r="J1755" s="8" t="s">
        <v>7843</v>
      </c>
    </row>
    <row r="1756" spans="1:10" ht="15" customHeight="1" x14ac:dyDescent="0.3">
      <c r="A1756" s="8" t="s">
        <v>1792</v>
      </c>
      <c r="B1756" s="8">
        <v>18.54</v>
      </c>
      <c r="C1756" s="8">
        <v>4.95</v>
      </c>
      <c r="D1756" s="8" t="s">
        <v>7835</v>
      </c>
      <c r="E1756" s="8" t="s">
        <v>7835</v>
      </c>
      <c r="F1756" s="8" t="s">
        <v>7835</v>
      </c>
      <c r="G1756" s="8">
        <v>0</v>
      </c>
      <c r="H1756" s="8" t="s">
        <v>7835</v>
      </c>
      <c r="I1756" s="8" t="s">
        <v>7839</v>
      </c>
      <c r="J1756" s="8" t="s">
        <v>7843</v>
      </c>
    </row>
    <row r="1757" spans="1:10" ht="15" customHeight="1" x14ac:dyDescent="0.3">
      <c r="A1757" s="8" t="s">
        <v>1793</v>
      </c>
      <c r="B1757" s="8">
        <v>32.18</v>
      </c>
      <c r="C1757" s="8">
        <v>6.44</v>
      </c>
      <c r="D1757" s="8" t="s">
        <v>7836</v>
      </c>
      <c r="E1757" s="8" t="s">
        <v>7835</v>
      </c>
      <c r="F1757" s="8" t="s">
        <v>7836</v>
      </c>
      <c r="G1757" s="8">
        <v>1</v>
      </c>
      <c r="H1757" s="8" t="s">
        <v>7835</v>
      </c>
      <c r="I1757" s="8" t="s">
        <v>7837</v>
      </c>
      <c r="J1757" s="8" t="s">
        <v>7842</v>
      </c>
    </row>
    <row r="1758" spans="1:10" ht="15" customHeight="1" x14ac:dyDescent="0.3">
      <c r="A1758" s="8" t="s">
        <v>1794</v>
      </c>
      <c r="B1758" s="8">
        <v>37.380000000000003</v>
      </c>
      <c r="C1758" s="8">
        <v>6.05</v>
      </c>
      <c r="D1758" s="8" t="s">
        <v>7836</v>
      </c>
      <c r="E1758" s="8" t="s">
        <v>7835</v>
      </c>
      <c r="F1758" s="8" t="s">
        <v>7835</v>
      </c>
      <c r="G1758" s="8">
        <v>0</v>
      </c>
      <c r="H1758" s="8" t="s">
        <v>7835</v>
      </c>
      <c r="I1758" s="8" t="s">
        <v>7837</v>
      </c>
      <c r="J1758" s="8" t="s">
        <v>7842</v>
      </c>
    </row>
    <row r="1759" spans="1:10" ht="15" customHeight="1" x14ac:dyDescent="0.3">
      <c r="A1759" s="8" t="s">
        <v>1795</v>
      </c>
      <c r="B1759" s="8">
        <v>31.12</v>
      </c>
      <c r="C1759" s="8">
        <v>4.76</v>
      </c>
      <c r="D1759" s="8" t="s">
        <v>7836</v>
      </c>
      <c r="E1759" s="8" t="s">
        <v>7835</v>
      </c>
      <c r="F1759" s="8" t="s">
        <v>7836</v>
      </c>
      <c r="G1759" s="8">
        <v>1</v>
      </c>
      <c r="H1759" s="8" t="s">
        <v>7835</v>
      </c>
      <c r="I1759" s="8" t="s">
        <v>7837</v>
      </c>
      <c r="J1759" s="8" t="s">
        <v>7843</v>
      </c>
    </row>
    <row r="1760" spans="1:10" ht="15" customHeight="1" x14ac:dyDescent="0.3">
      <c r="A1760" s="8" t="s">
        <v>1796</v>
      </c>
      <c r="B1760" s="8">
        <v>22.01</v>
      </c>
      <c r="C1760" s="8">
        <v>6.72</v>
      </c>
      <c r="D1760" s="8" t="s">
        <v>7836</v>
      </c>
      <c r="E1760" s="8" t="s">
        <v>7835</v>
      </c>
      <c r="F1760" s="8" t="s">
        <v>7835</v>
      </c>
      <c r="G1760" s="8">
        <v>1</v>
      </c>
      <c r="H1760" s="8" t="s">
        <v>7835</v>
      </c>
      <c r="I1760" s="8" t="s">
        <v>7839</v>
      </c>
      <c r="J1760" s="8" t="s">
        <v>7841</v>
      </c>
    </row>
    <row r="1761" spans="1:10" ht="15" customHeight="1" x14ac:dyDescent="0.3">
      <c r="A1761" s="8" t="s">
        <v>1797</v>
      </c>
      <c r="B1761" s="8">
        <v>27.645</v>
      </c>
      <c r="C1761" s="8">
        <v>5.7</v>
      </c>
      <c r="D1761" s="8" t="s">
        <v>7835</v>
      </c>
      <c r="E1761" s="8" t="s">
        <v>7835</v>
      </c>
      <c r="F1761" s="8" t="s">
        <v>7835</v>
      </c>
      <c r="G1761" s="8">
        <v>0</v>
      </c>
      <c r="H1761" s="8" t="s">
        <v>7835</v>
      </c>
      <c r="I1761" s="8" t="s">
        <v>7838</v>
      </c>
      <c r="J1761" s="8" t="s">
        <v>7842</v>
      </c>
    </row>
    <row r="1762" spans="1:10" ht="15" customHeight="1" x14ac:dyDescent="0.3">
      <c r="A1762" s="8" t="s">
        <v>1798</v>
      </c>
      <c r="B1762" s="8">
        <v>29.64</v>
      </c>
      <c r="C1762" s="8">
        <v>5.31</v>
      </c>
      <c r="D1762" s="8" t="s">
        <v>7836</v>
      </c>
      <c r="E1762" s="8" t="s">
        <v>7835</v>
      </c>
      <c r="F1762" s="8" t="s">
        <v>7835</v>
      </c>
      <c r="G1762" s="8">
        <v>0</v>
      </c>
      <c r="H1762" s="8" t="s">
        <v>7835</v>
      </c>
      <c r="I1762" s="8" t="s">
        <v>7838</v>
      </c>
      <c r="J1762" s="8" t="s">
        <v>7843</v>
      </c>
    </row>
    <row r="1763" spans="1:10" ht="15" customHeight="1" x14ac:dyDescent="0.3">
      <c r="A1763" s="8" t="s">
        <v>1799</v>
      </c>
      <c r="B1763" s="8">
        <v>33.700000000000003</v>
      </c>
      <c r="C1763" s="8">
        <v>4.32</v>
      </c>
      <c r="D1763" s="8" t="s">
        <v>7836</v>
      </c>
      <c r="E1763" s="8" t="s">
        <v>7835</v>
      </c>
      <c r="F1763" s="8" t="s">
        <v>7835</v>
      </c>
      <c r="G1763" s="8">
        <v>1</v>
      </c>
      <c r="H1763" s="8" t="s">
        <v>7835</v>
      </c>
      <c r="I1763" s="8" t="s">
        <v>7837</v>
      </c>
      <c r="J1763" s="8" t="s">
        <v>7843</v>
      </c>
    </row>
    <row r="1764" spans="1:10" ht="15" customHeight="1" x14ac:dyDescent="0.3">
      <c r="A1764" s="8" t="s">
        <v>1800</v>
      </c>
      <c r="B1764" s="8">
        <v>27.5</v>
      </c>
      <c r="C1764" s="8">
        <v>4.2300000000000004</v>
      </c>
      <c r="D1764" s="8" t="s">
        <v>7836</v>
      </c>
      <c r="E1764" s="8" t="s">
        <v>7835</v>
      </c>
      <c r="F1764" s="8" t="s">
        <v>7835</v>
      </c>
      <c r="G1764" s="8">
        <v>1</v>
      </c>
      <c r="H1764" s="8" t="s">
        <v>7835</v>
      </c>
      <c r="I1764" s="8" t="s">
        <v>7838</v>
      </c>
      <c r="J1764" s="8" t="s">
        <v>7843</v>
      </c>
    </row>
    <row r="1765" spans="1:10" ht="15" customHeight="1" x14ac:dyDescent="0.3">
      <c r="A1765" s="8" t="s">
        <v>1801</v>
      </c>
      <c r="B1765" s="8">
        <v>16.12</v>
      </c>
      <c r="C1765" s="8">
        <v>6.09</v>
      </c>
      <c r="D1765" s="8" t="s">
        <v>7835</v>
      </c>
      <c r="E1765" s="8" t="s">
        <v>7835</v>
      </c>
      <c r="F1765" s="8" t="s">
        <v>7835</v>
      </c>
      <c r="G1765" s="8">
        <v>0</v>
      </c>
      <c r="H1765" s="8" t="s">
        <v>7835</v>
      </c>
      <c r="I1765" s="8" t="s">
        <v>7840</v>
      </c>
      <c r="J1765" s="8" t="s">
        <v>7842</v>
      </c>
    </row>
    <row r="1766" spans="1:10" ht="15" customHeight="1" x14ac:dyDescent="0.3">
      <c r="A1766" s="8" t="s">
        <v>1802</v>
      </c>
      <c r="B1766" s="8">
        <v>26.73</v>
      </c>
      <c r="C1766" s="8">
        <v>4.74</v>
      </c>
      <c r="D1766" s="8" t="s">
        <v>7836</v>
      </c>
      <c r="E1766" s="8" t="s">
        <v>7835</v>
      </c>
      <c r="F1766" s="8" t="s">
        <v>7835</v>
      </c>
      <c r="G1766" s="8">
        <v>1</v>
      </c>
      <c r="H1766" s="8" t="s">
        <v>7835</v>
      </c>
      <c r="I1766" s="8" t="s">
        <v>7838</v>
      </c>
      <c r="J1766" s="8" t="s">
        <v>7843</v>
      </c>
    </row>
    <row r="1767" spans="1:10" ht="15" customHeight="1" x14ac:dyDescent="0.3">
      <c r="A1767" s="8" t="s">
        <v>1803</v>
      </c>
      <c r="B1767" s="8">
        <v>37.25</v>
      </c>
      <c r="C1767" s="8">
        <v>6.23</v>
      </c>
      <c r="D1767" s="8" t="s">
        <v>7836</v>
      </c>
      <c r="E1767" s="8" t="s">
        <v>7835</v>
      </c>
      <c r="F1767" s="8" t="s">
        <v>7835</v>
      </c>
      <c r="G1767" s="8">
        <v>0</v>
      </c>
      <c r="H1767" s="8" t="s">
        <v>7835</v>
      </c>
      <c r="I1767" s="8" t="s">
        <v>7837</v>
      </c>
      <c r="J1767" s="8" t="s">
        <v>7842</v>
      </c>
    </row>
    <row r="1768" spans="1:10" ht="15" customHeight="1" x14ac:dyDescent="0.3">
      <c r="A1768" s="8" t="s">
        <v>1804</v>
      </c>
      <c r="B1768" s="8">
        <v>23.56</v>
      </c>
      <c r="C1768" s="8">
        <v>5.45</v>
      </c>
      <c r="D1768" s="8" t="s">
        <v>7836</v>
      </c>
      <c r="E1768" s="8" t="s">
        <v>7835</v>
      </c>
      <c r="F1768" s="8" t="s">
        <v>7835</v>
      </c>
      <c r="G1768" s="8">
        <v>1</v>
      </c>
      <c r="H1768" s="8" t="s">
        <v>7835</v>
      </c>
      <c r="I1768" s="8" t="s">
        <v>7839</v>
      </c>
      <c r="J1768" s="8" t="s">
        <v>7843</v>
      </c>
    </row>
    <row r="1769" spans="1:10" ht="15" customHeight="1" x14ac:dyDescent="0.3">
      <c r="A1769" s="8" t="s">
        <v>1805</v>
      </c>
      <c r="B1769" s="8">
        <v>15.84</v>
      </c>
      <c r="C1769" s="8">
        <v>10.34</v>
      </c>
      <c r="D1769" s="8" t="s">
        <v>7835</v>
      </c>
      <c r="E1769" s="8" t="s">
        <v>7835</v>
      </c>
      <c r="F1769" s="8" t="s">
        <v>7835</v>
      </c>
      <c r="G1769" s="8">
        <v>2</v>
      </c>
      <c r="H1769" s="8" t="s">
        <v>7835</v>
      </c>
      <c r="I1769" s="8" t="s">
        <v>7840</v>
      </c>
      <c r="J1769" s="8" t="s">
        <v>7841</v>
      </c>
    </row>
    <row r="1770" spans="1:10" ht="15" customHeight="1" x14ac:dyDescent="0.3">
      <c r="A1770" s="8" t="s">
        <v>1806</v>
      </c>
      <c r="B1770" s="8">
        <v>36.630000000000003</v>
      </c>
      <c r="C1770" s="8">
        <v>5.15</v>
      </c>
      <c r="D1770" s="8" t="s">
        <v>7835</v>
      </c>
      <c r="E1770" s="8" t="s">
        <v>7835</v>
      </c>
      <c r="F1770" s="8" t="s">
        <v>7835</v>
      </c>
      <c r="G1770" s="8">
        <v>0</v>
      </c>
      <c r="H1770" s="8" t="s">
        <v>7835</v>
      </c>
      <c r="I1770" s="8" t="s">
        <v>7837</v>
      </c>
      <c r="J1770" s="8" t="s">
        <v>7843</v>
      </c>
    </row>
    <row r="1771" spans="1:10" ht="15" customHeight="1" x14ac:dyDescent="0.3">
      <c r="A1771" s="8" t="s">
        <v>1807</v>
      </c>
      <c r="B1771" s="8">
        <v>16.47</v>
      </c>
      <c r="C1771" s="8">
        <v>11.72</v>
      </c>
      <c r="D1771" s="8" t="s">
        <v>7835</v>
      </c>
      <c r="E1771" s="8" t="s">
        <v>7835</v>
      </c>
      <c r="F1771" s="8" t="s">
        <v>7835</v>
      </c>
      <c r="G1771" s="8">
        <v>0</v>
      </c>
      <c r="H1771" s="8" t="s">
        <v>7835</v>
      </c>
      <c r="I1771" s="8" t="s">
        <v>7840</v>
      </c>
      <c r="J1771" s="8" t="s">
        <v>7841</v>
      </c>
    </row>
    <row r="1772" spans="1:10" ht="15" customHeight="1" x14ac:dyDescent="0.3">
      <c r="A1772" s="8" t="s">
        <v>1808</v>
      </c>
      <c r="B1772" s="8">
        <v>25.8</v>
      </c>
      <c r="C1772" s="8">
        <v>5.29</v>
      </c>
      <c r="D1772" s="8" t="s">
        <v>7835</v>
      </c>
      <c r="E1772" s="8" t="s">
        <v>7835</v>
      </c>
      <c r="F1772" s="8" t="s">
        <v>7835</v>
      </c>
      <c r="G1772" s="8">
        <v>0</v>
      </c>
      <c r="H1772" s="8" t="s">
        <v>7835</v>
      </c>
      <c r="I1772" s="8" t="s">
        <v>7838</v>
      </c>
      <c r="J1772" s="8" t="s">
        <v>7843</v>
      </c>
    </row>
    <row r="1773" spans="1:10" ht="15" customHeight="1" x14ac:dyDescent="0.3">
      <c r="A1773" s="8" t="s">
        <v>1809</v>
      </c>
      <c r="B1773" s="8">
        <v>23.6</v>
      </c>
      <c r="C1773" s="8">
        <v>4.33</v>
      </c>
      <c r="D1773" s="8" t="s">
        <v>7835</v>
      </c>
      <c r="E1773" s="8" t="s">
        <v>7835</v>
      </c>
      <c r="F1773" s="8" t="s">
        <v>7835</v>
      </c>
      <c r="G1773" s="8">
        <v>0</v>
      </c>
      <c r="H1773" s="8" t="s">
        <v>7835</v>
      </c>
      <c r="I1773" s="8" t="s">
        <v>7839</v>
      </c>
      <c r="J1773" s="8" t="s">
        <v>7843</v>
      </c>
    </row>
    <row r="1774" spans="1:10" ht="15" customHeight="1" x14ac:dyDescent="0.3">
      <c r="A1774" s="8" t="s">
        <v>1810</v>
      </c>
      <c r="B1774" s="8">
        <v>32.11</v>
      </c>
      <c r="C1774" s="8">
        <v>6.24</v>
      </c>
      <c r="D1774" s="8" t="s">
        <v>7835</v>
      </c>
      <c r="E1774" s="8" t="s">
        <v>7835</v>
      </c>
      <c r="F1774" s="8" t="s">
        <v>7836</v>
      </c>
      <c r="G1774" s="8">
        <v>1</v>
      </c>
      <c r="H1774" s="8" t="s">
        <v>7835</v>
      </c>
      <c r="I1774" s="8" t="s">
        <v>7837</v>
      </c>
      <c r="J1774" s="8" t="s">
        <v>7842</v>
      </c>
    </row>
    <row r="1775" spans="1:10" ht="15" customHeight="1" x14ac:dyDescent="0.3">
      <c r="A1775" s="8" t="s">
        <v>1811</v>
      </c>
      <c r="B1775" s="8">
        <v>30.114999999999998</v>
      </c>
      <c r="C1775" s="8">
        <v>11.61</v>
      </c>
      <c r="D1775" s="8" t="s">
        <v>7835</v>
      </c>
      <c r="E1775" s="8" t="s">
        <v>7835</v>
      </c>
      <c r="F1775" s="8" t="s">
        <v>7835</v>
      </c>
      <c r="G1775" s="8">
        <v>0</v>
      </c>
      <c r="H1775" s="8" t="s">
        <v>7835</v>
      </c>
      <c r="I1775" s="8" t="s">
        <v>7837</v>
      </c>
      <c r="J1775" s="8" t="s">
        <v>7841</v>
      </c>
    </row>
    <row r="1776" spans="1:10" ht="15" customHeight="1" x14ac:dyDescent="0.3">
      <c r="A1776" s="8" t="s">
        <v>1812</v>
      </c>
      <c r="B1776" s="8">
        <v>20.28</v>
      </c>
      <c r="C1776" s="8">
        <v>11.07</v>
      </c>
      <c r="D1776" s="8" t="s">
        <v>7836</v>
      </c>
      <c r="E1776" s="8" t="s">
        <v>7835</v>
      </c>
      <c r="F1776" s="8" t="s">
        <v>7835</v>
      </c>
      <c r="G1776" s="8">
        <v>0</v>
      </c>
      <c r="H1776" s="8" t="s">
        <v>7835</v>
      </c>
      <c r="I1776" s="8" t="s">
        <v>7839</v>
      </c>
      <c r="J1776" s="8" t="s">
        <v>7841</v>
      </c>
    </row>
    <row r="1777" spans="1:10" ht="15" customHeight="1" x14ac:dyDescent="0.3">
      <c r="A1777" s="8" t="s">
        <v>1813</v>
      </c>
      <c r="B1777" s="8">
        <v>20.234999999999999</v>
      </c>
      <c r="C1777" s="8">
        <v>5.19</v>
      </c>
      <c r="D1777" s="8" t="s">
        <v>7835</v>
      </c>
      <c r="E1777" s="8" t="s">
        <v>7835</v>
      </c>
      <c r="F1777" s="8" t="s">
        <v>7836</v>
      </c>
      <c r="G1777" s="8">
        <v>1</v>
      </c>
      <c r="H1777" s="8" t="s">
        <v>7835</v>
      </c>
      <c r="I1777" s="8" t="s">
        <v>7839</v>
      </c>
      <c r="J1777" s="8" t="s">
        <v>7843</v>
      </c>
    </row>
    <row r="1778" spans="1:10" ht="15" customHeight="1" x14ac:dyDescent="0.3">
      <c r="A1778" s="8" t="s">
        <v>1814</v>
      </c>
      <c r="B1778" s="8">
        <v>25.27</v>
      </c>
      <c r="C1778" s="8">
        <v>5.7</v>
      </c>
      <c r="D1778" s="8" t="s">
        <v>7836</v>
      </c>
      <c r="E1778" s="8" t="s">
        <v>7835</v>
      </c>
      <c r="F1778" s="8" t="s">
        <v>7835</v>
      </c>
      <c r="G1778" s="8">
        <v>1</v>
      </c>
      <c r="H1778" s="8" t="s">
        <v>7835</v>
      </c>
      <c r="I1778" s="8" t="s">
        <v>7838</v>
      </c>
      <c r="J1778" s="8" t="s">
        <v>7842</v>
      </c>
    </row>
    <row r="1779" spans="1:10" ht="15" customHeight="1" x14ac:dyDescent="0.3">
      <c r="A1779" s="8" t="s">
        <v>1815</v>
      </c>
      <c r="B1779" s="8">
        <v>24.24</v>
      </c>
      <c r="C1779" s="8">
        <v>6.15</v>
      </c>
      <c r="D1779" s="8" t="s">
        <v>7835</v>
      </c>
      <c r="E1779" s="8" t="s">
        <v>7835</v>
      </c>
      <c r="F1779" s="8" t="s">
        <v>7835</v>
      </c>
      <c r="G1779" s="8">
        <v>0</v>
      </c>
      <c r="H1779" s="8" t="s">
        <v>7835</v>
      </c>
      <c r="I1779" s="8" t="s">
        <v>7839</v>
      </c>
      <c r="J1779" s="8" t="s">
        <v>7842</v>
      </c>
    </row>
    <row r="1780" spans="1:10" ht="15" customHeight="1" x14ac:dyDescent="0.3">
      <c r="A1780" s="8" t="s">
        <v>1816</v>
      </c>
      <c r="B1780" s="8">
        <v>35.75</v>
      </c>
      <c r="C1780" s="8">
        <v>5.07</v>
      </c>
      <c r="D1780" s="8" t="s">
        <v>7835</v>
      </c>
      <c r="E1780" s="8" t="s">
        <v>7835</v>
      </c>
      <c r="F1780" s="8" t="s">
        <v>7835</v>
      </c>
      <c r="G1780" s="8">
        <v>0</v>
      </c>
      <c r="H1780" s="8" t="s">
        <v>7835</v>
      </c>
      <c r="I1780" s="8" t="s">
        <v>7837</v>
      </c>
      <c r="J1780" s="8" t="s">
        <v>7843</v>
      </c>
    </row>
    <row r="1781" spans="1:10" ht="15" customHeight="1" x14ac:dyDescent="0.3">
      <c r="A1781" s="8" t="s">
        <v>1817</v>
      </c>
      <c r="B1781" s="8">
        <v>29.92</v>
      </c>
      <c r="C1781" s="8">
        <v>10.97</v>
      </c>
      <c r="D1781" s="8" t="s">
        <v>7836</v>
      </c>
      <c r="E1781" s="8" t="s">
        <v>7835</v>
      </c>
      <c r="F1781" s="8" t="s">
        <v>7835</v>
      </c>
      <c r="G1781" s="8">
        <v>1</v>
      </c>
      <c r="H1781" s="8" t="s">
        <v>7835</v>
      </c>
      <c r="I1781" s="8" t="s">
        <v>7838</v>
      </c>
      <c r="J1781" s="8" t="s">
        <v>7841</v>
      </c>
    </row>
    <row r="1782" spans="1:10" ht="15" customHeight="1" x14ac:dyDescent="0.3">
      <c r="A1782" s="8" t="s">
        <v>1818</v>
      </c>
      <c r="B1782" s="8">
        <v>26.2</v>
      </c>
      <c r="C1782" s="8">
        <v>10.93</v>
      </c>
      <c r="D1782" s="8" t="s">
        <v>7836</v>
      </c>
      <c r="E1782" s="8" t="s">
        <v>7835</v>
      </c>
      <c r="F1782" s="8" t="s">
        <v>7835</v>
      </c>
      <c r="G1782" s="8">
        <v>1</v>
      </c>
      <c r="H1782" s="8" t="s">
        <v>7835</v>
      </c>
      <c r="I1782" s="8" t="s">
        <v>7838</v>
      </c>
      <c r="J1782" s="8" t="s">
        <v>7841</v>
      </c>
    </row>
    <row r="1783" spans="1:10" ht="15" customHeight="1" x14ac:dyDescent="0.3">
      <c r="A1783" s="8" t="s">
        <v>1819</v>
      </c>
      <c r="B1783" s="8">
        <v>26.695</v>
      </c>
      <c r="C1783" s="8">
        <v>4.21</v>
      </c>
      <c r="D1783" s="8" t="s">
        <v>7836</v>
      </c>
      <c r="E1783" s="8" t="s">
        <v>7835</v>
      </c>
      <c r="F1783" s="8" t="s">
        <v>7836</v>
      </c>
      <c r="G1783" s="8">
        <v>1</v>
      </c>
      <c r="H1783" s="8" t="s">
        <v>7835</v>
      </c>
      <c r="I1783" s="8" t="s">
        <v>7838</v>
      </c>
      <c r="J1783" s="8" t="s">
        <v>7843</v>
      </c>
    </row>
    <row r="1784" spans="1:10" ht="15" customHeight="1" x14ac:dyDescent="0.3">
      <c r="A1784" s="8" t="s">
        <v>1820</v>
      </c>
      <c r="B1784" s="8">
        <v>23.16</v>
      </c>
      <c r="C1784" s="8">
        <v>5.5</v>
      </c>
      <c r="D1784" s="8" t="s">
        <v>7835</v>
      </c>
      <c r="E1784" s="8" t="s">
        <v>7835</v>
      </c>
      <c r="F1784" s="8" t="s">
        <v>7835</v>
      </c>
      <c r="G1784" s="8">
        <v>0</v>
      </c>
      <c r="H1784" s="8" t="s">
        <v>7835</v>
      </c>
      <c r="I1784" s="8" t="s">
        <v>7839</v>
      </c>
      <c r="J1784" s="8" t="s">
        <v>7843</v>
      </c>
    </row>
    <row r="1785" spans="1:10" ht="15" customHeight="1" x14ac:dyDescent="0.3">
      <c r="A1785" s="8" t="s">
        <v>1821</v>
      </c>
      <c r="B1785" s="8">
        <v>32.585000000000001</v>
      </c>
      <c r="C1785" s="8">
        <v>4.93</v>
      </c>
      <c r="D1785" s="8" t="s">
        <v>7836</v>
      </c>
      <c r="E1785" s="8" t="s">
        <v>7835</v>
      </c>
      <c r="F1785" s="8" t="s">
        <v>7835</v>
      </c>
      <c r="G1785" s="8">
        <v>1</v>
      </c>
      <c r="H1785" s="8" t="s">
        <v>7835</v>
      </c>
      <c r="I1785" s="8" t="s">
        <v>7837</v>
      </c>
      <c r="J1785" s="8" t="s">
        <v>7843</v>
      </c>
    </row>
    <row r="1786" spans="1:10" ht="15" customHeight="1" x14ac:dyDescent="0.3">
      <c r="A1786" s="8" t="s">
        <v>1822</v>
      </c>
      <c r="B1786" s="8">
        <v>33.97</v>
      </c>
      <c r="C1786" s="8">
        <v>5.6</v>
      </c>
      <c r="D1786" s="8" t="s">
        <v>7836</v>
      </c>
      <c r="E1786" s="8" t="s">
        <v>7835</v>
      </c>
      <c r="F1786" s="8" t="s">
        <v>7835</v>
      </c>
      <c r="G1786" s="8">
        <v>0</v>
      </c>
      <c r="H1786" s="8" t="s">
        <v>7835</v>
      </c>
      <c r="I1786" s="8" t="s">
        <v>7837</v>
      </c>
      <c r="J1786" s="8" t="s">
        <v>7843</v>
      </c>
    </row>
    <row r="1787" spans="1:10" ht="15" customHeight="1" x14ac:dyDescent="0.3">
      <c r="A1787" s="8" t="s">
        <v>1823</v>
      </c>
      <c r="B1787" s="8">
        <v>16.57</v>
      </c>
      <c r="C1787" s="8">
        <v>9.99</v>
      </c>
      <c r="D1787" s="8" t="s">
        <v>7835</v>
      </c>
      <c r="E1787" s="8" t="s">
        <v>7835</v>
      </c>
      <c r="F1787" s="8" t="s">
        <v>7835</v>
      </c>
      <c r="G1787" s="8">
        <v>0</v>
      </c>
      <c r="H1787" s="8" t="s">
        <v>7835</v>
      </c>
      <c r="I1787" s="8" t="s">
        <v>7840</v>
      </c>
      <c r="J1787" s="8" t="s">
        <v>7841</v>
      </c>
    </row>
    <row r="1788" spans="1:10" ht="15" customHeight="1" x14ac:dyDescent="0.3">
      <c r="A1788" s="8" t="s">
        <v>1824</v>
      </c>
      <c r="B1788" s="8">
        <v>17.55</v>
      </c>
      <c r="C1788" s="8">
        <v>5.93</v>
      </c>
      <c r="D1788" s="8" t="s">
        <v>7835</v>
      </c>
      <c r="E1788" s="8" t="s">
        <v>7835</v>
      </c>
      <c r="F1788" s="8" t="s">
        <v>7836</v>
      </c>
      <c r="G1788" s="8">
        <v>1</v>
      </c>
      <c r="H1788" s="8" t="s">
        <v>7835</v>
      </c>
      <c r="I1788" s="8" t="s">
        <v>7840</v>
      </c>
      <c r="J1788" s="8" t="s">
        <v>7842</v>
      </c>
    </row>
    <row r="1789" spans="1:10" ht="15" customHeight="1" x14ac:dyDescent="0.3">
      <c r="A1789" s="8" t="s">
        <v>1825</v>
      </c>
      <c r="B1789" s="8">
        <v>29.41</v>
      </c>
      <c r="C1789" s="8">
        <v>6.29</v>
      </c>
      <c r="D1789" s="8" t="s">
        <v>7836</v>
      </c>
      <c r="E1789" s="8" t="s">
        <v>7835</v>
      </c>
      <c r="F1789" s="8" t="s">
        <v>7835</v>
      </c>
      <c r="G1789" s="8">
        <v>1</v>
      </c>
      <c r="H1789" s="8" t="s">
        <v>7835</v>
      </c>
      <c r="I1789" s="8" t="s">
        <v>7838</v>
      </c>
      <c r="J1789" s="8" t="s">
        <v>7842</v>
      </c>
    </row>
    <row r="1790" spans="1:10" ht="15" customHeight="1" x14ac:dyDescent="0.3">
      <c r="A1790" s="8" t="s">
        <v>1826</v>
      </c>
      <c r="B1790" s="8">
        <v>17.91</v>
      </c>
      <c r="C1790" s="8">
        <v>5.65</v>
      </c>
      <c r="D1790" s="8" t="s">
        <v>7835</v>
      </c>
      <c r="E1790" s="8" t="s">
        <v>7835</v>
      </c>
      <c r="F1790" s="8" t="s">
        <v>7835</v>
      </c>
      <c r="G1790" s="8">
        <v>1</v>
      </c>
      <c r="H1790" s="8" t="s">
        <v>7835</v>
      </c>
      <c r="I1790" s="8" t="s">
        <v>7840</v>
      </c>
      <c r="J1790" s="8" t="s">
        <v>7843</v>
      </c>
    </row>
    <row r="1791" spans="1:10" ht="15" customHeight="1" x14ac:dyDescent="0.3">
      <c r="A1791" s="8" t="s">
        <v>1827</v>
      </c>
      <c r="B1791" s="8">
        <v>31.57</v>
      </c>
      <c r="C1791" s="8">
        <v>6.15</v>
      </c>
      <c r="D1791" s="8" t="s">
        <v>7835</v>
      </c>
      <c r="E1791" s="8" t="s">
        <v>7835</v>
      </c>
      <c r="F1791" s="8" t="s">
        <v>7835</v>
      </c>
      <c r="G1791" s="8">
        <v>1</v>
      </c>
      <c r="H1791" s="8" t="s">
        <v>7835</v>
      </c>
      <c r="I1791" s="8" t="s">
        <v>7837</v>
      </c>
      <c r="J1791" s="8" t="s">
        <v>7842</v>
      </c>
    </row>
    <row r="1792" spans="1:10" ht="15" customHeight="1" x14ac:dyDescent="0.3">
      <c r="A1792" s="8" t="s">
        <v>1828</v>
      </c>
      <c r="B1792" s="8">
        <v>33.18</v>
      </c>
      <c r="C1792" s="8">
        <v>5.22</v>
      </c>
      <c r="D1792" s="8" t="s">
        <v>7835</v>
      </c>
      <c r="E1792" s="8" t="s">
        <v>7836</v>
      </c>
      <c r="F1792" s="8" t="s">
        <v>7835</v>
      </c>
      <c r="G1792" s="8">
        <v>1</v>
      </c>
      <c r="H1792" s="8" t="s">
        <v>7835</v>
      </c>
      <c r="I1792" s="8" t="s">
        <v>7837</v>
      </c>
      <c r="J1792" s="8" t="s">
        <v>7843</v>
      </c>
    </row>
    <row r="1793" spans="1:10" ht="15" customHeight="1" x14ac:dyDescent="0.3">
      <c r="A1793" s="8" t="s">
        <v>1829</v>
      </c>
      <c r="B1793" s="8">
        <v>37</v>
      </c>
      <c r="C1793" s="8">
        <v>11.66</v>
      </c>
      <c r="D1793" s="8" t="s">
        <v>7835</v>
      </c>
      <c r="E1793" s="8" t="s">
        <v>7835</v>
      </c>
      <c r="F1793" s="8" t="s">
        <v>7835</v>
      </c>
      <c r="G1793" s="8">
        <v>0</v>
      </c>
      <c r="H1793" s="8" t="s">
        <v>7835</v>
      </c>
      <c r="I1793" s="8" t="s">
        <v>7837</v>
      </c>
      <c r="J1793" s="8" t="s">
        <v>7841</v>
      </c>
    </row>
    <row r="1794" spans="1:10" ht="15" customHeight="1" x14ac:dyDescent="0.3">
      <c r="A1794" s="8" t="s">
        <v>1830</v>
      </c>
      <c r="B1794" s="8">
        <v>18.905000000000001</v>
      </c>
      <c r="C1794" s="8">
        <v>4.91</v>
      </c>
      <c r="D1794" s="8" t="s">
        <v>7836</v>
      </c>
      <c r="E1794" s="8" t="s">
        <v>7835</v>
      </c>
      <c r="F1794" s="8" t="s">
        <v>7835</v>
      </c>
      <c r="G1794" s="8">
        <v>1</v>
      </c>
      <c r="H1794" s="8" t="s">
        <v>7835</v>
      </c>
      <c r="I1794" s="8" t="s">
        <v>7839</v>
      </c>
      <c r="J1794" s="8" t="s">
        <v>7843</v>
      </c>
    </row>
    <row r="1795" spans="1:10" ht="15" customHeight="1" x14ac:dyDescent="0.3">
      <c r="A1795" s="8" t="s">
        <v>1831</v>
      </c>
      <c r="B1795" s="8">
        <v>20.03</v>
      </c>
      <c r="C1795" s="8">
        <v>9.25</v>
      </c>
      <c r="D1795" s="8" t="s">
        <v>7836</v>
      </c>
      <c r="E1795" s="8" t="s">
        <v>7835</v>
      </c>
      <c r="F1795" s="8" t="s">
        <v>7835</v>
      </c>
      <c r="G1795" s="8">
        <v>0</v>
      </c>
      <c r="H1795" s="8" t="s">
        <v>7835</v>
      </c>
      <c r="I1795" s="8" t="s">
        <v>7839</v>
      </c>
      <c r="J1795" s="8" t="s">
        <v>7841</v>
      </c>
    </row>
    <row r="1796" spans="1:10" ht="15" customHeight="1" x14ac:dyDescent="0.3">
      <c r="A1796" s="8" t="s">
        <v>1832</v>
      </c>
      <c r="B1796" s="8">
        <v>16.7</v>
      </c>
      <c r="C1796" s="8">
        <v>11.48</v>
      </c>
      <c r="D1796" s="8" t="s">
        <v>7835</v>
      </c>
      <c r="E1796" s="8" t="s">
        <v>7835</v>
      </c>
      <c r="F1796" s="8" t="s">
        <v>7835</v>
      </c>
      <c r="G1796" s="8">
        <v>0</v>
      </c>
      <c r="H1796" s="8" t="s">
        <v>7835</v>
      </c>
      <c r="I1796" s="8" t="s">
        <v>7840</v>
      </c>
      <c r="J1796" s="8" t="s">
        <v>7841</v>
      </c>
    </row>
    <row r="1797" spans="1:10" ht="15" customHeight="1" x14ac:dyDescent="0.3">
      <c r="A1797" s="8" t="s">
        <v>1833</v>
      </c>
      <c r="B1797" s="8">
        <v>39.82</v>
      </c>
      <c r="C1797" s="8">
        <v>6.06</v>
      </c>
      <c r="D1797" s="8" t="s">
        <v>7835</v>
      </c>
      <c r="E1797" s="8" t="s">
        <v>7835</v>
      </c>
      <c r="F1797" s="8" t="s">
        <v>7835</v>
      </c>
      <c r="G1797" s="8">
        <v>0</v>
      </c>
      <c r="H1797" s="8" t="s">
        <v>7835</v>
      </c>
      <c r="I1797" s="8" t="s">
        <v>7837</v>
      </c>
      <c r="J1797" s="8" t="s">
        <v>7842</v>
      </c>
    </row>
    <row r="1798" spans="1:10" ht="15" customHeight="1" x14ac:dyDescent="0.3">
      <c r="A1798" s="8" t="s">
        <v>1834</v>
      </c>
      <c r="B1798" s="8">
        <v>22.04</v>
      </c>
      <c r="C1798" s="8">
        <v>5.86</v>
      </c>
      <c r="D1798" s="8" t="s">
        <v>7835</v>
      </c>
      <c r="E1798" s="8" t="s">
        <v>7835</v>
      </c>
      <c r="F1798" s="8" t="s">
        <v>7835</v>
      </c>
      <c r="G1798" s="8">
        <v>1</v>
      </c>
      <c r="H1798" s="8" t="s">
        <v>7835</v>
      </c>
      <c r="I1798" s="8" t="s">
        <v>7839</v>
      </c>
      <c r="J1798" s="8" t="s">
        <v>7842</v>
      </c>
    </row>
    <row r="1799" spans="1:10" ht="15" customHeight="1" x14ac:dyDescent="0.3">
      <c r="A1799" s="8" t="s">
        <v>1835</v>
      </c>
      <c r="B1799" s="8">
        <v>28.27</v>
      </c>
      <c r="C1799" s="8">
        <v>5.33</v>
      </c>
      <c r="D1799" s="8" t="s">
        <v>7835</v>
      </c>
      <c r="E1799" s="8" t="s">
        <v>7835</v>
      </c>
      <c r="F1799" s="8" t="s">
        <v>7835</v>
      </c>
      <c r="G1799" s="8">
        <v>0</v>
      </c>
      <c r="H1799" s="8" t="s">
        <v>7835</v>
      </c>
      <c r="I1799" s="8" t="s">
        <v>7838</v>
      </c>
      <c r="J1799" s="8" t="s">
        <v>7843</v>
      </c>
    </row>
    <row r="1800" spans="1:10" ht="15" customHeight="1" x14ac:dyDescent="0.3">
      <c r="A1800" s="8" t="s">
        <v>1836</v>
      </c>
      <c r="B1800" s="8">
        <v>18.5</v>
      </c>
      <c r="C1800" s="8">
        <v>5.33</v>
      </c>
      <c r="D1800" s="8" t="s">
        <v>7835</v>
      </c>
      <c r="E1800" s="8" t="s">
        <v>7835</v>
      </c>
      <c r="F1800" s="8" t="s">
        <v>7835</v>
      </c>
      <c r="G1800" s="8">
        <v>0</v>
      </c>
      <c r="H1800" s="8" t="s">
        <v>7835</v>
      </c>
      <c r="I1800" s="8" t="s">
        <v>7839</v>
      </c>
      <c r="J1800" s="8" t="s">
        <v>7843</v>
      </c>
    </row>
    <row r="1801" spans="1:10" ht="15" customHeight="1" x14ac:dyDescent="0.3">
      <c r="A1801" s="8" t="s">
        <v>1837</v>
      </c>
      <c r="B1801" s="8">
        <v>38.6</v>
      </c>
      <c r="C1801" s="8">
        <v>6.02</v>
      </c>
      <c r="D1801" s="8" t="s">
        <v>7835</v>
      </c>
      <c r="E1801" s="8" t="s">
        <v>7835</v>
      </c>
      <c r="F1801" s="8" t="s">
        <v>7835</v>
      </c>
      <c r="G1801" s="8">
        <v>1</v>
      </c>
      <c r="H1801" s="8" t="s">
        <v>7835</v>
      </c>
      <c r="I1801" s="8" t="s">
        <v>7837</v>
      </c>
      <c r="J1801" s="8" t="s">
        <v>7842</v>
      </c>
    </row>
    <row r="1802" spans="1:10" ht="15" customHeight="1" x14ac:dyDescent="0.3">
      <c r="A1802" s="8" t="s">
        <v>1838</v>
      </c>
      <c r="B1802" s="8">
        <v>43.12</v>
      </c>
      <c r="C1802" s="8">
        <v>6.25</v>
      </c>
      <c r="D1802" s="8" t="s">
        <v>7835</v>
      </c>
      <c r="E1802" s="8" t="s">
        <v>7835</v>
      </c>
      <c r="F1802" s="8" t="s">
        <v>7835</v>
      </c>
      <c r="G1802" s="8">
        <v>1</v>
      </c>
      <c r="H1802" s="8" t="s">
        <v>7835</v>
      </c>
      <c r="I1802" s="8" t="s">
        <v>7837</v>
      </c>
      <c r="J1802" s="8" t="s">
        <v>7842</v>
      </c>
    </row>
    <row r="1803" spans="1:10" ht="15" customHeight="1" x14ac:dyDescent="0.3">
      <c r="A1803" s="8" t="s">
        <v>1839</v>
      </c>
      <c r="B1803" s="8">
        <v>30.5</v>
      </c>
      <c r="C1803" s="8">
        <v>4.8099999999999996</v>
      </c>
      <c r="D1803" s="8" t="s">
        <v>7835</v>
      </c>
      <c r="E1803" s="8" t="s">
        <v>7835</v>
      </c>
      <c r="F1803" s="8" t="s">
        <v>7835</v>
      </c>
      <c r="G1803" s="8">
        <v>1</v>
      </c>
      <c r="H1803" s="8" t="s">
        <v>7835</v>
      </c>
      <c r="I1803" s="8" t="s">
        <v>7837</v>
      </c>
      <c r="J1803" s="8" t="s">
        <v>7843</v>
      </c>
    </row>
    <row r="1804" spans="1:10" ht="15" customHeight="1" x14ac:dyDescent="0.3">
      <c r="A1804" s="8" t="s">
        <v>1840</v>
      </c>
      <c r="B1804" s="8">
        <v>27.61</v>
      </c>
      <c r="C1804" s="8">
        <v>4.5999999999999996</v>
      </c>
      <c r="D1804" s="8" t="s">
        <v>7835</v>
      </c>
      <c r="E1804" s="8" t="s">
        <v>7835</v>
      </c>
      <c r="F1804" s="8" t="s">
        <v>7835</v>
      </c>
      <c r="G1804" s="8">
        <v>1</v>
      </c>
      <c r="H1804" s="8" t="s">
        <v>7835</v>
      </c>
      <c r="I1804" s="8" t="s">
        <v>7838</v>
      </c>
      <c r="J1804" s="8" t="s">
        <v>7843</v>
      </c>
    </row>
    <row r="1805" spans="1:10" ht="15" customHeight="1" x14ac:dyDescent="0.3">
      <c r="A1805" s="8" t="s">
        <v>1841</v>
      </c>
      <c r="B1805" s="8">
        <v>27.1</v>
      </c>
      <c r="C1805" s="8">
        <v>5.08</v>
      </c>
      <c r="D1805" s="8" t="s">
        <v>7835</v>
      </c>
      <c r="E1805" s="8" t="s">
        <v>7835</v>
      </c>
      <c r="F1805" s="8" t="s">
        <v>7835</v>
      </c>
      <c r="G1805" s="8">
        <v>1</v>
      </c>
      <c r="H1805" s="8" t="s">
        <v>7835</v>
      </c>
      <c r="I1805" s="8" t="s">
        <v>7838</v>
      </c>
      <c r="J1805" s="8" t="s">
        <v>7843</v>
      </c>
    </row>
    <row r="1806" spans="1:10" ht="15" customHeight="1" x14ac:dyDescent="0.3">
      <c r="A1806" s="8" t="s">
        <v>1842</v>
      </c>
      <c r="B1806" s="8">
        <v>35.93</v>
      </c>
      <c r="C1806" s="8">
        <v>5.43</v>
      </c>
      <c r="D1806" s="8" t="s">
        <v>7835</v>
      </c>
      <c r="E1806" s="8" t="s">
        <v>7836</v>
      </c>
      <c r="F1806" s="8" t="s">
        <v>7835</v>
      </c>
      <c r="G1806" s="8">
        <v>1</v>
      </c>
      <c r="H1806" s="8" t="s">
        <v>7835</v>
      </c>
      <c r="I1806" s="8" t="s">
        <v>7837</v>
      </c>
      <c r="J1806" s="8" t="s">
        <v>7843</v>
      </c>
    </row>
    <row r="1807" spans="1:10" ht="15" customHeight="1" x14ac:dyDescent="0.3">
      <c r="A1807" s="8" t="s">
        <v>1843</v>
      </c>
      <c r="B1807" s="8">
        <v>32.68</v>
      </c>
      <c r="C1807" s="8">
        <v>5.44</v>
      </c>
      <c r="D1807" s="8" t="s">
        <v>7835</v>
      </c>
      <c r="E1807" s="8" t="s">
        <v>7835</v>
      </c>
      <c r="F1807" s="8" t="s">
        <v>7835</v>
      </c>
      <c r="G1807" s="8">
        <v>0</v>
      </c>
      <c r="H1807" s="8" t="s">
        <v>7835</v>
      </c>
      <c r="I1807" s="8" t="s">
        <v>7837</v>
      </c>
      <c r="J1807" s="8" t="s">
        <v>7843</v>
      </c>
    </row>
    <row r="1808" spans="1:10" ht="15" customHeight="1" x14ac:dyDescent="0.3">
      <c r="A1808" s="8" t="s">
        <v>1844</v>
      </c>
      <c r="B1808" s="8">
        <v>20.74</v>
      </c>
      <c r="C1808" s="8">
        <v>11.69</v>
      </c>
      <c r="D1808" s="8" t="s">
        <v>7836</v>
      </c>
      <c r="E1808" s="8" t="s">
        <v>7835</v>
      </c>
      <c r="F1808" s="8" t="s">
        <v>7835</v>
      </c>
      <c r="G1808" s="8">
        <v>1</v>
      </c>
      <c r="H1808" s="8" t="s">
        <v>7835</v>
      </c>
      <c r="I1808" s="8" t="s">
        <v>7839</v>
      </c>
      <c r="J1808" s="8" t="s">
        <v>7841</v>
      </c>
    </row>
    <row r="1809" spans="1:10" ht="15" customHeight="1" x14ac:dyDescent="0.3">
      <c r="A1809" s="8" t="s">
        <v>1845</v>
      </c>
      <c r="B1809" s="8">
        <v>15.57</v>
      </c>
      <c r="C1809" s="8">
        <v>6.07</v>
      </c>
      <c r="D1809" s="8" t="s">
        <v>7835</v>
      </c>
      <c r="E1809" s="8" t="s">
        <v>7835</v>
      </c>
      <c r="F1809" s="8" t="s">
        <v>7835</v>
      </c>
      <c r="G1809" s="8">
        <v>0</v>
      </c>
      <c r="H1809" s="8" t="s">
        <v>7835</v>
      </c>
      <c r="I1809" s="8" t="s">
        <v>7840</v>
      </c>
      <c r="J1809" s="8" t="s">
        <v>7842</v>
      </c>
    </row>
    <row r="1810" spans="1:10" ht="15" customHeight="1" x14ac:dyDescent="0.3">
      <c r="A1810" s="8" t="s">
        <v>1846</v>
      </c>
      <c r="B1810" s="8">
        <v>23.844999999999999</v>
      </c>
      <c r="C1810" s="8">
        <v>4.3600000000000003</v>
      </c>
      <c r="D1810" s="8" t="s">
        <v>7835</v>
      </c>
      <c r="E1810" s="8" t="s">
        <v>7835</v>
      </c>
      <c r="F1810" s="8" t="s">
        <v>7835</v>
      </c>
      <c r="G1810" s="8">
        <v>0</v>
      </c>
      <c r="H1810" s="8" t="s">
        <v>7835</v>
      </c>
      <c r="I1810" s="8" t="s">
        <v>7839</v>
      </c>
      <c r="J1810" s="8" t="s">
        <v>7843</v>
      </c>
    </row>
    <row r="1811" spans="1:10" ht="15" customHeight="1" x14ac:dyDescent="0.3">
      <c r="A1811" s="8" t="s">
        <v>1847</v>
      </c>
      <c r="B1811" s="8">
        <v>22.895</v>
      </c>
      <c r="C1811" s="8">
        <v>5.24</v>
      </c>
      <c r="D1811" s="8" t="s">
        <v>7835</v>
      </c>
      <c r="E1811" s="8" t="s">
        <v>7835</v>
      </c>
      <c r="F1811" s="8" t="s">
        <v>7835</v>
      </c>
      <c r="G1811" s="8">
        <v>1</v>
      </c>
      <c r="H1811" s="8" t="s">
        <v>7835</v>
      </c>
      <c r="I1811" s="8" t="s">
        <v>7839</v>
      </c>
      <c r="J1811" s="8" t="s">
        <v>7843</v>
      </c>
    </row>
    <row r="1812" spans="1:10" ht="15" customHeight="1" x14ac:dyDescent="0.3">
      <c r="A1812" s="8" t="s">
        <v>1848</v>
      </c>
      <c r="B1812" s="8">
        <v>21.945</v>
      </c>
      <c r="C1812" s="8">
        <v>5.37</v>
      </c>
      <c r="D1812" s="8" t="s">
        <v>7835</v>
      </c>
      <c r="E1812" s="8" t="s">
        <v>7835</v>
      </c>
      <c r="F1812" s="8" t="s">
        <v>7835</v>
      </c>
      <c r="G1812" s="8">
        <v>1</v>
      </c>
      <c r="H1812" s="8" t="s">
        <v>7835</v>
      </c>
      <c r="I1812" s="8" t="s">
        <v>7839</v>
      </c>
      <c r="J1812" s="8" t="s">
        <v>7843</v>
      </c>
    </row>
    <row r="1813" spans="1:10" ht="15" customHeight="1" x14ac:dyDescent="0.3">
      <c r="A1813" s="8" t="s">
        <v>1849</v>
      </c>
      <c r="B1813" s="8">
        <v>19.47</v>
      </c>
      <c r="C1813" s="8">
        <v>6.6</v>
      </c>
      <c r="D1813" s="8" t="s">
        <v>7836</v>
      </c>
      <c r="E1813" s="8" t="s">
        <v>7835</v>
      </c>
      <c r="F1813" s="8" t="s">
        <v>7835</v>
      </c>
      <c r="G1813" s="8">
        <v>0</v>
      </c>
      <c r="H1813" s="8" t="s">
        <v>7835</v>
      </c>
      <c r="I1813" s="8" t="s">
        <v>7839</v>
      </c>
      <c r="J1813" s="8" t="s">
        <v>7841</v>
      </c>
    </row>
    <row r="1814" spans="1:10" ht="15" customHeight="1" x14ac:dyDescent="0.3">
      <c r="A1814" s="8" t="s">
        <v>1850</v>
      </c>
      <c r="B1814" s="8">
        <v>15.61</v>
      </c>
      <c r="C1814" s="8">
        <v>5.77</v>
      </c>
      <c r="D1814" s="8" t="s">
        <v>7835</v>
      </c>
      <c r="E1814" s="8" t="s">
        <v>7835</v>
      </c>
      <c r="F1814" s="8" t="s">
        <v>7835</v>
      </c>
      <c r="G1814" s="8">
        <v>0</v>
      </c>
      <c r="H1814" s="8" t="s">
        <v>7835</v>
      </c>
      <c r="I1814" s="8" t="s">
        <v>7840</v>
      </c>
      <c r="J1814" s="8" t="s">
        <v>7842</v>
      </c>
    </row>
    <row r="1815" spans="1:10" ht="15" customHeight="1" x14ac:dyDescent="0.3">
      <c r="A1815" s="8" t="s">
        <v>1851</v>
      </c>
      <c r="B1815" s="8">
        <v>28.6</v>
      </c>
      <c r="C1815" s="8">
        <v>6.08</v>
      </c>
      <c r="D1815" s="8" t="s">
        <v>7835</v>
      </c>
      <c r="E1815" s="8" t="s">
        <v>7835</v>
      </c>
      <c r="F1815" s="8" t="s">
        <v>7836</v>
      </c>
      <c r="G1815" s="8">
        <v>1</v>
      </c>
      <c r="H1815" s="8" t="s">
        <v>7835</v>
      </c>
      <c r="I1815" s="8" t="s">
        <v>7838</v>
      </c>
      <c r="J1815" s="8" t="s">
        <v>7842</v>
      </c>
    </row>
    <row r="1816" spans="1:10" ht="15" customHeight="1" x14ac:dyDescent="0.3">
      <c r="A1816" s="8" t="s">
        <v>1852</v>
      </c>
      <c r="B1816" s="8">
        <v>46.53</v>
      </c>
      <c r="C1816" s="8">
        <v>4.16</v>
      </c>
      <c r="D1816" s="8" t="s">
        <v>7835</v>
      </c>
      <c r="E1816" s="8" t="s">
        <v>7835</v>
      </c>
      <c r="F1816" s="8" t="s">
        <v>7835</v>
      </c>
      <c r="G1816" s="8">
        <v>0</v>
      </c>
      <c r="H1816" s="8" t="s">
        <v>7835</v>
      </c>
      <c r="I1816" s="8" t="s">
        <v>7837</v>
      </c>
      <c r="J1816" s="8" t="s">
        <v>7843</v>
      </c>
    </row>
    <row r="1817" spans="1:10" ht="15" customHeight="1" x14ac:dyDescent="0.3">
      <c r="A1817" s="8" t="s">
        <v>1853</v>
      </c>
      <c r="B1817" s="8">
        <v>34.99</v>
      </c>
      <c r="C1817" s="8">
        <v>5.0999999999999996</v>
      </c>
      <c r="D1817" s="8" t="s">
        <v>7835</v>
      </c>
      <c r="E1817" s="8" t="s">
        <v>7835</v>
      </c>
      <c r="F1817" s="8" t="s">
        <v>7836</v>
      </c>
      <c r="G1817" s="8">
        <v>1</v>
      </c>
      <c r="H1817" s="8" t="s">
        <v>7835</v>
      </c>
      <c r="I1817" s="8" t="s">
        <v>7837</v>
      </c>
      <c r="J1817" s="8" t="s">
        <v>7843</v>
      </c>
    </row>
    <row r="1818" spans="1:10" ht="15" customHeight="1" x14ac:dyDescent="0.3">
      <c r="A1818" s="8" t="s">
        <v>1854</v>
      </c>
      <c r="B1818" s="8">
        <v>17.05</v>
      </c>
      <c r="C1818" s="8">
        <v>5.3</v>
      </c>
      <c r="D1818" s="8" t="s">
        <v>7835</v>
      </c>
      <c r="E1818" s="8" t="s">
        <v>7835</v>
      </c>
      <c r="F1818" s="8" t="s">
        <v>7836</v>
      </c>
      <c r="G1818" s="8">
        <v>1</v>
      </c>
      <c r="H1818" s="8" t="s">
        <v>7835</v>
      </c>
      <c r="I1818" s="8" t="s">
        <v>7840</v>
      </c>
      <c r="J1818" s="8" t="s">
        <v>7843</v>
      </c>
    </row>
    <row r="1819" spans="1:10" ht="15" customHeight="1" x14ac:dyDescent="0.3">
      <c r="A1819" s="8" t="s">
        <v>1855</v>
      </c>
      <c r="B1819" s="8">
        <v>37.18</v>
      </c>
      <c r="C1819" s="8">
        <v>4.9000000000000004</v>
      </c>
      <c r="D1819" s="8" t="s">
        <v>7835</v>
      </c>
      <c r="E1819" s="8" t="s">
        <v>7835</v>
      </c>
      <c r="F1819" s="8" t="s">
        <v>7835</v>
      </c>
      <c r="G1819" s="8">
        <v>0</v>
      </c>
      <c r="H1819" s="8" t="s">
        <v>7835</v>
      </c>
      <c r="I1819" s="8" t="s">
        <v>7837</v>
      </c>
      <c r="J1819" s="8" t="s">
        <v>7843</v>
      </c>
    </row>
    <row r="1820" spans="1:10" ht="15" customHeight="1" x14ac:dyDescent="0.3">
      <c r="A1820" s="8" t="s">
        <v>1856</v>
      </c>
      <c r="B1820" s="8">
        <v>35.200000000000003</v>
      </c>
      <c r="C1820" s="8">
        <v>5.55</v>
      </c>
      <c r="D1820" s="8" t="s">
        <v>7835</v>
      </c>
      <c r="E1820" s="8" t="s">
        <v>7835</v>
      </c>
      <c r="F1820" s="8" t="s">
        <v>7835</v>
      </c>
      <c r="G1820" s="8">
        <v>0</v>
      </c>
      <c r="H1820" s="8" t="s">
        <v>7835</v>
      </c>
      <c r="I1820" s="8" t="s">
        <v>7837</v>
      </c>
      <c r="J1820" s="8" t="s">
        <v>7843</v>
      </c>
    </row>
    <row r="1821" spans="1:10" ht="15" customHeight="1" x14ac:dyDescent="0.3">
      <c r="A1821" s="8" t="s">
        <v>1857</v>
      </c>
      <c r="B1821" s="8">
        <v>37.335000000000001</v>
      </c>
      <c r="C1821" s="8">
        <v>4.95</v>
      </c>
      <c r="D1821" s="8" t="s">
        <v>7835</v>
      </c>
      <c r="E1821" s="8" t="s">
        <v>7835</v>
      </c>
      <c r="F1821" s="8" t="s">
        <v>7835</v>
      </c>
      <c r="G1821" s="8">
        <v>0</v>
      </c>
      <c r="H1821" s="8" t="s">
        <v>7835</v>
      </c>
      <c r="I1821" s="8" t="s">
        <v>7837</v>
      </c>
      <c r="J1821" s="8" t="s">
        <v>7843</v>
      </c>
    </row>
    <row r="1822" spans="1:10" ht="15" customHeight="1" x14ac:dyDescent="0.3">
      <c r="A1822" s="8" t="s">
        <v>1858</v>
      </c>
      <c r="B1822" s="8">
        <v>27.265000000000001</v>
      </c>
      <c r="C1822" s="8">
        <v>6.46</v>
      </c>
      <c r="D1822" s="8" t="s">
        <v>7836</v>
      </c>
      <c r="E1822" s="8" t="s">
        <v>7835</v>
      </c>
      <c r="F1822" s="8" t="s">
        <v>7835</v>
      </c>
      <c r="G1822" s="8">
        <v>0</v>
      </c>
      <c r="H1822" s="8" t="s">
        <v>7835</v>
      </c>
      <c r="I1822" s="8" t="s">
        <v>7838</v>
      </c>
      <c r="J1822" s="8" t="s">
        <v>7842</v>
      </c>
    </row>
    <row r="1823" spans="1:10" ht="15" customHeight="1" x14ac:dyDescent="0.3">
      <c r="A1823" s="8" t="s">
        <v>1859</v>
      </c>
      <c r="B1823" s="8">
        <v>30.8</v>
      </c>
      <c r="C1823" s="8">
        <v>4.9000000000000004</v>
      </c>
      <c r="D1823" s="8" t="s">
        <v>7836</v>
      </c>
      <c r="E1823" s="8" t="s">
        <v>7835</v>
      </c>
      <c r="F1823" s="8" t="s">
        <v>7835</v>
      </c>
      <c r="G1823" s="8">
        <v>0</v>
      </c>
      <c r="H1823" s="8" t="s">
        <v>7835</v>
      </c>
      <c r="I1823" s="8" t="s">
        <v>7837</v>
      </c>
      <c r="J1823" s="8" t="s">
        <v>7843</v>
      </c>
    </row>
    <row r="1824" spans="1:10" ht="15" customHeight="1" x14ac:dyDescent="0.3">
      <c r="A1824" s="8" t="s">
        <v>1860</v>
      </c>
      <c r="B1824" s="8">
        <v>30.21</v>
      </c>
      <c r="C1824" s="8">
        <v>5.21</v>
      </c>
      <c r="D1824" s="8" t="s">
        <v>7835</v>
      </c>
      <c r="E1824" s="8" t="s">
        <v>7835</v>
      </c>
      <c r="F1824" s="8" t="s">
        <v>7835</v>
      </c>
      <c r="G1824" s="8">
        <v>1</v>
      </c>
      <c r="H1824" s="8" t="s">
        <v>7835</v>
      </c>
      <c r="I1824" s="8" t="s">
        <v>7837</v>
      </c>
      <c r="J1824" s="8" t="s">
        <v>7843</v>
      </c>
    </row>
    <row r="1825" spans="1:10" ht="15" customHeight="1" x14ac:dyDescent="0.3">
      <c r="A1825" s="8" t="s">
        <v>1861</v>
      </c>
      <c r="B1825" s="8">
        <v>35.340000000000003</v>
      </c>
      <c r="C1825" s="8">
        <v>4.13</v>
      </c>
      <c r="D1825" s="8" t="s">
        <v>7835</v>
      </c>
      <c r="E1825" s="8" t="s">
        <v>7836</v>
      </c>
      <c r="F1825" s="8" t="s">
        <v>7835</v>
      </c>
      <c r="G1825" s="8">
        <v>1</v>
      </c>
      <c r="H1825" s="8" t="s">
        <v>7835</v>
      </c>
      <c r="I1825" s="8" t="s">
        <v>7837</v>
      </c>
      <c r="J1825" s="8" t="s">
        <v>7843</v>
      </c>
    </row>
    <row r="1826" spans="1:10" ht="15" customHeight="1" x14ac:dyDescent="0.3">
      <c r="A1826" s="8" t="s">
        <v>1862</v>
      </c>
      <c r="B1826" s="8">
        <v>26.695</v>
      </c>
      <c r="C1826" s="8">
        <v>5.28</v>
      </c>
      <c r="D1826" s="8" t="s">
        <v>7835</v>
      </c>
      <c r="E1826" s="8" t="s">
        <v>7835</v>
      </c>
      <c r="F1826" s="8" t="s">
        <v>7835</v>
      </c>
      <c r="G1826" s="8">
        <v>0</v>
      </c>
      <c r="H1826" s="8" t="s">
        <v>7835</v>
      </c>
      <c r="I1826" s="8" t="s">
        <v>7838</v>
      </c>
      <c r="J1826" s="8" t="s">
        <v>7843</v>
      </c>
    </row>
    <row r="1827" spans="1:10" ht="15" customHeight="1" x14ac:dyDescent="0.3">
      <c r="A1827" s="8" t="s">
        <v>1863</v>
      </c>
      <c r="B1827" s="8">
        <v>29.355</v>
      </c>
      <c r="C1827" s="8">
        <v>4.68</v>
      </c>
      <c r="D1827" s="8" t="s">
        <v>7836</v>
      </c>
      <c r="E1827" s="8" t="s">
        <v>7835</v>
      </c>
      <c r="F1827" s="8" t="s">
        <v>7835</v>
      </c>
      <c r="G1827" s="8">
        <v>0</v>
      </c>
      <c r="H1827" s="8" t="s">
        <v>7835</v>
      </c>
      <c r="I1827" s="8" t="s">
        <v>7838</v>
      </c>
      <c r="J1827" s="8" t="s">
        <v>7843</v>
      </c>
    </row>
    <row r="1828" spans="1:10" ht="15" customHeight="1" x14ac:dyDescent="0.3">
      <c r="A1828" s="8" t="s">
        <v>1864</v>
      </c>
      <c r="B1828" s="8">
        <v>29.59</v>
      </c>
      <c r="C1828" s="8">
        <v>4.0599999999999996</v>
      </c>
      <c r="D1828" s="8" t="s">
        <v>7835</v>
      </c>
      <c r="E1828" s="8" t="s">
        <v>7835</v>
      </c>
      <c r="F1828" s="8" t="s">
        <v>7835</v>
      </c>
      <c r="G1828" s="8">
        <v>0</v>
      </c>
      <c r="H1828" s="8" t="s">
        <v>7835</v>
      </c>
      <c r="I1828" s="8" t="s">
        <v>7838</v>
      </c>
      <c r="J1828" s="8" t="s">
        <v>7843</v>
      </c>
    </row>
    <row r="1829" spans="1:10" ht="15" customHeight="1" x14ac:dyDescent="0.3">
      <c r="A1829" s="8" t="s">
        <v>1865</v>
      </c>
      <c r="B1829" s="8">
        <v>31.35</v>
      </c>
      <c r="C1829" s="8">
        <v>4.2</v>
      </c>
      <c r="D1829" s="8" t="s">
        <v>7835</v>
      </c>
      <c r="E1829" s="8" t="s">
        <v>7836</v>
      </c>
      <c r="F1829" s="8" t="s">
        <v>7835</v>
      </c>
      <c r="G1829" s="8">
        <v>1</v>
      </c>
      <c r="H1829" s="8" t="s">
        <v>7835</v>
      </c>
      <c r="I1829" s="8" t="s">
        <v>7837</v>
      </c>
      <c r="J1829" s="8" t="s">
        <v>7843</v>
      </c>
    </row>
    <row r="1830" spans="1:10" ht="15" customHeight="1" x14ac:dyDescent="0.3">
      <c r="A1830" s="8" t="s">
        <v>1866</v>
      </c>
      <c r="B1830" s="8">
        <v>20.52</v>
      </c>
      <c r="C1830" s="8">
        <v>4.83</v>
      </c>
      <c r="D1830" s="8" t="s">
        <v>7835</v>
      </c>
      <c r="E1830" s="8" t="s">
        <v>7835</v>
      </c>
      <c r="F1830" s="8" t="s">
        <v>7835</v>
      </c>
      <c r="G1830" s="8">
        <v>0</v>
      </c>
      <c r="H1830" s="8" t="s">
        <v>7835</v>
      </c>
      <c r="I1830" s="8" t="s">
        <v>7839</v>
      </c>
      <c r="J1830" s="8" t="s">
        <v>7843</v>
      </c>
    </row>
    <row r="1831" spans="1:10" ht="15" customHeight="1" x14ac:dyDescent="0.3">
      <c r="A1831" s="8" t="s">
        <v>1867</v>
      </c>
      <c r="B1831" s="8">
        <v>42.9</v>
      </c>
      <c r="C1831" s="8">
        <v>4.87</v>
      </c>
      <c r="D1831" s="8" t="s">
        <v>7836</v>
      </c>
      <c r="E1831" s="8" t="s">
        <v>7835</v>
      </c>
      <c r="F1831" s="8" t="s">
        <v>7835</v>
      </c>
      <c r="G1831" s="8">
        <v>1</v>
      </c>
      <c r="H1831" s="8" t="s">
        <v>7835</v>
      </c>
      <c r="I1831" s="8" t="s">
        <v>7837</v>
      </c>
      <c r="J1831" s="8" t="s">
        <v>7843</v>
      </c>
    </row>
    <row r="1832" spans="1:10" ht="15" customHeight="1" x14ac:dyDescent="0.3">
      <c r="A1832" s="8" t="s">
        <v>1868</v>
      </c>
      <c r="B1832" s="8">
        <v>24.6</v>
      </c>
      <c r="C1832" s="8">
        <v>5.86</v>
      </c>
      <c r="D1832" s="8" t="s">
        <v>7835</v>
      </c>
      <c r="E1832" s="8" t="s">
        <v>7835</v>
      </c>
      <c r="F1832" s="8" t="s">
        <v>7836</v>
      </c>
      <c r="G1832" s="8">
        <v>1</v>
      </c>
      <c r="H1832" s="8" t="s">
        <v>7835</v>
      </c>
      <c r="I1832" s="8" t="s">
        <v>7839</v>
      </c>
      <c r="J1832" s="8" t="s">
        <v>7842</v>
      </c>
    </row>
    <row r="1833" spans="1:10" ht="15" customHeight="1" x14ac:dyDescent="0.3">
      <c r="A1833" s="8" t="s">
        <v>1869</v>
      </c>
      <c r="B1833" s="8">
        <v>28.405000000000001</v>
      </c>
      <c r="C1833" s="8">
        <v>4.12</v>
      </c>
      <c r="D1833" s="8" t="s">
        <v>7835</v>
      </c>
      <c r="E1833" s="8" t="s">
        <v>7835</v>
      </c>
      <c r="F1833" s="8" t="s">
        <v>7835</v>
      </c>
      <c r="G1833" s="8">
        <v>1</v>
      </c>
      <c r="H1833" s="8" t="s">
        <v>7835</v>
      </c>
      <c r="I1833" s="8" t="s">
        <v>7838</v>
      </c>
      <c r="J1833" s="8" t="s">
        <v>7843</v>
      </c>
    </row>
    <row r="1834" spans="1:10" ht="15" customHeight="1" x14ac:dyDescent="0.3">
      <c r="A1834" s="8" t="s">
        <v>1870</v>
      </c>
      <c r="B1834" s="8">
        <v>34.674999999999997</v>
      </c>
      <c r="C1834" s="8">
        <v>5.71</v>
      </c>
      <c r="D1834" s="8" t="s">
        <v>7836</v>
      </c>
      <c r="E1834" s="8" t="s">
        <v>7835</v>
      </c>
      <c r="F1834" s="8" t="s">
        <v>7835</v>
      </c>
      <c r="G1834" s="8">
        <v>1</v>
      </c>
      <c r="H1834" s="8" t="s">
        <v>7835</v>
      </c>
      <c r="I1834" s="8" t="s">
        <v>7837</v>
      </c>
      <c r="J1834" s="8" t="s">
        <v>7842</v>
      </c>
    </row>
    <row r="1835" spans="1:10" ht="15" customHeight="1" x14ac:dyDescent="0.3">
      <c r="A1835" s="8" t="s">
        <v>1871</v>
      </c>
      <c r="B1835" s="8">
        <v>18.850000000000001</v>
      </c>
      <c r="C1835" s="8">
        <v>6.03</v>
      </c>
      <c r="D1835" s="8" t="s">
        <v>7835</v>
      </c>
      <c r="E1835" s="8" t="s">
        <v>7835</v>
      </c>
      <c r="F1835" s="8" t="s">
        <v>7835</v>
      </c>
      <c r="G1835" s="8">
        <v>1</v>
      </c>
      <c r="H1835" s="8" t="s">
        <v>7835</v>
      </c>
      <c r="I1835" s="8" t="s">
        <v>7839</v>
      </c>
      <c r="J1835" s="8" t="s">
        <v>7842</v>
      </c>
    </row>
    <row r="1836" spans="1:10" ht="15" customHeight="1" x14ac:dyDescent="0.3">
      <c r="A1836" s="8" t="s">
        <v>1872</v>
      </c>
      <c r="B1836" s="8">
        <v>34.130000000000003</v>
      </c>
      <c r="C1836" s="8">
        <v>5.65</v>
      </c>
      <c r="D1836" s="8" t="s">
        <v>7835</v>
      </c>
      <c r="E1836" s="8" t="s">
        <v>7835</v>
      </c>
      <c r="F1836" s="8" t="s">
        <v>7836</v>
      </c>
      <c r="G1836" s="8">
        <v>1</v>
      </c>
      <c r="H1836" s="8" t="s">
        <v>7835</v>
      </c>
      <c r="I1836" s="8" t="s">
        <v>7837</v>
      </c>
      <c r="J1836" s="8" t="s">
        <v>7843</v>
      </c>
    </row>
    <row r="1837" spans="1:10" ht="15" customHeight="1" x14ac:dyDescent="0.3">
      <c r="A1837" s="8" t="s">
        <v>1873</v>
      </c>
      <c r="B1837" s="8">
        <v>17.34</v>
      </c>
      <c r="C1837" s="8">
        <v>5.05</v>
      </c>
      <c r="D1837" s="8" t="s">
        <v>7835</v>
      </c>
      <c r="E1837" s="8" t="s">
        <v>7835</v>
      </c>
      <c r="F1837" s="8" t="s">
        <v>7835</v>
      </c>
      <c r="G1837" s="8">
        <v>0</v>
      </c>
      <c r="H1837" s="8" t="s">
        <v>7835</v>
      </c>
      <c r="I1837" s="8" t="s">
        <v>7840</v>
      </c>
      <c r="J1837" s="8" t="s">
        <v>7843</v>
      </c>
    </row>
    <row r="1838" spans="1:10" ht="15" customHeight="1" x14ac:dyDescent="0.3">
      <c r="A1838" s="8" t="s">
        <v>1874</v>
      </c>
      <c r="B1838" s="8">
        <v>17.440000000000001</v>
      </c>
      <c r="C1838" s="8">
        <v>6.26</v>
      </c>
      <c r="D1838" s="8" t="s">
        <v>7835</v>
      </c>
      <c r="E1838" s="8" t="s">
        <v>7835</v>
      </c>
      <c r="F1838" s="8" t="s">
        <v>7835</v>
      </c>
      <c r="G1838" s="8">
        <v>0</v>
      </c>
      <c r="H1838" s="8" t="s">
        <v>7835</v>
      </c>
      <c r="I1838" s="8" t="s">
        <v>7840</v>
      </c>
      <c r="J1838" s="8" t="s">
        <v>7842</v>
      </c>
    </row>
    <row r="1839" spans="1:10" ht="15" customHeight="1" x14ac:dyDescent="0.3">
      <c r="A1839" s="8" t="s">
        <v>1875</v>
      </c>
      <c r="B1839" s="8">
        <v>33.659999999999997</v>
      </c>
      <c r="C1839" s="8">
        <v>4.08</v>
      </c>
      <c r="D1839" s="8" t="s">
        <v>7836</v>
      </c>
      <c r="E1839" s="8" t="s">
        <v>7835</v>
      </c>
      <c r="F1839" s="8" t="s">
        <v>7836</v>
      </c>
      <c r="G1839" s="8">
        <v>1</v>
      </c>
      <c r="H1839" s="8" t="s">
        <v>7835</v>
      </c>
      <c r="I1839" s="8" t="s">
        <v>7837</v>
      </c>
      <c r="J1839" s="8" t="s">
        <v>7843</v>
      </c>
    </row>
    <row r="1840" spans="1:10" ht="15" customHeight="1" x14ac:dyDescent="0.3">
      <c r="A1840" s="8" t="s">
        <v>1876</v>
      </c>
      <c r="B1840" s="8">
        <v>21.375</v>
      </c>
      <c r="C1840" s="8">
        <v>6.19</v>
      </c>
      <c r="D1840" s="8" t="s">
        <v>7836</v>
      </c>
      <c r="E1840" s="8" t="s">
        <v>7835</v>
      </c>
      <c r="F1840" s="8" t="s">
        <v>7835</v>
      </c>
      <c r="G1840" s="8">
        <v>1</v>
      </c>
      <c r="H1840" s="8" t="s">
        <v>7835</v>
      </c>
      <c r="I1840" s="8" t="s">
        <v>7839</v>
      </c>
      <c r="J1840" s="8" t="s">
        <v>7842</v>
      </c>
    </row>
    <row r="1841" spans="1:10" ht="15" customHeight="1" x14ac:dyDescent="0.3">
      <c r="A1841" s="8" t="s">
        <v>1877</v>
      </c>
      <c r="B1841" s="8">
        <v>27.14</v>
      </c>
      <c r="C1841" s="8">
        <v>6.01</v>
      </c>
      <c r="D1841" s="8" t="s">
        <v>7835</v>
      </c>
      <c r="E1841" s="8" t="s">
        <v>7835</v>
      </c>
      <c r="F1841" s="8" t="s">
        <v>7835</v>
      </c>
      <c r="G1841" s="8">
        <v>1</v>
      </c>
      <c r="H1841" s="8" t="s">
        <v>7835</v>
      </c>
      <c r="I1841" s="8" t="s">
        <v>7838</v>
      </c>
      <c r="J1841" s="8" t="s">
        <v>7842</v>
      </c>
    </row>
    <row r="1842" spans="1:10" ht="15" customHeight="1" x14ac:dyDescent="0.3">
      <c r="A1842" s="8" t="s">
        <v>1878</v>
      </c>
      <c r="B1842" s="8">
        <v>35.78</v>
      </c>
      <c r="C1842" s="8">
        <v>6.07</v>
      </c>
      <c r="D1842" s="8" t="s">
        <v>7835</v>
      </c>
      <c r="E1842" s="8" t="s">
        <v>7836</v>
      </c>
      <c r="F1842" s="8" t="s">
        <v>7835</v>
      </c>
      <c r="G1842" s="8">
        <v>1</v>
      </c>
      <c r="H1842" s="8" t="s">
        <v>7835</v>
      </c>
      <c r="I1842" s="8" t="s">
        <v>7837</v>
      </c>
      <c r="J1842" s="8" t="s">
        <v>7842</v>
      </c>
    </row>
    <row r="1843" spans="1:10" ht="15" customHeight="1" x14ac:dyDescent="0.3">
      <c r="A1843" s="8" t="s">
        <v>1879</v>
      </c>
      <c r="B1843" s="8">
        <v>34.96</v>
      </c>
      <c r="C1843" s="8">
        <v>5.63</v>
      </c>
      <c r="D1843" s="8" t="s">
        <v>7835</v>
      </c>
      <c r="E1843" s="8" t="s">
        <v>7835</v>
      </c>
      <c r="F1843" s="8" t="s">
        <v>7835</v>
      </c>
      <c r="G1843" s="8">
        <v>0</v>
      </c>
      <c r="H1843" s="8" t="s">
        <v>7835</v>
      </c>
      <c r="I1843" s="8" t="s">
        <v>7837</v>
      </c>
      <c r="J1843" s="8" t="s">
        <v>7843</v>
      </c>
    </row>
    <row r="1844" spans="1:10" ht="15" customHeight="1" x14ac:dyDescent="0.3">
      <c r="A1844" s="8" t="s">
        <v>1880</v>
      </c>
      <c r="B1844" s="8">
        <v>38.39</v>
      </c>
      <c r="C1844" s="8">
        <v>6.05</v>
      </c>
      <c r="D1844" s="8" t="s">
        <v>7835</v>
      </c>
      <c r="E1844" s="8" t="s">
        <v>7835</v>
      </c>
      <c r="F1844" s="8" t="s">
        <v>7835</v>
      </c>
      <c r="G1844" s="8">
        <v>0</v>
      </c>
      <c r="H1844" s="8" t="s">
        <v>7835</v>
      </c>
      <c r="I1844" s="8" t="s">
        <v>7837</v>
      </c>
      <c r="J1844" s="8" t="s">
        <v>7842</v>
      </c>
    </row>
    <row r="1845" spans="1:10" ht="15" customHeight="1" x14ac:dyDescent="0.3">
      <c r="A1845" s="8" t="s">
        <v>1881</v>
      </c>
      <c r="B1845" s="8">
        <v>33.82</v>
      </c>
      <c r="C1845" s="8">
        <v>4.6500000000000004</v>
      </c>
      <c r="D1845" s="8" t="s">
        <v>7835</v>
      </c>
      <c r="E1845" s="8" t="s">
        <v>7835</v>
      </c>
      <c r="F1845" s="8" t="s">
        <v>7835</v>
      </c>
      <c r="G1845" s="8">
        <v>0</v>
      </c>
      <c r="H1845" s="8" t="s">
        <v>7835</v>
      </c>
      <c r="I1845" s="8" t="s">
        <v>7837</v>
      </c>
      <c r="J1845" s="8" t="s">
        <v>7843</v>
      </c>
    </row>
    <row r="1846" spans="1:10" ht="15" customHeight="1" x14ac:dyDescent="0.3">
      <c r="A1846" s="8" t="s">
        <v>1882</v>
      </c>
      <c r="B1846" s="8">
        <v>27.835000000000001</v>
      </c>
      <c r="C1846" s="8">
        <v>5.37</v>
      </c>
      <c r="D1846" s="8" t="s">
        <v>7835</v>
      </c>
      <c r="E1846" s="8" t="s">
        <v>7835</v>
      </c>
      <c r="F1846" s="8" t="s">
        <v>7835</v>
      </c>
      <c r="G1846" s="8">
        <v>0</v>
      </c>
      <c r="H1846" s="8" t="s">
        <v>7835</v>
      </c>
      <c r="I1846" s="8" t="s">
        <v>7838</v>
      </c>
      <c r="J1846" s="8" t="s">
        <v>7843</v>
      </c>
    </row>
    <row r="1847" spans="1:10" ht="15" customHeight="1" x14ac:dyDescent="0.3">
      <c r="A1847" s="8" t="s">
        <v>1883</v>
      </c>
      <c r="B1847" s="8">
        <v>33</v>
      </c>
      <c r="C1847" s="8">
        <v>5.39</v>
      </c>
      <c r="D1847" s="8" t="s">
        <v>7835</v>
      </c>
      <c r="E1847" s="8" t="s">
        <v>7835</v>
      </c>
      <c r="F1847" s="8" t="s">
        <v>7835</v>
      </c>
      <c r="G1847" s="8">
        <v>0</v>
      </c>
      <c r="H1847" s="8" t="s">
        <v>7835</v>
      </c>
      <c r="I1847" s="8" t="s">
        <v>7837</v>
      </c>
      <c r="J1847" s="8" t="s">
        <v>7843</v>
      </c>
    </row>
    <row r="1848" spans="1:10" ht="15" customHeight="1" x14ac:dyDescent="0.3">
      <c r="A1848" s="8" t="s">
        <v>1884</v>
      </c>
      <c r="B1848" s="8">
        <v>26.885000000000002</v>
      </c>
      <c r="C1848" s="8">
        <v>5.86</v>
      </c>
      <c r="D1848" s="8" t="s">
        <v>7835</v>
      </c>
      <c r="E1848" s="8" t="s">
        <v>7835</v>
      </c>
      <c r="F1848" s="8" t="s">
        <v>7835</v>
      </c>
      <c r="G1848" s="8">
        <v>0</v>
      </c>
      <c r="H1848" s="8" t="s">
        <v>7835</v>
      </c>
      <c r="I1848" s="8" t="s">
        <v>7838</v>
      </c>
      <c r="J1848" s="8" t="s">
        <v>7842</v>
      </c>
    </row>
    <row r="1849" spans="1:10" ht="15" customHeight="1" x14ac:dyDescent="0.3">
      <c r="A1849" s="8" t="s">
        <v>1885</v>
      </c>
      <c r="B1849" s="8">
        <v>29.26</v>
      </c>
      <c r="C1849" s="8">
        <v>4.4400000000000004</v>
      </c>
      <c r="D1849" s="8" t="s">
        <v>7835</v>
      </c>
      <c r="E1849" s="8" t="s">
        <v>7835</v>
      </c>
      <c r="F1849" s="8" t="s">
        <v>7835</v>
      </c>
      <c r="G1849" s="8">
        <v>0</v>
      </c>
      <c r="H1849" s="8" t="s">
        <v>7835</v>
      </c>
      <c r="I1849" s="8" t="s">
        <v>7838</v>
      </c>
      <c r="J1849" s="8" t="s">
        <v>7843</v>
      </c>
    </row>
    <row r="1850" spans="1:10" ht="15" customHeight="1" x14ac:dyDescent="0.3">
      <c r="A1850" s="8" t="s">
        <v>1886</v>
      </c>
      <c r="B1850" s="8">
        <v>26.98</v>
      </c>
      <c r="C1850" s="8">
        <v>4.41</v>
      </c>
      <c r="D1850" s="8" t="s">
        <v>7835</v>
      </c>
      <c r="E1850" s="8" t="s">
        <v>7835</v>
      </c>
      <c r="F1850" s="8" t="s">
        <v>7835</v>
      </c>
      <c r="G1850" s="8">
        <v>0</v>
      </c>
      <c r="H1850" s="8" t="s">
        <v>7835</v>
      </c>
      <c r="I1850" s="8" t="s">
        <v>7838</v>
      </c>
      <c r="J1850" s="8" t="s">
        <v>7843</v>
      </c>
    </row>
    <row r="1851" spans="1:10" ht="15" customHeight="1" x14ac:dyDescent="0.3">
      <c r="A1851" s="8" t="s">
        <v>1887</v>
      </c>
      <c r="B1851" s="8">
        <v>32.11</v>
      </c>
      <c r="C1851" s="8">
        <v>5.19</v>
      </c>
      <c r="D1851" s="8" t="s">
        <v>7835</v>
      </c>
      <c r="E1851" s="8" t="s">
        <v>7835</v>
      </c>
      <c r="F1851" s="8" t="s">
        <v>7836</v>
      </c>
      <c r="G1851" s="8">
        <v>1</v>
      </c>
      <c r="H1851" s="8" t="s">
        <v>7835</v>
      </c>
      <c r="I1851" s="8" t="s">
        <v>7837</v>
      </c>
      <c r="J1851" s="8" t="s">
        <v>7843</v>
      </c>
    </row>
    <row r="1852" spans="1:10" ht="15" customHeight="1" x14ac:dyDescent="0.3">
      <c r="A1852" s="8" t="s">
        <v>1888</v>
      </c>
      <c r="B1852" s="8">
        <v>31.73</v>
      </c>
      <c r="C1852" s="8">
        <v>5.16</v>
      </c>
      <c r="D1852" s="8" t="s">
        <v>7835</v>
      </c>
      <c r="E1852" s="8" t="s">
        <v>7835</v>
      </c>
      <c r="F1852" s="8" t="s">
        <v>7836</v>
      </c>
      <c r="G1852" s="8">
        <v>1</v>
      </c>
      <c r="H1852" s="8" t="s">
        <v>7835</v>
      </c>
      <c r="I1852" s="8" t="s">
        <v>7837</v>
      </c>
      <c r="J1852" s="8" t="s">
        <v>7843</v>
      </c>
    </row>
    <row r="1853" spans="1:10" ht="15" customHeight="1" x14ac:dyDescent="0.3">
      <c r="A1853" s="8" t="s">
        <v>1889</v>
      </c>
      <c r="B1853" s="8">
        <v>22.515000000000001</v>
      </c>
      <c r="C1853" s="8">
        <v>4.24</v>
      </c>
      <c r="D1853" s="8" t="s">
        <v>7835</v>
      </c>
      <c r="E1853" s="8" t="s">
        <v>7835</v>
      </c>
      <c r="F1853" s="8" t="s">
        <v>7835</v>
      </c>
      <c r="G1853" s="8">
        <v>0</v>
      </c>
      <c r="H1853" s="8" t="s">
        <v>7835</v>
      </c>
      <c r="I1853" s="8" t="s">
        <v>7839</v>
      </c>
      <c r="J1853" s="8" t="s">
        <v>7843</v>
      </c>
    </row>
    <row r="1854" spans="1:10" ht="15" customHeight="1" x14ac:dyDescent="0.3">
      <c r="A1854" s="8" t="s">
        <v>1890</v>
      </c>
      <c r="B1854" s="8">
        <v>25.9</v>
      </c>
      <c r="C1854" s="8">
        <v>5.45</v>
      </c>
      <c r="D1854" s="8" t="s">
        <v>7835</v>
      </c>
      <c r="E1854" s="8" t="s">
        <v>7835</v>
      </c>
      <c r="F1854" s="8" t="s">
        <v>7835</v>
      </c>
      <c r="G1854" s="8">
        <v>1</v>
      </c>
      <c r="H1854" s="8" t="s">
        <v>7835</v>
      </c>
      <c r="I1854" s="8" t="s">
        <v>7838</v>
      </c>
      <c r="J1854" s="8" t="s">
        <v>7843</v>
      </c>
    </row>
    <row r="1855" spans="1:10" ht="15" customHeight="1" x14ac:dyDescent="0.3">
      <c r="A1855" s="8" t="s">
        <v>1891</v>
      </c>
      <c r="B1855" s="8">
        <v>27.72</v>
      </c>
      <c r="C1855" s="8">
        <v>5.03</v>
      </c>
      <c r="D1855" s="8" t="s">
        <v>7836</v>
      </c>
      <c r="E1855" s="8" t="s">
        <v>7835</v>
      </c>
      <c r="F1855" s="8" t="s">
        <v>7835</v>
      </c>
      <c r="G1855" s="8">
        <v>1</v>
      </c>
      <c r="H1855" s="8" t="s">
        <v>7835</v>
      </c>
      <c r="I1855" s="8" t="s">
        <v>7838</v>
      </c>
      <c r="J1855" s="8" t="s">
        <v>7843</v>
      </c>
    </row>
    <row r="1856" spans="1:10" ht="15" customHeight="1" x14ac:dyDescent="0.3">
      <c r="A1856" s="8" t="s">
        <v>1892</v>
      </c>
      <c r="B1856" s="8">
        <v>31.5</v>
      </c>
      <c r="C1856" s="8">
        <v>9.6199999999999992</v>
      </c>
      <c r="D1856" s="8" t="s">
        <v>7836</v>
      </c>
      <c r="E1856" s="8" t="s">
        <v>7835</v>
      </c>
      <c r="F1856" s="8" t="s">
        <v>7835</v>
      </c>
      <c r="G1856" s="8">
        <v>1</v>
      </c>
      <c r="H1856" s="8" t="s">
        <v>7835</v>
      </c>
      <c r="I1856" s="8" t="s">
        <v>7837</v>
      </c>
      <c r="J1856" s="8" t="s">
        <v>7841</v>
      </c>
    </row>
    <row r="1857" spans="1:10" ht="15" customHeight="1" x14ac:dyDescent="0.3">
      <c r="A1857" s="8" t="s">
        <v>1893</v>
      </c>
      <c r="B1857" s="8">
        <v>29.7</v>
      </c>
      <c r="C1857" s="8">
        <v>6.77</v>
      </c>
      <c r="D1857" s="8" t="s">
        <v>7836</v>
      </c>
      <c r="E1857" s="8" t="s">
        <v>7835</v>
      </c>
      <c r="F1857" s="8" t="s">
        <v>7835</v>
      </c>
      <c r="G1857" s="8">
        <v>1</v>
      </c>
      <c r="H1857" s="8" t="s">
        <v>7835</v>
      </c>
      <c r="I1857" s="8" t="s">
        <v>7838</v>
      </c>
      <c r="J1857" s="8" t="s">
        <v>7841</v>
      </c>
    </row>
    <row r="1858" spans="1:10" ht="15" customHeight="1" x14ac:dyDescent="0.3">
      <c r="A1858" s="8" t="s">
        <v>1894</v>
      </c>
      <c r="B1858" s="8">
        <v>21.26</v>
      </c>
      <c r="C1858" s="8">
        <v>5.36</v>
      </c>
      <c r="D1858" s="8" t="s">
        <v>7836</v>
      </c>
      <c r="E1858" s="8" t="s">
        <v>7835</v>
      </c>
      <c r="F1858" s="8" t="s">
        <v>7835</v>
      </c>
      <c r="G1858" s="8">
        <v>1</v>
      </c>
      <c r="H1858" s="8" t="s">
        <v>7835</v>
      </c>
      <c r="I1858" s="8" t="s">
        <v>7839</v>
      </c>
      <c r="J1858" s="8" t="s">
        <v>7843</v>
      </c>
    </row>
    <row r="1859" spans="1:10" ht="15" customHeight="1" x14ac:dyDescent="0.3">
      <c r="A1859" s="8" t="s">
        <v>1895</v>
      </c>
      <c r="B1859" s="8">
        <v>17.09</v>
      </c>
      <c r="C1859" s="8">
        <v>5.69</v>
      </c>
      <c r="D1859" s="8" t="s">
        <v>7835</v>
      </c>
      <c r="E1859" s="8" t="s">
        <v>7835</v>
      </c>
      <c r="F1859" s="8" t="s">
        <v>7835</v>
      </c>
      <c r="G1859" s="8">
        <v>0</v>
      </c>
      <c r="H1859" s="8" t="s">
        <v>7835</v>
      </c>
      <c r="I1859" s="8" t="s">
        <v>7840</v>
      </c>
      <c r="J1859" s="8" t="s">
        <v>7843</v>
      </c>
    </row>
    <row r="1860" spans="1:10" ht="15" customHeight="1" x14ac:dyDescent="0.3">
      <c r="A1860" s="8" t="s">
        <v>1896</v>
      </c>
      <c r="B1860" s="8">
        <v>24.3</v>
      </c>
      <c r="C1860" s="8">
        <v>4.9000000000000004</v>
      </c>
      <c r="D1860" s="8" t="s">
        <v>7836</v>
      </c>
      <c r="E1860" s="8" t="s">
        <v>7835</v>
      </c>
      <c r="F1860" s="8" t="s">
        <v>7836</v>
      </c>
      <c r="G1860" s="8">
        <v>1</v>
      </c>
      <c r="H1860" s="8" t="s">
        <v>7835</v>
      </c>
      <c r="I1860" s="8" t="s">
        <v>7839</v>
      </c>
      <c r="J1860" s="8" t="s">
        <v>7843</v>
      </c>
    </row>
    <row r="1861" spans="1:10" ht="15" customHeight="1" x14ac:dyDescent="0.3">
      <c r="A1861" s="8" t="s">
        <v>1897</v>
      </c>
      <c r="B1861" s="8">
        <v>29.734999999999999</v>
      </c>
      <c r="C1861" s="8">
        <v>5.78</v>
      </c>
      <c r="D1861" s="8" t="s">
        <v>7835</v>
      </c>
      <c r="E1861" s="8" t="s">
        <v>7835</v>
      </c>
      <c r="F1861" s="8" t="s">
        <v>7835</v>
      </c>
      <c r="G1861" s="8">
        <v>0</v>
      </c>
      <c r="H1861" s="8" t="s">
        <v>7835</v>
      </c>
      <c r="I1861" s="8" t="s">
        <v>7838</v>
      </c>
      <c r="J1861" s="8" t="s">
        <v>7842</v>
      </c>
    </row>
    <row r="1862" spans="1:10" ht="15" customHeight="1" x14ac:dyDescent="0.3">
      <c r="A1862" s="8" t="s">
        <v>1898</v>
      </c>
      <c r="B1862" s="8">
        <v>29.26</v>
      </c>
      <c r="C1862" s="8">
        <v>4.7</v>
      </c>
      <c r="D1862" s="8" t="s">
        <v>7835</v>
      </c>
      <c r="E1862" s="8" t="s">
        <v>7835</v>
      </c>
      <c r="F1862" s="8" t="s">
        <v>7835</v>
      </c>
      <c r="G1862" s="8">
        <v>0</v>
      </c>
      <c r="H1862" s="8" t="s">
        <v>7835</v>
      </c>
      <c r="I1862" s="8" t="s">
        <v>7838</v>
      </c>
      <c r="J1862" s="8" t="s">
        <v>7843</v>
      </c>
    </row>
    <row r="1863" spans="1:10" ht="15" customHeight="1" x14ac:dyDescent="0.3">
      <c r="A1863" s="8" t="s">
        <v>1899</v>
      </c>
      <c r="B1863" s="8">
        <v>33</v>
      </c>
      <c r="C1863" s="8">
        <v>6.28</v>
      </c>
      <c r="D1863" s="8" t="s">
        <v>7835</v>
      </c>
      <c r="E1863" s="8" t="s">
        <v>7835</v>
      </c>
      <c r="F1863" s="8" t="s">
        <v>7835</v>
      </c>
      <c r="G1863" s="8">
        <v>0</v>
      </c>
      <c r="H1863" s="8" t="s">
        <v>7835</v>
      </c>
      <c r="I1863" s="8" t="s">
        <v>7837</v>
      </c>
      <c r="J1863" s="8" t="s">
        <v>7842</v>
      </c>
    </row>
    <row r="1864" spans="1:10" ht="15" customHeight="1" x14ac:dyDescent="0.3">
      <c r="A1864" s="8" t="s">
        <v>1900</v>
      </c>
      <c r="B1864" s="8">
        <v>31.065000000000001</v>
      </c>
      <c r="C1864" s="8">
        <v>4.2300000000000004</v>
      </c>
      <c r="D1864" s="8" t="s">
        <v>7835</v>
      </c>
      <c r="E1864" s="8" t="s">
        <v>7835</v>
      </c>
      <c r="F1864" s="8" t="s">
        <v>7835</v>
      </c>
      <c r="G1864" s="8">
        <v>0</v>
      </c>
      <c r="H1864" s="8" t="s">
        <v>7835</v>
      </c>
      <c r="I1864" s="8" t="s">
        <v>7837</v>
      </c>
      <c r="J1864" s="8" t="s">
        <v>7843</v>
      </c>
    </row>
    <row r="1865" spans="1:10" ht="15" customHeight="1" x14ac:dyDescent="0.3">
      <c r="A1865" s="8" t="s">
        <v>1901</v>
      </c>
      <c r="B1865" s="8">
        <v>26.51</v>
      </c>
      <c r="C1865" s="8">
        <v>6.17</v>
      </c>
      <c r="D1865" s="8" t="s">
        <v>7835</v>
      </c>
      <c r="E1865" s="8" t="s">
        <v>7835</v>
      </c>
      <c r="F1865" s="8" t="s">
        <v>7835</v>
      </c>
      <c r="G1865" s="8">
        <v>0</v>
      </c>
      <c r="H1865" s="8" t="s">
        <v>7835</v>
      </c>
      <c r="I1865" s="8" t="s">
        <v>7838</v>
      </c>
      <c r="J1865" s="8" t="s">
        <v>7842</v>
      </c>
    </row>
    <row r="1866" spans="1:10" ht="15" customHeight="1" x14ac:dyDescent="0.3">
      <c r="A1866" s="8" t="s">
        <v>1902</v>
      </c>
      <c r="B1866" s="8">
        <v>28.88</v>
      </c>
      <c r="C1866" s="8">
        <v>4.96</v>
      </c>
      <c r="D1866" s="8" t="s">
        <v>7835</v>
      </c>
      <c r="E1866" s="8" t="s">
        <v>7835</v>
      </c>
      <c r="F1866" s="8" t="s">
        <v>7835</v>
      </c>
      <c r="G1866" s="8">
        <v>0</v>
      </c>
      <c r="H1866" s="8" t="s">
        <v>7835</v>
      </c>
      <c r="I1866" s="8" t="s">
        <v>7838</v>
      </c>
      <c r="J1866" s="8" t="s">
        <v>7843</v>
      </c>
    </row>
    <row r="1867" spans="1:10" ht="15" customHeight="1" x14ac:dyDescent="0.3">
      <c r="A1867" s="8" t="s">
        <v>1903</v>
      </c>
      <c r="B1867" s="8">
        <v>35.814999999999998</v>
      </c>
      <c r="C1867" s="8">
        <v>5.1100000000000003</v>
      </c>
      <c r="D1867" s="8" t="s">
        <v>7836</v>
      </c>
      <c r="E1867" s="8" t="s">
        <v>7835</v>
      </c>
      <c r="F1867" s="8" t="s">
        <v>7835</v>
      </c>
      <c r="G1867" s="8">
        <v>1</v>
      </c>
      <c r="H1867" s="8" t="s">
        <v>7835</v>
      </c>
      <c r="I1867" s="8" t="s">
        <v>7837</v>
      </c>
      <c r="J1867" s="8" t="s">
        <v>7843</v>
      </c>
    </row>
    <row r="1868" spans="1:10" ht="15" customHeight="1" x14ac:dyDescent="0.3">
      <c r="A1868" s="8" t="s">
        <v>1904</v>
      </c>
      <c r="B1868" s="8">
        <v>21.28</v>
      </c>
      <c r="C1868" s="8">
        <v>4.05</v>
      </c>
      <c r="D1868" s="8" t="s">
        <v>7835</v>
      </c>
      <c r="E1868" s="8" t="s">
        <v>7836</v>
      </c>
      <c r="F1868" s="8" t="s">
        <v>7835</v>
      </c>
      <c r="G1868" s="8">
        <v>1</v>
      </c>
      <c r="H1868" s="8" t="s">
        <v>7835</v>
      </c>
      <c r="I1868" s="8" t="s">
        <v>7839</v>
      </c>
      <c r="J1868" s="8" t="s">
        <v>7843</v>
      </c>
    </row>
    <row r="1869" spans="1:10" ht="15" customHeight="1" x14ac:dyDescent="0.3">
      <c r="A1869" s="8" t="s">
        <v>1905</v>
      </c>
      <c r="B1869" s="8">
        <v>33.81</v>
      </c>
      <c r="C1869" s="8">
        <v>6.49</v>
      </c>
      <c r="D1869" s="8" t="s">
        <v>7835</v>
      </c>
      <c r="E1869" s="8" t="s">
        <v>7835</v>
      </c>
      <c r="F1869" s="8" t="s">
        <v>7836</v>
      </c>
      <c r="G1869" s="8">
        <v>1</v>
      </c>
      <c r="H1869" s="8" t="s">
        <v>7835</v>
      </c>
      <c r="I1869" s="8" t="s">
        <v>7837</v>
      </c>
      <c r="J1869" s="8" t="s">
        <v>7842</v>
      </c>
    </row>
    <row r="1870" spans="1:10" ht="15" customHeight="1" x14ac:dyDescent="0.3">
      <c r="A1870" s="8" t="s">
        <v>1906</v>
      </c>
      <c r="B1870" s="8">
        <v>44.22</v>
      </c>
      <c r="C1870" s="8">
        <v>4.1900000000000004</v>
      </c>
      <c r="D1870" s="8" t="s">
        <v>7835</v>
      </c>
      <c r="E1870" s="8" t="s">
        <v>7835</v>
      </c>
      <c r="F1870" s="8" t="s">
        <v>7835</v>
      </c>
      <c r="G1870" s="8">
        <v>1</v>
      </c>
      <c r="H1870" s="8" t="s">
        <v>7835</v>
      </c>
      <c r="I1870" s="8" t="s">
        <v>7837</v>
      </c>
      <c r="J1870" s="8" t="s">
        <v>7843</v>
      </c>
    </row>
    <row r="1871" spans="1:10" ht="15" customHeight="1" x14ac:dyDescent="0.3">
      <c r="A1871" s="8" t="s">
        <v>1907</v>
      </c>
      <c r="B1871" s="8">
        <v>15.46</v>
      </c>
      <c r="C1871" s="8">
        <v>4.99</v>
      </c>
      <c r="D1871" s="8" t="s">
        <v>7836</v>
      </c>
      <c r="E1871" s="8" t="s">
        <v>7835</v>
      </c>
      <c r="F1871" s="8" t="s">
        <v>7836</v>
      </c>
      <c r="G1871" s="8">
        <v>1</v>
      </c>
      <c r="H1871" s="8" t="s">
        <v>7835</v>
      </c>
      <c r="I1871" s="8" t="s">
        <v>7840</v>
      </c>
      <c r="J1871" s="8" t="s">
        <v>7843</v>
      </c>
    </row>
    <row r="1872" spans="1:10" ht="15" customHeight="1" x14ac:dyDescent="0.3">
      <c r="A1872" s="8" t="s">
        <v>1908</v>
      </c>
      <c r="B1872" s="8">
        <v>30.3</v>
      </c>
      <c r="C1872" s="8">
        <v>4.7699999999999996</v>
      </c>
      <c r="D1872" s="8" t="s">
        <v>7836</v>
      </c>
      <c r="E1872" s="8" t="s">
        <v>7835</v>
      </c>
      <c r="F1872" s="8" t="s">
        <v>7835</v>
      </c>
      <c r="G1872" s="8">
        <v>1</v>
      </c>
      <c r="H1872" s="8" t="s">
        <v>7835</v>
      </c>
      <c r="I1872" s="8" t="s">
        <v>7837</v>
      </c>
      <c r="J1872" s="8" t="s">
        <v>7843</v>
      </c>
    </row>
    <row r="1873" spans="1:10" ht="15" customHeight="1" x14ac:dyDescent="0.3">
      <c r="A1873" s="8" t="s">
        <v>1909</v>
      </c>
      <c r="B1873" s="8">
        <v>16.670000000000002</v>
      </c>
      <c r="C1873" s="8">
        <v>5.46</v>
      </c>
      <c r="D1873" s="8" t="s">
        <v>7835</v>
      </c>
      <c r="E1873" s="8" t="s">
        <v>7835</v>
      </c>
      <c r="F1873" s="8" t="s">
        <v>7835</v>
      </c>
      <c r="G1873" s="8">
        <v>0</v>
      </c>
      <c r="H1873" s="8" t="s">
        <v>7835</v>
      </c>
      <c r="I1873" s="8" t="s">
        <v>7840</v>
      </c>
      <c r="J1873" s="8" t="s">
        <v>7843</v>
      </c>
    </row>
    <row r="1874" spans="1:10" ht="15" customHeight="1" x14ac:dyDescent="0.3">
      <c r="A1874" s="8" t="s">
        <v>1910</v>
      </c>
      <c r="B1874" s="8">
        <v>28.594999999999999</v>
      </c>
      <c r="C1874" s="8">
        <v>5.43</v>
      </c>
      <c r="D1874" s="8" t="s">
        <v>7835</v>
      </c>
      <c r="E1874" s="8" t="s">
        <v>7835</v>
      </c>
      <c r="F1874" s="8" t="s">
        <v>7835</v>
      </c>
      <c r="G1874" s="8">
        <v>0</v>
      </c>
      <c r="H1874" s="8" t="s">
        <v>7835</v>
      </c>
      <c r="I1874" s="8" t="s">
        <v>7838</v>
      </c>
      <c r="J1874" s="8" t="s">
        <v>7843</v>
      </c>
    </row>
    <row r="1875" spans="1:10" ht="15" customHeight="1" x14ac:dyDescent="0.3">
      <c r="A1875" s="8" t="s">
        <v>1911</v>
      </c>
      <c r="B1875" s="8">
        <v>25.934999999999999</v>
      </c>
      <c r="C1875" s="8">
        <v>4.29</v>
      </c>
      <c r="D1875" s="8" t="s">
        <v>7835</v>
      </c>
      <c r="E1875" s="8" t="s">
        <v>7835</v>
      </c>
      <c r="F1875" s="8" t="s">
        <v>7835</v>
      </c>
      <c r="G1875" s="8">
        <v>0</v>
      </c>
      <c r="H1875" s="8" t="s">
        <v>7835</v>
      </c>
      <c r="I1875" s="8" t="s">
        <v>7838</v>
      </c>
      <c r="J1875" s="8" t="s">
        <v>7843</v>
      </c>
    </row>
    <row r="1876" spans="1:10" ht="15" customHeight="1" x14ac:dyDescent="0.3">
      <c r="A1876" s="8" t="s">
        <v>1912</v>
      </c>
      <c r="B1876" s="8">
        <v>27.645</v>
      </c>
      <c r="C1876" s="8">
        <v>5.25</v>
      </c>
      <c r="D1876" s="8" t="s">
        <v>7835</v>
      </c>
      <c r="E1876" s="8" t="s">
        <v>7835</v>
      </c>
      <c r="F1876" s="8" t="s">
        <v>7835</v>
      </c>
      <c r="G1876" s="8">
        <v>1</v>
      </c>
      <c r="H1876" s="8" t="s">
        <v>7835</v>
      </c>
      <c r="I1876" s="8" t="s">
        <v>7838</v>
      </c>
      <c r="J1876" s="8" t="s">
        <v>7843</v>
      </c>
    </row>
    <row r="1877" spans="1:10" ht="15" customHeight="1" x14ac:dyDescent="0.3">
      <c r="A1877" s="8" t="s">
        <v>1913</v>
      </c>
      <c r="B1877" s="8">
        <v>30.1</v>
      </c>
      <c r="C1877" s="8">
        <v>4.04</v>
      </c>
      <c r="D1877" s="8" t="s">
        <v>7835</v>
      </c>
      <c r="E1877" s="8" t="s">
        <v>7835</v>
      </c>
      <c r="F1877" s="8" t="s">
        <v>7835</v>
      </c>
      <c r="G1877" s="8">
        <v>1</v>
      </c>
      <c r="H1877" s="8" t="s">
        <v>7835</v>
      </c>
      <c r="I1877" s="8" t="s">
        <v>7837</v>
      </c>
      <c r="J1877" s="8" t="s">
        <v>7843</v>
      </c>
    </row>
    <row r="1878" spans="1:10" ht="15" customHeight="1" x14ac:dyDescent="0.3">
      <c r="A1878" s="8" t="s">
        <v>1914</v>
      </c>
      <c r="B1878" s="8">
        <v>26.79</v>
      </c>
      <c r="C1878" s="8">
        <v>5</v>
      </c>
      <c r="D1878" s="8" t="s">
        <v>7836</v>
      </c>
      <c r="E1878" s="8" t="s">
        <v>7835</v>
      </c>
      <c r="F1878" s="8" t="s">
        <v>7836</v>
      </c>
      <c r="G1878" s="8">
        <v>1</v>
      </c>
      <c r="H1878" s="8" t="s">
        <v>7835</v>
      </c>
      <c r="I1878" s="8" t="s">
        <v>7838</v>
      </c>
      <c r="J1878" s="8" t="s">
        <v>7843</v>
      </c>
    </row>
    <row r="1879" spans="1:10" ht="15" customHeight="1" x14ac:dyDescent="0.3">
      <c r="A1879" s="8" t="s">
        <v>1915</v>
      </c>
      <c r="B1879" s="8">
        <v>27.1</v>
      </c>
      <c r="C1879" s="8">
        <v>4.01</v>
      </c>
      <c r="D1879" s="8" t="s">
        <v>7836</v>
      </c>
      <c r="E1879" s="8" t="s">
        <v>7835</v>
      </c>
      <c r="F1879" s="8" t="s">
        <v>7835</v>
      </c>
      <c r="G1879" s="8">
        <v>1</v>
      </c>
      <c r="H1879" s="8" t="s">
        <v>7835</v>
      </c>
      <c r="I1879" s="8" t="s">
        <v>7838</v>
      </c>
      <c r="J1879" s="8" t="s">
        <v>7843</v>
      </c>
    </row>
    <row r="1880" spans="1:10" ht="15" customHeight="1" x14ac:dyDescent="0.3">
      <c r="A1880" s="8" t="s">
        <v>1916</v>
      </c>
      <c r="B1880" s="8">
        <v>24.31</v>
      </c>
      <c r="C1880" s="8">
        <v>5.4</v>
      </c>
      <c r="D1880" s="8" t="s">
        <v>7835</v>
      </c>
      <c r="E1880" s="8" t="s">
        <v>7835</v>
      </c>
      <c r="F1880" s="8" t="s">
        <v>7835</v>
      </c>
      <c r="G1880" s="8">
        <v>0</v>
      </c>
      <c r="H1880" s="8" t="s">
        <v>7835</v>
      </c>
      <c r="I1880" s="8" t="s">
        <v>7839</v>
      </c>
      <c r="J1880" s="8" t="s">
        <v>7843</v>
      </c>
    </row>
    <row r="1881" spans="1:10" ht="15" customHeight="1" x14ac:dyDescent="0.3">
      <c r="A1881" s="8" t="s">
        <v>1917</v>
      </c>
      <c r="B1881" s="8">
        <v>15.53</v>
      </c>
      <c r="C1881" s="8">
        <v>5.81</v>
      </c>
      <c r="D1881" s="8" t="s">
        <v>7835</v>
      </c>
      <c r="E1881" s="8" t="s">
        <v>7835</v>
      </c>
      <c r="F1881" s="8" t="s">
        <v>7835</v>
      </c>
      <c r="G1881" s="8">
        <v>1</v>
      </c>
      <c r="H1881" s="8" t="s">
        <v>7835</v>
      </c>
      <c r="I1881" s="8" t="s">
        <v>7840</v>
      </c>
      <c r="J1881" s="8" t="s">
        <v>7842</v>
      </c>
    </row>
    <row r="1882" spans="1:10" ht="15" customHeight="1" x14ac:dyDescent="0.3">
      <c r="A1882" s="8" t="s">
        <v>1918</v>
      </c>
      <c r="B1882" s="8">
        <v>30.7</v>
      </c>
      <c r="C1882" s="8">
        <v>5.82</v>
      </c>
      <c r="D1882" s="8" t="s">
        <v>7835</v>
      </c>
      <c r="E1882" s="8" t="s">
        <v>7835</v>
      </c>
      <c r="F1882" s="8" t="s">
        <v>7835</v>
      </c>
      <c r="G1882" s="8">
        <v>1</v>
      </c>
      <c r="H1882" s="8" t="s">
        <v>7835</v>
      </c>
      <c r="I1882" s="8" t="s">
        <v>7837</v>
      </c>
      <c r="J1882" s="8" t="s">
        <v>7842</v>
      </c>
    </row>
    <row r="1883" spans="1:10" ht="15" customHeight="1" x14ac:dyDescent="0.3">
      <c r="A1883" s="8" t="s">
        <v>1919</v>
      </c>
      <c r="B1883" s="8">
        <v>33.33</v>
      </c>
      <c r="C1883" s="8">
        <v>4.82</v>
      </c>
      <c r="D1883" s="8" t="s">
        <v>7835</v>
      </c>
      <c r="E1883" s="8" t="s">
        <v>7835</v>
      </c>
      <c r="F1883" s="8" t="s">
        <v>7835</v>
      </c>
      <c r="G1883" s="8">
        <v>1</v>
      </c>
      <c r="H1883" s="8" t="s">
        <v>7835</v>
      </c>
      <c r="I1883" s="8" t="s">
        <v>7837</v>
      </c>
      <c r="J1883" s="8" t="s">
        <v>7843</v>
      </c>
    </row>
    <row r="1884" spans="1:10" ht="15" customHeight="1" x14ac:dyDescent="0.3">
      <c r="A1884" s="8" t="s">
        <v>1920</v>
      </c>
      <c r="B1884" s="8">
        <v>32.4</v>
      </c>
      <c r="C1884" s="8">
        <v>5.08</v>
      </c>
      <c r="D1884" s="8" t="s">
        <v>7835</v>
      </c>
      <c r="E1884" s="8" t="s">
        <v>7835</v>
      </c>
      <c r="F1884" s="8" t="s">
        <v>7835</v>
      </c>
      <c r="G1884" s="8">
        <v>1</v>
      </c>
      <c r="H1884" s="8" t="s">
        <v>7835</v>
      </c>
      <c r="I1884" s="8" t="s">
        <v>7837</v>
      </c>
      <c r="J1884" s="8" t="s">
        <v>7843</v>
      </c>
    </row>
    <row r="1885" spans="1:10" ht="15" customHeight="1" x14ac:dyDescent="0.3">
      <c r="A1885" s="8" t="s">
        <v>1921</v>
      </c>
      <c r="B1885" s="8">
        <v>27.93</v>
      </c>
      <c r="C1885" s="8">
        <v>5.59</v>
      </c>
      <c r="D1885" s="8" t="s">
        <v>7835</v>
      </c>
      <c r="E1885" s="8" t="s">
        <v>7835</v>
      </c>
      <c r="F1885" s="8" t="s">
        <v>7835</v>
      </c>
      <c r="G1885" s="8">
        <v>1</v>
      </c>
      <c r="H1885" s="8" t="s">
        <v>7835</v>
      </c>
      <c r="I1885" s="8" t="s">
        <v>7838</v>
      </c>
      <c r="J1885" s="8" t="s">
        <v>7843</v>
      </c>
    </row>
    <row r="1886" spans="1:10" ht="15" customHeight="1" x14ac:dyDescent="0.3">
      <c r="A1886" s="8" t="s">
        <v>1922</v>
      </c>
      <c r="B1886" s="8">
        <v>21.754999999999999</v>
      </c>
      <c r="C1886" s="8">
        <v>5.12</v>
      </c>
      <c r="D1886" s="8" t="s">
        <v>7835</v>
      </c>
      <c r="E1886" s="8" t="s">
        <v>7835</v>
      </c>
      <c r="F1886" s="8" t="s">
        <v>7835</v>
      </c>
      <c r="G1886" s="8">
        <v>0</v>
      </c>
      <c r="H1886" s="8" t="s">
        <v>7835</v>
      </c>
      <c r="I1886" s="8" t="s">
        <v>7839</v>
      </c>
      <c r="J1886" s="8" t="s">
        <v>7843</v>
      </c>
    </row>
    <row r="1887" spans="1:10" ht="15" customHeight="1" x14ac:dyDescent="0.3">
      <c r="A1887" s="8" t="s">
        <v>1923</v>
      </c>
      <c r="B1887" s="8">
        <v>25.934999999999999</v>
      </c>
      <c r="C1887" s="8">
        <v>4.95</v>
      </c>
      <c r="D1887" s="8" t="s">
        <v>7835</v>
      </c>
      <c r="E1887" s="8" t="s">
        <v>7835</v>
      </c>
      <c r="F1887" s="8" t="s">
        <v>7835</v>
      </c>
      <c r="G1887" s="8">
        <v>0</v>
      </c>
      <c r="H1887" s="8" t="s">
        <v>7835</v>
      </c>
      <c r="I1887" s="8" t="s">
        <v>7838</v>
      </c>
      <c r="J1887" s="8" t="s">
        <v>7843</v>
      </c>
    </row>
    <row r="1888" spans="1:10" ht="15" customHeight="1" x14ac:dyDescent="0.3">
      <c r="A1888" s="8" t="s">
        <v>1924</v>
      </c>
      <c r="B1888" s="8">
        <v>31.5</v>
      </c>
      <c r="C1888" s="8">
        <v>6.16</v>
      </c>
      <c r="D1888" s="8" t="s">
        <v>7835</v>
      </c>
      <c r="E1888" s="8" t="s">
        <v>7835</v>
      </c>
      <c r="F1888" s="8" t="s">
        <v>7835</v>
      </c>
      <c r="G1888" s="8">
        <v>0</v>
      </c>
      <c r="H1888" s="8" t="s">
        <v>7835</v>
      </c>
      <c r="I1888" s="8" t="s">
        <v>7837</v>
      </c>
      <c r="J1888" s="8" t="s">
        <v>7842</v>
      </c>
    </row>
    <row r="1889" spans="1:10" ht="15" customHeight="1" x14ac:dyDescent="0.3">
      <c r="A1889" s="8" t="s">
        <v>1925</v>
      </c>
      <c r="B1889" s="8">
        <v>30.03</v>
      </c>
      <c r="C1889" s="8">
        <v>6.41</v>
      </c>
      <c r="D1889" s="8" t="s">
        <v>7835</v>
      </c>
      <c r="E1889" s="8" t="s">
        <v>7835</v>
      </c>
      <c r="F1889" s="8" t="s">
        <v>7835</v>
      </c>
      <c r="G1889" s="8">
        <v>0</v>
      </c>
      <c r="H1889" s="8" t="s">
        <v>7835</v>
      </c>
      <c r="I1889" s="8" t="s">
        <v>7837</v>
      </c>
      <c r="J1889" s="8" t="s">
        <v>7842</v>
      </c>
    </row>
    <row r="1890" spans="1:10" ht="15" customHeight="1" x14ac:dyDescent="0.3">
      <c r="A1890" s="8" t="s">
        <v>1926</v>
      </c>
      <c r="B1890" s="8">
        <v>33.479999999999997</v>
      </c>
      <c r="C1890" s="8">
        <v>8.94</v>
      </c>
      <c r="D1890" s="8" t="s">
        <v>7835</v>
      </c>
      <c r="E1890" s="8" t="s">
        <v>7835</v>
      </c>
      <c r="F1890" s="8" t="s">
        <v>7835</v>
      </c>
      <c r="G1890" s="8">
        <v>0</v>
      </c>
      <c r="H1890" s="8" t="s">
        <v>7835</v>
      </c>
      <c r="I1890" s="8" t="s">
        <v>7837</v>
      </c>
      <c r="J1890" s="8" t="s">
        <v>7841</v>
      </c>
    </row>
    <row r="1891" spans="1:10" ht="15" customHeight="1" x14ac:dyDescent="0.3">
      <c r="A1891" s="8" t="s">
        <v>1927</v>
      </c>
      <c r="B1891" s="8">
        <v>16.510000000000002</v>
      </c>
      <c r="C1891" s="8">
        <v>4.42</v>
      </c>
      <c r="D1891" s="8" t="s">
        <v>7836</v>
      </c>
      <c r="E1891" s="8" t="s">
        <v>7835</v>
      </c>
      <c r="F1891" s="8" t="s">
        <v>7836</v>
      </c>
      <c r="G1891" s="8">
        <v>1</v>
      </c>
      <c r="H1891" s="8" t="s">
        <v>7835</v>
      </c>
      <c r="I1891" s="8" t="s">
        <v>7840</v>
      </c>
      <c r="J1891" s="8" t="s">
        <v>7843</v>
      </c>
    </row>
    <row r="1892" spans="1:10" ht="15" customHeight="1" x14ac:dyDescent="0.3">
      <c r="A1892" s="8" t="s">
        <v>1928</v>
      </c>
      <c r="B1892" s="8">
        <v>33.155000000000001</v>
      </c>
      <c r="C1892" s="8">
        <v>5.3</v>
      </c>
      <c r="D1892" s="8" t="s">
        <v>7836</v>
      </c>
      <c r="E1892" s="8" t="s">
        <v>7835</v>
      </c>
      <c r="F1892" s="8" t="s">
        <v>7835</v>
      </c>
      <c r="G1892" s="8">
        <v>1</v>
      </c>
      <c r="H1892" s="8" t="s">
        <v>7835</v>
      </c>
      <c r="I1892" s="8" t="s">
        <v>7837</v>
      </c>
      <c r="J1892" s="8" t="s">
        <v>7843</v>
      </c>
    </row>
    <row r="1893" spans="1:10" ht="15" customHeight="1" x14ac:dyDescent="0.3">
      <c r="A1893" s="8" t="s">
        <v>1929</v>
      </c>
      <c r="B1893" s="8">
        <v>37.29</v>
      </c>
      <c r="C1893" s="8">
        <v>4.6399999999999997</v>
      </c>
      <c r="D1893" s="8" t="s">
        <v>7835</v>
      </c>
      <c r="E1893" s="8" t="s">
        <v>7835</v>
      </c>
      <c r="F1893" s="8" t="s">
        <v>7836</v>
      </c>
      <c r="G1893" s="8">
        <v>1</v>
      </c>
      <c r="H1893" s="8" t="s">
        <v>7835</v>
      </c>
      <c r="I1893" s="8" t="s">
        <v>7837</v>
      </c>
      <c r="J1893" s="8" t="s">
        <v>7843</v>
      </c>
    </row>
    <row r="1894" spans="1:10" ht="15" customHeight="1" x14ac:dyDescent="0.3">
      <c r="A1894" s="8" t="s">
        <v>1930</v>
      </c>
      <c r="B1894" s="8">
        <v>20.23</v>
      </c>
      <c r="C1894" s="8">
        <v>6.16</v>
      </c>
      <c r="D1894" s="8" t="s">
        <v>7836</v>
      </c>
      <c r="E1894" s="8" t="s">
        <v>7835</v>
      </c>
      <c r="F1894" s="8" t="s">
        <v>7835</v>
      </c>
      <c r="G1894" s="8">
        <v>1</v>
      </c>
      <c r="H1894" s="8" t="s">
        <v>7835</v>
      </c>
      <c r="I1894" s="8" t="s">
        <v>7839</v>
      </c>
      <c r="J1894" s="8" t="s">
        <v>7842</v>
      </c>
    </row>
    <row r="1895" spans="1:10" ht="15" customHeight="1" x14ac:dyDescent="0.3">
      <c r="A1895" s="8" t="s">
        <v>1931</v>
      </c>
      <c r="B1895" s="8">
        <v>28.975000000000001</v>
      </c>
      <c r="C1895" s="8">
        <v>4.12</v>
      </c>
      <c r="D1895" s="8" t="s">
        <v>7835</v>
      </c>
      <c r="E1895" s="8" t="s">
        <v>7835</v>
      </c>
      <c r="F1895" s="8" t="s">
        <v>7836</v>
      </c>
      <c r="G1895" s="8">
        <v>1</v>
      </c>
      <c r="H1895" s="8" t="s">
        <v>7835</v>
      </c>
      <c r="I1895" s="8" t="s">
        <v>7838</v>
      </c>
      <c r="J1895" s="8" t="s">
        <v>7843</v>
      </c>
    </row>
    <row r="1896" spans="1:10" ht="15" customHeight="1" x14ac:dyDescent="0.3">
      <c r="A1896" s="8" t="s">
        <v>1932</v>
      </c>
      <c r="B1896" s="8">
        <v>16.420000000000002</v>
      </c>
      <c r="C1896" s="8">
        <v>5.77</v>
      </c>
      <c r="D1896" s="8" t="s">
        <v>7836</v>
      </c>
      <c r="E1896" s="8" t="s">
        <v>7835</v>
      </c>
      <c r="F1896" s="8" t="s">
        <v>7836</v>
      </c>
      <c r="G1896" s="8">
        <v>1</v>
      </c>
      <c r="H1896" s="8" t="s">
        <v>7835</v>
      </c>
      <c r="I1896" s="8" t="s">
        <v>7840</v>
      </c>
      <c r="J1896" s="8" t="s">
        <v>7842</v>
      </c>
    </row>
    <row r="1897" spans="1:10" ht="15" customHeight="1" x14ac:dyDescent="0.3">
      <c r="A1897" s="8" t="s">
        <v>1933</v>
      </c>
      <c r="B1897" s="8">
        <v>17.559999999999999</v>
      </c>
      <c r="C1897" s="8">
        <v>6.2</v>
      </c>
      <c r="D1897" s="8" t="s">
        <v>7835</v>
      </c>
      <c r="E1897" s="8" t="s">
        <v>7835</v>
      </c>
      <c r="F1897" s="8" t="s">
        <v>7835</v>
      </c>
      <c r="G1897" s="8">
        <v>1</v>
      </c>
      <c r="H1897" s="8" t="s">
        <v>7835</v>
      </c>
      <c r="I1897" s="8" t="s">
        <v>7840</v>
      </c>
      <c r="J1897" s="8" t="s">
        <v>7842</v>
      </c>
    </row>
    <row r="1898" spans="1:10" ht="15" customHeight="1" x14ac:dyDescent="0.3">
      <c r="A1898" s="8" t="s">
        <v>1934</v>
      </c>
      <c r="B1898" s="8">
        <v>24.13</v>
      </c>
      <c r="C1898" s="8">
        <v>4.3899999999999997</v>
      </c>
      <c r="D1898" s="8" t="s">
        <v>7835</v>
      </c>
      <c r="E1898" s="8" t="s">
        <v>7835</v>
      </c>
      <c r="F1898" s="8" t="s">
        <v>7835</v>
      </c>
      <c r="G1898" s="8">
        <v>1</v>
      </c>
      <c r="H1898" s="8" t="s">
        <v>7835</v>
      </c>
      <c r="I1898" s="8" t="s">
        <v>7839</v>
      </c>
      <c r="J1898" s="8" t="s">
        <v>7843</v>
      </c>
    </row>
    <row r="1899" spans="1:10" ht="15" customHeight="1" x14ac:dyDescent="0.3">
      <c r="A1899" s="8" t="s">
        <v>1935</v>
      </c>
      <c r="B1899" s="8">
        <v>19.95</v>
      </c>
      <c r="C1899" s="8">
        <v>5.13</v>
      </c>
      <c r="D1899" s="8" t="s">
        <v>7835</v>
      </c>
      <c r="E1899" s="8" t="s">
        <v>7836</v>
      </c>
      <c r="F1899" s="8" t="s">
        <v>7835</v>
      </c>
      <c r="G1899" s="8">
        <v>2</v>
      </c>
      <c r="H1899" s="8" t="s">
        <v>7835</v>
      </c>
      <c r="I1899" s="8" t="s">
        <v>7839</v>
      </c>
      <c r="J1899" s="8" t="s">
        <v>7843</v>
      </c>
    </row>
    <row r="1900" spans="1:10" ht="15" customHeight="1" x14ac:dyDescent="0.3">
      <c r="A1900" s="8" t="s">
        <v>1936</v>
      </c>
      <c r="B1900" s="8">
        <v>21.24</v>
      </c>
      <c r="C1900" s="8">
        <v>4.49</v>
      </c>
      <c r="D1900" s="8" t="s">
        <v>7835</v>
      </c>
      <c r="E1900" s="8" t="s">
        <v>7835</v>
      </c>
      <c r="F1900" s="8" t="s">
        <v>7835</v>
      </c>
      <c r="G1900" s="8">
        <v>0</v>
      </c>
      <c r="H1900" s="8" t="s">
        <v>7835</v>
      </c>
      <c r="I1900" s="8" t="s">
        <v>7839</v>
      </c>
      <c r="J1900" s="8" t="s">
        <v>7843</v>
      </c>
    </row>
    <row r="1901" spans="1:10" ht="15" customHeight="1" x14ac:dyDescent="0.3">
      <c r="A1901" s="8" t="s">
        <v>1937</v>
      </c>
      <c r="B1901" s="8">
        <v>44.22</v>
      </c>
      <c r="C1901" s="8">
        <v>6.35</v>
      </c>
      <c r="D1901" s="8" t="s">
        <v>7835</v>
      </c>
      <c r="E1901" s="8" t="s">
        <v>7835</v>
      </c>
      <c r="F1901" s="8" t="s">
        <v>7835</v>
      </c>
      <c r="G1901" s="8">
        <v>0</v>
      </c>
      <c r="H1901" s="8" t="s">
        <v>7835</v>
      </c>
      <c r="I1901" s="8" t="s">
        <v>7837</v>
      </c>
      <c r="J1901" s="8" t="s">
        <v>7842</v>
      </c>
    </row>
    <row r="1902" spans="1:10" ht="15" customHeight="1" x14ac:dyDescent="0.3">
      <c r="A1902" s="8" t="s">
        <v>1938</v>
      </c>
      <c r="B1902" s="8">
        <v>41.1</v>
      </c>
      <c r="C1902" s="8">
        <v>5.79</v>
      </c>
      <c r="D1902" s="8" t="s">
        <v>7835</v>
      </c>
      <c r="E1902" s="8" t="s">
        <v>7835</v>
      </c>
      <c r="F1902" s="8" t="s">
        <v>7835</v>
      </c>
      <c r="G1902" s="8">
        <v>0</v>
      </c>
      <c r="H1902" s="8" t="s">
        <v>7835</v>
      </c>
      <c r="I1902" s="8" t="s">
        <v>7837</v>
      </c>
      <c r="J1902" s="8" t="s">
        <v>7842</v>
      </c>
    </row>
    <row r="1903" spans="1:10" ht="15" customHeight="1" x14ac:dyDescent="0.3">
      <c r="A1903" s="8" t="s">
        <v>1939</v>
      </c>
      <c r="B1903" s="8">
        <v>34.200000000000003</v>
      </c>
      <c r="C1903" s="8">
        <v>4.78</v>
      </c>
      <c r="D1903" s="8" t="s">
        <v>7836</v>
      </c>
      <c r="E1903" s="8" t="s">
        <v>7835</v>
      </c>
      <c r="F1903" s="8" t="s">
        <v>7835</v>
      </c>
      <c r="G1903" s="8">
        <v>0</v>
      </c>
      <c r="H1903" s="8" t="s">
        <v>7835</v>
      </c>
      <c r="I1903" s="8" t="s">
        <v>7837</v>
      </c>
      <c r="J1903" s="8" t="s">
        <v>7843</v>
      </c>
    </row>
    <row r="1904" spans="1:10" ht="15" customHeight="1" x14ac:dyDescent="0.3">
      <c r="A1904" s="8" t="s">
        <v>1940</v>
      </c>
      <c r="B1904" s="8">
        <v>29.92</v>
      </c>
      <c r="C1904" s="8">
        <v>6.02</v>
      </c>
      <c r="D1904" s="8" t="s">
        <v>7836</v>
      </c>
      <c r="E1904" s="8" t="s">
        <v>7835</v>
      </c>
      <c r="F1904" s="8" t="s">
        <v>7835</v>
      </c>
      <c r="G1904" s="8">
        <v>0</v>
      </c>
      <c r="H1904" s="8" t="s">
        <v>7835</v>
      </c>
      <c r="I1904" s="8" t="s">
        <v>7838</v>
      </c>
      <c r="J1904" s="8" t="s">
        <v>7842</v>
      </c>
    </row>
    <row r="1905" spans="1:10" ht="15" customHeight="1" x14ac:dyDescent="0.3">
      <c r="A1905" s="8" t="s">
        <v>1941</v>
      </c>
      <c r="B1905" s="8">
        <v>28.93</v>
      </c>
      <c r="C1905" s="8">
        <v>4.4400000000000004</v>
      </c>
      <c r="D1905" s="8" t="s">
        <v>7835</v>
      </c>
      <c r="E1905" s="8" t="s">
        <v>7835</v>
      </c>
      <c r="F1905" s="8" t="s">
        <v>7835</v>
      </c>
      <c r="G1905" s="8">
        <v>0</v>
      </c>
      <c r="H1905" s="8" t="s">
        <v>7835</v>
      </c>
      <c r="I1905" s="8" t="s">
        <v>7838</v>
      </c>
      <c r="J1905" s="8" t="s">
        <v>7843</v>
      </c>
    </row>
    <row r="1906" spans="1:10" ht="15" customHeight="1" x14ac:dyDescent="0.3">
      <c r="A1906" s="8" t="s">
        <v>1942</v>
      </c>
      <c r="B1906" s="8">
        <v>31.254999999999999</v>
      </c>
      <c r="C1906" s="8">
        <v>5.84</v>
      </c>
      <c r="D1906" s="8" t="s">
        <v>7836</v>
      </c>
      <c r="E1906" s="8" t="s">
        <v>7835</v>
      </c>
      <c r="F1906" s="8" t="s">
        <v>7835</v>
      </c>
      <c r="G1906" s="8">
        <v>1</v>
      </c>
      <c r="H1906" s="8" t="s">
        <v>7835</v>
      </c>
      <c r="I1906" s="8" t="s">
        <v>7837</v>
      </c>
      <c r="J1906" s="8" t="s">
        <v>7842</v>
      </c>
    </row>
    <row r="1907" spans="1:10" ht="15" customHeight="1" x14ac:dyDescent="0.3">
      <c r="A1907" s="8" t="s">
        <v>1943</v>
      </c>
      <c r="B1907" s="8">
        <v>29.83</v>
      </c>
      <c r="C1907" s="8">
        <v>5.39</v>
      </c>
      <c r="D1907" s="8" t="s">
        <v>7835</v>
      </c>
      <c r="E1907" s="8" t="s">
        <v>7835</v>
      </c>
      <c r="F1907" s="8" t="s">
        <v>7835</v>
      </c>
      <c r="G1907" s="8">
        <v>0</v>
      </c>
      <c r="H1907" s="8" t="s">
        <v>7835</v>
      </c>
      <c r="I1907" s="8" t="s">
        <v>7838</v>
      </c>
      <c r="J1907" s="8" t="s">
        <v>7843</v>
      </c>
    </row>
    <row r="1908" spans="1:10" ht="15" customHeight="1" x14ac:dyDescent="0.3">
      <c r="A1908" s="8" t="s">
        <v>1944</v>
      </c>
      <c r="B1908" s="8">
        <v>29.59</v>
      </c>
      <c r="C1908" s="8">
        <v>6.16</v>
      </c>
      <c r="D1908" s="8" t="s">
        <v>7835</v>
      </c>
      <c r="E1908" s="8" t="s">
        <v>7835</v>
      </c>
      <c r="F1908" s="8" t="s">
        <v>7836</v>
      </c>
      <c r="G1908" s="8">
        <v>1</v>
      </c>
      <c r="H1908" s="8" t="s">
        <v>7835</v>
      </c>
      <c r="I1908" s="8" t="s">
        <v>7838</v>
      </c>
      <c r="J1908" s="8" t="s">
        <v>7842</v>
      </c>
    </row>
    <row r="1909" spans="1:10" ht="15" customHeight="1" x14ac:dyDescent="0.3">
      <c r="A1909" s="8" t="s">
        <v>1945</v>
      </c>
      <c r="B1909" s="8">
        <v>31.16</v>
      </c>
      <c r="C1909" s="8">
        <v>4.49</v>
      </c>
      <c r="D1909" s="8" t="s">
        <v>7835</v>
      </c>
      <c r="E1909" s="8" t="s">
        <v>7835</v>
      </c>
      <c r="F1909" s="8" t="s">
        <v>7836</v>
      </c>
      <c r="G1909" s="8">
        <v>1</v>
      </c>
      <c r="H1909" s="8" t="s">
        <v>7835</v>
      </c>
      <c r="I1909" s="8" t="s">
        <v>7837</v>
      </c>
      <c r="J1909" s="8" t="s">
        <v>7843</v>
      </c>
    </row>
    <row r="1910" spans="1:10" ht="15" customHeight="1" x14ac:dyDescent="0.3">
      <c r="A1910" s="8" t="s">
        <v>1946</v>
      </c>
      <c r="B1910" s="8">
        <v>34.21</v>
      </c>
      <c r="C1910" s="8">
        <v>4.4800000000000004</v>
      </c>
      <c r="D1910" s="8" t="s">
        <v>7836</v>
      </c>
      <c r="E1910" s="8" t="s">
        <v>7835</v>
      </c>
      <c r="F1910" s="8" t="s">
        <v>7835</v>
      </c>
      <c r="G1910" s="8">
        <v>1</v>
      </c>
      <c r="H1910" s="8" t="s">
        <v>7835</v>
      </c>
      <c r="I1910" s="8" t="s">
        <v>7837</v>
      </c>
      <c r="J1910" s="8" t="s">
        <v>7843</v>
      </c>
    </row>
    <row r="1911" spans="1:10" ht="15" customHeight="1" x14ac:dyDescent="0.3">
      <c r="A1911" s="8" t="s">
        <v>1947</v>
      </c>
      <c r="B1911" s="8">
        <v>34.86</v>
      </c>
      <c r="C1911" s="8">
        <v>10.97</v>
      </c>
      <c r="D1911" s="8" t="s">
        <v>7835</v>
      </c>
      <c r="E1911" s="8" t="s">
        <v>7835</v>
      </c>
      <c r="F1911" s="8" t="s">
        <v>7835</v>
      </c>
      <c r="G1911" s="8">
        <v>0</v>
      </c>
      <c r="H1911" s="8" t="s">
        <v>7835</v>
      </c>
      <c r="I1911" s="8" t="s">
        <v>7837</v>
      </c>
      <c r="J1911" s="8" t="s">
        <v>7841</v>
      </c>
    </row>
    <row r="1912" spans="1:10" ht="15" customHeight="1" x14ac:dyDescent="0.3">
      <c r="A1912" s="8" t="s">
        <v>1948</v>
      </c>
      <c r="B1912" s="8">
        <v>34.58</v>
      </c>
      <c r="C1912" s="8">
        <v>5.14</v>
      </c>
      <c r="D1912" s="8" t="s">
        <v>7835</v>
      </c>
      <c r="E1912" s="8" t="s">
        <v>7836</v>
      </c>
      <c r="F1912" s="8" t="s">
        <v>7835</v>
      </c>
      <c r="G1912" s="8">
        <v>2</v>
      </c>
      <c r="H1912" s="8" t="s">
        <v>7835</v>
      </c>
      <c r="I1912" s="8" t="s">
        <v>7837</v>
      </c>
      <c r="J1912" s="8" t="s">
        <v>7843</v>
      </c>
    </row>
    <row r="1913" spans="1:10" ht="15" customHeight="1" x14ac:dyDescent="0.3">
      <c r="A1913" s="8" t="s">
        <v>1949</v>
      </c>
      <c r="B1913" s="8">
        <v>17.940000000000001</v>
      </c>
      <c r="C1913" s="8">
        <v>5.17</v>
      </c>
      <c r="D1913" s="8" t="s">
        <v>7836</v>
      </c>
      <c r="E1913" s="8" t="s">
        <v>7835</v>
      </c>
      <c r="F1913" s="8" t="s">
        <v>7835</v>
      </c>
      <c r="G1913" s="8">
        <v>0</v>
      </c>
      <c r="H1913" s="8" t="s">
        <v>7835</v>
      </c>
      <c r="I1913" s="8" t="s">
        <v>7840</v>
      </c>
      <c r="J1913" s="8" t="s">
        <v>7843</v>
      </c>
    </row>
    <row r="1914" spans="1:10" ht="15" customHeight="1" x14ac:dyDescent="0.3">
      <c r="A1914" s="8" t="s">
        <v>1950</v>
      </c>
      <c r="B1914" s="8">
        <v>26.8</v>
      </c>
      <c r="C1914" s="8">
        <v>6.18</v>
      </c>
      <c r="D1914" s="8" t="s">
        <v>7836</v>
      </c>
      <c r="E1914" s="8" t="s">
        <v>7835</v>
      </c>
      <c r="F1914" s="8" t="s">
        <v>7836</v>
      </c>
      <c r="G1914" s="8">
        <v>1</v>
      </c>
      <c r="H1914" s="8" t="s">
        <v>7835</v>
      </c>
      <c r="I1914" s="8" t="s">
        <v>7838</v>
      </c>
      <c r="J1914" s="8" t="s">
        <v>7842</v>
      </c>
    </row>
    <row r="1915" spans="1:10" ht="15" customHeight="1" x14ac:dyDescent="0.3">
      <c r="A1915" s="8" t="s">
        <v>1951</v>
      </c>
      <c r="B1915" s="8">
        <v>17.690000000000001</v>
      </c>
      <c r="C1915" s="8">
        <v>9.07</v>
      </c>
      <c r="D1915" s="8" t="s">
        <v>7836</v>
      </c>
      <c r="E1915" s="8" t="s">
        <v>7835</v>
      </c>
      <c r="F1915" s="8" t="s">
        <v>7835</v>
      </c>
      <c r="G1915" s="8">
        <v>0</v>
      </c>
      <c r="H1915" s="8" t="s">
        <v>7835</v>
      </c>
      <c r="I1915" s="8" t="s">
        <v>7840</v>
      </c>
      <c r="J1915" s="8" t="s">
        <v>7841</v>
      </c>
    </row>
    <row r="1916" spans="1:10" ht="15" customHeight="1" x14ac:dyDescent="0.3">
      <c r="A1916" s="8" t="s">
        <v>1952</v>
      </c>
      <c r="B1916" s="8">
        <v>25.77</v>
      </c>
      <c r="C1916" s="8">
        <v>4.43</v>
      </c>
      <c r="D1916" s="8" t="s">
        <v>7835</v>
      </c>
      <c r="E1916" s="8" t="s">
        <v>7835</v>
      </c>
      <c r="F1916" s="8" t="s">
        <v>7836</v>
      </c>
      <c r="G1916" s="8">
        <v>1</v>
      </c>
      <c r="H1916" s="8" t="s">
        <v>7835</v>
      </c>
      <c r="I1916" s="8" t="s">
        <v>7838</v>
      </c>
      <c r="J1916" s="8" t="s">
        <v>7843</v>
      </c>
    </row>
    <row r="1917" spans="1:10" ht="15" customHeight="1" x14ac:dyDescent="0.3">
      <c r="A1917" s="8" t="s">
        <v>1953</v>
      </c>
      <c r="B1917" s="8">
        <v>34.46</v>
      </c>
      <c r="C1917" s="8">
        <v>4.17</v>
      </c>
      <c r="D1917" s="8" t="s">
        <v>7835</v>
      </c>
      <c r="E1917" s="8" t="s">
        <v>7836</v>
      </c>
      <c r="F1917" s="8" t="s">
        <v>7835</v>
      </c>
      <c r="G1917" s="8">
        <v>1</v>
      </c>
      <c r="H1917" s="8" t="s">
        <v>7835</v>
      </c>
      <c r="I1917" s="8" t="s">
        <v>7837</v>
      </c>
      <c r="J1917" s="8" t="s">
        <v>7843</v>
      </c>
    </row>
    <row r="1918" spans="1:10" ht="15" customHeight="1" x14ac:dyDescent="0.3">
      <c r="A1918" s="8" t="s">
        <v>1954</v>
      </c>
      <c r="B1918" s="8">
        <v>30.875</v>
      </c>
      <c r="C1918" s="8">
        <v>4.95</v>
      </c>
      <c r="D1918" s="8" t="s">
        <v>7836</v>
      </c>
      <c r="E1918" s="8" t="s">
        <v>7835</v>
      </c>
      <c r="F1918" s="8" t="s">
        <v>7835</v>
      </c>
      <c r="G1918" s="8">
        <v>0</v>
      </c>
      <c r="H1918" s="8" t="s">
        <v>7835</v>
      </c>
      <c r="I1918" s="8" t="s">
        <v>7837</v>
      </c>
      <c r="J1918" s="8" t="s">
        <v>7843</v>
      </c>
    </row>
    <row r="1919" spans="1:10" ht="15" customHeight="1" x14ac:dyDescent="0.3">
      <c r="A1919" s="8" t="s">
        <v>1955</v>
      </c>
      <c r="B1919" s="8">
        <v>39.49</v>
      </c>
      <c r="C1919" s="8">
        <v>5.13</v>
      </c>
      <c r="D1919" s="8" t="s">
        <v>7835</v>
      </c>
      <c r="E1919" s="8" t="s">
        <v>7835</v>
      </c>
      <c r="F1919" s="8" t="s">
        <v>7835</v>
      </c>
      <c r="G1919" s="8">
        <v>0</v>
      </c>
      <c r="H1919" s="8" t="s">
        <v>7835</v>
      </c>
      <c r="I1919" s="8" t="s">
        <v>7837</v>
      </c>
      <c r="J1919" s="8" t="s">
        <v>7843</v>
      </c>
    </row>
    <row r="1920" spans="1:10" ht="15" customHeight="1" x14ac:dyDescent="0.3">
      <c r="A1920" s="8" t="s">
        <v>1956</v>
      </c>
      <c r="B1920" s="8">
        <v>28.88</v>
      </c>
      <c r="C1920" s="8">
        <v>4.0999999999999996</v>
      </c>
      <c r="D1920" s="8" t="s">
        <v>7835</v>
      </c>
      <c r="E1920" s="8" t="s">
        <v>7835</v>
      </c>
      <c r="F1920" s="8" t="s">
        <v>7835</v>
      </c>
      <c r="G1920" s="8">
        <v>0</v>
      </c>
      <c r="H1920" s="8" t="s">
        <v>7835</v>
      </c>
      <c r="I1920" s="8" t="s">
        <v>7838</v>
      </c>
      <c r="J1920" s="8" t="s">
        <v>7843</v>
      </c>
    </row>
    <row r="1921" spans="1:10" ht="15" customHeight="1" x14ac:dyDescent="0.3">
      <c r="A1921" s="8" t="s">
        <v>1957</v>
      </c>
      <c r="B1921" s="8">
        <v>20.234999999999999</v>
      </c>
      <c r="C1921" s="8">
        <v>5.01</v>
      </c>
      <c r="D1921" s="8" t="s">
        <v>7836</v>
      </c>
      <c r="E1921" s="8" t="s">
        <v>7835</v>
      </c>
      <c r="F1921" s="8" t="s">
        <v>7835</v>
      </c>
      <c r="G1921" s="8">
        <v>0</v>
      </c>
      <c r="H1921" s="8" t="s">
        <v>7835</v>
      </c>
      <c r="I1921" s="8" t="s">
        <v>7839</v>
      </c>
      <c r="J1921" s="8" t="s">
        <v>7843</v>
      </c>
    </row>
    <row r="1922" spans="1:10" ht="15" customHeight="1" x14ac:dyDescent="0.3">
      <c r="A1922" s="8" t="s">
        <v>1958</v>
      </c>
      <c r="B1922" s="8">
        <v>30.67</v>
      </c>
      <c r="C1922" s="8">
        <v>5.09</v>
      </c>
      <c r="D1922" s="8" t="s">
        <v>7836</v>
      </c>
      <c r="E1922" s="8" t="s">
        <v>7835</v>
      </c>
      <c r="F1922" s="8" t="s">
        <v>7835</v>
      </c>
      <c r="G1922" s="8">
        <v>0</v>
      </c>
      <c r="H1922" s="8" t="s">
        <v>7835</v>
      </c>
      <c r="I1922" s="8" t="s">
        <v>7837</v>
      </c>
      <c r="J1922" s="8" t="s">
        <v>7843</v>
      </c>
    </row>
    <row r="1923" spans="1:10" ht="15" customHeight="1" x14ac:dyDescent="0.3">
      <c r="A1923" s="8" t="s">
        <v>1959</v>
      </c>
      <c r="B1923" s="8">
        <v>30.875</v>
      </c>
      <c r="C1923" s="8">
        <v>6.49</v>
      </c>
      <c r="D1923" s="8" t="s">
        <v>7835</v>
      </c>
      <c r="E1923" s="8" t="s">
        <v>7835</v>
      </c>
      <c r="F1923" s="8" t="s">
        <v>7835</v>
      </c>
      <c r="G1923" s="8">
        <v>0</v>
      </c>
      <c r="H1923" s="8" t="s">
        <v>7835</v>
      </c>
      <c r="I1923" s="8" t="s">
        <v>7837</v>
      </c>
      <c r="J1923" s="8" t="s">
        <v>7842</v>
      </c>
    </row>
    <row r="1924" spans="1:10" ht="15" customHeight="1" x14ac:dyDescent="0.3">
      <c r="A1924" s="8" t="s">
        <v>1960</v>
      </c>
      <c r="B1924" s="8">
        <v>23.8</v>
      </c>
      <c r="C1924" s="8">
        <v>4.08</v>
      </c>
      <c r="D1924" s="8" t="s">
        <v>7835</v>
      </c>
      <c r="E1924" s="8" t="s">
        <v>7835</v>
      </c>
      <c r="F1924" s="8" t="s">
        <v>7835</v>
      </c>
      <c r="G1924" s="8">
        <v>0</v>
      </c>
      <c r="H1924" s="8" t="s">
        <v>7835</v>
      </c>
      <c r="I1924" s="8" t="s">
        <v>7839</v>
      </c>
      <c r="J1924" s="8" t="s">
        <v>7843</v>
      </c>
    </row>
    <row r="1925" spans="1:10" ht="15" customHeight="1" x14ac:dyDescent="0.3">
      <c r="A1925" s="8" t="s">
        <v>1961</v>
      </c>
      <c r="B1925" s="8">
        <v>15.37</v>
      </c>
      <c r="C1925" s="8">
        <v>8.6300000000000008</v>
      </c>
      <c r="D1925" s="8" t="s">
        <v>7836</v>
      </c>
      <c r="E1925" s="8" t="s">
        <v>7835</v>
      </c>
      <c r="F1925" s="8" t="s">
        <v>7835</v>
      </c>
      <c r="G1925" s="8">
        <v>0</v>
      </c>
      <c r="H1925" s="8" t="s">
        <v>7835</v>
      </c>
      <c r="I1925" s="8" t="s">
        <v>7840</v>
      </c>
      <c r="J1925" s="8" t="s">
        <v>7841</v>
      </c>
    </row>
    <row r="1926" spans="1:10" ht="15" customHeight="1" x14ac:dyDescent="0.3">
      <c r="A1926" s="8" t="s">
        <v>1962</v>
      </c>
      <c r="B1926" s="8">
        <v>30.4</v>
      </c>
      <c r="C1926" s="8">
        <v>5.28</v>
      </c>
      <c r="D1926" s="8" t="s">
        <v>7835</v>
      </c>
      <c r="E1926" s="8" t="s">
        <v>7835</v>
      </c>
      <c r="F1926" s="8" t="s">
        <v>7835</v>
      </c>
      <c r="G1926" s="8">
        <v>0</v>
      </c>
      <c r="H1926" s="8" t="s">
        <v>7835</v>
      </c>
      <c r="I1926" s="8" t="s">
        <v>7837</v>
      </c>
      <c r="J1926" s="8" t="s">
        <v>7843</v>
      </c>
    </row>
    <row r="1927" spans="1:10" ht="15" customHeight="1" x14ac:dyDescent="0.3">
      <c r="A1927" s="8" t="s">
        <v>1963</v>
      </c>
      <c r="B1927" s="8">
        <v>19.48</v>
      </c>
      <c r="C1927" s="8">
        <v>5.63</v>
      </c>
      <c r="D1927" s="8" t="s">
        <v>7836</v>
      </c>
      <c r="E1927" s="8" t="s">
        <v>7835</v>
      </c>
      <c r="F1927" s="8" t="s">
        <v>7835</v>
      </c>
      <c r="G1927" s="8">
        <v>1</v>
      </c>
      <c r="H1927" s="8" t="s">
        <v>7835</v>
      </c>
      <c r="I1927" s="8" t="s">
        <v>7839</v>
      </c>
      <c r="J1927" s="8" t="s">
        <v>7843</v>
      </c>
    </row>
    <row r="1928" spans="1:10" ht="15" customHeight="1" x14ac:dyDescent="0.3">
      <c r="A1928" s="8" t="s">
        <v>1964</v>
      </c>
      <c r="B1928" s="8">
        <v>16.96</v>
      </c>
      <c r="C1928" s="8">
        <v>11.47</v>
      </c>
      <c r="D1928" s="8" t="s">
        <v>7836</v>
      </c>
      <c r="E1928" s="8" t="s">
        <v>7835</v>
      </c>
      <c r="F1928" s="8" t="s">
        <v>7835</v>
      </c>
      <c r="G1928" s="8">
        <v>0</v>
      </c>
      <c r="H1928" s="8" t="s">
        <v>7835</v>
      </c>
      <c r="I1928" s="8" t="s">
        <v>7840</v>
      </c>
      <c r="J1928" s="8" t="s">
        <v>7841</v>
      </c>
    </row>
    <row r="1929" spans="1:10" ht="15" customHeight="1" x14ac:dyDescent="0.3">
      <c r="A1929" s="8" t="s">
        <v>1965</v>
      </c>
      <c r="B1929" s="8">
        <v>19.05</v>
      </c>
      <c r="C1929" s="8">
        <v>4.92</v>
      </c>
      <c r="D1929" s="8" t="s">
        <v>7835</v>
      </c>
      <c r="E1929" s="8" t="s">
        <v>7835</v>
      </c>
      <c r="F1929" s="8" t="s">
        <v>7835</v>
      </c>
      <c r="G1929" s="8">
        <v>1</v>
      </c>
      <c r="H1929" s="8" t="s">
        <v>7835</v>
      </c>
      <c r="I1929" s="8" t="s">
        <v>7839</v>
      </c>
      <c r="J1929" s="8" t="s">
        <v>7843</v>
      </c>
    </row>
    <row r="1930" spans="1:10" ht="15" customHeight="1" x14ac:dyDescent="0.3">
      <c r="A1930" s="8" t="s">
        <v>1966</v>
      </c>
      <c r="B1930" s="8">
        <v>37.619999999999997</v>
      </c>
      <c r="C1930" s="8">
        <v>4.18</v>
      </c>
      <c r="D1930" s="8" t="s">
        <v>7835</v>
      </c>
      <c r="E1930" s="8" t="s">
        <v>7835</v>
      </c>
      <c r="F1930" s="8" t="s">
        <v>7835</v>
      </c>
      <c r="G1930" s="8">
        <v>0</v>
      </c>
      <c r="H1930" s="8" t="s">
        <v>7835</v>
      </c>
      <c r="I1930" s="8" t="s">
        <v>7837</v>
      </c>
      <c r="J1930" s="8" t="s">
        <v>7843</v>
      </c>
    </row>
    <row r="1931" spans="1:10" ht="15" customHeight="1" x14ac:dyDescent="0.3">
      <c r="A1931" s="8" t="s">
        <v>1967</v>
      </c>
      <c r="B1931" s="8">
        <v>29.1</v>
      </c>
      <c r="C1931" s="8">
        <v>4.67</v>
      </c>
      <c r="D1931" s="8" t="s">
        <v>7835</v>
      </c>
      <c r="E1931" s="8" t="s">
        <v>7835</v>
      </c>
      <c r="F1931" s="8" t="s">
        <v>7835</v>
      </c>
      <c r="G1931" s="8">
        <v>0</v>
      </c>
      <c r="H1931" s="8" t="s">
        <v>7835</v>
      </c>
      <c r="I1931" s="8" t="s">
        <v>7838</v>
      </c>
      <c r="J1931" s="8" t="s">
        <v>7843</v>
      </c>
    </row>
    <row r="1932" spans="1:10" ht="15" customHeight="1" x14ac:dyDescent="0.3">
      <c r="A1932" s="8" t="s">
        <v>1968</v>
      </c>
      <c r="B1932" s="8">
        <v>26.62</v>
      </c>
      <c r="C1932" s="8">
        <v>6.24</v>
      </c>
      <c r="D1932" s="8" t="s">
        <v>7835</v>
      </c>
      <c r="E1932" s="8" t="s">
        <v>7835</v>
      </c>
      <c r="F1932" s="8" t="s">
        <v>7835</v>
      </c>
      <c r="G1932" s="8">
        <v>0</v>
      </c>
      <c r="H1932" s="8" t="s">
        <v>7835</v>
      </c>
      <c r="I1932" s="8" t="s">
        <v>7838</v>
      </c>
      <c r="J1932" s="8" t="s">
        <v>7842</v>
      </c>
    </row>
    <row r="1933" spans="1:10" ht="15" customHeight="1" x14ac:dyDescent="0.3">
      <c r="A1933" s="8" t="s">
        <v>1969</v>
      </c>
      <c r="B1933" s="8">
        <v>25.74</v>
      </c>
      <c r="C1933" s="8">
        <v>5.99</v>
      </c>
      <c r="D1933" s="8" t="s">
        <v>7835</v>
      </c>
      <c r="E1933" s="8" t="s">
        <v>7835</v>
      </c>
      <c r="F1933" s="8" t="s">
        <v>7835</v>
      </c>
      <c r="G1933" s="8">
        <v>0</v>
      </c>
      <c r="H1933" s="8" t="s">
        <v>7835</v>
      </c>
      <c r="I1933" s="8" t="s">
        <v>7838</v>
      </c>
      <c r="J1933" s="8" t="s">
        <v>7842</v>
      </c>
    </row>
    <row r="1934" spans="1:10" ht="15" customHeight="1" x14ac:dyDescent="0.3">
      <c r="A1934" s="8" t="s">
        <v>1970</v>
      </c>
      <c r="B1934" s="8">
        <v>18.22</v>
      </c>
      <c r="C1934" s="8">
        <v>10.27</v>
      </c>
      <c r="D1934" s="8" t="s">
        <v>7836</v>
      </c>
      <c r="E1934" s="8" t="s">
        <v>7835</v>
      </c>
      <c r="F1934" s="8" t="s">
        <v>7835</v>
      </c>
      <c r="G1934" s="8">
        <v>1</v>
      </c>
      <c r="H1934" s="8" t="s">
        <v>7835</v>
      </c>
      <c r="I1934" s="8" t="s">
        <v>7840</v>
      </c>
      <c r="J1934" s="8" t="s">
        <v>7841</v>
      </c>
    </row>
    <row r="1935" spans="1:10" ht="15" customHeight="1" x14ac:dyDescent="0.3">
      <c r="A1935" s="8" t="s">
        <v>1971</v>
      </c>
      <c r="B1935" s="8">
        <v>26.03</v>
      </c>
      <c r="C1935" s="8">
        <v>5.97</v>
      </c>
      <c r="D1935" s="8" t="s">
        <v>7835</v>
      </c>
      <c r="E1935" s="8" t="s">
        <v>7835</v>
      </c>
      <c r="F1935" s="8" t="s">
        <v>7836</v>
      </c>
      <c r="G1935" s="8">
        <v>1</v>
      </c>
      <c r="H1935" s="8" t="s">
        <v>7835</v>
      </c>
      <c r="I1935" s="8" t="s">
        <v>7838</v>
      </c>
      <c r="J1935" s="8" t="s">
        <v>7842</v>
      </c>
    </row>
    <row r="1936" spans="1:10" ht="15" customHeight="1" x14ac:dyDescent="0.3">
      <c r="A1936" s="8" t="s">
        <v>1972</v>
      </c>
      <c r="B1936" s="8">
        <v>17.29</v>
      </c>
      <c r="C1936" s="8">
        <v>4.9800000000000004</v>
      </c>
      <c r="D1936" s="8" t="s">
        <v>7835</v>
      </c>
      <c r="E1936" s="8" t="s">
        <v>7835</v>
      </c>
      <c r="F1936" s="8" t="s">
        <v>7835</v>
      </c>
      <c r="G1936" s="8">
        <v>0</v>
      </c>
      <c r="H1936" s="8" t="s">
        <v>7835</v>
      </c>
      <c r="I1936" s="8" t="s">
        <v>7840</v>
      </c>
      <c r="J1936" s="8" t="s">
        <v>7843</v>
      </c>
    </row>
    <row r="1937" spans="1:10" ht="15" customHeight="1" x14ac:dyDescent="0.3">
      <c r="A1937" s="8" t="s">
        <v>1973</v>
      </c>
      <c r="B1937" s="8">
        <v>18.170000000000002</v>
      </c>
      <c r="C1937" s="8">
        <v>6.91</v>
      </c>
      <c r="D1937" s="8" t="s">
        <v>7836</v>
      </c>
      <c r="E1937" s="8" t="s">
        <v>7835</v>
      </c>
      <c r="F1937" s="8" t="s">
        <v>7835</v>
      </c>
      <c r="G1937" s="8">
        <v>1</v>
      </c>
      <c r="H1937" s="8" t="s">
        <v>7835</v>
      </c>
      <c r="I1937" s="8" t="s">
        <v>7840</v>
      </c>
      <c r="J1937" s="8" t="s">
        <v>7841</v>
      </c>
    </row>
    <row r="1938" spans="1:10" ht="15" customHeight="1" x14ac:dyDescent="0.3">
      <c r="A1938" s="8" t="s">
        <v>1974</v>
      </c>
      <c r="B1938" s="8">
        <v>32.54</v>
      </c>
      <c r="C1938" s="8">
        <v>6.38</v>
      </c>
      <c r="D1938" s="8" t="s">
        <v>7835</v>
      </c>
      <c r="E1938" s="8" t="s">
        <v>7836</v>
      </c>
      <c r="F1938" s="8" t="s">
        <v>7835</v>
      </c>
      <c r="G1938" s="8">
        <v>1</v>
      </c>
      <c r="H1938" s="8" t="s">
        <v>7835</v>
      </c>
      <c r="I1938" s="8" t="s">
        <v>7837</v>
      </c>
      <c r="J1938" s="8" t="s">
        <v>7842</v>
      </c>
    </row>
    <row r="1939" spans="1:10" ht="15" customHeight="1" x14ac:dyDescent="0.3">
      <c r="A1939" s="8" t="s">
        <v>1975</v>
      </c>
      <c r="B1939" s="8">
        <v>30.25</v>
      </c>
      <c r="C1939" s="8">
        <v>4.7699999999999996</v>
      </c>
      <c r="D1939" s="8" t="s">
        <v>7835</v>
      </c>
      <c r="E1939" s="8" t="s">
        <v>7835</v>
      </c>
      <c r="F1939" s="8" t="s">
        <v>7835</v>
      </c>
      <c r="G1939" s="8">
        <v>0</v>
      </c>
      <c r="H1939" s="8" t="s">
        <v>7835</v>
      </c>
      <c r="I1939" s="8" t="s">
        <v>7837</v>
      </c>
      <c r="J1939" s="8" t="s">
        <v>7843</v>
      </c>
    </row>
    <row r="1940" spans="1:10" ht="15" customHeight="1" x14ac:dyDescent="0.3">
      <c r="A1940" s="8" t="s">
        <v>1976</v>
      </c>
      <c r="B1940" s="8">
        <v>19.59</v>
      </c>
      <c r="C1940" s="8">
        <v>6.04</v>
      </c>
      <c r="D1940" s="8" t="s">
        <v>7836</v>
      </c>
      <c r="E1940" s="8" t="s">
        <v>7835</v>
      </c>
      <c r="F1940" s="8" t="s">
        <v>7835</v>
      </c>
      <c r="G1940" s="8">
        <v>1</v>
      </c>
      <c r="H1940" s="8" t="s">
        <v>7835</v>
      </c>
      <c r="I1940" s="8" t="s">
        <v>7839</v>
      </c>
      <c r="J1940" s="8" t="s">
        <v>7842</v>
      </c>
    </row>
    <row r="1941" spans="1:10" ht="15" customHeight="1" x14ac:dyDescent="0.3">
      <c r="A1941" s="8" t="s">
        <v>1977</v>
      </c>
      <c r="B1941" s="8">
        <v>45.9</v>
      </c>
      <c r="C1941" s="8">
        <v>4.3</v>
      </c>
      <c r="D1941" s="8" t="s">
        <v>7836</v>
      </c>
      <c r="E1941" s="8" t="s">
        <v>7835</v>
      </c>
      <c r="F1941" s="8" t="s">
        <v>7835</v>
      </c>
      <c r="G1941" s="8">
        <v>1</v>
      </c>
      <c r="H1941" s="8" t="s">
        <v>7835</v>
      </c>
      <c r="I1941" s="8" t="s">
        <v>7837</v>
      </c>
      <c r="J1941" s="8" t="s">
        <v>7843</v>
      </c>
    </row>
    <row r="1942" spans="1:10" ht="15" customHeight="1" x14ac:dyDescent="0.3">
      <c r="A1942" s="8" t="s">
        <v>1978</v>
      </c>
      <c r="B1942" s="8">
        <v>17.059999999999999</v>
      </c>
      <c r="C1942" s="8">
        <v>8.75</v>
      </c>
      <c r="D1942" s="8" t="s">
        <v>7836</v>
      </c>
      <c r="E1942" s="8" t="s">
        <v>7835</v>
      </c>
      <c r="F1942" s="8" t="s">
        <v>7835</v>
      </c>
      <c r="G1942" s="8">
        <v>0</v>
      </c>
      <c r="H1942" s="8" t="s">
        <v>7835</v>
      </c>
      <c r="I1942" s="8" t="s">
        <v>7840</v>
      </c>
      <c r="J1942" s="8" t="s">
        <v>7841</v>
      </c>
    </row>
    <row r="1943" spans="1:10" ht="15" customHeight="1" x14ac:dyDescent="0.3">
      <c r="A1943" s="8" t="s">
        <v>1979</v>
      </c>
      <c r="B1943" s="8">
        <v>32.07</v>
      </c>
      <c r="C1943" s="8">
        <v>5.25</v>
      </c>
      <c r="D1943" s="8" t="s">
        <v>7835</v>
      </c>
      <c r="E1943" s="8" t="s">
        <v>7835</v>
      </c>
      <c r="F1943" s="8" t="s">
        <v>7836</v>
      </c>
      <c r="G1943" s="8">
        <v>1</v>
      </c>
      <c r="H1943" s="8" t="s">
        <v>7835</v>
      </c>
      <c r="I1943" s="8" t="s">
        <v>7837</v>
      </c>
      <c r="J1943" s="8" t="s">
        <v>7843</v>
      </c>
    </row>
    <row r="1944" spans="1:10" ht="15" customHeight="1" x14ac:dyDescent="0.3">
      <c r="A1944" s="8" t="s">
        <v>1980</v>
      </c>
      <c r="B1944" s="8">
        <v>16.5</v>
      </c>
      <c r="C1944" s="8">
        <v>5.03</v>
      </c>
      <c r="D1944" s="8" t="s">
        <v>7835</v>
      </c>
      <c r="E1944" s="8" t="s">
        <v>7835</v>
      </c>
      <c r="F1944" s="8" t="s">
        <v>7835</v>
      </c>
      <c r="G1944" s="8">
        <v>1</v>
      </c>
      <c r="H1944" s="8" t="s">
        <v>7835</v>
      </c>
      <c r="I1944" s="8" t="s">
        <v>7840</v>
      </c>
      <c r="J1944" s="8" t="s">
        <v>7843</v>
      </c>
    </row>
    <row r="1945" spans="1:10" ht="15" customHeight="1" x14ac:dyDescent="0.3">
      <c r="A1945" s="8" t="s">
        <v>1981</v>
      </c>
      <c r="B1945" s="8">
        <v>31.4</v>
      </c>
      <c r="C1945" s="8">
        <v>5.88</v>
      </c>
      <c r="D1945" s="8" t="s">
        <v>7835</v>
      </c>
      <c r="E1945" s="8" t="s">
        <v>7835</v>
      </c>
      <c r="F1945" s="8" t="s">
        <v>7835</v>
      </c>
      <c r="G1945" s="8">
        <v>1</v>
      </c>
      <c r="H1945" s="8" t="s">
        <v>7835</v>
      </c>
      <c r="I1945" s="8" t="s">
        <v>7837</v>
      </c>
      <c r="J1945" s="8" t="s">
        <v>7842</v>
      </c>
    </row>
    <row r="1946" spans="1:10" ht="15" customHeight="1" x14ac:dyDescent="0.3">
      <c r="A1946" s="8" t="s">
        <v>1982</v>
      </c>
      <c r="B1946" s="8">
        <v>20.36</v>
      </c>
      <c r="C1946" s="8">
        <v>4.49</v>
      </c>
      <c r="D1946" s="8" t="s">
        <v>7835</v>
      </c>
      <c r="E1946" s="8" t="s">
        <v>7835</v>
      </c>
      <c r="F1946" s="8" t="s">
        <v>7835</v>
      </c>
      <c r="G1946" s="8">
        <v>0</v>
      </c>
      <c r="H1946" s="8" t="s">
        <v>7835</v>
      </c>
      <c r="I1946" s="8" t="s">
        <v>7839</v>
      </c>
      <c r="J1946" s="8" t="s">
        <v>7843</v>
      </c>
    </row>
    <row r="1947" spans="1:10" ht="15" customHeight="1" x14ac:dyDescent="0.3">
      <c r="A1947" s="8" t="s">
        <v>1983</v>
      </c>
      <c r="B1947" s="8">
        <v>25.46</v>
      </c>
      <c r="C1947" s="8">
        <v>4.1399999999999997</v>
      </c>
      <c r="D1947" s="8" t="s">
        <v>7835</v>
      </c>
      <c r="E1947" s="8" t="s">
        <v>7835</v>
      </c>
      <c r="F1947" s="8" t="s">
        <v>7835</v>
      </c>
      <c r="G1947" s="8">
        <v>1</v>
      </c>
      <c r="H1947" s="8" t="s">
        <v>7835</v>
      </c>
      <c r="I1947" s="8" t="s">
        <v>7838</v>
      </c>
      <c r="J1947" s="8" t="s">
        <v>7843</v>
      </c>
    </row>
    <row r="1948" spans="1:10" ht="15" customHeight="1" x14ac:dyDescent="0.3">
      <c r="A1948" s="8" t="s">
        <v>1984</v>
      </c>
      <c r="B1948" s="8">
        <v>17.09</v>
      </c>
      <c r="C1948" s="8">
        <v>5.8</v>
      </c>
      <c r="D1948" s="8" t="s">
        <v>7836</v>
      </c>
      <c r="E1948" s="8" t="s">
        <v>7835</v>
      </c>
      <c r="F1948" s="8" t="s">
        <v>7835</v>
      </c>
      <c r="G1948" s="8">
        <v>0</v>
      </c>
      <c r="H1948" s="8" t="s">
        <v>7835</v>
      </c>
      <c r="I1948" s="8" t="s">
        <v>7840</v>
      </c>
      <c r="J1948" s="8" t="s">
        <v>7842</v>
      </c>
    </row>
    <row r="1949" spans="1:10" ht="15" customHeight="1" x14ac:dyDescent="0.3">
      <c r="A1949" s="8" t="s">
        <v>1985</v>
      </c>
      <c r="B1949" s="8">
        <v>20.83</v>
      </c>
      <c r="C1949" s="8">
        <v>5.12</v>
      </c>
      <c r="D1949" s="8" t="s">
        <v>7835</v>
      </c>
      <c r="E1949" s="8" t="s">
        <v>7835</v>
      </c>
      <c r="F1949" s="8" t="s">
        <v>7835</v>
      </c>
      <c r="G1949" s="8">
        <v>0</v>
      </c>
      <c r="H1949" s="8" t="s">
        <v>7835</v>
      </c>
      <c r="I1949" s="8" t="s">
        <v>7839</v>
      </c>
      <c r="J1949" s="8" t="s">
        <v>7843</v>
      </c>
    </row>
    <row r="1950" spans="1:10" ht="15" customHeight="1" x14ac:dyDescent="0.3">
      <c r="A1950" s="8" t="s">
        <v>1986</v>
      </c>
      <c r="B1950" s="8">
        <v>18.920000000000002</v>
      </c>
      <c r="C1950" s="8">
        <v>5.98</v>
      </c>
      <c r="D1950" s="8" t="s">
        <v>7836</v>
      </c>
      <c r="E1950" s="8" t="s">
        <v>7835</v>
      </c>
      <c r="F1950" s="8" t="s">
        <v>7835</v>
      </c>
      <c r="G1950" s="8">
        <v>1</v>
      </c>
      <c r="H1950" s="8" t="s">
        <v>7835</v>
      </c>
      <c r="I1950" s="8" t="s">
        <v>7839</v>
      </c>
      <c r="J1950" s="8" t="s">
        <v>7842</v>
      </c>
    </row>
    <row r="1951" spans="1:10" ht="15" customHeight="1" x14ac:dyDescent="0.3">
      <c r="A1951" s="8" t="s">
        <v>1987</v>
      </c>
      <c r="B1951" s="8">
        <v>37.1</v>
      </c>
      <c r="C1951" s="8">
        <v>5.46</v>
      </c>
      <c r="D1951" s="8" t="s">
        <v>7835</v>
      </c>
      <c r="E1951" s="8" t="s">
        <v>7835</v>
      </c>
      <c r="F1951" s="8" t="s">
        <v>7835</v>
      </c>
      <c r="G1951" s="8">
        <v>0</v>
      </c>
      <c r="H1951" s="8" t="s">
        <v>7835</v>
      </c>
      <c r="I1951" s="8" t="s">
        <v>7837</v>
      </c>
      <c r="J1951" s="8" t="s">
        <v>7843</v>
      </c>
    </row>
    <row r="1952" spans="1:10" ht="15" customHeight="1" x14ac:dyDescent="0.3">
      <c r="A1952" s="8" t="s">
        <v>1988</v>
      </c>
      <c r="B1952" s="8">
        <v>22.515000000000001</v>
      </c>
      <c r="C1952" s="8">
        <v>4.91</v>
      </c>
      <c r="D1952" s="8" t="s">
        <v>7836</v>
      </c>
      <c r="E1952" s="8" t="s">
        <v>7835</v>
      </c>
      <c r="F1952" s="8" t="s">
        <v>7836</v>
      </c>
      <c r="G1952" s="8">
        <v>1</v>
      </c>
      <c r="H1952" s="8" t="s">
        <v>7835</v>
      </c>
      <c r="I1952" s="8" t="s">
        <v>7839</v>
      </c>
      <c r="J1952" s="8" t="s">
        <v>7843</v>
      </c>
    </row>
    <row r="1953" spans="1:10" ht="15" customHeight="1" x14ac:dyDescent="0.3">
      <c r="A1953" s="8" t="s">
        <v>1989</v>
      </c>
      <c r="B1953" s="8">
        <v>32.700000000000003</v>
      </c>
      <c r="C1953" s="8">
        <v>4.66</v>
      </c>
      <c r="D1953" s="8" t="s">
        <v>7835</v>
      </c>
      <c r="E1953" s="8" t="s">
        <v>7835</v>
      </c>
      <c r="F1953" s="8" t="s">
        <v>7835</v>
      </c>
      <c r="G1953" s="8">
        <v>0</v>
      </c>
      <c r="H1953" s="8" t="s">
        <v>7835</v>
      </c>
      <c r="I1953" s="8" t="s">
        <v>7837</v>
      </c>
      <c r="J1953" s="8" t="s">
        <v>7843</v>
      </c>
    </row>
    <row r="1954" spans="1:10" ht="15" customHeight="1" x14ac:dyDescent="0.3">
      <c r="A1954" s="8" t="s">
        <v>1990</v>
      </c>
      <c r="B1954" s="8">
        <v>17.75</v>
      </c>
      <c r="C1954" s="8">
        <v>6.8</v>
      </c>
      <c r="D1954" s="8" t="s">
        <v>7836</v>
      </c>
      <c r="E1954" s="8" t="s">
        <v>7835</v>
      </c>
      <c r="F1954" s="8" t="s">
        <v>7835</v>
      </c>
      <c r="G1954" s="8">
        <v>1</v>
      </c>
      <c r="H1954" s="8" t="s">
        <v>7835</v>
      </c>
      <c r="I1954" s="8" t="s">
        <v>7840</v>
      </c>
      <c r="J1954" s="8" t="s">
        <v>7841</v>
      </c>
    </row>
    <row r="1955" spans="1:10" ht="15" customHeight="1" x14ac:dyDescent="0.3">
      <c r="A1955" s="8" t="s">
        <v>1991</v>
      </c>
      <c r="B1955" s="8">
        <v>33.630000000000003</v>
      </c>
      <c r="C1955" s="8">
        <v>4.47</v>
      </c>
      <c r="D1955" s="8" t="s">
        <v>7836</v>
      </c>
      <c r="E1955" s="8" t="s">
        <v>7835</v>
      </c>
      <c r="F1955" s="8" t="s">
        <v>7835</v>
      </c>
      <c r="G1955" s="8">
        <v>0</v>
      </c>
      <c r="H1955" s="8" t="s">
        <v>7835</v>
      </c>
      <c r="I1955" s="8" t="s">
        <v>7837</v>
      </c>
      <c r="J1955" s="8" t="s">
        <v>7843</v>
      </c>
    </row>
    <row r="1956" spans="1:10" ht="15" customHeight="1" x14ac:dyDescent="0.3">
      <c r="A1956" s="8" t="s">
        <v>1992</v>
      </c>
      <c r="B1956" s="8">
        <v>34.799999999999997</v>
      </c>
      <c r="C1956" s="8">
        <v>4.08</v>
      </c>
      <c r="D1956" s="8" t="s">
        <v>7836</v>
      </c>
      <c r="E1956" s="8" t="s">
        <v>7835</v>
      </c>
      <c r="F1956" s="8" t="s">
        <v>7835</v>
      </c>
      <c r="G1956" s="8">
        <v>1</v>
      </c>
      <c r="H1956" s="8" t="s">
        <v>7835</v>
      </c>
      <c r="I1956" s="8" t="s">
        <v>7837</v>
      </c>
      <c r="J1956" s="8" t="s">
        <v>7843</v>
      </c>
    </row>
    <row r="1957" spans="1:10" ht="15" customHeight="1" x14ac:dyDescent="0.3">
      <c r="A1957" s="8" t="s">
        <v>1993</v>
      </c>
      <c r="B1957" s="8">
        <v>16.809999999999999</v>
      </c>
      <c r="C1957" s="8">
        <v>5.51</v>
      </c>
      <c r="D1957" s="8" t="s">
        <v>7836</v>
      </c>
      <c r="E1957" s="8" t="s">
        <v>7835</v>
      </c>
      <c r="F1957" s="8" t="s">
        <v>7835</v>
      </c>
      <c r="G1957" s="8">
        <v>1</v>
      </c>
      <c r="H1957" s="8" t="s">
        <v>7835</v>
      </c>
      <c r="I1957" s="8" t="s">
        <v>7840</v>
      </c>
      <c r="J1957" s="8" t="s">
        <v>7843</v>
      </c>
    </row>
    <row r="1958" spans="1:10" ht="15" customHeight="1" x14ac:dyDescent="0.3">
      <c r="A1958" s="8" t="s">
        <v>1994</v>
      </c>
      <c r="B1958" s="8">
        <v>16.690000000000001</v>
      </c>
      <c r="C1958" s="8">
        <v>8.4</v>
      </c>
      <c r="D1958" s="8" t="s">
        <v>7836</v>
      </c>
      <c r="E1958" s="8" t="s">
        <v>7835</v>
      </c>
      <c r="F1958" s="8" t="s">
        <v>7835</v>
      </c>
      <c r="G1958" s="8">
        <v>0</v>
      </c>
      <c r="H1958" s="8" t="s">
        <v>7835</v>
      </c>
      <c r="I1958" s="8" t="s">
        <v>7840</v>
      </c>
      <c r="J1958" s="8" t="s">
        <v>7841</v>
      </c>
    </row>
    <row r="1959" spans="1:10" ht="15" customHeight="1" x14ac:dyDescent="0.3">
      <c r="A1959" s="8" t="s">
        <v>1995</v>
      </c>
      <c r="B1959" s="8">
        <v>23.21</v>
      </c>
      <c r="C1959" s="8">
        <v>5.14</v>
      </c>
      <c r="D1959" s="8" t="s">
        <v>7836</v>
      </c>
      <c r="E1959" s="8" t="s">
        <v>7835</v>
      </c>
      <c r="F1959" s="8" t="s">
        <v>7835</v>
      </c>
      <c r="G1959" s="8">
        <v>1</v>
      </c>
      <c r="H1959" s="8" t="s">
        <v>7835</v>
      </c>
      <c r="I1959" s="8" t="s">
        <v>7839</v>
      </c>
      <c r="J1959" s="8" t="s">
        <v>7843</v>
      </c>
    </row>
    <row r="1960" spans="1:10" ht="15" customHeight="1" x14ac:dyDescent="0.3">
      <c r="A1960" s="8" t="s">
        <v>1996</v>
      </c>
      <c r="B1960" s="8">
        <v>25.175000000000001</v>
      </c>
      <c r="C1960" s="8">
        <v>5.21</v>
      </c>
      <c r="D1960" s="8" t="s">
        <v>7836</v>
      </c>
      <c r="E1960" s="8" t="s">
        <v>7835</v>
      </c>
      <c r="F1960" s="8" t="s">
        <v>7835</v>
      </c>
      <c r="G1960" s="8">
        <v>1</v>
      </c>
      <c r="H1960" s="8" t="s">
        <v>7835</v>
      </c>
      <c r="I1960" s="8" t="s">
        <v>7838</v>
      </c>
      <c r="J1960" s="8" t="s">
        <v>7843</v>
      </c>
    </row>
    <row r="1961" spans="1:10" ht="15" customHeight="1" x14ac:dyDescent="0.3">
      <c r="A1961" s="8" t="s">
        <v>1997</v>
      </c>
      <c r="B1961" s="8">
        <v>34.770000000000003</v>
      </c>
      <c r="C1961" s="8">
        <v>6.23</v>
      </c>
      <c r="D1961" s="8" t="s">
        <v>7835</v>
      </c>
      <c r="E1961" s="8" t="s">
        <v>7835</v>
      </c>
      <c r="F1961" s="8" t="s">
        <v>7835</v>
      </c>
      <c r="G1961" s="8">
        <v>0</v>
      </c>
      <c r="H1961" s="8" t="s">
        <v>7835</v>
      </c>
      <c r="I1961" s="8" t="s">
        <v>7837</v>
      </c>
      <c r="J1961" s="8" t="s">
        <v>7842</v>
      </c>
    </row>
    <row r="1962" spans="1:10" ht="15" customHeight="1" x14ac:dyDescent="0.3">
      <c r="A1962" s="8" t="s">
        <v>1998</v>
      </c>
      <c r="B1962" s="8">
        <v>27.7</v>
      </c>
      <c r="C1962" s="8">
        <v>5.6</v>
      </c>
      <c r="D1962" s="8" t="s">
        <v>7835</v>
      </c>
      <c r="E1962" s="8" t="s">
        <v>7835</v>
      </c>
      <c r="F1962" s="8" t="s">
        <v>7835</v>
      </c>
      <c r="G1962" s="8">
        <v>1</v>
      </c>
      <c r="H1962" s="8" t="s">
        <v>7835</v>
      </c>
      <c r="I1962" s="8" t="s">
        <v>7838</v>
      </c>
      <c r="J1962" s="8" t="s">
        <v>7843</v>
      </c>
    </row>
    <row r="1963" spans="1:10" ht="15" customHeight="1" x14ac:dyDescent="0.3">
      <c r="A1963" s="8" t="s">
        <v>1999</v>
      </c>
      <c r="B1963" s="8">
        <v>19.12</v>
      </c>
      <c r="C1963" s="8">
        <v>4.72</v>
      </c>
      <c r="D1963" s="8" t="s">
        <v>7836</v>
      </c>
      <c r="E1963" s="8" t="s">
        <v>7835</v>
      </c>
      <c r="F1963" s="8" t="s">
        <v>7835</v>
      </c>
      <c r="G1963" s="8">
        <v>1</v>
      </c>
      <c r="H1963" s="8" t="s">
        <v>7835</v>
      </c>
      <c r="I1963" s="8" t="s">
        <v>7839</v>
      </c>
      <c r="J1963" s="8" t="s">
        <v>7843</v>
      </c>
    </row>
    <row r="1964" spans="1:10" ht="15" customHeight="1" x14ac:dyDescent="0.3">
      <c r="A1964" s="8" t="s">
        <v>2000</v>
      </c>
      <c r="B1964" s="8">
        <v>32.67</v>
      </c>
      <c r="C1964" s="8">
        <v>4.67</v>
      </c>
      <c r="D1964" s="8" t="s">
        <v>7835</v>
      </c>
      <c r="E1964" s="8" t="s">
        <v>7835</v>
      </c>
      <c r="F1964" s="8" t="s">
        <v>7836</v>
      </c>
      <c r="G1964" s="8">
        <v>1</v>
      </c>
      <c r="H1964" s="8" t="s">
        <v>7835</v>
      </c>
      <c r="I1964" s="8" t="s">
        <v>7837</v>
      </c>
      <c r="J1964" s="8" t="s">
        <v>7843</v>
      </c>
    </row>
    <row r="1965" spans="1:10" ht="15" customHeight="1" x14ac:dyDescent="0.3">
      <c r="A1965" s="8" t="s">
        <v>2001</v>
      </c>
      <c r="B1965" s="8">
        <v>28.5</v>
      </c>
      <c r="C1965" s="8">
        <v>6.11</v>
      </c>
      <c r="D1965" s="8" t="s">
        <v>7835</v>
      </c>
      <c r="E1965" s="8" t="s">
        <v>7835</v>
      </c>
      <c r="F1965" s="8" t="s">
        <v>7835</v>
      </c>
      <c r="G1965" s="8">
        <v>1</v>
      </c>
      <c r="H1965" s="8" t="s">
        <v>7835</v>
      </c>
      <c r="I1965" s="8" t="s">
        <v>7838</v>
      </c>
      <c r="J1965" s="8" t="s">
        <v>7842</v>
      </c>
    </row>
    <row r="1966" spans="1:10" ht="15" customHeight="1" x14ac:dyDescent="0.3">
      <c r="A1966" s="8" t="s">
        <v>2002</v>
      </c>
      <c r="B1966" s="8">
        <v>39.270000000000003</v>
      </c>
      <c r="C1966" s="8">
        <v>6.25</v>
      </c>
      <c r="D1966" s="8" t="s">
        <v>7835</v>
      </c>
      <c r="E1966" s="8" t="s">
        <v>7835</v>
      </c>
      <c r="F1966" s="8" t="s">
        <v>7835</v>
      </c>
      <c r="G1966" s="8">
        <v>0</v>
      </c>
      <c r="H1966" s="8" t="s">
        <v>7835</v>
      </c>
      <c r="I1966" s="8" t="s">
        <v>7837</v>
      </c>
      <c r="J1966" s="8" t="s">
        <v>7842</v>
      </c>
    </row>
    <row r="1967" spans="1:10" ht="15" customHeight="1" x14ac:dyDescent="0.3">
      <c r="A1967" s="8" t="s">
        <v>2003</v>
      </c>
      <c r="B1967" s="8">
        <v>32.49</v>
      </c>
      <c r="C1967" s="8">
        <v>4</v>
      </c>
      <c r="D1967" s="8" t="s">
        <v>7836</v>
      </c>
      <c r="E1967" s="8" t="s">
        <v>7835</v>
      </c>
      <c r="F1967" s="8" t="s">
        <v>7835</v>
      </c>
      <c r="G1967" s="8">
        <v>0</v>
      </c>
      <c r="H1967" s="8" t="s">
        <v>7835</v>
      </c>
      <c r="I1967" s="8" t="s">
        <v>7837</v>
      </c>
      <c r="J1967" s="8" t="s">
        <v>7843</v>
      </c>
    </row>
    <row r="1968" spans="1:10" ht="15" customHeight="1" x14ac:dyDescent="0.3">
      <c r="A1968" s="8" t="s">
        <v>2004</v>
      </c>
      <c r="B1968" s="8">
        <v>23.7</v>
      </c>
      <c r="C1968" s="8">
        <v>5.55</v>
      </c>
      <c r="D1968" s="8" t="s">
        <v>7836</v>
      </c>
      <c r="E1968" s="8" t="s">
        <v>7835</v>
      </c>
      <c r="F1968" s="8" t="s">
        <v>7835</v>
      </c>
      <c r="G1968" s="8">
        <v>0</v>
      </c>
      <c r="H1968" s="8" t="s">
        <v>7835</v>
      </c>
      <c r="I1968" s="8" t="s">
        <v>7839</v>
      </c>
      <c r="J1968" s="8" t="s">
        <v>7843</v>
      </c>
    </row>
    <row r="1969" spans="1:10" ht="15" customHeight="1" x14ac:dyDescent="0.3">
      <c r="A1969" s="8" t="s">
        <v>2005</v>
      </c>
      <c r="B1969" s="8">
        <v>30.4</v>
      </c>
      <c r="C1969" s="8">
        <v>5.95</v>
      </c>
      <c r="D1969" s="8" t="s">
        <v>7835</v>
      </c>
      <c r="E1969" s="8" t="s">
        <v>7836</v>
      </c>
      <c r="F1969" s="8" t="s">
        <v>7835</v>
      </c>
      <c r="G1969" s="8">
        <v>1</v>
      </c>
      <c r="H1969" s="8" t="s">
        <v>7835</v>
      </c>
      <c r="I1969" s="8" t="s">
        <v>7837</v>
      </c>
      <c r="J1969" s="8" t="s">
        <v>7842</v>
      </c>
    </row>
    <row r="1970" spans="1:10" ht="15" customHeight="1" x14ac:dyDescent="0.3">
      <c r="A1970" s="8" t="s">
        <v>2006</v>
      </c>
      <c r="B1970" s="8">
        <v>38.94</v>
      </c>
      <c r="C1970" s="8">
        <v>4.3600000000000003</v>
      </c>
      <c r="D1970" s="8" t="s">
        <v>7835</v>
      </c>
      <c r="E1970" s="8" t="s">
        <v>7835</v>
      </c>
      <c r="F1970" s="8" t="s">
        <v>7836</v>
      </c>
      <c r="G1970" s="8">
        <v>1</v>
      </c>
      <c r="H1970" s="8" t="s">
        <v>7835</v>
      </c>
      <c r="I1970" s="8" t="s">
        <v>7837</v>
      </c>
      <c r="J1970" s="8" t="s">
        <v>7843</v>
      </c>
    </row>
    <row r="1971" spans="1:10" ht="15" customHeight="1" x14ac:dyDescent="0.3">
      <c r="A1971" s="8" t="s">
        <v>2007</v>
      </c>
      <c r="B1971" s="8">
        <v>31.02</v>
      </c>
      <c r="C1971" s="8">
        <v>4.84</v>
      </c>
      <c r="D1971" s="8" t="s">
        <v>7835</v>
      </c>
      <c r="E1971" s="8" t="s">
        <v>7835</v>
      </c>
      <c r="F1971" s="8" t="s">
        <v>7836</v>
      </c>
      <c r="G1971" s="8">
        <v>1</v>
      </c>
      <c r="H1971" s="8" t="s">
        <v>7835</v>
      </c>
      <c r="I1971" s="8" t="s">
        <v>7837</v>
      </c>
      <c r="J1971" s="8" t="s">
        <v>7843</v>
      </c>
    </row>
    <row r="1972" spans="1:10" ht="15" customHeight="1" x14ac:dyDescent="0.3">
      <c r="A1972" s="8" t="s">
        <v>2008</v>
      </c>
      <c r="B1972" s="8">
        <v>17.5</v>
      </c>
      <c r="C1972" s="8">
        <v>4.5599999999999996</v>
      </c>
      <c r="D1972" s="8" t="s">
        <v>7835</v>
      </c>
      <c r="E1972" s="8" t="s">
        <v>7835</v>
      </c>
      <c r="F1972" s="8" t="s">
        <v>7835</v>
      </c>
      <c r="G1972" s="8">
        <v>1</v>
      </c>
      <c r="H1972" s="8" t="s">
        <v>7835</v>
      </c>
      <c r="I1972" s="8" t="s">
        <v>7840</v>
      </c>
      <c r="J1972" s="8" t="s">
        <v>7843</v>
      </c>
    </row>
    <row r="1973" spans="1:10" ht="15" customHeight="1" x14ac:dyDescent="0.3">
      <c r="A1973" s="8" t="s">
        <v>2009</v>
      </c>
      <c r="B1973" s="8">
        <v>34.799999999999997</v>
      </c>
      <c r="C1973" s="8">
        <v>4.42</v>
      </c>
      <c r="D1973" s="8" t="s">
        <v>7836</v>
      </c>
      <c r="E1973" s="8" t="s">
        <v>7836</v>
      </c>
      <c r="F1973" s="8" t="s">
        <v>7835</v>
      </c>
      <c r="G1973" s="8">
        <v>2</v>
      </c>
      <c r="H1973" s="8" t="s">
        <v>7835</v>
      </c>
      <c r="I1973" s="8" t="s">
        <v>7837</v>
      </c>
      <c r="J1973" s="8" t="s">
        <v>7843</v>
      </c>
    </row>
    <row r="1974" spans="1:10" ht="15" customHeight="1" x14ac:dyDescent="0.3">
      <c r="A1974" s="8" t="s">
        <v>2010</v>
      </c>
      <c r="B1974" s="8">
        <v>17.3</v>
      </c>
      <c r="C1974" s="8">
        <v>7.66</v>
      </c>
      <c r="D1974" s="8" t="s">
        <v>7836</v>
      </c>
      <c r="E1974" s="8" t="s">
        <v>7835</v>
      </c>
      <c r="F1974" s="8" t="s">
        <v>7835</v>
      </c>
      <c r="G1974" s="8">
        <v>1</v>
      </c>
      <c r="H1974" s="8" t="s">
        <v>7835</v>
      </c>
      <c r="I1974" s="8" t="s">
        <v>7840</v>
      </c>
      <c r="J1974" s="8" t="s">
        <v>7841</v>
      </c>
    </row>
    <row r="1975" spans="1:10" ht="15" customHeight="1" x14ac:dyDescent="0.3">
      <c r="A1975" s="8" t="s">
        <v>2011</v>
      </c>
      <c r="B1975" s="8">
        <v>32.25</v>
      </c>
      <c r="C1975" s="8">
        <v>5.2</v>
      </c>
      <c r="D1975" s="8" t="s">
        <v>7836</v>
      </c>
      <c r="E1975" s="8" t="s">
        <v>7835</v>
      </c>
      <c r="F1975" s="8" t="s">
        <v>7835</v>
      </c>
      <c r="G1975" s="8">
        <v>0</v>
      </c>
      <c r="H1975" s="8" t="s">
        <v>7835</v>
      </c>
      <c r="I1975" s="8" t="s">
        <v>7837</v>
      </c>
      <c r="J1975" s="8" t="s">
        <v>7843</v>
      </c>
    </row>
    <row r="1976" spans="1:10" ht="15" customHeight="1" x14ac:dyDescent="0.3">
      <c r="A1976" s="8" t="s">
        <v>2012</v>
      </c>
      <c r="B1976" s="8">
        <v>42.4</v>
      </c>
      <c r="C1976" s="8">
        <v>5.53</v>
      </c>
      <c r="D1976" s="8" t="s">
        <v>7836</v>
      </c>
      <c r="E1976" s="8" t="s">
        <v>7835</v>
      </c>
      <c r="F1976" s="8" t="s">
        <v>7835</v>
      </c>
      <c r="G1976" s="8">
        <v>0</v>
      </c>
      <c r="H1976" s="8" t="s">
        <v>7835</v>
      </c>
      <c r="I1976" s="8" t="s">
        <v>7837</v>
      </c>
      <c r="J1976" s="8" t="s">
        <v>7843</v>
      </c>
    </row>
    <row r="1977" spans="1:10" ht="15" customHeight="1" x14ac:dyDescent="0.3">
      <c r="A1977" s="8" t="s">
        <v>2013</v>
      </c>
      <c r="B1977" s="8">
        <v>38.664999999999999</v>
      </c>
      <c r="C1977" s="8">
        <v>4.8600000000000003</v>
      </c>
      <c r="D1977" s="8" t="s">
        <v>7835</v>
      </c>
      <c r="E1977" s="8" t="s">
        <v>7836</v>
      </c>
      <c r="F1977" s="8" t="s">
        <v>7835</v>
      </c>
      <c r="G1977" s="8">
        <v>1</v>
      </c>
      <c r="H1977" s="8" t="s">
        <v>7835</v>
      </c>
      <c r="I1977" s="8" t="s">
        <v>7837</v>
      </c>
      <c r="J1977" s="8" t="s">
        <v>7843</v>
      </c>
    </row>
    <row r="1978" spans="1:10" ht="15" customHeight="1" x14ac:dyDescent="0.3">
      <c r="A1978" s="8" t="s">
        <v>2014</v>
      </c>
      <c r="B1978" s="8">
        <v>29.92</v>
      </c>
      <c r="C1978" s="8">
        <v>5.49</v>
      </c>
      <c r="D1978" s="8" t="s">
        <v>7836</v>
      </c>
      <c r="E1978" s="8" t="s">
        <v>7835</v>
      </c>
      <c r="F1978" s="8" t="s">
        <v>7835</v>
      </c>
      <c r="G1978" s="8">
        <v>0</v>
      </c>
      <c r="H1978" s="8" t="s">
        <v>7835</v>
      </c>
      <c r="I1978" s="8" t="s">
        <v>7838</v>
      </c>
      <c r="J1978" s="8" t="s">
        <v>7843</v>
      </c>
    </row>
    <row r="1979" spans="1:10" ht="15" customHeight="1" x14ac:dyDescent="0.3">
      <c r="A1979" s="8" t="s">
        <v>2015</v>
      </c>
      <c r="B1979" s="8">
        <v>29.48</v>
      </c>
      <c r="C1979" s="8">
        <v>4.09</v>
      </c>
      <c r="D1979" s="8" t="s">
        <v>7836</v>
      </c>
      <c r="E1979" s="8" t="s">
        <v>7835</v>
      </c>
      <c r="F1979" s="8" t="s">
        <v>7835</v>
      </c>
      <c r="G1979" s="8">
        <v>0</v>
      </c>
      <c r="H1979" s="8" t="s">
        <v>7835</v>
      </c>
      <c r="I1979" s="8" t="s">
        <v>7838</v>
      </c>
      <c r="J1979" s="8" t="s">
        <v>7843</v>
      </c>
    </row>
    <row r="1980" spans="1:10" ht="15" customHeight="1" x14ac:dyDescent="0.3">
      <c r="A1980" s="8" t="s">
        <v>2016</v>
      </c>
      <c r="B1980" s="8">
        <v>28.785</v>
      </c>
      <c r="C1980" s="8">
        <v>4.3099999999999996</v>
      </c>
      <c r="D1980" s="8" t="s">
        <v>7836</v>
      </c>
      <c r="E1980" s="8" t="s">
        <v>7835</v>
      </c>
      <c r="F1980" s="8" t="s">
        <v>7835</v>
      </c>
      <c r="G1980" s="8">
        <v>0</v>
      </c>
      <c r="H1980" s="8" t="s">
        <v>7835</v>
      </c>
      <c r="I1980" s="8" t="s">
        <v>7838</v>
      </c>
      <c r="J1980" s="8" t="s">
        <v>7843</v>
      </c>
    </row>
    <row r="1981" spans="1:10" ht="15" customHeight="1" x14ac:dyDescent="0.3">
      <c r="A1981" s="8" t="s">
        <v>2017</v>
      </c>
      <c r="B1981" s="8">
        <v>19.8</v>
      </c>
      <c r="C1981" s="8">
        <v>4</v>
      </c>
      <c r="D1981" s="8" t="s">
        <v>7836</v>
      </c>
      <c r="E1981" s="8" t="s">
        <v>7835</v>
      </c>
      <c r="F1981" s="8" t="s">
        <v>7835</v>
      </c>
      <c r="G1981" s="8">
        <v>0</v>
      </c>
      <c r="H1981" s="8" t="s">
        <v>7835</v>
      </c>
      <c r="I1981" s="8" t="s">
        <v>7839</v>
      </c>
      <c r="J1981" s="8" t="s">
        <v>7843</v>
      </c>
    </row>
    <row r="1982" spans="1:10" ht="15" customHeight="1" x14ac:dyDescent="0.3">
      <c r="A1982" s="8" t="s">
        <v>2018</v>
      </c>
      <c r="B1982" s="8">
        <v>35.53</v>
      </c>
      <c r="C1982" s="8">
        <v>4.68</v>
      </c>
      <c r="D1982" s="8" t="s">
        <v>7835</v>
      </c>
      <c r="E1982" s="8" t="s">
        <v>7835</v>
      </c>
      <c r="F1982" s="8" t="s">
        <v>7836</v>
      </c>
      <c r="G1982" s="8">
        <v>1</v>
      </c>
      <c r="H1982" s="8" t="s">
        <v>7835</v>
      </c>
      <c r="I1982" s="8" t="s">
        <v>7837</v>
      </c>
      <c r="J1982" s="8" t="s">
        <v>7843</v>
      </c>
    </row>
    <row r="1983" spans="1:10" ht="15" customHeight="1" x14ac:dyDescent="0.3">
      <c r="A1983" s="8" t="s">
        <v>2019</v>
      </c>
      <c r="B1983" s="8">
        <v>21.47</v>
      </c>
      <c r="C1983" s="8">
        <v>4.0199999999999996</v>
      </c>
      <c r="D1983" s="8" t="s">
        <v>7836</v>
      </c>
      <c r="E1983" s="8" t="s">
        <v>7835</v>
      </c>
      <c r="F1983" s="8" t="s">
        <v>7835</v>
      </c>
      <c r="G1983" s="8">
        <v>1</v>
      </c>
      <c r="H1983" s="8" t="s">
        <v>7835</v>
      </c>
      <c r="I1983" s="8" t="s">
        <v>7839</v>
      </c>
      <c r="J1983" s="8" t="s">
        <v>7843</v>
      </c>
    </row>
    <row r="1984" spans="1:10" ht="15" customHeight="1" x14ac:dyDescent="0.3">
      <c r="A1984" s="8" t="s">
        <v>2020</v>
      </c>
      <c r="B1984" s="8">
        <v>25.9</v>
      </c>
      <c r="C1984" s="8">
        <v>5.12</v>
      </c>
      <c r="D1984" s="8" t="s">
        <v>7835</v>
      </c>
      <c r="E1984" s="8" t="s">
        <v>7835</v>
      </c>
      <c r="F1984" s="8" t="s">
        <v>7836</v>
      </c>
      <c r="G1984" s="8">
        <v>1</v>
      </c>
      <c r="H1984" s="8" t="s">
        <v>7835</v>
      </c>
      <c r="I1984" s="8" t="s">
        <v>7838</v>
      </c>
      <c r="J1984" s="8" t="s">
        <v>7843</v>
      </c>
    </row>
    <row r="1985" spans="1:10" ht="15" customHeight="1" x14ac:dyDescent="0.3">
      <c r="A1985" s="8" t="s">
        <v>2021</v>
      </c>
      <c r="B1985" s="8">
        <v>20.81</v>
      </c>
      <c r="C1985" s="8">
        <v>5.52</v>
      </c>
      <c r="D1985" s="8" t="s">
        <v>7835</v>
      </c>
      <c r="E1985" s="8" t="s">
        <v>7835</v>
      </c>
      <c r="F1985" s="8" t="s">
        <v>7835</v>
      </c>
      <c r="G1985" s="8">
        <v>0</v>
      </c>
      <c r="H1985" s="8" t="s">
        <v>7835</v>
      </c>
      <c r="I1985" s="8" t="s">
        <v>7839</v>
      </c>
      <c r="J1985" s="8" t="s">
        <v>7843</v>
      </c>
    </row>
    <row r="1986" spans="1:10" ht="15" customHeight="1" x14ac:dyDescent="0.3">
      <c r="A1986" s="8" t="s">
        <v>2022</v>
      </c>
      <c r="B1986" s="8">
        <v>25.84</v>
      </c>
      <c r="C1986" s="8">
        <v>5.81</v>
      </c>
      <c r="D1986" s="8" t="s">
        <v>7836</v>
      </c>
      <c r="E1986" s="8" t="s">
        <v>7835</v>
      </c>
      <c r="F1986" s="8" t="s">
        <v>7836</v>
      </c>
      <c r="G1986" s="8">
        <v>1</v>
      </c>
      <c r="H1986" s="8" t="s">
        <v>7835</v>
      </c>
      <c r="I1986" s="8" t="s">
        <v>7838</v>
      </c>
      <c r="J1986" s="8" t="s">
        <v>7842</v>
      </c>
    </row>
    <row r="1987" spans="1:10" ht="15" customHeight="1" x14ac:dyDescent="0.3">
      <c r="A1987" s="8" t="s">
        <v>2023</v>
      </c>
      <c r="B1987" s="8">
        <v>30.95</v>
      </c>
      <c r="C1987" s="8">
        <v>5.16</v>
      </c>
      <c r="D1987" s="8" t="s">
        <v>7835</v>
      </c>
      <c r="E1987" s="8" t="s">
        <v>7835</v>
      </c>
      <c r="F1987" s="8" t="s">
        <v>7836</v>
      </c>
      <c r="G1987" s="8">
        <v>1</v>
      </c>
      <c r="H1987" s="8" t="s">
        <v>7835</v>
      </c>
      <c r="I1987" s="8" t="s">
        <v>7837</v>
      </c>
      <c r="J1987" s="8" t="s">
        <v>7843</v>
      </c>
    </row>
    <row r="1988" spans="1:10" ht="15" customHeight="1" x14ac:dyDescent="0.3">
      <c r="A1988" s="8" t="s">
        <v>2024</v>
      </c>
      <c r="B1988" s="8">
        <v>30.54</v>
      </c>
      <c r="C1988" s="8">
        <v>5</v>
      </c>
      <c r="D1988" s="8" t="s">
        <v>7835</v>
      </c>
      <c r="E1988" s="8" t="s">
        <v>7835</v>
      </c>
      <c r="F1988" s="8" t="s">
        <v>7836</v>
      </c>
      <c r="G1988" s="8">
        <v>1</v>
      </c>
      <c r="H1988" s="8" t="s">
        <v>7835</v>
      </c>
      <c r="I1988" s="8" t="s">
        <v>7837</v>
      </c>
      <c r="J1988" s="8" t="s">
        <v>7843</v>
      </c>
    </row>
    <row r="1989" spans="1:10" ht="15" customHeight="1" x14ac:dyDescent="0.3">
      <c r="A1989" s="8" t="s">
        <v>2025</v>
      </c>
      <c r="B1989" s="8">
        <v>33.914999999999999</v>
      </c>
      <c r="C1989" s="8">
        <v>5.84</v>
      </c>
      <c r="D1989" s="8" t="s">
        <v>7836</v>
      </c>
      <c r="E1989" s="8" t="s">
        <v>7835</v>
      </c>
      <c r="F1989" s="8" t="s">
        <v>7835</v>
      </c>
      <c r="G1989" s="8">
        <v>0</v>
      </c>
      <c r="H1989" s="8" t="s">
        <v>7835</v>
      </c>
      <c r="I1989" s="8" t="s">
        <v>7837</v>
      </c>
      <c r="J1989" s="8" t="s">
        <v>7842</v>
      </c>
    </row>
    <row r="1990" spans="1:10" ht="15" customHeight="1" x14ac:dyDescent="0.3">
      <c r="A1990" s="8" t="s">
        <v>2026</v>
      </c>
      <c r="B1990" s="8">
        <v>33.31</v>
      </c>
      <c r="C1990" s="8">
        <v>4.1900000000000004</v>
      </c>
      <c r="D1990" s="8" t="s">
        <v>7835</v>
      </c>
      <c r="E1990" s="8" t="s">
        <v>7835</v>
      </c>
      <c r="F1990" s="8" t="s">
        <v>7836</v>
      </c>
      <c r="G1990" s="8">
        <v>1</v>
      </c>
      <c r="H1990" s="8" t="s">
        <v>7835</v>
      </c>
      <c r="I1990" s="8" t="s">
        <v>7837</v>
      </c>
      <c r="J1990" s="8" t="s">
        <v>7843</v>
      </c>
    </row>
    <row r="1991" spans="1:10" ht="15" customHeight="1" x14ac:dyDescent="0.3">
      <c r="A1991" s="8" t="s">
        <v>2027</v>
      </c>
      <c r="B1991" s="8">
        <v>25.745000000000001</v>
      </c>
      <c r="C1991" s="8">
        <v>4.62</v>
      </c>
      <c r="D1991" s="8" t="s">
        <v>7836</v>
      </c>
      <c r="E1991" s="8" t="s">
        <v>7835</v>
      </c>
      <c r="F1991" s="8" t="s">
        <v>7835</v>
      </c>
      <c r="G1991" s="8">
        <v>0</v>
      </c>
      <c r="H1991" s="8" t="s">
        <v>7835</v>
      </c>
      <c r="I1991" s="8" t="s">
        <v>7838</v>
      </c>
      <c r="J1991" s="8" t="s">
        <v>7843</v>
      </c>
    </row>
    <row r="1992" spans="1:10" ht="15" customHeight="1" x14ac:dyDescent="0.3">
      <c r="A1992" s="8" t="s">
        <v>2028</v>
      </c>
      <c r="B1992" s="8">
        <v>37.1</v>
      </c>
      <c r="C1992" s="8">
        <v>6.24</v>
      </c>
      <c r="D1992" s="8" t="s">
        <v>7835</v>
      </c>
      <c r="E1992" s="8" t="s">
        <v>7835</v>
      </c>
      <c r="F1992" s="8" t="s">
        <v>7835</v>
      </c>
      <c r="G1992" s="8">
        <v>0</v>
      </c>
      <c r="H1992" s="8" t="s">
        <v>7835</v>
      </c>
      <c r="I1992" s="8" t="s">
        <v>7837</v>
      </c>
      <c r="J1992" s="8" t="s">
        <v>7842</v>
      </c>
    </row>
    <row r="1993" spans="1:10" ht="15" customHeight="1" x14ac:dyDescent="0.3">
      <c r="A1993" s="8" t="s">
        <v>2029</v>
      </c>
      <c r="B1993" s="8">
        <v>35.435000000000002</v>
      </c>
      <c r="C1993" s="8">
        <v>5.81</v>
      </c>
      <c r="D1993" s="8" t="s">
        <v>7835</v>
      </c>
      <c r="E1993" s="8" t="s">
        <v>7835</v>
      </c>
      <c r="F1993" s="8" t="s">
        <v>7835</v>
      </c>
      <c r="G1993" s="8">
        <v>0</v>
      </c>
      <c r="H1993" s="8" t="s">
        <v>7835</v>
      </c>
      <c r="I1993" s="8" t="s">
        <v>7837</v>
      </c>
      <c r="J1993" s="8" t="s">
        <v>7842</v>
      </c>
    </row>
    <row r="1994" spans="1:10" ht="15" customHeight="1" x14ac:dyDescent="0.3">
      <c r="A1994" s="8" t="s">
        <v>2030</v>
      </c>
      <c r="B1994" s="8">
        <v>20.399999999999999</v>
      </c>
      <c r="C1994" s="8">
        <v>4.83</v>
      </c>
      <c r="D1994" s="8" t="s">
        <v>7835</v>
      </c>
      <c r="E1994" s="8" t="s">
        <v>7835</v>
      </c>
      <c r="F1994" s="8" t="s">
        <v>7835</v>
      </c>
      <c r="G1994" s="8">
        <v>0</v>
      </c>
      <c r="H1994" s="8" t="s">
        <v>7835</v>
      </c>
      <c r="I1994" s="8" t="s">
        <v>7839</v>
      </c>
      <c r="J1994" s="8" t="s">
        <v>7843</v>
      </c>
    </row>
    <row r="1995" spans="1:10" ht="15" customHeight="1" x14ac:dyDescent="0.3">
      <c r="A1995" s="8" t="s">
        <v>2031</v>
      </c>
      <c r="B1995" s="8">
        <v>42.13</v>
      </c>
      <c r="C1995" s="8">
        <v>5.72</v>
      </c>
      <c r="D1995" s="8" t="s">
        <v>7836</v>
      </c>
      <c r="E1995" s="8" t="s">
        <v>7835</v>
      </c>
      <c r="F1995" s="8" t="s">
        <v>7836</v>
      </c>
      <c r="G1995" s="8">
        <v>1</v>
      </c>
      <c r="H1995" s="8" t="s">
        <v>7835</v>
      </c>
      <c r="I1995" s="8" t="s">
        <v>7837</v>
      </c>
      <c r="J1995" s="8" t="s">
        <v>7842</v>
      </c>
    </row>
    <row r="1996" spans="1:10" ht="15" customHeight="1" x14ac:dyDescent="0.3">
      <c r="A1996" s="8" t="s">
        <v>2032</v>
      </c>
      <c r="B1996" s="8">
        <v>33.99</v>
      </c>
      <c r="C1996" s="8">
        <v>4.83</v>
      </c>
      <c r="D1996" s="8" t="s">
        <v>7836</v>
      </c>
      <c r="E1996" s="8" t="s">
        <v>7835</v>
      </c>
      <c r="F1996" s="8" t="s">
        <v>7836</v>
      </c>
      <c r="G1996" s="8">
        <v>1</v>
      </c>
      <c r="H1996" s="8" t="s">
        <v>7835</v>
      </c>
      <c r="I1996" s="8" t="s">
        <v>7837</v>
      </c>
      <c r="J1996" s="8" t="s">
        <v>7843</v>
      </c>
    </row>
    <row r="1997" spans="1:10" ht="15" customHeight="1" x14ac:dyDescent="0.3">
      <c r="A1997" s="8" t="s">
        <v>2033</v>
      </c>
      <c r="B1997" s="8">
        <v>28.594999999999999</v>
      </c>
      <c r="C1997" s="8">
        <v>4.1399999999999997</v>
      </c>
      <c r="D1997" s="8" t="s">
        <v>7836</v>
      </c>
      <c r="E1997" s="8" t="s">
        <v>7835</v>
      </c>
      <c r="F1997" s="8" t="s">
        <v>7836</v>
      </c>
      <c r="G1997" s="8">
        <v>1</v>
      </c>
      <c r="H1997" s="8" t="s">
        <v>7835</v>
      </c>
      <c r="I1997" s="8" t="s">
        <v>7838</v>
      </c>
      <c r="J1997" s="8" t="s">
        <v>7843</v>
      </c>
    </row>
    <row r="1998" spans="1:10" ht="15" customHeight="1" x14ac:dyDescent="0.3">
      <c r="A1998" s="8" t="s">
        <v>2034</v>
      </c>
      <c r="B1998" s="8">
        <v>20.8</v>
      </c>
      <c r="C1998" s="8">
        <v>4.07</v>
      </c>
      <c r="D1998" s="8" t="s">
        <v>7836</v>
      </c>
      <c r="E1998" s="8" t="s">
        <v>7835</v>
      </c>
      <c r="F1998" s="8" t="s">
        <v>7836</v>
      </c>
      <c r="G1998" s="8">
        <v>1</v>
      </c>
      <c r="H1998" s="8" t="s">
        <v>7835</v>
      </c>
      <c r="I1998" s="8" t="s">
        <v>7839</v>
      </c>
      <c r="J1998" s="8" t="s">
        <v>7843</v>
      </c>
    </row>
    <row r="1999" spans="1:10" ht="15" customHeight="1" x14ac:dyDescent="0.3">
      <c r="A1999" s="8" t="s">
        <v>2035</v>
      </c>
      <c r="B1999" s="8">
        <v>23.465</v>
      </c>
      <c r="C1999" s="8">
        <v>6.26</v>
      </c>
      <c r="D1999" s="8" t="s">
        <v>7836</v>
      </c>
      <c r="E1999" s="8" t="s">
        <v>7835</v>
      </c>
      <c r="F1999" s="8" t="s">
        <v>7836</v>
      </c>
      <c r="G1999" s="8">
        <v>1</v>
      </c>
      <c r="H1999" s="8" t="s">
        <v>7835</v>
      </c>
      <c r="I1999" s="8" t="s">
        <v>7839</v>
      </c>
      <c r="J1999" s="8" t="s">
        <v>7842</v>
      </c>
    </row>
    <row r="2000" spans="1:10" ht="15" customHeight="1" x14ac:dyDescent="0.3">
      <c r="A2000" s="8" t="s">
        <v>2036</v>
      </c>
      <c r="B2000" s="8">
        <v>40.185000000000002</v>
      </c>
      <c r="C2000" s="8">
        <v>5.88</v>
      </c>
      <c r="D2000" s="8" t="s">
        <v>7836</v>
      </c>
      <c r="E2000" s="8" t="s">
        <v>7835</v>
      </c>
      <c r="F2000" s="8" t="s">
        <v>7835</v>
      </c>
      <c r="G2000" s="8">
        <v>0</v>
      </c>
      <c r="H2000" s="8" t="s">
        <v>7835</v>
      </c>
      <c r="I2000" s="8" t="s">
        <v>7837</v>
      </c>
      <c r="J2000" s="8" t="s">
        <v>7842</v>
      </c>
    </row>
    <row r="2001" spans="1:10" ht="15" customHeight="1" x14ac:dyDescent="0.3">
      <c r="A2001" s="8" t="s">
        <v>2037</v>
      </c>
      <c r="B2001" s="8">
        <v>21.89</v>
      </c>
      <c r="C2001" s="8">
        <v>5.72</v>
      </c>
      <c r="D2001" s="8" t="s">
        <v>7836</v>
      </c>
      <c r="E2001" s="8" t="s">
        <v>7835</v>
      </c>
      <c r="F2001" s="8" t="s">
        <v>7835</v>
      </c>
      <c r="G2001" s="8">
        <v>0</v>
      </c>
      <c r="H2001" s="8" t="s">
        <v>7835</v>
      </c>
      <c r="I2001" s="8" t="s">
        <v>7839</v>
      </c>
      <c r="J2001" s="8" t="s">
        <v>7842</v>
      </c>
    </row>
    <row r="2002" spans="1:10" ht="15" customHeight="1" x14ac:dyDescent="0.3">
      <c r="A2002" s="8" t="s">
        <v>2038</v>
      </c>
      <c r="B2002" s="8">
        <v>29.34</v>
      </c>
      <c r="C2002" s="8">
        <v>6.09</v>
      </c>
      <c r="D2002" s="8" t="s">
        <v>7836</v>
      </c>
      <c r="E2002" s="8" t="s">
        <v>7836</v>
      </c>
      <c r="F2002" s="8" t="s">
        <v>7835</v>
      </c>
      <c r="G2002" s="8">
        <v>2</v>
      </c>
      <c r="H2002" s="8" t="s">
        <v>7835</v>
      </c>
      <c r="I2002" s="8" t="s">
        <v>7838</v>
      </c>
      <c r="J2002" s="8" t="s">
        <v>7842</v>
      </c>
    </row>
    <row r="2003" spans="1:10" ht="15" customHeight="1" x14ac:dyDescent="0.3">
      <c r="A2003" s="8" t="s">
        <v>2039</v>
      </c>
      <c r="B2003" s="8">
        <v>22.61</v>
      </c>
      <c r="C2003" s="8">
        <v>4.25</v>
      </c>
      <c r="D2003" s="8" t="s">
        <v>7836</v>
      </c>
      <c r="E2003" s="8" t="s">
        <v>7835</v>
      </c>
      <c r="F2003" s="8" t="s">
        <v>7835</v>
      </c>
      <c r="G2003" s="8">
        <v>0</v>
      </c>
      <c r="H2003" s="8" t="s">
        <v>7835</v>
      </c>
      <c r="I2003" s="8" t="s">
        <v>7839</v>
      </c>
      <c r="J2003" s="8" t="s">
        <v>7843</v>
      </c>
    </row>
    <row r="2004" spans="1:10" ht="15" customHeight="1" x14ac:dyDescent="0.3">
      <c r="A2004" s="8" t="s">
        <v>2040</v>
      </c>
      <c r="B2004" s="8">
        <v>22.23</v>
      </c>
      <c r="C2004" s="8">
        <v>6.09</v>
      </c>
      <c r="D2004" s="8" t="s">
        <v>7836</v>
      </c>
      <c r="E2004" s="8" t="s">
        <v>7835</v>
      </c>
      <c r="F2004" s="8" t="s">
        <v>7835</v>
      </c>
      <c r="G2004" s="8">
        <v>0</v>
      </c>
      <c r="H2004" s="8" t="s">
        <v>7835</v>
      </c>
      <c r="I2004" s="8" t="s">
        <v>7839</v>
      </c>
      <c r="J2004" s="8" t="s">
        <v>7842</v>
      </c>
    </row>
    <row r="2005" spans="1:10" ht="15" customHeight="1" x14ac:dyDescent="0.3">
      <c r="A2005" s="8" t="s">
        <v>2041</v>
      </c>
      <c r="B2005" s="8">
        <v>33.4</v>
      </c>
      <c r="C2005" s="8">
        <v>5.51</v>
      </c>
      <c r="D2005" s="8" t="s">
        <v>7835</v>
      </c>
      <c r="E2005" s="8" t="s">
        <v>7835</v>
      </c>
      <c r="F2005" s="8" t="s">
        <v>7835</v>
      </c>
      <c r="G2005" s="8">
        <v>0</v>
      </c>
      <c r="H2005" s="8" t="s">
        <v>7835</v>
      </c>
      <c r="I2005" s="8" t="s">
        <v>7837</v>
      </c>
      <c r="J2005" s="8" t="s">
        <v>7843</v>
      </c>
    </row>
    <row r="2006" spans="1:10" ht="15" customHeight="1" x14ac:dyDescent="0.3">
      <c r="A2006" s="8" t="s">
        <v>2042</v>
      </c>
      <c r="B2006" s="8">
        <v>33.11</v>
      </c>
      <c r="C2006" s="8">
        <v>5.63</v>
      </c>
      <c r="D2006" s="8" t="s">
        <v>7835</v>
      </c>
      <c r="E2006" s="8" t="s">
        <v>7835</v>
      </c>
      <c r="F2006" s="8" t="s">
        <v>7835</v>
      </c>
      <c r="G2006" s="8">
        <v>0</v>
      </c>
      <c r="H2006" s="8" t="s">
        <v>7835</v>
      </c>
      <c r="I2006" s="8" t="s">
        <v>7837</v>
      </c>
      <c r="J2006" s="8" t="s">
        <v>7843</v>
      </c>
    </row>
    <row r="2007" spans="1:10" ht="15" customHeight="1" x14ac:dyDescent="0.3">
      <c r="A2007" s="8" t="s">
        <v>2043</v>
      </c>
      <c r="B2007" s="8">
        <v>16.815000000000001</v>
      </c>
      <c r="C2007" s="8">
        <v>5.29</v>
      </c>
      <c r="D2007" s="8" t="s">
        <v>7836</v>
      </c>
      <c r="E2007" s="8" t="s">
        <v>7835</v>
      </c>
      <c r="F2007" s="8" t="s">
        <v>7835</v>
      </c>
      <c r="G2007" s="8">
        <v>0</v>
      </c>
      <c r="H2007" s="8" t="s">
        <v>7835</v>
      </c>
      <c r="I2007" s="8" t="s">
        <v>7840</v>
      </c>
      <c r="J2007" s="8" t="s">
        <v>7843</v>
      </c>
    </row>
    <row r="2008" spans="1:10" ht="15" customHeight="1" x14ac:dyDescent="0.3">
      <c r="A2008" s="8" t="s">
        <v>2044</v>
      </c>
      <c r="B2008" s="8">
        <v>25.61</v>
      </c>
      <c r="C2008" s="8">
        <v>4</v>
      </c>
      <c r="D2008" s="8" t="s">
        <v>7835</v>
      </c>
      <c r="E2008" s="8" t="s">
        <v>7835</v>
      </c>
      <c r="F2008" s="8" t="s">
        <v>7836</v>
      </c>
      <c r="G2008" s="8">
        <v>1</v>
      </c>
      <c r="H2008" s="8" t="s">
        <v>7835</v>
      </c>
      <c r="I2008" s="8" t="s">
        <v>7838</v>
      </c>
      <c r="J2008" s="8" t="s">
        <v>7843</v>
      </c>
    </row>
    <row r="2009" spans="1:10" ht="15" customHeight="1" x14ac:dyDescent="0.3">
      <c r="A2009" s="8" t="s">
        <v>2045</v>
      </c>
      <c r="B2009" s="8">
        <v>25.8</v>
      </c>
      <c r="C2009" s="8">
        <v>5.49</v>
      </c>
      <c r="D2009" s="8" t="s">
        <v>7835</v>
      </c>
      <c r="E2009" s="8" t="s">
        <v>7835</v>
      </c>
      <c r="F2009" s="8" t="s">
        <v>7835</v>
      </c>
      <c r="G2009" s="8">
        <v>0</v>
      </c>
      <c r="H2009" s="8" t="s">
        <v>7835</v>
      </c>
      <c r="I2009" s="8" t="s">
        <v>7838</v>
      </c>
      <c r="J2009" s="8" t="s">
        <v>7843</v>
      </c>
    </row>
    <row r="2010" spans="1:10" ht="15" customHeight="1" x14ac:dyDescent="0.3">
      <c r="A2010" s="8" t="s">
        <v>2046</v>
      </c>
      <c r="B2010" s="8">
        <v>27.39</v>
      </c>
      <c r="C2010" s="8">
        <v>5.34</v>
      </c>
      <c r="D2010" s="8" t="s">
        <v>7835</v>
      </c>
      <c r="E2010" s="8" t="s">
        <v>7835</v>
      </c>
      <c r="F2010" s="8" t="s">
        <v>7835</v>
      </c>
      <c r="G2010" s="8">
        <v>0</v>
      </c>
      <c r="H2010" s="8" t="s">
        <v>7835</v>
      </c>
      <c r="I2010" s="8" t="s">
        <v>7838</v>
      </c>
      <c r="J2010" s="8" t="s">
        <v>7843</v>
      </c>
    </row>
    <row r="2011" spans="1:10" ht="15" customHeight="1" x14ac:dyDescent="0.3">
      <c r="A2011" s="8" t="s">
        <v>2047</v>
      </c>
      <c r="B2011" s="8">
        <v>17.03</v>
      </c>
      <c r="C2011" s="8">
        <v>4.12</v>
      </c>
      <c r="D2011" s="8" t="s">
        <v>7835</v>
      </c>
      <c r="E2011" s="8" t="s">
        <v>7835</v>
      </c>
      <c r="F2011" s="8" t="s">
        <v>7835</v>
      </c>
      <c r="G2011" s="8">
        <v>1</v>
      </c>
      <c r="H2011" s="8" t="s">
        <v>7835</v>
      </c>
      <c r="I2011" s="8" t="s">
        <v>7840</v>
      </c>
      <c r="J2011" s="8" t="s">
        <v>7843</v>
      </c>
    </row>
    <row r="2012" spans="1:10" ht="15" customHeight="1" x14ac:dyDescent="0.3">
      <c r="A2012" s="8" t="s">
        <v>2048</v>
      </c>
      <c r="B2012" s="8">
        <v>23.75</v>
      </c>
      <c r="C2012" s="8">
        <v>5.49</v>
      </c>
      <c r="D2012" s="8" t="s">
        <v>7836</v>
      </c>
      <c r="E2012" s="8" t="s">
        <v>7835</v>
      </c>
      <c r="F2012" s="8" t="s">
        <v>7835</v>
      </c>
      <c r="G2012" s="8">
        <v>0</v>
      </c>
      <c r="H2012" s="8" t="s">
        <v>7835</v>
      </c>
      <c r="I2012" s="8" t="s">
        <v>7839</v>
      </c>
      <c r="J2012" s="8" t="s">
        <v>7843</v>
      </c>
    </row>
    <row r="2013" spans="1:10" ht="15" customHeight="1" x14ac:dyDescent="0.3">
      <c r="A2013" s="8" t="s">
        <v>2049</v>
      </c>
      <c r="B2013" s="8">
        <v>26.03</v>
      </c>
      <c r="C2013" s="8">
        <v>5.1100000000000003</v>
      </c>
      <c r="D2013" s="8" t="s">
        <v>7836</v>
      </c>
      <c r="E2013" s="8" t="s">
        <v>7835</v>
      </c>
      <c r="F2013" s="8" t="s">
        <v>7835</v>
      </c>
      <c r="G2013" s="8">
        <v>1</v>
      </c>
      <c r="H2013" s="8" t="s">
        <v>7835</v>
      </c>
      <c r="I2013" s="8" t="s">
        <v>7838</v>
      </c>
      <c r="J2013" s="8" t="s">
        <v>7843</v>
      </c>
    </row>
    <row r="2014" spans="1:10" ht="15" customHeight="1" x14ac:dyDescent="0.3">
      <c r="A2014" s="8" t="s">
        <v>2050</v>
      </c>
      <c r="B2014" s="8">
        <v>16.079999999999998</v>
      </c>
      <c r="C2014" s="8">
        <v>5.94</v>
      </c>
      <c r="D2014" s="8" t="s">
        <v>7835</v>
      </c>
      <c r="E2014" s="8" t="s">
        <v>7835</v>
      </c>
      <c r="F2014" s="8" t="s">
        <v>7835</v>
      </c>
      <c r="G2014" s="8">
        <v>0</v>
      </c>
      <c r="H2014" s="8" t="s">
        <v>7835</v>
      </c>
      <c r="I2014" s="8" t="s">
        <v>7840</v>
      </c>
      <c r="J2014" s="8" t="s">
        <v>7842</v>
      </c>
    </row>
    <row r="2015" spans="1:10" ht="15" customHeight="1" x14ac:dyDescent="0.3">
      <c r="A2015" s="8" t="s">
        <v>2051</v>
      </c>
      <c r="B2015" s="8">
        <v>30.875</v>
      </c>
      <c r="C2015" s="8">
        <v>5.54</v>
      </c>
      <c r="D2015" s="8" t="s">
        <v>7835</v>
      </c>
      <c r="E2015" s="8" t="s">
        <v>7835</v>
      </c>
      <c r="F2015" s="8" t="s">
        <v>7835</v>
      </c>
      <c r="G2015" s="8">
        <v>0</v>
      </c>
      <c r="H2015" s="8" t="s">
        <v>7835</v>
      </c>
      <c r="I2015" s="8" t="s">
        <v>7837</v>
      </c>
      <c r="J2015" s="8" t="s">
        <v>7843</v>
      </c>
    </row>
    <row r="2016" spans="1:10" ht="15" customHeight="1" x14ac:dyDescent="0.3">
      <c r="A2016" s="8" t="s">
        <v>2052</v>
      </c>
      <c r="B2016" s="8">
        <v>31.79</v>
      </c>
      <c r="C2016" s="8">
        <v>7.09</v>
      </c>
      <c r="D2016" s="8" t="s">
        <v>7835</v>
      </c>
      <c r="E2016" s="8" t="s">
        <v>7835</v>
      </c>
      <c r="F2016" s="8" t="s">
        <v>7835</v>
      </c>
      <c r="G2016" s="8">
        <v>0</v>
      </c>
      <c r="H2016" s="8" t="s">
        <v>7835</v>
      </c>
      <c r="I2016" s="8" t="s">
        <v>7837</v>
      </c>
      <c r="J2016" s="8" t="s">
        <v>7841</v>
      </c>
    </row>
    <row r="2017" spans="1:10" ht="15" customHeight="1" x14ac:dyDescent="0.3">
      <c r="A2017" s="8" t="s">
        <v>2053</v>
      </c>
      <c r="B2017" s="8">
        <v>28.48</v>
      </c>
      <c r="C2017" s="8">
        <v>6.22</v>
      </c>
      <c r="D2017" s="8" t="s">
        <v>7836</v>
      </c>
      <c r="E2017" s="8" t="s">
        <v>7835</v>
      </c>
      <c r="F2017" s="8" t="s">
        <v>7836</v>
      </c>
      <c r="G2017" s="8">
        <v>1</v>
      </c>
      <c r="H2017" s="8" t="s">
        <v>7835</v>
      </c>
      <c r="I2017" s="8" t="s">
        <v>7838</v>
      </c>
      <c r="J2017" s="8" t="s">
        <v>7842</v>
      </c>
    </row>
    <row r="2018" spans="1:10" ht="15" customHeight="1" x14ac:dyDescent="0.3">
      <c r="A2018" s="8" t="s">
        <v>2054</v>
      </c>
      <c r="B2018" s="8">
        <v>26.6</v>
      </c>
      <c r="C2018" s="8">
        <v>4.33</v>
      </c>
      <c r="D2018" s="8" t="s">
        <v>7835</v>
      </c>
      <c r="E2018" s="8" t="s">
        <v>7835</v>
      </c>
      <c r="F2018" s="8" t="s">
        <v>7835</v>
      </c>
      <c r="G2018" s="8">
        <v>1</v>
      </c>
      <c r="H2018" s="8" t="s">
        <v>7835</v>
      </c>
      <c r="I2018" s="8" t="s">
        <v>7838</v>
      </c>
      <c r="J2018" s="8" t="s">
        <v>7843</v>
      </c>
    </row>
    <row r="2019" spans="1:10" ht="15" customHeight="1" x14ac:dyDescent="0.3">
      <c r="A2019" s="8" t="s">
        <v>2055</v>
      </c>
      <c r="B2019" s="8">
        <v>25.27</v>
      </c>
      <c r="C2019" s="8">
        <v>5.83</v>
      </c>
      <c r="D2019" s="8" t="s">
        <v>7835</v>
      </c>
      <c r="E2019" s="8" t="s">
        <v>7835</v>
      </c>
      <c r="F2019" s="8" t="s">
        <v>7835</v>
      </c>
      <c r="G2019" s="8">
        <v>1</v>
      </c>
      <c r="H2019" s="8" t="s">
        <v>7835</v>
      </c>
      <c r="I2019" s="8" t="s">
        <v>7838</v>
      </c>
      <c r="J2019" s="8" t="s">
        <v>7842</v>
      </c>
    </row>
    <row r="2020" spans="1:10" ht="15" customHeight="1" x14ac:dyDescent="0.3">
      <c r="A2020" s="8" t="s">
        <v>2056</v>
      </c>
      <c r="B2020" s="8">
        <v>34.484999999999999</v>
      </c>
      <c r="C2020" s="8">
        <v>4.7</v>
      </c>
      <c r="D2020" s="8" t="s">
        <v>7836</v>
      </c>
      <c r="E2020" s="8" t="s">
        <v>7835</v>
      </c>
      <c r="F2020" s="8" t="s">
        <v>7836</v>
      </c>
      <c r="G2020" s="8">
        <v>1</v>
      </c>
      <c r="H2020" s="8" t="s">
        <v>7835</v>
      </c>
      <c r="I2020" s="8" t="s">
        <v>7837</v>
      </c>
      <c r="J2020" s="8" t="s">
        <v>7843</v>
      </c>
    </row>
    <row r="2021" spans="1:10" ht="15" customHeight="1" x14ac:dyDescent="0.3">
      <c r="A2021" s="8" t="s">
        <v>2057</v>
      </c>
      <c r="B2021" s="8">
        <v>15.57</v>
      </c>
      <c r="C2021" s="8">
        <v>4.07</v>
      </c>
      <c r="D2021" s="8" t="s">
        <v>7836</v>
      </c>
      <c r="E2021" s="8" t="s">
        <v>7835</v>
      </c>
      <c r="F2021" s="8" t="s">
        <v>7835</v>
      </c>
      <c r="G2021" s="8">
        <v>1</v>
      </c>
      <c r="H2021" s="8" t="s">
        <v>7835</v>
      </c>
      <c r="I2021" s="8" t="s">
        <v>7840</v>
      </c>
      <c r="J2021" s="8" t="s">
        <v>7843</v>
      </c>
    </row>
    <row r="2022" spans="1:10" ht="15" customHeight="1" x14ac:dyDescent="0.3">
      <c r="A2022" s="8" t="s">
        <v>2058</v>
      </c>
      <c r="B2022" s="8">
        <v>30.36</v>
      </c>
      <c r="C2022" s="8">
        <v>9.39</v>
      </c>
      <c r="D2022" s="8" t="s">
        <v>7835</v>
      </c>
      <c r="E2022" s="8" t="s">
        <v>7835</v>
      </c>
      <c r="F2022" s="8" t="s">
        <v>7835</v>
      </c>
      <c r="G2022" s="8">
        <v>0</v>
      </c>
      <c r="H2022" s="8" t="s">
        <v>7835</v>
      </c>
      <c r="I2022" s="8" t="s">
        <v>7837</v>
      </c>
      <c r="J2022" s="8" t="s">
        <v>7841</v>
      </c>
    </row>
    <row r="2023" spans="1:10" ht="15" customHeight="1" x14ac:dyDescent="0.3">
      <c r="A2023" s="8" t="s">
        <v>2059</v>
      </c>
      <c r="B2023" s="8">
        <v>19.37</v>
      </c>
      <c r="C2023" s="8">
        <v>4.18</v>
      </c>
      <c r="D2023" s="8" t="s">
        <v>7835</v>
      </c>
      <c r="E2023" s="8" t="s">
        <v>7835</v>
      </c>
      <c r="F2023" s="8" t="s">
        <v>7835</v>
      </c>
      <c r="G2023" s="8">
        <v>0</v>
      </c>
      <c r="H2023" s="8" t="s">
        <v>7835</v>
      </c>
      <c r="I2023" s="8" t="s">
        <v>7839</v>
      </c>
      <c r="J2023" s="8" t="s">
        <v>7843</v>
      </c>
    </row>
    <row r="2024" spans="1:10" ht="15" customHeight="1" x14ac:dyDescent="0.3">
      <c r="A2024" s="8" t="s">
        <v>2060</v>
      </c>
      <c r="B2024" s="8">
        <v>16.71</v>
      </c>
      <c r="C2024" s="8">
        <v>4.18</v>
      </c>
      <c r="D2024" s="8" t="s">
        <v>7835</v>
      </c>
      <c r="E2024" s="8" t="s">
        <v>7835</v>
      </c>
      <c r="F2024" s="8" t="s">
        <v>7835</v>
      </c>
      <c r="G2024" s="8">
        <v>1</v>
      </c>
      <c r="H2024" s="8" t="s">
        <v>7835</v>
      </c>
      <c r="I2024" s="8" t="s">
        <v>7840</v>
      </c>
      <c r="J2024" s="8" t="s">
        <v>7843</v>
      </c>
    </row>
    <row r="2025" spans="1:10" ht="15" customHeight="1" x14ac:dyDescent="0.3">
      <c r="A2025" s="8" t="s">
        <v>2061</v>
      </c>
      <c r="B2025" s="8">
        <v>24.1</v>
      </c>
      <c r="C2025" s="8">
        <v>4.4000000000000004</v>
      </c>
      <c r="D2025" s="8" t="s">
        <v>7836</v>
      </c>
      <c r="E2025" s="8" t="s">
        <v>7835</v>
      </c>
      <c r="F2025" s="8" t="s">
        <v>7835</v>
      </c>
      <c r="G2025" s="8">
        <v>1</v>
      </c>
      <c r="H2025" s="8" t="s">
        <v>7835</v>
      </c>
      <c r="I2025" s="8" t="s">
        <v>7839</v>
      </c>
      <c r="J2025" s="8" t="s">
        <v>7843</v>
      </c>
    </row>
    <row r="2026" spans="1:10" ht="15" customHeight="1" x14ac:dyDescent="0.3">
      <c r="A2026" s="8" t="s">
        <v>2062</v>
      </c>
      <c r="B2026" s="8">
        <v>29.77</v>
      </c>
      <c r="C2026" s="8">
        <v>9.9</v>
      </c>
      <c r="D2026" s="8" t="s">
        <v>7835</v>
      </c>
      <c r="E2026" s="8" t="s">
        <v>7835</v>
      </c>
      <c r="F2026" s="8" t="s">
        <v>7835</v>
      </c>
      <c r="G2026" s="8">
        <v>0</v>
      </c>
      <c r="H2026" s="8" t="s">
        <v>7835</v>
      </c>
      <c r="I2026" s="8" t="s">
        <v>7838</v>
      </c>
      <c r="J2026" s="8" t="s">
        <v>7841</v>
      </c>
    </row>
    <row r="2027" spans="1:10" ht="15" customHeight="1" x14ac:dyDescent="0.3">
      <c r="A2027" s="8" t="s">
        <v>2063</v>
      </c>
      <c r="B2027" s="8">
        <v>46.53</v>
      </c>
      <c r="C2027" s="8">
        <v>4.84</v>
      </c>
      <c r="D2027" s="8" t="s">
        <v>7836</v>
      </c>
      <c r="E2027" s="8" t="s">
        <v>7835</v>
      </c>
      <c r="F2027" s="8" t="s">
        <v>7835</v>
      </c>
      <c r="G2027" s="8">
        <v>0</v>
      </c>
      <c r="H2027" s="8" t="s">
        <v>7835</v>
      </c>
      <c r="I2027" s="8" t="s">
        <v>7837</v>
      </c>
      <c r="J2027" s="8" t="s">
        <v>7843</v>
      </c>
    </row>
    <row r="2028" spans="1:10" ht="15" customHeight="1" x14ac:dyDescent="0.3">
      <c r="A2028" s="8" t="s">
        <v>2064</v>
      </c>
      <c r="B2028" s="8">
        <v>23.4</v>
      </c>
      <c r="C2028" s="8">
        <v>5.53</v>
      </c>
      <c r="D2028" s="8" t="s">
        <v>7835</v>
      </c>
      <c r="E2028" s="8" t="s">
        <v>7835</v>
      </c>
      <c r="F2028" s="8" t="s">
        <v>7836</v>
      </c>
      <c r="G2028" s="8">
        <v>1</v>
      </c>
      <c r="H2028" s="8" t="s">
        <v>7835</v>
      </c>
      <c r="I2028" s="8" t="s">
        <v>7839</v>
      </c>
      <c r="J2028" s="8" t="s">
        <v>7843</v>
      </c>
    </row>
    <row r="2029" spans="1:10" ht="15" customHeight="1" x14ac:dyDescent="0.3">
      <c r="A2029" s="8" t="s">
        <v>2065</v>
      </c>
      <c r="B2029" s="8">
        <v>30</v>
      </c>
      <c r="C2029" s="8">
        <v>4.33</v>
      </c>
      <c r="D2029" s="8" t="s">
        <v>7836</v>
      </c>
      <c r="E2029" s="8" t="s">
        <v>7835</v>
      </c>
      <c r="F2029" s="8" t="s">
        <v>7835</v>
      </c>
      <c r="G2029" s="8">
        <v>0</v>
      </c>
      <c r="H2029" s="8" t="s">
        <v>7835</v>
      </c>
      <c r="I2029" s="8" t="s">
        <v>7837</v>
      </c>
      <c r="J2029" s="8" t="s">
        <v>7843</v>
      </c>
    </row>
    <row r="2030" spans="1:10" ht="15" customHeight="1" x14ac:dyDescent="0.3">
      <c r="A2030" s="8" t="s">
        <v>2066</v>
      </c>
      <c r="B2030" s="8">
        <v>29.15</v>
      </c>
      <c r="C2030" s="8">
        <v>4.91</v>
      </c>
      <c r="D2030" s="8" t="s">
        <v>7836</v>
      </c>
      <c r="E2030" s="8" t="s">
        <v>7835</v>
      </c>
      <c r="F2030" s="8" t="s">
        <v>7835</v>
      </c>
      <c r="G2030" s="8">
        <v>0</v>
      </c>
      <c r="H2030" s="8" t="s">
        <v>7835</v>
      </c>
      <c r="I2030" s="8" t="s">
        <v>7838</v>
      </c>
      <c r="J2030" s="8" t="s">
        <v>7843</v>
      </c>
    </row>
    <row r="2031" spans="1:10" ht="15" customHeight="1" x14ac:dyDescent="0.3">
      <c r="A2031" s="8" t="s">
        <v>2067</v>
      </c>
      <c r="B2031" s="8">
        <v>34.865000000000002</v>
      </c>
      <c r="C2031" s="8">
        <v>4.8</v>
      </c>
      <c r="D2031" s="8" t="s">
        <v>7835</v>
      </c>
      <c r="E2031" s="8" t="s">
        <v>7835</v>
      </c>
      <c r="F2031" s="8" t="s">
        <v>7835</v>
      </c>
      <c r="G2031" s="8">
        <v>0</v>
      </c>
      <c r="H2031" s="8" t="s">
        <v>7835</v>
      </c>
      <c r="I2031" s="8" t="s">
        <v>7837</v>
      </c>
      <c r="J2031" s="8" t="s">
        <v>7843</v>
      </c>
    </row>
    <row r="2032" spans="1:10" ht="15" customHeight="1" x14ac:dyDescent="0.3">
      <c r="A2032" s="8" t="s">
        <v>2068</v>
      </c>
      <c r="B2032" s="8">
        <v>28.12</v>
      </c>
      <c r="C2032" s="8">
        <v>5.55</v>
      </c>
      <c r="D2032" s="8" t="s">
        <v>7836</v>
      </c>
      <c r="E2032" s="8" t="s">
        <v>7836</v>
      </c>
      <c r="F2032" s="8" t="s">
        <v>7835</v>
      </c>
      <c r="G2032" s="8">
        <v>2</v>
      </c>
      <c r="H2032" s="8" t="s">
        <v>7835</v>
      </c>
      <c r="I2032" s="8" t="s">
        <v>7838</v>
      </c>
      <c r="J2032" s="8" t="s">
        <v>7843</v>
      </c>
    </row>
    <row r="2033" spans="1:10" ht="15" customHeight="1" x14ac:dyDescent="0.3">
      <c r="A2033" s="8" t="s">
        <v>2069</v>
      </c>
      <c r="B2033" s="8">
        <v>29.45</v>
      </c>
      <c r="C2033" s="8">
        <v>5.24</v>
      </c>
      <c r="D2033" s="8" t="s">
        <v>7836</v>
      </c>
      <c r="E2033" s="8" t="s">
        <v>7835</v>
      </c>
      <c r="F2033" s="8" t="s">
        <v>7835</v>
      </c>
      <c r="G2033" s="8">
        <v>0</v>
      </c>
      <c r="H2033" s="8" t="s">
        <v>7835</v>
      </c>
      <c r="I2033" s="8" t="s">
        <v>7838</v>
      </c>
      <c r="J2033" s="8" t="s">
        <v>7843</v>
      </c>
    </row>
    <row r="2034" spans="1:10" ht="15" customHeight="1" x14ac:dyDescent="0.3">
      <c r="A2034" s="8" t="s">
        <v>2070</v>
      </c>
      <c r="B2034" s="8">
        <v>27.94</v>
      </c>
      <c r="C2034" s="8">
        <v>6.08</v>
      </c>
      <c r="D2034" s="8" t="s">
        <v>7835</v>
      </c>
      <c r="E2034" s="8" t="s">
        <v>7835</v>
      </c>
      <c r="F2034" s="8" t="s">
        <v>7836</v>
      </c>
      <c r="G2034" s="8">
        <v>1</v>
      </c>
      <c r="H2034" s="8" t="s">
        <v>7835</v>
      </c>
      <c r="I2034" s="8" t="s">
        <v>7838</v>
      </c>
      <c r="J2034" s="8" t="s">
        <v>7842</v>
      </c>
    </row>
    <row r="2035" spans="1:10" ht="15" customHeight="1" x14ac:dyDescent="0.3">
      <c r="A2035" s="8" t="s">
        <v>2071</v>
      </c>
      <c r="B2035" s="8">
        <v>27.2</v>
      </c>
      <c r="C2035" s="8">
        <v>5.83</v>
      </c>
      <c r="D2035" s="8" t="s">
        <v>7835</v>
      </c>
      <c r="E2035" s="8" t="s">
        <v>7835</v>
      </c>
      <c r="F2035" s="8" t="s">
        <v>7836</v>
      </c>
      <c r="G2035" s="8">
        <v>1</v>
      </c>
      <c r="H2035" s="8" t="s">
        <v>7835</v>
      </c>
      <c r="I2035" s="8" t="s">
        <v>7838</v>
      </c>
      <c r="J2035" s="8" t="s">
        <v>7842</v>
      </c>
    </row>
    <row r="2036" spans="1:10" ht="15" customHeight="1" x14ac:dyDescent="0.3">
      <c r="A2036" s="8" t="s">
        <v>2072</v>
      </c>
      <c r="B2036" s="8">
        <v>33.344999999999999</v>
      </c>
      <c r="C2036" s="8">
        <v>4.29</v>
      </c>
      <c r="D2036" s="8" t="s">
        <v>7835</v>
      </c>
      <c r="E2036" s="8" t="s">
        <v>7835</v>
      </c>
      <c r="F2036" s="8" t="s">
        <v>7835</v>
      </c>
      <c r="G2036" s="8">
        <v>1</v>
      </c>
      <c r="H2036" s="8" t="s">
        <v>7835</v>
      </c>
      <c r="I2036" s="8" t="s">
        <v>7837</v>
      </c>
      <c r="J2036" s="8" t="s">
        <v>7843</v>
      </c>
    </row>
    <row r="2037" spans="1:10" ht="15" customHeight="1" x14ac:dyDescent="0.3">
      <c r="A2037" s="8" t="s">
        <v>2073</v>
      </c>
      <c r="B2037" s="8">
        <v>29.925000000000001</v>
      </c>
      <c r="C2037" s="8">
        <v>5.3</v>
      </c>
      <c r="D2037" s="8" t="s">
        <v>7835</v>
      </c>
      <c r="E2037" s="8" t="s">
        <v>7835</v>
      </c>
      <c r="F2037" s="8" t="s">
        <v>7835</v>
      </c>
      <c r="G2037" s="8">
        <v>1</v>
      </c>
      <c r="H2037" s="8" t="s">
        <v>7835</v>
      </c>
      <c r="I2037" s="8" t="s">
        <v>7838</v>
      </c>
      <c r="J2037" s="8" t="s">
        <v>7843</v>
      </c>
    </row>
    <row r="2038" spans="1:10" ht="15" customHeight="1" x14ac:dyDescent="0.3">
      <c r="A2038" s="8" t="s">
        <v>2074</v>
      </c>
      <c r="B2038" s="8">
        <v>24.225000000000001</v>
      </c>
      <c r="C2038" s="8">
        <v>4.42</v>
      </c>
      <c r="D2038" s="8" t="s">
        <v>7835</v>
      </c>
      <c r="E2038" s="8" t="s">
        <v>7835</v>
      </c>
      <c r="F2038" s="8" t="s">
        <v>7835</v>
      </c>
      <c r="G2038" s="8">
        <v>1</v>
      </c>
      <c r="H2038" s="8" t="s">
        <v>7835</v>
      </c>
      <c r="I2038" s="8" t="s">
        <v>7839</v>
      </c>
      <c r="J2038" s="8" t="s">
        <v>7843</v>
      </c>
    </row>
    <row r="2039" spans="1:10" ht="15" customHeight="1" x14ac:dyDescent="0.3">
      <c r="A2039" s="8" t="s">
        <v>2075</v>
      </c>
      <c r="B2039" s="8">
        <v>29.68</v>
      </c>
      <c r="C2039" s="8">
        <v>5.68</v>
      </c>
      <c r="D2039" s="8" t="s">
        <v>7835</v>
      </c>
      <c r="E2039" s="8" t="s">
        <v>7836</v>
      </c>
      <c r="F2039" s="8" t="s">
        <v>7835</v>
      </c>
      <c r="G2039" s="8">
        <v>1</v>
      </c>
      <c r="H2039" s="8" t="s">
        <v>7835</v>
      </c>
      <c r="I2039" s="8" t="s">
        <v>7838</v>
      </c>
      <c r="J2039" s="8" t="s">
        <v>7843</v>
      </c>
    </row>
    <row r="2040" spans="1:10" ht="15" customHeight="1" x14ac:dyDescent="0.3">
      <c r="A2040" s="8" t="s">
        <v>2076</v>
      </c>
      <c r="B2040" s="8">
        <v>20.614999999999998</v>
      </c>
      <c r="C2040" s="8">
        <v>6.05</v>
      </c>
      <c r="D2040" s="8" t="s">
        <v>7835</v>
      </c>
      <c r="E2040" s="8" t="s">
        <v>7835</v>
      </c>
      <c r="F2040" s="8" t="s">
        <v>7836</v>
      </c>
      <c r="G2040" s="8">
        <v>1</v>
      </c>
      <c r="H2040" s="8" t="s">
        <v>7835</v>
      </c>
      <c r="I2040" s="8" t="s">
        <v>7839</v>
      </c>
      <c r="J2040" s="8" t="s">
        <v>7842</v>
      </c>
    </row>
    <row r="2041" spans="1:10" ht="15" customHeight="1" x14ac:dyDescent="0.3">
      <c r="A2041" s="8" t="s">
        <v>2077</v>
      </c>
      <c r="B2041" s="8">
        <v>32.119999999999997</v>
      </c>
      <c r="C2041" s="8">
        <v>5.33</v>
      </c>
      <c r="D2041" s="8" t="s">
        <v>7835</v>
      </c>
      <c r="E2041" s="8" t="s">
        <v>7836</v>
      </c>
      <c r="F2041" s="8" t="s">
        <v>7835</v>
      </c>
      <c r="G2041" s="8">
        <v>1</v>
      </c>
      <c r="H2041" s="8" t="s">
        <v>7835</v>
      </c>
      <c r="I2041" s="8" t="s">
        <v>7837</v>
      </c>
      <c r="J2041" s="8" t="s">
        <v>7843</v>
      </c>
    </row>
    <row r="2042" spans="1:10" ht="15" customHeight="1" x14ac:dyDescent="0.3">
      <c r="A2042" s="8" t="s">
        <v>2078</v>
      </c>
      <c r="B2042" s="8">
        <v>27.36</v>
      </c>
      <c r="C2042" s="8">
        <v>6.22</v>
      </c>
      <c r="D2042" s="8" t="s">
        <v>7835</v>
      </c>
      <c r="E2042" s="8" t="s">
        <v>7835</v>
      </c>
      <c r="F2042" s="8" t="s">
        <v>7835</v>
      </c>
      <c r="G2042" s="8">
        <v>0</v>
      </c>
      <c r="H2042" s="8" t="s">
        <v>7835</v>
      </c>
      <c r="I2042" s="8" t="s">
        <v>7838</v>
      </c>
      <c r="J2042" s="8" t="s">
        <v>7842</v>
      </c>
    </row>
    <row r="2043" spans="1:10" ht="15" customHeight="1" x14ac:dyDescent="0.3">
      <c r="A2043" s="8" t="s">
        <v>2079</v>
      </c>
      <c r="B2043" s="8">
        <v>17.385000000000002</v>
      </c>
      <c r="C2043" s="8">
        <v>5.84</v>
      </c>
      <c r="D2043" s="8" t="s">
        <v>7835</v>
      </c>
      <c r="E2043" s="8" t="s">
        <v>7835</v>
      </c>
      <c r="F2043" s="8" t="s">
        <v>7835</v>
      </c>
      <c r="G2043" s="8">
        <v>0</v>
      </c>
      <c r="H2043" s="8" t="s">
        <v>7835</v>
      </c>
      <c r="I2043" s="8" t="s">
        <v>7840</v>
      </c>
      <c r="J2043" s="8" t="s">
        <v>7842</v>
      </c>
    </row>
    <row r="2044" spans="1:10" ht="15" customHeight="1" x14ac:dyDescent="0.3">
      <c r="A2044" s="8" t="s">
        <v>2080</v>
      </c>
      <c r="B2044" s="8">
        <v>30.13</v>
      </c>
      <c r="C2044" s="8">
        <v>5.71</v>
      </c>
      <c r="D2044" s="8" t="s">
        <v>7835</v>
      </c>
      <c r="E2044" s="8" t="s">
        <v>7836</v>
      </c>
      <c r="F2044" s="8" t="s">
        <v>7835</v>
      </c>
      <c r="G2044" s="8">
        <v>1</v>
      </c>
      <c r="H2044" s="8" t="s">
        <v>7835</v>
      </c>
      <c r="I2044" s="8" t="s">
        <v>7837</v>
      </c>
      <c r="J2044" s="8" t="s">
        <v>7842</v>
      </c>
    </row>
    <row r="2045" spans="1:10" ht="15" customHeight="1" x14ac:dyDescent="0.3">
      <c r="A2045" s="8" t="s">
        <v>2081</v>
      </c>
      <c r="B2045" s="8">
        <v>25.44</v>
      </c>
      <c r="C2045" s="8">
        <v>6.04</v>
      </c>
      <c r="D2045" s="8" t="s">
        <v>7836</v>
      </c>
      <c r="E2045" s="8" t="s">
        <v>7835</v>
      </c>
      <c r="F2045" s="8" t="s">
        <v>7836</v>
      </c>
      <c r="G2045" s="8">
        <v>1</v>
      </c>
      <c r="H2045" s="8" t="s">
        <v>7835</v>
      </c>
      <c r="I2045" s="8" t="s">
        <v>7838</v>
      </c>
      <c r="J2045" s="8" t="s">
        <v>7842</v>
      </c>
    </row>
    <row r="2046" spans="1:10" ht="15" customHeight="1" x14ac:dyDescent="0.3">
      <c r="A2046" s="8" t="s">
        <v>2082</v>
      </c>
      <c r="B2046" s="8">
        <v>39.805</v>
      </c>
      <c r="C2046" s="8">
        <v>4.38</v>
      </c>
      <c r="D2046" s="8" t="s">
        <v>7835</v>
      </c>
      <c r="E2046" s="8" t="s">
        <v>7836</v>
      </c>
      <c r="F2046" s="8" t="s">
        <v>7835</v>
      </c>
      <c r="G2046" s="8">
        <v>1</v>
      </c>
      <c r="H2046" s="8" t="s">
        <v>7835</v>
      </c>
      <c r="I2046" s="8" t="s">
        <v>7837</v>
      </c>
      <c r="J2046" s="8" t="s">
        <v>7843</v>
      </c>
    </row>
    <row r="2047" spans="1:10" ht="15" customHeight="1" x14ac:dyDescent="0.3">
      <c r="A2047" s="8" t="s">
        <v>2083</v>
      </c>
      <c r="B2047" s="8">
        <v>30.4</v>
      </c>
      <c r="C2047" s="8">
        <v>5.56</v>
      </c>
      <c r="D2047" s="8" t="s">
        <v>7836</v>
      </c>
      <c r="E2047" s="8" t="s">
        <v>7836</v>
      </c>
      <c r="F2047" s="8" t="s">
        <v>7835</v>
      </c>
      <c r="G2047" s="8">
        <v>1</v>
      </c>
      <c r="H2047" s="8" t="s">
        <v>7835</v>
      </c>
      <c r="I2047" s="8" t="s">
        <v>7837</v>
      </c>
      <c r="J2047" s="8" t="s">
        <v>7843</v>
      </c>
    </row>
    <row r="2048" spans="1:10" ht="15" customHeight="1" x14ac:dyDescent="0.3">
      <c r="A2048" s="8" t="s">
        <v>2084</v>
      </c>
      <c r="B2048" s="8">
        <v>23.18</v>
      </c>
      <c r="C2048" s="8">
        <v>4.24</v>
      </c>
      <c r="D2048" s="8" t="s">
        <v>7835</v>
      </c>
      <c r="E2048" s="8" t="s">
        <v>7836</v>
      </c>
      <c r="F2048" s="8" t="s">
        <v>7835</v>
      </c>
      <c r="G2048" s="8">
        <v>1</v>
      </c>
      <c r="H2048" s="8" t="s">
        <v>7835</v>
      </c>
      <c r="I2048" s="8" t="s">
        <v>7839</v>
      </c>
      <c r="J2048" s="8" t="s">
        <v>7843</v>
      </c>
    </row>
    <row r="2049" spans="1:10" ht="15" customHeight="1" x14ac:dyDescent="0.3">
      <c r="A2049" s="8" t="s">
        <v>2085</v>
      </c>
      <c r="B2049" s="8">
        <v>39.615000000000002</v>
      </c>
      <c r="C2049" s="8">
        <v>6.32</v>
      </c>
      <c r="D2049" s="8" t="s">
        <v>7835</v>
      </c>
      <c r="E2049" s="8" t="s">
        <v>7835</v>
      </c>
      <c r="F2049" s="8" t="s">
        <v>7836</v>
      </c>
      <c r="G2049" s="8">
        <v>1</v>
      </c>
      <c r="H2049" s="8" t="s">
        <v>7835</v>
      </c>
      <c r="I2049" s="8" t="s">
        <v>7837</v>
      </c>
      <c r="J2049" s="8" t="s">
        <v>7842</v>
      </c>
    </row>
    <row r="2050" spans="1:10" ht="15" customHeight="1" x14ac:dyDescent="0.3">
      <c r="A2050" s="8" t="s">
        <v>2086</v>
      </c>
      <c r="B2050" s="8">
        <v>30.59</v>
      </c>
      <c r="C2050" s="8">
        <v>6.3</v>
      </c>
      <c r="D2050" s="8" t="s">
        <v>7836</v>
      </c>
      <c r="E2050" s="8" t="s">
        <v>7835</v>
      </c>
      <c r="F2050" s="8" t="s">
        <v>7836</v>
      </c>
      <c r="G2050" s="8">
        <v>1</v>
      </c>
      <c r="H2050" s="8" t="s">
        <v>7835</v>
      </c>
      <c r="I2050" s="8" t="s">
        <v>7837</v>
      </c>
      <c r="J2050" s="8" t="s">
        <v>7842</v>
      </c>
    </row>
    <row r="2051" spans="1:10" ht="15" customHeight="1" x14ac:dyDescent="0.3">
      <c r="A2051" s="8" t="s">
        <v>2087</v>
      </c>
      <c r="B2051" s="8">
        <v>16.72</v>
      </c>
      <c r="C2051" s="8">
        <v>4.38</v>
      </c>
      <c r="D2051" s="8" t="s">
        <v>7836</v>
      </c>
      <c r="E2051" s="8" t="s">
        <v>7835</v>
      </c>
      <c r="F2051" s="8" t="s">
        <v>7835</v>
      </c>
      <c r="G2051" s="8">
        <v>1</v>
      </c>
      <c r="H2051" s="8" t="s">
        <v>7835</v>
      </c>
      <c r="I2051" s="8" t="s">
        <v>7840</v>
      </c>
      <c r="J2051" s="8" t="s">
        <v>7843</v>
      </c>
    </row>
    <row r="2052" spans="1:10" ht="15" customHeight="1" x14ac:dyDescent="0.3">
      <c r="A2052" s="8" t="s">
        <v>2088</v>
      </c>
      <c r="B2052" s="8">
        <v>26.22</v>
      </c>
      <c r="C2052" s="8">
        <v>4.6500000000000004</v>
      </c>
      <c r="D2052" s="8" t="s">
        <v>7836</v>
      </c>
      <c r="E2052" s="8" t="s">
        <v>7835</v>
      </c>
      <c r="F2052" s="8" t="s">
        <v>7836</v>
      </c>
      <c r="G2052" s="8">
        <v>1</v>
      </c>
      <c r="H2052" s="8" t="s">
        <v>7835</v>
      </c>
      <c r="I2052" s="8" t="s">
        <v>7838</v>
      </c>
      <c r="J2052" s="8" t="s">
        <v>7843</v>
      </c>
    </row>
    <row r="2053" spans="1:10" ht="15" customHeight="1" x14ac:dyDescent="0.3">
      <c r="A2053" s="8" t="s">
        <v>2089</v>
      </c>
      <c r="B2053" s="8">
        <v>31.824999999999999</v>
      </c>
      <c r="C2053" s="8">
        <v>4.7</v>
      </c>
      <c r="D2053" s="8" t="s">
        <v>7835</v>
      </c>
      <c r="E2053" s="8" t="s">
        <v>7835</v>
      </c>
      <c r="F2053" s="8" t="s">
        <v>7836</v>
      </c>
      <c r="G2053" s="8">
        <v>1</v>
      </c>
      <c r="H2053" s="8" t="s">
        <v>7835</v>
      </c>
      <c r="I2053" s="8" t="s">
        <v>7837</v>
      </c>
      <c r="J2053" s="8" t="s">
        <v>7843</v>
      </c>
    </row>
    <row r="2054" spans="1:10" ht="15" customHeight="1" x14ac:dyDescent="0.3">
      <c r="A2054" s="8" t="s">
        <v>2090</v>
      </c>
      <c r="B2054" s="8">
        <v>25.745000000000001</v>
      </c>
      <c r="C2054" s="8">
        <v>4.34</v>
      </c>
      <c r="D2054" s="8" t="s">
        <v>7835</v>
      </c>
      <c r="E2054" s="8" t="s">
        <v>7835</v>
      </c>
      <c r="F2054" s="8" t="s">
        <v>7836</v>
      </c>
      <c r="G2054" s="8">
        <v>1</v>
      </c>
      <c r="H2054" s="8" t="s">
        <v>7835</v>
      </c>
      <c r="I2054" s="8" t="s">
        <v>7838</v>
      </c>
      <c r="J2054" s="8" t="s">
        <v>7843</v>
      </c>
    </row>
    <row r="2055" spans="1:10" ht="15" customHeight="1" x14ac:dyDescent="0.3">
      <c r="A2055" s="8" t="s">
        <v>2091</v>
      </c>
      <c r="B2055" s="8">
        <v>24.605</v>
      </c>
      <c r="C2055" s="8">
        <v>5.62</v>
      </c>
      <c r="D2055" s="8" t="s">
        <v>7835</v>
      </c>
      <c r="E2055" s="8" t="s">
        <v>7835</v>
      </c>
      <c r="F2055" s="8" t="s">
        <v>7836</v>
      </c>
      <c r="G2055" s="8">
        <v>1</v>
      </c>
      <c r="H2055" s="8" t="s">
        <v>7835</v>
      </c>
      <c r="I2055" s="8" t="s">
        <v>7839</v>
      </c>
      <c r="J2055" s="8" t="s">
        <v>7843</v>
      </c>
    </row>
    <row r="2056" spans="1:10" ht="15" customHeight="1" x14ac:dyDescent="0.3">
      <c r="A2056" s="8" t="s">
        <v>2092</v>
      </c>
      <c r="B2056" s="8">
        <v>24.51</v>
      </c>
      <c r="C2056" s="8">
        <v>4.24</v>
      </c>
      <c r="D2056" s="8" t="s">
        <v>7835</v>
      </c>
      <c r="E2056" s="8" t="s">
        <v>7835</v>
      </c>
      <c r="F2056" s="8" t="s">
        <v>7836</v>
      </c>
      <c r="G2056" s="8">
        <v>1</v>
      </c>
      <c r="H2056" s="8" t="s">
        <v>7835</v>
      </c>
      <c r="I2056" s="8" t="s">
        <v>7839</v>
      </c>
      <c r="J2056" s="8" t="s">
        <v>7843</v>
      </c>
    </row>
    <row r="2057" spans="1:10" ht="15" customHeight="1" x14ac:dyDescent="0.3">
      <c r="A2057" s="8" t="s">
        <v>2093</v>
      </c>
      <c r="B2057" s="8">
        <v>31.065000000000001</v>
      </c>
      <c r="C2057" s="8">
        <v>4.57</v>
      </c>
      <c r="D2057" s="8" t="s">
        <v>7836</v>
      </c>
      <c r="E2057" s="8" t="s">
        <v>7835</v>
      </c>
      <c r="F2057" s="8" t="s">
        <v>7835</v>
      </c>
      <c r="G2057" s="8">
        <v>0</v>
      </c>
      <c r="H2057" s="8" t="s">
        <v>7835</v>
      </c>
      <c r="I2057" s="8" t="s">
        <v>7837</v>
      </c>
      <c r="J2057" s="8" t="s">
        <v>7843</v>
      </c>
    </row>
    <row r="2058" spans="1:10" ht="15" customHeight="1" x14ac:dyDescent="0.3">
      <c r="A2058" s="8" t="s">
        <v>2094</v>
      </c>
      <c r="B2058" s="8">
        <v>28.12</v>
      </c>
      <c r="C2058" s="8">
        <v>5.05</v>
      </c>
      <c r="D2058" s="8" t="s">
        <v>7835</v>
      </c>
      <c r="E2058" s="8" t="s">
        <v>7835</v>
      </c>
      <c r="F2058" s="8" t="s">
        <v>7835</v>
      </c>
      <c r="G2058" s="8">
        <v>0</v>
      </c>
      <c r="H2058" s="8" t="s">
        <v>7835</v>
      </c>
      <c r="I2058" s="8" t="s">
        <v>7838</v>
      </c>
      <c r="J2058" s="8" t="s">
        <v>7843</v>
      </c>
    </row>
    <row r="2059" spans="1:10" ht="15" customHeight="1" x14ac:dyDescent="0.3">
      <c r="A2059" s="8" t="s">
        <v>2095</v>
      </c>
      <c r="B2059" s="8">
        <v>38.06</v>
      </c>
      <c r="C2059" s="8">
        <v>6.16</v>
      </c>
      <c r="D2059" s="8" t="s">
        <v>7835</v>
      </c>
      <c r="E2059" s="8" t="s">
        <v>7835</v>
      </c>
      <c r="F2059" s="8" t="s">
        <v>7835</v>
      </c>
      <c r="G2059" s="8">
        <v>0</v>
      </c>
      <c r="H2059" s="8" t="s">
        <v>7835</v>
      </c>
      <c r="I2059" s="8" t="s">
        <v>7837</v>
      </c>
      <c r="J2059" s="8" t="s">
        <v>7842</v>
      </c>
    </row>
    <row r="2060" spans="1:10" ht="15" customHeight="1" x14ac:dyDescent="0.3">
      <c r="A2060" s="8" t="s">
        <v>2096</v>
      </c>
      <c r="B2060" s="8">
        <v>24.96</v>
      </c>
      <c r="C2060" s="8">
        <v>4.57</v>
      </c>
      <c r="D2060" s="8" t="s">
        <v>7835</v>
      </c>
      <c r="E2060" s="8" t="s">
        <v>7835</v>
      </c>
      <c r="F2060" s="8" t="s">
        <v>7835</v>
      </c>
      <c r="G2060" s="8">
        <v>0</v>
      </c>
      <c r="H2060" s="8" t="s">
        <v>7835</v>
      </c>
      <c r="I2060" s="8" t="s">
        <v>7839</v>
      </c>
      <c r="J2060" s="8" t="s">
        <v>7843</v>
      </c>
    </row>
    <row r="2061" spans="1:10" ht="15" customHeight="1" x14ac:dyDescent="0.3">
      <c r="A2061" s="8" t="s">
        <v>2097</v>
      </c>
      <c r="B2061" s="8">
        <v>17.670000000000002</v>
      </c>
      <c r="C2061" s="8">
        <v>5.53</v>
      </c>
      <c r="D2061" s="8" t="s">
        <v>7836</v>
      </c>
      <c r="E2061" s="8" t="s">
        <v>7835</v>
      </c>
      <c r="F2061" s="8" t="s">
        <v>7835</v>
      </c>
      <c r="G2061" s="8">
        <v>0</v>
      </c>
      <c r="H2061" s="8" t="s">
        <v>7835</v>
      </c>
      <c r="I2061" s="8" t="s">
        <v>7840</v>
      </c>
      <c r="J2061" s="8" t="s">
        <v>7843</v>
      </c>
    </row>
    <row r="2062" spans="1:10" ht="15" customHeight="1" x14ac:dyDescent="0.3">
      <c r="A2062" s="8" t="s">
        <v>2098</v>
      </c>
      <c r="B2062" s="8">
        <v>31.35</v>
      </c>
      <c r="C2062" s="8">
        <v>5.84</v>
      </c>
      <c r="D2062" s="8" t="s">
        <v>7835</v>
      </c>
      <c r="E2062" s="8" t="s">
        <v>7836</v>
      </c>
      <c r="F2062" s="8" t="s">
        <v>7835</v>
      </c>
      <c r="G2062" s="8">
        <v>1</v>
      </c>
      <c r="H2062" s="8" t="s">
        <v>7835</v>
      </c>
      <c r="I2062" s="8" t="s">
        <v>7837</v>
      </c>
      <c r="J2062" s="8" t="s">
        <v>7842</v>
      </c>
    </row>
    <row r="2063" spans="1:10" ht="15" customHeight="1" x14ac:dyDescent="0.3">
      <c r="A2063" s="8" t="s">
        <v>2099</v>
      </c>
      <c r="B2063" s="8">
        <v>28.31</v>
      </c>
      <c r="C2063" s="8">
        <v>6.41</v>
      </c>
      <c r="D2063" s="8" t="s">
        <v>7835</v>
      </c>
      <c r="E2063" s="8" t="s">
        <v>7836</v>
      </c>
      <c r="F2063" s="8" t="s">
        <v>7835</v>
      </c>
      <c r="G2063" s="8">
        <v>1</v>
      </c>
      <c r="H2063" s="8" t="s">
        <v>7835</v>
      </c>
      <c r="I2063" s="8" t="s">
        <v>7838</v>
      </c>
      <c r="J2063" s="8" t="s">
        <v>7842</v>
      </c>
    </row>
    <row r="2064" spans="1:10" ht="15" customHeight="1" x14ac:dyDescent="0.3">
      <c r="A2064" s="8" t="s">
        <v>2100</v>
      </c>
      <c r="B2064" s="8">
        <v>30.3</v>
      </c>
      <c r="C2064" s="8">
        <v>4.7300000000000004</v>
      </c>
      <c r="D2064" s="8" t="s">
        <v>7836</v>
      </c>
      <c r="E2064" s="8" t="s">
        <v>7835</v>
      </c>
      <c r="F2064" s="8" t="s">
        <v>7836</v>
      </c>
      <c r="G2064" s="8">
        <v>1</v>
      </c>
      <c r="H2064" s="8" t="s">
        <v>7835</v>
      </c>
      <c r="I2064" s="8" t="s">
        <v>7837</v>
      </c>
      <c r="J2064" s="8" t="s">
        <v>7843</v>
      </c>
    </row>
    <row r="2065" spans="1:10" ht="15" customHeight="1" x14ac:dyDescent="0.3">
      <c r="A2065" s="8" t="s">
        <v>2101</v>
      </c>
      <c r="B2065" s="8">
        <v>26.4</v>
      </c>
      <c r="C2065" s="8">
        <v>6.22</v>
      </c>
      <c r="D2065" s="8" t="s">
        <v>7836</v>
      </c>
      <c r="E2065" s="8" t="s">
        <v>7835</v>
      </c>
      <c r="F2065" s="8" t="s">
        <v>7835</v>
      </c>
      <c r="G2065" s="8">
        <v>0</v>
      </c>
      <c r="H2065" s="8" t="s">
        <v>7835</v>
      </c>
      <c r="I2065" s="8" t="s">
        <v>7838</v>
      </c>
      <c r="J2065" s="8" t="s">
        <v>7842</v>
      </c>
    </row>
    <row r="2066" spans="1:10" ht="15" customHeight="1" x14ac:dyDescent="0.3">
      <c r="A2066" s="8" t="s">
        <v>2102</v>
      </c>
      <c r="B2066" s="8">
        <v>22.135000000000002</v>
      </c>
      <c r="C2066" s="8">
        <v>4.46</v>
      </c>
      <c r="D2066" s="8" t="s">
        <v>7836</v>
      </c>
      <c r="E2066" s="8" t="s">
        <v>7835</v>
      </c>
      <c r="F2066" s="8" t="s">
        <v>7835</v>
      </c>
      <c r="G2066" s="8">
        <v>0</v>
      </c>
      <c r="H2066" s="8" t="s">
        <v>7835</v>
      </c>
      <c r="I2066" s="8" t="s">
        <v>7839</v>
      </c>
      <c r="J2066" s="8" t="s">
        <v>7843</v>
      </c>
    </row>
    <row r="2067" spans="1:10" ht="15" customHeight="1" x14ac:dyDescent="0.3">
      <c r="A2067" s="8" t="s">
        <v>2103</v>
      </c>
      <c r="B2067" s="8">
        <v>17.399999999999999</v>
      </c>
      <c r="C2067" s="8">
        <v>4.5</v>
      </c>
      <c r="D2067" s="8" t="s">
        <v>7836</v>
      </c>
      <c r="E2067" s="8" t="s">
        <v>7835</v>
      </c>
      <c r="F2067" s="8" t="s">
        <v>7835</v>
      </c>
      <c r="G2067" s="8">
        <v>0</v>
      </c>
      <c r="H2067" s="8" t="s">
        <v>7835</v>
      </c>
      <c r="I2067" s="8" t="s">
        <v>7840</v>
      </c>
      <c r="J2067" s="8" t="s">
        <v>7843</v>
      </c>
    </row>
    <row r="2068" spans="1:10" ht="15" customHeight="1" x14ac:dyDescent="0.3">
      <c r="A2068" s="8" t="s">
        <v>2104</v>
      </c>
      <c r="B2068" s="8">
        <v>28.06</v>
      </c>
      <c r="C2068" s="8">
        <v>8.93</v>
      </c>
      <c r="D2068" s="8" t="s">
        <v>7835</v>
      </c>
      <c r="E2068" s="8" t="s">
        <v>7835</v>
      </c>
      <c r="F2068" s="8" t="s">
        <v>7835</v>
      </c>
      <c r="G2068" s="8">
        <v>0</v>
      </c>
      <c r="H2068" s="8" t="s">
        <v>7835</v>
      </c>
      <c r="I2068" s="8" t="s">
        <v>7838</v>
      </c>
      <c r="J2068" s="8" t="s">
        <v>7841</v>
      </c>
    </row>
    <row r="2069" spans="1:10" ht="15" customHeight="1" x14ac:dyDescent="0.3">
      <c r="A2069" s="8" t="s">
        <v>2105</v>
      </c>
      <c r="B2069" s="8">
        <v>31.13</v>
      </c>
      <c r="C2069" s="8">
        <v>11.02</v>
      </c>
      <c r="D2069" s="8" t="s">
        <v>7835</v>
      </c>
      <c r="E2069" s="8" t="s">
        <v>7835</v>
      </c>
      <c r="F2069" s="8" t="s">
        <v>7835</v>
      </c>
      <c r="G2069" s="8">
        <v>0</v>
      </c>
      <c r="H2069" s="8" t="s">
        <v>7835</v>
      </c>
      <c r="I2069" s="8" t="s">
        <v>7837</v>
      </c>
      <c r="J2069" s="8" t="s">
        <v>7841</v>
      </c>
    </row>
    <row r="2070" spans="1:10" ht="15" customHeight="1" x14ac:dyDescent="0.3">
      <c r="A2070" s="8" t="s">
        <v>2106</v>
      </c>
      <c r="B2070" s="8">
        <v>18.46</v>
      </c>
      <c r="C2070" s="8">
        <v>5.25</v>
      </c>
      <c r="D2070" s="8" t="s">
        <v>7835</v>
      </c>
      <c r="E2070" s="8" t="s">
        <v>7835</v>
      </c>
      <c r="F2070" s="8" t="s">
        <v>7835</v>
      </c>
      <c r="G2070" s="8">
        <v>0</v>
      </c>
      <c r="H2070" s="8" t="s">
        <v>7835</v>
      </c>
      <c r="I2070" s="8" t="s">
        <v>7840</v>
      </c>
      <c r="J2070" s="8" t="s">
        <v>7843</v>
      </c>
    </row>
    <row r="2071" spans="1:10" ht="15" customHeight="1" x14ac:dyDescent="0.3">
      <c r="A2071" s="8" t="s">
        <v>2107</v>
      </c>
      <c r="B2071" s="8">
        <v>17.3</v>
      </c>
      <c r="C2071" s="8">
        <v>4.75</v>
      </c>
      <c r="D2071" s="8" t="s">
        <v>7835</v>
      </c>
      <c r="E2071" s="8" t="s">
        <v>7835</v>
      </c>
      <c r="F2071" s="8" t="s">
        <v>7835</v>
      </c>
      <c r="G2071" s="8">
        <v>0</v>
      </c>
      <c r="H2071" s="8" t="s">
        <v>7835</v>
      </c>
      <c r="I2071" s="8" t="s">
        <v>7840</v>
      </c>
      <c r="J2071" s="8" t="s">
        <v>7843</v>
      </c>
    </row>
    <row r="2072" spans="1:10" ht="15" customHeight="1" x14ac:dyDescent="0.3">
      <c r="A2072" s="8" t="s">
        <v>2108</v>
      </c>
      <c r="B2072" s="8">
        <v>35.625</v>
      </c>
      <c r="C2072" s="8">
        <v>4.68</v>
      </c>
      <c r="D2072" s="8" t="s">
        <v>7836</v>
      </c>
      <c r="E2072" s="8" t="s">
        <v>7835</v>
      </c>
      <c r="F2072" s="8" t="s">
        <v>7836</v>
      </c>
      <c r="G2072" s="8">
        <v>1</v>
      </c>
      <c r="H2072" s="8" t="s">
        <v>7835</v>
      </c>
      <c r="I2072" s="8" t="s">
        <v>7837</v>
      </c>
      <c r="J2072" s="8" t="s">
        <v>7843</v>
      </c>
    </row>
    <row r="2073" spans="1:10" ht="15" customHeight="1" x14ac:dyDescent="0.3">
      <c r="A2073" s="8" t="s">
        <v>2109</v>
      </c>
      <c r="B2073" s="8">
        <v>20.234999999999999</v>
      </c>
      <c r="C2073" s="8">
        <v>6.17</v>
      </c>
      <c r="D2073" s="8" t="s">
        <v>7836</v>
      </c>
      <c r="E2073" s="8" t="s">
        <v>7836</v>
      </c>
      <c r="F2073" s="8" t="s">
        <v>7835</v>
      </c>
      <c r="G2073" s="8">
        <v>2</v>
      </c>
      <c r="H2073" s="8" t="s">
        <v>7835</v>
      </c>
      <c r="I2073" s="8" t="s">
        <v>7839</v>
      </c>
      <c r="J2073" s="8" t="s">
        <v>7842</v>
      </c>
    </row>
    <row r="2074" spans="1:10" ht="15" customHeight="1" x14ac:dyDescent="0.3">
      <c r="A2074" s="8" t="s">
        <v>2110</v>
      </c>
      <c r="B2074" s="8">
        <v>27.55</v>
      </c>
      <c r="C2074" s="8">
        <v>4.5599999999999996</v>
      </c>
      <c r="D2074" s="8" t="s">
        <v>7836</v>
      </c>
      <c r="E2074" s="8" t="s">
        <v>7835</v>
      </c>
      <c r="F2074" s="8" t="s">
        <v>7836</v>
      </c>
      <c r="G2074" s="8">
        <v>1</v>
      </c>
      <c r="H2074" s="8" t="s">
        <v>7835</v>
      </c>
      <c r="I2074" s="8" t="s">
        <v>7838</v>
      </c>
      <c r="J2074" s="8" t="s">
        <v>7843</v>
      </c>
    </row>
    <row r="2075" spans="1:10" ht="15" customHeight="1" x14ac:dyDescent="0.3">
      <c r="A2075" s="8" t="s">
        <v>2111</v>
      </c>
      <c r="B2075" s="8">
        <v>17.97</v>
      </c>
      <c r="C2075" s="8">
        <v>6.3</v>
      </c>
      <c r="D2075" s="8" t="s">
        <v>7835</v>
      </c>
      <c r="E2075" s="8" t="s">
        <v>7835</v>
      </c>
      <c r="F2075" s="8" t="s">
        <v>7835</v>
      </c>
      <c r="G2075" s="8">
        <v>0</v>
      </c>
      <c r="H2075" s="8" t="s">
        <v>7835</v>
      </c>
      <c r="I2075" s="8" t="s">
        <v>7840</v>
      </c>
      <c r="J2075" s="8" t="s">
        <v>7842</v>
      </c>
    </row>
    <row r="2076" spans="1:10" ht="15" customHeight="1" x14ac:dyDescent="0.3">
      <c r="A2076" s="8" t="s">
        <v>2112</v>
      </c>
      <c r="B2076" s="8">
        <v>29.98</v>
      </c>
      <c r="C2076" s="8">
        <v>6.03</v>
      </c>
      <c r="D2076" s="8" t="s">
        <v>7835</v>
      </c>
      <c r="E2076" s="8" t="s">
        <v>7836</v>
      </c>
      <c r="F2076" s="8" t="s">
        <v>7835</v>
      </c>
      <c r="G2076" s="8">
        <v>1</v>
      </c>
      <c r="H2076" s="8" t="s">
        <v>7835</v>
      </c>
      <c r="I2076" s="8" t="s">
        <v>7838</v>
      </c>
      <c r="J2076" s="8" t="s">
        <v>7842</v>
      </c>
    </row>
    <row r="2077" spans="1:10" ht="15" customHeight="1" x14ac:dyDescent="0.3">
      <c r="A2077" s="8" t="s">
        <v>2113</v>
      </c>
      <c r="B2077" s="8">
        <v>33.659999999999997</v>
      </c>
      <c r="C2077" s="8">
        <v>4.2</v>
      </c>
      <c r="D2077" s="8" t="s">
        <v>7836</v>
      </c>
      <c r="E2077" s="8" t="s">
        <v>7835</v>
      </c>
      <c r="F2077" s="8" t="s">
        <v>7835</v>
      </c>
      <c r="G2077" s="8">
        <v>1</v>
      </c>
      <c r="H2077" s="8" t="s">
        <v>7835</v>
      </c>
      <c r="I2077" s="8" t="s">
        <v>7837</v>
      </c>
      <c r="J2077" s="8" t="s">
        <v>7843</v>
      </c>
    </row>
    <row r="2078" spans="1:10" ht="15" customHeight="1" x14ac:dyDescent="0.3">
      <c r="A2078" s="8" t="s">
        <v>2114</v>
      </c>
      <c r="B2078" s="8">
        <v>32.67</v>
      </c>
      <c r="C2078" s="8">
        <v>5.61</v>
      </c>
      <c r="D2078" s="8" t="s">
        <v>7836</v>
      </c>
      <c r="E2078" s="8" t="s">
        <v>7835</v>
      </c>
      <c r="F2078" s="8" t="s">
        <v>7835</v>
      </c>
      <c r="G2078" s="8">
        <v>1</v>
      </c>
      <c r="H2078" s="8" t="s">
        <v>7835</v>
      </c>
      <c r="I2078" s="8" t="s">
        <v>7837</v>
      </c>
      <c r="J2078" s="8" t="s">
        <v>7843</v>
      </c>
    </row>
    <row r="2079" spans="1:10" ht="15" customHeight="1" x14ac:dyDescent="0.3">
      <c r="A2079" s="8" t="s">
        <v>2115</v>
      </c>
      <c r="B2079" s="8">
        <v>30.5</v>
      </c>
      <c r="C2079" s="8">
        <v>5.88</v>
      </c>
      <c r="D2079" s="8" t="s">
        <v>7836</v>
      </c>
      <c r="E2079" s="8" t="s">
        <v>7835</v>
      </c>
      <c r="F2079" s="8" t="s">
        <v>7835</v>
      </c>
      <c r="G2079" s="8">
        <v>1</v>
      </c>
      <c r="H2079" s="8" t="s">
        <v>7835</v>
      </c>
      <c r="I2079" s="8" t="s">
        <v>7837</v>
      </c>
      <c r="J2079" s="8" t="s">
        <v>7842</v>
      </c>
    </row>
    <row r="2080" spans="1:10" ht="15" customHeight="1" x14ac:dyDescent="0.3">
      <c r="A2080" s="8" t="s">
        <v>2116</v>
      </c>
      <c r="B2080" s="8">
        <v>23.1</v>
      </c>
      <c r="C2080" s="8">
        <v>5.92</v>
      </c>
      <c r="D2080" s="8" t="s">
        <v>7836</v>
      </c>
      <c r="E2080" s="8" t="s">
        <v>7835</v>
      </c>
      <c r="F2080" s="8" t="s">
        <v>7835</v>
      </c>
      <c r="G2080" s="8">
        <v>1</v>
      </c>
      <c r="H2080" s="8" t="s">
        <v>7835</v>
      </c>
      <c r="I2080" s="8" t="s">
        <v>7839</v>
      </c>
      <c r="J2080" s="8" t="s">
        <v>7842</v>
      </c>
    </row>
    <row r="2081" spans="1:10" ht="15" customHeight="1" x14ac:dyDescent="0.3">
      <c r="A2081" s="8" t="s">
        <v>2117</v>
      </c>
      <c r="B2081" s="8">
        <v>39.49</v>
      </c>
      <c r="C2081" s="8">
        <v>4.8099999999999996</v>
      </c>
      <c r="D2081" s="8" t="s">
        <v>7835</v>
      </c>
      <c r="E2081" s="8" t="s">
        <v>7835</v>
      </c>
      <c r="F2081" s="8" t="s">
        <v>7835</v>
      </c>
      <c r="G2081" s="8">
        <v>1</v>
      </c>
      <c r="H2081" s="8" t="s">
        <v>7835</v>
      </c>
      <c r="I2081" s="8" t="s">
        <v>7837</v>
      </c>
      <c r="J2081" s="8" t="s">
        <v>7843</v>
      </c>
    </row>
    <row r="2082" spans="1:10" ht="15" customHeight="1" x14ac:dyDescent="0.3">
      <c r="A2082" s="8" t="s">
        <v>2118</v>
      </c>
      <c r="B2082" s="8">
        <v>33.99</v>
      </c>
      <c r="C2082" s="8">
        <v>4.55</v>
      </c>
      <c r="D2082" s="8" t="s">
        <v>7835</v>
      </c>
      <c r="E2082" s="8" t="s">
        <v>7835</v>
      </c>
      <c r="F2082" s="8" t="s">
        <v>7835</v>
      </c>
      <c r="G2082" s="8">
        <v>1</v>
      </c>
      <c r="H2082" s="8" t="s">
        <v>7835</v>
      </c>
      <c r="I2082" s="8" t="s">
        <v>7837</v>
      </c>
      <c r="J2082" s="8" t="s">
        <v>7843</v>
      </c>
    </row>
    <row r="2083" spans="1:10" ht="15" customHeight="1" x14ac:dyDescent="0.3">
      <c r="A2083" s="8" t="s">
        <v>2119</v>
      </c>
      <c r="B2083" s="8">
        <v>27.72</v>
      </c>
      <c r="C2083" s="8">
        <v>6.43</v>
      </c>
      <c r="D2083" s="8" t="s">
        <v>7835</v>
      </c>
      <c r="E2083" s="8" t="s">
        <v>7835</v>
      </c>
      <c r="F2083" s="8" t="s">
        <v>7835</v>
      </c>
      <c r="G2083" s="8">
        <v>1</v>
      </c>
      <c r="H2083" s="8" t="s">
        <v>7835</v>
      </c>
      <c r="I2083" s="8" t="s">
        <v>7838</v>
      </c>
      <c r="J2083" s="8" t="s">
        <v>7842</v>
      </c>
    </row>
    <row r="2084" spans="1:10" ht="15" customHeight="1" x14ac:dyDescent="0.3">
      <c r="A2084" s="8" t="s">
        <v>2120</v>
      </c>
      <c r="B2084" s="8">
        <v>30.59</v>
      </c>
      <c r="C2084" s="8">
        <v>11.62</v>
      </c>
      <c r="D2084" s="8" t="s">
        <v>7835</v>
      </c>
      <c r="E2084" s="8" t="s">
        <v>7835</v>
      </c>
      <c r="F2084" s="8" t="s">
        <v>7835</v>
      </c>
      <c r="G2084" s="8">
        <v>0</v>
      </c>
      <c r="H2084" s="8" t="s">
        <v>7835</v>
      </c>
      <c r="I2084" s="8" t="s">
        <v>7837</v>
      </c>
      <c r="J2084" s="8" t="s">
        <v>7841</v>
      </c>
    </row>
    <row r="2085" spans="1:10" ht="15" customHeight="1" x14ac:dyDescent="0.3">
      <c r="A2085" s="8" t="s">
        <v>2121</v>
      </c>
      <c r="B2085" s="8">
        <v>22.6</v>
      </c>
      <c r="C2085" s="8">
        <v>6.04</v>
      </c>
      <c r="D2085" s="8" t="s">
        <v>7835</v>
      </c>
      <c r="E2085" s="8" t="s">
        <v>7835</v>
      </c>
      <c r="F2085" s="8" t="s">
        <v>7835</v>
      </c>
      <c r="G2085" s="8">
        <v>1</v>
      </c>
      <c r="H2085" s="8" t="s">
        <v>7835</v>
      </c>
      <c r="I2085" s="8" t="s">
        <v>7839</v>
      </c>
      <c r="J2085" s="8" t="s">
        <v>7842</v>
      </c>
    </row>
    <row r="2086" spans="1:10" ht="15" customHeight="1" x14ac:dyDescent="0.3">
      <c r="A2086" s="8" t="s">
        <v>2122</v>
      </c>
      <c r="B2086" s="8">
        <v>28.785</v>
      </c>
      <c r="C2086" s="8">
        <v>8.82</v>
      </c>
      <c r="D2086" s="8" t="s">
        <v>7835</v>
      </c>
      <c r="E2086" s="8" t="s">
        <v>7835</v>
      </c>
      <c r="F2086" s="8" t="s">
        <v>7835</v>
      </c>
      <c r="G2086" s="8">
        <v>0</v>
      </c>
      <c r="H2086" s="8" t="s">
        <v>7835</v>
      </c>
      <c r="I2086" s="8" t="s">
        <v>7838</v>
      </c>
      <c r="J2086" s="8" t="s">
        <v>7841</v>
      </c>
    </row>
    <row r="2087" spans="1:10" ht="15" customHeight="1" x14ac:dyDescent="0.3">
      <c r="A2087" s="8" t="s">
        <v>2123</v>
      </c>
      <c r="B2087" s="8">
        <v>50.38</v>
      </c>
      <c r="C2087" s="8">
        <v>5.8</v>
      </c>
      <c r="D2087" s="8" t="s">
        <v>7835</v>
      </c>
      <c r="E2087" s="8" t="s">
        <v>7835</v>
      </c>
      <c r="F2087" s="8" t="s">
        <v>7835</v>
      </c>
      <c r="G2087" s="8">
        <v>0</v>
      </c>
      <c r="H2087" s="8" t="s">
        <v>7835</v>
      </c>
      <c r="I2087" s="8" t="s">
        <v>7837</v>
      </c>
      <c r="J2087" s="8" t="s">
        <v>7842</v>
      </c>
    </row>
    <row r="2088" spans="1:10" ht="15" customHeight="1" x14ac:dyDescent="0.3">
      <c r="A2088" s="8" t="s">
        <v>2124</v>
      </c>
      <c r="B2088" s="8">
        <v>35.200000000000003</v>
      </c>
      <c r="C2088" s="8">
        <v>4.28</v>
      </c>
      <c r="D2088" s="8" t="s">
        <v>7835</v>
      </c>
      <c r="E2088" s="8" t="s">
        <v>7835</v>
      </c>
      <c r="F2088" s="8" t="s">
        <v>7835</v>
      </c>
      <c r="G2088" s="8">
        <v>0</v>
      </c>
      <c r="H2088" s="8" t="s">
        <v>7835</v>
      </c>
      <c r="I2088" s="8" t="s">
        <v>7837</v>
      </c>
      <c r="J2088" s="8" t="s">
        <v>7843</v>
      </c>
    </row>
    <row r="2089" spans="1:10" ht="15" customHeight="1" x14ac:dyDescent="0.3">
      <c r="A2089" s="8" t="s">
        <v>2125</v>
      </c>
      <c r="B2089" s="8">
        <v>35.72</v>
      </c>
      <c r="C2089" s="8">
        <v>5.5</v>
      </c>
      <c r="D2089" s="8" t="s">
        <v>7836</v>
      </c>
      <c r="E2089" s="8" t="s">
        <v>7835</v>
      </c>
      <c r="F2089" s="8" t="s">
        <v>7835</v>
      </c>
      <c r="G2089" s="8">
        <v>0</v>
      </c>
      <c r="H2089" s="8" t="s">
        <v>7835</v>
      </c>
      <c r="I2089" s="8" t="s">
        <v>7837</v>
      </c>
      <c r="J2089" s="8" t="s">
        <v>7843</v>
      </c>
    </row>
    <row r="2090" spans="1:10" ht="15" customHeight="1" x14ac:dyDescent="0.3">
      <c r="A2090" s="8" t="s">
        <v>2126</v>
      </c>
      <c r="B2090" s="8">
        <v>24.51</v>
      </c>
      <c r="C2090" s="8">
        <v>4.6900000000000004</v>
      </c>
      <c r="D2090" s="8" t="s">
        <v>7835</v>
      </c>
      <c r="E2090" s="8" t="s">
        <v>7835</v>
      </c>
      <c r="F2090" s="8" t="s">
        <v>7835</v>
      </c>
      <c r="G2090" s="8">
        <v>0</v>
      </c>
      <c r="H2090" s="8" t="s">
        <v>7835</v>
      </c>
      <c r="I2090" s="8" t="s">
        <v>7839</v>
      </c>
      <c r="J2090" s="8" t="s">
        <v>7843</v>
      </c>
    </row>
    <row r="2091" spans="1:10" ht="15" customHeight="1" x14ac:dyDescent="0.3">
      <c r="A2091" s="8" t="s">
        <v>2127</v>
      </c>
      <c r="B2091" s="8">
        <v>23.844999999999999</v>
      </c>
      <c r="C2091" s="8">
        <v>4.43</v>
      </c>
      <c r="D2091" s="8" t="s">
        <v>7835</v>
      </c>
      <c r="E2091" s="8" t="s">
        <v>7835</v>
      </c>
      <c r="F2091" s="8" t="s">
        <v>7835</v>
      </c>
      <c r="G2091" s="8">
        <v>0</v>
      </c>
      <c r="H2091" s="8" t="s">
        <v>7835</v>
      </c>
      <c r="I2091" s="8" t="s">
        <v>7839</v>
      </c>
      <c r="J2091" s="8" t="s">
        <v>7843</v>
      </c>
    </row>
    <row r="2092" spans="1:10" ht="15" customHeight="1" x14ac:dyDescent="0.3">
      <c r="A2092" s="8" t="s">
        <v>2128</v>
      </c>
      <c r="B2092" s="8">
        <v>15.68</v>
      </c>
      <c r="C2092" s="8">
        <v>6.16</v>
      </c>
      <c r="D2092" s="8" t="s">
        <v>7836</v>
      </c>
      <c r="E2092" s="8" t="s">
        <v>7835</v>
      </c>
      <c r="F2092" s="8" t="s">
        <v>7835</v>
      </c>
      <c r="G2092" s="8">
        <v>1</v>
      </c>
      <c r="H2092" s="8" t="s">
        <v>7835</v>
      </c>
      <c r="I2092" s="8" t="s">
        <v>7840</v>
      </c>
      <c r="J2092" s="8" t="s">
        <v>7842</v>
      </c>
    </row>
    <row r="2093" spans="1:10" ht="15" customHeight="1" x14ac:dyDescent="0.3">
      <c r="A2093" s="8" t="s">
        <v>2129</v>
      </c>
      <c r="B2093" s="8">
        <v>32.395000000000003</v>
      </c>
      <c r="C2093" s="8">
        <v>6.66</v>
      </c>
      <c r="D2093" s="8" t="s">
        <v>7835</v>
      </c>
      <c r="E2093" s="8" t="s">
        <v>7835</v>
      </c>
      <c r="F2093" s="8" t="s">
        <v>7835</v>
      </c>
      <c r="G2093" s="8">
        <v>0</v>
      </c>
      <c r="H2093" s="8" t="s">
        <v>7835</v>
      </c>
      <c r="I2093" s="8" t="s">
        <v>7837</v>
      </c>
      <c r="J2093" s="8" t="s">
        <v>7841</v>
      </c>
    </row>
    <row r="2094" spans="1:10" ht="15" customHeight="1" x14ac:dyDescent="0.3">
      <c r="A2094" s="8" t="s">
        <v>2130</v>
      </c>
      <c r="B2094" s="8">
        <v>23.655000000000001</v>
      </c>
      <c r="C2094" s="8">
        <v>5.92</v>
      </c>
      <c r="D2094" s="8" t="s">
        <v>7835</v>
      </c>
      <c r="E2094" s="8" t="s">
        <v>7835</v>
      </c>
      <c r="F2094" s="8" t="s">
        <v>7835</v>
      </c>
      <c r="G2094" s="8">
        <v>1</v>
      </c>
      <c r="H2094" s="8" t="s">
        <v>7835</v>
      </c>
      <c r="I2094" s="8" t="s">
        <v>7839</v>
      </c>
      <c r="J2094" s="8" t="s">
        <v>7842</v>
      </c>
    </row>
    <row r="2095" spans="1:10" ht="15" customHeight="1" x14ac:dyDescent="0.3">
      <c r="A2095" s="8" t="s">
        <v>2131</v>
      </c>
      <c r="B2095" s="8">
        <v>28.4</v>
      </c>
      <c r="C2095" s="8">
        <v>5.97</v>
      </c>
      <c r="D2095" s="8" t="s">
        <v>7835</v>
      </c>
      <c r="E2095" s="8" t="s">
        <v>7835</v>
      </c>
      <c r="F2095" s="8" t="s">
        <v>7836</v>
      </c>
      <c r="G2095" s="8">
        <v>1</v>
      </c>
      <c r="H2095" s="8" t="s">
        <v>7835</v>
      </c>
      <c r="I2095" s="8" t="s">
        <v>7838</v>
      </c>
      <c r="J2095" s="8" t="s">
        <v>7842</v>
      </c>
    </row>
    <row r="2096" spans="1:10" ht="15" customHeight="1" x14ac:dyDescent="0.3">
      <c r="A2096" s="8" t="s">
        <v>2132</v>
      </c>
      <c r="B2096" s="8">
        <v>35.42</v>
      </c>
      <c r="C2096" s="8">
        <v>4.6399999999999997</v>
      </c>
      <c r="D2096" s="8" t="s">
        <v>7836</v>
      </c>
      <c r="E2096" s="8" t="s">
        <v>7835</v>
      </c>
      <c r="F2096" s="8" t="s">
        <v>7835</v>
      </c>
      <c r="G2096" s="8">
        <v>0</v>
      </c>
      <c r="H2096" s="8" t="s">
        <v>7835</v>
      </c>
      <c r="I2096" s="8" t="s">
        <v>7837</v>
      </c>
      <c r="J2096" s="8" t="s">
        <v>7843</v>
      </c>
    </row>
    <row r="2097" spans="1:10" ht="15" customHeight="1" x14ac:dyDescent="0.3">
      <c r="A2097" s="8" t="s">
        <v>2133</v>
      </c>
      <c r="B2097" s="8">
        <v>26.18</v>
      </c>
      <c r="C2097" s="8">
        <v>6.12</v>
      </c>
      <c r="D2097" s="8" t="s">
        <v>7835</v>
      </c>
      <c r="E2097" s="8" t="s">
        <v>7836</v>
      </c>
      <c r="F2097" s="8" t="s">
        <v>7835</v>
      </c>
      <c r="G2097" s="8">
        <v>1</v>
      </c>
      <c r="H2097" s="8" t="s">
        <v>7835</v>
      </c>
      <c r="I2097" s="8" t="s">
        <v>7838</v>
      </c>
      <c r="J2097" s="8" t="s">
        <v>7842</v>
      </c>
    </row>
    <row r="2098" spans="1:10" ht="15" customHeight="1" x14ac:dyDescent="0.3">
      <c r="A2098" s="8" t="s">
        <v>2134</v>
      </c>
      <c r="B2098" s="8">
        <v>20.8</v>
      </c>
      <c r="C2098" s="8">
        <v>4.87</v>
      </c>
      <c r="D2098" s="8" t="s">
        <v>7836</v>
      </c>
      <c r="E2098" s="8" t="s">
        <v>7835</v>
      </c>
      <c r="F2098" s="8" t="s">
        <v>7835</v>
      </c>
      <c r="G2098" s="8">
        <v>0</v>
      </c>
      <c r="H2098" s="8" t="s">
        <v>7835</v>
      </c>
      <c r="I2098" s="8" t="s">
        <v>7839</v>
      </c>
      <c r="J2098" s="8" t="s">
        <v>7843</v>
      </c>
    </row>
    <row r="2099" spans="1:10" ht="15" customHeight="1" x14ac:dyDescent="0.3">
      <c r="A2099" s="8" t="s">
        <v>2135</v>
      </c>
      <c r="B2099" s="8">
        <v>15.82</v>
      </c>
      <c r="C2099" s="8">
        <v>4.5999999999999996</v>
      </c>
      <c r="D2099" s="8" t="s">
        <v>7835</v>
      </c>
      <c r="E2099" s="8" t="s">
        <v>7835</v>
      </c>
      <c r="F2099" s="8" t="s">
        <v>7835</v>
      </c>
      <c r="G2099" s="8">
        <v>0</v>
      </c>
      <c r="H2099" s="8" t="s">
        <v>7835</v>
      </c>
      <c r="I2099" s="8" t="s">
        <v>7840</v>
      </c>
      <c r="J2099" s="8" t="s">
        <v>7843</v>
      </c>
    </row>
    <row r="2100" spans="1:10" ht="15" customHeight="1" x14ac:dyDescent="0.3">
      <c r="A2100" s="8" t="s">
        <v>2136</v>
      </c>
      <c r="B2100" s="8">
        <v>17.670000000000002</v>
      </c>
      <c r="C2100" s="8">
        <v>4.78</v>
      </c>
      <c r="D2100" s="8" t="s">
        <v>7835</v>
      </c>
      <c r="E2100" s="8" t="s">
        <v>7835</v>
      </c>
      <c r="F2100" s="8" t="s">
        <v>7835</v>
      </c>
      <c r="G2100" s="8">
        <v>0</v>
      </c>
      <c r="H2100" s="8" t="s">
        <v>7835</v>
      </c>
      <c r="I2100" s="8" t="s">
        <v>7840</v>
      </c>
      <c r="J2100" s="8" t="s">
        <v>7843</v>
      </c>
    </row>
    <row r="2101" spans="1:10" ht="15" customHeight="1" x14ac:dyDescent="0.3">
      <c r="A2101" s="8" t="s">
        <v>2137</v>
      </c>
      <c r="B2101" s="8">
        <v>31.92</v>
      </c>
      <c r="C2101" s="8">
        <v>11.05</v>
      </c>
      <c r="D2101" s="8" t="s">
        <v>7835</v>
      </c>
      <c r="E2101" s="8" t="s">
        <v>7835</v>
      </c>
      <c r="F2101" s="8" t="s">
        <v>7835</v>
      </c>
      <c r="G2101" s="8">
        <v>0</v>
      </c>
      <c r="H2101" s="8" t="s">
        <v>7835</v>
      </c>
      <c r="I2101" s="8" t="s">
        <v>7837</v>
      </c>
      <c r="J2101" s="8" t="s">
        <v>7841</v>
      </c>
    </row>
    <row r="2102" spans="1:10" ht="15" customHeight="1" x14ac:dyDescent="0.3">
      <c r="A2102" s="8" t="s">
        <v>2138</v>
      </c>
      <c r="B2102" s="8">
        <v>28.975000000000001</v>
      </c>
      <c r="C2102" s="8">
        <v>7.62</v>
      </c>
      <c r="D2102" s="8" t="s">
        <v>7835</v>
      </c>
      <c r="E2102" s="8" t="s">
        <v>7835</v>
      </c>
      <c r="F2102" s="8" t="s">
        <v>7835</v>
      </c>
      <c r="G2102" s="8">
        <v>0</v>
      </c>
      <c r="H2102" s="8" t="s">
        <v>7835</v>
      </c>
      <c r="I2102" s="8" t="s">
        <v>7838</v>
      </c>
      <c r="J2102" s="8" t="s">
        <v>7841</v>
      </c>
    </row>
    <row r="2103" spans="1:10" ht="15" customHeight="1" x14ac:dyDescent="0.3">
      <c r="A2103" s="8" t="s">
        <v>2139</v>
      </c>
      <c r="B2103" s="8">
        <v>31.73</v>
      </c>
      <c r="C2103" s="8">
        <v>4.78</v>
      </c>
      <c r="D2103" s="8" t="s">
        <v>7836</v>
      </c>
      <c r="E2103" s="8" t="s">
        <v>7836</v>
      </c>
      <c r="F2103" s="8" t="s">
        <v>7835</v>
      </c>
      <c r="G2103" s="8">
        <v>2</v>
      </c>
      <c r="H2103" s="8" t="s">
        <v>7835</v>
      </c>
      <c r="I2103" s="8" t="s">
        <v>7837</v>
      </c>
      <c r="J2103" s="8" t="s">
        <v>7843</v>
      </c>
    </row>
    <row r="2104" spans="1:10" ht="15" customHeight="1" x14ac:dyDescent="0.3">
      <c r="A2104" s="8" t="s">
        <v>2140</v>
      </c>
      <c r="B2104" s="8">
        <v>28.88</v>
      </c>
      <c r="C2104" s="8">
        <v>6.09</v>
      </c>
      <c r="D2104" s="8" t="s">
        <v>7836</v>
      </c>
      <c r="E2104" s="8" t="s">
        <v>7836</v>
      </c>
      <c r="F2104" s="8" t="s">
        <v>7835</v>
      </c>
      <c r="G2104" s="8">
        <v>2</v>
      </c>
      <c r="H2104" s="8" t="s">
        <v>7835</v>
      </c>
      <c r="I2104" s="8" t="s">
        <v>7838</v>
      </c>
      <c r="J2104" s="8" t="s">
        <v>7842</v>
      </c>
    </row>
    <row r="2105" spans="1:10" ht="15" customHeight="1" x14ac:dyDescent="0.3">
      <c r="A2105" s="8" t="s">
        <v>2141</v>
      </c>
      <c r="B2105" s="8">
        <v>25.555</v>
      </c>
      <c r="C2105" s="8">
        <v>5.1100000000000003</v>
      </c>
      <c r="D2105" s="8" t="s">
        <v>7835</v>
      </c>
      <c r="E2105" s="8" t="s">
        <v>7835</v>
      </c>
      <c r="F2105" s="8" t="s">
        <v>7836</v>
      </c>
      <c r="G2105" s="8">
        <v>1</v>
      </c>
      <c r="H2105" s="8" t="s">
        <v>7835</v>
      </c>
      <c r="I2105" s="8" t="s">
        <v>7838</v>
      </c>
      <c r="J2105" s="8" t="s">
        <v>7843</v>
      </c>
    </row>
    <row r="2106" spans="1:10" ht="15" customHeight="1" x14ac:dyDescent="0.3">
      <c r="A2106" s="8" t="s">
        <v>2142</v>
      </c>
      <c r="B2106" s="8">
        <v>37.29</v>
      </c>
      <c r="C2106" s="8">
        <v>4.46</v>
      </c>
      <c r="D2106" s="8" t="s">
        <v>7835</v>
      </c>
      <c r="E2106" s="8" t="s">
        <v>7836</v>
      </c>
      <c r="F2106" s="8" t="s">
        <v>7835</v>
      </c>
      <c r="G2106" s="8">
        <v>1</v>
      </c>
      <c r="H2106" s="8" t="s">
        <v>7835</v>
      </c>
      <c r="I2106" s="8" t="s">
        <v>7837</v>
      </c>
      <c r="J2106" s="8" t="s">
        <v>7843</v>
      </c>
    </row>
    <row r="2107" spans="1:10" ht="15" customHeight="1" x14ac:dyDescent="0.3">
      <c r="A2107" s="8" t="s">
        <v>2143</v>
      </c>
      <c r="B2107" s="8">
        <v>40.28</v>
      </c>
      <c r="C2107" s="8">
        <v>6.11</v>
      </c>
      <c r="D2107" s="8" t="s">
        <v>7835</v>
      </c>
      <c r="E2107" s="8" t="s">
        <v>7836</v>
      </c>
      <c r="F2107" s="8" t="s">
        <v>7835</v>
      </c>
      <c r="G2107" s="8">
        <v>1</v>
      </c>
      <c r="H2107" s="8" t="s">
        <v>7835</v>
      </c>
      <c r="I2107" s="8" t="s">
        <v>7837</v>
      </c>
      <c r="J2107" s="8" t="s">
        <v>7842</v>
      </c>
    </row>
    <row r="2108" spans="1:10" ht="15" customHeight="1" x14ac:dyDescent="0.3">
      <c r="A2108" s="8" t="s">
        <v>2144</v>
      </c>
      <c r="B2108" s="8">
        <v>40.185000000000002</v>
      </c>
      <c r="C2108" s="8">
        <v>4.66</v>
      </c>
      <c r="D2108" s="8" t="s">
        <v>7835</v>
      </c>
      <c r="E2108" s="8" t="s">
        <v>7836</v>
      </c>
      <c r="F2108" s="8" t="s">
        <v>7835</v>
      </c>
      <c r="G2108" s="8">
        <v>1</v>
      </c>
      <c r="H2108" s="8" t="s">
        <v>7835</v>
      </c>
      <c r="I2108" s="8" t="s">
        <v>7837</v>
      </c>
      <c r="J2108" s="8" t="s">
        <v>7843</v>
      </c>
    </row>
    <row r="2109" spans="1:10" ht="15" customHeight="1" x14ac:dyDescent="0.3">
      <c r="A2109" s="8" t="s">
        <v>2145</v>
      </c>
      <c r="B2109" s="8">
        <v>23.57</v>
      </c>
      <c r="C2109" s="8">
        <v>6.14</v>
      </c>
      <c r="D2109" s="8" t="s">
        <v>7835</v>
      </c>
      <c r="E2109" s="8" t="s">
        <v>7835</v>
      </c>
      <c r="F2109" s="8" t="s">
        <v>7835</v>
      </c>
      <c r="G2109" s="8">
        <v>0</v>
      </c>
      <c r="H2109" s="8" t="s">
        <v>7835</v>
      </c>
      <c r="I2109" s="8" t="s">
        <v>7839</v>
      </c>
      <c r="J2109" s="8" t="s">
        <v>7842</v>
      </c>
    </row>
    <row r="2110" spans="1:10" ht="15" customHeight="1" x14ac:dyDescent="0.3">
      <c r="A2110" s="8" t="s">
        <v>2146</v>
      </c>
      <c r="B2110" s="8">
        <v>35.625</v>
      </c>
      <c r="C2110" s="8">
        <v>6.21</v>
      </c>
      <c r="D2110" s="8" t="s">
        <v>7835</v>
      </c>
      <c r="E2110" s="8" t="s">
        <v>7836</v>
      </c>
      <c r="F2110" s="8" t="s">
        <v>7835</v>
      </c>
      <c r="G2110" s="8">
        <v>1</v>
      </c>
      <c r="H2110" s="8" t="s">
        <v>7835</v>
      </c>
      <c r="I2110" s="8" t="s">
        <v>7837</v>
      </c>
      <c r="J2110" s="8" t="s">
        <v>7842</v>
      </c>
    </row>
    <row r="2111" spans="1:10" ht="15" customHeight="1" x14ac:dyDescent="0.3">
      <c r="A2111" s="8" t="s">
        <v>2147</v>
      </c>
      <c r="B2111" s="8">
        <v>33.155000000000001</v>
      </c>
      <c r="C2111" s="8">
        <v>4.5999999999999996</v>
      </c>
      <c r="D2111" s="8" t="s">
        <v>7835</v>
      </c>
      <c r="E2111" s="8" t="s">
        <v>7836</v>
      </c>
      <c r="F2111" s="8" t="s">
        <v>7835</v>
      </c>
      <c r="G2111" s="8">
        <v>1</v>
      </c>
      <c r="H2111" s="8" t="s">
        <v>7835</v>
      </c>
      <c r="I2111" s="8" t="s">
        <v>7837</v>
      </c>
      <c r="J2111" s="8" t="s">
        <v>7843</v>
      </c>
    </row>
    <row r="2112" spans="1:10" ht="15" customHeight="1" x14ac:dyDescent="0.3">
      <c r="A2112" s="8" t="s">
        <v>2148</v>
      </c>
      <c r="B2112" s="8">
        <v>31.92</v>
      </c>
      <c r="C2112" s="8">
        <v>5.04</v>
      </c>
      <c r="D2112" s="8" t="s">
        <v>7835</v>
      </c>
      <c r="E2112" s="8" t="s">
        <v>7836</v>
      </c>
      <c r="F2112" s="8" t="s">
        <v>7835</v>
      </c>
      <c r="G2112" s="8">
        <v>1</v>
      </c>
      <c r="H2112" s="8" t="s">
        <v>7835</v>
      </c>
      <c r="I2112" s="8" t="s">
        <v>7837</v>
      </c>
      <c r="J2112" s="8" t="s">
        <v>7843</v>
      </c>
    </row>
    <row r="2113" spans="1:10" ht="15" customHeight="1" x14ac:dyDescent="0.3">
      <c r="A2113" s="8" t="s">
        <v>2149</v>
      </c>
      <c r="B2113" s="8">
        <v>30.305</v>
      </c>
      <c r="C2113" s="8">
        <v>5.08</v>
      </c>
      <c r="D2113" s="8" t="s">
        <v>7835</v>
      </c>
      <c r="E2113" s="8" t="s">
        <v>7836</v>
      </c>
      <c r="F2113" s="8" t="s">
        <v>7835</v>
      </c>
      <c r="G2113" s="8">
        <v>1</v>
      </c>
      <c r="H2113" s="8" t="s">
        <v>7835</v>
      </c>
      <c r="I2113" s="8" t="s">
        <v>7837</v>
      </c>
      <c r="J2113" s="8" t="s">
        <v>7843</v>
      </c>
    </row>
    <row r="2114" spans="1:10" ht="15" customHeight="1" x14ac:dyDescent="0.3">
      <c r="A2114" s="8" t="s">
        <v>2150</v>
      </c>
      <c r="B2114" s="8">
        <v>30.114999999999998</v>
      </c>
      <c r="C2114" s="8">
        <v>4.38</v>
      </c>
      <c r="D2114" s="8" t="s">
        <v>7835</v>
      </c>
      <c r="E2114" s="8" t="s">
        <v>7836</v>
      </c>
      <c r="F2114" s="8" t="s">
        <v>7835</v>
      </c>
      <c r="G2114" s="8">
        <v>1</v>
      </c>
      <c r="H2114" s="8" t="s">
        <v>7835</v>
      </c>
      <c r="I2114" s="8" t="s">
        <v>7837</v>
      </c>
      <c r="J2114" s="8" t="s">
        <v>7843</v>
      </c>
    </row>
    <row r="2115" spans="1:10" ht="15" customHeight="1" x14ac:dyDescent="0.3">
      <c r="A2115" s="8" t="s">
        <v>2151</v>
      </c>
      <c r="B2115" s="8">
        <v>24.09</v>
      </c>
      <c r="C2115" s="8">
        <v>4.79</v>
      </c>
      <c r="D2115" s="8" t="s">
        <v>7835</v>
      </c>
      <c r="E2115" s="8" t="s">
        <v>7836</v>
      </c>
      <c r="F2115" s="8" t="s">
        <v>7835</v>
      </c>
      <c r="G2115" s="8">
        <v>1</v>
      </c>
      <c r="H2115" s="8" t="s">
        <v>7835</v>
      </c>
      <c r="I2115" s="8" t="s">
        <v>7839</v>
      </c>
      <c r="J2115" s="8" t="s">
        <v>7843</v>
      </c>
    </row>
    <row r="2116" spans="1:10" ht="15" customHeight="1" x14ac:dyDescent="0.3">
      <c r="A2116" s="8" t="s">
        <v>2152</v>
      </c>
      <c r="B2116" s="8">
        <v>28.215</v>
      </c>
      <c r="C2116" s="8">
        <v>4.21</v>
      </c>
      <c r="D2116" s="8" t="s">
        <v>7835</v>
      </c>
      <c r="E2116" s="8" t="s">
        <v>7836</v>
      </c>
      <c r="F2116" s="8" t="s">
        <v>7835</v>
      </c>
      <c r="G2116" s="8">
        <v>1</v>
      </c>
      <c r="H2116" s="8" t="s">
        <v>7835</v>
      </c>
      <c r="I2116" s="8" t="s">
        <v>7838</v>
      </c>
      <c r="J2116" s="8" t="s">
        <v>7843</v>
      </c>
    </row>
    <row r="2117" spans="1:10" ht="15" customHeight="1" x14ac:dyDescent="0.3">
      <c r="A2117" s="8" t="s">
        <v>2153</v>
      </c>
      <c r="B2117" s="8">
        <v>26.315000000000001</v>
      </c>
      <c r="C2117" s="8">
        <v>5.47</v>
      </c>
      <c r="D2117" s="8" t="s">
        <v>7835</v>
      </c>
      <c r="E2117" s="8" t="s">
        <v>7836</v>
      </c>
      <c r="F2117" s="8" t="s">
        <v>7835</v>
      </c>
      <c r="G2117" s="8">
        <v>1</v>
      </c>
      <c r="H2117" s="8" t="s">
        <v>7835</v>
      </c>
      <c r="I2117" s="8" t="s">
        <v>7838</v>
      </c>
      <c r="J2117" s="8" t="s">
        <v>7843</v>
      </c>
    </row>
    <row r="2118" spans="1:10" ht="15" customHeight="1" x14ac:dyDescent="0.3">
      <c r="A2118" s="8" t="s">
        <v>2154</v>
      </c>
      <c r="B2118" s="8">
        <v>25.08</v>
      </c>
      <c r="C2118" s="8">
        <v>5.09</v>
      </c>
      <c r="D2118" s="8" t="s">
        <v>7835</v>
      </c>
      <c r="E2118" s="8" t="s">
        <v>7836</v>
      </c>
      <c r="F2118" s="8" t="s">
        <v>7835</v>
      </c>
      <c r="G2118" s="8">
        <v>1</v>
      </c>
      <c r="H2118" s="8" t="s">
        <v>7835</v>
      </c>
      <c r="I2118" s="8" t="s">
        <v>7838</v>
      </c>
      <c r="J2118" s="8" t="s">
        <v>7843</v>
      </c>
    </row>
    <row r="2119" spans="1:10" ht="15" customHeight="1" x14ac:dyDescent="0.3">
      <c r="A2119" s="8" t="s">
        <v>2155</v>
      </c>
      <c r="B2119" s="8">
        <v>15.41</v>
      </c>
      <c r="C2119" s="8">
        <v>5.08</v>
      </c>
      <c r="D2119" s="8" t="s">
        <v>7835</v>
      </c>
      <c r="E2119" s="8" t="s">
        <v>7835</v>
      </c>
      <c r="F2119" s="8" t="s">
        <v>7835</v>
      </c>
      <c r="G2119" s="8">
        <v>0</v>
      </c>
      <c r="H2119" s="8" t="s">
        <v>7835</v>
      </c>
      <c r="I2119" s="8" t="s">
        <v>7840</v>
      </c>
      <c r="J2119" s="8" t="s">
        <v>7843</v>
      </c>
    </row>
    <row r="2120" spans="1:10" ht="15" customHeight="1" x14ac:dyDescent="0.3">
      <c r="A2120" s="8" t="s">
        <v>2156</v>
      </c>
      <c r="B2120" s="8">
        <v>23.83</v>
      </c>
      <c r="C2120" s="8">
        <v>5.68</v>
      </c>
      <c r="D2120" s="8" t="s">
        <v>7835</v>
      </c>
      <c r="E2120" s="8" t="s">
        <v>7835</v>
      </c>
      <c r="F2120" s="8" t="s">
        <v>7835</v>
      </c>
      <c r="G2120" s="8">
        <v>0</v>
      </c>
      <c r="H2120" s="8" t="s">
        <v>7835</v>
      </c>
      <c r="I2120" s="8" t="s">
        <v>7839</v>
      </c>
      <c r="J2120" s="8" t="s">
        <v>7843</v>
      </c>
    </row>
    <row r="2121" spans="1:10" ht="15" customHeight="1" x14ac:dyDescent="0.3">
      <c r="A2121" s="8" t="s">
        <v>2157</v>
      </c>
      <c r="B2121" s="8">
        <v>36</v>
      </c>
      <c r="C2121" s="8">
        <v>4.66</v>
      </c>
      <c r="D2121" s="8" t="s">
        <v>7835</v>
      </c>
      <c r="E2121" s="8" t="s">
        <v>7836</v>
      </c>
      <c r="F2121" s="8" t="s">
        <v>7835</v>
      </c>
      <c r="G2121" s="8">
        <v>1</v>
      </c>
      <c r="H2121" s="8" t="s">
        <v>7835</v>
      </c>
      <c r="I2121" s="8" t="s">
        <v>7837</v>
      </c>
      <c r="J2121" s="8" t="s">
        <v>7843</v>
      </c>
    </row>
    <row r="2122" spans="1:10" ht="15" customHeight="1" x14ac:dyDescent="0.3">
      <c r="A2122" s="8" t="s">
        <v>2158</v>
      </c>
      <c r="B2122" s="8">
        <v>28.82</v>
      </c>
      <c r="C2122" s="8">
        <v>5.59</v>
      </c>
      <c r="D2122" s="8" t="s">
        <v>7835</v>
      </c>
      <c r="E2122" s="8" t="s">
        <v>7836</v>
      </c>
      <c r="F2122" s="8" t="s">
        <v>7835</v>
      </c>
      <c r="G2122" s="8">
        <v>1</v>
      </c>
      <c r="H2122" s="8" t="s">
        <v>7835</v>
      </c>
      <c r="I2122" s="8" t="s">
        <v>7838</v>
      </c>
      <c r="J2122" s="8" t="s">
        <v>7843</v>
      </c>
    </row>
    <row r="2123" spans="1:10" ht="15" customHeight="1" x14ac:dyDescent="0.3">
      <c r="A2123" s="8" t="s">
        <v>2159</v>
      </c>
      <c r="B2123" s="8">
        <v>28.05</v>
      </c>
      <c r="C2123" s="8">
        <v>6.2</v>
      </c>
      <c r="D2123" s="8" t="s">
        <v>7835</v>
      </c>
      <c r="E2123" s="8" t="s">
        <v>7836</v>
      </c>
      <c r="F2123" s="8" t="s">
        <v>7835</v>
      </c>
      <c r="G2123" s="8">
        <v>1</v>
      </c>
      <c r="H2123" s="8" t="s">
        <v>7835</v>
      </c>
      <c r="I2123" s="8" t="s">
        <v>7838</v>
      </c>
      <c r="J2123" s="8" t="s">
        <v>7842</v>
      </c>
    </row>
    <row r="2124" spans="1:10" ht="15" customHeight="1" x14ac:dyDescent="0.3">
      <c r="A2124" s="8" t="s">
        <v>2160</v>
      </c>
      <c r="B2124" s="8">
        <v>27.1</v>
      </c>
      <c r="C2124" s="8">
        <v>4.45</v>
      </c>
      <c r="D2124" s="8" t="s">
        <v>7835</v>
      </c>
      <c r="E2124" s="8" t="s">
        <v>7836</v>
      </c>
      <c r="F2124" s="8" t="s">
        <v>7835</v>
      </c>
      <c r="G2124" s="8">
        <v>1</v>
      </c>
      <c r="H2124" s="8" t="s">
        <v>7835</v>
      </c>
      <c r="I2124" s="8" t="s">
        <v>7838</v>
      </c>
      <c r="J2124" s="8" t="s">
        <v>7843</v>
      </c>
    </row>
    <row r="2125" spans="1:10" ht="15" customHeight="1" x14ac:dyDescent="0.3">
      <c r="A2125" s="8" t="s">
        <v>2161</v>
      </c>
      <c r="B2125" s="8">
        <v>24.3</v>
      </c>
      <c r="C2125" s="8">
        <v>6.1</v>
      </c>
      <c r="D2125" s="8" t="s">
        <v>7836</v>
      </c>
      <c r="E2125" s="8" t="s">
        <v>7836</v>
      </c>
      <c r="F2125" s="8" t="s">
        <v>7835</v>
      </c>
      <c r="G2125" s="8">
        <v>1</v>
      </c>
      <c r="H2125" s="8" t="s">
        <v>7835</v>
      </c>
      <c r="I2125" s="8" t="s">
        <v>7839</v>
      </c>
      <c r="J2125" s="8" t="s">
        <v>7842</v>
      </c>
    </row>
    <row r="2126" spans="1:10" ht="15" customHeight="1" x14ac:dyDescent="0.3">
      <c r="A2126" s="8" t="s">
        <v>2162</v>
      </c>
      <c r="B2126" s="8">
        <v>30.72</v>
      </c>
      <c r="C2126" s="8">
        <v>6.06</v>
      </c>
      <c r="D2126" s="8" t="s">
        <v>7835</v>
      </c>
      <c r="E2126" s="8" t="s">
        <v>7836</v>
      </c>
      <c r="F2126" s="8" t="s">
        <v>7835</v>
      </c>
      <c r="G2126" s="8">
        <v>1</v>
      </c>
      <c r="H2126" s="8" t="s">
        <v>7835</v>
      </c>
      <c r="I2126" s="8" t="s">
        <v>7837</v>
      </c>
      <c r="J2126" s="8" t="s">
        <v>7842</v>
      </c>
    </row>
    <row r="2127" spans="1:10" ht="15" customHeight="1" x14ac:dyDescent="0.3">
      <c r="A2127" s="8" t="s">
        <v>2163</v>
      </c>
      <c r="B2127" s="8">
        <v>37.43</v>
      </c>
      <c r="C2127" s="8">
        <v>4.5599999999999996</v>
      </c>
      <c r="D2127" s="8" t="s">
        <v>7835</v>
      </c>
      <c r="E2127" s="8" t="s">
        <v>7835</v>
      </c>
      <c r="F2127" s="8" t="s">
        <v>7836</v>
      </c>
      <c r="G2127" s="8">
        <v>1</v>
      </c>
      <c r="H2127" s="8" t="s">
        <v>7835</v>
      </c>
      <c r="I2127" s="8" t="s">
        <v>7837</v>
      </c>
      <c r="J2127" s="8" t="s">
        <v>7843</v>
      </c>
    </row>
    <row r="2128" spans="1:10" ht="15" customHeight="1" x14ac:dyDescent="0.3">
      <c r="A2128" s="8" t="s">
        <v>2164</v>
      </c>
      <c r="B2128" s="8">
        <v>25.74</v>
      </c>
      <c r="C2128" s="8">
        <v>6.41</v>
      </c>
      <c r="D2128" s="8" t="s">
        <v>7836</v>
      </c>
      <c r="E2128" s="8" t="s">
        <v>7835</v>
      </c>
      <c r="F2128" s="8" t="s">
        <v>7836</v>
      </c>
      <c r="G2128" s="8">
        <v>1</v>
      </c>
      <c r="H2128" s="8" t="s">
        <v>7835</v>
      </c>
      <c r="I2128" s="8" t="s">
        <v>7838</v>
      </c>
      <c r="J2128" s="8" t="s">
        <v>7842</v>
      </c>
    </row>
    <row r="2129" spans="1:10" ht="15" customHeight="1" x14ac:dyDescent="0.3">
      <c r="A2129" s="8" t="s">
        <v>2165</v>
      </c>
      <c r="B2129" s="8">
        <v>36.575000000000003</v>
      </c>
      <c r="C2129" s="8">
        <v>5.57</v>
      </c>
      <c r="D2129" s="8" t="s">
        <v>7835</v>
      </c>
      <c r="E2129" s="8" t="s">
        <v>7835</v>
      </c>
      <c r="F2129" s="8" t="s">
        <v>7836</v>
      </c>
      <c r="G2129" s="8">
        <v>1</v>
      </c>
      <c r="H2129" s="8" t="s">
        <v>7835</v>
      </c>
      <c r="I2129" s="8" t="s">
        <v>7837</v>
      </c>
      <c r="J2129" s="8" t="s">
        <v>7843</v>
      </c>
    </row>
    <row r="2130" spans="1:10" ht="15" customHeight="1" x14ac:dyDescent="0.3">
      <c r="A2130" s="8" t="s">
        <v>2166</v>
      </c>
      <c r="B2130" s="8">
        <v>35.15</v>
      </c>
      <c r="C2130" s="8">
        <v>5.47</v>
      </c>
      <c r="D2130" s="8" t="s">
        <v>7835</v>
      </c>
      <c r="E2130" s="8" t="s">
        <v>7835</v>
      </c>
      <c r="F2130" s="8" t="s">
        <v>7836</v>
      </c>
      <c r="G2130" s="8">
        <v>1</v>
      </c>
      <c r="H2130" s="8" t="s">
        <v>7835</v>
      </c>
      <c r="I2130" s="8" t="s">
        <v>7837</v>
      </c>
      <c r="J2130" s="8" t="s">
        <v>7843</v>
      </c>
    </row>
    <row r="2131" spans="1:10" ht="15" customHeight="1" x14ac:dyDescent="0.3">
      <c r="A2131" s="8" t="s">
        <v>2167</v>
      </c>
      <c r="B2131" s="8">
        <v>32.11</v>
      </c>
      <c r="C2131" s="8">
        <v>4.43</v>
      </c>
      <c r="D2131" s="8" t="s">
        <v>7835</v>
      </c>
      <c r="E2131" s="8" t="s">
        <v>7835</v>
      </c>
      <c r="F2131" s="8" t="s">
        <v>7836</v>
      </c>
      <c r="G2131" s="8">
        <v>1</v>
      </c>
      <c r="H2131" s="8" t="s">
        <v>7835</v>
      </c>
      <c r="I2131" s="8" t="s">
        <v>7837</v>
      </c>
      <c r="J2131" s="8" t="s">
        <v>7843</v>
      </c>
    </row>
    <row r="2132" spans="1:10" ht="15" customHeight="1" x14ac:dyDescent="0.3">
      <c r="A2132" s="8" t="s">
        <v>2168</v>
      </c>
      <c r="B2132" s="8">
        <v>30.495000000000001</v>
      </c>
      <c r="C2132" s="8">
        <v>4.95</v>
      </c>
      <c r="D2132" s="8" t="s">
        <v>7835</v>
      </c>
      <c r="E2132" s="8" t="s">
        <v>7835</v>
      </c>
      <c r="F2132" s="8" t="s">
        <v>7836</v>
      </c>
      <c r="G2132" s="8">
        <v>1</v>
      </c>
      <c r="H2132" s="8" t="s">
        <v>7835</v>
      </c>
      <c r="I2132" s="8" t="s">
        <v>7837</v>
      </c>
      <c r="J2132" s="8" t="s">
        <v>7843</v>
      </c>
    </row>
    <row r="2133" spans="1:10" ht="15" customHeight="1" x14ac:dyDescent="0.3">
      <c r="A2133" s="8" t="s">
        <v>2169</v>
      </c>
      <c r="B2133" s="8">
        <v>29.24</v>
      </c>
      <c r="C2133" s="8">
        <v>4.04</v>
      </c>
      <c r="D2133" s="8" t="s">
        <v>7835</v>
      </c>
      <c r="E2133" s="8" t="s">
        <v>7836</v>
      </c>
      <c r="F2133" s="8" t="s">
        <v>7835</v>
      </c>
      <c r="G2133" s="8">
        <v>1</v>
      </c>
      <c r="H2133" s="8" t="s">
        <v>7835</v>
      </c>
      <c r="I2133" s="8" t="s">
        <v>7838</v>
      </c>
      <c r="J2133" s="8" t="s">
        <v>7843</v>
      </c>
    </row>
    <row r="2134" spans="1:10" ht="15" customHeight="1" x14ac:dyDescent="0.3">
      <c r="A2134" s="8" t="s">
        <v>2170</v>
      </c>
      <c r="B2134" s="8">
        <v>22.515000000000001</v>
      </c>
      <c r="C2134" s="8">
        <v>5.93</v>
      </c>
      <c r="D2134" s="8" t="s">
        <v>7835</v>
      </c>
      <c r="E2134" s="8" t="s">
        <v>7835</v>
      </c>
      <c r="F2134" s="8" t="s">
        <v>7836</v>
      </c>
      <c r="G2134" s="8">
        <v>1</v>
      </c>
      <c r="H2134" s="8" t="s">
        <v>7835</v>
      </c>
      <c r="I2134" s="8" t="s">
        <v>7839</v>
      </c>
      <c r="J2134" s="8" t="s">
        <v>7842</v>
      </c>
    </row>
    <row r="2135" spans="1:10" ht="15" customHeight="1" x14ac:dyDescent="0.3">
      <c r="A2135" s="8" t="s">
        <v>2171</v>
      </c>
      <c r="B2135" s="8">
        <v>15.65</v>
      </c>
      <c r="C2135" s="8">
        <v>4.2300000000000004</v>
      </c>
      <c r="D2135" s="8" t="s">
        <v>7835</v>
      </c>
      <c r="E2135" s="8" t="s">
        <v>7835</v>
      </c>
      <c r="F2135" s="8" t="s">
        <v>7835</v>
      </c>
      <c r="G2135" s="8">
        <v>0</v>
      </c>
      <c r="H2135" s="8" t="s">
        <v>7835</v>
      </c>
      <c r="I2135" s="8" t="s">
        <v>7840</v>
      </c>
      <c r="J2135" s="8" t="s">
        <v>7843</v>
      </c>
    </row>
    <row r="2136" spans="1:10" ht="15" customHeight="1" x14ac:dyDescent="0.3">
      <c r="A2136" s="8" t="s">
        <v>2172</v>
      </c>
      <c r="B2136" s="8">
        <v>27.36</v>
      </c>
      <c r="C2136" s="8">
        <v>5.59</v>
      </c>
      <c r="D2136" s="8" t="s">
        <v>7836</v>
      </c>
      <c r="E2136" s="8" t="s">
        <v>7835</v>
      </c>
      <c r="F2136" s="8" t="s">
        <v>7835</v>
      </c>
      <c r="G2136" s="8">
        <v>0</v>
      </c>
      <c r="H2136" s="8" t="s">
        <v>7835</v>
      </c>
      <c r="I2136" s="8" t="s">
        <v>7838</v>
      </c>
      <c r="J2136" s="8" t="s">
        <v>7843</v>
      </c>
    </row>
    <row r="2137" spans="1:10" ht="15" customHeight="1" x14ac:dyDescent="0.3">
      <c r="A2137" s="8" t="s">
        <v>2173</v>
      </c>
      <c r="B2137" s="8">
        <v>22.3</v>
      </c>
      <c r="C2137" s="8">
        <v>4.8899999999999997</v>
      </c>
      <c r="D2137" s="8" t="s">
        <v>7836</v>
      </c>
      <c r="E2137" s="8" t="s">
        <v>7835</v>
      </c>
      <c r="F2137" s="8" t="s">
        <v>7835</v>
      </c>
      <c r="G2137" s="8">
        <v>0</v>
      </c>
      <c r="H2137" s="8" t="s">
        <v>7835</v>
      </c>
      <c r="I2137" s="8" t="s">
        <v>7839</v>
      </c>
      <c r="J2137" s="8" t="s">
        <v>7843</v>
      </c>
    </row>
    <row r="2138" spans="1:10" ht="15" customHeight="1" x14ac:dyDescent="0.3">
      <c r="A2138" s="8" t="s">
        <v>2174</v>
      </c>
      <c r="B2138" s="8">
        <v>26.03</v>
      </c>
      <c r="C2138" s="8">
        <v>5.81</v>
      </c>
      <c r="D2138" s="8" t="s">
        <v>7836</v>
      </c>
      <c r="E2138" s="8" t="s">
        <v>7835</v>
      </c>
      <c r="F2138" s="8" t="s">
        <v>7835</v>
      </c>
      <c r="G2138" s="8">
        <v>0</v>
      </c>
      <c r="H2138" s="8" t="s">
        <v>7835</v>
      </c>
      <c r="I2138" s="8" t="s">
        <v>7838</v>
      </c>
      <c r="J2138" s="8" t="s">
        <v>7842</v>
      </c>
    </row>
    <row r="2139" spans="1:10" ht="15" customHeight="1" x14ac:dyDescent="0.3">
      <c r="A2139" s="8" t="s">
        <v>2175</v>
      </c>
      <c r="B2139" s="8">
        <v>27.74</v>
      </c>
      <c r="C2139" s="8">
        <v>4.29</v>
      </c>
      <c r="D2139" s="8" t="s">
        <v>7835</v>
      </c>
      <c r="E2139" s="8" t="s">
        <v>7836</v>
      </c>
      <c r="F2139" s="8" t="s">
        <v>7835</v>
      </c>
      <c r="G2139" s="8">
        <v>1</v>
      </c>
      <c r="H2139" s="8" t="s">
        <v>7835</v>
      </c>
      <c r="I2139" s="8" t="s">
        <v>7838</v>
      </c>
      <c r="J2139" s="8" t="s">
        <v>7843</v>
      </c>
    </row>
    <row r="2140" spans="1:10" ht="15" customHeight="1" x14ac:dyDescent="0.3">
      <c r="A2140" s="8" t="s">
        <v>2176</v>
      </c>
      <c r="B2140" s="8">
        <v>32.11</v>
      </c>
      <c r="C2140" s="8">
        <v>4.03</v>
      </c>
      <c r="D2140" s="8" t="s">
        <v>7836</v>
      </c>
      <c r="E2140" s="8" t="s">
        <v>7836</v>
      </c>
      <c r="F2140" s="8" t="s">
        <v>7835</v>
      </c>
      <c r="G2140" s="8">
        <v>2</v>
      </c>
      <c r="H2140" s="8" t="s">
        <v>7835</v>
      </c>
      <c r="I2140" s="8" t="s">
        <v>7837</v>
      </c>
      <c r="J2140" s="8" t="s">
        <v>7843</v>
      </c>
    </row>
    <row r="2141" spans="1:10" ht="15" customHeight="1" x14ac:dyDescent="0.3">
      <c r="A2141" s="8" t="s">
        <v>2177</v>
      </c>
      <c r="B2141" s="8">
        <v>25.175000000000001</v>
      </c>
      <c r="C2141" s="8">
        <v>6.29</v>
      </c>
      <c r="D2141" s="8" t="s">
        <v>7836</v>
      </c>
      <c r="E2141" s="8" t="s">
        <v>7836</v>
      </c>
      <c r="F2141" s="8" t="s">
        <v>7835</v>
      </c>
      <c r="G2141" s="8">
        <v>2</v>
      </c>
      <c r="H2141" s="8" t="s">
        <v>7835</v>
      </c>
      <c r="I2141" s="8" t="s">
        <v>7838</v>
      </c>
      <c r="J2141" s="8" t="s">
        <v>7842</v>
      </c>
    </row>
    <row r="2142" spans="1:10" ht="15" customHeight="1" x14ac:dyDescent="0.3">
      <c r="A2142" s="8" t="s">
        <v>2178</v>
      </c>
      <c r="B2142" s="8">
        <v>39.49</v>
      </c>
      <c r="C2142" s="8">
        <v>4.4800000000000004</v>
      </c>
      <c r="D2142" s="8" t="s">
        <v>7836</v>
      </c>
      <c r="E2142" s="8" t="s">
        <v>7835</v>
      </c>
      <c r="F2142" s="8" t="s">
        <v>7835</v>
      </c>
      <c r="G2142" s="8">
        <v>0</v>
      </c>
      <c r="H2142" s="8" t="s">
        <v>7835</v>
      </c>
      <c r="I2142" s="8" t="s">
        <v>7837</v>
      </c>
      <c r="J2142" s="8" t="s">
        <v>7843</v>
      </c>
    </row>
    <row r="2143" spans="1:10" ht="15" customHeight="1" x14ac:dyDescent="0.3">
      <c r="A2143" s="8" t="s">
        <v>2179</v>
      </c>
      <c r="B2143" s="8">
        <v>34.869999999999997</v>
      </c>
      <c r="C2143" s="8">
        <v>5.51</v>
      </c>
      <c r="D2143" s="8" t="s">
        <v>7836</v>
      </c>
      <c r="E2143" s="8" t="s">
        <v>7835</v>
      </c>
      <c r="F2143" s="8" t="s">
        <v>7835</v>
      </c>
      <c r="G2143" s="8">
        <v>0</v>
      </c>
      <c r="H2143" s="8" t="s">
        <v>7835</v>
      </c>
      <c r="I2143" s="8" t="s">
        <v>7837</v>
      </c>
      <c r="J2143" s="8" t="s">
        <v>7843</v>
      </c>
    </row>
    <row r="2144" spans="1:10" ht="15" customHeight="1" x14ac:dyDescent="0.3">
      <c r="A2144" s="8" t="s">
        <v>2180</v>
      </c>
      <c r="B2144" s="8">
        <v>34.6</v>
      </c>
      <c r="C2144" s="8">
        <v>4.5</v>
      </c>
      <c r="D2144" s="8" t="s">
        <v>7836</v>
      </c>
      <c r="E2144" s="8" t="s">
        <v>7835</v>
      </c>
      <c r="F2144" s="8" t="s">
        <v>7835</v>
      </c>
      <c r="G2144" s="8">
        <v>0</v>
      </c>
      <c r="H2144" s="8" t="s">
        <v>7835</v>
      </c>
      <c r="I2144" s="8" t="s">
        <v>7837</v>
      </c>
      <c r="J2144" s="8" t="s">
        <v>7843</v>
      </c>
    </row>
    <row r="2145" spans="1:10" ht="15" customHeight="1" x14ac:dyDescent="0.3">
      <c r="A2145" s="8" t="s">
        <v>2181</v>
      </c>
      <c r="B2145" s="8">
        <v>25.8</v>
      </c>
      <c r="C2145" s="8">
        <v>6.29</v>
      </c>
      <c r="D2145" s="8" t="s">
        <v>7836</v>
      </c>
      <c r="E2145" s="8" t="s">
        <v>7835</v>
      </c>
      <c r="F2145" s="8" t="s">
        <v>7835</v>
      </c>
      <c r="G2145" s="8">
        <v>0</v>
      </c>
      <c r="H2145" s="8" t="s">
        <v>7835</v>
      </c>
      <c r="I2145" s="8" t="s">
        <v>7838</v>
      </c>
      <c r="J2145" s="8" t="s">
        <v>7842</v>
      </c>
    </row>
    <row r="2146" spans="1:10" ht="15" customHeight="1" x14ac:dyDescent="0.3">
      <c r="A2146" s="8" t="s">
        <v>2182</v>
      </c>
      <c r="B2146" s="8">
        <v>35.86</v>
      </c>
      <c r="C2146" s="8">
        <v>4.33</v>
      </c>
      <c r="D2146" s="8" t="s">
        <v>7835</v>
      </c>
      <c r="E2146" s="8" t="s">
        <v>7835</v>
      </c>
      <c r="F2146" s="8" t="s">
        <v>7835</v>
      </c>
      <c r="G2146" s="8">
        <v>1</v>
      </c>
      <c r="H2146" s="8" t="s">
        <v>7835</v>
      </c>
      <c r="I2146" s="8" t="s">
        <v>7837</v>
      </c>
      <c r="J2146" s="8" t="s">
        <v>7843</v>
      </c>
    </row>
    <row r="2147" spans="1:10" ht="15" customHeight="1" x14ac:dyDescent="0.3">
      <c r="A2147" s="8" t="s">
        <v>2183</v>
      </c>
      <c r="B2147" s="8">
        <v>40.47</v>
      </c>
      <c r="C2147" s="8">
        <v>11.15</v>
      </c>
      <c r="D2147" s="8" t="s">
        <v>7835</v>
      </c>
      <c r="E2147" s="8" t="s">
        <v>7835</v>
      </c>
      <c r="F2147" s="8" t="s">
        <v>7835</v>
      </c>
      <c r="G2147" s="8">
        <v>0</v>
      </c>
      <c r="H2147" s="8" t="s">
        <v>7835</v>
      </c>
      <c r="I2147" s="8" t="s">
        <v>7837</v>
      </c>
      <c r="J2147" s="8" t="s">
        <v>7841</v>
      </c>
    </row>
    <row r="2148" spans="1:10" ht="15" customHeight="1" x14ac:dyDescent="0.3">
      <c r="A2148" s="8" t="s">
        <v>2184</v>
      </c>
      <c r="B2148" s="8">
        <v>32.01</v>
      </c>
      <c r="C2148" s="8">
        <v>6.45</v>
      </c>
      <c r="D2148" s="8" t="s">
        <v>7835</v>
      </c>
      <c r="E2148" s="8" t="s">
        <v>7835</v>
      </c>
      <c r="F2148" s="8" t="s">
        <v>7835</v>
      </c>
      <c r="G2148" s="8">
        <v>1</v>
      </c>
      <c r="H2148" s="8" t="s">
        <v>7835</v>
      </c>
      <c r="I2148" s="8" t="s">
        <v>7837</v>
      </c>
      <c r="J2148" s="8" t="s">
        <v>7842</v>
      </c>
    </row>
    <row r="2149" spans="1:10" ht="15" customHeight="1" x14ac:dyDescent="0.3">
      <c r="A2149" s="8" t="s">
        <v>2185</v>
      </c>
      <c r="B2149" s="8">
        <v>33</v>
      </c>
      <c r="C2149" s="8">
        <v>9.27</v>
      </c>
      <c r="D2149" s="8" t="s">
        <v>7835</v>
      </c>
      <c r="E2149" s="8" t="s">
        <v>7835</v>
      </c>
      <c r="F2149" s="8" t="s">
        <v>7835</v>
      </c>
      <c r="G2149" s="8">
        <v>0</v>
      </c>
      <c r="H2149" s="8" t="s">
        <v>7835</v>
      </c>
      <c r="I2149" s="8" t="s">
        <v>7837</v>
      </c>
      <c r="J2149" s="8" t="s">
        <v>7841</v>
      </c>
    </row>
    <row r="2150" spans="1:10" ht="15" customHeight="1" x14ac:dyDescent="0.3">
      <c r="A2150" s="8" t="s">
        <v>2186</v>
      </c>
      <c r="B2150" s="8">
        <v>29.3</v>
      </c>
      <c r="C2150" s="8">
        <v>6.15</v>
      </c>
      <c r="D2150" s="8" t="s">
        <v>7835</v>
      </c>
      <c r="E2150" s="8" t="s">
        <v>7835</v>
      </c>
      <c r="F2150" s="8" t="s">
        <v>7835</v>
      </c>
      <c r="G2150" s="8">
        <v>1</v>
      </c>
      <c r="H2150" s="8" t="s">
        <v>7835</v>
      </c>
      <c r="I2150" s="8" t="s">
        <v>7838</v>
      </c>
      <c r="J2150" s="8" t="s">
        <v>7842</v>
      </c>
    </row>
    <row r="2151" spans="1:10" ht="15" customHeight="1" x14ac:dyDescent="0.3">
      <c r="A2151" s="8" t="s">
        <v>2187</v>
      </c>
      <c r="B2151" s="8">
        <v>25.8</v>
      </c>
      <c r="C2151" s="8">
        <v>4.13</v>
      </c>
      <c r="D2151" s="8" t="s">
        <v>7835</v>
      </c>
      <c r="E2151" s="8" t="s">
        <v>7835</v>
      </c>
      <c r="F2151" s="8" t="s">
        <v>7835</v>
      </c>
      <c r="G2151" s="8">
        <v>1</v>
      </c>
      <c r="H2151" s="8" t="s">
        <v>7835</v>
      </c>
      <c r="I2151" s="8" t="s">
        <v>7838</v>
      </c>
      <c r="J2151" s="8" t="s">
        <v>7843</v>
      </c>
    </row>
    <row r="2152" spans="1:10" ht="15" customHeight="1" x14ac:dyDescent="0.3">
      <c r="A2152" s="8" t="s">
        <v>2188</v>
      </c>
      <c r="B2152" s="8">
        <v>23.4</v>
      </c>
      <c r="C2152" s="8">
        <v>4.24</v>
      </c>
      <c r="D2152" s="8" t="s">
        <v>7835</v>
      </c>
      <c r="E2152" s="8" t="s">
        <v>7835</v>
      </c>
      <c r="F2152" s="8" t="s">
        <v>7835</v>
      </c>
      <c r="G2152" s="8">
        <v>1</v>
      </c>
      <c r="H2152" s="8" t="s">
        <v>7835</v>
      </c>
      <c r="I2152" s="8" t="s">
        <v>7839</v>
      </c>
      <c r="J2152" s="8" t="s">
        <v>7843</v>
      </c>
    </row>
    <row r="2153" spans="1:10" ht="15" customHeight="1" x14ac:dyDescent="0.3">
      <c r="A2153" s="8" t="s">
        <v>2189</v>
      </c>
      <c r="B2153" s="8">
        <v>27.93</v>
      </c>
      <c r="C2153" s="8">
        <v>9.8800000000000008</v>
      </c>
      <c r="D2153" s="8" t="s">
        <v>7835</v>
      </c>
      <c r="E2153" s="8" t="s">
        <v>7835</v>
      </c>
      <c r="F2153" s="8" t="s">
        <v>7835</v>
      </c>
      <c r="G2153" s="8">
        <v>0</v>
      </c>
      <c r="H2153" s="8" t="s">
        <v>7835</v>
      </c>
      <c r="I2153" s="8" t="s">
        <v>7838</v>
      </c>
      <c r="J2153" s="8" t="s">
        <v>7841</v>
      </c>
    </row>
    <row r="2154" spans="1:10" ht="15" customHeight="1" x14ac:dyDescent="0.3">
      <c r="A2154" s="8" t="s">
        <v>2190</v>
      </c>
      <c r="B2154" s="8">
        <v>22</v>
      </c>
      <c r="C2154" s="8">
        <v>9.5</v>
      </c>
      <c r="D2154" s="8" t="s">
        <v>7835</v>
      </c>
      <c r="E2154" s="8" t="s">
        <v>7835</v>
      </c>
      <c r="F2154" s="8" t="s">
        <v>7835</v>
      </c>
      <c r="G2154" s="8">
        <v>0</v>
      </c>
      <c r="H2154" s="8" t="s">
        <v>7835</v>
      </c>
      <c r="I2154" s="8" t="s">
        <v>7839</v>
      </c>
      <c r="J2154" s="8" t="s">
        <v>7841</v>
      </c>
    </row>
    <row r="2155" spans="1:10" ht="15" customHeight="1" x14ac:dyDescent="0.3">
      <c r="A2155" s="8" t="s">
        <v>2191</v>
      </c>
      <c r="B2155" s="8">
        <v>36.86</v>
      </c>
      <c r="C2155" s="8">
        <v>4.97</v>
      </c>
      <c r="D2155" s="8" t="s">
        <v>7836</v>
      </c>
      <c r="E2155" s="8" t="s">
        <v>7835</v>
      </c>
      <c r="F2155" s="8" t="s">
        <v>7835</v>
      </c>
      <c r="G2155" s="8">
        <v>0</v>
      </c>
      <c r="H2155" s="8" t="s">
        <v>7835</v>
      </c>
      <c r="I2155" s="8" t="s">
        <v>7837</v>
      </c>
      <c r="J2155" s="8" t="s">
        <v>7843</v>
      </c>
    </row>
    <row r="2156" spans="1:10" ht="15" customHeight="1" x14ac:dyDescent="0.3">
      <c r="A2156" s="8" t="s">
        <v>2192</v>
      </c>
      <c r="B2156" s="8">
        <v>31.254999999999999</v>
      </c>
      <c r="C2156" s="8">
        <v>5.49</v>
      </c>
      <c r="D2156" s="8" t="s">
        <v>7836</v>
      </c>
      <c r="E2156" s="8" t="s">
        <v>7835</v>
      </c>
      <c r="F2156" s="8" t="s">
        <v>7835</v>
      </c>
      <c r="G2156" s="8">
        <v>0</v>
      </c>
      <c r="H2156" s="8" t="s">
        <v>7835</v>
      </c>
      <c r="I2156" s="8" t="s">
        <v>7837</v>
      </c>
      <c r="J2156" s="8" t="s">
        <v>7843</v>
      </c>
    </row>
    <row r="2157" spans="1:10" ht="15" customHeight="1" x14ac:dyDescent="0.3">
      <c r="A2157" s="8" t="s">
        <v>2193</v>
      </c>
      <c r="B2157" s="8">
        <v>23.06</v>
      </c>
      <c r="C2157" s="8">
        <v>4.47</v>
      </c>
      <c r="D2157" s="8" t="s">
        <v>7835</v>
      </c>
      <c r="E2157" s="8" t="s">
        <v>7835</v>
      </c>
      <c r="F2157" s="8" t="s">
        <v>7835</v>
      </c>
      <c r="G2157" s="8">
        <v>0</v>
      </c>
      <c r="H2157" s="8" t="s">
        <v>7835</v>
      </c>
      <c r="I2157" s="8" t="s">
        <v>7839</v>
      </c>
      <c r="J2157" s="8" t="s">
        <v>7843</v>
      </c>
    </row>
    <row r="2158" spans="1:10" ht="15" customHeight="1" x14ac:dyDescent="0.3">
      <c r="A2158" s="8" t="s">
        <v>2194</v>
      </c>
      <c r="B2158" s="8">
        <v>28.975000000000001</v>
      </c>
      <c r="C2158" s="8">
        <v>4.34</v>
      </c>
      <c r="D2158" s="8" t="s">
        <v>7836</v>
      </c>
      <c r="E2158" s="8" t="s">
        <v>7835</v>
      </c>
      <c r="F2158" s="8" t="s">
        <v>7835</v>
      </c>
      <c r="G2158" s="8">
        <v>0</v>
      </c>
      <c r="H2158" s="8" t="s">
        <v>7835</v>
      </c>
      <c r="I2158" s="8" t="s">
        <v>7838</v>
      </c>
      <c r="J2158" s="8" t="s">
        <v>7843</v>
      </c>
    </row>
    <row r="2159" spans="1:10" ht="15" customHeight="1" x14ac:dyDescent="0.3">
      <c r="A2159" s="8" t="s">
        <v>2195</v>
      </c>
      <c r="B2159" s="8">
        <v>33.299999999999997</v>
      </c>
      <c r="C2159" s="8">
        <v>9.49</v>
      </c>
      <c r="D2159" s="8" t="s">
        <v>7835</v>
      </c>
      <c r="E2159" s="8" t="s">
        <v>7835</v>
      </c>
      <c r="F2159" s="8" t="s">
        <v>7835</v>
      </c>
      <c r="G2159" s="8">
        <v>0</v>
      </c>
      <c r="H2159" s="8" t="s">
        <v>7835</v>
      </c>
      <c r="I2159" s="8" t="s">
        <v>7837</v>
      </c>
      <c r="J2159" s="8" t="s">
        <v>7841</v>
      </c>
    </row>
    <row r="2160" spans="1:10" ht="15" customHeight="1" x14ac:dyDescent="0.3">
      <c r="A2160" s="8" t="s">
        <v>2196</v>
      </c>
      <c r="B2160" s="8">
        <v>33</v>
      </c>
      <c r="C2160" s="8">
        <v>10.16</v>
      </c>
      <c r="D2160" s="8" t="s">
        <v>7835</v>
      </c>
      <c r="E2160" s="8" t="s">
        <v>7835</v>
      </c>
      <c r="F2160" s="8" t="s">
        <v>7835</v>
      </c>
      <c r="G2160" s="8">
        <v>0</v>
      </c>
      <c r="H2160" s="8" t="s">
        <v>7835</v>
      </c>
      <c r="I2160" s="8" t="s">
        <v>7837</v>
      </c>
      <c r="J2160" s="8" t="s">
        <v>7841</v>
      </c>
    </row>
    <row r="2161" spans="1:10" ht="15" customHeight="1" x14ac:dyDescent="0.3">
      <c r="A2161" s="8" t="s">
        <v>2197</v>
      </c>
      <c r="B2161" s="8">
        <v>31.46</v>
      </c>
      <c r="C2161" s="8">
        <v>11.19</v>
      </c>
      <c r="D2161" s="8" t="s">
        <v>7835</v>
      </c>
      <c r="E2161" s="8" t="s">
        <v>7835</v>
      </c>
      <c r="F2161" s="8" t="s">
        <v>7835</v>
      </c>
      <c r="G2161" s="8">
        <v>0</v>
      </c>
      <c r="H2161" s="8" t="s">
        <v>7835</v>
      </c>
      <c r="I2161" s="8" t="s">
        <v>7837</v>
      </c>
      <c r="J2161" s="8" t="s">
        <v>7841</v>
      </c>
    </row>
    <row r="2162" spans="1:10" ht="15" customHeight="1" x14ac:dyDescent="0.3">
      <c r="A2162" s="8" t="s">
        <v>2198</v>
      </c>
      <c r="B2162" s="8">
        <v>29.6</v>
      </c>
      <c r="C2162" s="8">
        <v>11.03</v>
      </c>
      <c r="D2162" s="8" t="s">
        <v>7835</v>
      </c>
      <c r="E2162" s="8" t="s">
        <v>7835</v>
      </c>
      <c r="F2162" s="8" t="s">
        <v>7835</v>
      </c>
      <c r="G2162" s="8">
        <v>0</v>
      </c>
      <c r="H2162" s="8" t="s">
        <v>7835</v>
      </c>
      <c r="I2162" s="8" t="s">
        <v>7838</v>
      </c>
      <c r="J2162" s="8" t="s">
        <v>7841</v>
      </c>
    </row>
    <row r="2163" spans="1:10" ht="15" customHeight="1" x14ac:dyDescent="0.3">
      <c r="A2163" s="8" t="s">
        <v>2199</v>
      </c>
      <c r="B2163" s="8">
        <v>22.05</v>
      </c>
      <c r="C2163" s="8">
        <v>4.43</v>
      </c>
      <c r="D2163" s="8" t="s">
        <v>7836</v>
      </c>
      <c r="E2163" s="8" t="s">
        <v>7835</v>
      </c>
      <c r="F2163" s="8" t="s">
        <v>7835</v>
      </c>
      <c r="G2163" s="8">
        <v>0</v>
      </c>
      <c r="H2163" s="8" t="s">
        <v>7835</v>
      </c>
      <c r="I2163" s="8" t="s">
        <v>7839</v>
      </c>
      <c r="J2163" s="8" t="s">
        <v>7843</v>
      </c>
    </row>
    <row r="2164" spans="1:10" ht="15" customHeight="1" x14ac:dyDescent="0.3">
      <c r="A2164" s="8" t="s">
        <v>2200</v>
      </c>
      <c r="B2164" s="8">
        <v>27.06</v>
      </c>
      <c r="C2164" s="8">
        <v>6.14</v>
      </c>
      <c r="D2164" s="8" t="s">
        <v>7835</v>
      </c>
      <c r="E2164" s="8" t="s">
        <v>7836</v>
      </c>
      <c r="F2164" s="8" t="s">
        <v>7835</v>
      </c>
      <c r="G2164" s="8">
        <v>1</v>
      </c>
      <c r="H2164" s="8" t="s">
        <v>7835</v>
      </c>
      <c r="I2164" s="8" t="s">
        <v>7838</v>
      </c>
      <c r="J2164" s="8" t="s">
        <v>7842</v>
      </c>
    </row>
    <row r="2165" spans="1:10" ht="15" customHeight="1" x14ac:dyDescent="0.3">
      <c r="A2165" s="8" t="s">
        <v>2201</v>
      </c>
      <c r="B2165" s="8">
        <v>20.49</v>
      </c>
      <c r="C2165" s="8">
        <v>4.87</v>
      </c>
      <c r="D2165" s="8" t="s">
        <v>7835</v>
      </c>
      <c r="E2165" s="8" t="s">
        <v>7835</v>
      </c>
      <c r="F2165" s="8" t="s">
        <v>7835</v>
      </c>
      <c r="G2165" s="8">
        <v>0</v>
      </c>
      <c r="H2165" s="8" t="s">
        <v>7835</v>
      </c>
      <c r="I2165" s="8" t="s">
        <v>7839</v>
      </c>
      <c r="J2165" s="8" t="s">
        <v>7843</v>
      </c>
    </row>
    <row r="2166" spans="1:10" ht="15" customHeight="1" x14ac:dyDescent="0.3">
      <c r="A2166" s="8" t="s">
        <v>2202</v>
      </c>
      <c r="B2166" s="8">
        <v>28.4</v>
      </c>
      <c r="C2166" s="8">
        <v>4.3</v>
      </c>
      <c r="D2166" s="8" t="s">
        <v>7835</v>
      </c>
      <c r="E2166" s="8" t="s">
        <v>7835</v>
      </c>
      <c r="F2166" s="8" t="s">
        <v>7836</v>
      </c>
      <c r="G2166" s="8">
        <v>1</v>
      </c>
      <c r="H2166" s="8" t="s">
        <v>7835</v>
      </c>
      <c r="I2166" s="8" t="s">
        <v>7838</v>
      </c>
      <c r="J2166" s="8" t="s">
        <v>7843</v>
      </c>
    </row>
    <row r="2167" spans="1:10" ht="15" customHeight="1" x14ac:dyDescent="0.3">
      <c r="A2167" s="8" t="s">
        <v>2203</v>
      </c>
      <c r="B2167" s="8">
        <v>41.91</v>
      </c>
      <c r="C2167" s="8">
        <v>6.19</v>
      </c>
      <c r="D2167" s="8" t="s">
        <v>7835</v>
      </c>
      <c r="E2167" s="8" t="s">
        <v>7835</v>
      </c>
      <c r="F2167" s="8" t="s">
        <v>7835</v>
      </c>
      <c r="G2167" s="8">
        <v>0</v>
      </c>
      <c r="H2167" s="8" t="s">
        <v>7835</v>
      </c>
      <c r="I2167" s="8" t="s">
        <v>7837</v>
      </c>
      <c r="J2167" s="8" t="s">
        <v>7842</v>
      </c>
    </row>
    <row r="2168" spans="1:10" ht="15" customHeight="1" x14ac:dyDescent="0.3">
      <c r="A2168" s="8" t="s">
        <v>2204</v>
      </c>
      <c r="B2168" s="8">
        <v>24.6</v>
      </c>
      <c r="C2168" s="8">
        <v>6.19</v>
      </c>
      <c r="D2168" s="8" t="s">
        <v>7835</v>
      </c>
      <c r="E2168" s="8" t="s">
        <v>7835</v>
      </c>
      <c r="F2168" s="8" t="s">
        <v>7836</v>
      </c>
      <c r="G2168" s="8">
        <v>1</v>
      </c>
      <c r="H2168" s="8" t="s">
        <v>7835</v>
      </c>
      <c r="I2168" s="8" t="s">
        <v>7839</v>
      </c>
      <c r="J2168" s="8" t="s">
        <v>7842</v>
      </c>
    </row>
    <row r="2169" spans="1:10" ht="15" customHeight="1" x14ac:dyDescent="0.3">
      <c r="A2169" s="8" t="s">
        <v>2205</v>
      </c>
      <c r="B2169" s="8">
        <v>20.9</v>
      </c>
      <c r="C2169" s="8">
        <v>5.12</v>
      </c>
      <c r="D2169" s="8" t="s">
        <v>7835</v>
      </c>
      <c r="E2169" s="8" t="s">
        <v>7835</v>
      </c>
      <c r="F2169" s="8" t="s">
        <v>7836</v>
      </c>
      <c r="G2169" s="8">
        <v>1</v>
      </c>
      <c r="H2169" s="8" t="s">
        <v>7835</v>
      </c>
      <c r="I2169" s="8" t="s">
        <v>7839</v>
      </c>
      <c r="J2169" s="8" t="s">
        <v>7843</v>
      </c>
    </row>
    <row r="2170" spans="1:10" ht="15" customHeight="1" x14ac:dyDescent="0.3">
      <c r="A2170" s="8" t="s">
        <v>2206</v>
      </c>
      <c r="B2170" s="8">
        <v>34.4</v>
      </c>
      <c r="C2170" s="8">
        <v>4.04</v>
      </c>
      <c r="D2170" s="8" t="s">
        <v>7835</v>
      </c>
      <c r="E2170" s="8" t="s">
        <v>7835</v>
      </c>
      <c r="F2170" s="8" t="s">
        <v>7835</v>
      </c>
      <c r="G2170" s="8">
        <v>0</v>
      </c>
      <c r="H2170" s="8" t="s">
        <v>7835</v>
      </c>
      <c r="I2170" s="8" t="s">
        <v>7837</v>
      </c>
      <c r="J2170" s="8" t="s">
        <v>7843</v>
      </c>
    </row>
    <row r="2171" spans="1:10" ht="15" customHeight="1" x14ac:dyDescent="0.3">
      <c r="A2171" s="8" t="s">
        <v>2207</v>
      </c>
      <c r="B2171" s="8">
        <v>32.56</v>
      </c>
      <c r="C2171" s="8">
        <v>5.36</v>
      </c>
      <c r="D2171" s="8" t="s">
        <v>7835</v>
      </c>
      <c r="E2171" s="8" t="s">
        <v>7835</v>
      </c>
      <c r="F2171" s="8" t="s">
        <v>7835</v>
      </c>
      <c r="G2171" s="8">
        <v>0</v>
      </c>
      <c r="H2171" s="8" t="s">
        <v>7835</v>
      </c>
      <c r="I2171" s="8" t="s">
        <v>7837</v>
      </c>
      <c r="J2171" s="8" t="s">
        <v>7843</v>
      </c>
    </row>
    <row r="2172" spans="1:10" ht="15" customHeight="1" x14ac:dyDescent="0.3">
      <c r="A2172" s="8" t="s">
        <v>2208</v>
      </c>
      <c r="B2172" s="8">
        <v>27.98</v>
      </c>
      <c r="C2172" s="8">
        <v>4.38</v>
      </c>
      <c r="D2172" s="8" t="s">
        <v>7835</v>
      </c>
      <c r="E2172" s="8" t="s">
        <v>7836</v>
      </c>
      <c r="F2172" s="8" t="s">
        <v>7835</v>
      </c>
      <c r="G2172" s="8">
        <v>1</v>
      </c>
      <c r="H2172" s="8" t="s">
        <v>7835</v>
      </c>
      <c r="I2172" s="8" t="s">
        <v>7838</v>
      </c>
      <c r="J2172" s="8" t="s">
        <v>7843</v>
      </c>
    </row>
    <row r="2173" spans="1:10" ht="15" customHeight="1" x14ac:dyDescent="0.3">
      <c r="A2173" s="8" t="s">
        <v>2209</v>
      </c>
      <c r="B2173" s="8">
        <v>26.51</v>
      </c>
      <c r="C2173" s="8">
        <v>4.58</v>
      </c>
      <c r="D2173" s="8" t="s">
        <v>7835</v>
      </c>
      <c r="E2173" s="8" t="s">
        <v>7835</v>
      </c>
      <c r="F2173" s="8" t="s">
        <v>7835</v>
      </c>
      <c r="G2173" s="8">
        <v>0</v>
      </c>
      <c r="H2173" s="8" t="s">
        <v>7835</v>
      </c>
      <c r="I2173" s="8" t="s">
        <v>7838</v>
      </c>
      <c r="J2173" s="8" t="s">
        <v>7843</v>
      </c>
    </row>
    <row r="2174" spans="1:10" ht="15" customHeight="1" x14ac:dyDescent="0.3">
      <c r="A2174" s="8" t="s">
        <v>2210</v>
      </c>
      <c r="B2174" s="8">
        <v>29.734999999999999</v>
      </c>
      <c r="C2174" s="8">
        <v>11.92</v>
      </c>
      <c r="D2174" s="8" t="s">
        <v>7835</v>
      </c>
      <c r="E2174" s="8" t="s">
        <v>7835</v>
      </c>
      <c r="F2174" s="8" t="s">
        <v>7835</v>
      </c>
      <c r="G2174" s="8">
        <v>0</v>
      </c>
      <c r="H2174" s="8" t="s">
        <v>7835</v>
      </c>
      <c r="I2174" s="8" t="s">
        <v>7838</v>
      </c>
      <c r="J2174" s="8" t="s">
        <v>7841</v>
      </c>
    </row>
    <row r="2175" spans="1:10" ht="15" customHeight="1" x14ac:dyDescent="0.3">
      <c r="A2175" s="8" t="s">
        <v>2211</v>
      </c>
      <c r="B2175" s="8">
        <v>40.5</v>
      </c>
      <c r="C2175" s="8">
        <v>5.4</v>
      </c>
      <c r="D2175" s="8" t="s">
        <v>7835</v>
      </c>
      <c r="E2175" s="8" t="s">
        <v>7835</v>
      </c>
      <c r="F2175" s="8" t="s">
        <v>7836</v>
      </c>
      <c r="G2175" s="8">
        <v>1</v>
      </c>
      <c r="H2175" s="8" t="s">
        <v>7835</v>
      </c>
      <c r="I2175" s="8" t="s">
        <v>7837</v>
      </c>
      <c r="J2175" s="8" t="s">
        <v>7843</v>
      </c>
    </row>
    <row r="2176" spans="1:10" ht="15" customHeight="1" x14ac:dyDescent="0.3">
      <c r="A2176" s="8" t="s">
        <v>2212</v>
      </c>
      <c r="B2176" s="8">
        <v>25.64</v>
      </c>
      <c r="C2176" s="8">
        <v>4.76</v>
      </c>
      <c r="D2176" s="8" t="s">
        <v>7835</v>
      </c>
      <c r="E2176" s="8" t="s">
        <v>7835</v>
      </c>
      <c r="F2176" s="8" t="s">
        <v>7835</v>
      </c>
      <c r="G2176" s="8">
        <v>1</v>
      </c>
      <c r="H2176" s="8" t="s">
        <v>7835</v>
      </c>
      <c r="I2176" s="8" t="s">
        <v>7838</v>
      </c>
      <c r="J2176" s="8" t="s">
        <v>7843</v>
      </c>
    </row>
    <row r="2177" spans="1:10" ht="15" customHeight="1" x14ac:dyDescent="0.3">
      <c r="A2177" s="8" t="s">
        <v>2213</v>
      </c>
      <c r="B2177" s="8">
        <v>32.9</v>
      </c>
      <c r="C2177" s="8">
        <v>4.78</v>
      </c>
      <c r="D2177" s="8" t="s">
        <v>7835</v>
      </c>
      <c r="E2177" s="8" t="s">
        <v>7835</v>
      </c>
      <c r="F2177" s="8" t="s">
        <v>7836</v>
      </c>
      <c r="G2177" s="8">
        <v>1</v>
      </c>
      <c r="H2177" s="8" t="s">
        <v>7835</v>
      </c>
      <c r="I2177" s="8" t="s">
        <v>7837</v>
      </c>
      <c r="J2177" s="8" t="s">
        <v>7843</v>
      </c>
    </row>
    <row r="2178" spans="1:10" ht="15" customHeight="1" x14ac:dyDescent="0.3">
      <c r="A2178" s="8" t="s">
        <v>2214</v>
      </c>
      <c r="B2178" s="8">
        <v>29.8</v>
      </c>
      <c r="C2178" s="8">
        <v>4.26</v>
      </c>
      <c r="D2178" s="8" t="s">
        <v>7835</v>
      </c>
      <c r="E2178" s="8" t="s">
        <v>7835</v>
      </c>
      <c r="F2178" s="8" t="s">
        <v>7836</v>
      </c>
      <c r="G2178" s="8">
        <v>1</v>
      </c>
      <c r="H2178" s="8" t="s">
        <v>7835</v>
      </c>
      <c r="I2178" s="8" t="s">
        <v>7838</v>
      </c>
      <c r="J2178" s="8" t="s">
        <v>7843</v>
      </c>
    </row>
    <row r="2179" spans="1:10" ht="15" customHeight="1" x14ac:dyDescent="0.3">
      <c r="A2179" s="8" t="s">
        <v>2215</v>
      </c>
      <c r="B2179" s="8">
        <v>28.9</v>
      </c>
      <c r="C2179" s="8">
        <v>5.85</v>
      </c>
      <c r="D2179" s="8" t="s">
        <v>7835</v>
      </c>
      <c r="E2179" s="8" t="s">
        <v>7835</v>
      </c>
      <c r="F2179" s="8" t="s">
        <v>7836</v>
      </c>
      <c r="G2179" s="8">
        <v>1</v>
      </c>
      <c r="H2179" s="8" t="s">
        <v>7835</v>
      </c>
      <c r="I2179" s="8" t="s">
        <v>7838</v>
      </c>
      <c r="J2179" s="8" t="s">
        <v>7842</v>
      </c>
    </row>
    <row r="2180" spans="1:10" ht="15" customHeight="1" x14ac:dyDescent="0.3">
      <c r="A2180" s="8" t="s">
        <v>2216</v>
      </c>
      <c r="B2180" s="8">
        <v>24.7</v>
      </c>
      <c r="C2180" s="8">
        <v>5.32</v>
      </c>
      <c r="D2180" s="8" t="s">
        <v>7835</v>
      </c>
      <c r="E2180" s="8" t="s">
        <v>7835</v>
      </c>
      <c r="F2180" s="8" t="s">
        <v>7836</v>
      </c>
      <c r="G2180" s="8">
        <v>1</v>
      </c>
      <c r="H2180" s="8" t="s">
        <v>7835</v>
      </c>
      <c r="I2180" s="8" t="s">
        <v>7839</v>
      </c>
      <c r="J2180" s="8" t="s">
        <v>7843</v>
      </c>
    </row>
    <row r="2181" spans="1:10" ht="15" customHeight="1" x14ac:dyDescent="0.3">
      <c r="A2181" s="8" t="s">
        <v>2217</v>
      </c>
      <c r="B2181" s="8">
        <v>20.6</v>
      </c>
      <c r="C2181" s="8">
        <v>5.14</v>
      </c>
      <c r="D2181" s="8" t="s">
        <v>7835</v>
      </c>
      <c r="E2181" s="8" t="s">
        <v>7835</v>
      </c>
      <c r="F2181" s="8" t="s">
        <v>7836</v>
      </c>
      <c r="G2181" s="8">
        <v>1</v>
      </c>
      <c r="H2181" s="8" t="s">
        <v>7835</v>
      </c>
      <c r="I2181" s="8" t="s">
        <v>7839</v>
      </c>
      <c r="J2181" s="8" t="s">
        <v>7843</v>
      </c>
    </row>
    <row r="2182" spans="1:10" ht="15" customHeight="1" x14ac:dyDescent="0.3">
      <c r="A2182" s="8" t="s">
        <v>2218</v>
      </c>
      <c r="B2182" s="8">
        <v>18.600000000000001</v>
      </c>
      <c r="C2182" s="8">
        <v>5</v>
      </c>
      <c r="D2182" s="8" t="s">
        <v>7835</v>
      </c>
      <c r="E2182" s="8" t="s">
        <v>7835</v>
      </c>
      <c r="F2182" s="8" t="s">
        <v>7836</v>
      </c>
      <c r="G2182" s="8">
        <v>1</v>
      </c>
      <c r="H2182" s="8" t="s">
        <v>7835</v>
      </c>
      <c r="I2182" s="8" t="s">
        <v>7839</v>
      </c>
      <c r="J2182" s="8" t="s">
        <v>7843</v>
      </c>
    </row>
    <row r="2183" spans="1:10" ht="15" customHeight="1" x14ac:dyDescent="0.3">
      <c r="A2183" s="8" t="s">
        <v>2219</v>
      </c>
      <c r="B2183" s="8">
        <v>17.8</v>
      </c>
      <c r="C2183" s="8">
        <v>4.55</v>
      </c>
      <c r="D2183" s="8" t="s">
        <v>7835</v>
      </c>
      <c r="E2183" s="8" t="s">
        <v>7835</v>
      </c>
      <c r="F2183" s="8" t="s">
        <v>7836</v>
      </c>
      <c r="G2183" s="8">
        <v>1</v>
      </c>
      <c r="H2183" s="8" t="s">
        <v>7835</v>
      </c>
      <c r="I2183" s="8" t="s">
        <v>7840</v>
      </c>
      <c r="J2183" s="8" t="s">
        <v>7843</v>
      </c>
    </row>
    <row r="2184" spans="1:10" ht="15" customHeight="1" x14ac:dyDescent="0.3">
      <c r="A2184" s="8" t="s">
        <v>2220</v>
      </c>
      <c r="B2184" s="8">
        <v>35.200000000000003</v>
      </c>
      <c r="C2184" s="8">
        <v>5.97</v>
      </c>
      <c r="D2184" s="8" t="s">
        <v>7835</v>
      </c>
      <c r="E2184" s="8" t="s">
        <v>7836</v>
      </c>
      <c r="F2184" s="8" t="s">
        <v>7835</v>
      </c>
      <c r="G2184" s="8">
        <v>1</v>
      </c>
      <c r="H2184" s="8" t="s">
        <v>7835</v>
      </c>
      <c r="I2184" s="8" t="s">
        <v>7837</v>
      </c>
      <c r="J2184" s="8" t="s">
        <v>7842</v>
      </c>
    </row>
    <row r="2185" spans="1:10" ht="15" customHeight="1" x14ac:dyDescent="0.3">
      <c r="A2185" s="8" t="s">
        <v>2221</v>
      </c>
      <c r="B2185" s="8">
        <v>33.770000000000003</v>
      </c>
      <c r="C2185" s="8">
        <v>4.0199999999999996</v>
      </c>
      <c r="D2185" s="8" t="s">
        <v>7835</v>
      </c>
      <c r="E2185" s="8" t="s">
        <v>7836</v>
      </c>
      <c r="F2185" s="8" t="s">
        <v>7835</v>
      </c>
      <c r="G2185" s="8">
        <v>1</v>
      </c>
      <c r="H2185" s="8" t="s">
        <v>7835</v>
      </c>
      <c r="I2185" s="8" t="s">
        <v>7837</v>
      </c>
      <c r="J2185" s="8" t="s">
        <v>7843</v>
      </c>
    </row>
    <row r="2186" spans="1:10" ht="15" customHeight="1" x14ac:dyDescent="0.3">
      <c r="A2186" s="8" t="s">
        <v>2222</v>
      </c>
      <c r="B2186" s="8">
        <v>30.03</v>
      </c>
      <c r="C2186" s="8">
        <v>4.04</v>
      </c>
      <c r="D2186" s="8" t="s">
        <v>7835</v>
      </c>
      <c r="E2186" s="8" t="s">
        <v>7836</v>
      </c>
      <c r="F2186" s="8" t="s">
        <v>7835</v>
      </c>
      <c r="G2186" s="8">
        <v>1</v>
      </c>
      <c r="H2186" s="8" t="s">
        <v>7835</v>
      </c>
      <c r="I2186" s="8" t="s">
        <v>7837</v>
      </c>
      <c r="J2186" s="8" t="s">
        <v>7843</v>
      </c>
    </row>
    <row r="2187" spans="1:10" ht="15" customHeight="1" x14ac:dyDescent="0.3">
      <c r="A2187" s="8" t="s">
        <v>2223</v>
      </c>
      <c r="B2187" s="8">
        <v>29.37</v>
      </c>
      <c r="C2187" s="8">
        <v>5.54</v>
      </c>
      <c r="D2187" s="8" t="s">
        <v>7835</v>
      </c>
      <c r="E2187" s="8" t="s">
        <v>7836</v>
      </c>
      <c r="F2187" s="8" t="s">
        <v>7835</v>
      </c>
      <c r="G2187" s="8">
        <v>1</v>
      </c>
      <c r="H2187" s="8" t="s">
        <v>7835</v>
      </c>
      <c r="I2187" s="8" t="s">
        <v>7838</v>
      </c>
      <c r="J2187" s="8" t="s">
        <v>7843</v>
      </c>
    </row>
    <row r="2188" spans="1:10" ht="15" customHeight="1" x14ac:dyDescent="0.3">
      <c r="A2188" s="8" t="s">
        <v>2224</v>
      </c>
      <c r="B2188" s="8">
        <v>28.5</v>
      </c>
      <c r="C2188" s="8">
        <v>4.03</v>
      </c>
      <c r="D2188" s="8" t="s">
        <v>7835</v>
      </c>
      <c r="E2188" s="8" t="s">
        <v>7836</v>
      </c>
      <c r="F2188" s="8" t="s">
        <v>7835</v>
      </c>
      <c r="G2188" s="8">
        <v>1</v>
      </c>
      <c r="H2188" s="8" t="s">
        <v>7835</v>
      </c>
      <c r="I2188" s="8" t="s">
        <v>7838</v>
      </c>
      <c r="J2188" s="8" t="s">
        <v>7843</v>
      </c>
    </row>
    <row r="2189" spans="1:10" ht="15" customHeight="1" x14ac:dyDescent="0.3">
      <c r="A2189" s="8" t="s">
        <v>2225</v>
      </c>
      <c r="B2189" s="8">
        <v>23.32</v>
      </c>
      <c r="C2189" s="8">
        <v>5.62</v>
      </c>
      <c r="D2189" s="8" t="s">
        <v>7835</v>
      </c>
      <c r="E2189" s="8" t="s">
        <v>7836</v>
      </c>
      <c r="F2189" s="8" t="s">
        <v>7835</v>
      </c>
      <c r="G2189" s="8">
        <v>1</v>
      </c>
      <c r="H2189" s="8" t="s">
        <v>7835</v>
      </c>
      <c r="I2189" s="8" t="s">
        <v>7839</v>
      </c>
      <c r="J2189" s="8" t="s">
        <v>7843</v>
      </c>
    </row>
    <row r="2190" spans="1:10" ht="15" customHeight="1" x14ac:dyDescent="0.3">
      <c r="A2190" s="8" t="s">
        <v>2226</v>
      </c>
      <c r="B2190" s="8">
        <v>26.125</v>
      </c>
      <c r="C2190" s="8">
        <v>5.27</v>
      </c>
      <c r="D2190" s="8" t="s">
        <v>7835</v>
      </c>
      <c r="E2190" s="8" t="s">
        <v>7836</v>
      </c>
      <c r="F2190" s="8" t="s">
        <v>7835</v>
      </c>
      <c r="G2190" s="8">
        <v>1</v>
      </c>
      <c r="H2190" s="8" t="s">
        <v>7835</v>
      </c>
      <c r="I2190" s="8" t="s">
        <v>7838</v>
      </c>
      <c r="J2190" s="8" t="s">
        <v>7843</v>
      </c>
    </row>
    <row r="2191" spans="1:10" ht="15" customHeight="1" x14ac:dyDescent="0.3">
      <c r="A2191" s="8" t="s">
        <v>2227</v>
      </c>
      <c r="B2191" s="8">
        <v>25.46</v>
      </c>
      <c r="C2191" s="8">
        <v>5.18</v>
      </c>
      <c r="D2191" s="8" t="s">
        <v>7835</v>
      </c>
      <c r="E2191" s="8" t="s">
        <v>7836</v>
      </c>
      <c r="F2191" s="8" t="s">
        <v>7835</v>
      </c>
      <c r="G2191" s="8">
        <v>1</v>
      </c>
      <c r="H2191" s="8" t="s">
        <v>7835</v>
      </c>
      <c r="I2191" s="8" t="s">
        <v>7838</v>
      </c>
      <c r="J2191" s="8" t="s">
        <v>7843</v>
      </c>
    </row>
    <row r="2192" spans="1:10" ht="15" customHeight="1" x14ac:dyDescent="0.3">
      <c r="A2192" s="8" t="s">
        <v>2228</v>
      </c>
      <c r="B2192" s="8">
        <v>23.75</v>
      </c>
      <c r="C2192" s="8">
        <v>5.27</v>
      </c>
      <c r="D2192" s="8" t="s">
        <v>7835</v>
      </c>
      <c r="E2192" s="8" t="s">
        <v>7836</v>
      </c>
      <c r="F2192" s="8" t="s">
        <v>7835</v>
      </c>
      <c r="G2192" s="8">
        <v>1</v>
      </c>
      <c r="H2192" s="8" t="s">
        <v>7835</v>
      </c>
      <c r="I2192" s="8" t="s">
        <v>7839</v>
      </c>
      <c r="J2192" s="8" t="s">
        <v>7843</v>
      </c>
    </row>
    <row r="2193" spans="1:10" ht="15" customHeight="1" x14ac:dyDescent="0.3">
      <c r="A2193" s="8" t="s">
        <v>2229</v>
      </c>
      <c r="B2193" s="8">
        <v>23.085000000000001</v>
      </c>
      <c r="C2193" s="8">
        <v>5.62</v>
      </c>
      <c r="D2193" s="8" t="s">
        <v>7835</v>
      </c>
      <c r="E2193" s="8" t="s">
        <v>7836</v>
      </c>
      <c r="F2193" s="8" t="s">
        <v>7835</v>
      </c>
      <c r="G2193" s="8">
        <v>1</v>
      </c>
      <c r="H2193" s="8" t="s">
        <v>7835</v>
      </c>
      <c r="I2193" s="8" t="s">
        <v>7839</v>
      </c>
      <c r="J2193" s="8" t="s">
        <v>7843</v>
      </c>
    </row>
    <row r="2194" spans="1:10" ht="15" customHeight="1" x14ac:dyDescent="0.3">
      <c r="A2194" s="8" t="s">
        <v>2230</v>
      </c>
      <c r="B2194" s="8">
        <v>22.99</v>
      </c>
      <c r="C2194" s="8">
        <v>5.0599999999999996</v>
      </c>
      <c r="D2194" s="8" t="s">
        <v>7835</v>
      </c>
      <c r="E2194" s="8" t="s">
        <v>7836</v>
      </c>
      <c r="F2194" s="8" t="s">
        <v>7835</v>
      </c>
      <c r="G2194" s="8">
        <v>1</v>
      </c>
      <c r="H2194" s="8" t="s">
        <v>7835</v>
      </c>
      <c r="I2194" s="8" t="s">
        <v>7839</v>
      </c>
      <c r="J2194" s="8" t="s">
        <v>7843</v>
      </c>
    </row>
    <row r="2195" spans="1:10" ht="15" customHeight="1" x14ac:dyDescent="0.3">
      <c r="A2195" s="8" t="s">
        <v>2231</v>
      </c>
      <c r="B2195" s="8">
        <v>21.47</v>
      </c>
      <c r="C2195" s="8">
        <v>4.6900000000000004</v>
      </c>
      <c r="D2195" s="8" t="s">
        <v>7835</v>
      </c>
      <c r="E2195" s="8" t="s">
        <v>7836</v>
      </c>
      <c r="F2195" s="8" t="s">
        <v>7835</v>
      </c>
      <c r="G2195" s="8">
        <v>1</v>
      </c>
      <c r="H2195" s="8" t="s">
        <v>7835</v>
      </c>
      <c r="I2195" s="8" t="s">
        <v>7839</v>
      </c>
      <c r="J2195" s="8" t="s">
        <v>7843</v>
      </c>
    </row>
    <row r="2196" spans="1:10" ht="15" customHeight="1" x14ac:dyDescent="0.3">
      <c r="A2196" s="8" t="s">
        <v>2232</v>
      </c>
      <c r="B2196" s="8">
        <v>15.96</v>
      </c>
      <c r="C2196" s="8">
        <v>5.44</v>
      </c>
      <c r="D2196" s="8" t="s">
        <v>7835</v>
      </c>
      <c r="E2196" s="8" t="s">
        <v>7836</v>
      </c>
      <c r="F2196" s="8" t="s">
        <v>7835</v>
      </c>
      <c r="G2196" s="8">
        <v>1</v>
      </c>
      <c r="H2196" s="8" t="s">
        <v>7835</v>
      </c>
      <c r="I2196" s="8" t="s">
        <v>7840</v>
      </c>
      <c r="J2196" s="8" t="s">
        <v>7843</v>
      </c>
    </row>
    <row r="2197" spans="1:10" ht="15" customHeight="1" x14ac:dyDescent="0.3">
      <c r="A2197" s="8" t="s">
        <v>2233</v>
      </c>
      <c r="B2197" s="8">
        <v>39.5</v>
      </c>
      <c r="C2197" s="8">
        <v>5.05</v>
      </c>
      <c r="D2197" s="8" t="s">
        <v>7835</v>
      </c>
      <c r="E2197" s="8" t="s">
        <v>7836</v>
      </c>
      <c r="F2197" s="8" t="s">
        <v>7835</v>
      </c>
      <c r="G2197" s="8">
        <v>1</v>
      </c>
      <c r="H2197" s="8" t="s">
        <v>7835</v>
      </c>
      <c r="I2197" s="8" t="s">
        <v>7837</v>
      </c>
      <c r="J2197" s="8" t="s">
        <v>7843</v>
      </c>
    </row>
    <row r="2198" spans="1:10" ht="15" customHeight="1" x14ac:dyDescent="0.3">
      <c r="A2198" s="8" t="s">
        <v>2234</v>
      </c>
      <c r="B2198" s="8">
        <v>33.770000000000003</v>
      </c>
      <c r="C2198" s="8">
        <v>6</v>
      </c>
      <c r="D2198" s="8" t="s">
        <v>7835</v>
      </c>
      <c r="E2198" s="8" t="s">
        <v>7836</v>
      </c>
      <c r="F2198" s="8" t="s">
        <v>7835</v>
      </c>
      <c r="G2198" s="8">
        <v>1</v>
      </c>
      <c r="H2198" s="8" t="s">
        <v>7835</v>
      </c>
      <c r="I2198" s="8" t="s">
        <v>7837</v>
      </c>
      <c r="J2198" s="8" t="s">
        <v>7842</v>
      </c>
    </row>
    <row r="2199" spans="1:10" ht="15" customHeight="1" x14ac:dyDescent="0.3">
      <c r="A2199" s="8" t="s">
        <v>2235</v>
      </c>
      <c r="B2199" s="8">
        <v>26.84</v>
      </c>
      <c r="C2199" s="8">
        <v>5.99</v>
      </c>
      <c r="D2199" s="8" t="s">
        <v>7836</v>
      </c>
      <c r="E2199" s="8" t="s">
        <v>7836</v>
      </c>
      <c r="F2199" s="8" t="s">
        <v>7835</v>
      </c>
      <c r="G2199" s="8">
        <v>1</v>
      </c>
      <c r="H2199" s="8" t="s">
        <v>7835</v>
      </c>
      <c r="I2199" s="8" t="s">
        <v>7838</v>
      </c>
      <c r="J2199" s="8" t="s">
        <v>7842</v>
      </c>
    </row>
    <row r="2200" spans="1:10" ht="15" customHeight="1" x14ac:dyDescent="0.3">
      <c r="A2200" s="8" t="s">
        <v>2236</v>
      </c>
      <c r="B2200" s="8">
        <v>35.53</v>
      </c>
      <c r="C2200" s="8">
        <v>4.3600000000000003</v>
      </c>
      <c r="D2200" s="8" t="s">
        <v>7835</v>
      </c>
      <c r="E2200" s="8" t="s">
        <v>7835</v>
      </c>
      <c r="F2200" s="8" t="s">
        <v>7836</v>
      </c>
      <c r="G2200" s="8">
        <v>1</v>
      </c>
      <c r="H2200" s="8" t="s">
        <v>7835</v>
      </c>
      <c r="I2200" s="8" t="s">
        <v>7837</v>
      </c>
      <c r="J2200" s="8" t="s">
        <v>7843</v>
      </c>
    </row>
    <row r="2201" spans="1:10" ht="15" customHeight="1" x14ac:dyDescent="0.3">
      <c r="A2201" s="8" t="s">
        <v>2237</v>
      </c>
      <c r="B2201" s="8">
        <v>30.59</v>
      </c>
      <c r="C2201" s="8">
        <v>4.41</v>
      </c>
      <c r="D2201" s="8" t="s">
        <v>7835</v>
      </c>
      <c r="E2201" s="8" t="s">
        <v>7835</v>
      </c>
      <c r="F2201" s="8" t="s">
        <v>7836</v>
      </c>
      <c r="G2201" s="8">
        <v>1</v>
      </c>
      <c r="H2201" s="8" t="s">
        <v>7835</v>
      </c>
      <c r="I2201" s="8" t="s">
        <v>7837</v>
      </c>
      <c r="J2201" s="8" t="s">
        <v>7843</v>
      </c>
    </row>
    <row r="2202" spans="1:10" ht="15" customHeight="1" x14ac:dyDescent="0.3">
      <c r="A2202" s="8" t="s">
        <v>2238</v>
      </c>
      <c r="B2202" s="8">
        <v>30.59</v>
      </c>
      <c r="C2202" s="8">
        <v>4.17</v>
      </c>
      <c r="D2202" s="8" t="s">
        <v>7835</v>
      </c>
      <c r="E2202" s="8" t="s">
        <v>7835</v>
      </c>
      <c r="F2202" s="8" t="s">
        <v>7836</v>
      </c>
      <c r="G2202" s="8">
        <v>1</v>
      </c>
      <c r="H2202" s="8" t="s">
        <v>7835</v>
      </c>
      <c r="I2202" s="8" t="s">
        <v>7837</v>
      </c>
      <c r="J2202" s="8" t="s">
        <v>7843</v>
      </c>
    </row>
    <row r="2203" spans="1:10" ht="15" customHeight="1" x14ac:dyDescent="0.3">
      <c r="A2203" s="8" t="s">
        <v>2239</v>
      </c>
      <c r="B2203" s="8">
        <v>27.835000000000001</v>
      </c>
      <c r="C2203" s="8">
        <v>4.4400000000000004</v>
      </c>
      <c r="D2203" s="8" t="s">
        <v>7835</v>
      </c>
      <c r="E2203" s="8" t="s">
        <v>7835</v>
      </c>
      <c r="F2203" s="8" t="s">
        <v>7836</v>
      </c>
      <c r="G2203" s="8">
        <v>1</v>
      </c>
      <c r="H2203" s="8" t="s">
        <v>7835</v>
      </c>
      <c r="I2203" s="8" t="s">
        <v>7838</v>
      </c>
      <c r="J2203" s="8" t="s">
        <v>7843</v>
      </c>
    </row>
    <row r="2204" spans="1:10" ht="15" customHeight="1" x14ac:dyDescent="0.3">
      <c r="A2204" s="8" t="s">
        <v>2240</v>
      </c>
      <c r="B2204" s="8">
        <v>40.26</v>
      </c>
      <c r="C2204" s="8">
        <v>5.52</v>
      </c>
      <c r="D2204" s="8" t="s">
        <v>7835</v>
      </c>
      <c r="E2204" s="8" t="s">
        <v>7836</v>
      </c>
      <c r="F2204" s="8" t="s">
        <v>7835</v>
      </c>
      <c r="G2204" s="8">
        <v>1</v>
      </c>
      <c r="H2204" s="8" t="s">
        <v>7835</v>
      </c>
      <c r="I2204" s="8" t="s">
        <v>7837</v>
      </c>
      <c r="J2204" s="8" t="s">
        <v>7843</v>
      </c>
    </row>
    <row r="2205" spans="1:10" ht="15" customHeight="1" x14ac:dyDescent="0.3">
      <c r="A2205" s="8" t="s">
        <v>2241</v>
      </c>
      <c r="B2205" s="8">
        <v>39.82</v>
      </c>
      <c r="C2205" s="8">
        <v>6.01</v>
      </c>
      <c r="D2205" s="8" t="s">
        <v>7835</v>
      </c>
      <c r="E2205" s="8" t="s">
        <v>7836</v>
      </c>
      <c r="F2205" s="8" t="s">
        <v>7835</v>
      </c>
      <c r="G2205" s="8">
        <v>1</v>
      </c>
      <c r="H2205" s="8" t="s">
        <v>7835</v>
      </c>
      <c r="I2205" s="8" t="s">
        <v>7837</v>
      </c>
      <c r="J2205" s="8" t="s">
        <v>7842</v>
      </c>
    </row>
    <row r="2206" spans="1:10" ht="15" customHeight="1" x14ac:dyDescent="0.3">
      <c r="A2206" s="8" t="s">
        <v>2242</v>
      </c>
      <c r="B2206" s="8">
        <v>39.159999999999997</v>
      </c>
      <c r="C2206" s="8">
        <v>5.81</v>
      </c>
      <c r="D2206" s="8" t="s">
        <v>7835</v>
      </c>
      <c r="E2206" s="8" t="s">
        <v>7836</v>
      </c>
      <c r="F2206" s="8" t="s">
        <v>7835</v>
      </c>
      <c r="G2206" s="8">
        <v>1</v>
      </c>
      <c r="H2206" s="8" t="s">
        <v>7835</v>
      </c>
      <c r="I2206" s="8" t="s">
        <v>7837</v>
      </c>
      <c r="J2206" s="8" t="s">
        <v>7842</v>
      </c>
    </row>
    <row r="2207" spans="1:10" ht="15" customHeight="1" x14ac:dyDescent="0.3">
      <c r="A2207" s="8" t="s">
        <v>2243</v>
      </c>
      <c r="B2207" s="8">
        <v>25.555</v>
      </c>
      <c r="C2207" s="8">
        <v>4.37</v>
      </c>
      <c r="D2207" s="8" t="s">
        <v>7835</v>
      </c>
      <c r="E2207" s="8" t="s">
        <v>7835</v>
      </c>
      <c r="F2207" s="8" t="s">
        <v>7836</v>
      </c>
      <c r="G2207" s="8">
        <v>1</v>
      </c>
      <c r="H2207" s="8" t="s">
        <v>7835</v>
      </c>
      <c r="I2207" s="8" t="s">
        <v>7838</v>
      </c>
      <c r="J2207" s="8" t="s">
        <v>7843</v>
      </c>
    </row>
    <row r="2208" spans="1:10" ht="15" customHeight="1" x14ac:dyDescent="0.3">
      <c r="A2208" s="8" t="s">
        <v>2244</v>
      </c>
      <c r="B2208" s="8">
        <v>25.175000000000001</v>
      </c>
      <c r="C2208" s="8">
        <v>5.74</v>
      </c>
      <c r="D2208" s="8" t="s">
        <v>7835</v>
      </c>
      <c r="E2208" s="8" t="s">
        <v>7835</v>
      </c>
      <c r="F2208" s="8" t="s">
        <v>7836</v>
      </c>
      <c r="G2208" s="8">
        <v>1</v>
      </c>
      <c r="H2208" s="8" t="s">
        <v>7835</v>
      </c>
      <c r="I2208" s="8" t="s">
        <v>7838</v>
      </c>
      <c r="J2208" s="8" t="s">
        <v>7842</v>
      </c>
    </row>
    <row r="2209" spans="1:10" ht="15" customHeight="1" x14ac:dyDescent="0.3">
      <c r="A2209" s="8" t="s">
        <v>2245</v>
      </c>
      <c r="B2209" s="8">
        <v>38.28</v>
      </c>
      <c r="C2209" s="8">
        <v>5.39</v>
      </c>
      <c r="D2209" s="8" t="s">
        <v>7835</v>
      </c>
      <c r="E2209" s="8" t="s">
        <v>7836</v>
      </c>
      <c r="F2209" s="8" t="s">
        <v>7835</v>
      </c>
      <c r="G2209" s="8">
        <v>1</v>
      </c>
      <c r="H2209" s="8" t="s">
        <v>7835</v>
      </c>
      <c r="I2209" s="8" t="s">
        <v>7837</v>
      </c>
      <c r="J2209" s="8" t="s">
        <v>7843</v>
      </c>
    </row>
    <row r="2210" spans="1:10" ht="15" customHeight="1" x14ac:dyDescent="0.3">
      <c r="A2210" s="8" t="s">
        <v>2246</v>
      </c>
      <c r="B2210" s="8">
        <v>38.17</v>
      </c>
      <c r="C2210" s="8">
        <v>4.07</v>
      </c>
      <c r="D2210" s="8" t="s">
        <v>7835</v>
      </c>
      <c r="E2210" s="8" t="s">
        <v>7836</v>
      </c>
      <c r="F2210" s="8" t="s">
        <v>7835</v>
      </c>
      <c r="G2210" s="8">
        <v>1</v>
      </c>
      <c r="H2210" s="8" t="s">
        <v>7835</v>
      </c>
      <c r="I2210" s="8" t="s">
        <v>7837</v>
      </c>
      <c r="J2210" s="8" t="s">
        <v>7843</v>
      </c>
    </row>
    <row r="2211" spans="1:10" ht="15" customHeight="1" x14ac:dyDescent="0.3">
      <c r="A2211" s="8" t="s">
        <v>2247</v>
      </c>
      <c r="B2211" s="8">
        <v>36.85</v>
      </c>
      <c r="C2211" s="8">
        <v>5.49</v>
      </c>
      <c r="D2211" s="8" t="s">
        <v>7835</v>
      </c>
      <c r="E2211" s="8" t="s">
        <v>7836</v>
      </c>
      <c r="F2211" s="8" t="s">
        <v>7835</v>
      </c>
      <c r="G2211" s="8">
        <v>1</v>
      </c>
      <c r="H2211" s="8" t="s">
        <v>7835</v>
      </c>
      <c r="I2211" s="8" t="s">
        <v>7837</v>
      </c>
      <c r="J2211" s="8" t="s">
        <v>7843</v>
      </c>
    </row>
    <row r="2212" spans="1:10" ht="15" customHeight="1" x14ac:dyDescent="0.3">
      <c r="A2212" s="8" t="s">
        <v>2248</v>
      </c>
      <c r="B2212" s="8">
        <v>22.61</v>
      </c>
      <c r="C2212" s="8">
        <v>5.68</v>
      </c>
      <c r="D2212" s="8" t="s">
        <v>7835</v>
      </c>
      <c r="E2212" s="8" t="s">
        <v>7835</v>
      </c>
      <c r="F2212" s="8" t="s">
        <v>7836</v>
      </c>
      <c r="G2212" s="8">
        <v>1</v>
      </c>
      <c r="H2212" s="8" t="s">
        <v>7835</v>
      </c>
      <c r="I2212" s="8" t="s">
        <v>7839</v>
      </c>
      <c r="J2212" s="8" t="s">
        <v>7843</v>
      </c>
    </row>
    <row r="2213" spans="1:10" ht="15" customHeight="1" x14ac:dyDescent="0.3">
      <c r="A2213" s="8" t="s">
        <v>2249</v>
      </c>
      <c r="B2213" s="8">
        <v>21.754999999999999</v>
      </c>
      <c r="C2213" s="8">
        <v>6.09</v>
      </c>
      <c r="D2213" s="8" t="s">
        <v>7835</v>
      </c>
      <c r="E2213" s="8" t="s">
        <v>7835</v>
      </c>
      <c r="F2213" s="8" t="s">
        <v>7836</v>
      </c>
      <c r="G2213" s="8">
        <v>1</v>
      </c>
      <c r="H2213" s="8" t="s">
        <v>7835</v>
      </c>
      <c r="I2213" s="8" t="s">
        <v>7839</v>
      </c>
      <c r="J2213" s="8" t="s">
        <v>7842</v>
      </c>
    </row>
    <row r="2214" spans="1:10" ht="15" customHeight="1" x14ac:dyDescent="0.3">
      <c r="A2214" s="8" t="s">
        <v>2250</v>
      </c>
      <c r="B2214" s="8">
        <v>20.425000000000001</v>
      </c>
      <c r="C2214" s="8">
        <v>5.53</v>
      </c>
      <c r="D2214" s="8" t="s">
        <v>7835</v>
      </c>
      <c r="E2214" s="8" t="s">
        <v>7835</v>
      </c>
      <c r="F2214" s="8" t="s">
        <v>7836</v>
      </c>
      <c r="G2214" s="8">
        <v>1</v>
      </c>
      <c r="H2214" s="8" t="s">
        <v>7835</v>
      </c>
      <c r="I2214" s="8" t="s">
        <v>7839</v>
      </c>
      <c r="J2214" s="8" t="s">
        <v>7843</v>
      </c>
    </row>
    <row r="2215" spans="1:10" ht="15" customHeight="1" x14ac:dyDescent="0.3">
      <c r="A2215" s="8" t="s">
        <v>2251</v>
      </c>
      <c r="B2215" s="8">
        <v>31.35</v>
      </c>
      <c r="C2215" s="8">
        <v>4.28</v>
      </c>
      <c r="D2215" s="8" t="s">
        <v>7835</v>
      </c>
      <c r="E2215" s="8" t="s">
        <v>7836</v>
      </c>
      <c r="F2215" s="8" t="s">
        <v>7835</v>
      </c>
      <c r="G2215" s="8">
        <v>1</v>
      </c>
      <c r="H2215" s="8" t="s">
        <v>7835</v>
      </c>
      <c r="I2215" s="8" t="s">
        <v>7837</v>
      </c>
      <c r="J2215" s="8" t="s">
        <v>7843</v>
      </c>
    </row>
    <row r="2216" spans="1:10" ht="15" customHeight="1" x14ac:dyDescent="0.3">
      <c r="A2216" s="8" t="s">
        <v>2252</v>
      </c>
      <c r="B2216" s="8">
        <v>31.13</v>
      </c>
      <c r="C2216" s="8">
        <v>6.01</v>
      </c>
      <c r="D2216" s="8" t="s">
        <v>7835</v>
      </c>
      <c r="E2216" s="8" t="s">
        <v>7836</v>
      </c>
      <c r="F2216" s="8" t="s">
        <v>7835</v>
      </c>
      <c r="G2216" s="8">
        <v>1</v>
      </c>
      <c r="H2216" s="8" t="s">
        <v>7835</v>
      </c>
      <c r="I2216" s="8" t="s">
        <v>7837</v>
      </c>
      <c r="J2216" s="8" t="s">
        <v>7842</v>
      </c>
    </row>
    <row r="2217" spans="1:10" ht="15" customHeight="1" x14ac:dyDescent="0.3">
      <c r="A2217" s="8" t="s">
        <v>2253</v>
      </c>
      <c r="B2217" s="8">
        <v>17.48</v>
      </c>
      <c r="C2217" s="8">
        <v>4.59</v>
      </c>
      <c r="D2217" s="8" t="s">
        <v>7835</v>
      </c>
      <c r="E2217" s="8" t="s">
        <v>7835</v>
      </c>
      <c r="F2217" s="8" t="s">
        <v>7836</v>
      </c>
      <c r="G2217" s="8">
        <v>1</v>
      </c>
      <c r="H2217" s="8" t="s">
        <v>7835</v>
      </c>
      <c r="I2217" s="8" t="s">
        <v>7840</v>
      </c>
      <c r="J2217" s="8" t="s">
        <v>7843</v>
      </c>
    </row>
    <row r="2218" spans="1:10" ht="15" customHeight="1" x14ac:dyDescent="0.3">
      <c r="A2218" s="8" t="s">
        <v>2254</v>
      </c>
      <c r="B2218" s="8">
        <v>22.57</v>
      </c>
      <c r="C2218" s="8">
        <v>5.8</v>
      </c>
      <c r="D2218" s="8" t="s">
        <v>7836</v>
      </c>
      <c r="E2218" s="8" t="s">
        <v>7835</v>
      </c>
      <c r="F2218" s="8" t="s">
        <v>7835</v>
      </c>
      <c r="G2218" s="8">
        <v>1</v>
      </c>
      <c r="H2218" s="8" t="s">
        <v>7835</v>
      </c>
      <c r="I2218" s="8" t="s">
        <v>7839</v>
      </c>
      <c r="J2218" s="8" t="s">
        <v>7842</v>
      </c>
    </row>
    <row r="2219" spans="1:10" ht="15" customHeight="1" x14ac:dyDescent="0.3">
      <c r="A2219" s="8" t="s">
        <v>2255</v>
      </c>
      <c r="B2219" s="8">
        <v>26.73</v>
      </c>
      <c r="C2219" s="8">
        <v>5.08</v>
      </c>
      <c r="D2219" s="8" t="s">
        <v>7835</v>
      </c>
      <c r="E2219" s="8" t="s">
        <v>7836</v>
      </c>
      <c r="F2219" s="8" t="s">
        <v>7835</v>
      </c>
      <c r="G2219" s="8">
        <v>1</v>
      </c>
      <c r="H2219" s="8" t="s">
        <v>7835</v>
      </c>
      <c r="I2219" s="8" t="s">
        <v>7838</v>
      </c>
      <c r="J2219" s="8" t="s">
        <v>7843</v>
      </c>
    </row>
    <row r="2220" spans="1:10" ht="15" customHeight="1" x14ac:dyDescent="0.3">
      <c r="A2220" s="8" t="s">
        <v>2256</v>
      </c>
      <c r="B2220" s="8">
        <v>20.79</v>
      </c>
      <c r="C2220" s="8">
        <v>5.84</v>
      </c>
      <c r="D2220" s="8" t="s">
        <v>7835</v>
      </c>
      <c r="E2220" s="8" t="s">
        <v>7836</v>
      </c>
      <c r="F2220" s="8" t="s">
        <v>7835</v>
      </c>
      <c r="G2220" s="8">
        <v>1</v>
      </c>
      <c r="H2220" s="8" t="s">
        <v>7835</v>
      </c>
      <c r="I2220" s="8" t="s">
        <v>7839</v>
      </c>
      <c r="J2220" s="8" t="s">
        <v>7842</v>
      </c>
    </row>
    <row r="2221" spans="1:10" ht="15" customHeight="1" x14ac:dyDescent="0.3">
      <c r="A2221" s="8" t="s">
        <v>2257</v>
      </c>
      <c r="B2221" s="8">
        <v>20.149999999999999</v>
      </c>
      <c r="C2221" s="8">
        <v>4.1500000000000004</v>
      </c>
      <c r="D2221" s="8" t="s">
        <v>7835</v>
      </c>
      <c r="E2221" s="8" t="s">
        <v>7835</v>
      </c>
      <c r="F2221" s="8" t="s">
        <v>7835</v>
      </c>
      <c r="G2221" s="8">
        <v>1</v>
      </c>
      <c r="H2221" s="8" t="s">
        <v>7835</v>
      </c>
      <c r="I2221" s="8" t="s">
        <v>7839</v>
      </c>
      <c r="J2221" s="8" t="s">
        <v>7843</v>
      </c>
    </row>
    <row r="2222" spans="1:10" ht="15" customHeight="1" x14ac:dyDescent="0.3">
      <c r="A2222" s="8" t="s">
        <v>2258</v>
      </c>
      <c r="B2222" s="8">
        <v>36.85</v>
      </c>
      <c r="C2222" s="8">
        <v>4.3600000000000003</v>
      </c>
      <c r="D2222" s="8" t="s">
        <v>7836</v>
      </c>
      <c r="E2222" s="8" t="s">
        <v>7835</v>
      </c>
      <c r="F2222" s="8" t="s">
        <v>7835</v>
      </c>
      <c r="G2222" s="8">
        <v>0</v>
      </c>
      <c r="H2222" s="8" t="s">
        <v>7835</v>
      </c>
      <c r="I2222" s="8" t="s">
        <v>7837</v>
      </c>
      <c r="J2222" s="8" t="s">
        <v>7843</v>
      </c>
    </row>
    <row r="2223" spans="1:10" ht="15" customHeight="1" x14ac:dyDescent="0.3">
      <c r="A2223" s="8" t="s">
        <v>2259</v>
      </c>
      <c r="B2223" s="8">
        <v>35.53</v>
      </c>
      <c r="C2223" s="8">
        <v>4.55</v>
      </c>
      <c r="D2223" s="8" t="s">
        <v>7836</v>
      </c>
      <c r="E2223" s="8" t="s">
        <v>7835</v>
      </c>
      <c r="F2223" s="8" t="s">
        <v>7835</v>
      </c>
      <c r="G2223" s="8">
        <v>0</v>
      </c>
      <c r="H2223" s="8" t="s">
        <v>7835</v>
      </c>
      <c r="I2223" s="8" t="s">
        <v>7837</v>
      </c>
      <c r="J2223" s="8" t="s">
        <v>7843</v>
      </c>
    </row>
    <row r="2224" spans="1:10" ht="15" customHeight="1" x14ac:dyDescent="0.3">
      <c r="A2224" s="8" t="s">
        <v>2260</v>
      </c>
      <c r="B2224" s="8">
        <v>31.1</v>
      </c>
      <c r="C2224" s="8">
        <v>4.37</v>
      </c>
      <c r="D2224" s="8" t="s">
        <v>7836</v>
      </c>
      <c r="E2224" s="8" t="s">
        <v>7835</v>
      </c>
      <c r="F2224" s="8" t="s">
        <v>7835</v>
      </c>
      <c r="G2224" s="8">
        <v>0</v>
      </c>
      <c r="H2224" s="8" t="s">
        <v>7835</v>
      </c>
      <c r="I2224" s="8" t="s">
        <v>7837</v>
      </c>
      <c r="J2224" s="8" t="s">
        <v>7843</v>
      </c>
    </row>
    <row r="2225" spans="1:10" ht="15" customHeight="1" x14ac:dyDescent="0.3">
      <c r="A2225" s="8" t="s">
        <v>2261</v>
      </c>
      <c r="B2225" s="8">
        <v>23.21</v>
      </c>
      <c r="C2225" s="8">
        <v>5.24</v>
      </c>
      <c r="D2225" s="8" t="s">
        <v>7836</v>
      </c>
      <c r="E2225" s="8" t="s">
        <v>7835</v>
      </c>
      <c r="F2225" s="8" t="s">
        <v>7835</v>
      </c>
      <c r="G2225" s="8">
        <v>0</v>
      </c>
      <c r="H2225" s="8" t="s">
        <v>7835</v>
      </c>
      <c r="I2225" s="8" t="s">
        <v>7839</v>
      </c>
      <c r="J2225" s="8" t="s">
        <v>7843</v>
      </c>
    </row>
    <row r="2226" spans="1:10" ht="15" customHeight="1" x14ac:dyDescent="0.3">
      <c r="A2226" s="8" t="s">
        <v>2262</v>
      </c>
      <c r="B2226" s="8">
        <v>18.36</v>
      </c>
      <c r="C2226" s="8">
        <v>5.96</v>
      </c>
      <c r="D2226" s="8" t="s">
        <v>7835</v>
      </c>
      <c r="E2226" s="8" t="s">
        <v>7835</v>
      </c>
      <c r="F2226" s="8" t="s">
        <v>7835</v>
      </c>
      <c r="G2226" s="8">
        <v>1</v>
      </c>
      <c r="H2226" s="8" t="s">
        <v>7835</v>
      </c>
      <c r="I2226" s="8" t="s">
        <v>7840</v>
      </c>
      <c r="J2226" s="8" t="s">
        <v>7842</v>
      </c>
    </row>
    <row r="2227" spans="1:10" ht="15" customHeight="1" x14ac:dyDescent="0.3">
      <c r="A2227" s="8" t="s">
        <v>2263</v>
      </c>
      <c r="B2227" s="8">
        <v>15.92</v>
      </c>
      <c r="C2227" s="8">
        <v>4.76</v>
      </c>
      <c r="D2227" s="8" t="s">
        <v>7836</v>
      </c>
      <c r="E2227" s="8" t="s">
        <v>7835</v>
      </c>
      <c r="F2227" s="8" t="s">
        <v>7835</v>
      </c>
      <c r="G2227" s="8">
        <v>1</v>
      </c>
      <c r="H2227" s="8" t="s">
        <v>7835</v>
      </c>
      <c r="I2227" s="8" t="s">
        <v>7840</v>
      </c>
      <c r="J2227" s="8" t="s">
        <v>7843</v>
      </c>
    </row>
    <row r="2228" spans="1:10" ht="15" customHeight="1" x14ac:dyDescent="0.3">
      <c r="A2228" s="8" t="s">
        <v>2264</v>
      </c>
      <c r="B2228" s="8">
        <v>15.17</v>
      </c>
      <c r="C2228" s="8">
        <v>4.3</v>
      </c>
      <c r="D2228" s="8" t="s">
        <v>7836</v>
      </c>
      <c r="E2228" s="8" t="s">
        <v>7835</v>
      </c>
      <c r="F2228" s="8" t="s">
        <v>7836</v>
      </c>
      <c r="G2228" s="8">
        <v>1</v>
      </c>
      <c r="H2228" s="8" t="s">
        <v>7835</v>
      </c>
      <c r="I2228" s="8" t="s">
        <v>7840</v>
      </c>
      <c r="J2228" s="8" t="s">
        <v>7843</v>
      </c>
    </row>
    <row r="2229" spans="1:10" ht="15" customHeight="1" x14ac:dyDescent="0.3">
      <c r="A2229" s="8" t="s">
        <v>2265</v>
      </c>
      <c r="B2229" s="8">
        <v>16.63</v>
      </c>
      <c r="C2229" s="8">
        <v>4.5</v>
      </c>
      <c r="D2229" s="8" t="s">
        <v>7835</v>
      </c>
      <c r="E2229" s="8" t="s">
        <v>7835</v>
      </c>
      <c r="F2229" s="8" t="s">
        <v>7835</v>
      </c>
      <c r="G2229" s="8">
        <v>1</v>
      </c>
      <c r="H2229" s="8" t="s">
        <v>7835</v>
      </c>
      <c r="I2229" s="8" t="s">
        <v>7840</v>
      </c>
      <c r="J2229" s="8" t="s">
        <v>7843</v>
      </c>
    </row>
    <row r="2230" spans="1:10" ht="15" customHeight="1" x14ac:dyDescent="0.3">
      <c r="A2230" s="8" t="s">
        <v>2266</v>
      </c>
      <c r="B2230" s="8">
        <v>19.39</v>
      </c>
      <c r="C2230" s="8">
        <v>5.59</v>
      </c>
      <c r="D2230" s="8" t="s">
        <v>7835</v>
      </c>
      <c r="E2230" s="8" t="s">
        <v>7835</v>
      </c>
      <c r="F2230" s="8" t="s">
        <v>7836</v>
      </c>
      <c r="G2230" s="8">
        <v>1</v>
      </c>
      <c r="H2230" s="8" t="s">
        <v>7835</v>
      </c>
      <c r="I2230" s="8" t="s">
        <v>7839</v>
      </c>
      <c r="J2230" s="8" t="s">
        <v>7843</v>
      </c>
    </row>
    <row r="2231" spans="1:10" ht="15" customHeight="1" x14ac:dyDescent="0.3">
      <c r="A2231" s="8" t="s">
        <v>2267</v>
      </c>
      <c r="B2231" s="8">
        <v>17.34</v>
      </c>
      <c r="C2231" s="8">
        <v>6.29</v>
      </c>
      <c r="D2231" s="8" t="s">
        <v>7836</v>
      </c>
      <c r="E2231" s="8" t="s">
        <v>7835</v>
      </c>
      <c r="F2231" s="8" t="s">
        <v>7836</v>
      </c>
      <c r="G2231" s="8">
        <v>1</v>
      </c>
      <c r="H2231" s="8" t="s">
        <v>7835</v>
      </c>
      <c r="I2231" s="8" t="s">
        <v>7840</v>
      </c>
      <c r="J2231" s="8" t="s">
        <v>7842</v>
      </c>
    </row>
    <row r="2232" spans="1:10" ht="15" customHeight="1" x14ac:dyDescent="0.3">
      <c r="A2232" s="8" t="s">
        <v>2268</v>
      </c>
      <c r="B2232" s="8">
        <v>17.940000000000001</v>
      </c>
      <c r="C2232" s="8">
        <v>4.1900000000000004</v>
      </c>
      <c r="D2232" s="8" t="s">
        <v>7835</v>
      </c>
      <c r="E2232" s="8" t="s">
        <v>7836</v>
      </c>
      <c r="F2232" s="8" t="s">
        <v>7835</v>
      </c>
      <c r="G2232" s="8">
        <v>1</v>
      </c>
      <c r="H2232" s="8" t="s">
        <v>7835</v>
      </c>
      <c r="I2232" s="8" t="s">
        <v>7840</v>
      </c>
      <c r="J2232" s="8" t="s">
        <v>7843</v>
      </c>
    </row>
    <row r="2233" spans="1:10" ht="15" customHeight="1" x14ac:dyDescent="0.3">
      <c r="A2233" s="8" t="s">
        <v>2269</v>
      </c>
      <c r="B2233" s="8">
        <v>16.670000000000002</v>
      </c>
      <c r="C2233" s="8">
        <v>4.7</v>
      </c>
      <c r="D2233" s="8" t="s">
        <v>7836</v>
      </c>
      <c r="E2233" s="8" t="s">
        <v>7835</v>
      </c>
      <c r="F2233" s="8" t="s">
        <v>7836</v>
      </c>
      <c r="G2233" s="8">
        <v>1</v>
      </c>
      <c r="H2233" s="8" t="s">
        <v>7835</v>
      </c>
      <c r="I2233" s="8" t="s">
        <v>7840</v>
      </c>
      <c r="J2233" s="8" t="s">
        <v>7843</v>
      </c>
    </row>
    <row r="2234" spans="1:10" ht="15" customHeight="1" x14ac:dyDescent="0.3">
      <c r="A2234" s="8" t="s">
        <v>2270</v>
      </c>
      <c r="B2234" s="8">
        <v>20.58</v>
      </c>
      <c r="C2234" s="8">
        <v>5.64</v>
      </c>
      <c r="D2234" s="8" t="s">
        <v>7836</v>
      </c>
      <c r="E2234" s="8" t="s">
        <v>7835</v>
      </c>
      <c r="F2234" s="8" t="s">
        <v>7835</v>
      </c>
      <c r="G2234" s="8">
        <v>0</v>
      </c>
      <c r="H2234" s="8" t="s">
        <v>7835</v>
      </c>
      <c r="I2234" s="8" t="s">
        <v>7839</v>
      </c>
      <c r="J2234" s="8" t="s">
        <v>7843</v>
      </c>
    </row>
    <row r="2235" spans="1:10" ht="15" customHeight="1" x14ac:dyDescent="0.3">
      <c r="A2235" s="8" t="s">
        <v>2271</v>
      </c>
      <c r="B2235" s="8">
        <v>16.5</v>
      </c>
      <c r="C2235" s="8">
        <v>4.1100000000000003</v>
      </c>
      <c r="D2235" s="8" t="s">
        <v>7836</v>
      </c>
      <c r="E2235" s="8" t="s">
        <v>7835</v>
      </c>
      <c r="F2235" s="8" t="s">
        <v>7835</v>
      </c>
      <c r="G2235" s="8">
        <v>0</v>
      </c>
      <c r="H2235" s="8" t="s">
        <v>7835</v>
      </c>
      <c r="I2235" s="8" t="s">
        <v>7840</v>
      </c>
      <c r="J2235" s="8" t="s">
        <v>7843</v>
      </c>
    </row>
    <row r="2236" spans="1:10" ht="15" customHeight="1" x14ac:dyDescent="0.3">
      <c r="A2236" s="8" t="s">
        <v>2272</v>
      </c>
      <c r="B2236" s="8">
        <v>15.41</v>
      </c>
      <c r="C2236" s="8">
        <v>5.43</v>
      </c>
      <c r="D2236" s="8" t="s">
        <v>7836</v>
      </c>
      <c r="E2236" s="8" t="s">
        <v>7835</v>
      </c>
      <c r="F2236" s="8" t="s">
        <v>7836</v>
      </c>
      <c r="G2236" s="8">
        <v>1</v>
      </c>
      <c r="H2236" s="8" t="s">
        <v>7835</v>
      </c>
      <c r="I2236" s="8" t="s">
        <v>7840</v>
      </c>
      <c r="J2236" s="8" t="s">
        <v>7843</v>
      </c>
    </row>
    <row r="2237" spans="1:10" ht="15" customHeight="1" x14ac:dyDescent="0.3">
      <c r="A2237" s="8" t="s">
        <v>2273</v>
      </c>
      <c r="B2237" s="8">
        <v>24.59</v>
      </c>
      <c r="C2237" s="8">
        <v>4.38</v>
      </c>
      <c r="D2237" s="8" t="s">
        <v>7835</v>
      </c>
      <c r="E2237" s="8" t="s">
        <v>7835</v>
      </c>
      <c r="F2237" s="8" t="s">
        <v>7835</v>
      </c>
      <c r="G2237" s="8">
        <v>1</v>
      </c>
      <c r="H2237" s="8" t="s">
        <v>7835</v>
      </c>
      <c r="I2237" s="8" t="s">
        <v>7839</v>
      </c>
      <c r="J2237" s="8" t="s">
        <v>7843</v>
      </c>
    </row>
    <row r="2238" spans="1:10" ht="15" customHeight="1" x14ac:dyDescent="0.3">
      <c r="A2238" s="8" t="s">
        <v>2274</v>
      </c>
      <c r="B2238" s="8">
        <v>33.33</v>
      </c>
      <c r="C2238" s="8">
        <v>9.7899999999999991</v>
      </c>
      <c r="D2238" s="8" t="s">
        <v>7835</v>
      </c>
      <c r="E2238" s="8" t="s">
        <v>7835</v>
      </c>
      <c r="F2238" s="8" t="s">
        <v>7835</v>
      </c>
      <c r="G2238" s="8">
        <v>0</v>
      </c>
      <c r="H2238" s="8" t="s">
        <v>7835</v>
      </c>
      <c r="I2238" s="8" t="s">
        <v>7837</v>
      </c>
      <c r="J2238" s="8" t="s">
        <v>7841</v>
      </c>
    </row>
    <row r="2239" spans="1:10" ht="15" customHeight="1" x14ac:dyDescent="0.3">
      <c r="A2239" s="8" t="s">
        <v>2275</v>
      </c>
      <c r="B2239" s="8">
        <v>18.5</v>
      </c>
      <c r="C2239" s="8">
        <v>11.84</v>
      </c>
      <c r="D2239" s="8" t="s">
        <v>7835</v>
      </c>
      <c r="E2239" s="8" t="s">
        <v>7835</v>
      </c>
      <c r="F2239" s="8" t="s">
        <v>7835</v>
      </c>
      <c r="G2239" s="8">
        <v>0</v>
      </c>
      <c r="H2239" s="8" t="s">
        <v>7835</v>
      </c>
      <c r="I2239" s="8" t="s">
        <v>7839</v>
      </c>
      <c r="J2239" s="8" t="s">
        <v>7841</v>
      </c>
    </row>
    <row r="2240" spans="1:10" ht="15" customHeight="1" x14ac:dyDescent="0.3">
      <c r="A2240" s="8" t="s">
        <v>2276</v>
      </c>
      <c r="B2240" s="8">
        <v>18.579999999999998</v>
      </c>
      <c r="C2240" s="8">
        <v>6.22</v>
      </c>
      <c r="D2240" s="8" t="s">
        <v>7835</v>
      </c>
      <c r="E2240" s="8" t="s">
        <v>7835</v>
      </c>
      <c r="F2240" s="8" t="s">
        <v>7835</v>
      </c>
      <c r="G2240" s="8">
        <v>0</v>
      </c>
      <c r="H2240" s="8" t="s">
        <v>7835</v>
      </c>
      <c r="I2240" s="8" t="s">
        <v>7839</v>
      </c>
      <c r="J2240" s="8" t="s">
        <v>7842</v>
      </c>
    </row>
    <row r="2241" spans="1:10" ht="15" customHeight="1" x14ac:dyDescent="0.3">
      <c r="A2241" s="8" t="s">
        <v>2277</v>
      </c>
      <c r="B2241" s="8">
        <v>16.64</v>
      </c>
      <c r="C2241" s="8">
        <v>10.01</v>
      </c>
      <c r="D2241" s="8" t="s">
        <v>7835</v>
      </c>
      <c r="E2241" s="8" t="s">
        <v>7835</v>
      </c>
      <c r="F2241" s="8" t="s">
        <v>7835</v>
      </c>
      <c r="G2241" s="8">
        <v>0</v>
      </c>
      <c r="H2241" s="8" t="s">
        <v>7835</v>
      </c>
      <c r="I2241" s="8" t="s">
        <v>7840</v>
      </c>
      <c r="J2241" s="8" t="s">
        <v>7841</v>
      </c>
    </row>
    <row r="2242" spans="1:10" ht="15" customHeight="1" x14ac:dyDescent="0.3">
      <c r="A2242" s="8" t="s">
        <v>2278</v>
      </c>
      <c r="B2242" s="8">
        <v>19.329999999999998</v>
      </c>
      <c r="C2242" s="8">
        <v>4.32</v>
      </c>
      <c r="D2242" s="8" t="s">
        <v>7835</v>
      </c>
      <c r="E2242" s="8" t="s">
        <v>7835</v>
      </c>
      <c r="F2242" s="8" t="s">
        <v>7835</v>
      </c>
      <c r="G2242" s="8">
        <v>1</v>
      </c>
      <c r="H2242" s="8" t="s">
        <v>7835</v>
      </c>
      <c r="I2242" s="8" t="s">
        <v>7839</v>
      </c>
      <c r="J2242" s="8" t="s">
        <v>7843</v>
      </c>
    </row>
    <row r="2243" spans="1:10" ht="15" customHeight="1" x14ac:dyDescent="0.3">
      <c r="A2243" s="8" t="s">
        <v>2279</v>
      </c>
      <c r="B2243" s="8">
        <v>21.26</v>
      </c>
      <c r="C2243" s="8">
        <v>5.65</v>
      </c>
      <c r="D2243" s="8" t="s">
        <v>7836</v>
      </c>
      <c r="E2243" s="8" t="s">
        <v>7835</v>
      </c>
      <c r="F2243" s="8" t="s">
        <v>7836</v>
      </c>
      <c r="G2243" s="8">
        <v>1</v>
      </c>
      <c r="H2243" s="8" t="s">
        <v>7835</v>
      </c>
      <c r="I2243" s="8" t="s">
        <v>7839</v>
      </c>
      <c r="J2243" s="8" t="s">
        <v>7843</v>
      </c>
    </row>
    <row r="2244" spans="1:10" ht="15" customHeight="1" x14ac:dyDescent="0.3">
      <c r="A2244" s="8" t="s">
        <v>2280</v>
      </c>
      <c r="B2244" s="8">
        <v>15.6</v>
      </c>
      <c r="C2244" s="8">
        <v>4.12</v>
      </c>
      <c r="D2244" s="8" t="s">
        <v>7836</v>
      </c>
      <c r="E2244" s="8" t="s">
        <v>7835</v>
      </c>
      <c r="F2244" s="8" t="s">
        <v>7835</v>
      </c>
      <c r="G2244" s="8">
        <v>1</v>
      </c>
      <c r="H2244" s="8" t="s">
        <v>7835</v>
      </c>
      <c r="I2244" s="8" t="s">
        <v>7840</v>
      </c>
      <c r="J2244" s="8" t="s">
        <v>7843</v>
      </c>
    </row>
    <row r="2245" spans="1:10" ht="15" customHeight="1" x14ac:dyDescent="0.3">
      <c r="A2245" s="8" t="s">
        <v>2281</v>
      </c>
      <c r="B2245" s="8">
        <v>24.39</v>
      </c>
      <c r="C2245" s="8">
        <v>6.24</v>
      </c>
      <c r="D2245" s="8" t="s">
        <v>7835</v>
      </c>
      <c r="E2245" s="8" t="s">
        <v>7835</v>
      </c>
      <c r="F2245" s="8" t="s">
        <v>7835</v>
      </c>
      <c r="G2245" s="8">
        <v>1</v>
      </c>
      <c r="H2245" s="8" t="s">
        <v>7835</v>
      </c>
      <c r="I2245" s="8" t="s">
        <v>7839</v>
      </c>
      <c r="J2245" s="8" t="s">
        <v>7842</v>
      </c>
    </row>
    <row r="2246" spans="1:10" ht="15" customHeight="1" x14ac:dyDescent="0.3">
      <c r="A2246" s="8" t="s">
        <v>2282</v>
      </c>
      <c r="B2246" s="8">
        <v>24.75</v>
      </c>
      <c r="C2246" s="8">
        <v>4.83</v>
      </c>
      <c r="D2246" s="8" t="s">
        <v>7835</v>
      </c>
      <c r="E2246" s="8" t="s">
        <v>7835</v>
      </c>
      <c r="F2246" s="8" t="s">
        <v>7835</v>
      </c>
      <c r="G2246" s="8">
        <v>0</v>
      </c>
      <c r="H2246" s="8" t="s">
        <v>7835</v>
      </c>
      <c r="I2246" s="8" t="s">
        <v>7839</v>
      </c>
      <c r="J2246" s="8" t="s">
        <v>7843</v>
      </c>
    </row>
    <row r="2247" spans="1:10" ht="15" customHeight="1" x14ac:dyDescent="0.3">
      <c r="A2247" s="8" t="s">
        <v>2283</v>
      </c>
      <c r="B2247" s="8">
        <v>20.88</v>
      </c>
      <c r="C2247" s="8">
        <v>7.4</v>
      </c>
      <c r="D2247" s="8" t="s">
        <v>7835</v>
      </c>
      <c r="E2247" s="8" t="s">
        <v>7835</v>
      </c>
      <c r="F2247" s="8" t="s">
        <v>7835</v>
      </c>
      <c r="G2247" s="8">
        <v>0</v>
      </c>
      <c r="H2247" s="8" t="s">
        <v>7835</v>
      </c>
      <c r="I2247" s="8" t="s">
        <v>7839</v>
      </c>
      <c r="J2247" s="8" t="s">
        <v>7841</v>
      </c>
    </row>
    <row r="2248" spans="1:10" ht="15" customHeight="1" x14ac:dyDescent="0.3">
      <c r="A2248" s="8" t="s">
        <v>2284</v>
      </c>
      <c r="B2248" s="8">
        <v>20.43</v>
      </c>
      <c r="C2248" s="8">
        <v>4.54</v>
      </c>
      <c r="D2248" s="8" t="s">
        <v>7835</v>
      </c>
      <c r="E2248" s="8" t="s">
        <v>7835</v>
      </c>
      <c r="F2248" s="8" t="s">
        <v>7835</v>
      </c>
      <c r="G2248" s="8">
        <v>0</v>
      </c>
      <c r="H2248" s="8" t="s">
        <v>7835</v>
      </c>
      <c r="I2248" s="8" t="s">
        <v>7839</v>
      </c>
      <c r="J2248" s="8" t="s">
        <v>7843</v>
      </c>
    </row>
    <row r="2249" spans="1:10" ht="15" customHeight="1" x14ac:dyDescent="0.3">
      <c r="A2249" s="8" t="s">
        <v>2285</v>
      </c>
      <c r="B2249" s="8">
        <v>15.18</v>
      </c>
      <c r="C2249" s="8">
        <v>11.11</v>
      </c>
      <c r="D2249" s="8" t="s">
        <v>7835</v>
      </c>
      <c r="E2249" s="8" t="s">
        <v>7835</v>
      </c>
      <c r="F2249" s="8" t="s">
        <v>7835</v>
      </c>
      <c r="G2249" s="8">
        <v>0</v>
      </c>
      <c r="H2249" s="8" t="s">
        <v>7835</v>
      </c>
      <c r="I2249" s="8" t="s">
        <v>7840</v>
      </c>
      <c r="J2249" s="8" t="s">
        <v>7841</v>
      </c>
    </row>
    <row r="2250" spans="1:10" ht="15" customHeight="1" x14ac:dyDescent="0.3">
      <c r="A2250" s="8" t="s">
        <v>2286</v>
      </c>
      <c r="B2250" s="8">
        <v>15.12</v>
      </c>
      <c r="C2250" s="8">
        <v>4.03</v>
      </c>
      <c r="D2250" s="8" t="s">
        <v>7836</v>
      </c>
      <c r="E2250" s="8" t="s">
        <v>7835</v>
      </c>
      <c r="F2250" s="8" t="s">
        <v>7835</v>
      </c>
      <c r="G2250" s="8">
        <v>0</v>
      </c>
      <c r="H2250" s="8" t="s">
        <v>7835</v>
      </c>
      <c r="I2250" s="8" t="s">
        <v>7840</v>
      </c>
      <c r="J2250" s="8" t="s">
        <v>7843</v>
      </c>
    </row>
    <row r="2251" spans="1:10" ht="15" customHeight="1" x14ac:dyDescent="0.3">
      <c r="A2251" s="8" t="s">
        <v>2287</v>
      </c>
      <c r="B2251" s="8">
        <v>23.88</v>
      </c>
      <c r="C2251" s="8">
        <v>4.51</v>
      </c>
      <c r="D2251" s="8" t="s">
        <v>7835</v>
      </c>
      <c r="E2251" s="8" t="s">
        <v>7835</v>
      </c>
      <c r="F2251" s="8" t="s">
        <v>7835</v>
      </c>
      <c r="G2251" s="8">
        <v>1</v>
      </c>
      <c r="H2251" s="8" t="s">
        <v>7835</v>
      </c>
      <c r="I2251" s="8" t="s">
        <v>7839</v>
      </c>
      <c r="J2251" s="8" t="s">
        <v>7843</v>
      </c>
    </row>
    <row r="2252" spans="1:10" ht="15" customHeight="1" x14ac:dyDescent="0.3">
      <c r="A2252" s="8" t="s">
        <v>2288</v>
      </c>
      <c r="B2252" s="8">
        <v>16.13</v>
      </c>
      <c r="C2252" s="8">
        <v>5.56</v>
      </c>
      <c r="D2252" s="8" t="s">
        <v>7835</v>
      </c>
      <c r="E2252" s="8" t="s">
        <v>7836</v>
      </c>
      <c r="F2252" s="8" t="s">
        <v>7835</v>
      </c>
      <c r="G2252" s="8">
        <v>1</v>
      </c>
      <c r="H2252" s="8" t="s">
        <v>7835</v>
      </c>
      <c r="I2252" s="8" t="s">
        <v>7840</v>
      </c>
      <c r="J2252" s="8" t="s">
        <v>7843</v>
      </c>
    </row>
    <row r="2253" spans="1:10" ht="15" customHeight="1" x14ac:dyDescent="0.3">
      <c r="A2253" s="8" t="s">
        <v>2289</v>
      </c>
      <c r="B2253" s="8">
        <v>24.09</v>
      </c>
      <c r="C2253" s="8">
        <v>4.0999999999999996</v>
      </c>
      <c r="D2253" s="8" t="s">
        <v>7835</v>
      </c>
      <c r="E2253" s="8" t="s">
        <v>7836</v>
      </c>
      <c r="F2253" s="8" t="s">
        <v>7835</v>
      </c>
      <c r="G2253" s="8">
        <v>1</v>
      </c>
      <c r="H2253" s="8" t="s">
        <v>7835</v>
      </c>
      <c r="I2253" s="8" t="s">
        <v>7839</v>
      </c>
      <c r="J2253" s="8" t="s">
        <v>7843</v>
      </c>
    </row>
    <row r="2254" spans="1:10" ht="15" customHeight="1" x14ac:dyDescent="0.3">
      <c r="A2254" s="8" t="s">
        <v>2290</v>
      </c>
      <c r="B2254" s="8">
        <v>19.43</v>
      </c>
      <c r="C2254" s="8">
        <v>5.85</v>
      </c>
      <c r="D2254" s="8" t="s">
        <v>7835</v>
      </c>
      <c r="E2254" s="8" t="s">
        <v>7836</v>
      </c>
      <c r="F2254" s="8" t="s">
        <v>7835</v>
      </c>
      <c r="G2254" s="8">
        <v>1</v>
      </c>
      <c r="H2254" s="8" t="s">
        <v>7835</v>
      </c>
      <c r="I2254" s="8" t="s">
        <v>7839</v>
      </c>
      <c r="J2254" s="8" t="s">
        <v>7842</v>
      </c>
    </row>
    <row r="2255" spans="1:10" ht="15" customHeight="1" x14ac:dyDescent="0.3">
      <c r="A2255" s="8" t="s">
        <v>2291</v>
      </c>
      <c r="B2255" s="8">
        <v>15.22</v>
      </c>
      <c r="C2255" s="8">
        <v>4.92</v>
      </c>
      <c r="D2255" s="8" t="s">
        <v>7836</v>
      </c>
      <c r="E2255" s="8" t="s">
        <v>7835</v>
      </c>
      <c r="F2255" s="8" t="s">
        <v>7836</v>
      </c>
      <c r="G2255" s="8">
        <v>1</v>
      </c>
      <c r="H2255" s="8" t="s">
        <v>7835</v>
      </c>
      <c r="I2255" s="8" t="s">
        <v>7840</v>
      </c>
      <c r="J2255" s="8" t="s">
        <v>7843</v>
      </c>
    </row>
    <row r="2256" spans="1:10" ht="15" customHeight="1" x14ac:dyDescent="0.3">
      <c r="A2256" s="8" t="s">
        <v>2292</v>
      </c>
      <c r="B2256" s="8">
        <v>20.72</v>
      </c>
      <c r="C2256" s="8">
        <v>9.4600000000000009</v>
      </c>
      <c r="D2256" s="8" t="s">
        <v>7835</v>
      </c>
      <c r="E2256" s="8" t="s">
        <v>7835</v>
      </c>
      <c r="F2256" s="8" t="s">
        <v>7835</v>
      </c>
      <c r="G2256" s="8">
        <v>0</v>
      </c>
      <c r="H2256" s="8" t="s">
        <v>7835</v>
      </c>
      <c r="I2256" s="8" t="s">
        <v>7839</v>
      </c>
      <c r="J2256" s="8" t="s">
        <v>7841</v>
      </c>
    </row>
    <row r="2257" spans="1:10" ht="15" customHeight="1" x14ac:dyDescent="0.3">
      <c r="A2257" s="8" t="s">
        <v>2293</v>
      </c>
      <c r="B2257" s="8">
        <v>35.4</v>
      </c>
      <c r="C2257" s="8">
        <v>5.94</v>
      </c>
      <c r="D2257" s="8" t="s">
        <v>7835</v>
      </c>
      <c r="E2257" s="8" t="s">
        <v>7835</v>
      </c>
      <c r="F2257" s="8" t="s">
        <v>7836</v>
      </c>
      <c r="G2257" s="8">
        <v>1</v>
      </c>
      <c r="H2257" s="8" t="s">
        <v>7835</v>
      </c>
      <c r="I2257" s="8" t="s">
        <v>7837</v>
      </c>
      <c r="J2257" s="8" t="s">
        <v>7842</v>
      </c>
    </row>
    <row r="2258" spans="1:10" ht="15" customHeight="1" x14ac:dyDescent="0.3">
      <c r="A2258" s="8" t="s">
        <v>2294</v>
      </c>
      <c r="B2258" s="8">
        <v>34.4</v>
      </c>
      <c r="C2258" s="8">
        <v>5.7</v>
      </c>
      <c r="D2258" s="8" t="s">
        <v>7835</v>
      </c>
      <c r="E2258" s="8" t="s">
        <v>7835</v>
      </c>
      <c r="F2258" s="8" t="s">
        <v>7836</v>
      </c>
      <c r="G2258" s="8">
        <v>1</v>
      </c>
      <c r="H2258" s="8" t="s">
        <v>7835</v>
      </c>
      <c r="I2258" s="8" t="s">
        <v>7837</v>
      </c>
      <c r="J2258" s="8" t="s">
        <v>7842</v>
      </c>
    </row>
    <row r="2259" spans="1:10" ht="15" customHeight="1" x14ac:dyDescent="0.3">
      <c r="A2259" s="8" t="s">
        <v>2295</v>
      </c>
      <c r="B2259" s="8">
        <v>34.1</v>
      </c>
      <c r="C2259" s="8">
        <v>4.13</v>
      </c>
      <c r="D2259" s="8" t="s">
        <v>7835</v>
      </c>
      <c r="E2259" s="8" t="s">
        <v>7835</v>
      </c>
      <c r="F2259" s="8" t="s">
        <v>7836</v>
      </c>
      <c r="G2259" s="8">
        <v>1</v>
      </c>
      <c r="H2259" s="8" t="s">
        <v>7835</v>
      </c>
      <c r="I2259" s="8" t="s">
        <v>7837</v>
      </c>
      <c r="J2259" s="8" t="s">
        <v>7843</v>
      </c>
    </row>
    <row r="2260" spans="1:10" ht="15" customHeight="1" x14ac:dyDescent="0.3">
      <c r="A2260" s="8" t="s">
        <v>2296</v>
      </c>
      <c r="B2260" s="8">
        <v>30.4</v>
      </c>
      <c r="C2260" s="8">
        <v>4.7699999999999996</v>
      </c>
      <c r="D2260" s="8" t="s">
        <v>7835</v>
      </c>
      <c r="E2260" s="8" t="s">
        <v>7835</v>
      </c>
      <c r="F2260" s="8" t="s">
        <v>7836</v>
      </c>
      <c r="G2260" s="8">
        <v>1</v>
      </c>
      <c r="H2260" s="8" t="s">
        <v>7835</v>
      </c>
      <c r="I2260" s="8" t="s">
        <v>7837</v>
      </c>
      <c r="J2260" s="8" t="s">
        <v>7843</v>
      </c>
    </row>
    <row r="2261" spans="1:10" ht="15" customHeight="1" x14ac:dyDescent="0.3">
      <c r="A2261" s="8" t="s">
        <v>2297</v>
      </c>
      <c r="B2261" s="8">
        <v>28.7</v>
      </c>
      <c r="C2261" s="8">
        <v>4.99</v>
      </c>
      <c r="D2261" s="8" t="s">
        <v>7835</v>
      </c>
      <c r="E2261" s="8" t="s">
        <v>7835</v>
      </c>
      <c r="F2261" s="8" t="s">
        <v>7836</v>
      </c>
      <c r="G2261" s="8">
        <v>1</v>
      </c>
      <c r="H2261" s="8" t="s">
        <v>7835</v>
      </c>
      <c r="I2261" s="8" t="s">
        <v>7838</v>
      </c>
      <c r="J2261" s="8" t="s">
        <v>7843</v>
      </c>
    </row>
    <row r="2262" spans="1:10" ht="15" customHeight="1" x14ac:dyDescent="0.3">
      <c r="A2262" s="8" t="s">
        <v>2298</v>
      </c>
      <c r="B2262" s="8">
        <v>17.440000000000001</v>
      </c>
      <c r="C2262" s="8">
        <v>4.42</v>
      </c>
      <c r="D2262" s="8" t="s">
        <v>7836</v>
      </c>
      <c r="E2262" s="8" t="s">
        <v>7835</v>
      </c>
      <c r="F2262" s="8" t="s">
        <v>7836</v>
      </c>
      <c r="G2262" s="8">
        <v>1</v>
      </c>
      <c r="H2262" s="8" t="s">
        <v>7835</v>
      </c>
      <c r="I2262" s="8" t="s">
        <v>7840</v>
      </c>
      <c r="J2262" s="8" t="s">
        <v>7843</v>
      </c>
    </row>
    <row r="2263" spans="1:10" ht="15" customHeight="1" x14ac:dyDescent="0.3">
      <c r="A2263" s="8" t="s">
        <v>2299</v>
      </c>
      <c r="B2263" s="8">
        <v>27.6</v>
      </c>
      <c r="C2263" s="8">
        <v>4.01</v>
      </c>
      <c r="D2263" s="8" t="s">
        <v>7835</v>
      </c>
      <c r="E2263" s="8" t="s">
        <v>7835</v>
      </c>
      <c r="F2263" s="8" t="s">
        <v>7836</v>
      </c>
      <c r="G2263" s="8">
        <v>1</v>
      </c>
      <c r="H2263" s="8" t="s">
        <v>7835</v>
      </c>
      <c r="I2263" s="8" t="s">
        <v>7838</v>
      </c>
      <c r="J2263" s="8" t="s">
        <v>7843</v>
      </c>
    </row>
    <row r="2264" spans="1:10" ht="15" customHeight="1" x14ac:dyDescent="0.3">
      <c r="A2264" s="8" t="s">
        <v>2300</v>
      </c>
      <c r="B2264" s="8">
        <v>20.7</v>
      </c>
      <c r="C2264" s="8">
        <v>4.49</v>
      </c>
      <c r="D2264" s="8" t="s">
        <v>7835</v>
      </c>
      <c r="E2264" s="8" t="s">
        <v>7835</v>
      </c>
      <c r="F2264" s="8" t="s">
        <v>7836</v>
      </c>
      <c r="G2264" s="8">
        <v>1</v>
      </c>
      <c r="H2264" s="8" t="s">
        <v>7835</v>
      </c>
      <c r="I2264" s="8" t="s">
        <v>7839</v>
      </c>
      <c r="J2264" s="8" t="s">
        <v>7843</v>
      </c>
    </row>
    <row r="2265" spans="1:10" ht="15" customHeight="1" x14ac:dyDescent="0.3">
      <c r="A2265" s="8" t="s">
        <v>2301</v>
      </c>
      <c r="B2265" s="8">
        <v>20.3</v>
      </c>
      <c r="C2265" s="8">
        <v>6.37</v>
      </c>
      <c r="D2265" s="8" t="s">
        <v>7835</v>
      </c>
      <c r="E2265" s="8" t="s">
        <v>7835</v>
      </c>
      <c r="F2265" s="8" t="s">
        <v>7836</v>
      </c>
      <c r="G2265" s="8">
        <v>1</v>
      </c>
      <c r="H2265" s="8" t="s">
        <v>7835</v>
      </c>
      <c r="I2265" s="8" t="s">
        <v>7839</v>
      </c>
      <c r="J2265" s="8" t="s">
        <v>7842</v>
      </c>
    </row>
    <row r="2266" spans="1:10" ht="15" customHeight="1" x14ac:dyDescent="0.3">
      <c r="A2266" s="8" t="s">
        <v>2302</v>
      </c>
      <c r="B2266" s="8">
        <v>19.8</v>
      </c>
      <c r="C2266" s="8">
        <v>5.12</v>
      </c>
      <c r="D2266" s="8" t="s">
        <v>7835</v>
      </c>
      <c r="E2266" s="8" t="s">
        <v>7835</v>
      </c>
      <c r="F2266" s="8" t="s">
        <v>7836</v>
      </c>
      <c r="G2266" s="8">
        <v>1</v>
      </c>
      <c r="H2266" s="8" t="s">
        <v>7835</v>
      </c>
      <c r="I2266" s="8" t="s">
        <v>7839</v>
      </c>
      <c r="J2266" s="8" t="s">
        <v>7843</v>
      </c>
    </row>
    <row r="2267" spans="1:10" ht="15" customHeight="1" x14ac:dyDescent="0.3">
      <c r="A2267" s="8" t="s">
        <v>2303</v>
      </c>
      <c r="B2267" s="8">
        <v>21.87</v>
      </c>
      <c r="C2267" s="8">
        <v>8.59</v>
      </c>
      <c r="D2267" s="8" t="s">
        <v>7835</v>
      </c>
      <c r="E2267" s="8" t="s">
        <v>7835</v>
      </c>
      <c r="F2267" s="8" t="s">
        <v>7835</v>
      </c>
      <c r="G2267" s="8">
        <v>0</v>
      </c>
      <c r="H2267" s="8" t="s">
        <v>7835</v>
      </c>
      <c r="I2267" s="8" t="s">
        <v>7839</v>
      </c>
      <c r="J2267" s="8" t="s">
        <v>7841</v>
      </c>
    </row>
    <row r="2268" spans="1:10" ht="15" customHeight="1" x14ac:dyDescent="0.3">
      <c r="A2268" s="8" t="s">
        <v>2304</v>
      </c>
      <c r="B2268" s="8">
        <v>16.600000000000001</v>
      </c>
      <c r="C2268" s="8">
        <v>5.87</v>
      </c>
      <c r="D2268" s="8" t="s">
        <v>7835</v>
      </c>
      <c r="E2268" s="8" t="s">
        <v>7835</v>
      </c>
      <c r="F2268" s="8" t="s">
        <v>7835</v>
      </c>
      <c r="G2268" s="8">
        <v>1</v>
      </c>
      <c r="H2268" s="8" t="s">
        <v>7835</v>
      </c>
      <c r="I2268" s="8" t="s">
        <v>7840</v>
      </c>
      <c r="J2268" s="8" t="s">
        <v>7842</v>
      </c>
    </row>
    <row r="2269" spans="1:10" ht="15" customHeight="1" x14ac:dyDescent="0.3">
      <c r="A2269" s="8" t="s">
        <v>2305</v>
      </c>
      <c r="B2269" s="8">
        <v>21.98</v>
      </c>
      <c r="C2269" s="8">
        <v>7.03</v>
      </c>
      <c r="D2269" s="8" t="s">
        <v>7835</v>
      </c>
      <c r="E2269" s="8" t="s">
        <v>7835</v>
      </c>
      <c r="F2269" s="8" t="s">
        <v>7835</v>
      </c>
      <c r="G2269" s="8">
        <v>0</v>
      </c>
      <c r="H2269" s="8" t="s">
        <v>7835</v>
      </c>
      <c r="I2269" s="8" t="s">
        <v>7839</v>
      </c>
      <c r="J2269" s="8" t="s">
        <v>7841</v>
      </c>
    </row>
    <row r="2270" spans="1:10" ht="15" customHeight="1" x14ac:dyDescent="0.3">
      <c r="A2270" s="8" t="s">
        <v>2306</v>
      </c>
      <c r="B2270" s="8">
        <v>19.7</v>
      </c>
      <c r="C2270" s="8">
        <v>5.51</v>
      </c>
      <c r="D2270" s="8" t="s">
        <v>7835</v>
      </c>
      <c r="E2270" s="8" t="s">
        <v>7835</v>
      </c>
      <c r="F2270" s="8" t="s">
        <v>7835</v>
      </c>
      <c r="G2270" s="8">
        <v>1</v>
      </c>
      <c r="H2270" s="8" t="s">
        <v>7835</v>
      </c>
      <c r="I2270" s="8" t="s">
        <v>7839</v>
      </c>
      <c r="J2270" s="8" t="s">
        <v>7843</v>
      </c>
    </row>
    <row r="2271" spans="1:10" ht="15" customHeight="1" x14ac:dyDescent="0.3">
      <c r="A2271" s="8" t="s">
        <v>2307</v>
      </c>
      <c r="B2271" s="8">
        <v>19.21</v>
      </c>
      <c r="C2271" s="8">
        <v>4.76</v>
      </c>
      <c r="D2271" s="8" t="s">
        <v>7835</v>
      </c>
      <c r="E2271" s="8" t="s">
        <v>7836</v>
      </c>
      <c r="F2271" s="8" t="s">
        <v>7835</v>
      </c>
      <c r="G2271" s="8">
        <v>1</v>
      </c>
      <c r="H2271" s="8" t="s">
        <v>7835</v>
      </c>
      <c r="I2271" s="8" t="s">
        <v>7839</v>
      </c>
      <c r="J2271" s="8" t="s">
        <v>7843</v>
      </c>
    </row>
    <row r="2272" spans="1:10" ht="15" customHeight="1" x14ac:dyDescent="0.3">
      <c r="A2272" s="8" t="s">
        <v>2308</v>
      </c>
      <c r="B2272" s="8">
        <v>19.3</v>
      </c>
      <c r="C2272" s="8">
        <v>4.7</v>
      </c>
      <c r="D2272" s="8" t="s">
        <v>7835</v>
      </c>
      <c r="E2272" s="8" t="s">
        <v>7836</v>
      </c>
      <c r="F2272" s="8" t="s">
        <v>7835</v>
      </c>
      <c r="G2272" s="8">
        <v>1</v>
      </c>
      <c r="H2272" s="8" t="s">
        <v>7835</v>
      </c>
      <c r="I2272" s="8" t="s">
        <v>7839</v>
      </c>
      <c r="J2272" s="8" t="s">
        <v>7843</v>
      </c>
    </row>
    <row r="2273" spans="1:10" ht="15" customHeight="1" x14ac:dyDescent="0.3">
      <c r="A2273" s="8" t="s">
        <v>2309</v>
      </c>
      <c r="B2273" s="8">
        <v>16.22</v>
      </c>
      <c r="C2273" s="8">
        <v>6.21</v>
      </c>
      <c r="D2273" s="8" t="s">
        <v>7836</v>
      </c>
      <c r="E2273" s="8" t="s">
        <v>7835</v>
      </c>
      <c r="F2273" s="8" t="s">
        <v>7835</v>
      </c>
      <c r="G2273" s="8">
        <v>0</v>
      </c>
      <c r="H2273" s="8" t="s">
        <v>7835</v>
      </c>
      <c r="I2273" s="8" t="s">
        <v>7840</v>
      </c>
      <c r="J2273" s="8" t="s">
        <v>7842</v>
      </c>
    </row>
    <row r="2274" spans="1:10" ht="15" customHeight="1" x14ac:dyDescent="0.3">
      <c r="A2274" s="8" t="s">
        <v>2310</v>
      </c>
      <c r="B2274" s="8">
        <v>17.12</v>
      </c>
      <c r="C2274" s="8">
        <v>4.5199999999999996</v>
      </c>
      <c r="D2274" s="8" t="s">
        <v>7835</v>
      </c>
      <c r="E2274" s="8" t="s">
        <v>7836</v>
      </c>
      <c r="F2274" s="8" t="s">
        <v>7835</v>
      </c>
      <c r="G2274" s="8">
        <v>1</v>
      </c>
      <c r="H2274" s="8" t="s">
        <v>7835</v>
      </c>
      <c r="I2274" s="8" t="s">
        <v>7840</v>
      </c>
      <c r="J2274" s="8" t="s">
        <v>7843</v>
      </c>
    </row>
    <row r="2275" spans="1:10" ht="15" customHeight="1" x14ac:dyDescent="0.3">
      <c r="A2275" s="8" t="s">
        <v>2311</v>
      </c>
      <c r="B2275" s="8">
        <v>19.07</v>
      </c>
      <c r="C2275" s="8">
        <v>5.45</v>
      </c>
      <c r="D2275" s="8" t="s">
        <v>7835</v>
      </c>
      <c r="E2275" s="8" t="s">
        <v>7835</v>
      </c>
      <c r="F2275" s="8" t="s">
        <v>7835</v>
      </c>
      <c r="G2275" s="8">
        <v>1</v>
      </c>
      <c r="H2275" s="8" t="s">
        <v>7835</v>
      </c>
      <c r="I2275" s="8" t="s">
        <v>7839</v>
      </c>
      <c r="J2275" s="8" t="s">
        <v>7843</v>
      </c>
    </row>
    <row r="2276" spans="1:10" ht="15" customHeight="1" x14ac:dyDescent="0.3">
      <c r="A2276" s="8" t="s">
        <v>2312</v>
      </c>
      <c r="B2276" s="8">
        <v>15.56</v>
      </c>
      <c r="C2276" s="8">
        <v>4.42</v>
      </c>
      <c r="D2276" s="8" t="s">
        <v>7835</v>
      </c>
      <c r="E2276" s="8" t="s">
        <v>7835</v>
      </c>
      <c r="F2276" s="8" t="s">
        <v>7835</v>
      </c>
      <c r="G2276" s="8">
        <v>0</v>
      </c>
      <c r="H2276" s="8" t="s">
        <v>7835</v>
      </c>
      <c r="I2276" s="8" t="s">
        <v>7840</v>
      </c>
      <c r="J2276" s="8" t="s">
        <v>7843</v>
      </c>
    </row>
    <row r="2277" spans="1:10" ht="15" customHeight="1" x14ac:dyDescent="0.3">
      <c r="A2277" s="8" t="s">
        <v>2313</v>
      </c>
      <c r="B2277" s="8">
        <v>22.76</v>
      </c>
      <c r="C2277" s="8">
        <v>9.44</v>
      </c>
      <c r="D2277" s="8" t="s">
        <v>7835</v>
      </c>
      <c r="E2277" s="8" t="s">
        <v>7835</v>
      </c>
      <c r="F2277" s="8" t="s">
        <v>7835</v>
      </c>
      <c r="G2277" s="8">
        <v>0</v>
      </c>
      <c r="H2277" s="8" t="s">
        <v>7835</v>
      </c>
      <c r="I2277" s="8" t="s">
        <v>7839</v>
      </c>
      <c r="J2277" s="8" t="s">
        <v>7841</v>
      </c>
    </row>
    <row r="2278" spans="1:10" ht="15" customHeight="1" x14ac:dyDescent="0.3">
      <c r="A2278" s="8" t="s">
        <v>2314</v>
      </c>
      <c r="B2278" s="8">
        <v>22.79</v>
      </c>
      <c r="C2278" s="8">
        <v>6.15</v>
      </c>
      <c r="D2278" s="8" t="s">
        <v>7836</v>
      </c>
      <c r="E2278" s="8" t="s">
        <v>7835</v>
      </c>
      <c r="F2278" s="8" t="s">
        <v>7836</v>
      </c>
      <c r="G2278" s="8">
        <v>1</v>
      </c>
      <c r="H2278" s="8" t="s">
        <v>7835</v>
      </c>
      <c r="I2278" s="8" t="s">
        <v>7839</v>
      </c>
      <c r="J2278" s="8" t="s">
        <v>7842</v>
      </c>
    </row>
    <row r="2279" spans="1:10" ht="15" customHeight="1" x14ac:dyDescent="0.3">
      <c r="A2279" s="8" t="s">
        <v>2315</v>
      </c>
      <c r="B2279" s="8">
        <v>17.41</v>
      </c>
      <c r="C2279" s="8">
        <v>5.13</v>
      </c>
      <c r="D2279" s="8" t="s">
        <v>7836</v>
      </c>
      <c r="E2279" s="8" t="s">
        <v>7835</v>
      </c>
      <c r="F2279" s="8" t="s">
        <v>7835</v>
      </c>
      <c r="G2279" s="8">
        <v>0</v>
      </c>
      <c r="H2279" s="8" t="s">
        <v>7835</v>
      </c>
      <c r="I2279" s="8" t="s">
        <v>7840</v>
      </c>
      <c r="J2279" s="8" t="s">
        <v>7843</v>
      </c>
    </row>
    <row r="2280" spans="1:10" ht="15" customHeight="1" x14ac:dyDescent="0.3">
      <c r="A2280" s="8" t="s">
        <v>2316</v>
      </c>
      <c r="B2280" s="8">
        <v>19.32</v>
      </c>
      <c r="C2280" s="8">
        <v>4.96</v>
      </c>
      <c r="D2280" s="8" t="s">
        <v>7836</v>
      </c>
      <c r="E2280" s="8" t="s">
        <v>7835</v>
      </c>
      <c r="F2280" s="8" t="s">
        <v>7835</v>
      </c>
      <c r="G2280" s="8">
        <v>0</v>
      </c>
      <c r="H2280" s="8" t="s">
        <v>7835</v>
      </c>
      <c r="I2280" s="8" t="s">
        <v>7839</v>
      </c>
      <c r="J2280" s="8" t="s">
        <v>7843</v>
      </c>
    </row>
    <row r="2281" spans="1:10" ht="15" customHeight="1" x14ac:dyDescent="0.3">
      <c r="A2281" s="8" t="s">
        <v>2317</v>
      </c>
      <c r="B2281" s="8">
        <v>18.25</v>
      </c>
      <c r="C2281" s="8">
        <v>10.95</v>
      </c>
      <c r="D2281" s="8" t="s">
        <v>7835</v>
      </c>
      <c r="E2281" s="8" t="s">
        <v>7835</v>
      </c>
      <c r="F2281" s="8" t="s">
        <v>7835</v>
      </c>
      <c r="G2281" s="8">
        <v>0</v>
      </c>
      <c r="H2281" s="8" t="s">
        <v>7835</v>
      </c>
      <c r="I2281" s="8" t="s">
        <v>7840</v>
      </c>
      <c r="J2281" s="8" t="s">
        <v>7841</v>
      </c>
    </row>
    <row r="2282" spans="1:10" ht="15" customHeight="1" x14ac:dyDescent="0.3">
      <c r="A2282" s="8" t="s">
        <v>2318</v>
      </c>
      <c r="B2282" s="8">
        <v>53.13</v>
      </c>
      <c r="C2282" s="8">
        <v>4.4400000000000004</v>
      </c>
      <c r="D2282" s="8" t="s">
        <v>7835</v>
      </c>
      <c r="E2282" s="8" t="s">
        <v>7836</v>
      </c>
      <c r="F2282" s="8" t="s">
        <v>7835</v>
      </c>
      <c r="G2282" s="8">
        <v>1</v>
      </c>
      <c r="H2282" s="8" t="s">
        <v>7835</v>
      </c>
      <c r="I2282" s="8" t="s">
        <v>7837</v>
      </c>
      <c r="J2282" s="8" t="s">
        <v>7843</v>
      </c>
    </row>
    <row r="2283" spans="1:10" ht="15" customHeight="1" x14ac:dyDescent="0.3">
      <c r="A2283" s="8" t="s">
        <v>2319</v>
      </c>
      <c r="B2283" s="8">
        <v>20.46</v>
      </c>
      <c r="C2283" s="8">
        <v>4.0199999999999996</v>
      </c>
      <c r="D2283" s="8" t="s">
        <v>7835</v>
      </c>
      <c r="E2283" s="8" t="s">
        <v>7835</v>
      </c>
      <c r="F2283" s="8" t="s">
        <v>7835</v>
      </c>
      <c r="G2283" s="8">
        <v>0</v>
      </c>
      <c r="H2283" s="8" t="s">
        <v>7835</v>
      </c>
      <c r="I2283" s="8" t="s">
        <v>7839</v>
      </c>
      <c r="J2283" s="8" t="s">
        <v>7843</v>
      </c>
    </row>
    <row r="2284" spans="1:10" ht="15" customHeight="1" x14ac:dyDescent="0.3">
      <c r="A2284" s="8" t="s">
        <v>2320</v>
      </c>
      <c r="B2284" s="8">
        <v>43.01</v>
      </c>
      <c r="C2284" s="8">
        <v>5.44</v>
      </c>
      <c r="D2284" s="8" t="s">
        <v>7835</v>
      </c>
      <c r="E2284" s="8" t="s">
        <v>7836</v>
      </c>
      <c r="F2284" s="8" t="s">
        <v>7835</v>
      </c>
      <c r="G2284" s="8">
        <v>1</v>
      </c>
      <c r="H2284" s="8" t="s">
        <v>7835</v>
      </c>
      <c r="I2284" s="8" t="s">
        <v>7837</v>
      </c>
      <c r="J2284" s="8" t="s">
        <v>7843</v>
      </c>
    </row>
    <row r="2285" spans="1:10" ht="15" customHeight="1" x14ac:dyDescent="0.3">
      <c r="A2285" s="8" t="s">
        <v>2321</v>
      </c>
      <c r="B2285" s="8">
        <v>15.01</v>
      </c>
      <c r="C2285" s="8">
        <v>4.1500000000000004</v>
      </c>
      <c r="D2285" s="8" t="s">
        <v>7835</v>
      </c>
      <c r="E2285" s="8" t="s">
        <v>7835</v>
      </c>
      <c r="F2285" s="8" t="s">
        <v>7836</v>
      </c>
      <c r="G2285" s="8">
        <v>1</v>
      </c>
      <c r="H2285" s="8" t="s">
        <v>7835</v>
      </c>
      <c r="I2285" s="8" t="s">
        <v>7840</v>
      </c>
      <c r="J2285" s="8" t="s">
        <v>7843</v>
      </c>
    </row>
    <row r="2286" spans="1:10" ht="15" customHeight="1" x14ac:dyDescent="0.3">
      <c r="A2286" s="8" t="s">
        <v>2322</v>
      </c>
      <c r="B2286" s="8">
        <v>41.14</v>
      </c>
      <c r="C2286" s="8">
        <v>6.02</v>
      </c>
      <c r="D2286" s="8" t="s">
        <v>7835</v>
      </c>
      <c r="E2286" s="8" t="s">
        <v>7836</v>
      </c>
      <c r="F2286" s="8" t="s">
        <v>7835</v>
      </c>
      <c r="G2286" s="8">
        <v>1</v>
      </c>
      <c r="H2286" s="8" t="s">
        <v>7835</v>
      </c>
      <c r="I2286" s="8" t="s">
        <v>7837</v>
      </c>
      <c r="J2286" s="8" t="s">
        <v>7842</v>
      </c>
    </row>
    <row r="2287" spans="1:10" ht="15" customHeight="1" x14ac:dyDescent="0.3">
      <c r="A2287" s="8" t="s">
        <v>2323</v>
      </c>
      <c r="B2287" s="8">
        <v>16.55</v>
      </c>
      <c r="C2287" s="8">
        <v>7.73</v>
      </c>
      <c r="D2287" s="8" t="s">
        <v>7835</v>
      </c>
      <c r="E2287" s="8" t="s">
        <v>7835</v>
      </c>
      <c r="F2287" s="8" t="s">
        <v>7835</v>
      </c>
      <c r="G2287" s="8">
        <v>0</v>
      </c>
      <c r="H2287" s="8" t="s">
        <v>7835</v>
      </c>
      <c r="I2287" s="8" t="s">
        <v>7840</v>
      </c>
      <c r="J2287" s="8" t="s">
        <v>7841</v>
      </c>
    </row>
    <row r="2288" spans="1:10" ht="15" customHeight="1" x14ac:dyDescent="0.3">
      <c r="A2288" s="8" t="s">
        <v>2324</v>
      </c>
      <c r="B2288" s="8">
        <v>37.29</v>
      </c>
      <c r="C2288" s="8">
        <v>5.03</v>
      </c>
      <c r="D2288" s="8" t="s">
        <v>7835</v>
      </c>
      <c r="E2288" s="8" t="s">
        <v>7836</v>
      </c>
      <c r="F2288" s="8" t="s">
        <v>7835</v>
      </c>
      <c r="G2288" s="8">
        <v>1</v>
      </c>
      <c r="H2288" s="8" t="s">
        <v>7835</v>
      </c>
      <c r="I2288" s="8" t="s">
        <v>7837</v>
      </c>
      <c r="J2288" s="8" t="s">
        <v>7843</v>
      </c>
    </row>
    <row r="2289" spans="1:10" ht="15" customHeight="1" x14ac:dyDescent="0.3">
      <c r="A2289" s="8" t="s">
        <v>2325</v>
      </c>
      <c r="B2289" s="8">
        <v>16.739999999999998</v>
      </c>
      <c r="C2289" s="8">
        <v>4.08</v>
      </c>
      <c r="D2289" s="8" t="s">
        <v>7836</v>
      </c>
      <c r="E2289" s="8" t="s">
        <v>7835</v>
      </c>
      <c r="F2289" s="8" t="s">
        <v>7835</v>
      </c>
      <c r="G2289" s="8">
        <v>0</v>
      </c>
      <c r="H2289" s="8" t="s">
        <v>7835</v>
      </c>
      <c r="I2289" s="8" t="s">
        <v>7840</v>
      </c>
      <c r="J2289" s="8" t="s">
        <v>7843</v>
      </c>
    </row>
    <row r="2290" spans="1:10" ht="15" customHeight="1" x14ac:dyDescent="0.3">
      <c r="A2290" s="8" t="s">
        <v>2326</v>
      </c>
      <c r="B2290" s="8">
        <v>34.43</v>
      </c>
      <c r="C2290" s="8">
        <v>4.2699999999999996</v>
      </c>
      <c r="D2290" s="8" t="s">
        <v>7835</v>
      </c>
      <c r="E2290" s="8" t="s">
        <v>7836</v>
      </c>
      <c r="F2290" s="8" t="s">
        <v>7835</v>
      </c>
      <c r="G2290" s="8">
        <v>1</v>
      </c>
      <c r="H2290" s="8" t="s">
        <v>7835</v>
      </c>
      <c r="I2290" s="8" t="s">
        <v>7837</v>
      </c>
      <c r="J2290" s="8" t="s">
        <v>7843</v>
      </c>
    </row>
    <row r="2291" spans="1:10" ht="15" customHeight="1" x14ac:dyDescent="0.3">
      <c r="A2291" s="8" t="s">
        <v>2327</v>
      </c>
      <c r="B2291" s="8">
        <v>34.1</v>
      </c>
      <c r="C2291" s="8">
        <v>4.07</v>
      </c>
      <c r="D2291" s="8" t="s">
        <v>7835</v>
      </c>
      <c r="E2291" s="8" t="s">
        <v>7836</v>
      </c>
      <c r="F2291" s="8" t="s">
        <v>7835</v>
      </c>
      <c r="G2291" s="8">
        <v>1</v>
      </c>
      <c r="H2291" s="8" t="s">
        <v>7835</v>
      </c>
      <c r="I2291" s="8" t="s">
        <v>7837</v>
      </c>
      <c r="J2291" s="8" t="s">
        <v>7843</v>
      </c>
    </row>
    <row r="2292" spans="1:10" ht="15" customHeight="1" x14ac:dyDescent="0.3">
      <c r="A2292" s="8" t="s">
        <v>2328</v>
      </c>
      <c r="B2292" s="8">
        <v>19.3</v>
      </c>
      <c r="C2292" s="8">
        <v>10.36</v>
      </c>
      <c r="D2292" s="8" t="s">
        <v>7835</v>
      </c>
      <c r="E2292" s="8" t="s">
        <v>7835</v>
      </c>
      <c r="F2292" s="8" t="s">
        <v>7835</v>
      </c>
      <c r="G2292" s="8">
        <v>0</v>
      </c>
      <c r="H2292" s="8" t="s">
        <v>7835</v>
      </c>
      <c r="I2292" s="8" t="s">
        <v>7839</v>
      </c>
      <c r="J2292" s="8" t="s">
        <v>7841</v>
      </c>
    </row>
    <row r="2293" spans="1:10" ht="15" customHeight="1" x14ac:dyDescent="0.3">
      <c r="A2293" s="8" t="s">
        <v>2329</v>
      </c>
      <c r="B2293" s="8">
        <v>33.659999999999997</v>
      </c>
      <c r="C2293" s="8">
        <v>5.71</v>
      </c>
      <c r="D2293" s="8" t="s">
        <v>7835</v>
      </c>
      <c r="E2293" s="8" t="s">
        <v>7836</v>
      </c>
      <c r="F2293" s="8" t="s">
        <v>7835</v>
      </c>
      <c r="G2293" s="8">
        <v>1</v>
      </c>
      <c r="H2293" s="8" t="s">
        <v>7835</v>
      </c>
      <c r="I2293" s="8" t="s">
        <v>7837</v>
      </c>
      <c r="J2293" s="8" t="s">
        <v>7842</v>
      </c>
    </row>
    <row r="2294" spans="1:10" ht="15" customHeight="1" x14ac:dyDescent="0.3">
      <c r="A2294" s="8" t="s">
        <v>2330</v>
      </c>
      <c r="B2294" s="8">
        <v>33.33</v>
      </c>
      <c r="C2294" s="8">
        <v>6.08</v>
      </c>
      <c r="D2294" s="8" t="s">
        <v>7835</v>
      </c>
      <c r="E2294" s="8" t="s">
        <v>7836</v>
      </c>
      <c r="F2294" s="8" t="s">
        <v>7835</v>
      </c>
      <c r="G2294" s="8">
        <v>1</v>
      </c>
      <c r="H2294" s="8" t="s">
        <v>7835</v>
      </c>
      <c r="I2294" s="8" t="s">
        <v>7837</v>
      </c>
      <c r="J2294" s="8" t="s">
        <v>7842</v>
      </c>
    </row>
    <row r="2295" spans="1:10" ht="15" customHeight="1" x14ac:dyDescent="0.3">
      <c r="A2295" s="8" t="s">
        <v>2331</v>
      </c>
      <c r="B2295" s="8">
        <v>21.84</v>
      </c>
      <c r="C2295" s="8">
        <v>5.71</v>
      </c>
      <c r="D2295" s="8" t="s">
        <v>7835</v>
      </c>
      <c r="E2295" s="8" t="s">
        <v>7836</v>
      </c>
      <c r="F2295" s="8" t="s">
        <v>7835</v>
      </c>
      <c r="G2295" s="8">
        <v>1</v>
      </c>
      <c r="H2295" s="8" t="s">
        <v>7835</v>
      </c>
      <c r="I2295" s="8" t="s">
        <v>7839</v>
      </c>
      <c r="J2295" s="8" t="s">
        <v>7842</v>
      </c>
    </row>
    <row r="2296" spans="1:10" ht="15" customHeight="1" x14ac:dyDescent="0.3">
      <c r="A2296" s="8" t="s">
        <v>2332</v>
      </c>
      <c r="B2296" s="8">
        <v>16.87</v>
      </c>
      <c r="C2296" s="8">
        <v>9.1300000000000008</v>
      </c>
      <c r="D2296" s="8" t="s">
        <v>7835</v>
      </c>
      <c r="E2296" s="8" t="s">
        <v>7835</v>
      </c>
      <c r="F2296" s="8" t="s">
        <v>7835</v>
      </c>
      <c r="G2296" s="8">
        <v>0</v>
      </c>
      <c r="H2296" s="8" t="s">
        <v>7835</v>
      </c>
      <c r="I2296" s="8" t="s">
        <v>7840</v>
      </c>
      <c r="J2296" s="8" t="s">
        <v>7841</v>
      </c>
    </row>
    <row r="2297" spans="1:10" ht="15" customHeight="1" x14ac:dyDescent="0.3">
      <c r="A2297" s="8" t="s">
        <v>2333</v>
      </c>
      <c r="B2297" s="8">
        <v>30.14</v>
      </c>
      <c r="C2297" s="8">
        <v>5.49</v>
      </c>
      <c r="D2297" s="8" t="s">
        <v>7835</v>
      </c>
      <c r="E2297" s="8" t="s">
        <v>7836</v>
      </c>
      <c r="F2297" s="8" t="s">
        <v>7835</v>
      </c>
      <c r="G2297" s="8">
        <v>1</v>
      </c>
      <c r="H2297" s="8" t="s">
        <v>7835</v>
      </c>
      <c r="I2297" s="8" t="s">
        <v>7837</v>
      </c>
      <c r="J2297" s="8" t="s">
        <v>7843</v>
      </c>
    </row>
    <row r="2298" spans="1:10" ht="15" customHeight="1" x14ac:dyDescent="0.3">
      <c r="A2298" s="8" t="s">
        <v>2334</v>
      </c>
      <c r="B2298" s="8">
        <v>23.21</v>
      </c>
      <c r="C2298" s="8">
        <v>4.37</v>
      </c>
      <c r="D2298" s="8" t="s">
        <v>7835</v>
      </c>
      <c r="E2298" s="8" t="s">
        <v>7836</v>
      </c>
      <c r="F2298" s="8" t="s">
        <v>7835</v>
      </c>
      <c r="G2298" s="8">
        <v>1</v>
      </c>
      <c r="H2298" s="8" t="s">
        <v>7835</v>
      </c>
      <c r="I2298" s="8" t="s">
        <v>7839</v>
      </c>
      <c r="J2298" s="8" t="s">
        <v>7843</v>
      </c>
    </row>
    <row r="2299" spans="1:10" ht="15" customHeight="1" x14ac:dyDescent="0.3">
      <c r="A2299" s="8" t="s">
        <v>2335</v>
      </c>
      <c r="B2299" s="8">
        <v>17.170000000000002</v>
      </c>
      <c r="C2299" s="8">
        <v>8.4600000000000009</v>
      </c>
      <c r="D2299" s="8" t="s">
        <v>7835</v>
      </c>
      <c r="E2299" s="8" t="s">
        <v>7835</v>
      </c>
      <c r="F2299" s="8" t="s">
        <v>7835</v>
      </c>
      <c r="G2299" s="8">
        <v>0</v>
      </c>
      <c r="H2299" s="8" t="s">
        <v>7835</v>
      </c>
      <c r="I2299" s="8" t="s">
        <v>7840</v>
      </c>
      <c r="J2299" s="8" t="s">
        <v>7841</v>
      </c>
    </row>
    <row r="2300" spans="1:10" ht="15" customHeight="1" x14ac:dyDescent="0.3">
      <c r="A2300" s="8" t="s">
        <v>2336</v>
      </c>
      <c r="B2300" s="8">
        <v>15.61</v>
      </c>
      <c r="C2300" s="8">
        <v>5.28</v>
      </c>
      <c r="D2300" s="8" t="s">
        <v>7835</v>
      </c>
      <c r="E2300" s="8" t="s">
        <v>7835</v>
      </c>
      <c r="F2300" s="8" t="s">
        <v>7835</v>
      </c>
      <c r="G2300" s="8">
        <v>1</v>
      </c>
      <c r="H2300" s="8" t="s">
        <v>7835</v>
      </c>
      <c r="I2300" s="8" t="s">
        <v>7840</v>
      </c>
      <c r="J2300" s="8" t="s">
        <v>7843</v>
      </c>
    </row>
    <row r="2301" spans="1:10" ht="15" customHeight="1" x14ac:dyDescent="0.3">
      <c r="A2301" s="8" t="s">
        <v>2337</v>
      </c>
      <c r="B2301" s="8">
        <v>17.98</v>
      </c>
      <c r="C2301" s="8">
        <v>5.33</v>
      </c>
      <c r="D2301" s="8" t="s">
        <v>7836</v>
      </c>
      <c r="E2301" s="8" t="s">
        <v>7835</v>
      </c>
      <c r="F2301" s="8" t="s">
        <v>7836</v>
      </c>
      <c r="G2301" s="8">
        <v>1</v>
      </c>
      <c r="H2301" s="8" t="s">
        <v>7835</v>
      </c>
      <c r="I2301" s="8" t="s">
        <v>7840</v>
      </c>
      <c r="J2301" s="8" t="s">
        <v>7843</v>
      </c>
    </row>
    <row r="2302" spans="1:10" ht="15" customHeight="1" x14ac:dyDescent="0.3">
      <c r="A2302" s="8" t="s">
        <v>2338</v>
      </c>
      <c r="B2302" s="8">
        <v>21.64</v>
      </c>
      <c r="C2302" s="8">
        <v>5.5</v>
      </c>
      <c r="D2302" s="8" t="s">
        <v>7835</v>
      </c>
      <c r="E2302" s="8" t="s">
        <v>7836</v>
      </c>
      <c r="F2302" s="8" t="s">
        <v>7835</v>
      </c>
      <c r="G2302" s="8">
        <v>1</v>
      </c>
      <c r="H2302" s="8" t="s">
        <v>7835</v>
      </c>
      <c r="I2302" s="8" t="s">
        <v>7839</v>
      </c>
      <c r="J2302" s="8" t="s">
        <v>7843</v>
      </c>
    </row>
    <row r="2303" spans="1:10" ht="15" customHeight="1" x14ac:dyDescent="0.3">
      <c r="A2303" s="8" t="s">
        <v>2339</v>
      </c>
      <c r="B2303" s="8">
        <v>16.399999999999999</v>
      </c>
      <c r="C2303" s="8">
        <v>5.4</v>
      </c>
      <c r="D2303" s="8" t="s">
        <v>7835</v>
      </c>
      <c r="E2303" s="8" t="s">
        <v>7835</v>
      </c>
      <c r="F2303" s="8" t="s">
        <v>7836</v>
      </c>
      <c r="G2303" s="8">
        <v>1</v>
      </c>
      <c r="H2303" s="8" t="s">
        <v>7835</v>
      </c>
      <c r="I2303" s="8" t="s">
        <v>7840</v>
      </c>
      <c r="J2303" s="8" t="s">
        <v>7843</v>
      </c>
    </row>
    <row r="2304" spans="1:10" ht="15" customHeight="1" x14ac:dyDescent="0.3">
      <c r="A2304" s="8" t="s">
        <v>2340</v>
      </c>
      <c r="B2304" s="8">
        <v>15.77</v>
      </c>
      <c r="C2304" s="8">
        <v>6.05</v>
      </c>
      <c r="D2304" s="8" t="s">
        <v>7836</v>
      </c>
      <c r="E2304" s="8" t="s">
        <v>7835</v>
      </c>
      <c r="F2304" s="8" t="s">
        <v>7835</v>
      </c>
      <c r="G2304" s="8">
        <v>1</v>
      </c>
      <c r="H2304" s="8" t="s">
        <v>7835</v>
      </c>
      <c r="I2304" s="8" t="s">
        <v>7840</v>
      </c>
      <c r="J2304" s="8" t="s">
        <v>7842</v>
      </c>
    </row>
    <row r="2305" spans="1:10" ht="15" customHeight="1" x14ac:dyDescent="0.3">
      <c r="A2305" s="8" t="s">
        <v>2341</v>
      </c>
      <c r="B2305" s="8">
        <v>18.27</v>
      </c>
      <c r="C2305" s="8">
        <v>11.46</v>
      </c>
      <c r="D2305" s="8" t="s">
        <v>7835</v>
      </c>
      <c r="E2305" s="8" t="s">
        <v>7835</v>
      </c>
      <c r="F2305" s="8" t="s">
        <v>7835</v>
      </c>
      <c r="G2305" s="8">
        <v>0</v>
      </c>
      <c r="H2305" s="8" t="s">
        <v>7835</v>
      </c>
      <c r="I2305" s="8" t="s">
        <v>7840</v>
      </c>
      <c r="J2305" s="8" t="s">
        <v>7841</v>
      </c>
    </row>
    <row r="2306" spans="1:10" ht="15" customHeight="1" x14ac:dyDescent="0.3">
      <c r="A2306" s="8" t="s">
        <v>2342</v>
      </c>
      <c r="B2306" s="8">
        <v>16.489999999999998</v>
      </c>
      <c r="C2306" s="8">
        <v>8.48</v>
      </c>
      <c r="D2306" s="8" t="s">
        <v>7835</v>
      </c>
      <c r="E2306" s="8" t="s">
        <v>7835</v>
      </c>
      <c r="F2306" s="8" t="s">
        <v>7835</v>
      </c>
      <c r="G2306" s="8">
        <v>0</v>
      </c>
      <c r="H2306" s="8" t="s">
        <v>7835</v>
      </c>
      <c r="I2306" s="8" t="s">
        <v>7840</v>
      </c>
      <c r="J2306" s="8" t="s">
        <v>7841</v>
      </c>
    </row>
    <row r="2307" spans="1:10" ht="15" customHeight="1" x14ac:dyDescent="0.3">
      <c r="A2307" s="8" t="s">
        <v>2343</v>
      </c>
      <c r="B2307" s="8">
        <v>16.14</v>
      </c>
      <c r="C2307" s="8">
        <v>4.8600000000000003</v>
      </c>
      <c r="D2307" s="8" t="s">
        <v>7835</v>
      </c>
      <c r="E2307" s="8" t="s">
        <v>7835</v>
      </c>
      <c r="F2307" s="8" t="s">
        <v>7835</v>
      </c>
      <c r="G2307" s="8">
        <v>0</v>
      </c>
      <c r="H2307" s="8" t="s">
        <v>7835</v>
      </c>
      <c r="I2307" s="8" t="s">
        <v>7840</v>
      </c>
      <c r="J2307" s="8" t="s">
        <v>7843</v>
      </c>
    </row>
    <row r="2308" spans="1:10" ht="15" customHeight="1" x14ac:dyDescent="0.3">
      <c r="A2308" s="8" t="s">
        <v>2344</v>
      </c>
      <c r="B2308" s="8">
        <v>20.85</v>
      </c>
      <c r="C2308" s="8">
        <v>4.45</v>
      </c>
      <c r="D2308" s="8" t="s">
        <v>7836</v>
      </c>
      <c r="E2308" s="8" t="s">
        <v>7835</v>
      </c>
      <c r="F2308" s="8" t="s">
        <v>7835</v>
      </c>
      <c r="G2308" s="8">
        <v>1</v>
      </c>
      <c r="H2308" s="8" t="s">
        <v>7835</v>
      </c>
      <c r="I2308" s="8" t="s">
        <v>7839</v>
      </c>
      <c r="J2308" s="8" t="s">
        <v>7843</v>
      </c>
    </row>
    <row r="2309" spans="1:10" ht="15" customHeight="1" x14ac:dyDescent="0.3">
      <c r="A2309" s="8" t="s">
        <v>2345</v>
      </c>
      <c r="B2309" s="8">
        <v>15.88</v>
      </c>
      <c r="C2309" s="8">
        <v>4.3600000000000003</v>
      </c>
      <c r="D2309" s="8" t="s">
        <v>7835</v>
      </c>
      <c r="E2309" s="8" t="s">
        <v>7835</v>
      </c>
      <c r="F2309" s="8" t="s">
        <v>7835</v>
      </c>
      <c r="G2309" s="8">
        <v>0</v>
      </c>
      <c r="H2309" s="8" t="s">
        <v>7835</v>
      </c>
      <c r="I2309" s="8" t="s">
        <v>7840</v>
      </c>
      <c r="J2309" s="8" t="s">
        <v>7843</v>
      </c>
    </row>
    <row r="2310" spans="1:10" ht="15" customHeight="1" x14ac:dyDescent="0.3">
      <c r="A2310" s="8" t="s">
        <v>2346</v>
      </c>
      <c r="B2310" s="8">
        <v>20.66</v>
      </c>
      <c r="C2310" s="8">
        <v>5.8</v>
      </c>
      <c r="D2310" s="8" t="s">
        <v>7835</v>
      </c>
      <c r="E2310" s="8" t="s">
        <v>7836</v>
      </c>
      <c r="F2310" s="8" t="s">
        <v>7835</v>
      </c>
      <c r="G2310" s="8">
        <v>1</v>
      </c>
      <c r="H2310" s="8" t="s">
        <v>7835</v>
      </c>
      <c r="I2310" s="8" t="s">
        <v>7839</v>
      </c>
      <c r="J2310" s="8" t="s">
        <v>7842</v>
      </c>
    </row>
    <row r="2311" spans="1:10" ht="15" customHeight="1" x14ac:dyDescent="0.3">
      <c r="A2311" s="8" t="s">
        <v>2347</v>
      </c>
      <c r="B2311" s="8">
        <v>20.399999999999999</v>
      </c>
      <c r="C2311" s="8">
        <v>5.27</v>
      </c>
      <c r="D2311" s="8" t="s">
        <v>7835</v>
      </c>
      <c r="E2311" s="8" t="s">
        <v>7835</v>
      </c>
      <c r="F2311" s="8" t="s">
        <v>7835</v>
      </c>
      <c r="G2311" s="8">
        <v>0</v>
      </c>
      <c r="H2311" s="8" t="s">
        <v>7835</v>
      </c>
      <c r="I2311" s="8" t="s">
        <v>7839</v>
      </c>
      <c r="J2311" s="8" t="s">
        <v>7843</v>
      </c>
    </row>
    <row r="2312" spans="1:10" ht="15" customHeight="1" x14ac:dyDescent="0.3">
      <c r="A2312" s="8" t="s">
        <v>2348</v>
      </c>
      <c r="B2312" s="8">
        <v>25.19</v>
      </c>
      <c r="C2312" s="8">
        <v>5.64</v>
      </c>
      <c r="D2312" s="8" t="s">
        <v>7836</v>
      </c>
      <c r="E2312" s="8" t="s">
        <v>7835</v>
      </c>
      <c r="F2312" s="8" t="s">
        <v>7835</v>
      </c>
      <c r="G2312" s="8">
        <v>0</v>
      </c>
      <c r="H2312" s="8" t="s">
        <v>7835</v>
      </c>
      <c r="I2312" s="8" t="s">
        <v>7838</v>
      </c>
      <c r="J2312" s="8" t="s">
        <v>7843</v>
      </c>
    </row>
    <row r="2313" spans="1:10" ht="15" customHeight="1" x14ac:dyDescent="0.3">
      <c r="A2313" s="8" t="s">
        <v>2349</v>
      </c>
      <c r="B2313" s="8">
        <v>20.54</v>
      </c>
      <c r="C2313" s="8">
        <v>4.2</v>
      </c>
      <c r="D2313" s="8" t="s">
        <v>7836</v>
      </c>
      <c r="E2313" s="8" t="s">
        <v>7835</v>
      </c>
      <c r="F2313" s="8" t="s">
        <v>7835</v>
      </c>
      <c r="G2313" s="8">
        <v>1</v>
      </c>
      <c r="H2313" s="8" t="s">
        <v>7835</v>
      </c>
      <c r="I2313" s="8" t="s">
        <v>7839</v>
      </c>
      <c r="J2313" s="8" t="s">
        <v>7843</v>
      </c>
    </row>
    <row r="2314" spans="1:10" ht="15" customHeight="1" x14ac:dyDescent="0.3">
      <c r="A2314" s="8" t="s">
        <v>2350</v>
      </c>
      <c r="B2314" s="8">
        <v>20.13</v>
      </c>
      <c r="C2314" s="8">
        <v>5.42</v>
      </c>
      <c r="D2314" s="8" t="s">
        <v>7835</v>
      </c>
      <c r="E2314" s="8" t="s">
        <v>7835</v>
      </c>
      <c r="F2314" s="8" t="s">
        <v>7835</v>
      </c>
      <c r="G2314" s="8">
        <v>0</v>
      </c>
      <c r="H2314" s="8" t="s">
        <v>7835</v>
      </c>
      <c r="I2314" s="8" t="s">
        <v>7839</v>
      </c>
      <c r="J2314" s="8" t="s">
        <v>7843</v>
      </c>
    </row>
    <row r="2315" spans="1:10" ht="15" customHeight="1" x14ac:dyDescent="0.3">
      <c r="A2315" s="8" t="s">
        <v>2351</v>
      </c>
      <c r="B2315" s="8">
        <v>18.93</v>
      </c>
      <c r="C2315" s="8">
        <v>6.11</v>
      </c>
      <c r="D2315" s="8" t="s">
        <v>7835</v>
      </c>
      <c r="E2315" s="8" t="s">
        <v>7835</v>
      </c>
      <c r="F2315" s="8" t="s">
        <v>7836</v>
      </c>
      <c r="G2315" s="8">
        <v>1</v>
      </c>
      <c r="H2315" s="8" t="s">
        <v>7835</v>
      </c>
      <c r="I2315" s="8" t="s">
        <v>7839</v>
      </c>
      <c r="J2315" s="8" t="s">
        <v>7842</v>
      </c>
    </row>
    <row r="2316" spans="1:10" ht="15" customHeight="1" x14ac:dyDescent="0.3">
      <c r="A2316" s="8" t="s">
        <v>2352</v>
      </c>
      <c r="B2316" s="8">
        <v>24.14</v>
      </c>
      <c r="C2316" s="8">
        <v>5.29</v>
      </c>
      <c r="D2316" s="8" t="s">
        <v>7835</v>
      </c>
      <c r="E2316" s="8" t="s">
        <v>7836</v>
      </c>
      <c r="F2316" s="8" t="s">
        <v>7835</v>
      </c>
      <c r="G2316" s="8">
        <v>1</v>
      </c>
      <c r="H2316" s="8" t="s">
        <v>7835</v>
      </c>
      <c r="I2316" s="8" t="s">
        <v>7839</v>
      </c>
      <c r="J2316" s="8" t="s">
        <v>7843</v>
      </c>
    </row>
    <row r="2317" spans="1:10" ht="15" customHeight="1" x14ac:dyDescent="0.3">
      <c r="A2317" s="8" t="s">
        <v>2353</v>
      </c>
      <c r="B2317" s="8">
        <v>25.03</v>
      </c>
      <c r="C2317" s="8">
        <v>5.91</v>
      </c>
      <c r="D2317" s="8" t="s">
        <v>7835</v>
      </c>
      <c r="E2317" s="8" t="s">
        <v>7836</v>
      </c>
      <c r="F2317" s="8" t="s">
        <v>7835</v>
      </c>
      <c r="G2317" s="8">
        <v>1</v>
      </c>
      <c r="H2317" s="8" t="s">
        <v>7835</v>
      </c>
      <c r="I2317" s="8" t="s">
        <v>7838</v>
      </c>
      <c r="J2317" s="8" t="s">
        <v>7842</v>
      </c>
    </row>
    <row r="2318" spans="1:10" ht="15" customHeight="1" x14ac:dyDescent="0.3">
      <c r="A2318" s="8" t="s">
        <v>2354</v>
      </c>
      <c r="B2318" s="8">
        <v>20.47</v>
      </c>
      <c r="C2318" s="8">
        <v>5.81</v>
      </c>
      <c r="D2318" s="8" t="s">
        <v>7836</v>
      </c>
      <c r="E2318" s="8" t="s">
        <v>7835</v>
      </c>
      <c r="F2318" s="8" t="s">
        <v>7835</v>
      </c>
      <c r="G2318" s="8">
        <v>1</v>
      </c>
      <c r="H2318" s="8" t="s">
        <v>7835</v>
      </c>
      <c r="I2318" s="8" t="s">
        <v>7839</v>
      </c>
      <c r="J2318" s="8" t="s">
        <v>7842</v>
      </c>
    </row>
    <row r="2319" spans="1:10" ht="15" customHeight="1" x14ac:dyDescent="0.3">
      <c r="A2319" s="8" t="s">
        <v>2355</v>
      </c>
      <c r="B2319" s="8">
        <v>18.82</v>
      </c>
      <c r="C2319" s="8">
        <v>5.51</v>
      </c>
      <c r="D2319" s="8" t="s">
        <v>7836</v>
      </c>
      <c r="E2319" s="8" t="s">
        <v>7835</v>
      </c>
      <c r="F2319" s="8" t="s">
        <v>7835</v>
      </c>
      <c r="G2319" s="8">
        <v>0</v>
      </c>
      <c r="H2319" s="8" t="s">
        <v>7835</v>
      </c>
      <c r="I2319" s="8" t="s">
        <v>7839</v>
      </c>
      <c r="J2319" s="8" t="s">
        <v>7843</v>
      </c>
    </row>
    <row r="2320" spans="1:10" ht="15" customHeight="1" x14ac:dyDescent="0.3">
      <c r="A2320" s="8" t="s">
        <v>2356</v>
      </c>
      <c r="B2320" s="8">
        <v>17.079999999999998</v>
      </c>
      <c r="C2320" s="8">
        <v>5.73</v>
      </c>
      <c r="D2320" s="8" t="s">
        <v>7835</v>
      </c>
      <c r="E2320" s="8" t="s">
        <v>7835</v>
      </c>
      <c r="F2320" s="8" t="s">
        <v>7836</v>
      </c>
      <c r="G2320" s="8">
        <v>1</v>
      </c>
      <c r="H2320" s="8" t="s">
        <v>7835</v>
      </c>
      <c r="I2320" s="8" t="s">
        <v>7840</v>
      </c>
      <c r="J2320" s="8" t="s">
        <v>7842</v>
      </c>
    </row>
    <row r="2321" spans="1:10" ht="15" customHeight="1" x14ac:dyDescent="0.3">
      <c r="A2321" s="8" t="s">
        <v>2357</v>
      </c>
      <c r="B2321" s="8">
        <v>19.21</v>
      </c>
      <c r="C2321" s="8">
        <v>5.53</v>
      </c>
      <c r="D2321" s="8" t="s">
        <v>7836</v>
      </c>
      <c r="E2321" s="8" t="s">
        <v>7835</v>
      </c>
      <c r="F2321" s="8" t="s">
        <v>7835</v>
      </c>
      <c r="G2321" s="8">
        <v>0</v>
      </c>
      <c r="H2321" s="8" t="s">
        <v>7835</v>
      </c>
      <c r="I2321" s="8" t="s">
        <v>7839</v>
      </c>
      <c r="J2321" s="8" t="s">
        <v>7843</v>
      </c>
    </row>
    <row r="2322" spans="1:10" ht="15" customHeight="1" x14ac:dyDescent="0.3">
      <c r="A2322" s="8" t="s">
        <v>2358</v>
      </c>
      <c r="B2322" s="8">
        <v>17.86</v>
      </c>
      <c r="C2322" s="8">
        <v>5.43</v>
      </c>
      <c r="D2322" s="8" t="s">
        <v>7835</v>
      </c>
      <c r="E2322" s="8" t="s">
        <v>7835</v>
      </c>
      <c r="F2322" s="8" t="s">
        <v>7836</v>
      </c>
      <c r="G2322" s="8">
        <v>1</v>
      </c>
      <c r="H2322" s="8" t="s">
        <v>7835</v>
      </c>
      <c r="I2322" s="8" t="s">
        <v>7840</v>
      </c>
      <c r="J2322" s="8" t="s">
        <v>7843</v>
      </c>
    </row>
    <row r="2323" spans="1:10" ht="15" customHeight="1" x14ac:dyDescent="0.3">
      <c r="A2323" s="8" t="s">
        <v>2359</v>
      </c>
      <c r="B2323" s="8">
        <v>21.38</v>
      </c>
      <c r="C2323" s="8">
        <v>8.01</v>
      </c>
      <c r="D2323" s="8" t="s">
        <v>7835</v>
      </c>
      <c r="E2323" s="8" t="s">
        <v>7835</v>
      </c>
      <c r="F2323" s="8" t="s">
        <v>7835</v>
      </c>
      <c r="G2323" s="8">
        <v>0</v>
      </c>
      <c r="H2323" s="8" t="s">
        <v>7835</v>
      </c>
      <c r="I2323" s="8" t="s">
        <v>7839</v>
      </c>
      <c r="J2323" s="8" t="s">
        <v>7841</v>
      </c>
    </row>
    <row r="2324" spans="1:10" ht="15" customHeight="1" x14ac:dyDescent="0.3">
      <c r="A2324" s="8" t="s">
        <v>2360</v>
      </c>
      <c r="B2324" s="8">
        <v>23.35</v>
      </c>
      <c r="C2324" s="8">
        <v>5.94</v>
      </c>
      <c r="D2324" s="8" t="s">
        <v>7835</v>
      </c>
      <c r="E2324" s="8" t="s">
        <v>7835</v>
      </c>
      <c r="F2324" s="8" t="s">
        <v>7835</v>
      </c>
      <c r="G2324" s="8">
        <v>0</v>
      </c>
      <c r="H2324" s="8" t="s">
        <v>7835</v>
      </c>
      <c r="I2324" s="8" t="s">
        <v>7839</v>
      </c>
      <c r="J2324" s="8" t="s">
        <v>7842</v>
      </c>
    </row>
    <row r="2325" spans="1:10" ht="15" customHeight="1" x14ac:dyDescent="0.3">
      <c r="A2325" s="8" t="s">
        <v>2361</v>
      </c>
      <c r="B2325" s="8">
        <v>22.24</v>
      </c>
      <c r="C2325" s="8">
        <v>5.04</v>
      </c>
      <c r="D2325" s="8" t="s">
        <v>7835</v>
      </c>
      <c r="E2325" s="8" t="s">
        <v>7835</v>
      </c>
      <c r="F2325" s="8" t="s">
        <v>7835</v>
      </c>
      <c r="G2325" s="8">
        <v>0</v>
      </c>
      <c r="H2325" s="8" t="s">
        <v>7835</v>
      </c>
      <c r="I2325" s="8" t="s">
        <v>7839</v>
      </c>
      <c r="J2325" s="8" t="s">
        <v>7843</v>
      </c>
    </row>
    <row r="2326" spans="1:10" ht="15" customHeight="1" x14ac:dyDescent="0.3">
      <c r="A2326" s="8" t="s">
        <v>2362</v>
      </c>
      <c r="B2326" s="8">
        <v>24.76</v>
      </c>
      <c r="C2326" s="8">
        <v>4.54</v>
      </c>
      <c r="D2326" s="8" t="s">
        <v>7836</v>
      </c>
      <c r="E2326" s="8" t="s">
        <v>7835</v>
      </c>
      <c r="F2326" s="8" t="s">
        <v>7835</v>
      </c>
      <c r="G2326" s="8">
        <v>0</v>
      </c>
      <c r="H2326" s="8" t="s">
        <v>7835</v>
      </c>
      <c r="I2326" s="8" t="s">
        <v>7839</v>
      </c>
      <c r="J2326" s="8" t="s">
        <v>7843</v>
      </c>
    </row>
    <row r="2327" spans="1:10" ht="15" customHeight="1" x14ac:dyDescent="0.3">
      <c r="A2327" s="8" t="s">
        <v>2363</v>
      </c>
      <c r="B2327" s="8">
        <v>20.100000000000001</v>
      </c>
      <c r="C2327" s="8">
        <v>5.6</v>
      </c>
      <c r="D2327" s="8" t="s">
        <v>7836</v>
      </c>
      <c r="E2327" s="8" t="s">
        <v>7835</v>
      </c>
      <c r="F2327" s="8" t="s">
        <v>7836</v>
      </c>
      <c r="G2327" s="8">
        <v>1</v>
      </c>
      <c r="H2327" s="8" t="s">
        <v>7835</v>
      </c>
      <c r="I2327" s="8" t="s">
        <v>7839</v>
      </c>
      <c r="J2327" s="8" t="s">
        <v>7843</v>
      </c>
    </row>
    <row r="2328" spans="1:10" ht="15" customHeight="1" x14ac:dyDescent="0.3">
      <c r="A2328" s="8" t="s">
        <v>2364</v>
      </c>
      <c r="B2328" s="8">
        <v>21.77</v>
      </c>
      <c r="C2328" s="8">
        <v>10.67</v>
      </c>
      <c r="D2328" s="8" t="s">
        <v>7835</v>
      </c>
      <c r="E2328" s="8" t="s">
        <v>7835</v>
      </c>
      <c r="F2328" s="8" t="s">
        <v>7835</v>
      </c>
      <c r="G2328" s="8">
        <v>0</v>
      </c>
      <c r="H2328" s="8" t="s">
        <v>7835</v>
      </c>
      <c r="I2328" s="8" t="s">
        <v>7839</v>
      </c>
      <c r="J2328" s="8" t="s">
        <v>7841</v>
      </c>
    </row>
    <row r="2329" spans="1:10" ht="15" customHeight="1" x14ac:dyDescent="0.3">
      <c r="A2329" s="8" t="s">
        <v>2365</v>
      </c>
      <c r="B2329" s="8">
        <v>17.82</v>
      </c>
      <c r="C2329" s="8">
        <v>5.26</v>
      </c>
      <c r="D2329" s="8" t="s">
        <v>7836</v>
      </c>
      <c r="E2329" s="8" t="s">
        <v>7835</v>
      </c>
      <c r="F2329" s="8" t="s">
        <v>7835</v>
      </c>
      <c r="G2329" s="8">
        <v>1</v>
      </c>
      <c r="H2329" s="8" t="s">
        <v>7835</v>
      </c>
      <c r="I2329" s="8" t="s">
        <v>7840</v>
      </c>
      <c r="J2329" s="8" t="s">
        <v>7843</v>
      </c>
    </row>
    <row r="2330" spans="1:10" ht="15" customHeight="1" x14ac:dyDescent="0.3">
      <c r="A2330" s="8" t="s">
        <v>2366</v>
      </c>
      <c r="B2330" s="8">
        <v>17.07</v>
      </c>
      <c r="C2330" s="8">
        <v>5.22</v>
      </c>
      <c r="D2330" s="8" t="s">
        <v>7835</v>
      </c>
      <c r="E2330" s="8" t="s">
        <v>7835</v>
      </c>
      <c r="F2330" s="8" t="s">
        <v>7836</v>
      </c>
      <c r="G2330" s="8">
        <v>1</v>
      </c>
      <c r="H2330" s="8" t="s">
        <v>7835</v>
      </c>
      <c r="I2330" s="8" t="s">
        <v>7840</v>
      </c>
      <c r="J2330" s="8" t="s">
        <v>7843</v>
      </c>
    </row>
    <row r="2331" spans="1:10" ht="15" customHeight="1" x14ac:dyDescent="0.3">
      <c r="A2331" s="8" t="s">
        <v>2367</v>
      </c>
      <c r="B2331" s="8">
        <v>22.24</v>
      </c>
      <c r="C2331" s="8">
        <v>4.29</v>
      </c>
      <c r="D2331" s="8" t="s">
        <v>7836</v>
      </c>
      <c r="E2331" s="8" t="s">
        <v>7835</v>
      </c>
      <c r="F2331" s="8" t="s">
        <v>7835</v>
      </c>
      <c r="G2331" s="8">
        <v>0</v>
      </c>
      <c r="H2331" s="8" t="s">
        <v>7835</v>
      </c>
      <c r="I2331" s="8" t="s">
        <v>7839</v>
      </c>
      <c r="J2331" s="8" t="s">
        <v>7843</v>
      </c>
    </row>
    <row r="2332" spans="1:10" ht="15" customHeight="1" x14ac:dyDescent="0.3">
      <c r="A2332" s="8" t="s">
        <v>2368</v>
      </c>
      <c r="B2332" s="8">
        <v>22.34</v>
      </c>
      <c r="C2332" s="8">
        <v>5.57</v>
      </c>
      <c r="D2332" s="8" t="s">
        <v>7835</v>
      </c>
      <c r="E2332" s="8" t="s">
        <v>7835</v>
      </c>
      <c r="F2332" s="8" t="s">
        <v>7835</v>
      </c>
      <c r="G2332" s="8">
        <v>1</v>
      </c>
      <c r="H2332" s="8" t="s">
        <v>7835</v>
      </c>
      <c r="I2332" s="8" t="s">
        <v>7839</v>
      </c>
      <c r="J2332" s="8" t="s">
        <v>7843</v>
      </c>
    </row>
    <row r="2333" spans="1:10" ht="15" customHeight="1" x14ac:dyDescent="0.3">
      <c r="A2333" s="8" t="s">
        <v>2369</v>
      </c>
      <c r="B2333" s="8">
        <v>17.7</v>
      </c>
      <c r="C2333" s="8">
        <v>6.28</v>
      </c>
      <c r="D2333" s="8" t="s">
        <v>7835</v>
      </c>
      <c r="E2333" s="8" t="s">
        <v>7835</v>
      </c>
      <c r="F2333" s="8" t="s">
        <v>7835</v>
      </c>
      <c r="G2333" s="8">
        <v>1</v>
      </c>
      <c r="H2333" s="8" t="s">
        <v>7835</v>
      </c>
      <c r="I2333" s="8" t="s">
        <v>7840</v>
      </c>
      <c r="J2333" s="8" t="s">
        <v>7842</v>
      </c>
    </row>
    <row r="2334" spans="1:10" ht="15" customHeight="1" x14ac:dyDescent="0.3">
      <c r="A2334" s="8" t="s">
        <v>2370</v>
      </c>
      <c r="B2334" s="8">
        <v>16.47</v>
      </c>
      <c r="C2334" s="8">
        <v>6.35</v>
      </c>
      <c r="D2334" s="8" t="s">
        <v>7835</v>
      </c>
      <c r="E2334" s="8" t="s">
        <v>7835</v>
      </c>
      <c r="F2334" s="8" t="s">
        <v>7836</v>
      </c>
      <c r="G2334" s="8">
        <v>1</v>
      </c>
      <c r="H2334" s="8" t="s">
        <v>7835</v>
      </c>
      <c r="I2334" s="8" t="s">
        <v>7840</v>
      </c>
      <c r="J2334" s="8" t="s">
        <v>7842</v>
      </c>
    </row>
    <row r="2335" spans="1:10" ht="15" customHeight="1" x14ac:dyDescent="0.3">
      <c r="A2335" s="8" t="s">
        <v>2371</v>
      </c>
      <c r="B2335" s="8">
        <v>17.600000000000001</v>
      </c>
      <c r="C2335" s="8">
        <v>4.3899999999999997</v>
      </c>
      <c r="D2335" s="8" t="s">
        <v>7835</v>
      </c>
      <c r="E2335" s="8" t="s">
        <v>7835</v>
      </c>
      <c r="F2335" s="8" t="s">
        <v>7835</v>
      </c>
      <c r="G2335" s="8">
        <v>1</v>
      </c>
      <c r="H2335" s="8" t="s">
        <v>7835</v>
      </c>
      <c r="I2335" s="8" t="s">
        <v>7840</v>
      </c>
      <c r="J2335" s="8" t="s">
        <v>7843</v>
      </c>
    </row>
    <row r="2336" spans="1:10" ht="15" customHeight="1" x14ac:dyDescent="0.3">
      <c r="A2336" s="8" t="s">
        <v>2372</v>
      </c>
      <c r="B2336" s="8">
        <v>17.579999999999998</v>
      </c>
      <c r="C2336" s="8">
        <v>4.51</v>
      </c>
      <c r="D2336" s="8" t="s">
        <v>7835</v>
      </c>
      <c r="E2336" s="8" t="s">
        <v>7835</v>
      </c>
      <c r="F2336" s="8" t="s">
        <v>7835</v>
      </c>
      <c r="G2336" s="8">
        <v>1</v>
      </c>
      <c r="H2336" s="8" t="s">
        <v>7835</v>
      </c>
      <c r="I2336" s="8" t="s">
        <v>7840</v>
      </c>
      <c r="J2336" s="8" t="s">
        <v>7843</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4ECB6-EBB3-4B3C-B59F-4B45E465334D}">
  <dimension ref="A1:Z2336"/>
  <sheetViews>
    <sheetView workbookViewId="0">
      <selection activeCell="B1" sqref="B1:J1"/>
    </sheetView>
  </sheetViews>
  <sheetFormatPr defaultColWidth="14.44140625" defaultRowHeight="15" customHeight="1" x14ac:dyDescent="0.3"/>
  <cols>
    <col min="1" max="1" width="14.44140625" customWidth="1"/>
    <col min="2" max="2" width="14.44140625" style="30" customWidth="1"/>
    <col min="3" max="3" width="14.44140625" style="33" customWidth="1"/>
    <col min="4" max="4" width="14.44140625" customWidth="1"/>
    <col min="5" max="5" width="14.88671875" customWidth="1"/>
    <col min="6" max="6" width="14.44140625" customWidth="1"/>
    <col min="7" max="7" width="24.44140625" style="27" bestFit="1" customWidth="1"/>
    <col min="8" max="8" width="14.44140625" customWidth="1"/>
    <col min="9" max="10" width="15.88671875" customWidth="1"/>
    <col min="11" max="26" width="8.6640625" customWidth="1"/>
  </cols>
  <sheetData>
    <row r="1" spans="1:26" ht="19.5" customHeight="1" x14ac:dyDescent="0.3">
      <c r="A1" s="7" t="s">
        <v>0</v>
      </c>
      <c r="B1" s="28" t="s">
        <v>4</v>
      </c>
      <c r="C1" s="31" t="s">
        <v>5</v>
      </c>
      <c r="D1" s="7" t="s">
        <v>6</v>
      </c>
      <c r="E1" s="7" t="s">
        <v>7</v>
      </c>
      <c r="F1" s="7" t="s">
        <v>8</v>
      </c>
      <c r="G1" s="26" t="s">
        <v>8794</v>
      </c>
      <c r="H1" s="7" t="s">
        <v>7885</v>
      </c>
      <c r="I1" s="7" t="s">
        <v>10</v>
      </c>
      <c r="J1" s="7" t="s">
        <v>11</v>
      </c>
      <c r="K1" s="1"/>
      <c r="L1" s="1"/>
      <c r="M1" s="1"/>
      <c r="N1" s="1"/>
      <c r="O1" s="1"/>
      <c r="P1" s="1"/>
      <c r="Q1" s="1"/>
      <c r="R1" s="1"/>
      <c r="S1" s="1"/>
      <c r="T1" s="1"/>
      <c r="U1" s="1"/>
      <c r="V1" s="1"/>
      <c r="W1" s="1"/>
      <c r="X1" s="1"/>
      <c r="Y1" s="1"/>
      <c r="Z1" s="1"/>
    </row>
    <row r="2" spans="1:26" ht="14.4" x14ac:dyDescent="0.3">
      <c r="A2" s="8" t="s">
        <v>38</v>
      </c>
      <c r="B2" s="29">
        <v>47.41</v>
      </c>
      <c r="C2" s="32">
        <v>7.47</v>
      </c>
      <c r="D2" s="8" t="s">
        <v>7835</v>
      </c>
      <c r="E2" s="8" t="s">
        <v>7835</v>
      </c>
      <c r="F2" s="8" t="s">
        <v>7835</v>
      </c>
      <c r="G2" s="20">
        <v>0</v>
      </c>
      <c r="H2" s="8" t="s">
        <v>7836</v>
      </c>
      <c r="I2" s="8" t="s">
        <v>7837</v>
      </c>
      <c r="J2" s="8" t="s">
        <v>7841</v>
      </c>
    </row>
    <row r="3" spans="1:26" ht="14.4" x14ac:dyDescent="0.3">
      <c r="A3" s="8" t="s">
        <v>39</v>
      </c>
      <c r="B3" s="29">
        <v>30.36</v>
      </c>
      <c r="C3" s="32">
        <v>5.77</v>
      </c>
      <c r="D3" s="8" t="s">
        <v>7835</v>
      </c>
      <c r="E3" s="8" t="s">
        <v>7835</v>
      </c>
      <c r="F3" s="8" t="s">
        <v>7835</v>
      </c>
      <c r="G3" s="20">
        <v>0</v>
      </c>
      <c r="H3" s="8" t="s">
        <v>7836</v>
      </c>
      <c r="I3" s="8" t="s">
        <v>7837</v>
      </c>
      <c r="J3" s="8" t="s">
        <v>7842</v>
      </c>
    </row>
    <row r="4" spans="1:26" ht="14.4" x14ac:dyDescent="0.3">
      <c r="A4" s="8" t="s">
        <v>40</v>
      </c>
      <c r="B4" s="29">
        <v>34.484999999999999</v>
      </c>
      <c r="C4" s="32">
        <v>11.87</v>
      </c>
      <c r="D4" s="8" t="s">
        <v>7836</v>
      </c>
      <c r="E4" s="8" t="s">
        <v>7835</v>
      </c>
      <c r="F4" s="8" t="s">
        <v>7835</v>
      </c>
      <c r="G4" s="20">
        <v>2</v>
      </c>
      <c r="H4" s="8" t="s">
        <v>7836</v>
      </c>
      <c r="I4" s="8" t="s">
        <v>7837</v>
      </c>
      <c r="J4" s="8" t="s">
        <v>7841</v>
      </c>
    </row>
    <row r="5" spans="1:26" ht="14.4" x14ac:dyDescent="0.3">
      <c r="A5" s="8" t="s">
        <v>41</v>
      </c>
      <c r="B5" s="29">
        <v>38.094999999999999</v>
      </c>
      <c r="C5" s="32">
        <v>6.05</v>
      </c>
      <c r="D5" s="8" t="s">
        <v>7835</v>
      </c>
      <c r="E5" s="8" t="s">
        <v>7835</v>
      </c>
      <c r="F5" s="8" t="s">
        <v>7835</v>
      </c>
      <c r="G5" s="20">
        <v>0</v>
      </c>
      <c r="H5" s="8" t="s">
        <v>7836</v>
      </c>
      <c r="I5" s="8" t="s">
        <v>7837</v>
      </c>
      <c r="J5" s="8" t="s">
        <v>7842</v>
      </c>
    </row>
    <row r="6" spans="1:26" ht="14.4" x14ac:dyDescent="0.3">
      <c r="A6" s="8" t="s">
        <v>42</v>
      </c>
      <c r="B6" s="29">
        <v>35.53</v>
      </c>
      <c r="C6" s="32">
        <v>5.45</v>
      </c>
      <c r="D6" s="8" t="s">
        <v>7835</v>
      </c>
      <c r="E6" s="8" t="s">
        <v>7835</v>
      </c>
      <c r="F6" s="8" t="s">
        <v>7835</v>
      </c>
      <c r="G6" s="20">
        <v>0</v>
      </c>
      <c r="H6" s="8" t="s">
        <v>7836</v>
      </c>
      <c r="I6" s="8" t="s">
        <v>7837</v>
      </c>
      <c r="J6" s="8" t="s">
        <v>7843</v>
      </c>
    </row>
    <row r="7" spans="1:26" ht="14.4" x14ac:dyDescent="0.3">
      <c r="A7" s="8" t="s">
        <v>43</v>
      </c>
      <c r="B7" s="29">
        <v>32.799999999999997</v>
      </c>
      <c r="C7" s="32">
        <v>6.59</v>
      </c>
      <c r="D7" s="8" t="s">
        <v>7835</v>
      </c>
      <c r="E7" s="8" t="s">
        <v>7835</v>
      </c>
      <c r="F7" s="8" t="s">
        <v>7835</v>
      </c>
      <c r="G7" s="20">
        <v>0</v>
      </c>
      <c r="H7" s="8" t="s">
        <v>7836</v>
      </c>
      <c r="I7" s="8" t="s">
        <v>7837</v>
      </c>
      <c r="J7" s="8" t="s">
        <v>7841</v>
      </c>
    </row>
    <row r="8" spans="1:26" ht="14.4" x14ac:dyDescent="0.3">
      <c r="A8" s="8" t="s">
        <v>44</v>
      </c>
      <c r="B8" s="29">
        <v>36.4</v>
      </c>
      <c r="C8" s="32">
        <v>6.07</v>
      </c>
      <c r="D8" s="8" t="s">
        <v>7835</v>
      </c>
      <c r="E8" s="8" t="s">
        <v>7835</v>
      </c>
      <c r="F8" s="8" t="s">
        <v>7835</v>
      </c>
      <c r="G8" s="20">
        <v>0</v>
      </c>
      <c r="H8" s="8" t="s">
        <v>7836</v>
      </c>
      <c r="I8" s="8" t="s">
        <v>7837</v>
      </c>
      <c r="J8" s="8" t="s">
        <v>7842</v>
      </c>
    </row>
    <row r="9" spans="1:26" ht="14.4" x14ac:dyDescent="0.3">
      <c r="A9" s="8" t="s">
        <v>45</v>
      </c>
      <c r="B9" s="29">
        <v>36.96</v>
      </c>
      <c r="C9" s="32">
        <v>7.93</v>
      </c>
      <c r="D9" s="8" t="s">
        <v>7835</v>
      </c>
      <c r="E9" s="8" t="s">
        <v>7835</v>
      </c>
      <c r="F9" s="8" t="s">
        <v>7835</v>
      </c>
      <c r="G9" s="20">
        <v>3</v>
      </c>
      <c r="H9" s="8" t="s">
        <v>7836</v>
      </c>
      <c r="I9" s="8" t="s">
        <v>7837</v>
      </c>
      <c r="J9" s="8" t="s">
        <v>7841</v>
      </c>
    </row>
    <row r="10" spans="1:26" ht="14.4" x14ac:dyDescent="0.3">
      <c r="A10" s="8" t="s">
        <v>46</v>
      </c>
      <c r="B10" s="29">
        <v>41.14</v>
      </c>
      <c r="C10" s="32">
        <v>9.58</v>
      </c>
      <c r="D10" s="8" t="s">
        <v>7836</v>
      </c>
      <c r="E10" s="8" t="s">
        <v>7835</v>
      </c>
      <c r="F10" s="8" t="s">
        <v>7836</v>
      </c>
      <c r="G10" s="20">
        <v>1</v>
      </c>
      <c r="H10" s="8" t="s">
        <v>7836</v>
      </c>
      <c r="I10" s="8" t="s">
        <v>7837</v>
      </c>
      <c r="J10" s="8" t="s">
        <v>7841</v>
      </c>
    </row>
    <row r="11" spans="1:26" ht="14.4" x14ac:dyDescent="0.3">
      <c r="A11" s="8" t="s">
        <v>47</v>
      </c>
      <c r="B11" s="29">
        <v>38.06</v>
      </c>
      <c r="C11" s="32">
        <v>10.79</v>
      </c>
      <c r="D11" s="8" t="s">
        <v>7835</v>
      </c>
      <c r="E11" s="8" t="s">
        <v>7835</v>
      </c>
      <c r="F11" s="8" t="s">
        <v>7835</v>
      </c>
      <c r="G11" s="20">
        <v>0</v>
      </c>
      <c r="H11" s="8" t="s">
        <v>7836</v>
      </c>
      <c r="I11" s="8" t="s">
        <v>7837</v>
      </c>
      <c r="J11" s="8" t="s">
        <v>7841</v>
      </c>
    </row>
    <row r="12" spans="1:26" ht="14.4" x14ac:dyDescent="0.3">
      <c r="A12" s="8" t="s">
        <v>48</v>
      </c>
      <c r="B12" s="29">
        <v>37.700000000000003</v>
      </c>
      <c r="C12" s="32">
        <v>5.96</v>
      </c>
      <c r="D12" s="8" t="s">
        <v>7836</v>
      </c>
      <c r="E12" s="8" t="s">
        <v>7835</v>
      </c>
      <c r="F12" s="8" t="s">
        <v>7835</v>
      </c>
      <c r="G12" s="20">
        <v>2</v>
      </c>
      <c r="H12" s="8" t="s">
        <v>7836</v>
      </c>
      <c r="I12" s="8" t="s">
        <v>7837</v>
      </c>
      <c r="J12" s="8" t="s">
        <v>7842</v>
      </c>
    </row>
    <row r="13" spans="1:26" ht="14.4" x14ac:dyDescent="0.3">
      <c r="A13" s="8" t="s">
        <v>49</v>
      </c>
      <c r="B13" s="29">
        <v>42.13</v>
      </c>
      <c r="C13" s="32">
        <v>11.9</v>
      </c>
      <c r="D13" s="8" t="s">
        <v>7835</v>
      </c>
      <c r="E13" s="8" t="s">
        <v>7835</v>
      </c>
      <c r="F13" s="8" t="s">
        <v>7835</v>
      </c>
      <c r="G13" s="20">
        <v>0</v>
      </c>
      <c r="H13" s="8" t="s">
        <v>7836</v>
      </c>
      <c r="I13" s="8" t="s">
        <v>7837</v>
      </c>
      <c r="J13" s="8" t="s">
        <v>7841</v>
      </c>
      <c r="L13" s="17"/>
    </row>
    <row r="14" spans="1:26" ht="14.4" x14ac:dyDescent="0.3">
      <c r="A14" s="8" t="s">
        <v>50</v>
      </c>
      <c r="B14" s="29">
        <v>40.92</v>
      </c>
      <c r="C14" s="32">
        <v>8.41</v>
      </c>
      <c r="D14" s="8" t="s">
        <v>7835</v>
      </c>
      <c r="E14" s="8" t="s">
        <v>7835</v>
      </c>
      <c r="F14" s="8" t="s">
        <v>7835</v>
      </c>
      <c r="G14" s="20">
        <v>0</v>
      </c>
      <c r="H14" s="8" t="s">
        <v>7836</v>
      </c>
      <c r="I14" s="8" t="s">
        <v>7837</v>
      </c>
      <c r="J14" s="8" t="s">
        <v>7841</v>
      </c>
    </row>
    <row r="15" spans="1:26" ht="14.4" x14ac:dyDescent="0.3">
      <c r="A15" s="8" t="s">
        <v>51</v>
      </c>
      <c r="B15" s="29">
        <v>40.564999999999998</v>
      </c>
      <c r="C15" s="32">
        <v>7.02</v>
      </c>
      <c r="D15" s="8" t="s">
        <v>7835</v>
      </c>
      <c r="E15" s="8" t="s">
        <v>7835</v>
      </c>
      <c r="F15" s="8" t="s">
        <v>7835</v>
      </c>
      <c r="G15" s="20">
        <v>0</v>
      </c>
      <c r="H15" s="8" t="s">
        <v>7836</v>
      </c>
      <c r="I15" s="8" t="s">
        <v>7837</v>
      </c>
      <c r="J15" s="8" t="s">
        <v>7841</v>
      </c>
    </row>
    <row r="16" spans="1:26" ht="14.4" x14ac:dyDescent="0.3">
      <c r="A16" s="8" t="s">
        <v>52</v>
      </c>
      <c r="B16" s="29">
        <v>36.384999999999998</v>
      </c>
      <c r="C16" s="32">
        <v>7.59</v>
      </c>
      <c r="D16" s="8" t="s">
        <v>7836</v>
      </c>
      <c r="E16" s="8" t="s">
        <v>7835</v>
      </c>
      <c r="F16" s="8" t="s">
        <v>7835</v>
      </c>
      <c r="G16" s="20">
        <v>2</v>
      </c>
      <c r="H16" s="8" t="s">
        <v>7836</v>
      </c>
      <c r="I16" s="8" t="s">
        <v>7837</v>
      </c>
      <c r="J16" s="8" t="s">
        <v>7841</v>
      </c>
    </row>
    <row r="17" spans="1:10" ht="14.4" x14ac:dyDescent="0.3">
      <c r="A17" s="8" t="s">
        <v>53</v>
      </c>
      <c r="B17" s="29">
        <v>39.9</v>
      </c>
      <c r="C17" s="32">
        <v>11.32</v>
      </c>
      <c r="D17" s="8" t="s">
        <v>7835</v>
      </c>
      <c r="E17" s="8" t="s">
        <v>7835</v>
      </c>
      <c r="F17" s="8" t="s">
        <v>7835</v>
      </c>
      <c r="G17" s="20">
        <v>0</v>
      </c>
      <c r="H17" s="8" t="s">
        <v>7836</v>
      </c>
      <c r="I17" s="8" t="s">
        <v>7837</v>
      </c>
      <c r="J17" s="8" t="s">
        <v>7841</v>
      </c>
    </row>
    <row r="18" spans="1:10" ht="14.4" x14ac:dyDescent="0.3">
      <c r="A18" s="8" t="s">
        <v>54</v>
      </c>
      <c r="B18" s="29">
        <v>33.799999999999997</v>
      </c>
      <c r="C18" s="32">
        <v>7.67</v>
      </c>
      <c r="D18" s="8" t="s">
        <v>7835</v>
      </c>
      <c r="E18" s="8" t="s">
        <v>7835</v>
      </c>
      <c r="F18" s="8" t="s">
        <v>7835</v>
      </c>
      <c r="G18" s="20">
        <v>3</v>
      </c>
      <c r="H18" s="8" t="s">
        <v>7836</v>
      </c>
      <c r="I18" s="8" t="s">
        <v>7837</v>
      </c>
      <c r="J18" s="8" t="s">
        <v>7841</v>
      </c>
    </row>
    <row r="19" spans="1:10" ht="14.4" x14ac:dyDescent="0.3">
      <c r="A19" s="8" t="s">
        <v>55</v>
      </c>
      <c r="B19" s="29">
        <v>36.765000000000001</v>
      </c>
      <c r="C19" s="32">
        <v>7.29</v>
      </c>
      <c r="D19" s="8" t="s">
        <v>7836</v>
      </c>
      <c r="E19" s="8" t="s">
        <v>7835</v>
      </c>
      <c r="F19" s="8" t="s">
        <v>7836</v>
      </c>
      <c r="G19" s="20">
        <v>1</v>
      </c>
      <c r="H19" s="8" t="s">
        <v>7836</v>
      </c>
      <c r="I19" s="8" t="s">
        <v>7837</v>
      </c>
      <c r="J19" s="8" t="s">
        <v>7841</v>
      </c>
    </row>
    <row r="20" spans="1:10" ht="14.4" x14ac:dyDescent="0.3">
      <c r="A20" s="8" t="s">
        <v>56</v>
      </c>
      <c r="B20" s="29">
        <v>36.954999999999998</v>
      </c>
      <c r="C20" s="32">
        <v>4.72</v>
      </c>
      <c r="D20" s="8" t="s">
        <v>7836</v>
      </c>
      <c r="E20" s="8" t="s">
        <v>7835</v>
      </c>
      <c r="F20" s="8" t="s">
        <v>7835</v>
      </c>
      <c r="G20" s="20">
        <v>1</v>
      </c>
      <c r="H20" s="8" t="s">
        <v>7836</v>
      </c>
      <c r="I20" s="8" t="s">
        <v>7837</v>
      </c>
      <c r="J20" s="8" t="s">
        <v>7843</v>
      </c>
    </row>
    <row r="21" spans="1:10" ht="15.75" customHeight="1" x14ac:dyDescent="0.3">
      <c r="A21" s="8" t="s">
        <v>57</v>
      </c>
      <c r="B21" s="29">
        <v>42.9</v>
      </c>
      <c r="C21" s="32">
        <v>11.41</v>
      </c>
      <c r="D21" s="8" t="s">
        <v>7835</v>
      </c>
      <c r="E21" s="8" t="s">
        <v>7835</v>
      </c>
      <c r="F21" s="8" t="s">
        <v>7835</v>
      </c>
      <c r="G21" s="20">
        <v>0</v>
      </c>
      <c r="H21" s="8" t="s">
        <v>7836</v>
      </c>
      <c r="I21" s="8" t="s">
        <v>7837</v>
      </c>
      <c r="J21" s="8" t="s">
        <v>7841</v>
      </c>
    </row>
    <row r="22" spans="1:10" ht="15.75" customHeight="1" x14ac:dyDescent="0.3">
      <c r="A22" s="8" t="s">
        <v>58</v>
      </c>
      <c r="B22" s="29">
        <v>36.299999999999997</v>
      </c>
      <c r="C22" s="32">
        <v>11.5</v>
      </c>
      <c r="D22" s="8" t="s">
        <v>7836</v>
      </c>
      <c r="E22" s="8" t="s">
        <v>7835</v>
      </c>
      <c r="F22" s="8" t="s">
        <v>7835</v>
      </c>
      <c r="G22" s="20">
        <v>2</v>
      </c>
      <c r="H22" s="8" t="s">
        <v>7836</v>
      </c>
      <c r="I22" s="8" t="s">
        <v>7837</v>
      </c>
      <c r="J22" s="8" t="s">
        <v>7841</v>
      </c>
    </row>
    <row r="23" spans="1:10" ht="15.75" customHeight="1" x14ac:dyDescent="0.3">
      <c r="A23" s="8" t="s">
        <v>59</v>
      </c>
      <c r="B23" s="29">
        <v>32.200000000000003</v>
      </c>
      <c r="C23" s="32">
        <v>6.22</v>
      </c>
      <c r="D23" s="8" t="s">
        <v>7836</v>
      </c>
      <c r="E23" s="8" t="s">
        <v>7835</v>
      </c>
      <c r="F23" s="8" t="s">
        <v>7835</v>
      </c>
      <c r="G23" s="20">
        <v>2</v>
      </c>
      <c r="H23" s="8" t="s">
        <v>7836</v>
      </c>
      <c r="I23" s="8" t="s">
        <v>7837</v>
      </c>
      <c r="J23" s="8" t="s">
        <v>7842</v>
      </c>
    </row>
    <row r="24" spans="1:10" ht="15.75" customHeight="1" x14ac:dyDescent="0.3">
      <c r="A24" s="8" t="s">
        <v>60</v>
      </c>
      <c r="B24" s="29">
        <v>31.3</v>
      </c>
      <c r="C24" s="32">
        <v>11.38</v>
      </c>
      <c r="D24" s="8" t="s">
        <v>7835</v>
      </c>
      <c r="E24" s="8" t="s">
        <v>7835</v>
      </c>
      <c r="F24" s="8" t="s">
        <v>7835</v>
      </c>
      <c r="G24" s="20">
        <v>3</v>
      </c>
      <c r="H24" s="8" t="s">
        <v>7836</v>
      </c>
      <c r="I24" s="8" t="s">
        <v>7837</v>
      </c>
      <c r="J24" s="8" t="s">
        <v>7841</v>
      </c>
    </row>
    <row r="25" spans="1:10" ht="15.75" customHeight="1" x14ac:dyDescent="0.3">
      <c r="A25" s="8" t="s">
        <v>61</v>
      </c>
      <c r="B25" s="29">
        <v>41.8</v>
      </c>
      <c r="C25" s="32">
        <v>7.89</v>
      </c>
      <c r="D25" s="8" t="s">
        <v>7836</v>
      </c>
      <c r="E25" s="8" t="s">
        <v>7835</v>
      </c>
      <c r="F25" s="8" t="s">
        <v>7835</v>
      </c>
      <c r="G25" s="20">
        <v>2</v>
      </c>
      <c r="H25" s="8" t="s">
        <v>7836</v>
      </c>
      <c r="I25" s="8" t="s">
        <v>7837</v>
      </c>
      <c r="J25" s="8" t="s">
        <v>7841</v>
      </c>
    </row>
    <row r="26" spans="1:10" ht="15.75" customHeight="1" x14ac:dyDescent="0.3">
      <c r="A26" s="8" t="s">
        <v>62</v>
      </c>
      <c r="B26" s="29">
        <v>35.090000000000003</v>
      </c>
      <c r="C26" s="32">
        <v>4.38</v>
      </c>
      <c r="D26" s="8" t="s">
        <v>7836</v>
      </c>
      <c r="E26" s="8" t="s">
        <v>7835</v>
      </c>
      <c r="F26" s="8" t="s">
        <v>7835</v>
      </c>
      <c r="G26" s="20">
        <v>2</v>
      </c>
      <c r="H26" s="8" t="s">
        <v>7836</v>
      </c>
      <c r="I26" s="8" t="s">
        <v>7837</v>
      </c>
      <c r="J26" s="8" t="s">
        <v>7843</v>
      </c>
    </row>
    <row r="27" spans="1:10" ht="15.75" customHeight="1" x14ac:dyDescent="0.3">
      <c r="A27" s="8" t="s">
        <v>63</v>
      </c>
      <c r="B27" s="29">
        <v>33.880000000000003</v>
      </c>
      <c r="C27" s="32">
        <v>7.01</v>
      </c>
      <c r="D27" s="8" t="s">
        <v>7835</v>
      </c>
      <c r="E27" s="8" t="s">
        <v>7835</v>
      </c>
      <c r="F27" s="8" t="s">
        <v>7835</v>
      </c>
      <c r="G27" s="20">
        <v>3</v>
      </c>
      <c r="H27" s="8" t="s">
        <v>7836</v>
      </c>
      <c r="I27" s="8" t="s">
        <v>7837</v>
      </c>
      <c r="J27" s="8" t="s">
        <v>7841</v>
      </c>
    </row>
    <row r="28" spans="1:10" ht="15.75" customHeight="1" x14ac:dyDescent="0.3">
      <c r="A28" s="8" t="s">
        <v>64</v>
      </c>
      <c r="B28" s="29">
        <v>30.875</v>
      </c>
      <c r="C28" s="32">
        <v>11.88</v>
      </c>
      <c r="D28" s="8" t="s">
        <v>7835</v>
      </c>
      <c r="E28" s="8" t="s">
        <v>7835</v>
      </c>
      <c r="F28" s="8" t="s">
        <v>7835</v>
      </c>
      <c r="G28" s="20">
        <v>0</v>
      </c>
      <c r="H28" s="8" t="s">
        <v>7836</v>
      </c>
      <c r="I28" s="8" t="s">
        <v>7837</v>
      </c>
      <c r="J28" s="8" t="s">
        <v>7841</v>
      </c>
    </row>
    <row r="29" spans="1:10" ht="15.75" customHeight="1" x14ac:dyDescent="0.3">
      <c r="A29" s="8" t="s">
        <v>65</v>
      </c>
      <c r="B29" s="29">
        <v>36.86</v>
      </c>
      <c r="C29" s="32">
        <v>5.19</v>
      </c>
      <c r="D29" s="8" t="s">
        <v>7836</v>
      </c>
      <c r="E29" s="8" t="s">
        <v>7835</v>
      </c>
      <c r="F29" s="8" t="s">
        <v>7836</v>
      </c>
      <c r="G29" s="20">
        <v>1</v>
      </c>
      <c r="H29" s="8" t="s">
        <v>7836</v>
      </c>
      <c r="I29" s="8" t="s">
        <v>7837</v>
      </c>
      <c r="J29" s="8" t="s">
        <v>7843</v>
      </c>
    </row>
    <row r="30" spans="1:10" ht="15.75" customHeight="1" x14ac:dyDescent="0.3">
      <c r="A30" s="8" t="s">
        <v>66</v>
      </c>
      <c r="B30" s="29">
        <v>35.86</v>
      </c>
      <c r="C30" s="32">
        <v>6.74</v>
      </c>
      <c r="D30" s="8" t="s">
        <v>7836</v>
      </c>
      <c r="E30" s="8" t="s">
        <v>7835</v>
      </c>
      <c r="F30" s="8" t="s">
        <v>7835</v>
      </c>
      <c r="G30" s="20">
        <v>2</v>
      </c>
      <c r="H30" s="8" t="s">
        <v>7836</v>
      </c>
      <c r="I30" s="8" t="s">
        <v>7837</v>
      </c>
      <c r="J30" s="8" t="s">
        <v>7841</v>
      </c>
    </row>
    <row r="31" spans="1:10" ht="15.75" customHeight="1" x14ac:dyDescent="0.3">
      <c r="A31" s="8" t="s">
        <v>67</v>
      </c>
      <c r="B31" s="29">
        <v>37.049999999999997</v>
      </c>
      <c r="C31" s="32">
        <v>8.44</v>
      </c>
      <c r="D31" s="8" t="s">
        <v>7835</v>
      </c>
      <c r="E31" s="8" t="s">
        <v>7835</v>
      </c>
      <c r="F31" s="8" t="s">
        <v>7835</v>
      </c>
      <c r="G31" s="20">
        <v>0</v>
      </c>
      <c r="H31" s="8" t="s">
        <v>7836</v>
      </c>
      <c r="I31" s="8" t="s">
        <v>7837</v>
      </c>
      <c r="J31" s="8" t="s">
        <v>7841</v>
      </c>
    </row>
    <row r="32" spans="1:10" ht="15.75" customHeight="1" x14ac:dyDescent="0.3">
      <c r="A32" s="8" t="s">
        <v>68</v>
      </c>
      <c r="B32" s="29">
        <v>43.89</v>
      </c>
      <c r="C32" s="32">
        <v>8.7100000000000009</v>
      </c>
      <c r="D32" s="8" t="s">
        <v>7835</v>
      </c>
      <c r="E32" s="8" t="s">
        <v>7835</v>
      </c>
      <c r="F32" s="8" t="s">
        <v>7835</v>
      </c>
      <c r="G32" s="20">
        <v>0</v>
      </c>
      <c r="H32" s="8" t="s">
        <v>7836</v>
      </c>
      <c r="I32" s="8" t="s">
        <v>7837</v>
      </c>
      <c r="J32" s="8" t="s">
        <v>7841</v>
      </c>
    </row>
    <row r="33" spans="1:10" ht="15.75" customHeight="1" x14ac:dyDescent="0.3">
      <c r="A33" s="8" t="s">
        <v>69</v>
      </c>
      <c r="B33" s="29">
        <v>42.35</v>
      </c>
      <c r="C33" s="32">
        <v>5.08</v>
      </c>
      <c r="D33" s="8" t="s">
        <v>7836</v>
      </c>
      <c r="E33" s="8" t="s">
        <v>7835</v>
      </c>
      <c r="F33" s="8" t="s">
        <v>7835</v>
      </c>
      <c r="G33" s="20">
        <v>0</v>
      </c>
      <c r="H33" s="8" t="s">
        <v>7836</v>
      </c>
      <c r="I33" s="8" t="s">
        <v>7837</v>
      </c>
      <c r="J33" s="8" t="s">
        <v>7843</v>
      </c>
    </row>
    <row r="34" spans="1:10" ht="15.75" customHeight="1" x14ac:dyDescent="0.3">
      <c r="A34" s="8" t="s">
        <v>70</v>
      </c>
      <c r="B34" s="29">
        <v>31.35</v>
      </c>
      <c r="C34" s="32">
        <v>6.86</v>
      </c>
      <c r="D34" s="8" t="s">
        <v>7835</v>
      </c>
      <c r="E34" s="8" t="s">
        <v>7835</v>
      </c>
      <c r="F34" s="8" t="s">
        <v>7835</v>
      </c>
      <c r="G34" s="20">
        <v>0</v>
      </c>
      <c r="H34" s="8" t="s">
        <v>7836</v>
      </c>
      <c r="I34" s="8" t="s">
        <v>7837</v>
      </c>
      <c r="J34" s="8" t="s">
        <v>7841</v>
      </c>
    </row>
    <row r="35" spans="1:10" ht="15.75" customHeight="1" x14ac:dyDescent="0.3">
      <c r="A35" s="8" t="s">
        <v>71</v>
      </c>
      <c r="B35" s="29">
        <v>47.6</v>
      </c>
      <c r="C35" s="32">
        <v>5.95</v>
      </c>
      <c r="D35" s="8" t="s">
        <v>7836</v>
      </c>
      <c r="E35" s="8" t="s">
        <v>7835</v>
      </c>
      <c r="F35" s="8" t="s">
        <v>7835</v>
      </c>
      <c r="G35" s="20">
        <v>0</v>
      </c>
      <c r="H35" s="8" t="s">
        <v>7836</v>
      </c>
      <c r="I35" s="8" t="s">
        <v>7837</v>
      </c>
      <c r="J35" s="8" t="s">
        <v>7842</v>
      </c>
    </row>
    <row r="36" spans="1:10" ht="15.75" customHeight="1" x14ac:dyDescent="0.3">
      <c r="A36" s="8" t="s">
        <v>72</v>
      </c>
      <c r="B36" s="29">
        <v>46.2</v>
      </c>
      <c r="C36" s="32">
        <v>6.09</v>
      </c>
      <c r="D36" s="8" t="s">
        <v>7835</v>
      </c>
      <c r="E36" s="8" t="s">
        <v>7835</v>
      </c>
      <c r="F36" s="8" t="s">
        <v>7836</v>
      </c>
      <c r="G36" s="20">
        <v>1</v>
      </c>
      <c r="H36" s="8" t="s">
        <v>7836</v>
      </c>
      <c r="I36" s="8" t="s">
        <v>7837</v>
      </c>
      <c r="J36" s="8" t="s">
        <v>7842</v>
      </c>
    </row>
    <row r="37" spans="1:10" ht="15.75" customHeight="1" x14ac:dyDescent="0.3">
      <c r="A37" s="8" t="s">
        <v>73</v>
      </c>
      <c r="B37" s="29">
        <v>32.015000000000001</v>
      </c>
      <c r="C37" s="32">
        <v>11.75</v>
      </c>
      <c r="D37" s="8" t="s">
        <v>7835</v>
      </c>
      <c r="E37" s="8" t="s">
        <v>7835</v>
      </c>
      <c r="F37" s="8" t="s">
        <v>7835</v>
      </c>
      <c r="G37" s="20">
        <v>0</v>
      </c>
      <c r="H37" s="8" t="s">
        <v>7836</v>
      </c>
      <c r="I37" s="8" t="s">
        <v>7837</v>
      </c>
      <c r="J37" s="8" t="s">
        <v>7841</v>
      </c>
    </row>
    <row r="38" spans="1:10" ht="15.75" customHeight="1" x14ac:dyDescent="0.3">
      <c r="A38" s="8" t="s">
        <v>74</v>
      </c>
      <c r="B38" s="29">
        <v>40.564999999999998</v>
      </c>
      <c r="C38" s="32">
        <v>7.37</v>
      </c>
      <c r="D38" s="8" t="s">
        <v>7835</v>
      </c>
      <c r="E38" s="8" t="s">
        <v>7835</v>
      </c>
      <c r="F38" s="8" t="s">
        <v>7835</v>
      </c>
      <c r="G38" s="20">
        <v>0</v>
      </c>
      <c r="H38" s="8" t="s">
        <v>7836</v>
      </c>
      <c r="I38" s="8" t="s">
        <v>7837</v>
      </c>
      <c r="J38" s="8" t="s">
        <v>7841</v>
      </c>
    </row>
    <row r="39" spans="1:10" ht="15.75" customHeight="1" x14ac:dyDescent="0.3">
      <c r="A39" s="8" t="s">
        <v>75</v>
      </c>
      <c r="B39" s="29">
        <v>32.450000000000003</v>
      </c>
      <c r="C39" s="32">
        <v>11.91</v>
      </c>
      <c r="D39" s="8" t="s">
        <v>7835</v>
      </c>
      <c r="E39" s="8" t="s">
        <v>7835</v>
      </c>
      <c r="F39" s="8" t="s">
        <v>7835</v>
      </c>
      <c r="G39" s="20">
        <v>0</v>
      </c>
      <c r="H39" s="8" t="s">
        <v>7836</v>
      </c>
      <c r="I39" s="8" t="s">
        <v>7837</v>
      </c>
      <c r="J39" s="8" t="s">
        <v>7841</v>
      </c>
    </row>
    <row r="40" spans="1:10" ht="15.75" customHeight="1" x14ac:dyDescent="0.3">
      <c r="A40" s="8" t="s">
        <v>76</v>
      </c>
      <c r="B40" s="29">
        <v>34.96</v>
      </c>
      <c r="C40" s="32">
        <v>6.52</v>
      </c>
      <c r="D40" s="8" t="s">
        <v>7835</v>
      </c>
      <c r="E40" s="8" t="s">
        <v>7835</v>
      </c>
      <c r="F40" s="8" t="s">
        <v>7835</v>
      </c>
      <c r="G40" s="20">
        <v>0</v>
      </c>
      <c r="H40" s="8" t="s">
        <v>7836</v>
      </c>
      <c r="I40" s="8" t="s">
        <v>7837</v>
      </c>
      <c r="J40" s="8" t="s">
        <v>7841</v>
      </c>
    </row>
    <row r="41" spans="1:10" ht="15.75" customHeight="1" x14ac:dyDescent="0.3">
      <c r="A41" s="8" t="s">
        <v>77</v>
      </c>
      <c r="B41" s="29">
        <v>35.5</v>
      </c>
      <c r="C41" s="32">
        <v>5.14</v>
      </c>
      <c r="D41" s="8" t="s">
        <v>7835</v>
      </c>
      <c r="E41" s="8" t="s">
        <v>7835</v>
      </c>
      <c r="F41" s="8" t="s">
        <v>7836</v>
      </c>
      <c r="G41" s="20">
        <v>1</v>
      </c>
      <c r="H41" s="8" t="s">
        <v>7836</v>
      </c>
      <c r="I41" s="8" t="s">
        <v>7837</v>
      </c>
      <c r="J41" s="8" t="s">
        <v>7843</v>
      </c>
    </row>
    <row r="42" spans="1:10" ht="15.75" customHeight="1" x14ac:dyDescent="0.3">
      <c r="A42" s="8" t="s">
        <v>78</v>
      </c>
      <c r="B42" s="29">
        <v>52.58</v>
      </c>
      <c r="C42" s="32">
        <v>4.1900000000000004</v>
      </c>
      <c r="D42" s="8" t="s">
        <v>7835</v>
      </c>
      <c r="E42" s="8" t="s">
        <v>7836</v>
      </c>
      <c r="F42" s="8" t="s">
        <v>7835</v>
      </c>
      <c r="G42" s="20">
        <v>1</v>
      </c>
      <c r="H42" s="8" t="s">
        <v>7836</v>
      </c>
      <c r="I42" s="8" t="s">
        <v>7837</v>
      </c>
      <c r="J42" s="8" t="s">
        <v>7843</v>
      </c>
    </row>
    <row r="43" spans="1:10" ht="15.75" customHeight="1" x14ac:dyDescent="0.3">
      <c r="A43" s="8" t="s">
        <v>79</v>
      </c>
      <c r="B43" s="29">
        <v>35.200000000000003</v>
      </c>
      <c r="C43" s="32">
        <v>11.68</v>
      </c>
      <c r="D43" s="8" t="s">
        <v>7836</v>
      </c>
      <c r="E43" s="8" t="s">
        <v>7835</v>
      </c>
      <c r="F43" s="8" t="s">
        <v>7835</v>
      </c>
      <c r="G43" s="20">
        <v>0</v>
      </c>
      <c r="H43" s="8" t="s">
        <v>7836</v>
      </c>
      <c r="I43" s="8" t="s">
        <v>7837</v>
      </c>
      <c r="J43" s="8" t="s">
        <v>7841</v>
      </c>
    </row>
    <row r="44" spans="1:10" ht="15.75" customHeight="1" x14ac:dyDescent="0.3">
      <c r="A44" s="8" t="s">
        <v>80</v>
      </c>
      <c r="B44" s="29">
        <v>38.06</v>
      </c>
      <c r="C44" s="32">
        <v>6.98</v>
      </c>
      <c r="D44" s="8" t="s">
        <v>7835</v>
      </c>
      <c r="E44" s="8" t="s">
        <v>7835</v>
      </c>
      <c r="F44" s="8" t="s">
        <v>7835</v>
      </c>
      <c r="G44" s="20">
        <v>0</v>
      </c>
      <c r="H44" s="8" t="s">
        <v>7836</v>
      </c>
      <c r="I44" s="8" t="s">
        <v>7837</v>
      </c>
      <c r="J44" s="8" t="s">
        <v>7841</v>
      </c>
    </row>
    <row r="45" spans="1:10" ht="15.75" customHeight="1" x14ac:dyDescent="0.3">
      <c r="A45" s="8" t="s">
        <v>81</v>
      </c>
      <c r="B45" s="29">
        <v>34.21</v>
      </c>
      <c r="C45" s="32">
        <v>8.34</v>
      </c>
      <c r="D45" s="8" t="s">
        <v>7835</v>
      </c>
      <c r="E45" s="8" t="s">
        <v>7835</v>
      </c>
      <c r="F45" s="8" t="s">
        <v>7835</v>
      </c>
      <c r="G45" s="20">
        <v>0</v>
      </c>
      <c r="H45" s="8" t="s">
        <v>7836</v>
      </c>
      <c r="I45" s="8" t="s">
        <v>7837</v>
      </c>
      <c r="J45" s="8" t="s">
        <v>7841</v>
      </c>
    </row>
    <row r="46" spans="1:10" ht="15.75" customHeight="1" x14ac:dyDescent="0.3">
      <c r="A46" s="8" t="s">
        <v>82</v>
      </c>
      <c r="B46" s="29">
        <v>38.94</v>
      </c>
      <c r="C46" s="32">
        <v>8.49</v>
      </c>
      <c r="D46" s="8" t="s">
        <v>7836</v>
      </c>
      <c r="E46" s="8" t="s">
        <v>7835</v>
      </c>
      <c r="F46" s="8" t="s">
        <v>7835</v>
      </c>
      <c r="G46" s="20">
        <v>1</v>
      </c>
      <c r="H46" s="8" t="s">
        <v>7836</v>
      </c>
      <c r="I46" s="8" t="s">
        <v>7837</v>
      </c>
      <c r="J46" s="8" t="s">
        <v>7841</v>
      </c>
    </row>
    <row r="47" spans="1:10" ht="15.75" customHeight="1" x14ac:dyDescent="0.3">
      <c r="A47" s="8" t="s">
        <v>83</v>
      </c>
      <c r="B47" s="29">
        <v>30.21</v>
      </c>
      <c r="C47" s="32">
        <v>5.34</v>
      </c>
      <c r="D47" s="8" t="s">
        <v>7836</v>
      </c>
      <c r="E47" s="8" t="s">
        <v>7835</v>
      </c>
      <c r="F47" s="8" t="s">
        <v>7835</v>
      </c>
      <c r="G47" s="20">
        <v>1</v>
      </c>
      <c r="H47" s="8" t="s">
        <v>7836</v>
      </c>
      <c r="I47" s="8" t="s">
        <v>7837</v>
      </c>
      <c r="J47" s="8" t="s">
        <v>7843</v>
      </c>
    </row>
    <row r="48" spans="1:10" ht="15.75" customHeight="1" x14ac:dyDescent="0.3">
      <c r="A48" s="8" t="s">
        <v>84</v>
      </c>
      <c r="B48" s="29">
        <v>33.630000000000003</v>
      </c>
      <c r="C48" s="32">
        <v>4.43</v>
      </c>
      <c r="D48" s="8" t="s">
        <v>7836</v>
      </c>
      <c r="E48" s="8" t="s">
        <v>7835</v>
      </c>
      <c r="F48" s="8" t="s">
        <v>7835</v>
      </c>
      <c r="G48" s="20">
        <v>2</v>
      </c>
      <c r="H48" s="8" t="s">
        <v>7836</v>
      </c>
      <c r="I48" s="8" t="s">
        <v>7837</v>
      </c>
      <c r="J48" s="8" t="s">
        <v>7843</v>
      </c>
    </row>
    <row r="49" spans="1:10" ht="15.75" customHeight="1" x14ac:dyDescent="0.3">
      <c r="A49" s="8" t="s">
        <v>85</v>
      </c>
      <c r="B49" s="29">
        <v>40.369999999999997</v>
      </c>
      <c r="C49" s="32">
        <v>4.47</v>
      </c>
      <c r="D49" s="8" t="s">
        <v>7835</v>
      </c>
      <c r="E49" s="8" t="s">
        <v>7835</v>
      </c>
      <c r="F49" s="8" t="s">
        <v>7835</v>
      </c>
      <c r="G49" s="20">
        <v>0</v>
      </c>
      <c r="H49" s="8" t="s">
        <v>7836</v>
      </c>
      <c r="I49" s="8" t="s">
        <v>7837</v>
      </c>
      <c r="J49" s="8" t="s">
        <v>7843</v>
      </c>
    </row>
    <row r="50" spans="1:10" ht="15.75" customHeight="1" x14ac:dyDescent="0.3">
      <c r="A50" s="8" t="s">
        <v>86</v>
      </c>
      <c r="B50" s="29">
        <v>53.09</v>
      </c>
      <c r="C50" s="32">
        <v>4.82</v>
      </c>
      <c r="D50" s="8" t="s">
        <v>7836</v>
      </c>
      <c r="E50" s="8" t="s">
        <v>7835</v>
      </c>
      <c r="F50" s="8" t="s">
        <v>7835</v>
      </c>
      <c r="G50" s="20">
        <v>2</v>
      </c>
      <c r="H50" s="8" t="s">
        <v>7836</v>
      </c>
      <c r="I50" s="8" t="s">
        <v>7837</v>
      </c>
      <c r="J50" s="8" t="s">
        <v>7843</v>
      </c>
    </row>
    <row r="51" spans="1:10" ht="15.75" customHeight="1" x14ac:dyDescent="0.3">
      <c r="A51" s="8" t="s">
        <v>87</v>
      </c>
      <c r="B51" s="29">
        <v>31.79</v>
      </c>
      <c r="C51" s="32">
        <v>5.51</v>
      </c>
      <c r="D51" s="8" t="s">
        <v>7836</v>
      </c>
      <c r="E51" s="8" t="s">
        <v>7835</v>
      </c>
      <c r="F51" s="8" t="s">
        <v>7835</v>
      </c>
      <c r="G51" s="20">
        <v>2</v>
      </c>
      <c r="H51" s="8" t="s">
        <v>7836</v>
      </c>
      <c r="I51" s="8" t="s">
        <v>7837</v>
      </c>
      <c r="J51" s="8" t="s">
        <v>7843</v>
      </c>
    </row>
    <row r="52" spans="1:10" ht="15.75" customHeight="1" x14ac:dyDescent="0.3">
      <c r="A52" s="8" t="s">
        <v>88</v>
      </c>
      <c r="B52" s="29">
        <v>41.895000000000003</v>
      </c>
      <c r="C52" s="32">
        <v>10.87</v>
      </c>
      <c r="D52" s="8" t="s">
        <v>7836</v>
      </c>
      <c r="E52" s="8" t="s">
        <v>7835</v>
      </c>
      <c r="F52" s="8" t="s">
        <v>7835</v>
      </c>
      <c r="G52" s="20">
        <v>1</v>
      </c>
      <c r="H52" s="8" t="s">
        <v>7836</v>
      </c>
      <c r="I52" s="8" t="s">
        <v>7837</v>
      </c>
      <c r="J52" s="8" t="s">
        <v>7841</v>
      </c>
    </row>
    <row r="53" spans="1:10" ht="15.75" customHeight="1" x14ac:dyDescent="0.3">
      <c r="A53" s="8" t="s">
        <v>89</v>
      </c>
      <c r="B53" s="29">
        <v>31.16</v>
      </c>
      <c r="C53" s="32">
        <v>9.34</v>
      </c>
      <c r="D53" s="8" t="s">
        <v>7835</v>
      </c>
      <c r="E53" s="8" t="s">
        <v>7835</v>
      </c>
      <c r="F53" s="8" t="s">
        <v>7835</v>
      </c>
      <c r="G53" s="20">
        <v>0</v>
      </c>
      <c r="H53" s="8" t="s">
        <v>7836</v>
      </c>
      <c r="I53" s="8" t="s">
        <v>7837</v>
      </c>
      <c r="J53" s="8" t="s">
        <v>7841</v>
      </c>
    </row>
    <row r="54" spans="1:10" ht="15.75" customHeight="1" x14ac:dyDescent="0.3">
      <c r="A54" s="8" t="s">
        <v>90</v>
      </c>
      <c r="B54" s="29">
        <v>34.104999999999997</v>
      </c>
      <c r="C54" s="32">
        <v>5.03</v>
      </c>
      <c r="D54" s="8" t="s">
        <v>7836</v>
      </c>
      <c r="E54" s="8" t="s">
        <v>7835</v>
      </c>
      <c r="F54" s="8" t="s">
        <v>7836</v>
      </c>
      <c r="G54" s="20">
        <v>1</v>
      </c>
      <c r="H54" s="8" t="s">
        <v>7836</v>
      </c>
      <c r="I54" s="8" t="s">
        <v>7837</v>
      </c>
      <c r="J54" s="8" t="s">
        <v>7843</v>
      </c>
    </row>
    <row r="55" spans="1:10" ht="15.75" customHeight="1" x14ac:dyDescent="0.3">
      <c r="A55" s="8" t="s">
        <v>91</v>
      </c>
      <c r="B55" s="29">
        <v>51.93</v>
      </c>
      <c r="C55" s="32">
        <v>11.05</v>
      </c>
      <c r="D55" s="8" t="s">
        <v>7835</v>
      </c>
      <c r="E55" s="8" t="s">
        <v>7835</v>
      </c>
      <c r="F55" s="8" t="s">
        <v>7835</v>
      </c>
      <c r="G55" s="20">
        <v>0</v>
      </c>
      <c r="H55" s="8" t="s">
        <v>7836</v>
      </c>
      <c r="I55" s="8" t="s">
        <v>7837</v>
      </c>
      <c r="J55" s="8" t="s">
        <v>7841</v>
      </c>
    </row>
    <row r="56" spans="1:10" ht="15.75" customHeight="1" x14ac:dyDescent="0.3">
      <c r="A56" s="8" t="s">
        <v>92</v>
      </c>
      <c r="B56" s="29">
        <v>38.950000000000003</v>
      </c>
      <c r="C56" s="32">
        <v>11.95</v>
      </c>
      <c r="D56" s="8" t="s">
        <v>7835</v>
      </c>
      <c r="E56" s="8" t="s">
        <v>7835</v>
      </c>
      <c r="F56" s="8" t="s">
        <v>7835</v>
      </c>
      <c r="G56" s="20">
        <v>0</v>
      </c>
      <c r="H56" s="8" t="s">
        <v>7836</v>
      </c>
      <c r="I56" s="8" t="s">
        <v>7837</v>
      </c>
      <c r="J56" s="8" t="s">
        <v>7841</v>
      </c>
    </row>
    <row r="57" spans="1:10" ht="15.75" customHeight="1" x14ac:dyDescent="0.3">
      <c r="A57" s="8" t="s">
        <v>93</v>
      </c>
      <c r="B57" s="29">
        <v>36.630000000000003</v>
      </c>
      <c r="C57" s="32">
        <v>7.72</v>
      </c>
      <c r="D57" s="8" t="s">
        <v>7836</v>
      </c>
      <c r="E57" s="8" t="s">
        <v>7835</v>
      </c>
      <c r="F57" s="8" t="s">
        <v>7835</v>
      </c>
      <c r="G57" s="20">
        <v>1</v>
      </c>
      <c r="H57" s="8" t="s">
        <v>7836</v>
      </c>
      <c r="I57" s="8" t="s">
        <v>7837</v>
      </c>
      <c r="J57" s="8" t="s">
        <v>7841</v>
      </c>
    </row>
    <row r="58" spans="1:10" ht="15.75" customHeight="1" x14ac:dyDescent="0.3">
      <c r="A58" s="8" t="s">
        <v>94</v>
      </c>
      <c r="B58" s="29">
        <v>34.200000000000003</v>
      </c>
      <c r="C58" s="32">
        <v>5.75</v>
      </c>
      <c r="D58" s="8" t="s">
        <v>7835</v>
      </c>
      <c r="E58" s="8" t="s">
        <v>7835</v>
      </c>
      <c r="F58" s="8" t="s">
        <v>7835</v>
      </c>
      <c r="G58" s="20">
        <v>2</v>
      </c>
      <c r="H58" s="8" t="s">
        <v>7836</v>
      </c>
      <c r="I58" s="8" t="s">
        <v>7837</v>
      </c>
      <c r="J58" s="8" t="s">
        <v>7842</v>
      </c>
    </row>
    <row r="59" spans="1:10" ht="15.75" customHeight="1" x14ac:dyDescent="0.3">
      <c r="A59" s="8" t="s">
        <v>95</v>
      </c>
      <c r="B59" s="29">
        <v>50.63</v>
      </c>
      <c r="C59" s="32">
        <v>11.89</v>
      </c>
      <c r="D59" s="8" t="s">
        <v>7835</v>
      </c>
      <c r="E59" s="8" t="s">
        <v>7835</v>
      </c>
      <c r="F59" s="8" t="s">
        <v>7835</v>
      </c>
      <c r="G59" s="20">
        <v>0</v>
      </c>
      <c r="H59" s="8" t="s">
        <v>7836</v>
      </c>
      <c r="I59" s="8" t="s">
        <v>7837</v>
      </c>
      <c r="J59" s="8" t="s">
        <v>7841</v>
      </c>
    </row>
    <row r="60" spans="1:10" ht="15.75" customHeight="1" x14ac:dyDescent="0.3">
      <c r="A60" s="8" t="s">
        <v>96</v>
      </c>
      <c r="B60" s="29">
        <v>36.479999999999997</v>
      </c>
      <c r="C60" s="32">
        <v>6.2</v>
      </c>
      <c r="D60" s="8" t="s">
        <v>7835</v>
      </c>
      <c r="E60" s="8" t="s">
        <v>7835</v>
      </c>
      <c r="F60" s="8" t="s">
        <v>7835</v>
      </c>
      <c r="G60" s="20">
        <v>0</v>
      </c>
      <c r="H60" s="8" t="s">
        <v>7836</v>
      </c>
      <c r="I60" s="8" t="s">
        <v>7837</v>
      </c>
      <c r="J60" s="8" t="s">
        <v>7842</v>
      </c>
    </row>
    <row r="61" spans="1:10" ht="15.75" customHeight="1" x14ac:dyDescent="0.3">
      <c r="A61" s="8" t="s">
        <v>97</v>
      </c>
      <c r="B61" s="29">
        <v>54.82</v>
      </c>
      <c r="C61" s="32">
        <v>10.61</v>
      </c>
      <c r="D61" s="8" t="s">
        <v>7835</v>
      </c>
      <c r="E61" s="8" t="s">
        <v>7835</v>
      </c>
      <c r="F61" s="8" t="s">
        <v>7835</v>
      </c>
      <c r="G61" s="20">
        <v>0</v>
      </c>
      <c r="H61" s="8" t="s">
        <v>7836</v>
      </c>
      <c r="I61" s="8" t="s">
        <v>7837</v>
      </c>
      <c r="J61" s="8" t="s">
        <v>7841</v>
      </c>
    </row>
    <row r="62" spans="1:10" ht="15.75" customHeight="1" x14ac:dyDescent="0.3">
      <c r="A62" s="8" t="s">
        <v>98</v>
      </c>
      <c r="B62" s="29">
        <v>38.06</v>
      </c>
      <c r="C62" s="32">
        <v>6.04</v>
      </c>
      <c r="D62" s="8" t="s">
        <v>7835</v>
      </c>
      <c r="E62" s="8" t="s">
        <v>7835</v>
      </c>
      <c r="F62" s="8" t="s">
        <v>7836</v>
      </c>
      <c r="G62" s="20">
        <v>1</v>
      </c>
      <c r="H62" s="8" t="s">
        <v>7836</v>
      </c>
      <c r="I62" s="8" t="s">
        <v>7837</v>
      </c>
      <c r="J62" s="8" t="s">
        <v>7842</v>
      </c>
    </row>
    <row r="63" spans="1:10" ht="15.75" customHeight="1" x14ac:dyDescent="0.3">
      <c r="A63" s="8" t="s">
        <v>99</v>
      </c>
      <c r="B63" s="29">
        <v>51.48</v>
      </c>
      <c r="C63" s="32">
        <v>9.33</v>
      </c>
      <c r="D63" s="8" t="s">
        <v>7836</v>
      </c>
      <c r="E63" s="8" t="s">
        <v>7835</v>
      </c>
      <c r="F63" s="8" t="s">
        <v>7835</v>
      </c>
      <c r="G63" s="20">
        <v>0</v>
      </c>
      <c r="H63" s="8" t="s">
        <v>7836</v>
      </c>
      <c r="I63" s="8" t="s">
        <v>7837</v>
      </c>
      <c r="J63" s="8" t="s">
        <v>7841</v>
      </c>
    </row>
    <row r="64" spans="1:10" ht="15.75" customHeight="1" x14ac:dyDescent="0.3">
      <c r="A64" s="8" t="s">
        <v>100</v>
      </c>
      <c r="B64" s="29">
        <v>52.06</v>
      </c>
      <c r="C64" s="32">
        <v>11.47</v>
      </c>
      <c r="D64" s="8" t="s">
        <v>7835</v>
      </c>
      <c r="E64" s="8" t="s">
        <v>7835</v>
      </c>
      <c r="F64" s="8" t="s">
        <v>7835</v>
      </c>
      <c r="G64" s="20">
        <v>0</v>
      </c>
      <c r="H64" s="8" t="s">
        <v>7836</v>
      </c>
      <c r="I64" s="8" t="s">
        <v>7837</v>
      </c>
      <c r="J64" s="8" t="s">
        <v>7841</v>
      </c>
    </row>
    <row r="65" spans="1:10" ht="15.75" customHeight="1" x14ac:dyDescent="0.3">
      <c r="A65" s="8" t="s">
        <v>101</v>
      </c>
      <c r="B65" s="29">
        <v>30.684999999999999</v>
      </c>
      <c r="C65" s="32">
        <v>7.02</v>
      </c>
      <c r="D65" s="8" t="s">
        <v>7836</v>
      </c>
      <c r="E65" s="8" t="s">
        <v>7835</v>
      </c>
      <c r="F65" s="8" t="s">
        <v>7835</v>
      </c>
      <c r="G65" s="20">
        <v>0</v>
      </c>
      <c r="H65" s="8" t="s">
        <v>7836</v>
      </c>
      <c r="I65" s="8" t="s">
        <v>7837</v>
      </c>
      <c r="J65" s="8" t="s">
        <v>7841</v>
      </c>
    </row>
    <row r="66" spans="1:10" ht="15.75" customHeight="1" x14ac:dyDescent="0.3">
      <c r="A66" s="8" t="s">
        <v>102</v>
      </c>
      <c r="B66" s="29">
        <v>36.08</v>
      </c>
      <c r="C66" s="32">
        <v>8.8000000000000007</v>
      </c>
      <c r="D66" s="8" t="s">
        <v>7836</v>
      </c>
      <c r="E66" s="8" t="s">
        <v>7835</v>
      </c>
      <c r="F66" s="8" t="s">
        <v>7835</v>
      </c>
      <c r="G66" s="20">
        <v>1</v>
      </c>
      <c r="H66" s="8" t="s">
        <v>7836</v>
      </c>
      <c r="I66" s="8" t="s">
        <v>7837</v>
      </c>
      <c r="J66" s="8" t="s">
        <v>7841</v>
      </c>
    </row>
    <row r="67" spans="1:10" ht="15.75" customHeight="1" x14ac:dyDescent="0.3">
      <c r="A67" s="8" t="s">
        <v>103</v>
      </c>
      <c r="B67" s="29">
        <v>54.99</v>
      </c>
      <c r="C67" s="32">
        <v>8.68</v>
      </c>
      <c r="D67" s="8" t="s">
        <v>7835</v>
      </c>
      <c r="E67" s="8" t="s">
        <v>7835</v>
      </c>
      <c r="F67" s="8" t="s">
        <v>7835</v>
      </c>
      <c r="G67" s="20">
        <v>2</v>
      </c>
      <c r="H67" s="8" t="s">
        <v>7836</v>
      </c>
      <c r="I67" s="8" t="s">
        <v>7837</v>
      </c>
      <c r="J67" s="8" t="s">
        <v>7841</v>
      </c>
    </row>
    <row r="68" spans="1:10" ht="15.75" customHeight="1" x14ac:dyDescent="0.3">
      <c r="A68" s="8" t="s">
        <v>104</v>
      </c>
      <c r="B68" s="29">
        <v>35.97</v>
      </c>
      <c r="C68" s="32">
        <v>6.12</v>
      </c>
      <c r="D68" s="8" t="s">
        <v>7835</v>
      </c>
      <c r="E68" s="8" t="s">
        <v>7835</v>
      </c>
      <c r="F68" s="8" t="s">
        <v>7836</v>
      </c>
      <c r="G68" s="20">
        <v>1</v>
      </c>
      <c r="H68" s="8" t="s">
        <v>7836</v>
      </c>
      <c r="I68" s="8" t="s">
        <v>7837</v>
      </c>
      <c r="J68" s="8" t="s">
        <v>7842</v>
      </c>
    </row>
    <row r="69" spans="1:10" ht="15.75" customHeight="1" x14ac:dyDescent="0.3">
      <c r="A69" s="8" t="s">
        <v>105</v>
      </c>
      <c r="B69" s="29">
        <v>45.54</v>
      </c>
      <c r="C69" s="32">
        <v>5.4</v>
      </c>
      <c r="D69" s="8" t="s">
        <v>7836</v>
      </c>
      <c r="E69" s="8" t="s">
        <v>7835</v>
      </c>
      <c r="F69" s="8" t="s">
        <v>7836</v>
      </c>
      <c r="G69" s="20">
        <v>1</v>
      </c>
      <c r="H69" s="8" t="s">
        <v>7836</v>
      </c>
      <c r="I69" s="8" t="s">
        <v>7837</v>
      </c>
      <c r="J69" s="8" t="s">
        <v>7843</v>
      </c>
    </row>
    <row r="70" spans="1:10" ht="15.75" customHeight="1" x14ac:dyDescent="0.3">
      <c r="A70" s="8" t="s">
        <v>106</v>
      </c>
      <c r="B70" s="29">
        <v>35.53</v>
      </c>
      <c r="C70" s="32">
        <v>4.3600000000000003</v>
      </c>
      <c r="D70" s="8" t="s">
        <v>7836</v>
      </c>
      <c r="E70" s="8" t="s">
        <v>7835</v>
      </c>
      <c r="F70" s="8" t="s">
        <v>7835</v>
      </c>
      <c r="G70" s="20">
        <v>0</v>
      </c>
      <c r="H70" s="8" t="s">
        <v>7836</v>
      </c>
      <c r="I70" s="8" t="s">
        <v>7837</v>
      </c>
      <c r="J70" s="8" t="s">
        <v>7843</v>
      </c>
    </row>
    <row r="71" spans="1:10" ht="15.75" customHeight="1" x14ac:dyDescent="0.3">
      <c r="A71" s="8" t="s">
        <v>107</v>
      </c>
      <c r="B71" s="29">
        <v>30.8</v>
      </c>
      <c r="C71" s="32">
        <v>9.77</v>
      </c>
      <c r="D71" s="8" t="s">
        <v>7835</v>
      </c>
      <c r="E71" s="8" t="s">
        <v>7835</v>
      </c>
      <c r="F71" s="8" t="s">
        <v>7835</v>
      </c>
      <c r="G71" s="20">
        <v>0</v>
      </c>
      <c r="H71" s="8" t="s">
        <v>7836</v>
      </c>
      <c r="I71" s="8" t="s">
        <v>7837</v>
      </c>
      <c r="J71" s="8" t="s">
        <v>7841</v>
      </c>
    </row>
    <row r="72" spans="1:10" ht="15.75" customHeight="1" x14ac:dyDescent="0.3">
      <c r="A72" s="8" t="s">
        <v>108</v>
      </c>
      <c r="B72" s="29">
        <v>38.39</v>
      </c>
      <c r="C72" s="32">
        <v>4.25</v>
      </c>
      <c r="D72" s="8" t="s">
        <v>7835</v>
      </c>
      <c r="E72" s="8" t="s">
        <v>7835</v>
      </c>
      <c r="F72" s="8" t="s">
        <v>7835</v>
      </c>
      <c r="G72" s="20">
        <v>1</v>
      </c>
      <c r="H72" s="8" t="s">
        <v>7836</v>
      </c>
      <c r="I72" s="8" t="s">
        <v>7837</v>
      </c>
      <c r="J72" s="8" t="s">
        <v>7843</v>
      </c>
    </row>
    <row r="73" spans="1:10" ht="15.75" customHeight="1" x14ac:dyDescent="0.3">
      <c r="A73" s="8" t="s">
        <v>109</v>
      </c>
      <c r="B73" s="29">
        <v>32.299999999999997</v>
      </c>
      <c r="C73" s="32">
        <v>4.76</v>
      </c>
      <c r="D73" s="8" t="s">
        <v>7835</v>
      </c>
      <c r="E73" s="8" t="s">
        <v>7835</v>
      </c>
      <c r="F73" s="8" t="s">
        <v>7835</v>
      </c>
      <c r="G73" s="20">
        <v>2</v>
      </c>
      <c r="H73" s="8" t="s">
        <v>7836</v>
      </c>
      <c r="I73" s="8" t="s">
        <v>7837</v>
      </c>
      <c r="J73" s="8" t="s">
        <v>7843</v>
      </c>
    </row>
    <row r="74" spans="1:10" ht="15.75" customHeight="1" x14ac:dyDescent="0.3">
      <c r="A74" s="8" t="s">
        <v>110</v>
      </c>
      <c r="B74" s="29">
        <v>48.8</v>
      </c>
      <c r="C74" s="32">
        <v>6.22</v>
      </c>
      <c r="D74" s="8" t="s">
        <v>7836</v>
      </c>
      <c r="E74" s="8" t="s">
        <v>7835</v>
      </c>
      <c r="F74" s="8" t="s">
        <v>7835</v>
      </c>
      <c r="G74" s="20">
        <v>2</v>
      </c>
      <c r="H74" s="8" t="s">
        <v>7836</v>
      </c>
      <c r="I74" s="8" t="s">
        <v>7837</v>
      </c>
      <c r="J74" s="8" t="s">
        <v>7842</v>
      </c>
    </row>
    <row r="75" spans="1:10" ht="15.75" customHeight="1" x14ac:dyDescent="0.3">
      <c r="A75" s="8" t="s">
        <v>111</v>
      </c>
      <c r="B75" s="29">
        <v>45.5</v>
      </c>
      <c r="C75" s="32">
        <v>7.96</v>
      </c>
      <c r="D75" s="8" t="s">
        <v>7835</v>
      </c>
      <c r="E75" s="8" t="s">
        <v>7835</v>
      </c>
      <c r="F75" s="8" t="s">
        <v>7835</v>
      </c>
      <c r="G75" s="20">
        <v>0</v>
      </c>
      <c r="H75" s="8" t="s">
        <v>7836</v>
      </c>
      <c r="I75" s="8" t="s">
        <v>7837</v>
      </c>
      <c r="J75" s="8" t="s">
        <v>7841</v>
      </c>
    </row>
    <row r="76" spans="1:10" ht="15.75" customHeight="1" x14ac:dyDescent="0.3">
      <c r="A76" s="8" t="s">
        <v>112</v>
      </c>
      <c r="B76" s="29">
        <v>53.61</v>
      </c>
      <c r="C76" s="32">
        <v>10.92</v>
      </c>
      <c r="D76" s="8" t="s">
        <v>7836</v>
      </c>
      <c r="E76" s="8" t="s">
        <v>7835</v>
      </c>
      <c r="F76" s="8" t="s">
        <v>7835</v>
      </c>
      <c r="G76" s="20">
        <v>1</v>
      </c>
      <c r="H76" s="8" t="s">
        <v>7836</v>
      </c>
      <c r="I76" s="8" t="s">
        <v>7837</v>
      </c>
      <c r="J76" s="8" t="s">
        <v>7841</v>
      </c>
    </row>
    <row r="77" spans="1:10" ht="15.75" customHeight="1" x14ac:dyDescent="0.3">
      <c r="A77" s="8" t="s">
        <v>113</v>
      </c>
      <c r="B77" s="29">
        <v>36.19</v>
      </c>
      <c r="C77" s="32">
        <v>11.51</v>
      </c>
      <c r="D77" s="8" t="s">
        <v>7836</v>
      </c>
      <c r="E77" s="8" t="s">
        <v>7835</v>
      </c>
      <c r="F77" s="8" t="s">
        <v>7835</v>
      </c>
      <c r="G77" s="20">
        <v>1</v>
      </c>
      <c r="H77" s="8" t="s">
        <v>7836</v>
      </c>
      <c r="I77" s="8" t="s">
        <v>7837</v>
      </c>
      <c r="J77" s="8" t="s">
        <v>7841</v>
      </c>
    </row>
    <row r="78" spans="1:10" ht="15.75" customHeight="1" x14ac:dyDescent="0.3">
      <c r="A78" s="8" t="s">
        <v>114</v>
      </c>
      <c r="B78" s="29">
        <v>34.6</v>
      </c>
      <c r="C78" s="32">
        <v>5.99</v>
      </c>
      <c r="D78" s="8" t="s">
        <v>7836</v>
      </c>
      <c r="E78" s="8" t="s">
        <v>7835</v>
      </c>
      <c r="F78" s="8" t="s">
        <v>7835</v>
      </c>
      <c r="G78" s="20">
        <v>0</v>
      </c>
      <c r="H78" s="8" t="s">
        <v>7836</v>
      </c>
      <c r="I78" s="8" t="s">
        <v>7837</v>
      </c>
      <c r="J78" s="8" t="s">
        <v>7842</v>
      </c>
    </row>
    <row r="79" spans="1:10" ht="15.75" customHeight="1" x14ac:dyDescent="0.3">
      <c r="A79" s="8" t="s">
        <v>115</v>
      </c>
      <c r="B79" s="29">
        <v>54.12</v>
      </c>
      <c r="C79" s="32">
        <v>11.57</v>
      </c>
      <c r="D79" s="8" t="s">
        <v>7835</v>
      </c>
      <c r="E79" s="8" t="s">
        <v>7835</v>
      </c>
      <c r="F79" s="8" t="s">
        <v>7835</v>
      </c>
      <c r="G79" s="20">
        <v>0</v>
      </c>
      <c r="H79" s="8" t="s">
        <v>7836</v>
      </c>
      <c r="I79" s="8" t="s">
        <v>7837</v>
      </c>
      <c r="J79" s="8" t="s">
        <v>7841</v>
      </c>
    </row>
    <row r="80" spans="1:10" ht="15.75" customHeight="1" x14ac:dyDescent="0.3">
      <c r="A80" s="8" t="s">
        <v>116</v>
      </c>
      <c r="B80" s="29">
        <v>48.82</v>
      </c>
      <c r="C80" s="32">
        <v>6.67</v>
      </c>
      <c r="D80" s="8" t="s">
        <v>7836</v>
      </c>
      <c r="E80" s="8" t="s">
        <v>7835</v>
      </c>
      <c r="F80" s="8" t="s">
        <v>7835</v>
      </c>
      <c r="G80" s="20">
        <v>0</v>
      </c>
      <c r="H80" s="8" t="s">
        <v>7836</v>
      </c>
      <c r="I80" s="8" t="s">
        <v>7837</v>
      </c>
      <c r="J80" s="8" t="s">
        <v>7841</v>
      </c>
    </row>
    <row r="81" spans="1:10" ht="15.75" customHeight="1" x14ac:dyDescent="0.3">
      <c r="A81" s="8" t="s">
        <v>117</v>
      </c>
      <c r="B81" s="29">
        <v>51.01</v>
      </c>
      <c r="C81" s="32">
        <v>9.1999999999999993</v>
      </c>
      <c r="D81" s="8" t="s">
        <v>7835</v>
      </c>
      <c r="E81" s="8" t="s">
        <v>7835</v>
      </c>
      <c r="F81" s="8" t="s">
        <v>7835</v>
      </c>
      <c r="G81" s="20">
        <v>0</v>
      </c>
      <c r="H81" s="8" t="s">
        <v>7836</v>
      </c>
      <c r="I81" s="8" t="s">
        <v>7837</v>
      </c>
      <c r="J81" s="8" t="s">
        <v>7841</v>
      </c>
    </row>
    <row r="82" spans="1:10" ht="15.75" customHeight="1" x14ac:dyDescent="0.3">
      <c r="A82" s="8" t="s">
        <v>118</v>
      </c>
      <c r="B82" s="29">
        <v>45.65</v>
      </c>
      <c r="C82" s="32">
        <v>5.1100000000000003</v>
      </c>
      <c r="D82" s="8" t="s">
        <v>7836</v>
      </c>
      <c r="E82" s="8" t="s">
        <v>7835</v>
      </c>
      <c r="F82" s="8" t="s">
        <v>7835</v>
      </c>
      <c r="G82" s="20">
        <v>1</v>
      </c>
      <c r="H82" s="8" t="s">
        <v>7836</v>
      </c>
      <c r="I82" s="8" t="s">
        <v>7837</v>
      </c>
      <c r="J82" s="8" t="s">
        <v>7843</v>
      </c>
    </row>
    <row r="83" spans="1:10" ht="15.75" customHeight="1" x14ac:dyDescent="0.3">
      <c r="A83" s="8" t="s">
        <v>119</v>
      </c>
      <c r="B83" s="29">
        <v>52.9</v>
      </c>
      <c r="C83" s="32">
        <v>5.34</v>
      </c>
      <c r="D83" s="8" t="s">
        <v>7835</v>
      </c>
      <c r="E83" s="8" t="s">
        <v>7835</v>
      </c>
      <c r="F83" s="8" t="s">
        <v>7835</v>
      </c>
      <c r="G83" s="20">
        <v>0</v>
      </c>
      <c r="H83" s="8" t="s">
        <v>7836</v>
      </c>
      <c r="I83" s="8" t="s">
        <v>7837</v>
      </c>
      <c r="J83" s="8" t="s">
        <v>7843</v>
      </c>
    </row>
    <row r="84" spans="1:10" ht="15.75" customHeight="1" x14ac:dyDescent="0.3">
      <c r="A84" s="8" t="s">
        <v>120</v>
      </c>
      <c r="B84" s="29">
        <v>45.41</v>
      </c>
      <c r="C84" s="32">
        <v>4.03</v>
      </c>
      <c r="D84" s="8" t="s">
        <v>7836</v>
      </c>
      <c r="E84" s="8" t="s">
        <v>7835</v>
      </c>
      <c r="F84" s="8" t="s">
        <v>7835</v>
      </c>
      <c r="G84" s="20">
        <v>1</v>
      </c>
      <c r="H84" s="8" t="s">
        <v>7836</v>
      </c>
      <c r="I84" s="8" t="s">
        <v>7837</v>
      </c>
      <c r="J84" s="8" t="s">
        <v>7843</v>
      </c>
    </row>
    <row r="85" spans="1:10" ht="15.75" customHeight="1" x14ac:dyDescent="0.3">
      <c r="A85" s="8" t="s">
        <v>121</v>
      </c>
      <c r="B85" s="29">
        <v>49.41</v>
      </c>
      <c r="C85" s="32">
        <v>4.2300000000000004</v>
      </c>
      <c r="D85" s="8" t="s">
        <v>7836</v>
      </c>
      <c r="E85" s="8" t="s">
        <v>7835</v>
      </c>
      <c r="F85" s="8" t="s">
        <v>7836</v>
      </c>
      <c r="G85" s="20">
        <v>1</v>
      </c>
      <c r="H85" s="8" t="s">
        <v>7836</v>
      </c>
      <c r="I85" s="8" t="s">
        <v>7837</v>
      </c>
      <c r="J85" s="8" t="s">
        <v>7843</v>
      </c>
    </row>
    <row r="86" spans="1:10" ht="15.75" customHeight="1" x14ac:dyDescent="0.3">
      <c r="A86" s="8" t="s">
        <v>122</v>
      </c>
      <c r="B86" s="29">
        <v>31.824999999999999</v>
      </c>
      <c r="C86" s="32">
        <v>4.0599999999999996</v>
      </c>
      <c r="D86" s="8" t="s">
        <v>7835</v>
      </c>
      <c r="E86" s="8" t="s">
        <v>7835</v>
      </c>
      <c r="F86" s="8" t="s">
        <v>7835</v>
      </c>
      <c r="G86" s="20">
        <v>2</v>
      </c>
      <c r="H86" s="8" t="s">
        <v>7836</v>
      </c>
      <c r="I86" s="8" t="s">
        <v>7837</v>
      </c>
      <c r="J86" s="8" t="s">
        <v>7843</v>
      </c>
    </row>
    <row r="87" spans="1:10" ht="15.75" customHeight="1" x14ac:dyDescent="0.3">
      <c r="A87" s="8" t="s">
        <v>123</v>
      </c>
      <c r="B87" s="29">
        <v>51.28</v>
      </c>
      <c r="C87" s="32">
        <v>4.68</v>
      </c>
      <c r="D87" s="8" t="s">
        <v>7835</v>
      </c>
      <c r="E87" s="8" t="s">
        <v>7835</v>
      </c>
      <c r="F87" s="8" t="s">
        <v>7835</v>
      </c>
      <c r="G87" s="20">
        <v>2</v>
      </c>
      <c r="H87" s="8" t="s">
        <v>7836</v>
      </c>
      <c r="I87" s="8" t="s">
        <v>7837</v>
      </c>
      <c r="J87" s="8" t="s">
        <v>7843</v>
      </c>
    </row>
    <row r="88" spans="1:10" ht="15.75" customHeight="1" x14ac:dyDescent="0.3">
      <c r="A88" s="8" t="s">
        <v>124</v>
      </c>
      <c r="B88" s="29">
        <v>34.96</v>
      </c>
      <c r="C88" s="32">
        <v>4.34</v>
      </c>
      <c r="D88" s="8" t="s">
        <v>7835</v>
      </c>
      <c r="E88" s="8" t="s">
        <v>7835</v>
      </c>
      <c r="F88" s="8" t="s">
        <v>7836</v>
      </c>
      <c r="G88" s="20">
        <v>1</v>
      </c>
      <c r="H88" s="8" t="s">
        <v>7836</v>
      </c>
      <c r="I88" s="8" t="s">
        <v>7837</v>
      </c>
      <c r="J88" s="8" t="s">
        <v>7843</v>
      </c>
    </row>
    <row r="89" spans="1:10" ht="15.75" customHeight="1" x14ac:dyDescent="0.3">
      <c r="A89" s="8" t="s">
        <v>125</v>
      </c>
      <c r="B89" s="29">
        <v>33.11</v>
      </c>
      <c r="C89" s="32">
        <v>10.51</v>
      </c>
      <c r="D89" s="8" t="s">
        <v>7835</v>
      </c>
      <c r="E89" s="8" t="s">
        <v>7835</v>
      </c>
      <c r="F89" s="8" t="s">
        <v>7835</v>
      </c>
      <c r="G89" s="20">
        <v>0</v>
      </c>
      <c r="H89" s="8" t="s">
        <v>7836</v>
      </c>
      <c r="I89" s="8" t="s">
        <v>7837</v>
      </c>
      <c r="J89" s="8" t="s">
        <v>7841</v>
      </c>
    </row>
    <row r="90" spans="1:10" ht="15.75" customHeight="1" x14ac:dyDescent="0.3">
      <c r="A90" s="8" t="s">
        <v>126</v>
      </c>
      <c r="B90" s="29">
        <v>54.74</v>
      </c>
      <c r="C90" s="32">
        <v>5.84</v>
      </c>
      <c r="D90" s="8" t="s">
        <v>7836</v>
      </c>
      <c r="E90" s="8" t="s">
        <v>7835</v>
      </c>
      <c r="F90" s="8" t="s">
        <v>7836</v>
      </c>
      <c r="G90" s="20">
        <v>1</v>
      </c>
      <c r="H90" s="8" t="s">
        <v>7836</v>
      </c>
      <c r="I90" s="8" t="s">
        <v>7837</v>
      </c>
      <c r="J90" s="8" t="s">
        <v>7842</v>
      </c>
    </row>
    <row r="91" spans="1:10" ht="15.75" customHeight="1" x14ac:dyDescent="0.3">
      <c r="A91" s="8" t="s">
        <v>127</v>
      </c>
      <c r="B91" s="29">
        <v>32.56</v>
      </c>
      <c r="C91" s="32">
        <v>5.41</v>
      </c>
      <c r="D91" s="8" t="s">
        <v>7835</v>
      </c>
      <c r="E91" s="8" t="s">
        <v>7835</v>
      </c>
      <c r="F91" s="8" t="s">
        <v>7836</v>
      </c>
      <c r="G91" s="20">
        <v>1</v>
      </c>
      <c r="H91" s="8" t="s">
        <v>7836</v>
      </c>
      <c r="I91" s="8" t="s">
        <v>7837</v>
      </c>
      <c r="J91" s="8" t="s">
        <v>7843</v>
      </c>
    </row>
    <row r="92" spans="1:10" ht="15.75" customHeight="1" x14ac:dyDescent="0.3">
      <c r="A92" s="8" t="s">
        <v>128</v>
      </c>
      <c r="B92" s="29">
        <v>39.049999999999997</v>
      </c>
      <c r="C92" s="32">
        <v>6.06</v>
      </c>
      <c r="D92" s="8" t="s">
        <v>7835</v>
      </c>
      <c r="E92" s="8" t="s">
        <v>7835</v>
      </c>
      <c r="F92" s="8" t="s">
        <v>7835</v>
      </c>
      <c r="G92" s="20">
        <v>1</v>
      </c>
      <c r="H92" s="8" t="s">
        <v>7836</v>
      </c>
      <c r="I92" s="8" t="s">
        <v>7837</v>
      </c>
      <c r="J92" s="8" t="s">
        <v>7842</v>
      </c>
    </row>
    <row r="93" spans="1:10" ht="15.75" customHeight="1" x14ac:dyDescent="0.3">
      <c r="A93" s="8" t="s">
        <v>129</v>
      </c>
      <c r="B93" s="29">
        <v>42.75</v>
      </c>
      <c r="C93" s="32">
        <v>4.22</v>
      </c>
      <c r="D93" s="8" t="s">
        <v>7835</v>
      </c>
      <c r="E93" s="8" t="s">
        <v>7835</v>
      </c>
      <c r="F93" s="8" t="s">
        <v>7835</v>
      </c>
      <c r="G93" s="20">
        <v>0</v>
      </c>
      <c r="H93" s="8" t="s">
        <v>7836</v>
      </c>
      <c r="I93" s="8" t="s">
        <v>7837</v>
      </c>
      <c r="J93" s="8" t="s">
        <v>7843</v>
      </c>
    </row>
    <row r="94" spans="1:10" ht="15.75" customHeight="1" x14ac:dyDescent="0.3">
      <c r="A94" s="8" t="s">
        <v>130</v>
      </c>
      <c r="B94" s="29">
        <v>50.58</v>
      </c>
      <c r="C94" s="32">
        <v>5.12</v>
      </c>
      <c r="D94" s="8" t="s">
        <v>7835</v>
      </c>
      <c r="E94" s="8" t="s">
        <v>7835</v>
      </c>
      <c r="F94" s="8" t="s">
        <v>7835</v>
      </c>
      <c r="G94" s="20">
        <v>2</v>
      </c>
      <c r="H94" s="8" t="s">
        <v>7836</v>
      </c>
      <c r="I94" s="8" t="s">
        <v>7837</v>
      </c>
      <c r="J94" s="8" t="s">
        <v>7843</v>
      </c>
    </row>
    <row r="95" spans="1:10" ht="15.75" customHeight="1" x14ac:dyDescent="0.3">
      <c r="A95" s="8" t="s">
        <v>131</v>
      </c>
      <c r="B95" s="29">
        <v>30.495000000000001</v>
      </c>
      <c r="C95" s="32">
        <v>4.57</v>
      </c>
      <c r="D95" s="8" t="s">
        <v>7836</v>
      </c>
      <c r="E95" s="8" t="s">
        <v>7835</v>
      </c>
      <c r="F95" s="8" t="s">
        <v>7835</v>
      </c>
      <c r="G95" s="20">
        <v>0</v>
      </c>
      <c r="H95" s="8" t="s">
        <v>7836</v>
      </c>
      <c r="I95" s="8" t="s">
        <v>7837</v>
      </c>
      <c r="J95" s="8" t="s">
        <v>7843</v>
      </c>
    </row>
    <row r="96" spans="1:10" ht="15.75" customHeight="1" x14ac:dyDescent="0.3">
      <c r="A96" s="8" t="s">
        <v>132</v>
      </c>
      <c r="B96" s="29">
        <v>48.31</v>
      </c>
      <c r="C96" s="32">
        <v>9.58</v>
      </c>
      <c r="D96" s="8" t="s">
        <v>7836</v>
      </c>
      <c r="E96" s="8" t="s">
        <v>7835</v>
      </c>
      <c r="F96" s="8" t="s">
        <v>7835</v>
      </c>
      <c r="G96" s="20">
        <v>2</v>
      </c>
      <c r="H96" s="8" t="s">
        <v>7836</v>
      </c>
      <c r="I96" s="8" t="s">
        <v>7837</v>
      </c>
      <c r="J96" s="8" t="s">
        <v>7841</v>
      </c>
    </row>
    <row r="97" spans="1:10" ht="15.75" customHeight="1" x14ac:dyDescent="0.3">
      <c r="A97" s="8" t="s">
        <v>133</v>
      </c>
      <c r="B97" s="29">
        <v>48.99</v>
      </c>
      <c r="C97" s="32">
        <v>9.7799999999999994</v>
      </c>
      <c r="D97" s="8" t="s">
        <v>7836</v>
      </c>
      <c r="E97" s="8" t="s">
        <v>7835</v>
      </c>
      <c r="F97" s="8" t="s">
        <v>7835</v>
      </c>
      <c r="G97" s="20">
        <v>1</v>
      </c>
      <c r="H97" s="8" t="s">
        <v>7836</v>
      </c>
      <c r="I97" s="8" t="s">
        <v>7837</v>
      </c>
      <c r="J97" s="8" t="s">
        <v>7841</v>
      </c>
    </row>
    <row r="98" spans="1:10" ht="15.75" customHeight="1" x14ac:dyDescent="0.3">
      <c r="A98" s="8" t="s">
        <v>134</v>
      </c>
      <c r="B98" s="29">
        <v>38.39</v>
      </c>
      <c r="C98" s="32">
        <v>4.1100000000000003</v>
      </c>
      <c r="D98" s="8" t="s">
        <v>7836</v>
      </c>
      <c r="E98" s="8" t="s">
        <v>7835</v>
      </c>
      <c r="F98" s="8" t="s">
        <v>7835</v>
      </c>
      <c r="G98" s="20">
        <v>0</v>
      </c>
      <c r="H98" s="8" t="s">
        <v>7836</v>
      </c>
      <c r="I98" s="8" t="s">
        <v>7837</v>
      </c>
      <c r="J98" s="8" t="s">
        <v>7843</v>
      </c>
    </row>
    <row r="99" spans="1:10" ht="15.75" customHeight="1" x14ac:dyDescent="0.3">
      <c r="A99" s="8" t="s">
        <v>135</v>
      </c>
      <c r="B99" s="29">
        <v>44.34</v>
      </c>
      <c r="C99" s="32">
        <v>4.0199999999999996</v>
      </c>
      <c r="D99" s="8" t="s">
        <v>7836</v>
      </c>
      <c r="E99" s="8" t="s">
        <v>7835</v>
      </c>
      <c r="F99" s="8" t="s">
        <v>7835</v>
      </c>
      <c r="G99" s="20">
        <v>2</v>
      </c>
      <c r="H99" s="8" t="s">
        <v>7836</v>
      </c>
      <c r="I99" s="8" t="s">
        <v>7837</v>
      </c>
      <c r="J99" s="8" t="s">
        <v>7843</v>
      </c>
    </row>
    <row r="100" spans="1:10" ht="15.75" customHeight="1" x14ac:dyDescent="0.3">
      <c r="A100" s="8" t="s">
        <v>136</v>
      </c>
      <c r="B100" s="29">
        <v>41.51</v>
      </c>
      <c r="C100" s="32">
        <v>6.92</v>
      </c>
      <c r="D100" s="8" t="s">
        <v>7835</v>
      </c>
      <c r="E100" s="8" t="s">
        <v>7835</v>
      </c>
      <c r="F100" s="8" t="s">
        <v>7835</v>
      </c>
      <c r="G100" s="20">
        <v>0</v>
      </c>
      <c r="H100" s="8" t="s">
        <v>7836</v>
      </c>
      <c r="I100" s="8" t="s">
        <v>7837</v>
      </c>
      <c r="J100" s="8" t="s">
        <v>7841</v>
      </c>
    </row>
    <row r="101" spans="1:10" ht="15.75" customHeight="1" x14ac:dyDescent="0.3">
      <c r="A101" s="8" t="s">
        <v>137</v>
      </c>
      <c r="B101" s="29">
        <v>48.2</v>
      </c>
      <c r="C101" s="32">
        <v>4.84</v>
      </c>
      <c r="D101" s="8" t="s">
        <v>7835</v>
      </c>
      <c r="E101" s="8" t="s">
        <v>7835</v>
      </c>
      <c r="F101" s="8" t="s">
        <v>7835</v>
      </c>
      <c r="G101" s="20">
        <v>0</v>
      </c>
      <c r="H101" s="8" t="s">
        <v>7836</v>
      </c>
      <c r="I101" s="8" t="s">
        <v>7837</v>
      </c>
      <c r="J101" s="8" t="s">
        <v>7843</v>
      </c>
    </row>
    <row r="102" spans="1:10" ht="15.75" customHeight="1" x14ac:dyDescent="0.3">
      <c r="A102" s="8" t="s">
        <v>138</v>
      </c>
      <c r="B102" s="29">
        <v>35.75</v>
      </c>
      <c r="C102" s="32">
        <v>8</v>
      </c>
      <c r="D102" s="8" t="s">
        <v>7836</v>
      </c>
      <c r="E102" s="8" t="s">
        <v>7835</v>
      </c>
      <c r="F102" s="8" t="s">
        <v>7835</v>
      </c>
      <c r="G102" s="20">
        <v>0</v>
      </c>
      <c r="H102" s="8" t="s">
        <v>7836</v>
      </c>
      <c r="I102" s="8" t="s">
        <v>7837</v>
      </c>
      <c r="J102" s="8" t="s">
        <v>7841</v>
      </c>
    </row>
    <row r="103" spans="1:10" ht="15.75" customHeight="1" x14ac:dyDescent="0.3">
      <c r="A103" s="8" t="s">
        <v>139</v>
      </c>
      <c r="B103" s="29">
        <v>53.81</v>
      </c>
      <c r="C103" s="32">
        <v>8.77</v>
      </c>
      <c r="D103" s="8" t="s">
        <v>7836</v>
      </c>
      <c r="E103" s="8" t="s">
        <v>7835</v>
      </c>
      <c r="F103" s="8" t="s">
        <v>7835</v>
      </c>
      <c r="G103" s="20">
        <v>0</v>
      </c>
      <c r="H103" s="8" t="s">
        <v>7836</v>
      </c>
      <c r="I103" s="8" t="s">
        <v>7837</v>
      </c>
      <c r="J103" s="8" t="s">
        <v>7841</v>
      </c>
    </row>
    <row r="104" spans="1:10" ht="15.75" customHeight="1" x14ac:dyDescent="0.3">
      <c r="A104" s="8" t="s">
        <v>140</v>
      </c>
      <c r="B104" s="29">
        <v>49.48</v>
      </c>
      <c r="C104" s="32">
        <v>4.96</v>
      </c>
      <c r="D104" s="8" t="s">
        <v>7835</v>
      </c>
      <c r="E104" s="8" t="s">
        <v>7835</v>
      </c>
      <c r="F104" s="8" t="s">
        <v>7836</v>
      </c>
      <c r="G104" s="20">
        <v>1</v>
      </c>
      <c r="H104" s="8" t="s">
        <v>7836</v>
      </c>
      <c r="I104" s="8" t="s">
        <v>7837</v>
      </c>
      <c r="J104" s="8" t="s">
        <v>7843</v>
      </c>
    </row>
    <row r="105" spans="1:10" ht="15.75" customHeight="1" x14ac:dyDescent="0.3">
      <c r="A105" s="8" t="s">
        <v>141</v>
      </c>
      <c r="B105" s="29">
        <v>34.1</v>
      </c>
      <c r="C105" s="32">
        <v>4.43</v>
      </c>
      <c r="D105" s="8" t="s">
        <v>7836</v>
      </c>
      <c r="E105" s="8" t="s">
        <v>7835</v>
      </c>
      <c r="F105" s="8" t="s">
        <v>7835</v>
      </c>
      <c r="G105" s="20">
        <v>0</v>
      </c>
      <c r="H105" s="8" t="s">
        <v>7836</v>
      </c>
      <c r="I105" s="8" t="s">
        <v>7837</v>
      </c>
      <c r="J105" s="8" t="s">
        <v>7843</v>
      </c>
    </row>
    <row r="106" spans="1:10" ht="15.75" customHeight="1" x14ac:dyDescent="0.3">
      <c r="A106" s="8" t="s">
        <v>142</v>
      </c>
      <c r="B106" s="29">
        <v>35.299999999999997</v>
      </c>
      <c r="C106" s="32">
        <v>5.82</v>
      </c>
      <c r="D106" s="8" t="s">
        <v>7836</v>
      </c>
      <c r="E106" s="8" t="s">
        <v>7835</v>
      </c>
      <c r="F106" s="8" t="s">
        <v>7836</v>
      </c>
      <c r="G106" s="20">
        <v>1</v>
      </c>
      <c r="H106" s="8" t="s">
        <v>7836</v>
      </c>
      <c r="I106" s="8" t="s">
        <v>7837</v>
      </c>
      <c r="J106" s="8" t="s">
        <v>7842</v>
      </c>
    </row>
    <row r="107" spans="1:10" ht="15.75" customHeight="1" x14ac:dyDescent="0.3">
      <c r="A107" s="8" t="s">
        <v>143</v>
      </c>
      <c r="B107" s="29">
        <v>43.83</v>
      </c>
      <c r="C107" s="32">
        <v>6.03</v>
      </c>
      <c r="D107" s="8" t="s">
        <v>7836</v>
      </c>
      <c r="E107" s="8" t="s">
        <v>7835</v>
      </c>
      <c r="F107" s="8" t="s">
        <v>7835</v>
      </c>
      <c r="G107" s="20">
        <v>2</v>
      </c>
      <c r="H107" s="8" t="s">
        <v>7836</v>
      </c>
      <c r="I107" s="8" t="s">
        <v>7837</v>
      </c>
      <c r="J107" s="8" t="s">
        <v>7842</v>
      </c>
    </row>
    <row r="108" spans="1:10" ht="15.75" customHeight="1" x14ac:dyDescent="0.3">
      <c r="A108" s="8" t="s">
        <v>144</v>
      </c>
      <c r="B108" s="29">
        <v>50.07</v>
      </c>
      <c r="C108" s="32">
        <v>9.27</v>
      </c>
      <c r="D108" s="8" t="s">
        <v>7835</v>
      </c>
      <c r="E108" s="8" t="s">
        <v>7835</v>
      </c>
      <c r="F108" s="8" t="s">
        <v>7835</v>
      </c>
      <c r="G108" s="20">
        <v>0</v>
      </c>
      <c r="H108" s="8" t="s">
        <v>7836</v>
      </c>
      <c r="I108" s="8" t="s">
        <v>7837</v>
      </c>
      <c r="J108" s="8" t="s">
        <v>7841</v>
      </c>
    </row>
    <row r="109" spans="1:10" ht="15.75" customHeight="1" x14ac:dyDescent="0.3">
      <c r="A109" s="8" t="s">
        <v>145</v>
      </c>
      <c r="B109" s="29">
        <v>32.774999999999999</v>
      </c>
      <c r="C109" s="32">
        <v>5.53</v>
      </c>
      <c r="D109" s="8" t="s">
        <v>7835</v>
      </c>
      <c r="E109" s="8" t="s">
        <v>7835</v>
      </c>
      <c r="F109" s="8" t="s">
        <v>7835</v>
      </c>
      <c r="G109" s="20">
        <v>0</v>
      </c>
      <c r="H109" s="8" t="s">
        <v>7836</v>
      </c>
      <c r="I109" s="8" t="s">
        <v>7837</v>
      </c>
      <c r="J109" s="8" t="s">
        <v>7843</v>
      </c>
    </row>
    <row r="110" spans="1:10" ht="15.75" customHeight="1" x14ac:dyDescent="0.3">
      <c r="A110" s="8" t="s">
        <v>146</v>
      </c>
      <c r="B110" s="29">
        <v>34.104999999999997</v>
      </c>
      <c r="C110" s="32">
        <v>5.07</v>
      </c>
      <c r="D110" s="8" t="s">
        <v>7835</v>
      </c>
      <c r="E110" s="8" t="s">
        <v>7835</v>
      </c>
      <c r="F110" s="8" t="s">
        <v>7835</v>
      </c>
      <c r="G110" s="20">
        <v>1</v>
      </c>
      <c r="H110" s="8" t="s">
        <v>7836</v>
      </c>
      <c r="I110" s="8" t="s">
        <v>7837</v>
      </c>
      <c r="J110" s="8" t="s">
        <v>7843</v>
      </c>
    </row>
    <row r="111" spans="1:10" ht="15.75" customHeight="1" x14ac:dyDescent="0.3">
      <c r="A111" s="8" t="s">
        <v>147</v>
      </c>
      <c r="B111" s="29">
        <v>48.93</v>
      </c>
      <c r="C111" s="32">
        <v>11.17</v>
      </c>
      <c r="D111" s="8" t="s">
        <v>7836</v>
      </c>
      <c r="E111" s="8" t="s">
        <v>7835</v>
      </c>
      <c r="F111" s="8" t="s">
        <v>7835</v>
      </c>
      <c r="G111" s="20">
        <v>1</v>
      </c>
      <c r="H111" s="8" t="s">
        <v>7836</v>
      </c>
      <c r="I111" s="8" t="s">
        <v>7837</v>
      </c>
      <c r="J111" s="8" t="s">
        <v>7841</v>
      </c>
    </row>
    <row r="112" spans="1:10" ht="15.75" customHeight="1" x14ac:dyDescent="0.3">
      <c r="A112" s="8" t="s">
        <v>148</v>
      </c>
      <c r="B112" s="29">
        <v>37.07</v>
      </c>
      <c r="C112" s="32">
        <v>6.14</v>
      </c>
      <c r="D112" s="8" t="s">
        <v>7836</v>
      </c>
      <c r="E112" s="8" t="s">
        <v>7835</v>
      </c>
      <c r="F112" s="8" t="s">
        <v>7835</v>
      </c>
      <c r="G112" s="20">
        <v>0</v>
      </c>
      <c r="H112" s="8" t="s">
        <v>7836</v>
      </c>
      <c r="I112" s="8" t="s">
        <v>7837</v>
      </c>
      <c r="J112" s="8" t="s">
        <v>7842</v>
      </c>
    </row>
    <row r="113" spans="1:10" ht="15.75" customHeight="1" x14ac:dyDescent="0.3">
      <c r="A113" s="8" t="s">
        <v>149</v>
      </c>
      <c r="B113" s="29">
        <v>51.51</v>
      </c>
      <c r="C113" s="32">
        <v>6.26</v>
      </c>
      <c r="D113" s="8" t="s">
        <v>7836</v>
      </c>
      <c r="E113" s="8" t="s">
        <v>7835</v>
      </c>
      <c r="F113" s="8" t="s">
        <v>7836</v>
      </c>
      <c r="G113" s="20">
        <v>1</v>
      </c>
      <c r="H113" s="8" t="s">
        <v>7836</v>
      </c>
      <c r="I113" s="8" t="s">
        <v>7837</v>
      </c>
      <c r="J113" s="8" t="s">
        <v>7842</v>
      </c>
    </row>
    <row r="114" spans="1:10" ht="15.75" customHeight="1" x14ac:dyDescent="0.3">
      <c r="A114" s="8" t="s">
        <v>150</v>
      </c>
      <c r="B114" s="29">
        <v>34.799999999999997</v>
      </c>
      <c r="C114" s="32">
        <v>4.72</v>
      </c>
      <c r="D114" s="8" t="s">
        <v>7836</v>
      </c>
      <c r="E114" s="8" t="s">
        <v>7835</v>
      </c>
      <c r="F114" s="8" t="s">
        <v>7835</v>
      </c>
      <c r="G114" s="20">
        <v>0</v>
      </c>
      <c r="H114" s="8" t="s">
        <v>7836</v>
      </c>
      <c r="I114" s="8" t="s">
        <v>7837</v>
      </c>
      <c r="J114" s="8" t="s">
        <v>7843</v>
      </c>
    </row>
    <row r="115" spans="1:10" ht="15.75" customHeight="1" x14ac:dyDescent="0.3">
      <c r="A115" s="8" t="s">
        <v>151</v>
      </c>
      <c r="B115" s="29">
        <v>36.67</v>
      </c>
      <c r="C115" s="32">
        <v>5.18</v>
      </c>
      <c r="D115" s="8" t="s">
        <v>7835</v>
      </c>
      <c r="E115" s="8" t="s">
        <v>7835</v>
      </c>
      <c r="F115" s="8" t="s">
        <v>7835</v>
      </c>
      <c r="G115" s="20">
        <v>1</v>
      </c>
      <c r="H115" s="8" t="s">
        <v>7836</v>
      </c>
      <c r="I115" s="8" t="s">
        <v>7837</v>
      </c>
      <c r="J115" s="8" t="s">
        <v>7843</v>
      </c>
    </row>
    <row r="116" spans="1:10" ht="15.75" customHeight="1" x14ac:dyDescent="0.3">
      <c r="A116" s="8" t="s">
        <v>152</v>
      </c>
      <c r="B116" s="29">
        <v>30.9</v>
      </c>
      <c r="C116" s="32">
        <v>9.4</v>
      </c>
      <c r="D116" s="8" t="s">
        <v>7835</v>
      </c>
      <c r="E116" s="8" t="s">
        <v>7835</v>
      </c>
      <c r="F116" s="8" t="s">
        <v>7835</v>
      </c>
      <c r="G116" s="20">
        <v>2</v>
      </c>
      <c r="H116" s="8" t="s">
        <v>7836</v>
      </c>
      <c r="I116" s="8" t="s">
        <v>7837</v>
      </c>
      <c r="J116" s="8" t="s">
        <v>7841</v>
      </c>
    </row>
    <row r="117" spans="1:10" ht="15.75" customHeight="1" x14ac:dyDescent="0.3">
      <c r="A117" s="8" t="s">
        <v>153</v>
      </c>
      <c r="B117" s="29">
        <v>30.495000000000001</v>
      </c>
      <c r="C117" s="32">
        <v>6.29</v>
      </c>
      <c r="D117" s="8" t="s">
        <v>7835</v>
      </c>
      <c r="E117" s="8" t="s">
        <v>7835</v>
      </c>
      <c r="F117" s="8" t="s">
        <v>7835</v>
      </c>
      <c r="G117" s="20">
        <v>0</v>
      </c>
      <c r="H117" s="8" t="s">
        <v>7836</v>
      </c>
      <c r="I117" s="8" t="s">
        <v>7837</v>
      </c>
      <c r="J117" s="8" t="s">
        <v>7842</v>
      </c>
    </row>
    <row r="118" spans="1:10" ht="15.75" customHeight="1" x14ac:dyDescent="0.3">
      <c r="A118" s="8" t="s">
        <v>154</v>
      </c>
      <c r="B118" s="29">
        <v>44.88</v>
      </c>
      <c r="C118" s="32">
        <v>6.04</v>
      </c>
      <c r="D118" s="8" t="s">
        <v>7835</v>
      </c>
      <c r="E118" s="8" t="s">
        <v>7835</v>
      </c>
      <c r="F118" s="8" t="s">
        <v>7836</v>
      </c>
      <c r="G118" s="20">
        <v>1</v>
      </c>
      <c r="H118" s="8" t="s">
        <v>7836</v>
      </c>
      <c r="I118" s="8" t="s">
        <v>7837</v>
      </c>
      <c r="J118" s="8" t="s">
        <v>7842</v>
      </c>
    </row>
    <row r="119" spans="1:10" ht="15.75" customHeight="1" x14ac:dyDescent="0.3">
      <c r="A119" s="8" t="s">
        <v>155</v>
      </c>
      <c r="B119" s="29">
        <v>44.32</v>
      </c>
      <c r="C119" s="32">
        <v>10.55</v>
      </c>
      <c r="D119" s="8" t="s">
        <v>7835</v>
      </c>
      <c r="E119" s="8" t="s">
        <v>7835</v>
      </c>
      <c r="F119" s="8" t="s">
        <v>7835</v>
      </c>
      <c r="G119" s="20">
        <v>0</v>
      </c>
      <c r="H119" s="8" t="s">
        <v>7836</v>
      </c>
      <c r="I119" s="8" t="s">
        <v>7837</v>
      </c>
      <c r="J119" s="8" t="s">
        <v>7841</v>
      </c>
    </row>
    <row r="120" spans="1:10" ht="15.75" customHeight="1" x14ac:dyDescent="0.3">
      <c r="A120" s="8" t="s">
        <v>156</v>
      </c>
      <c r="B120" s="29">
        <v>46.39</v>
      </c>
      <c r="C120" s="32">
        <v>5.09</v>
      </c>
      <c r="D120" s="8" t="s">
        <v>7835</v>
      </c>
      <c r="E120" s="8" t="s">
        <v>7835</v>
      </c>
      <c r="F120" s="8" t="s">
        <v>7835</v>
      </c>
      <c r="G120" s="20">
        <v>0</v>
      </c>
      <c r="H120" s="8" t="s">
        <v>7836</v>
      </c>
      <c r="I120" s="8" t="s">
        <v>7837</v>
      </c>
      <c r="J120" s="8" t="s">
        <v>7843</v>
      </c>
    </row>
    <row r="121" spans="1:10" ht="15.75" customHeight="1" x14ac:dyDescent="0.3">
      <c r="A121" s="8" t="s">
        <v>157</v>
      </c>
      <c r="B121" s="29">
        <v>42.13</v>
      </c>
      <c r="C121" s="32">
        <v>5.2</v>
      </c>
      <c r="D121" s="8" t="s">
        <v>7836</v>
      </c>
      <c r="E121" s="8" t="s">
        <v>7835</v>
      </c>
      <c r="F121" s="8" t="s">
        <v>7835</v>
      </c>
      <c r="G121" s="20">
        <v>1</v>
      </c>
      <c r="H121" s="8" t="s">
        <v>7836</v>
      </c>
      <c r="I121" s="8" t="s">
        <v>7837</v>
      </c>
      <c r="J121" s="8" t="s">
        <v>7843</v>
      </c>
    </row>
    <row r="122" spans="1:10" ht="15.75" customHeight="1" x14ac:dyDescent="0.3">
      <c r="A122" s="8" t="s">
        <v>158</v>
      </c>
      <c r="B122" s="29">
        <v>30.78</v>
      </c>
      <c r="C122" s="32">
        <v>8.4499999999999993</v>
      </c>
      <c r="D122" s="8" t="s">
        <v>7836</v>
      </c>
      <c r="E122" s="8" t="s">
        <v>7835</v>
      </c>
      <c r="F122" s="8" t="s">
        <v>7835</v>
      </c>
      <c r="G122" s="20">
        <v>0</v>
      </c>
      <c r="H122" s="8" t="s">
        <v>7836</v>
      </c>
      <c r="I122" s="8" t="s">
        <v>7837</v>
      </c>
      <c r="J122" s="8" t="s">
        <v>7841</v>
      </c>
    </row>
    <row r="123" spans="1:10" ht="15.75" customHeight="1" x14ac:dyDescent="0.3">
      <c r="A123" s="8" t="s">
        <v>159</v>
      </c>
      <c r="B123" s="29">
        <v>31.35</v>
      </c>
      <c r="C123" s="32">
        <v>9.5399999999999991</v>
      </c>
      <c r="D123" s="8" t="s">
        <v>7835</v>
      </c>
      <c r="E123" s="8" t="s">
        <v>7835</v>
      </c>
      <c r="F123" s="8" t="s">
        <v>7835</v>
      </c>
      <c r="G123" s="20">
        <v>0</v>
      </c>
      <c r="H123" s="8" t="s">
        <v>7836</v>
      </c>
      <c r="I123" s="8" t="s">
        <v>7837</v>
      </c>
      <c r="J123" s="8" t="s">
        <v>7841</v>
      </c>
    </row>
    <row r="124" spans="1:10" ht="15.75" customHeight="1" x14ac:dyDescent="0.3">
      <c r="A124" s="8" t="s">
        <v>160</v>
      </c>
      <c r="B124" s="29">
        <v>41.46</v>
      </c>
      <c r="C124" s="32">
        <v>4.99</v>
      </c>
      <c r="D124" s="8" t="s">
        <v>7836</v>
      </c>
      <c r="E124" s="8" t="s">
        <v>7835</v>
      </c>
      <c r="F124" s="8" t="s">
        <v>7835</v>
      </c>
      <c r="G124" s="20">
        <v>2</v>
      </c>
      <c r="H124" s="8" t="s">
        <v>7836</v>
      </c>
      <c r="I124" s="8" t="s">
        <v>7837</v>
      </c>
      <c r="J124" s="8" t="s">
        <v>7843</v>
      </c>
    </row>
    <row r="125" spans="1:10" ht="15.75" customHeight="1" x14ac:dyDescent="0.3">
      <c r="A125" s="8" t="s">
        <v>161</v>
      </c>
      <c r="B125" s="29">
        <v>48</v>
      </c>
      <c r="C125" s="32">
        <v>10.54</v>
      </c>
      <c r="D125" s="8" t="s">
        <v>7835</v>
      </c>
      <c r="E125" s="8" t="s">
        <v>7835</v>
      </c>
      <c r="F125" s="8" t="s">
        <v>7835</v>
      </c>
      <c r="G125" s="20">
        <v>0</v>
      </c>
      <c r="H125" s="8" t="s">
        <v>7836</v>
      </c>
      <c r="I125" s="8" t="s">
        <v>7837</v>
      </c>
      <c r="J125" s="8" t="s">
        <v>7841</v>
      </c>
    </row>
    <row r="126" spans="1:10" ht="15.75" customHeight="1" x14ac:dyDescent="0.3">
      <c r="A126" s="8" t="s">
        <v>162</v>
      </c>
      <c r="B126" s="29">
        <v>49.13</v>
      </c>
      <c r="C126" s="32">
        <v>4.54</v>
      </c>
      <c r="D126" s="8" t="s">
        <v>7835</v>
      </c>
      <c r="E126" s="8" t="s">
        <v>7835</v>
      </c>
      <c r="F126" s="8" t="s">
        <v>7835</v>
      </c>
      <c r="G126" s="20">
        <v>0</v>
      </c>
      <c r="H126" s="8" t="s">
        <v>7836</v>
      </c>
      <c r="I126" s="8" t="s">
        <v>7837</v>
      </c>
      <c r="J126" s="8" t="s">
        <v>7843</v>
      </c>
    </row>
    <row r="127" spans="1:10" ht="15.75" customHeight="1" x14ac:dyDescent="0.3">
      <c r="A127" s="8" t="s">
        <v>163</v>
      </c>
      <c r="B127" s="29">
        <v>37.799999999999997</v>
      </c>
      <c r="C127" s="32">
        <v>6.29</v>
      </c>
      <c r="D127" s="8" t="s">
        <v>7835</v>
      </c>
      <c r="E127" s="8" t="s">
        <v>7835</v>
      </c>
      <c r="F127" s="8" t="s">
        <v>7835</v>
      </c>
      <c r="G127" s="20">
        <v>1</v>
      </c>
      <c r="H127" s="8" t="s">
        <v>7836</v>
      </c>
      <c r="I127" s="8" t="s">
        <v>7837</v>
      </c>
      <c r="J127" s="8" t="s">
        <v>7842</v>
      </c>
    </row>
    <row r="128" spans="1:10" ht="15.75" customHeight="1" x14ac:dyDescent="0.3">
      <c r="A128" s="8" t="s">
        <v>164</v>
      </c>
      <c r="B128" s="29">
        <v>38.299999999999997</v>
      </c>
      <c r="C128" s="32">
        <v>9.51</v>
      </c>
      <c r="D128" s="8" t="s">
        <v>7835</v>
      </c>
      <c r="E128" s="8" t="s">
        <v>7835</v>
      </c>
      <c r="F128" s="8" t="s">
        <v>7835</v>
      </c>
      <c r="G128" s="20">
        <v>0</v>
      </c>
      <c r="H128" s="8" t="s">
        <v>7836</v>
      </c>
      <c r="I128" s="8" t="s">
        <v>7837</v>
      </c>
      <c r="J128" s="8" t="s">
        <v>7841</v>
      </c>
    </row>
    <row r="129" spans="1:10" ht="15.75" customHeight="1" x14ac:dyDescent="0.3">
      <c r="A129" s="8" t="s">
        <v>165</v>
      </c>
      <c r="B129" s="29">
        <v>32.774999999999999</v>
      </c>
      <c r="C129" s="32">
        <v>4.72</v>
      </c>
      <c r="D129" s="8" t="s">
        <v>7835</v>
      </c>
      <c r="E129" s="8" t="s">
        <v>7835</v>
      </c>
      <c r="F129" s="8" t="s">
        <v>7835</v>
      </c>
      <c r="G129" s="20">
        <v>0</v>
      </c>
      <c r="H129" s="8" t="s">
        <v>7836</v>
      </c>
      <c r="I129" s="8" t="s">
        <v>7837</v>
      </c>
      <c r="J129" s="8" t="s">
        <v>7843</v>
      </c>
    </row>
    <row r="130" spans="1:10" ht="15.75" customHeight="1" x14ac:dyDescent="0.3">
      <c r="A130" s="8" t="s">
        <v>166</v>
      </c>
      <c r="B130" s="29">
        <v>34.200000000000003</v>
      </c>
      <c r="C130" s="32">
        <v>5.91</v>
      </c>
      <c r="D130" s="8" t="s">
        <v>7836</v>
      </c>
      <c r="E130" s="8" t="s">
        <v>7835</v>
      </c>
      <c r="F130" s="8" t="s">
        <v>7835</v>
      </c>
      <c r="G130" s="20">
        <v>0</v>
      </c>
      <c r="H130" s="8" t="s">
        <v>7836</v>
      </c>
      <c r="I130" s="8" t="s">
        <v>7837</v>
      </c>
      <c r="J130" s="8" t="s">
        <v>7842</v>
      </c>
    </row>
    <row r="131" spans="1:10" ht="15.75" customHeight="1" x14ac:dyDescent="0.3">
      <c r="A131" s="8" t="s">
        <v>167</v>
      </c>
      <c r="B131" s="29">
        <v>30.2</v>
      </c>
      <c r="C131" s="32">
        <v>9.58</v>
      </c>
      <c r="D131" s="8" t="s">
        <v>7835</v>
      </c>
      <c r="E131" s="8" t="s">
        <v>7835</v>
      </c>
      <c r="F131" s="8" t="s">
        <v>7835</v>
      </c>
      <c r="G131" s="20">
        <v>0</v>
      </c>
      <c r="H131" s="8" t="s">
        <v>7836</v>
      </c>
      <c r="I131" s="8" t="s">
        <v>7837</v>
      </c>
      <c r="J131" s="8" t="s">
        <v>7841</v>
      </c>
    </row>
    <row r="132" spans="1:10" ht="15.75" customHeight="1" x14ac:dyDescent="0.3">
      <c r="A132" s="8" t="s">
        <v>168</v>
      </c>
      <c r="B132" s="29">
        <v>48.32</v>
      </c>
      <c r="C132" s="32">
        <v>5.77</v>
      </c>
      <c r="D132" s="8" t="s">
        <v>7835</v>
      </c>
      <c r="E132" s="8" t="s">
        <v>7835</v>
      </c>
      <c r="F132" s="8" t="s">
        <v>7835</v>
      </c>
      <c r="G132" s="20">
        <v>0</v>
      </c>
      <c r="H132" s="8" t="s">
        <v>7836</v>
      </c>
      <c r="I132" s="8" t="s">
        <v>7837</v>
      </c>
      <c r="J132" s="8" t="s">
        <v>7842</v>
      </c>
    </row>
    <row r="133" spans="1:10" ht="15.75" customHeight="1" x14ac:dyDescent="0.3">
      <c r="A133" s="8" t="s">
        <v>169</v>
      </c>
      <c r="B133" s="29">
        <v>44.86</v>
      </c>
      <c r="C133" s="32">
        <v>4.38</v>
      </c>
      <c r="D133" s="8" t="s">
        <v>7836</v>
      </c>
      <c r="E133" s="8" t="s">
        <v>7835</v>
      </c>
      <c r="F133" s="8" t="s">
        <v>7835</v>
      </c>
      <c r="G133" s="20">
        <v>0</v>
      </c>
      <c r="H133" s="8" t="s">
        <v>7836</v>
      </c>
      <c r="I133" s="8" t="s">
        <v>7837</v>
      </c>
      <c r="J133" s="8" t="s">
        <v>7843</v>
      </c>
    </row>
    <row r="134" spans="1:10" ht="15.75" customHeight="1" x14ac:dyDescent="0.3">
      <c r="A134" s="8" t="s">
        <v>170</v>
      </c>
      <c r="B134" s="29">
        <v>52.15</v>
      </c>
      <c r="C134" s="32">
        <v>5.65</v>
      </c>
      <c r="D134" s="8" t="s">
        <v>7835</v>
      </c>
      <c r="E134" s="8" t="s">
        <v>7835</v>
      </c>
      <c r="F134" s="8" t="s">
        <v>7835</v>
      </c>
      <c r="G134" s="20">
        <v>1</v>
      </c>
      <c r="H134" s="8" t="s">
        <v>7836</v>
      </c>
      <c r="I134" s="8" t="s">
        <v>7837</v>
      </c>
      <c r="J134" s="8" t="s">
        <v>7843</v>
      </c>
    </row>
    <row r="135" spans="1:10" ht="15.75" customHeight="1" x14ac:dyDescent="0.3">
      <c r="A135" s="8" t="s">
        <v>171</v>
      </c>
      <c r="B135" s="29">
        <v>41.12</v>
      </c>
      <c r="C135" s="32">
        <v>7.54</v>
      </c>
      <c r="D135" s="8" t="s">
        <v>7836</v>
      </c>
      <c r="E135" s="8" t="s">
        <v>7835</v>
      </c>
      <c r="F135" s="8" t="s">
        <v>7835</v>
      </c>
      <c r="G135" s="20">
        <v>0</v>
      </c>
      <c r="H135" s="8" t="s">
        <v>7836</v>
      </c>
      <c r="I135" s="8" t="s">
        <v>7837</v>
      </c>
      <c r="J135" s="8" t="s">
        <v>7841</v>
      </c>
    </row>
    <row r="136" spans="1:10" ht="15.75" customHeight="1" x14ac:dyDescent="0.3">
      <c r="A136" s="8" t="s">
        <v>172</v>
      </c>
      <c r="B136" s="29">
        <v>38.39</v>
      </c>
      <c r="C136" s="32">
        <v>5.1100000000000003</v>
      </c>
      <c r="D136" s="8" t="s">
        <v>7836</v>
      </c>
      <c r="E136" s="8" t="s">
        <v>7835</v>
      </c>
      <c r="F136" s="8" t="s">
        <v>7835</v>
      </c>
      <c r="G136" s="20">
        <v>1</v>
      </c>
      <c r="H136" s="8" t="s">
        <v>7836</v>
      </c>
      <c r="I136" s="8" t="s">
        <v>7837</v>
      </c>
      <c r="J136" s="8" t="s">
        <v>7843</v>
      </c>
    </row>
    <row r="137" spans="1:10" ht="15.75" customHeight="1" x14ac:dyDescent="0.3">
      <c r="A137" s="8" t="s">
        <v>173</v>
      </c>
      <c r="B137" s="29">
        <v>46.85</v>
      </c>
      <c r="C137" s="32">
        <v>4.25</v>
      </c>
      <c r="D137" s="8" t="s">
        <v>7835</v>
      </c>
      <c r="E137" s="8" t="s">
        <v>7835</v>
      </c>
      <c r="F137" s="8" t="s">
        <v>7836</v>
      </c>
      <c r="G137" s="20">
        <v>1</v>
      </c>
      <c r="H137" s="8" t="s">
        <v>7836</v>
      </c>
      <c r="I137" s="8" t="s">
        <v>7837</v>
      </c>
      <c r="J137" s="8" t="s">
        <v>7843</v>
      </c>
    </row>
    <row r="138" spans="1:10" ht="15.75" customHeight="1" x14ac:dyDescent="0.3">
      <c r="A138" s="8" t="s">
        <v>174</v>
      </c>
      <c r="B138" s="29">
        <v>42.24</v>
      </c>
      <c r="C138" s="32">
        <v>5.55</v>
      </c>
      <c r="D138" s="8" t="s">
        <v>7835</v>
      </c>
      <c r="E138" s="8" t="s">
        <v>7836</v>
      </c>
      <c r="F138" s="8" t="s">
        <v>7835</v>
      </c>
      <c r="G138" s="20">
        <v>1</v>
      </c>
      <c r="H138" s="8" t="s">
        <v>7836</v>
      </c>
      <c r="I138" s="8" t="s">
        <v>7837</v>
      </c>
      <c r="J138" s="8" t="s">
        <v>7843</v>
      </c>
    </row>
    <row r="139" spans="1:10" ht="15.75" customHeight="1" x14ac:dyDescent="0.3">
      <c r="A139" s="8" t="s">
        <v>175</v>
      </c>
      <c r="B139" s="29">
        <v>34.39</v>
      </c>
      <c r="C139" s="32">
        <v>5.78</v>
      </c>
      <c r="D139" s="8" t="s">
        <v>7835</v>
      </c>
      <c r="E139" s="8" t="s">
        <v>7835</v>
      </c>
      <c r="F139" s="8" t="s">
        <v>7835</v>
      </c>
      <c r="G139" s="20">
        <v>0</v>
      </c>
      <c r="H139" s="8" t="s">
        <v>7836</v>
      </c>
      <c r="I139" s="8" t="s">
        <v>7837</v>
      </c>
      <c r="J139" s="8" t="s">
        <v>7842</v>
      </c>
    </row>
    <row r="140" spans="1:10" ht="15.75" customHeight="1" x14ac:dyDescent="0.3">
      <c r="A140" s="8" t="s">
        <v>176</v>
      </c>
      <c r="B140" s="29">
        <v>42.89</v>
      </c>
      <c r="C140" s="32">
        <v>5.28</v>
      </c>
      <c r="D140" s="8" t="s">
        <v>7836</v>
      </c>
      <c r="E140" s="8" t="s">
        <v>7835</v>
      </c>
      <c r="F140" s="8" t="s">
        <v>7835</v>
      </c>
      <c r="G140" s="20">
        <v>0</v>
      </c>
      <c r="H140" s="8" t="s">
        <v>7836</v>
      </c>
      <c r="I140" s="8" t="s">
        <v>7837</v>
      </c>
      <c r="J140" s="8" t="s">
        <v>7843</v>
      </c>
    </row>
    <row r="141" spans="1:10" ht="15.75" customHeight="1" x14ac:dyDescent="0.3">
      <c r="A141" s="8" t="s">
        <v>177</v>
      </c>
      <c r="B141" s="29">
        <v>36.299999999999997</v>
      </c>
      <c r="C141" s="32">
        <v>5.39</v>
      </c>
      <c r="D141" s="8" t="s">
        <v>7835</v>
      </c>
      <c r="E141" s="8" t="s">
        <v>7835</v>
      </c>
      <c r="F141" s="8" t="s">
        <v>7835</v>
      </c>
      <c r="G141" s="20">
        <v>0</v>
      </c>
      <c r="H141" s="8" t="s">
        <v>7836</v>
      </c>
      <c r="I141" s="8" t="s">
        <v>7837</v>
      </c>
      <c r="J141" s="8" t="s">
        <v>7843</v>
      </c>
    </row>
    <row r="142" spans="1:10" ht="15.75" customHeight="1" x14ac:dyDescent="0.3">
      <c r="A142" s="8" t="s">
        <v>178</v>
      </c>
      <c r="B142" s="29">
        <v>35.200000000000003</v>
      </c>
      <c r="C142" s="32">
        <v>8.01</v>
      </c>
      <c r="D142" s="8" t="s">
        <v>7836</v>
      </c>
      <c r="E142" s="8" t="s">
        <v>7835</v>
      </c>
      <c r="F142" s="8" t="s">
        <v>7835</v>
      </c>
      <c r="G142" s="20">
        <v>1</v>
      </c>
      <c r="H142" s="8" t="s">
        <v>7836</v>
      </c>
      <c r="I142" s="8" t="s">
        <v>7837</v>
      </c>
      <c r="J142" s="8" t="s">
        <v>7841</v>
      </c>
    </row>
    <row r="143" spans="1:10" ht="15.75" customHeight="1" x14ac:dyDescent="0.3">
      <c r="A143" s="8" t="s">
        <v>179</v>
      </c>
      <c r="B143" s="29">
        <v>53.62</v>
      </c>
      <c r="C143" s="32">
        <v>5.21</v>
      </c>
      <c r="D143" s="8" t="s">
        <v>7835</v>
      </c>
      <c r="E143" s="8" t="s">
        <v>7835</v>
      </c>
      <c r="F143" s="8" t="s">
        <v>7835</v>
      </c>
      <c r="G143" s="20">
        <v>0</v>
      </c>
      <c r="H143" s="8" t="s">
        <v>7836</v>
      </c>
      <c r="I143" s="8" t="s">
        <v>7837</v>
      </c>
      <c r="J143" s="8" t="s">
        <v>7843</v>
      </c>
    </row>
    <row r="144" spans="1:10" ht="15.75" customHeight="1" x14ac:dyDescent="0.3">
      <c r="A144" s="8" t="s">
        <v>180</v>
      </c>
      <c r="B144" s="29">
        <v>36.67</v>
      </c>
      <c r="C144" s="32">
        <v>6.27</v>
      </c>
      <c r="D144" s="8" t="s">
        <v>7835</v>
      </c>
      <c r="E144" s="8" t="s">
        <v>7835</v>
      </c>
      <c r="F144" s="8" t="s">
        <v>7835</v>
      </c>
      <c r="G144" s="20">
        <v>0</v>
      </c>
      <c r="H144" s="8" t="s">
        <v>7836</v>
      </c>
      <c r="I144" s="8" t="s">
        <v>7837</v>
      </c>
      <c r="J144" s="8" t="s">
        <v>7842</v>
      </c>
    </row>
    <row r="145" spans="1:10" ht="15.75" customHeight="1" x14ac:dyDescent="0.3">
      <c r="A145" s="8" t="s">
        <v>181</v>
      </c>
      <c r="B145" s="29">
        <v>33.4</v>
      </c>
      <c r="C145" s="32">
        <v>10.73</v>
      </c>
      <c r="D145" s="8" t="s">
        <v>7836</v>
      </c>
      <c r="E145" s="8" t="s">
        <v>7835</v>
      </c>
      <c r="F145" s="8" t="s">
        <v>7835</v>
      </c>
      <c r="G145" s="20">
        <v>1</v>
      </c>
      <c r="H145" s="8" t="s">
        <v>7836</v>
      </c>
      <c r="I145" s="8" t="s">
        <v>7837</v>
      </c>
      <c r="J145" s="8" t="s">
        <v>7841</v>
      </c>
    </row>
    <row r="146" spans="1:10" ht="15.75" customHeight="1" x14ac:dyDescent="0.3">
      <c r="A146" s="8" t="s">
        <v>182</v>
      </c>
      <c r="B146" s="29">
        <v>42.71</v>
      </c>
      <c r="C146" s="32">
        <v>10.52</v>
      </c>
      <c r="D146" s="8" t="s">
        <v>7835</v>
      </c>
      <c r="E146" s="8" t="s">
        <v>7835</v>
      </c>
      <c r="F146" s="8" t="s">
        <v>7835</v>
      </c>
      <c r="G146" s="20">
        <v>0</v>
      </c>
      <c r="H146" s="8" t="s">
        <v>7836</v>
      </c>
      <c r="I146" s="8" t="s">
        <v>7837</v>
      </c>
      <c r="J146" s="8" t="s">
        <v>7841</v>
      </c>
    </row>
    <row r="147" spans="1:10" ht="15.75" customHeight="1" x14ac:dyDescent="0.3">
      <c r="A147" s="8" t="s">
        <v>183</v>
      </c>
      <c r="B147" s="29">
        <v>41.52</v>
      </c>
      <c r="C147" s="32">
        <v>11.82</v>
      </c>
      <c r="D147" s="8" t="s">
        <v>7836</v>
      </c>
      <c r="E147" s="8" t="s">
        <v>7835</v>
      </c>
      <c r="F147" s="8" t="s">
        <v>7835</v>
      </c>
      <c r="G147" s="20">
        <v>2</v>
      </c>
      <c r="H147" s="8" t="s">
        <v>7836</v>
      </c>
      <c r="I147" s="8" t="s">
        <v>7837</v>
      </c>
      <c r="J147" s="8" t="s">
        <v>7841</v>
      </c>
    </row>
    <row r="148" spans="1:10" ht="15.75" customHeight="1" x14ac:dyDescent="0.3">
      <c r="A148" s="8" t="s">
        <v>184</v>
      </c>
      <c r="B148" s="29">
        <v>39.4</v>
      </c>
      <c r="C148" s="32">
        <v>6.76</v>
      </c>
      <c r="D148" s="8" t="s">
        <v>7835</v>
      </c>
      <c r="E148" s="8" t="s">
        <v>7835</v>
      </c>
      <c r="F148" s="8" t="s">
        <v>7835</v>
      </c>
      <c r="G148" s="20">
        <v>0</v>
      </c>
      <c r="H148" s="8" t="s">
        <v>7836</v>
      </c>
      <c r="I148" s="8" t="s">
        <v>7837</v>
      </c>
      <c r="J148" s="8" t="s">
        <v>7841</v>
      </c>
    </row>
    <row r="149" spans="1:10" ht="15.75" customHeight="1" x14ac:dyDescent="0.3">
      <c r="A149" s="8" t="s">
        <v>185</v>
      </c>
      <c r="B149" s="29">
        <v>46.45</v>
      </c>
      <c r="C149" s="32">
        <v>5.62</v>
      </c>
      <c r="D149" s="8" t="s">
        <v>7835</v>
      </c>
      <c r="E149" s="8" t="s">
        <v>7835</v>
      </c>
      <c r="F149" s="8" t="s">
        <v>7835</v>
      </c>
      <c r="G149" s="20">
        <v>0</v>
      </c>
      <c r="H149" s="8" t="s">
        <v>7836</v>
      </c>
      <c r="I149" s="8" t="s">
        <v>7837</v>
      </c>
      <c r="J149" s="8" t="s">
        <v>7843</v>
      </c>
    </row>
    <row r="150" spans="1:10" ht="15.75" customHeight="1" x14ac:dyDescent="0.3">
      <c r="A150" s="8" t="s">
        <v>186</v>
      </c>
      <c r="B150" s="29">
        <v>35.75</v>
      </c>
      <c r="C150" s="32">
        <v>4.1900000000000004</v>
      </c>
      <c r="D150" s="8" t="s">
        <v>7835</v>
      </c>
      <c r="E150" s="8" t="s">
        <v>7835</v>
      </c>
      <c r="F150" s="8" t="s">
        <v>7835</v>
      </c>
      <c r="G150" s="20">
        <v>0</v>
      </c>
      <c r="H150" s="8" t="s">
        <v>7836</v>
      </c>
      <c r="I150" s="8" t="s">
        <v>7837</v>
      </c>
      <c r="J150" s="8" t="s">
        <v>7843</v>
      </c>
    </row>
    <row r="151" spans="1:10" ht="15.75" customHeight="1" x14ac:dyDescent="0.3">
      <c r="A151" s="8" t="s">
        <v>187</v>
      </c>
      <c r="B151" s="29">
        <v>26.07</v>
      </c>
      <c r="C151" s="32">
        <v>5.32</v>
      </c>
      <c r="D151" s="8" t="s">
        <v>7835</v>
      </c>
      <c r="E151" s="8" t="s">
        <v>7835</v>
      </c>
      <c r="F151" s="8" t="s">
        <v>7835</v>
      </c>
      <c r="G151" s="20">
        <v>0</v>
      </c>
      <c r="H151" s="8" t="s">
        <v>7836</v>
      </c>
      <c r="I151" s="8" t="s">
        <v>7838</v>
      </c>
      <c r="J151" s="8" t="s">
        <v>7843</v>
      </c>
    </row>
    <row r="152" spans="1:10" ht="15.75" customHeight="1" x14ac:dyDescent="0.3">
      <c r="A152" s="8" t="s">
        <v>188</v>
      </c>
      <c r="B152" s="29">
        <v>36.54</v>
      </c>
      <c r="C152" s="32">
        <v>4.46</v>
      </c>
      <c r="D152" s="8" t="s">
        <v>7836</v>
      </c>
      <c r="E152" s="8" t="s">
        <v>7835</v>
      </c>
      <c r="F152" s="8" t="s">
        <v>7835</v>
      </c>
      <c r="G152" s="20">
        <v>1</v>
      </c>
      <c r="H152" s="8" t="s">
        <v>7836</v>
      </c>
      <c r="I152" s="8" t="s">
        <v>7837</v>
      </c>
      <c r="J152" s="8" t="s">
        <v>7843</v>
      </c>
    </row>
    <row r="153" spans="1:10" ht="15.75" customHeight="1" x14ac:dyDescent="0.3">
      <c r="A153" s="8" t="s">
        <v>189</v>
      </c>
      <c r="B153" s="29">
        <v>51.64</v>
      </c>
      <c r="C153" s="32">
        <v>5.65</v>
      </c>
      <c r="D153" s="8" t="s">
        <v>7835</v>
      </c>
      <c r="E153" s="8" t="s">
        <v>7835</v>
      </c>
      <c r="F153" s="8" t="s">
        <v>7835</v>
      </c>
      <c r="G153" s="20">
        <v>0</v>
      </c>
      <c r="H153" s="8" t="s">
        <v>7836</v>
      </c>
      <c r="I153" s="8" t="s">
        <v>7837</v>
      </c>
      <c r="J153" s="8" t="s">
        <v>7843</v>
      </c>
    </row>
    <row r="154" spans="1:10" ht="15.75" customHeight="1" x14ac:dyDescent="0.3">
      <c r="A154" s="8" t="s">
        <v>190</v>
      </c>
      <c r="B154" s="29">
        <v>42.83</v>
      </c>
      <c r="C154" s="32">
        <v>6.04</v>
      </c>
      <c r="D154" s="8" t="s">
        <v>7835</v>
      </c>
      <c r="E154" s="8" t="s">
        <v>7835</v>
      </c>
      <c r="F154" s="8" t="s">
        <v>7835</v>
      </c>
      <c r="G154" s="20">
        <v>2</v>
      </c>
      <c r="H154" s="8" t="s">
        <v>7836</v>
      </c>
      <c r="I154" s="8" t="s">
        <v>7837</v>
      </c>
      <c r="J154" s="8" t="s">
        <v>7842</v>
      </c>
    </row>
    <row r="155" spans="1:10" ht="15.75" customHeight="1" x14ac:dyDescent="0.3">
      <c r="A155" s="8" t="s">
        <v>191</v>
      </c>
      <c r="B155" s="29">
        <v>40.15</v>
      </c>
      <c r="C155" s="32">
        <v>5.76</v>
      </c>
      <c r="D155" s="8" t="s">
        <v>7835</v>
      </c>
      <c r="E155" s="8" t="s">
        <v>7835</v>
      </c>
      <c r="F155" s="8" t="s">
        <v>7835</v>
      </c>
      <c r="G155" s="20">
        <v>1</v>
      </c>
      <c r="H155" s="8" t="s">
        <v>7836</v>
      </c>
      <c r="I155" s="8" t="s">
        <v>7837</v>
      </c>
      <c r="J155" s="8" t="s">
        <v>7842</v>
      </c>
    </row>
    <row r="156" spans="1:10" ht="15.75" customHeight="1" x14ac:dyDescent="0.3">
      <c r="A156" s="8" t="s">
        <v>192</v>
      </c>
      <c r="B156" s="29">
        <v>27.8</v>
      </c>
      <c r="C156" s="32">
        <v>4.3600000000000003</v>
      </c>
      <c r="D156" s="8" t="s">
        <v>7835</v>
      </c>
      <c r="E156" s="8" t="s">
        <v>7835</v>
      </c>
      <c r="F156" s="8" t="s">
        <v>7836</v>
      </c>
      <c r="G156" s="20">
        <v>1</v>
      </c>
      <c r="H156" s="8" t="s">
        <v>7836</v>
      </c>
      <c r="I156" s="8" t="s">
        <v>7838</v>
      </c>
      <c r="J156" s="8" t="s">
        <v>7843</v>
      </c>
    </row>
    <row r="157" spans="1:10" ht="15.75" customHeight="1" x14ac:dyDescent="0.3">
      <c r="A157" s="8" t="s">
        <v>193</v>
      </c>
      <c r="B157" s="29">
        <v>45.81</v>
      </c>
      <c r="C157" s="32">
        <v>4.76</v>
      </c>
      <c r="D157" s="8" t="s">
        <v>7836</v>
      </c>
      <c r="E157" s="8" t="s">
        <v>7835</v>
      </c>
      <c r="F157" s="8" t="s">
        <v>7836</v>
      </c>
      <c r="G157" s="20">
        <v>1</v>
      </c>
      <c r="H157" s="8" t="s">
        <v>7836</v>
      </c>
      <c r="I157" s="8" t="s">
        <v>7837</v>
      </c>
      <c r="J157" s="8" t="s">
        <v>7843</v>
      </c>
    </row>
    <row r="158" spans="1:10" ht="15.75" customHeight="1" x14ac:dyDescent="0.3">
      <c r="A158" s="8" t="s">
        <v>194</v>
      </c>
      <c r="B158" s="29">
        <v>34.43</v>
      </c>
      <c r="C158" s="32">
        <v>10.82</v>
      </c>
      <c r="D158" s="8" t="s">
        <v>7836</v>
      </c>
      <c r="E158" s="8" t="s">
        <v>7835</v>
      </c>
      <c r="F158" s="8" t="s">
        <v>7835</v>
      </c>
      <c r="G158" s="20">
        <v>1</v>
      </c>
      <c r="H158" s="8" t="s">
        <v>7836</v>
      </c>
      <c r="I158" s="8" t="s">
        <v>7837</v>
      </c>
      <c r="J158" s="8" t="s">
        <v>7841</v>
      </c>
    </row>
    <row r="159" spans="1:10" ht="15.75" customHeight="1" x14ac:dyDescent="0.3">
      <c r="A159" s="8" t="s">
        <v>195</v>
      </c>
      <c r="B159" s="29">
        <v>41.33</v>
      </c>
      <c r="C159" s="32">
        <v>4.01</v>
      </c>
      <c r="D159" s="8" t="s">
        <v>7836</v>
      </c>
      <c r="E159" s="8" t="s">
        <v>7835</v>
      </c>
      <c r="F159" s="8" t="s">
        <v>7835</v>
      </c>
      <c r="G159" s="20">
        <v>0</v>
      </c>
      <c r="H159" s="8" t="s">
        <v>7836</v>
      </c>
      <c r="I159" s="8" t="s">
        <v>7837</v>
      </c>
      <c r="J159" s="8" t="s">
        <v>7843</v>
      </c>
    </row>
    <row r="160" spans="1:10" ht="15.75" customHeight="1" x14ac:dyDescent="0.3">
      <c r="A160" s="8" t="s">
        <v>196</v>
      </c>
      <c r="B160" s="29">
        <v>31.92</v>
      </c>
      <c r="C160" s="32">
        <v>5.12</v>
      </c>
      <c r="D160" s="8" t="s">
        <v>7836</v>
      </c>
      <c r="E160" s="8" t="s">
        <v>7835</v>
      </c>
      <c r="F160" s="8" t="s">
        <v>7835</v>
      </c>
      <c r="G160" s="20">
        <v>1</v>
      </c>
      <c r="H160" s="8" t="s">
        <v>7836</v>
      </c>
      <c r="I160" s="8" t="s">
        <v>7837</v>
      </c>
      <c r="J160" s="8" t="s">
        <v>7843</v>
      </c>
    </row>
    <row r="161" spans="1:10" ht="15.75" customHeight="1" x14ac:dyDescent="0.3">
      <c r="A161" s="8" t="s">
        <v>197</v>
      </c>
      <c r="B161" s="29">
        <v>39.799999999999997</v>
      </c>
      <c r="C161" s="32">
        <v>10.54</v>
      </c>
      <c r="D161" s="8" t="s">
        <v>7836</v>
      </c>
      <c r="E161" s="8" t="s">
        <v>7835</v>
      </c>
      <c r="F161" s="8" t="s">
        <v>7835</v>
      </c>
      <c r="G161" s="20">
        <v>2</v>
      </c>
      <c r="H161" s="8" t="s">
        <v>7836</v>
      </c>
      <c r="I161" s="8" t="s">
        <v>7837</v>
      </c>
      <c r="J161" s="8" t="s">
        <v>7841</v>
      </c>
    </row>
    <row r="162" spans="1:10" ht="15.75" customHeight="1" x14ac:dyDescent="0.3">
      <c r="A162" s="8" t="s">
        <v>198</v>
      </c>
      <c r="B162" s="29">
        <v>42.82</v>
      </c>
      <c r="C162" s="32">
        <v>4.21</v>
      </c>
      <c r="D162" s="8" t="s">
        <v>7835</v>
      </c>
      <c r="E162" s="8" t="s">
        <v>7835</v>
      </c>
      <c r="F162" s="8" t="s">
        <v>7835</v>
      </c>
      <c r="G162" s="20">
        <v>0</v>
      </c>
      <c r="H162" s="8" t="s">
        <v>7836</v>
      </c>
      <c r="I162" s="8" t="s">
        <v>7837</v>
      </c>
      <c r="J162" s="8" t="s">
        <v>7843</v>
      </c>
    </row>
    <row r="163" spans="1:10" ht="15.75" customHeight="1" x14ac:dyDescent="0.3">
      <c r="A163" s="8" t="s">
        <v>199</v>
      </c>
      <c r="B163" s="29">
        <v>33.630000000000003</v>
      </c>
      <c r="C163" s="32">
        <v>5.42</v>
      </c>
      <c r="D163" s="8" t="s">
        <v>7835</v>
      </c>
      <c r="E163" s="8" t="s">
        <v>7835</v>
      </c>
      <c r="F163" s="8" t="s">
        <v>7835</v>
      </c>
      <c r="G163" s="20">
        <v>0</v>
      </c>
      <c r="H163" s="8" t="s">
        <v>7836</v>
      </c>
      <c r="I163" s="8" t="s">
        <v>7837</v>
      </c>
      <c r="J163" s="8" t="s">
        <v>7843</v>
      </c>
    </row>
    <row r="164" spans="1:10" ht="15.75" customHeight="1" x14ac:dyDescent="0.3">
      <c r="A164" s="8" t="s">
        <v>200</v>
      </c>
      <c r="B164" s="29">
        <v>37.07</v>
      </c>
      <c r="C164" s="32">
        <v>4.28</v>
      </c>
      <c r="D164" s="8" t="s">
        <v>7835</v>
      </c>
      <c r="E164" s="8" t="s">
        <v>7836</v>
      </c>
      <c r="F164" s="8" t="s">
        <v>7835</v>
      </c>
      <c r="G164" s="20">
        <v>1</v>
      </c>
      <c r="H164" s="8" t="s">
        <v>7836</v>
      </c>
      <c r="I164" s="8" t="s">
        <v>7837</v>
      </c>
      <c r="J164" s="8" t="s">
        <v>7843</v>
      </c>
    </row>
    <row r="165" spans="1:10" ht="15.75" customHeight="1" x14ac:dyDescent="0.3">
      <c r="A165" s="8" t="s">
        <v>201</v>
      </c>
      <c r="B165" s="29">
        <v>35.625</v>
      </c>
      <c r="C165" s="32">
        <v>8.9</v>
      </c>
      <c r="D165" s="8" t="s">
        <v>7835</v>
      </c>
      <c r="E165" s="8" t="s">
        <v>7835</v>
      </c>
      <c r="F165" s="8" t="s">
        <v>7835</v>
      </c>
      <c r="G165" s="20">
        <v>0</v>
      </c>
      <c r="H165" s="8" t="s">
        <v>7836</v>
      </c>
      <c r="I165" s="8" t="s">
        <v>7837</v>
      </c>
      <c r="J165" s="8" t="s">
        <v>7841</v>
      </c>
    </row>
    <row r="166" spans="1:10" ht="15.75" customHeight="1" x14ac:dyDescent="0.3">
      <c r="A166" s="8" t="s">
        <v>202</v>
      </c>
      <c r="B166" s="29">
        <v>42.69</v>
      </c>
      <c r="C166" s="32">
        <v>4.8899999999999997</v>
      </c>
      <c r="D166" s="8" t="s">
        <v>7835</v>
      </c>
      <c r="E166" s="8" t="s">
        <v>7835</v>
      </c>
      <c r="F166" s="8" t="s">
        <v>7836</v>
      </c>
      <c r="G166" s="20">
        <v>1</v>
      </c>
      <c r="H166" s="8" t="s">
        <v>7836</v>
      </c>
      <c r="I166" s="8" t="s">
        <v>7837</v>
      </c>
      <c r="J166" s="8" t="s">
        <v>7843</v>
      </c>
    </row>
    <row r="167" spans="1:10" ht="15.75" customHeight="1" x14ac:dyDescent="0.3">
      <c r="A167" s="8" t="s">
        <v>203</v>
      </c>
      <c r="B167" s="29">
        <v>37.869999999999997</v>
      </c>
      <c r="C167" s="32">
        <v>4.29</v>
      </c>
      <c r="D167" s="8" t="s">
        <v>7836</v>
      </c>
      <c r="E167" s="8" t="s">
        <v>7835</v>
      </c>
      <c r="F167" s="8" t="s">
        <v>7836</v>
      </c>
      <c r="G167" s="20">
        <v>1</v>
      </c>
      <c r="H167" s="8" t="s">
        <v>7836</v>
      </c>
      <c r="I167" s="8" t="s">
        <v>7837</v>
      </c>
      <c r="J167" s="8" t="s">
        <v>7843</v>
      </c>
    </row>
    <row r="168" spans="1:10" ht="15.75" customHeight="1" x14ac:dyDescent="0.3">
      <c r="A168" s="8" t="s">
        <v>204</v>
      </c>
      <c r="B168" s="29">
        <v>40.61</v>
      </c>
      <c r="C168" s="32">
        <v>8</v>
      </c>
      <c r="D168" s="8" t="s">
        <v>7836</v>
      </c>
      <c r="E168" s="8" t="s">
        <v>7835</v>
      </c>
      <c r="F168" s="8" t="s">
        <v>7835</v>
      </c>
      <c r="G168" s="20">
        <v>1</v>
      </c>
      <c r="H168" s="8" t="s">
        <v>7836</v>
      </c>
      <c r="I168" s="8" t="s">
        <v>7837</v>
      </c>
      <c r="J168" s="8" t="s">
        <v>7841</v>
      </c>
    </row>
    <row r="169" spans="1:10" ht="15.75" customHeight="1" x14ac:dyDescent="0.3">
      <c r="A169" s="8" t="s">
        <v>205</v>
      </c>
      <c r="B169" s="29">
        <v>30.78</v>
      </c>
      <c r="C169" s="32">
        <v>4.67</v>
      </c>
      <c r="D169" s="8" t="s">
        <v>7836</v>
      </c>
      <c r="E169" s="8" t="s">
        <v>7835</v>
      </c>
      <c r="F169" s="8" t="s">
        <v>7835</v>
      </c>
      <c r="G169" s="20">
        <v>0</v>
      </c>
      <c r="H169" s="8" t="s">
        <v>7836</v>
      </c>
      <c r="I169" s="8" t="s">
        <v>7837</v>
      </c>
      <c r="J169" s="8" t="s">
        <v>7843</v>
      </c>
    </row>
    <row r="170" spans="1:10" ht="15.75" customHeight="1" x14ac:dyDescent="0.3">
      <c r="A170" s="8" t="s">
        <v>206</v>
      </c>
      <c r="B170" s="29">
        <v>49.49</v>
      </c>
      <c r="C170" s="32">
        <v>4.5</v>
      </c>
      <c r="D170" s="8" t="s">
        <v>7835</v>
      </c>
      <c r="E170" s="8" t="s">
        <v>7835</v>
      </c>
      <c r="F170" s="8" t="s">
        <v>7835</v>
      </c>
      <c r="G170" s="20">
        <v>0</v>
      </c>
      <c r="H170" s="8" t="s">
        <v>7836</v>
      </c>
      <c r="I170" s="8" t="s">
        <v>7837</v>
      </c>
      <c r="J170" s="8" t="s">
        <v>7843</v>
      </c>
    </row>
    <row r="171" spans="1:10" ht="15.75" customHeight="1" x14ac:dyDescent="0.3">
      <c r="A171" s="8" t="s">
        <v>207</v>
      </c>
      <c r="B171" s="29">
        <v>37.619999999999997</v>
      </c>
      <c r="C171" s="32">
        <v>6.32</v>
      </c>
      <c r="D171" s="8" t="s">
        <v>7836</v>
      </c>
      <c r="E171" s="8" t="s">
        <v>7836</v>
      </c>
      <c r="F171" s="8" t="s">
        <v>7835</v>
      </c>
      <c r="G171" s="20">
        <v>2</v>
      </c>
      <c r="H171" s="8" t="s">
        <v>7836</v>
      </c>
      <c r="I171" s="8" t="s">
        <v>7837</v>
      </c>
      <c r="J171" s="8" t="s">
        <v>7842</v>
      </c>
    </row>
    <row r="172" spans="1:10" ht="15.75" customHeight="1" x14ac:dyDescent="0.3">
      <c r="A172" s="8" t="s">
        <v>208</v>
      </c>
      <c r="B172" s="29">
        <v>36.08</v>
      </c>
      <c r="C172" s="32">
        <v>6.1</v>
      </c>
      <c r="D172" s="8" t="s">
        <v>7836</v>
      </c>
      <c r="E172" s="8" t="s">
        <v>7835</v>
      </c>
      <c r="F172" s="8" t="s">
        <v>7835</v>
      </c>
      <c r="G172" s="20">
        <v>1</v>
      </c>
      <c r="H172" s="8" t="s">
        <v>7836</v>
      </c>
      <c r="I172" s="8" t="s">
        <v>7837</v>
      </c>
      <c r="J172" s="8" t="s">
        <v>7842</v>
      </c>
    </row>
    <row r="173" spans="1:10" ht="15.75" customHeight="1" x14ac:dyDescent="0.3">
      <c r="A173" s="8" t="s">
        <v>209</v>
      </c>
      <c r="B173" s="29">
        <v>33.5</v>
      </c>
      <c r="C173" s="32">
        <v>5.4</v>
      </c>
      <c r="D173" s="8" t="s">
        <v>7835</v>
      </c>
      <c r="E173" s="8" t="s">
        <v>7835</v>
      </c>
      <c r="F173" s="8" t="s">
        <v>7835</v>
      </c>
      <c r="G173" s="20">
        <v>0</v>
      </c>
      <c r="H173" s="8" t="s">
        <v>7836</v>
      </c>
      <c r="I173" s="8" t="s">
        <v>7837</v>
      </c>
      <c r="J173" s="8" t="s">
        <v>7843</v>
      </c>
    </row>
    <row r="174" spans="1:10" ht="15.75" customHeight="1" x14ac:dyDescent="0.3">
      <c r="A174" s="8" t="s">
        <v>210</v>
      </c>
      <c r="B174" s="29">
        <v>47.46</v>
      </c>
      <c r="C174" s="32">
        <v>6.24</v>
      </c>
      <c r="D174" s="8" t="s">
        <v>7836</v>
      </c>
      <c r="E174" s="8" t="s">
        <v>7835</v>
      </c>
      <c r="F174" s="8" t="s">
        <v>7835</v>
      </c>
      <c r="G174" s="20">
        <v>1</v>
      </c>
      <c r="H174" s="8" t="s">
        <v>7836</v>
      </c>
      <c r="I174" s="8" t="s">
        <v>7837</v>
      </c>
      <c r="J174" s="8" t="s">
        <v>7842</v>
      </c>
    </row>
    <row r="175" spans="1:10" ht="15.75" customHeight="1" x14ac:dyDescent="0.3">
      <c r="A175" s="8" t="s">
        <v>211</v>
      </c>
      <c r="B175" s="29">
        <v>49.24</v>
      </c>
      <c r="C175" s="32">
        <v>4.45</v>
      </c>
      <c r="D175" s="8" t="s">
        <v>7835</v>
      </c>
      <c r="E175" s="8" t="s">
        <v>7835</v>
      </c>
      <c r="F175" s="8" t="s">
        <v>7835</v>
      </c>
      <c r="G175" s="20">
        <v>0</v>
      </c>
      <c r="H175" s="8" t="s">
        <v>7836</v>
      </c>
      <c r="I175" s="8" t="s">
        <v>7837</v>
      </c>
      <c r="J175" s="8" t="s">
        <v>7843</v>
      </c>
    </row>
    <row r="176" spans="1:10" ht="15.75" customHeight="1" x14ac:dyDescent="0.3">
      <c r="A176" s="8" t="s">
        <v>212</v>
      </c>
      <c r="B176" s="29">
        <v>54.4</v>
      </c>
      <c r="C176" s="32">
        <v>5.22</v>
      </c>
      <c r="D176" s="8" t="s">
        <v>7835</v>
      </c>
      <c r="E176" s="8" t="s">
        <v>7835</v>
      </c>
      <c r="F176" s="8" t="s">
        <v>7835</v>
      </c>
      <c r="G176" s="20">
        <v>1</v>
      </c>
      <c r="H176" s="8" t="s">
        <v>7836</v>
      </c>
      <c r="I176" s="8" t="s">
        <v>7837</v>
      </c>
      <c r="J176" s="8" t="s">
        <v>7843</v>
      </c>
    </row>
    <row r="177" spans="1:10" ht="15.75" customHeight="1" x14ac:dyDescent="0.3">
      <c r="A177" s="8" t="s">
        <v>213</v>
      </c>
      <c r="B177" s="29">
        <v>35.53</v>
      </c>
      <c r="C177" s="32">
        <v>4.6100000000000003</v>
      </c>
      <c r="D177" s="8" t="s">
        <v>7835</v>
      </c>
      <c r="E177" s="8" t="s">
        <v>7835</v>
      </c>
      <c r="F177" s="8" t="s">
        <v>7835</v>
      </c>
      <c r="G177" s="20">
        <v>1</v>
      </c>
      <c r="H177" s="8" t="s">
        <v>7836</v>
      </c>
      <c r="I177" s="8" t="s">
        <v>7837</v>
      </c>
      <c r="J177" s="8" t="s">
        <v>7843</v>
      </c>
    </row>
    <row r="178" spans="1:10" ht="15.75" customHeight="1" x14ac:dyDescent="0.3">
      <c r="A178" s="8" t="s">
        <v>214</v>
      </c>
      <c r="B178" s="29">
        <v>39.729999999999997</v>
      </c>
      <c r="C178" s="32">
        <v>6.24</v>
      </c>
      <c r="D178" s="8" t="s">
        <v>7835</v>
      </c>
      <c r="E178" s="8" t="s">
        <v>7835</v>
      </c>
      <c r="F178" s="8" t="s">
        <v>7835</v>
      </c>
      <c r="G178" s="20">
        <v>0</v>
      </c>
      <c r="H178" s="8" t="s">
        <v>7836</v>
      </c>
      <c r="I178" s="8" t="s">
        <v>7837</v>
      </c>
      <c r="J178" s="8" t="s">
        <v>7842</v>
      </c>
    </row>
    <row r="179" spans="1:10" ht="15.75" customHeight="1" x14ac:dyDescent="0.3">
      <c r="A179" s="8" t="s">
        <v>215</v>
      </c>
      <c r="B179" s="29">
        <v>35.68</v>
      </c>
      <c r="C179" s="32">
        <v>10.039999999999999</v>
      </c>
      <c r="D179" s="8" t="s">
        <v>7835</v>
      </c>
      <c r="E179" s="8" t="s">
        <v>7835</v>
      </c>
      <c r="F179" s="8" t="s">
        <v>7835</v>
      </c>
      <c r="G179" s="20">
        <v>0</v>
      </c>
      <c r="H179" s="8" t="s">
        <v>7836</v>
      </c>
      <c r="I179" s="8" t="s">
        <v>7837</v>
      </c>
      <c r="J179" s="8" t="s">
        <v>7841</v>
      </c>
    </row>
    <row r="180" spans="1:10" ht="15.75" customHeight="1" x14ac:dyDescent="0.3">
      <c r="A180" s="8" t="s">
        <v>216</v>
      </c>
      <c r="B180" s="29">
        <v>48.86</v>
      </c>
      <c r="C180" s="32">
        <v>6.09</v>
      </c>
      <c r="D180" s="8" t="s">
        <v>7835</v>
      </c>
      <c r="E180" s="8" t="s">
        <v>7835</v>
      </c>
      <c r="F180" s="8" t="s">
        <v>7835</v>
      </c>
      <c r="G180" s="20">
        <v>0</v>
      </c>
      <c r="H180" s="8" t="s">
        <v>7836</v>
      </c>
      <c r="I180" s="8" t="s">
        <v>7837</v>
      </c>
      <c r="J180" s="8" t="s">
        <v>7842</v>
      </c>
    </row>
    <row r="181" spans="1:10" ht="15.75" customHeight="1" x14ac:dyDescent="0.3">
      <c r="A181" s="8" t="s">
        <v>217</v>
      </c>
      <c r="B181" s="29">
        <v>34.799999999999997</v>
      </c>
      <c r="C181" s="32">
        <v>11.4</v>
      </c>
      <c r="D181" s="8" t="s">
        <v>7836</v>
      </c>
      <c r="E181" s="8" t="s">
        <v>7835</v>
      </c>
      <c r="F181" s="8" t="s">
        <v>7836</v>
      </c>
      <c r="G181" s="20">
        <v>1</v>
      </c>
      <c r="H181" s="8" t="s">
        <v>7835</v>
      </c>
      <c r="I181" s="8" t="s">
        <v>7837</v>
      </c>
      <c r="J181" s="8" t="s">
        <v>7841</v>
      </c>
    </row>
    <row r="182" spans="1:10" ht="15.75" customHeight="1" x14ac:dyDescent="0.3">
      <c r="A182" s="8" t="s">
        <v>218</v>
      </c>
      <c r="B182" s="29">
        <v>32.49</v>
      </c>
      <c r="C182" s="32">
        <v>4.29</v>
      </c>
      <c r="D182" s="8" t="s">
        <v>7835</v>
      </c>
      <c r="E182" s="8" t="s">
        <v>7835</v>
      </c>
      <c r="F182" s="8" t="s">
        <v>7836</v>
      </c>
      <c r="G182" s="20">
        <v>1</v>
      </c>
      <c r="H182" s="8" t="s">
        <v>7836</v>
      </c>
      <c r="I182" s="8" t="s">
        <v>7837</v>
      </c>
      <c r="J182" s="8" t="s">
        <v>7843</v>
      </c>
    </row>
    <row r="183" spans="1:10" ht="15.75" customHeight="1" x14ac:dyDescent="0.3">
      <c r="A183" s="8" t="s">
        <v>219</v>
      </c>
      <c r="B183" s="29">
        <v>39</v>
      </c>
      <c r="C183" s="32">
        <v>5.7</v>
      </c>
      <c r="D183" s="8" t="s">
        <v>7835</v>
      </c>
      <c r="E183" s="8" t="s">
        <v>7835</v>
      </c>
      <c r="F183" s="8" t="s">
        <v>7835</v>
      </c>
      <c r="G183" s="20">
        <v>2</v>
      </c>
      <c r="H183" s="8" t="s">
        <v>7836</v>
      </c>
      <c r="I183" s="8" t="s">
        <v>7837</v>
      </c>
      <c r="J183" s="8" t="s">
        <v>7842</v>
      </c>
    </row>
    <row r="184" spans="1:10" ht="15.75" customHeight="1" x14ac:dyDescent="0.3">
      <c r="A184" s="8" t="s">
        <v>220</v>
      </c>
      <c r="B184" s="29">
        <v>35.299999999999997</v>
      </c>
      <c r="C184" s="32">
        <v>6.09</v>
      </c>
      <c r="D184" s="8" t="s">
        <v>7835</v>
      </c>
      <c r="E184" s="8" t="s">
        <v>7835</v>
      </c>
      <c r="F184" s="8" t="s">
        <v>7835</v>
      </c>
      <c r="G184" s="20">
        <v>1</v>
      </c>
      <c r="H184" s="8" t="s">
        <v>7836</v>
      </c>
      <c r="I184" s="8" t="s">
        <v>7837</v>
      </c>
      <c r="J184" s="8" t="s">
        <v>7842</v>
      </c>
    </row>
    <row r="185" spans="1:10" ht="15.75" customHeight="1" x14ac:dyDescent="0.3">
      <c r="A185" s="8" t="s">
        <v>221</v>
      </c>
      <c r="B185" s="29">
        <v>33.42</v>
      </c>
      <c r="C185" s="32">
        <v>10.67</v>
      </c>
      <c r="D185" s="8" t="s">
        <v>7835</v>
      </c>
      <c r="E185" s="8" t="s">
        <v>7835</v>
      </c>
      <c r="F185" s="8" t="s">
        <v>7835</v>
      </c>
      <c r="G185" s="20">
        <v>0</v>
      </c>
      <c r="H185" s="8" t="s">
        <v>7836</v>
      </c>
      <c r="I185" s="8" t="s">
        <v>7837</v>
      </c>
      <c r="J185" s="8" t="s">
        <v>7841</v>
      </c>
    </row>
    <row r="186" spans="1:10" ht="15.75" customHeight="1" x14ac:dyDescent="0.3">
      <c r="A186" s="8" t="s">
        <v>222</v>
      </c>
      <c r="B186" s="29">
        <v>37.18</v>
      </c>
      <c r="C186" s="32">
        <v>6.75</v>
      </c>
      <c r="D186" s="8" t="s">
        <v>7836</v>
      </c>
      <c r="E186" s="8" t="s">
        <v>7835</v>
      </c>
      <c r="F186" s="8" t="s">
        <v>7835</v>
      </c>
      <c r="G186" s="20">
        <v>2</v>
      </c>
      <c r="H186" s="8" t="s">
        <v>7836</v>
      </c>
      <c r="I186" s="8" t="s">
        <v>7837</v>
      </c>
      <c r="J186" s="8" t="s">
        <v>7841</v>
      </c>
    </row>
    <row r="187" spans="1:10" ht="15.75" customHeight="1" x14ac:dyDescent="0.3">
      <c r="A187" s="8" t="s">
        <v>223</v>
      </c>
      <c r="B187" s="29">
        <v>33.33</v>
      </c>
      <c r="C187" s="32">
        <v>9.26</v>
      </c>
      <c r="D187" s="8" t="s">
        <v>7836</v>
      </c>
      <c r="E187" s="8" t="s">
        <v>7835</v>
      </c>
      <c r="F187" s="8" t="s">
        <v>7835</v>
      </c>
      <c r="G187" s="20">
        <v>2</v>
      </c>
      <c r="H187" s="8" t="s">
        <v>7835</v>
      </c>
      <c r="I187" s="8" t="s">
        <v>7837</v>
      </c>
      <c r="J187" s="8" t="s">
        <v>7841</v>
      </c>
    </row>
    <row r="188" spans="1:10" ht="15.75" customHeight="1" x14ac:dyDescent="0.3">
      <c r="A188" s="8" t="s">
        <v>224</v>
      </c>
      <c r="B188" s="29">
        <v>53.21</v>
      </c>
      <c r="C188" s="32">
        <v>4.2699999999999996</v>
      </c>
      <c r="D188" s="8" t="s">
        <v>7835</v>
      </c>
      <c r="E188" s="8" t="s">
        <v>7835</v>
      </c>
      <c r="F188" s="8" t="s">
        <v>7835</v>
      </c>
      <c r="G188" s="20">
        <v>1</v>
      </c>
      <c r="H188" s="8" t="s">
        <v>7836</v>
      </c>
      <c r="I188" s="8" t="s">
        <v>7837</v>
      </c>
      <c r="J188" s="8" t="s">
        <v>7843</v>
      </c>
    </row>
    <row r="189" spans="1:10" ht="15.75" customHeight="1" x14ac:dyDescent="0.3">
      <c r="A189" s="8" t="s">
        <v>225</v>
      </c>
      <c r="B189" s="29">
        <v>38.729999999999997</v>
      </c>
      <c r="C189" s="32">
        <v>11.51</v>
      </c>
      <c r="D189" s="8" t="s">
        <v>7835</v>
      </c>
      <c r="E189" s="8" t="s">
        <v>7835</v>
      </c>
      <c r="F189" s="8" t="s">
        <v>7835</v>
      </c>
      <c r="G189" s="20">
        <v>2</v>
      </c>
      <c r="H189" s="8" t="s">
        <v>7836</v>
      </c>
      <c r="I189" s="8" t="s">
        <v>7837</v>
      </c>
      <c r="J189" s="8" t="s">
        <v>7841</v>
      </c>
    </row>
    <row r="190" spans="1:10" ht="15.75" customHeight="1" x14ac:dyDescent="0.3">
      <c r="A190" s="8" t="s">
        <v>226</v>
      </c>
      <c r="B190" s="29">
        <v>29.73</v>
      </c>
      <c r="C190" s="32">
        <v>7.22</v>
      </c>
      <c r="D190" s="8" t="s">
        <v>7835</v>
      </c>
      <c r="E190" s="8" t="s">
        <v>7835</v>
      </c>
      <c r="F190" s="8" t="s">
        <v>7835</v>
      </c>
      <c r="G190" s="20">
        <v>0</v>
      </c>
      <c r="H190" s="8" t="s">
        <v>7836</v>
      </c>
      <c r="I190" s="8" t="s">
        <v>7838</v>
      </c>
      <c r="J190" s="8" t="s">
        <v>7841</v>
      </c>
    </row>
    <row r="191" spans="1:10" ht="15.75" customHeight="1" x14ac:dyDescent="0.3">
      <c r="A191" s="8" t="s">
        <v>227</v>
      </c>
      <c r="B191" s="29">
        <v>34.700000000000003</v>
      </c>
      <c r="C191" s="32">
        <v>4.37</v>
      </c>
      <c r="D191" s="8" t="s">
        <v>7835</v>
      </c>
      <c r="E191" s="8" t="s">
        <v>7835</v>
      </c>
      <c r="F191" s="8" t="s">
        <v>7836</v>
      </c>
      <c r="G191" s="20">
        <v>1</v>
      </c>
      <c r="H191" s="8" t="s">
        <v>7836</v>
      </c>
      <c r="I191" s="8" t="s">
        <v>7837</v>
      </c>
      <c r="J191" s="8" t="s">
        <v>7843</v>
      </c>
    </row>
    <row r="192" spans="1:10" ht="15.75" customHeight="1" x14ac:dyDescent="0.3">
      <c r="A192" s="8" t="s">
        <v>228</v>
      </c>
      <c r="B192" s="29">
        <v>38.28</v>
      </c>
      <c r="C192" s="32">
        <v>11.56</v>
      </c>
      <c r="D192" s="8" t="s">
        <v>7836</v>
      </c>
      <c r="E192" s="8" t="s">
        <v>7835</v>
      </c>
      <c r="F192" s="8" t="s">
        <v>7835</v>
      </c>
      <c r="G192" s="20">
        <v>1</v>
      </c>
      <c r="H192" s="8" t="s">
        <v>7836</v>
      </c>
      <c r="I192" s="8" t="s">
        <v>7837</v>
      </c>
      <c r="J192" s="8" t="s">
        <v>7841</v>
      </c>
    </row>
    <row r="193" spans="1:10" ht="15.75" customHeight="1" x14ac:dyDescent="0.3">
      <c r="A193" s="8" t="s">
        <v>229</v>
      </c>
      <c r="B193" s="29">
        <v>33.57</v>
      </c>
      <c r="C193" s="32">
        <v>8.82</v>
      </c>
      <c r="D193" s="8" t="s">
        <v>7836</v>
      </c>
      <c r="E193" s="8" t="s">
        <v>7835</v>
      </c>
      <c r="F193" s="8" t="s">
        <v>7835</v>
      </c>
      <c r="G193" s="20">
        <v>0</v>
      </c>
      <c r="H193" s="8" t="s">
        <v>7836</v>
      </c>
      <c r="I193" s="8" t="s">
        <v>7837</v>
      </c>
      <c r="J193" s="8" t="s">
        <v>7841</v>
      </c>
    </row>
    <row r="194" spans="1:10" ht="15.75" customHeight="1" x14ac:dyDescent="0.3">
      <c r="A194" s="8" t="s">
        <v>230</v>
      </c>
      <c r="B194" s="29">
        <v>52.06</v>
      </c>
      <c r="C194" s="32">
        <v>4.6900000000000004</v>
      </c>
      <c r="D194" s="8" t="s">
        <v>7835</v>
      </c>
      <c r="E194" s="8" t="s">
        <v>7835</v>
      </c>
      <c r="F194" s="8" t="s">
        <v>7835</v>
      </c>
      <c r="G194" s="20">
        <v>1</v>
      </c>
      <c r="H194" s="8" t="s">
        <v>7836</v>
      </c>
      <c r="I194" s="8" t="s">
        <v>7837</v>
      </c>
      <c r="J194" s="8" t="s">
        <v>7843</v>
      </c>
    </row>
    <row r="195" spans="1:10" ht="15.75" customHeight="1" x14ac:dyDescent="0.3">
      <c r="A195" s="8" t="s">
        <v>231</v>
      </c>
      <c r="B195" s="29">
        <v>38.17</v>
      </c>
      <c r="C195" s="32">
        <v>4.53</v>
      </c>
      <c r="D195" s="8" t="s">
        <v>7835</v>
      </c>
      <c r="E195" s="8" t="s">
        <v>7836</v>
      </c>
      <c r="F195" s="8" t="s">
        <v>7835</v>
      </c>
      <c r="G195" s="20">
        <v>1</v>
      </c>
      <c r="H195" s="8" t="s">
        <v>7836</v>
      </c>
      <c r="I195" s="8" t="s">
        <v>7837</v>
      </c>
      <c r="J195" s="8" t="s">
        <v>7843</v>
      </c>
    </row>
    <row r="196" spans="1:10" ht="15.75" customHeight="1" x14ac:dyDescent="0.3">
      <c r="A196" s="8" t="s">
        <v>232</v>
      </c>
      <c r="B196" s="29">
        <v>36.954999999999998</v>
      </c>
      <c r="C196" s="32">
        <v>5.84</v>
      </c>
      <c r="D196" s="8" t="s">
        <v>7835</v>
      </c>
      <c r="E196" s="8" t="s">
        <v>7835</v>
      </c>
      <c r="F196" s="8" t="s">
        <v>7836</v>
      </c>
      <c r="G196" s="20">
        <v>1</v>
      </c>
      <c r="H196" s="8" t="s">
        <v>7836</v>
      </c>
      <c r="I196" s="8" t="s">
        <v>7837</v>
      </c>
      <c r="J196" s="8" t="s">
        <v>7842</v>
      </c>
    </row>
    <row r="197" spans="1:10" ht="15.75" customHeight="1" x14ac:dyDescent="0.3">
      <c r="A197" s="8" t="s">
        <v>233</v>
      </c>
      <c r="B197" s="29">
        <v>34.4</v>
      </c>
      <c r="C197" s="32">
        <v>4.9000000000000004</v>
      </c>
      <c r="D197" s="8" t="s">
        <v>7835</v>
      </c>
      <c r="E197" s="8" t="s">
        <v>7835</v>
      </c>
      <c r="F197" s="8" t="s">
        <v>7836</v>
      </c>
      <c r="G197" s="20">
        <v>1</v>
      </c>
      <c r="H197" s="8" t="s">
        <v>7836</v>
      </c>
      <c r="I197" s="8" t="s">
        <v>7837</v>
      </c>
      <c r="J197" s="8" t="s">
        <v>7843</v>
      </c>
    </row>
    <row r="198" spans="1:10" ht="15.75" customHeight="1" x14ac:dyDescent="0.3">
      <c r="A198" s="8" t="s">
        <v>234</v>
      </c>
      <c r="B198" s="29">
        <v>31.73</v>
      </c>
      <c r="C198" s="32">
        <v>4.3</v>
      </c>
      <c r="D198" s="8" t="s">
        <v>7835</v>
      </c>
      <c r="E198" s="8" t="s">
        <v>7835</v>
      </c>
      <c r="F198" s="8" t="s">
        <v>7835</v>
      </c>
      <c r="G198" s="20">
        <v>0</v>
      </c>
      <c r="H198" s="8" t="s">
        <v>7836</v>
      </c>
      <c r="I198" s="8" t="s">
        <v>7837</v>
      </c>
      <c r="J198" s="8" t="s">
        <v>7843</v>
      </c>
    </row>
    <row r="199" spans="1:10" ht="15.75" customHeight="1" x14ac:dyDescent="0.3">
      <c r="A199" s="8" t="s">
        <v>235</v>
      </c>
      <c r="B199" s="29">
        <v>36.64</v>
      </c>
      <c r="C199" s="32">
        <v>11.34</v>
      </c>
      <c r="D199" s="8" t="s">
        <v>7835</v>
      </c>
      <c r="E199" s="8" t="s">
        <v>7835</v>
      </c>
      <c r="F199" s="8" t="s">
        <v>7835</v>
      </c>
      <c r="G199" s="20">
        <v>0</v>
      </c>
      <c r="H199" s="8" t="s">
        <v>7836</v>
      </c>
      <c r="I199" s="8" t="s">
        <v>7837</v>
      </c>
      <c r="J199" s="8" t="s">
        <v>7841</v>
      </c>
    </row>
    <row r="200" spans="1:10" ht="15.75" customHeight="1" x14ac:dyDescent="0.3">
      <c r="A200" s="8" t="s">
        <v>236</v>
      </c>
      <c r="B200" s="29">
        <v>36.85</v>
      </c>
      <c r="C200" s="32">
        <v>5.88</v>
      </c>
      <c r="D200" s="8" t="s">
        <v>7835</v>
      </c>
      <c r="E200" s="8" t="s">
        <v>7836</v>
      </c>
      <c r="F200" s="8" t="s">
        <v>7835</v>
      </c>
      <c r="G200" s="20">
        <v>1</v>
      </c>
      <c r="H200" s="8" t="s">
        <v>7836</v>
      </c>
      <c r="I200" s="8" t="s">
        <v>7837</v>
      </c>
      <c r="J200" s="8" t="s">
        <v>7842</v>
      </c>
    </row>
    <row r="201" spans="1:10" ht="15.75" customHeight="1" x14ac:dyDescent="0.3">
      <c r="A201" s="8" t="s">
        <v>237</v>
      </c>
      <c r="B201" s="29">
        <v>33.33</v>
      </c>
      <c r="C201" s="32">
        <v>5.01</v>
      </c>
      <c r="D201" s="8" t="s">
        <v>7836</v>
      </c>
      <c r="E201" s="8" t="s">
        <v>7835</v>
      </c>
      <c r="F201" s="8" t="s">
        <v>7836</v>
      </c>
      <c r="G201" s="20">
        <v>1</v>
      </c>
      <c r="H201" s="8" t="s">
        <v>7836</v>
      </c>
      <c r="I201" s="8" t="s">
        <v>7837</v>
      </c>
      <c r="J201" s="8" t="s">
        <v>7843</v>
      </c>
    </row>
    <row r="202" spans="1:10" ht="15.75" customHeight="1" x14ac:dyDescent="0.3">
      <c r="A202" s="8" t="s">
        <v>238</v>
      </c>
      <c r="B202" s="29">
        <v>39.14</v>
      </c>
      <c r="C202" s="32">
        <v>4.4000000000000004</v>
      </c>
      <c r="D202" s="8" t="s">
        <v>7835</v>
      </c>
      <c r="E202" s="8" t="s">
        <v>7835</v>
      </c>
      <c r="F202" s="8" t="s">
        <v>7836</v>
      </c>
      <c r="G202" s="20">
        <v>1</v>
      </c>
      <c r="H202" s="8" t="s">
        <v>7836</v>
      </c>
      <c r="I202" s="8" t="s">
        <v>7837</v>
      </c>
      <c r="J202" s="8" t="s">
        <v>7843</v>
      </c>
    </row>
    <row r="203" spans="1:10" ht="15.75" customHeight="1" x14ac:dyDescent="0.3">
      <c r="A203" s="8" t="s">
        <v>239</v>
      </c>
      <c r="B203" s="29">
        <v>32.9</v>
      </c>
      <c r="C203" s="32">
        <v>6.26</v>
      </c>
      <c r="D203" s="8" t="s">
        <v>7836</v>
      </c>
      <c r="E203" s="8" t="s">
        <v>7835</v>
      </c>
      <c r="F203" s="8" t="s">
        <v>7835</v>
      </c>
      <c r="G203" s="20">
        <v>0</v>
      </c>
      <c r="H203" s="8" t="s">
        <v>7836</v>
      </c>
      <c r="I203" s="8" t="s">
        <v>7837</v>
      </c>
      <c r="J203" s="8" t="s">
        <v>7842</v>
      </c>
    </row>
    <row r="204" spans="1:10" ht="15.75" customHeight="1" x14ac:dyDescent="0.3">
      <c r="A204" s="8" t="s">
        <v>240</v>
      </c>
      <c r="B204" s="29">
        <v>29.78</v>
      </c>
      <c r="C204" s="32">
        <v>10.27</v>
      </c>
      <c r="D204" s="8" t="s">
        <v>7836</v>
      </c>
      <c r="E204" s="8" t="s">
        <v>7835</v>
      </c>
      <c r="F204" s="8" t="s">
        <v>7836</v>
      </c>
      <c r="G204" s="20">
        <v>1</v>
      </c>
      <c r="H204" s="8" t="s">
        <v>7836</v>
      </c>
      <c r="I204" s="8" t="s">
        <v>7838</v>
      </c>
      <c r="J204" s="8" t="s">
        <v>7841</v>
      </c>
    </row>
    <row r="205" spans="1:10" ht="15.75" customHeight="1" x14ac:dyDescent="0.3">
      <c r="A205" s="8" t="s">
        <v>241</v>
      </c>
      <c r="B205" s="29">
        <v>32.78</v>
      </c>
      <c r="C205" s="32">
        <v>5.27</v>
      </c>
      <c r="D205" s="8" t="s">
        <v>7835</v>
      </c>
      <c r="E205" s="8" t="s">
        <v>7835</v>
      </c>
      <c r="F205" s="8" t="s">
        <v>7835</v>
      </c>
      <c r="G205" s="20">
        <v>0</v>
      </c>
      <c r="H205" s="8" t="s">
        <v>7836</v>
      </c>
      <c r="I205" s="8" t="s">
        <v>7837</v>
      </c>
      <c r="J205" s="8" t="s">
        <v>7843</v>
      </c>
    </row>
    <row r="206" spans="1:10" ht="15.75" customHeight="1" x14ac:dyDescent="0.3">
      <c r="A206" s="8" t="s">
        <v>242</v>
      </c>
      <c r="B206" s="29">
        <v>41.65</v>
      </c>
      <c r="C206" s="32">
        <v>10.73</v>
      </c>
      <c r="D206" s="8" t="s">
        <v>7836</v>
      </c>
      <c r="E206" s="8" t="s">
        <v>7835</v>
      </c>
      <c r="F206" s="8" t="s">
        <v>7835</v>
      </c>
      <c r="G206" s="20">
        <v>0</v>
      </c>
      <c r="H206" s="8" t="s">
        <v>7836</v>
      </c>
      <c r="I206" s="8" t="s">
        <v>7837</v>
      </c>
      <c r="J206" s="8" t="s">
        <v>7841</v>
      </c>
    </row>
    <row r="207" spans="1:10" ht="15.75" customHeight="1" x14ac:dyDescent="0.3">
      <c r="A207" s="8" t="s">
        <v>243</v>
      </c>
      <c r="B207" s="29">
        <v>50.79</v>
      </c>
      <c r="C207" s="32">
        <v>4.45</v>
      </c>
      <c r="D207" s="8" t="s">
        <v>7835</v>
      </c>
      <c r="E207" s="8" t="s">
        <v>7835</v>
      </c>
      <c r="F207" s="8" t="s">
        <v>7835</v>
      </c>
      <c r="G207" s="20">
        <v>1</v>
      </c>
      <c r="H207" s="8" t="s">
        <v>7836</v>
      </c>
      <c r="I207" s="8" t="s">
        <v>7837</v>
      </c>
      <c r="J207" s="8" t="s">
        <v>7843</v>
      </c>
    </row>
    <row r="208" spans="1:10" ht="15.75" customHeight="1" x14ac:dyDescent="0.3">
      <c r="A208" s="8" t="s">
        <v>244</v>
      </c>
      <c r="B208" s="29">
        <v>35.43</v>
      </c>
      <c r="C208" s="32">
        <v>5.25</v>
      </c>
      <c r="D208" s="8" t="s">
        <v>7836</v>
      </c>
      <c r="E208" s="8" t="s">
        <v>7835</v>
      </c>
      <c r="F208" s="8" t="s">
        <v>7835</v>
      </c>
      <c r="G208" s="20">
        <v>0</v>
      </c>
      <c r="H208" s="8" t="s">
        <v>7836</v>
      </c>
      <c r="I208" s="8" t="s">
        <v>7837</v>
      </c>
      <c r="J208" s="8" t="s">
        <v>7843</v>
      </c>
    </row>
    <row r="209" spans="1:10" ht="15.75" customHeight="1" x14ac:dyDescent="0.3">
      <c r="A209" s="8" t="s">
        <v>245</v>
      </c>
      <c r="B209" s="29">
        <v>35.25</v>
      </c>
      <c r="C209" s="32">
        <v>9.51</v>
      </c>
      <c r="D209" s="8" t="s">
        <v>7835</v>
      </c>
      <c r="E209" s="8" t="s">
        <v>7835</v>
      </c>
      <c r="F209" s="8" t="s">
        <v>7835</v>
      </c>
      <c r="G209" s="20">
        <v>0</v>
      </c>
      <c r="H209" s="8" t="s">
        <v>7836</v>
      </c>
      <c r="I209" s="8" t="s">
        <v>7837</v>
      </c>
      <c r="J209" s="8" t="s">
        <v>7841</v>
      </c>
    </row>
    <row r="210" spans="1:10" ht="15.75" customHeight="1" x14ac:dyDescent="0.3">
      <c r="A210" s="8" t="s">
        <v>246</v>
      </c>
      <c r="B210" s="29">
        <v>36.85</v>
      </c>
      <c r="C210" s="32">
        <v>11.12</v>
      </c>
      <c r="D210" s="8" t="s">
        <v>7835</v>
      </c>
      <c r="E210" s="8" t="s">
        <v>7835</v>
      </c>
      <c r="F210" s="8" t="s">
        <v>7835</v>
      </c>
      <c r="G210" s="20">
        <v>0</v>
      </c>
      <c r="H210" s="8" t="s">
        <v>7836</v>
      </c>
      <c r="I210" s="8" t="s">
        <v>7837</v>
      </c>
      <c r="J210" s="8" t="s">
        <v>7841</v>
      </c>
    </row>
    <row r="211" spans="1:10" ht="15.75" customHeight="1" x14ac:dyDescent="0.3">
      <c r="A211" s="8" t="s">
        <v>247</v>
      </c>
      <c r="B211" s="29">
        <v>31.02</v>
      </c>
      <c r="C211" s="32">
        <v>4.5599999999999996</v>
      </c>
      <c r="D211" s="8" t="s">
        <v>7835</v>
      </c>
      <c r="E211" s="8" t="s">
        <v>7836</v>
      </c>
      <c r="F211" s="8" t="s">
        <v>7835</v>
      </c>
      <c r="G211" s="20">
        <v>1</v>
      </c>
      <c r="H211" s="8" t="s">
        <v>7836</v>
      </c>
      <c r="I211" s="8" t="s">
        <v>7837</v>
      </c>
      <c r="J211" s="8" t="s">
        <v>7843</v>
      </c>
    </row>
    <row r="212" spans="1:10" ht="15.75" customHeight="1" x14ac:dyDescent="0.3">
      <c r="A212" s="8" t="s">
        <v>248</v>
      </c>
      <c r="B212" s="29">
        <v>35.6</v>
      </c>
      <c r="C212" s="32">
        <v>4.0199999999999996</v>
      </c>
      <c r="D212" s="8" t="s">
        <v>7836</v>
      </c>
      <c r="E212" s="8" t="s">
        <v>7836</v>
      </c>
      <c r="F212" s="8" t="s">
        <v>7835</v>
      </c>
      <c r="G212" s="20">
        <v>2</v>
      </c>
      <c r="H212" s="8" t="s">
        <v>7836</v>
      </c>
      <c r="I212" s="8" t="s">
        <v>7837</v>
      </c>
      <c r="J212" s="8" t="s">
        <v>7843</v>
      </c>
    </row>
    <row r="213" spans="1:10" ht="15.75" customHeight="1" x14ac:dyDescent="0.3">
      <c r="A213" s="8" t="s">
        <v>249</v>
      </c>
      <c r="B213" s="29">
        <v>34.39</v>
      </c>
      <c r="C213" s="32">
        <v>8.7200000000000006</v>
      </c>
      <c r="D213" s="8" t="s">
        <v>7835</v>
      </c>
      <c r="E213" s="8" t="s">
        <v>7835</v>
      </c>
      <c r="F213" s="8" t="s">
        <v>7835</v>
      </c>
      <c r="G213" s="20">
        <v>0</v>
      </c>
      <c r="H213" s="8" t="s">
        <v>7836</v>
      </c>
      <c r="I213" s="8" t="s">
        <v>7837</v>
      </c>
      <c r="J213" s="8" t="s">
        <v>7841</v>
      </c>
    </row>
    <row r="214" spans="1:10" ht="15.75" customHeight="1" x14ac:dyDescent="0.3">
      <c r="A214" s="8" t="s">
        <v>250</v>
      </c>
      <c r="B214" s="29">
        <v>29.06</v>
      </c>
      <c r="C214" s="32">
        <v>6.25</v>
      </c>
      <c r="D214" s="8" t="s">
        <v>7836</v>
      </c>
      <c r="E214" s="8" t="s">
        <v>7835</v>
      </c>
      <c r="F214" s="8" t="s">
        <v>7835</v>
      </c>
      <c r="G214" s="20">
        <v>1</v>
      </c>
      <c r="H214" s="8" t="s">
        <v>7836</v>
      </c>
      <c r="I214" s="8" t="s">
        <v>7838</v>
      </c>
      <c r="J214" s="8" t="s">
        <v>7842</v>
      </c>
    </row>
    <row r="215" spans="1:10" ht="15.75" customHeight="1" x14ac:dyDescent="0.3">
      <c r="A215" s="8" t="s">
        <v>251</v>
      </c>
      <c r="B215" s="29">
        <v>35.799999999999997</v>
      </c>
      <c r="C215" s="32">
        <v>7.32</v>
      </c>
      <c r="D215" s="8" t="s">
        <v>7835</v>
      </c>
      <c r="E215" s="8" t="s">
        <v>7835</v>
      </c>
      <c r="F215" s="8" t="s">
        <v>7835</v>
      </c>
      <c r="G215" s="20">
        <v>2</v>
      </c>
      <c r="H215" s="8" t="s">
        <v>7836</v>
      </c>
      <c r="I215" s="8" t="s">
        <v>7837</v>
      </c>
      <c r="J215" s="8" t="s">
        <v>7841</v>
      </c>
    </row>
    <row r="216" spans="1:10" ht="15.75" customHeight="1" x14ac:dyDescent="0.3">
      <c r="A216" s="8" t="s">
        <v>252</v>
      </c>
      <c r="B216" s="29">
        <v>49.8</v>
      </c>
      <c r="C216" s="32">
        <v>4.24</v>
      </c>
      <c r="D216" s="8" t="s">
        <v>7835</v>
      </c>
      <c r="E216" s="8" t="s">
        <v>7835</v>
      </c>
      <c r="F216" s="8" t="s">
        <v>7835</v>
      </c>
      <c r="G216" s="20">
        <v>1</v>
      </c>
      <c r="H216" s="8" t="s">
        <v>7836</v>
      </c>
      <c r="I216" s="8" t="s">
        <v>7837</v>
      </c>
      <c r="J216" s="8" t="s">
        <v>7843</v>
      </c>
    </row>
    <row r="217" spans="1:10" ht="15.75" customHeight="1" x14ac:dyDescent="0.3">
      <c r="A217" s="8" t="s">
        <v>253</v>
      </c>
      <c r="B217" s="29">
        <v>35.71</v>
      </c>
      <c r="C217" s="32">
        <v>6.84</v>
      </c>
      <c r="D217" s="8" t="s">
        <v>7835</v>
      </c>
      <c r="E217" s="8" t="s">
        <v>7835</v>
      </c>
      <c r="F217" s="8" t="s">
        <v>7835</v>
      </c>
      <c r="G217" s="20">
        <v>2</v>
      </c>
      <c r="H217" s="8" t="s">
        <v>7836</v>
      </c>
      <c r="I217" s="8" t="s">
        <v>7837</v>
      </c>
      <c r="J217" s="8" t="s">
        <v>7841</v>
      </c>
    </row>
    <row r="218" spans="1:10" ht="15.75" customHeight="1" x14ac:dyDescent="0.3">
      <c r="A218" s="8" t="s">
        <v>254</v>
      </c>
      <c r="B218" s="29">
        <v>30.8</v>
      </c>
      <c r="C218" s="32">
        <v>5.23</v>
      </c>
      <c r="D218" s="8" t="s">
        <v>7836</v>
      </c>
      <c r="E218" s="8" t="s">
        <v>7835</v>
      </c>
      <c r="F218" s="8" t="s">
        <v>7835</v>
      </c>
      <c r="G218" s="20">
        <v>1</v>
      </c>
      <c r="H218" s="8" t="s">
        <v>7836</v>
      </c>
      <c r="I218" s="8" t="s">
        <v>7837</v>
      </c>
      <c r="J218" s="8" t="s">
        <v>7843</v>
      </c>
    </row>
    <row r="219" spans="1:10" ht="15.75" customHeight="1" x14ac:dyDescent="0.3">
      <c r="A219" s="8" t="s">
        <v>255</v>
      </c>
      <c r="B219" s="29">
        <v>33.69</v>
      </c>
      <c r="C219" s="32">
        <v>9.68</v>
      </c>
      <c r="D219" s="8" t="s">
        <v>7835</v>
      </c>
      <c r="E219" s="8" t="s">
        <v>7835</v>
      </c>
      <c r="F219" s="8" t="s">
        <v>7835</v>
      </c>
      <c r="G219" s="20">
        <v>0</v>
      </c>
      <c r="H219" s="8" t="s">
        <v>7836</v>
      </c>
      <c r="I219" s="8" t="s">
        <v>7837</v>
      </c>
      <c r="J219" s="8" t="s">
        <v>7841</v>
      </c>
    </row>
    <row r="220" spans="1:10" ht="15.75" customHeight="1" x14ac:dyDescent="0.3">
      <c r="A220" s="8" t="s">
        <v>256</v>
      </c>
      <c r="B220" s="29">
        <v>42.27</v>
      </c>
      <c r="C220" s="32">
        <v>6.05</v>
      </c>
      <c r="D220" s="8" t="s">
        <v>7836</v>
      </c>
      <c r="E220" s="8" t="s">
        <v>7835</v>
      </c>
      <c r="F220" s="8" t="s">
        <v>7835</v>
      </c>
      <c r="G220" s="20">
        <v>1</v>
      </c>
      <c r="H220" s="8" t="s">
        <v>7836</v>
      </c>
      <c r="I220" s="8" t="s">
        <v>7837</v>
      </c>
      <c r="J220" s="8" t="s">
        <v>7842</v>
      </c>
    </row>
    <row r="221" spans="1:10" ht="15.75" customHeight="1" x14ac:dyDescent="0.3">
      <c r="A221" s="8" t="s">
        <v>257</v>
      </c>
      <c r="B221" s="29">
        <v>53.25</v>
      </c>
      <c r="C221" s="32">
        <v>6.11</v>
      </c>
      <c r="D221" s="8" t="s">
        <v>7836</v>
      </c>
      <c r="E221" s="8" t="s">
        <v>7835</v>
      </c>
      <c r="F221" s="8" t="s">
        <v>7836</v>
      </c>
      <c r="G221" s="20">
        <v>1</v>
      </c>
      <c r="H221" s="8" t="s">
        <v>7836</v>
      </c>
      <c r="I221" s="8" t="s">
        <v>7837</v>
      </c>
      <c r="J221" s="8" t="s">
        <v>7842</v>
      </c>
    </row>
    <row r="222" spans="1:10" ht="15.75" customHeight="1" x14ac:dyDescent="0.3">
      <c r="A222" s="8" t="s">
        <v>258</v>
      </c>
      <c r="B222" s="29">
        <v>26.8</v>
      </c>
      <c r="C222" s="32">
        <v>10.93</v>
      </c>
      <c r="D222" s="8" t="s">
        <v>7836</v>
      </c>
      <c r="E222" s="8" t="s">
        <v>7835</v>
      </c>
      <c r="F222" s="8" t="s">
        <v>7835</v>
      </c>
      <c r="G222" s="20">
        <v>0</v>
      </c>
      <c r="H222" s="8" t="s">
        <v>7835</v>
      </c>
      <c r="I222" s="8" t="s">
        <v>7838</v>
      </c>
      <c r="J222" s="8" t="s">
        <v>7841</v>
      </c>
    </row>
    <row r="223" spans="1:10" ht="15.75" customHeight="1" x14ac:dyDescent="0.3">
      <c r="A223" s="8" t="s">
        <v>259</v>
      </c>
      <c r="B223" s="29">
        <v>28.5</v>
      </c>
      <c r="C223" s="32">
        <v>5.12</v>
      </c>
      <c r="D223" s="8" t="s">
        <v>7835</v>
      </c>
      <c r="E223" s="8" t="s">
        <v>7835</v>
      </c>
      <c r="F223" s="8" t="s">
        <v>7835</v>
      </c>
      <c r="G223" s="20">
        <v>1</v>
      </c>
      <c r="H223" s="8" t="s">
        <v>7836</v>
      </c>
      <c r="I223" s="8" t="s">
        <v>7838</v>
      </c>
      <c r="J223" s="8" t="s">
        <v>7843</v>
      </c>
    </row>
    <row r="224" spans="1:10" ht="15.75" customHeight="1" x14ac:dyDescent="0.3">
      <c r="A224" s="8" t="s">
        <v>260</v>
      </c>
      <c r="B224" s="29">
        <v>22.895</v>
      </c>
      <c r="C224" s="32">
        <v>5.72</v>
      </c>
      <c r="D224" s="8" t="s">
        <v>7835</v>
      </c>
      <c r="E224" s="8" t="s">
        <v>7835</v>
      </c>
      <c r="F224" s="8" t="s">
        <v>7835</v>
      </c>
      <c r="G224" s="20">
        <v>0</v>
      </c>
      <c r="H224" s="8" t="s">
        <v>7836</v>
      </c>
      <c r="I224" s="8" t="s">
        <v>7839</v>
      </c>
      <c r="J224" s="8" t="s">
        <v>7842</v>
      </c>
    </row>
    <row r="225" spans="1:10" ht="15.75" customHeight="1" x14ac:dyDescent="0.3">
      <c r="A225" s="8" t="s">
        <v>261</v>
      </c>
      <c r="B225" s="29">
        <v>34.06</v>
      </c>
      <c r="C225" s="32">
        <v>11.83</v>
      </c>
      <c r="D225" s="8" t="s">
        <v>7836</v>
      </c>
      <c r="E225" s="8" t="s">
        <v>7835</v>
      </c>
      <c r="F225" s="8" t="s">
        <v>7835</v>
      </c>
      <c r="G225" s="20">
        <v>1</v>
      </c>
      <c r="H225" s="8" t="s">
        <v>7836</v>
      </c>
      <c r="I225" s="8" t="s">
        <v>7837</v>
      </c>
      <c r="J225" s="8" t="s">
        <v>7841</v>
      </c>
    </row>
    <row r="226" spans="1:10" ht="15.75" customHeight="1" x14ac:dyDescent="0.3">
      <c r="A226" s="8" t="s">
        <v>262</v>
      </c>
      <c r="B226" s="29">
        <v>36.409999999999997</v>
      </c>
      <c r="C226" s="32">
        <v>4.55</v>
      </c>
      <c r="D226" s="8" t="s">
        <v>7835</v>
      </c>
      <c r="E226" s="8" t="s">
        <v>7835</v>
      </c>
      <c r="F226" s="8" t="s">
        <v>7835</v>
      </c>
      <c r="G226" s="20">
        <v>0</v>
      </c>
      <c r="H226" s="8" t="s">
        <v>7836</v>
      </c>
      <c r="I226" s="8" t="s">
        <v>7837</v>
      </c>
      <c r="J226" s="8" t="s">
        <v>7843</v>
      </c>
    </row>
    <row r="227" spans="1:10" ht="15.75" customHeight="1" x14ac:dyDescent="0.3">
      <c r="A227" s="8" t="s">
        <v>263</v>
      </c>
      <c r="B227" s="29">
        <v>52.3</v>
      </c>
      <c r="C227" s="32">
        <v>4.87</v>
      </c>
      <c r="D227" s="8" t="s">
        <v>7836</v>
      </c>
      <c r="E227" s="8" t="s">
        <v>7835</v>
      </c>
      <c r="F227" s="8" t="s">
        <v>7836</v>
      </c>
      <c r="G227" s="20">
        <v>1</v>
      </c>
      <c r="H227" s="8" t="s">
        <v>7836</v>
      </c>
      <c r="I227" s="8" t="s">
        <v>7837</v>
      </c>
      <c r="J227" s="8" t="s">
        <v>7843</v>
      </c>
    </row>
    <row r="228" spans="1:10" ht="15.75" customHeight="1" x14ac:dyDescent="0.3">
      <c r="A228" s="8" t="s">
        <v>264</v>
      </c>
      <c r="B228" s="29">
        <v>52.66</v>
      </c>
      <c r="C228" s="32">
        <v>4.45</v>
      </c>
      <c r="D228" s="8" t="s">
        <v>7835</v>
      </c>
      <c r="E228" s="8" t="s">
        <v>7835</v>
      </c>
      <c r="F228" s="8" t="s">
        <v>7835</v>
      </c>
      <c r="G228" s="20">
        <v>1</v>
      </c>
      <c r="H228" s="8" t="s">
        <v>7836</v>
      </c>
      <c r="I228" s="8" t="s">
        <v>7837</v>
      </c>
      <c r="J228" s="8" t="s">
        <v>7843</v>
      </c>
    </row>
    <row r="229" spans="1:10" ht="15.75" customHeight="1" x14ac:dyDescent="0.3">
      <c r="A229" s="8" t="s">
        <v>265</v>
      </c>
      <c r="B229" s="29">
        <v>29.57</v>
      </c>
      <c r="C229" s="32">
        <v>9.42</v>
      </c>
      <c r="D229" s="8" t="s">
        <v>7836</v>
      </c>
      <c r="E229" s="8" t="s">
        <v>7835</v>
      </c>
      <c r="F229" s="8" t="s">
        <v>7835</v>
      </c>
      <c r="G229" s="20">
        <v>0</v>
      </c>
      <c r="H229" s="8" t="s">
        <v>7836</v>
      </c>
      <c r="I229" s="8" t="s">
        <v>7838</v>
      </c>
      <c r="J229" s="8" t="s">
        <v>7841</v>
      </c>
    </row>
    <row r="230" spans="1:10" ht="15.75" customHeight="1" x14ac:dyDescent="0.3">
      <c r="A230" s="8" t="s">
        <v>266</v>
      </c>
      <c r="B230" s="29">
        <v>36.99</v>
      </c>
      <c r="C230" s="32">
        <v>5.37</v>
      </c>
      <c r="D230" s="8" t="s">
        <v>7836</v>
      </c>
      <c r="E230" s="8" t="s">
        <v>7835</v>
      </c>
      <c r="F230" s="8" t="s">
        <v>7836</v>
      </c>
      <c r="G230" s="20">
        <v>1</v>
      </c>
      <c r="H230" s="8" t="s">
        <v>7836</v>
      </c>
      <c r="I230" s="8" t="s">
        <v>7837</v>
      </c>
      <c r="J230" s="8" t="s">
        <v>7843</v>
      </c>
    </row>
    <row r="231" spans="1:10" ht="15.75" customHeight="1" x14ac:dyDescent="0.3">
      <c r="A231" s="8" t="s">
        <v>267</v>
      </c>
      <c r="B231" s="29">
        <v>31.4</v>
      </c>
      <c r="C231" s="32">
        <v>4.5999999999999996</v>
      </c>
      <c r="D231" s="8" t="s">
        <v>7836</v>
      </c>
      <c r="E231" s="8" t="s">
        <v>7835</v>
      </c>
      <c r="F231" s="8" t="s">
        <v>7835</v>
      </c>
      <c r="G231" s="20">
        <v>1</v>
      </c>
      <c r="H231" s="8" t="s">
        <v>7836</v>
      </c>
      <c r="I231" s="8" t="s">
        <v>7837</v>
      </c>
      <c r="J231" s="8" t="s">
        <v>7843</v>
      </c>
    </row>
    <row r="232" spans="1:10" ht="15.75" customHeight="1" x14ac:dyDescent="0.3">
      <c r="A232" s="8" t="s">
        <v>268</v>
      </c>
      <c r="B232" s="29">
        <v>34.9</v>
      </c>
      <c r="C232" s="32">
        <v>6.22</v>
      </c>
      <c r="D232" s="8" t="s">
        <v>7835</v>
      </c>
      <c r="E232" s="8" t="s">
        <v>7835</v>
      </c>
      <c r="F232" s="8" t="s">
        <v>7836</v>
      </c>
      <c r="G232" s="20">
        <v>1</v>
      </c>
      <c r="H232" s="8" t="s">
        <v>7836</v>
      </c>
      <c r="I232" s="8" t="s">
        <v>7837</v>
      </c>
      <c r="J232" s="8" t="s">
        <v>7842</v>
      </c>
    </row>
    <row r="233" spans="1:10" ht="15.75" customHeight="1" x14ac:dyDescent="0.3">
      <c r="A233" s="8" t="s">
        <v>269</v>
      </c>
      <c r="B233" s="29">
        <v>31.13</v>
      </c>
      <c r="C233" s="32">
        <v>4.5199999999999996</v>
      </c>
      <c r="D233" s="8" t="s">
        <v>7836</v>
      </c>
      <c r="E233" s="8" t="s">
        <v>7835</v>
      </c>
      <c r="F233" s="8" t="s">
        <v>7835</v>
      </c>
      <c r="G233" s="20">
        <v>1</v>
      </c>
      <c r="H233" s="8" t="s">
        <v>7836</v>
      </c>
      <c r="I233" s="8" t="s">
        <v>7837</v>
      </c>
      <c r="J233" s="8" t="s">
        <v>7843</v>
      </c>
    </row>
    <row r="234" spans="1:10" ht="15.75" customHeight="1" x14ac:dyDescent="0.3">
      <c r="A234" s="8" t="s">
        <v>270</v>
      </c>
      <c r="B234" s="29">
        <v>34.799999999999997</v>
      </c>
      <c r="C234" s="32">
        <v>6.18</v>
      </c>
      <c r="D234" s="8" t="s">
        <v>7835</v>
      </c>
      <c r="E234" s="8" t="s">
        <v>7835</v>
      </c>
      <c r="F234" s="8" t="s">
        <v>7836</v>
      </c>
      <c r="G234" s="20">
        <v>1</v>
      </c>
      <c r="H234" s="8" t="s">
        <v>7836</v>
      </c>
      <c r="I234" s="8" t="s">
        <v>7837</v>
      </c>
      <c r="J234" s="8" t="s">
        <v>7842</v>
      </c>
    </row>
    <row r="235" spans="1:10" ht="15.75" customHeight="1" x14ac:dyDescent="0.3">
      <c r="A235" s="8" t="s">
        <v>271</v>
      </c>
      <c r="B235" s="29">
        <v>31.68</v>
      </c>
      <c r="C235" s="32">
        <v>4.4000000000000004</v>
      </c>
      <c r="D235" s="8" t="s">
        <v>7835</v>
      </c>
      <c r="E235" s="8" t="s">
        <v>7835</v>
      </c>
      <c r="F235" s="8" t="s">
        <v>7835</v>
      </c>
      <c r="G235" s="20">
        <v>0</v>
      </c>
      <c r="H235" s="8" t="s">
        <v>7836</v>
      </c>
      <c r="I235" s="8" t="s">
        <v>7837</v>
      </c>
      <c r="J235" s="8" t="s">
        <v>7843</v>
      </c>
    </row>
    <row r="236" spans="1:10" ht="15.75" customHeight="1" x14ac:dyDescent="0.3">
      <c r="A236" s="8" t="s">
        <v>272</v>
      </c>
      <c r="B236" s="29">
        <v>33.534999999999997</v>
      </c>
      <c r="C236" s="32">
        <v>6.23</v>
      </c>
      <c r="D236" s="8" t="s">
        <v>7835</v>
      </c>
      <c r="E236" s="8" t="s">
        <v>7836</v>
      </c>
      <c r="F236" s="8" t="s">
        <v>7835</v>
      </c>
      <c r="G236" s="20">
        <v>1</v>
      </c>
      <c r="H236" s="8" t="s">
        <v>7836</v>
      </c>
      <c r="I236" s="8" t="s">
        <v>7837</v>
      </c>
      <c r="J236" s="8" t="s">
        <v>7842</v>
      </c>
    </row>
    <row r="237" spans="1:10" ht="15.75" customHeight="1" x14ac:dyDescent="0.3">
      <c r="A237" s="8" t="s">
        <v>273</v>
      </c>
      <c r="B237" s="29">
        <v>31.92</v>
      </c>
      <c r="C237" s="32">
        <v>5.33</v>
      </c>
      <c r="D237" s="8" t="s">
        <v>7836</v>
      </c>
      <c r="E237" s="8" t="s">
        <v>7835</v>
      </c>
      <c r="F237" s="8" t="s">
        <v>7835</v>
      </c>
      <c r="G237" s="20">
        <v>0</v>
      </c>
      <c r="H237" s="8" t="s">
        <v>7836</v>
      </c>
      <c r="I237" s="8" t="s">
        <v>7837</v>
      </c>
      <c r="J237" s="8" t="s">
        <v>7843</v>
      </c>
    </row>
    <row r="238" spans="1:10" ht="15.75" customHeight="1" x14ac:dyDescent="0.3">
      <c r="A238" s="8" t="s">
        <v>274</v>
      </c>
      <c r="B238" s="29">
        <v>32.700000000000003</v>
      </c>
      <c r="C238" s="32">
        <v>4.09</v>
      </c>
      <c r="D238" s="8" t="s">
        <v>7835</v>
      </c>
      <c r="E238" s="8" t="s">
        <v>7835</v>
      </c>
      <c r="F238" s="8" t="s">
        <v>7835</v>
      </c>
      <c r="G238" s="20">
        <v>1</v>
      </c>
      <c r="H238" s="8" t="s">
        <v>7836</v>
      </c>
      <c r="I238" s="8" t="s">
        <v>7837</v>
      </c>
      <c r="J238" s="8" t="s">
        <v>7843</v>
      </c>
    </row>
    <row r="239" spans="1:10" ht="15.75" customHeight="1" x14ac:dyDescent="0.3">
      <c r="A239" s="8" t="s">
        <v>275</v>
      </c>
      <c r="B239" s="29">
        <v>41.25</v>
      </c>
      <c r="C239" s="32">
        <v>5.19</v>
      </c>
      <c r="D239" s="8" t="s">
        <v>7835</v>
      </c>
      <c r="E239" s="8" t="s">
        <v>7835</v>
      </c>
      <c r="F239" s="8" t="s">
        <v>7835</v>
      </c>
      <c r="G239" s="20">
        <v>0</v>
      </c>
      <c r="H239" s="8" t="s">
        <v>7836</v>
      </c>
      <c r="I239" s="8" t="s">
        <v>7837</v>
      </c>
      <c r="J239" s="8" t="s">
        <v>7843</v>
      </c>
    </row>
    <row r="240" spans="1:10" ht="15.75" customHeight="1" x14ac:dyDescent="0.3">
      <c r="A240" s="8" t="s">
        <v>276</v>
      </c>
      <c r="B240" s="29">
        <v>33.11</v>
      </c>
      <c r="C240" s="32">
        <v>4.12</v>
      </c>
      <c r="D240" s="8" t="s">
        <v>7835</v>
      </c>
      <c r="E240" s="8" t="s">
        <v>7835</v>
      </c>
      <c r="F240" s="8" t="s">
        <v>7836</v>
      </c>
      <c r="G240" s="20">
        <v>1</v>
      </c>
      <c r="H240" s="8" t="s">
        <v>7836</v>
      </c>
      <c r="I240" s="8" t="s">
        <v>7837</v>
      </c>
      <c r="J240" s="8" t="s">
        <v>7843</v>
      </c>
    </row>
    <row r="241" spans="1:10" ht="15.75" customHeight="1" x14ac:dyDescent="0.3">
      <c r="A241" s="8" t="s">
        <v>277</v>
      </c>
      <c r="B241" s="29">
        <v>36.159999999999997</v>
      </c>
      <c r="C241" s="32">
        <v>5.0999999999999996</v>
      </c>
      <c r="D241" s="8" t="s">
        <v>7835</v>
      </c>
      <c r="E241" s="8" t="s">
        <v>7835</v>
      </c>
      <c r="F241" s="8" t="s">
        <v>7835</v>
      </c>
      <c r="G241" s="20">
        <v>1</v>
      </c>
      <c r="H241" s="8" t="s">
        <v>7836</v>
      </c>
      <c r="I241" s="8" t="s">
        <v>7837</v>
      </c>
      <c r="J241" s="8" t="s">
        <v>7843</v>
      </c>
    </row>
    <row r="242" spans="1:10" ht="15.75" customHeight="1" x14ac:dyDescent="0.3">
      <c r="A242" s="8" t="s">
        <v>278</v>
      </c>
      <c r="B242" s="29">
        <v>33.72</v>
      </c>
      <c r="C242" s="32">
        <v>6.21</v>
      </c>
      <c r="D242" s="8" t="s">
        <v>7836</v>
      </c>
      <c r="E242" s="8" t="s">
        <v>7835</v>
      </c>
      <c r="F242" s="8" t="s">
        <v>7836</v>
      </c>
      <c r="G242" s="20">
        <v>1</v>
      </c>
      <c r="H242" s="8" t="s">
        <v>7836</v>
      </c>
      <c r="I242" s="8" t="s">
        <v>7837</v>
      </c>
      <c r="J242" s="8" t="s">
        <v>7842</v>
      </c>
    </row>
    <row r="243" spans="1:10" ht="15.75" customHeight="1" x14ac:dyDescent="0.3">
      <c r="A243" s="8" t="s">
        <v>279</v>
      </c>
      <c r="B243" s="29">
        <v>37.74</v>
      </c>
      <c r="C243" s="32">
        <v>9.5299999999999994</v>
      </c>
      <c r="D243" s="8" t="s">
        <v>7836</v>
      </c>
      <c r="E243" s="8" t="s">
        <v>7835</v>
      </c>
      <c r="F243" s="8" t="s">
        <v>7835</v>
      </c>
      <c r="G243" s="20">
        <v>1</v>
      </c>
      <c r="H243" s="8" t="s">
        <v>7836</v>
      </c>
      <c r="I243" s="8" t="s">
        <v>7837</v>
      </c>
      <c r="J243" s="8" t="s">
        <v>7841</v>
      </c>
    </row>
    <row r="244" spans="1:10" ht="15.75" customHeight="1" x14ac:dyDescent="0.3">
      <c r="A244" s="8" t="s">
        <v>280</v>
      </c>
      <c r="B244" s="29">
        <v>48.75</v>
      </c>
      <c r="C244" s="32">
        <v>4.6399999999999997</v>
      </c>
      <c r="D244" s="8" t="s">
        <v>7836</v>
      </c>
      <c r="E244" s="8" t="s">
        <v>7835</v>
      </c>
      <c r="F244" s="8" t="s">
        <v>7835</v>
      </c>
      <c r="G244" s="20">
        <v>1</v>
      </c>
      <c r="H244" s="8" t="s">
        <v>7836</v>
      </c>
      <c r="I244" s="8" t="s">
        <v>7837</v>
      </c>
      <c r="J244" s="8" t="s">
        <v>7843</v>
      </c>
    </row>
    <row r="245" spans="1:10" ht="15.75" customHeight="1" x14ac:dyDescent="0.3">
      <c r="A245" s="8" t="s">
        <v>281</v>
      </c>
      <c r="B245" s="29">
        <v>31.065000000000001</v>
      </c>
      <c r="C245" s="32">
        <v>5.05</v>
      </c>
      <c r="D245" s="8" t="s">
        <v>7835</v>
      </c>
      <c r="E245" s="8" t="s">
        <v>7835</v>
      </c>
      <c r="F245" s="8" t="s">
        <v>7835</v>
      </c>
      <c r="G245" s="20">
        <v>1</v>
      </c>
      <c r="H245" s="8" t="s">
        <v>7836</v>
      </c>
      <c r="I245" s="8" t="s">
        <v>7837</v>
      </c>
      <c r="J245" s="8" t="s">
        <v>7843</v>
      </c>
    </row>
    <row r="246" spans="1:10" ht="15.75" customHeight="1" x14ac:dyDescent="0.3">
      <c r="A246" s="8" t="s">
        <v>282</v>
      </c>
      <c r="B246" s="29">
        <v>23.55</v>
      </c>
      <c r="C246" s="32">
        <v>10.38</v>
      </c>
      <c r="D246" s="8" t="s">
        <v>7835</v>
      </c>
      <c r="E246" s="8" t="s">
        <v>7835</v>
      </c>
      <c r="F246" s="8" t="s">
        <v>7835</v>
      </c>
      <c r="G246" s="20">
        <v>0</v>
      </c>
      <c r="H246" s="8" t="s">
        <v>7836</v>
      </c>
      <c r="I246" s="8" t="s">
        <v>7839</v>
      </c>
      <c r="J246" s="8" t="s">
        <v>7841</v>
      </c>
    </row>
    <row r="247" spans="1:10" ht="15.75" customHeight="1" x14ac:dyDescent="0.3">
      <c r="A247" s="8" t="s">
        <v>283</v>
      </c>
      <c r="B247" s="29">
        <v>30.18</v>
      </c>
      <c r="C247" s="32">
        <v>8.31</v>
      </c>
      <c r="D247" s="8" t="s">
        <v>7836</v>
      </c>
      <c r="E247" s="8" t="s">
        <v>7835</v>
      </c>
      <c r="F247" s="8" t="s">
        <v>7835</v>
      </c>
      <c r="G247" s="20">
        <v>1</v>
      </c>
      <c r="H247" s="8" t="s">
        <v>7836</v>
      </c>
      <c r="I247" s="8" t="s">
        <v>7837</v>
      </c>
      <c r="J247" s="8" t="s">
        <v>7841</v>
      </c>
    </row>
    <row r="248" spans="1:10" ht="15.75" customHeight="1" x14ac:dyDescent="0.3">
      <c r="A248" s="8" t="s">
        <v>284</v>
      </c>
      <c r="B248" s="29">
        <v>29.94</v>
      </c>
      <c r="C248" s="32">
        <v>7.59</v>
      </c>
      <c r="D248" s="8" t="s">
        <v>7835</v>
      </c>
      <c r="E248" s="8" t="s">
        <v>7835</v>
      </c>
      <c r="F248" s="8" t="s">
        <v>7835</v>
      </c>
      <c r="G248" s="20">
        <v>0</v>
      </c>
      <c r="H248" s="8" t="s">
        <v>7836</v>
      </c>
      <c r="I248" s="8" t="s">
        <v>7838</v>
      </c>
      <c r="J248" s="8" t="s">
        <v>7841</v>
      </c>
    </row>
    <row r="249" spans="1:10" ht="15.75" customHeight="1" x14ac:dyDescent="0.3">
      <c r="A249" s="8" t="s">
        <v>285</v>
      </c>
      <c r="B249" s="29">
        <v>31.4</v>
      </c>
      <c r="C249" s="32">
        <v>5.49</v>
      </c>
      <c r="D249" s="8" t="s">
        <v>7835</v>
      </c>
      <c r="E249" s="8" t="s">
        <v>7835</v>
      </c>
      <c r="F249" s="8" t="s">
        <v>7835</v>
      </c>
      <c r="G249" s="20">
        <v>0</v>
      </c>
      <c r="H249" s="8" t="s">
        <v>7836</v>
      </c>
      <c r="I249" s="8" t="s">
        <v>7837</v>
      </c>
      <c r="J249" s="8" t="s">
        <v>7843</v>
      </c>
    </row>
    <row r="250" spans="1:10" ht="15.75" customHeight="1" x14ac:dyDescent="0.3">
      <c r="A250" s="8" t="s">
        <v>286</v>
      </c>
      <c r="B250" s="29">
        <v>53.06</v>
      </c>
      <c r="C250" s="32">
        <v>11.68</v>
      </c>
      <c r="D250" s="8" t="s">
        <v>7835</v>
      </c>
      <c r="E250" s="8" t="s">
        <v>7835</v>
      </c>
      <c r="F250" s="8" t="s">
        <v>7835</v>
      </c>
      <c r="G250" s="20">
        <v>0</v>
      </c>
      <c r="H250" s="8" t="s">
        <v>7836</v>
      </c>
      <c r="I250" s="8" t="s">
        <v>7837</v>
      </c>
      <c r="J250" s="8" t="s">
        <v>7841</v>
      </c>
    </row>
    <row r="251" spans="1:10" ht="15.75" customHeight="1" x14ac:dyDescent="0.3">
      <c r="A251" s="8" t="s">
        <v>287</v>
      </c>
      <c r="B251" s="29">
        <v>30.25</v>
      </c>
      <c r="C251" s="32">
        <v>4.1900000000000004</v>
      </c>
      <c r="D251" s="8" t="s">
        <v>7835</v>
      </c>
      <c r="E251" s="8" t="s">
        <v>7835</v>
      </c>
      <c r="F251" s="8" t="s">
        <v>7835</v>
      </c>
      <c r="G251" s="20">
        <v>2</v>
      </c>
      <c r="H251" s="8" t="s">
        <v>7836</v>
      </c>
      <c r="I251" s="8" t="s">
        <v>7837</v>
      </c>
      <c r="J251" s="8" t="s">
        <v>7843</v>
      </c>
    </row>
    <row r="252" spans="1:10" ht="15.75" customHeight="1" x14ac:dyDescent="0.3">
      <c r="A252" s="8" t="s">
        <v>288</v>
      </c>
      <c r="B252" s="29">
        <v>46.68</v>
      </c>
      <c r="C252" s="32">
        <v>4.01</v>
      </c>
      <c r="D252" s="8" t="s">
        <v>7835</v>
      </c>
      <c r="E252" s="8" t="s">
        <v>7835</v>
      </c>
      <c r="F252" s="8" t="s">
        <v>7835</v>
      </c>
      <c r="G252" s="20">
        <v>0</v>
      </c>
      <c r="H252" s="8" t="s">
        <v>7836</v>
      </c>
      <c r="I252" s="8" t="s">
        <v>7837</v>
      </c>
      <c r="J252" s="8" t="s">
        <v>7843</v>
      </c>
    </row>
    <row r="253" spans="1:10" ht="15.75" customHeight="1" x14ac:dyDescent="0.3">
      <c r="A253" s="8" t="s">
        <v>289</v>
      </c>
      <c r="B253" s="29">
        <v>30.4</v>
      </c>
      <c r="C253" s="32">
        <v>5.91</v>
      </c>
      <c r="D253" s="8" t="s">
        <v>7835</v>
      </c>
      <c r="E253" s="8" t="s">
        <v>7836</v>
      </c>
      <c r="F253" s="8" t="s">
        <v>7835</v>
      </c>
      <c r="G253" s="20">
        <v>2</v>
      </c>
      <c r="H253" s="8" t="s">
        <v>7836</v>
      </c>
      <c r="I253" s="8" t="s">
        <v>7837</v>
      </c>
      <c r="J253" s="8" t="s">
        <v>7842</v>
      </c>
    </row>
    <row r="254" spans="1:10" ht="15.75" customHeight="1" x14ac:dyDescent="0.3">
      <c r="A254" s="8" t="s">
        <v>290</v>
      </c>
      <c r="B254" s="29">
        <v>30.2</v>
      </c>
      <c r="C254" s="32">
        <v>4.47</v>
      </c>
      <c r="D254" s="8" t="s">
        <v>7836</v>
      </c>
      <c r="E254" s="8" t="s">
        <v>7835</v>
      </c>
      <c r="F254" s="8" t="s">
        <v>7836</v>
      </c>
      <c r="G254" s="20">
        <v>1</v>
      </c>
      <c r="H254" s="8" t="s">
        <v>7836</v>
      </c>
      <c r="I254" s="8" t="s">
        <v>7837</v>
      </c>
      <c r="J254" s="8" t="s">
        <v>7843</v>
      </c>
    </row>
    <row r="255" spans="1:10" ht="15.75" customHeight="1" x14ac:dyDescent="0.3">
      <c r="A255" s="8" t="s">
        <v>291</v>
      </c>
      <c r="B255" s="29">
        <v>51.18</v>
      </c>
      <c r="C255" s="32">
        <v>4.5599999999999996</v>
      </c>
      <c r="D255" s="8" t="s">
        <v>7836</v>
      </c>
      <c r="E255" s="8" t="s">
        <v>7836</v>
      </c>
      <c r="F255" s="8" t="s">
        <v>7835</v>
      </c>
      <c r="G255" s="20">
        <v>2</v>
      </c>
      <c r="H255" s="8" t="s">
        <v>7836</v>
      </c>
      <c r="I255" s="8" t="s">
        <v>7837</v>
      </c>
      <c r="J255" s="8" t="s">
        <v>7843</v>
      </c>
    </row>
    <row r="256" spans="1:10" ht="15.75" customHeight="1" x14ac:dyDescent="0.3">
      <c r="A256" s="8" t="s">
        <v>292</v>
      </c>
      <c r="B256" s="29">
        <v>22.18</v>
      </c>
      <c r="C256" s="32">
        <v>9.9</v>
      </c>
      <c r="D256" s="8" t="s">
        <v>7835</v>
      </c>
      <c r="E256" s="8" t="s">
        <v>7835</v>
      </c>
      <c r="F256" s="8" t="s">
        <v>7835</v>
      </c>
      <c r="G256" s="20">
        <v>0</v>
      </c>
      <c r="H256" s="8" t="s">
        <v>7836</v>
      </c>
      <c r="I256" s="8" t="s">
        <v>7839</v>
      </c>
      <c r="J256" s="8" t="s">
        <v>7841</v>
      </c>
    </row>
    <row r="257" spans="1:10" ht="15.75" customHeight="1" x14ac:dyDescent="0.3">
      <c r="A257" s="8" t="s">
        <v>293</v>
      </c>
      <c r="B257" s="29">
        <v>31.92</v>
      </c>
      <c r="C257" s="32">
        <v>5.1100000000000003</v>
      </c>
      <c r="D257" s="8" t="s">
        <v>7835</v>
      </c>
      <c r="E257" s="8" t="s">
        <v>7835</v>
      </c>
      <c r="F257" s="8" t="s">
        <v>7836</v>
      </c>
      <c r="G257" s="20">
        <v>1</v>
      </c>
      <c r="H257" s="8" t="s">
        <v>7836</v>
      </c>
      <c r="I257" s="8" t="s">
        <v>7837</v>
      </c>
      <c r="J257" s="8" t="s">
        <v>7843</v>
      </c>
    </row>
    <row r="258" spans="1:10" ht="15.75" customHeight="1" x14ac:dyDescent="0.3">
      <c r="A258" s="8" t="s">
        <v>294</v>
      </c>
      <c r="B258" s="29">
        <v>31.73</v>
      </c>
      <c r="C258" s="32">
        <v>5.73</v>
      </c>
      <c r="D258" s="8" t="s">
        <v>7835</v>
      </c>
      <c r="E258" s="8" t="s">
        <v>7836</v>
      </c>
      <c r="F258" s="8" t="s">
        <v>7835</v>
      </c>
      <c r="G258" s="20">
        <v>1</v>
      </c>
      <c r="H258" s="8" t="s">
        <v>7836</v>
      </c>
      <c r="I258" s="8" t="s">
        <v>7837</v>
      </c>
      <c r="J258" s="8" t="s">
        <v>7842</v>
      </c>
    </row>
    <row r="259" spans="1:10" ht="15.75" customHeight="1" x14ac:dyDescent="0.3">
      <c r="A259" s="8" t="s">
        <v>295</v>
      </c>
      <c r="B259" s="29">
        <v>45.52</v>
      </c>
      <c r="C259" s="32">
        <v>6.04</v>
      </c>
      <c r="D259" s="8" t="s">
        <v>7835</v>
      </c>
      <c r="E259" s="8" t="s">
        <v>7835</v>
      </c>
      <c r="F259" s="8" t="s">
        <v>7836</v>
      </c>
      <c r="G259" s="20">
        <v>1</v>
      </c>
      <c r="H259" s="8" t="s">
        <v>7836</v>
      </c>
      <c r="I259" s="8" t="s">
        <v>7837</v>
      </c>
      <c r="J259" s="8" t="s">
        <v>7842</v>
      </c>
    </row>
    <row r="260" spans="1:10" ht="15.75" customHeight="1" x14ac:dyDescent="0.3">
      <c r="A260" s="8" t="s">
        <v>296</v>
      </c>
      <c r="B260" s="29">
        <v>52.81</v>
      </c>
      <c r="C260" s="32">
        <v>5.19</v>
      </c>
      <c r="D260" s="8" t="s">
        <v>7835</v>
      </c>
      <c r="E260" s="8" t="s">
        <v>7835</v>
      </c>
      <c r="F260" s="8" t="s">
        <v>7836</v>
      </c>
      <c r="G260" s="20">
        <v>1</v>
      </c>
      <c r="H260" s="8" t="s">
        <v>7836</v>
      </c>
      <c r="I260" s="8" t="s">
        <v>7837</v>
      </c>
      <c r="J260" s="8" t="s">
        <v>7843</v>
      </c>
    </row>
    <row r="261" spans="1:10" ht="15.75" customHeight="1" x14ac:dyDescent="0.3">
      <c r="A261" s="8" t="s">
        <v>297</v>
      </c>
      <c r="B261" s="29">
        <v>33.58</v>
      </c>
      <c r="C261" s="32">
        <v>5.56</v>
      </c>
      <c r="D261" s="8" t="s">
        <v>7835</v>
      </c>
      <c r="E261" s="8" t="s">
        <v>7835</v>
      </c>
      <c r="F261" s="8" t="s">
        <v>7835</v>
      </c>
      <c r="G261" s="20">
        <v>1</v>
      </c>
      <c r="H261" s="8" t="s">
        <v>7836</v>
      </c>
      <c r="I261" s="8" t="s">
        <v>7837</v>
      </c>
      <c r="J261" s="8" t="s">
        <v>7843</v>
      </c>
    </row>
    <row r="262" spans="1:10" ht="15.75" customHeight="1" x14ac:dyDescent="0.3">
      <c r="A262" s="8" t="s">
        <v>298</v>
      </c>
      <c r="B262" s="29">
        <v>30.684999999999999</v>
      </c>
      <c r="C262" s="32">
        <v>8.23</v>
      </c>
      <c r="D262" s="8" t="s">
        <v>7835</v>
      </c>
      <c r="E262" s="8" t="s">
        <v>7835</v>
      </c>
      <c r="F262" s="8" t="s">
        <v>7835</v>
      </c>
      <c r="G262" s="20">
        <v>0</v>
      </c>
      <c r="H262" s="8" t="s">
        <v>7836</v>
      </c>
      <c r="I262" s="8" t="s">
        <v>7837</v>
      </c>
      <c r="J262" s="8" t="s">
        <v>7841</v>
      </c>
    </row>
    <row r="263" spans="1:10" ht="15.75" customHeight="1" x14ac:dyDescent="0.3">
      <c r="A263" s="8" t="s">
        <v>299</v>
      </c>
      <c r="B263" s="29">
        <v>37.524999999999999</v>
      </c>
      <c r="C263" s="32">
        <v>9.0299999999999994</v>
      </c>
      <c r="D263" s="8" t="s">
        <v>7836</v>
      </c>
      <c r="E263" s="8" t="s">
        <v>7835</v>
      </c>
      <c r="F263" s="8" t="s">
        <v>7835</v>
      </c>
      <c r="G263" s="20">
        <v>2</v>
      </c>
      <c r="H263" s="8" t="s">
        <v>7835</v>
      </c>
      <c r="I263" s="8" t="s">
        <v>7837</v>
      </c>
      <c r="J263" s="8" t="s">
        <v>7841</v>
      </c>
    </row>
    <row r="264" spans="1:10" ht="15.75" customHeight="1" x14ac:dyDescent="0.3">
      <c r="A264" s="8" t="s">
        <v>300</v>
      </c>
      <c r="B264" s="29">
        <v>34.5</v>
      </c>
      <c r="C264" s="32">
        <v>4.07</v>
      </c>
      <c r="D264" s="8" t="s">
        <v>7836</v>
      </c>
      <c r="E264" s="8" t="s">
        <v>7835</v>
      </c>
      <c r="F264" s="8" t="s">
        <v>7835</v>
      </c>
      <c r="G264" s="20">
        <v>0</v>
      </c>
      <c r="H264" s="8" t="s">
        <v>7836</v>
      </c>
      <c r="I264" s="8" t="s">
        <v>7837</v>
      </c>
      <c r="J264" s="8" t="s">
        <v>7843</v>
      </c>
    </row>
    <row r="265" spans="1:10" ht="15.75" customHeight="1" x14ac:dyDescent="0.3">
      <c r="A265" s="8" t="s">
        <v>301</v>
      </c>
      <c r="B265" s="29">
        <v>28.16</v>
      </c>
      <c r="C265" s="32">
        <v>5.77</v>
      </c>
      <c r="D265" s="8" t="s">
        <v>7835</v>
      </c>
      <c r="E265" s="8" t="s">
        <v>7835</v>
      </c>
      <c r="F265" s="8" t="s">
        <v>7835</v>
      </c>
      <c r="G265" s="20">
        <v>2</v>
      </c>
      <c r="H265" s="8" t="s">
        <v>7836</v>
      </c>
      <c r="I265" s="8" t="s">
        <v>7838</v>
      </c>
      <c r="J265" s="8" t="s">
        <v>7842</v>
      </c>
    </row>
    <row r="266" spans="1:10" ht="15.75" customHeight="1" x14ac:dyDescent="0.3">
      <c r="A266" s="8" t="s">
        <v>302</v>
      </c>
      <c r="B266" s="29">
        <v>30.02</v>
      </c>
      <c r="C266" s="32">
        <v>5.98</v>
      </c>
      <c r="D266" s="8" t="s">
        <v>7835</v>
      </c>
      <c r="E266" s="8" t="s">
        <v>7835</v>
      </c>
      <c r="F266" s="8" t="s">
        <v>7836</v>
      </c>
      <c r="G266" s="20">
        <v>1</v>
      </c>
      <c r="H266" s="8" t="s">
        <v>7836</v>
      </c>
      <c r="I266" s="8" t="s">
        <v>7837</v>
      </c>
      <c r="J266" s="8" t="s">
        <v>7842</v>
      </c>
    </row>
    <row r="267" spans="1:10" ht="15.75" customHeight="1" x14ac:dyDescent="0.3">
      <c r="A267" s="8" t="s">
        <v>303</v>
      </c>
      <c r="B267" s="29">
        <v>37.82</v>
      </c>
      <c r="C267" s="32">
        <v>6.01</v>
      </c>
      <c r="D267" s="8" t="s">
        <v>7835</v>
      </c>
      <c r="E267" s="8" t="s">
        <v>7835</v>
      </c>
      <c r="F267" s="8" t="s">
        <v>7835</v>
      </c>
      <c r="G267" s="20">
        <v>0</v>
      </c>
      <c r="H267" s="8" t="s">
        <v>7836</v>
      </c>
      <c r="I267" s="8" t="s">
        <v>7837</v>
      </c>
      <c r="J267" s="8" t="s">
        <v>7842</v>
      </c>
    </row>
    <row r="268" spans="1:10" ht="15.75" customHeight="1" x14ac:dyDescent="0.3">
      <c r="A268" s="8" t="s">
        <v>304</v>
      </c>
      <c r="B268" s="29">
        <v>33.14</v>
      </c>
      <c r="C268" s="32">
        <v>5.67</v>
      </c>
      <c r="D268" s="8" t="s">
        <v>7836</v>
      </c>
      <c r="E268" s="8" t="s">
        <v>7835</v>
      </c>
      <c r="F268" s="8" t="s">
        <v>7835</v>
      </c>
      <c r="G268" s="20">
        <v>0</v>
      </c>
      <c r="H268" s="8" t="s">
        <v>7836</v>
      </c>
      <c r="I268" s="8" t="s">
        <v>7837</v>
      </c>
      <c r="J268" s="8" t="s">
        <v>7843</v>
      </c>
    </row>
    <row r="269" spans="1:10" ht="15.75" customHeight="1" x14ac:dyDescent="0.3">
      <c r="A269" s="8" t="s">
        <v>305</v>
      </c>
      <c r="B269" s="29">
        <v>25.14</v>
      </c>
      <c r="C269" s="32">
        <v>6.02</v>
      </c>
      <c r="D269" s="8" t="s">
        <v>7836</v>
      </c>
      <c r="E269" s="8" t="s">
        <v>7835</v>
      </c>
      <c r="F269" s="8" t="s">
        <v>7836</v>
      </c>
      <c r="G269" s="20">
        <v>1</v>
      </c>
      <c r="H269" s="8" t="s">
        <v>7836</v>
      </c>
      <c r="I269" s="8" t="s">
        <v>7838</v>
      </c>
      <c r="J269" s="8" t="s">
        <v>7842</v>
      </c>
    </row>
    <row r="270" spans="1:10" ht="15.75" customHeight="1" x14ac:dyDescent="0.3">
      <c r="A270" s="8" t="s">
        <v>306</v>
      </c>
      <c r="B270" s="29">
        <v>20.18</v>
      </c>
      <c r="C270" s="32">
        <v>11.19</v>
      </c>
      <c r="D270" s="8" t="s">
        <v>7835</v>
      </c>
      <c r="E270" s="8" t="s">
        <v>7835</v>
      </c>
      <c r="F270" s="8" t="s">
        <v>7835</v>
      </c>
      <c r="G270" s="20">
        <v>0</v>
      </c>
      <c r="H270" s="8" t="s">
        <v>7836</v>
      </c>
      <c r="I270" s="8" t="s">
        <v>7839</v>
      </c>
      <c r="J270" s="8" t="s">
        <v>7841</v>
      </c>
    </row>
    <row r="271" spans="1:10" ht="15.75" customHeight="1" x14ac:dyDescent="0.3">
      <c r="A271" s="8" t="s">
        <v>307</v>
      </c>
      <c r="B271" s="29">
        <v>44.36</v>
      </c>
      <c r="C271" s="32">
        <v>5.1100000000000003</v>
      </c>
      <c r="D271" s="8" t="s">
        <v>7835</v>
      </c>
      <c r="E271" s="8" t="s">
        <v>7835</v>
      </c>
      <c r="F271" s="8" t="s">
        <v>7835</v>
      </c>
      <c r="G271" s="20">
        <v>0</v>
      </c>
      <c r="H271" s="8" t="s">
        <v>7836</v>
      </c>
      <c r="I271" s="8" t="s">
        <v>7837</v>
      </c>
      <c r="J271" s="8" t="s">
        <v>7843</v>
      </c>
    </row>
    <row r="272" spans="1:10" ht="15.75" customHeight="1" x14ac:dyDescent="0.3">
      <c r="A272" s="8" t="s">
        <v>308</v>
      </c>
      <c r="B272" s="29">
        <v>23.82</v>
      </c>
      <c r="C272" s="32">
        <v>10.85</v>
      </c>
      <c r="D272" s="8" t="s">
        <v>7836</v>
      </c>
      <c r="E272" s="8" t="s">
        <v>7835</v>
      </c>
      <c r="F272" s="8" t="s">
        <v>7835</v>
      </c>
      <c r="G272" s="20">
        <v>0</v>
      </c>
      <c r="H272" s="8" t="s">
        <v>7836</v>
      </c>
      <c r="I272" s="8" t="s">
        <v>7839</v>
      </c>
      <c r="J272" s="8" t="s">
        <v>7841</v>
      </c>
    </row>
    <row r="273" spans="1:10" ht="15.75" customHeight="1" x14ac:dyDescent="0.3">
      <c r="A273" s="8" t="s">
        <v>309</v>
      </c>
      <c r="B273" s="29">
        <v>45</v>
      </c>
      <c r="C273" s="32">
        <v>5.24</v>
      </c>
      <c r="D273" s="8" t="s">
        <v>7836</v>
      </c>
      <c r="E273" s="8" t="s">
        <v>7835</v>
      </c>
      <c r="F273" s="8" t="s">
        <v>7835</v>
      </c>
      <c r="G273" s="20">
        <v>1</v>
      </c>
      <c r="H273" s="8" t="s">
        <v>7836</v>
      </c>
      <c r="I273" s="8" t="s">
        <v>7837</v>
      </c>
      <c r="J273" s="8" t="s">
        <v>7843</v>
      </c>
    </row>
    <row r="274" spans="1:10" ht="15.75" customHeight="1" x14ac:dyDescent="0.3">
      <c r="A274" s="8" t="s">
        <v>310</v>
      </c>
      <c r="B274" s="29">
        <v>26.62</v>
      </c>
      <c r="C274" s="32">
        <v>10.08</v>
      </c>
      <c r="D274" s="8" t="s">
        <v>7835</v>
      </c>
      <c r="E274" s="8" t="s">
        <v>7835</v>
      </c>
      <c r="F274" s="8" t="s">
        <v>7835</v>
      </c>
      <c r="G274" s="20">
        <v>0</v>
      </c>
      <c r="H274" s="8" t="s">
        <v>7836</v>
      </c>
      <c r="I274" s="8" t="s">
        <v>7838</v>
      </c>
      <c r="J274" s="8" t="s">
        <v>7841</v>
      </c>
    </row>
    <row r="275" spans="1:10" ht="15.75" customHeight="1" x14ac:dyDescent="0.3">
      <c r="A275" s="8" t="s">
        <v>311</v>
      </c>
      <c r="B275" s="29">
        <v>32.67</v>
      </c>
      <c r="C275" s="32">
        <v>10.97</v>
      </c>
      <c r="D275" s="8" t="s">
        <v>7836</v>
      </c>
      <c r="E275" s="8" t="s">
        <v>7835</v>
      </c>
      <c r="F275" s="8" t="s">
        <v>7835</v>
      </c>
      <c r="G275" s="20">
        <v>0</v>
      </c>
      <c r="H275" s="8" t="s">
        <v>7836</v>
      </c>
      <c r="I275" s="8" t="s">
        <v>7837</v>
      </c>
      <c r="J275" s="8" t="s">
        <v>7841</v>
      </c>
    </row>
    <row r="276" spans="1:10" ht="15.75" customHeight="1" x14ac:dyDescent="0.3">
      <c r="A276" s="8" t="s">
        <v>312</v>
      </c>
      <c r="B276" s="29">
        <v>44.44</v>
      </c>
      <c r="C276" s="32">
        <v>4.9000000000000004</v>
      </c>
      <c r="D276" s="8" t="s">
        <v>7836</v>
      </c>
      <c r="E276" s="8" t="s">
        <v>7835</v>
      </c>
      <c r="F276" s="8" t="s">
        <v>7835</v>
      </c>
      <c r="G276" s="20">
        <v>1</v>
      </c>
      <c r="H276" s="8" t="s">
        <v>7836</v>
      </c>
      <c r="I276" s="8" t="s">
        <v>7837</v>
      </c>
      <c r="J276" s="8" t="s">
        <v>7843</v>
      </c>
    </row>
    <row r="277" spans="1:10" ht="15.75" customHeight="1" x14ac:dyDescent="0.3">
      <c r="A277" s="8" t="s">
        <v>313</v>
      </c>
      <c r="B277" s="29">
        <v>28.31</v>
      </c>
      <c r="C277" s="32">
        <v>5.33</v>
      </c>
      <c r="D277" s="8" t="s">
        <v>7835</v>
      </c>
      <c r="E277" s="8" t="s">
        <v>7835</v>
      </c>
      <c r="F277" s="8" t="s">
        <v>7835</v>
      </c>
      <c r="G277" s="20">
        <v>0</v>
      </c>
      <c r="H277" s="8" t="s">
        <v>7836</v>
      </c>
      <c r="I277" s="8" t="s">
        <v>7838</v>
      </c>
      <c r="J277" s="8" t="s">
        <v>7843</v>
      </c>
    </row>
    <row r="278" spans="1:10" ht="15.75" customHeight="1" x14ac:dyDescent="0.3">
      <c r="A278" s="8" t="s">
        <v>314</v>
      </c>
      <c r="B278" s="29">
        <v>25.05</v>
      </c>
      <c r="C278" s="32">
        <v>4.6100000000000003</v>
      </c>
      <c r="D278" s="8" t="s">
        <v>7835</v>
      </c>
      <c r="E278" s="8" t="s">
        <v>7835</v>
      </c>
      <c r="F278" s="8" t="s">
        <v>7835</v>
      </c>
      <c r="G278" s="20">
        <v>2</v>
      </c>
      <c r="H278" s="8" t="s">
        <v>7836</v>
      </c>
      <c r="I278" s="8" t="s">
        <v>7838</v>
      </c>
      <c r="J278" s="8" t="s">
        <v>7843</v>
      </c>
    </row>
    <row r="279" spans="1:10" ht="15.75" customHeight="1" x14ac:dyDescent="0.3">
      <c r="A279" s="8" t="s">
        <v>315</v>
      </c>
      <c r="B279" s="29">
        <v>28.34</v>
      </c>
      <c r="C279" s="32">
        <v>8.18</v>
      </c>
      <c r="D279" s="8" t="s">
        <v>7835</v>
      </c>
      <c r="E279" s="8" t="s">
        <v>7835</v>
      </c>
      <c r="F279" s="8" t="s">
        <v>7835</v>
      </c>
      <c r="G279" s="20">
        <v>0</v>
      </c>
      <c r="H279" s="8" t="s">
        <v>7836</v>
      </c>
      <c r="I279" s="8" t="s">
        <v>7838</v>
      </c>
      <c r="J279" s="8" t="s">
        <v>7841</v>
      </c>
    </row>
    <row r="280" spans="1:10" ht="15.75" customHeight="1" x14ac:dyDescent="0.3">
      <c r="A280" s="8" t="s">
        <v>316</v>
      </c>
      <c r="B280" s="29">
        <v>17.765000000000001</v>
      </c>
      <c r="C280" s="32">
        <v>5.62</v>
      </c>
      <c r="D280" s="8" t="s">
        <v>7835</v>
      </c>
      <c r="E280" s="8" t="s">
        <v>7835</v>
      </c>
      <c r="F280" s="8" t="s">
        <v>7835</v>
      </c>
      <c r="G280" s="20">
        <v>0</v>
      </c>
      <c r="H280" s="8" t="s">
        <v>7836</v>
      </c>
      <c r="I280" s="8" t="s">
        <v>7840</v>
      </c>
      <c r="J280" s="8" t="s">
        <v>7843</v>
      </c>
    </row>
    <row r="281" spans="1:10" ht="15.75" customHeight="1" x14ac:dyDescent="0.3">
      <c r="A281" s="8" t="s">
        <v>317</v>
      </c>
      <c r="B281" s="29">
        <v>36.119999999999997</v>
      </c>
      <c r="C281" s="32">
        <v>5.82</v>
      </c>
      <c r="D281" s="8" t="s">
        <v>7835</v>
      </c>
      <c r="E281" s="8" t="s">
        <v>7835</v>
      </c>
      <c r="F281" s="8" t="s">
        <v>7835</v>
      </c>
      <c r="G281" s="20">
        <v>0</v>
      </c>
      <c r="H281" s="8" t="s">
        <v>7836</v>
      </c>
      <c r="I281" s="8" t="s">
        <v>7837</v>
      </c>
      <c r="J281" s="8" t="s">
        <v>7842</v>
      </c>
    </row>
    <row r="282" spans="1:10" ht="15.75" customHeight="1" x14ac:dyDescent="0.3">
      <c r="A282" s="8" t="s">
        <v>318</v>
      </c>
      <c r="B282" s="29">
        <v>23.19</v>
      </c>
      <c r="C282" s="32">
        <v>7.66</v>
      </c>
      <c r="D282" s="8" t="s">
        <v>7835</v>
      </c>
      <c r="E282" s="8" t="s">
        <v>7835</v>
      </c>
      <c r="F282" s="8" t="s">
        <v>7835</v>
      </c>
      <c r="G282" s="20">
        <v>0</v>
      </c>
      <c r="H282" s="8" t="s">
        <v>7836</v>
      </c>
      <c r="I282" s="8" t="s">
        <v>7839</v>
      </c>
      <c r="J282" s="8" t="s">
        <v>7841</v>
      </c>
    </row>
    <row r="283" spans="1:10" ht="15.75" customHeight="1" x14ac:dyDescent="0.3">
      <c r="A283" s="8" t="s">
        <v>319</v>
      </c>
      <c r="B283" s="29">
        <v>35.99</v>
      </c>
      <c r="C283" s="32">
        <v>4.2300000000000004</v>
      </c>
      <c r="D283" s="8" t="s">
        <v>7835</v>
      </c>
      <c r="E283" s="8" t="s">
        <v>7835</v>
      </c>
      <c r="F283" s="8" t="s">
        <v>7835</v>
      </c>
      <c r="G283" s="20">
        <v>0</v>
      </c>
      <c r="H283" s="8" t="s">
        <v>7836</v>
      </c>
      <c r="I283" s="8" t="s">
        <v>7837</v>
      </c>
      <c r="J283" s="8" t="s">
        <v>7843</v>
      </c>
    </row>
    <row r="284" spans="1:10" ht="15.75" customHeight="1" x14ac:dyDescent="0.3">
      <c r="A284" s="8" t="s">
        <v>320</v>
      </c>
      <c r="B284" s="29">
        <v>30.25</v>
      </c>
      <c r="C284" s="32">
        <v>5.58</v>
      </c>
      <c r="D284" s="8" t="s">
        <v>7835</v>
      </c>
      <c r="E284" s="8" t="s">
        <v>7835</v>
      </c>
      <c r="F284" s="8" t="s">
        <v>7836</v>
      </c>
      <c r="G284" s="20">
        <v>1</v>
      </c>
      <c r="H284" s="8" t="s">
        <v>7836</v>
      </c>
      <c r="I284" s="8" t="s">
        <v>7837</v>
      </c>
      <c r="J284" s="8" t="s">
        <v>7843</v>
      </c>
    </row>
    <row r="285" spans="1:10" ht="15.75" customHeight="1" x14ac:dyDescent="0.3">
      <c r="A285" s="8" t="s">
        <v>321</v>
      </c>
      <c r="B285" s="29">
        <v>26.24</v>
      </c>
      <c r="C285" s="32">
        <v>6.26</v>
      </c>
      <c r="D285" s="8" t="s">
        <v>7836</v>
      </c>
      <c r="E285" s="8" t="s">
        <v>7835</v>
      </c>
      <c r="F285" s="8" t="s">
        <v>7835</v>
      </c>
      <c r="G285" s="20">
        <v>0</v>
      </c>
      <c r="H285" s="8" t="s">
        <v>7836</v>
      </c>
      <c r="I285" s="8" t="s">
        <v>7838</v>
      </c>
      <c r="J285" s="8" t="s">
        <v>7842</v>
      </c>
    </row>
    <row r="286" spans="1:10" ht="15.75" customHeight="1" x14ac:dyDescent="0.3">
      <c r="A286" s="8" t="s">
        <v>322</v>
      </c>
      <c r="B286" s="29">
        <v>31.36</v>
      </c>
      <c r="C286" s="32">
        <v>10.6</v>
      </c>
      <c r="D286" s="8" t="s">
        <v>7836</v>
      </c>
      <c r="E286" s="8" t="s">
        <v>7835</v>
      </c>
      <c r="F286" s="8" t="s">
        <v>7835</v>
      </c>
      <c r="G286" s="20">
        <v>0</v>
      </c>
      <c r="H286" s="8" t="s">
        <v>7836</v>
      </c>
      <c r="I286" s="8" t="s">
        <v>7837</v>
      </c>
      <c r="J286" s="8" t="s">
        <v>7841</v>
      </c>
    </row>
    <row r="287" spans="1:10" ht="15.75" customHeight="1" x14ac:dyDescent="0.3">
      <c r="A287" s="8" t="s">
        <v>323</v>
      </c>
      <c r="B287" s="29">
        <v>25.69</v>
      </c>
      <c r="C287" s="32">
        <v>4.78</v>
      </c>
      <c r="D287" s="8" t="s">
        <v>7836</v>
      </c>
      <c r="E287" s="8" t="s">
        <v>7835</v>
      </c>
      <c r="F287" s="8" t="s">
        <v>7835</v>
      </c>
      <c r="G287" s="20">
        <v>0</v>
      </c>
      <c r="H287" s="8" t="s">
        <v>7836</v>
      </c>
      <c r="I287" s="8" t="s">
        <v>7838</v>
      </c>
      <c r="J287" s="8" t="s">
        <v>7843</v>
      </c>
    </row>
    <row r="288" spans="1:10" ht="15.75" customHeight="1" x14ac:dyDescent="0.3">
      <c r="A288" s="8" t="s">
        <v>324</v>
      </c>
      <c r="B288" s="29">
        <v>25.46</v>
      </c>
      <c r="C288" s="32">
        <v>6.03</v>
      </c>
      <c r="D288" s="8" t="s">
        <v>7835</v>
      </c>
      <c r="E288" s="8" t="s">
        <v>7835</v>
      </c>
      <c r="F288" s="8" t="s">
        <v>7835</v>
      </c>
      <c r="G288" s="20">
        <v>2</v>
      </c>
      <c r="H288" s="8" t="s">
        <v>7836</v>
      </c>
      <c r="I288" s="8" t="s">
        <v>7838</v>
      </c>
      <c r="J288" s="8" t="s">
        <v>7842</v>
      </c>
    </row>
    <row r="289" spans="1:10" ht="15.75" customHeight="1" x14ac:dyDescent="0.3">
      <c r="A289" s="8" t="s">
        <v>325</v>
      </c>
      <c r="B289" s="29">
        <v>31.83</v>
      </c>
      <c r="C289" s="32">
        <v>11.55</v>
      </c>
      <c r="D289" s="8" t="s">
        <v>7836</v>
      </c>
      <c r="E289" s="8" t="s">
        <v>7835</v>
      </c>
      <c r="F289" s="8" t="s">
        <v>7835</v>
      </c>
      <c r="G289" s="20">
        <v>1</v>
      </c>
      <c r="H289" s="8" t="s">
        <v>7836</v>
      </c>
      <c r="I289" s="8" t="s">
        <v>7837</v>
      </c>
      <c r="J289" s="8" t="s">
        <v>7841</v>
      </c>
    </row>
    <row r="290" spans="1:10" ht="15.75" customHeight="1" x14ac:dyDescent="0.3">
      <c r="A290" s="8" t="s">
        <v>326</v>
      </c>
      <c r="B290" s="29">
        <v>24.43</v>
      </c>
      <c r="C290" s="32">
        <v>7.59</v>
      </c>
      <c r="D290" s="8" t="s">
        <v>7836</v>
      </c>
      <c r="E290" s="8" t="s">
        <v>7835</v>
      </c>
      <c r="F290" s="8" t="s">
        <v>7835</v>
      </c>
      <c r="G290" s="20">
        <v>1</v>
      </c>
      <c r="H290" s="8" t="s">
        <v>7836</v>
      </c>
      <c r="I290" s="8" t="s">
        <v>7839</v>
      </c>
      <c r="J290" s="8" t="s">
        <v>7841</v>
      </c>
    </row>
    <row r="291" spans="1:10" ht="15.75" customHeight="1" x14ac:dyDescent="0.3">
      <c r="A291" s="8" t="s">
        <v>327</v>
      </c>
      <c r="B291" s="29">
        <v>41.9</v>
      </c>
      <c r="C291" s="32">
        <v>4.26</v>
      </c>
      <c r="D291" s="8" t="s">
        <v>7835</v>
      </c>
      <c r="E291" s="8" t="s">
        <v>7835</v>
      </c>
      <c r="F291" s="8" t="s">
        <v>7835</v>
      </c>
      <c r="G291" s="20">
        <v>0</v>
      </c>
      <c r="H291" s="8" t="s">
        <v>7836</v>
      </c>
      <c r="I291" s="8" t="s">
        <v>7837</v>
      </c>
      <c r="J291" s="8" t="s">
        <v>7843</v>
      </c>
    </row>
    <row r="292" spans="1:10" ht="15.75" customHeight="1" x14ac:dyDescent="0.3">
      <c r="A292" s="8" t="s">
        <v>328</v>
      </c>
      <c r="B292" s="29">
        <v>22.88</v>
      </c>
      <c r="C292" s="32">
        <v>5.9</v>
      </c>
      <c r="D292" s="8" t="s">
        <v>7836</v>
      </c>
      <c r="E292" s="8" t="s">
        <v>7835</v>
      </c>
      <c r="F292" s="8" t="s">
        <v>7836</v>
      </c>
      <c r="G292" s="20">
        <v>1</v>
      </c>
      <c r="H292" s="8" t="s">
        <v>7836</v>
      </c>
      <c r="I292" s="8" t="s">
        <v>7839</v>
      </c>
      <c r="J292" s="8" t="s">
        <v>7842</v>
      </c>
    </row>
    <row r="293" spans="1:10" ht="15.75" customHeight="1" x14ac:dyDescent="0.3">
      <c r="A293" s="8" t="s">
        <v>329</v>
      </c>
      <c r="B293" s="29">
        <v>29.734999999999999</v>
      </c>
      <c r="C293" s="32">
        <v>7.79</v>
      </c>
      <c r="D293" s="8" t="s">
        <v>7835</v>
      </c>
      <c r="E293" s="8" t="s">
        <v>7835</v>
      </c>
      <c r="F293" s="8" t="s">
        <v>7835</v>
      </c>
      <c r="G293" s="20">
        <v>0</v>
      </c>
      <c r="H293" s="8" t="s">
        <v>7835</v>
      </c>
      <c r="I293" s="8" t="s">
        <v>7838</v>
      </c>
      <c r="J293" s="8" t="s">
        <v>7841</v>
      </c>
    </row>
    <row r="294" spans="1:10" ht="15.75" customHeight="1" x14ac:dyDescent="0.3">
      <c r="A294" s="8" t="s">
        <v>330</v>
      </c>
      <c r="B294" s="29">
        <v>40.74</v>
      </c>
      <c r="C294" s="32">
        <v>5.28</v>
      </c>
      <c r="D294" s="8" t="s">
        <v>7835</v>
      </c>
      <c r="E294" s="8" t="s">
        <v>7835</v>
      </c>
      <c r="F294" s="8" t="s">
        <v>7836</v>
      </c>
      <c r="G294" s="20">
        <v>1</v>
      </c>
      <c r="H294" s="8" t="s">
        <v>7836</v>
      </c>
      <c r="I294" s="8" t="s">
        <v>7837</v>
      </c>
      <c r="J294" s="8" t="s">
        <v>7843</v>
      </c>
    </row>
    <row r="295" spans="1:10" ht="15.75" customHeight="1" x14ac:dyDescent="0.3">
      <c r="A295" s="8" t="s">
        <v>331</v>
      </c>
      <c r="B295" s="29">
        <v>24.14</v>
      </c>
      <c r="C295" s="32">
        <v>5.87</v>
      </c>
      <c r="D295" s="8" t="s">
        <v>7835</v>
      </c>
      <c r="E295" s="8" t="s">
        <v>7835</v>
      </c>
      <c r="F295" s="8" t="s">
        <v>7835</v>
      </c>
      <c r="G295" s="20">
        <v>2</v>
      </c>
      <c r="H295" s="8" t="s">
        <v>7836</v>
      </c>
      <c r="I295" s="8" t="s">
        <v>7839</v>
      </c>
      <c r="J295" s="8" t="s">
        <v>7842</v>
      </c>
    </row>
    <row r="296" spans="1:10" ht="15.75" customHeight="1" x14ac:dyDescent="0.3">
      <c r="A296" s="8" t="s">
        <v>332</v>
      </c>
      <c r="B296" s="29">
        <v>25.15</v>
      </c>
      <c r="C296" s="32">
        <v>9.08</v>
      </c>
      <c r="D296" s="8" t="s">
        <v>7836</v>
      </c>
      <c r="E296" s="8" t="s">
        <v>7835</v>
      </c>
      <c r="F296" s="8" t="s">
        <v>7835</v>
      </c>
      <c r="G296" s="20">
        <v>1</v>
      </c>
      <c r="H296" s="8" t="s">
        <v>7836</v>
      </c>
      <c r="I296" s="8" t="s">
        <v>7838</v>
      </c>
      <c r="J296" s="8" t="s">
        <v>7841</v>
      </c>
    </row>
    <row r="297" spans="1:10" ht="15.75" customHeight="1" x14ac:dyDescent="0.3">
      <c r="A297" s="8" t="s">
        <v>333</v>
      </c>
      <c r="B297" s="29">
        <v>28.71</v>
      </c>
      <c r="C297" s="32">
        <v>5.2</v>
      </c>
      <c r="D297" s="8" t="s">
        <v>7835</v>
      </c>
      <c r="E297" s="8" t="s">
        <v>7835</v>
      </c>
      <c r="F297" s="8" t="s">
        <v>7835</v>
      </c>
      <c r="G297" s="20">
        <v>1</v>
      </c>
      <c r="H297" s="8" t="s">
        <v>7836</v>
      </c>
      <c r="I297" s="8" t="s">
        <v>7838</v>
      </c>
      <c r="J297" s="8" t="s">
        <v>7843</v>
      </c>
    </row>
    <row r="298" spans="1:10" ht="15.75" customHeight="1" x14ac:dyDescent="0.3">
      <c r="A298" s="8" t="s">
        <v>334</v>
      </c>
      <c r="B298" s="29">
        <v>23</v>
      </c>
      <c r="C298" s="32">
        <v>5.48</v>
      </c>
      <c r="D298" s="8" t="s">
        <v>7835</v>
      </c>
      <c r="E298" s="8" t="s">
        <v>7835</v>
      </c>
      <c r="F298" s="8" t="s">
        <v>7835</v>
      </c>
      <c r="G298" s="20">
        <v>0</v>
      </c>
      <c r="H298" s="8" t="s">
        <v>7836</v>
      </c>
      <c r="I298" s="8" t="s">
        <v>7839</v>
      </c>
      <c r="J298" s="8" t="s">
        <v>7843</v>
      </c>
    </row>
    <row r="299" spans="1:10" ht="15.75" customHeight="1" x14ac:dyDescent="0.3">
      <c r="A299" s="8" t="s">
        <v>335</v>
      </c>
      <c r="B299" s="29">
        <v>36.86</v>
      </c>
      <c r="C299" s="32">
        <v>11.95</v>
      </c>
      <c r="D299" s="8" t="s">
        <v>7835</v>
      </c>
      <c r="E299" s="8" t="s">
        <v>7835</v>
      </c>
      <c r="F299" s="8" t="s">
        <v>7835</v>
      </c>
      <c r="G299" s="20">
        <v>0</v>
      </c>
      <c r="H299" s="8" t="s">
        <v>7835</v>
      </c>
      <c r="I299" s="8" t="s">
        <v>7837</v>
      </c>
      <c r="J299" s="8" t="s">
        <v>7841</v>
      </c>
    </row>
    <row r="300" spans="1:10" ht="15.75" customHeight="1" x14ac:dyDescent="0.3">
      <c r="A300" s="8" t="s">
        <v>336</v>
      </c>
      <c r="B300" s="29">
        <v>24.25</v>
      </c>
      <c r="C300" s="32">
        <v>8.6999999999999993</v>
      </c>
      <c r="D300" s="8" t="s">
        <v>7836</v>
      </c>
      <c r="E300" s="8" t="s">
        <v>7835</v>
      </c>
      <c r="F300" s="8" t="s">
        <v>7835</v>
      </c>
      <c r="G300" s="20">
        <v>1</v>
      </c>
      <c r="H300" s="8" t="s">
        <v>7836</v>
      </c>
      <c r="I300" s="8" t="s">
        <v>7839</v>
      </c>
      <c r="J300" s="8" t="s">
        <v>7841</v>
      </c>
    </row>
    <row r="301" spans="1:10" ht="15.75" customHeight="1" x14ac:dyDescent="0.3">
      <c r="A301" s="8" t="s">
        <v>337</v>
      </c>
      <c r="B301" s="29">
        <v>23.85</v>
      </c>
      <c r="C301" s="32">
        <v>7.84</v>
      </c>
      <c r="D301" s="8" t="s">
        <v>7835</v>
      </c>
      <c r="E301" s="8" t="s">
        <v>7835</v>
      </c>
      <c r="F301" s="8" t="s">
        <v>7835</v>
      </c>
      <c r="G301" s="20">
        <v>0</v>
      </c>
      <c r="H301" s="8" t="s">
        <v>7836</v>
      </c>
      <c r="I301" s="8" t="s">
        <v>7839</v>
      </c>
      <c r="J301" s="8" t="s">
        <v>7841</v>
      </c>
    </row>
    <row r="302" spans="1:10" ht="15.75" customHeight="1" x14ac:dyDescent="0.3">
      <c r="A302" s="8" t="s">
        <v>338</v>
      </c>
      <c r="B302" s="29">
        <v>40.020000000000003</v>
      </c>
      <c r="C302" s="32">
        <v>5.19</v>
      </c>
      <c r="D302" s="8" t="s">
        <v>7836</v>
      </c>
      <c r="E302" s="8" t="s">
        <v>7835</v>
      </c>
      <c r="F302" s="8" t="s">
        <v>7835</v>
      </c>
      <c r="G302" s="20">
        <v>1</v>
      </c>
      <c r="H302" s="8" t="s">
        <v>7836</v>
      </c>
      <c r="I302" s="8" t="s">
        <v>7837</v>
      </c>
      <c r="J302" s="8" t="s">
        <v>7843</v>
      </c>
    </row>
    <row r="303" spans="1:10" ht="15.75" customHeight="1" x14ac:dyDescent="0.3">
      <c r="A303" s="8" t="s">
        <v>339</v>
      </c>
      <c r="B303" s="29">
        <v>19.170000000000002</v>
      </c>
      <c r="C303" s="32">
        <v>8.41</v>
      </c>
      <c r="D303" s="8" t="s">
        <v>7835</v>
      </c>
      <c r="E303" s="8" t="s">
        <v>7835</v>
      </c>
      <c r="F303" s="8" t="s">
        <v>7835</v>
      </c>
      <c r="G303" s="20">
        <v>0</v>
      </c>
      <c r="H303" s="8" t="s">
        <v>7836</v>
      </c>
      <c r="I303" s="8" t="s">
        <v>7839</v>
      </c>
      <c r="J303" s="8" t="s">
        <v>7841</v>
      </c>
    </row>
    <row r="304" spans="1:10" ht="15.75" customHeight="1" x14ac:dyDescent="0.3">
      <c r="A304" s="8" t="s">
        <v>340</v>
      </c>
      <c r="B304" s="29">
        <v>43.53</v>
      </c>
      <c r="C304" s="32">
        <v>5.86</v>
      </c>
      <c r="D304" s="8" t="s">
        <v>7836</v>
      </c>
      <c r="E304" s="8" t="s">
        <v>7836</v>
      </c>
      <c r="F304" s="8" t="s">
        <v>7835</v>
      </c>
      <c r="G304" s="20">
        <v>2</v>
      </c>
      <c r="H304" s="8" t="s">
        <v>7836</v>
      </c>
      <c r="I304" s="8" t="s">
        <v>7837</v>
      </c>
      <c r="J304" s="8" t="s">
        <v>7842</v>
      </c>
    </row>
    <row r="305" spans="1:10" ht="15.75" customHeight="1" x14ac:dyDescent="0.3">
      <c r="A305" s="8" t="s">
        <v>341</v>
      </c>
      <c r="B305" s="29">
        <v>46.06</v>
      </c>
      <c r="C305" s="32">
        <v>4.18</v>
      </c>
      <c r="D305" s="8" t="s">
        <v>7835</v>
      </c>
      <c r="E305" s="8" t="s">
        <v>7836</v>
      </c>
      <c r="F305" s="8" t="s">
        <v>7835</v>
      </c>
      <c r="G305" s="20">
        <v>1</v>
      </c>
      <c r="H305" s="8" t="s">
        <v>7836</v>
      </c>
      <c r="I305" s="8" t="s">
        <v>7837</v>
      </c>
      <c r="J305" s="8" t="s">
        <v>7843</v>
      </c>
    </row>
    <row r="306" spans="1:10" ht="15.75" customHeight="1" x14ac:dyDescent="0.3">
      <c r="A306" s="8" t="s">
        <v>342</v>
      </c>
      <c r="B306" s="29">
        <v>29.92</v>
      </c>
      <c r="C306" s="32">
        <v>11.99</v>
      </c>
      <c r="D306" s="8" t="s">
        <v>7836</v>
      </c>
      <c r="E306" s="8" t="s">
        <v>7835</v>
      </c>
      <c r="F306" s="8" t="s">
        <v>7835</v>
      </c>
      <c r="G306" s="20">
        <v>2</v>
      </c>
      <c r="H306" s="8" t="s">
        <v>7836</v>
      </c>
      <c r="I306" s="8" t="s">
        <v>7838</v>
      </c>
      <c r="J306" s="8" t="s">
        <v>7841</v>
      </c>
    </row>
    <row r="307" spans="1:10" ht="15.75" customHeight="1" x14ac:dyDescent="0.3">
      <c r="A307" s="8" t="s">
        <v>343</v>
      </c>
      <c r="B307" s="29">
        <v>28.46</v>
      </c>
      <c r="C307" s="32">
        <v>4.8499999999999996</v>
      </c>
      <c r="D307" s="8" t="s">
        <v>7836</v>
      </c>
      <c r="E307" s="8" t="s">
        <v>7835</v>
      </c>
      <c r="F307" s="8" t="s">
        <v>7835</v>
      </c>
      <c r="G307" s="20">
        <v>1</v>
      </c>
      <c r="H307" s="8" t="s">
        <v>7836</v>
      </c>
      <c r="I307" s="8" t="s">
        <v>7838</v>
      </c>
      <c r="J307" s="8" t="s">
        <v>7843</v>
      </c>
    </row>
    <row r="308" spans="1:10" ht="15.75" customHeight="1" x14ac:dyDescent="0.3">
      <c r="A308" s="8" t="s">
        <v>344</v>
      </c>
      <c r="B308" s="29">
        <v>24.56</v>
      </c>
      <c r="C308" s="32">
        <v>6.18</v>
      </c>
      <c r="D308" s="8" t="s">
        <v>7836</v>
      </c>
      <c r="E308" s="8" t="s">
        <v>7835</v>
      </c>
      <c r="F308" s="8" t="s">
        <v>7836</v>
      </c>
      <c r="G308" s="20">
        <v>1</v>
      </c>
      <c r="H308" s="8" t="s">
        <v>7836</v>
      </c>
      <c r="I308" s="8" t="s">
        <v>7839</v>
      </c>
      <c r="J308" s="8" t="s">
        <v>7842</v>
      </c>
    </row>
    <row r="309" spans="1:10" ht="15.75" customHeight="1" x14ac:dyDescent="0.3">
      <c r="A309" s="8" t="s">
        <v>345</v>
      </c>
      <c r="B309" s="29">
        <v>41.19</v>
      </c>
      <c r="C309" s="32">
        <v>6.37</v>
      </c>
      <c r="D309" s="8" t="s">
        <v>7835</v>
      </c>
      <c r="E309" s="8" t="s">
        <v>7835</v>
      </c>
      <c r="F309" s="8" t="s">
        <v>7835</v>
      </c>
      <c r="G309" s="20">
        <v>0</v>
      </c>
      <c r="H309" s="8" t="s">
        <v>7836</v>
      </c>
      <c r="I309" s="8" t="s">
        <v>7837</v>
      </c>
      <c r="J309" s="8" t="s">
        <v>7842</v>
      </c>
    </row>
    <row r="310" spans="1:10" ht="15.75" customHeight="1" x14ac:dyDescent="0.3">
      <c r="A310" s="8" t="s">
        <v>346</v>
      </c>
      <c r="B310" s="29">
        <v>18.63</v>
      </c>
      <c r="C310" s="32">
        <v>9.81</v>
      </c>
      <c r="D310" s="8" t="s">
        <v>7836</v>
      </c>
      <c r="E310" s="8" t="s">
        <v>7835</v>
      </c>
      <c r="F310" s="8" t="s">
        <v>7835</v>
      </c>
      <c r="G310" s="20">
        <v>2</v>
      </c>
      <c r="H310" s="8" t="s">
        <v>7836</v>
      </c>
      <c r="I310" s="8" t="s">
        <v>7839</v>
      </c>
      <c r="J310" s="8" t="s">
        <v>7841</v>
      </c>
    </row>
    <row r="311" spans="1:10" ht="15.75" customHeight="1" x14ac:dyDescent="0.3">
      <c r="A311" s="8" t="s">
        <v>347</v>
      </c>
      <c r="B311" s="29">
        <v>26.26</v>
      </c>
      <c r="C311" s="32">
        <v>11.8</v>
      </c>
      <c r="D311" s="8" t="s">
        <v>7836</v>
      </c>
      <c r="E311" s="8" t="s">
        <v>7835</v>
      </c>
      <c r="F311" s="8" t="s">
        <v>7835</v>
      </c>
      <c r="G311" s="20">
        <v>1</v>
      </c>
      <c r="H311" s="8" t="s">
        <v>7836</v>
      </c>
      <c r="I311" s="8" t="s">
        <v>7838</v>
      </c>
      <c r="J311" s="8" t="s">
        <v>7841</v>
      </c>
    </row>
    <row r="312" spans="1:10" ht="15.75" customHeight="1" x14ac:dyDescent="0.3">
      <c r="A312" s="8" t="s">
        <v>348</v>
      </c>
      <c r="B312" s="29">
        <v>22.37</v>
      </c>
      <c r="C312" s="32">
        <v>5.86</v>
      </c>
      <c r="D312" s="8" t="s">
        <v>7836</v>
      </c>
      <c r="E312" s="8" t="s">
        <v>7835</v>
      </c>
      <c r="F312" s="8" t="s">
        <v>7836</v>
      </c>
      <c r="G312" s="20">
        <v>1</v>
      </c>
      <c r="H312" s="8" t="s">
        <v>7836</v>
      </c>
      <c r="I312" s="8" t="s">
        <v>7839</v>
      </c>
      <c r="J312" s="8" t="s">
        <v>7842</v>
      </c>
    </row>
    <row r="313" spans="1:10" ht="15.75" customHeight="1" x14ac:dyDescent="0.3">
      <c r="A313" s="8" t="s">
        <v>349</v>
      </c>
      <c r="B313" s="29">
        <v>39.619999999999997</v>
      </c>
      <c r="C313" s="32">
        <v>4.28</v>
      </c>
      <c r="D313" s="8" t="s">
        <v>7835</v>
      </c>
      <c r="E313" s="8" t="s">
        <v>7835</v>
      </c>
      <c r="F313" s="8" t="s">
        <v>7835</v>
      </c>
      <c r="G313" s="20">
        <v>1</v>
      </c>
      <c r="H313" s="8" t="s">
        <v>7836</v>
      </c>
      <c r="I313" s="8" t="s">
        <v>7837</v>
      </c>
      <c r="J313" s="8" t="s">
        <v>7843</v>
      </c>
    </row>
    <row r="314" spans="1:10" ht="15.75" customHeight="1" x14ac:dyDescent="0.3">
      <c r="A314" s="8" t="s">
        <v>350</v>
      </c>
      <c r="B314" s="29">
        <v>18.329999999999998</v>
      </c>
      <c r="C314" s="32">
        <v>4.16</v>
      </c>
      <c r="D314" s="8" t="s">
        <v>7836</v>
      </c>
      <c r="E314" s="8" t="s">
        <v>7835</v>
      </c>
      <c r="F314" s="8" t="s">
        <v>7835</v>
      </c>
      <c r="G314" s="20">
        <v>0</v>
      </c>
      <c r="H314" s="8" t="s">
        <v>7836</v>
      </c>
      <c r="I314" s="8" t="s">
        <v>7840</v>
      </c>
      <c r="J314" s="8" t="s">
        <v>7843</v>
      </c>
    </row>
    <row r="315" spans="1:10" ht="15.75" customHeight="1" x14ac:dyDescent="0.3">
      <c r="A315" s="8" t="s">
        <v>351</v>
      </c>
      <c r="B315" s="29">
        <v>17.11</v>
      </c>
      <c r="C315" s="32">
        <v>4.9800000000000004</v>
      </c>
      <c r="D315" s="8" t="s">
        <v>7836</v>
      </c>
      <c r="E315" s="8" t="s">
        <v>7835</v>
      </c>
      <c r="F315" s="8" t="s">
        <v>7836</v>
      </c>
      <c r="G315" s="20">
        <v>1</v>
      </c>
      <c r="H315" s="8" t="s">
        <v>7836</v>
      </c>
      <c r="I315" s="8" t="s">
        <v>7840</v>
      </c>
      <c r="J315" s="8" t="s">
        <v>7843</v>
      </c>
    </row>
    <row r="316" spans="1:10" ht="15.75" customHeight="1" x14ac:dyDescent="0.3">
      <c r="A316" s="8" t="s">
        <v>352</v>
      </c>
      <c r="B316" s="29">
        <v>43.5</v>
      </c>
      <c r="C316" s="32">
        <v>6.38</v>
      </c>
      <c r="D316" s="8" t="s">
        <v>7835</v>
      </c>
      <c r="E316" s="8" t="s">
        <v>7836</v>
      </c>
      <c r="F316" s="8" t="s">
        <v>7835</v>
      </c>
      <c r="G316" s="20">
        <v>1</v>
      </c>
      <c r="H316" s="8" t="s">
        <v>7836</v>
      </c>
      <c r="I316" s="8" t="s">
        <v>7837</v>
      </c>
      <c r="J316" s="8" t="s">
        <v>7842</v>
      </c>
    </row>
    <row r="317" spans="1:10" ht="15.75" customHeight="1" x14ac:dyDescent="0.3">
      <c r="A317" s="8" t="s">
        <v>353</v>
      </c>
      <c r="B317" s="29">
        <v>25.364999999999998</v>
      </c>
      <c r="C317" s="32">
        <v>5.19</v>
      </c>
      <c r="D317" s="8" t="s">
        <v>7835</v>
      </c>
      <c r="E317" s="8" t="s">
        <v>7835</v>
      </c>
      <c r="F317" s="8" t="s">
        <v>7835</v>
      </c>
      <c r="G317" s="20">
        <v>2</v>
      </c>
      <c r="H317" s="8" t="s">
        <v>7835</v>
      </c>
      <c r="I317" s="8" t="s">
        <v>7838</v>
      </c>
      <c r="J317" s="8" t="s">
        <v>7843</v>
      </c>
    </row>
    <row r="318" spans="1:10" ht="15.75" customHeight="1" x14ac:dyDescent="0.3">
      <c r="A318" s="8" t="s">
        <v>354</v>
      </c>
      <c r="B318" s="29">
        <v>28.594999999999999</v>
      </c>
      <c r="C318" s="32">
        <v>10.210000000000001</v>
      </c>
      <c r="D318" s="8" t="s">
        <v>7835</v>
      </c>
      <c r="E318" s="8" t="s">
        <v>7835</v>
      </c>
      <c r="F318" s="8" t="s">
        <v>7835</v>
      </c>
      <c r="G318" s="20">
        <v>0</v>
      </c>
      <c r="H318" s="8" t="s">
        <v>7835</v>
      </c>
      <c r="I318" s="8" t="s">
        <v>7838</v>
      </c>
      <c r="J318" s="8" t="s">
        <v>7841</v>
      </c>
    </row>
    <row r="319" spans="1:10" ht="15.75" customHeight="1" x14ac:dyDescent="0.3">
      <c r="A319" s="8" t="s">
        <v>355</v>
      </c>
      <c r="B319" s="29">
        <v>29.83</v>
      </c>
      <c r="C319" s="32">
        <v>9.6999999999999993</v>
      </c>
      <c r="D319" s="8" t="s">
        <v>7836</v>
      </c>
      <c r="E319" s="8" t="s">
        <v>7835</v>
      </c>
      <c r="F319" s="8" t="s">
        <v>7836</v>
      </c>
      <c r="G319" s="20">
        <v>1</v>
      </c>
      <c r="H319" s="8" t="s">
        <v>7836</v>
      </c>
      <c r="I319" s="8" t="s">
        <v>7838</v>
      </c>
      <c r="J319" s="8" t="s">
        <v>7841</v>
      </c>
    </row>
    <row r="320" spans="1:10" ht="15.75" customHeight="1" x14ac:dyDescent="0.3">
      <c r="A320" s="8" t="s">
        <v>356</v>
      </c>
      <c r="B320" s="29">
        <v>24.7</v>
      </c>
      <c r="C320" s="32">
        <v>10.25</v>
      </c>
      <c r="D320" s="8" t="s">
        <v>7835</v>
      </c>
      <c r="E320" s="8" t="s">
        <v>7835</v>
      </c>
      <c r="F320" s="8" t="s">
        <v>7835</v>
      </c>
      <c r="G320" s="20">
        <v>3</v>
      </c>
      <c r="H320" s="8" t="s">
        <v>7835</v>
      </c>
      <c r="I320" s="8" t="s">
        <v>7839</v>
      </c>
      <c r="J320" s="8" t="s">
        <v>7841</v>
      </c>
    </row>
    <row r="321" spans="1:10" ht="15.75" customHeight="1" x14ac:dyDescent="0.3">
      <c r="A321" s="8" t="s">
        <v>357</v>
      </c>
      <c r="B321" s="29">
        <v>17.940000000000001</v>
      </c>
      <c r="C321" s="32">
        <v>9.77</v>
      </c>
      <c r="D321" s="8" t="s">
        <v>7835</v>
      </c>
      <c r="E321" s="8" t="s">
        <v>7835</v>
      </c>
      <c r="F321" s="8" t="s">
        <v>7835</v>
      </c>
      <c r="G321" s="20">
        <v>0</v>
      </c>
      <c r="H321" s="8" t="s">
        <v>7836</v>
      </c>
      <c r="I321" s="8" t="s">
        <v>7840</v>
      </c>
      <c r="J321" s="8" t="s">
        <v>7841</v>
      </c>
    </row>
    <row r="322" spans="1:10" ht="15.75" customHeight="1" x14ac:dyDescent="0.3">
      <c r="A322" s="8" t="s">
        <v>358</v>
      </c>
      <c r="B322" s="29">
        <v>21.08</v>
      </c>
      <c r="C322" s="32">
        <v>4.83</v>
      </c>
      <c r="D322" s="8" t="s">
        <v>7835</v>
      </c>
      <c r="E322" s="8" t="s">
        <v>7835</v>
      </c>
      <c r="F322" s="8" t="s">
        <v>7836</v>
      </c>
      <c r="G322" s="20">
        <v>1</v>
      </c>
      <c r="H322" s="8" t="s">
        <v>7836</v>
      </c>
      <c r="I322" s="8" t="s">
        <v>7839</v>
      </c>
      <c r="J322" s="8" t="s">
        <v>7843</v>
      </c>
    </row>
    <row r="323" spans="1:10" ht="15.75" customHeight="1" x14ac:dyDescent="0.3">
      <c r="A323" s="8" t="s">
        <v>359</v>
      </c>
      <c r="B323" s="29">
        <v>37.715000000000003</v>
      </c>
      <c r="C323" s="32">
        <v>10.86</v>
      </c>
      <c r="D323" s="8" t="s">
        <v>7836</v>
      </c>
      <c r="E323" s="8" t="s">
        <v>7835</v>
      </c>
      <c r="F323" s="8" t="s">
        <v>7835</v>
      </c>
      <c r="G323" s="20">
        <v>0</v>
      </c>
      <c r="H323" s="8" t="s">
        <v>7835</v>
      </c>
      <c r="I323" s="8" t="s">
        <v>7837</v>
      </c>
      <c r="J323" s="8" t="s">
        <v>7841</v>
      </c>
    </row>
    <row r="324" spans="1:10" ht="15.75" customHeight="1" x14ac:dyDescent="0.3">
      <c r="A324" s="8" t="s">
        <v>360</v>
      </c>
      <c r="B324" s="29">
        <v>22.39</v>
      </c>
      <c r="C324" s="32">
        <v>9.5299999999999994</v>
      </c>
      <c r="D324" s="8" t="s">
        <v>7836</v>
      </c>
      <c r="E324" s="8" t="s">
        <v>7835</v>
      </c>
      <c r="F324" s="8" t="s">
        <v>7835</v>
      </c>
      <c r="G324" s="20">
        <v>0</v>
      </c>
      <c r="H324" s="8" t="s">
        <v>7836</v>
      </c>
      <c r="I324" s="8" t="s">
        <v>7839</v>
      </c>
      <c r="J324" s="8" t="s">
        <v>7841</v>
      </c>
    </row>
    <row r="325" spans="1:10" ht="15.75" customHeight="1" x14ac:dyDescent="0.3">
      <c r="A325" s="8" t="s">
        <v>361</v>
      </c>
      <c r="B325" s="29">
        <v>28.78</v>
      </c>
      <c r="C325" s="32">
        <v>5.68</v>
      </c>
      <c r="D325" s="8" t="s">
        <v>7835</v>
      </c>
      <c r="E325" s="8" t="s">
        <v>7835</v>
      </c>
      <c r="F325" s="8" t="s">
        <v>7835</v>
      </c>
      <c r="G325" s="20">
        <v>0</v>
      </c>
      <c r="H325" s="8" t="s">
        <v>7836</v>
      </c>
      <c r="I325" s="8" t="s">
        <v>7838</v>
      </c>
      <c r="J325" s="8" t="s">
        <v>7843</v>
      </c>
    </row>
    <row r="326" spans="1:10" ht="15.75" customHeight="1" x14ac:dyDescent="0.3">
      <c r="A326" s="8" t="s">
        <v>362</v>
      </c>
      <c r="B326" s="29">
        <v>18.329999999999998</v>
      </c>
      <c r="C326" s="32">
        <v>5.57</v>
      </c>
      <c r="D326" s="8" t="s">
        <v>7836</v>
      </c>
      <c r="E326" s="8" t="s">
        <v>7835</v>
      </c>
      <c r="F326" s="8" t="s">
        <v>7835</v>
      </c>
      <c r="G326" s="20">
        <v>0</v>
      </c>
      <c r="H326" s="8" t="s">
        <v>7836</v>
      </c>
      <c r="I326" s="8" t="s">
        <v>7840</v>
      </c>
      <c r="J326" s="8" t="s">
        <v>7843</v>
      </c>
    </row>
    <row r="327" spans="1:10" ht="15.75" customHeight="1" x14ac:dyDescent="0.3">
      <c r="A327" s="8" t="s">
        <v>363</v>
      </c>
      <c r="B327" s="29">
        <v>26.39</v>
      </c>
      <c r="C327" s="32">
        <v>4.58</v>
      </c>
      <c r="D327" s="8" t="s">
        <v>7836</v>
      </c>
      <c r="E327" s="8" t="s">
        <v>7835</v>
      </c>
      <c r="F327" s="8" t="s">
        <v>7835</v>
      </c>
      <c r="G327" s="20">
        <v>1</v>
      </c>
      <c r="H327" s="8" t="s">
        <v>7836</v>
      </c>
      <c r="I327" s="8" t="s">
        <v>7838</v>
      </c>
      <c r="J327" s="8" t="s">
        <v>7843</v>
      </c>
    </row>
    <row r="328" spans="1:10" ht="15.75" customHeight="1" x14ac:dyDescent="0.3">
      <c r="A328" s="8" t="s">
        <v>364</v>
      </c>
      <c r="B328" s="29">
        <v>19.260000000000002</v>
      </c>
      <c r="C328" s="32">
        <v>8.9600000000000009</v>
      </c>
      <c r="D328" s="8" t="s">
        <v>7836</v>
      </c>
      <c r="E328" s="8" t="s">
        <v>7835</v>
      </c>
      <c r="F328" s="8" t="s">
        <v>7835</v>
      </c>
      <c r="G328" s="20">
        <v>1</v>
      </c>
      <c r="H328" s="8" t="s">
        <v>7836</v>
      </c>
      <c r="I328" s="8" t="s">
        <v>7839</v>
      </c>
      <c r="J328" s="8" t="s">
        <v>7841</v>
      </c>
    </row>
    <row r="329" spans="1:10" ht="15.75" customHeight="1" x14ac:dyDescent="0.3">
      <c r="A329" s="8" t="s">
        <v>365</v>
      </c>
      <c r="B329" s="29">
        <v>26.92</v>
      </c>
      <c r="C329" s="32">
        <v>6.09</v>
      </c>
      <c r="D329" s="8" t="s">
        <v>7835</v>
      </c>
      <c r="E329" s="8" t="s">
        <v>7835</v>
      </c>
      <c r="F329" s="8" t="s">
        <v>7835</v>
      </c>
      <c r="G329" s="20">
        <v>0</v>
      </c>
      <c r="H329" s="8" t="s">
        <v>7836</v>
      </c>
      <c r="I329" s="8" t="s">
        <v>7838</v>
      </c>
      <c r="J329" s="8" t="s">
        <v>7842</v>
      </c>
    </row>
    <row r="330" spans="1:10" ht="15.75" customHeight="1" x14ac:dyDescent="0.3">
      <c r="A330" s="8" t="s">
        <v>366</v>
      </c>
      <c r="B330" s="29">
        <v>19.73</v>
      </c>
      <c r="C330" s="32">
        <v>4.3600000000000003</v>
      </c>
      <c r="D330" s="8" t="s">
        <v>7835</v>
      </c>
      <c r="E330" s="8" t="s">
        <v>7835</v>
      </c>
      <c r="F330" s="8" t="s">
        <v>7835</v>
      </c>
      <c r="G330" s="20">
        <v>0</v>
      </c>
      <c r="H330" s="8" t="s">
        <v>7836</v>
      </c>
      <c r="I330" s="8" t="s">
        <v>7839</v>
      </c>
      <c r="J330" s="8" t="s">
        <v>7843</v>
      </c>
    </row>
    <row r="331" spans="1:10" ht="15.75" customHeight="1" x14ac:dyDescent="0.3">
      <c r="A331" s="8" t="s">
        <v>367</v>
      </c>
      <c r="B331" s="29">
        <v>23.56</v>
      </c>
      <c r="C331" s="32">
        <v>11.74</v>
      </c>
      <c r="D331" s="8" t="s">
        <v>7836</v>
      </c>
      <c r="E331" s="8" t="s">
        <v>7835</v>
      </c>
      <c r="F331" s="8" t="s">
        <v>7835</v>
      </c>
      <c r="G331" s="20">
        <v>0</v>
      </c>
      <c r="H331" s="8" t="s">
        <v>7836</v>
      </c>
      <c r="I331" s="8" t="s">
        <v>7839</v>
      </c>
      <c r="J331" s="8" t="s">
        <v>7841</v>
      </c>
    </row>
    <row r="332" spans="1:10" ht="15.75" customHeight="1" x14ac:dyDescent="0.3">
      <c r="A332" s="8" t="s">
        <v>368</v>
      </c>
      <c r="B332" s="29">
        <v>37.67</v>
      </c>
      <c r="C332" s="32">
        <v>5.89</v>
      </c>
      <c r="D332" s="8" t="s">
        <v>7835</v>
      </c>
      <c r="E332" s="8" t="s">
        <v>7835</v>
      </c>
      <c r="F332" s="8" t="s">
        <v>7835</v>
      </c>
      <c r="G332" s="20">
        <v>1</v>
      </c>
      <c r="H332" s="8" t="s">
        <v>7836</v>
      </c>
      <c r="I332" s="8" t="s">
        <v>7837</v>
      </c>
      <c r="J332" s="8" t="s">
        <v>7842</v>
      </c>
    </row>
    <row r="333" spans="1:10" ht="15.75" customHeight="1" x14ac:dyDescent="0.3">
      <c r="A333" s="8" t="s">
        <v>369</v>
      </c>
      <c r="B333" s="29">
        <v>18.73</v>
      </c>
      <c r="C333" s="32">
        <v>10.64</v>
      </c>
      <c r="D333" s="8" t="s">
        <v>7835</v>
      </c>
      <c r="E333" s="8" t="s">
        <v>7835</v>
      </c>
      <c r="F333" s="8" t="s">
        <v>7835</v>
      </c>
      <c r="G333" s="20">
        <v>2</v>
      </c>
      <c r="H333" s="8" t="s">
        <v>7836</v>
      </c>
      <c r="I333" s="8" t="s">
        <v>7839</v>
      </c>
      <c r="J333" s="8" t="s">
        <v>7841</v>
      </c>
    </row>
    <row r="334" spans="1:10" ht="15.75" customHeight="1" x14ac:dyDescent="0.3">
      <c r="A334" s="8" t="s">
        <v>370</v>
      </c>
      <c r="B334" s="29">
        <v>33.090000000000003</v>
      </c>
      <c r="C334" s="32">
        <v>6.06</v>
      </c>
      <c r="D334" s="8" t="s">
        <v>7835</v>
      </c>
      <c r="E334" s="8" t="s">
        <v>7835</v>
      </c>
      <c r="F334" s="8" t="s">
        <v>7836</v>
      </c>
      <c r="G334" s="20">
        <v>1</v>
      </c>
      <c r="H334" s="8" t="s">
        <v>7836</v>
      </c>
      <c r="I334" s="8" t="s">
        <v>7837</v>
      </c>
      <c r="J334" s="8" t="s">
        <v>7842</v>
      </c>
    </row>
    <row r="335" spans="1:10" ht="15.75" customHeight="1" x14ac:dyDescent="0.3">
      <c r="A335" s="8" t="s">
        <v>371</v>
      </c>
      <c r="B335" s="29">
        <v>18.329999999999998</v>
      </c>
      <c r="C335" s="32">
        <v>7.46</v>
      </c>
      <c r="D335" s="8" t="s">
        <v>7836</v>
      </c>
      <c r="E335" s="8" t="s">
        <v>7835</v>
      </c>
      <c r="F335" s="8" t="s">
        <v>7835</v>
      </c>
      <c r="G335" s="20">
        <v>1</v>
      </c>
      <c r="H335" s="8" t="s">
        <v>7836</v>
      </c>
      <c r="I335" s="8" t="s">
        <v>7840</v>
      </c>
      <c r="J335" s="8" t="s">
        <v>7841</v>
      </c>
    </row>
    <row r="336" spans="1:10" ht="15.75" customHeight="1" x14ac:dyDescent="0.3">
      <c r="A336" s="8" t="s">
        <v>372</v>
      </c>
      <c r="B336" s="29">
        <v>27.74</v>
      </c>
      <c r="C336" s="32">
        <v>4.68</v>
      </c>
      <c r="D336" s="8" t="s">
        <v>7836</v>
      </c>
      <c r="E336" s="8" t="s">
        <v>7835</v>
      </c>
      <c r="F336" s="8" t="s">
        <v>7835</v>
      </c>
      <c r="G336" s="20">
        <v>2</v>
      </c>
      <c r="H336" s="8" t="s">
        <v>7836</v>
      </c>
      <c r="I336" s="8" t="s">
        <v>7838</v>
      </c>
      <c r="J336" s="8" t="s">
        <v>7843</v>
      </c>
    </row>
    <row r="337" spans="1:10" ht="15.75" customHeight="1" x14ac:dyDescent="0.3">
      <c r="A337" s="8" t="s">
        <v>373</v>
      </c>
      <c r="B337" s="29">
        <v>24.2</v>
      </c>
      <c r="C337" s="32">
        <v>6.15</v>
      </c>
      <c r="D337" s="8" t="s">
        <v>7835</v>
      </c>
      <c r="E337" s="8" t="s">
        <v>7835</v>
      </c>
      <c r="F337" s="8" t="s">
        <v>7835</v>
      </c>
      <c r="G337" s="20">
        <v>1</v>
      </c>
      <c r="H337" s="8" t="s">
        <v>7836</v>
      </c>
      <c r="I337" s="8" t="s">
        <v>7839</v>
      </c>
      <c r="J337" s="8" t="s">
        <v>7842</v>
      </c>
    </row>
    <row r="338" spans="1:10" ht="15.75" customHeight="1" x14ac:dyDescent="0.3">
      <c r="A338" s="8" t="s">
        <v>374</v>
      </c>
      <c r="B338" s="29">
        <v>22.03</v>
      </c>
      <c r="C338" s="32">
        <v>4.28</v>
      </c>
      <c r="D338" s="8" t="s">
        <v>7836</v>
      </c>
      <c r="E338" s="8" t="s">
        <v>7835</v>
      </c>
      <c r="F338" s="8" t="s">
        <v>7835</v>
      </c>
      <c r="G338" s="20">
        <v>0</v>
      </c>
      <c r="H338" s="8" t="s">
        <v>7836</v>
      </c>
      <c r="I338" s="8" t="s">
        <v>7839</v>
      </c>
      <c r="J338" s="8" t="s">
        <v>7843</v>
      </c>
    </row>
    <row r="339" spans="1:10" ht="15.75" customHeight="1" x14ac:dyDescent="0.3">
      <c r="A339" s="8" t="s">
        <v>375</v>
      </c>
      <c r="B339" s="29">
        <v>26.885000000000002</v>
      </c>
      <c r="C339" s="32">
        <v>9.86</v>
      </c>
      <c r="D339" s="8" t="s">
        <v>7835</v>
      </c>
      <c r="E339" s="8" t="s">
        <v>7835</v>
      </c>
      <c r="F339" s="8" t="s">
        <v>7835</v>
      </c>
      <c r="G339" s="20">
        <v>3</v>
      </c>
      <c r="H339" s="8" t="s">
        <v>7836</v>
      </c>
      <c r="I339" s="8" t="s">
        <v>7838</v>
      </c>
      <c r="J339" s="8" t="s">
        <v>7841</v>
      </c>
    </row>
    <row r="340" spans="1:10" ht="15.75" customHeight="1" x14ac:dyDescent="0.3">
      <c r="A340" s="8" t="s">
        <v>376</v>
      </c>
      <c r="B340" s="29">
        <v>16.36</v>
      </c>
      <c r="C340" s="32">
        <v>11.19</v>
      </c>
      <c r="D340" s="8" t="s">
        <v>7835</v>
      </c>
      <c r="E340" s="8" t="s">
        <v>7835</v>
      </c>
      <c r="F340" s="8" t="s">
        <v>7835</v>
      </c>
      <c r="G340" s="20">
        <v>0</v>
      </c>
      <c r="H340" s="8" t="s">
        <v>7836</v>
      </c>
      <c r="I340" s="8" t="s">
        <v>7840</v>
      </c>
      <c r="J340" s="8" t="s">
        <v>7841</v>
      </c>
    </row>
    <row r="341" spans="1:10" ht="15.75" customHeight="1" x14ac:dyDescent="0.3">
      <c r="A341" s="8" t="s">
        <v>377</v>
      </c>
      <c r="B341" s="29">
        <v>32.299999999999997</v>
      </c>
      <c r="C341" s="32">
        <v>4.8899999999999997</v>
      </c>
      <c r="D341" s="8" t="s">
        <v>7836</v>
      </c>
      <c r="E341" s="8" t="s">
        <v>7835</v>
      </c>
      <c r="F341" s="8" t="s">
        <v>7836</v>
      </c>
      <c r="G341" s="20">
        <v>1</v>
      </c>
      <c r="H341" s="8" t="s">
        <v>7835</v>
      </c>
      <c r="I341" s="8" t="s">
        <v>7837</v>
      </c>
      <c r="J341" s="8" t="s">
        <v>7843</v>
      </c>
    </row>
    <row r="342" spans="1:10" ht="15.75" customHeight="1" x14ac:dyDescent="0.3">
      <c r="A342" s="8" t="s">
        <v>378</v>
      </c>
      <c r="B342" s="29">
        <v>16.05</v>
      </c>
      <c r="C342" s="32">
        <v>4.3499999999999996</v>
      </c>
      <c r="D342" s="8" t="s">
        <v>7836</v>
      </c>
      <c r="E342" s="8" t="s">
        <v>7835</v>
      </c>
      <c r="F342" s="8" t="s">
        <v>7835</v>
      </c>
      <c r="G342" s="20">
        <v>0</v>
      </c>
      <c r="H342" s="8" t="s">
        <v>7836</v>
      </c>
      <c r="I342" s="8" t="s">
        <v>7840</v>
      </c>
      <c r="J342" s="8" t="s">
        <v>7843</v>
      </c>
    </row>
    <row r="343" spans="1:10" ht="15.75" customHeight="1" x14ac:dyDescent="0.3">
      <c r="A343" s="8" t="s">
        <v>379</v>
      </c>
      <c r="B343" s="29">
        <v>29.07</v>
      </c>
      <c r="C343" s="32">
        <v>8.66</v>
      </c>
      <c r="D343" s="8" t="s">
        <v>7836</v>
      </c>
      <c r="E343" s="8" t="s">
        <v>7835</v>
      </c>
      <c r="F343" s="8" t="s">
        <v>7835</v>
      </c>
      <c r="G343" s="20">
        <v>2</v>
      </c>
      <c r="H343" s="8" t="s">
        <v>7836</v>
      </c>
      <c r="I343" s="8" t="s">
        <v>7838</v>
      </c>
      <c r="J343" s="8" t="s">
        <v>7841</v>
      </c>
    </row>
    <row r="344" spans="1:10" ht="15.75" customHeight="1" x14ac:dyDescent="0.3">
      <c r="A344" s="8" t="s">
        <v>380</v>
      </c>
      <c r="B344" s="29">
        <v>17.43</v>
      </c>
      <c r="C344" s="32">
        <v>8.64</v>
      </c>
      <c r="D344" s="8" t="s">
        <v>7835</v>
      </c>
      <c r="E344" s="8" t="s">
        <v>7835</v>
      </c>
      <c r="F344" s="8" t="s">
        <v>7835</v>
      </c>
      <c r="G344" s="20">
        <v>0</v>
      </c>
      <c r="H344" s="8" t="s">
        <v>7836</v>
      </c>
      <c r="I344" s="8" t="s">
        <v>7840</v>
      </c>
      <c r="J344" s="8" t="s">
        <v>7841</v>
      </c>
    </row>
    <row r="345" spans="1:10" ht="15.75" customHeight="1" x14ac:dyDescent="0.3">
      <c r="A345" s="8" t="s">
        <v>381</v>
      </c>
      <c r="B345" s="29">
        <v>19.329999999999998</v>
      </c>
      <c r="C345" s="32">
        <v>4.2699999999999996</v>
      </c>
      <c r="D345" s="8" t="s">
        <v>7835</v>
      </c>
      <c r="E345" s="8" t="s">
        <v>7835</v>
      </c>
      <c r="F345" s="8" t="s">
        <v>7835</v>
      </c>
      <c r="G345" s="20">
        <v>0</v>
      </c>
      <c r="H345" s="8" t="s">
        <v>7836</v>
      </c>
      <c r="I345" s="8" t="s">
        <v>7839</v>
      </c>
      <c r="J345" s="8" t="s">
        <v>7843</v>
      </c>
    </row>
    <row r="346" spans="1:10" ht="15.75" customHeight="1" x14ac:dyDescent="0.3">
      <c r="A346" s="8" t="s">
        <v>382</v>
      </c>
      <c r="B346" s="29">
        <v>30.52</v>
      </c>
      <c r="C346" s="32">
        <v>4.21</v>
      </c>
      <c r="D346" s="8" t="s">
        <v>7835</v>
      </c>
      <c r="E346" s="8" t="s">
        <v>7835</v>
      </c>
      <c r="F346" s="8" t="s">
        <v>7835</v>
      </c>
      <c r="G346" s="20">
        <v>1</v>
      </c>
      <c r="H346" s="8" t="s">
        <v>7836</v>
      </c>
      <c r="I346" s="8" t="s">
        <v>7837</v>
      </c>
      <c r="J346" s="8" t="s">
        <v>7843</v>
      </c>
    </row>
    <row r="347" spans="1:10" ht="15.75" customHeight="1" x14ac:dyDescent="0.3">
      <c r="A347" s="8" t="s">
        <v>383</v>
      </c>
      <c r="B347" s="29">
        <v>39.21</v>
      </c>
      <c r="C347" s="32">
        <v>5.04</v>
      </c>
      <c r="D347" s="8" t="s">
        <v>7835</v>
      </c>
      <c r="E347" s="8" t="s">
        <v>7835</v>
      </c>
      <c r="F347" s="8" t="s">
        <v>7836</v>
      </c>
      <c r="G347" s="20">
        <v>1</v>
      </c>
      <c r="H347" s="8" t="s">
        <v>7836</v>
      </c>
      <c r="I347" s="8" t="s">
        <v>7837</v>
      </c>
      <c r="J347" s="8" t="s">
        <v>7843</v>
      </c>
    </row>
    <row r="348" spans="1:10" ht="15.75" customHeight="1" x14ac:dyDescent="0.3">
      <c r="A348" s="8" t="s">
        <v>384</v>
      </c>
      <c r="B348" s="29">
        <v>26.98</v>
      </c>
      <c r="C348" s="32">
        <v>5.21</v>
      </c>
      <c r="D348" s="8" t="s">
        <v>7836</v>
      </c>
      <c r="E348" s="8" t="s">
        <v>7835</v>
      </c>
      <c r="F348" s="8" t="s">
        <v>7835</v>
      </c>
      <c r="G348" s="20">
        <v>2</v>
      </c>
      <c r="H348" s="8" t="s">
        <v>7836</v>
      </c>
      <c r="I348" s="8" t="s">
        <v>7838</v>
      </c>
      <c r="J348" s="8" t="s">
        <v>7843</v>
      </c>
    </row>
    <row r="349" spans="1:10" ht="15.75" customHeight="1" x14ac:dyDescent="0.3">
      <c r="A349" s="8" t="s">
        <v>385</v>
      </c>
      <c r="B349" s="29">
        <v>25.84</v>
      </c>
      <c r="C349" s="32">
        <v>8.83</v>
      </c>
      <c r="D349" s="8" t="s">
        <v>7835</v>
      </c>
      <c r="E349" s="8" t="s">
        <v>7835</v>
      </c>
      <c r="F349" s="8" t="s">
        <v>7835</v>
      </c>
      <c r="G349" s="20">
        <v>0</v>
      </c>
      <c r="H349" s="8" t="s">
        <v>7835</v>
      </c>
      <c r="I349" s="8" t="s">
        <v>7838</v>
      </c>
      <c r="J349" s="8" t="s">
        <v>7841</v>
      </c>
    </row>
    <row r="350" spans="1:10" ht="15.75" customHeight="1" x14ac:dyDescent="0.3">
      <c r="A350" s="8" t="s">
        <v>386</v>
      </c>
      <c r="B350" s="29">
        <v>28.31</v>
      </c>
      <c r="C350" s="32">
        <v>8.4700000000000006</v>
      </c>
      <c r="D350" s="8" t="s">
        <v>7836</v>
      </c>
      <c r="E350" s="8" t="s">
        <v>7835</v>
      </c>
      <c r="F350" s="8" t="s">
        <v>7835</v>
      </c>
      <c r="G350" s="20">
        <v>2</v>
      </c>
      <c r="H350" s="8" t="s">
        <v>7836</v>
      </c>
      <c r="I350" s="8" t="s">
        <v>7838</v>
      </c>
      <c r="J350" s="8" t="s">
        <v>7841</v>
      </c>
    </row>
    <row r="351" spans="1:10" ht="15.75" customHeight="1" x14ac:dyDescent="0.3">
      <c r="A351" s="8" t="s">
        <v>387</v>
      </c>
      <c r="B351" s="29">
        <v>23.94</v>
      </c>
      <c r="C351" s="32">
        <v>4.2</v>
      </c>
      <c r="D351" s="8" t="s">
        <v>7835</v>
      </c>
      <c r="E351" s="8" t="s">
        <v>7835</v>
      </c>
      <c r="F351" s="8" t="s">
        <v>7835</v>
      </c>
      <c r="G351" s="20">
        <v>0</v>
      </c>
      <c r="H351" s="8" t="s">
        <v>7836</v>
      </c>
      <c r="I351" s="8" t="s">
        <v>7839</v>
      </c>
      <c r="J351" s="8" t="s">
        <v>7843</v>
      </c>
    </row>
    <row r="352" spans="1:10" ht="15.75" customHeight="1" x14ac:dyDescent="0.3">
      <c r="A352" s="8" t="s">
        <v>388</v>
      </c>
      <c r="B352" s="29">
        <v>20.03</v>
      </c>
      <c r="C352" s="32">
        <v>6.14</v>
      </c>
      <c r="D352" s="8" t="s">
        <v>7836</v>
      </c>
      <c r="E352" s="8" t="s">
        <v>7835</v>
      </c>
      <c r="F352" s="8" t="s">
        <v>7835</v>
      </c>
      <c r="G352" s="20">
        <v>0</v>
      </c>
      <c r="H352" s="8" t="s">
        <v>7836</v>
      </c>
      <c r="I352" s="8" t="s">
        <v>7839</v>
      </c>
      <c r="J352" s="8" t="s">
        <v>7842</v>
      </c>
    </row>
    <row r="353" spans="1:10" ht="15.75" customHeight="1" x14ac:dyDescent="0.3">
      <c r="A353" s="8" t="s">
        <v>389</v>
      </c>
      <c r="B353" s="29">
        <v>41.42</v>
      </c>
      <c r="C353" s="32">
        <v>6.07</v>
      </c>
      <c r="D353" s="8" t="s">
        <v>7835</v>
      </c>
      <c r="E353" s="8" t="s">
        <v>7835</v>
      </c>
      <c r="F353" s="8" t="s">
        <v>7835</v>
      </c>
      <c r="G353" s="20">
        <v>0</v>
      </c>
      <c r="H353" s="8" t="s">
        <v>7835</v>
      </c>
      <c r="I353" s="8" t="s">
        <v>7837</v>
      </c>
      <c r="J353" s="8" t="s">
        <v>7842</v>
      </c>
    </row>
    <row r="354" spans="1:10" ht="15.75" customHeight="1" x14ac:dyDescent="0.3">
      <c r="A354" s="8" t="s">
        <v>390</v>
      </c>
      <c r="B354" s="29">
        <v>36.67</v>
      </c>
      <c r="C354" s="32">
        <v>10.210000000000001</v>
      </c>
      <c r="D354" s="8" t="s">
        <v>7835</v>
      </c>
      <c r="E354" s="8" t="s">
        <v>7835</v>
      </c>
      <c r="F354" s="8" t="s">
        <v>7835</v>
      </c>
      <c r="G354" s="20">
        <v>0</v>
      </c>
      <c r="H354" s="8" t="s">
        <v>7835</v>
      </c>
      <c r="I354" s="8" t="s">
        <v>7837</v>
      </c>
      <c r="J354" s="8" t="s">
        <v>7841</v>
      </c>
    </row>
    <row r="355" spans="1:10" ht="15.75" customHeight="1" x14ac:dyDescent="0.3">
      <c r="A355" s="8" t="s">
        <v>391</v>
      </c>
      <c r="B355" s="29">
        <v>27.645</v>
      </c>
      <c r="C355" s="32">
        <v>4.6900000000000004</v>
      </c>
      <c r="D355" s="8" t="s">
        <v>7835</v>
      </c>
      <c r="E355" s="8" t="s">
        <v>7835</v>
      </c>
      <c r="F355" s="8" t="s">
        <v>7835</v>
      </c>
      <c r="G355" s="20">
        <v>0</v>
      </c>
      <c r="H355" s="8" t="s">
        <v>7835</v>
      </c>
      <c r="I355" s="8" t="s">
        <v>7838</v>
      </c>
      <c r="J355" s="8" t="s">
        <v>7843</v>
      </c>
    </row>
    <row r="356" spans="1:10" ht="15.75" customHeight="1" x14ac:dyDescent="0.3">
      <c r="A356" s="8" t="s">
        <v>392</v>
      </c>
      <c r="B356" s="29">
        <v>22.72</v>
      </c>
      <c r="C356" s="32">
        <v>5.71</v>
      </c>
      <c r="D356" s="8" t="s">
        <v>7835</v>
      </c>
      <c r="E356" s="8" t="s">
        <v>7835</v>
      </c>
      <c r="F356" s="8" t="s">
        <v>7835</v>
      </c>
      <c r="G356" s="20">
        <v>0</v>
      </c>
      <c r="H356" s="8" t="s">
        <v>7836</v>
      </c>
      <c r="I356" s="8" t="s">
        <v>7839</v>
      </c>
      <c r="J356" s="8" t="s">
        <v>7842</v>
      </c>
    </row>
    <row r="357" spans="1:10" ht="15.75" customHeight="1" x14ac:dyDescent="0.3">
      <c r="A357" s="8" t="s">
        <v>393</v>
      </c>
      <c r="B357" s="29">
        <v>36.520000000000003</v>
      </c>
      <c r="C357" s="32">
        <v>9.07</v>
      </c>
      <c r="D357" s="8" t="s">
        <v>7836</v>
      </c>
      <c r="E357" s="8" t="s">
        <v>7835</v>
      </c>
      <c r="F357" s="8" t="s">
        <v>7836</v>
      </c>
      <c r="G357" s="20">
        <v>1</v>
      </c>
      <c r="H357" s="8" t="s">
        <v>7835</v>
      </c>
      <c r="I357" s="8" t="s">
        <v>7837</v>
      </c>
      <c r="J357" s="8" t="s">
        <v>7841</v>
      </c>
    </row>
    <row r="358" spans="1:10" ht="15.75" customHeight="1" x14ac:dyDescent="0.3">
      <c r="A358" s="8" t="s">
        <v>394</v>
      </c>
      <c r="B358" s="29">
        <v>33.96</v>
      </c>
      <c r="C358" s="32">
        <v>4.99</v>
      </c>
      <c r="D358" s="8" t="s">
        <v>7835</v>
      </c>
      <c r="E358" s="8" t="s">
        <v>7835</v>
      </c>
      <c r="F358" s="8" t="s">
        <v>7835</v>
      </c>
      <c r="G358" s="20">
        <v>0</v>
      </c>
      <c r="H358" s="8" t="s">
        <v>7836</v>
      </c>
      <c r="I358" s="8" t="s">
        <v>7837</v>
      </c>
      <c r="J358" s="8" t="s">
        <v>7843</v>
      </c>
    </row>
    <row r="359" spans="1:10" ht="15.75" customHeight="1" x14ac:dyDescent="0.3">
      <c r="A359" s="8" t="s">
        <v>395</v>
      </c>
      <c r="B359" s="29">
        <v>26.695</v>
      </c>
      <c r="C359" s="32">
        <v>8.31</v>
      </c>
      <c r="D359" s="8" t="s">
        <v>7835</v>
      </c>
      <c r="E359" s="8" t="s">
        <v>7835</v>
      </c>
      <c r="F359" s="8" t="s">
        <v>7835</v>
      </c>
      <c r="G359" s="20">
        <v>0</v>
      </c>
      <c r="H359" s="8" t="s">
        <v>7836</v>
      </c>
      <c r="I359" s="8" t="s">
        <v>7838</v>
      </c>
      <c r="J359" s="8" t="s">
        <v>7841</v>
      </c>
    </row>
    <row r="360" spans="1:10" ht="15.75" customHeight="1" x14ac:dyDescent="0.3">
      <c r="A360" s="8" t="s">
        <v>396</v>
      </c>
      <c r="B360" s="29">
        <v>18.45</v>
      </c>
      <c r="C360" s="32">
        <v>5.07</v>
      </c>
      <c r="D360" s="8" t="s">
        <v>7836</v>
      </c>
      <c r="E360" s="8" t="s">
        <v>7835</v>
      </c>
      <c r="F360" s="8" t="s">
        <v>7835</v>
      </c>
      <c r="G360" s="20">
        <v>0</v>
      </c>
      <c r="H360" s="8" t="s">
        <v>7836</v>
      </c>
      <c r="I360" s="8" t="s">
        <v>7840</v>
      </c>
      <c r="J360" s="8" t="s">
        <v>7843</v>
      </c>
    </row>
    <row r="361" spans="1:10" ht="15.75" customHeight="1" x14ac:dyDescent="0.3">
      <c r="A361" s="8" t="s">
        <v>397</v>
      </c>
      <c r="B361" s="29">
        <v>33.18</v>
      </c>
      <c r="C361" s="32">
        <v>4.79</v>
      </c>
      <c r="D361" s="8" t="s">
        <v>7835</v>
      </c>
      <c r="E361" s="8" t="s">
        <v>7835</v>
      </c>
      <c r="F361" s="8" t="s">
        <v>7835</v>
      </c>
      <c r="G361" s="20">
        <v>0</v>
      </c>
      <c r="H361" s="8" t="s">
        <v>7836</v>
      </c>
      <c r="I361" s="8" t="s">
        <v>7837</v>
      </c>
      <c r="J361" s="8" t="s">
        <v>7843</v>
      </c>
    </row>
    <row r="362" spans="1:10" ht="15.75" customHeight="1" x14ac:dyDescent="0.3">
      <c r="A362" s="8" t="s">
        <v>398</v>
      </c>
      <c r="B362" s="29">
        <v>36.1</v>
      </c>
      <c r="C362" s="32">
        <v>11.39</v>
      </c>
      <c r="D362" s="8" t="s">
        <v>7836</v>
      </c>
      <c r="E362" s="8" t="s">
        <v>7835</v>
      </c>
      <c r="F362" s="8" t="s">
        <v>7835</v>
      </c>
      <c r="G362" s="20">
        <v>2</v>
      </c>
      <c r="H362" s="8" t="s">
        <v>7835</v>
      </c>
      <c r="I362" s="8" t="s">
        <v>7837</v>
      </c>
      <c r="J362" s="8" t="s">
        <v>7841</v>
      </c>
    </row>
    <row r="363" spans="1:10" ht="15.75" customHeight="1" x14ac:dyDescent="0.3">
      <c r="A363" s="8" t="s">
        <v>399</v>
      </c>
      <c r="B363" s="29">
        <v>22.77</v>
      </c>
      <c r="C363" s="32">
        <v>6</v>
      </c>
      <c r="D363" s="8" t="s">
        <v>7835</v>
      </c>
      <c r="E363" s="8" t="s">
        <v>7835</v>
      </c>
      <c r="F363" s="8" t="s">
        <v>7835</v>
      </c>
      <c r="G363" s="20">
        <v>0</v>
      </c>
      <c r="H363" s="8" t="s">
        <v>7836</v>
      </c>
      <c r="I363" s="8" t="s">
        <v>7839</v>
      </c>
      <c r="J363" s="8" t="s">
        <v>7842</v>
      </c>
    </row>
    <row r="364" spans="1:10" ht="15.75" customHeight="1" x14ac:dyDescent="0.3">
      <c r="A364" s="8" t="s">
        <v>400</v>
      </c>
      <c r="B364" s="29">
        <v>21.24</v>
      </c>
      <c r="C364" s="32">
        <v>5.13</v>
      </c>
      <c r="D364" s="8" t="s">
        <v>7835</v>
      </c>
      <c r="E364" s="8" t="s">
        <v>7835</v>
      </c>
      <c r="F364" s="8" t="s">
        <v>7835</v>
      </c>
      <c r="G364" s="20">
        <v>0</v>
      </c>
      <c r="H364" s="8" t="s">
        <v>7836</v>
      </c>
      <c r="I364" s="8" t="s">
        <v>7839</v>
      </c>
      <c r="J364" s="8" t="s">
        <v>7843</v>
      </c>
    </row>
    <row r="365" spans="1:10" ht="15.75" customHeight="1" x14ac:dyDescent="0.3">
      <c r="A365" s="8" t="s">
        <v>401</v>
      </c>
      <c r="B365" s="29">
        <v>17.600000000000001</v>
      </c>
      <c r="C365" s="32">
        <v>5.26</v>
      </c>
      <c r="D365" s="8" t="s">
        <v>7836</v>
      </c>
      <c r="E365" s="8" t="s">
        <v>7835</v>
      </c>
      <c r="F365" s="8" t="s">
        <v>7835</v>
      </c>
      <c r="G365" s="20">
        <v>0</v>
      </c>
      <c r="H365" s="8" t="s">
        <v>7836</v>
      </c>
      <c r="I365" s="8" t="s">
        <v>7840</v>
      </c>
      <c r="J365" s="8" t="s">
        <v>7843</v>
      </c>
    </row>
    <row r="366" spans="1:10" ht="15.75" customHeight="1" x14ac:dyDescent="0.3">
      <c r="A366" s="8" t="s">
        <v>402</v>
      </c>
      <c r="B366" s="29">
        <v>26.29</v>
      </c>
      <c r="C366" s="32">
        <v>6.84</v>
      </c>
      <c r="D366" s="8" t="s">
        <v>7835</v>
      </c>
      <c r="E366" s="8" t="s">
        <v>7835</v>
      </c>
      <c r="F366" s="8" t="s">
        <v>7835</v>
      </c>
      <c r="G366" s="20">
        <v>0</v>
      </c>
      <c r="H366" s="8" t="s">
        <v>7836</v>
      </c>
      <c r="I366" s="8" t="s">
        <v>7838</v>
      </c>
      <c r="J366" s="8" t="s">
        <v>7841</v>
      </c>
    </row>
    <row r="367" spans="1:10" ht="15.75" customHeight="1" x14ac:dyDescent="0.3">
      <c r="A367" s="8" t="s">
        <v>403</v>
      </c>
      <c r="B367" s="29">
        <v>35.31</v>
      </c>
      <c r="C367" s="32">
        <v>9.0399999999999991</v>
      </c>
      <c r="D367" s="8" t="s">
        <v>7835</v>
      </c>
      <c r="E367" s="8" t="s">
        <v>7835</v>
      </c>
      <c r="F367" s="8" t="s">
        <v>7835</v>
      </c>
      <c r="G367" s="20">
        <v>0</v>
      </c>
      <c r="H367" s="8" t="s">
        <v>7835</v>
      </c>
      <c r="I367" s="8" t="s">
        <v>7837</v>
      </c>
      <c r="J367" s="8" t="s">
        <v>7841</v>
      </c>
    </row>
    <row r="368" spans="1:10" ht="15.75" customHeight="1" x14ac:dyDescent="0.3">
      <c r="A368" s="8" t="s">
        <v>404</v>
      </c>
      <c r="B368" s="29">
        <v>27.04</v>
      </c>
      <c r="C368" s="32">
        <v>4.0999999999999996</v>
      </c>
      <c r="D368" s="8" t="s">
        <v>7835</v>
      </c>
      <c r="E368" s="8" t="s">
        <v>7835</v>
      </c>
      <c r="F368" s="8" t="s">
        <v>7835</v>
      </c>
      <c r="G368" s="20">
        <v>1</v>
      </c>
      <c r="H368" s="8" t="s">
        <v>7836</v>
      </c>
      <c r="I368" s="8" t="s">
        <v>7838</v>
      </c>
      <c r="J368" s="8" t="s">
        <v>7843</v>
      </c>
    </row>
    <row r="369" spans="1:10" ht="15.75" customHeight="1" x14ac:dyDescent="0.3">
      <c r="A369" s="8" t="s">
        <v>405</v>
      </c>
      <c r="B369" s="29">
        <v>30.23</v>
      </c>
      <c r="C369" s="32">
        <v>4.2300000000000004</v>
      </c>
      <c r="D369" s="8" t="s">
        <v>7836</v>
      </c>
      <c r="E369" s="8" t="s">
        <v>7835</v>
      </c>
      <c r="F369" s="8" t="s">
        <v>7836</v>
      </c>
      <c r="G369" s="20">
        <v>1</v>
      </c>
      <c r="H369" s="8" t="s">
        <v>7836</v>
      </c>
      <c r="I369" s="8" t="s">
        <v>7837</v>
      </c>
      <c r="J369" s="8" t="s">
        <v>7843</v>
      </c>
    </row>
    <row r="370" spans="1:10" ht="15.75" customHeight="1" x14ac:dyDescent="0.3">
      <c r="A370" s="8" t="s">
        <v>406</v>
      </c>
      <c r="B370" s="29">
        <v>30.6</v>
      </c>
      <c r="C370" s="32">
        <v>6.48</v>
      </c>
      <c r="D370" s="8" t="s">
        <v>7836</v>
      </c>
      <c r="E370" s="8" t="s">
        <v>7835</v>
      </c>
      <c r="F370" s="8" t="s">
        <v>7836</v>
      </c>
      <c r="G370" s="20">
        <v>1</v>
      </c>
      <c r="H370" s="8" t="s">
        <v>7836</v>
      </c>
      <c r="I370" s="8" t="s">
        <v>7837</v>
      </c>
      <c r="J370" s="8" t="s">
        <v>7842</v>
      </c>
    </row>
    <row r="371" spans="1:10" ht="15.75" customHeight="1" x14ac:dyDescent="0.3">
      <c r="A371" s="8" t="s">
        <v>407</v>
      </c>
      <c r="B371" s="29">
        <v>26.8</v>
      </c>
      <c r="C371" s="32">
        <v>5.53</v>
      </c>
      <c r="D371" s="8" t="s">
        <v>7835</v>
      </c>
      <c r="E371" s="8" t="s">
        <v>7835</v>
      </c>
      <c r="F371" s="8" t="s">
        <v>7835</v>
      </c>
      <c r="G371" s="20">
        <v>1</v>
      </c>
      <c r="H371" s="8" t="s">
        <v>7836</v>
      </c>
      <c r="I371" s="8" t="s">
        <v>7838</v>
      </c>
      <c r="J371" s="8" t="s">
        <v>7843</v>
      </c>
    </row>
    <row r="372" spans="1:10" ht="15.75" customHeight="1" x14ac:dyDescent="0.3">
      <c r="A372" s="8" t="s">
        <v>408</v>
      </c>
      <c r="B372" s="29">
        <v>16.86</v>
      </c>
      <c r="C372" s="32">
        <v>4.07</v>
      </c>
      <c r="D372" s="8" t="s">
        <v>7836</v>
      </c>
      <c r="E372" s="8" t="s">
        <v>7835</v>
      </c>
      <c r="F372" s="8" t="s">
        <v>7835</v>
      </c>
      <c r="G372" s="20">
        <v>0</v>
      </c>
      <c r="H372" s="8" t="s">
        <v>7836</v>
      </c>
      <c r="I372" s="8" t="s">
        <v>7840</v>
      </c>
      <c r="J372" s="8" t="s">
        <v>7843</v>
      </c>
    </row>
    <row r="373" spans="1:10" ht="15.75" customHeight="1" x14ac:dyDescent="0.3">
      <c r="A373" s="8" t="s">
        <v>409</v>
      </c>
      <c r="B373" s="29">
        <v>16.3</v>
      </c>
      <c r="C373" s="32">
        <v>5.51</v>
      </c>
      <c r="D373" s="8" t="s">
        <v>7835</v>
      </c>
      <c r="E373" s="8" t="s">
        <v>7835</v>
      </c>
      <c r="F373" s="8" t="s">
        <v>7835</v>
      </c>
      <c r="G373" s="20">
        <v>1</v>
      </c>
      <c r="H373" s="8" t="s">
        <v>7836</v>
      </c>
      <c r="I373" s="8" t="s">
        <v>7840</v>
      </c>
      <c r="J373" s="8" t="s">
        <v>7843</v>
      </c>
    </row>
    <row r="374" spans="1:10" ht="15.75" customHeight="1" x14ac:dyDescent="0.3">
      <c r="A374" s="8" t="s">
        <v>410</v>
      </c>
      <c r="B374" s="29">
        <v>29.81</v>
      </c>
      <c r="C374" s="32">
        <v>11.66</v>
      </c>
      <c r="D374" s="8" t="s">
        <v>7835</v>
      </c>
      <c r="E374" s="8" t="s">
        <v>7835</v>
      </c>
      <c r="F374" s="8" t="s">
        <v>7835</v>
      </c>
      <c r="G374" s="20">
        <v>0</v>
      </c>
      <c r="H374" s="8" t="s">
        <v>7836</v>
      </c>
      <c r="I374" s="8" t="s">
        <v>7838</v>
      </c>
      <c r="J374" s="8" t="s">
        <v>7841</v>
      </c>
    </row>
    <row r="375" spans="1:10" ht="15.75" customHeight="1" x14ac:dyDescent="0.3">
      <c r="A375" s="8" t="s">
        <v>411</v>
      </c>
      <c r="B375" s="29">
        <v>16.329999999999998</v>
      </c>
      <c r="C375" s="32">
        <v>7.26</v>
      </c>
      <c r="D375" s="8" t="s">
        <v>7836</v>
      </c>
      <c r="E375" s="8" t="s">
        <v>7835</v>
      </c>
      <c r="F375" s="8" t="s">
        <v>7835</v>
      </c>
      <c r="G375" s="20">
        <v>0</v>
      </c>
      <c r="H375" s="8" t="s">
        <v>7836</v>
      </c>
      <c r="I375" s="8" t="s">
        <v>7840</v>
      </c>
      <c r="J375" s="8" t="s">
        <v>7841</v>
      </c>
    </row>
    <row r="376" spans="1:10" ht="15.75" customHeight="1" x14ac:dyDescent="0.3">
      <c r="A376" s="8" t="s">
        <v>412</v>
      </c>
      <c r="B376" s="29">
        <v>16.37</v>
      </c>
      <c r="C376" s="32">
        <v>4.79</v>
      </c>
      <c r="D376" s="8" t="s">
        <v>7836</v>
      </c>
      <c r="E376" s="8" t="s">
        <v>7835</v>
      </c>
      <c r="F376" s="8" t="s">
        <v>7835</v>
      </c>
      <c r="G376" s="20">
        <v>0</v>
      </c>
      <c r="H376" s="8" t="s">
        <v>7836</v>
      </c>
      <c r="I376" s="8" t="s">
        <v>7840</v>
      </c>
      <c r="J376" s="8" t="s">
        <v>7843</v>
      </c>
    </row>
    <row r="377" spans="1:10" ht="15.75" customHeight="1" x14ac:dyDescent="0.3">
      <c r="A377" s="8" t="s">
        <v>413</v>
      </c>
      <c r="B377" s="29">
        <v>22.42</v>
      </c>
      <c r="C377" s="32">
        <v>4.68</v>
      </c>
      <c r="D377" s="8" t="s">
        <v>7836</v>
      </c>
      <c r="E377" s="8" t="s">
        <v>7835</v>
      </c>
      <c r="F377" s="8" t="s">
        <v>7835</v>
      </c>
      <c r="G377" s="20">
        <v>1</v>
      </c>
      <c r="H377" s="8" t="s">
        <v>7835</v>
      </c>
      <c r="I377" s="8" t="s">
        <v>7839</v>
      </c>
      <c r="J377" s="8" t="s">
        <v>7843</v>
      </c>
    </row>
    <row r="378" spans="1:10" ht="15.75" customHeight="1" x14ac:dyDescent="0.3">
      <c r="A378" s="8" t="s">
        <v>414</v>
      </c>
      <c r="B378" s="29">
        <v>31.35</v>
      </c>
      <c r="C378" s="32">
        <v>4.33</v>
      </c>
      <c r="D378" s="8" t="s">
        <v>7836</v>
      </c>
      <c r="E378" s="8" t="s">
        <v>7835</v>
      </c>
      <c r="F378" s="8" t="s">
        <v>7836</v>
      </c>
      <c r="G378" s="20">
        <v>1</v>
      </c>
      <c r="H378" s="8" t="s">
        <v>7835</v>
      </c>
      <c r="I378" s="8" t="s">
        <v>7837</v>
      </c>
      <c r="J378" s="8" t="s">
        <v>7843</v>
      </c>
    </row>
    <row r="379" spans="1:10" ht="15.75" customHeight="1" x14ac:dyDescent="0.3">
      <c r="A379" s="8" t="s">
        <v>415</v>
      </c>
      <c r="B379" s="29">
        <v>31.9</v>
      </c>
      <c r="C379" s="32">
        <v>11.89</v>
      </c>
      <c r="D379" s="8" t="s">
        <v>7835</v>
      </c>
      <c r="E379" s="8" t="s">
        <v>7835</v>
      </c>
      <c r="F379" s="8" t="s">
        <v>7835</v>
      </c>
      <c r="G379" s="20">
        <v>0</v>
      </c>
      <c r="H379" s="8" t="s">
        <v>7835</v>
      </c>
      <c r="I379" s="8" t="s">
        <v>7837</v>
      </c>
      <c r="J379" s="8" t="s">
        <v>7841</v>
      </c>
    </row>
    <row r="380" spans="1:10" ht="15.75" customHeight="1" x14ac:dyDescent="0.3">
      <c r="A380" s="8" t="s">
        <v>416</v>
      </c>
      <c r="B380" s="29">
        <v>30.6</v>
      </c>
      <c r="C380" s="32">
        <v>5.24</v>
      </c>
      <c r="D380" s="8" t="s">
        <v>7835</v>
      </c>
      <c r="E380" s="8" t="s">
        <v>7835</v>
      </c>
      <c r="F380" s="8" t="s">
        <v>7835</v>
      </c>
      <c r="G380" s="20">
        <v>0</v>
      </c>
      <c r="H380" s="8" t="s">
        <v>7836</v>
      </c>
      <c r="I380" s="8" t="s">
        <v>7837</v>
      </c>
      <c r="J380" s="8" t="s">
        <v>7843</v>
      </c>
    </row>
    <row r="381" spans="1:10" ht="15.75" customHeight="1" x14ac:dyDescent="0.3">
      <c r="A381" s="8" t="s">
        <v>417</v>
      </c>
      <c r="B381" s="29">
        <v>28.975000000000001</v>
      </c>
      <c r="C381" s="32">
        <v>7.63</v>
      </c>
      <c r="D381" s="8" t="s">
        <v>7835</v>
      </c>
      <c r="E381" s="8" t="s">
        <v>7835</v>
      </c>
      <c r="F381" s="8" t="s">
        <v>7835</v>
      </c>
      <c r="G381" s="20">
        <v>0</v>
      </c>
      <c r="H381" s="8" t="s">
        <v>7836</v>
      </c>
      <c r="I381" s="8" t="s">
        <v>7838</v>
      </c>
      <c r="J381" s="8" t="s">
        <v>7841</v>
      </c>
    </row>
    <row r="382" spans="1:10" ht="15.75" customHeight="1" x14ac:dyDescent="0.3">
      <c r="A382" s="8" t="s">
        <v>418</v>
      </c>
      <c r="B382" s="29">
        <v>24.86</v>
      </c>
      <c r="C382" s="32">
        <v>8.92</v>
      </c>
      <c r="D382" s="8" t="s">
        <v>7836</v>
      </c>
      <c r="E382" s="8" t="s">
        <v>7835</v>
      </c>
      <c r="F382" s="8" t="s">
        <v>7835</v>
      </c>
      <c r="G382" s="20">
        <v>2</v>
      </c>
      <c r="H382" s="8" t="s">
        <v>7835</v>
      </c>
      <c r="I382" s="8" t="s">
        <v>7839</v>
      </c>
      <c r="J382" s="8" t="s">
        <v>7841</v>
      </c>
    </row>
    <row r="383" spans="1:10" ht="15.75" customHeight="1" x14ac:dyDescent="0.3">
      <c r="A383" s="8" t="s">
        <v>419</v>
      </c>
      <c r="B383" s="29">
        <v>19.54</v>
      </c>
      <c r="C383" s="32">
        <v>5.37</v>
      </c>
      <c r="D383" s="8" t="s">
        <v>7835</v>
      </c>
      <c r="E383" s="8" t="s">
        <v>7835</v>
      </c>
      <c r="F383" s="8" t="s">
        <v>7835</v>
      </c>
      <c r="G383" s="20">
        <v>0</v>
      </c>
      <c r="H383" s="8" t="s">
        <v>7836</v>
      </c>
      <c r="I383" s="8" t="s">
        <v>7839</v>
      </c>
      <c r="J383" s="8" t="s">
        <v>7843</v>
      </c>
    </row>
    <row r="384" spans="1:10" ht="15.75" customHeight="1" x14ac:dyDescent="0.3">
      <c r="A384" s="8" t="s">
        <v>420</v>
      </c>
      <c r="B384" s="29">
        <v>26.74</v>
      </c>
      <c r="C384" s="32">
        <v>4.3099999999999996</v>
      </c>
      <c r="D384" s="8" t="s">
        <v>7835</v>
      </c>
      <c r="E384" s="8" t="s">
        <v>7835</v>
      </c>
      <c r="F384" s="8" t="s">
        <v>7835</v>
      </c>
      <c r="G384" s="20">
        <v>0</v>
      </c>
      <c r="H384" s="8" t="s">
        <v>7836</v>
      </c>
      <c r="I384" s="8" t="s">
        <v>7838</v>
      </c>
      <c r="J384" s="8" t="s">
        <v>7843</v>
      </c>
    </row>
    <row r="385" spans="1:10" ht="15.75" customHeight="1" x14ac:dyDescent="0.3">
      <c r="A385" s="8" t="s">
        <v>421</v>
      </c>
      <c r="B385" s="29">
        <v>22.99</v>
      </c>
      <c r="C385" s="32">
        <v>10.46</v>
      </c>
      <c r="D385" s="8" t="s">
        <v>7835</v>
      </c>
      <c r="E385" s="8" t="s">
        <v>7835</v>
      </c>
      <c r="F385" s="8" t="s">
        <v>7835</v>
      </c>
      <c r="G385" s="20">
        <v>3</v>
      </c>
      <c r="H385" s="8" t="s">
        <v>7836</v>
      </c>
      <c r="I385" s="8" t="s">
        <v>7839</v>
      </c>
      <c r="J385" s="8" t="s">
        <v>7841</v>
      </c>
    </row>
    <row r="386" spans="1:10" ht="15.75" customHeight="1" x14ac:dyDescent="0.3">
      <c r="A386" s="8" t="s">
        <v>422</v>
      </c>
      <c r="B386" s="29">
        <v>31.46</v>
      </c>
      <c r="C386" s="32">
        <v>7.39</v>
      </c>
      <c r="D386" s="8" t="s">
        <v>7835</v>
      </c>
      <c r="E386" s="8" t="s">
        <v>7835</v>
      </c>
      <c r="F386" s="8" t="s">
        <v>7835</v>
      </c>
      <c r="G386" s="20">
        <v>0</v>
      </c>
      <c r="H386" s="8" t="s">
        <v>7835</v>
      </c>
      <c r="I386" s="8" t="s">
        <v>7837</v>
      </c>
      <c r="J386" s="8" t="s">
        <v>7841</v>
      </c>
    </row>
    <row r="387" spans="1:10" ht="15.75" customHeight="1" x14ac:dyDescent="0.3">
      <c r="A387" s="8" t="s">
        <v>423</v>
      </c>
      <c r="B387" s="29">
        <v>30.86</v>
      </c>
      <c r="C387" s="32">
        <v>6.18</v>
      </c>
      <c r="D387" s="8" t="s">
        <v>7835</v>
      </c>
      <c r="E387" s="8" t="s">
        <v>7836</v>
      </c>
      <c r="F387" s="8" t="s">
        <v>7835</v>
      </c>
      <c r="G387" s="20">
        <v>2</v>
      </c>
      <c r="H387" s="8" t="s">
        <v>7836</v>
      </c>
      <c r="I387" s="8" t="s">
        <v>7837</v>
      </c>
      <c r="J387" s="8" t="s">
        <v>7842</v>
      </c>
    </row>
    <row r="388" spans="1:10" ht="15.75" customHeight="1" x14ac:dyDescent="0.3">
      <c r="A388" s="8" t="s">
        <v>424</v>
      </c>
      <c r="B388" s="29">
        <v>31.96</v>
      </c>
      <c r="C388" s="32">
        <v>8.86</v>
      </c>
      <c r="D388" s="8" t="s">
        <v>7835</v>
      </c>
      <c r="E388" s="8" t="s">
        <v>7835</v>
      </c>
      <c r="F388" s="8" t="s">
        <v>7835</v>
      </c>
      <c r="G388" s="20">
        <v>0</v>
      </c>
      <c r="H388" s="8" t="s">
        <v>7836</v>
      </c>
      <c r="I388" s="8" t="s">
        <v>7837</v>
      </c>
      <c r="J388" s="8" t="s">
        <v>7841</v>
      </c>
    </row>
    <row r="389" spans="1:10" ht="15.75" customHeight="1" x14ac:dyDescent="0.3">
      <c r="A389" s="8" t="s">
        <v>425</v>
      </c>
      <c r="B389" s="29">
        <v>23.76</v>
      </c>
      <c r="C389" s="32">
        <v>10.96</v>
      </c>
      <c r="D389" s="8" t="s">
        <v>7835</v>
      </c>
      <c r="E389" s="8" t="s">
        <v>7835</v>
      </c>
      <c r="F389" s="8" t="s">
        <v>7835</v>
      </c>
      <c r="G389" s="20">
        <v>3</v>
      </c>
      <c r="H389" s="8" t="s">
        <v>7836</v>
      </c>
      <c r="I389" s="8" t="s">
        <v>7839</v>
      </c>
      <c r="J389" s="8" t="s">
        <v>7841</v>
      </c>
    </row>
    <row r="390" spans="1:10" ht="15.75" customHeight="1" x14ac:dyDescent="0.3">
      <c r="A390" s="8" t="s">
        <v>426</v>
      </c>
      <c r="B390" s="29">
        <v>19.38</v>
      </c>
      <c r="C390" s="32">
        <v>6.28</v>
      </c>
      <c r="D390" s="8" t="s">
        <v>7835</v>
      </c>
      <c r="E390" s="8" t="s">
        <v>7835</v>
      </c>
      <c r="F390" s="8" t="s">
        <v>7835</v>
      </c>
      <c r="G390" s="20">
        <v>0</v>
      </c>
      <c r="H390" s="8" t="s">
        <v>7836</v>
      </c>
      <c r="I390" s="8" t="s">
        <v>7839</v>
      </c>
      <c r="J390" s="8" t="s">
        <v>7842</v>
      </c>
    </row>
    <row r="391" spans="1:10" ht="15.75" customHeight="1" x14ac:dyDescent="0.3">
      <c r="A391" s="8" t="s">
        <v>427</v>
      </c>
      <c r="B391" s="29">
        <v>16.21</v>
      </c>
      <c r="C391" s="32">
        <v>6.29</v>
      </c>
      <c r="D391" s="8" t="s">
        <v>7836</v>
      </c>
      <c r="E391" s="8" t="s">
        <v>7835</v>
      </c>
      <c r="F391" s="8" t="s">
        <v>7835</v>
      </c>
      <c r="G391" s="20">
        <v>1</v>
      </c>
      <c r="H391" s="8" t="s">
        <v>7836</v>
      </c>
      <c r="I391" s="8" t="s">
        <v>7840</v>
      </c>
      <c r="J391" s="8" t="s">
        <v>7842</v>
      </c>
    </row>
    <row r="392" spans="1:10" ht="15.75" customHeight="1" x14ac:dyDescent="0.3">
      <c r="A392" s="8" t="s">
        <v>428</v>
      </c>
      <c r="B392" s="29">
        <v>32.54</v>
      </c>
      <c r="C392" s="32">
        <v>4.0199999999999996</v>
      </c>
      <c r="D392" s="8" t="s">
        <v>7835</v>
      </c>
      <c r="E392" s="8" t="s">
        <v>7836</v>
      </c>
      <c r="F392" s="8" t="s">
        <v>7835</v>
      </c>
      <c r="G392" s="20">
        <v>1</v>
      </c>
      <c r="H392" s="8" t="s">
        <v>7836</v>
      </c>
      <c r="I392" s="8" t="s">
        <v>7837</v>
      </c>
      <c r="J392" s="8" t="s">
        <v>7843</v>
      </c>
    </row>
    <row r="393" spans="1:10" ht="15.75" customHeight="1" x14ac:dyDescent="0.3">
      <c r="A393" s="8" t="s">
        <v>429</v>
      </c>
      <c r="B393" s="29">
        <v>36.765000000000001</v>
      </c>
      <c r="C393" s="32">
        <v>11.95</v>
      </c>
      <c r="D393" s="8" t="s">
        <v>7836</v>
      </c>
      <c r="E393" s="8" t="s">
        <v>7835</v>
      </c>
      <c r="F393" s="8" t="s">
        <v>7835</v>
      </c>
      <c r="G393" s="20">
        <v>2</v>
      </c>
      <c r="H393" s="8" t="s">
        <v>7835</v>
      </c>
      <c r="I393" s="8" t="s">
        <v>7837</v>
      </c>
      <c r="J393" s="8" t="s">
        <v>7841</v>
      </c>
    </row>
    <row r="394" spans="1:10" ht="15.75" customHeight="1" x14ac:dyDescent="0.3">
      <c r="A394" s="8" t="s">
        <v>430</v>
      </c>
      <c r="B394" s="29">
        <v>35.909999999999997</v>
      </c>
      <c r="C394" s="32">
        <v>8.7100000000000009</v>
      </c>
      <c r="D394" s="8" t="s">
        <v>7835</v>
      </c>
      <c r="E394" s="8" t="s">
        <v>7835</v>
      </c>
      <c r="F394" s="8" t="s">
        <v>7835</v>
      </c>
      <c r="G394" s="20">
        <v>0</v>
      </c>
      <c r="H394" s="8" t="s">
        <v>7835</v>
      </c>
      <c r="I394" s="8" t="s">
        <v>7837</v>
      </c>
      <c r="J394" s="8" t="s">
        <v>7841</v>
      </c>
    </row>
    <row r="395" spans="1:10" ht="15.75" customHeight="1" x14ac:dyDescent="0.3">
      <c r="A395" s="8" t="s">
        <v>431</v>
      </c>
      <c r="B395" s="29">
        <v>32.06</v>
      </c>
      <c r="C395" s="32">
        <v>4.67</v>
      </c>
      <c r="D395" s="8" t="s">
        <v>7835</v>
      </c>
      <c r="E395" s="8" t="s">
        <v>7836</v>
      </c>
      <c r="F395" s="8" t="s">
        <v>7835</v>
      </c>
      <c r="G395" s="20">
        <v>1</v>
      </c>
      <c r="H395" s="8" t="s">
        <v>7836</v>
      </c>
      <c r="I395" s="8" t="s">
        <v>7837</v>
      </c>
      <c r="J395" s="8" t="s">
        <v>7843</v>
      </c>
    </row>
    <row r="396" spans="1:10" ht="15.75" customHeight="1" x14ac:dyDescent="0.3">
      <c r="A396" s="8" t="s">
        <v>432</v>
      </c>
      <c r="B396" s="29">
        <v>24.1</v>
      </c>
      <c r="C396" s="32">
        <v>11.14</v>
      </c>
      <c r="D396" s="8" t="s">
        <v>7836</v>
      </c>
      <c r="E396" s="8" t="s">
        <v>7835</v>
      </c>
      <c r="F396" s="8" t="s">
        <v>7835</v>
      </c>
      <c r="G396" s="20">
        <v>1</v>
      </c>
      <c r="H396" s="8" t="s">
        <v>7835</v>
      </c>
      <c r="I396" s="8" t="s">
        <v>7839</v>
      </c>
      <c r="J396" s="8" t="s">
        <v>7841</v>
      </c>
    </row>
    <row r="397" spans="1:10" ht="15.75" customHeight="1" x14ac:dyDescent="0.3">
      <c r="A397" s="8" t="s">
        <v>433</v>
      </c>
      <c r="B397" s="29">
        <v>27.1</v>
      </c>
      <c r="C397" s="32">
        <v>9.0500000000000007</v>
      </c>
      <c r="D397" s="8" t="s">
        <v>7835</v>
      </c>
      <c r="E397" s="8" t="s">
        <v>7835</v>
      </c>
      <c r="F397" s="8" t="s">
        <v>7835</v>
      </c>
      <c r="G397" s="20">
        <v>2</v>
      </c>
      <c r="H397" s="8" t="s">
        <v>7835</v>
      </c>
      <c r="I397" s="8" t="s">
        <v>7838</v>
      </c>
      <c r="J397" s="8" t="s">
        <v>7841</v>
      </c>
    </row>
    <row r="398" spans="1:10" ht="15.75" customHeight="1" x14ac:dyDescent="0.3">
      <c r="A398" s="8" t="s">
        <v>434</v>
      </c>
      <c r="B398" s="29">
        <v>24.42</v>
      </c>
      <c r="C398" s="32">
        <v>11.31</v>
      </c>
      <c r="D398" s="8" t="s">
        <v>7835</v>
      </c>
      <c r="E398" s="8" t="s">
        <v>7835</v>
      </c>
      <c r="F398" s="8" t="s">
        <v>7835</v>
      </c>
      <c r="G398" s="20">
        <v>0</v>
      </c>
      <c r="H398" s="8" t="s">
        <v>7836</v>
      </c>
      <c r="I398" s="8" t="s">
        <v>7839</v>
      </c>
      <c r="J398" s="8" t="s">
        <v>7841</v>
      </c>
    </row>
    <row r="399" spans="1:10" ht="15.75" customHeight="1" x14ac:dyDescent="0.3">
      <c r="A399" s="8" t="s">
        <v>435</v>
      </c>
      <c r="B399" s="29">
        <v>26.695</v>
      </c>
      <c r="C399" s="32">
        <v>4.68</v>
      </c>
      <c r="D399" s="8" t="s">
        <v>7836</v>
      </c>
      <c r="E399" s="8" t="s">
        <v>7835</v>
      </c>
      <c r="F399" s="8" t="s">
        <v>7835</v>
      </c>
      <c r="G399" s="20">
        <v>2</v>
      </c>
      <c r="H399" s="8" t="s">
        <v>7836</v>
      </c>
      <c r="I399" s="8" t="s">
        <v>7838</v>
      </c>
      <c r="J399" s="8" t="s">
        <v>7843</v>
      </c>
    </row>
    <row r="400" spans="1:10" ht="15.75" customHeight="1" x14ac:dyDescent="0.3">
      <c r="A400" s="8" t="s">
        <v>436</v>
      </c>
      <c r="B400" s="29">
        <v>27.79</v>
      </c>
      <c r="C400" s="32">
        <v>6.05</v>
      </c>
      <c r="D400" s="8" t="s">
        <v>7836</v>
      </c>
      <c r="E400" s="8" t="s">
        <v>7836</v>
      </c>
      <c r="F400" s="8" t="s">
        <v>7835</v>
      </c>
      <c r="G400" s="20">
        <v>1</v>
      </c>
      <c r="H400" s="8" t="s">
        <v>7836</v>
      </c>
      <c r="I400" s="8" t="s">
        <v>7838</v>
      </c>
      <c r="J400" s="8" t="s">
        <v>7842</v>
      </c>
    </row>
    <row r="401" spans="1:10" ht="15.75" customHeight="1" x14ac:dyDescent="0.3">
      <c r="A401" s="8" t="s">
        <v>437</v>
      </c>
      <c r="B401" s="29">
        <v>32.68</v>
      </c>
      <c r="C401" s="32">
        <v>4.68</v>
      </c>
      <c r="D401" s="8" t="s">
        <v>7836</v>
      </c>
      <c r="E401" s="8" t="s">
        <v>7835</v>
      </c>
      <c r="F401" s="8" t="s">
        <v>7835</v>
      </c>
      <c r="G401" s="20">
        <v>0</v>
      </c>
      <c r="H401" s="8" t="s">
        <v>7835</v>
      </c>
      <c r="I401" s="8" t="s">
        <v>7837</v>
      </c>
      <c r="J401" s="8" t="s">
        <v>7843</v>
      </c>
    </row>
    <row r="402" spans="1:10" ht="15.75" customHeight="1" x14ac:dyDescent="0.3">
      <c r="A402" s="8" t="s">
        <v>438</v>
      </c>
      <c r="B402" s="29">
        <v>26.4</v>
      </c>
      <c r="C402" s="32">
        <v>9.5</v>
      </c>
      <c r="D402" s="8" t="s">
        <v>7836</v>
      </c>
      <c r="E402" s="8" t="s">
        <v>7835</v>
      </c>
      <c r="F402" s="8" t="s">
        <v>7835</v>
      </c>
      <c r="G402" s="20">
        <v>2</v>
      </c>
      <c r="H402" s="8" t="s">
        <v>7835</v>
      </c>
      <c r="I402" s="8" t="s">
        <v>7838</v>
      </c>
      <c r="J402" s="8" t="s">
        <v>7841</v>
      </c>
    </row>
    <row r="403" spans="1:10" ht="15.75" customHeight="1" x14ac:dyDescent="0.3">
      <c r="A403" s="8" t="s">
        <v>439</v>
      </c>
      <c r="B403" s="29">
        <v>23.655000000000001</v>
      </c>
      <c r="C403" s="32">
        <v>10.84</v>
      </c>
      <c r="D403" s="8" t="s">
        <v>7836</v>
      </c>
      <c r="E403" s="8" t="s">
        <v>7835</v>
      </c>
      <c r="F403" s="8" t="s">
        <v>7836</v>
      </c>
      <c r="G403" s="20">
        <v>1</v>
      </c>
      <c r="H403" s="8" t="s">
        <v>7836</v>
      </c>
      <c r="I403" s="8" t="s">
        <v>7839</v>
      </c>
      <c r="J403" s="8" t="s">
        <v>7841</v>
      </c>
    </row>
    <row r="404" spans="1:10" ht="15.75" customHeight="1" x14ac:dyDescent="0.3">
      <c r="A404" s="8" t="s">
        <v>440</v>
      </c>
      <c r="B404" s="29">
        <v>27.36</v>
      </c>
      <c r="C404" s="32">
        <v>5.88</v>
      </c>
      <c r="D404" s="8" t="s">
        <v>7835</v>
      </c>
      <c r="E404" s="8" t="s">
        <v>7835</v>
      </c>
      <c r="F404" s="8" t="s">
        <v>7835</v>
      </c>
      <c r="G404" s="20">
        <v>2</v>
      </c>
      <c r="H404" s="8" t="s">
        <v>7835</v>
      </c>
      <c r="I404" s="8" t="s">
        <v>7838</v>
      </c>
      <c r="J404" s="8" t="s">
        <v>7842</v>
      </c>
    </row>
    <row r="405" spans="1:10" ht="15.75" customHeight="1" x14ac:dyDescent="0.3">
      <c r="A405" s="8" t="s">
        <v>441</v>
      </c>
      <c r="B405" s="29">
        <v>27.82</v>
      </c>
      <c r="C405" s="32">
        <v>5.24</v>
      </c>
      <c r="D405" s="8" t="s">
        <v>7836</v>
      </c>
      <c r="E405" s="8" t="s">
        <v>7835</v>
      </c>
      <c r="F405" s="8" t="s">
        <v>7835</v>
      </c>
      <c r="G405" s="20">
        <v>0</v>
      </c>
      <c r="H405" s="8" t="s">
        <v>7836</v>
      </c>
      <c r="I405" s="8" t="s">
        <v>7838</v>
      </c>
      <c r="J405" s="8" t="s">
        <v>7843</v>
      </c>
    </row>
    <row r="406" spans="1:10" ht="15.75" customHeight="1" x14ac:dyDescent="0.3">
      <c r="A406" s="8" t="s">
        <v>442</v>
      </c>
      <c r="B406" s="29">
        <v>25.46</v>
      </c>
      <c r="C406" s="32">
        <v>11.75</v>
      </c>
      <c r="D406" s="8" t="s">
        <v>7835</v>
      </c>
      <c r="E406" s="8" t="s">
        <v>7835</v>
      </c>
      <c r="F406" s="8" t="s">
        <v>7835</v>
      </c>
      <c r="G406" s="20">
        <v>0</v>
      </c>
      <c r="H406" s="8" t="s">
        <v>7835</v>
      </c>
      <c r="I406" s="8" t="s">
        <v>7838</v>
      </c>
      <c r="J406" s="8" t="s">
        <v>7841</v>
      </c>
    </row>
    <row r="407" spans="1:10" ht="15.75" customHeight="1" x14ac:dyDescent="0.3">
      <c r="A407" s="8" t="s">
        <v>443</v>
      </c>
      <c r="B407" s="29">
        <v>25.1</v>
      </c>
      <c r="C407" s="32">
        <v>6.97</v>
      </c>
      <c r="D407" s="8" t="s">
        <v>7835</v>
      </c>
      <c r="E407" s="8" t="s">
        <v>7835</v>
      </c>
      <c r="F407" s="8" t="s">
        <v>7835</v>
      </c>
      <c r="G407" s="20">
        <v>0</v>
      </c>
      <c r="H407" s="8" t="s">
        <v>7836</v>
      </c>
      <c r="I407" s="8" t="s">
        <v>7838</v>
      </c>
      <c r="J407" s="8" t="s">
        <v>7841</v>
      </c>
    </row>
    <row r="408" spans="1:10" ht="15.75" customHeight="1" x14ac:dyDescent="0.3">
      <c r="A408" s="8" t="s">
        <v>444</v>
      </c>
      <c r="B408" s="29">
        <v>32.11</v>
      </c>
      <c r="C408" s="32">
        <v>4.76</v>
      </c>
      <c r="D408" s="8" t="s">
        <v>7835</v>
      </c>
      <c r="E408" s="8" t="s">
        <v>7835</v>
      </c>
      <c r="F408" s="8" t="s">
        <v>7835</v>
      </c>
      <c r="G408" s="20">
        <v>2</v>
      </c>
      <c r="H408" s="8" t="s">
        <v>7835</v>
      </c>
      <c r="I408" s="8" t="s">
        <v>7837</v>
      </c>
      <c r="J408" s="8" t="s">
        <v>7843</v>
      </c>
    </row>
    <row r="409" spans="1:10" ht="15.75" customHeight="1" x14ac:dyDescent="0.3">
      <c r="A409" s="8" t="s">
        <v>445</v>
      </c>
      <c r="B409" s="29">
        <v>29.8</v>
      </c>
      <c r="C409" s="32">
        <v>8.24</v>
      </c>
      <c r="D409" s="8" t="s">
        <v>7836</v>
      </c>
      <c r="E409" s="8" t="s">
        <v>7835</v>
      </c>
      <c r="F409" s="8" t="s">
        <v>7835</v>
      </c>
      <c r="G409" s="20">
        <v>1</v>
      </c>
      <c r="H409" s="8" t="s">
        <v>7836</v>
      </c>
      <c r="I409" s="8" t="s">
        <v>7838</v>
      </c>
      <c r="J409" s="8" t="s">
        <v>7841</v>
      </c>
    </row>
    <row r="410" spans="1:10" ht="15.75" customHeight="1" x14ac:dyDescent="0.3">
      <c r="A410" s="8" t="s">
        <v>446</v>
      </c>
      <c r="B410" s="29">
        <v>24.01</v>
      </c>
      <c r="C410" s="32">
        <v>4.76</v>
      </c>
      <c r="D410" s="8" t="s">
        <v>7835</v>
      </c>
      <c r="E410" s="8" t="s">
        <v>7835</v>
      </c>
      <c r="F410" s="8" t="s">
        <v>7835</v>
      </c>
      <c r="G410" s="20">
        <v>1</v>
      </c>
      <c r="H410" s="8" t="s">
        <v>7836</v>
      </c>
      <c r="I410" s="8" t="s">
        <v>7839</v>
      </c>
      <c r="J410" s="8" t="s">
        <v>7843</v>
      </c>
    </row>
    <row r="411" spans="1:10" ht="15.75" customHeight="1" x14ac:dyDescent="0.3">
      <c r="A411" s="8" t="s">
        <v>447</v>
      </c>
      <c r="B411" s="29">
        <v>23.21</v>
      </c>
      <c r="C411" s="32">
        <v>6.03</v>
      </c>
      <c r="D411" s="8" t="s">
        <v>7835</v>
      </c>
      <c r="E411" s="8" t="s">
        <v>7835</v>
      </c>
      <c r="F411" s="8" t="s">
        <v>7835</v>
      </c>
      <c r="G411" s="20">
        <v>1</v>
      </c>
      <c r="H411" s="8" t="s">
        <v>7835</v>
      </c>
      <c r="I411" s="8" t="s">
        <v>7839</v>
      </c>
      <c r="J411" s="8" t="s">
        <v>7842</v>
      </c>
    </row>
    <row r="412" spans="1:10" ht="15.75" customHeight="1" x14ac:dyDescent="0.3">
      <c r="A412" s="8" t="s">
        <v>448</v>
      </c>
      <c r="B412" s="29">
        <v>21.2</v>
      </c>
      <c r="C412" s="32">
        <v>4.07</v>
      </c>
      <c r="D412" s="8" t="s">
        <v>7836</v>
      </c>
      <c r="E412" s="8" t="s">
        <v>7835</v>
      </c>
      <c r="F412" s="8" t="s">
        <v>7835</v>
      </c>
      <c r="G412" s="20">
        <v>1</v>
      </c>
      <c r="H412" s="8" t="s">
        <v>7836</v>
      </c>
      <c r="I412" s="8" t="s">
        <v>7839</v>
      </c>
      <c r="J412" s="8" t="s">
        <v>7843</v>
      </c>
    </row>
    <row r="413" spans="1:10" ht="15.75" customHeight="1" x14ac:dyDescent="0.3">
      <c r="A413" s="8" t="s">
        <v>449</v>
      </c>
      <c r="B413" s="29">
        <v>28.215</v>
      </c>
      <c r="C413" s="32">
        <v>8.26</v>
      </c>
      <c r="D413" s="8" t="s">
        <v>7836</v>
      </c>
      <c r="E413" s="8" t="s">
        <v>7835</v>
      </c>
      <c r="F413" s="8" t="s">
        <v>7835</v>
      </c>
      <c r="G413" s="20">
        <v>1</v>
      </c>
      <c r="H413" s="8" t="s">
        <v>7836</v>
      </c>
      <c r="I413" s="8" t="s">
        <v>7838</v>
      </c>
      <c r="J413" s="8" t="s">
        <v>7841</v>
      </c>
    </row>
    <row r="414" spans="1:10" ht="15.75" customHeight="1" x14ac:dyDescent="0.3">
      <c r="A414" s="8" t="s">
        <v>450</v>
      </c>
      <c r="B414" s="29">
        <v>38.094999999999999</v>
      </c>
      <c r="C414" s="32">
        <v>4.76</v>
      </c>
      <c r="D414" s="8" t="s">
        <v>7835</v>
      </c>
      <c r="E414" s="8" t="s">
        <v>7835</v>
      </c>
      <c r="F414" s="8" t="s">
        <v>7835</v>
      </c>
      <c r="G414" s="20">
        <v>1</v>
      </c>
      <c r="H414" s="8" t="s">
        <v>7835</v>
      </c>
      <c r="I414" s="8" t="s">
        <v>7837</v>
      </c>
      <c r="J414" s="8" t="s">
        <v>7843</v>
      </c>
    </row>
    <row r="415" spans="1:10" ht="15.75" customHeight="1" x14ac:dyDescent="0.3">
      <c r="A415" s="8" t="s">
        <v>451</v>
      </c>
      <c r="B415" s="29">
        <v>22.61</v>
      </c>
      <c r="C415" s="32">
        <v>6.13</v>
      </c>
      <c r="D415" s="8" t="s">
        <v>7836</v>
      </c>
      <c r="E415" s="8" t="s">
        <v>7835</v>
      </c>
      <c r="F415" s="8" t="s">
        <v>7836</v>
      </c>
      <c r="G415" s="20">
        <v>1</v>
      </c>
      <c r="H415" s="8" t="s">
        <v>7836</v>
      </c>
      <c r="I415" s="8" t="s">
        <v>7839</v>
      </c>
      <c r="J415" s="8" t="s">
        <v>7842</v>
      </c>
    </row>
    <row r="416" spans="1:10" ht="15.75" customHeight="1" x14ac:dyDescent="0.3">
      <c r="A416" s="8" t="s">
        <v>452</v>
      </c>
      <c r="B416" s="29">
        <v>24.32</v>
      </c>
      <c r="C416" s="32">
        <v>10.47</v>
      </c>
      <c r="D416" s="8" t="s">
        <v>7836</v>
      </c>
      <c r="E416" s="8" t="s">
        <v>7835</v>
      </c>
      <c r="F416" s="8" t="s">
        <v>7835</v>
      </c>
      <c r="G416" s="20">
        <v>2</v>
      </c>
      <c r="H416" s="8" t="s">
        <v>7836</v>
      </c>
      <c r="I416" s="8" t="s">
        <v>7839</v>
      </c>
      <c r="J416" s="8" t="s">
        <v>7841</v>
      </c>
    </row>
    <row r="417" spans="1:10" ht="15.75" customHeight="1" x14ac:dyDescent="0.3">
      <c r="A417" s="8" t="s">
        <v>453</v>
      </c>
      <c r="B417" s="29">
        <v>20.96</v>
      </c>
      <c r="C417" s="32">
        <v>4.04</v>
      </c>
      <c r="D417" s="8" t="s">
        <v>7836</v>
      </c>
      <c r="E417" s="8" t="s">
        <v>7835</v>
      </c>
      <c r="F417" s="8" t="s">
        <v>7835</v>
      </c>
      <c r="G417" s="20">
        <v>1</v>
      </c>
      <c r="H417" s="8" t="s">
        <v>7836</v>
      </c>
      <c r="I417" s="8" t="s">
        <v>7839</v>
      </c>
      <c r="J417" s="8" t="s">
        <v>7843</v>
      </c>
    </row>
    <row r="418" spans="1:10" ht="15.75" customHeight="1" x14ac:dyDescent="0.3">
      <c r="A418" s="8" t="s">
        <v>454</v>
      </c>
      <c r="B418" s="29">
        <v>19.68</v>
      </c>
      <c r="C418" s="32">
        <v>5.74</v>
      </c>
      <c r="D418" s="8" t="s">
        <v>7835</v>
      </c>
      <c r="E418" s="8" t="s">
        <v>7835</v>
      </c>
      <c r="F418" s="8" t="s">
        <v>7835</v>
      </c>
      <c r="G418" s="20">
        <v>0</v>
      </c>
      <c r="H418" s="8" t="s">
        <v>7836</v>
      </c>
      <c r="I418" s="8" t="s">
        <v>7839</v>
      </c>
      <c r="J418" s="8" t="s">
        <v>7842</v>
      </c>
    </row>
    <row r="419" spans="1:10" ht="15.75" customHeight="1" x14ac:dyDescent="0.3">
      <c r="A419" s="8" t="s">
        <v>455</v>
      </c>
      <c r="B419" s="29">
        <v>18.100000000000001</v>
      </c>
      <c r="C419" s="32">
        <v>6.33</v>
      </c>
      <c r="D419" s="8" t="s">
        <v>7835</v>
      </c>
      <c r="E419" s="8" t="s">
        <v>7835</v>
      </c>
      <c r="F419" s="8" t="s">
        <v>7835</v>
      </c>
      <c r="G419" s="20">
        <v>1</v>
      </c>
      <c r="H419" s="8" t="s">
        <v>7836</v>
      </c>
      <c r="I419" s="8" t="s">
        <v>7840</v>
      </c>
      <c r="J419" s="8" t="s">
        <v>7842</v>
      </c>
    </row>
    <row r="420" spans="1:10" ht="15.75" customHeight="1" x14ac:dyDescent="0.3">
      <c r="A420" s="8" t="s">
        <v>456</v>
      </c>
      <c r="B420" s="29">
        <v>29.64</v>
      </c>
      <c r="C420" s="32">
        <v>4.28</v>
      </c>
      <c r="D420" s="8" t="s">
        <v>7836</v>
      </c>
      <c r="E420" s="8" t="s">
        <v>7835</v>
      </c>
      <c r="F420" s="8" t="s">
        <v>7835</v>
      </c>
      <c r="G420" s="20">
        <v>0</v>
      </c>
      <c r="H420" s="8" t="s">
        <v>7835</v>
      </c>
      <c r="I420" s="8" t="s">
        <v>7838</v>
      </c>
      <c r="J420" s="8" t="s">
        <v>7843</v>
      </c>
    </row>
    <row r="421" spans="1:10" ht="15.75" customHeight="1" x14ac:dyDescent="0.3">
      <c r="A421" s="8" t="s">
        <v>457</v>
      </c>
      <c r="B421" s="29">
        <v>25.3</v>
      </c>
      <c r="C421" s="32">
        <v>9.4700000000000006</v>
      </c>
      <c r="D421" s="8" t="s">
        <v>7836</v>
      </c>
      <c r="E421" s="8" t="s">
        <v>7835</v>
      </c>
      <c r="F421" s="8" t="s">
        <v>7835</v>
      </c>
      <c r="G421" s="20">
        <v>2</v>
      </c>
      <c r="H421" s="8" t="s">
        <v>7836</v>
      </c>
      <c r="I421" s="8" t="s">
        <v>7838</v>
      </c>
      <c r="J421" s="8" t="s">
        <v>7841</v>
      </c>
    </row>
    <row r="422" spans="1:10" ht="15.75" customHeight="1" x14ac:dyDescent="0.3">
      <c r="A422" s="8" t="s">
        <v>458</v>
      </c>
      <c r="B422" s="29">
        <v>27.6</v>
      </c>
      <c r="C422" s="32">
        <v>4.8499999999999996</v>
      </c>
      <c r="D422" s="8" t="s">
        <v>7836</v>
      </c>
      <c r="E422" s="8" t="s">
        <v>7835</v>
      </c>
      <c r="F422" s="8" t="s">
        <v>7835</v>
      </c>
      <c r="G422" s="20">
        <v>0</v>
      </c>
      <c r="H422" s="8" t="s">
        <v>7835</v>
      </c>
      <c r="I422" s="8" t="s">
        <v>7838</v>
      </c>
      <c r="J422" s="8" t="s">
        <v>7843</v>
      </c>
    </row>
    <row r="423" spans="1:10" ht="15.75" customHeight="1" x14ac:dyDescent="0.3">
      <c r="A423" s="8" t="s">
        <v>459</v>
      </c>
      <c r="B423" s="29">
        <v>27.645</v>
      </c>
      <c r="C423" s="32">
        <v>11.03</v>
      </c>
      <c r="D423" s="8" t="s">
        <v>7836</v>
      </c>
      <c r="E423" s="8" t="s">
        <v>7835</v>
      </c>
      <c r="F423" s="8" t="s">
        <v>7835</v>
      </c>
      <c r="G423" s="20">
        <v>1</v>
      </c>
      <c r="H423" s="8" t="s">
        <v>7836</v>
      </c>
      <c r="I423" s="8" t="s">
        <v>7838</v>
      </c>
      <c r="J423" s="8" t="s">
        <v>7841</v>
      </c>
    </row>
    <row r="424" spans="1:10" ht="15.75" customHeight="1" x14ac:dyDescent="0.3">
      <c r="A424" s="8" t="s">
        <v>460</v>
      </c>
      <c r="B424" s="29">
        <v>27.6</v>
      </c>
      <c r="C424" s="32">
        <v>5.22</v>
      </c>
      <c r="D424" s="8" t="s">
        <v>7835</v>
      </c>
      <c r="E424" s="8" t="s">
        <v>7835</v>
      </c>
      <c r="F424" s="8" t="s">
        <v>7835</v>
      </c>
      <c r="G424" s="20">
        <v>2</v>
      </c>
      <c r="H424" s="8" t="s">
        <v>7836</v>
      </c>
      <c r="I424" s="8" t="s">
        <v>7838</v>
      </c>
      <c r="J424" s="8" t="s">
        <v>7843</v>
      </c>
    </row>
    <row r="425" spans="1:10" ht="15.75" customHeight="1" x14ac:dyDescent="0.3">
      <c r="A425" s="8" t="s">
        <v>461</v>
      </c>
      <c r="B425" s="29">
        <v>25.08</v>
      </c>
      <c r="C425" s="32">
        <v>9.52</v>
      </c>
      <c r="D425" s="8" t="s">
        <v>7836</v>
      </c>
      <c r="E425" s="8" t="s">
        <v>7835</v>
      </c>
      <c r="F425" s="8" t="s">
        <v>7835</v>
      </c>
      <c r="G425" s="20">
        <v>2</v>
      </c>
      <c r="H425" s="8" t="s">
        <v>7835</v>
      </c>
      <c r="I425" s="8" t="s">
        <v>7838</v>
      </c>
      <c r="J425" s="8" t="s">
        <v>7841</v>
      </c>
    </row>
    <row r="426" spans="1:10" ht="15.75" customHeight="1" x14ac:dyDescent="0.3">
      <c r="A426" s="8" t="s">
        <v>462</v>
      </c>
      <c r="B426" s="29">
        <v>30.02</v>
      </c>
      <c r="C426" s="32">
        <v>11.09</v>
      </c>
      <c r="D426" s="8" t="s">
        <v>7835</v>
      </c>
      <c r="E426" s="8" t="s">
        <v>7835</v>
      </c>
      <c r="F426" s="8" t="s">
        <v>7835</v>
      </c>
      <c r="G426" s="20">
        <v>0</v>
      </c>
      <c r="H426" s="8" t="s">
        <v>7835</v>
      </c>
      <c r="I426" s="8" t="s">
        <v>7837</v>
      </c>
      <c r="J426" s="8" t="s">
        <v>7841</v>
      </c>
    </row>
    <row r="427" spans="1:10" ht="15.75" customHeight="1" x14ac:dyDescent="0.3">
      <c r="A427" s="8" t="s">
        <v>463</v>
      </c>
      <c r="B427" s="29">
        <v>27.36</v>
      </c>
      <c r="C427" s="32">
        <v>9.4499999999999993</v>
      </c>
      <c r="D427" s="8" t="s">
        <v>7836</v>
      </c>
      <c r="E427" s="8" t="s">
        <v>7835</v>
      </c>
      <c r="F427" s="8" t="s">
        <v>7835</v>
      </c>
      <c r="G427" s="20">
        <v>2</v>
      </c>
      <c r="H427" s="8" t="s">
        <v>7836</v>
      </c>
      <c r="I427" s="8" t="s">
        <v>7838</v>
      </c>
      <c r="J427" s="8" t="s">
        <v>7841</v>
      </c>
    </row>
    <row r="428" spans="1:10" ht="15.75" customHeight="1" x14ac:dyDescent="0.3">
      <c r="A428" s="8" t="s">
        <v>464</v>
      </c>
      <c r="B428" s="29">
        <v>22.2</v>
      </c>
      <c r="C428" s="32">
        <v>5.51</v>
      </c>
      <c r="D428" s="8" t="s">
        <v>7835</v>
      </c>
      <c r="E428" s="8" t="s">
        <v>7835</v>
      </c>
      <c r="F428" s="8" t="s">
        <v>7835</v>
      </c>
      <c r="G428" s="20">
        <v>0</v>
      </c>
      <c r="H428" s="8" t="s">
        <v>7836</v>
      </c>
      <c r="I428" s="8" t="s">
        <v>7839</v>
      </c>
      <c r="J428" s="8" t="s">
        <v>7843</v>
      </c>
    </row>
    <row r="429" spans="1:10" ht="15.75" customHeight="1" x14ac:dyDescent="0.3">
      <c r="A429" s="8" t="s">
        <v>465</v>
      </c>
      <c r="B429" s="29">
        <v>25.71</v>
      </c>
      <c r="C429" s="32">
        <v>4.18</v>
      </c>
      <c r="D429" s="8" t="s">
        <v>7835</v>
      </c>
      <c r="E429" s="8" t="s">
        <v>7836</v>
      </c>
      <c r="F429" s="8" t="s">
        <v>7835</v>
      </c>
      <c r="G429" s="20">
        <v>1</v>
      </c>
      <c r="H429" s="8" t="s">
        <v>7836</v>
      </c>
      <c r="I429" s="8" t="s">
        <v>7838</v>
      </c>
      <c r="J429" s="8" t="s">
        <v>7843</v>
      </c>
    </row>
    <row r="430" spans="1:10" ht="15.75" customHeight="1" x14ac:dyDescent="0.3">
      <c r="A430" s="8" t="s">
        <v>466</v>
      </c>
      <c r="B430" s="29">
        <v>41.91</v>
      </c>
      <c r="C430" s="32">
        <v>5.98</v>
      </c>
      <c r="D430" s="8" t="s">
        <v>7836</v>
      </c>
      <c r="E430" s="8" t="s">
        <v>7835</v>
      </c>
      <c r="F430" s="8" t="s">
        <v>7835</v>
      </c>
      <c r="G430" s="20">
        <v>1</v>
      </c>
      <c r="H430" s="8" t="s">
        <v>7835</v>
      </c>
      <c r="I430" s="8" t="s">
        <v>7837</v>
      </c>
      <c r="J430" s="8" t="s">
        <v>7842</v>
      </c>
    </row>
    <row r="431" spans="1:10" ht="15.75" customHeight="1" x14ac:dyDescent="0.3">
      <c r="A431" s="8" t="s">
        <v>467</v>
      </c>
      <c r="B431" s="29">
        <v>25.85</v>
      </c>
      <c r="C431" s="32">
        <v>10.16</v>
      </c>
      <c r="D431" s="8" t="s">
        <v>7835</v>
      </c>
      <c r="E431" s="8" t="s">
        <v>7835</v>
      </c>
      <c r="F431" s="8" t="s">
        <v>7835</v>
      </c>
      <c r="G431" s="20">
        <v>0</v>
      </c>
      <c r="H431" s="8" t="s">
        <v>7836</v>
      </c>
      <c r="I431" s="8" t="s">
        <v>7838</v>
      </c>
      <c r="J431" s="8" t="s">
        <v>7841</v>
      </c>
    </row>
    <row r="432" spans="1:10" ht="15.75" customHeight="1" x14ac:dyDescent="0.3">
      <c r="A432" s="8" t="s">
        <v>468</v>
      </c>
      <c r="B432" s="29">
        <v>23.844999999999999</v>
      </c>
      <c r="C432" s="32">
        <v>11.71</v>
      </c>
      <c r="D432" s="8" t="s">
        <v>7835</v>
      </c>
      <c r="E432" s="8" t="s">
        <v>7835</v>
      </c>
      <c r="F432" s="8" t="s">
        <v>7835</v>
      </c>
      <c r="G432" s="20">
        <v>2</v>
      </c>
      <c r="H432" s="8" t="s">
        <v>7836</v>
      </c>
      <c r="I432" s="8" t="s">
        <v>7839</v>
      </c>
      <c r="J432" s="8" t="s">
        <v>7841</v>
      </c>
    </row>
    <row r="433" spans="1:10" ht="15.75" customHeight="1" x14ac:dyDescent="0.3">
      <c r="A433" s="8" t="s">
        <v>469</v>
      </c>
      <c r="B433" s="29">
        <v>30.59</v>
      </c>
      <c r="C433" s="32">
        <v>5.23</v>
      </c>
      <c r="D433" s="8" t="s">
        <v>7835</v>
      </c>
      <c r="E433" s="8" t="s">
        <v>7835</v>
      </c>
      <c r="F433" s="8" t="s">
        <v>7836</v>
      </c>
      <c r="G433" s="20">
        <v>1</v>
      </c>
      <c r="H433" s="8" t="s">
        <v>7835</v>
      </c>
      <c r="I433" s="8" t="s">
        <v>7837</v>
      </c>
      <c r="J433" s="8" t="s">
        <v>7843</v>
      </c>
    </row>
    <row r="434" spans="1:10" ht="15.75" customHeight="1" x14ac:dyDescent="0.3">
      <c r="A434" s="8" t="s">
        <v>470</v>
      </c>
      <c r="B434" s="29">
        <v>24.795000000000002</v>
      </c>
      <c r="C434" s="32">
        <v>6.85</v>
      </c>
      <c r="D434" s="8" t="s">
        <v>7835</v>
      </c>
      <c r="E434" s="8" t="s">
        <v>7835</v>
      </c>
      <c r="F434" s="8" t="s">
        <v>7835</v>
      </c>
      <c r="G434" s="20">
        <v>0</v>
      </c>
      <c r="H434" s="8" t="s">
        <v>7836</v>
      </c>
      <c r="I434" s="8" t="s">
        <v>7839</v>
      </c>
      <c r="J434" s="8" t="s">
        <v>7841</v>
      </c>
    </row>
    <row r="435" spans="1:10" ht="15.75" customHeight="1" x14ac:dyDescent="0.3">
      <c r="A435" s="8" t="s">
        <v>471</v>
      </c>
      <c r="B435" s="29">
        <v>24.13</v>
      </c>
      <c r="C435" s="32">
        <v>7.05</v>
      </c>
      <c r="D435" s="8" t="s">
        <v>7836</v>
      </c>
      <c r="E435" s="8" t="s">
        <v>7835</v>
      </c>
      <c r="F435" s="8" t="s">
        <v>7835</v>
      </c>
      <c r="G435" s="20">
        <v>2</v>
      </c>
      <c r="H435" s="8" t="s">
        <v>7836</v>
      </c>
      <c r="I435" s="8" t="s">
        <v>7839</v>
      </c>
      <c r="J435" s="8" t="s">
        <v>7841</v>
      </c>
    </row>
    <row r="436" spans="1:10" ht="15.75" customHeight="1" x14ac:dyDescent="0.3">
      <c r="A436" s="8" t="s">
        <v>472</v>
      </c>
      <c r="B436" s="29">
        <v>25.84</v>
      </c>
      <c r="C436" s="32">
        <v>11.64</v>
      </c>
      <c r="D436" s="8" t="s">
        <v>7835</v>
      </c>
      <c r="E436" s="8" t="s">
        <v>7835</v>
      </c>
      <c r="F436" s="8" t="s">
        <v>7835</v>
      </c>
      <c r="G436" s="20">
        <v>2</v>
      </c>
      <c r="H436" s="8" t="s">
        <v>7836</v>
      </c>
      <c r="I436" s="8" t="s">
        <v>7838</v>
      </c>
      <c r="J436" s="8" t="s">
        <v>7841</v>
      </c>
    </row>
    <row r="437" spans="1:10" ht="15.75" customHeight="1" x14ac:dyDescent="0.3">
      <c r="A437" s="8" t="s">
        <v>473</v>
      </c>
      <c r="B437" s="29">
        <v>28</v>
      </c>
      <c r="C437" s="32">
        <v>10.52</v>
      </c>
      <c r="D437" s="8" t="s">
        <v>7835</v>
      </c>
      <c r="E437" s="8" t="s">
        <v>7835</v>
      </c>
      <c r="F437" s="8" t="s">
        <v>7835</v>
      </c>
      <c r="G437" s="20">
        <v>0</v>
      </c>
      <c r="H437" s="8" t="s">
        <v>7836</v>
      </c>
      <c r="I437" s="8" t="s">
        <v>7838</v>
      </c>
      <c r="J437" s="8" t="s">
        <v>7841</v>
      </c>
    </row>
    <row r="438" spans="1:10" ht="15.75" customHeight="1" x14ac:dyDescent="0.3">
      <c r="A438" s="8" t="s">
        <v>474</v>
      </c>
      <c r="B438" s="29">
        <v>34.1</v>
      </c>
      <c r="C438" s="32">
        <v>4.01</v>
      </c>
      <c r="D438" s="8" t="s">
        <v>7836</v>
      </c>
      <c r="E438" s="8" t="s">
        <v>7835</v>
      </c>
      <c r="F438" s="8" t="s">
        <v>7836</v>
      </c>
      <c r="G438" s="20">
        <v>1</v>
      </c>
      <c r="H438" s="8" t="s">
        <v>7835</v>
      </c>
      <c r="I438" s="8" t="s">
        <v>7837</v>
      </c>
      <c r="J438" s="8" t="s">
        <v>7843</v>
      </c>
    </row>
    <row r="439" spans="1:10" ht="15.75" customHeight="1" x14ac:dyDescent="0.3">
      <c r="A439" s="8" t="s">
        <v>475</v>
      </c>
      <c r="B439" s="29">
        <v>26.125</v>
      </c>
      <c r="C439" s="32">
        <v>8.56</v>
      </c>
      <c r="D439" s="8" t="s">
        <v>7836</v>
      </c>
      <c r="E439" s="8" t="s">
        <v>7835</v>
      </c>
      <c r="F439" s="8" t="s">
        <v>7835</v>
      </c>
      <c r="G439" s="20">
        <v>1</v>
      </c>
      <c r="H439" s="8" t="s">
        <v>7836</v>
      </c>
      <c r="I439" s="8" t="s">
        <v>7838</v>
      </c>
      <c r="J439" s="8" t="s">
        <v>7841</v>
      </c>
    </row>
    <row r="440" spans="1:10" ht="15.75" customHeight="1" x14ac:dyDescent="0.3">
      <c r="A440" s="8" t="s">
        <v>476</v>
      </c>
      <c r="B440" s="29">
        <v>25.6</v>
      </c>
      <c r="C440" s="32">
        <v>10.5</v>
      </c>
      <c r="D440" s="8" t="s">
        <v>7835</v>
      </c>
      <c r="E440" s="8" t="s">
        <v>7835</v>
      </c>
      <c r="F440" s="8" t="s">
        <v>7835</v>
      </c>
      <c r="G440" s="20">
        <v>2</v>
      </c>
      <c r="H440" s="8" t="s">
        <v>7836</v>
      </c>
      <c r="I440" s="8" t="s">
        <v>7838</v>
      </c>
      <c r="J440" s="8" t="s">
        <v>7841</v>
      </c>
    </row>
    <row r="441" spans="1:10" ht="15.75" customHeight="1" x14ac:dyDescent="0.3">
      <c r="A441" s="8" t="s">
        <v>477</v>
      </c>
      <c r="B441" s="29">
        <v>24.32</v>
      </c>
      <c r="C441" s="32">
        <v>6.39</v>
      </c>
      <c r="D441" s="8" t="s">
        <v>7835</v>
      </c>
      <c r="E441" s="8" t="s">
        <v>7835</v>
      </c>
      <c r="F441" s="8" t="s">
        <v>7835</v>
      </c>
      <c r="G441" s="20">
        <v>0</v>
      </c>
      <c r="H441" s="8" t="s">
        <v>7835</v>
      </c>
      <c r="I441" s="8" t="s">
        <v>7839</v>
      </c>
      <c r="J441" s="8" t="s">
        <v>7842</v>
      </c>
    </row>
    <row r="442" spans="1:10" ht="15.75" customHeight="1" x14ac:dyDescent="0.3">
      <c r="A442" s="8" t="s">
        <v>478</v>
      </c>
      <c r="B442" s="29">
        <v>22.88</v>
      </c>
      <c r="C442" s="32">
        <v>5.71</v>
      </c>
      <c r="D442" s="8" t="s">
        <v>7836</v>
      </c>
      <c r="E442" s="8" t="s">
        <v>7835</v>
      </c>
      <c r="F442" s="8" t="s">
        <v>7836</v>
      </c>
      <c r="G442" s="20">
        <v>1</v>
      </c>
      <c r="H442" s="8" t="s">
        <v>7836</v>
      </c>
      <c r="I442" s="8" t="s">
        <v>7839</v>
      </c>
      <c r="J442" s="8" t="s">
        <v>7842</v>
      </c>
    </row>
    <row r="443" spans="1:10" ht="15.75" customHeight="1" x14ac:dyDescent="0.3">
      <c r="A443" s="8" t="s">
        <v>479</v>
      </c>
      <c r="B443" s="29">
        <v>24.984999999999999</v>
      </c>
      <c r="C443" s="32">
        <v>4.43</v>
      </c>
      <c r="D443" s="8" t="s">
        <v>7836</v>
      </c>
      <c r="E443" s="8" t="s">
        <v>7835</v>
      </c>
      <c r="F443" s="8" t="s">
        <v>7836</v>
      </c>
      <c r="G443" s="20">
        <v>1</v>
      </c>
      <c r="H443" s="8" t="s">
        <v>7835</v>
      </c>
      <c r="I443" s="8" t="s">
        <v>7839</v>
      </c>
      <c r="J443" s="8" t="s">
        <v>7843</v>
      </c>
    </row>
    <row r="444" spans="1:10" ht="15.75" customHeight="1" x14ac:dyDescent="0.3">
      <c r="A444" s="8" t="s">
        <v>480</v>
      </c>
      <c r="B444" s="29">
        <v>33.1</v>
      </c>
      <c r="C444" s="32">
        <v>5.52</v>
      </c>
      <c r="D444" s="8" t="s">
        <v>7835</v>
      </c>
      <c r="E444" s="8" t="s">
        <v>7835</v>
      </c>
      <c r="F444" s="8" t="s">
        <v>7836</v>
      </c>
      <c r="G444" s="20">
        <v>1</v>
      </c>
      <c r="H444" s="8" t="s">
        <v>7835</v>
      </c>
      <c r="I444" s="8" t="s">
        <v>7837</v>
      </c>
      <c r="J444" s="8" t="s">
        <v>7843</v>
      </c>
    </row>
    <row r="445" spans="1:10" ht="15.75" customHeight="1" x14ac:dyDescent="0.3">
      <c r="A445" s="8" t="s">
        <v>481</v>
      </c>
      <c r="B445" s="29">
        <v>27.83</v>
      </c>
      <c r="C445" s="32">
        <v>9.1999999999999993</v>
      </c>
      <c r="D445" s="8" t="s">
        <v>7836</v>
      </c>
      <c r="E445" s="8" t="s">
        <v>7835</v>
      </c>
      <c r="F445" s="8" t="s">
        <v>7835</v>
      </c>
      <c r="G445" s="20">
        <v>1</v>
      </c>
      <c r="H445" s="8" t="s">
        <v>7836</v>
      </c>
      <c r="I445" s="8" t="s">
        <v>7838</v>
      </c>
      <c r="J445" s="8" t="s">
        <v>7841</v>
      </c>
    </row>
    <row r="446" spans="1:10" ht="15.75" customHeight="1" x14ac:dyDescent="0.3">
      <c r="A446" s="8" t="s">
        <v>482</v>
      </c>
      <c r="B446" s="29">
        <v>30.875</v>
      </c>
      <c r="C446" s="32">
        <v>10.97</v>
      </c>
      <c r="D446" s="8" t="s">
        <v>7836</v>
      </c>
      <c r="E446" s="8" t="s">
        <v>7835</v>
      </c>
      <c r="F446" s="8" t="s">
        <v>7835</v>
      </c>
      <c r="G446" s="20">
        <v>2</v>
      </c>
      <c r="H446" s="8" t="s">
        <v>7835</v>
      </c>
      <c r="I446" s="8" t="s">
        <v>7837</v>
      </c>
      <c r="J446" s="8" t="s">
        <v>7841</v>
      </c>
    </row>
    <row r="447" spans="1:10" ht="15.75" customHeight="1" x14ac:dyDescent="0.3">
      <c r="A447" s="8" t="s">
        <v>483</v>
      </c>
      <c r="B447" s="29">
        <v>27.265000000000001</v>
      </c>
      <c r="C447" s="32">
        <v>4.25</v>
      </c>
      <c r="D447" s="8" t="s">
        <v>7835</v>
      </c>
      <c r="E447" s="8" t="s">
        <v>7835</v>
      </c>
      <c r="F447" s="8" t="s">
        <v>7836</v>
      </c>
      <c r="G447" s="20">
        <v>1</v>
      </c>
      <c r="H447" s="8" t="s">
        <v>7835</v>
      </c>
      <c r="I447" s="8" t="s">
        <v>7838</v>
      </c>
      <c r="J447" s="8" t="s">
        <v>7843</v>
      </c>
    </row>
    <row r="448" spans="1:10" ht="15.75" customHeight="1" x14ac:dyDescent="0.3">
      <c r="A448" s="8" t="s">
        <v>484</v>
      </c>
      <c r="B448" s="29">
        <v>26.7</v>
      </c>
      <c r="C448" s="32">
        <v>5.23</v>
      </c>
      <c r="D448" s="8" t="s">
        <v>7835</v>
      </c>
      <c r="E448" s="8" t="s">
        <v>7835</v>
      </c>
      <c r="F448" s="8" t="s">
        <v>7836</v>
      </c>
      <c r="G448" s="20">
        <v>1</v>
      </c>
      <c r="H448" s="8" t="s">
        <v>7836</v>
      </c>
      <c r="I448" s="8" t="s">
        <v>7838</v>
      </c>
      <c r="J448" s="8" t="s">
        <v>7843</v>
      </c>
    </row>
    <row r="449" spans="1:10" ht="15.75" customHeight="1" x14ac:dyDescent="0.3">
      <c r="A449" s="8" t="s">
        <v>485</v>
      </c>
      <c r="B449" s="29">
        <v>29.925000000000001</v>
      </c>
      <c r="C449" s="32">
        <v>5.96</v>
      </c>
      <c r="D449" s="8" t="s">
        <v>7836</v>
      </c>
      <c r="E449" s="8" t="s">
        <v>7835</v>
      </c>
      <c r="F449" s="8" t="s">
        <v>7836</v>
      </c>
      <c r="G449" s="20">
        <v>1</v>
      </c>
      <c r="H449" s="8" t="s">
        <v>7836</v>
      </c>
      <c r="I449" s="8" t="s">
        <v>7838</v>
      </c>
      <c r="J449" s="8" t="s">
        <v>7842</v>
      </c>
    </row>
    <row r="450" spans="1:10" ht="15.75" customHeight="1" x14ac:dyDescent="0.3">
      <c r="A450" s="8" t="s">
        <v>486</v>
      </c>
      <c r="B450" s="29">
        <v>19.95</v>
      </c>
      <c r="C450" s="32">
        <v>4.29</v>
      </c>
      <c r="D450" s="8" t="s">
        <v>7836</v>
      </c>
      <c r="E450" s="8" t="s">
        <v>7835</v>
      </c>
      <c r="F450" s="8" t="s">
        <v>7835</v>
      </c>
      <c r="G450" s="20">
        <v>2</v>
      </c>
      <c r="H450" s="8" t="s">
        <v>7836</v>
      </c>
      <c r="I450" s="8" t="s">
        <v>7839</v>
      </c>
      <c r="J450" s="8" t="s">
        <v>7843</v>
      </c>
    </row>
    <row r="451" spans="1:10" ht="15.75" customHeight="1" x14ac:dyDescent="0.3">
      <c r="A451" s="8" t="s">
        <v>487</v>
      </c>
      <c r="B451" s="29">
        <v>24.225000000000001</v>
      </c>
      <c r="C451" s="32">
        <v>4.09</v>
      </c>
      <c r="D451" s="8" t="s">
        <v>7835</v>
      </c>
      <c r="E451" s="8" t="s">
        <v>7835</v>
      </c>
      <c r="F451" s="8" t="s">
        <v>7835</v>
      </c>
      <c r="G451" s="20">
        <v>0</v>
      </c>
      <c r="H451" s="8" t="s">
        <v>7835</v>
      </c>
      <c r="I451" s="8" t="s">
        <v>7839</v>
      </c>
      <c r="J451" s="8" t="s">
        <v>7843</v>
      </c>
    </row>
    <row r="452" spans="1:10" ht="15.75" customHeight="1" x14ac:dyDescent="0.3">
      <c r="A452" s="8" t="s">
        <v>488</v>
      </c>
      <c r="B452" s="29">
        <v>28.12</v>
      </c>
      <c r="C452" s="32">
        <v>4.88</v>
      </c>
      <c r="D452" s="8" t="s">
        <v>7835</v>
      </c>
      <c r="E452" s="8" t="s">
        <v>7835</v>
      </c>
      <c r="F452" s="8" t="s">
        <v>7835</v>
      </c>
      <c r="G452" s="20">
        <v>0</v>
      </c>
      <c r="H452" s="8" t="s">
        <v>7836</v>
      </c>
      <c r="I452" s="8" t="s">
        <v>7838</v>
      </c>
      <c r="J452" s="8" t="s">
        <v>7843</v>
      </c>
    </row>
    <row r="453" spans="1:10" ht="15.75" customHeight="1" x14ac:dyDescent="0.3">
      <c r="A453" s="8" t="s">
        <v>489</v>
      </c>
      <c r="B453" s="29">
        <v>23.21</v>
      </c>
      <c r="C453" s="32">
        <v>6.76</v>
      </c>
      <c r="D453" s="8" t="s">
        <v>7835</v>
      </c>
      <c r="E453" s="8" t="s">
        <v>7835</v>
      </c>
      <c r="F453" s="8" t="s">
        <v>7835</v>
      </c>
      <c r="G453" s="20">
        <v>0</v>
      </c>
      <c r="H453" s="8" t="s">
        <v>7836</v>
      </c>
      <c r="I453" s="8" t="s">
        <v>7839</v>
      </c>
      <c r="J453" s="8" t="s">
        <v>7841</v>
      </c>
    </row>
    <row r="454" spans="1:10" ht="15.75" customHeight="1" x14ac:dyDescent="0.3">
      <c r="A454" s="8" t="s">
        <v>490</v>
      </c>
      <c r="B454" s="29">
        <v>23.98</v>
      </c>
      <c r="C454" s="32">
        <v>10.67</v>
      </c>
      <c r="D454" s="8" t="s">
        <v>7835</v>
      </c>
      <c r="E454" s="8" t="s">
        <v>7835</v>
      </c>
      <c r="F454" s="8" t="s">
        <v>7835</v>
      </c>
      <c r="G454" s="20">
        <v>0</v>
      </c>
      <c r="H454" s="8" t="s">
        <v>7835</v>
      </c>
      <c r="I454" s="8" t="s">
        <v>7839</v>
      </c>
      <c r="J454" s="8" t="s">
        <v>7841</v>
      </c>
    </row>
    <row r="455" spans="1:10" ht="15.75" customHeight="1" x14ac:dyDescent="0.3">
      <c r="A455" s="8" t="s">
        <v>491</v>
      </c>
      <c r="B455" s="29">
        <v>30</v>
      </c>
      <c r="C455" s="32">
        <v>6.21</v>
      </c>
      <c r="D455" s="8" t="s">
        <v>7835</v>
      </c>
      <c r="E455" s="8" t="s">
        <v>7835</v>
      </c>
      <c r="F455" s="8" t="s">
        <v>7835</v>
      </c>
      <c r="G455" s="20">
        <v>0</v>
      </c>
      <c r="H455" s="8" t="s">
        <v>7836</v>
      </c>
      <c r="I455" s="8" t="s">
        <v>7837</v>
      </c>
      <c r="J455" s="8" t="s">
        <v>7842</v>
      </c>
    </row>
    <row r="456" spans="1:10" ht="15.75" customHeight="1" x14ac:dyDescent="0.3">
      <c r="A456" s="8" t="s">
        <v>492</v>
      </c>
      <c r="B456" s="29">
        <v>17.350000000000001</v>
      </c>
      <c r="C456" s="32">
        <v>5.03</v>
      </c>
      <c r="D456" s="8" t="s">
        <v>7836</v>
      </c>
      <c r="E456" s="8" t="s">
        <v>7835</v>
      </c>
      <c r="F456" s="8" t="s">
        <v>7835</v>
      </c>
      <c r="G456" s="20">
        <v>0</v>
      </c>
      <c r="H456" s="8" t="s">
        <v>7836</v>
      </c>
      <c r="I456" s="8" t="s">
        <v>7840</v>
      </c>
      <c r="J456" s="8" t="s">
        <v>7843</v>
      </c>
    </row>
    <row r="457" spans="1:10" ht="15.75" customHeight="1" x14ac:dyDescent="0.3">
      <c r="A457" s="8" t="s">
        <v>493</v>
      </c>
      <c r="B457" s="29">
        <v>22.704999999999998</v>
      </c>
      <c r="C457" s="32">
        <v>5.27</v>
      </c>
      <c r="D457" s="8" t="s">
        <v>7835</v>
      </c>
      <c r="E457" s="8" t="s">
        <v>7835</v>
      </c>
      <c r="F457" s="8" t="s">
        <v>7835</v>
      </c>
      <c r="G457" s="20">
        <v>0</v>
      </c>
      <c r="H457" s="8" t="s">
        <v>7835</v>
      </c>
      <c r="I457" s="8" t="s">
        <v>7839</v>
      </c>
      <c r="J457" s="8" t="s">
        <v>7843</v>
      </c>
    </row>
    <row r="458" spans="1:10" ht="15.75" customHeight="1" x14ac:dyDescent="0.3">
      <c r="A458" s="8" t="s">
        <v>494</v>
      </c>
      <c r="B458" s="29">
        <v>25.41</v>
      </c>
      <c r="C458" s="32">
        <v>10.53</v>
      </c>
      <c r="D458" s="8" t="s">
        <v>7836</v>
      </c>
      <c r="E458" s="8" t="s">
        <v>7835</v>
      </c>
      <c r="F458" s="8" t="s">
        <v>7835</v>
      </c>
      <c r="G458" s="20">
        <v>1</v>
      </c>
      <c r="H458" s="8" t="s">
        <v>7836</v>
      </c>
      <c r="I458" s="8" t="s">
        <v>7838</v>
      </c>
      <c r="J458" s="8" t="s">
        <v>7841</v>
      </c>
    </row>
    <row r="459" spans="1:10" ht="15.75" customHeight="1" x14ac:dyDescent="0.3">
      <c r="A459" s="8" t="s">
        <v>495</v>
      </c>
      <c r="B459" s="29">
        <v>18.23</v>
      </c>
      <c r="C459" s="32">
        <v>5.78</v>
      </c>
      <c r="D459" s="8" t="s">
        <v>7835</v>
      </c>
      <c r="E459" s="8" t="s">
        <v>7835</v>
      </c>
      <c r="F459" s="8" t="s">
        <v>7836</v>
      </c>
      <c r="G459" s="20">
        <v>1</v>
      </c>
      <c r="H459" s="8" t="s">
        <v>7836</v>
      </c>
      <c r="I459" s="8" t="s">
        <v>7840</v>
      </c>
      <c r="J459" s="8" t="s">
        <v>7842</v>
      </c>
    </row>
    <row r="460" spans="1:10" ht="15.75" customHeight="1" x14ac:dyDescent="0.3">
      <c r="A460" s="8" t="s">
        <v>496</v>
      </c>
      <c r="B460" s="29">
        <v>24.7</v>
      </c>
      <c r="C460" s="32">
        <v>4.3600000000000003</v>
      </c>
      <c r="D460" s="8" t="s">
        <v>7835</v>
      </c>
      <c r="E460" s="8" t="s">
        <v>7835</v>
      </c>
      <c r="F460" s="8" t="s">
        <v>7836</v>
      </c>
      <c r="G460" s="20">
        <v>1</v>
      </c>
      <c r="H460" s="8" t="s">
        <v>7836</v>
      </c>
      <c r="I460" s="8" t="s">
        <v>7839</v>
      </c>
      <c r="J460" s="8" t="s">
        <v>7843</v>
      </c>
    </row>
    <row r="461" spans="1:10" ht="15.75" customHeight="1" x14ac:dyDescent="0.3">
      <c r="A461" s="8" t="s">
        <v>497</v>
      </c>
      <c r="B461" s="29">
        <v>37.4</v>
      </c>
      <c r="C461" s="32">
        <v>9.7200000000000006</v>
      </c>
      <c r="D461" s="8" t="s">
        <v>7836</v>
      </c>
      <c r="E461" s="8" t="s">
        <v>7835</v>
      </c>
      <c r="F461" s="8" t="s">
        <v>7836</v>
      </c>
      <c r="G461" s="20">
        <v>1</v>
      </c>
      <c r="H461" s="8" t="s">
        <v>7835</v>
      </c>
      <c r="I461" s="8" t="s">
        <v>7837</v>
      </c>
      <c r="J461" s="8" t="s">
        <v>7841</v>
      </c>
    </row>
    <row r="462" spans="1:10" ht="15.75" customHeight="1" x14ac:dyDescent="0.3">
      <c r="A462" s="8" t="s">
        <v>498</v>
      </c>
      <c r="B462" s="29">
        <v>26.885000000000002</v>
      </c>
      <c r="C462" s="32">
        <v>5.18</v>
      </c>
      <c r="D462" s="8" t="s">
        <v>7835</v>
      </c>
      <c r="E462" s="8" t="s">
        <v>7835</v>
      </c>
      <c r="F462" s="8" t="s">
        <v>7836</v>
      </c>
      <c r="G462" s="20">
        <v>1</v>
      </c>
      <c r="H462" s="8" t="s">
        <v>7836</v>
      </c>
      <c r="I462" s="8" t="s">
        <v>7838</v>
      </c>
      <c r="J462" s="8" t="s">
        <v>7843</v>
      </c>
    </row>
    <row r="463" spans="1:10" ht="15.75" customHeight="1" x14ac:dyDescent="0.3">
      <c r="A463" s="8" t="s">
        <v>499</v>
      </c>
      <c r="B463" s="29">
        <v>25.27</v>
      </c>
      <c r="C463" s="32">
        <v>5.29</v>
      </c>
      <c r="D463" s="8" t="s">
        <v>7835</v>
      </c>
      <c r="E463" s="8" t="s">
        <v>7835</v>
      </c>
      <c r="F463" s="8" t="s">
        <v>7836</v>
      </c>
      <c r="G463" s="20">
        <v>1</v>
      </c>
      <c r="H463" s="8" t="s">
        <v>7836</v>
      </c>
      <c r="I463" s="8" t="s">
        <v>7838</v>
      </c>
      <c r="J463" s="8" t="s">
        <v>7843</v>
      </c>
    </row>
    <row r="464" spans="1:10" ht="15.75" customHeight="1" x14ac:dyDescent="0.3">
      <c r="A464" s="8" t="s">
        <v>500</v>
      </c>
      <c r="B464" s="29">
        <v>23.655000000000001</v>
      </c>
      <c r="C464" s="32">
        <v>4.8600000000000003</v>
      </c>
      <c r="D464" s="8" t="s">
        <v>7836</v>
      </c>
      <c r="E464" s="8" t="s">
        <v>7835</v>
      </c>
      <c r="F464" s="8" t="s">
        <v>7835</v>
      </c>
      <c r="G464" s="20">
        <v>0</v>
      </c>
      <c r="H464" s="8" t="s">
        <v>7836</v>
      </c>
      <c r="I464" s="8" t="s">
        <v>7839</v>
      </c>
      <c r="J464" s="8" t="s">
        <v>7843</v>
      </c>
    </row>
    <row r="465" spans="1:10" ht="15.75" customHeight="1" x14ac:dyDescent="0.3">
      <c r="A465" s="8" t="s">
        <v>501</v>
      </c>
      <c r="B465" s="29">
        <v>55.05</v>
      </c>
      <c r="C465" s="32">
        <v>7.66</v>
      </c>
      <c r="D465" s="8" t="s">
        <v>7835</v>
      </c>
      <c r="E465" s="8" t="s">
        <v>7835</v>
      </c>
      <c r="F465" s="8" t="s">
        <v>7835</v>
      </c>
      <c r="G465" s="20">
        <v>0</v>
      </c>
      <c r="H465" s="8" t="s">
        <v>7835</v>
      </c>
      <c r="I465" s="8" t="s">
        <v>7837</v>
      </c>
      <c r="J465" s="8" t="s">
        <v>7841</v>
      </c>
    </row>
    <row r="466" spans="1:10" ht="15.75" customHeight="1" x14ac:dyDescent="0.3">
      <c r="A466" s="8" t="s">
        <v>502</v>
      </c>
      <c r="B466" s="29">
        <v>24.89</v>
      </c>
      <c r="C466" s="32">
        <v>6.1</v>
      </c>
      <c r="D466" s="8" t="s">
        <v>7836</v>
      </c>
      <c r="E466" s="8" t="s">
        <v>7835</v>
      </c>
      <c r="F466" s="8" t="s">
        <v>7836</v>
      </c>
      <c r="G466" s="20">
        <v>1</v>
      </c>
      <c r="H466" s="8" t="s">
        <v>7836</v>
      </c>
      <c r="I466" s="8" t="s">
        <v>7839</v>
      </c>
      <c r="J466" s="8" t="s">
        <v>7842</v>
      </c>
    </row>
    <row r="467" spans="1:10" ht="15.75" customHeight="1" x14ac:dyDescent="0.3">
      <c r="A467" s="8" t="s">
        <v>503</v>
      </c>
      <c r="B467" s="29">
        <v>18.715</v>
      </c>
      <c r="C467" s="32">
        <v>4.4400000000000004</v>
      </c>
      <c r="D467" s="8" t="s">
        <v>7835</v>
      </c>
      <c r="E467" s="8" t="s">
        <v>7835</v>
      </c>
      <c r="F467" s="8" t="s">
        <v>7835</v>
      </c>
      <c r="G467" s="20">
        <v>0</v>
      </c>
      <c r="H467" s="8" t="s">
        <v>7835</v>
      </c>
      <c r="I467" s="8" t="s">
        <v>7839</v>
      </c>
      <c r="J467" s="8" t="s">
        <v>7843</v>
      </c>
    </row>
    <row r="468" spans="1:10" ht="15.75" customHeight="1" x14ac:dyDescent="0.3">
      <c r="A468" s="8" t="s">
        <v>504</v>
      </c>
      <c r="B468" s="29">
        <v>28.12</v>
      </c>
      <c r="C468" s="32">
        <v>6.15</v>
      </c>
      <c r="D468" s="8" t="s">
        <v>7835</v>
      </c>
      <c r="E468" s="8" t="s">
        <v>7835</v>
      </c>
      <c r="F468" s="8" t="s">
        <v>7835</v>
      </c>
      <c r="G468" s="20">
        <v>0</v>
      </c>
      <c r="H468" s="8" t="s">
        <v>7836</v>
      </c>
      <c r="I468" s="8" t="s">
        <v>7838</v>
      </c>
      <c r="J468" s="8" t="s">
        <v>7842</v>
      </c>
    </row>
    <row r="469" spans="1:10" ht="15.75" customHeight="1" x14ac:dyDescent="0.3">
      <c r="A469" s="8" t="s">
        <v>505</v>
      </c>
      <c r="B469" s="29">
        <v>26.6</v>
      </c>
      <c r="C469" s="32">
        <v>4.53</v>
      </c>
      <c r="D469" s="8" t="s">
        <v>7835</v>
      </c>
      <c r="E469" s="8" t="s">
        <v>7835</v>
      </c>
      <c r="F469" s="8" t="s">
        <v>7835</v>
      </c>
      <c r="G469" s="20">
        <v>0</v>
      </c>
      <c r="H469" s="8" t="s">
        <v>7836</v>
      </c>
      <c r="I469" s="8" t="s">
        <v>7838</v>
      </c>
      <c r="J469" s="8" t="s">
        <v>7843</v>
      </c>
    </row>
    <row r="470" spans="1:10" ht="15.75" customHeight="1" x14ac:dyDescent="0.3">
      <c r="A470" s="8" t="s">
        <v>506</v>
      </c>
      <c r="B470" s="29">
        <v>30.114999999999998</v>
      </c>
      <c r="C470" s="32">
        <v>5.48</v>
      </c>
      <c r="D470" s="8" t="s">
        <v>7835</v>
      </c>
      <c r="E470" s="8" t="s">
        <v>7836</v>
      </c>
      <c r="F470" s="8" t="s">
        <v>7835</v>
      </c>
      <c r="G470" s="20">
        <v>1</v>
      </c>
      <c r="H470" s="8" t="s">
        <v>7835</v>
      </c>
      <c r="I470" s="8" t="s">
        <v>7837</v>
      </c>
      <c r="J470" s="8" t="s">
        <v>7843</v>
      </c>
    </row>
    <row r="471" spans="1:10" ht="15.75" customHeight="1" x14ac:dyDescent="0.3">
      <c r="A471" s="8" t="s">
        <v>507</v>
      </c>
      <c r="B471" s="29">
        <v>24.605</v>
      </c>
      <c r="C471" s="32">
        <v>5.48</v>
      </c>
      <c r="D471" s="8" t="s">
        <v>7835</v>
      </c>
      <c r="E471" s="8" t="s">
        <v>7835</v>
      </c>
      <c r="F471" s="8" t="s">
        <v>7835</v>
      </c>
      <c r="G471" s="20">
        <v>0</v>
      </c>
      <c r="H471" s="8" t="s">
        <v>7836</v>
      </c>
      <c r="I471" s="8" t="s">
        <v>7839</v>
      </c>
      <c r="J471" s="8" t="s">
        <v>7843</v>
      </c>
    </row>
    <row r="472" spans="1:10" ht="15.75" customHeight="1" x14ac:dyDescent="0.3">
      <c r="A472" s="8" t="s">
        <v>508</v>
      </c>
      <c r="B472" s="29">
        <v>29.6</v>
      </c>
      <c r="C472" s="32">
        <v>8.1</v>
      </c>
      <c r="D472" s="8" t="s">
        <v>7835</v>
      </c>
      <c r="E472" s="8" t="s">
        <v>7835</v>
      </c>
      <c r="F472" s="8" t="s">
        <v>7835</v>
      </c>
      <c r="G472" s="20">
        <v>0</v>
      </c>
      <c r="H472" s="8" t="s">
        <v>7835</v>
      </c>
      <c r="I472" s="8" t="s">
        <v>7838</v>
      </c>
      <c r="J472" s="8" t="s">
        <v>7841</v>
      </c>
    </row>
    <row r="473" spans="1:10" ht="15.75" customHeight="1" x14ac:dyDescent="0.3">
      <c r="A473" s="8" t="s">
        <v>509</v>
      </c>
      <c r="B473" s="29">
        <v>24.42</v>
      </c>
      <c r="C473" s="32">
        <v>7.16</v>
      </c>
      <c r="D473" s="8" t="s">
        <v>7835</v>
      </c>
      <c r="E473" s="8" t="s">
        <v>7835</v>
      </c>
      <c r="F473" s="8" t="s">
        <v>7835</v>
      </c>
      <c r="G473" s="20">
        <v>0</v>
      </c>
      <c r="H473" s="8" t="s">
        <v>7836</v>
      </c>
      <c r="I473" s="8" t="s">
        <v>7839</v>
      </c>
      <c r="J473" s="8" t="s">
        <v>7841</v>
      </c>
    </row>
    <row r="474" spans="1:10" ht="15.75" customHeight="1" x14ac:dyDescent="0.3">
      <c r="A474" s="8" t="s">
        <v>510</v>
      </c>
      <c r="B474" s="29">
        <v>20.9</v>
      </c>
      <c r="C474" s="32">
        <v>4.55</v>
      </c>
      <c r="D474" s="8" t="s">
        <v>7836</v>
      </c>
      <c r="E474" s="8" t="s">
        <v>7835</v>
      </c>
      <c r="F474" s="8" t="s">
        <v>7836</v>
      </c>
      <c r="G474" s="20">
        <v>1</v>
      </c>
      <c r="H474" s="8" t="s">
        <v>7836</v>
      </c>
      <c r="I474" s="8" t="s">
        <v>7839</v>
      </c>
      <c r="J474" s="8" t="s">
        <v>7843</v>
      </c>
    </row>
    <row r="475" spans="1:10" ht="15.75" customHeight="1" x14ac:dyDescent="0.3">
      <c r="A475" s="8" t="s">
        <v>511</v>
      </c>
      <c r="B475" s="29">
        <v>22.895</v>
      </c>
      <c r="C475" s="32">
        <v>6.03</v>
      </c>
      <c r="D475" s="8" t="s">
        <v>7835</v>
      </c>
      <c r="E475" s="8" t="s">
        <v>7835</v>
      </c>
      <c r="F475" s="8" t="s">
        <v>7835</v>
      </c>
      <c r="G475" s="20">
        <v>0</v>
      </c>
      <c r="H475" s="8" t="s">
        <v>7836</v>
      </c>
      <c r="I475" s="8" t="s">
        <v>7839</v>
      </c>
      <c r="J475" s="8" t="s">
        <v>7842</v>
      </c>
    </row>
    <row r="476" spans="1:10" ht="15.75" customHeight="1" x14ac:dyDescent="0.3">
      <c r="A476" s="8" t="s">
        <v>512</v>
      </c>
      <c r="B476" s="29">
        <v>28.3</v>
      </c>
      <c r="C476" s="32">
        <v>5.47</v>
      </c>
      <c r="D476" s="8" t="s">
        <v>7836</v>
      </c>
      <c r="E476" s="8" t="s">
        <v>7835</v>
      </c>
      <c r="F476" s="8" t="s">
        <v>7836</v>
      </c>
      <c r="G476" s="20">
        <v>1</v>
      </c>
      <c r="H476" s="8" t="s">
        <v>7836</v>
      </c>
      <c r="I476" s="8" t="s">
        <v>7838</v>
      </c>
      <c r="J476" s="8" t="s">
        <v>7843</v>
      </c>
    </row>
    <row r="477" spans="1:10" ht="15.75" customHeight="1" x14ac:dyDescent="0.3">
      <c r="A477" s="8" t="s">
        <v>513</v>
      </c>
      <c r="B477" s="29">
        <v>54.3</v>
      </c>
      <c r="C477" s="32">
        <v>4.1500000000000004</v>
      </c>
      <c r="D477" s="8" t="s">
        <v>7836</v>
      </c>
      <c r="E477" s="8" t="s">
        <v>7835</v>
      </c>
      <c r="F477" s="8" t="s">
        <v>7835</v>
      </c>
      <c r="G477" s="20">
        <v>1</v>
      </c>
      <c r="H477" s="8" t="s">
        <v>7835</v>
      </c>
      <c r="I477" s="8" t="s">
        <v>7837</v>
      </c>
      <c r="J477" s="8" t="s">
        <v>7843</v>
      </c>
    </row>
    <row r="478" spans="1:10" ht="15.75" customHeight="1" x14ac:dyDescent="0.3">
      <c r="A478" s="8" t="s">
        <v>514</v>
      </c>
      <c r="B478" s="29">
        <v>33.344999999999999</v>
      </c>
      <c r="C478" s="32">
        <v>11.32</v>
      </c>
      <c r="D478" s="8" t="s">
        <v>7836</v>
      </c>
      <c r="E478" s="8" t="s">
        <v>7835</v>
      </c>
      <c r="F478" s="8" t="s">
        <v>7835</v>
      </c>
      <c r="G478" s="20">
        <v>1</v>
      </c>
      <c r="H478" s="8" t="s">
        <v>7835</v>
      </c>
      <c r="I478" s="8" t="s">
        <v>7837</v>
      </c>
      <c r="J478" s="8" t="s">
        <v>7841</v>
      </c>
    </row>
    <row r="479" spans="1:10" ht="15.75" customHeight="1" x14ac:dyDescent="0.3">
      <c r="A479" s="8" t="s">
        <v>515</v>
      </c>
      <c r="B479" s="29">
        <v>33</v>
      </c>
      <c r="C479" s="32">
        <v>9.51</v>
      </c>
      <c r="D479" s="8" t="s">
        <v>7836</v>
      </c>
      <c r="E479" s="8" t="s">
        <v>7835</v>
      </c>
      <c r="F479" s="8" t="s">
        <v>7835</v>
      </c>
      <c r="G479" s="20">
        <v>0</v>
      </c>
      <c r="H479" s="8" t="s">
        <v>7835</v>
      </c>
      <c r="I479" s="8" t="s">
        <v>7837</v>
      </c>
      <c r="J479" s="8" t="s">
        <v>7841</v>
      </c>
    </row>
    <row r="480" spans="1:10" ht="15.75" customHeight="1" x14ac:dyDescent="0.3">
      <c r="A480" s="8" t="s">
        <v>516</v>
      </c>
      <c r="B480" s="29">
        <v>28.024999999999999</v>
      </c>
      <c r="C480" s="32">
        <v>7.67</v>
      </c>
      <c r="D480" s="8" t="s">
        <v>7836</v>
      </c>
      <c r="E480" s="8" t="s">
        <v>7835</v>
      </c>
      <c r="F480" s="8" t="s">
        <v>7835</v>
      </c>
      <c r="G480" s="20">
        <v>1</v>
      </c>
      <c r="H480" s="8" t="s">
        <v>7836</v>
      </c>
      <c r="I480" s="8" t="s">
        <v>7838</v>
      </c>
      <c r="J480" s="8" t="s">
        <v>7841</v>
      </c>
    </row>
    <row r="481" spans="1:10" ht="15.75" customHeight="1" x14ac:dyDescent="0.3">
      <c r="A481" s="8" t="s">
        <v>517</v>
      </c>
      <c r="B481" s="29">
        <v>28.69</v>
      </c>
      <c r="C481" s="32">
        <v>6.23</v>
      </c>
      <c r="D481" s="8" t="s">
        <v>7835</v>
      </c>
      <c r="E481" s="8" t="s">
        <v>7835</v>
      </c>
      <c r="F481" s="8" t="s">
        <v>7835</v>
      </c>
      <c r="G481" s="20">
        <v>1</v>
      </c>
      <c r="H481" s="8" t="s">
        <v>7836</v>
      </c>
      <c r="I481" s="8" t="s">
        <v>7838</v>
      </c>
      <c r="J481" s="8" t="s">
        <v>7842</v>
      </c>
    </row>
    <row r="482" spans="1:10" ht="15.75" customHeight="1" x14ac:dyDescent="0.3">
      <c r="A482" s="8" t="s">
        <v>518</v>
      </c>
      <c r="B482" s="29">
        <v>40.28</v>
      </c>
      <c r="C482" s="32">
        <v>8.9</v>
      </c>
      <c r="D482" s="8" t="s">
        <v>7835</v>
      </c>
      <c r="E482" s="8" t="s">
        <v>7835</v>
      </c>
      <c r="F482" s="8" t="s">
        <v>7835</v>
      </c>
      <c r="G482" s="20">
        <v>0</v>
      </c>
      <c r="H482" s="8" t="s">
        <v>7835</v>
      </c>
      <c r="I482" s="8" t="s">
        <v>7837</v>
      </c>
      <c r="J482" s="8" t="s">
        <v>7841</v>
      </c>
    </row>
    <row r="483" spans="1:10" ht="15.75" customHeight="1" x14ac:dyDescent="0.3">
      <c r="A483" s="8" t="s">
        <v>519</v>
      </c>
      <c r="B483" s="29">
        <v>37.299999999999997</v>
      </c>
      <c r="C483" s="32">
        <v>7.79</v>
      </c>
      <c r="D483" s="8" t="s">
        <v>7836</v>
      </c>
      <c r="E483" s="8" t="s">
        <v>7835</v>
      </c>
      <c r="F483" s="8" t="s">
        <v>7835</v>
      </c>
      <c r="G483" s="20">
        <v>0</v>
      </c>
      <c r="H483" s="8" t="s">
        <v>7835</v>
      </c>
      <c r="I483" s="8" t="s">
        <v>7837</v>
      </c>
      <c r="J483" s="8" t="s">
        <v>7841</v>
      </c>
    </row>
    <row r="484" spans="1:10" ht="15.75" customHeight="1" x14ac:dyDescent="0.3">
      <c r="A484" s="8" t="s">
        <v>520</v>
      </c>
      <c r="B484" s="29">
        <v>54.47</v>
      </c>
      <c r="C484" s="32">
        <v>4.49</v>
      </c>
      <c r="D484" s="8" t="s">
        <v>7836</v>
      </c>
      <c r="E484" s="8" t="s">
        <v>7835</v>
      </c>
      <c r="F484" s="8" t="s">
        <v>7835</v>
      </c>
      <c r="G484" s="20">
        <v>2</v>
      </c>
      <c r="H484" s="8" t="s">
        <v>7835</v>
      </c>
      <c r="I484" s="8" t="s">
        <v>7837</v>
      </c>
      <c r="J484" s="8" t="s">
        <v>7843</v>
      </c>
    </row>
    <row r="485" spans="1:10" ht="15.75" customHeight="1" x14ac:dyDescent="0.3">
      <c r="A485" s="8" t="s">
        <v>521</v>
      </c>
      <c r="B485" s="29">
        <v>38.06</v>
      </c>
      <c r="C485" s="32">
        <v>5.24</v>
      </c>
      <c r="D485" s="8" t="s">
        <v>7836</v>
      </c>
      <c r="E485" s="8" t="s">
        <v>7835</v>
      </c>
      <c r="F485" s="8" t="s">
        <v>7836</v>
      </c>
      <c r="G485" s="20">
        <v>1</v>
      </c>
      <c r="H485" s="8" t="s">
        <v>7835</v>
      </c>
      <c r="I485" s="8" t="s">
        <v>7837</v>
      </c>
      <c r="J485" s="8" t="s">
        <v>7843</v>
      </c>
    </row>
    <row r="486" spans="1:10" ht="15.75" customHeight="1" x14ac:dyDescent="0.3">
      <c r="A486" s="8" t="s">
        <v>522</v>
      </c>
      <c r="B486" s="29">
        <v>51.47</v>
      </c>
      <c r="C486" s="32">
        <v>9.6</v>
      </c>
      <c r="D486" s="8" t="s">
        <v>7835</v>
      </c>
      <c r="E486" s="8" t="s">
        <v>7835</v>
      </c>
      <c r="F486" s="8" t="s">
        <v>7835</v>
      </c>
      <c r="G486" s="20">
        <v>0</v>
      </c>
      <c r="H486" s="8" t="s">
        <v>7835</v>
      </c>
      <c r="I486" s="8" t="s">
        <v>7837</v>
      </c>
      <c r="J486" s="8" t="s">
        <v>7841</v>
      </c>
    </row>
    <row r="487" spans="1:10" ht="15.75" customHeight="1" x14ac:dyDescent="0.3">
      <c r="A487" s="8" t="s">
        <v>523</v>
      </c>
      <c r="B487" s="29">
        <v>29.8</v>
      </c>
      <c r="C487" s="32">
        <v>5.78</v>
      </c>
      <c r="D487" s="8" t="s">
        <v>7836</v>
      </c>
      <c r="E487" s="8" t="s">
        <v>7835</v>
      </c>
      <c r="F487" s="8" t="s">
        <v>7835</v>
      </c>
      <c r="G487" s="20">
        <v>0</v>
      </c>
      <c r="H487" s="8" t="s">
        <v>7835</v>
      </c>
      <c r="I487" s="8" t="s">
        <v>7838</v>
      </c>
      <c r="J487" s="8" t="s">
        <v>7842</v>
      </c>
    </row>
    <row r="488" spans="1:10" ht="15.75" customHeight="1" x14ac:dyDescent="0.3">
      <c r="A488" s="8" t="s">
        <v>524</v>
      </c>
      <c r="B488" s="29">
        <v>49.77</v>
      </c>
      <c r="C488" s="32">
        <v>7.02</v>
      </c>
      <c r="D488" s="8" t="s">
        <v>7835</v>
      </c>
      <c r="E488" s="8" t="s">
        <v>7835</v>
      </c>
      <c r="F488" s="8" t="s">
        <v>7835</v>
      </c>
      <c r="G488" s="20">
        <v>0</v>
      </c>
      <c r="H488" s="8" t="s">
        <v>7835</v>
      </c>
      <c r="I488" s="8" t="s">
        <v>7837</v>
      </c>
      <c r="J488" s="8" t="s">
        <v>7841</v>
      </c>
    </row>
    <row r="489" spans="1:10" ht="15.75" customHeight="1" x14ac:dyDescent="0.3">
      <c r="A489" s="8" t="s">
        <v>525</v>
      </c>
      <c r="B489" s="29">
        <v>25.555</v>
      </c>
      <c r="C489" s="32">
        <v>4.09</v>
      </c>
      <c r="D489" s="8" t="s">
        <v>7836</v>
      </c>
      <c r="E489" s="8" t="s">
        <v>7835</v>
      </c>
      <c r="F489" s="8" t="s">
        <v>7835</v>
      </c>
      <c r="G489" s="20">
        <v>0</v>
      </c>
      <c r="H489" s="8" t="s">
        <v>7836</v>
      </c>
      <c r="I489" s="8" t="s">
        <v>7838</v>
      </c>
      <c r="J489" s="8" t="s">
        <v>7843</v>
      </c>
    </row>
    <row r="490" spans="1:10" ht="15.75" customHeight="1" x14ac:dyDescent="0.3">
      <c r="A490" s="8" t="s">
        <v>526</v>
      </c>
      <c r="B490" s="29">
        <v>29.64</v>
      </c>
      <c r="C490" s="32">
        <v>4.93</v>
      </c>
      <c r="D490" s="8" t="s">
        <v>7835</v>
      </c>
      <c r="E490" s="8" t="s">
        <v>7835</v>
      </c>
      <c r="F490" s="8" t="s">
        <v>7836</v>
      </c>
      <c r="G490" s="20">
        <v>1</v>
      </c>
      <c r="H490" s="8" t="s">
        <v>7835</v>
      </c>
      <c r="I490" s="8" t="s">
        <v>7838</v>
      </c>
      <c r="J490" s="8" t="s">
        <v>7843</v>
      </c>
    </row>
    <row r="491" spans="1:10" ht="15.75" customHeight="1" x14ac:dyDescent="0.3">
      <c r="A491" s="8" t="s">
        <v>527</v>
      </c>
      <c r="B491" s="29">
        <v>53.93</v>
      </c>
      <c r="C491" s="32">
        <v>5.34</v>
      </c>
      <c r="D491" s="8" t="s">
        <v>7836</v>
      </c>
      <c r="E491" s="8" t="s">
        <v>7835</v>
      </c>
      <c r="F491" s="8" t="s">
        <v>7835</v>
      </c>
      <c r="G491" s="20">
        <v>2</v>
      </c>
      <c r="H491" s="8" t="s">
        <v>7835</v>
      </c>
      <c r="I491" s="8" t="s">
        <v>7837</v>
      </c>
      <c r="J491" s="8" t="s">
        <v>7843</v>
      </c>
    </row>
    <row r="492" spans="1:10" ht="15.75" customHeight="1" x14ac:dyDescent="0.3">
      <c r="A492" s="8" t="s">
        <v>528</v>
      </c>
      <c r="B492" s="29">
        <v>28.024999999999999</v>
      </c>
      <c r="C492" s="32">
        <v>5.65</v>
      </c>
      <c r="D492" s="8" t="s">
        <v>7835</v>
      </c>
      <c r="E492" s="8" t="s">
        <v>7835</v>
      </c>
      <c r="F492" s="8" t="s">
        <v>7835</v>
      </c>
      <c r="G492" s="20">
        <v>1</v>
      </c>
      <c r="H492" s="8" t="s">
        <v>7836</v>
      </c>
      <c r="I492" s="8" t="s">
        <v>7838</v>
      </c>
      <c r="J492" s="8" t="s">
        <v>7843</v>
      </c>
    </row>
    <row r="493" spans="1:10" ht="15.75" customHeight="1" x14ac:dyDescent="0.3">
      <c r="A493" s="8" t="s">
        <v>529</v>
      </c>
      <c r="B493" s="29">
        <v>27.5</v>
      </c>
      <c r="C493" s="32">
        <v>4.49</v>
      </c>
      <c r="D493" s="8" t="s">
        <v>7835</v>
      </c>
      <c r="E493" s="8" t="s">
        <v>7835</v>
      </c>
      <c r="F493" s="8" t="s">
        <v>7835</v>
      </c>
      <c r="G493" s="20">
        <v>0</v>
      </c>
      <c r="H493" s="8" t="s">
        <v>7835</v>
      </c>
      <c r="I493" s="8" t="s">
        <v>7838</v>
      </c>
      <c r="J493" s="8" t="s">
        <v>7843</v>
      </c>
    </row>
    <row r="494" spans="1:10" ht="15.75" customHeight="1" x14ac:dyDescent="0.3">
      <c r="A494" s="8" t="s">
        <v>530</v>
      </c>
      <c r="B494" s="29">
        <v>21.8</v>
      </c>
      <c r="C494" s="32">
        <v>10.55</v>
      </c>
      <c r="D494" s="8" t="s">
        <v>7835</v>
      </c>
      <c r="E494" s="8" t="s">
        <v>7835</v>
      </c>
      <c r="F494" s="8" t="s">
        <v>7835</v>
      </c>
      <c r="G494" s="20">
        <v>0</v>
      </c>
      <c r="H494" s="8" t="s">
        <v>7836</v>
      </c>
      <c r="I494" s="8" t="s">
        <v>7839</v>
      </c>
      <c r="J494" s="8" t="s">
        <v>7841</v>
      </c>
    </row>
    <row r="495" spans="1:10" ht="15.75" customHeight="1" x14ac:dyDescent="0.3">
      <c r="A495" s="8" t="s">
        <v>531</v>
      </c>
      <c r="B495" s="29">
        <v>26.41</v>
      </c>
      <c r="C495" s="32">
        <v>4.92</v>
      </c>
      <c r="D495" s="8" t="s">
        <v>7836</v>
      </c>
      <c r="E495" s="8" t="s">
        <v>7835</v>
      </c>
      <c r="F495" s="8" t="s">
        <v>7836</v>
      </c>
      <c r="G495" s="20">
        <v>1</v>
      </c>
      <c r="H495" s="8" t="s">
        <v>7836</v>
      </c>
      <c r="I495" s="8" t="s">
        <v>7838</v>
      </c>
      <c r="J495" s="8" t="s">
        <v>7843</v>
      </c>
    </row>
    <row r="496" spans="1:10" ht="15.75" customHeight="1" x14ac:dyDescent="0.3">
      <c r="A496" s="8" t="s">
        <v>532</v>
      </c>
      <c r="B496" s="29">
        <v>27.835000000000001</v>
      </c>
      <c r="C496" s="32">
        <v>5.9</v>
      </c>
      <c r="D496" s="8" t="s">
        <v>7836</v>
      </c>
      <c r="E496" s="8" t="s">
        <v>7835</v>
      </c>
      <c r="F496" s="8" t="s">
        <v>7835</v>
      </c>
      <c r="G496" s="20">
        <v>1</v>
      </c>
      <c r="H496" s="8" t="s">
        <v>7836</v>
      </c>
      <c r="I496" s="8" t="s">
        <v>7838</v>
      </c>
      <c r="J496" s="8" t="s">
        <v>7842</v>
      </c>
    </row>
    <row r="497" spans="1:10" ht="15.75" customHeight="1" x14ac:dyDescent="0.3">
      <c r="A497" s="8" t="s">
        <v>533</v>
      </c>
      <c r="B497" s="29">
        <v>51.74</v>
      </c>
      <c r="C497" s="32">
        <v>4.9800000000000004</v>
      </c>
      <c r="D497" s="8" t="s">
        <v>7836</v>
      </c>
      <c r="E497" s="8" t="s">
        <v>7835</v>
      </c>
      <c r="F497" s="8" t="s">
        <v>7835</v>
      </c>
      <c r="G497" s="20">
        <v>2</v>
      </c>
      <c r="H497" s="8" t="s">
        <v>7835</v>
      </c>
      <c r="I497" s="8" t="s">
        <v>7837</v>
      </c>
      <c r="J497" s="8" t="s">
        <v>7843</v>
      </c>
    </row>
    <row r="498" spans="1:10" ht="15.75" customHeight="1" x14ac:dyDescent="0.3">
      <c r="A498" s="8" t="s">
        <v>534</v>
      </c>
      <c r="B498" s="29">
        <v>23.37</v>
      </c>
      <c r="C498" s="32">
        <v>5.8</v>
      </c>
      <c r="D498" s="8" t="s">
        <v>7835</v>
      </c>
      <c r="E498" s="8" t="s">
        <v>7835</v>
      </c>
      <c r="F498" s="8" t="s">
        <v>7835</v>
      </c>
      <c r="G498" s="20">
        <v>0</v>
      </c>
      <c r="H498" s="8" t="s">
        <v>7836</v>
      </c>
      <c r="I498" s="8" t="s">
        <v>7839</v>
      </c>
      <c r="J498" s="8" t="s">
        <v>7842</v>
      </c>
    </row>
    <row r="499" spans="1:10" ht="15.75" customHeight="1" x14ac:dyDescent="0.3">
      <c r="A499" s="8" t="s">
        <v>535</v>
      </c>
      <c r="B499" s="29">
        <v>29.7</v>
      </c>
      <c r="C499" s="32">
        <v>6.21</v>
      </c>
      <c r="D499" s="8" t="s">
        <v>7836</v>
      </c>
      <c r="E499" s="8" t="s">
        <v>7835</v>
      </c>
      <c r="F499" s="8" t="s">
        <v>7836</v>
      </c>
      <c r="G499" s="20">
        <v>1</v>
      </c>
      <c r="H499" s="8" t="s">
        <v>7836</v>
      </c>
      <c r="I499" s="8" t="s">
        <v>7838</v>
      </c>
      <c r="J499" s="8" t="s">
        <v>7842</v>
      </c>
    </row>
    <row r="500" spans="1:10" ht="15.75" customHeight="1" x14ac:dyDescent="0.3">
      <c r="A500" s="8" t="s">
        <v>536</v>
      </c>
      <c r="B500" s="29">
        <v>20.045000000000002</v>
      </c>
      <c r="C500" s="32">
        <v>6.17</v>
      </c>
      <c r="D500" s="8" t="s">
        <v>7835</v>
      </c>
      <c r="E500" s="8" t="s">
        <v>7835</v>
      </c>
      <c r="F500" s="8" t="s">
        <v>7836</v>
      </c>
      <c r="G500" s="20">
        <v>1</v>
      </c>
      <c r="H500" s="8" t="s">
        <v>7836</v>
      </c>
      <c r="I500" s="8" t="s">
        <v>7839</v>
      </c>
      <c r="J500" s="8" t="s">
        <v>7842</v>
      </c>
    </row>
    <row r="501" spans="1:10" ht="15.75" customHeight="1" x14ac:dyDescent="0.3">
      <c r="A501" s="8" t="s">
        <v>537</v>
      </c>
      <c r="B501" s="29">
        <v>27.83</v>
      </c>
      <c r="C501" s="32">
        <v>5.36</v>
      </c>
      <c r="D501" s="8" t="s">
        <v>7835</v>
      </c>
      <c r="E501" s="8" t="s">
        <v>7835</v>
      </c>
      <c r="F501" s="8" t="s">
        <v>7835</v>
      </c>
      <c r="G501" s="20">
        <v>2</v>
      </c>
      <c r="H501" s="8" t="s">
        <v>7835</v>
      </c>
      <c r="I501" s="8" t="s">
        <v>7838</v>
      </c>
      <c r="J501" s="8" t="s">
        <v>7843</v>
      </c>
    </row>
    <row r="502" spans="1:10" ht="15.75" customHeight="1" x14ac:dyDescent="0.3">
      <c r="A502" s="8" t="s">
        <v>538</v>
      </c>
      <c r="B502" s="29">
        <v>28.93</v>
      </c>
      <c r="C502" s="32">
        <v>5.2</v>
      </c>
      <c r="D502" s="8" t="s">
        <v>7835</v>
      </c>
      <c r="E502" s="8" t="s">
        <v>7835</v>
      </c>
      <c r="F502" s="8" t="s">
        <v>7835</v>
      </c>
      <c r="G502" s="20">
        <v>0</v>
      </c>
      <c r="H502" s="8" t="s">
        <v>7836</v>
      </c>
      <c r="I502" s="8" t="s">
        <v>7838</v>
      </c>
      <c r="J502" s="8" t="s">
        <v>7843</v>
      </c>
    </row>
    <row r="503" spans="1:10" ht="15.75" customHeight="1" x14ac:dyDescent="0.3">
      <c r="A503" s="8" t="s">
        <v>539</v>
      </c>
      <c r="B503" s="29">
        <v>33.82</v>
      </c>
      <c r="C503" s="32">
        <v>5.42</v>
      </c>
      <c r="D503" s="8" t="s">
        <v>7835</v>
      </c>
      <c r="E503" s="8" t="s">
        <v>7835</v>
      </c>
      <c r="F503" s="8" t="s">
        <v>7835</v>
      </c>
      <c r="G503" s="20">
        <v>0</v>
      </c>
      <c r="H503" s="8" t="s">
        <v>7835</v>
      </c>
      <c r="I503" s="8" t="s">
        <v>7837</v>
      </c>
      <c r="J503" s="8" t="s">
        <v>7843</v>
      </c>
    </row>
    <row r="504" spans="1:10" ht="15.75" customHeight="1" x14ac:dyDescent="0.3">
      <c r="A504" s="8" t="s">
        <v>540</v>
      </c>
      <c r="B504" s="29">
        <v>20.234999999999999</v>
      </c>
      <c r="C504" s="32">
        <v>6.84</v>
      </c>
      <c r="D504" s="8" t="s">
        <v>7835</v>
      </c>
      <c r="E504" s="8" t="s">
        <v>7835</v>
      </c>
      <c r="F504" s="8" t="s">
        <v>7835</v>
      </c>
      <c r="G504" s="20">
        <v>0</v>
      </c>
      <c r="H504" s="8" t="s">
        <v>7836</v>
      </c>
      <c r="I504" s="8" t="s">
        <v>7839</v>
      </c>
      <c r="J504" s="8" t="s">
        <v>7841</v>
      </c>
    </row>
    <row r="505" spans="1:10" ht="15.75" customHeight="1" x14ac:dyDescent="0.3">
      <c r="A505" s="8" t="s">
        <v>541</v>
      </c>
      <c r="B505" s="29">
        <v>49.2</v>
      </c>
      <c r="C505" s="32">
        <v>10.9</v>
      </c>
      <c r="D505" s="8" t="s">
        <v>7836</v>
      </c>
      <c r="E505" s="8" t="s">
        <v>7835</v>
      </c>
      <c r="F505" s="8" t="s">
        <v>7836</v>
      </c>
      <c r="G505" s="20">
        <v>1</v>
      </c>
      <c r="H505" s="8" t="s">
        <v>7835</v>
      </c>
      <c r="I505" s="8" t="s">
        <v>7837</v>
      </c>
      <c r="J505" s="8" t="s">
        <v>7841</v>
      </c>
    </row>
    <row r="506" spans="1:10" ht="15.75" customHeight="1" x14ac:dyDescent="0.3">
      <c r="A506" s="8" t="s">
        <v>542</v>
      </c>
      <c r="B506" s="29">
        <v>26.4</v>
      </c>
      <c r="C506" s="32">
        <v>4.87</v>
      </c>
      <c r="D506" s="8" t="s">
        <v>7836</v>
      </c>
      <c r="E506" s="8" t="s">
        <v>7835</v>
      </c>
      <c r="F506" s="8" t="s">
        <v>7835</v>
      </c>
      <c r="G506" s="20">
        <v>0</v>
      </c>
      <c r="H506" s="8" t="s">
        <v>7836</v>
      </c>
      <c r="I506" s="8" t="s">
        <v>7838</v>
      </c>
      <c r="J506" s="8" t="s">
        <v>7843</v>
      </c>
    </row>
    <row r="507" spans="1:10" ht="15.75" customHeight="1" x14ac:dyDescent="0.3">
      <c r="A507" s="8" t="s">
        <v>543</v>
      </c>
      <c r="B507" s="29">
        <v>28.38</v>
      </c>
      <c r="C507" s="32">
        <v>6.07</v>
      </c>
      <c r="D507" s="8" t="s">
        <v>7835</v>
      </c>
      <c r="E507" s="8" t="s">
        <v>7835</v>
      </c>
      <c r="F507" s="8" t="s">
        <v>7835</v>
      </c>
      <c r="G507" s="20">
        <v>1</v>
      </c>
      <c r="H507" s="8" t="s">
        <v>7836</v>
      </c>
      <c r="I507" s="8" t="s">
        <v>7838</v>
      </c>
      <c r="J507" s="8" t="s">
        <v>7842</v>
      </c>
    </row>
    <row r="508" spans="1:10" ht="15.75" customHeight="1" x14ac:dyDescent="0.3">
      <c r="A508" s="8" t="s">
        <v>544</v>
      </c>
      <c r="B508" s="29">
        <v>24.64</v>
      </c>
      <c r="C508" s="32">
        <v>4.33</v>
      </c>
      <c r="D508" s="8" t="s">
        <v>7835</v>
      </c>
      <c r="E508" s="8" t="s">
        <v>7835</v>
      </c>
      <c r="F508" s="8" t="s">
        <v>7835</v>
      </c>
      <c r="G508" s="20">
        <v>0</v>
      </c>
      <c r="H508" s="8" t="s">
        <v>7836</v>
      </c>
      <c r="I508" s="8" t="s">
        <v>7839</v>
      </c>
      <c r="J508" s="8" t="s">
        <v>7843</v>
      </c>
    </row>
    <row r="509" spans="1:10" ht="15.75" customHeight="1" x14ac:dyDescent="0.3">
      <c r="A509" s="8" t="s">
        <v>545</v>
      </c>
      <c r="B509" s="29">
        <v>39.71</v>
      </c>
      <c r="C509" s="32">
        <v>5.83</v>
      </c>
      <c r="D509" s="8" t="s">
        <v>7835</v>
      </c>
      <c r="E509" s="8" t="s">
        <v>7835</v>
      </c>
      <c r="F509" s="8" t="s">
        <v>7835</v>
      </c>
      <c r="G509" s="20">
        <v>1</v>
      </c>
      <c r="H509" s="8" t="s">
        <v>7835</v>
      </c>
      <c r="I509" s="8" t="s">
        <v>7837</v>
      </c>
      <c r="J509" s="8" t="s">
        <v>7842</v>
      </c>
    </row>
    <row r="510" spans="1:10" ht="15.75" customHeight="1" x14ac:dyDescent="0.3">
      <c r="A510" s="8" t="s">
        <v>546</v>
      </c>
      <c r="B510" s="29">
        <v>22.22</v>
      </c>
      <c r="C510" s="32">
        <v>5.5</v>
      </c>
      <c r="D510" s="8" t="s">
        <v>7835</v>
      </c>
      <c r="E510" s="8" t="s">
        <v>7835</v>
      </c>
      <c r="F510" s="8" t="s">
        <v>7835</v>
      </c>
      <c r="G510" s="20">
        <v>0</v>
      </c>
      <c r="H510" s="8" t="s">
        <v>7836</v>
      </c>
      <c r="I510" s="8" t="s">
        <v>7839</v>
      </c>
      <c r="J510" s="8" t="s">
        <v>7843</v>
      </c>
    </row>
    <row r="511" spans="1:10" ht="15.75" customHeight="1" x14ac:dyDescent="0.3">
      <c r="A511" s="8" t="s">
        <v>547</v>
      </c>
      <c r="B511" s="29">
        <v>33.344999999999999</v>
      </c>
      <c r="C511" s="32">
        <v>4.79</v>
      </c>
      <c r="D511" s="8" t="s">
        <v>7835</v>
      </c>
      <c r="E511" s="8" t="s">
        <v>7835</v>
      </c>
      <c r="F511" s="8" t="s">
        <v>7836</v>
      </c>
      <c r="G511" s="20">
        <v>1</v>
      </c>
      <c r="H511" s="8" t="s">
        <v>7835</v>
      </c>
      <c r="I511" s="8" t="s">
        <v>7837</v>
      </c>
      <c r="J511" s="8" t="s">
        <v>7843</v>
      </c>
    </row>
    <row r="512" spans="1:10" ht="15.75" customHeight="1" x14ac:dyDescent="0.3">
      <c r="A512" s="8" t="s">
        <v>548</v>
      </c>
      <c r="B512" s="29">
        <v>24.42</v>
      </c>
      <c r="C512" s="32">
        <v>5.81</v>
      </c>
      <c r="D512" s="8" t="s">
        <v>7835</v>
      </c>
      <c r="E512" s="8" t="s">
        <v>7835</v>
      </c>
      <c r="F512" s="8" t="s">
        <v>7835</v>
      </c>
      <c r="G512" s="20">
        <v>1</v>
      </c>
      <c r="H512" s="8" t="s">
        <v>7836</v>
      </c>
      <c r="I512" s="8" t="s">
        <v>7839</v>
      </c>
      <c r="J512" s="8" t="s">
        <v>7842</v>
      </c>
    </row>
    <row r="513" spans="1:10" ht="15.75" customHeight="1" x14ac:dyDescent="0.3">
      <c r="A513" s="8" t="s">
        <v>549</v>
      </c>
      <c r="B513" s="29">
        <v>29.81</v>
      </c>
      <c r="C513" s="32">
        <v>5.58</v>
      </c>
      <c r="D513" s="8" t="s">
        <v>7835</v>
      </c>
      <c r="E513" s="8" t="s">
        <v>7835</v>
      </c>
      <c r="F513" s="8" t="s">
        <v>7835</v>
      </c>
      <c r="G513" s="20">
        <v>0</v>
      </c>
      <c r="H513" s="8" t="s">
        <v>7836</v>
      </c>
      <c r="I513" s="8" t="s">
        <v>7838</v>
      </c>
      <c r="J513" s="8" t="s">
        <v>7843</v>
      </c>
    </row>
    <row r="514" spans="1:10" ht="15.75" customHeight="1" x14ac:dyDescent="0.3">
      <c r="A514" s="8" t="s">
        <v>550</v>
      </c>
      <c r="B514" s="29">
        <v>51.18</v>
      </c>
      <c r="C514" s="32">
        <v>4.4000000000000004</v>
      </c>
      <c r="D514" s="8" t="s">
        <v>7836</v>
      </c>
      <c r="E514" s="8" t="s">
        <v>7835</v>
      </c>
      <c r="F514" s="8" t="s">
        <v>7835</v>
      </c>
      <c r="G514" s="20">
        <v>2</v>
      </c>
      <c r="H514" s="8" t="s">
        <v>7835</v>
      </c>
      <c r="I514" s="8" t="s">
        <v>7837</v>
      </c>
      <c r="J514" s="8" t="s">
        <v>7843</v>
      </c>
    </row>
    <row r="515" spans="1:10" ht="15.75" customHeight="1" x14ac:dyDescent="0.3">
      <c r="A515" s="8" t="s">
        <v>551</v>
      </c>
      <c r="B515" s="29">
        <v>51.37</v>
      </c>
      <c r="C515" s="32">
        <v>8.18</v>
      </c>
      <c r="D515" s="8" t="s">
        <v>7836</v>
      </c>
      <c r="E515" s="8" t="s">
        <v>7835</v>
      </c>
      <c r="F515" s="8" t="s">
        <v>7835</v>
      </c>
      <c r="G515" s="20">
        <v>0</v>
      </c>
      <c r="H515" s="8" t="s">
        <v>7835</v>
      </c>
      <c r="I515" s="8" t="s">
        <v>7837</v>
      </c>
      <c r="J515" s="8" t="s">
        <v>7841</v>
      </c>
    </row>
    <row r="516" spans="1:10" ht="15.75" customHeight="1" x14ac:dyDescent="0.3">
      <c r="A516" s="8" t="s">
        <v>552</v>
      </c>
      <c r="B516" s="29">
        <v>36.19</v>
      </c>
      <c r="C516" s="32">
        <v>5.52</v>
      </c>
      <c r="D516" s="8" t="s">
        <v>7836</v>
      </c>
      <c r="E516" s="8" t="s">
        <v>7835</v>
      </c>
      <c r="F516" s="8" t="s">
        <v>7835</v>
      </c>
      <c r="G516" s="20">
        <v>0</v>
      </c>
      <c r="H516" s="8" t="s">
        <v>7835</v>
      </c>
      <c r="I516" s="8" t="s">
        <v>7837</v>
      </c>
      <c r="J516" s="8" t="s">
        <v>7843</v>
      </c>
    </row>
    <row r="517" spans="1:10" ht="15.75" customHeight="1" x14ac:dyDescent="0.3">
      <c r="A517" s="8" t="s">
        <v>553</v>
      </c>
      <c r="B517" s="29">
        <v>25.9</v>
      </c>
      <c r="C517" s="32">
        <v>4.84</v>
      </c>
      <c r="D517" s="8" t="s">
        <v>7835</v>
      </c>
      <c r="E517" s="8" t="s">
        <v>7835</v>
      </c>
      <c r="F517" s="8" t="s">
        <v>7835</v>
      </c>
      <c r="G517" s="20">
        <v>0</v>
      </c>
      <c r="H517" s="8" t="s">
        <v>7836</v>
      </c>
      <c r="I517" s="8" t="s">
        <v>7838</v>
      </c>
      <c r="J517" s="8" t="s">
        <v>7843</v>
      </c>
    </row>
    <row r="518" spans="1:10" ht="15.75" customHeight="1" x14ac:dyDescent="0.3">
      <c r="A518" s="8" t="s">
        <v>554</v>
      </c>
      <c r="B518" s="29">
        <v>35.72</v>
      </c>
      <c r="C518" s="32">
        <v>4.08</v>
      </c>
      <c r="D518" s="8" t="s">
        <v>7835</v>
      </c>
      <c r="E518" s="8" t="s">
        <v>7835</v>
      </c>
      <c r="F518" s="8" t="s">
        <v>7836</v>
      </c>
      <c r="G518" s="20">
        <v>1</v>
      </c>
      <c r="H518" s="8" t="s">
        <v>7835</v>
      </c>
      <c r="I518" s="8" t="s">
        <v>7837</v>
      </c>
      <c r="J518" s="8" t="s">
        <v>7843</v>
      </c>
    </row>
    <row r="519" spans="1:10" ht="15.75" customHeight="1" x14ac:dyDescent="0.3">
      <c r="A519" s="8" t="s">
        <v>555</v>
      </c>
      <c r="B519" s="29">
        <v>27.94</v>
      </c>
      <c r="C519" s="32">
        <v>4.4800000000000004</v>
      </c>
      <c r="D519" s="8" t="s">
        <v>7835</v>
      </c>
      <c r="E519" s="8" t="s">
        <v>7835</v>
      </c>
      <c r="F519" s="8" t="s">
        <v>7836</v>
      </c>
      <c r="G519" s="20">
        <v>1</v>
      </c>
      <c r="H519" s="8" t="s">
        <v>7836</v>
      </c>
      <c r="I519" s="8" t="s">
        <v>7838</v>
      </c>
      <c r="J519" s="8" t="s">
        <v>7843</v>
      </c>
    </row>
    <row r="520" spans="1:10" ht="15.75" customHeight="1" x14ac:dyDescent="0.3">
      <c r="A520" s="8" t="s">
        <v>556</v>
      </c>
      <c r="B520" s="29">
        <v>27.1</v>
      </c>
      <c r="C520" s="32">
        <v>5.73</v>
      </c>
      <c r="D520" s="8" t="s">
        <v>7835</v>
      </c>
      <c r="E520" s="8" t="s">
        <v>7835</v>
      </c>
      <c r="F520" s="8" t="s">
        <v>7835</v>
      </c>
      <c r="G520" s="20">
        <v>0</v>
      </c>
      <c r="H520" s="8" t="s">
        <v>7836</v>
      </c>
      <c r="I520" s="8" t="s">
        <v>7838</v>
      </c>
      <c r="J520" s="8" t="s">
        <v>7842</v>
      </c>
    </row>
    <row r="521" spans="1:10" ht="15.75" customHeight="1" x14ac:dyDescent="0.3">
      <c r="A521" s="8" t="s">
        <v>557</v>
      </c>
      <c r="B521" s="29">
        <v>18.3</v>
      </c>
      <c r="C521" s="32">
        <v>5.46</v>
      </c>
      <c r="D521" s="8" t="s">
        <v>7836</v>
      </c>
      <c r="E521" s="8" t="s">
        <v>7835</v>
      </c>
      <c r="F521" s="8" t="s">
        <v>7836</v>
      </c>
      <c r="G521" s="20">
        <v>1</v>
      </c>
      <c r="H521" s="8" t="s">
        <v>7836</v>
      </c>
      <c r="I521" s="8" t="s">
        <v>7840</v>
      </c>
      <c r="J521" s="8" t="s">
        <v>7843</v>
      </c>
    </row>
    <row r="522" spans="1:10" ht="15.75" customHeight="1" x14ac:dyDescent="0.3">
      <c r="A522" s="8" t="s">
        <v>558</v>
      </c>
      <c r="B522" s="29">
        <v>25.3</v>
      </c>
      <c r="C522" s="32">
        <v>5.0199999999999996</v>
      </c>
      <c r="D522" s="8" t="s">
        <v>7836</v>
      </c>
      <c r="E522" s="8" t="s">
        <v>7835</v>
      </c>
      <c r="F522" s="8" t="s">
        <v>7835</v>
      </c>
      <c r="G522" s="20">
        <v>1</v>
      </c>
      <c r="H522" s="8" t="s">
        <v>7836</v>
      </c>
      <c r="I522" s="8" t="s">
        <v>7838</v>
      </c>
      <c r="J522" s="8" t="s">
        <v>7843</v>
      </c>
    </row>
    <row r="523" spans="1:10" ht="15.75" customHeight="1" x14ac:dyDescent="0.3">
      <c r="A523" s="8" t="s">
        <v>559</v>
      </c>
      <c r="B523" s="29">
        <v>38.83</v>
      </c>
      <c r="C523" s="32">
        <v>6.36</v>
      </c>
      <c r="D523" s="8" t="s">
        <v>7835</v>
      </c>
      <c r="E523" s="8" t="s">
        <v>7835</v>
      </c>
      <c r="F523" s="8" t="s">
        <v>7835</v>
      </c>
      <c r="G523" s="20">
        <v>1</v>
      </c>
      <c r="H523" s="8" t="s">
        <v>7835</v>
      </c>
      <c r="I523" s="8" t="s">
        <v>7837</v>
      </c>
      <c r="J523" s="8" t="s">
        <v>7842</v>
      </c>
    </row>
    <row r="524" spans="1:10" ht="15.75" customHeight="1" x14ac:dyDescent="0.3">
      <c r="A524" s="8" t="s">
        <v>560</v>
      </c>
      <c r="B524" s="29">
        <v>27.6</v>
      </c>
      <c r="C524" s="32">
        <v>5.36</v>
      </c>
      <c r="D524" s="8" t="s">
        <v>7835</v>
      </c>
      <c r="E524" s="8" t="s">
        <v>7835</v>
      </c>
      <c r="F524" s="8" t="s">
        <v>7835</v>
      </c>
      <c r="G524" s="20">
        <v>1</v>
      </c>
      <c r="H524" s="8" t="s">
        <v>7835</v>
      </c>
      <c r="I524" s="8" t="s">
        <v>7838</v>
      </c>
      <c r="J524" s="8" t="s">
        <v>7843</v>
      </c>
    </row>
    <row r="525" spans="1:10" ht="15.75" customHeight="1" x14ac:dyDescent="0.3">
      <c r="A525" s="8" t="s">
        <v>561</v>
      </c>
      <c r="B525" s="29">
        <v>46.4</v>
      </c>
      <c r="C525" s="32">
        <v>8.3699999999999992</v>
      </c>
      <c r="D525" s="8" t="s">
        <v>7836</v>
      </c>
      <c r="E525" s="8" t="s">
        <v>7835</v>
      </c>
      <c r="F525" s="8" t="s">
        <v>7836</v>
      </c>
      <c r="G525" s="20">
        <v>1</v>
      </c>
      <c r="H525" s="8" t="s">
        <v>7835</v>
      </c>
      <c r="I525" s="8" t="s">
        <v>7837</v>
      </c>
      <c r="J525" s="8" t="s">
        <v>7841</v>
      </c>
    </row>
    <row r="526" spans="1:10" ht="15.75" customHeight="1" x14ac:dyDescent="0.3">
      <c r="A526" s="8" t="s">
        <v>562</v>
      </c>
      <c r="B526" s="29">
        <v>51.92</v>
      </c>
      <c r="C526" s="32">
        <v>5.18</v>
      </c>
      <c r="D526" s="8" t="s">
        <v>7836</v>
      </c>
      <c r="E526" s="8" t="s">
        <v>7835</v>
      </c>
      <c r="F526" s="8" t="s">
        <v>7836</v>
      </c>
      <c r="G526" s="20">
        <v>1</v>
      </c>
      <c r="H526" s="8" t="s">
        <v>7835</v>
      </c>
      <c r="I526" s="8" t="s">
        <v>7837</v>
      </c>
      <c r="J526" s="8" t="s">
        <v>7843</v>
      </c>
    </row>
    <row r="527" spans="1:10" ht="15.75" customHeight="1" x14ac:dyDescent="0.3">
      <c r="A527" s="8" t="s">
        <v>563</v>
      </c>
      <c r="B527" s="29">
        <v>32.395000000000003</v>
      </c>
      <c r="C527" s="32">
        <v>5.68</v>
      </c>
      <c r="D527" s="8" t="s">
        <v>7836</v>
      </c>
      <c r="E527" s="8" t="s">
        <v>7835</v>
      </c>
      <c r="F527" s="8" t="s">
        <v>7835</v>
      </c>
      <c r="G527" s="20">
        <v>1</v>
      </c>
      <c r="H527" s="8" t="s">
        <v>7835</v>
      </c>
      <c r="I527" s="8" t="s">
        <v>7837</v>
      </c>
      <c r="J527" s="8" t="s">
        <v>7843</v>
      </c>
    </row>
    <row r="528" spans="1:10" ht="15.75" customHeight="1" x14ac:dyDescent="0.3">
      <c r="A528" s="8" t="s">
        <v>564</v>
      </c>
      <c r="B528" s="29">
        <v>46.19</v>
      </c>
      <c r="C528" s="32">
        <v>7.31</v>
      </c>
      <c r="D528" s="8" t="s">
        <v>7836</v>
      </c>
      <c r="E528" s="8" t="s">
        <v>7835</v>
      </c>
      <c r="F528" s="8" t="s">
        <v>7836</v>
      </c>
      <c r="G528" s="20">
        <v>1</v>
      </c>
      <c r="H528" s="8" t="s">
        <v>7835</v>
      </c>
      <c r="I528" s="8" t="s">
        <v>7837</v>
      </c>
      <c r="J528" s="8" t="s">
        <v>7841</v>
      </c>
    </row>
    <row r="529" spans="1:10" ht="15.75" customHeight="1" x14ac:dyDescent="0.3">
      <c r="A529" s="8" t="s">
        <v>565</v>
      </c>
      <c r="B529" s="29">
        <v>27.93</v>
      </c>
      <c r="C529" s="32">
        <v>4.67</v>
      </c>
      <c r="D529" s="8" t="s">
        <v>7835</v>
      </c>
      <c r="E529" s="8" t="s">
        <v>7835</v>
      </c>
      <c r="F529" s="8" t="s">
        <v>7836</v>
      </c>
      <c r="G529" s="20">
        <v>1</v>
      </c>
      <c r="H529" s="8" t="s">
        <v>7835</v>
      </c>
      <c r="I529" s="8" t="s">
        <v>7838</v>
      </c>
      <c r="J529" s="8" t="s">
        <v>7843</v>
      </c>
    </row>
    <row r="530" spans="1:10" ht="15.75" customHeight="1" x14ac:dyDescent="0.3">
      <c r="A530" s="8" t="s">
        <v>566</v>
      </c>
      <c r="B530" s="29">
        <v>45.62</v>
      </c>
      <c r="C530" s="32">
        <v>6.87</v>
      </c>
      <c r="D530" s="8" t="s">
        <v>7835</v>
      </c>
      <c r="E530" s="8" t="s">
        <v>7835</v>
      </c>
      <c r="F530" s="8" t="s">
        <v>7835</v>
      </c>
      <c r="G530" s="20">
        <v>0</v>
      </c>
      <c r="H530" s="8" t="s">
        <v>7835</v>
      </c>
      <c r="I530" s="8" t="s">
        <v>7837</v>
      </c>
      <c r="J530" s="8" t="s">
        <v>7841</v>
      </c>
    </row>
    <row r="531" spans="1:10" ht="15.75" customHeight="1" x14ac:dyDescent="0.3">
      <c r="A531" s="8" t="s">
        <v>567</v>
      </c>
      <c r="B531" s="29">
        <v>35.31</v>
      </c>
      <c r="C531" s="32">
        <v>5.87</v>
      </c>
      <c r="D531" s="8" t="s">
        <v>7835</v>
      </c>
      <c r="E531" s="8" t="s">
        <v>7835</v>
      </c>
      <c r="F531" s="8" t="s">
        <v>7836</v>
      </c>
      <c r="G531" s="20">
        <v>1</v>
      </c>
      <c r="H531" s="8" t="s">
        <v>7835</v>
      </c>
      <c r="I531" s="8" t="s">
        <v>7837</v>
      </c>
      <c r="J531" s="8" t="s">
        <v>7842</v>
      </c>
    </row>
    <row r="532" spans="1:10" ht="15.75" customHeight="1" x14ac:dyDescent="0.3">
      <c r="A532" s="8" t="s">
        <v>568</v>
      </c>
      <c r="B532" s="29">
        <v>30.4</v>
      </c>
      <c r="C532" s="32">
        <v>4.07</v>
      </c>
      <c r="D532" s="8" t="s">
        <v>7836</v>
      </c>
      <c r="E532" s="8" t="s">
        <v>7835</v>
      </c>
      <c r="F532" s="8" t="s">
        <v>7835</v>
      </c>
      <c r="G532" s="20">
        <v>1</v>
      </c>
      <c r="H532" s="8" t="s">
        <v>7835</v>
      </c>
      <c r="I532" s="8" t="s">
        <v>7837</v>
      </c>
      <c r="J532" s="8" t="s">
        <v>7843</v>
      </c>
    </row>
    <row r="533" spans="1:10" ht="15.75" customHeight="1" x14ac:dyDescent="0.3">
      <c r="A533" s="8" t="s">
        <v>569</v>
      </c>
      <c r="B533" s="29">
        <v>20.13</v>
      </c>
      <c r="C533" s="32">
        <v>6.47</v>
      </c>
      <c r="D533" s="8" t="s">
        <v>7835</v>
      </c>
      <c r="E533" s="8" t="s">
        <v>7835</v>
      </c>
      <c r="F533" s="8" t="s">
        <v>7836</v>
      </c>
      <c r="G533" s="20">
        <v>1</v>
      </c>
      <c r="H533" s="8" t="s">
        <v>7836</v>
      </c>
      <c r="I533" s="8" t="s">
        <v>7839</v>
      </c>
      <c r="J533" s="8" t="s">
        <v>7842</v>
      </c>
    </row>
    <row r="534" spans="1:10" ht="15.75" customHeight="1" x14ac:dyDescent="0.3">
      <c r="A534" s="8" t="s">
        <v>570</v>
      </c>
      <c r="B534" s="29">
        <v>23.655000000000001</v>
      </c>
      <c r="C534" s="32">
        <v>5.14</v>
      </c>
      <c r="D534" s="8" t="s">
        <v>7835</v>
      </c>
      <c r="E534" s="8" t="s">
        <v>7835</v>
      </c>
      <c r="F534" s="8" t="s">
        <v>7835</v>
      </c>
      <c r="G534" s="20">
        <v>1</v>
      </c>
      <c r="H534" s="8" t="s">
        <v>7836</v>
      </c>
      <c r="I534" s="8" t="s">
        <v>7839</v>
      </c>
      <c r="J534" s="8" t="s">
        <v>7843</v>
      </c>
    </row>
    <row r="535" spans="1:10" ht="15.75" customHeight="1" x14ac:dyDescent="0.3">
      <c r="A535" s="8" t="s">
        <v>571</v>
      </c>
      <c r="B535" s="29">
        <v>49.05</v>
      </c>
      <c r="C535" s="32">
        <v>9.77</v>
      </c>
      <c r="D535" s="8" t="s">
        <v>7836</v>
      </c>
      <c r="E535" s="8" t="s">
        <v>7835</v>
      </c>
      <c r="F535" s="8" t="s">
        <v>7835</v>
      </c>
      <c r="G535" s="20">
        <v>0</v>
      </c>
      <c r="H535" s="8" t="s">
        <v>7835</v>
      </c>
      <c r="I535" s="8" t="s">
        <v>7837</v>
      </c>
      <c r="J535" s="8" t="s">
        <v>7841</v>
      </c>
    </row>
    <row r="536" spans="1:10" ht="15.75" customHeight="1" x14ac:dyDescent="0.3">
      <c r="A536" s="8" t="s">
        <v>572</v>
      </c>
      <c r="B536" s="29">
        <v>51.94</v>
      </c>
      <c r="C536" s="32">
        <v>8.8000000000000007</v>
      </c>
      <c r="D536" s="8" t="s">
        <v>7836</v>
      </c>
      <c r="E536" s="8" t="s">
        <v>7835</v>
      </c>
      <c r="F536" s="8" t="s">
        <v>7835</v>
      </c>
      <c r="G536" s="20">
        <v>2</v>
      </c>
      <c r="H536" s="8" t="s">
        <v>7835</v>
      </c>
      <c r="I536" s="8" t="s">
        <v>7837</v>
      </c>
      <c r="J536" s="8" t="s">
        <v>7841</v>
      </c>
    </row>
    <row r="537" spans="1:10" ht="15.75" customHeight="1" x14ac:dyDescent="0.3">
      <c r="A537" s="8" t="s">
        <v>573</v>
      </c>
      <c r="B537" s="29">
        <v>29.83</v>
      </c>
      <c r="C537" s="32">
        <v>5.84</v>
      </c>
      <c r="D537" s="8" t="s">
        <v>7835</v>
      </c>
      <c r="E537" s="8" t="s">
        <v>7835</v>
      </c>
      <c r="F537" s="8" t="s">
        <v>7835</v>
      </c>
      <c r="G537" s="20">
        <v>1</v>
      </c>
      <c r="H537" s="8" t="s">
        <v>7836</v>
      </c>
      <c r="I537" s="8" t="s">
        <v>7838</v>
      </c>
      <c r="J537" s="8" t="s">
        <v>7842</v>
      </c>
    </row>
    <row r="538" spans="1:10" ht="15.75" customHeight="1" x14ac:dyDescent="0.3">
      <c r="A538" s="8" t="s">
        <v>574</v>
      </c>
      <c r="B538" s="29">
        <v>22.6</v>
      </c>
      <c r="C538" s="32">
        <v>10.43</v>
      </c>
      <c r="D538" s="8" t="s">
        <v>7836</v>
      </c>
      <c r="E538" s="8" t="s">
        <v>7835</v>
      </c>
      <c r="F538" s="8" t="s">
        <v>7835</v>
      </c>
      <c r="G538" s="20">
        <v>1</v>
      </c>
      <c r="H538" s="8" t="s">
        <v>7836</v>
      </c>
      <c r="I538" s="8" t="s">
        <v>7839</v>
      </c>
      <c r="J538" s="8" t="s">
        <v>7841</v>
      </c>
    </row>
    <row r="539" spans="1:10" ht="15.75" customHeight="1" x14ac:dyDescent="0.3">
      <c r="A539" s="8" t="s">
        <v>575</v>
      </c>
      <c r="B539" s="29">
        <v>46.69</v>
      </c>
      <c r="C539" s="32">
        <v>4.25</v>
      </c>
      <c r="D539" s="8" t="s">
        <v>7836</v>
      </c>
      <c r="E539" s="8" t="s">
        <v>7835</v>
      </c>
      <c r="F539" s="8" t="s">
        <v>7835</v>
      </c>
      <c r="G539" s="20">
        <v>1</v>
      </c>
      <c r="H539" s="8" t="s">
        <v>7835</v>
      </c>
      <c r="I539" s="8" t="s">
        <v>7837</v>
      </c>
      <c r="J539" s="8" t="s">
        <v>7843</v>
      </c>
    </row>
    <row r="540" spans="1:10" ht="15.75" customHeight="1" x14ac:dyDescent="0.3">
      <c r="A540" s="8" t="s">
        <v>576</v>
      </c>
      <c r="B540" s="29">
        <v>28.49</v>
      </c>
      <c r="C540" s="32">
        <v>4.8899999999999997</v>
      </c>
      <c r="D540" s="8" t="s">
        <v>7835</v>
      </c>
      <c r="E540" s="8" t="s">
        <v>7835</v>
      </c>
      <c r="F540" s="8" t="s">
        <v>7835</v>
      </c>
      <c r="G540" s="20">
        <v>0</v>
      </c>
      <c r="H540" s="8" t="s">
        <v>7836</v>
      </c>
      <c r="I540" s="8" t="s">
        <v>7838</v>
      </c>
      <c r="J540" s="8" t="s">
        <v>7843</v>
      </c>
    </row>
    <row r="541" spans="1:10" ht="15.75" customHeight="1" x14ac:dyDescent="0.3">
      <c r="A541" s="8" t="s">
        <v>577</v>
      </c>
      <c r="B541" s="29">
        <v>28.5</v>
      </c>
      <c r="C541" s="32">
        <v>5.55</v>
      </c>
      <c r="D541" s="8" t="s">
        <v>7836</v>
      </c>
      <c r="E541" s="8" t="s">
        <v>7835</v>
      </c>
      <c r="F541" s="8" t="s">
        <v>7835</v>
      </c>
      <c r="G541" s="20">
        <v>1</v>
      </c>
      <c r="H541" s="8" t="s">
        <v>7836</v>
      </c>
      <c r="I541" s="8" t="s">
        <v>7838</v>
      </c>
      <c r="J541" s="8" t="s">
        <v>7843</v>
      </c>
    </row>
    <row r="542" spans="1:10" ht="15.75" customHeight="1" x14ac:dyDescent="0.3">
      <c r="A542" s="8" t="s">
        <v>578</v>
      </c>
      <c r="B542" s="29">
        <v>24.4</v>
      </c>
      <c r="C542" s="32">
        <v>4.5199999999999996</v>
      </c>
      <c r="D542" s="8" t="s">
        <v>7835</v>
      </c>
      <c r="E542" s="8" t="s">
        <v>7835</v>
      </c>
      <c r="F542" s="8" t="s">
        <v>7835</v>
      </c>
      <c r="G542" s="20">
        <v>1</v>
      </c>
      <c r="H542" s="8" t="s">
        <v>7836</v>
      </c>
      <c r="I542" s="8" t="s">
        <v>7839</v>
      </c>
      <c r="J542" s="8" t="s">
        <v>7843</v>
      </c>
    </row>
    <row r="543" spans="1:10" ht="15.75" customHeight="1" x14ac:dyDescent="0.3">
      <c r="A543" s="8" t="s">
        <v>579</v>
      </c>
      <c r="B543" s="29">
        <v>29.15</v>
      </c>
      <c r="C543" s="32">
        <v>4.45</v>
      </c>
      <c r="D543" s="8" t="s">
        <v>7836</v>
      </c>
      <c r="E543" s="8" t="s">
        <v>7835</v>
      </c>
      <c r="F543" s="8" t="s">
        <v>7835</v>
      </c>
      <c r="G543" s="20">
        <v>1</v>
      </c>
      <c r="H543" s="8" t="s">
        <v>7836</v>
      </c>
      <c r="I543" s="8" t="s">
        <v>7838</v>
      </c>
      <c r="J543" s="8" t="s">
        <v>7843</v>
      </c>
    </row>
    <row r="544" spans="1:10" ht="15.75" customHeight="1" x14ac:dyDescent="0.3">
      <c r="A544" s="8" t="s">
        <v>580</v>
      </c>
      <c r="B544" s="29">
        <v>27.28</v>
      </c>
      <c r="C544" s="32">
        <v>4.72</v>
      </c>
      <c r="D544" s="8" t="s">
        <v>7835</v>
      </c>
      <c r="E544" s="8" t="s">
        <v>7836</v>
      </c>
      <c r="F544" s="8" t="s">
        <v>7835</v>
      </c>
      <c r="G544" s="20">
        <v>1</v>
      </c>
      <c r="H544" s="8" t="s">
        <v>7836</v>
      </c>
      <c r="I544" s="8" t="s">
        <v>7838</v>
      </c>
      <c r="J544" s="8" t="s">
        <v>7843</v>
      </c>
    </row>
    <row r="545" spans="1:10" ht="15.75" customHeight="1" x14ac:dyDescent="0.3">
      <c r="A545" s="8" t="s">
        <v>581</v>
      </c>
      <c r="B545" s="29">
        <v>32.229999999999997</v>
      </c>
      <c r="C545" s="32">
        <v>4.6500000000000004</v>
      </c>
      <c r="D545" s="8" t="s">
        <v>7836</v>
      </c>
      <c r="E545" s="8" t="s">
        <v>7835</v>
      </c>
      <c r="F545" s="8" t="s">
        <v>7836</v>
      </c>
      <c r="G545" s="20">
        <v>1</v>
      </c>
      <c r="H545" s="8" t="s">
        <v>7835</v>
      </c>
      <c r="I545" s="8" t="s">
        <v>7837</v>
      </c>
      <c r="J545" s="8" t="s">
        <v>7843</v>
      </c>
    </row>
    <row r="546" spans="1:10" ht="15.75" customHeight="1" x14ac:dyDescent="0.3">
      <c r="A546" s="8" t="s">
        <v>582</v>
      </c>
      <c r="B546" s="29">
        <v>44.2</v>
      </c>
      <c r="C546" s="32">
        <v>11.34</v>
      </c>
      <c r="D546" s="8" t="s">
        <v>7836</v>
      </c>
      <c r="E546" s="8" t="s">
        <v>7835</v>
      </c>
      <c r="F546" s="8" t="s">
        <v>7836</v>
      </c>
      <c r="G546" s="20">
        <v>1</v>
      </c>
      <c r="H546" s="8" t="s">
        <v>7835</v>
      </c>
      <c r="I546" s="8" t="s">
        <v>7837</v>
      </c>
      <c r="J546" s="8" t="s">
        <v>7841</v>
      </c>
    </row>
    <row r="547" spans="1:10" ht="15.75" customHeight="1" x14ac:dyDescent="0.3">
      <c r="A547" s="8" t="s">
        <v>583</v>
      </c>
      <c r="B547" s="29">
        <v>29.734999999999999</v>
      </c>
      <c r="C547" s="32">
        <v>4.53</v>
      </c>
      <c r="D547" s="8" t="s">
        <v>7835</v>
      </c>
      <c r="E547" s="8" t="s">
        <v>7835</v>
      </c>
      <c r="F547" s="8" t="s">
        <v>7836</v>
      </c>
      <c r="G547" s="20">
        <v>1</v>
      </c>
      <c r="H547" s="8" t="s">
        <v>7835</v>
      </c>
      <c r="I547" s="8" t="s">
        <v>7838</v>
      </c>
      <c r="J547" s="8" t="s">
        <v>7843</v>
      </c>
    </row>
    <row r="548" spans="1:10" ht="15.75" customHeight="1" x14ac:dyDescent="0.3">
      <c r="A548" s="8" t="s">
        <v>584</v>
      </c>
      <c r="B548" s="29">
        <v>28.31</v>
      </c>
      <c r="C548" s="32">
        <v>6.35</v>
      </c>
      <c r="D548" s="8" t="s">
        <v>7835</v>
      </c>
      <c r="E548" s="8" t="s">
        <v>7835</v>
      </c>
      <c r="F548" s="8" t="s">
        <v>7835</v>
      </c>
      <c r="G548" s="20">
        <v>0</v>
      </c>
      <c r="H548" s="8" t="s">
        <v>7836</v>
      </c>
      <c r="I548" s="8" t="s">
        <v>7838</v>
      </c>
      <c r="J548" s="8" t="s">
        <v>7842</v>
      </c>
    </row>
    <row r="549" spans="1:10" ht="15.75" customHeight="1" x14ac:dyDescent="0.3">
      <c r="A549" s="8" t="s">
        <v>585</v>
      </c>
      <c r="B549" s="29">
        <v>46.62</v>
      </c>
      <c r="C549" s="32">
        <v>8.51</v>
      </c>
      <c r="D549" s="8" t="s">
        <v>7835</v>
      </c>
      <c r="E549" s="8" t="s">
        <v>7835</v>
      </c>
      <c r="F549" s="8" t="s">
        <v>7835</v>
      </c>
      <c r="G549" s="20">
        <v>0</v>
      </c>
      <c r="H549" s="8" t="s">
        <v>7835</v>
      </c>
      <c r="I549" s="8" t="s">
        <v>7837</v>
      </c>
      <c r="J549" s="8" t="s">
        <v>7841</v>
      </c>
    </row>
    <row r="550" spans="1:10" ht="15.75" customHeight="1" x14ac:dyDescent="0.3">
      <c r="A550" s="8" t="s">
        <v>586</v>
      </c>
      <c r="B550" s="29">
        <v>51.75</v>
      </c>
      <c r="C550" s="32">
        <v>8.59</v>
      </c>
      <c r="D550" s="8" t="s">
        <v>7836</v>
      </c>
      <c r="E550" s="8" t="s">
        <v>7835</v>
      </c>
      <c r="F550" s="8" t="s">
        <v>7835</v>
      </c>
      <c r="G550" s="20">
        <v>1</v>
      </c>
      <c r="H550" s="8" t="s">
        <v>7835</v>
      </c>
      <c r="I550" s="8" t="s">
        <v>7837</v>
      </c>
      <c r="J550" s="8" t="s">
        <v>7841</v>
      </c>
    </row>
    <row r="551" spans="1:10" ht="15.75" customHeight="1" x14ac:dyDescent="0.3">
      <c r="A551" s="8" t="s">
        <v>587</v>
      </c>
      <c r="B551" s="29">
        <v>25.7</v>
      </c>
      <c r="C551" s="32">
        <v>4.13</v>
      </c>
      <c r="D551" s="8" t="s">
        <v>7836</v>
      </c>
      <c r="E551" s="8" t="s">
        <v>7835</v>
      </c>
      <c r="F551" s="8" t="s">
        <v>7835</v>
      </c>
      <c r="G551" s="20">
        <v>0</v>
      </c>
      <c r="H551" s="8" t="s">
        <v>7836</v>
      </c>
      <c r="I551" s="8" t="s">
        <v>7838</v>
      </c>
      <c r="J551" s="8" t="s">
        <v>7843</v>
      </c>
    </row>
    <row r="552" spans="1:10" ht="15.75" customHeight="1" x14ac:dyDescent="0.3">
      <c r="A552" s="8" t="s">
        <v>588</v>
      </c>
      <c r="B552" s="29">
        <v>31.79</v>
      </c>
      <c r="C552" s="32">
        <v>4.55</v>
      </c>
      <c r="D552" s="8" t="s">
        <v>7835</v>
      </c>
      <c r="E552" s="8" t="s">
        <v>7835</v>
      </c>
      <c r="F552" s="8" t="s">
        <v>7835</v>
      </c>
      <c r="G552" s="20">
        <v>0</v>
      </c>
      <c r="H552" s="8" t="s">
        <v>7835</v>
      </c>
      <c r="I552" s="8" t="s">
        <v>7837</v>
      </c>
      <c r="J552" s="8" t="s">
        <v>7843</v>
      </c>
    </row>
    <row r="553" spans="1:10" ht="15.75" customHeight="1" x14ac:dyDescent="0.3">
      <c r="A553" s="8" t="s">
        <v>589</v>
      </c>
      <c r="B553" s="29">
        <v>24.795000000000002</v>
      </c>
      <c r="C553" s="32">
        <v>4.5199999999999996</v>
      </c>
      <c r="D553" s="8" t="s">
        <v>7835</v>
      </c>
      <c r="E553" s="8" t="s">
        <v>7835</v>
      </c>
      <c r="F553" s="8" t="s">
        <v>7835</v>
      </c>
      <c r="G553" s="20">
        <v>0</v>
      </c>
      <c r="H553" s="8" t="s">
        <v>7836</v>
      </c>
      <c r="I553" s="8" t="s">
        <v>7839</v>
      </c>
      <c r="J553" s="8" t="s">
        <v>7843</v>
      </c>
    </row>
    <row r="554" spans="1:10" ht="15.75" customHeight="1" x14ac:dyDescent="0.3">
      <c r="A554" s="8" t="s">
        <v>590</v>
      </c>
      <c r="B554" s="29">
        <v>53.98</v>
      </c>
      <c r="C554" s="32">
        <v>5.07</v>
      </c>
      <c r="D554" s="8" t="s">
        <v>7835</v>
      </c>
      <c r="E554" s="8" t="s">
        <v>7835</v>
      </c>
      <c r="F554" s="8" t="s">
        <v>7836</v>
      </c>
      <c r="G554" s="20">
        <v>1</v>
      </c>
      <c r="H554" s="8" t="s">
        <v>7835</v>
      </c>
      <c r="I554" s="8" t="s">
        <v>7837</v>
      </c>
      <c r="J554" s="8" t="s">
        <v>7843</v>
      </c>
    </row>
    <row r="555" spans="1:10" ht="15.75" customHeight="1" x14ac:dyDescent="0.3">
      <c r="A555" s="8" t="s">
        <v>591</v>
      </c>
      <c r="B555" s="29">
        <v>41.325000000000003</v>
      </c>
      <c r="C555" s="32">
        <v>4.04</v>
      </c>
      <c r="D555" s="8" t="s">
        <v>7836</v>
      </c>
      <c r="E555" s="8" t="s">
        <v>7835</v>
      </c>
      <c r="F555" s="8" t="s">
        <v>7836</v>
      </c>
      <c r="G555" s="20">
        <v>1</v>
      </c>
      <c r="H555" s="8" t="s">
        <v>7835</v>
      </c>
      <c r="I555" s="8" t="s">
        <v>7837</v>
      </c>
      <c r="J555" s="8" t="s">
        <v>7843</v>
      </c>
    </row>
    <row r="556" spans="1:10" ht="15.75" customHeight="1" x14ac:dyDescent="0.3">
      <c r="A556" s="8" t="s">
        <v>592</v>
      </c>
      <c r="B556" s="29">
        <v>51.65</v>
      </c>
      <c r="C556" s="32">
        <v>5.3</v>
      </c>
      <c r="D556" s="8" t="s">
        <v>7836</v>
      </c>
      <c r="E556" s="8" t="s">
        <v>7835</v>
      </c>
      <c r="F556" s="8" t="s">
        <v>7835</v>
      </c>
      <c r="G556" s="20">
        <v>0</v>
      </c>
      <c r="H556" s="8" t="s">
        <v>7835</v>
      </c>
      <c r="I556" s="8" t="s">
        <v>7837</v>
      </c>
      <c r="J556" s="8" t="s">
        <v>7843</v>
      </c>
    </row>
    <row r="557" spans="1:10" ht="15.75" customHeight="1" x14ac:dyDescent="0.3">
      <c r="A557" s="8" t="s">
        <v>593</v>
      </c>
      <c r="B557" s="29">
        <v>44.52</v>
      </c>
      <c r="C557" s="32">
        <v>8.64</v>
      </c>
      <c r="D557" s="8" t="s">
        <v>7836</v>
      </c>
      <c r="E557" s="8" t="s">
        <v>7835</v>
      </c>
      <c r="F557" s="8" t="s">
        <v>7836</v>
      </c>
      <c r="G557" s="20">
        <v>1</v>
      </c>
      <c r="H557" s="8" t="s">
        <v>7835</v>
      </c>
      <c r="I557" s="8" t="s">
        <v>7837</v>
      </c>
      <c r="J557" s="8" t="s">
        <v>7841</v>
      </c>
    </row>
    <row r="558" spans="1:10" ht="15.75" customHeight="1" x14ac:dyDescent="0.3">
      <c r="A558" s="8" t="s">
        <v>594</v>
      </c>
      <c r="B558" s="29">
        <v>53.29</v>
      </c>
      <c r="C558" s="32">
        <v>4.03</v>
      </c>
      <c r="D558" s="8" t="s">
        <v>7835</v>
      </c>
      <c r="E558" s="8" t="s">
        <v>7835</v>
      </c>
      <c r="F558" s="8" t="s">
        <v>7836</v>
      </c>
      <c r="G558" s="20">
        <v>1</v>
      </c>
      <c r="H558" s="8" t="s">
        <v>7835</v>
      </c>
      <c r="I558" s="8" t="s">
        <v>7837</v>
      </c>
      <c r="J558" s="8" t="s">
        <v>7843</v>
      </c>
    </row>
    <row r="559" spans="1:10" ht="15.75" customHeight="1" x14ac:dyDescent="0.3">
      <c r="A559" s="8" t="s">
        <v>595</v>
      </c>
      <c r="B559" s="29">
        <v>46.63</v>
      </c>
      <c r="C559" s="32">
        <v>4.26</v>
      </c>
      <c r="D559" s="8" t="s">
        <v>7836</v>
      </c>
      <c r="E559" s="8" t="s">
        <v>7835</v>
      </c>
      <c r="F559" s="8" t="s">
        <v>7835</v>
      </c>
      <c r="G559" s="20">
        <v>2</v>
      </c>
      <c r="H559" s="8" t="s">
        <v>7835</v>
      </c>
      <c r="I559" s="8" t="s">
        <v>7837</v>
      </c>
      <c r="J559" s="8" t="s">
        <v>7843</v>
      </c>
    </row>
    <row r="560" spans="1:10" ht="15.75" customHeight="1" x14ac:dyDescent="0.3">
      <c r="A560" s="8" t="s">
        <v>596</v>
      </c>
      <c r="B560" s="29">
        <v>28.88</v>
      </c>
      <c r="C560" s="32">
        <v>5.35</v>
      </c>
      <c r="D560" s="8" t="s">
        <v>7835</v>
      </c>
      <c r="E560" s="8" t="s">
        <v>7835</v>
      </c>
      <c r="F560" s="8" t="s">
        <v>7836</v>
      </c>
      <c r="G560" s="20">
        <v>1</v>
      </c>
      <c r="H560" s="8" t="s">
        <v>7836</v>
      </c>
      <c r="I560" s="8" t="s">
        <v>7838</v>
      </c>
      <c r="J560" s="8" t="s">
        <v>7843</v>
      </c>
    </row>
    <row r="561" spans="1:10" ht="15.75" customHeight="1" x14ac:dyDescent="0.3">
      <c r="A561" s="8" t="s">
        <v>597</v>
      </c>
      <c r="B561" s="29">
        <v>23.98</v>
      </c>
      <c r="C561" s="32">
        <v>4.9000000000000004</v>
      </c>
      <c r="D561" s="8" t="s">
        <v>7835</v>
      </c>
      <c r="E561" s="8" t="s">
        <v>7835</v>
      </c>
      <c r="F561" s="8" t="s">
        <v>7835</v>
      </c>
      <c r="G561" s="20">
        <v>0</v>
      </c>
      <c r="H561" s="8" t="s">
        <v>7836</v>
      </c>
      <c r="I561" s="8" t="s">
        <v>7839</v>
      </c>
      <c r="J561" s="8" t="s">
        <v>7843</v>
      </c>
    </row>
    <row r="562" spans="1:10" ht="15.75" customHeight="1" x14ac:dyDescent="0.3">
      <c r="A562" s="8" t="s">
        <v>598</v>
      </c>
      <c r="B562" s="29">
        <v>23.65</v>
      </c>
      <c r="C562" s="32">
        <v>4.5</v>
      </c>
      <c r="D562" s="8" t="s">
        <v>7835</v>
      </c>
      <c r="E562" s="8" t="s">
        <v>7835</v>
      </c>
      <c r="F562" s="8" t="s">
        <v>7835</v>
      </c>
      <c r="G562" s="20">
        <v>0</v>
      </c>
      <c r="H562" s="8" t="s">
        <v>7835</v>
      </c>
      <c r="I562" s="8" t="s">
        <v>7839</v>
      </c>
      <c r="J562" s="8" t="s">
        <v>7843</v>
      </c>
    </row>
    <row r="563" spans="1:10" ht="15.75" customHeight="1" x14ac:dyDescent="0.3">
      <c r="A563" s="8" t="s">
        <v>599</v>
      </c>
      <c r="B563" s="29">
        <v>49.09</v>
      </c>
      <c r="C563" s="32">
        <v>8.3800000000000008</v>
      </c>
      <c r="D563" s="8" t="s">
        <v>7836</v>
      </c>
      <c r="E563" s="8" t="s">
        <v>7835</v>
      </c>
      <c r="F563" s="8" t="s">
        <v>7835</v>
      </c>
      <c r="G563" s="20">
        <v>2</v>
      </c>
      <c r="H563" s="8" t="s">
        <v>7835</v>
      </c>
      <c r="I563" s="8" t="s">
        <v>7837</v>
      </c>
      <c r="J563" s="8" t="s">
        <v>7841</v>
      </c>
    </row>
    <row r="564" spans="1:10" ht="15.75" customHeight="1" x14ac:dyDescent="0.3">
      <c r="A564" s="8" t="s">
        <v>600</v>
      </c>
      <c r="B564" s="29">
        <v>28.024999999999999</v>
      </c>
      <c r="C564" s="32">
        <v>7.03</v>
      </c>
      <c r="D564" s="8" t="s">
        <v>7835</v>
      </c>
      <c r="E564" s="8" t="s">
        <v>7835</v>
      </c>
      <c r="F564" s="8" t="s">
        <v>7835</v>
      </c>
      <c r="G564" s="20">
        <v>0</v>
      </c>
      <c r="H564" s="8" t="s">
        <v>7836</v>
      </c>
      <c r="I564" s="8" t="s">
        <v>7838</v>
      </c>
      <c r="J564" s="8" t="s">
        <v>7841</v>
      </c>
    </row>
    <row r="565" spans="1:10" ht="15.75" customHeight="1" x14ac:dyDescent="0.3">
      <c r="A565" s="8" t="s">
        <v>601</v>
      </c>
      <c r="B565" s="29">
        <v>43.32</v>
      </c>
      <c r="C565" s="32">
        <v>8.75</v>
      </c>
      <c r="D565" s="8" t="s">
        <v>7836</v>
      </c>
      <c r="E565" s="8" t="s">
        <v>7835</v>
      </c>
      <c r="F565" s="8" t="s">
        <v>7836</v>
      </c>
      <c r="G565" s="20">
        <v>1</v>
      </c>
      <c r="H565" s="8" t="s">
        <v>7835</v>
      </c>
      <c r="I565" s="8" t="s">
        <v>7837</v>
      </c>
      <c r="J565" s="8" t="s">
        <v>7841</v>
      </c>
    </row>
    <row r="566" spans="1:10" ht="15.75" customHeight="1" x14ac:dyDescent="0.3">
      <c r="A566" s="8" t="s">
        <v>602</v>
      </c>
      <c r="B566" s="29">
        <v>45.92</v>
      </c>
      <c r="C566" s="32">
        <v>9.51</v>
      </c>
      <c r="D566" s="8" t="s">
        <v>7835</v>
      </c>
      <c r="E566" s="8" t="s">
        <v>7835</v>
      </c>
      <c r="F566" s="8" t="s">
        <v>7835</v>
      </c>
      <c r="G566" s="20">
        <v>0</v>
      </c>
      <c r="H566" s="8" t="s">
        <v>7835</v>
      </c>
      <c r="I566" s="8" t="s">
        <v>7837</v>
      </c>
      <c r="J566" s="8" t="s">
        <v>7841</v>
      </c>
    </row>
    <row r="567" spans="1:10" ht="15.75" customHeight="1" x14ac:dyDescent="0.3">
      <c r="A567" s="8" t="s">
        <v>603</v>
      </c>
      <c r="B567" s="29">
        <v>44.03</v>
      </c>
      <c r="C567" s="32">
        <v>9.36</v>
      </c>
      <c r="D567" s="8" t="s">
        <v>7835</v>
      </c>
      <c r="E567" s="8" t="s">
        <v>7835</v>
      </c>
      <c r="F567" s="8" t="s">
        <v>7835</v>
      </c>
      <c r="G567" s="20">
        <v>0</v>
      </c>
      <c r="H567" s="8" t="s">
        <v>7835</v>
      </c>
      <c r="I567" s="8" t="s">
        <v>7837</v>
      </c>
      <c r="J567" s="8" t="s">
        <v>7841</v>
      </c>
    </row>
    <row r="568" spans="1:10" ht="15.75" customHeight="1" x14ac:dyDescent="0.3">
      <c r="A568" s="8" t="s">
        <v>604</v>
      </c>
      <c r="B568" s="29">
        <v>24.6</v>
      </c>
      <c r="C568" s="32">
        <v>4.8099999999999996</v>
      </c>
      <c r="D568" s="8" t="s">
        <v>7835</v>
      </c>
      <c r="E568" s="8" t="s">
        <v>7835</v>
      </c>
      <c r="F568" s="8" t="s">
        <v>7835</v>
      </c>
      <c r="G568" s="20">
        <v>0</v>
      </c>
      <c r="H568" s="8" t="s">
        <v>7836</v>
      </c>
      <c r="I568" s="8" t="s">
        <v>7839</v>
      </c>
      <c r="J568" s="8" t="s">
        <v>7843</v>
      </c>
    </row>
    <row r="569" spans="1:10" ht="15.75" customHeight="1" x14ac:dyDescent="0.3">
      <c r="A569" s="8" t="s">
        <v>605</v>
      </c>
      <c r="B569" s="29">
        <v>49.15</v>
      </c>
      <c r="C569" s="32">
        <v>8.08</v>
      </c>
      <c r="D569" s="8" t="s">
        <v>7835</v>
      </c>
      <c r="E569" s="8" t="s">
        <v>7835</v>
      </c>
      <c r="F569" s="8" t="s">
        <v>7835</v>
      </c>
      <c r="G569" s="20">
        <v>0</v>
      </c>
      <c r="H569" s="8" t="s">
        <v>7835</v>
      </c>
      <c r="I569" s="8" t="s">
        <v>7837</v>
      </c>
      <c r="J569" s="8" t="s">
        <v>7841</v>
      </c>
    </row>
    <row r="570" spans="1:10" ht="15.75" customHeight="1" x14ac:dyDescent="0.3">
      <c r="A570" s="8" t="s">
        <v>606</v>
      </c>
      <c r="B570" s="29">
        <v>28.31</v>
      </c>
      <c r="C570" s="32">
        <v>6.29</v>
      </c>
      <c r="D570" s="8" t="s">
        <v>7835</v>
      </c>
      <c r="E570" s="8" t="s">
        <v>7835</v>
      </c>
      <c r="F570" s="8" t="s">
        <v>7836</v>
      </c>
      <c r="G570" s="20">
        <v>1</v>
      </c>
      <c r="H570" s="8" t="s">
        <v>7836</v>
      </c>
      <c r="I570" s="8" t="s">
        <v>7838</v>
      </c>
      <c r="J570" s="8" t="s">
        <v>7842</v>
      </c>
    </row>
    <row r="571" spans="1:10" ht="15.75" customHeight="1" x14ac:dyDescent="0.3">
      <c r="A571" s="8" t="s">
        <v>607</v>
      </c>
      <c r="B571" s="29">
        <v>22.99</v>
      </c>
      <c r="C571" s="32">
        <v>6.29</v>
      </c>
      <c r="D571" s="8" t="s">
        <v>7835</v>
      </c>
      <c r="E571" s="8" t="s">
        <v>7835</v>
      </c>
      <c r="F571" s="8" t="s">
        <v>7835</v>
      </c>
      <c r="G571" s="20">
        <v>1</v>
      </c>
      <c r="H571" s="8" t="s">
        <v>7836</v>
      </c>
      <c r="I571" s="8" t="s">
        <v>7839</v>
      </c>
      <c r="J571" s="8" t="s">
        <v>7842</v>
      </c>
    </row>
    <row r="572" spans="1:10" ht="15.75" customHeight="1" x14ac:dyDescent="0.3">
      <c r="A572" s="8" t="s">
        <v>608</v>
      </c>
      <c r="B572" s="29">
        <v>29.07</v>
      </c>
      <c r="C572" s="32">
        <v>5.12</v>
      </c>
      <c r="D572" s="8" t="s">
        <v>7835</v>
      </c>
      <c r="E572" s="8" t="s">
        <v>7835</v>
      </c>
      <c r="F572" s="8" t="s">
        <v>7836</v>
      </c>
      <c r="G572" s="20">
        <v>1</v>
      </c>
      <c r="H572" s="8" t="s">
        <v>7836</v>
      </c>
      <c r="I572" s="8" t="s">
        <v>7838</v>
      </c>
      <c r="J572" s="8" t="s">
        <v>7843</v>
      </c>
    </row>
    <row r="573" spans="1:10" ht="15.75" customHeight="1" x14ac:dyDescent="0.3">
      <c r="A573" s="8" t="s">
        <v>609</v>
      </c>
      <c r="B573" s="29">
        <v>42.02</v>
      </c>
      <c r="C573" s="32">
        <v>9.9499999999999993</v>
      </c>
      <c r="D573" s="8" t="s">
        <v>7836</v>
      </c>
      <c r="E573" s="8" t="s">
        <v>7835</v>
      </c>
      <c r="F573" s="8" t="s">
        <v>7836</v>
      </c>
      <c r="G573" s="20">
        <v>1</v>
      </c>
      <c r="H573" s="8" t="s">
        <v>7835</v>
      </c>
      <c r="I573" s="8" t="s">
        <v>7837</v>
      </c>
      <c r="J573" s="8" t="s">
        <v>7841</v>
      </c>
    </row>
    <row r="574" spans="1:10" ht="15.75" customHeight="1" x14ac:dyDescent="0.3">
      <c r="A574" s="8" t="s">
        <v>610</v>
      </c>
      <c r="B574" s="29">
        <v>49.07</v>
      </c>
      <c r="C574" s="32">
        <v>9.08</v>
      </c>
      <c r="D574" s="8" t="s">
        <v>7836</v>
      </c>
      <c r="E574" s="8" t="s">
        <v>7835</v>
      </c>
      <c r="F574" s="8" t="s">
        <v>7835</v>
      </c>
      <c r="G574" s="20">
        <v>1</v>
      </c>
      <c r="H574" s="8" t="s">
        <v>7835</v>
      </c>
      <c r="I574" s="8" t="s">
        <v>7837</v>
      </c>
      <c r="J574" s="8" t="s">
        <v>7841</v>
      </c>
    </row>
    <row r="575" spans="1:10" ht="15.75" customHeight="1" x14ac:dyDescent="0.3">
      <c r="A575" s="8" t="s">
        <v>611</v>
      </c>
      <c r="B575" s="29">
        <v>19.8</v>
      </c>
      <c r="C575" s="32">
        <v>4.82</v>
      </c>
      <c r="D575" s="8" t="s">
        <v>7835</v>
      </c>
      <c r="E575" s="8" t="s">
        <v>7835</v>
      </c>
      <c r="F575" s="8" t="s">
        <v>7835</v>
      </c>
      <c r="G575" s="20">
        <v>0</v>
      </c>
      <c r="H575" s="8" t="s">
        <v>7836</v>
      </c>
      <c r="I575" s="8" t="s">
        <v>7839</v>
      </c>
      <c r="J575" s="8" t="s">
        <v>7843</v>
      </c>
    </row>
    <row r="576" spans="1:10" ht="15.75" customHeight="1" x14ac:dyDescent="0.3">
      <c r="A576" s="8" t="s">
        <v>612</v>
      </c>
      <c r="B576" s="29">
        <v>27.36</v>
      </c>
      <c r="C576" s="32">
        <v>4.6500000000000004</v>
      </c>
      <c r="D576" s="8" t="s">
        <v>7835</v>
      </c>
      <c r="E576" s="8" t="s">
        <v>7836</v>
      </c>
      <c r="F576" s="8" t="s">
        <v>7835</v>
      </c>
      <c r="G576" s="20">
        <v>1</v>
      </c>
      <c r="H576" s="8" t="s">
        <v>7836</v>
      </c>
      <c r="I576" s="8" t="s">
        <v>7838</v>
      </c>
      <c r="J576" s="8" t="s">
        <v>7843</v>
      </c>
    </row>
    <row r="577" spans="1:10" ht="15.75" customHeight="1" x14ac:dyDescent="0.3">
      <c r="A577" s="8" t="s">
        <v>613</v>
      </c>
      <c r="B577" s="29">
        <v>42.95</v>
      </c>
      <c r="C577" s="32">
        <v>5.16</v>
      </c>
      <c r="D577" s="8" t="s">
        <v>7836</v>
      </c>
      <c r="E577" s="8" t="s">
        <v>7835</v>
      </c>
      <c r="F577" s="8" t="s">
        <v>7835</v>
      </c>
      <c r="G577" s="20">
        <v>1</v>
      </c>
      <c r="H577" s="8" t="s">
        <v>7835</v>
      </c>
      <c r="I577" s="8" t="s">
        <v>7837</v>
      </c>
      <c r="J577" s="8" t="s">
        <v>7843</v>
      </c>
    </row>
    <row r="578" spans="1:10" ht="15.75" customHeight="1" x14ac:dyDescent="0.3">
      <c r="A578" s="8" t="s">
        <v>614</v>
      </c>
      <c r="B578" s="29">
        <v>42.66</v>
      </c>
      <c r="C578" s="32">
        <v>10.44</v>
      </c>
      <c r="D578" s="8" t="s">
        <v>7835</v>
      </c>
      <c r="E578" s="8" t="s">
        <v>7835</v>
      </c>
      <c r="F578" s="8" t="s">
        <v>7835</v>
      </c>
      <c r="G578" s="20">
        <v>0</v>
      </c>
      <c r="H578" s="8" t="s">
        <v>7835</v>
      </c>
      <c r="I578" s="8" t="s">
        <v>7837</v>
      </c>
      <c r="J578" s="8" t="s">
        <v>7841</v>
      </c>
    </row>
    <row r="579" spans="1:10" ht="15.75" customHeight="1" x14ac:dyDescent="0.3">
      <c r="A579" s="8" t="s">
        <v>615</v>
      </c>
      <c r="B579" s="29">
        <v>33.630000000000003</v>
      </c>
      <c r="C579" s="32">
        <v>5.69</v>
      </c>
      <c r="D579" s="8" t="s">
        <v>7835</v>
      </c>
      <c r="E579" s="8" t="s">
        <v>7835</v>
      </c>
      <c r="F579" s="8" t="s">
        <v>7835</v>
      </c>
      <c r="G579" s="20">
        <v>1</v>
      </c>
      <c r="H579" s="8" t="s">
        <v>7835</v>
      </c>
      <c r="I579" s="8" t="s">
        <v>7837</v>
      </c>
      <c r="J579" s="8" t="s">
        <v>7843</v>
      </c>
    </row>
    <row r="580" spans="1:10" ht="15.75" customHeight="1" x14ac:dyDescent="0.3">
      <c r="A580" s="8" t="s">
        <v>616</v>
      </c>
      <c r="B580" s="29">
        <v>26.84</v>
      </c>
      <c r="C580" s="32">
        <v>6.5</v>
      </c>
      <c r="D580" s="8" t="s">
        <v>7835</v>
      </c>
      <c r="E580" s="8" t="s">
        <v>7835</v>
      </c>
      <c r="F580" s="8" t="s">
        <v>7835</v>
      </c>
      <c r="G580" s="20">
        <v>0</v>
      </c>
      <c r="H580" s="8" t="s">
        <v>7836</v>
      </c>
      <c r="I580" s="8" t="s">
        <v>7838</v>
      </c>
      <c r="J580" s="8" t="s">
        <v>7841</v>
      </c>
    </row>
    <row r="581" spans="1:10" ht="15.75" customHeight="1" x14ac:dyDescent="0.3">
      <c r="A581" s="8" t="s">
        <v>617</v>
      </c>
      <c r="B581" s="29">
        <v>28.3</v>
      </c>
      <c r="C581" s="32">
        <v>5.73</v>
      </c>
      <c r="D581" s="8" t="s">
        <v>7835</v>
      </c>
      <c r="E581" s="8" t="s">
        <v>7835</v>
      </c>
      <c r="F581" s="8" t="s">
        <v>7836</v>
      </c>
      <c r="G581" s="20">
        <v>1</v>
      </c>
      <c r="H581" s="8" t="s">
        <v>7836</v>
      </c>
      <c r="I581" s="8" t="s">
        <v>7838</v>
      </c>
      <c r="J581" s="8" t="s">
        <v>7842</v>
      </c>
    </row>
    <row r="582" spans="1:10" ht="15.75" customHeight="1" x14ac:dyDescent="0.3">
      <c r="A582" s="8" t="s">
        <v>618</v>
      </c>
      <c r="B582" s="29">
        <v>27.06</v>
      </c>
      <c r="C582" s="32">
        <v>5.74</v>
      </c>
      <c r="D582" s="8" t="s">
        <v>7836</v>
      </c>
      <c r="E582" s="8" t="s">
        <v>7835</v>
      </c>
      <c r="F582" s="8" t="s">
        <v>7835</v>
      </c>
      <c r="G582" s="20">
        <v>0</v>
      </c>
      <c r="H582" s="8" t="s">
        <v>7836</v>
      </c>
      <c r="I582" s="8" t="s">
        <v>7838</v>
      </c>
      <c r="J582" s="8" t="s">
        <v>7842</v>
      </c>
    </row>
    <row r="583" spans="1:10" ht="15.75" customHeight="1" x14ac:dyDescent="0.3">
      <c r="A583" s="8" t="s">
        <v>619</v>
      </c>
      <c r="B583" s="29">
        <v>47.13</v>
      </c>
      <c r="C583" s="32">
        <v>8.6999999999999993</v>
      </c>
      <c r="D583" s="8" t="s">
        <v>7835</v>
      </c>
      <c r="E583" s="8" t="s">
        <v>7835</v>
      </c>
      <c r="F583" s="8" t="s">
        <v>7835</v>
      </c>
      <c r="G583" s="20">
        <v>0</v>
      </c>
      <c r="H583" s="8" t="s">
        <v>7835</v>
      </c>
      <c r="I583" s="8" t="s">
        <v>7837</v>
      </c>
      <c r="J583" s="8" t="s">
        <v>7841</v>
      </c>
    </row>
    <row r="584" spans="1:10" ht="15.75" customHeight="1" x14ac:dyDescent="0.3">
      <c r="A584" s="8" t="s">
        <v>620</v>
      </c>
      <c r="B584" s="29">
        <v>51.72</v>
      </c>
      <c r="C584" s="32">
        <v>5.09</v>
      </c>
      <c r="D584" s="8" t="s">
        <v>7835</v>
      </c>
      <c r="E584" s="8" t="s">
        <v>7835</v>
      </c>
      <c r="F584" s="8" t="s">
        <v>7835</v>
      </c>
      <c r="G584" s="20">
        <v>0</v>
      </c>
      <c r="H584" s="8" t="s">
        <v>7835</v>
      </c>
      <c r="I584" s="8" t="s">
        <v>7837</v>
      </c>
      <c r="J584" s="8" t="s">
        <v>7843</v>
      </c>
    </row>
    <row r="585" spans="1:10" ht="15.75" customHeight="1" x14ac:dyDescent="0.3">
      <c r="A585" s="8" t="s">
        <v>621</v>
      </c>
      <c r="B585" s="29">
        <v>48.59</v>
      </c>
      <c r="C585" s="32">
        <v>5.57</v>
      </c>
      <c r="D585" s="8" t="s">
        <v>7835</v>
      </c>
      <c r="E585" s="8" t="s">
        <v>7835</v>
      </c>
      <c r="F585" s="8" t="s">
        <v>7835</v>
      </c>
      <c r="G585" s="20">
        <v>0</v>
      </c>
      <c r="H585" s="8" t="s">
        <v>7835</v>
      </c>
      <c r="I585" s="8" t="s">
        <v>7837</v>
      </c>
      <c r="J585" s="8" t="s">
        <v>7843</v>
      </c>
    </row>
    <row r="586" spans="1:10" ht="15.75" customHeight="1" x14ac:dyDescent="0.3">
      <c r="A586" s="8" t="s">
        <v>622</v>
      </c>
      <c r="B586" s="29">
        <v>45.18</v>
      </c>
      <c r="C586" s="32">
        <v>10.87</v>
      </c>
      <c r="D586" s="8" t="s">
        <v>7835</v>
      </c>
      <c r="E586" s="8" t="s">
        <v>7835</v>
      </c>
      <c r="F586" s="8" t="s">
        <v>7835</v>
      </c>
      <c r="G586" s="20">
        <v>0</v>
      </c>
      <c r="H586" s="8" t="s">
        <v>7835</v>
      </c>
      <c r="I586" s="8" t="s">
        <v>7837</v>
      </c>
      <c r="J586" s="8" t="s">
        <v>7841</v>
      </c>
    </row>
    <row r="587" spans="1:10" ht="15.75" customHeight="1" x14ac:dyDescent="0.3">
      <c r="A587" s="8" t="s">
        <v>623</v>
      </c>
      <c r="B587" s="29">
        <v>27.9</v>
      </c>
      <c r="C587" s="32">
        <v>6.02</v>
      </c>
      <c r="D587" s="8" t="s">
        <v>7835</v>
      </c>
      <c r="E587" s="8" t="s">
        <v>7835</v>
      </c>
      <c r="F587" s="8" t="s">
        <v>7836</v>
      </c>
      <c r="G587" s="20">
        <v>1</v>
      </c>
      <c r="H587" s="8" t="s">
        <v>7836</v>
      </c>
      <c r="I587" s="8" t="s">
        <v>7838</v>
      </c>
      <c r="J587" s="8" t="s">
        <v>7842</v>
      </c>
    </row>
    <row r="588" spans="1:10" ht="15.75" customHeight="1" x14ac:dyDescent="0.3">
      <c r="A588" s="8" t="s">
        <v>624</v>
      </c>
      <c r="B588" s="29">
        <v>51.33</v>
      </c>
      <c r="C588" s="32">
        <v>7</v>
      </c>
      <c r="D588" s="8" t="s">
        <v>7835</v>
      </c>
      <c r="E588" s="8" t="s">
        <v>7835</v>
      </c>
      <c r="F588" s="8" t="s">
        <v>7835</v>
      </c>
      <c r="G588" s="20">
        <v>0</v>
      </c>
      <c r="H588" s="8" t="s">
        <v>7835</v>
      </c>
      <c r="I588" s="8" t="s">
        <v>7837</v>
      </c>
      <c r="J588" s="8" t="s">
        <v>7841</v>
      </c>
    </row>
    <row r="589" spans="1:10" ht="15.75" customHeight="1" x14ac:dyDescent="0.3">
      <c r="A589" s="8" t="s">
        <v>625</v>
      </c>
      <c r="B589" s="29">
        <v>30.59</v>
      </c>
      <c r="C589" s="32">
        <v>5.56</v>
      </c>
      <c r="D589" s="8" t="s">
        <v>7836</v>
      </c>
      <c r="E589" s="8" t="s">
        <v>7835</v>
      </c>
      <c r="F589" s="8" t="s">
        <v>7835</v>
      </c>
      <c r="G589" s="20">
        <v>1</v>
      </c>
      <c r="H589" s="8" t="s">
        <v>7835</v>
      </c>
      <c r="I589" s="8" t="s">
        <v>7837</v>
      </c>
      <c r="J589" s="8" t="s">
        <v>7843</v>
      </c>
    </row>
    <row r="590" spans="1:10" ht="15.75" customHeight="1" x14ac:dyDescent="0.3">
      <c r="A590" s="8" t="s">
        <v>626</v>
      </c>
      <c r="B590" s="29">
        <v>39.229999999999997</v>
      </c>
      <c r="C590" s="32">
        <v>8.4499999999999993</v>
      </c>
      <c r="D590" s="8" t="s">
        <v>7835</v>
      </c>
      <c r="E590" s="8" t="s">
        <v>7835</v>
      </c>
      <c r="F590" s="8" t="s">
        <v>7835</v>
      </c>
      <c r="G590" s="20">
        <v>0</v>
      </c>
      <c r="H590" s="8" t="s">
        <v>7835</v>
      </c>
      <c r="I590" s="8" t="s">
        <v>7837</v>
      </c>
      <c r="J590" s="8" t="s">
        <v>7841</v>
      </c>
    </row>
    <row r="591" spans="1:10" ht="15.75" customHeight="1" x14ac:dyDescent="0.3">
      <c r="A591" s="8" t="s">
        <v>627</v>
      </c>
      <c r="B591" s="29">
        <v>19.094999999999999</v>
      </c>
      <c r="C591" s="32">
        <v>6.19</v>
      </c>
      <c r="D591" s="8" t="s">
        <v>7835</v>
      </c>
      <c r="E591" s="8" t="s">
        <v>7835</v>
      </c>
      <c r="F591" s="8" t="s">
        <v>7835</v>
      </c>
      <c r="G591" s="20">
        <v>0</v>
      </c>
      <c r="H591" s="8" t="s">
        <v>7836</v>
      </c>
      <c r="I591" s="8" t="s">
        <v>7839</v>
      </c>
      <c r="J591" s="8" t="s">
        <v>7842</v>
      </c>
    </row>
    <row r="592" spans="1:10" ht="15.75" customHeight="1" x14ac:dyDescent="0.3">
      <c r="A592" s="8" t="s">
        <v>628</v>
      </c>
      <c r="B592" s="29">
        <v>49.72</v>
      </c>
      <c r="C592" s="32">
        <v>7.71</v>
      </c>
      <c r="D592" s="8" t="s">
        <v>7835</v>
      </c>
      <c r="E592" s="8" t="s">
        <v>7835</v>
      </c>
      <c r="F592" s="8" t="s">
        <v>7835</v>
      </c>
      <c r="G592" s="20">
        <v>0</v>
      </c>
      <c r="H592" s="8" t="s">
        <v>7835</v>
      </c>
      <c r="I592" s="8" t="s">
        <v>7837</v>
      </c>
      <c r="J592" s="8" t="s">
        <v>7841</v>
      </c>
    </row>
    <row r="593" spans="1:10" ht="15.75" customHeight="1" x14ac:dyDescent="0.3">
      <c r="A593" s="8" t="s">
        <v>629</v>
      </c>
      <c r="B593" s="29">
        <v>21.754999999999999</v>
      </c>
      <c r="C593" s="32">
        <v>4.63</v>
      </c>
      <c r="D593" s="8" t="s">
        <v>7835</v>
      </c>
      <c r="E593" s="8" t="s">
        <v>7835</v>
      </c>
      <c r="F593" s="8" t="s">
        <v>7836</v>
      </c>
      <c r="G593" s="20">
        <v>1</v>
      </c>
      <c r="H593" s="8" t="s">
        <v>7836</v>
      </c>
      <c r="I593" s="8" t="s">
        <v>7839</v>
      </c>
      <c r="J593" s="8" t="s">
        <v>7843</v>
      </c>
    </row>
    <row r="594" spans="1:10" ht="15.75" customHeight="1" x14ac:dyDescent="0.3">
      <c r="A594" s="8" t="s">
        <v>630</v>
      </c>
      <c r="B594" s="29">
        <v>48.39</v>
      </c>
      <c r="C594" s="32">
        <v>4.6100000000000003</v>
      </c>
      <c r="D594" s="8" t="s">
        <v>7835</v>
      </c>
      <c r="E594" s="8" t="s">
        <v>7835</v>
      </c>
      <c r="F594" s="8" t="s">
        <v>7835</v>
      </c>
      <c r="G594" s="20">
        <v>0</v>
      </c>
      <c r="H594" s="8" t="s">
        <v>7835</v>
      </c>
      <c r="I594" s="8" t="s">
        <v>7837</v>
      </c>
      <c r="J594" s="8" t="s">
        <v>7843</v>
      </c>
    </row>
    <row r="595" spans="1:10" ht="15.75" customHeight="1" x14ac:dyDescent="0.3">
      <c r="A595" s="8" t="s">
        <v>631</v>
      </c>
      <c r="B595" s="29">
        <v>47.15</v>
      </c>
      <c r="C595" s="32">
        <v>9.5299999999999994</v>
      </c>
      <c r="D595" s="8" t="s">
        <v>7836</v>
      </c>
      <c r="E595" s="8" t="s">
        <v>7835</v>
      </c>
      <c r="F595" s="8" t="s">
        <v>7835</v>
      </c>
      <c r="G595" s="20">
        <v>1</v>
      </c>
      <c r="H595" s="8" t="s">
        <v>7835</v>
      </c>
      <c r="I595" s="8" t="s">
        <v>7837</v>
      </c>
      <c r="J595" s="8" t="s">
        <v>7841</v>
      </c>
    </row>
    <row r="596" spans="1:10" ht="15.75" customHeight="1" x14ac:dyDescent="0.3">
      <c r="A596" s="8" t="s">
        <v>632</v>
      </c>
      <c r="B596" s="29">
        <v>47.59</v>
      </c>
      <c r="C596" s="32">
        <v>11.43</v>
      </c>
      <c r="D596" s="8" t="s">
        <v>7836</v>
      </c>
      <c r="E596" s="8" t="s">
        <v>7835</v>
      </c>
      <c r="F596" s="8" t="s">
        <v>7835</v>
      </c>
      <c r="G596" s="20">
        <v>2</v>
      </c>
      <c r="H596" s="8" t="s">
        <v>7835</v>
      </c>
      <c r="I596" s="8" t="s">
        <v>7837</v>
      </c>
      <c r="J596" s="8" t="s">
        <v>7841</v>
      </c>
    </row>
    <row r="597" spans="1:10" ht="15.75" customHeight="1" x14ac:dyDescent="0.3">
      <c r="A597" s="8" t="s">
        <v>633</v>
      </c>
      <c r="B597" s="29">
        <v>39.81</v>
      </c>
      <c r="C597" s="32">
        <v>7.65</v>
      </c>
      <c r="D597" s="8" t="s">
        <v>7836</v>
      </c>
      <c r="E597" s="8" t="s">
        <v>7835</v>
      </c>
      <c r="F597" s="8" t="s">
        <v>7836</v>
      </c>
      <c r="G597" s="20">
        <v>1</v>
      </c>
      <c r="H597" s="8" t="s">
        <v>7835</v>
      </c>
      <c r="I597" s="8" t="s">
        <v>7837</v>
      </c>
      <c r="J597" s="8" t="s">
        <v>7841</v>
      </c>
    </row>
    <row r="598" spans="1:10" ht="15.75" customHeight="1" x14ac:dyDescent="0.3">
      <c r="A598" s="8" t="s">
        <v>634</v>
      </c>
      <c r="B598" s="29">
        <v>31.02</v>
      </c>
      <c r="C598" s="32">
        <v>5.87</v>
      </c>
      <c r="D598" s="8" t="s">
        <v>7836</v>
      </c>
      <c r="E598" s="8" t="s">
        <v>7835</v>
      </c>
      <c r="F598" s="8" t="s">
        <v>7835</v>
      </c>
      <c r="G598" s="20">
        <v>0</v>
      </c>
      <c r="H598" s="8" t="s">
        <v>7835</v>
      </c>
      <c r="I598" s="8" t="s">
        <v>7837</v>
      </c>
      <c r="J598" s="8" t="s">
        <v>7842</v>
      </c>
    </row>
    <row r="599" spans="1:10" ht="15.75" customHeight="1" x14ac:dyDescent="0.3">
      <c r="A599" s="8" t="s">
        <v>635</v>
      </c>
      <c r="B599" s="29">
        <v>24.75</v>
      </c>
      <c r="C599" s="32">
        <v>4.3600000000000003</v>
      </c>
      <c r="D599" s="8" t="s">
        <v>7836</v>
      </c>
      <c r="E599" s="8" t="s">
        <v>7835</v>
      </c>
      <c r="F599" s="8" t="s">
        <v>7835</v>
      </c>
      <c r="G599" s="20">
        <v>1</v>
      </c>
      <c r="H599" s="8" t="s">
        <v>7836</v>
      </c>
      <c r="I599" s="8" t="s">
        <v>7839</v>
      </c>
      <c r="J599" s="8" t="s">
        <v>7843</v>
      </c>
    </row>
    <row r="600" spans="1:10" ht="15.75" customHeight="1" x14ac:dyDescent="0.3">
      <c r="A600" s="8" t="s">
        <v>636</v>
      </c>
      <c r="B600" s="29">
        <v>30.114999999999998</v>
      </c>
      <c r="C600" s="32">
        <v>10.119999999999999</v>
      </c>
      <c r="D600" s="8" t="s">
        <v>7835</v>
      </c>
      <c r="E600" s="8" t="s">
        <v>7835</v>
      </c>
      <c r="F600" s="8" t="s">
        <v>7835</v>
      </c>
      <c r="G600" s="20">
        <v>3</v>
      </c>
      <c r="H600" s="8" t="s">
        <v>7835</v>
      </c>
      <c r="I600" s="8" t="s">
        <v>7837</v>
      </c>
      <c r="J600" s="8" t="s">
        <v>7841</v>
      </c>
    </row>
    <row r="601" spans="1:10" ht="15.75" customHeight="1" x14ac:dyDescent="0.3">
      <c r="A601" s="8" t="s">
        <v>637</v>
      </c>
      <c r="B601" s="29">
        <v>26.03</v>
      </c>
      <c r="C601" s="32">
        <v>4.01</v>
      </c>
      <c r="D601" s="8" t="s">
        <v>7835</v>
      </c>
      <c r="E601" s="8" t="s">
        <v>7835</v>
      </c>
      <c r="F601" s="8" t="s">
        <v>7836</v>
      </c>
      <c r="G601" s="20">
        <v>1</v>
      </c>
      <c r="H601" s="8" t="s">
        <v>7836</v>
      </c>
      <c r="I601" s="8" t="s">
        <v>7838</v>
      </c>
      <c r="J601" s="8" t="s">
        <v>7843</v>
      </c>
    </row>
    <row r="602" spans="1:10" ht="15.75" customHeight="1" x14ac:dyDescent="0.3">
      <c r="A602" s="8" t="s">
        <v>638</v>
      </c>
      <c r="B602" s="29">
        <v>20.045000000000002</v>
      </c>
      <c r="C602" s="32">
        <v>4.7699999999999996</v>
      </c>
      <c r="D602" s="8" t="s">
        <v>7836</v>
      </c>
      <c r="E602" s="8" t="s">
        <v>7835</v>
      </c>
      <c r="F602" s="8" t="s">
        <v>7835</v>
      </c>
      <c r="G602" s="20">
        <v>1</v>
      </c>
      <c r="H602" s="8" t="s">
        <v>7836</v>
      </c>
      <c r="I602" s="8" t="s">
        <v>7839</v>
      </c>
      <c r="J602" s="8" t="s">
        <v>7843</v>
      </c>
    </row>
    <row r="603" spans="1:10" ht="15.75" customHeight="1" x14ac:dyDescent="0.3">
      <c r="A603" s="8" t="s">
        <v>639</v>
      </c>
      <c r="B603" s="29">
        <v>40.24</v>
      </c>
      <c r="C603" s="32">
        <v>6.83</v>
      </c>
      <c r="D603" s="8" t="s">
        <v>7835</v>
      </c>
      <c r="E603" s="8" t="s">
        <v>7835</v>
      </c>
      <c r="F603" s="8" t="s">
        <v>7835</v>
      </c>
      <c r="G603" s="20">
        <v>0</v>
      </c>
      <c r="H603" s="8" t="s">
        <v>7835</v>
      </c>
      <c r="I603" s="8" t="s">
        <v>7837</v>
      </c>
      <c r="J603" s="8" t="s">
        <v>7841</v>
      </c>
    </row>
    <row r="604" spans="1:10" ht="15.75" customHeight="1" x14ac:dyDescent="0.3">
      <c r="A604" s="8" t="s">
        <v>640</v>
      </c>
      <c r="B604" s="29">
        <v>43.15</v>
      </c>
      <c r="C604" s="32">
        <v>6.14</v>
      </c>
      <c r="D604" s="8" t="s">
        <v>7836</v>
      </c>
      <c r="E604" s="8" t="s">
        <v>7835</v>
      </c>
      <c r="F604" s="8" t="s">
        <v>7836</v>
      </c>
      <c r="G604" s="20">
        <v>1</v>
      </c>
      <c r="H604" s="8" t="s">
        <v>7835</v>
      </c>
      <c r="I604" s="8" t="s">
        <v>7837</v>
      </c>
      <c r="J604" s="8" t="s">
        <v>7842</v>
      </c>
    </row>
    <row r="605" spans="1:10" ht="15.75" customHeight="1" x14ac:dyDescent="0.3">
      <c r="A605" s="8" t="s">
        <v>641</v>
      </c>
      <c r="B605" s="29">
        <v>27.7</v>
      </c>
      <c r="C605" s="32">
        <v>5.6</v>
      </c>
      <c r="D605" s="8" t="s">
        <v>7835</v>
      </c>
      <c r="E605" s="8" t="s">
        <v>7835</v>
      </c>
      <c r="F605" s="8" t="s">
        <v>7836</v>
      </c>
      <c r="G605" s="20">
        <v>1</v>
      </c>
      <c r="H605" s="8" t="s">
        <v>7836</v>
      </c>
      <c r="I605" s="8" t="s">
        <v>7838</v>
      </c>
      <c r="J605" s="8" t="s">
        <v>7843</v>
      </c>
    </row>
    <row r="606" spans="1:10" ht="15.75" customHeight="1" x14ac:dyDescent="0.3">
      <c r="A606" s="8" t="s">
        <v>642</v>
      </c>
      <c r="B606" s="29">
        <v>45.68</v>
      </c>
      <c r="C606" s="32">
        <v>4.8</v>
      </c>
      <c r="D606" s="8" t="s">
        <v>7835</v>
      </c>
      <c r="E606" s="8" t="s">
        <v>7835</v>
      </c>
      <c r="F606" s="8" t="s">
        <v>7835</v>
      </c>
      <c r="G606" s="20">
        <v>2</v>
      </c>
      <c r="H606" s="8" t="s">
        <v>7835</v>
      </c>
      <c r="I606" s="8" t="s">
        <v>7837</v>
      </c>
      <c r="J606" s="8" t="s">
        <v>7843</v>
      </c>
    </row>
    <row r="607" spans="1:10" ht="15.75" customHeight="1" x14ac:dyDescent="0.3">
      <c r="A607" s="8" t="s">
        <v>643</v>
      </c>
      <c r="B607" s="29">
        <v>27.3</v>
      </c>
      <c r="C607" s="32">
        <v>11.89</v>
      </c>
      <c r="D607" s="8" t="s">
        <v>7835</v>
      </c>
      <c r="E607" s="8" t="s">
        <v>7835</v>
      </c>
      <c r="F607" s="8" t="s">
        <v>7835</v>
      </c>
      <c r="G607" s="20">
        <v>0</v>
      </c>
      <c r="H607" s="8" t="s">
        <v>7836</v>
      </c>
      <c r="I607" s="8" t="s">
        <v>7838</v>
      </c>
      <c r="J607" s="8" t="s">
        <v>7841</v>
      </c>
    </row>
    <row r="608" spans="1:10" ht="15.75" customHeight="1" x14ac:dyDescent="0.3">
      <c r="A608" s="8" t="s">
        <v>644</v>
      </c>
      <c r="B608" s="29">
        <v>54.45</v>
      </c>
      <c r="C608" s="32">
        <v>4.7300000000000004</v>
      </c>
      <c r="D608" s="8" t="s">
        <v>7836</v>
      </c>
      <c r="E608" s="8" t="s">
        <v>7835</v>
      </c>
      <c r="F608" s="8" t="s">
        <v>7835</v>
      </c>
      <c r="G608" s="20">
        <v>1</v>
      </c>
      <c r="H608" s="8" t="s">
        <v>7835</v>
      </c>
      <c r="I608" s="8" t="s">
        <v>7837</v>
      </c>
      <c r="J608" s="8" t="s">
        <v>7843</v>
      </c>
    </row>
    <row r="609" spans="1:10" ht="15.75" customHeight="1" x14ac:dyDescent="0.3">
      <c r="A609" s="8" t="s">
        <v>645</v>
      </c>
      <c r="B609" s="29">
        <v>54.43</v>
      </c>
      <c r="C609" s="32">
        <v>4.6100000000000003</v>
      </c>
      <c r="D609" s="8" t="s">
        <v>7836</v>
      </c>
      <c r="E609" s="8" t="s">
        <v>7835</v>
      </c>
      <c r="F609" s="8" t="s">
        <v>7835</v>
      </c>
      <c r="G609" s="20">
        <v>1</v>
      </c>
      <c r="H609" s="8" t="s">
        <v>7835</v>
      </c>
      <c r="I609" s="8" t="s">
        <v>7837</v>
      </c>
      <c r="J609" s="8" t="s">
        <v>7843</v>
      </c>
    </row>
    <row r="610" spans="1:10" ht="15.75" customHeight="1" x14ac:dyDescent="0.3">
      <c r="A610" s="8" t="s">
        <v>646</v>
      </c>
      <c r="B610" s="29">
        <v>48.01</v>
      </c>
      <c r="C610" s="32">
        <v>7.3</v>
      </c>
      <c r="D610" s="8" t="s">
        <v>7835</v>
      </c>
      <c r="E610" s="8" t="s">
        <v>7835</v>
      </c>
      <c r="F610" s="8" t="s">
        <v>7835</v>
      </c>
      <c r="G610" s="20">
        <v>0</v>
      </c>
      <c r="H610" s="8" t="s">
        <v>7835</v>
      </c>
      <c r="I610" s="8" t="s">
        <v>7837</v>
      </c>
      <c r="J610" s="8" t="s">
        <v>7841</v>
      </c>
    </row>
    <row r="611" spans="1:10" ht="15.75" customHeight="1" x14ac:dyDescent="0.3">
      <c r="A611" s="8" t="s">
        <v>647</v>
      </c>
      <c r="B611" s="29">
        <v>48.32</v>
      </c>
      <c r="C611" s="32">
        <v>5.88</v>
      </c>
      <c r="D611" s="8" t="s">
        <v>7835</v>
      </c>
      <c r="E611" s="8" t="s">
        <v>7835</v>
      </c>
      <c r="F611" s="8" t="s">
        <v>7835</v>
      </c>
      <c r="G611" s="20">
        <v>0</v>
      </c>
      <c r="H611" s="8" t="s">
        <v>7835</v>
      </c>
      <c r="I611" s="8" t="s">
        <v>7837</v>
      </c>
      <c r="J611" s="8" t="s">
        <v>7842</v>
      </c>
    </row>
    <row r="612" spans="1:10" ht="15.75" customHeight="1" x14ac:dyDescent="0.3">
      <c r="A612" s="8" t="s">
        <v>648</v>
      </c>
      <c r="B612" s="29">
        <v>22.895</v>
      </c>
      <c r="C612" s="32">
        <v>4.0599999999999996</v>
      </c>
      <c r="D612" s="8" t="s">
        <v>7835</v>
      </c>
      <c r="E612" s="8" t="s">
        <v>7835</v>
      </c>
      <c r="F612" s="8" t="s">
        <v>7836</v>
      </c>
      <c r="G612" s="20">
        <v>1</v>
      </c>
      <c r="H612" s="8" t="s">
        <v>7836</v>
      </c>
      <c r="I612" s="8" t="s">
        <v>7839</v>
      </c>
      <c r="J612" s="8" t="s">
        <v>7843</v>
      </c>
    </row>
    <row r="613" spans="1:10" ht="15.75" customHeight="1" x14ac:dyDescent="0.3">
      <c r="A613" s="8" t="s">
        <v>649</v>
      </c>
      <c r="B613" s="29">
        <v>54.85</v>
      </c>
      <c r="C613" s="32">
        <v>4.9000000000000004</v>
      </c>
      <c r="D613" s="8" t="s">
        <v>7835</v>
      </c>
      <c r="E613" s="8" t="s">
        <v>7835</v>
      </c>
      <c r="F613" s="8" t="s">
        <v>7835</v>
      </c>
      <c r="G613" s="20">
        <v>1</v>
      </c>
      <c r="H613" s="8" t="s">
        <v>7835</v>
      </c>
      <c r="I613" s="8" t="s">
        <v>7837</v>
      </c>
      <c r="J613" s="8" t="s">
        <v>7843</v>
      </c>
    </row>
    <row r="614" spans="1:10" ht="15.75" customHeight="1" x14ac:dyDescent="0.3">
      <c r="A614" s="8" t="s">
        <v>650</v>
      </c>
      <c r="B614" s="29">
        <v>21.85</v>
      </c>
      <c r="C614" s="32">
        <v>5.52</v>
      </c>
      <c r="D614" s="8" t="s">
        <v>7835</v>
      </c>
      <c r="E614" s="8" t="s">
        <v>7835</v>
      </c>
      <c r="F614" s="8" t="s">
        <v>7836</v>
      </c>
      <c r="G614" s="20">
        <v>1</v>
      </c>
      <c r="H614" s="8" t="s">
        <v>7836</v>
      </c>
      <c r="I614" s="8" t="s">
        <v>7839</v>
      </c>
      <c r="J614" s="8" t="s">
        <v>7843</v>
      </c>
    </row>
    <row r="615" spans="1:10" ht="15.75" customHeight="1" x14ac:dyDescent="0.3">
      <c r="A615" s="8" t="s">
        <v>651</v>
      </c>
      <c r="B615" s="29">
        <v>51.86</v>
      </c>
      <c r="C615" s="32">
        <v>5.2</v>
      </c>
      <c r="D615" s="8" t="s">
        <v>7836</v>
      </c>
      <c r="E615" s="8" t="s">
        <v>7835</v>
      </c>
      <c r="F615" s="8" t="s">
        <v>7835</v>
      </c>
      <c r="G615" s="20">
        <v>0</v>
      </c>
      <c r="H615" s="8" t="s">
        <v>7835</v>
      </c>
      <c r="I615" s="8" t="s">
        <v>7837</v>
      </c>
      <c r="J615" s="8" t="s">
        <v>7843</v>
      </c>
    </row>
    <row r="616" spans="1:10" ht="15.75" customHeight="1" x14ac:dyDescent="0.3">
      <c r="A616" s="8" t="s">
        <v>652</v>
      </c>
      <c r="B616" s="29">
        <v>39.049999999999997</v>
      </c>
      <c r="C616" s="32">
        <v>7.59</v>
      </c>
      <c r="D616" s="8" t="s">
        <v>7835</v>
      </c>
      <c r="E616" s="8" t="s">
        <v>7835</v>
      </c>
      <c r="F616" s="8" t="s">
        <v>7835</v>
      </c>
      <c r="G616" s="20">
        <v>3</v>
      </c>
      <c r="H616" s="8" t="s">
        <v>7835</v>
      </c>
      <c r="I616" s="8" t="s">
        <v>7837</v>
      </c>
      <c r="J616" s="8" t="s">
        <v>7841</v>
      </c>
    </row>
    <row r="617" spans="1:10" ht="15.75" customHeight="1" x14ac:dyDescent="0.3">
      <c r="A617" s="8" t="s">
        <v>653</v>
      </c>
      <c r="B617" s="29">
        <v>31.824999999999999</v>
      </c>
      <c r="C617" s="32">
        <v>8.2799999999999994</v>
      </c>
      <c r="D617" s="8" t="s">
        <v>7835</v>
      </c>
      <c r="E617" s="8" t="s">
        <v>7835</v>
      </c>
      <c r="F617" s="8" t="s">
        <v>7835</v>
      </c>
      <c r="G617" s="20">
        <v>3</v>
      </c>
      <c r="H617" s="8" t="s">
        <v>7835</v>
      </c>
      <c r="I617" s="8" t="s">
        <v>7837</v>
      </c>
      <c r="J617" s="8" t="s">
        <v>7841</v>
      </c>
    </row>
    <row r="618" spans="1:10" ht="15.75" customHeight="1" x14ac:dyDescent="0.3">
      <c r="A618" s="8" t="s">
        <v>654</v>
      </c>
      <c r="B618" s="29">
        <v>46.43</v>
      </c>
      <c r="C618" s="32">
        <v>6.72</v>
      </c>
      <c r="D618" s="8" t="s">
        <v>7835</v>
      </c>
      <c r="E618" s="8" t="s">
        <v>7835</v>
      </c>
      <c r="F618" s="8" t="s">
        <v>7835</v>
      </c>
      <c r="G618" s="20">
        <v>0</v>
      </c>
      <c r="H618" s="8" t="s">
        <v>7835</v>
      </c>
      <c r="I618" s="8" t="s">
        <v>7837</v>
      </c>
      <c r="J618" s="8" t="s">
        <v>7841</v>
      </c>
    </row>
    <row r="619" spans="1:10" ht="15.75" customHeight="1" x14ac:dyDescent="0.3">
      <c r="A619" s="8" t="s">
        <v>655</v>
      </c>
      <c r="B619" s="29">
        <v>53.63</v>
      </c>
      <c r="C619" s="32">
        <v>5.47</v>
      </c>
      <c r="D619" s="8" t="s">
        <v>7836</v>
      </c>
      <c r="E619" s="8" t="s">
        <v>7835</v>
      </c>
      <c r="F619" s="8" t="s">
        <v>7835</v>
      </c>
      <c r="G619" s="20">
        <v>1</v>
      </c>
      <c r="H619" s="8" t="s">
        <v>7835</v>
      </c>
      <c r="I619" s="8" t="s">
        <v>7837</v>
      </c>
      <c r="J619" s="8" t="s">
        <v>7843</v>
      </c>
    </row>
    <row r="620" spans="1:10" ht="15.75" customHeight="1" x14ac:dyDescent="0.3">
      <c r="A620" s="8" t="s">
        <v>656</v>
      </c>
      <c r="B620" s="29">
        <v>48.7</v>
      </c>
      <c r="C620" s="32">
        <v>4.71</v>
      </c>
      <c r="D620" s="8" t="s">
        <v>7835</v>
      </c>
      <c r="E620" s="8" t="s">
        <v>7835</v>
      </c>
      <c r="F620" s="8" t="s">
        <v>7835</v>
      </c>
      <c r="G620" s="20">
        <v>0</v>
      </c>
      <c r="H620" s="8" t="s">
        <v>7835</v>
      </c>
      <c r="I620" s="8" t="s">
        <v>7837</v>
      </c>
      <c r="J620" s="8" t="s">
        <v>7843</v>
      </c>
    </row>
    <row r="621" spans="1:10" ht="15.75" customHeight="1" x14ac:dyDescent="0.3">
      <c r="A621" s="8" t="s">
        <v>657</v>
      </c>
      <c r="B621" s="29">
        <v>48.81</v>
      </c>
      <c r="C621" s="32">
        <v>5.49</v>
      </c>
      <c r="D621" s="8" t="s">
        <v>7835</v>
      </c>
      <c r="E621" s="8" t="s">
        <v>7835</v>
      </c>
      <c r="F621" s="8" t="s">
        <v>7835</v>
      </c>
      <c r="G621" s="20">
        <v>0</v>
      </c>
      <c r="H621" s="8" t="s">
        <v>7835</v>
      </c>
      <c r="I621" s="8" t="s">
        <v>7837</v>
      </c>
      <c r="J621" s="8" t="s">
        <v>7843</v>
      </c>
    </row>
    <row r="622" spans="1:10" ht="15.75" customHeight="1" x14ac:dyDescent="0.3">
      <c r="A622" s="8" t="s">
        <v>658</v>
      </c>
      <c r="B622" s="29">
        <v>47.53</v>
      </c>
      <c r="C622" s="32">
        <v>4.72</v>
      </c>
      <c r="D622" s="8" t="s">
        <v>7835</v>
      </c>
      <c r="E622" s="8" t="s">
        <v>7835</v>
      </c>
      <c r="F622" s="8" t="s">
        <v>7835</v>
      </c>
      <c r="G622" s="20">
        <v>0</v>
      </c>
      <c r="H622" s="8" t="s">
        <v>7835</v>
      </c>
      <c r="I622" s="8" t="s">
        <v>7837</v>
      </c>
      <c r="J622" s="8" t="s">
        <v>7843</v>
      </c>
    </row>
    <row r="623" spans="1:10" ht="15.75" customHeight="1" x14ac:dyDescent="0.3">
      <c r="A623" s="8" t="s">
        <v>659</v>
      </c>
      <c r="B623" s="29">
        <v>36.85</v>
      </c>
      <c r="C623" s="32">
        <v>6.7</v>
      </c>
      <c r="D623" s="8" t="s">
        <v>7835</v>
      </c>
      <c r="E623" s="8" t="s">
        <v>7835</v>
      </c>
      <c r="F623" s="8" t="s">
        <v>7835</v>
      </c>
      <c r="G623" s="20">
        <v>0</v>
      </c>
      <c r="H623" s="8" t="s">
        <v>7835</v>
      </c>
      <c r="I623" s="8" t="s">
        <v>7837</v>
      </c>
      <c r="J623" s="8" t="s">
        <v>7841</v>
      </c>
    </row>
    <row r="624" spans="1:10" ht="15.75" customHeight="1" x14ac:dyDescent="0.3">
      <c r="A624" s="8" t="s">
        <v>660</v>
      </c>
      <c r="B624" s="29">
        <v>29.3</v>
      </c>
      <c r="C624" s="32">
        <v>5.5</v>
      </c>
      <c r="D624" s="8" t="s">
        <v>7835</v>
      </c>
      <c r="E624" s="8" t="s">
        <v>7835</v>
      </c>
      <c r="F624" s="8" t="s">
        <v>7835</v>
      </c>
      <c r="G624" s="20">
        <v>0</v>
      </c>
      <c r="H624" s="8" t="s">
        <v>7835</v>
      </c>
      <c r="I624" s="8" t="s">
        <v>7838</v>
      </c>
      <c r="J624" s="8" t="s">
        <v>7843</v>
      </c>
    </row>
    <row r="625" spans="1:10" ht="15.75" customHeight="1" x14ac:dyDescent="0.3">
      <c r="A625" s="8" t="s">
        <v>661</v>
      </c>
      <c r="B625" s="29">
        <v>19.3</v>
      </c>
      <c r="C625" s="32">
        <v>4.46</v>
      </c>
      <c r="D625" s="8" t="s">
        <v>7835</v>
      </c>
      <c r="E625" s="8" t="s">
        <v>7835</v>
      </c>
      <c r="F625" s="8" t="s">
        <v>7835</v>
      </c>
      <c r="G625" s="20">
        <v>1</v>
      </c>
      <c r="H625" s="8" t="s">
        <v>7836</v>
      </c>
      <c r="I625" s="8" t="s">
        <v>7839</v>
      </c>
      <c r="J625" s="8" t="s">
        <v>7843</v>
      </c>
    </row>
    <row r="626" spans="1:10" ht="15.75" customHeight="1" x14ac:dyDescent="0.3">
      <c r="A626" s="8" t="s">
        <v>662</v>
      </c>
      <c r="B626" s="29">
        <v>24.13</v>
      </c>
      <c r="C626" s="32">
        <v>5.29</v>
      </c>
      <c r="D626" s="8" t="s">
        <v>7836</v>
      </c>
      <c r="E626" s="8" t="s">
        <v>7835</v>
      </c>
      <c r="F626" s="8" t="s">
        <v>7836</v>
      </c>
      <c r="G626" s="20">
        <v>1</v>
      </c>
      <c r="H626" s="8" t="s">
        <v>7836</v>
      </c>
      <c r="I626" s="8" t="s">
        <v>7839</v>
      </c>
      <c r="J626" s="8" t="s">
        <v>7843</v>
      </c>
    </row>
    <row r="627" spans="1:10" ht="15.75" customHeight="1" x14ac:dyDescent="0.3">
      <c r="A627" s="8" t="s">
        <v>663</v>
      </c>
      <c r="B627" s="29">
        <v>46.7</v>
      </c>
      <c r="C627" s="32">
        <v>10.99</v>
      </c>
      <c r="D627" s="8" t="s">
        <v>7835</v>
      </c>
      <c r="E627" s="8" t="s">
        <v>7835</v>
      </c>
      <c r="F627" s="8" t="s">
        <v>7835</v>
      </c>
      <c r="G627" s="20">
        <v>0</v>
      </c>
      <c r="H627" s="8" t="s">
        <v>7835</v>
      </c>
      <c r="I627" s="8" t="s">
        <v>7837</v>
      </c>
      <c r="J627" s="8" t="s">
        <v>7841</v>
      </c>
    </row>
    <row r="628" spans="1:10" ht="15.75" customHeight="1" x14ac:dyDescent="0.3">
      <c r="A628" s="8" t="s">
        <v>664</v>
      </c>
      <c r="B628" s="29">
        <v>45.27</v>
      </c>
      <c r="C628" s="32">
        <v>5.2</v>
      </c>
      <c r="D628" s="8" t="s">
        <v>7836</v>
      </c>
      <c r="E628" s="8" t="s">
        <v>7835</v>
      </c>
      <c r="F628" s="8" t="s">
        <v>7835</v>
      </c>
      <c r="G628" s="20">
        <v>0</v>
      </c>
      <c r="H628" s="8" t="s">
        <v>7835</v>
      </c>
      <c r="I628" s="8" t="s">
        <v>7837</v>
      </c>
      <c r="J628" s="8" t="s">
        <v>7843</v>
      </c>
    </row>
    <row r="629" spans="1:10" ht="15.75" customHeight="1" x14ac:dyDescent="0.3">
      <c r="A629" s="8" t="s">
        <v>665</v>
      </c>
      <c r="B629" s="29">
        <v>44.29</v>
      </c>
      <c r="C629" s="32">
        <v>9.66</v>
      </c>
      <c r="D629" s="8" t="s">
        <v>7835</v>
      </c>
      <c r="E629" s="8" t="s">
        <v>7835</v>
      </c>
      <c r="F629" s="8" t="s">
        <v>7835</v>
      </c>
      <c r="G629" s="20">
        <v>2</v>
      </c>
      <c r="H629" s="8" t="s">
        <v>7835</v>
      </c>
      <c r="I629" s="8" t="s">
        <v>7837</v>
      </c>
      <c r="J629" s="8" t="s">
        <v>7841</v>
      </c>
    </row>
    <row r="630" spans="1:10" ht="15.75" customHeight="1" x14ac:dyDescent="0.3">
      <c r="A630" s="8" t="s">
        <v>666</v>
      </c>
      <c r="B630" s="29">
        <v>54.59</v>
      </c>
      <c r="C630" s="32">
        <v>4.22</v>
      </c>
      <c r="D630" s="8" t="s">
        <v>7836</v>
      </c>
      <c r="E630" s="8" t="s">
        <v>7835</v>
      </c>
      <c r="F630" s="8" t="s">
        <v>7835</v>
      </c>
      <c r="G630" s="20">
        <v>1</v>
      </c>
      <c r="H630" s="8" t="s">
        <v>7835</v>
      </c>
      <c r="I630" s="8" t="s">
        <v>7837</v>
      </c>
      <c r="J630" s="8" t="s">
        <v>7843</v>
      </c>
    </row>
    <row r="631" spans="1:10" ht="15.75" customHeight="1" x14ac:dyDescent="0.3">
      <c r="A631" s="8" t="s">
        <v>667</v>
      </c>
      <c r="B631" s="29">
        <v>32.965000000000003</v>
      </c>
      <c r="C631" s="32">
        <v>11.78</v>
      </c>
      <c r="D631" s="8" t="s">
        <v>7835</v>
      </c>
      <c r="E631" s="8" t="s">
        <v>7835</v>
      </c>
      <c r="F631" s="8" t="s">
        <v>7835</v>
      </c>
      <c r="G631" s="20">
        <v>0</v>
      </c>
      <c r="H631" s="8" t="s">
        <v>7835</v>
      </c>
      <c r="I631" s="8" t="s">
        <v>7837</v>
      </c>
      <c r="J631" s="8" t="s">
        <v>7841</v>
      </c>
    </row>
    <row r="632" spans="1:10" ht="15.75" customHeight="1" x14ac:dyDescent="0.3">
      <c r="A632" s="8" t="s">
        <v>668</v>
      </c>
      <c r="B632" s="29">
        <v>38.049999999999997</v>
      </c>
      <c r="C632" s="32">
        <v>9.6199999999999992</v>
      </c>
      <c r="D632" s="8" t="s">
        <v>7835</v>
      </c>
      <c r="E632" s="8" t="s">
        <v>7835</v>
      </c>
      <c r="F632" s="8" t="s">
        <v>7835</v>
      </c>
      <c r="G632" s="20">
        <v>0</v>
      </c>
      <c r="H632" s="8" t="s">
        <v>7835</v>
      </c>
      <c r="I632" s="8" t="s">
        <v>7837</v>
      </c>
      <c r="J632" s="8" t="s">
        <v>7841</v>
      </c>
    </row>
    <row r="633" spans="1:10" ht="15.75" customHeight="1" x14ac:dyDescent="0.3">
      <c r="A633" s="8" t="s">
        <v>669</v>
      </c>
      <c r="B633" s="29">
        <v>46.14</v>
      </c>
      <c r="C633" s="32">
        <v>10.78</v>
      </c>
      <c r="D633" s="8" t="s">
        <v>7835</v>
      </c>
      <c r="E633" s="8" t="s">
        <v>7835</v>
      </c>
      <c r="F633" s="8" t="s">
        <v>7835</v>
      </c>
      <c r="G633" s="20">
        <v>0</v>
      </c>
      <c r="H633" s="8" t="s">
        <v>7835</v>
      </c>
      <c r="I633" s="8" t="s">
        <v>7837</v>
      </c>
      <c r="J633" s="8" t="s">
        <v>7841</v>
      </c>
    </row>
    <row r="634" spans="1:10" ht="15.75" customHeight="1" x14ac:dyDescent="0.3">
      <c r="A634" s="8" t="s">
        <v>670</v>
      </c>
      <c r="B634" s="29">
        <v>41.325000000000003</v>
      </c>
      <c r="C634" s="32">
        <v>5.1100000000000003</v>
      </c>
      <c r="D634" s="8" t="s">
        <v>7836</v>
      </c>
      <c r="E634" s="8" t="s">
        <v>7835</v>
      </c>
      <c r="F634" s="8" t="s">
        <v>7835</v>
      </c>
      <c r="G634" s="20">
        <v>2</v>
      </c>
      <c r="H634" s="8" t="s">
        <v>7835</v>
      </c>
      <c r="I634" s="8" t="s">
        <v>7837</v>
      </c>
      <c r="J634" s="8" t="s">
        <v>7843</v>
      </c>
    </row>
    <row r="635" spans="1:10" ht="15.75" customHeight="1" x14ac:dyDescent="0.3">
      <c r="A635" s="8" t="s">
        <v>671</v>
      </c>
      <c r="B635" s="29">
        <v>44.64</v>
      </c>
      <c r="C635" s="32">
        <v>7.18</v>
      </c>
      <c r="D635" s="8" t="s">
        <v>7835</v>
      </c>
      <c r="E635" s="8" t="s">
        <v>7835</v>
      </c>
      <c r="F635" s="8" t="s">
        <v>7835</v>
      </c>
      <c r="G635" s="20">
        <v>0</v>
      </c>
      <c r="H635" s="8" t="s">
        <v>7835</v>
      </c>
      <c r="I635" s="8" t="s">
        <v>7837</v>
      </c>
      <c r="J635" s="8" t="s">
        <v>7841</v>
      </c>
    </row>
    <row r="636" spans="1:10" ht="15.75" customHeight="1" x14ac:dyDescent="0.3">
      <c r="A636" s="8" t="s">
        <v>672</v>
      </c>
      <c r="B636" s="29">
        <v>25.175000000000001</v>
      </c>
      <c r="C636" s="32">
        <v>4.96</v>
      </c>
      <c r="D636" s="8" t="s">
        <v>7835</v>
      </c>
      <c r="E636" s="8" t="s">
        <v>7836</v>
      </c>
      <c r="F636" s="8" t="s">
        <v>7835</v>
      </c>
      <c r="G636" s="20">
        <v>1</v>
      </c>
      <c r="H636" s="8" t="s">
        <v>7836</v>
      </c>
      <c r="I636" s="8" t="s">
        <v>7838</v>
      </c>
      <c r="J636" s="8" t="s">
        <v>7843</v>
      </c>
    </row>
    <row r="637" spans="1:10" ht="15.75" customHeight="1" x14ac:dyDescent="0.3">
      <c r="A637" s="8" t="s">
        <v>673</v>
      </c>
      <c r="B637" s="29">
        <v>43.11</v>
      </c>
      <c r="C637" s="32">
        <v>4.67</v>
      </c>
      <c r="D637" s="8" t="s">
        <v>7836</v>
      </c>
      <c r="E637" s="8" t="s">
        <v>7835</v>
      </c>
      <c r="F637" s="8" t="s">
        <v>7835</v>
      </c>
      <c r="G637" s="20">
        <v>0</v>
      </c>
      <c r="H637" s="8" t="s">
        <v>7835</v>
      </c>
      <c r="I637" s="8" t="s">
        <v>7837</v>
      </c>
      <c r="J637" s="8" t="s">
        <v>7843</v>
      </c>
    </row>
    <row r="638" spans="1:10" ht="15.75" customHeight="1" x14ac:dyDescent="0.3">
      <c r="A638" s="8" t="s">
        <v>674</v>
      </c>
      <c r="B638" s="29">
        <v>53.32</v>
      </c>
      <c r="C638" s="32">
        <v>5.0599999999999996</v>
      </c>
      <c r="D638" s="8" t="s">
        <v>7835</v>
      </c>
      <c r="E638" s="8" t="s">
        <v>7835</v>
      </c>
      <c r="F638" s="8" t="s">
        <v>7835</v>
      </c>
      <c r="G638" s="20">
        <v>0</v>
      </c>
      <c r="H638" s="8" t="s">
        <v>7835</v>
      </c>
      <c r="I638" s="8" t="s">
        <v>7837</v>
      </c>
      <c r="J638" s="8" t="s">
        <v>7843</v>
      </c>
    </row>
    <row r="639" spans="1:10" ht="15.75" customHeight="1" x14ac:dyDescent="0.3">
      <c r="A639" s="8" t="s">
        <v>675</v>
      </c>
      <c r="B639" s="29">
        <v>38.04</v>
      </c>
      <c r="C639" s="32">
        <v>5.0199999999999996</v>
      </c>
      <c r="D639" s="8" t="s">
        <v>7836</v>
      </c>
      <c r="E639" s="8" t="s">
        <v>7835</v>
      </c>
      <c r="F639" s="8" t="s">
        <v>7835</v>
      </c>
      <c r="G639" s="20">
        <v>1</v>
      </c>
      <c r="H639" s="8" t="s">
        <v>7835</v>
      </c>
      <c r="I639" s="8" t="s">
        <v>7837</v>
      </c>
      <c r="J639" s="8" t="s">
        <v>7843</v>
      </c>
    </row>
    <row r="640" spans="1:10" ht="15.75" customHeight="1" x14ac:dyDescent="0.3">
      <c r="A640" s="8" t="s">
        <v>676</v>
      </c>
      <c r="B640" s="29">
        <v>37.9</v>
      </c>
      <c r="C640" s="32">
        <v>7.76</v>
      </c>
      <c r="D640" s="8" t="s">
        <v>7835</v>
      </c>
      <c r="E640" s="8" t="s">
        <v>7835</v>
      </c>
      <c r="F640" s="8" t="s">
        <v>7835</v>
      </c>
      <c r="G640" s="20">
        <v>0</v>
      </c>
      <c r="H640" s="8" t="s">
        <v>7835</v>
      </c>
      <c r="I640" s="8" t="s">
        <v>7837</v>
      </c>
      <c r="J640" s="8" t="s">
        <v>7841</v>
      </c>
    </row>
    <row r="641" spans="1:10" ht="15.75" customHeight="1" x14ac:dyDescent="0.3">
      <c r="A641" s="8" t="s">
        <v>677</v>
      </c>
      <c r="B641" s="29">
        <v>39.6</v>
      </c>
      <c r="C641" s="32">
        <v>9.32</v>
      </c>
      <c r="D641" s="8" t="s">
        <v>7835</v>
      </c>
      <c r="E641" s="8" t="s">
        <v>7835</v>
      </c>
      <c r="F641" s="8" t="s">
        <v>7835</v>
      </c>
      <c r="G641" s="20">
        <v>0</v>
      </c>
      <c r="H641" s="8" t="s">
        <v>7835</v>
      </c>
      <c r="I641" s="8" t="s">
        <v>7837</v>
      </c>
      <c r="J641" s="8" t="s">
        <v>7841</v>
      </c>
    </row>
    <row r="642" spans="1:10" ht="15.75" customHeight="1" x14ac:dyDescent="0.3">
      <c r="A642" s="8" t="s">
        <v>678</v>
      </c>
      <c r="B642" s="29">
        <v>50.92</v>
      </c>
      <c r="C642" s="32">
        <v>5.31</v>
      </c>
      <c r="D642" s="8" t="s">
        <v>7836</v>
      </c>
      <c r="E642" s="8" t="s">
        <v>7835</v>
      </c>
      <c r="F642" s="8" t="s">
        <v>7835</v>
      </c>
      <c r="G642" s="20">
        <v>1</v>
      </c>
      <c r="H642" s="8" t="s">
        <v>7835</v>
      </c>
      <c r="I642" s="8" t="s">
        <v>7837</v>
      </c>
      <c r="J642" s="8" t="s">
        <v>7843</v>
      </c>
    </row>
    <row r="643" spans="1:10" ht="15.75" customHeight="1" x14ac:dyDescent="0.3">
      <c r="A643" s="8" t="s">
        <v>679</v>
      </c>
      <c r="B643" s="29">
        <v>21.85</v>
      </c>
      <c r="C643" s="32">
        <v>5.56</v>
      </c>
      <c r="D643" s="8" t="s">
        <v>7836</v>
      </c>
      <c r="E643" s="8" t="s">
        <v>7835</v>
      </c>
      <c r="F643" s="8" t="s">
        <v>7835</v>
      </c>
      <c r="G643" s="20">
        <v>0</v>
      </c>
      <c r="H643" s="8" t="s">
        <v>7836</v>
      </c>
      <c r="I643" s="8" t="s">
        <v>7839</v>
      </c>
      <c r="J643" s="8" t="s">
        <v>7843</v>
      </c>
    </row>
    <row r="644" spans="1:10" ht="15.75" customHeight="1" x14ac:dyDescent="0.3">
      <c r="A644" s="8" t="s">
        <v>680</v>
      </c>
      <c r="B644" s="29">
        <v>36.08</v>
      </c>
      <c r="C644" s="32">
        <v>7.11</v>
      </c>
      <c r="D644" s="8" t="s">
        <v>7836</v>
      </c>
      <c r="E644" s="8" t="s">
        <v>7835</v>
      </c>
      <c r="F644" s="8" t="s">
        <v>7836</v>
      </c>
      <c r="G644" s="20">
        <v>1</v>
      </c>
      <c r="H644" s="8" t="s">
        <v>7835</v>
      </c>
      <c r="I644" s="8" t="s">
        <v>7837</v>
      </c>
      <c r="J644" s="8" t="s">
        <v>7841</v>
      </c>
    </row>
    <row r="645" spans="1:10" ht="15.75" customHeight="1" x14ac:dyDescent="0.3">
      <c r="A645" s="8" t="s">
        <v>681</v>
      </c>
      <c r="B645" s="29">
        <v>40.44</v>
      </c>
      <c r="C645" s="32">
        <v>5.13</v>
      </c>
      <c r="D645" s="8" t="s">
        <v>7836</v>
      </c>
      <c r="E645" s="8" t="s">
        <v>7835</v>
      </c>
      <c r="F645" s="8" t="s">
        <v>7836</v>
      </c>
      <c r="G645" s="20">
        <v>1</v>
      </c>
      <c r="H645" s="8" t="s">
        <v>7835</v>
      </c>
      <c r="I645" s="8" t="s">
        <v>7837</v>
      </c>
      <c r="J645" s="8" t="s">
        <v>7843</v>
      </c>
    </row>
    <row r="646" spans="1:10" ht="15.75" customHeight="1" x14ac:dyDescent="0.3">
      <c r="A646" s="8" t="s">
        <v>682</v>
      </c>
      <c r="B646" s="29">
        <v>38.094999999999999</v>
      </c>
      <c r="C646" s="32">
        <v>10.199999999999999</v>
      </c>
      <c r="D646" s="8" t="s">
        <v>7835</v>
      </c>
      <c r="E646" s="8" t="s">
        <v>7835</v>
      </c>
      <c r="F646" s="8" t="s">
        <v>7835</v>
      </c>
      <c r="G646" s="20">
        <v>0</v>
      </c>
      <c r="H646" s="8" t="s">
        <v>7835</v>
      </c>
      <c r="I646" s="8" t="s">
        <v>7837</v>
      </c>
      <c r="J646" s="8" t="s">
        <v>7841</v>
      </c>
    </row>
    <row r="647" spans="1:10" ht="15.75" customHeight="1" x14ac:dyDescent="0.3">
      <c r="A647" s="8" t="s">
        <v>683</v>
      </c>
      <c r="B647" s="29">
        <v>44.95</v>
      </c>
      <c r="C647" s="32">
        <v>10.4</v>
      </c>
      <c r="D647" s="8" t="s">
        <v>7835</v>
      </c>
      <c r="E647" s="8" t="s">
        <v>7835</v>
      </c>
      <c r="F647" s="8" t="s">
        <v>7835</v>
      </c>
      <c r="G647" s="20">
        <v>0</v>
      </c>
      <c r="H647" s="8" t="s">
        <v>7835</v>
      </c>
      <c r="I647" s="8" t="s">
        <v>7837</v>
      </c>
      <c r="J647" s="8" t="s">
        <v>7841</v>
      </c>
    </row>
    <row r="648" spans="1:10" ht="15.75" customHeight="1" x14ac:dyDescent="0.3">
      <c r="A648" s="8" t="s">
        <v>684</v>
      </c>
      <c r="B648" s="29">
        <v>35.54</v>
      </c>
      <c r="C648" s="32">
        <v>10.67</v>
      </c>
      <c r="D648" s="8" t="s">
        <v>7835</v>
      </c>
      <c r="E648" s="8" t="s">
        <v>7835</v>
      </c>
      <c r="F648" s="8" t="s">
        <v>7835</v>
      </c>
      <c r="G648" s="20">
        <v>0</v>
      </c>
      <c r="H648" s="8" t="s">
        <v>7835</v>
      </c>
      <c r="I648" s="8" t="s">
        <v>7837</v>
      </c>
      <c r="J648" s="8" t="s">
        <v>7841</v>
      </c>
    </row>
    <row r="649" spans="1:10" ht="15.75" customHeight="1" x14ac:dyDescent="0.3">
      <c r="A649" s="8" t="s">
        <v>685</v>
      </c>
      <c r="B649" s="29">
        <v>39.799999999999997</v>
      </c>
      <c r="C649" s="32">
        <v>4.6500000000000004</v>
      </c>
      <c r="D649" s="8" t="s">
        <v>7836</v>
      </c>
      <c r="E649" s="8" t="s">
        <v>7835</v>
      </c>
      <c r="F649" s="8" t="s">
        <v>7835</v>
      </c>
      <c r="G649" s="20">
        <v>2</v>
      </c>
      <c r="H649" s="8" t="s">
        <v>7835</v>
      </c>
      <c r="I649" s="8" t="s">
        <v>7837</v>
      </c>
      <c r="J649" s="8" t="s">
        <v>7843</v>
      </c>
    </row>
    <row r="650" spans="1:10" ht="15.75" customHeight="1" x14ac:dyDescent="0.3">
      <c r="A650" s="8" t="s">
        <v>686</v>
      </c>
      <c r="B650" s="29">
        <v>33.659999999999997</v>
      </c>
      <c r="C650" s="32">
        <v>5.65</v>
      </c>
      <c r="D650" s="8" t="s">
        <v>7836</v>
      </c>
      <c r="E650" s="8" t="s">
        <v>7835</v>
      </c>
      <c r="F650" s="8" t="s">
        <v>7835</v>
      </c>
      <c r="G650" s="20">
        <v>2</v>
      </c>
      <c r="H650" s="8" t="s">
        <v>7835</v>
      </c>
      <c r="I650" s="8" t="s">
        <v>7837</v>
      </c>
      <c r="J650" s="8" t="s">
        <v>7843</v>
      </c>
    </row>
    <row r="651" spans="1:10" ht="15.75" customHeight="1" x14ac:dyDescent="0.3">
      <c r="A651" s="8" t="s">
        <v>687</v>
      </c>
      <c r="B651" s="29">
        <v>35.5</v>
      </c>
      <c r="C651" s="32">
        <v>11.97</v>
      </c>
      <c r="D651" s="8" t="s">
        <v>7835</v>
      </c>
      <c r="E651" s="8" t="s">
        <v>7835</v>
      </c>
      <c r="F651" s="8" t="s">
        <v>7835</v>
      </c>
      <c r="G651" s="20">
        <v>0</v>
      </c>
      <c r="H651" s="8" t="s">
        <v>7835</v>
      </c>
      <c r="I651" s="8" t="s">
        <v>7837</v>
      </c>
      <c r="J651" s="8" t="s">
        <v>7841</v>
      </c>
    </row>
    <row r="652" spans="1:10" ht="15.75" customHeight="1" x14ac:dyDescent="0.3">
      <c r="A652" s="8" t="s">
        <v>688</v>
      </c>
      <c r="B652" s="29">
        <v>41.63</v>
      </c>
      <c r="C652" s="32">
        <v>6.71</v>
      </c>
      <c r="D652" s="8" t="s">
        <v>7835</v>
      </c>
      <c r="E652" s="8" t="s">
        <v>7835</v>
      </c>
      <c r="F652" s="8" t="s">
        <v>7835</v>
      </c>
      <c r="G652" s="20">
        <v>0</v>
      </c>
      <c r="H652" s="8" t="s">
        <v>7835</v>
      </c>
      <c r="I652" s="8" t="s">
        <v>7837</v>
      </c>
      <c r="J652" s="8" t="s">
        <v>7841</v>
      </c>
    </row>
    <row r="653" spans="1:10" ht="15.75" customHeight="1" x14ac:dyDescent="0.3">
      <c r="A653" s="8" t="s">
        <v>689</v>
      </c>
      <c r="B653" s="29">
        <v>46.49</v>
      </c>
      <c r="C653" s="32">
        <v>11.92</v>
      </c>
      <c r="D653" s="8" t="s">
        <v>7835</v>
      </c>
      <c r="E653" s="8" t="s">
        <v>7835</v>
      </c>
      <c r="F653" s="8" t="s">
        <v>7835</v>
      </c>
      <c r="G653" s="20">
        <v>0</v>
      </c>
      <c r="H653" s="8" t="s">
        <v>7835</v>
      </c>
      <c r="I653" s="8" t="s">
        <v>7837</v>
      </c>
      <c r="J653" s="8" t="s">
        <v>7841</v>
      </c>
    </row>
    <row r="654" spans="1:10" ht="15.75" customHeight="1" x14ac:dyDescent="0.3">
      <c r="A654" s="8" t="s">
        <v>690</v>
      </c>
      <c r="B654" s="29">
        <v>43.29</v>
      </c>
      <c r="C654" s="32">
        <v>5.35</v>
      </c>
      <c r="D654" s="8" t="s">
        <v>7835</v>
      </c>
      <c r="E654" s="8" t="s">
        <v>7835</v>
      </c>
      <c r="F654" s="8" t="s">
        <v>7835</v>
      </c>
      <c r="G654" s="20">
        <v>2</v>
      </c>
      <c r="H654" s="8" t="s">
        <v>7835</v>
      </c>
      <c r="I654" s="8" t="s">
        <v>7837</v>
      </c>
      <c r="J654" s="8" t="s">
        <v>7843</v>
      </c>
    </row>
    <row r="655" spans="1:10" ht="15.75" customHeight="1" x14ac:dyDescent="0.3">
      <c r="A655" s="8" t="s">
        <v>691</v>
      </c>
      <c r="B655" s="29">
        <v>43.08</v>
      </c>
      <c r="C655" s="32">
        <v>8.9600000000000009</v>
      </c>
      <c r="D655" s="8" t="s">
        <v>7836</v>
      </c>
      <c r="E655" s="8" t="s">
        <v>7835</v>
      </c>
      <c r="F655" s="8" t="s">
        <v>7835</v>
      </c>
      <c r="G655" s="20">
        <v>1</v>
      </c>
      <c r="H655" s="8" t="s">
        <v>7835</v>
      </c>
      <c r="I655" s="8" t="s">
        <v>7837</v>
      </c>
      <c r="J655" s="8" t="s">
        <v>7841</v>
      </c>
    </row>
    <row r="656" spans="1:10" ht="15.75" customHeight="1" x14ac:dyDescent="0.3">
      <c r="A656" s="8" t="s">
        <v>692</v>
      </c>
      <c r="B656" s="29">
        <v>39.07</v>
      </c>
      <c r="C656" s="32">
        <v>11.93</v>
      </c>
      <c r="D656" s="8" t="s">
        <v>7835</v>
      </c>
      <c r="E656" s="8" t="s">
        <v>7835</v>
      </c>
      <c r="F656" s="8" t="s">
        <v>7835</v>
      </c>
      <c r="G656" s="20">
        <v>0</v>
      </c>
      <c r="H656" s="8" t="s">
        <v>7835</v>
      </c>
      <c r="I656" s="8" t="s">
        <v>7837</v>
      </c>
      <c r="J656" s="8" t="s">
        <v>7841</v>
      </c>
    </row>
    <row r="657" spans="1:10" ht="15.75" customHeight="1" x14ac:dyDescent="0.3">
      <c r="A657" s="8" t="s">
        <v>693</v>
      </c>
      <c r="B657" s="29">
        <v>41.3</v>
      </c>
      <c r="C657" s="32">
        <v>9.59</v>
      </c>
      <c r="D657" s="8" t="s">
        <v>7835</v>
      </c>
      <c r="E657" s="8" t="s">
        <v>7835</v>
      </c>
      <c r="F657" s="8" t="s">
        <v>7835</v>
      </c>
      <c r="G657" s="20">
        <v>0</v>
      </c>
      <c r="H657" s="8" t="s">
        <v>7835</v>
      </c>
      <c r="I657" s="8" t="s">
        <v>7837</v>
      </c>
      <c r="J657" s="8" t="s">
        <v>7841</v>
      </c>
    </row>
    <row r="658" spans="1:10" ht="15.75" customHeight="1" x14ac:dyDescent="0.3">
      <c r="A658" s="8" t="s">
        <v>694</v>
      </c>
      <c r="B658" s="29">
        <v>42.95</v>
      </c>
      <c r="C658" s="32">
        <v>11.88</v>
      </c>
      <c r="D658" s="8" t="s">
        <v>7836</v>
      </c>
      <c r="E658" s="8" t="s">
        <v>7835</v>
      </c>
      <c r="F658" s="8" t="s">
        <v>7835</v>
      </c>
      <c r="G658" s="20">
        <v>2</v>
      </c>
      <c r="H658" s="8" t="s">
        <v>7835</v>
      </c>
      <c r="I658" s="8" t="s">
        <v>7837</v>
      </c>
      <c r="J658" s="8" t="s">
        <v>7841</v>
      </c>
    </row>
    <row r="659" spans="1:10" ht="15.75" customHeight="1" x14ac:dyDescent="0.3">
      <c r="A659" s="8" t="s">
        <v>695</v>
      </c>
      <c r="B659" s="29">
        <v>46.96</v>
      </c>
      <c r="C659" s="32">
        <v>4.6399999999999997</v>
      </c>
      <c r="D659" s="8" t="s">
        <v>7835</v>
      </c>
      <c r="E659" s="8" t="s">
        <v>7835</v>
      </c>
      <c r="F659" s="8" t="s">
        <v>7836</v>
      </c>
      <c r="G659" s="20">
        <v>1</v>
      </c>
      <c r="H659" s="8" t="s">
        <v>7835</v>
      </c>
      <c r="I659" s="8" t="s">
        <v>7837</v>
      </c>
      <c r="J659" s="8" t="s">
        <v>7843</v>
      </c>
    </row>
    <row r="660" spans="1:10" ht="15.75" customHeight="1" x14ac:dyDescent="0.3">
      <c r="A660" s="8" t="s">
        <v>696</v>
      </c>
      <c r="B660" s="29">
        <v>30.495000000000001</v>
      </c>
      <c r="C660" s="32">
        <v>9.5299999999999994</v>
      </c>
      <c r="D660" s="8" t="s">
        <v>7835</v>
      </c>
      <c r="E660" s="8" t="s">
        <v>7835</v>
      </c>
      <c r="F660" s="8" t="s">
        <v>7835</v>
      </c>
      <c r="G660" s="20">
        <v>0</v>
      </c>
      <c r="H660" s="8" t="s">
        <v>7835</v>
      </c>
      <c r="I660" s="8" t="s">
        <v>7837</v>
      </c>
      <c r="J660" s="8" t="s">
        <v>7841</v>
      </c>
    </row>
    <row r="661" spans="1:10" ht="15.75" customHeight="1" x14ac:dyDescent="0.3">
      <c r="A661" s="8" t="s">
        <v>697</v>
      </c>
      <c r="B661" s="29">
        <v>17.954999999999998</v>
      </c>
      <c r="C661" s="32">
        <v>5.29</v>
      </c>
      <c r="D661" s="8" t="s">
        <v>7836</v>
      </c>
      <c r="E661" s="8" t="s">
        <v>7835</v>
      </c>
      <c r="F661" s="8" t="s">
        <v>7835</v>
      </c>
      <c r="G661" s="20">
        <v>1</v>
      </c>
      <c r="H661" s="8" t="s">
        <v>7836</v>
      </c>
      <c r="I661" s="8" t="s">
        <v>7840</v>
      </c>
      <c r="J661" s="8" t="s">
        <v>7843</v>
      </c>
    </row>
    <row r="662" spans="1:10" ht="15.75" customHeight="1" x14ac:dyDescent="0.3">
      <c r="A662" s="8" t="s">
        <v>698</v>
      </c>
      <c r="B662" s="29">
        <v>25.6</v>
      </c>
      <c r="C662" s="32">
        <v>10.95</v>
      </c>
      <c r="D662" s="8" t="s">
        <v>7835</v>
      </c>
      <c r="E662" s="8" t="s">
        <v>7835</v>
      </c>
      <c r="F662" s="8" t="s">
        <v>7835</v>
      </c>
      <c r="G662" s="20">
        <v>3</v>
      </c>
      <c r="H662" s="8" t="s">
        <v>7835</v>
      </c>
      <c r="I662" s="8" t="s">
        <v>7838</v>
      </c>
      <c r="J662" s="8" t="s">
        <v>7841</v>
      </c>
    </row>
    <row r="663" spans="1:10" ht="15.75" customHeight="1" x14ac:dyDescent="0.3">
      <c r="A663" s="8" t="s">
        <v>699</v>
      </c>
      <c r="B663" s="29">
        <v>34.21</v>
      </c>
      <c r="C663" s="32">
        <v>9.17</v>
      </c>
      <c r="D663" s="8" t="s">
        <v>7835</v>
      </c>
      <c r="E663" s="8" t="s">
        <v>7835</v>
      </c>
      <c r="F663" s="8" t="s">
        <v>7835</v>
      </c>
      <c r="G663" s="20">
        <v>0</v>
      </c>
      <c r="H663" s="8" t="s">
        <v>7835</v>
      </c>
      <c r="I663" s="8" t="s">
        <v>7837</v>
      </c>
      <c r="J663" s="8" t="s">
        <v>7841</v>
      </c>
    </row>
    <row r="664" spans="1:10" ht="15.75" customHeight="1" x14ac:dyDescent="0.3">
      <c r="A664" s="8" t="s">
        <v>700</v>
      </c>
      <c r="B664" s="29">
        <v>39.74</v>
      </c>
      <c r="C664" s="32">
        <v>7.39</v>
      </c>
      <c r="D664" s="8" t="s">
        <v>7835</v>
      </c>
      <c r="E664" s="8" t="s">
        <v>7835</v>
      </c>
      <c r="F664" s="8" t="s">
        <v>7835</v>
      </c>
      <c r="G664" s="20">
        <v>0</v>
      </c>
      <c r="H664" s="8" t="s">
        <v>7835</v>
      </c>
      <c r="I664" s="8" t="s">
        <v>7837</v>
      </c>
      <c r="J664" s="8" t="s">
        <v>7841</v>
      </c>
    </row>
    <row r="665" spans="1:10" ht="15.75" customHeight="1" x14ac:dyDescent="0.3">
      <c r="A665" s="8" t="s">
        <v>701</v>
      </c>
      <c r="B665" s="29">
        <v>49.53</v>
      </c>
      <c r="C665" s="32">
        <v>9.1300000000000008</v>
      </c>
      <c r="D665" s="8" t="s">
        <v>7836</v>
      </c>
      <c r="E665" s="8" t="s">
        <v>7835</v>
      </c>
      <c r="F665" s="8" t="s">
        <v>7835</v>
      </c>
      <c r="G665" s="20">
        <v>0</v>
      </c>
      <c r="H665" s="8" t="s">
        <v>7835</v>
      </c>
      <c r="I665" s="8" t="s">
        <v>7837</v>
      </c>
      <c r="J665" s="8" t="s">
        <v>7841</v>
      </c>
    </row>
    <row r="666" spans="1:10" ht="15.75" customHeight="1" x14ac:dyDescent="0.3">
      <c r="A666" s="8" t="s">
        <v>702</v>
      </c>
      <c r="B666" s="29">
        <v>39.33</v>
      </c>
      <c r="C666" s="32">
        <v>10.4</v>
      </c>
      <c r="D666" s="8" t="s">
        <v>7835</v>
      </c>
      <c r="E666" s="8" t="s">
        <v>7835</v>
      </c>
      <c r="F666" s="8" t="s">
        <v>7835</v>
      </c>
      <c r="G666" s="20">
        <v>3</v>
      </c>
      <c r="H666" s="8" t="s">
        <v>7835</v>
      </c>
      <c r="I666" s="8" t="s">
        <v>7837</v>
      </c>
      <c r="J666" s="8" t="s">
        <v>7841</v>
      </c>
    </row>
    <row r="667" spans="1:10" ht="15.75" customHeight="1" x14ac:dyDescent="0.3">
      <c r="A667" s="8" t="s">
        <v>703</v>
      </c>
      <c r="B667" s="29">
        <v>39.979999999999997</v>
      </c>
      <c r="C667" s="32">
        <v>9.4600000000000009</v>
      </c>
      <c r="D667" s="8" t="s">
        <v>7836</v>
      </c>
      <c r="E667" s="8" t="s">
        <v>7835</v>
      </c>
      <c r="F667" s="8" t="s">
        <v>7835</v>
      </c>
      <c r="G667" s="20">
        <v>2</v>
      </c>
      <c r="H667" s="8" t="s">
        <v>7835</v>
      </c>
      <c r="I667" s="8" t="s">
        <v>7837</v>
      </c>
      <c r="J667" s="8" t="s">
        <v>7841</v>
      </c>
    </row>
    <row r="668" spans="1:10" ht="15.75" customHeight="1" x14ac:dyDescent="0.3">
      <c r="A668" s="8" t="s">
        <v>704</v>
      </c>
      <c r="B668" s="29">
        <v>46.51</v>
      </c>
      <c r="C668" s="32">
        <v>8.69</v>
      </c>
      <c r="D668" s="8" t="s">
        <v>7836</v>
      </c>
      <c r="E668" s="8" t="s">
        <v>7835</v>
      </c>
      <c r="F668" s="8" t="s">
        <v>7835</v>
      </c>
      <c r="G668" s="20">
        <v>0</v>
      </c>
      <c r="H668" s="8" t="s">
        <v>7835</v>
      </c>
      <c r="I668" s="8" t="s">
        <v>7837</v>
      </c>
      <c r="J668" s="8" t="s">
        <v>7841</v>
      </c>
    </row>
    <row r="669" spans="1:10" ht="15.75" customHeight="1" x14ac:dyDescent="0.3">
      <c r="A669" s="8" t="s">
        <v>705</v>
      </c>
      <c r="B669" s="29">
        <v>43.58</v>
      </c>
      <c r="C669" s="32">
        <v>4.2300000000000004</v>
      </c>
      <c r="D669" s="8" t="s">
        <v>7835</v>
      </c>
      <c r="E669" s="8" t="s">
        <v>7835</v>
      </c>
      <c r="F669" s="8" t="s">
        <v>7836</v>
      </c>
      <c r="G669" s="20">
        <v>1</v>
      </c>
      <c r="H669" s="8" t="s">
        <v>7835</v>
      </c>
      <c r="I669" s="8" t="s">
        <v>7837</v>
      </c>
      <c r="J669" s="8" t="s">
        <v>7843</v>
      </c>
    </row>
    <row r="670" spans="1:10" ht="15.75" customHeight="1" x14ac:dyDescent="0.3">
      <c r="A670" s="8" t="s">
        <v>706</v>
      </c>
      <c r="B670" s="29">
        <v>42.28</v>
      </c>
      <c r="C670" s="32">
        <v>9.16</v>
      </c>
      <c r="D670" s="8" t="s">
        <v>7836</v>
      </c>
      <c r="E670" s="8" t="s">
        <v>7835</v>
      </c>
      <c r="F670" s="8" t="s">
        <v>7835</v>
      </c>
      <c r="G670" s="20">
        <v>1</v>
      </c>
      <c r="H670" s="8" t="s">
        <v>7835</v>
      </c>
      <c r="I670" s="8" t="s">
        <v>7837</v>
      </c>
      <c r="J670" s="8" t="s">
        <v>7841</v>
      </c>
    </row>
    <row r="671" spans="1:10" ht="15.75" customHeight="1" x14ac:dyDescent="0.3">
      <c r="A671" s="8" t="s">
        <v>707</v>
      </c>
      <c r="B671" s="29">
        <v>35.520000000000003</v>
      </c>
      <c r="C671" s="32">
        <v>8.26</v>
      </c>
      <c r="D671" s="8" t="s">
        <v>7835</v>
      </c>
      <c r="E671" s="8" t="s">
        <v>7835</v>
      </c>
      <c r="F671" s="8" t="s">
        <v>7835</v>
      </c>
      <c r="G671" s="20">
        <v>0</v>
      </c>
      <c r="H671" s="8" t="s">
        <v>7835</v>
      </c>
      <c r="I671" s="8" t="s">
        <v>7837</v>
      </c>
      <c r="J671" s="8" t="s">
        <v>7841</v>
      </c>
    </row>
    <row r="672" spans="1:10" ht="15.75" customHeight="1" x14ac:dyDescent="0.3">
      <c r="A672" s="8" t="s">
        <v>708</v>
      </c>
      <c r="B672" s="29">
        <v>33.6</v>
      </c>
      <c r="C672" s="32">
        <v>11.25</v>
      </c>
      <c r="D672" s="8" t="s">
        <v>7835</v>
      </c>
      <c r="E672" s="8" t="s">
        <v>7835</v>
      </c>
      <c r="F672" s="8" t="s">
        <v>7835</v>
      </c>
      <c r="G672" s="20">
        <v>0</v>
      </c>
      <c r="H672" s="8" t="s">
        <v>7835</v>
      </c>
      <c r="I672" s="8" t="s">
        <v>7837</v>
      </c>
      <c r="J672" s="8" t="s">
        <v>7841</v>
      </c>
    </row>
    <row r="673" spans="1:10" ht="15.75" customHeight="1" x14ac:dyDescent="0.3">
      <c r="A673" s="8" t="s">
        <v>709</v>
      </c>
      <c r="B673" s="29">
        <v>22.42</v>
      </c>
      <c r="C673" s="32">
        <v>6.74</v>
      </c>
      <c r="D673" s="8" t="s">
        <v>7835</v>
      </c>
      <c r="E673" s="8" t="s">
        <v>7835</v>
      </c>
      <c r="F673" s="8" t="s">
        <v>7835</v>
      </c>
      <c r="G673" s="20">
        <v>0</v>
      </c>
      <c r="H673" s="8" t="s">
        <v>7836</v>
      </c>
      <c r="I673" s="8" t="s">
        <v>7839</v>
      </c>
      <c r="J673" s="8" t="s">
        <v>7841</v>
      </c>
    </row>
    <row r="674" spans="1:10" ht="15.75" customHeight="1" x14ac:dyDescent="0.3">
      <c r="A674" s="8" t="s">
        <v>710</v>
      </c>
      <c r="B674" s="29">
        <v>46.86</v>
      </c>
      <c r="C674" s="32">
        <v>4.87</v>
      </c>
      <c r="D674" s="8" t="s">
        <v>7835</v>
      </c>
      <c r="E674" s="8" t="s">
        <v>7835</v>
      </c>
      <c r="F674" s="8" t="s">
        <v>7835</v>
      </c>
      <c r="G674" s="20">
        <v>0</v>
      </c>
      <c r="H674" s="8" t="s">
        <v>7835</v>
      </c>
      <c r="I674" s="8" t="s">
        <v>7837</v>
      </c>
      <c r="J674" s="8" t="s">
        <v>7843</v>
      </c>
    </row>
    <row r="675" spans="1:10" ht="15.75" customHeight="1" x14ac:dyDescent="0.3">
      <c r="A675" s="8" t="s">
        <v>711</v>
      </c>
      <c r="B675" s="29">
        <v>32.965000000000003</v>
      </c>
      <c r="C675" s="32">
        <v>6.68</v>
      </c>
      <c r="D675" s="8" t="s">
        <v>7835</v>
      </c>
      <c r="E675" s="8" t="s">
        <v>7835</v>
      </c>
      <c r="F675" s="8" t="s">
        <v>7835</v>
      </c>
      <c r="G675" s="20">
        <v>3</v>
      </c>
      <c r="H675" s="8" t="s">
        <v>7835</v>
      </c>
      <c r="I675" s="8" t="s">
        <v>7837</v>
      </c>
      <c r="J675" s="8" t="s">
        <v>7841</v>
      </c>
    </row>
    <row r="676" spans="1:10" ht="15.75" customHeight="1" x14ac:dyDescent="0.3">
      <c r="A676" s="8" t="s">
        <v>712</v>
      </c>
      <c r="B676" s="29">
        <v>39.340000000000003</v>
      </c>
      <c r="C676" s="32">
        <v>5.0199999999999996</v>
      </c>
      <c r="D676" s="8" t="s">
        <v>7836</v>
      </c>
      <c r="E676" s="8" t="s">
        <v>7835</v>
      </c>
      <c r="F676" s="8" t="s">
        <v>7836</v>
      </c>
      <c r="G676" s="20">
        <v>1</v>
      </c>
      <c r="H676" s="8" t="s">
        <v>7835</v>
      </c>
      <c r="I676" s="8" t="s">
        <v>7837</v>
      </c>
      <c r="J676" s="8" t="s">
        <v>7843</v>
      </c>
    </row>
    <row r="677" spans="1:10" ht="15.75" customHeight="1" x14ac:dyDescent="0.3">
      <c r="A677" s="8" t="s">
        <v>713</v>
      </c>
      <c r="B677" s="29">
        <v>47</v>
      </c>
      <c r="C677" s="32">
        <v>10.64</v>
      </c>
      <c r="D677" s="8" t="s">
        <v>7836</v>
      </c>
      <c r="E677" s="8" t="s">
        <v>7835</v>
      </c>
      <c r="F677" s="8" t="s">
        <v>7835</v>
      </c>
      <c r="G677" s="20">
        <v>0</v>
      </c>
      <c r="H677" s="8" t="s">
        <v>7835</v>
      </c>
      <c r="I677" s="8" t="s">
        <v>7837</v>
      </c>
      <c r="J677" s="8" t="s">
        <v>7841</v>
      </c>
    </row>
    <row r="678" spans="1:10" ht="15.75" customHeight="1" x14ac:dyDescent="0.3">
      <c r="A678" s="8" t="s">
        <v>714</v>
      </c>
      <c r="B678" s="29">
        <v>36.71</v>
      </c>
      <c r="C678" s="32">
        <v>8.74</v>
      </c>
      <c r="D678" s="8" t="s">
        <v>7836</v>
      </c>
      <c r="E678" s="8" t="s">
        <v>7835</v>
      </c>
      <c r="F678" s="8" t="s">
        <v>7835</v>
      </c>
      <c r="G678" s="20">
        <v>0</v>
      </c>
      <c r="H678" s="8" t="s">
        <v>7835</v>
      </c>
      <c r="I678" s="8" t="s">
        <v>7837</v>
      </c>
      <c r="J678" s="8" t="s">
        <v>7841</v>
      </c>
    </row>
    <row r="679" spans="1:10" ht="15.75" customHeight="1" x14ac:dyDescent="0.3">
      <c r="A679" s="8" t="s">
        <v>715</v>
      </c>
      <c r="B679" s="29">
        <v>53.48</v>
      </c>
      <c r="C679" s="32">
        <v>5.64</v>
      </c>
      <c r="D679" s="8" t="s">
        <v>7835</v>
      </c>
      <c r="E679" s="8" t="s">
        <v>7835</v>
      </c>
      <c r="F679" s="8" t="s">
        <v>7835</v>
      </c>
      <c r="G679" s="20">
        <v>0</v>
      </c>
      <c r="H679" s="8" t="s">
        <v>7835</v>
      </c>
      <c r="I679" s="8" t="s">
        <v>7837</v>
      </c>
      <c r="J679" s="8" t="s">
        <v>7843</v>
      </c>
    </row>
    <row r="680" spans="1:10" ht="15.75" customHeight="1" x14ac:dyDescent="0.3">
      <c r="A680" s="8" t="s">
        <v>716</v>
      </c>
      <c r="B680" s="29">
        <v>35.5</v>
      </c>
      <c r="C680" s="32">
        <v>10.37</v>
      </c>
      <c r="D680" s="8" t="s">
        <v>7835</v>
      </c>
      <c r="E680" s="8" t="s">
        <v>7835</v>
      </c>
      <c r="F680" s="8" t="s">
        <v>7835</v>
      </c>
      <c r="G680" s="20">
        <v>0</v>
      </c>
      <c r="H680" s="8" t="s">
        <v>7835</v>
      </c>
      <c r="I680" s="8" t="s">
        <v>7837</v>
      </c>
      <c r="J680" s="8" t="s">
        <v>7841</v>
      </c>
    </row>
    <row r="681" spans="1:10" ht="15.75" customHeight="1" x14ac:dyDescent="0.3">
      <c r="A681" s="8" t="s">
        <v>717</v>
      </c>
      <c r="B681" s="29">
        <v>36.979999999999997</v>
      </c>
      <c r="C681" s="32">
        <v>9.56</v>
      </c>
      <c r="D681" s="8" t="s">
        <v>7836</v>
      </c>
      <c r="E681" s="8" t="s">
        <v>7835</v>
      </c>
      <c r="F681" s="8" t="s">
        <v>7835</v>
      </c>
      <c r="G681" s="20">
        <v>0</v>
      </c>
      <c r="H681" s="8" t="s">
        <v>7835</v>
      </c>
      <c r="I681" s="8" t="s">
        <v>7837</v>
      </c>
      <c r="J681" s="8" t="s">
        <v>7841</v>
      </c>
    </row>
    <row r="682" spans="1:10" ht="15.75" customHeight="1" x14ac:dyDescent="0.3">
      <c r="A682" s="8" t="s">
        <v>718</v>
      </c>
      <c r="B682" s="29">
        <v>32.395000000000003</v>
      </c>
      <c r="C682" s="32">
        <v>8.23</v>
      </c>
      <c r="D682" s="8" t="s">
        <v>7836</v>
      </c>
      <c r="E682" s="8" t="s">
        <v>7835</v>
      </c>
      <c r="F682" s="8" t="s">
        <v>7836</v>
      </c>
      <c r="G682" s="20">
        <v>1</v>
      </c>
      <c r="H682" s="8" t="s">
        <v>7835</v>
      </c>
      <c r="I682" s="8" t="s">
        <v>7837</v>
      </c>
      <c r="J682" s="8" t="s">
        <v>7841</v>
      </c>
    </row>
    <row r="683" spans="1:10" ht="15.75" customHeight="1" x14ac:dyDescent="0.3">
      <c r="A683" s="8" t="s">
        <v>719</v>
      </c>
      <c r="B683" s="29">
        <v>32.729999999999997</v>
      </c>
      <c r="C683" s="32">
        <v>7.03</v>
      </c>
      <c r="D683" s="8" t="s">
        <v>7835</v>
      </c>
      <c r="E683" s="8" t="s">
        <v>7835</v>
      </c>
      <c r="F683" s="8" t="s">
        <v>7835</v>
      </c>
      <c r="G683" s="20">
        <v>0</v>
      </c>
      <c r="H683" s="8" t="s">
        <v>7835</v>
      </c>
      <c r="I683" s="8" t="s">
        <v>7837</v>
      </c>
      <c r="J683" s="8" t="s">
        <v>7841</v>
      </c>
    </row>
    <row r="684" spans="1:10" ht="15.75" customHeight="1" x14ac:dyDescent="0.3">
      <c r="A684" s="8" t="s">
        <v>720</v>
      </c>
      <c r="B684" s="29">
        <v>20.52</v>
      </c>
      <c r="C684" s="32">
        <v>5.45</v>
      </c>
      <c r="D684" s="8" t="s">
        <v>7835</v>
      </c>
      <c r="E684" s="8" t="s">
        <v>7835</v>
      </c>
      <c r="F684" s="8" t="s">
        <v>7835</v>
      </c>
      <c r="G684" s="20">
        <v>1</v>
      </c>
      <c r="H684" s="8" t="s">
        <v>7836</v>
      </c>
      <c r="I684" s="8" t="s">
        <v>7839</v>
      </c>
      <c r="J684" s="8" t="s">
        <v>7843</v>
      </c>
    </row>
    <row r="685" spans="1:10" ht="15.75" customHeight="1" x14ac:dyDescent="0.3">
      <c r="A685" s="8" t="s">
        <v>721</v>
      </c>
      <c r="B685" s="29">
        <v>51.72</v>
      </c>
      <c r="C685" s="32">
        <v>5.76</v>
      </c>
      <c r="D685" s="8" t="s">
        <v>7835</v>
      </c>
      <c r="E685" s="8" t="s">
        <v>7835</v>
      </c>
      <c r="F685" s="8" t="s">
        <v>7835</v>
      </c>
      <c r="G685" s="20">
        <v>0</v>
      </c>
      <c r="H685" s="8" t="s">
        <v>7835</v>
      </c>
      <c r="I685" s="8" t="s">
        <v>7837</v>
      </c>
      <c r="J685" s="8" t="s">
        <v>7842</v>
      </c>
    </row>
    <row r="686" spans="1:10" ht="15.75" customHeight="1" x14ac:dyDescent="0.3">
      <c r="A686" s="8" t="s">
        <v>722</v>
      </c>
      <c r="B686" s="29">
        <v>50.2</v>
      </c>
      <c r="C686" s="32">
        <v>5.4</v>
      </c>
      <c r="D686" s="8" t="s">
        <v>7835</v>
      </c>
      <c r="E686" s="8" t="s">
        <v>7835</v>
      </c>
      <c r="F686" s="8" t="s">
        <v>7835</v>
      </c>
      <c r="G686" s="20">
        <v>0</v>
      </c>
      <c r="H686" s="8" t="s">
        <v>7835</v>
      </c>
      <c r="I686" s="8" t="s">
        <v>7837</v>
      </c>
      <c r="J686" s="8" t="s">
        <v>7843</v>
      </c>
    </row>
    <row r="687" spans="1:10" ht="15.75" customHeight="1" x14ac:dyDescent="0.3">
      <c r="A687" s="8" t="s">
        <v>723</v>
      </c>
      <c r="B687" s="29">
        <v>25.52</v>
      </c>
      <c r="C687" s="32">
        <v>6.35</v>
      </c>
      <c r="D687" s="8" t="s">
        <v>7835</v>
      </c>
      <c r="E687" s="8" t="s">
        <v>7835</v>
      </c>
      <c r="F687" s="8" t="s">
        <v>7836</v>
      </c>
      <c r="G687" s="20">
        <v>1</v>
      </c>
      <c r="H687" s="8" t="s">
        <v>7835</v>
      </c>
      <c r="I687" s="8" t="s">
        <v>7838</v>
      </c>
      <c r="J687" s="8" t="s">
        <v>7842</v>
      </c>
    </row>
    <row r="688" spans="1:10" ht="15.75" customHeight="1" x14ac:dyDescent="0.3">
      <c r="A688" s="8" t="s">
        <v>724</v>
      </c>
      <c r="B688" s="29">
        <v>35.200000000000003</v>
      </c>
      <c r="C688" s="32">
        <v>6.26</v>
      </c>
      <c r="D688" s="8" t="s">
        <v>7836</v>
      </c>
      <c r="E688" s="8" t="s">
        <v>7835</v>
      </c>
      <c r="F688" s="8" t="s">
        <v>7835</v>
      </c>
      <c r="G688" s="20">
        <v>2</v>
      </c>
      <c r="H688" s="8" t="s">
        <v>7835</v>
      </c>
      <c r="I688" s="8" t="s">
        <v>7837</v>
      </c>
      <c r="J688" s="8" t="s">
        <v>7842</v>
      </c>
    </row>
    <row r="689" spans="1:10" ht="15.75" customHeight="1" x14ac:dyDescent="0.3">
      <c r="A689" s="8" t="s">
        <v>725</v>
      </c>
      <c r="B689" s="29">
        <v>41.26</v>
      </c>
      <c r="C689" s="32">
        <v>5.97</v>
      </c>
      <c r="D689" s="8" t="s">
        <v>7836</v>
      </c>
      <c r="E689" s="8" t="s">
        <v>7835</v>
      </c>
      <c r="F689" s="8" t="s">
        <v>7835</v>
      </c>
      <c r="G689" s="20">
        <v>0</v>
      </c>
      <c r="H689" s="8" t="s">
        <v>7835</v>
      </c>
      <c r="I689" s="8" t="s">
        <v>7837</v>
      </c>
      <c r="J689" s="8" t="s">
        <v>7842</v>
      </c>
    </row>
    <row r="690" spans="1:10" ht="15.75" customHeight="1" x14ac:dyDescent="0.3">
      <c r="A690" s="8" t="s">
        <v>726</v>
      </c>
      <c r="B690" s="29">
        <v>17.195</v>
      </c>
      <c r="C690" s="32">
        <v>5.29</v>
      </c>
      <c r="D690" s="8" t="s">
        <v>7836</v>
      </c>
      <c r="E690" s="8" t="s">
        <v>7835</v>
      </c>
      <c r="F690" s="8" t="s">
        <v>7835</v>
      </c>
      <c r="G690" s="20">
        <v>0</v>
      </c>
      <c r="H690" s="8" t="s">
        <v>7836</v>
      </c>
      <c r="I690" s="8" t="s">
        <v>7840</v>
      </c>
      <c r="J690" s="8" t="s">
        <v>7843</v>
      </c>
    </row>
    <row r="691" spans="1:10" ht="15.75" customHeight="1" x14ac:dyDescent="0.3">
      <c r="A691" s="8" t="s">
        <v>727</v>
      </c>
      <c r="B691" s="29">
        <v>23.085000000000001</v>
      </c>
      <c r="C691" s="32">
        <v>4.2699999999999996</v>
      </c>
      <c r="D691" s="8" t="s">
        <v>7836</v>
      </c>
      <c r="E691" s="8" t="s">
        <v>7835</v>
      </c>
      <c r="F691" s="8" t="s">
        <v>7835</v>
      </c>
      <c r="G691" s="20">
        <v>2</v>
      </c>
      <c r="H691" s="8" t="s">
        <v>7835</v>
      </c>
      <c r="I691" s="8" t="s">
        <v>7839</v>
      </c>
      <c r="J691" s="8" t="s">
        <v>7843</v>
      </c>
    </row>
    <row r="692" spans="1:10" ht="15.75" customHeight="1" x14ac:dyDescent="0.3">
      <c r="A692" s="8" t="s">
        <v>728</v>
      </c>
      <c r="B692" s="29">
        <v>21.66</v>
      </c>
      <c r="C692" s="32">
        <v>5.2</v>
      </c>
      <c r="D692" s="8" t="s">
        <v>7836</v>
      </c>
      <c r="E692" s="8" t="s">
        <v>7835</v>
      </c>
      <c r="F692" s="8" t="s">
        <v>7835</v>
      </c>
      <c r="G692" s="20">
        <v>2</v>
      </c>
      <c r="H692" s="8" t="s">
        <v>7835</v>
      </c>
      <c r="I692" s="8" t="s">
        <v>7839</v>
      </c>
      <c r="J692" s="8" t="s">
        <v>7843</v>
      </c>
    </row>
    <row r="693" spans="1:10" ht="15.75" customHeight="1" x14ac:dyDescent="0.3">
      <c r="A693" s="8" t="s">
        <v>729</v>
      </c>
      <c r="B693" s="29">
        <v>36.47</v>
      </c>
      <c r="C693" s="32">
        <v>8.23</v>
      </c>
      <c r="D693" s="8" t="s">
        <v>7836</v>
      </c>
      <c r="E693" s="8" t="s">
        <v>7835</v>
      </c>
      <c r="F693" s="8" t="s">
        <v>7835</v>
      </c>
      <c r="G693" s="20">
        <v>0</v>
      </c>
      <c r="H693" s="8" t="s">
        <v>7835</v>
      </c>
      <c r="I693" s="8" t="s">
        <v>7837</v>
      </c>
      <c r="J693" s="8" t="s">
        <v>7841</v>
      </c>
    </row>
    <row r="694" spans="1:10" ht="15.75" customHeight="1" x14ac:dyDescent="0.3">
      <c r="A694" s="8" t="s">
        <v>730</v>
      </c>
      <c r="B694" s="29">
        <v>36.08</v>
      </c>
      <c r="C694" s="32">
        <v>10.33</v>
      </c>
      <c r="D694" s="8" t="s">
        <v>7836</v>
      </c>
      <c r="E694" s="8" t="s">
        <v>7835</v>
      </c>
      <c r="F694" s="8" t="s">
        <v>7835</v>
      </c>
      <c r="G694" s="20">
        <v>0</v>
      </c>
      <c r="H694" s="8" t="s">
        <v>7835</v>
      </c>
      <c r="I694" s="8" t="s">
        <v>7837</v>
      </c>
      <c r="J694" s="8" t="s">
        <v>7841</v>
      </c>
    </row>
    <row r="695" spans="1:10" ht="15.75" customHeight="1" x14ac:dyDescent="0.3">
      <c r="A695" s="8" t="s">
        <v>731</v>
      </c>
      <c r="B695" s="29">
        <v>23.18</v>
      </c>
      <c r="C695" s="32">
        <v>6.13</v>
      </c>
      <c r="D695" s="8" t="s">
        <v>7835</v>
      </c>
      <c r="E695" s="8" t="s">
        <v>7835</v>
      </c>
      <c r="F695" s="8" t="s">
        <v>7835</v>
      </c>
      <c r="G695" s="20">
        <v>0</v>
      </c>
      <c r="H695" s="8" t="s">
        <v>7835</v>
      </c>
      <c r="I695" s="8" t="s">
        <v>7839</v>
      </c>
      <c r="J695" s="8" t="s">
        <v>7842</v>
      </c>
    </row>
    <row r="696" spans="1:10" ht="15.75" customHeight="1" x14ac:dyDescent="0.3">
      <c r="A696" s="8" t="s">
        <v>732</v>
      </c>
      <c r="B696" s="29">
        <v>39.159999999999997</v>
      </c>
      <c r="C696" s="32">
        <v>8.08</v>
      </c>
      <c r="D696" s="8" t="s">
        <v>7835</v>
      </c>
      <c r="E696" s="8" t="s">
        <v>7835</v>
      </c>
      <c r="F696" s="8" t="s">
        <v>7835</v>
      </c>
      <c r="G696" s="20">
        <v>3</v>
      </c>
      <c r="H696" s="8" t="s">
        <v>7835</v>
      </c>
      <c r="I696" s="8" t="s">
        <v>7837</v>
      </c>
      <c r="J696" s="8" t="s">
        <v>7841</v>
      </c>
    </row>
    <row r="697" spans="1:10" ht="15.75" customHeight="1" x14ac:dyDescent="0.3">
      <c r="A697" s="8" t="s">
        <v>733</v>
      </c>
      <c r="B697" s="29">
        <v>38.19</v>
      </c>
      <c r="C697" s="32">
        <v>10.49</v>
      </c>
      <c r="D697" s="8" t="s">
        <v>7835</v>
      </c>
      <c r="E697" s="8" t="s">
        <v>7835</v>
      </c>
      <c r="F697" s="8" t="s">
        <v>7835</v>
      </c>
      <c r="G697" s="20">
        <v>3</v>
      </c>
      <c r="H697" s="8" t="s">
        <v>7835</v>
      </c>
      <c r="I697" s="8" t="s">
        <v>7837</v>
      </c>
      <c r="J697" s="8" t="s">
        <v>7841</v>
      </c>
    </row>
    <row r="698" spans="1:10" ht="15.75" customHeight="1" x14ac:dyDescent="0.3">
      <c r="A698" s="8" t="s">
        <v>734</v>
      </c>
      <c r="B698" s="29">
        <v>26.41</v>
      </c>
      <c r="C698" s="32">
        <v>8.11</v>
      </c>
      <c r="D698" s="8" t="s">
        <v>7835</v>
      </c>
      <c r="E698" s="8" t="s">
        <v>7835</v>
      </c>
      <c r="F698" s="8" t="s">
        <v>7835</v>
      </c>
      <c r="G698" s="20">
        <v>3</v>
      </c>
      <c r="H698" s="8" t="s">
        <v>7835</v>
      </c>
      <c r="I698" s="8" t="s">
        <v>7838</v>
      </c>
      <c r="J698" s="8" t="s">
        <v>7841</v>
      </c>
    </row>
    <row r="699" spans="1:10" ht="15.75" customHeight="1" x14ac:dyDescent="0.3">
      <c r="A699" s="8" t="s">
        <v>735</v>
      </c>
      <c r="B699" s="29">
        <v>28.785</v>
      </c>
      <c r="C699" s="32">
        <v>6.6</v>
      </c>
      <c r="D699" s="8" t="s">
        <v>7835</v>
      </c>
      <c r="E699" s="8" t="s">
        <v>7835</v>
      </c>
      <c r="F699" s="8" t="s">
        <v>7835</v>
      </c>
      <c r="G699" s="20">
        <v>0</v>
      </c>
      <c r="H699" s="8" t="s">
        <v>7835</v>
      </c>
      <c r="I699" s="8" t="s">
        <v>7838</v>
      </c>
      <c r="J699" s="8" t="s">
        <v>7841</v>
      </c>
    </row>
    <row r="700" spans="1:10" ht="15.75" customHeight="1" x14ac:dyDescent="0.3">
      <c r="A700" s="8" t="s">
        <v>736</v>
      </c>
      <c r="B700" s="29">
        <v>26.695</v>
      </c>
      <c r="C700" s="32">
        <v>10.14</v>
      </c>
      <c r="D700" s="8" t="s">
        <v>7836</v>
      </c>
      <c r="E700" s="8" t="s">
        <v>7835</v>
      </c>
      <c r="F700" s="8" t="s">
        <v>7836</v>
      </c>
      <c r="G700" s="20">
        <v>1</v>
      </c>
      <c r="H700" s="8" t="s">
        <v>7835</v>
      </c>
      <c r="I700" s="8" t="s">
        <v>7838</v>
      </c>
      <c r="J700" s="8" t="s">
        <v>7841</v>
      </c>
    </row>
    <row r="701" spans="1:10" ht="15.75" customHeight="1" x14ac:dyDescent="0.3">
      <c r="A701" s="8" t="s">
        <v>737</v>
      </c>
      <c r="B701" s="29">
        <v>32.799999999999997</v>
      </c>
      <c r="C701" s="32">
        <v>6.06</v>
      </c>
      <c r="D701" s="8" t="s">
        <v>7836</v>
      </c>
      <c r="E701" s="8" t="s">
        <v>7835</v>
      </c>
      <c r="F701" s="8" t="s">
        <v>7835</v>
      </c>
      <c r="G701" s="20">
        <v>1</v>
      </c>
      <c r="H701" s="8" t="s">
        <v>7835</v>
      </c>
      <c r="I701" s="8" t="s">
        <v>7837</v>
      </c>
      <c r="J701" s="8" t="s">
        <v>7842</v>
      </c>
    </row>
    <row r="702" spans="1:10" ht="15.75" customHeight="1" x14ac:dyDescent="0.3">
      <c r="A702" s="8" t="s">
        <v>738</v>
      </c>
      <c r="B702" s="29">
        <v>35.869999999999997</v>
      </c>
      <c r="C702" s="32">
        <v>9.91</v>
      </c>
      <c r="D702" s="8" t="s">
        <v>7836</v>
      </c>
      <c r="E702" s="8" t="s">
        <v>7835</v>
      </c>
      <c r="F702" s="8" t="s">
        <v>7835</v>
      </c>
      <c r="G702" s="20">
        <v>0</v>
      </c>
      <c r="H702" s="8" t="s">
        <v>7835</v>
      </c>
      <c r="I702" s="8" t="s">
        <v>7837</v>
      </c>
      <c r="J702" s="8" t="s">
        <v>7841</v>
      </c>
    </row>
    <row r="703" spans="1:10" ht="15.75" customHeight="1" x14ac:dyDescent="0.3">
      <c r="A703" s="8" t="s">
        <v>739</v>
      </c>
      <c r="B703" s="29">
        <v>21.66</v>
      </c>
      <c r="C703" s="32">
        <v>4.1399999999999997</v>
      </c>
      <c r="D703" s="8" t="s">
        <v>7836</v>
      </c>
      <c r="E703" s="8" t="s">
        <v>7835</v>
      </c>
      <c r="F703" s="8" t="s">
        <v>7835</v>
      </c>
      <c r="G703" s="20">
        <v>2</v>
      </c>
      <c r="H703" s="8" t="s">
        <v>7835</v>
      </c>
      <c r="I703" s="8" t="s">
        <v>7839</v>
      </c>
      <c r="J703" s="8" t="s">
        <v>7843</v>
      </c>
    </row>
    <row r="704" spans="1:10" ht="15.75" customHeight="1" x14ac:dyDescent="0.3">
      <c r="A704" s="8" t="s">
        <v>740</v>
      </c>
      <c r="B704" s="29">
        <v>37.72</v>
      </c>
      <c r="C704" s="32">
        <v>4.38</v>
      </c>
      <c r="D704" s="8" t="s">
        <v>7836</v>
      </c>
      <c r="E704" s="8" t="s">
        <v>7835</v>
      </c>
      <c r="F704" s="8" t="s">
        <v>7836</v>
      </c>
      <c r="G704" s="20">
        <v>1</v>
      </c>
      <c r="H704" s="8" t="s">
        <v>7835</v>
      </c>
      <c r="I704" s="8" t="s">
        <v>7837</v>
      </c>
      <c r="J704" s="8" t="s">
        <v>7843</v>
      </c>
    </row>
    <row r="705" spans="1:10" ht="15.75" customHeight="1" x14ac:dyDescent="0.3">
      <c r="A705" s="8" t="s">
        <v>741</v>
      </c>
      <c r="B705" s="29">
        <v>39.700000000000003</v>
      </c>
      <c r="C705" s="32">
        <v>9.83</v>
      </c>
      <c r="D705" s="8" t="s">
        <v>7835</v>
      </c>
      <c r="E705" s="8" t="s">
        <v>7835</v>
      </c>
      <c r="F705" s="8" t="s">
        <v>7835</v>
      </c>
      <c r="G705" s="20">
        <v>3</v>
      </c>
      <c r="H705" s="8" t="s">
        <v>7835</v>
      </c>
      <c r="I705" s="8" t="s">
        <v>7837</v>
      </c>
      <c r="J705" s="8" t="s">
        <v>7841</v>
      </c>
    </row>
    <row r="706" spans="1:10" ht="15.75" customHeight="1" x14ac:dyDescent="0.3">
      <c r="A706" s="8" t="s">
        <v>742</v>
      </c>
      <c r="B706" s="29">
        <v>35.97</v>
      </c>
      <c r="C706" s="32">
        <v>11.08</v>
      </c>
      <c r="D706" s="8" t="s">
        <v>7835</v>
      </c>
      <c r="E706" s="8" t="s">
        <v>7835</v>
      </c>
      <c r="F706" s="8" t="s">
        <v>7835</v>
      </c>
      <c r="G706" s="20">
        <v>3</v>
      </c>
      <c r="H706" s="8" t="s">
        <v>7835</v>
      </c>
      <c r="I706" s="8" t="s">
        <v>7837</v>
      </c>
      <c r="J706" s="8" t="s">
        <v>7841</v>
      </c>
    </row>
    <row r="707" spans="1:10" ht="15.75" customHeight="1" x14ac:dyDescent="0.3">
      <c r="A707" s="8" t="s">
        <v>743</v>
      </c>
      <c r="B707" s="29">
        <v>37.85</v>
      </c>
      <c r="C707" s="32">
        <v>11.01</v>
      </c>
      <c r="D707" s="8" t="s">
        <v>7835</v>
      </c>
      <c r="E707" s="8" t="s">
        <v>7835</v>
      </c>
      <c r="F707" s="8" t="s">
        <v>7835</v>
      </c>
      <c r="G707" s="20">
        <v>0</v>
      </c>
      <c r="H707" s="8" t="s">
        <v>7835</v>
      </c>
      <c r="I707" s="8" t="s">
        <v>7837</v>
      </c>
      <c r="J707" s="8" t="s">
        <v>7841</v>
      </c>
    </row>
    <row r="708" spans="1:10" ht="15.75" customHeight="1" x14ac:dyDescent="0.3">
      <c r="A708" s="8" t="s">
        <v>744</v>
      </c>
      <c r="B708" s="29">
        <v>21.66</v>
      </c>
      <c r="C708" s="32">
        <v>4.37</v>
      </c>
      <c r="D708" s="8" t="s">
        <v>7835</v>
      </c>
      <c r="E708" s="8" t="s">
        <v>7836</v>
      </c>
      <c r="F708" s="8" t="s">
        <v>7835</v>
      </c>
      <c r="G708" s="20">
        <v>1</v>
      </c>
      <c r="H708" s="8" t="s">
        <v>7836</v>
      </c>
      <c r="I708" s="8" t="s">
        <v>7839</v>
      </c>
      <c r="J708" s="8" t="s">
        <v>7843</v>
      </c>
    </row>
    <row r="709" spans="1:10" ht="15.75" customHeight="1" x14ac:dyDescent="0.3">
      <c r="A709" s="8" t="s">
        <v>745</v>
      </c>
      <c r="B709" s="29">
        <v>39.369999999999997</v>
      </c>
      <c r="C709" s="32">
        <v>5.91</v>
      </c>
      <c r="D709" s="8" t="s">
        <v>7835</v>
      </c>
      <c r="E709" s="8" t="s">
        <v>7835</v>
      </c>
      <c r="F709" s="8" t="s">
        <v>7835</v>
      </c>
      <c r="G709" s="20">
        <v>2</v>
      </c>
      <c r="H709" s="8" t="s">
        <v>7835</v>
      </c>
      <c r="I709" s="8" t="s">
        <v>7837</v>
      </c>
      <c r="J709" s="8" t="s">
        <v>7842</v>
      </c>
    </row>
    <row r="710" spans="1:10" ht="15.75" customHeight="1" x14ac:dyDescent="0.3">
      <c r="A710" s="8" t="s">
        <v>746</v>
      </c>
      <c r="B710" s="29">
        <v>40.880000000000003</v>
      </c>
      <c r="C710" s="32">
        <v>7.65</v>
      </c>
      <c r="D710" s="8" t="s">
        <v>7835</v>
      </c>
      <c r="E710" s="8" t="s">
        <v>7835</v>
      </c>
      <c r="F710" s="8" t="s">
        <v>7835</v>
      </c>
      <c r="G710" s="20">
        <v>0</v>
      </c>
      <c r="H710" s="8" t="s">
        <v>7835</v>
      </c>
      <c r="I710" s="8" t="s">
        <v>7837</v>
      </c>
      <c r="J710" s="8" t="s">
        <v>7841</v>
      </c>
    </row>
    <row r="711" spans="1:10" ht="15.75" customHeight="1" x14ac:dyDescent="0.3">
      <c r="A711" s="8" t="s">
        <v>747</v>
      </c>
      <c r="B711" s="29">
        <v>26.22</v>
      </c>
      <c r="C711" s="32">
        <v>5.37</v>
      </c>
      <c r="D711" s="8" t="s">
        <v>7836</v>
      </c>
      <c r="E711" s="8" t="s">
        <v>7835</v>
      </c>
      <c r="F711" s="8" t="s">
        <v>7835</v>
      </c>
      <c r="G711" s="20">
        <v>2</v>
      </c>
      <c r="H711" s="8" t="s">
        <v>7835</v>
      </c>
      <c r="I711" s="8" t="s">
        <v>7838</v>
      </c>
      <c r="J711" s="8" t="s">
        <v>7843</v>
      </c>
    </row>
    <row r="712" spans="1:10" ht="15.75" customHeight="1" x14ac:dyDescent="0.3">
      <c r="A712" s="8" t="s">
        <v>748</v>
      </c>
      <c r="B712" s="29">
        <v>25.08</v>
      </c>
      <c r="C712" s="32">
        <v>5.75</v>
      </c>
      <c r="D712" s="8" t="s">
        <v>7836</v>
      </c>
      <c r="E712" s="8" t="s">
        <v>7835</v>
      </c>
      <c r="F712" s="8" t="s">
        <v>7835</v>
      </c>
      <c r="G712" s="20">
        <v>2</v>
      </c>
      <c r="H712" s="8" t="s">
        <v>7835</v>
      </c>
      <c r="I712" s="8" t="s">
        <v>7838</v>
      </c>
      <c r="J712" s="8" t="s">
        <v>7842</v>
      </c>
    </row>
    <row r="713" spans="1:10" ht="15.75" customHeight="1" x14ac:dyDescent="0.3">
      <c r="A713" s="8" t="s">
        <v>749</v>
      </c>
      <c r="B713" s="29">
        <v>39.1</v>
      </c>
      <c r="C713" s="32">
        <v>6.79</v>
      </c>
      <c r="D713" s="8" t="s">
        <v>7836</v>
      </c>
      <c r="E713" s="8" t="s">
        <v>7835</v>
      </c>
      <c r="F713" s="8" t="s">
        <v>7835</v>
      </c>
      <c r="G713" s="20">
        <v>2</v>
      </c>
      <c r="H713" s="8" t="s">
        <v>7835</v>
      </c>
      <c r="I713" s="8" t="s">
        <v>7837</v>
      </c>
      <c r="J713" s="8" t="s">
        <v>7841</v>
      </c>
    </row>
    <row r="714" spans="1:10" ht="15.75" customHeight="1" x14ac:dyDescent="0.3">
      <c r="A714" s="8" t="s">
        <v>750</v>
      </c>
      <c r="B714" s="29">
        <v>37.905000000000001</v>
      </c>
      <c r="C714" s="32">
        <v>7.03</v>
      </c>
      <c r="D714" s="8" t="s">
        <v>7835</v>
      </c>
      <c r="E714" s="8" t="s">
        <v>7835</v>
      </c>
      <c r="F714" s="8" t="s">
        <v>7835</v>
      </c>
      <c r="G714" s="20">
        <v>3</v>
      </c>
      <c r="H714" s="8" t="s">
        <v>7835</v>
      </c>
      <c r="I714" s="8" t="s">
        <v>7837</v>
      </c>
      <c r="J714" s="8" t="s">
        <v>7841</v>
      </c>
    </row>
    <row r="715" spans="1:10" ht="15.75" customHeight="1" x14ac:dyDescent="0.3">
      <c r="A715" s="8" t="s">
        <v>751</v>
      </c>
      <c r="B715" s="29">
        <v>43.35</v>
      </c>
      <c r="C715" s="32">
        <v>5.41</v>
      </c>
      <c r="D715" s="8" t="s">
        <v>7836</v>
      </c>
      <c r="E715" s="8" t="s">
        <v>7835</v>
      </c>
      <c r="F715" s="8" t="s">
        <v>7836</v>
      </c>
      <c r="G715" s="20">
        <v>1</v>
      </c>
      <c r="H715" s="8" t="s">
        <v>7835</v>
      </c>
      <c r="I715" s="8" t="s">
        <v>7837</v>
      </c>
      <c r="J715" s="8" t="s">
        <v>7843</v>
      </c>
    </row>
    <row r="716" spans="1:10" ht="15.75" customHeight="1" x14ac:dyDescent="0.3">
      <c r="A716" s="8" t="s">
        <v>752</v>
      </c>
      <c r="B716" s="29">
        <v>36.15</v>
      </c>
      <c r="C716" s="32">
        <v>8.0500000000000007</v>
      </c>
      <c r="D716" s="8" t="s">
        <v>7835</v>
      </c>
      <c r="E716" s="8" t="s">
        <v>7835</v>
      </c>
      <c r="F716" s="8" t="s">
        <v>7835</v>
      </c>
      <c r="G716" s="20">
        <v>0</v>
      </c>
      <c r="H716" s="8" t="s">
        <v>7835</v>
      </c>
      <c r="I716" s="8" t="s">
        <v>7837</v>
      </c>
      <c r="J716" s="8" t="s">
        <v>7841</v>
      </c>
    </row>
    <row r="717" spans="1:10" ht="15.75" customHeight="1" x14ac:dyDescent="0.3">
      <c r="A717" s="8" t="s">
        <v>753</v>
      </c>
      <c r="B717" s="29">
        <v>44.98</v>
      </c>
      <c r="C717" s="32">
        <v>5.94</v>
      </c>
      <c r="D717" s="8" t="s">
        <v>7835</v>
      </c>
      <c r="E717" s="8" t="s">
        <v>7835</v>
      </c>
      <c r="F717" s="8" t="s">
        <v>7835</v>
      </c>
      <c r="G717" s="20">
        <v>1</v>
      </c>
      <c r="H717" s="8" t="s">
        <v>7835</v>
      </c>
      <c r="I717" s="8" t="s">
        <v>7837</v>
      </c>
      <c r="J717" s="8" t="s">
        <v>7842</v>
      </c>
    </row>
    <row r="718" spans="1:10" ht="15.75" customHeight="1" x14ac:dyDescent="0.3">
      <c r="A718" s="8" t="s">
        <v>754</v>
      </c>
      <c r="B718" s="29">
        <v>38.28</v>
      </c>
      <c r="C718" s="32">
        <v>5.51</v>
      </c>
      <c r="D718" s="8" t="s">
        <v>7835</v>
      </c>
      <c r="E718" s="8" t="s">
        <v>7836</v>
      </c>
      <c r="F718" s="8" t="s">
        <v>7835</v>
      </c>
      <c r="G718" s="20">
        <v>1</v>
      </c>
      <c r="H718" s="8" t="s">
        <v>7835</v>
      </c>
      <c r="I718" s="8" t="s">
        <v>7837</v>
      </c>
      <c r="J718" s="8" t="s">
        <v>7843</v>
      </c>
    </row>
    <row r="719" spans="1:10" ht="15.75" customHeight="1" x14ac:dyDescent="0.3">
      <c r="A719" s="8" t="s">
        <v>755</v>
      </c>
      <c r="B719" s="29">
        <v>32.299999999999997</v>
      </c>
      <c r="C719" s="32">
        <v>6.55</v>
      </c>
      <c r="D719" s="8" t="s">
        <v>7836</v>
      </c>
      <c r="E719" s="8" t="s">
        <v>7835</v>
      </c>
      <c r="F719" s="8" t="s">
        <v>7835</v>
      </c>
      <c r="G719" s="20">
        <v>2</v>
      </c>
      <c r="H719" s="8" t="s">
        <v>7835</v>
      </c>
      <c r="I719" s="8" t="s">
        <v>7837</v>
      </c>
      <c r="J719" s="8" t="s">
        <v>7841</v>
      </c>
    </row>
    <row r="720" spans="1:10" ht="15.75" customHeight="1" x14ac:dyDescent="0.3">
      <c r="A720" s="8" t="s">
        <v>756</v>
      </c>
      <c r="B720" s="29">
        <v>39.51</v>
      </c>
      <c r="C720" s="32">
        <v>5.79</v>
      </c>
      <c r="D720" s="8" t="s">
        <v>7836</v>
      </c>
      <c r="E720" s="8" t="s">
        <v>7835</v>
      </c>
      <c r="F720" s="8" t="s">
        <v>7835</v>
      </c>
      <c r="G720" s="20">
        <v>0</v>
      </c>
      <c r="H720" s="8" t="s">
        <v>7835</v>
      </c>
      <c r="I720" s="8" t="s">
        <v>7837</v>
      </c>
      <c r="J720" s="8" t="s">
        <v>7842</v>
      </c>
    </row>
    <row r="721" spans="1:10" ht="15.75" customHeight="1" x14ac:dyDescent="0.3">
      <c r="A721" s="8" t="s">
        <v>757</v>
      </c>
      <c r="B721" s="29">
        <v>50.46</v>
      </c>
      <c r="C721" s="32">
        <v>4.5599999999999996</v>
      </c>
      <c r="D721" s="8" t="s">
        <v>7835</v>
      </c>
      <c r="E721" s="8" t="s">
        <v>7835</v>
      </c>
      <c r="F721" s="8" t="s">
        <v>7835</v>
      </c>
      <c r="G721" s="20">
        <v>0</v>
      </c>
      <c r="H721" s="8" t="s">
        <v>7835</v>
      </c>
      <c r="I721" s="8" t="s">
        <v>7837</v>
      </c>
      <c r="J721" s="8" t="s">
        <v>7843</v>
      </c>
    </row>
    <row r="722" spans="1:10" ht="15.75" customHeight="1" x14ac:dyDescent="0.3">
      <c r="A722" s="8" t="s">
        <v>758</v>
      </c>
      <c r="B722" s="29">
        <v>31.73</v>
      </c>
      <c r="C722" s="32">
        <v>7</v>
      </c>
      <c r="D722" s="8" t="s">
        <v>7835</v>
      </c>
      <c r="E722" s="8" t="s">
        <v>7835</v>
      </c>
      <c r="F722" s="8" t="s">
        <v>7835</v>
      </c>
      <c r="G722" s="20">
        <v>0</v>
      </c>
      <c r="H722" s="8" t="s">
        <v>7835</v>
      </c>
      <c r="I722" s="8" t="s">
        <v>7837</v>
      </c>
      <c r="J722" s="8" t="s">
        <v>7841</v>
      </c>
    </row>
    <row r="723" spans="1:10" ht="15.75" customHeight="1" x14ac:dyDescent="0.3">
      <c r="A723" s="8" t="s">
        <v>759</v>
      </c>
      <c r="B723" s="29">
        <v>32.1</v>
      </c>
      <c r="C723" s="32">
        <v>6.57</v>
      </c>
      <c r="D723" s="8" t="s">
        <v>7836</v>
      </c>
      <c r="E723" s="8" t="s">
        <v>7835</v>
      </c>
      <c r="F723" s="8" t="s">
        <v>7836</v>
      </c>
      <c r="G723" s="20">
        <v>1</v>
      </c>
      <c r="H723" s="8" t="s">
        <v>7835</v>
      </c>
      <c r="I723" s="8" t="s">
        <v>7837</v>
      </c>
      <c r="J723" s="8" t="s">
        <v>7841</v>
      </c>
    </row>
    <row r="724" spans="1:10" ht="15.75" customHeight="1" x14ac:dyDescent="0.3">
      <c r="A724" s="8" t="s">
        <v>760</v>
      </c>
      <c r="B724" s="29">
        <v>27.83</v>
      </c>
      <c r="C724" s="32">
        <v>11.61</v>
      </c>
      <c r="D724" s="8" t="s">
        <v>7836</v>
      </c>
      <c r="E724" s="8" t="s">
        <v>7835</v>
      </c>
      <c r="F724" s="8" t="s">
        <v>7836</v>
      </c>
      <c r="G724" s="20">
        <v>1</v>
      </c>
      <c r="H724" s="8" t="s">
        <v>7835</v>
      </c>
      <c r="I724" s="8" t="s">
        <v>7838</v>
      </c>
      <c r="J724" s="8" t="s">
        <v>7841</v>
      </c>
    </row>
    <row r="725" spans="1:10" ht="15.75" customHeight="1" x14ac:dyDescent="0.3">
      <c r="A725" s="8" t="s">
        <v>761</v>
      </c>
      <c r="B725" s="29">
        <v>27.72</v>
      </c>
      <c r="C725" s="32">
        <v>8.16</v>
      </c>
      <c r="D725" s="8" t="s">
        <v>7836</v>
      </c>
      <c r="E725" s="8" t="s">
        <v>7835</v>
      </c>
      <c r="F725" s="8" t="s">
        <v>7836</v>
      </c>
      <c r="G725" s="20">
        <v>1</v>
      </c>
      <c r="H725" s="8" t="s">
        <v>7835</v>
      </c>
      <c r="I725" s="8" t="s">
        <v>7838</v>
      </c>
      <c r="J725" s="8" t="s">
        <v>7841</v>
      </c>
    </row>
    <row r="726" spans="1:10" ht="15.75" customHeight="1" x14ac:dyDescent="0.3">
      <c r="A726" s="8" t="s">
        <v>762</v>
      </c>
      <c r="B726" s="29">
        <v>36.765000000000001</v>
      </c>
      <c r="C726" s="32">
        <v>4.4800000000000004</v>
      </c>
      <c r="D726" s="8" t="s">
        <v>7836</v>
      </c>
      <c r="E726" s="8" t="s">
        <v>7835</v>
      </c>
      <c r="F726" s="8" t="s">
        <v>7835</v>
      </c>
      <c r="G726" s="20">
        <v>2</v>
      </c>
      <c r="H726" s="8" t="s">
        <v>7835</v>
      </c>
      <c r="I726" s="8" t="s">
        <v>7837</v>
      </c>
      <c r="J726" s="8" t="s">
        <v>7843</v>
      </c>
    </row>
    <row r="727" spans="1:10" ht="15.75" customHeight="1" x14ac:dyDescent="0.3">
      <c r="A727" s="8" t="s">
        <v>763</v>
      </c>
      <c r="B727" s="29">
        <v>48.36</v>
      </c>
      <c r="C727" s="32">
        <v>4.08</v>
      </c>
      <c r="D727" s="8" t="s">
        <v>7835</v>
      </c>
      <c r="E727" s="8" t="s">
        <v>7835</v>
      </c>
      <c r="F727" s="8" t="s">
        <v>7835</v>
      </c>
      <c r="G727" s="20">
        <v>0</v>
      </c>
      <c r="H727" s="8" t="s">
        <v>7835</v>
      </c>
      <c r="I727" s="8" t="s">
        <v>7837</v>
      </c>
      <c r="J727" s="8" t="s">
        <v>7843</v>
      </c>
    </row>
    <row r="728" spans="1:10" ht="15.75" customHeight="1" x14ac:dyDescent="0.3">
      <c r="A728" s="8" t="s">
        <v>764</v>
      </c>
      <c r="B728" s="29">
        <v>31.445</v>
      </c>
      <c r="C728" s="32">
        <v>4.4000000000000004</v>
      </c>
      <c r="D728" s="8" t="s">
        <v>7836</v>
      </c>
      <c r="E728" s="8" t="s">
        <v>7835</v>
      </c>
      <c r="F728" s="8" t="s">
        <v>7835</v>
      </c>
      <c r="G728" s="20">
        <v>2</v>
      </c>
      <c r="H728" s="8" t="s">
        <v>7835</v>
      </c>
      <c r="I728" s="8" t="s">
        <v>7837</v>
      </c>
      <c r="J728" s="8" t="s">
        <v>7843</v>
      </c>
    </row>
    <row r="729" spans="1:10" ht="15.75" customHeight="1" x14ac:dyDescent="0.3">
      <c r="A729" s="8" t="s">
        <v>765</v>
      </c>
      <c r="B729" s="29">
        <v>27.55</v>
      </c>
      <c r="C729" s="32">
        <v>9.02</v>
      </c>
      <c r="D729" s="8" t="s">
        <v>7835</v>
      </c>
      <c r="E729" s="8" t="s">
        <v>7835</v>
      </c>
      <c r="F729" s="8" t="s">
        <v>7835</v>
      </c>
      <c r="G729" s="20">
        <v>0</v>
      </c>
      <c r="H729" s="8" t="s">
        <v>7835</v>
      </c>
      <c r="I729" s="8" t="s">
        <v>7838</v>
      </c>
      <c r="J729" s="8" t="s">
        <v>7841</v>
      </c>
    </row>
    <row r="730" spans="1:10" ht="15.75" customHeight="1" x14ac:dyDescent="0.3">
      <c r="A730" s="8" t="s">
        <v>766</v>
      </c>
      <c r="B730" s="29">
        <v>33.11</v>
      </c>
      <c r="C730" s="32">
        <v>8.06</v>
      </c>
      <c r="D730" s="8" t="s">
        <v>7835</v>
      </c>
      <c r="E730" s="8" t="s">
        <v>7835</v>
      </c>
      <c r="F730" s="8" t="s">
        <v>7835</v>
      </c>
      <c r="G730" s="20">
        <v>0</v>
      </c>
      <c r="H730" s="8" t="s">
        <v>7835</v>
      </c>
      <c r="I730" s="8" t="s">
        <v>7837</v>
      </c>
      <c r="J730" s="8" t="s">
        <v>7841</v>
      </c>
    </row>
    <row r="731" spans="1:10" ht="15.75" customHeight="1" x14ac:dyDescent="0.3">
      <c r="A731" s="8" t="s">
        <v>767</v>
      </c>
      <c r="B731" s="29">
        <v>36.85</v>
      </c>
      <c r="C731" s="32">
        <v>6.21</v>
      </c>
      <c r="D731" s="8" t="s">
        <v>7836</v>
      </c>
      <c r="E731" s="8" t="s">
        <v>7835</v>
      </c>
      <c r="F731" s="8" t="s">
        <v>7835</v>
      </c>
      <c r="G731" s="20">
        <v>2</v>
      </c>
      <c r="H731" s="8" t="s">
        <v>7835</v>
      </c>
      <c r="I731" s="8" t="s">
        <v>7837</v>
      </c>
      <c r="J731" s="8" t="s">
        <v>7842</v>
      </c>
    </row>
    <row r="732" spans="1:10" ht="15.75" customHeight="1" x14ac:dyDescent="0.3">
      <c r="A732" s="8" t="s">
        <v>768</v>
      </c>
      <c r="B732" s="29">
        <v>36.299999999999997</v>
      </c>
      <c r="C732" s="32">
        <v>5.79</v>
      </c>
      <c r="D732" s="8" t="s">
        <v>7836</v>
      </c>
      <c r="E732" s="8" t="s">
        <v>7835</v>
      </c>
      <c r="F732" s="8" t="s">
        <v>7835</v>
      </c>
      <c r="G732" s="20">
        <v>2</v>
      </c>
      <c r="H732" s="8" t="s">
        <v>7835</v>
      </c>
      <c r="I732" s="8" t="s">
        <v>7837</v>
      </c>
      <c r="J732" s="8" t="s">
        <v>7842</v>
      </c>
    </row>
    <row r="733" spans="1:10" ht="15.75" customHeight="1" x14ac:dyDescent="0.3">
      <c r="A733" s="8" t="s">
        <v>769</v>
      </c>
      <c r="B733" s="29">
        <v>45.34</v>
      </c>
      <c r="C733" s="32">
        <v>5.69</v>
      </c>
      <c r="D733" s="8" t="s">
        <v>7836</v>
      </c>
      <c r="E733" s="8" t="s">
        <v>7835</v>
      </c>
      <c r="F733" s="8" t="s">
        <v>7835</v>
      </c>
      <c r="G733" s="20">
        <v>0</v>
      </c>
      <c r="H733" s="8" t="s">
        <v>7835</v>
      </c>
      <c r="I733" s="8" t="s">
        <v>7837</v>
      </c>
      <c r="J733" s="8" t="s">
        <v>7843</v>
      </c>
    </row>
    <row r="734" spans="1:10" ht="15.75" customHeight="1" x14ac:dyDescent="0.3">
      <c r="A734" s="8" t="s">
        <v>770</v>
      </c>
      <c r="B734" s="29">
        <v>31.8</v>
      </c>
      <c r="C734" s="32">
        <v>5.36</v>
      </c>
      <c r="D734" s="8" t="s">
        <v>7836</v>
      </c>
      <c r="E734" s="8" t="s">
        <v>7835</v>
      </c>
      <c r="F734" s="8" t="s">
        <v>7835</v>
      </c>
      <c r="G734" s="20">
        <v>2</v>
      </c>
      <c r="H734" s="8" t="s">
        <v>7835</v>
      </c>
      <c r="I734" s="8" t="s">
        <v>7837</v>
      </c>
      <c r="J734" s="8" t="s">
        <v>7843</v>
      </c>
    </row>
    <row r="735" spans="1:10" ht="15.75" customHeight="1" x14ac:dyDescent="0.3">
      <c r="A735" s="8" t="s">
        <v>771</v>
      </c>
      <c r="B735" s="29">
        <v>41.02</v>
      </c>
      <c r="C735" s="32">
        <v>11.37</v>
      </c>
      <c r="D735" s="8" t="s">
        <v>7835</v>
      </c>
      <c r="E735" s="8" t="s">
        <v>7835</v>
      </c>
      <c r="F735" s="8" t="s">
        <v>7835</v>
      </c>
      <c r="G735" s="20">
        <v>0</v>
      </c>
      <c r="H735" s="8" t="s">
        <v>7835</v>
      </c>
      <c r="I735" s="8" t="s">
        <v>7837</v>
      </c>
      <c r="J735" s="8" t="s">
        <v>7841</v>
      </c>
    </row>
    <row r="736" spans="1:10" ht="15.75" customHeight="1" x14ac:dyDescent="0.3">
      <c r="A736" s="8" t="s">
        <v>772</v>
      </c>
      <c r="B736" s="29">
        <v>32.68</v>
      </c>
      <c r="C736" s="32">
        <v>11.87</v>
      </c>
      <c r="D736" s="8" t="s">
        <v>7835</v>
      </c>
      <c r="E736" s="8" t="s">
        <v>7835</v>
      </c>
      <c r="F736" s="8" t="s">
        <v>7835</v>
      </c>
      <c r="G736" s="20">
        <v>0</v>
      </c>
      <c r="H736" s="8" t="s">
        <v>7835</v>
      </c>
      <c r="I736" s="8" t="s">
        <v>7837</v>
      </c>
      <c r="J736" s="8" t="s">
        <v>7841</v>
      </c>
    </row>
    <row r="737" spans="1:10" ht="15.75" customHeight="1" x14ac:dyDescent="0.3">
      <c r="A737" s="8" t="s">
        <v>773</v>
      </c>
      <c r="B737" s="29">
        <v>21.7</v>
      </c>
      <c r="C737" s="32">
        <v>4.9000000000000004</v>
      </c>
      <c r="D737" s="8" t="s">
        <v>7835</v>
      </c>
      <c r="E737" s="8" t="s">
        <v>7835</v>
      </c>
      <c r="F737" s="8" t="s">
        <v>7836</v>
      </c>
      <c r="G737" s="20">
        <v>1</v>
      </c>
      <c r="H737" s="8" t="s">
        <v>7836</v>
      </c>
      <c r="I737" s="8" t="s">
        <v>7839</v>
      </c>
      <c r="J737" s="8" t="s">
        <v>7843</v>
      </c>
    </row>
    <row r="738" spans="1:10" ht="15.75" customHeight="1" x14ac:dyDescent="0.3">
      <c r="A738" s="8" t="s">
        <v>774</v>
      </c>
      <c r="B738" s="29">
        <v>40.479999999999997</v>
      </c>
      <c r="C738" s="32">
        <v>6.7</v>
      </c>
      <c r="D738" s="8" t="s">
        <v>7835</v>
      </c>
      <c r="E738" s="8" t="s">
        <v>7835</v>
      </c>
      <c r="F738" s="8" t="s">
        <v>7835</v>
      </c>
      <c r="G738" s="20">
        <v>3</v>
      </c>
      <c r="H738" s="8" t="s">
        <v>7835</v>
      </c>
      <c r="I738" s="8" t="s">
        <v>7837</v>
      </c>
      <c r="J738" s="8" t="s">
        <v>7841</v>
      </c>
    </row>
    <row r="739" spans="1:10" ht="15.75" customHeight="1" x14ac:dyDescent="0.3">
      <c r="A739" s="8" t="s">
        <v>775</v>
      </c>
      <c r="B739" s="29">
        <v>34.5</v>
      </c>
      <c r="C739" s="32">
        <v>10.3</v>
      </c>
      <c r="D739" s="8" t="s">
        <v>7835</v>
      </c>
      <c r="E739" s="8" t="s">
        <v>7835</v>
      </c>
      <c r="F739" s="8" t="s">
        <v>7835</v>
      </c>
      <c r="G739" s="20">
        <v>3</v>
      </c>
      <c r="H739" s="8" t="s">
        <v>7835</v>
      </c>
      <c r="I739" s="8" t="s">
        <v>7837</v>
      </c>
      <c r="J739" s="8" t="s">
        <v>7841</v>
      </c>
    </row>
    <row r="740" spans="1:10" ht="15.75" customHeight="1" x14ac:dyDescent="0.3">
      <c r="A740" s="8" t="s">
        <v>776</v>
      </c>
      <c r="B740" s="29">
        <v>45.9</v>
      </c>
      <c r="C740" s="32">
        <v>11.14</v>
      </c>
      <c r="D740" s="8" t="s">
        <v>7836</v>
      </c>
      <c r="E740" s="8" t="s">
        <v>7835</v>
      </c>
      <c r="F740" s="8" t="s">
        <v>7835</v>
      </c>
      <c r="G740" s="20">
        <v>1</v>
      </c>
      <c r="H740" s="8" t="s">
        <v>7835</v>
      </c>
      <c r="I740" s="8" t="s">
        <v>7837</v>
      </c>
      <c r="J740" s="8" t="s">
        <v>7841</v>
      </c>
    </row>
    <row r="741" spans="1:10" ht="15.75" customHeight="1" x14ac:dyDescent="0.3">
      <c r="A741" s="8" t="s">
        <v>777</v>
      </c>
      <c r="B741" s="29">
        <v>33.479999999999997</v>
      </c>
      <c r="C741" s="32">
        <v>4.74</v>
      </c>
      <c r="D741" s="8" t="s">
        <v>7836</v>
      </c>
      <c r="E741" s="8" t="s">
        <v>7835</v>
      </c>
      <c r="F741" s="8" t="s">
        <v>7835</v>
      </c>
      <c r="G741" s="20">
        <v>2</v>
      </c>
      <c r="H741" s="8" t="s">
        <v>7835</v>
      </c>
      <c r="I741" s="8" t="s">
        <v>7837</v>
      </c>
      <c r="J741" s="8" t="s">
        <v>7843</v>
      </c>
    </row>
    <row r="742" spans="1:10" ht="15.75" customHeight="1" x14ac:dyDescent="0.3">
      <c r="A742" s="8" t="s">
        <v>778</v>
      </c>
      <c r="B742" s="29">
        <v>28.31</v>
      </c>
      <c r="C742" s="32">
        <v>5.96</v>
      </c>
      <c r="D742" s="8" t="s">
        <v>7836</v>
      </c>
      <c r="E742" s="8" t="s">
        <v>7835</v>
      </c>
      <c r="F742" s="8" t="s">
        <v>7835</v>
      </c>
      <c r="G742" s="20">
        <v>2</v>
      </c>
      <c r="H742" s="8" t="s">
        <v>7835</v>
      </c>
      <c r="I742" s="8" t="s">
        <v>7838</v>
      </c>
      <c r="J742" s="8" t="s">
        <v>7842</v>
      </c>
    </row>
    <row r="743" spans="1:10" ht="15.75" customHeight="1" x14ac:dyDescent="0.3">
      <c r="A743" s="8" t="s">
        <v>779</v>
      </c>
      <c r="B743" s="29">
        <v>21.565000000000001</v>
      </c>
      <c r="C743" s="32">
        <v>4.95</v>
      </c>
      <c r="D743" s="8" t="s">
        <v>7835</v>
      </c>
      <c r="E743" s="8" t="s">
        <v>7836</v>
      </c>
      <c r="F743" s="8" t="s">
        <v>7835</v>
      </c>
      <c r="G743" s="20">
        <v>1</v>
      </c>
      <c r="H743" s="8" t="s">
        <v>7836</v>
      </c>
      <c r="I743" s="8" t="s">
        <v>7839</v>
      </c>
      <c r="J743" s="8" t="s">
        <v>7843</v>
      </c>
    </row>
    <row r="744" spans="1:10" ht="15.75" customHeight="1" x14ac:dyDescent="0.3">
      <c r="A744" s="8" t="s">
        <v>780</v>
      </c>
      <c r="B744" s="29">
        <v>35.590000000000003</v>
      </c>
      <c r="C744" s="32">
        <v>5.21</v>
      </c>
      <c r="D744" s="8" t="s">
        <v>7836</v>
      </c>
      <c r="E744" s="8" t="s">
        <v>7835</v>
      </c>
      <c r="F744" s="8" t="s">
        <v>7836</v>
      </c>
      <c r="G744" s="20">
        <v>1</v>
      </c>
      <c r="H744" s="8" t="s">
        <v>7835</v>
      </c>
      <c r="I744" s="8" t="s">
        <v>7837</v>
      </c>
      <c r="J744" s="8" t="s">
        <v>7843</v>
      </c>
    </row>
    <row r="745" spans="1:10" ht="15.75" customHeight="1" x14ac:dyDescent="0.3">
      <c r="A745" s="8" t="s">
        <v>781</v>
      </c>
      <c r="B745" s="29">
        <v>43.44</v>
      </c>
      <c r="C745" s="32">
        <v>4.8600000000000003</v>
      </c>
      <c r="D745" s="8" t="s">
        <v>7836</v>
      </c>
      <c r="E745" s="8" t="s">
        <v>7835</v>
      </c>
      <c r="F745" s="8" t="s">
        <v>7835</v>
      </c>
      <c r="G745" s="20">
        <v>0</v>
      </c>
      <c r="H745" s="8" t="s">
        <v>7835</v>
      </c>
      <c r="I745" s="8" t="s">
        <v>7837</v>
      </c>
      <c r="J745" s="8" t="s">
        <v>7843</v>
      </c>
    </row>
    <row r="746" spans="1:10" ht="15.75" customHeight="1" x14ac:dyDescent="0.3">
      <c r="A746" s="8" t="s">
        <v>782</v>
      </c>
      <c r="B746" s="29">
        <v>21.754999999999999</v>
      </c>
      <c r="C746" s="32">
        <v>7.79</v>
      </c>
      <c r="D746" s="8" t="s">
        <v>7836</v>
      </c>
      <c r="E746" s="8" t="s">
        <v>7835</v>
      </c>
      <c r="F746" s="8" t="s">
        <v>7835</v>
      </c>
      <c r="G746" s="20">
        <v>0</v>
      </c>
      <c r="H746" s="8" t="s">
        <v>7835</v>
      </c>
      <c r="I746" s="8" t="s">
        <v>7839</v>
      </c>
      <c r="J746" s="8" t="s">
        <v>7841</v>
      </c>
    </row>
    <row r="747" spans="1:10" ht="15.75" customHeight="1" x14ac:dyDescent="0.3">
      <c r="A747" s="8" t="s">
        <v>783</v>
      </c>
      <c r="B747" s="29">
        <v>44.55</v>
      </c>
      <c r="C747" s="32">
        <v>7.12</v>
      </c>
      <c r="D747" s="8" t="s">
        <v>7836</v>
      </c>
      <c r="E747" s="8" t="s">
        <v>7835</v>
      </c>
      <c r="F747" s="8" t="s">
        <v>7835</v>
      </c>
      <c r="G747" s="20">
        <v>1</v>
      </c>
      <c r="H747" s="8" t="s">
        <v>7835</v>
      </c>
      <c r="I747" s="8" t="s">
        <v>7837</v>
      </c>
      <c r="J747" s="8" t="s">
        <v>7841</v>
      </c>
    </row>
    <row r="748" spans="1:10" ht="15.75" customHeight="1" x14ac:dyDescent="0.3">
      <c r="A748" s="8" t="s">
        <v>784</v>
      </c>
      <c r="B748" s="29">
        <v>43.32</v>
      </c>
      <c r="C748" s="32">
        <v>4.67</v>
      </c>
      <c r="D748" s="8" t="s">
        <v>7836</v>
      </c>
      <c r="E748" s="8" t="s">
        <v>7835</v>
      </c>
      <c r="F748" s="8" t="s">
        <v>7835</v>
      </c>
      <c r="G748" s="20">
        <v>0</v>
      </c>
      <c r="H748" s="8" t="s">
        <v>7835</v>
      </c>
      <c r="I748" s="8" t="s">
        <v>7837</v>
      </c>
      <c r="J748" s="8" t="s">
        <v>7843</v>
      </c>
    </row>
    <row r="749" spans="1:10" ht="15.75" customHeight="1" x14ac:dyDescent="0.3">
      <c r="A749" s="8" t="s">
        <v>785</v>
      </c>
      <c r="B749" s="29">
        <v>31.23</v>
      </c>
      <c r="C749" s="32">
        <v>9.1199999999999992</v>
      </c>
      <c r="D749" s="8" t="s">
        <v>7836</v>
      </c>
      <c r="E749" s="8" t="s">
        <v>7835</v>
      </c>
      <c r="F749" s="8" t="s">
        <v>7836</v>
      </c>
      <c r="G749" s="20">
        <v>1</v>
      </c>
      <c r="H749" s="8" t="s">
        <v>7835</v>
      </c>
      <c r="I749" s="8" t="s">
        <v>7837</v>
      </c>
      <c r="J749" s="8" t="s">
        <v>7841</v>
      </c>
    </row>
    <row r="750" spans="1:10" ht="15.75" customHeight="1" x14ac:dyDescent="0.3">
      <c r="A750" s="8" t="s">
        <v>786</v>
      </c>
      <c r="B750" s="29">
        <v>42.81</v>
      </c>
      <c r="C750" s="32">
        <v>4.1500000000000004</v>
      </c>
      <c r="D750" s="8" t="s">
        <v>7835</v>
      </c>
      <c r="E750" s="8" t="s">
        <v>7835</v>
      </c>
      <c r="F750" s="8" t="s">
        <v>7835</v>
      </c>
      <c r="G750" s="20">
        <v>1</v>
      </c>
      <c r="H750" s="8" t="s">
        <v>7835</v>
      </c>
      <c r="I750" s="8" t="s">
        <v>7837</v>
      </c>
      <c r="J750" s="8" t="s">
        <v>7843</v>
      </c>
    </row>
    <row r="751" spans="1:10" ht="15.75" customHeight="1" x14ac:dyDescent="0.3">
      <c r="A751" s="8" t="s">
        <v>787</v>
      </c>
      <c r="B751" s="29">
        <v>35.909999999999997</v>
      </c>
      <c r="C751" s="32">
        <v>6.72</v>
      </c>
      <c r="D751" s="8" t="s">
        <v>7836</v>
      </c>
      <c r="E751" s="8" t="s">
        <v>7835</v>
      </c>
      <c r="F751" s="8" t="s">
        <v>7835</v>
      </c>
      <c r="G751" s="20">
        <v>2</v>
      </c>
      <c r="H751" s="8" t="s">
        <v>7835</v>
      </c>
      <c r="I751" s="8" t="s">
        <v>7837</v>
      </c>
      <c r="J751" s="8" t="s">
        <v>7841</v>
      </c>
    </row>
    <row r="752" spans="1:10" ht="15.75" customHeight="1" x14ac:dyDescent="0.3">
      <c r="A752" s="8" t="s">
        <v>788</v>
      </c>
      <c r="B752" s="29">
        <v>36.65</v>
      </c>
      <c r="C752" s="32">
        <v>5.01</v>
      </c>
      <c r="D752" s="8" t="s">
        <v>7836</v>
      </c>
      <c r="E752" s="8" t="s">
        <v>7835</v>
      </c>
      <c r="F752" s="8" t="s">
        <v>7836</v>
      </c>
      <c r="G752" s="20">
        <v>1</v>
      </c>
      <c r="H752" s="8" t="s">
        <v>7835</v>
      </c>
      <c r="I752" s="8" t="s">
        <v>7837</v>
      </c>
      <c r="J752" s="8" t="s">
        <v>7843</v>
      </c>
    </row>
    <row r="753" spans="1:10" ht="15.75" customHeight="1" x14ac:dyDescent="0.3">
      <c r="A753" s="8" t="s">
        <v>789</v>
      </c>
      <c r="B753" s="29">
        <v>22.04</v>
      </c>
      <c r="C753" s="32">
        <v>10.9</v>
      </c>
      <c r="D753" s="8" t="s">
        <v>7836</v>
      </c>
      <c r="E753" s="8" t="s">
        <v>7835</v>
      </c>
      <c r="F753" s="8" t="s">
        <v>7835</v>
      </c>
      <c r="G753" s="20">
        <v>2</v>
      </c>
      <c r="H753" s="8" t="s">
        <v>7835</v>
      </c>
      <c r="I753" s="8" t="s">
        <v>7839</v>
      </c>
      <c r="J753" s="8" t="s">
        <v>7841</v>
      </c>
    </row>
    <row r="754" spans="1:10" ht="15.75" customHeight="1" x14ac:dyDescent="0.3">
      <c r="A754" s="8" t="s">
        <v>790</v>
      </c>
      <c r="B754" s="29">
        <v>31.824999999999999</v>
      </c>
      <c r="C754" s="32">
        <v>5.52</v>
      </c>
      <c r="D754" s="8" t="s">
        <v>7836</v>
      </c>
      <c r="E754" s="8" t="s">
        <v>7835</v>
      </c>
      <c r="F754" s="8" t="s">
        <v>7835</v>
      </c>
      <c r="G754" s="20">
        <v>1</v>
      </c>
      <c r="H754" s="8" t="s">
        <v>7835</v>
      </c>
      <c r="I754" s="8" t="s">
        <v>7837</v>
      </c>
      <c r="J754" s="8" t="s">
        <v>7843</v>
      </c>
    </row>
    <row r="755" spans="1:10" ht="15.75" customHeight="1" x14ac:dyDescent="0.3">
      <c r="A755" s="8" t="s">
        <v>791</v>
      </c>
      <c r="B755" s="29">
        <v>53.58</v>
      </c>
      <c r="C755" s="32">
        <v>4.55</v>
      </c>
      <c r="D755" s="8" t="s">
        <v>7835</v>
      </c>
      <c r="E755" s="8" t="s">
        <v>7835</v>
      </c>
      <c r="F755" s="8" t="s">
        <v>7835</v>
      </c>
      <c r="G755" s="20">
        <v>1</v>
      </c>
      <c r="H755" s="8" t="s">
        <v>7835</v>
      </c>
      <c r="I755" s="8" t="s">
        <v>7837</v>
      </c>
      <c r="J755" s="8" t="s">
        <v>7843</v>
      </c>
    </row>
    <row r="756" spans="1:10" ht="15.75" customHeight="1" x14ac:dyDescent="0.3">
      <c r="A756" s="8" t="s">
        <v>792</v>
      </c>
      <c r="B756" s="29">
        <v>34.299999999999997</v>
      </c>
      <c r="C756" s="32">
        <v>11.76</v>
      </c>
      <c r="D756" s="8" t="s">
        <v>7835</v>
      </c>
      <c r="E756" s="8" t="s">
        <v>7835</v>
      </c>
      <c r="F756" s="8" t="s">
        <v>7835</v>
      </c>
      <c r="G756" s="20">
        <v>0</v>
      </c>
      <c r="H756" s="8" t="s">
        <v>7835</v>
      </c>
      <c r="I756" s="8" t="s">
        <v>7837</v>
      </c>
      <c r="J756" s="8" t="s">
        <v>7841</v>
      </c>
    </row>
    <row r="757" spans="1:10" ht="15.75" customHeight="1" x14ac:dyDescent="0.3">
      <c r="A757" s="8" t="s">
        <v>793</v>
      </c>
      <c r="B757" s="29">
        <v>32.11</v>
      </c>
      <c r="C757" s="32">
        <v>7.06</v>
      </c>
      <c r="D757" s="8" t="s">
        <v>7835</v>
      </c>
      <c r="E757" s="8" t="s">
        <v>7835</v>
      </c>
      <c r="F757" s="8" t="s">
        <v>7835</v>
      </c>
      <c r="G757" s="20">
        <v>0</v>
      </c>
      <c r="H757" s="8" t="s">
        <v>7835</v>
      </c>
      <c r="I757" s="8" t="s">
        <v>7837</v>
      </c>
      <c r="J757" s="8" t="s">
        <v>7841</v>
      </c>
    </row>
    <row r="758" spans="1:10" ht="15.75" customHeight="1" x14ac:dyDescent="0.3">
      <c r="A758" s="8" t="s">
        <v>794</v>
      </c>
      <c r="B758" s="29">
        <v>31.78</v>
      </c>
      <c r="C758" s="32">
        <v>11.35</v>
      </c>
      <c r="D758" s="8" t="s">
        <v>7836</v>
      </c>
      <c r="E758" s="8" t="s">
        <v>7835</v>
      </c>
      <c r="F758" s="8" t="s">
        <v>7836</v>
      </c>
      <c r="G758" s="20">
        <v>1</v>
      </c>
      <c r="H758" s="8" t="s">
        <v>7835</v>
      </c>
      <c r="I758" s="8" t="s">
        <v>7837</v>
      </c>
      <c r="J758" s="8" t="s">
        <v>7841</v>
      </c>
    </row>
    <row r="759" spans="1:10" ht="15.75" customHeight="1" x14ac:dyDescent="0.3">
      <c r="A759" s="8" t="s">
        <v>795</v>
      </c>
      <c r="B759" s="29">
        <v>46.89</v>
      </c>
      <c r="C759" s="32">
        <v>5.52</v>
      </c>
      <c r="D759" s="8" t="s">
        <v>7835</v>
      </c>
      <c r="E759" s="8" t="s">
        <v>7835</v>
      </c>
      <c r="F759" s="8" t="s">
        <v>7835</v>
      </c>
      <c r="G759" s="20">
        <v>0</v>
      </c>
      <c r="H759" s="8" t="s">
        <v>7835</v>
      </c>
      <c r="I759" s="8" t="s">
        <v>7837</v>
      </c>
      <c r="J759" s="8" t="s">
        <v>7843</v>
      </c>
    </row>
    <row r="760" spans="1:10" ht="15.75" customHeight="1" x14ac:dyDescent="0.3">
      <c r="A760" s="8" t="s">
        <v>796</v>
      </c>
      <c r="B760" s="29">
        <v>39.35</v>
      </c>
      <c r="C760" s="32">
        <v>7.86</v>
      </c>
      <c r="D760" s="8" t="s">
        <v>7836</v>
      </c>
      <c r="E760" s="8" t="s">
        <v>7835</v>
      </c>
      <c r="F760" s="8" t="s">
        <v>7835</v>
      </c>
      <c r="G760" s="20">
        <v>1</v>
      </c>
      <c r="H760" s="8" t="s">
        <v>7835</v>
      </c>
      <c r="I760" s="8" t="s">
        <v>7837</v>
      </c>
      <c r="J760" s="8" t="s">
        <v>7841</v>
      </c>
    </row>
    <row r="761" spans="1:10" ht="15.75" customHeight="1" x14ac:dyDescent="0.3">
      <c r="A761" s="8" t="s">
        <v>797</v>
      </c>
      <c r="B761" s="29">
        <v>39.200000000000003</v>
      </c>
      <c r="C761" s="32">
        <v>11.38</v>
      </c>
      <c r="D761" s="8" t="s">
        <v>7835</v>
      </c>
      <c r="E761" s="8" t="s">
        <v>7835</v>
      </c>
      <c r="F761" s="8" t="s">
        <v>7835</v>
      </c>
      <c r="G761" s="20">
        <v>0</v>
      </c>
      <c r="H761" s="8" t="s">
        <v>7835</v>
      </c>
      <c r="I761" s="8" t="s">
        <v>7837</v>
      </c>
      <c r="J761" s="8" t="s">
        <v>7841</v>
      </c>
    </row>
    <row r="762" spans="1:10" ht="15.75" customHeight="1" x14ac:dyDescent="0.3">
      <c r="A762" s="8" t="s">
        <v>798</v>
      </c>
      <c r="B762" s="29">
        <v>39.159999999999997</v>
      </c>
      <c r="C762" s="32">
        <v>10.48</v>
      </c>
      <c r="D762" s="8" t="s">
        <v>7835</v>
      </c>
      <c r="E762" s="8" t="s">
        <v>7835</v>
      </c>
      <c r="F762" s="8" t="s">
        <v>7835</v>
      </c>
      <c r="G762" s="20">
        <v>0</v>
      </c>
      <c r="H762" s="8" t="s">
        <v>7835</v>
      </c>
      <c r="I762" s="8" t="s">
        <v>7837</v>
      </c>
      <c r="J762" s="8" t="s">
        <v>7841</v>
      </c>
    </row>
    <row r="763" spans="1:10" ht="15.75" customHeight="1" x14ac:dyDescent="0.3">
      <c r="A763" s="8" t="s">
        <v>799</v>
      </c>
      <c r="B763" s="29">
        <v>44.1</v>
      </c>
      <c r="C763" s="32">
        <v>5.04</v>
      </c>
      <c r="D763" s="8" t="s">
        <v>7836</v>
      </c>
      <c r="E763" s="8" t="s">
        <v>7835</v>
      </c>
      <c r="F763" s="8" t="s">
        <v>7835</v>
      </c>
      <c r="G763" s="20">
        <v>0</v>
      </c>
      <c r="H763" s="8" t="s">
        <v>7835</v>
      </c>
      <c r="I763" s="8" t="s">
        <v>7837</v>
      </c>
      <c r="J763" s="8" t="s">
        <v>7843</v>
      </c>
    </row>
    <row r="764" spans="1:10" ht="15.75" customHeight="1" x14ac:dyDescent="0.3">
      <c r="A764" s="8" t="s">
        <v>800</v>
      </c>
      <c r="B764" s="29">
        <v>33.200000000000003</v>
      </c>
      <c r="C764" s="32">
        <v>9.06</v>
      </c>
      <c r="D764" s="8" t="s">
        <v>7835</v>
      </c>
      <c r="E764" s="8" t="s">
        <v>7835</v>
      </c>
      <c r="F764" s="8" t="s">
        <v>7835</v>
      </c>
      <c r="G764" s="20">
        <v>0</v>
      </c>
      <c r="H764" s="8" t="s">
        <v>7835</v>
      </c>
      <c r="I764" s="8" t="s">
        <v>7837</v>
      </c>
      <c r="J764" s="8" t="s">
        <v>7841</v>
      </c>
    </row>
    <row r="765" spans="1:10" ht="15.75" customHeight="1" x14ac:dyDescent="0.3">
      <c r="A765" s="8" t="s">
        <v>801</v>
      </c>
      <c r="B765" s="29">
        <v>29.92</v>
      </c>
      <c r="C765" s="32">
        <v>11.07</v>
      </c>
      <c r="D765" s="8" t="s">
        <v>7835</v>
      </c>
      <c r="E765" s="8" t="s">
        <v>7835</v>
      </c>
      <c r="F765" s="8" t="s">
        <v>7835</v>
      </c>
      <c r="G765" s="20">
        <v>0</v>
      </c>
      <c r="H765" s="8" t="s">
        <v>7835</v>
      </c>
      <c r="I765" s="8" t="s">
        <v>7838</v>
      </c>
      <c r="J765" s="8" t="s">
        <v>7841</v>
      </c>
    </row>
    <row r="766" spans="1:10" ht="15.75" customHeight="1" x14ac:dyDescent="0.3">
      <c r="A766" s="8" t="s">
        <v>802</v>
      </c>
      <c r="B766" s="29">
        <v>25</v>
      </c>
      <c r="C766" s="32">
        <v>10.45</v>
      </c>
      <c r="D766" s="8" t="s">
        <v>7835</v>
      </c>
      <c r="E766" s="8" t="s">
        <v>7835</v>
      </c>
      <c r="F766" s="8" t="s">
        <v>7835</v>
      </c>
      <c r="G766" s="20">
        <v>0</v>
      </c>
      <c r="H766" s="8" t="s">
        <v>7835</v>
      </c>
      <c r="I766" s="8" t="s">
        <v>7838</v>
      </c>
      <c r="J766" s="8" t="s">
        <v>7841</v>
      </c>
    </row>
    <row r="767" spans="1:10" ht="15.75" customHeight="1" x14ac:dyDescent="0.3">
      <c r="A767" s="8" t="s">
        <v>803</v>
      </c>
      <c r="B767" s="29">
        <v>38.869999999999997</v>
      </c>
      <c r="C767" s="32">
        <v>8.6300000000000008</v>
      </c>
      <c r="D767" s="8" t="s">
        <v>7836</v>
      </c>
      <c r="E767" s="8" t="s">
        <v>7835</v>
      </c>
      <c r="F767" s="8" t="s">
        <v>7835</v>
      </c>
      <c r="G767" s="20">
        <v>1</v>
      </c>
      <c r="H767" s="8" t="s">
        <v>7835</v>
      </c>
      <c r="I767" s="8" t="s">
        <v>7837</v>
      </c>
      <c r="J767" s="8" t="s">
        <v>7841</v>
      </c>
    </row>
    <row r="768" spans="1:10" ht="15.75" customHeight="1" x14ac:dyDescent="0.3">
      <c r="A768" s="8" t="s">
        <v>804</v>
      </c>
      <c r="B768" s="29">
        <v>32.299999999999997</v>
      </c>
      <c r="C768" s="32">
        <v>5.28</v>
      </c>
      <c r="D768" s="8" t="s">
        <v>7836</v>
      </c>
      <c r="E768" s="8" t="s">
        <v>7835</v>
      </c>
      <c r="F768" s="8" t="s">
        <v>7835</v>
      </c>
      <c r="G768" s="20">
        <v>2</v>
      </c>
      <c r="H768" s="8" t="s">
        <v>7835</v>
      </c>
      <c r="I768" s="8" t="s">
        <v>7837</v>
      </c>
      <c r="J768" s="8" t="s">
        <v>7843</v>
      </c>
    </row>
    <row r="769" spans="1:10" ht="15.75" customHeight="1" x14ac:dyDescent="0.3">
      <c r="A769" s="8" t="s">
        <v>805</v>
      </c>
      <c r="B769" s="29">
        <v>31.16</v>
      </c>
      <c r="C769" s="32">
        <v>7.49</v>
      </c>
      <c r="D769" s="8" t="s">
        <v>7836</v>
      </c>
      <c r="E769" s="8" t="s">
        <v>7835</v>
      </c>
      <c r="F769" s="8" t="s">
        <v>7835</v>
      </c>
      <c r="G769" s="20">
        <v>2</v>
      </c>
      <c r="H769" s="8" t="s">
        <v>7835</v>
      </c>
      <c r="I769" s="8" t="s">
        <v>7837</v>
      </c>
      <c r="J769" s="8" t="s">
        <v>7841</v>
      </c>
    </row>
    <row r="770" spans="1:10" ht="15.75" customHeight="1" x14ac:dyDescent="0.3">
      <c r="A770" s="8" t="s">
        <v>806</v>
      </c>
      <c r="B770" s="29">
        <v>54.59</v>
      </c>
      <c r="C770" s="32">
        <v>4.2699999999999996</v>
      </c>
      <c r="D770" s="8" t="s">
        <v>7835</v>
      </c>
      <c r="E770" s="8" t="s">
        <v>7835</v>
      </c>
      <c r="F770" s="8" t="s">
        <v>7835</v>
      </c>
      <c r="G770" s="20">
        <v>0</v>
      </c>
      <c r="H770" s="8" t="s">
        <v>7835</v>
      </c>
      <c r="I770" s="8" t="s">
        <v>7837</v>
      </c>
      <c r="J770" s="8" t="s">
        <v>7843</v>
      </c>
    </row>
    <row r="771" spans="1:10" ht="15.75" customHeight="1" x14ac:dyDescent="0.3">
      <c r="A771" s="8" t="s">
        <v>807</v>
      </c>
      <c r="B771" s="29">
        <v>21.09</v>
      </c>
      <c r="C771" s="32">
        <v>9.2200000000000006</v>
      </c>
      <c r="D771" s="8" t="s">
        <v>7836</v>
      </c>
      <c r="E771" s="8" t="s">
        <v>7835</v>
      </c>
      <c r="F771" s="8" t="s">
        <v>7835</v>
      </c>
      <c r="G771" s="20">
        <v>2</v>
      </c>
      <c r="H771" s="8" t="s">
        <v>7835</v>
      </c>
      <c r="I771" s="8" t="s">
        <v>7839</v>
      </c>
      <c r="J771" s="8" t="s">
        <v>7841</v>
      </c>
    </row>
    <row r="772" spans="1:10" ht="15.75" customHeight="1" x14ac:dyDescent="0.3">
      <c r="A772" s="8" t="s">
        <v>808</v>
      </c>
      <c r="B772" s="29">
        <v>52.41</v>
      </c>
      <c r="C772" s="32">
        <v>5.99</v>
      </c>
      <c r="D772" s="8" t="s">
        <v>7835</v>
      </c>
      <c r="E772" s="8" t="s">
        <v>7835</v>
      </c>
      <c r="F772" s="8" t="s">
        <v>7835</v>
      </c>
      <c r="G772" s="20">
        <v>1</v>
      </c>
      <c r="H772" s="8" t="s">
        <v>7835</v>
      </c>
      <c r="I772" s="8" t="s">
        <v>7837</v>
      </c>
      <c r="J772" s="8" t="s">
        <v>7842</v>
      </c>
    </row>
    <row r="773" spans="1:10" ht="15.75" customHeight="1" x14ac:dyDescent="0.3">
      <c r="A773" s="8" t="s">
        <v>809</v>
      </c>
      <c r="B773" s="29">
        <v>41.47</v>
      </c>
      <c r="C773" s="32">
        <v>5.86</v>
      </c>
      <c r="D773" s="8" t="s">
        <v>7836</v>
      </c>
      <c r="E773" s="8" t="s">
        <v>7835</v>
      </c>
      <c r="F773" s="8" t="s">
        <v>7835</v>
      </c>
      <c r="G773" s="20">
        <v>2</v>
      </c>
      <c r="H773" s="8" t="s">
        <v>7835</v>
      </c>
      <c r="I773" s="8" t="s">
        <v>7837</v>
      </c>
      <c r="J773" s="8" t="s">
        <v>7842</v>
      </c>
    </row>
    <row r="774" spans="1:10" ht="15.75" customHeight="1" x14ac:dyDescent="0.3">
      <c r="A774" s="8" t="s">
        <v>810</v>
      </c>
      <c r="B774" s="29">
        <v>33.1</v>
      </c>
      <c r="C774" s="32">
        <v>5.19</v>
      </c>
      <c r="D774" s="8" t="s">
        <v>7836</v>
      </c>
      <c r="E774" s="8" t="s">
        <v>7835</v>
      </c>
      <c r="F774" s="8" t="s">
        <v>7835</v>
      </c>
      <c r="G774" s="20">
        <v>2</v>
      </c>
      <c r="H774" s="8" t="s">
        <v>7835</v>
      </c>
      <c r="I774" s="8" t="s">
        <v>7837</v>
      </c>
      <c r="J774" s="8" t="s">
        <v>7843</v>
      </c>
    </row>
    <row r="775" spans="1:10" ht="15.75" customHeight="1" x14ac:dyDescent="0.3">
      <c r="A775" s="8" t="s">
        <v>811</v>
      </c>
      <c r="B775" s="29">
        <v>30.8</v>
      </c>
      <c r="C775" s="32">
        <v>4.37</v>
      </c>
      <c r="D775" s="8" t="s">
        <v>7836</v>
      </c>
      <c r="E775" s="8" t="s">
        <v>7835</v>
      </c>
      <c r="F775" s="8" t="s">
        <v>7835</v>
      </c>
      <c r="G775" s="20">
        <v>2</v>
      </c>
      <c r="H775" s="8" t="s">
        <v>7835</v>
      </c>
      <c r="I775" s="8" t="s">
        <v>7837</v>
      </c>
      <c r="J775" s="8" t="s">
        <v>7843</v>
      </c>
    </row>
    <row r="776" spans="1:10" ht="15.75" customHeight="1" x14ac:dyDescent="0.3">
      <c r="A776" s="8" t="s">
        <v>812</v>
      </c>
      <c r="B776" s="29">
        <v>42.06</v>
      </c>
      <c r="C776" s="32">
        <v>5.32</v>
      </c>
      <c r="D776" s="8" t="s">
        <v>7835</v>
      </c>
      <c r="E776" s="8" t="s">
        <v>7835</v>
      </c>
      <c r="F776" s="8" t="s">
        <v>7835</v>
      </c>
      <c r="G776" s="20">
        <v>1</v>
      </c>
      <c r="H776" s="8" t="s">
        <v>7835</v>
      </c>
      <c r="I776" s="8" t="s">
        <v>7837</v>
      </c>
      <c r="J776" s="8" t="s">
        <v>7843</v>
      </c>
    </row>
    <row r="777" spans="1:10" ht="15.75" customHeight="1" x14ac:dyDescent="0.3">
      <c r="A777" s="8" t="s">
        <v>813</v>
      </c>
      <c r="B777" s="29">
        <v>39.270000000000003</v>
      </c>
      <c r="C777" s="32">
        <v>5.64</v>
      </c>
      <c r="D777" s="8" t="s">
        <v>7835</v>
      </c>
      <c r="E777" s="8" t="s">
        <v>7835</v>
      </c>
      <c r="F777" s="8" t="s">
        <v>7836</v>
      </c>
      <c r="G777" s="20">
        <v>1</v>
      </c>
      <c r="H777" s="8" t="s">
        <v>7835</v>
      </c>
      <c r="I777" s="8" t="s">
        <v>7837</v>
      </c>
      <c r="J777" s="8" t="s">
        <v>7843</v>
      </c>
    </row>
    <row r="778" spans="1:10" ht="15.75" customHeight="1" x14ac:dyDescent="0.3">
      <c r="A778" s="8" t="s">
        <v>814</v>
      </c>
      <c r="B778" s="29">
        <v>30.71</v>
      </c>
      <c r="C778" s="32">
        <v>5.59</v>
      </c>
      <c r="D778" s="8" t="s">
        <v>7836</v>
      </c>
      <c r="E778" s="8" t="s">
        <v>7835</v>
      </c>
      <c r="F778" s="8" t="s">
        <v>7835</v>
      </c>
      <c r="G778" s="20">
        <v>1</v>
      </c>
      <c r="H778" s="8" t="s">
        <v>7835</v>
      </c>
      <c r="I778" s="8" t="s">
        <v>7837</v>
      </c>
      <c r="J778" s="8" t="s">
        <v>7843</v>
      </c>
    </row>
    <row r="779" spans="1:10" ht="15.75" customHeight="1" x14ac:dyDescent="0.3">
      <c r="A779" s="8" t="s">
        <v>815</v>
      </c>
      <c r="B779" s="29">
        <v>47.19</v>
      </c>
      <c r="C779" s="32">
        <v>5.29</v>
      </c>
      <c r="D779" s="8" t="s">
        <v>7835</v>
      </c>
      <c r="E779" s="8" t="s">
        <v>7835</v>
      </c>
      <c r="F779" s="8" t="s">
        <v>7835</v>
      </c>
      <c r="G779" s="20">
        <v>0</v>
      </c>
      <c r="H779" s="8" t="s">
        <v>7835</v>
      </c>
      <c r="I779" s="8" t="s">
        <v>7837</v>
      </c>
      <c r="J779" s="8" t="s">
        <v>7843</v>
      </c>
    </row>
    <row r="780" spans="1:10" ht="15.75" customHeight="1" x14ac:dyDescent="0.3">
      <c r="A780" s="8" t="s">
        <v>816</v>
      </c>
      <c r="B780" s="29">
        <v>30.02</v>
      </c>
      <c r="C780" s="32">
        <v>6.65</v>
      </c>
      <c r="D780" s="8" t="s">
        <v>7835</v>
      </c>
      <c r="E780" s="8" t="s">
        <v>7835</v>
      </c>
      <c r="F780" s="8" t="s">
        <v>7835</v>
      </c>
      <c r="G780" s="20">
        <v>0</v>
      </c>
      <c r="H780" s="8" t="s">
        <v>7835</v>
      </c>
      <c r="I780" s="8" t="s">
        <v>7837</v>
      </c>
      <c r="J780" s="8" t="s">
        <v>7841</v>
      </c>
    </row>
    <row r="781" spans="1:10" ht="15.75" customHeight="1" x14ac:dyDescent="0.3">
      <c r="A781" s="8" t="s">
        <v>817</v>
      </c>
      <c r="B781" s="29">
        <v>37.909999999999997</v>
      </c>
      <c r="C781" s="32">
        <v>5.68</v>
      </c>
      <c r="D781" s="8" t="s">
        <v>7836</v>
      </c>
      <c r="E781" s="8" t="s">
        <v>7835</v>
      </c>
      <c r="F781" s="8" t="s">
        <v>7835</v>
      </c>
      <c r="G781" s="20">
        <v>0</v>
      </c>
      <c r="H781" s="8" t="s">
        <v>7835</v>
      </c>
      <c r="I781" s="8" t="s">
        <v>7837</v>
      </c>
      <c r="J781" s="8" t="s">
        <v>7843</v>
      </c>
    </row>
    <row r="782" spans="1:10" ht="15.75" customHeight="1" x14ac:dyDescent="0.3">
      <c r="A782" s="8" t="s">
        <v>818</v>
      </c>
      <c r="B782" s="29">
        <v>54.61</v>
      </c>
      <c r="C782" s="32">
        <v>4.49</v>
      </c>
      <c r="D782" s="8" t="s">
        <v>7835</v>
      </c>
      <c r="E782" s="8" t="s">
        <v>7835</v>
      </c>
      <c r="F782" s="8" t="s">
        <v>7835</v>
      </c>
      <c r="G782" s="20">
        <v>0</v>
      </c>
      <c r="H782" s="8" t="s">
        <v>7835</v>
      </c>
      <c r="I782" s="8" t="s">
        <v>7837</v>
      </c>
      <c r="J782" s="8" t="s">
        <v>7843</v>
      </c>
    </row>
    <row r="783" spans="1:10" ht="15.75" customHeight="1" x14ac:dyDescent="0.3">
      <c r="A783" s="8" t="s">
        <v>819</v>
      </c>
      <c r="B783" s="29">
        <v>36.005000000000003</v>
      </c>
      <c r="C783" s="32">
        <v>6.9</v>
      </c>
      <c r="D783" s="8" t="s">
        <v>7835</v>
      </c>
      <c r="E783" s="8" t="s">
        <v>7835</v>
      </c>
      <c r="F783" s="8" t="s">
        <v>7835</v>
      </c>
      <c r="G783" s="20">
        <v>0</v>
      </c>
      <c r="H783" s="8" t="s">
        <v>7835</v>
      </c>
      <c r="I783" s="8" t="s">
        <v>7837</v>
      </c>
      <c r="J783" s="8" t="s">
        <v>7841</v>
      </c>
    </row>
    <row r="784" spans="1:10" ht="15.75" customHeight="1" x14ac:dyDescent="0.3">
      <c r="A784" s="8" t="s">
        <v>820</v>
      </c>
      <c r="B784" s="29">
        <v>28.7</v>
      </c>
      <c r="C784" s="32">
        <v>11.52</v>
      </c>
      <c r="D784" s="8" t="s">
        <v>7835</v>
      </c>
      <c r="E784" s="8" t="s">
        <v>7835</v>
      </c>
      <c r="F784" s="8" t="s">
        <v>7835</v>
      </c>
      <c r="G784" s="20">
        <v>0</v>
      </c>
      <c r="H784" s="8" t="s">
        <v>7835</v>
      </c>
      <c r="I784" s="8" t="s">
        <v>7838</v>
      </c>
      <c r="J784" s="8" t="s">
        <v>7841</v>
      </c>
    </row>
    <row r="785" spans="1:10" ht="15.75" customHeight="1" x14ac:dyDescent="0.3">
      <c r="A785" s="8" t="s">
        <v>821</v>
      </c>
      <c r="B785" s="29">
        <v>34.295000000000002</v>
      </c>
      <c r="C785" s="32">
        <v>11.24</v>
      </c>
      <c r="D785" s="8" t="s">
        <v>7835</v>
      </c>
      <c r="E785" s="8" t="s">
        <v>7835</v>
      </c>
      <c r="F785" s="8" t="s">
        <v>7835</v>
      </c>
      <c r="G785" s="20">
        <v>0</v>
      </c>
      <c r="H785" s="8" t="s">
        <v>7835</v>
      </c>
      <c r="I785" s="8" t="s">
        <v>7837</v>
      </c>
      <c r="J785" s="8" t="s">
        <v>7841</v>
      </c>
    </row>
    <row r="786" spans="1:10" ht="15.75" customHeight="1" x14ac:dyDescent="0.3">
      <c r="A786" s="8" t="s">
        <v>822</v>
      </c>
      <c r="B786" s="29">
        <v>27.55</v>
      </c>
      <c r="C786" s="32">
        <v>10.98</v>
      </c>
      <c r="D786" s="8" t="s">
        <v>7835</v>
      </c>
      <c r="E786" s="8" t="s">
        <v>7835</v>
      </c>
      <c r="F786" s="8" t="s">
        <v>7835</v>
      </c>
      <c r="G786" s="20">
        <v>0</v>
      </c>
      <c r="H786" s="8" t="s">
        <v>7835</v>
      </c>
      <c r="I786" s="8" t="s">
        <v>7838</v>
      </c>
      <c r="J786" s="8" t="s">
        <v>7841</v>
      </c>
    </row>
    <row r="787" spans="1:10" ht="15.75" customHeight="1" x14ac:dyDescent="0.3">
      <c r="A787" s="8" t="s">
        <v>823</v>
      </c>
      <c r="B787" s="29">
        <v>40.700000000000003</v>
      </c>
      <c r="C787" s="32">
        <v>5.42</v>
      </c>
      <c r="D787" s="8" t="s">
        <v>7835</v>
      </c>
      <c r="E787" s="8" t="s">
        <v>7835</v>
      </c>
      <c r="F787" s="8" t="s">
        <v>7835</v>
      </c>
      <c r="G787" s="20">
        <v>0</v>
      </c>
      <c r="H787" s="8" t="s">
        <v>7835</v>
      </c>
      <c r="I787" s="8" t="s">
        <v>7837</v>
      </c>
      <c r="J787" s="8" t="s">
        <v>7843</v>
      </c>
    </row>
    <row r="788" spans="1:10" ht="15.75" customHeight="1" x14ac:dyDescent="0.3">
      <c r="A788" s="8" t="s">
        <v>824</v>
      </c>
      <c r="B788" s="29">
        <v>18.335000000000001</v>
      </c>
      <c r="C788" s="32">
        <v>10.97</v>
      </c>
      <c r="D788" s="8" t="s">
        <v>7835</v>
      </c>
      <c r="E788" s="8" t="s">
        <v>7835</v>
      </c>
      <c r="F788" s="8" t="s">
        <v>7835</v>
      </c>
      <c r="G788" s="20">
        <v>0</v>
      </c>
      <c r="H788" s="8" t="s">
        <v>7835</v>
      </c>
      <c r="I788" s="8" t="s">
        <v>7840</v>
      </c>
      <c r="J788" s="8" t="s">
        <v>7841</v>
      </c>
    </row>
    <row r="789" spans="1:10" ht="15.75" customHeight="1" x14ac:dyDescent="0.3">
      <c r="A789" s="8" t="s">
        <v>825</v>
      </c>
      <c r="B789" s="29">
        <v>33.914999999999999</v>
      </c>
      <c r="C789" s="32">
        <v>9.56</v>
      </c>
      <c r="D789" s="8" t="s">
        <v>7836</v>
      </c>
      <c r="E789" s="8" t="s">
        <v>7835</v>
      </c>
      <c r="F789" s="8" t="s">
        <v>7835</v>
      </c>
      <c r="G789" s="20">
        <v>2</v>
      </c>
      <c r="H789" s="8" t="s">
        <v>7835</v>
      </c>
      <c r="I789" s="8" t="s">
        <v>7837</v>
      </c>
      <c r="J789" s="8" t="s">
        <v>7841</v>
      </c>
    </row>
    <row r="790" spans="1:10" ht="15.75" customHeight="1" x14ac:dyDescent="0.3">
      <c r="A790" s="8" t="s">
        <v>826</v>
      </c>
      <c r="B790" s="29">
        <v>33.534999999999997</v>
      </c>
      <c r="C790" s="32">
        <v>9.4</v>
      </c>
      <c r="D790" s="8" t="s">
        <v>7836</v>
      </c>
      <c r="E790" s="8" t="s">
        <v>7835</v>
      </c>
      <c r="F790" s="8" t="s">
        <v>7835</v>
      </c>
      <c r="G790" s="20">
        <v>2</v>
      </c>
      <c r="H790" s="8" t="s">
        <v>7835</v>
      </c>
      <c r="I790" s="8" t="s">
        <v>7837</v>
      </c>
      <c r="J790" s="8" t="s">
        <v>7841</v>
      </c>
    </row>
    <row r="791" spans="1:10" ht="15.75" customHeight="1" x14ac:dyDescent="0.3">
      <c r="A791" s="8" t="s">
        <v>827</v>
      </c>
      <c r="B791" s="29">
        <v>23.655000000000001</v>
      </c>
      <c r="C791" s="32">
        <v>8.48</v>
      </c>
      <c r="D791" s="8" t="s">
        <v>7836</v>
      </c>
      <c r="E791" s="8" t="s">
        <v>7835</v>
      </c>
      <c r="F791" s="8" t="s">
        <v>7835</v>
      </c>
      <c r="G791" s="20">
        <v>2</v>
      </c>
      <c r="H791" s="8" t="s">
        <v>7835</v>
      </c>
      <c r="I791" s="8" t="s">
        <v>7839</v>
      </c>
      <c r="J791" s="8" t="s">
        <v>7841</v>
      </c>
    </row>
    <row r="792" spans="1:10" ht="15.75" customHeight="1" x14ac:dyDescent="0.3">
      <c r="A792" s="8" t="s">
        <v>828</v>
      </c>
      <c r="B792" s="29">
        <v>28</v>
      </c>
      <c r="C792" s="32">
        <v>5.57</v>
      </c>
      <c r="D792" s="8" t="s">
        <v>7835</v>
      </c>
      <c r="E792" s="8" t="s">
        <v>7835</v>
      </c>
      <c r="F792" s="8" t="s">
        <v>7835</v>
      </c>
      <c r="G792" s="20">
        <v>0</v>
      </c>
      <c r="H792" s="8" t="s">
        <v>7835</v>
      </c>
      <c r="I792" s="8" t="s">
        <v>7838</v>
      </c>
      <c r="J792" s="8" t="s">
        <v>7843</v>
      </c>
    </row>
    <row r="793" spans="1:10" ht="15.75" customHeight="1" x14ac:dyDescent="0.3">
      <c r="A793" s="8" t="s">
        <v>829</v>
      </c>
      <c r="B793" s="29">
        <v>30.23</v>
      </c>
      <c r="C793" s="32">
        <v>6.94</v>
      </c>
      <c r="D793" s="8" t="s">
        <v>7836</v>
      </c>
      <c r="E793" s="8" t="s">
        <v>7835</v>
      </c>
      <c r="F793" s="8" t="s">
        <v>7836</v>
      </c>
      <c r="G793" s="20">
        <v>1</v>
      </c>
      <c r="H793" s="8" t="s">
        <v>7835</v>
      </c>
      <c r="I793" s="8" t="s">
        <v>7837</v>
      </c>
      <c r="J793" s="8" t="s">
        <v>7841</v>
      </c>
    </row>
    <row r="794" spans="1:10" ht="15.75" customHeight="1" x14ac:dyDescent="0.3">
      <c r="A794" s="8" t="s">
        <v>830</v>
      </c>
      <c r="B794" s="29">
        <v>51.14</v>
      </c>
      <c r="C794" s="32">
        <v>4.05</v>
      </c>
      <c r="D794" s="8" t="s">
        <v>7835</v>
      </c>
      <c r="E794" s="8" t="s">
        <v>7835</v>
      </c>
      <c r="F794" s="8" t="s">
        <v>7835</v>
      </c>
      <c r="G794" s="20">
        <v>1</v>
      </c>
      <c r="H794" s="8" t="s">
        <v>7835</v>
      </c>
      <c r="I794" s="8" t="s">
        <v>7837</v>
      </c>
      <c r="J794" s="8" t="s">
        <v>7843</v>
      </c>
    </row>
    <row r="795" spans="1:10" ht="15.75" customHeight="1" x14ac:dyDescent="0.3">
      <c r="A795" s="8" t="s">
        <v>831</v>
      </c>
      <c r="B795" s="29">
        <v>24.32</v>
      </c>
      <c r="C795" s="32">
        <v>10.220000000000001</v>
      </c>
      <c r="D795" s="8" t="s">
        <v>7835</v>
      </c>
      <c r="E795" s="8" t="s">
        <v>7835</v>
      </c>
      <c r="F795" s="8" t="s">
        <v>7835</v>
      </c>
      <c r="G795" s="20">
        <v>0</v>
      </c>
      <c r="H795" s="8" t="s">
        <v>7835</v>
      </c>
      <c r="I795" s="8" t="s">
        <v>7839</v>
      </c>
      <c r="J795" s="8" t="s">
        <v>7841</v>
      </c>
    </row>
    <row r="796" spans="1:10" ht="15.75" customHeight="1" x14ac:dyDescent="0.3">
      <c r="A796" s="8" t="s">
        <v>832</v>
      </c>
      <c r="B796" s="29">
        <v>38.06</v>
      </c>
      <c r="C796" s="32">
        <v>9.24</v>
      </c>
      <c r="D796" s="8" t="s">
        <v>7835</v>
      </c>
      <c r="E796" s="8" t="s">
        <v>7835</v>
      </c>
      <c r="F796" s="8" t="s">
        <v>7835</v>
      </c>
      <c r="G796" s="20">
        <v>0</v>
      </c>
      <c r="H796" s="8" t="s">
        <v>7835</v>
      </c>
      <c r="I796" s="8" t="s">
        <v>7837</v>
      </c>
      <c r="J796" s="8" t="s">
        <v>7841</v>
      </c>
    </row>
    <row r="797" spans="1:10" ht="15.75" customHeight="1" x14ac:dyDescent="0.3">
      <c r="A797" s="8" t="s">
        <v>833</v>
      </c>
      <c r="B797" s="29">
        <v>37.700000000000003</v>
      </c>
      <c r="C797" s="32">
        <v>8.6</v>
      </c>
      <c r="D797" s="8" t="s">
        <v>7835</v>
      </c>
      <c r="E797" s="8" t="s">
        <v>7835</v>
      </c>
      <c r="F797" s="8" t="s">
        <v>7835</v>
      </c>
      <c r="G797" s="20">
        <v>0</v>
      </c>
      <c r="H797" s="8" t="s">
        <v>7835</v>
      </c>
      <c r="I797" s="8" t="s">
        <v>7837</v>
      </c>
      <c r="J797" s="8" t="s">
        <v>7841</v>
      </c>
    </row>
    <row r="798" spans="1:10" ht="15.75" customHeight="1" x14ac:dyDescent="0.3">
      <c r="A798" s="8" t="s">
        <v>834</v>
      </c>
      <c r="B798" s="29">
        <v>44</v>
      </c>
      <c r="C798" s="32">
        <v>9.32</v>
      </c>
      <c r="D798" s="8" t="s">
        <v>7836</v>
      </c>
      <c r="E798" s="8" t="s">
        <v>7835</v>
      </c>
      <c r="F798" s="8" t="s">
        <v>7835</v>
      </c>
      <c r="G798" s="20">
        <v>2</v>
      </c>
      <c r="H798" s="8" t="s">
        <v>7835</v>
      </c>
      <c r="I798" s="8" t="s">
        <v>7837</v>
      </c>
      <c r="J798" s="8" t="s">
        <v>7841</v>
      </c>
    </row>
    <row r="799" spans="1:10" ht="15.75" customHeight="1" x14ac:dyDescent="0.3">
      <c r="A799" s="8" t="s">
        <v>835</v>
      </c>
      <c r="B799" s="29">
        <v>41.45</v>
      </c>
      <c r="C799" s="32">
        <v>6.12</v>
      </c>
      <c r="D799" s="8" t="s">
        <v>7836</v>
      </c>
      <c r="E799" s="8" t="s">
        <v>7835</v>
      </c>
      <c r="F799" s="8" t="s">
        <v>7835</v>
      </c>
      <c r="G799" s="20">
        <v>0</v>
      </c>
      <c r="H799" s="8" t="s">
        <v>7835</v>
      </c>
      <c r="I799" s="8" t="s">
        <v>7837</v>
      </c>
      <c r="J799" s="8" t="s">
        <v>7842</v>
      </c>
    </row>
    <row r="800" spans="1:10" ht="15.75" customHeight="1" x14ac:dyDescent="0.3">
      <c r="A800" s="8" t="s">
        <v>836</v>
      </c>
      <c r="B800" s="29">
        <v>25.364999999999998</v>
      </c>
      <c r="C800" s="32">
        <v>9.19</v>
      </c>
      <c r="D800" s="8" t="s">
        <v>7836</v>
      </c>
      <c r="E800" s="8" t="s">
        <v>7835</v>
      </c>
      <c r="F800" s="8" t="s">
        <v>7835</v>
      </c>
      <c r="G800" s="20">
        <v>0</v>
      </c>
      <c r="H800" s="8" t="s">
        <v>7835</v>
      </c>
      <c r="I800" s="8" t="s">
        <v>7838</v>
      </c>
      <c r="J800" s="8" t="s">
        <v>7841</v>
      </c>
    </row>
    <row r="801" spans="1:10" ht="15.75" customHeight="1" x14ac:dyDescent="0.3">
      <c r="A801" s="8" t="s">
        <v>837</v>
      </c>
      <c r="B801" s="29">
        <v>34.56</v>
      </c>
      <c r="C801" s="32">
        <v>5.84</v>
      </c>
      <c r="D801" s="8" t="s">
        <v>7836</v>
      </c>
      <c r="E801" s="8" t="s">
        <v>7835</v>
      </c>
      <c r="F801" s="8" t="s">
        <v>7836</v>
      </c>
      <c r="G801" s="20">
        <v>1</v>
      </c>
      <c r="H801" s="8" t="s">
        <v>7835</v>
      </c>
      <c r="I801" s="8" t="s">
        <v>7837</v>
      </c>
      <c r="J801" s="8" t="s">
        <v>7842</v>
      </c>
    </row>
    <row r="802" spans="1:10" ht="15.75" customHeight="1" x14ac:dyDescent="0.3">
      <c r="A802" s="8" t="s">
        <v>838</v>
      </c>
      <c r="B802" s="29">
        <v>28.2</v>
      </c>
      <c r="C802" s="32">
        <v>7.19</v>
      </c>
      <c r="D802" s="8" t="s">
        <v>7836</v>
      </c>
      <c r="E802" s="8" t="s">
        <v>7835</v>
      </c>
      <c r="F802" s="8" t="s">
        <v>7835</v>
      </c>
      <c r="G802" s="20">
        <v>2</v>
      </c>
      <c r="H802" s="8" t="s">
        <v>7835</v>
      </c>
      <c r="I802" s="8" t="s">
        <v>7838</v>
      </c>
      <c r="J802" s="8" t="s">
        <v>7841</v>
      </c>
    </row>
    <row r="803" spans="1:10" ht="15.75" customHeight="1" x14ac:dyDescent="0.3">
      <c r="A803" s="8" t="s">
        <v>839</v>
      </c>
      <c r="B803" s="29">
        <v>30.43</v>
      </c>
      <c r="C803" s="32">
        <v>9.39</v>
      </c>
      <c r="D803" s="8" t="s">
        <v>7835</v>
      </c>
      <c r="E803" s="8" t="s">
        <v>7835</v>
      </c>
      <c r="F803" s="8" t="s">
        <v>7835</v>
      </c>
      <c r="G803" s="20">
        <v>0</v>
      </c>
      <c r="H803" s="8" t="s">
        <v>7835</v>
      </c>
      <c r="I803" s="8" t="s">
        <v>7837</v>
      </c>
      <c r="J803" s="8" t="s">
        <v>7841</v>
      </c>
    </row>
    <row r="804" spans="1:10" ht="15.75" customHeight="1" x14ac:dyDescent="0.3">
      <c r="A804" s="8" t="s">
        <v>840</v>
      </c>
      <c r="B804" s="29">
        <v>32.395000000000003</v>
      </c>
      <c r="C804" s="32">
        <v>4.2699999999999996</v>
      </c>
      <c r="D804" s="8" t="s">
        <v>7836</v>
      </c>
      <c r="E804" s="8" t="s">
        <v>7835</v>
      </c>
      <c r="F804" s="8" t="s">
        <v>7835</v>
      </c>
      <c r="G804" s="20">
        <v>1</v>
      </c>
      <c r="H804" s="8" t="s">
        <v>7835</v>
      </c>
      <c r="I804" s="8" t="s">
        <v>7837</v>
      </c>
      <c r="J804" s="8" t="s">
        <v>7843</v>
      </c>
    </row>
    <row r="805" spans="1:10" ht="15.75" customHeight="1" x14ac:dyDescent="0.3">
      <c r="A805" s="8" t="s">
        <v>841</v>
      </c>
      <c r="B805" s="29">
        <v>24.035</v>
      </c>
      <c r="C805" s="32">
        <v>11.71</v>
      </c>
      <c r="D805" s="8" t="s">
        <v>7835</v>
      </c>
      <c r="E805" s="8" t="s">
        <v>7835</v>
      </c>
      <c r="F805" s="8" t="s">
        <v>7835</v>
      </c>
      <c r="G805" s="20">
        <v>0</v>
      </c>
      <c r="H805" s="8" t="s">
        <v>7835</v>
      </c>
      <c r="I805" s="8" t="s">
        <v>7839</v>
      </c>
      <c r="J805" s="8" t="s">
        <v>7841</v>
      </c>
    </row>
    <row r="806" spans="1:10" ht="15.75" customHeight="1" x14ac:dyDescent="0.3">
      <c r="A806" s="8" t="s">
        <v>842</v>
      </c>
      <c r="B806" s="29">
        <v>37.119999999999997</v>
      </c>
      <c r="C806" s="32">
        <v>5.29</v>
      </c>
      <c r="D806" s="8" t="s">
        <v>7835</v>
      </c>
      <c r="E806" s="8" t="s">
        <v>7835</v>
      </c>
      <c r="F806" s="8" t="s">
        <v>7835</v>
      </c>
      <c r="G806" s="20">
        <v>2</v>
      </c>
      <c r="H806" s="8" t="s">
        <v>7835</v>
      </c>
      <c r="I806" s="8" t="s">
        <v>7837</v>
      </c>
      <c r="J806" s="8" t="s">
        <v>7843</v>
      </c>
    </row>
    <row r="807" spans="1:10" ht="15.75" customHeight="1" x14ac:dyDescent="0.3">
      <c r="A807" s="8" t="s">
        <v>843</v>
      </c>
      <c r="B807" s="29">
        <v>34.840000000000003</v>
      </c>
      <c r="C807" s="32">
        <v>6</v>
      </c>
      <c r="D807" s="8" t="s">
        <v>7836</v>
      </c>
      <c r="E807" s="8" t="s">
        <v>7835</v>
      </c>
      <c r="F807" s="8" t="s">
        <v>7836</v>
      </c>
      <c r="G807" s="20">
        <v>1</v>
      </c>
      <c r="H807" s="8" t="s">
        <v>7835</v>
      </c>
      <c r="I807" s="8" t="s">
        <v>7837</v>
      </c>
      <c r="J807" s="8" t="s">
        <v>7842</v>
      </c>
    </row>
    <row r="808" spans="1:10" ht="15.75" customHeight="1" x14ac:dyDescent="0.3">
      <c r="A808" s="8" t="s">
        <v>844</v>
      </c>
      <c r="B808" s="29">
        <v>29.53</v>
      </c>
      <c r="C808" s="32">
        <v>10.64</v>
      </c>
      <c r="D808" s="8" t="s">
        <v>7835</v>
      </c>
      <c r="E808" s="8" t="s">
        <v>7835</v>
      </c>
      <c r="F808" s="8" t="s">
        <v>7835</v>
      </c>
      <c r="G808" s="20">
        <v>0</v>
      </c>
      <c r="H808" s="8" t="s">
        <v>7835</v>
      </c>
      <c r="I808" s="8" t="s">
        <v>7838</v>
      </c>
      <c r="J808" s="8" t="s">
        <v>7841</v>
      </c>
    </row>
    <row r="809" spans="1:10" ht="15.75" customHeight="1" x14ac:dyDescent="0.3">
      <c r="A809" s="8" t="s">
        <v>845</v>
      </c>
      <c r="B809" s="29">
        <v>42.51</v>
      </c>
      <c r="C809" s="32">
        <v>8.2100000000000009</v>
      </c>
      <c r="D809" s="8" t="s">
        <v>7836</v>
      </c>
      <c r="E809" s="8" t="s">
        <v>7835</v>
      </c>
      <c r="F809" s="8" t="s">
        <v>7835</v>
      </c>
      <c r="G809" s="20">
        <v>0</v>
      </c>
      <c r="H809" s="8" t="s">
        <v>7835</v>
      </c>
      <c r="I809" s="8" t="s">
        <v>7837</v>
      </c>
      <c r="J809" s="8" t="s">
        <v>7841</v>
      </c>
    </row>
    <row r="810" spans="1:10" ht="15.75" customHeight="1" x14ac:dyDescent="0.3">
      <c r="A810" s="8" t="s">
        <v>846</v>
      </c>
      <c r="B810" s="29">
        <v>38.14</v>
      </c>
      <c r="C810" s="32">
        <v>5.58</v>
      </c>
      <c r="D810" s="8" t="s">
        <v>7835</v>
      </c>
      <c r="E810" s="8" t="s">
        <v>7835</v>
      </c>
      <c r="F810" s="8" t="s">
        <v>7836</v>
      </c>
      <c r="G810" s="20">
        <v>1</v>
      </c>
      <c r="H810" s="8" t="s">
        <v>7835</v>
      </c>
      <c r="I810" s="8" t="s">
        <v>7837</v>
      </c>
      <c r="J810" s="8" t="s">
        <v>7843</v>
      </c>
    </row>
    <row r="811" spans="1:10" ht="15.75" customHeight="1" x14ac:dyDescent="0.3">
      <c r="A811" s="8" t="s">
        <v>847</v>
      </c>
      <c r="B811" s="29">
        <v>39.93</v>
      </c>
      <c r="C811" s="32">
        <v>8.75</v>
      </c>
      <c r="D811" s="8" t="s">
        <v>7835</v>
      </c>
      <c r="E811" s="8" t="s">
        <v>7835</v>
      </c>
      <c r="F811" s="8" t="s">
        <v>7835</v>
      </c>
      <c r="G811" s="20">
        <v>0</v>
      </c>
      <c r="H811" s="8" t="s">
        <v>7835</v>
      </c>
      <c r="I811" s="8" t="s">
        <v>7837</v>
      </c>
      <c r="J811" s="8" t="s">
        <v>7841</v>
      </c>
    </row>
    <row r="812" spans="1:10" ht="15.75" customHeight="1" x14ac:dyDescent="0.3">
      <c r="A812" s="8" t="s">
        <v>848</v>
      </c>
      <c r="B812" s="29">
        <v>38.83</v>
      </c>
      <c r="C812" s="32">
        <v>11.86</v>
      </c>
      <c r="D812" s="8" t="s">
        <v>7835</v>
      </c>
      <c r="E812" s="8" t="s">
        <v>7835</v>
      </c>
      <c r="F812" s="8" t="s">
        <v>7835</v>
      </c>
      <c r="G812" s="20">
        <v>0</v>
      </c>
      <c r="H812" s="8" t="s">
        <v>7835</v>
      </c>
      <c r="I812" s="8" t="s">
        <v>7837</v>
      </c>
      <c r="J812" s="8" t="s">
        <v>7841</v>
      </c>
    </row>
    <row r="813" spans="1:10" ht="15.75" customHeight="1" x14ac:dyDescent="0.3">
      <c r="A813" s="8" t="s">
        <v>849</v>
      </c>
      <c r="B813" s="29">
        <v>37.4</v>
      </c>
      <c r="C813" s="32">
        <v>11.46</v>
      </c>
      <c r="D813" s="8" t="s">
        <v>7835</v>
      </c>
      <c r="E813" s="8" t="s">
        <v>7835</v>
      </c>
      <c r="F813" s="8" t="s">
        <v>7835</v>
      </c>
      <c r="G813" s="20">
        <v>0</v>
      </c>
      <c r="H813" s="8" t="s">
        <v>7835</v>
      </c>
      <c r="I813" s="8" t="s">
        <v>7837</v>
      </c>
      <c r="J813" s="8" t="s">
        <v>7841</v>
      </c>
    </row>
    <row r="814" spans="1:10" ht="15.75" customHeight="1" x14ac:dyDescent="0.3">
      <c r="A814" s="8" t="s">
        <v>850</v>
      </c>
      <c r="B814" s="29">
        <v>21.4</v>
      </c>
      <c r="C814" s="32">
        <v>9.0299999999999994</v>
      </c>
      <c r="D814" s="8" t="s">
        <v>7835</v>
      </c>
      <c r="E814" s="8" t="s">
        <v>7835</v>
      </c>
      <c r="F814" s="8" t="s">
        <v>7835</v>
      </c>
      <c r="G814" s="20">
        <v>0</v>
      </c>
      <c r="H814" s="8" t="s">
        <v>7835</v>
      </c>
      <c r="I814" s="8" t="s">
        <v>7839</v>
      </c>
      <c r="J814" s="8" t="s">
        <v>7841</v>
      </c>
    </row>
    <row r="815" spans="1:10" ht="15.75" customHeight="1" x14ac:dyDescent="0.3">
      <c r="A815" s="8" t="s">
        <v>851</v>
      </c>
      <c r="B815" s="29">
        <v>38.380000000000003</v>
      </c>
      <c r="C815" s="32">
        <v>8.26</v>
      </c>
      <c r="D815" s="8" t="s">
        <v>7836</v>
      </c>
      <c r="E815" s="8" t="s">
        <v>7835</v>
      </c>
      <c r="F815" s="8" t="s">
        <v>7835</v>
      </c>
      <c r="G815" s="20">
        <v>2</v>
      </c>
      <c r="H815" s="8" t="s">
        <v>7835</v>
      </c>
      <c r="I815" s="8" t="s">
        <v>7837</v>
      </c>
      <c r="J815" s="8" t="s">
        <v>7841</v>
      </c>
    </row>
    <row r="816" spans="1:10" ht="15.75" customHeight="1" x14ac:dyDescent="0.3">
      <c r="A816" s="8" t="s">
        <v>852</v>
      </c>
      <c r="B816" s="29">
        <v>33.659999999999997</v>
      </c>
      <c r="C816" s="32">
        <v>5.42</v>
      </c>
      <c r="D816" s="8" t="s">
        <v>7836</v>
      </c>
      <c r="E816" s="8" t="s">
        <v>7835</v>
      </c>
      <c r="F816" s="8" t="s">
        <v>7835</v>
      </c>
      <c r="G816" s="20">
        <v>2</v>
      </c>
      <c r="H816" s="8" t="s">
        <v>7835</v>
      </c>
      <c r="I816" s="8" t="s">
        <v>7837</v>
      </c>
      <c r="J816" s="8" t="s">
        <v>7843</v>
      </c>
    </row>
    <row r="817" spans="1:10" ht="15.75" customHeight="1" x14ac:dyDescent="0.3">
      <c r="A817" s="8" t="s">
        <v>853</v>
      </c>
      <c r="B817" s="29">
        <v>31.79</v>
      </c>
      <c r="C817" s="32">
        <v>11.33</v>
      </c>
      <c r="D817" s="8" t="s">
        <v>7836</v>
      </c>
      <c r="E817" s="8" t="s">
        <v>7835</v>
      </c>
      <c r="F817" s="8" t="s">
        <v>7836</v>
      </c>
      <c r="G817" s="20">
        <v>1</v>
      </c>
      <c r="H817" s="8" t="s">
        <v>7835</v>
      </c>
      <c r="I817" s="8" t="s">
        <v>7837</v>
      </c>
      <c r="J817" s="8" t="s">
        <v>7841</v>
      </c>
    </row>
    <row r="818" spans="1:10" ht="15.75" customHeight="1" x14ac:dyDescent="0.3">
      <c r="A818" s="8" t="s">
        <v>854</v>
      </c>
      <c r="B818" s="29">
        <v>29.7</v>
      </c>
      <c r="C818" s="32">
        <v>7.69</v>
      </c>
      <c r="D818" s="8" t="s">
        <v>7836</v>
      </c>
      <c r="E818" s="8" t="s">
        <v>7835</v>
      </c>
      <c r="F818" s="8" t="s">
        <v>7836</v>
      </c>
      <c r="G818" s="20">
        <v>1</v>
      </c>
      <c r="H818" s="8" t="s">
        <v>7835</v>
      </c>
      <c r="I818" s="8" t="s">
        <v>7838</v>
      </c>
      <c r="J818" s="8" t="s">
        <v>7841</v>
      </c>
    </row>
    <row r="819" spans="1:10" ht="15.75" customHeight="1" x14ac:dyDescent="0.3">
      <c r="A819" s="8" t="s">
        <v>855</v>
      </c>
      <c r="B819" s="29">
        <v>25.46</v>
      </c>
      <c r="C819" s="32">
        <v>8.77</v>
      </c>
      <c r="D819" s="8" t="s">
        <v>7836</v>
      </c>
      <c r="E819" s="8" t="s">
        <v>7835</v>
      </c>
      <c r="F819" s="8" t="s">
        <v>7836</v>
      </c>
      <c r="G819" s="20">
        <v>1</v>
      </c>
      <c r="H819" s="8" t="s">
        <v>7835</v>
      </c>
      <c r="I819" s="8" t="s">
        <v>7838</v>
      </c>
      <c r="J819" s="8" t="s">
        <v>7841</v>
      </c>
    </row>
    <row r="820" spans="1:10" ht="15.75" customHeight="1" x14ac:dyDescent="0.3">
      <c r="A820" s="8" t="s">
        <v>856</v>
      </c>
      <c r="B820" s="29">
        <v>39.14</v>
      </c>
      <c r="C820" s="32">
        <v>4.91</v>
      </c>
      <c r="D820" s="8" t="s">
        <v>7835</v>
      </c>
      <c r="E820" s="8" t="s">
        <v>7836</v>
      </c>
      <c r="F820" s="8" t="s">
        <v>7835</v>
      </c>
      <c r="G820" s="20">
        <v>1</v>
      </c>
      <c r="H820" s="8" t="s">
        <v>7835</v>
      </c>
      <c r="I820" s="8" t="s">
        <v>7837</v>
      </c>
      <c r="J820" s="8" t="s">
        <v>7843</v>
      </c>
    </row>
    <row r="821" spans="1:10" ht="15.75" customHeight="1" x14ac:dyDescent="0.3">
      <c r="A821" s="8" t="s">
        <v>857</v>
      </c>
      <c r="B821" s="29">
        <v>41.2</v>
      </c>
      <c r="C821" s="32">
        <v>4.95</v>
      </c>
      <c r="D821" s="8" t="s">
        <v>7835</v>
      </c>
      <c r="E821" s="8" t="s">
        <v>7835</v>
      </c>
      <c r="F821" s="8" t="s">
        <v>7835</v>
      </c>
      <c r="G821" s="20">
        <v>1</v>
      </c>
      <c r="H821" s="8" t="s">
        <v>7835</v>
      </c>
      <c r="I821" s="8" t="s">
        <v>7837</v>
      </c>
      <c r="J821" s="8" t="s">
        <v>7843</v>
      </c>
    </row>
    <row r="822" spans="1:10" ht="15.75" customHeight="1" x14ac:dyDescent="0.3">
      <c r="A822" s="8" t="s">
        <v>858</v>
      </c>
      <c r="B822" s="29">
        <v>28.81</v>
      </c>
      <c r="C822" s="32">
        <v>10.8</v>
      </c>
      <c r="D822" s="8" t="s">
        <v>7836</v>
      </c>
      <c r="E822" s="8" t="s">
        <v>7835</v>
      </c>
      <c r="F822" s="8" t="s">
        <v>7836</v>
      </c>
      <c r="G822" s="20">
        <v>1</v>
      </c>
      <c r="H822" s="8" t="s">
        <v>7835</v>
      </c>
      <c r="I822" s="8" t="s">
        <v>7838</v>
      </c>
      <c r="J822" s="8" t="s">
        <v>7841</v>
      </c>
    </row>
    <row r="823" spans="1:10" ht="15.75" customHeight="1" x14ac:dyDescent="0.3">
      <c r="A823" s="8" t="s">
        <v>859</v>
      </c>
      <c r="B823" s="29">
        <v>37.409999999999997</v>
      </c>
      <c r="C823" s="32">
        <v>7.21</v>
      </c>
      <c r="D823" s="8" t="s">
        <v>7835</v>
      </c>
      <c r="E823" s="8" t="s">
        <v>7835</v>
      </c>
      <c r="F823" s="8" t="s">
        <v>7835</v>
      </c>
      <c r="G823" s="20">
        <v>2</v>
      </c>
      <c r="H823" s="8" t="s">
        <v>7835</v>
      </c>
      <c r="I823" s="8" t="s">
        <v>7837</v>
      </c>
      <c r="J823" s="8" t="s">
        <v>7841</v>
      </c>
    </row>
    <row r="824" spans="1:10" ht="15.75" customHeight="1" x14ac:dyDescent="0.3">
      <c r="A824" s="8" t="s">
        <v>860</v>
      </c>
      <c r="B824" s="29">
        <v>52.54</v>
      </c>
      <c r="C824" s="32">
        <v>5.12</v>
      </c>
      <c r="D824" s="8" t="s">
        <v>7835</v>
      </c>
      <c r="E824" s="8" t="s">
        <v>7835</v>
      </c>
      <c r="F824" s="8" t="s">
        <v>7836</v>
      </c>
      <c r="G824" s="20">
        <v>1</v>
      </c>
      <c r="H824" s="8" t="s">
        <v>7835</v>
      </c>
      <c r="I824" s="8" t="s">
        <v>7837</v>
      </c>
      <c r="J824" s="8" t="s">
        <v>7843</v>
      </c>
    </row>
    <row r="825" spans="1:10" ht="15.75" customHeight="1" x14ac:dyDescent="0.3">
      <c r="A825" s="8" t="s">
        <v>861</v>
      </c>
      <c r="B825" s="29">
        <v>17.29</v>
      </c>
      <c r="C825" s="32">
        <v>4.62</v>
      </c>
      <c r="D825" s="8" t="s">
        <v>7835</v>
      </c>
      <c r="E825" s="8" t="s">
        <v>7836</v>
      </c>
      <c r="F825" s="8" t="s">
        <v>7835</v>
      </c>
      <c r="G825" s="20">
        <v>1</v>
      </c>
      <c r="H825" s="8" t="s">
        <v>7836</v>
      </c>
      <c r="I825" s="8" t="s">
        <v>7840</v>
      </c>
      <c r="J825" s="8" t="s">
        <v>7843</v>
      </c>
    </row>
    <row r="826" spans="1:10" ht="15.75" customHeight="1" x14ac:dyDescent="0.3">
      <c r="A826" s="8" t="s">
        <v>862</v>
      </c>
      <c r="B826" s="29">
        <v>31.74</v>
      </c>
      <c r="C826" s="32">
        <v>7.68</v>
      </c>
      <c r="D826" s="8" t="s">
        <v>7836</v>
      </c>
      <c r="E826" s="8" t="s">
        <v>7835</v>
      </c>
      <c r="F826" s="8" t="s">
        <v>7835</v>
      </c>
      <c r="G826" s="20">
        <v>0</v>
      </c>
      <c r="H826" s="8" t="s">
        <v>7835</v>
      </c>
      <c r="I826" s="8" t="s">
        <v>7837</v>
      </c>
      <c r="J826" s="8" t="s">
        <v>7841</v>
      </c>
    </row>
    <row r="827" spans="1:10" ht="15.75" customHeight="1" x14ac:dyDescent="0.3">
      <c r="A827" s="8" t="s">
        <v>863</v>
      </c>
      <c r="B827" s="29">
        <v>26.504999999999999</v>
      </c>
      <c r="C827" s="32">
        <v>6.79</v>
      </c>
      <c r="D827" s="8" t="s">
        <v>7836</v>
      </c>
      <c r="E827" s="8" t="s">
        <v>7835</v>
      </c>
      <c r="F827" s="8" t="s">
        <v>7836</v>
      </c>
      <c r="G827" s="20">
        <v>1</v>
      </c>
      <c r="H827" s="8" t="s">
        <v>7835</v>
      </c>
      <c r="I827" s="8" t="s">
        <v>7838</v>
      </c>
      <c r="J827" s="8" t="s">
        <v>7841</v>
      </c>
    </row>
    <row r="828" spans="1:10" ht="15.75" customHeight="1" x14ac:dyDescent="0.3">
      <c r="A828" s="8" t="s">
        <v>864</v>
      </c>
      <c r="B828" s="29">
        <v>36.479999999999997</v>
      </c>
      <c r="C828" s="32">
        <v>11.09</v>
      </c>
      <c r="D828" s="8" t="s">
        <v>7835</v>
      </c>
      <c r="E828" s="8" t="s">
        <v>7835</v>
      </c>
      <c r="F828" s="8" t="s">
        <v>7835</v>
      </c>
      <c r="G828" s="20">
        <v>0</v>
      </c>
      <c r="H828" s="8" t="s">
        <v>7835</v>
      </c>
      <c r="I828" s="8" t="s">
        <v>7837</v>
      </c>
      <c r="J828" s="8" t="s">
        <v>7841</v>
      </c>
    </row>
    <row r="829" spans="1:10" ht="15.75" customHeight="1" x14ac:dyDescent="0.3">
      <c r="A829" s="8" t="s">
        <v>865</v>
      </c>
      <c r="B829" s="29">
        <v>39.159999999999997</v>
      </c>
      <c r="C829" s="32">
        <v>5.24</v>
      </c>
      <c r="D829" s="8" t="s">
        <v>7836</v>
      </c>
      <c r="E829" s="8" t="s">
        <v>7835</v>
      </c>
      <c r="F829" s="8" t="s">
        <v>7836</v>
      </c>
      <c r="G829" s="20">
        <v>1</v>
      </c>
      <c r="H829" s="8" t="s">
        <v>7835</v>
      </c>
      <c r="I829" s="8" t="s">
        <v>7837</v>
      </c>
      <c r="J829" s="8" t="s">
        <v>7843</v>
      </c>
    </row>
    <row r="830" spans="1:10" ht="15.75" customHeight="1" x14ac:dyDescent="0.3">
      <c r="A830" s="8" t="s">
        <v>866</v>
      </c>
      <c r="B830" s="29">
        <v>28.22</v>
      </c>
      <c r="C830" s="32">
        <v>7.51</v>
      </c>
      <c r="D830" s="8" t="s">
        <v>7836</v>
      </c>
      <c r="E830" s="8" t="s">
        <v>7835</v>
      </c>
      <c r="F830" s="8" t="s">
        <v>7836</v>
      </c>
      <c r="G830" s="20">
        <v>1</v>
      </c>
      <c r="H830" s="8" t="s">
        <v>7835</v>
      </c>
      <c r="I830" s="8" t="s">
        <v>7838</v>
      </c>
      <c r="J830" s="8" t="s">
        <v>7841</v>
      </c>
    </row>
    <row r="831" spans="1:10" ht="15.75" customHeight="1" x14ac:dyDescent="0.3">
      <c r="A831" s="8" t="s">
        <v>867</v>
      </c>
      <c r="B831" s="29">
        <v>35</v>
      </c>
      <c r="C831" s="32">
        <v>4.13</v>
      </c>
      <c r="D831" s="8" t="s">
        <v>7835</v>
      </c>
      <c r="E831" s="8" t="s">
        <v>7835</v>
      </c>
      <c r="F831" s="8" t="s">
        <v>7835</v>
      </c>
      <c r="G831" s="20">
        <v>2</v>
      </c>
      <c r="H831" s="8" t="s">
        <v>7835</v>
      </c>
      <c r="I831" s="8" t="s">
        <v>7837</v>
      </c>
      <c r="J831" s="8" t="s">
        <v>7843</v>
      </c>
    </row>
    <row r="832" spans="1:10" ht="15.75" customHeight="1" x14ac:dyDescent="0.3">
      <c r="A832" s="8" t="s">
        <v>868</v>
      </c>
      <c r="B832" s="29">
        <v>36.24</v>
      </c>
      <c r="C832" s="32">
        <v>8.3800000000000008</v>
      </c>
      <c r="D832" s="8" t="s">
        <v>7836</v>
      </c>
      <c r="E832" s="8" t="s">
        <v>7835</v>
      </c>
      <c r="F832" s="8" t="s">
        <v>7835</v>
      </c>
      <c r="G832" s="20">
        <v>1</v>
      </c>
      <c r="H832" s="8" t="s">
        <v>7835</v>
      </c>
      <c r="I832" s="8" t="s">
        <v>7837</v>
      </c>
      <c r="J832" s="8" t="s">
        <v>7841</v>
      </c>
    </row>
    <row r="833" spans="1:10" ht="15.75" customHeight="1" x14ac:dyDescent="0.3">
      <c r="A833" s="8" t="s">
        <v>869</v>
      </c>
      <c r="B833" s="29">
        <v>36.954999999999998</v>
      </c>
      <c r="C833" s="32">
        <v>8.07</v>
      </c>
      <c r="D833" s="8" t="s">
        <v>7835</v>
      </c>
      <c r="E833" s="8" t="s">
        <v>7835</v>
      </c>
      <c r="F833" s="8" t="s">
        <v>7835</v>
      </c>
      <c r="G833" s="20">
        <v>0</v>
      </c>
      <c r="H833" s="8" t="s">
        <v>7835</v>
      </c>
      <c r="I833" s="8" t="s">
        <v>7837</v>
      </c>
      <c r="J833" s="8" t="s">
        <v>7841</v>
      </c>
    </row>
    <row r="834" spans="1:10" ht="15.75" customHeight="1" x14ac:dyDescent="0.3">
      <c r="A834" s="8" t="s">
        <v>870</v>
      </c>
      <c r="B834" s="29">
        <v>29.64</v>
      </c>
      <c r="C834" s="32">
        <v>8.9499999999999993</v>
      </c>
      <c r="D834" s="8" t="s">
        <v>7835</v>
      </c>
      <c r="E834" s="8" t="s">
        <v>7835</v>
      </c>
      <c r="F834" s="8" t="s">
        <v>7835</v>
      </c>
      <c r="G834" s="20">
        <v>0</v>
      </c>
      <c r="H834" s="8" t="s">
        <v>7835</v>
      </c>
      <c r="I834" s="8" t="s">
        <v>7838</v>
      </c>
      <c r="J834" s="8" t="s">
        <v>7841</v>
      </c>
    </row>
    <row r="835" spans="1:10" ht="15.75" customHeight="1" x14ac:dyDescent="0.3">
      <c r="A835" s="8" t="s">
        <v>871</v>
      </c>
      <c r="B835" s="29">
        <v>42.74</v>
      </c>
      <c r="C835" s="32">
        <v>6.31</v>
      </c>
      <c r="D835" s="8" t="s">
        <v>7836</v>
      </c>
      <c r="E835" s="8" t="s">
        <v>7835</v>
      </c>
      <c r="F835" s="8" t="s">
        <v>7835</v>
      </c>
      <c r="G835" s="20">
        <v>1</v>
      </c>
      <c r="H835" s="8" t="s">
        <v>7835</v>
      </c>
      <c r="I835" s="8" t="s">
        <v>7837</v>
      </c>
      <c r="J835" s="8" t="s">
        <v>7842</v>
      </c>
    </row>
    <row r="836" spans="1:10" ht="15.75" customHeight="1" x14ac:dyDescent="0.3">
      <c r="A836" s="8" t="s">
        <v>872</v>
      </c>
      <c r="B836" s="29">
        <v>36.130000000000003</v>
      </c>
      <c r="C836" s="32">
        <v>7.19</v>
      </c>
      <c r="D836" s="8" t="s">
        <v>7836</v>
      </c>
      <c r="E836" s="8" t="s">
        <v>7835</v>
      </c>
      <c r="F836" s="8" t="s">
        <v>7835</v>
      </c>
      <c r="G836" s="20">
        <v>2</v>
      </c>
      <c r="H836" s="8" t="s">
        <v>7835</v>
      </c>
      <c r="I836" s="8" t="s">
        <v>7837</v>
      </c>
      <c r="J836" s="8" t="s">
        <v>7841</v>
      </c>
    </row>
    <row r="837" spans="1:10" ht="15.75" customHeight="1" x14ac:dyDescent="0.3">
      <c r="A837" s="8" t="s">
        <v>873</v>
      </c>
      <c r="B837" s="29">
        <v>31.55</v>
      </c>
      <c r="C837" s="32">
        <v>6.11</v>
      </c>
      <c r="D837" s="8" t="s">
        <v>7836</v>
      </c>
      <c r="E837" s="8" t="s">
        <v>7835</v>
      </c>
      <c r="F837" s="8" t="s">
        <v>7835</v>
      </c>
      <c r="G837" s="20">
        <v>1</v>
      </c>
      <c r="H837" s="8" t="s">
        <v>7835</v>
      </c>
      <c r="I837" s="8" t="s">
        <v>7837</v>
      </c>
      <c r="J837" s="8" t="s">
        <v>7842</v>
      </c>
    </row>
    <row r="838" spans="1:10" ht="15.75" customHeight="1" x14ac:dyDescent="0.3">
      <c r="A838" s="8" t="s">
        <v>874</v>
      </c>
      <c r="B838" s="29">
        <v>52.75</v>
      </c>
      <c r="C838" s="32">
        <v>6.02</v>
      </c>
      <c r="D838" s="8" t="s">
        <v>7835</v>
      </c>
      <c r="E838" s="8" t="s">
        <v>7835</v>
      </c>
      <c r="F838" s="8" t="s">
        <v>7835</v>
      </c>
      <c r="G838" s="20">
        <v>1</v>
      </c>
      <c r="H838" s="8" t="s">
        <v>7835</v>
      </c>
      <c r="I838" s="8" t="s">
        <v>7837</v>
      </c>
      <c r="J838" s="8" t="s">
        <v>7842</v>
      </c>
    </row>
    <row r="839" spans="1:10" ht="15.75" customHeight="1" x14ac:dyDescent="0.3">
      <c r="A839" s="8" t="s">
        <v>875</v>
      </c>
      <c r="B839" s="29">
        <v>36.67</v>
      </c>
      <c r="C839" s="32">
        <v>11.86</v>
      </c>
      <c r="D839" s="8" t="s">
        <v>7835</v>
      </c>
      <c r="E839" s="8" t="s">
        <v>7835</v>
      </c>
      <c r="F839" s="8" t="s">
        <v>7835</v>
      </c>
      <c r="G839" s="20">
        <v>0</v>
      </c>
      <c r="H839" s="8" t="s">
        <v>7835</v>
      </c>
      <c r="I839" s="8" t="s">
        <v>7837</v>
      </c>
      <c r="J839" s="8" t="s">
        <v>7841</v>
      </c>
    </row>
    <row r="840" spans="1:10" ht="15.75" customHeight="1" x14ac:dyDescent="0.3">
      <c r="A840" s="8" t="s">
        <v>876</v>
      </c>
      <c r="B840" s="29">
        <v>38.06</v>
      </c>
      <c r="C840" s="32">
        <v>8.25</v>
      </c>
      <c r="D840" s="8" t="s">
        <v>7835</v>
      </c>
      <c r="E840" s="8" t="s">
        <v>7835</v>
      </c>
      <c r="F840" s="8" t="s">
        <v>7835</v>
      </c>
      <c r="G840" s="20">
        <v>0</v>
      </c>
      <c r="H840" s="8" t="s">
        <v>7835</v>
      </c>
      <c r="I840" s="8" t="s">
        <v>7837</v>
      </c>
      <c r="J840" s="8" t="s">
        <v>7841</v>
      </c>
    </row>
    <row r="841" spans="1:10" ht="15.75" customHeight="1" x14ac:dyDescent="0.3">
      <c r="A841" s="8" t="s">
        <v>877</v>
      </c>
      <c r="B841" s="29">
        <v>38</v>
      </c>
      <c r="C841" s="32">
        <v>8.1300000000000008</v>
      </c>
      <c r="D841" s="8" t="s">
        <v>7835</v>
      </c>
      <c r="E841" s="8" t="s">
        <v>7835</v>
      </c>
      <c r="F841" s="8" t="s">
        <v>7835</v>
      </c>
      <c r="G841" s="20">
        <v>0</v>
      </c>
      <c r="H841" s="8" t="s">
        <v>7835</v>
      </c>
      <c r="I841" s="8" t="s">
        <v>7837</v>
      </c>
      <c r="J841" s="8" t="s">
        <v>7841</v>
      </c>
    </row>
    <row r="842" spans="1:10" ht="15.75" customHeight="1" x14ac:dyDescent="0.3">
      <c r="A842" s="8" t="s">
        <v>878</v>
      </c>
      <c r="B842" s="29">
        <v>35.1</v>
      </c>
      <c r="C842" s="32">
        <v>10.1</v>
      </c>
      <c r="D842" s="8" t="s">
        <v>7835</v>
      </c>
      <c r="E842" s="8" t="s">
        <v>7835</v>
      </c>
      <c r="F842" s="8" t="s">
        <v>7835</v>
      </c>
      <c r="G842" s="20">
        <v>0</v>
      </c>
      <c r="H842" s="8" t="s">
        <v>7835</v>
      </c>
      <c r="I842" s="8" t="s">
        <v>7837</v>
      </c>
      <c r="J842" s="8" t="s">
        <v>7841</v>
      </c>
    </row>
    <row r="843" spans="1:10" ht="15.75" customHeight="1" x14ac:dyDescent="0.3">
      <c r="A843" s="8" t="s">
        <v>879</v>
      </c>
      <c r="B843" s="29">
        <v>33.82</v>
      </c>
      <c r="C843" s="32">
        <v>5.89</v>
      </c>
      <c r="D843" s="8" t="s">
        <v>7836</v>
      </c>
      <c r="E843" s="8" t="s">
        <v>7835</v>
      </c>
      <c r="F843" s="8" t="s">
        <v>7835</v>
      </c>
      <c r="G843" s="20">
        <v>2</v>
      </c>
      <c r="H843" s="8" t="s">
        <v>7835</v>
      </c>
      <c r="I843" s="8" t="s">
        <v>7837</v>
      </c>
      <c r="J843" s="8" t="s">
        <v>7842</v>
      </c>
    </row>
    <row r="844" spans="1:10" ht="15.75" customHeight="1" x14ac:dyDescent="0.3">
      <c r="A844" s="8" t="s">
        <v>880</v>
      </c>
      <c r="B844" s="29">
        <v>37.43</v>
      </c>
      <c r="C844" s="32">
        <v>4.97</v>
      </c>
      <c r="D844" s="8" t="s">
        <v>7835</v>
      </c>
      <c r="E844" s="8" t="s">
        <v>7835</v>
      </c>
      <c r="F844" s="8" t="s">
        <v>7835</v>
      </c>
      <c r="G844" s="20">
        <v>2</v>
      </c>
      <c r="H844" s="8" t="s">
        <v>7835</v>
      </c>
      <c r="I844" s="8" t="s">
        <v>7837</v>
      </c>
      <c r="J844" s="8" t="s">
        <v>7843</v>
      </c>
    </row>
    <row r="845" spans="1:10" ht="15.75" customHeight="1" x14ac:dyDescent="0.3">
      <c r="A845" s="8" t="s">
        <v>881</v>
      </c>
      <c r="B845" s="29">
        <v>30.5</v>
      </c>
      <c r="C845" s="32">
        <v>9.9</v>
      </c>
      <c r="D845" s="8" t="s">
        <v>7835</v>
      </c>
      <c r="E845" s="8" t="s">
        <v>7835</v>
      </c>
      <c r="F845" s="8" t="s">
        <v>7835</v>
      </c>
      <c r="G845" s="20">
        <v>0</v>
      </c>
      <c r="H845" s="8" t="s">
        <v>7835</v>
      </c>
      <c r="I845" s="8" t="s">
        <v>7837</v>
      </c>
      <c r="J845" s="8" t="s">
        <v>7841</v>
      </c>
    </row>
    <row r="846" spans="1:10" ht="15.75" customHeight="1" x14ac:dyDescent="0.3">
      <c r="A846" s="8" t="s">
        <v>882</v>
      </c>
      <c r="B846" s="29">
        <v>24.53</v>
      </c>
      <c r="C846" s="32">
        <v>9.0500000000000007</v>
      </c>
      <c r="D846" s="8" t="s">
        <v>7835</v>
      </c>
      <c r="E846" s="8" t="s">
        <v>7835</v>
      </c>
      <c r="F846" s="8" t="s">
        <v>7835</v>
      </c>
      <c r="G846" s="20">
        <v>0</v>
      </c>
      <c r="H846" s="8" t="s">
        <v>7835</v>
      </c>
      <c r="I846" s="8" t="s">
        <v>7839</v>
      </c>
      <c r="J846" s="8" t="s">
        <v>7841</v>
      </c>
    </row>
    <row r="847" spans="1:10" ht="15.75" customHeight="1" x14ac:dyDescent="0.3">
      <c r="A847" s="8" t="s">
        <v>883</v>
      </c>
      <c r="B847" s="29">
        <v>25.74</v>
      </c>
      <c r="C847" s="32">
        <v>10.93</v>
      </c>
      <c r="D847" s="8" t="s">
        <v>7835</v>
      </c>
      <c r="E847" s="8" t="s">
        <v>7835</v>
      </c>
      <c r="F847" s="8" t="s">
        <v>7835</v>
      </c>
      <c r="G847" s="20">
        <v>0</v>
      </c>
      <c r="H847" s="8" t="s">
        <v>7835</v>
      </c>
      <c r="I847" s="8" t="s">
        <v>7838</v>
      </c>
      <c r="J847" s="8" t="s">
        <v>7841</v>
      </c>
    </row>
    <row r="848" spans="1:10" ht="15.75" customHeight="1" x14ac:dyDescent="0.3">
      <c r="A848" s="8" t="s">
        <v>884</v>
      </c>
      <c r="B848" s="29">
        <v>34.08</v>
      </c>
      <c r="C848" s="32">
        <v>7.58</v>
      </c>
      <c r="D848" s="8" t="s">
        <v>7836</v>
      </c>
      <c r="E848" s="8" t="s">
        <v>7835</v>
      </c>
      <c r="F848" s="8" t="s">
        <v>7835</v>
      </c>
      <c r="G848" s="20">
        <v>2</v>
      </c>
      <c r="H848" s="8" t="s">
        <v>7835</v>
      </c>
      <c r="I848" s="8" t="s">
        <v>7837</v>
      </c>
      <c r="J848" s="8" t="s">
        <v>7841</v>
      </c>
    </row>
    <row r="849" spans="1:10" ht="15.75" customHeight="1" x14ac:dyDescent="0.3">
      <c r="A849" s="8" t="s">
        <v>885</v>
      </c>
      <c r="B849" s="29">
        <v>31.35</v>
      </c>
      <c r="C849" s="32">
        <v>11</v>
      </c>
      <c r="D849" s="8" t="s">
        <v>7836</v>
      </c>
      <c r="E849" s="8" t="s">
        <v>7835</v>
      </c>
      <c r="F849" s="8" t="s">
        <v>7836</v>
      </c>
      <c r="G849" s="20">
        <v>1</v>
      </c>
      <c r="H849" s="8" t="s">
        <v>7835</v>
      </c>
      <c r="I849" s="8" t="s">
        <v>7837</v>
      </c>
      <c r="J849" s="8" t="s">
        <v>7841</v>
      </c>
    </row>
    <row r="850" spans="1:10" ht="15.75" customHeight="1" x14ac:dyDescent="0.3">
      <c r="A850" s="8" t="s">
        <v>886</v>
      </c>
      <c r="B850" s="29">
        <v>26.79</v>
      </c>
      <c r="C850" s="32">
        <v>5.0599999999999996</v>
      </c>
      <c r="D850" s="8" t="s">
        <v>7835</v>
      </c>
      <c r="E850" s="8" t="s">
        <v>7835</v>
      </c>
      <c r="F850" s="8" t="s">
        <v>7835</v>
      </c>
      <c r="G850" s="20">
        <v>1</v>
      </c>
      <c r="H850" s="8" t="s">
        <v>7835</v>
      </c>
      <c r="I850" s="8" t="s">
        <v>7838</v>
      </c>
      <c r="J850" s="8" t="s">
        <v>7843</v>
      </c>
    </row>
    <row r="851" spans="1:10" ht="15.75" customHeight="1" x14ac:dyDescent="0.3">
      <c r="A851" s="8" t="s">
        <v>887</v>
      </c>
      <c r="B851" s="29">
        <v>42.78</v>
      </c>
      <c r="C851" s="32">
        <v>6.11</v>
      </c>
      <c r="D851" s="8" t="s">
        <v>7836</v>
      </c>
      <c r="E851" s="8" t="s">
        <v>7835</v>
      </c>
      <c r="F851" s="8" t="s">
        <v>7835</v>
      </c>
      <c r="G851" s="20">
        <v>1</v>
      </c>
      <c r="H851" s="8" t="s">
        <v>7835</v>
      </c>
      <c r="I851" s="8" t="s">
        <v>7837</v>
      </c>
      <c r="J851" s="8" t="s">
        <v>7842</v>
      </c>
    </row>
    <row r="852" spans="1:10" ht="15.75" customHeight="1" x14ac:dyDescent="0.3">
      <c r="A852" s="8" t="s">
        <v>888</v>
      </c>
      <c r="B852" s="29">
        <v>46.75</v>
      </c>
      <c r="C852" s="32">
        <v>6.66</v>
      </c>
      <c r="D852" s="8" t="s">
        <v>7836</v>
      </c>
      <c r="E852" s="8" t="s">
        <v>7835</v>
      </c>
      <c r="F852" s="8" t="s">
        <v>7835</v>
      </c>
      <c r="G852" s="20">
        <v>2</v>
      </c>
      <c r="H852" s="8" t="s">
        <v>7835</v>
      </c>
      <c r="I852" s="8" t="s">
        <v>7837</v>
      </c>
      <c r="J852" s="8" t="s">
        <v>7841</v>
      </c>
    </row>
    <row r="853" spans="1:10" ht="15.75" customHeight="1" x14ac:dyDescent="0.3">
      <c r="A853" s="8" t="s">
        <v>889</v>
      </c>
      <c r="B853" s="29">
        <v>32.15</v>
      </c>
      <c r="C853" s="32">
        <v>4.0199999999999996</v>
      </c>
      <c r="D853" s="8" t="s">
        <v>7836</v>
      </c>
      <c r="E853" s="8" t="s">
        <v>7835</v>
      </c>
      <c r="F853" s="8" t="s">
        <v>7836</v>
      </c>
      <c r="G853" s="20">
        <v>1</v>
      </c>
      <c r="H853" s="8" t="s">
        <v>7835</v>
      </c>
      <c r="I853" s="8" t="s">
        <v>7837</v>
      </c>
      <c r="J853" s="8" t="s">
        <v>7843</v>
      </c>
    </row>
    <row r="854" spans="1:10" ht="15.75" customHeight="1" x14ac:dyDescent="0.3">
      <c r="A854" s="8" t="s">
        <v>890</v>
      </c>
      <c r="B854" s="29">
        <v>43.4</v>
      </c>
      <c r="C854" s="32">
        <v>8.81</v>
      </c>
      <c r="D854" s="8" t="s">
        <v>7836</v>
      </c>
      <c r="E854" s="8" t="s">
        <v>7835</v>
      </c>
      <c r="F854" s="8" t="s">
        <v>7835</v>
      </c>
      <c r="G854" s="20">
        <v>2</v>
      </c>
      <c r="H854" s="8" t="s">
        <v>7835</v>
      </c>
      <c r="I854" s="8" t="s">
        <v>7837</v>
      </c>
      <c r="J854" s="8" t="s">
        <v>7841</v>
      </c>
    </row>
    <row r="855" spans="1:10" ht="15.75" customHeight="1" x14ac:dyDescent="0.3">
      <c r="A855" s="8" t="s">
        <v>891</v>
      </c>
      <c r="B855" s="29">
        <v>31.57</v>
      </c>
      <c r="C855" s="32">
        <v>7.92</v>
      </c>
      <c r="D855" s="8" t="s">
        <v>7836</v>
      </c>
      <c r="E855" s="8" t="s">
        <v>7835</v>
      </c>
      <c r="F855" s="8" t="s">
        <v>7835</v>
      </c>
      <c r="G855" s="20">
        <v>2</v>
      </c>
      <c r="H855" s="8" t="s">
        <v>7835</v>
      </c>
      <c r="I855" s="8" t="s">
        <v>7837</v>
      </c>
      <c r="J855" s="8" t="s">
        <v>7841</v>
      </c>
    </row>
    <row r="856" spans="1:10" ht="15.75" customHeight="1" x14ac:dyDescent="0.3">
      <c r="A856" s="8" t="s">
        <v>892</v>
      </c>
      <c r="B856" s="29">
        <v>24.32</v>
      </c>
      <c r="C856" s="32">
        <v>7.48</v>
      </c>
      <c r="D856" s="8" t="s">
        <v>7835</v>
      </c>
      <c r="E856" s="8" t="s">
        <v>7835</v>
      </c>
      <c r="F856" s="8" t="s">
        <v>7835</v>
      </c>
      <c r="G856" s="20">
        <v>0</v>
      </c>
      <c r="H856" s="8" t="s">
        <v>7835</v>
      </c>
      <c r="I856" s="8" t="s">
        <v>7839</v>
      </c>
      <c r="J856" s="8" t="s">
        <v>7841</v>
      </c>
    </row>
    <row r="857" spans="1:10" ht="15.75" customHeight="1" x14ac:dyDescent="0.3">
      <c r="A857" s="8" t="s">
        <v>893</v>
      </c>
      <c r="B857" s="29">
        <v>31.07</v>
      </c>
      <c r="C857" s="32">
        <v>4.62</v>
      </c>
      <c r="D857" s="8" t="s">
        <v>7836</v>
      </c>
      <c r="E857" s="8" t="s">
        <v>7835</v>
      </c>
      <c r="F857" s="8" t="s">
        <v>7835</v>
      </c>
      <c r="G857" s="20">
        <v>2</v>
      </c>
      <c r="H857" s="8" t="s">
        <v>7835</v>
      </c>
      <c r="I857" s="8" t="s">
        <v>7837</v>
      </c>
      <c r="J857" s="8" t="s">
        <v>7843</v>
      </c>
    </row>
    <row r="858" spans="1:10" ht="15.75" customHeight="1" x14ac:dyDescent="0.3">
      <c r="A858" s="8" t="s">
        <v>894</v>
      </c>
      <c r="B858" s="29">
        <v>35.814999999999998</v>
      </c>
      <c r="C858" s="32">
        <v>8.4700000000000006</v>
      </c>
      <c r="D858" s="8" t="s">
        <v>7835</v>
      </c>
      <c r="E858" s="8" t="s">
        <v>7835</v>
      </c>
      <c r="F858" s="8" t="s">
        <v>7835</v>
      </c>
      <c r="G858" s="20">
        <v>0</v>
      </c>
      <c r="H858" s="8" t="s">
        <v>7835</v>
      </c>
      <c r="I858" s="8" t="s">
        <v>7837</v>
      </c>
      <c r="J858" s="8" t="s">
        <v>7841</v>
      </c>
    </row>
    <row r="859" spans="1:10" ht="15.75" customHeight="1" x14ac:dyDescent="0.3">
      <c r="A859" s="8" t="s">
        <v>895</v>
      </c>
      <c r="B859" s="29">
        <v>40.81</v>
      </c>
      <c r="C859" s="32">
        <v>10.58</v>
      </c>
      <c r="D859" s="8" t="s">
        <v>7836</v>
      </c>
      <c r="E859" s="8" t="s">
        <v>7835</v>
      </c>
      <c r="F859" s="8" t="s">
        <v>7835</v>
      </c>
      <c r="G859" s="20">
        <v>0</v>
      </c>
      <c r="H859" s="8" t="s">
        <v>7835</v>
      </c>
      <c r="I859" s="8" t="s">
        <v>7837</v>
      </c>
      <c r="J859" s="8" t="s">
        <v>7841</v>
      </c>
    </row>
    <row r="860" spans="1:10" ht="15.75" customHeight="1" x14ac:dyDescent="0.3">
      <c r="A860" s="8" t="s">
        <v>896</v>
      </c>
      <c r="B860" s="29">
        <v>24.605</v>
      </c>
      <c r="C860" s="32">
        <v>7.48</v>
      </c>
      <c r="D860" s="8" t="s">
        <v>7835</v>
      </c>
      <c r="E860" s="8" t="s">
        <v>7835</v>
      </c>
      <c r="F860" s="8" t="s">
        <v>7835</v>
      </c>
      <c r="G860" s="20">
        <v>0</v>
      </c>
      <c r="H860" s="8" t="s">
        <v>7835</v>
      </c>
      <c r="I860" s="8" t="s">
        <v>7839</v>
      </c>
      <c r="J860" s="8" t="s">
        <v>7841</v>
      </c>
    </row>
    <row r="861" spans="1:10" ht="15.75" customHeight="1" x14ac:dyDescent="0.3">
      <c r="A861" s="8" t="s">
        <v>897</v>
      </c>
      <c r="B861" s="29">
        <v>21.47</v>
      </c>
      <c r="C861" s="32">
        <v>7.82</v>
      </c>
      <c r="D861" s="8" t="s">
        <v>7835</v>
      </c>
      <c r="E861" s="8" t="s">
        <v>7835</v>
      </c>
      <c r="F861" s="8" t="s">
        <v>7835</v>
      </c>
      <c r="G861" s="20">
        <v>0</v>
      </c>
      <c r="H861" s="8" t="s">
        <v>7835</v>
      </c>
      <c r="I861" s="8" t="s">
        <v>7839</v>
      </c>
      <c r="J861" s="8" t="s">
        <v>7841</v>
      </c>
    </row>
    <row r="862" spans="1:10" ht="15.75" customHeight="1" x14ac:dyDescent="0.3">
      <c r="A862" s="8" t="s">
        <v>898</v>
      </c>
      <c r="B862" s="29">
        <v>52.89</v>
      </c>
      <c r="C862" s="32">
        <v>4.96</v>
      </c>
      <c r="D862" s="8" t="s">
        <v>7836</v>
      </c>
      <c r="E862" s="8" t="s">
        <v>7835</v>
      </c>
      <c r="F862" s="8" t="s">
        <v>7835</v>
      </c>
      <c r="G862" s="20">
        <v>1</v>
      </c>
      <c r="H862" s="8" t="s">
        <v>7835</v>
      </c>
      <c r="I862" s="8" t="s">
        <v>7837</v>
      </c>
      <c r="J862" s="8" t="s">
        <v>7843</v>
      </c>
    </row>
    <row r="863" spans="1:10" ht="15.75" customHeight="1" x14ac:dyDescent="0.3">
      <c r="A863" s="8" t="s">
        <v>899</v>
      </c>
      <c r="B863" s="29">
        <v>32.965000000000003</v>
      </c>
      <c r="C863" s="32">
        <v>6.15</v>
      </c>
      <c r="D863" s="8" t="s">
        <v>7836</v>
      </c>
      <c r="E863" s="8" t="s">
        <v>7835</v>
      </c>
      <c r="F863" s="8" t="s">
        <v>7835</v>
      </c>
      <c r="G863" s="20">
        <v>1</v>
      </c>
      <c r="H863" s="8" t="s">
        <v>7835</v>
      </c>
      <c r="I863" s="8" t="s">
        <v>7837</v>
      </c>
      <c r="J863" s="8" t="s">
        <v>7842</v>
      </c>
    </row>
    <row r="864" spans="1:10" ht="15.75" customHeight="1" x14ac:dyDescent="0.3">
      <c r="A864" s="8" t="s">
        <v>900</v>
      </c>
      <c r="B864" s="29">
        <v>36.799999999999997</v>
      </c>
      <c r="C864" s="32">
        <v>4.62</v>
      </c>
      <c r="D864" s="8" t="s">
        <v>7835</v>
      </c>
      <c r="E864" s="8" t="s">
        <v>7835</v>
      </c>
      <c r="F864" s="8" t="s">
        <v>7836</v>
      </c>
      <c r="G864" s="20">
        <v>1</v>
      </c>
      <c r="H864" s="8" t="s">
        <v>7835</v>
      </c>
      <c r="I864" s="8" t="s">
        <v>7837</v>
      </c>
      <c r="J864" s="8" t="s">
        <v>7843</v>
      </c>
    </row>
    <row r="865" spans="1:10" ht="15.75" customHeight="1" x14ac:dyDescent="0.3">
      <c r="A865" s="8" t="s">
        <v>901</v>
      </c>
      <c r="B865" s="29">
        <v>34.299999999999997</v>
      </c>
      <c r="C865" s="32">
        <v>4.87</v>
      </c>
      <c r="D865" s="8" t="s">
        <v>7835</v>
      </c>
      <c r="E865" s="8" t="s">
        <v>7835</v>
      </c>
      <c r="F865" s="8" t="s">
        <v>7835</v>
      </c>
      <c r="G865" s="20">
        <v>2</v>
      </c>
      <c r="H865" s="8" t="s">
        <v>7835</v>
      </c>
      <c r="I865" s="8" t="s">
        <v>7837</v>
      </c>
      <c r="J865" s="8" t="s">
        <v>7843</v>
      </c>
    </row>
    <row r="866" spans="1:10" ht="15.75" customHeight="1" x14ac:dyDescent="0.3">
      <c r="A866" s="8" t="s">
        <v>902</v>
      </c>
      <c r="B866" s="29">
        <v>35.244999999999997</v>
      </c>
      <c r="C866" s="32">
        <v>4.63</v>
      </c>
      <c r="D866" s="8" t="s">
        <v>7835</v>
      </c>
      <c r="E866" s="8" t="s">
        <v>7835</v>
      </c>
      <c r="F866" s="8" t="s">
        <v>7835</v>
      </c>
      <c r="G866" s="20">
        <v>0</v>
      </c>
      <c r="H866" s="8" t="s">
        <v>7835</v>
      </c>
      <c r="I866" s="8" t="s">
        <v>7837</v>
      </c>
      <c r="J866" s="8" t="s">
        <v>7843</v>
      </c>
    </row>
    <row r="867" spans="1:10" ht="15.75" customHeight="1" x14ac:dyDescent="0.3">
      <c r="A867" s="8" t="s">
        <v>903</v>
      </c>
      <c r="B867" s="29">
        <v>26.23</v>
      </c>
      <c r="C867" s="32">
        <v>11.93</v>
      </c>
      <c r="D867" s="8" t="s">
        <v>7835</v>
      </c>
      <c r="E867" s="8" t="s">
        <v>7835</v>
      </c>
      <c r="F867" s="8" t="s">
        <v>7835</v>
      </c>
      <c r="G867" s="20">
        <v>0</v>
      </c>
      <c r="H867" s="8" t="s">
        <v>7835</v>
      </c>
      <c r="I867" s="8" t="s">
        <v>7838</v>
      </c>
      <c r="J867" s="8" t="s">
        <v>7841</v>
      </c>
    </row>
    <row r="868" spans="1:10" ht="15.75" customHeight="1" x14ac:dyDescent="0.3">
      <c r="A868" s="8" t="s">
        <v>904</v>
      </c>
      <c r="B868" s="29">
        <v>36.1</v>
      </c>
      <c r="C868" s="32">
        <v>5.65</v>
      </c>
      <c r="D868" s="8" t="s">
        <v>7836</v>
      </c>
      <c r="E868" s="8" t="s">
        <v>7835</v>
      </c>
      <c r="F868" s="8" t="s">
        <v>7835</v>
      </c>
      <c r="G868" s="20">
        <v>2</v>
      </c>
      <c r="H868" s="8" t="s">
        <v>7835</v>
      </c>
      <c r="I868" s="8" t="s">
        <v>7837</v>
      </c>
      <c r="J868" s="8" t="s">
        <v>7843</v>
      </c>
    </row>
    <row r="869" spans="1:10" ht="15.75" customHeight="1" x14ac:dyDescent="0.3">
      <c r="A869" s="8" t="s">
        <v>905</v>
      </c>
      <c r="B869" s="29">
        <v>37.1</v>
      </c>
      <c r="C869" s="32">
        <v>11.21</v>
      </c>
      <c r="D869" s="8" t="s">
        <v>7836</v>
      </c>
      <c r="E869" s="8" t="s">
        <v>7835</v>
      </c>
      <c r="F869" s="8" t="s">
        <v>7836</v>
      </c>
      <c r="G869" s="20">
        <v>1</v>
      </c>
      <c r="H869" s="8" t="s">
        <v>7835</v>
      </c>
      <c r="I869" s="8" t="s">
        <v>7837</v>
      </c>
      <c r="J869" s="8" t="s">
        <v>7841</v>
      </c>
    </row>
    <row r="870" spans="1:10" ht="15.75" customHeight="1" x14ac:dyDescent="0.3">
      <c r="A870" s="8" t="s">
        <v>906</v>
      </c>
      <c r="B870" s="29">
        <v>27.5</v>
      </c>
      <c r="C870" s="32">
        <v>10.62</v>
      </c>
      <c r="D870" s="8" t="s">
        <v>7836</v>
      </c>
      <c r="E870" s="8" t="s">
        <v>7835</v>
      </c>
      <c r="F870" s="8" t="s">
        <v>7836</v>
      </c>
      <c r="G870" s="20">
        <v>1</v>
      </c>
      <c r="H870" s="8" t="s">
        <v>7835</v>
      </c>
      <c r="I870" s="8" t="s">
        <v>7838</v>
      </c>
      <c r="J870" s="8" t="s">
        <v>7841</v>
      </c>
    </row>
    <row r="871" spans="1:10" ht="15.75" customHeight="1" x14ac:dyDescent="0.3">
      <c r="A871" s="8" t="s">
        <v>907</v>
      </c>
      <c r="B871" s="29">
        <v>24.7</v>
      </c>
      <c r="C871" s="32">
        <v>10.7</v>
      </c>
      <c r="D871" s="8" t="s">
        <v>7836</v>
      </c>
      <c r="E871" s="8" t="s">
        <v>7835</v>
      </c>
      <c r="F871" s="8" t="s">
        <v>7836</v>
      </c>
      <c r="G871" s="20">
        <v>1</v>
      </c>
      <c r="H871" s="8" t="s">
        <v>7835</v>
      </c>
      <c r="I871" s="8" t="s">
        <v>7839</v>
      </c>
      <c r="J871" s="8" t="s">
        <v>7841</v>
      </c>
    </row>
    <row r="872" spans="1:10" ht="15.75" customHeight="1" x14ac:dyDescent="0.3">
      <c r="A872" s="8" t="s">
        <v>908</v>
      </c>
      <c r="B872" s="29">
        <v>26.78</v>
      </c>
      <c r="C872" s="32">
        <v>10.02</v>
      </c>
      <c r="D872" s="8" t="s">
        <v>7836</v>
      </c>
      <c r="E872" s="8" t="s">
        <v>7835</v>
      </c>
      <c r="F872" s="8" t="s">
        <v>7836</v>
      </c>
      <c r="G872" s="20">
        <v>1</v>
      </c>
      <c r="H872" s="8" t="s">
        <v>7835</v>
      </c>
      <c r="I872" s="8" t="s">
        <v>7838</v>
      </c>
      <c r="J872" s="8" t="s">
        <v>7841</v>
      </c>
    </row>
    <row r="873" spans="1:10" ht="15.75" customHeight="1" x14ac:dyDescent="0.3">
      <c r="A873" s="8" t="s">
        <v>909</v>
      </c>
      <c r="B873" s="29">
        <v>45.8</v>
      </c>
      <c r="C873" s="32">
        <v>4.8499999999999996</v>
      </c>
      <c r="D873" s="8" t="s">
        <v>7835</v>
      </c>
      <c r="E873" s="8" t="s">
        <v>7835</v>
      </c>
      <c r="F873" s="8" t="s">
        <v>7835</v>
      </c>
      <c r="G873" s="20">
        <v>0</v>
      </c>
      <c r="H873" s="8" t="s">
        <v>7835</v>
      </c>
      <c r="I873" s="8" t="s">
        <v>7837</v>
      </c>
      <c r="J873" s="8" t="s">
        <v>7843</v>
      </c>
    </row>
    <row r="874" spans="1:10" ht="15.75" customHeight="1" x14ac:dyDescent="0.3">
      <c r="A874" s="8" t="s">
        <v>910</v>
      </c>
      <c r="B874" s="29">
        <v>29</v>
      </c>
      <c r="C874" s="32">
        <v>4.3899999999999997</v>
      </c>
      <c r="D874" s="8" t="s">
        <v>7836</v>
      </c>
      <c r="E874" s="8" t="s">
        <v>7835</v>
      </c>
      <c r="F874" s="8" t="s">
        <v>7835</v>
      </c>
      <c r="G874" s="20">
        <v>2</v>
      </c>
      <c r="H874" s="8" t="s">
        <v>7835</v>
      </c>
      <c r="I874" s="8" t="s">
        <v>7838</v>
      </c>
      <c r="J874" s="8" t="s">
        <v>7843</v>
      </c>
    </row>
    <row r="875" spans="1:10" ht="15.75" customHeight="1" x14ac:dyDescent="0.3">
      <c r="A875" s="8" t="s">
        <v>911</v>
      </c>
      <c r="B875" s="29">
        <v>33.534999999999997</v>
      </c>
      <c r="C875" s="32">
        <v>8.24</v>
      </c>
      <c r="D875" s="8" t="s">
        <v>7836</v>
      </c>
      <c r="E875" s="8" t="s">
        <v>7835</v>
      </c>
      <c r="F875" s="8" t="s">
        <v>7835</v>
      </c>
      <c r="G875" s="20">
        <v>0</v>
      </c>
      <c r="H875" s="8" t="s">
        <v>7835</v>
      </c>
      <c r="I875" s="8" t="s">
        <v>7837</v>
      </c>
      <c r="J875" s="8" t="s">
        <v>7841</v>
      </c>
    </row>
    <row r="876" spans="1:10" ht="15.75" customHeight="1" x14ac:dyDescent="0.3">
      <c r="A876" s="8" t="s">
        <v>912</v>
      </c>
      <c r="B876" s="29">
        <v>32.774999999999999</v>
      </c>
      <c r="C876" s="32">
        <v>9.77</v>
      </c>
      <c r="D876" s="8" t="s">
        <v>7836</v>
      </c>
      <c r="E876" s="8" t="s">
        <v>7835</v>
      </c>
      <c r="F876" s="8" t="s">
        <v>7835</v>
      </c>
      <c r="G876" s="20">
        <v>0</v>
      </c>
      <c r="H876" s="8" t="s">
        <v>7835</v>
      </c>
      <c r="I876" s="8" t="s">
        <v>7837</v>
      </c>
      <c r="J876" s="8" t="s">
        <v>7841</v>
      </c>
    </row>
    <row r="877" spans="1:10" ht="15.75" customHeight="1" x14ac:dyDescent="0.3">
      <c r="A877" s="8" t="s">
        <v>913</v>
      </c>
      <c r="B877" s="29">
        <v>37.51</v>
      </c>
      <c r="C877" s="32">
        <v>5.5</v>
      </c>
      <c r="D877" s="8" t="s">
        <v>7836</v>
      </c>
      <c r="E877" s="8" t="s">
        <v>7835</v>
      </c>
      <c r="F877" s="8" t="s">
        <v>7835</v>
      </c>
      <c r="G877" s="20">
        <v>2</v>
      </c>
      <c r="H877" s="8" t="s">
        <v>7835</v>
      </c>
      <c r="I877" s="8" t="s">
        <v>7837</v>
      </c>
      <c r="J877" s="8" t="s">
        <v>7843</v>
      </c>
    </row>
    <row r="878" spans="1:10" ht="15.75" customHeight="1" x14ac:dyDescent="0.3">
      <c r="A878" s="8" t="s">
        <v>914</v>
      </c>
      <c r="B878" s="29">
        <v>39.86</v>
      </c>
      <c r="C878" s="32">
        <v>11.84</v>
      </c>
      <c r="D878" s="8" t="s">
        <v>7836</v>
      </c>
      <c r="E878" s="8" t="s">
        <v>7835</v>
      </c>
      <c r="F878" s="8" t="s">
        <v>7835</v>
      </c>
      <c r="G878" s="20">
        <v>1</v>
      </c>
      <c r="H878" s="8" t="s">
        <v>7835</v>
      </c>
      <c r="I878" s="8" t="s">
        <v>7837</v>
      </c>
      <c r="J878" s="8" t="s">
        <v>7841</v>
      </c>
    </row>
    <row r="879" spans="1:10" ht="15.75" customHeight="1" x14ac:dyDescent="0.3">
      <c r="A879" s="8" t="s">
        <v>915</v>
      </c>
      <c r="B879" s="29">
        <v>42.13</v>
      </c>
      <c r="C879" s="32">
        <v>4.66</v>
      </c>
      <c r="D879" s="8" t="s">
        <v>7835</v>
      </c>
      <c r="E879" s="8" t="s">
        <v>7835</v>
      </c>
      <c r="F879" s="8" t="s">
        <v>7835</v>
      </c>
      <c r="G879" s="20">
        <v>0</v>
      </c>
      <c r="H879" s="8" t="s">
        <v>7835</v>
      </c>
      <c r="I879" s="8" t="s">
        <v>7837</v>
      </c>
      <c r="J879" s="8" t="s">
        <v>7843</v>
      </c>
    </row>
    <row r="880" spans="1:10" ht="15.75" customHeight="1" x14ac:dyDescent="0.3">
      <c r="A880" s="8" t="s">
        <v>916</v>
      </c>
      <c r="B880" s="29">
        <v>35.99</v>
      </c>
      <c r="C880" s="32">
        <v>11.11</v>
      </c>
      <c r="D880" s="8" t="s">
        <v>7835</v>
      </c>
      <c r="E880" s="8" t="s">
        <v>7835</v>
      </c>
      <c r="F880" s="8" t="s">
        <v>7835</v>
      </c>
      <c r="G880" s="20">
        <v>0</v>
      </c>
      <c r="H880" s="8" t="s">
        <v>7835</v>
      </c>
      <c r="I880" s="8" t="s">
        <v>7837</v>
      </c>
      <c r="J880" s="8" t="s">
        <v>7841</v>
      </c>
    </row>
    <row r="881" spans="1:10" ht="15.75" customHeight="1" x14ac:dyDescent="0.3">
      <c r="A881" s="8" t="s">
        <v>917</v>
      </c>
      <c r="B881" s="29">
        <v>35.200000000000003</v>
      </c>
      <c r="C881" s="32">
        <v>7.72</v>
      </c>
      <c r="D881" s="8" t="s">
        <v>7836</v>
      </c>
      <c r="E881" s="8" t="s">
        <v>7835</v>
      </c>
      <c r="F881" s="8" t="s">
        <v>7836</v>
      </c>
      <c r="G881" s="20">
        <v>1</v>
      </c>
      <c r="H881" s="8" t="s">
        <v>7835</v>
      </c>
      <c r="I881" s="8" t="s">
        <v>7837</v>
      </c>
      <c r="J881" s="8" t="s">
        <v>7841</v>
      </c>
    </row>
    <row r="882" spans="1:10" ht="15.75" customHeight="1" x14ac:dyDescent="0.3">
      <c r="A882" s="8" t="s">
        <v>918</v>
      </c>
      <c r="B882" s="29">
        <v>29.91</v>
      </c>
      <c r="C882" s="32">
        <v>5.55</v>
      </c>
      <c r="D882" s="8" t="s">
        <v>7836</v>
      </c>
      <c r="E882" s="8" t="s">
        <v>7835</v>
      </c>
      <c r="F882" s="8" t="s">
        <v>7835</v>
      </c>
      <c r="G882" s="20">
        <v>2</v>
      </c>
      <c r="H882" s="8" t="s">
        <v>7835</v>
      </c>
      <c r="I882" s="8" t="s">
        <v>7838</v>
      </c>
      <c r="J882" s="8" t="s">
        <v>7843</v>
      </c>
    </row>
    <row r="883" spans="1:10" ht="15.75" customHeight="1" x14ac:dyDescent="0.3">
      <c r="A883" s="8" t="s">
        <v>919</v>
      </c>
      <c r="B883" s="29">
        <v>36.479999999999997</v>
      </c>
      <c r="C883" s="32">
        <v>5.05</v>
      </c>
      <c r="D883" s="8" t="s">
        <v>7836</v>
      </c>
      <c r="E883" s="8" t="s">
        <v>7835</v>
      </c>
      <c r="F883" s="8" t="s">
        <v>7835</v>
      </c>
      <c r="G883" s="20">
        <v>1</v>
      </c>
      <c r="H883" s="8" t="s">
        <v>7835</v>
      </c>
      <c r="I883" s="8" t="s">
        <v>7837</v>
      </c>
      <c r="J883" s="8" t="s">
        <v>7843</v>
      </c>
    </row>
    <row r="884" spans="1:10" ht="15.75" customHeight="1" x14ac:dyDescent="0.3">
      <c r="A884" s="8" t="s">
        <v>920</v>
      </c>
      <c r="B884" s="29">
        <v>27.5</v>
      </c>
      <c r="C884" s="32">
        <v>8.69</v>
      </c>
      <c r="D884" s="8" t="s">
        <v>7836</v>
      </c>
      <c r="E884" s="8" t="s">
        <v>7835</v>
      </c>
      <c r="F884" s="8" t="s">
        <v>7836</v>
      </c>
      <c r="G884" s="20">
        <v>1</v>
      </c>
      <c r="H884" s="8" t="s">
        <v>7835</v>
      </c>
      <c r="I884" s="8" t="s">
        <v>7838</v>
      </c>
      <c r="J884" s="8" t="s">
        <v>7841</v>
      </c>
    </row>
    <row r="885" spans="1:10" ht="15.75" customHeight="1" x14ac:dyDescent="0.3">
      <c r="A885" s="8" t="s">
        <v>921</v>
      </c>
      <c r="B885" s="29">
        <v>33.44</v>
      </c>
      <c r="C885" s="32">
        <v>5.9</v>
      </c>
      <c r="D885" s="8" t="s">
        <v>7836</v>
      </c>
      <c r="E885" s="8" t="s">
        <v>7835</v>
      </c>
      <c r="F885" s="8" t="s">
        <v>7835</v>
      </c>
      <c r="G885" s="20">
        <v>1</v>
      </c>
      <c r="H885" s="8" t="s">
        <v>7835</v>
      </c>
      <c r="I885" s="8" t="s">
        <v>7837</v>
      </c>
      <c r="J885" s="8" t="s">
        <v>7842</v>
      </c>
    </row>
    <row r="886" spans="1:10" ht="15.75" customHeight="1" x14ac:dyDescent="0.3">
      <c r="A886" s="8" t="s">
        <v>922</v>
      </c>
      <c r="B886" s="29">
        <v>28.215</v>
      </c>
      <c r="C886" s="32">
        <v>6.29</v>
      </c>
      <c r="D886" s="8" t="s">
        <v>7836</v>
      </c>
      <c r="E886" s="8" t="s">
        <v>7835</v>
      </c>
      <c r="F886" s="8" t="s">
        <v>7835</v>
      </c>
      <c r="G886" s="20">
        <v>1</v>
      </c>
      <c r="H886" s="8" t="s">
        <v>7835</v>
      </c>
      <c r="I886" s="8" t="s">
        <v>7838</v>
      </c>
      <c r="J886" s="8" t="s">
        <v>7842</v>
      </c>
    </row>
    <row r="887" spans="1:10" ht="15.75" customHeight="1" x14ac:dyDescent="0.3">
      <c r="A887" s="8" t="s">
        <v>923</v>
      </c>
      <c r="B887" s="29">
        <v>27.17</v>
      </c>
      <c r="C887" s="32">
        <v>5.84</v>
      </c>
      <c r="D887" s="8" t="s">
        <v>7836</v>
      </c>
      <c r="E887" s="8" t="s">
        <v>7835</v>
      </c>
      <c r="F887" s="8" t="s">
        <v>7835</v>
      </c>
      <c r="G887" s="20">
        <v>1</v>
      </c>
      <c r="H887" s="8" t="s">
        <v>7835</v>
      </c>
      <c r="I887" s="8" t="s">
        <v>7838</v>
      </c>
      <c r="J887" s="8" t="s">
        <v>7842</v>
      </c>
    </row>
    <row r="888" spans="1:10" ht="15.75" customHeight="1" x14ac:dyDescent="0.3">
      <c r="A888" s="8" t="s">
        <v>924</v>
      </c>
      <c r="B888" s="29">
        <v>35.380000000000003</v>
      </c>
      <c r="C888" s="32">
        <v>6.12</v>
      </c>
      <c r="D888" s="8" t="s">
        <v>7835</v>
      </c>
      <c r="E888" s="8" t="s">
        <v>7835</v>
      </c>
      <c r="F888" s="8" t="s">
        <v>7835</v>
      </c>
      <c r="G888" s="20">
        <v>0</v>
      </c>
      <c r="H888" s="8" t="s">
        <v>7835</v>
      </c>
      <c r="I888" s="8" t="s">
        <v>7837</v>
      </c>
      <c r="J888" s="8" t="s">
        <v>7842</v>
      </c>
    </row>
    <row r="889" spans="1:10" ht="15.75" customHeight="1" x14ac:dyDescent="0.3">
      <c r="A889" s="8" t="s">
        <v>925</v>
      </c>
      <c r="B889" s="29">
        <v>43.48</v>
      </c>
      <c r="C889" s="32">
        <v>6.24</v>
      </c>
      <c r="D889" s="8" t="s">
        <v>7835</v>
      </c>
      <c r="E889" s="8" t="s">
        <v>7835</v>
      </c>
      <c r="F889" s="8" t="s">
        <v>7835</v>
      </c>
      <c r="G889" s="20">
        <v>0</v>
      </c>
      <c r="H889" s="8" t="s">
        <v>7835</v>
      </c>
      <c r="I889" s="8" t="s">
        <v>7837</v>
      </c>
      <c r="J889" s="8" t="s">
        <v>7842</v>
      </c>
    </row>
    <row r="890" spans="1:10" ht="15.75" customHeight="1" x14ac:dyDescent="0.3">
      <c r="A890" s="8" t="s">
        <v>926</v>
      </c>
      <c r="B890" s="29">
        <v>41.73</v>
      </c>
      <c r="C890" s="32">
        <v>6.25</v>
      </c>
      <c r="D890" s="8" t="s">
        <v>7835</v>
      </c>
      <c r="E890" s="8" t="s">
        <v>7835</v>
      </c>
      <c r="F890" s="8" t="s">
        <v>7835</v>
      </c>
      <c r="G890" s="20">
        <v>1</v>
      </c>
      <c r="H890" s="8" t="s">
        <v>7835</v>
      </c>
      <c r="I890" s="8" t="s">
        <v>7837</v>
      </c>
      <c r="J890" s="8" t="s">
        <v>7842</v>
      </c>
    </row>
    <row r="891" spans="1:10" ht="15.75" customHeight="1" x14ac:dyDescent="0.3">
      <c r="A891" s="8" t="s">
        <v>927</v>
      </c>
      <c r="B891" s="29">
        <v>28.9</v>
      </c>
      <c r="C891" s="32">
        <v>11.96</v>
      </c>
      <c r="D891" s="8" t="s">
        <v>7835</v>
      </c>
      <c r="E891" s="8" t="s">
        <v>7835</v>
      </c>
      <c r="F891" s="8" t="s">
        <v>7835</v>
      </c>
      <c r="G891" s="20">
        <v>0</v>
      </c>
      <c r="H891" s="8" t="s">
        <v>7835</v>
      </c>
      <c r="I891" s="8" t="s">
        <v>7838</v>
      </c>
      <c r="J891" s="8" t="s">
        <v>7841</v>
      </c>
    </row>
    <row r="892" spans="1:10" ht="15.75" customHeight="1" x14ac:dyDescent="0.3">
      <c r="A892" s="8" t="s">
        <v>928</v>
      </c>
      <c r="B892" s="29">
        <v>25.74</v>
      </c>
      <c r="C892" s="32">
        <v>7.69</v>
      </c>
      <c r="D892" s="8" t="s">
        <v>7835</v>
      </c>
      <c r="E892" s="8" t="s">
        <v>7835</v>
      </c>
      <c r="F892" s="8" t="s">
        <v>7835</v>
      </c>
      <c r="G892" s="20">
        <v>0</v>
      </c>
      <c r="H892" s="8" t="s">
        <v>7835</v>
      </c>
      <c r="I892" s="8" t="s">
        <v>7838</v>
      </c>
      <c r="J892" s="8" t="s">
        <v>7841</v>
      </c>
    </row>
    <row r="893" spans="1:10" ht="15.75" customHeight="1" x14ac:dyDescent="0.3">
      <c r="A893" s="8" t="s">
        <v>929</v>
      </c>
      <c r="B893" s="29">
        <v>36.06</v>
      </c>
      <c r="C893" s="32">
        <v>8.83</v>
      </c>
      <c r="D893" s="8" t="s">
        <v>7835</v>
      </c>
      <c r="E893" s="8" t="s">
        <v>7835</v>
      </c>
      <c r="F893" s="8" t="s">
        <v>7835</v>
      </c>
      <c r="G893" s="20">
        <v>0</v>
      </c>
      <c r="H893" s="8" t="s">
        <v>7835</v>
      </c>
      <c r="I893" s="8" t="s">
        <v>7837</v>
      </c>
      <c r="J893" s="8" t="s">
        <v>7841</v>
      </c>
    </row>
    <row r="894" spans="1:10" ht="15.75" customHeight="1" x14ac:dyDescent="0.3">
      <c r="A894" s="8" t="s">
        <v>930</v>
      </c>
      <c r="B894" s="29">
        <v>43.28</v>
      </c>
      <c r="C894" s="32">
        <v>4.41</v>
      </c>
      <c r="D894" s="8" t="s">
        <v>7835</v>
      </c>
      <c r="E894" s="8" t="s">
        <v>7835</v>
      </c>
      <c r="F894" s="8" t="s">
        <v>7835</v>
      </c>
      <c r="G894" s="20">
        <v>0</v>
      </c>
      <c r="H894" s="8" t="s">
        <v>7835</v>
      </c>
      <c r="I894" s="8" t="s">
        <v>7837</v>
      </c>
      <c r="J894" s="8" t="s">
        <v>7843</v>
      </c>
    </row>
    <row r="895" spans="1:10" ht="15.75" customHeight="1" x14ac:dyDescent="0.3">
      <c r="A895" s="8" t="s">
        <v>931</v>
      </c>
      <c r="B895" s="29">
        <v>28.785</v>
      </c>
      <c r="C895" s="32">
        <v>9.1</v>
      </c>
      <c r="D895" s="8" t="s">
        <v>7836</v>
      </c>
      <c r="E895" s="8" t="s">
        <v>7835</v>
      </c>
      <c r="F895" s="8" t="s">
        <v>7836</v>
      </c>
      <c r="G895" s="20">
        <v>1</v>
      </c>
      <c r="H895" s="8" t="s">
        <v>7835</v>
      </c>
      <c r="I895" s="8" t="s">
        <v>7838</v>
      </c>
      <c r="J895" s="8" t="s">
        <v>7841</v>
      </c>
    </row>
    <row r="896" spans="1:10" ht="15.75" customHeight="1" x14ac:dyDescent="0.3">
      <c r="A896" s="8" t="s">
        <v>932</v>
      </c>
      <c r="B896" s="29">
        <v>25.46</v>
      </c>
      <c r="C896" s="32">
        <v>11.52</v>
      </c>
      <c r="D896" s="8" t="s">
        <v>7836</v>
      </c>
      <c r="E896" s="8" t="s">
        <v>7835</v>
      </c>
      <c r="F896" s="8" t="s">
        <v>7836</v>
      </c>
      <c r="G896" s="20">
        <v>1</v>
      </c>
      <c r="H896" s="8" t="s">
        <v>7835</v>
      </c>
      <c r="I896" s="8" t="s">
        <v>7838</v>
      </c>
      <c r="J896" s="8" t="s">
        <v>7841</v>
      </c>
    </row>
    <row r="897" spans="1:10" ht="15.75" customHeight="1" x14ac:dyDescent="0.3">
      <c r="A897" s="8" t="s">
        <v>933</v>
      </c>
      <c r="B897" s="29">
        <v>30.8</v>
      </c>
      <c r="C897" s="32">
        <v>10.95</v>
      </c>
      <c r="D897" s="8" t="s">
        <v>7835</v>
      </c>
      <c r="E897" s="8" t="s">
        <v>7835</v>
      </c>
      <c r="F897" s="8" t="s">
        <v>7835</v>
      </c>
      <c r="G897" s="20">
        <v>0</v>
      </c>
      <c r="H897" s="8" t="s">
        <v>7835</v>
      </c>
      <c r="I897" s="8" t="s">
        <v>7837</v>
      </c>
      <c r="J897" s="8" t="s">
        <v>7841</v>
      </c>
    </row>
    <row r="898" spans="1:10" ht="15.75" customHeight="1" x14ac:dyDescent="0.3">
      <c r="A898" s="8" t="s">
        <v>934</v>
      </c>
      <c r="B898" s="29">
        <v>28.88</v>
      </c>
      <c r="C898" s="32">
        <v>11.5</v>
      </c>
      <c r="D898" s="8" t="s">
        <v>7835</v>
      </c>
      <c r="E898" s="8" t="s">
        <v>7835</v>
      </c>
      <c r="F898" s="8" t="s">
        <v>7835</v>
      </c>
      <c r="G898" s="20">
        <v>0</v>
      </c>
      <c r="H898" s="8" t="s">
        <v>7835</v>
      </c>
      <c r="I898" s="8" t="s">
        <v>7838</v>
      </c>
      <c r="J898" s="8" t="s">
        <v>7841</v>
      </c>
    </row>
    <row r="899" spans="1:10" ht="15.75" customHeight="1" x14ac:dyDescent="0.3">
      <c r="A899" s="8" t="s">
        <v>935</v>
      </c>
      <c r="B899" s="29">
        <v>23</v>
      </c>
      <c r="C899" s="32">
        <v>9.8800000000000008</v>
      </c>
      <c r="D899" s="8" t="s">
        <v>7835</v>
      </c>
      <c r="E899" s="8" t="s">
        <v>7835</v>
      </c>
      <c r="F899" s="8" t="s">
        <v>7835</v>
      </c>
      <c r="G899" s="20">
        <v>0</v>
      </c>
      <c r="H899" s="8" t="s">
        <v>7835</v>
      </c>
      <c r="I899" s="8" t="s">
        <v>7839</v>
      </c>
      <c r="J899" s="8" t="s">
        <v>7841</v>
      </c>
    </row>
    <row r="900" spans="1:10" ht="15.75" customHeight="1" x14ac:dyDescent="0.3">
      <c r="A900" s="8" t="s">
        <v>936</v>
      </c>
      <c r="B900" s="29">
        <v>38.25</v>
      </c>
      <c r="C900" s="32">
        <v>6.2</v>
      </c>
      <c r="D900" s="8" t="s">
        <v>7835</v>
      </c>
      <c r="E900" s="8" t="s">
        <v>7835</v>
      </c>
      <c r="F900" s="8" t="s">
        <v>7835</v>
      </c>
      <c r="G900" s="20">
        <v>1</v>
      </c>
      <c r="H900" s="8" t="s">
        <v>7835</v>
      </c>
      <c r="I900" s="8" t="s">
        <v>7837</v>
      </c>
      <c r="J900" s="8" t="s">
        <v>7842</v>
      </c>
    </row>
    <row r="901" spans="1:10" ht="15.75" customHeight="1" x14ac:dyDescent="0.3">
      <c r="A901" s="8" t="s">
        <v>937</v>
      </c>
      <c r="B901" s="29">
        <v>39.25</v>
      </c>
      <c r="C901" s="32">
        <v>8.41</v>
      </c>
      <c r="D901" s="8" t="s">
        <v>7836</v>
      </c>
      <c r="E901" s="8" t="s">
        <v>7835</v>
      </c>
      <c r="F901" s="8" t="s">
        <v>7835</v>
      </c>
      <c r="G901" s="20">
        <v>1</v>
      </c>
      <c r="H901" s="8" t="s">
        <v>7835</v>
      </c>
      <c r="I901" s="8" t="s">
        <v>7837</v>
      </c>
      <c r="J901" s="8" t="s">
        <v>7841</v>
      </c>
    </row>
    <row r="902" spans="1:10" ht="15.75" customHeight="1" x14ac:dyDescent="0.3">
      <c r="A902" s="8" t="s">
        <v>938</v>
      </c>
      <c r="B902" s="29">
        <v>26.6</v>
      </c>
      <c r="C902" s="32">
        <v>5.07</v>
      </c>
      <c r="D902" s="8" t="s">
        <v>7836</v>
      </c>
      <c r="E902" s="8" t="s">
        <v>7835</v>
      </c>
      <c r="F902" s="8" t="s">
        <v>7835</v>
      </c>
      <c r="G902" s="20">
        <v>2</v>
      </c>
      <c r="H902" s="8" t="s">
        <v>7835</v>
      </c>
      <c r="I902" s="8" t="s">
        <v>7838</v>
      </c>
      <c r="J902" s="8" t="s">
        <v>7843</v>
      </c>
    </row>
    <row r="903" spans="1:10" ht="15.75" customHeight="1" x14ac:dyDescent="0.3">
      <c r="A903" s="8" t="s">
        <v>939</v>
      </c>
      <c r="B903" s="29">
        <v>35.700000000000003</v>
      </c>
      <c r="C903" s="32">
        <v>4.0599999999999996</v>
      </c>
      <c r="D903" s="8" t="s">
        <v>7835</v>
      </c>
      <c r="E903" s="8" t="s">
        <v>7835</v>
      </c>
      <c r="F903" s="8" t="s">
        <v>7836</v>
      </c>
      <c r="G903" s="20">
        <v>1</v>
      </c>
      <c r="H903" s="8" t="s">
        <v>7835</v>
      </c>
      <c r="I903" s="8" t="s">
        <v>7837</v>
      </c>
      <c r="J903" s="8" t="s">
        <v>7843</v>
      </c>
    </row>
    <row r="904" spans="1:10" ht="15.75" customHeight="1" x14ac:dyDescent="0.3">
      <c r="A904" s="8" t="s">
        <v>940</v>
      </c>
      <c r="B904" s="29">
        <v>20.100000000000001</v>
      </c>
      <c r="C904" s="32">
        <v>10.52</v>
      </c>
      <c r="D904" s="8" t="s">
        <v>7835</v>
      </c>
      <c r="E904" s="8" t="s">
        <v>7835</v>
      </c>
      <c r="F904" s="8" t="s">
        <v>7835</v>
      </c>
      <c r="G904" s="20">
        <v>0</v>
      </c>
      <c r="H904" s="8" t="s">
        <v>7835</v>
      </c>
      <c r="I904" s="8" t="s">
        <v>7839</v>
      </c>
      <c r="J904" s="8" t="s">
        <v>7841</v>
      </c>
    </row>
    <row r="905" spans="1:10" ht="15.75" customHeight="1" x14ac:dyDescent="0.3">
      <c r="A905" s="8" t="s">
        <v>941</v>
      </c>
      <c r="B905" s="29">
        <v>22.23</v>
      </c>
      <c r="C905" s="32">
        <v>9.65</v>
      </c>
      <c r="D905" s="8" t="s">
        <v>7835</v>
      </c>
      <c r="E905" s="8" t="s">
        <v>7835</v>
      </c>
      <c r="F905" s="8" t="s">
        <v>7835</v>
      </c>
      <c r="G905" s="20">
        <v>0</v>
      </c>
      <c r="H905" s="8" t="s">
        <v>7835</v>
      </c>
      <c r="I905" s="8" t="s">
        <v>7839</v>
      </c>
      <c r="J905" s="8" t="s">
        <v>7841</v>
      </c>
    </row>
    <row r="906" spans="1:10" ht="15.75" customHeight="1" x14ac:dyDescent="0.3">
      <c r="A906" s="8" t="s">
        <v>942</v>
      </c>
      <c r="B906" s="29">
        <v>36.47</v>
      </c>
      <c r="C906" s="32">
        <v>6.21</v>
      </c>
      <c r="D906" s="8" t="s">
        <v>7835</v>
      </c>
      <c r="E906" s="8" t="s">
        <v>7835</v>
      </c>
      <c r="F906" s="8" t="s">
        <v>7835</v>
      </c>
      <c r="G906" s="20">
        <v>0</v>
      </c>
      <c r="H906" s="8" t="s">
        <v>7835</v>
      </c>
      <c r="I906" s="8" t="s">
        <v>7837</v>
      </c>
      <c r="J906" s="8" t="s">
        <v>7842</v>
      </c>
    </row>
    <row r="907" spans="1:10" ht="15.75" customHeight="1" x14ac:dyDescent="0.3">
      <c r="A907" s="8" t="s">
        <v>943</v>
      </c>
      <c r="B907" s="29">
        <v>49.64</v>
      </c>
      <c r="C907" s="32">
        <v>4.76</v>
      </c>
      <c r="D907" s="8" t="s">
        <v>7835</v>
      </c>
      <c r="E907" s="8" t="s">
        <v>7835</v>
      </c>
      <c r="F907" s="8" t="s">
        <v>7836</v>
      </c>
      <c r="G907" s="20">
        <v>1</v>
      </c>
      <c r="H907" s="8" t="s">
        <v>7835</v>
      </c>
      <c r="I907" s="8" t="s">
        <v>7837</v>
      </c>
      <c r="J907" s="8" t="s">
        <v>7843</v>
      </c>
    </row>
    <row r="908" spans="1:10" ht="15.75" customHeight="1" x14ac:dyDescent="0.3">
      <c r="A908" s="8" t="s">
        <v>944</v>
      </c>
      <c r="B908" s="29">
        <v>36.799999999999997</v>
      </c>
      <c r="C908" s="32">
        <v>5.73</v>
      </c>
      <c r="D908" s="8" t="s">
        <v>7836</v>
      </c>
      <c r="E908" s="8" t="s">
        <v>7835</v>
      </c>
      <c r="F908" s="8" t="s">
        <v>7836</v>
      </c>
      <c r="G908" s="20">
        <v>1</v>
      </c>
      <c r="H908" s="8" t="s">
        <v>7835</v>
      </c>
      <c r="I908" s="8" t="s">
        <v>7837</v>
      </c>
      <c r="J908" s="8" t="s">
        <v>7842</v>
      </c>
    </row>
    <row r="909" spans="1:10" ht="15.75" customHeight="1" x14ac:dyDescent="0.3">
      <c r="A909" s="8" t="s">
        <v>945</v>
      </c>
      <c r="B909" s="29">
        <v>33.880000000000003</v>
      </c>
      <c r="C909" s="32">
        <v>10.78</v>
      </c>
      <c r="D909" s="8" t="s">
        <v>7836</v>
      </c>
      <c r="E909" s="8" t="s">
        <v>7835</v>
      </c>
      <c r="F909" s="8" t="s">
        <v>7835</v>
      </c>
      <c r="G909" s="20">
        <v>0</v>
      </c>
      <c r="H909" s="8" t="s">
        <v>7835</v>
      </c>
      <c r="I909" s="8" t="s">
        <v>7837</v>
      </c>
      <c r="J909" s="8" t="s">
        <v>7841</v>
      </c>
    </row>
    <row r="910" spans="1:10" ht="15.75" customHeight="1" x14ac:dyDescent="0.3">
      <c r="A910" s="8" t="s">
        <v>946</v>
      </c>
      <c r="B910" s="29">
        <v>32.01</v>
      </c>
      <c r="C910" s="32">
        <v>5.08</v>
      </c>
      <c r="D910" s="8" t="s">
        <v>7836</v>
      </c>
      <c r="E910" s="8" t="s">
        <v>7835</v>
      </c>
      <c r="F910" s="8" t="s">
        <v>7835</v>
      </c>
      <c r="G910" s="20">
        <v>1</v>
      </c>
      <c r="H910" s="8" t="s">
        <v>7835</v>
      </c>
      <c r="I910" s="8" t="s">
        <v>7837</v>
      </c>
      <c r="J910" s="8" t="s">
        <v>7843</v>
      </c>
    </row>
    <row r="911" spans="1:10" ht="15.75" customHeight="1" x14ac:dyDescent="0.3">
      <c r="A911" s="8" t="s">
        <v>947</v>
      </c>
      <c r="B911" s="29">
        <v>33.630000000000003</v>
      </c>
      <c r="C911" s="32">
        <v>11.39</v>
      </c>
      <c r="D911" s="8" t="s">
        <v>7835</v>
      </c>
      <c r="E911" s="8" t="s">
        <v>7835</v>
      </c>
      <c r="F911" s="8" t="s">
        <v>7835</v>
      </c>
      <c r="G911" s="20">
        <v>0</v>
      </c>
      <c r="H911" s="8" t="s">
        <v>7835</v>
      </c>
      <c r="I911" s="8" t="s">
        <v>7837</v>
      </c>
      <c r="J911" s="8" t="s">
        <v>7841</v>
      </c>
    </row>
    <row r="912" spans="1:10" ht="15.75" customHeight="1" x14ac:dyDescent="0.3">
      <c r="A912" s="8" t="s">
        <v>948</v>
      </c>
      <c r="B912" s="29">
        <v>34.865000000000002</v>
      </c>
      <c r="C912" s="32">
        <v>5.35</v>
      </c>
      <c r="D912" s="8" t="s">
        <v>7836</v>
      </c>
      <c r="E912" s="8" t="s">
        <v>7835</v>
      </c>
      <c r="F912" s="8" t="s">
        <v>7835</v>
      </c>
      <c r="G912" s="20">
        <v>1</v>
      </c>
      <c r="H912" s="8" t="s">
        <v>7835</v>
      </c>
      <c r="I912" s="8" t="s">
        <v>7837</v>
      </c>
      <c r="J912" s="8" t="s">
        <v>7843</v>
      </c>
    </row>
    <row r="913" spans="1:10" ht="15.75" customHeight="1" x14ac:dyDescent="0.3">
      <c r="A913" s="8" t="s">
        <v>949</v>
      </c>
      <c r="B913" s="29">
        <v>43.11</v>
      </c>
      <c r="C913" s="32">
        <v>5.6</v>
      </c>
      <c r="D913" s="8" t="s">
        <v>7835</v>
      </c>
      <c r="E913" s="8" t="s">
        <v>7835</v>
      </c>
      <c r="F913" s="8" t="s">
        <v>7835</v>
      </c>
      <c r="G913" s="20">
        <v>0</v>
      </c>
      <c r="H913" s="8" t="s">
        <v>7835</v>
      </c>
      <c r="I913" s="8" t="s">
        <v>7837</v>
      </c>
      <c r="J913" s="8" t="s">
        <v>7843</v>
      </c>
    </row>
    <row r="914" spans="1:10" ht="15.75" customHeight="1" x14ac:dyDescent="0.3">
      <c r="A914" s="8" t="s">
        <v>950</v>
      </c>
      <c r="B914" s="29">
        <v>30.305</v>
      </c>
      <c r="C914" s="32">
        <v>4.2699999999999996</v>
      </c>
      <c r="D914" s="8" t="s">
        <v>7836</v>
      </c>
      <c r="E914" s="8" t="s">
        <v>7835</v>
      </c>
      <c r="F914" s="8" t="s">
        <v>7835</v>
      </c>
      <c r="G914" s="20">
        <v>1</v>
      </c>
      <c r="H914" s="8" t="s">
        <v>7835</v>
      </c>
      <c r="I914" s="8" t="s">
        <v>7837</v>
      </c>
      <c r="J914" s="8" t="s">
        <v>7843</v>
      </c>
    </row>
    <row r="915" spans="1:10" ht="15.75" customHeight="1" x14ac:dyDescent="0.3">
      <c r="A915" s="8" t="s">
        <v>951</v>
      </c>
      <c r="B915" s="29">
        <v>25.175000000000001</v>
      </c>
      <c r="C915" s="32">
        <v>5.57</v>
      </c>
      <c r="D915" s="8" t="s">
        <v>7836</v>
      </c>
      <c r="E915" s="8" t="s">
        <v>7835</v>
      </c>
      <c r="F915" s="8" t="s">
        <v>7835</v>
      </c>
      <c r="G915" s="20">
        <v>1</v>
      </c>
      <c r="H915" s="8" t="s">
        <v>7835</v>
      </c>
      <c r="I915" s="8" t="s">
        <v>7838</v>
      </c>
      <c r="J915" s="8" t="s">
        <v>7843</v>
      </c>
    </row>
    <row r="916" spans="1:10" ht="15.75" customHeight="1" x14ac:dyDescent="0.3">
      <c r="A916" s="8" t="s">
        <v>952</v>
      </c>
      <c r="B916" s="29">
        <v>26.8</v>
      </c>
      <c r="C916" s="32">
        <v>5.68</v>
      </c>
      <c r="D916" s="8" t="s">
        <v>7836</v>
      </c>
      <c r="E916" s="8" t="s">
        <v>7835</v>
      </c>
      <c r="F916" s="8" t="s">
        <v>7835</v>
      </c>
      <c r="G916" s="20">
        <v>1</v>
      </c>
      <c r="H916" s="8" t="s">
        <v>7835</v>
      </c>
      <c r="I916" s="8" t="s">
        <v>7838</v>
      </c>
      <c r="J916" s="8" t="s">
        <v>7843</v>
      </c>
    </row>
    <row r="917" spans="1:10" ht="15.75" customHeight="1" x14ac:dyDescent="0.3">
      <c r="A917" s="8" t="s">
        <v>953</v>
      </c>
      <c r="B917" s="29">
        <v>21.78</v>
      </c>
      <c r="C917" s="32">
        <v>5.3</v>
      </c>
      <c r="D917" s="8" t="s">
        <v>7835</v>
      </c>
      <c r="E917" s="8" t="s">
        <v>7836</v>
      </c>
      <c r="F917" s="8" t="s">
        <v>7835</v>
      </c>
      <c r="G917" s="20">
        <v>1</v>
      </c>
      <c r="H917" s="8" t="s">
        <v>7835</v>
      </c>
      <c r="I917" s="8" t="s">
        <v>7839</v>
      </c>
      <c r="J917" s="8" t="s">
        <v>7843</v>
      </c>
    </row>
    <row r="918" spans="1:10" ht="15.75" customHeight="1" x14ac:dyDescent="0.3">
      <c r="A918" s="8" t="s">
        <v>954</v>
      </c>
      <c r="B918" s="29">
        <v>30.14</v>
      </c>
      <c r="C918" s="32">
        <v>9.4499999999999993</v>
      </c>
      <c r="D918" s="8" t="s">
        <v>7836</v>
      </c>
      <c r="E918" s="8" t="s">
        <v>7835</v>
      </c>
      <c r="F918" s="8" t="s">
        <v>7835</v>
      </c>
      <c r="G918" s="20">
        <v>0</v>
      </c>
      <c r="H918" s="8" t="s">
        <v>7835</v>
      </c>
      <c r="I918" s="8" t="s">
        <v>7837</v>
      </c>
      <c r="J918" s="8" t="s">
        <v>7841</v>
      </c>
    </row>
    <row r="919" spans="1:10" ht="15.75" customHeight="1" x14ac:dyDescent="0.3">
      <c r="A919" s="8" t="s">
        <v>955</v>
      </c>
      <c r="B919" s="29">
        <v>29.7</v>
      </c>
      <c r="C919" s="32">
        <v>6.79</v>
      </c>
      <c r="D919" s="8" t="s">
        <v>7836</v>
      </c>
      <c r="E919" s="8" t="s">
        <v>7835</v>
      </c>
      <c r="F919" s="8" t="s">
        <v>7835</v>
      </c>
      <c r="G919" s="20">
        <v>0</v>
      </c>
      <c r="H919" s="8" t="s">
        <v>7835</v>
      </c>
      <c r="I919" s="8" t="s">
        <v>7838</v>
      </c>
      <c r="J919" s="8" t="s">
        <v>7841</v>
      </c>
    </row>
    <row r="920" spans="1:10" ht="15.75" customHeight="1" x14ac:dyDescent="0.3">
      <c r="A920" s="8" t="s">
        <v>956</v>
      </c>
      <c r="B920" s="29">
        <v>32.395000000000003</v>
      </c>
      <c r="C920" s="32">
        <v>11.1</v>
      </c>
      <c r="D920" s="8" t="s">
        <v>7836</v>
      </c>
      <c r="E920" s="8" t="s">
        <v>7835</v>
      </c>
      <c r="F920" s="8" t="s">
        <v>7835</v>
      </c>
      <c r="G920" s="20">
        <v>0</v>
      </c>
      <c r="H920" s="8" t="s">
        <v>7835</v>
      </c>
      <c r="I920" s="8" t="s">
        <v>7837</v>
      </c>
      <c r="J920" s="8" t="s">
        <v>7841</v>
      </c>
    </row>
    <row r="921" spans="1:10" ht="15.75" customHeight="1" x14ac:dyDescent="0.3">
      <c r="A921" s="8" t="s">
        <v>957</v>
      </c>
      <c r="B921" s="29">
        <v>36.64</v>
      </c>
      <c r="C921" s="32">
        <v>7.26</v>
      </c>
      <c r="D921" s="8" t="s">
        <v>7835</v>
      </c>
      <c r="E921" s="8" t="s">
        <v>7835</v>
      </c>
      <c r="F921" s="8" t="s">
        <v>7835</v>
      </c>
      <c r="G921" s="20">
        <v>0</v>
      </c>
      <c r="H921" s="8" t="s">
        <v>7835</v>
      </c>
      <c r="I921" s="8" t="s">
        <v>7837</v>
      </c>
      <c r="J921" s="8" t="s">
        <v>7841</v>
      </c>
    </row>
    <row r="922" spans="1:10" ht="15.75" customHeight="1" x14ac:dyDescent="0.3">
      <c r="A922" s="8" t="s">
        <v>958</v>
      </c>
      <c r="B922" s="29">
        <v>39.049999999999997</v>
      </c>
      <c r="C922" s="32">
        <v>5.27</v>
      </c>
      <c r="D922" s="8" t="s">
        <v>7836</v>
      </c>
      <c r="E922" s="8" t="s">
        <v>7835</v>
      </c>
      <c r="F922" s="8" t="s">
        <v>7835</v>
      </c>
      <c r="G922" s="20">
        <v>1</v>
      </c>
      <c r="H922" s="8" t="s">
        <v>7835</v>
      </c>
      <c r="I922" s="8" t="s">
        <v>7837</v>
      </c>
      <c r="J922" s="8" t="s">
        <v>7843</v>
      </c>
    </row>
    <row r="923" spans="1:10" ht="15.75" customHeight="1" x14ac:dyDescent="0.3">
      <c r="A923" s="8" t="s">
        <v>959</v>
      </c>
      <c r="B923" s="29">
        <v>33.1</v>
      </c>
      <c r="C923" s="32">
        <v>5.46</v>
      </c>
      <c r="D923" s="8" t="s">
        <v>7836</v>
      </c>
      <c r="E923" s="8" t="s">
        <v>7835</v>
      </c>
      <c r="F923" s="8" t="s">
        <v>7835</v>
      </c>
      <c r="G923" s="20">
        <v>1</v>
      </c>
      <c r="H923" s="8" t="s">
        <v>7835</v>
      </c>
      <c r="I923" s="8" t="s">
        <v>7837</v>
      </c>
      <c r="J923" s="8" t="s">
        <v>7843</v>
      </c>
    </row>
    <row r="924" spans="1:10" ht="15.75" customHeight="1" x14ac:dyDescent="0.3">
      <c r="A924" s="8" t="s">
        <v>960</v>
      </c>
      <c r="B924" s="29">
        <v>31.824999999999999</v>
      </c>
      <c r="C924" s="32">
        <v>8.1300000000000008</v>
      </c>
      <c r="D924" s="8" t="s">
        <v>7835</v>
      </c>
      <c r="E924" s="8" t="s">
        <v>7835</v>
      </c>
      <c r="F924" s="8" t="s">
        <v>7835</v>
      </c>
      <c r="G924" s="20">
        <v>0</v>
      </c>
      <c r="H924" s="8" t="s">
        <v>7835</v>
      </c>
      <c r="I924" s="8" t="s">
        <v>7837</v>
      </c>
      <c r="J924" s="8" t="s">
        <v>7841</v>
      </c>
    </row>
    <row r="925" spans="1:10" ht="15.75" customHeight="1" x14ac:dyDescent="0.3">
      <c r="A925" s="8" t="s">
        <v>961</v>
      </c>
      <c r="B925" s="29">
        <v>29</v>
      </c>
      <c r="C925" s="32">
        <v>4.25</v>
      </c>
      <c r="D925" s="8" t="s">
        <v>7836</v>
      </c>
      <c r="E925" s="8" t="s">
        <v>7835</v>
      </c>
      <c r="F925" s="8" t="s">
        <v>7835</v>
      </c>
      <c r="G925" s="20">
        <v>1</v>
      </c>
      <c r="H925" s="8" t="s">
        <v>7835</v>
      </c>
      <c r="I925" s="8" t="s">
        <v>7838</v>
      </c>
      <c r="J925" s="8" t="s">
        <v>7843</v>
      </c>
    </row>
    <row r="926" spans="1:10" ht="15.75" customHeight="1" x14ac:dyDescent="0.3">
      <c r="A926" s="8" t="s">
        <v>962</v>
      </c>
      <c r="B926" s="29">
        <v>30.495000000000001</v>
      </c>
      <c r="C926" s="32">
        <v>8.68</v>
      </c>
      <c r="D926" s="8" t="s">
        <v>7835</v>
      </c>
      <c r="E926" s="8" t="s">
        <v>7835</v>
      </c>
      <c r="F926" s="8" t="s">
        <v>7835</v>
      </c>
      <c r="G926" s="20">
        <v>0</v>
      </c>
      <c r="H926" s="8" t="s">
        <v>7835</v>
      </c>
      <c r="I926" s="8" t="s">
        <v>7837</v>
      </c>
      <c r="J926" s="8" t="s">
        <v>7841</v>
      </c>
    </row>
    <row r="927" spans="1:10" ht="15.75" customHeight="1" x14ac:dyDescent="0.3">
      <c r="A927" s="8" t="s">
        <v>963</v>
      </c>
      <c r="B927" s="29">
        <v>25.2</v>
      </c>
      <c r="C927" s="32">
        <v>6.25</v>
      </c>
      <c r="D927" s="8" t="s">
        <v>7836</v>
      </c>
      <c r="E927" s="8" t="s">
        <v>7835</v>
      </c>
      <c r="F927" s="8" t="s">
        <v>7835</v>
      </c>
      <c r="G927" s="20">
        <v>1</v>
      </c>
      <c r="H927" s="8" t="s">
        <v>7835</v>
      </c>
      <c r="I927" s="8" t="s">
        <v>7838</v>
      </c>
      <c r="J927" s="8" t="s">
        <v>7842</v>
      </c>
    </row>
    <row r="928" spans="1:10" ht="15.75" customHeight="1" x14ac:dyDescent="0.3">
      <c r="A928" s="8" t="s">
        <v>964</v>
      </c>
      <c r="B928" s="29">
        <v>22.77</v>
      </c>
      <c r="C928" s="32">
        <v>4.47</v>
      </c>
      <c r="D928" s="8" t="s">
        <v>7836</v>
      </c>
      <c r="E928" s="8" t="s">
        <v>7835</v>
      </c>
      <c r="F928" s="8" t="s">
        <v>7835</v>
      </c>
      <c r="G928" s="20">
        <v>1</v>
      </c>
      <c r="H928" s="8" t="s">
        <v>7835</v>
      </c>
      <c r="I928" s="8" t="s">
        <v>7839</v>
      </c>
      <c r="J928" s="8" t="s">
        <v>7843</v>
      </c>
    </row>
    <row r="929" spans="1:10" ht="15.75" customHeight="1" x14ac:dyDescent="0.3">
      <c r="A929" s="8" t="s">
        <v>965</v>
      </c>
      <c r="B929" s="29">
        <v>23.18</v>
      </c>
      <c r="C929" s="32">
        <v>8.31</v>
      </c>
      <c r="D929" s="8" t="s">
        <v>7835</v>
      </c>
      <c r="E929" s="8" t="s">
        <v>7835</v>
      </c>
      <c r="F929" s="8" t="s">
        <v>7835</v>
      </c>
      <c r="G929" s="20">
        <v>0</v>
      </c>
      <c r="H929" s="8" t="s">
        <v>7835</v>
      </c>
      <c r="I929" s="8" t="s">
        <v>7839</v>
      </c>
      <c r="J929" s="8" t="s">
        <v>7841</v>
      </c>
    </row>
    <row r="930" spans="1:10" ht="15.75" customHeight="1" x14ac:dyDescent="0.3">
      <c r="A930" s="8" t="s">
        <v>966</v>
      </c>
      <c r="B930" s="29">
        <v>35.409999999999997</v>
      </c>
      <c r="C930" s="32">
        <v>5.68</v>
      </c>
      <c r="D930" s="8" t="s">
        <v>7835</v>
      </c>
      <c r="E930" s="8" t="s">
        <v>7835</v>
      </c>
      <c r="F930" s="8" t="s">
        <v>7835</v>
      </c>
      <c r="G930" s="20">
        <v>0</v>
      </c>
      <c r="H930" s="8" t="s">
        <v>7835</v>
      </c>
      <c r="I930" s="8" t="s">
        <v>7837</v>
      </c>
      <c r="J930" s="8" t="s">
        <v>7843</v>
      </c>
    </row>
    <row r="931" spans="1:10" ht="15.75" customHeight="1" x14ac:dyDescent="0.3">
      <c r="A931" s="8" t="s">
        <v>967</v>
      </c>
      <c r="B931" s="29">
        <v>32.11</v>
      </c>
      <c r="C931" s="32">
        <v>4.75</v>
      </c>
      <c r="D931" s="8" t="s">
        <v>7836</v>
      </c>
      <c r="E931" s="8" t="s">
        <v>7835</v>
      </c>
      <c r="F931" s="8" t="s">
        <v>7835</v>
      </c>
      <c r="G931" s="20">
        <v>2</v>
      </c>
      <c r="H931" s="8" t="s">
        <v>7835</v>
      </c>
      <c r="I931" s="8" t="s">
        <v>7837</v>
      </c>
      <c r="J931" s="8" t="s">
        <v>7843</v>
      </c>
    </row>
    <row r="932" spans="1:10" ht="15.75" customHeight="1" x14ac:dyDescent="0.3">
      <c r="A932" s="8" t="s">
        <v>968</v>
      </c>
      <c r="B932" s="29">
        <v>34.479999999999997</v>
      </c>
      <c r="C932" s="32">
        <v>6.31</v>
      </c>
      <c r="D932" s="8" t="s">
        <v>7835</v>
      </c>
      <c r="E932" s="8" t="s">
        <v>7835</v>
      </c>
      <c r="F932" s="8" t="s">
        <v>7836</v>
      </c>
      <c r="G932" s="20">
        <v>1</v>
      </c>
      <c r="H932" s="8" t="s">
        <v>7835</v>
      </c>
      <c r="I932" s="8" t="s">
        <v>7837</v>
      </c>
      <c r="J932" s="8" t="s">
        <v>7842</v>
      </c>
    </row>
    <row r="933" spans="1:10" ht="15.75" customHeight="1" x14ac:dyDescent="0.3">
      <c r="A933" s="8" t="s">
        <v>969</v>
      </c>
      <c r="B933" s="29">
        <v>34.39</v>
      </c>
      <c r="C933" s="32">
        <v>6.28</v>
      </c>
      <c r="D933" s="8" t="s">
        <v>7836</v>
      </c>
      <c r="E933" s="8" t="s">
        <v>7835</v>
      </c>
      <c r="F933" s="8" t="s">
        <v>7835</v>
      </c>
      <c r="G933" s="20">
        <v>1</v>
      </c>
      <c r="H933" s="8" t="s">
        <v>7835</v>
      </c>
      <c r="I933" s="8" t="s">
        <v>7837</v>
      </c>
      <c r="J933" s="8" t="s">
        <v>7842</v>
      </c>
    </row>
    <row r="934" spans="1:10" ht="15.75" customHeight="1" x14ac:dyDescent="0.3">
      <c r="A934" s="8" t="s">
        <v>970</v>
      </c>
      <c r="B934" s="29">
        <v>26.4</v>
      </c>
      <c r="C934" s="32">
        <v>9.2899999999999991</v>
      </c>
      <c r="D934" s="8" t="s">
        <v>7836</v>
      </c>
      <c r="E934" s="8" t="s">
        <v>7835</v>
      </c>
      <c r="F934" s="8" t="s">
        <v>7836</v>
      </c>
      <c r="G934" s="20">
        <v>1</v>
      </c>
      <c r="H934" s="8" t="s">
        <v>7835</v>
      </c>
      <c r="I934" s="8" t="s">
        <v>7838</v>
      </c>
      <c r="J934" s="8" t="s">
        <v>7841</v>
      </c>
    </row>
    <row r="935" spans="1:10" ht="15.75" customHeight="1" x14ac:dyDescent="0.3">
      <c r="A935" s="8" t="s">
        <v>971</v>
      </c>
      <c r="B935" s="29">
        <v>28.1</v>
      </c>
      <c r="C935" s="32">
        <v>5.79</v>
      </c>
      <c r="D935" s="8" t="s">
        <v>7836</v>
      </c>
      <c r="E935" s="8" t="s">
        <v>7835</v>
      </c>
      <c r="F935" s="8" t="s">
        <v>7836</v>
      </c>
      <c r="G935" s="20">
        <v>1</v>
      </c>
      <c r="H935" s="8" t="s">
        <v>7835</v>
      </c>
      <c r="I935" s="8" t="s">
        <v>7838</v>
      </c>
      <c r="J935" s="8" t="s">
        <v>7842</v>
      </c>
    </row>
    <row r="936" spans="1:10" ht="15.75" customHeight="1" x14ac:dyDescent="0.3">
      <c r="A936" s="8" t="s">
        <v>972</v>
      </c>
      <c r="B936" s="29">
        <v>27</v>
      </c>
      <c r="C936" s="32">
        <v>4.54</v>
      </c>
      <c r="D936" s="8" t="s">
        <v>7836</v>
      </c>
      <c r="E936" s="8" t="s">
        <v>7835</v>
      </c>
      <c r="F936" s="8" t="s">
        <v>7835</v>
      </c>
      <c r="G936" s="20">
        <v>1</v>
      </c>
      <c r="H936" s="8" t="s">
        <v>7835</v>
      </c>
      <c r="I936" s="8" t="s">
        <v>7838</v>
      </c>
      <c r="J936" s="8" t="s">
        <v>7843</v>
      </c>
    </row>
    <row r="937" spans="1:10" ht="15.75" customHeight="1" x14ac:dyDescent="0.3">
      <c r="A937" s="8" t="s">
        <v>973</v>
      </c>
      <c r="B937" s="29">
        <v>28.594999999999999</v>
      </c>
      <c r="C937" s="32">
        <v>4.68</v>
      </c>
      <c r="D937" s="8" t="s">
        <v>7836</v>
      </c>
      <c r="E937" s="8" t="s">
        <v>7835</v>
      </c>
      <c r="F937" s="8" t="s">
        <v>7835</v>
      </c>
      <c r="G937" s="20">
        <v>1</v>
      </c>
      <c r="H937" s="8" t="s">
        <v>7835</v>
      </c>
      <c r="I937" s="8" t="s">
        <v>7838</v>
      </c>
      <c r="J937" s="8" t="s">
        <v>7843</v>
      </c>
    </row>
    <row r="938" spans="1:10" ht="15.75" customHeight="1" x14ac:dyDescent="0.3">
      <c r="A938" s="8" t="s">
        <v>974</v>
      </c>
      <c r="B938" s="29">
        <v>36.799999999999997</v>
      </c>
      <c r="C938" s="32">
        <v>5.88</v>
      </c>
      <c r="D938" s="8" t="s">
        <v>7835</v>
      </c>
      <c r="E938" s="8" t="s">
        <v>7835</v>
      </c>
      <c r="F938" s="8" t="s">
        <v>7835</v>
      </c>
      <c r="G938" s="20">
        <v>1</v>
      </c>
      <c r="H938" s="8" t="s">
        <v>7835</v>
      </c>
      <c r="I938" s="8" t="s">
        <v>7837</v>
      </c>
      <c r="J938" s="8" t="s">
        <v>7842</v>
      </c>
    </row>
    <row r="939" spans="1:10" ht="15.75" customHeight="1" x14ac:dyDescent="0.3">
      <c r="A939" s="8" t="s">
        <v>975</v>
      </c>
      <c r="B939" s="29">
        <v>23.75</v>
      </c>
      <c r="C939" s="32">
        <v>5.42</v>
      </c>
      <c r="D939" s="8" t="s">
        <v>7836</v>
      </c>
      <c r="E939" s="8" t="s">
        <v>7835</v>
      </c>
      <c r="F939" s="8" t="s">
        <v>7836</v>
      </c>
      <c r="G939" s="20">
        <v>1</v>
      </c>
      <c r="H939" s="8" t="s">
        <v>7835</v>
      </c>
      <c r="I939" s="8" t="s">
        <v>7839</v>
      </c>
      <c r="J939" s="8" t="s">
        <v>7843</v>
      </c>
    </row>
    <row r="940" spans="1:10" ht="15.75" customHeight="1" x14ac:dyDescent="0.3">
      <c r="A940" s="8" t="s">
        <v>976</v>
      </c>
      <c r="B940" s="29">
        <v>35.619999999999997</v>
      </c>
      <c r="C940" s="32">
        <v>4.16</v>
      </c>
      <c r="D940" s="8" t="s">
        <v>7835</v>
      </c>
      <c r="E940" s="8" t="s">
        <v>7835</v>
      </c>
      <c r="F940" s="8" t="s">
        <v>7835</v>
      </c>
      <c r="G940" s="20">
        <v>0</v>
      </c>
      <c r="H940" s="8" t="s">
        <v>7835</v>
      </c>
      <c r="I940" s="8" t="s">
        <v>7837</v>
      </c>
      <c r="J940" s="8" t="s">
        <v>7843</v>
      </c>
    </row>
    <row r="941" spans="1:10" ht="15.75" customHeight="1" x14ac:dyDescent="0.3">
      <c r="A941" s="8" t="s">
        <v>977</v>
      </c>
      <c r="B941" s="29">
        <v>30.69</v>
      </c>
      <c r="C941" s="32">
        <v>7.05</v>
      </c>
      <c r="D941" s="8" t="s">
        <v>7836</v>
      </c>
      <c r="E941" s="8" t="s">
        <v>7835</v>
      </c>
      <c r="F941" s="8" t="s">
        <v>7835</v>
      </c>
      <c r="G941" s="20">
        <v>2</v>
      </c>
      <c r="H941" s="8" t="s">
        <v>7835</v>
      </c>
      <c r="I941" s="8" t="s">
        <v>7837</v>
      </c>
      <c r="J941" s="8" t="s">
        <v>7841</v>
      </c>
    </row>
    <row r="942" spans="1:10" ht="15.75" customHeight="1" x14ac:dyDescent="0.3">
      <c r="A942" s="8" t="s">
        <v>978</v>
      </c>
      <c r="B942" s="29">
        <v>35.799999999999997</v>
      </c>
      <c r="C942" s="32">
        <v>5.63</v>
      </c>
      <c r="D942" s="8" t="s">
        <v>7836</v>
      </c>
      <c r="E942" s="8" t="s">
        <v>7835</v>
      </c>
      <c r="F942" s="8" t="s">
        <v>7835</v>
      </c>
      <c r="G942" s="20">
        <v>2</v>
      </c>
      <c r="H942" s="8" t="s">
        <v>7835</v>
      </c>
      <c r="I942" s="8" t="s">
        <v>7837</v>
      </c>
      <c r="J942" s="8" t="s">
        <v>7843</v>
      </c>
    </row>
    <row r="943" spans="1:10" ht="15.75" customHeight="1" x14ac:dyDescent="0.3">
      <c r="A943" s="8" t="s">
        <v>979</v>
      </c>
      <c r="B943" s="29">
        <v>28.785</v>
      </c>
      <c r="C943" s="32">
        <v>4.24</v>
      </c>
      <c r="D943" s="8" t="s">
        <v>7836</v>
      </c>
      <c r="E943" s="8" t="s">
        <v>7835</v>
      </c>
      <c r="F943" s="8" t="s">
        <v>7835</v>
      </c>
      <c r="G943" s="20">
        <v>2</v>
      </c>
      <c r="H943" s="8" t="s">
        <v>7835</v>
      </c>
      <c r="I943" s="8" t="s">
        <v>7838</v>
      </c>
      <c r="J943" s="8" t="s">
        <v>7843</v>
      </c>
    </row>
    <row r="944" spans="1:10" ht="15.75" customHeight="1" x14ac:dyDescent="0.3">
      <c r="A944" s="8" t="s">
        <v>980</v>
      </c>
      <c r="B944" s="29">
        <v>28.594999999999999</v>
      </c>
      <c r="C944" s="32">
        <v>4.96</v>
      </c>
      <c r="D944" s="8" t="s">
        <v>7836</v>
      </c>
      <c r="E944" s="8" t="s">
        <v>7835</v>
      </c>
      <c r="F944" s="8" t="s">
        <v>7835</v>
      </c>
      <c r="G944" s="20">
        <v>2</v>
      </c>
      <c r="H944" s="8" t="s">
        <v>7835</v>
      </c>
      <c r="I944" s="8" t="s">
        <v>7838</v>
      </c>
      <c r="J944" s="8" t="s">
        <v>7843</v>
      </c>
    </row>
    <row r="945" spans="1:10" ht="15.75" customHeight="1" x14ac:dyDescent="0.3">
      <c r="A945" s="8" t="s">
        <v>981</v>
      </c>
      <c r="B945" s="29">
        <v>48.75</v>
      </c>
      <c r="C945" s="32">
        <v>4.34</v>
      </c>
      <c r="D945" s="8" t="s">
        <v>7835</v>
      </c>
      <c r="E945" s="8" t="s">
        <v>7835</v>
      </c>
      <c r="F945" s="8" t="s">
        <v>7835</v>
      </c>
      <c r="G945" s="20">
        <v>0</v>
      </c>
      <c r="H945" s="8" t="s">
        <v>7835</v>
      </c>
      <c r="I945" s="8" t="s">
        <v>7837</v>
      </c>
      <c r="J945" s="8" t="s">
        <v>7843</v>
      </c>
    </row>
    <row r="946" spans="1:10" ht="15.75" customHeight="1" x14ac:dyDescent="0.3">
      <c r="A946" s="8" t="s">
        <v>982</v>
      </c>
      <c r="B946" s="29">
        <v>28.31</v>
      </c>
      <c r="C946" s="32">
        <v>5.43</v>
      </c>
      <c r="D946" s="8" t="s">
        <v>7836</v>
      </c>
      <c r="E946" s="8" t="s">
        <v>7835</v>
      </c>
      <c r="F946" s="8" t="s">
        <v>7835</v>
      </c>
      <c r="G946" s="20">
        <v>2</v>
      </c>
      <c r="H946" s="8" t="s">
        <v>7835</v>
      </c>
      <c r="I946" s="8" t="s">
        <v>7838</v>
      </c>
      <c r="J946" s="8" t="s">
        <v>7843</v>
      </c>
    </row>
    <row r="947" spans="1:10" ht="15.75" customHeight="1" x14ac:dyDescent="0.3">
      <c r="A947" s="8" t="s">
        <v>983</v>
      </c>
      <c r="B947" s="29">
        <v>38.39</v>
      </c>
      <c r="C947" s="32">
        <v>8.33</v>
      </c>
      <c r="D947" s="8" t="s">
        <v>7836</v>
      </c>
      <c r="E947" s="8" t="s">
        <v>7835</v>
      </c>
      <c r="F947" s="8" t="s">
        <v>7835</v>
      </c>
      <c r="G947" s="20">
        <v>1</v>
      </c>
      <c r="H947" s="8" t="s">
        <v>7835</v>
      </c>
      <c r="I947" s="8" t="s">
        <v>7837</v>
      </c>
      <c r="J947" s="8" t="s">
        <v>7841</v>
      </c>
    </row>
    <row r="948" spans="1:10" ht="15.75" customHeight="1" x14ac:dyDescent="0.3">
      <c r="A948" s="8" t="s">
        <v>984</v>
      </c>
      <c r="B948" s="29">
        <v>25.87</v>
      </c>
      <c r="C948" s="32">
        <v>5.63</v>
      </c>
      <c r="D948" s="8" t="s">
        <v>7836</v>
      </c>
      <c r="E948" s="8" t="s">
        <v>7835</v>
      </c>
      <c r="F948" s="8" t="s">
        <v>7835</v>
      </c>
      <c r="G948" s="20">
        <v>1</v>
      </c>
      <c r="H948" s="8" t="s">
        <v>7835</v>
      </c>
      <c r="I948" s="8" t="s">
        <v>7838</v>
      </c>
      <c r="J948" s="8" t="s">
        <v>7843</v>
      </c>
    </row>
    <row r="949" spans="1:10" ht="15.75" customHeight="1" x14ac:dyDescent="0.3">
      <c r="A949" s="8" t="s">
        <v>985</v>
      </c>
      <c r="B949" s="29">
        <v>43.7</v>
      </c>
      <c r="C949" s="32">
        <v>7.23</v>
      </c>
      <c r="D949" s="8" t="s">
        <v>7835</v>
      </c>
      <c r="E949" s="8" t="s">
        <v>7835</v>
      </c>
      <c r="F949" s="8" t="s">
        <v>7835</v>
      </c>
      <c r="G949" s="20">
        <v>0</v>
      </c>
      <c r="H949" s="8" t="s">
        <v>7835</v>
      </c>
      <c r="I949" s="8" t="s">
        <v>7837</v>
      </c>
      <c r="J949" s="8" t="s">
        <v>7841</v>
      </c>
    </row>
    <row r="950" spans="1:10" ht="15.75" customHeight="1" x14ac:dyDescent="0.3">
      <c r="A950" s="8" t="s">
        <v>986</v>
      </c>
      <c r="B950" s="29">
        <v>40.945</v>
      </c>
      <c r="C950" s="32">
        <v>10.57</v>
      </c>
      <c r="D950" s="8" t="s">
        <v>7835</v>
      </c>
      <c r="E950" s="8" t="s">
        <v>7835</v>
      </c>
      <c r="F950" s="8" t="s">
        <v>7835</v>
      </c>
      <c r="G950" s="20">
        <v>0</v>
      </c>
      <c r="H950" s="8" t="s">
        <v>7835</v>
      </c>
      <c r="I950" s="8" t="s">
        <v>7837</v>
      </c>
      <c r="J950" s="8" t="s">
        <v>7841</v>
      </c>
    </row>
    <row r="951" spans="1:10" ht="15.75" customHeight="1" x14ac:dyDescent="0.3">
      <c r="A951" s="8" t="s">
        <v>987</v>
      </c>
      <c r="B951" s="29">
        <v>27.94</v>
      </c>
      <c r="C951" s="32">
        <v>7.92</v>
      </c>
      <c r="D951" s="8" t="s">
        <v>7835</v>
      </c>
      <c r="E951" s="8" t="s">
        <v>7835</v>
      </c>
      <c r="F951" s="8" t="s">
        <v>7835</v>
      </c>
      <c r="G951" s="20">
        <v>0</v>
      </c>
      <c r="H951" s="8" t="s">
        <v>7835</v>
      </c>
      <c r="I951" s="8" t="s">
        <v>7838</v>
      </c>
      <c r="J951" s="8" t="s">
        <v>7841</v>
      </c>
    </row>
    <row r="952" spans="1:10" ht="15.75" customHeight="1" x14ac:dyDescent="0.3">
      <c r="A952" s="8" t="s">
        <v>988</v>
      </c>
      <c r="B952" s="29">
        <v>31.9</v>
      </c>
      <c r="C952" s="32">
        <v>10.119999999999999</v>
      </c>
      <c r="D952" s="8" t="s">
        <v>7835</v>
      </c>
      <c r="E952" s="8" t="s">
        <v>7835</v>
      </c>
      <c r="F952" s="8" t="s">
        <v>7835</v>
      </c>
      <c r="G952" s="20">
        <v>2</v>
      </c>
      <c r="H952" s="8" t="s">
        <v>7835</v>
      </c>
      <c r="I952" s="8" t="s">
        <v>7837</v>
      </c>
      <c r="J952" s="8" t="s">
        <v>7841</v>
      </c>
    </row>
    <row r="953" spans="1:10" ht="15.75" customHeight="1" x14ac:dyDescent="0.3">
      <c r="A953" s="8" t="s">
        <v>989</v>
      </c>
      <c r="B953" s="29">
        <v>31.64</v>
      </c>
      <c r="C953" s="32">
        <v>7.91</v>
      </c>
      <c r="D953" s="8" t="s">
        <v>7835</v>
      </c>
      <c r="E953" s="8" t="s">
        <v>7835</v>
      </c>
      <c r="F953" s="8" t="s">
        <v>7835</v>
      </c>
      <c r="G953" s="20">
        <v>0</v>
      </c>
      <c r="H953" s="8" t="s">
        <v>7835</v>
      </c>
      <c r="I953" s="8" t="s">
        <v>7837</v>
      </c>
      <c r="J953" s="8" t="s">
        <v>7841</v>
      </c>
    </row>
    <row r="954" spans="1:10" ht="15.75" customHeight="1" x14ac:dyDescent="0.3">
      <c r="A954" s="8" t="s">
        <v>990</v>
      </c>
      <c r="B954" s="29">
        <v>46.7</v>
      </c>
      <c r="C954" s="32">
        <v>10.9</v>
      </c>
      <c r="D954" s="8" t="s">
        <v>7835</v>
      </c>
      <c r="E954" s="8" t="s">
        <v>7835</v>
      </c>
      <c r="F954" s="8" t="s">
        <v>7835</v>
      </c>
      <c r="G954" s="20">
        <v>0</v>
      </c>
      <c r="H954" s="8" t="s">
        <v>7835</v>
      </c>
      <c r="I954" s="8" t="s">
        <v>7837</v>
      </c>
      <c r="J954" s="8" t="s">
        <v>7841</v>
      </c>
    </row>
    <row r="955" spans="1:10" ht="15.75" customHeight="1" x14ac:dyDescent="0.3">
      <c r="A955" s="8" t="s">
        <v>991</v>
      </c>
      <c r="B955" s="29">
        <v>18.335000000000001</v>
      </c>
      <c r="C955" s="32">
        <v>11.83</v>
      </c>
      <c r="D955" s="8" t="s">
        <v>7835</v>
      </c>
      <c r="E955" s="8" t="s">
        <v>7835</v>
      </c>
      <c r="F955" s="8" t="s">
        <v>7835</v>
      </c>
      <c r="G955" s="20">
        <v>0</v>
      </c>
      <c r="H955" s="8" t="s">
        <v>7835</v>
      </c>
      <c r="I955" s="8" t="s">
        <v>7840</v>
      </c>
      <c r="J955" s="8" t="s">
        <v>7841</v>
      </c>
    </row>
    <row r="956" spans="1:10" ht="15.75" customHeight="1" x14ac:dyDescent="0.3">
      <c r="A956" s="8" t="s">
        <v>992</v>
      </c>
      <c r="B956" s="29">
        <v>31.24</v>
      </c>
      <c r="C956" s="32">
        <v>7.42</v>
      </c>
      <c r="D956" s="8" t="s">
        <v>7836</v>
      </c>
      <c r="E956" s="8" t="s">
        <v>7835</v>
      </c>
      <c r="F956" s="8" t="s">
        <v>7835</v>
      </c>
      <c r="G956" s="20">
        <v>2</v>
      </c>
      <c r="H956" s="8" t="s">
        <v>7835</v>
      </c>
      <c r="I956" s="8" t="s">
        <v>7837</v>
      </c>
      <c r="J956" s="8" t="s">
        <v>7841</v>
      </c>
    </row>
    <row r="957" spans="1:10" ht="15.75" customHeight="1" x14ac:dyDescent="0.3">
      <c r="A957" s="8" t="s">
        <v>993</v>
      </c>
      <c r="B957" s="29">
        <v>39.22</v>
      </c>
      <c r="C957" s="32">
        <v>5.62</v>
      </c>
      <c r="D957" s="8" t="s">
        <v>7836</v>
      </c>
      <c r="E957" s="8" t="s">
        <v>7835</v>
      </c>
      <c r="F957" s="8" t="s">
        <v>7835</v>
      </c>
      <c r="G957" s="20">
        <v>1</v>
      </c>
      <c r="H957" s="8" t="s">
        <v>7835</v>
      </c>
      <c r="I957" s="8" t="s">
        <v>7837</v>
      </c>
      <c r="J957" s="8" t="s">
        <v>7843</v>
      </c>
    </row>
    <row r="958" spans="1:10" ht="15.75" customHeight="1" x14ac:dyDescent="0.3">
      <c r="A958" s="8" t="s">
        <v>994</v>
      </c>
      <c r="B958" s="29">
        <v>24.414999999999999</v>
      </c>
      <c r="C958" s="32">
        <v>7.16</v>
      </c>
      <c r="D958" s="8" t="s">
        <v>7835</v>
      </c>
      <c r="E958" s="8" t="s">
        <v>7835</v>
      </c>
      <c r="F958" s="8" t="s">
        <v>7835</v>
      </c>
      <c r="G958" s="20">
        <v>0</v>
      </c>
      <c r="H958" s="8" t="s">
        <v>7835</v>
      </c>
      <c r="I958" s="8" t="s">
        <v>7839</v>
      </c>
      <c r="J958" s="8" t="s">
        <v>7841</v>
      </c>
    </row>
    <row r="959" spans="1:10" ht="15.75" customHeight="1" x14ac:dyDescent="0.3">
      <c r="A959" s="8" t="s">
        <v>995</v>
      </c>
      <c r="B959" s="29">
        <v>32.299999999999997</v>
      </c>
      <c r="C959" s="32">
        <v>9.89</v>
      </c>
      <c r="D959" s="8" t="s">
        <v>7835</v>
      </c>
      <c r="E959" s="8" t="s">
        <v>7835</v>
      </c>
      <c r="F959" s="8" t="s">
        <v>7835</v>
      </c>
      <c r="G959" s="20">
        <v>0</v>
      </c>
      <c r="H959" s="8" t="s">
        <v>7835</v>
      </c>
      <c r="I959" s="8" t="s">
        <v>7837</v>
      </c>
      <c r="J959" s="8" t="s">
        <v>7841</v>
      </c>
    </row>
    <row r="960" spans="1:10" ht="15.75" customHeight="1" x14ac:dyDescent="0.3">
      <c r="A960" s="8" t="s">
        <v>996</v>
      </c>
      <c r="B960" s="29">
        <v>39.94</v>
      </c>
      <c r="C960" s="32">
        <v>5.14</v>
      </c>
      <c r="D960" s="8" t="s">
        <v>7835</v>
      </c>
      <c r="E960" s="8" t="s">
        <v>7835</v>
      </c>
      <c r="F960" s="8" t="s">
        <v>7835</v>
      </c>
      <c r="G960" s="20">
        <v>0</v>
      </c>
      <c r="H960" s="8" t="s">
        <v>7835</v>
      </c>
      <c r="I960" s="8" t="s">
        <v>7837</v>
      </c>
      <c r="J960" s="8" t="s">
        <v>7843</v>
      </c>
    </row>
    <row r="961" spans="1:10" ht="15.75" customHeight="1" x14ac:dyDescent="0.3">
      <c r="A961" s="8" t="s">
        <v>997</v>
      </c>
      <c r="B961" s="29">
        <v>30</v>
      </c>
      <c r="C961" s="32">
        <v>5.61</v>
      </c>
      <c r="D961" s="8" t="s">
        <v>7836</v>
      </c>
      <c r="E961" s="8" t="s">
        <v>7835</v>
      </c>
      <c r="F961" s="8" t="s">
        <v>7836</v>
      </c>
      <c r="G961" s="20">
        <v>1</v>
      </c>
      <c r="H961" s="8" t="s">
        <v>7835</v>
      </c>
      <c r="I961" s="8" t="s">
        <v>7837</v>
      </c>
      <c r="J961" s="8" t="s">
        <v>7843</v>
      </c>
    </row>
    <row r="962" spans="1:10" ht="15.75" customHeight="1" x14ac:dyDescent="0.3">
      <c r="A962" s="8" t="s">
        <v>998</v>
      </c>
      <c r="B962" s="29">
        <v>35.340000000000003</v>
      </c>
      <c r="C962" s="32">
        <v>5.51</v>
      </c>
      <c r="D962" s="8" t="s">
        <v>7836</v>
      </c>
      <c r="E962" s="8" t="s">
        <v>7835</v>
      </c>
      <c r="F962" s="8" t="s">
        <v>7836</v>
      </c>
      <c r="G962" s="20">
        <v>1</v>
      </c>
      <c r="H962" s="8" t="s">
        <v>7835</v>
      </c>
      <c r="I962" s="8" t="s">
        <v>7837</v>
      </c>
      <c r="J962" s="8" t="s">
        <v>7843</v>
      </c>
    </row>
    <row r="963" spans="1:10" ht="15.75" customHeight="1" x14ac:dyDescent="0.3">
      <c r="A963" s="8" t="s">
        <v>999</v>
      </c>
      <c r="B963" s="29">
        <v>32.204999999999998</v>
      </c>
      <c r="C963" s="32">
        <v>8.3800000000000008</v>
      </c>
      <c r="D963" s="8" t="s">
        <v>7836</v>
      </c>
      <c r="E963" s="8" t="s">
        <v>7835</v>
      </c>
      <c r="F963" s="8" t="s">
        <v>7835</v>
      </c>
      <c r="G963" s="20">
        <v>2</v>
      </c>
      <c r="H963" s="8" t="s">
        <v>7835</v>
      </c>
      <c r="I963" s="8" t="s">
        <v>7837</v>
      </c>
      <c r="J963" s="8" t="s">
        <v>7841</v>
      </c>
    </row>
    <row r="964" spans="1:10" ht="15.75" customHeight="1" x14ac:dyDescent="0.3">
      <c r="A964" s="8" t="s">
        <v>1000</v>
      </c>
      <c r="B964" s="29">
        <v>33.880000000000003</v>
      </c>
      <c r="C964" s="32">
        <v>4.68</v>
      </c>
      <c r="D964" s="8" t="s">
        <v>7835</v>
      </c>
      <c r="E964" s="8" t="s">
        <v>7836</v>
      </c>
      <c r="F964" s="8" t="s">
        <v>7835</v>
      </c>
      <c r="G964" s="20">
        <v>1</v>
      </c>
      <c r="H964" s="8" t="s">
        <v>7835</v>
      </c>
      <c r="I964" s="8" t="s">
        <v>7837</v>
      </c>
      <c r="J964" s="8" t="s">
        <v>7843</v>
      </c>
    </row>
    <row r="965" spans="1:10" ht="15.75" customHeight="1" x14ac:dyDescent="0.3">
      <c r="A965" s="8" t="s">
        <v>1001</v>
      </c>
      <c r="B965" s="29">
        <v>26.63</v>
      </c>
      <c r="C965" s="32">
        <v>4.3600000000000003</v>
      </c>
      <c r="D965" s="8" t="s">
        <v>7836</v>
      </c>
      <c r="E965" s="8" t="s">
        <v>7835</v>
      </c>
      <c r="F965" s="8" t="s">
        <v>7835</v>
      </c>
      <c r="G965" s="20">
        <v>2</v>
      </c>
      <c r="H965" s="8" t="s">
        <v>7835</v>
      </c>
      <c r="I965" s="8" t="s">
        <v>7838</v>
      </c>
      <c r="J965" s="8" t="s">
        <v>7843</v>
      </c>
    </row>
    <row r="966" spans="1:10" ht="15.75" customHeight="1" x14ac:dyDescent="0.3">
      <c r="A966" s="8" t="s">
        <v>1002</v>
      </c>
      <c r="B966" s="29">
        <v>28.7</v>
      </c>
      <c r="C966" s="32">
        <v>7.74</v>
      </c>
      <c r="D966" s="8" t="s">
        <v>7835</v>
      </c>
      <c r="E966" s="8" t="s">
        <v>7835</v>
      </c>
      <c r="F966" s="8" t="s">
        <v>7835</v>
      </c>
      <c r="G966" s="20">
        <v>0</v>
      </c>
      <c r="H966" s="8" t="s">
        <v>7835</v>
      </c>
      <c r="I966" s="8" t="s">
        <v>7838</v>
      </c>
      <c r="J966" s="8" t="s">
        <v>7841</v>
      </c>
    </row>
    <row r="967" spans="1:10" ht="15.75" customHeight="1" x14ac:dyDescent="0.3">
      <c r="A967" s="8" t="s">
        <v>1003</v>
      </c>
      <c r="B967" s="29">
        <v>25.65</v>
      </c>
      <c r="C967" s="32">
        <v>4.05</v>
      </c>
      <c r="D967" s="8" t="s">
        <v>7836</v>
      </c>
      <c r="E967" s="8" t="s">
        <v>7835</v>
      </c>
      <c r="F967" s="8" t="s">
        <v>7835</v>
      </c>
      <c r="G967" s="20">
        <v>2</v>
      </c>
      <c r="H967" s="8" t="s">
        <v>7835</v>
      </c>
      <c r="I967" s="8" t="s">
        <v>7838</v>
      </c>
      <c r="J967" s="8" t="s">
        <v>7843</v>
      </c>
    </row>
    <row r="968" spans="1:10" ht="15.75" customHeight="1" x14ac:dyDescent="0.3">
      <c r="A968" s="8" t="s">
        <v>1004</v>
      </c>
      <c r="B968" s="29">
        <v>36.384999999999998</v>
      </c>
      <c r="C968" s="32">
        <v>11.49</v>
      </c>
      <c r="D968" s="8" t="s">
        <v>7835</v>
      </c>
      <c r="E968" s="8" t="s">
        <v>7835</v>
      </c>
      <c r="F968" s="8" t="s">
        <v>7835</v>
      </c>
      <c r="G968" s="20">
        <v>0</v>
      </c>
      <c r="H968" s="8" t="s">
        <v>7835</v>
      </c>
      <c r="I968" s="8" t="s">
        <v>7837</v>
      </c>
      <c r="J968" s="8" t="s">
        <v>7841</v>
      </c>
    </row>
    <row r="969" spans="1:10" ht="15.75" customHeight="1" x14ac:dyDescent="0.3">
      <c r="A969" s="8" t="s">
        <v>1005</v>
      </c>
      <c r="B969" s="29">
        <v>34.69</v>
      </c>
      <c r="C969" s="32">
        <v>5.65</v>
      </c>
      <c r="D969" s="8" t="s">
        <v>7835</v>
      </c>
      <c r="E969" s="8" t="s">
        <v>7835</v>
      </c>
      <c r="F969" s="8" t="s">
        <v>7835</v>
      </c>
      <c r="G969" s="20">
        <v>0</v>
      </c>
      <c r="H969" s="8" t="s">
        <v>7835</v>
      </c>
      <c r="I969" s="8" t="s">
        <v>7837</v>
      </c>
      <c r="J969" s="8" t="s">
        <v>7843</v>
      </c>
    </row>
    <row r="970" spans="1:10" ht="15.75" customHeight="1" x14ac:dyDescent="0.3">
      <c r="A970" s="8" t="s">
        <v>1006</v>
      </c>
      <c r="B970" s="29">
        <v>37.68</v>
      </c>
      <c r="C970" s="32">
        <v>4.29</v>
      </c>
      <c r="D970" s="8" t="s">
        <v>7836</v>
      </c>
      <c r="E970" s="8" t="s">
        <v>7835</v>
      </c>
      <c r="F970" s="8" t="s">
        <v>7835</v>
      </c>
      <c r="G970" s="20">
        <v>0</v>
      </c>
      <c r="H970" s="8" t="s">
        <v>7835</v>
      </c>
      <c r="I970" s="8" t="s">
        <v>7837</v>
      </c>
      <c r="J970" s="8" t="s">
        <v>7843</v>
      </c>
    </row>
    <row r="971" spans="1:10" ht="15.75" customHeight="1" x14ac:dyDescent="0.3">
      <c r="A971" s="8" t="s">
        <v>1007</v>
      </c>
      <c r="B971" s="29">
        <v>35.49</v>
      </c>
      <c r="C971" s="32">
        <v>4.74</v>
      </c>
      <c r="D971" s="8" t="s">
        <v>7836</v>
      </c>
      <c r="E971" s="8" t="s">
        <v>7835</v>
      </c>
      <c r="F971" s="8" t="s">
        <v>7836</v>
      </c>
      <c r="G971" s="20">
        <v>1</v>
      </c>
      <c r="H971" s="8" t="s">
        <v>7835</v>
      </c>
      <c r="I971" s="8" t="s">
        <v>7837</v>
      </c>
      <c r="J971" s="8" t="s">
        <v>7843</v>
      </c>
    </row>
    <row r="972" spans="1:10" ht="15.75" customHeight="1" x14ac:dyDescent="0.3">
      <c r="A972" s="8" t="s">
        <v>1008</v>
      </c>
      <c r="B972" s="29">
        <v>44.7</v>
      </c>
      <c r="C972" s="32">
        <v>7.6</v>
      </c>
      <c r="D972" s="8" t="s">
        <v>7836</v>
      </c>
      <c r="E972" s="8" t="s">
        <v>7835</v>
      </c>
      <c r="F972" s="8" t="s">
        <v>7835</v>
      </c>
      <c r="G972" s="20">
        <v>2</v>
      </c>
      <c r="H972" s="8" t="s">
        <v>7835</v>
      </c>
      <c r="I972" s="8" t="s">
        <v>7837</v>
      </c>
      <c r="J972" s="8" t="s">
        <v>7841</v>
      </c>
    </row>
    <row r="973" spans="1:10" ht="15.75" customHeight="1" x14ac:dyDescent="0.3">
      <c r="A973" s="8" t="s">
        <v>1009</v>
      </c>
      <c r="B973" s="29">
        <v>38.380000000000003</v>
      </c>
      <c r="C973" s="32">
        <v>8.5</v>
      </c>
      <c r="D973" s="8" t="s">
        <v>7836</v>
      </c>
      <c r="E973" s="8" t="s">
        <v>7835</v>
      </c>
      <c r="F973" s="8" t="s">
        <v>7835</v>
      </c>
      <c r="G973" s="20">
        <v>2</v>
      </c>
      <c r="H973" s="8" t="s">
        <v>7835</v>
      </c>
      <c r="I973" s="8" t="s">
        <v>7837</v>
      </c>
      <c r="J973" s="8" t="s">
        <v>7841</v>
      </c>
    </row>
    <row r="974" spans="1:10" ht="15.75" customHeight="1" x14ac:dyDescent="0.3">
      <c r="A974" s="8" t="s">
        <v>1010</v>
      </c>
      <c r="B974" s="29">
        <v>35.244999999999997</v>
      </c>
      <c r="C974" s="32">
        <v>11.22</v>
      </c>
      <c r="D974" s="8" t="s">
        <v>7836</v>
      </c>
      <c r="E974" s="8" t="s">
        <v>7835</v>
      </c>
      <c r="F974" s="8" t="s">
        <v>7835</v>
      </c>
      <c r="G974" s="20">
        <v>0</v>
      </c>
      <c r="H974" s="8" t="s">
        <v>7835</v>
      </c>
      <c r="I974" s="8" t="s">
        <v>7837</v>
      </c>
      <c r="J974" s="8" t="s">
        <v>7841</v>
      </c>
    </row>
    <row r="975" spans="1:10" ht="15.75" customHeight="1" x14ac:dyDescent="0.3">
      <c r="A975" s="8" t="s">
        <v>1011</v>
      </c>
      <c r="B975" s="29">
        <v>49.84</v>
      </c>
      <c r="C975" s="32">
        <v>5.0999999999999996</v>
      </c>
      <c r="D975" s="8" t="s">
        <v>7836</v>
      </c>
      <c r="E975" s="8" t="s">
        <v>7835</v>
      </c>
      <c r="F975" s="8" t="s">
        <v>7836</v>
      </c>
      <c r="G975" s="20">
        <v>1</v>
      </c>
      <c r="H975" s="8" t="s">
        <v>7835</v>
      </c>
      <c r="I975" s="8" t="s">
        <v>7837</v>
      </c>
      <c r="J975" s="8" t="s">
        <v>7843</v>
      </c>
    </row>
    <row r="976" spans="1:10" ht="15.75" customHeight="1" x14ac:dyDescent="0.3">
      <c r="A976" s="8" t="s">
        <v>1012</v>
      </c>
      <c r="B976" s="29">
        <v>49.06</v>
      </c>
      <c r="C976" s="32">
        <v>5.43</v>
      </c>
      <c r="D976" s="8" t="s">
        <v>7836</v>
      </c>
      <c r="E976" s="8" t="s">
        <v>7835</v>
      </c>
      <c r="F976" s="8" t="s">
        <v>7835</v>
      </c>
      <c r="G976" s="20">
        <v>1</v>
      </c>
      <c r="H976" s="8" t="s">
        <v>7835</v>
      </c>
      <c r="I976" s="8" t="s">
        <v>7837</v>
      </c>
      <c r="J976" s="8" t="s">
        <v>7843</v>
      </c>
    </row>
    <row r="977" spans="1:10" ht="15.75" customHeight="1" x14ac:dyDescent="0.3">
      <c r="A977" s="8" t="s">
        <v>1013</v>
      </c>
      <c r="B977" s="29">
        <v>30.88</v>
      </c>
      <c r="C977" s="32">
        <v>5.82</v>
      </c>
      <c r="D977" s="8" t="s">
        <v>7835</v>
      </c>
      <c r="E977" s="8" t="s">
        <v>7835</v>
      </c>
      <c r="F977" s="8" t="s">
        <v>7835</v>
      </c>
      <c r="G977" s="20">
        <v>2</v>
      </c>
      <c r="H977" s="8" t="s">
        <v>7835</v>
      </c>
      <c r="I977" s="8" t="s">
        <v>7837</v>
      </c>
      <c r="J977" s="8" t="s">
        <v>7842</v>
      </c>
    </row>
    <row r="978" spans="1:10" ht="15.75" customHeight="1" x14ac:dyDescent="0.3">
      <c r="A978" s="8" t="s">
        <v>1014</v>
      </c>
      <c r="B978" s="29">
        <v>33.35</v>
      </c>
      <c r="C978" s="32">
        <v>6.05</v>
      </c>
      <c r="D978" s="8" t="s">
        <v>7835</v>
      </c>
      <c r="E978" s="8" t="s">
        <v>7835</v>
      </c>
      <c r="F978" s="8" t="s">
        <v>7836</v>
      </c>
      <c r="G978" s="20">
        <v>1</v>
      </c>
      <c r="H978" s="8" t="s">
        <v>7835</v>
      </c>
      <c r="I978" s="8" t="s">
        <v>7837</v>
      </c>
      <c r="J978" s="8" t="s">
        <v>7842</v>
      </c>
    </row>
    <row r="979" spans="1:10" ht="15.75" customHeight="1" x14ac:dyDescent="0.3">
      <c r="A979" s="8" t="s">
        <v>1015</v>
      </c>
      <c r="B979" s="29">
        <v>38</v>
      </c>
      <c r="C979" s="32">
        <v>6.38</v>
      </c>
      <c r="D979" s="8" t="s">
        <v>7836</v>
      </c>
      <c r="E979" s="8" t="s">
        <v>7835</v>
      </c>
      <c r="F979" s="8" t="s">
        <v>7835</v>
      </c>
      <c r="G979" s="20">
        <v>1</v>
      </c>
      <c r="H979" s="8" t="s">
        <v>7835</v>
      </c>
      <c r="I979" s="8" t="s">
        <v>7837</v>
      </c>
      <c r="J979" s="8" t="s">
        <v>7842</v>
      </c>
    </row>
    <row r="980" spans="1:10" ht="15.75" customHeight="1" x14ac:dyDescent="0.3">
      <c r="A980" s="8" t="s">
        <v>1016</v>
      </c>
      <c r="B980" s="29">
        <v>36.08</v>
      </c>
      <c r="C980" s="32">
        <v>5.73</v>
      </c>
      <c r="D980" s="8" t="s">
        <v>7836</v>
      </c>
      <c r="E980" s="8" t="s">
        <v>7835</v>
      </c>
      <c r="F980" s="8" t="s">
        <v>7835</v>
      </c>
      <c r="G980" s="20">
        <v>1</v>
      </c>
      <c r="H980" s="8" t="s">
        <v>7835</v>
      </c>
      <c r="I980" s="8" t="s">
        <v>7837</v>
      </c>
      <c r="J980" s="8" t="s">
        <v>7842</v>
      </c>
    </row>
    <row r="981" spans="1:10" ht="15.75" customHeight="1" x14ac:dyDescent="0.3">
      <c r="A981" s="8" t="s">
        <v>1017</v>
      </c>
      <c r="B981" s="29">
        <v>35.700000000000003</v>
      </c>
      <c r="C981" s="32">
        <v>5.47</v>
      </c>
      <c r="D981" s="8" t="s">
        <v>7836</v>
      </c>
      <c r="E981" s="8" t="s">
        <v>7835</v>
      </c>
      <c r="F981" s="8" t="s">
        <v>7835</v>
      </c>
      <c r="G981" s="20">
        <v>1</v>
      </c>
      <c r="H981" s="8" t="s">
        <v>7835</v>
      </c>
      <c r="I981" s="8" t="s">
        <v>7837</v>
      </c>
      <c r="J981" s="8" t="s">
        <v>7843</v>
      </c>
    </row>
    <row r="982" spans="1:10" ht="15.75" customHeight="1" x14ac:dyDescent="0.3">
      <c r="A982" s="8" t="s">
        <v>1018</v>
      </c>
      <c r="B982" s="29">
        <v>34.01</v>
      </c>
      <c r="C982" s="32">
        <v>11.3</v>
      </c>
      <c r="D982" s="8" t="s">
        <v>7835</v>
      </c>
      <c r="E982" s="8" t="s">
        <v>7835</v>
      </c>
      <c r="F982" s="8" t="s">
        <v>7835</v>
      </c>
      <c r="G982" s="20">
        <v>0</v>
      </c>
      <c r="H982" s="8" t="s">
        <v>7835</v>
      </c>
      <c r="I982" s="8" t="s">
        <v>7837</v>
      </c>
      <c r="J982" s="8" t="s">
        <v>7841</v>
      </c>
    </row>
    <row r="983" spans="1:10" ht="15.75" customHeight="1" x14ac:dyDescent="0.3">
      <c r="A983" s="8" t="s">
        <v>1019</v>
      </c>
      <c r="B983" s="29">
        <v>31.54</v>
      </c>
      <c r="C983" s="32">
        <v>6.72</v>
      </c>
      <c r="D983" s="8" t="s">
        <v>7835</v>
      </c>
      <c r="E983" s="8" t="s">
        <v>7835</v>
      </c>
      <c r="F983" s="8" t="s">
        <v>7835</v>
      </c>
      <c r="G983" s="20">
        <v>0</v>
      </c>
      <c r="H983" s="8" t="s">
        <v>7835</v>
      </c>
      <c r="I983" s="8" t="s">
        <v>7837</v>
      </c>
      <c r="J983" s="8" t="s">
        <v>7841</v>
      </c>
    </row>
    <row r="984" spans="1:10" ht="15.75" customHeight="1" x14ac:dyDescent="0.3">
      <c r="A984" s="8" t="s">
        <v>1020</v>
      </c>
      <c r="B984" s="29">
        <v>23.3</v>
      </c>
      <c r="C984" s="32">
        <v>5.36</v>
      </c>
      <c r="D984" s="8" t="s">
        <v>7836</v>
      </c>
      <c r="E984" s="8" t="s">
        <v>7835</v>
      </c>
      <c r="F984" s="8" t="s">
        <v>7835</v>
      </c>
      <c r="G984" s="20">
        <v>1</v>
      </c>
      <c r="H984" s="8" t="s">
        <v>7835</v>
      </c>
      <c r="I984" s="8" t="s">
        <v>7839</v>
      </c>
      <c r="J984" s="8" t="s">
        <v>7843</v>
      </c>
    </row>
    <row r="985" spans="1:10" ht="15.75" customHeight="1" x14ac:dyDescent="0.3">
      <c r="A985" s="8" t="s">
        <v>1021</v>
      </c>
      <c r="B985" s="29">
        <v>27.75</v>
      </c>
      <c r="C985" s="32">
        <v>9.8800000000000008</v>
      </c>
      <c r="D985" s="8" t="s">
        <v>7835</v>
      </c>
      <c r="E985" s="8" t="s">
        <v>7835</v>
      </c>
      <c r="F985" s="8" t="s">
        <v>7835</v>
      </c>
      <c r="G985" s="20">
        <v>0</v>
      </c>
      <c r="H985" s="8" t="s">
        <v>7835</v>
      </c>
      <c r="I985" s="8" t="s">
        <v>7838</v>
      </c>
      <c r="J985" s="8" t="s">
        <v>7841</v>
      </c>
    </row>
    <row r="986" spans="1:10" ht="15.75" customHeight="1" x14ac:dyDescent="0.3">
      <c r="A986" s="8" t="s">
        <v>1022</v>
      </c>
      <c r="B986" s="29">
        <v>42.46</v>
      </c>
      <c r="C986" s="32">
        <v>4.1100000000000003</v>
      </c>
      <c r="D986" s="8" t="s">
        <v>7835</v>
      </c>
      <c r="E986" s="8" t="s">
        <v>7835</v>
      </c>
      <c r="F986" s="8" t="s">
        <v>7835</v>
      </c>
      <c r="G986" s="20">
        <v>0</v>
      </c>
      <c r="H986" s="8" t="s">
        <v>7835</v>
      </c>
      <c r="I986" s="8" t="s">
        <v>7837</v>
      </c>
      <c r="J986" s="8" t="s">
        <v>7843</v>
      </c>
    </row>
    <row r="987" spans="1:10" ht="15.75" customHeight="1" x14ac:dyDescent="0.3">
      <c r="A987" s="8" t="s">
        <v>1023</v>
      </c>
      <c r="B987" s="29">
        <v>54.47</v>
      </c>
      <c r="C987" s="32">
        <v>7.48</v>
      </c>
      <c r="D987" s="8" t="s">
        <v>7835</v>
      </c>
      <c r="E987" s="8" t="s">
        <v>7835</v>
      </c>
      <c r="F987" s="8" t="s">
        <v>7835</v>
      </c>
      <c r="G987" s="20">
        <v>0</v>
      </c>
      <c r="H987" s="8" t="s">
        <v>7835</v>
      </c>
      <c r="I987" s="8" t="s">
        <v>7837</v>
      </c>
      <c r="J987" s="8" t="s">
        <v>7841</v>
      </c>
    </row>
    <row r="988" spans="1:10" ht="15.75" customHeight="1" x14ac:dyDescent="0.3">
      <c r="A988" s="8" t="s">
        <v>1024</v>
      </c>
      <c r="B988" s="29">
        <v>24.93</v>
      </c>
      <c r="C988" s="32">
        <v>9.18</v>
      </c>
      <c r="D988" s="8" t="s">
        <v>7836</v>
      </c>
      <c r="E988" s="8" t="s">
        <v>7835</v>
      </c>
      <c r="F988" s="8" t="s">
        <v>7836</v>
      </c>
      <c r="G988" s="20">
        <v>1</v>
      </c>
      <c r="H988" s="8" t="s">
        <v>7835</v>
      </c>
      <c r="I988" s="8" t="s">
        <v>7839</v>
      </c>
      <c r="J988" s="8" t="s">
        <v>7841</v>
      </c>
    </row>
    <row r="989" spans="1:10" ht="15.75" customHeight="1" x14ac:dyDescent="0.3">
      <c r="A989" s="8" t="s">
        <v>1025</v>
      </c>
      <c r="B989" s="29">
        <v>48.12</v>
      </c>
      <c r="C989" s="32">
        <v>4.51</v>
      </c>
      <c r="D989" s="8" t="s">
        <v>7836</v>
      </c>
      <c r="E989" s="8" t="s">
        <v>7835</v>
      </c>
      <c r="F989" s="8" t="s">
        <v>7835</v>
      </c>
      <c r="G989" s="20">
        <v>1</v>
      </c>
      <c r="H989" s="8" t="s">
        <v>7835</v>
      </c>
      <c r="I989" s="8" t="s">
        <v>7837</v>
      </c>
      <c r="J989" s="8" t="s">
        <v>7843</v>
      </c>
    </row>
    <row r="990" spans="1:10" ht="15.75" customHeight="1" x14ac:dyDescent="0.3">
      <c r="A990" s="8" t="s">
        <v>1026</v>
      </c>
      <c r="B990" s="29">
        <v>24.91</v>
      </c>
      <c r="C990" s="32">
        <v>7.33</v>
      </c>
      <c r="D990" s="8" t="s">
        <v>7836</v>
      </c>
      <c r="E990" s="8" t="s">
        <v>7835</v>
      </c>
      <c r="F990" s="8" t="s">
        <v>7836</v>
      </c>
      <c r="G990" s="20">
        <v>1</v>
      </c>
      <c r="H990" s="8" t="s">
        <v>7835</v>
      </c>
      <c r="I990" s="8" t="s">
        <v>7839</v>
      </c>
      <c r="J990" s="8" t="s">
        <v>7841</v>
      </c>
    </row>
    <row r="991" spans="1:10" ht="15.75" customHeight="1" x14ac:dyDescent="0.3">
      <c r="A991" s="8" t="s">
        <v>1027</v>
      </c>
      <c r="B991" s="29">
        <v>27.645</v>
      </c>
      <c r="C991" s="32">
        <v>10.56</v>
      </c>
      <c r="D991" s="8" t="s">
        <v>7835</v>
      </c>
      <c r="E991" s="8" t="s">
        <v>7835</v>
      </c>
      <c r="F991" s="8" t="s">
        <v>7835</v>
      </c>
      <c r="G991" s="20">
        <v>0</v>
      </c>
      <c r="H991" s="8" t="s">
        <v>7835</v>
      </c>
      <c r="I991" s="8" t="s">
        <v>7838</v>
      </c>
      <c r="J991" s="8" t="s">
        <v>7841</v>
      </c>
    </row>
    <row r="992" spans="1:10" ht="15.75" customHeight="1" x14ac:dyDescent="0.3">
      <c r="A992" s="8" t="s">
        <v>1028</v>
      </c>
      <c r="B992" s="29">
        <v>33.700000000000003</v>
      </c>
      <c r="C992" s="32">
        <v>4.01</v>
      </c>
      <c r="D992" s="8" t="s">
        <v>7835</v>
      </c>
      <c r="E992" s="8" t="s">
        <v>7835</v>
      </c>
      <c r="F992" s="8" t="s">
        <v>7835</v>
      </c>
      <c r="G992" s="20">
        <v>2</v>
      </c>
      <c r="H992" s="8" t="s">
        <v>7835</v>
      </c>
      <c r="I992" s="8" t="s">
        <v>7837</v>
      </c>
      <c r="J992" s="8" t="s">
        <v>7843</v>
      </c>
    </row>
    <row r="993" spans="1:10" ht="15.75" customHeight="1" x14ac:dyDescent="0.3">
      <c r="A993" s="8" t="s">
        <v>1029</v>
      </c>
      <c r="B993" s="29">
        <v>38.93</v>
      </c>
      <c r="C993" s="32">
        <v>5.64</v>
      </c>
      <c r="D993" s="8" t="s">
        <v>7836</v>
      </c>
      <c r="E993" s="8" t="s">
        <v>7835</v>
      </c>
      <c r="F993" s="8" t="s">
        <v>7835</v>
      </c>
      <c r="G993" s="20">
        <v>1</v>
      </c>
      <c r="H993" s="8" t="s">
        <v>7835</v>
      </c>
      <c r="I993" s="8" t="s">
        <v>7837</v>
      </c>
      <c r="J993" s="8" t="s">
        <v>7843</v>
      </c>
    </row>
    <row r="994" spans="1:10" ht="15.75" customHeight="1" x14ac:dyDescent="0.3">
      <c r="A994" s="8" t="s">
        <v>1030</v>
      </c>
      <c r="B994" s="29">
        <v>32.774999999999999</v>
      </c>
      <c r="C994" s="32">
        <v>8.02</v>
      </c>
      <c r="D994" s="8" t="s">
        <v>7836</v>
      </c>
      <c r="E994" s="8" t="s">
        <v>7835</v>
      </c>
      <c r="F994" s="8" t="s">
        <v>7835</v>
      </c>
      <c r="G994" s="20">
        <v>2</v>
      </c>
      <c r="H994" s="8" t="s">
        <v>7835</v>
      </c>
      <c r="I994" s="8" t="s">
        <v>7837</v>
      </c>
      <c r="J994" s="8" t="s">
        <v>7841</v>
      </c>
    </row>
    <row r="995" spans="1:10" ht="15.75" customHeight="1" x14ac:dyDescent="0.3">
      <c r="A995" s="8" t="s">
        <v>1031</v>
      </c>
      <c r="B995" s="29">
        <v>29.83</v>
      </c>
      <c r="C995" s="32">
        <v>7.2</v>
      </c>
      <c r="D995" s="8" t="s">
        <v>7836</v>
      </c>
      <c r="E995" s="8" t="s">
        <v>7835</v>
      </c>
      <c r="F995" s="8" t="s">
        <v>7835</v>
      </c>
      <c r="G995" s="20">
        <v>0</v>
      </c>
      <c r="H995" s="8" t="s">
        <v>7835</v>
      </c>
      <c r="I995" s="8" t="s">
        <v>7838</v>
      </c>
      <c r="J995" s="8" t="s">
        <v>7841</v>
      </c>
    </row>
    <row r="996" spans="1:10" ht="15.75" customHeight="1" x14ac:dyDescent="0.3">
      <c r="A996" s="8" t="s">
        <v>1032</v>
      </c>
      <c r="B996" s="29">
        <v>28.31</v>
      </c>
      <c r="C996" s="32">
        <v>4.55</v>
      </c>
      <c r="D996" s="8" t="s">
        <v>7835</v>
      </c>
      <c r="E996" s="8" t="s">
        <v>7836</v>
      </c>
      <c r="F996" s="8" t="s">
        <v>7835</v>
      </c>
      <c r="G996" s="20">
        <v>1</v>
      </c>
      <c r="H996" s="8" t="s">
        <v>7835</v>
      </c>
      <c r="I996" s="8" t="s">
        <v>7838</v>
      </c>
      <c r="J996" s="8" t="s">
        <v>7843</v>
      </c>
    </row>
    <row r="997" spans="1:10" ht="15.75" customHeight="1" x14ac:dyDescent="0.3">
      <c r="A997" s="8" t="s">
        <v>1033</v>
      </c>
      <c r="B997" s="29">
        <v>29.79</v>
      </c>
      <c r="C997" s="32">
        <v>9.0299999999999994</v>
      </c>
      <c r="D997" s="8" t="s">
        <v>7835</v>
      </c>
      <c r="E997" s="8" t="s">
        <v>7835</v>
      </c>
      <c r="F997" s="8" t="s">
        <v>7835</v>
      </c>
      <c r="G997" s="20">
        <v>0</v>
      </c>
      <c r="H997" s="8" t="s">
        <v>7835</v>
      </c>
      <c r="I997" s="8" t="s">
        <v>7838</v>
      </c>
      <c r="J997" s="8" t="s">
        <v>7841</v>
      </c>
    </row>
    <row r="998" spans="1:10" ht="15.75" customHeight="1" x14ac:dyDescent="0.3">
      <c r="A998" s="8" t="s">
        <v>1034</v>
      </c>
      <c r="B998" s="29">
        <v>36.6</v>
      </c>
      <c r="C998" s="32">
        <v>5.2</v>
      </c>
      <c r="D998" s="8" t="s">
        <v>7836</v>
      </c>
      <c r="E998" s="8" t="s">
        <v>7835</v>
      </c>
      <c r="F998" s="8" t="s">
        <v>7836</v>
      </c>
      <c r="G998" s="20">
        <v>1</v>
      </c>
      <c r="H998" s="8" t="s">
        <v>7835</v>
      </c>
      <c r="I998" s="8" t="s">
        <v>7837</v>
      </c>
      <c r="J998" s="8" t="s">
        <v>7843</v>
      </c>
    </row>
    <row r="999" spans="1:10" ht="15.75" customHeight="1" x14ac:dyDescent="0.3">
      <c r="A999" s="8" t="s">
        <v>1035</v>
      </c>
      <c r="B999" s="29">
        <v>35.93</v>
      </c>
      <c r="C999" s="32">
        <v>8.3000000000000007</v>
      </c>
      <c r="D999" s="8" t="s">
        <v>7836</v>
      </c>
      <c r="E999" s="8" t="s">
        <v>7835</v>
      </c>
      <c r="F999" s="8" t="s">
        <v>7835</v>
      </c>
      <c r="G999" s="20">
        <v>0</v>
      </c>
      <c r="H999" s="8" t="s">
        <v>7835</v>
      </c>
      <c r="I999" s="8" t="s">
        <v>7837</v>
      </c>
      <c r="J999" s="8" t="s">
        <v>7841</v>
      </c>
    </row>
    <row r="1000" spans="1:10" ht="15.75" customHeight="1" x14ac:dyDescent="0.3">
      <c r="A1000" s="8" t="s">
        <v>1036</v>
      </c>
      <c r="B1000" s="29">
        <v>28.6</v>
      </c>
      <c r="C1000" s="32">
        <v>5.56</v>
      </c>
      <c r="D1000" s="8" t="s">
        <v>7836</v>
      </c>
      <c r="E1000" s="8" t="s">
        <v>7835</v>
      </c>
      <c r="F1000" s="8" t="s">
        <v>7836</v>
      </c>
      <c r="G1000" s="20">
        <v>1</v>
      </c>
      <c r="H1000" s="8" t="s">
        <v>7835</v>
      </c>
      <c r="I1000" s="8" t="s">
        <v>7838</v>
      </c>
      <c r="J1000" s="8" t="s">
        <v>7843</v>
      </c>
    </row>
    <row r="1001" spans="1:10" ht="15" customHeight="1" x14ac:dyDescent="0.3">
      <c r="A1001" s="8" t="s">
        <v>1037</v>
      </c>
      <c r="B1001" s="29">
        <v>39.17</v>
      </c>
      <c r="C1001" s="32">
        <v>4.1500000000000004</v>
      </c>
      <c r="D1001" s="8" t="s">
        <v>7835</v>
      </c>
      <c r="E1001" s="8" t="s">
        <v>7835</v>
      </c>
      <c r="F1001" s="8" t="s">
        <v>7835</v>
      </c>
      <c r="G1001" s="20">
        <v>0</v>
      </c>
      <c r="H1001" s="8" t="s">
        <v>7835</v>
      </c>
      <c r="I1001" s="8" t="s">
        <v>7837</v>
      </c>
      <c r="J1001" s="8" t="s">
        <v>7843</v>
      </c>
    </row>
    <row r="1002" spans="1:10" ht="15" customHeight="1" x14ac:dyDescent="0.3">
      <c r="A1002" s="8" t="s">
        <v>1038</v>
      </c>
      <c r="B1002" s="29">
        <v>26.41</v>
      </c>
      <c r="C1002" s="32">
        <v>5.99</v>
      </c>
      <c r="D1002" s="8" t="s">
        <v>7836</v>
      </c>
      <c r="E1002" s="8" t="s">
        <v>7835</v>
      </c>
      <c r="F1002" s="8" t="s">
        <v>7836</v>
      </c>
      <c r="G1002" s="20">
        <v>1</v>
      </c>
      <c r="H1002" s="8" t="s">
        <v>7835</v>
      </c>
      <c r="I1002" s="8" t="s">
        <v>7838</v>
      </c>
      <c r="J1002" s="8" t="s">
        <v>7842</v>
      </c>
    </row>
    <row r="1003" spans="1:10" ht="15" customHeight="1" x14ac:dyDescent="0.3">
      <c r="A1003" s="8" t="s">
        <v>1039</v>
      </c>
      <c r="B1003" s="29">
        <v>30.63</v>
      </c>
      <c r="C1003" s="32">
        <v>5.8</v>
      </c>
      <c r="D1003" s="8" t="s">
        <v>7836</v>
      </c>
      <c r="E1003" s="8" t="s">
        <v>7835</v>
      </c>
      <c r="F1003" s="8" t="s">
        <v>7835</v>
      </c>
      <c r="G1003" s="20">
        <v>0</v>
      </c>
      <c r="H1003" s="8" t="s">
        <v>7835</v>
      </c>
      <c r="I1003" s="8" t="s">
        <v>7837</v>
      </c>
      <c r="J1003" s="8" t="s">
        <v>7842</v>
      </c>
    </row>
    <row r="1004" spans="1:10" ht="15" customHeight="1" x14ac:dyDescent="0.3">
      <c r="A1004" s="8" t="s">
        <v>1040</v>
      </c>
      <c r="B1004" s="29">
        <v>31.73</v>
      </c>
      <c r="C1004" s="32">
        <v>7.32</v>
      </c>
      <c r="D1004" s="8" t="s">
        <v>7836</v>
      </c>
      <c r="E1004" s="8" t="s">
        <v>7835</v>
      </c>
      <c r="F1004" s="8" t="s">
        <v>7835</v>
      </c>
      <c r="G1004" s="20">
        <v>2</v>
      </c>
      <c r="H1004" s="8" t="s">
        <v>7835</v>
      </c>
      <c r="I1004" s="8" t="s">
        <v>7837</v>
      </c>
      <c r="J1004" s="8" t="s">
        <v>7841</v>
      </c>
    </row>
    <row r="1005" spans="1:10" ht="15" customHeight="1" x14ac:dyDescent="0.3">
      <c r="A1005" s="8" t="s">
        <v>1041</v>
      </c>
      <c r="B1005" s="29">
        <v>30.7</v>
      </c>
      <c r="C1005" s="32">
        <v>5.16</v>
      </c>
      <c r="D1005" s="8" t="s">
        <v>7835</v>
      </c>
      <c r="E1005" s="8" t="s">
        <v>7835</v>
      </c>
      <c r="F1005" s="8" t="s">
        <v>7835</v>
      </c>
      <c r="G1005" s="20">
        <v>2</v>
      </c>
      <c r="H1005" s="8" t="s">
        <v>7835</v>
      </c>
      <c r="I1005" s="8" t="s">
        <v>7837</v>
      </c>
      <c r="J1005" s="8" t="s">
        <v>7843</v>
      </c>
    </row>
    <row r="1006" spans="1:10" ht="15" customHeight="1" x14ac:dyDescent="0.3">
      <c r="A1006" s="8" t="s">
        <v>1042</v>
      </c>
      <c r="B1006" s="29">
        <v>25.934999999999999</v>
      </c>
      <c r="C1006" s="32">
        <v>5.96</v>
      </c>
      <c r="D1006" s="8" t="s">
        <v>7836</v>
      </c>
      <c r="E1006" s="8" t="s">
        <v>7835</v>
      </c>
      <c r="F1006" s="8" t="s">
        <v>7835</v>
      </c>
      <c r="G1006" s="20">
        <v>2</v>
      </c>
      <c r="H1006" s="8" t="s">
        <v>7835</v>
      </c>
      <c r="I1006" s="8" t="s">
        <v>7838</v>
      </c>
      <c r="J1006" s="8" t="s">
        <v>7842</v>
      </c>
    </row>
    <row r="1007" spans="1:10" ht="15" customHeight="1" x14ac:dyDescent="0.3">
      <c r="A1007" s="8" t="s">
        <v>1043</v>
      </c>
      <c r="B1007" s="29">
        <v>35.9</v>
      </c>
      <c r="C1007" s="32">
        <v>4.8499999999999996</v>
      </c>
      <c r="D1007" s="8" t="s">
        <v>7836</v>
      </c>
      <c r="E1007" s="8" t="s">
        <v>7835</v>
      </c>
      <c r="F1007" s="8" t="s">
        <v>7836</v>
      </c>
      <c r="G1007" s="20">
        <v>1</v>
      </c>
      <c r="H1007" s="8" t="s">
        <v>7835</v>
      </c>
      <c r="I1007" s="8" t="s">
        <v>7837</v>
      </c>
      <c r="J1007" s="8" t="s">
        <v>7843</v>
      </c>
    </row>
    <row r="1008" spans="1:10" ht="15" customHeight="1" x14ac:dyDescent="0.3">
      <c r="A1008" s="8" t="s">
        <v>1044</v>
      </c>
      <c r="B1008" s="29">
        <v>26.7</v>
      </c>
      <c r="C1008" s="32">
        <v>5.09</v>
      </c>
      <c r="D1008" s="8" t="s">
        <v>7836</v>
      </c>
      <c r="E1008" s="8" t="s">
        <v>7835</v>
      </c>
      <c r="F1008" s="8" t="s">
        <v>7836</v>
      </c>
      <c r="G1008" s="20">
        <v>1</v>
      </c>
      <c r="H1008" s="8" t="s">
        <v>7835</v>
      </c>
      <c r="I1008" s="8" t="s">
        <v>7838</v>
      </c>
      <c r="J1008" s="8" t="s">
        <v>7843</v>
      </c>
    </row>
    <row r="1009" spans="1:10" ht="15" customHeight="1" x14ac:dyDescent="0.3">
      <c r="A1009" s="8" t="s">
        <v>1045</v>
      </c>
      <c r="B1009" s="29">
        <v>33.71</v>
      </c>
      <c r="C1009" s="32">
        <v>4.9400000000000004</v>
      </c>
      <c r="D1009" s="8" t="s">
        <v>7835</v>
      </c>
      <c r="E1009" s="8" t="s">
        <v>7835</v>
      </c>
      <c r="F1009" s="8" t="s">
        <v>7835</v>
      </c>
      <c r="G1009" s="20">
        <v>0</v>
      </c>
      <c r="H1009" s="8" t="s">
        <v>7835</v>
      </c>
      <c r="I1009" s="8" t="s">
        <v>7837</v>
      </c>
      <c r="J1009" s="8" t="s">
        <v>7843</v>
      </c>
    </row>
    <row r="1010" spans="1:10" ht="15" customHeight="1" x14ac:dyDescent="0.3">
      <c r="A1010" s="8" t="s">
        <v>1046</v>
      </c>
      <c r="B1010" s="29">
        <v>41.91</v>
      </c>
      <c r="C1010" s="32">
        <v>4.92</v>
      </c>
      <c r="D1010" s="8" t="s">
        <v>7836</v>
      </c>
      <c r="E1010" s="8" t="s">
        <v>7835</v>
      </c>
      <c r="F1010" s="8" t="s">
        <v>7835</v>
      </c>
      <c r="G1010" s="20">
        <v>2</v>
      </c>
      <c r="H1010" s="8" t="s">
        <v>7835</v>
      </c>
      <c r="I1010" s="8" t="s">
        <v>7837</v>
      </c>
      <c r="J1010" s="8" t="s">
        <v>7843</v>
      </c>
    </row>
    <row r="1011" spans="1:10" ht="15" customHeight="1" x14ac:dyDescent="0.3">
      <c r="A1011" s="8" t="s">
        <v>1047</v>
      </c>
      <c r="B1011" s="29">
        <v>39.82</v>
      </c>
      <c r="C1011" s="32">
        <v>6.05</v>
      </c>
      <c r="D1011" s="8" t="s">
        <v>7836</v>
      </c>
      <c r="E1011" s="8" t="s">
        <v>7835</v>
      </c>
      <c r="F1011" s="8" t="s">
        <v>7835</v>
      </c>
      <c r="G1011" s="20">
        <v>2</v>
      </c>
      <c r="H1011" s="8" t="s">
        <v>7835</v>
      </c>
      <c r="I1011" s="8" t="s">
        <v>7837</v>
      </c>
      <c r="J1011" s="8" t="s">
        <v>7842</v>
      </c>
    </row>
    <row r="1012" spans="1:10" ht="15" customHeight="1" x14ac:dyDescent="0.3">
      <c r="A1012" s="8" t="s">
        <v>1048</v>
      </c>
      <c r="B1012" s="29">
        <v>28.12</v>
      </c>
      <c r="C1012" s="32">
        <v>4.67</v>
      </c>
      <c r="D1012" s="8" t="s">
        <v>7835</v>
      </c>
      <c r="E1012" s="8" t="s">
        <v>7835</v>
      </c>
      <c r="F1012" s="8" t="s">
        <v>7835</v>
      </c>
      <c r="G1012" s="20">
        <v>2</v>
      </c>
      <c r="H1012" s="8" t="s">
        <v>7835</v>
      </c>
      <c r="I1012" s="8" t="s">
        <v>7838</v>
      </c>
      <c r="J1012" s="8" t="s">
        <v>7843</v>
      </c>
    </row>
    <row r="1013" spans="1:10" ht="15" customHeight="1" x14ac:dyDescent="0.3">
      <c r="A1013" s="8" t="s">
        <v>1049</v>
      </c>
      <c r="B1013" s="29">
        <v>26.98</v>
      </c>
      <c r="C1013" s="32">
        <v>9.81</v>
      </c>
      <c r="D1013" s="8" t="s">
        <v>7836</v>
      </c>
      <c r="E1013" s="8" t="s">
        <v>7835</v>
      </c>
      <c r="F1013" s="8" t="s">
        <v>7835</v>
      </c>
      <c r="G1013" s="20">
        <v>0</v>
      </c>
      <c r="H1013" s="8" t="s">
        <v>7835</v>
      </c>
      <c r="I1013" s="8" t="s">
        <v>7838</v>
      </c>
      <c r="J1013" s="8" t="s">
        <v>7841</v>
      </c>
    </row>
    <row r="1014" spans="1:10" ht="15" customHeight="1" x14ac:dyDescent="0.3">
      <c r="A1014" s="8" t="s">
        <v>1050</v>
      </c>
      <c r="B1014" s="29">
        <v>27.2</v>
      </c>
      <c r="C1014" s="32">
        <v>6.06</v>
      </c>
      <c r="D1014" s="8" t="s">
        <v>7836</v>
      </c>
      <c r="E1014" s="8" t="s">
        <v>7835</v>
      </c>
      <c r="F1014" s="8" t="s">
        <v>7835</v>
      </c>
      <c r="G1014" s="20">
        <v>2</v>
      </c>
      <c r="H1014" s="8" t="s">
        <v>7835</v>
      </c>
      <c r="I1014" s="8" t="s">
        <v>7838</v>
      </c>
      <c r="J1014" s="8" t="s">
        <v>7842</v>
      </c>
    </row>
    <row r="1015" spans="1:10" ht="15" customHeight="1" x14ac:dyDescent="0.3">
      <c r="A1015" s="8" t="s">
        <v>1051</v>
      </c>
      <c r="B1015" s="29">
        <v>25.3</v>
      </c>
      <c r="C1015" s="32">
        <v>5.19</v>
      </c>
      <c r="D1015" s="8" t="s">
        <v>7836</v>
      </c>
      <c r="E1015" s="8" t="s">
        <v>7835</v>
      </c>
      <c r="F1015" s="8" t="s">
        <v>7835</v>
      </c>
      <c r="G1015" s="20">
        <v>2</v>
      </c>
      <c r="H1015" s="8" t="s">
        <v>7835</v>
      </c>
      <c r="I1015" s="8" t="s">
        <v>7838</v>
      </c>
      <c r="J1015" s="8" t="s">
        <v>7843</v>
      </c>
    </row>
    <row r="1016" spans="1:10" ht="15" customHeight="1" x14ac:dyDescent="0.3">
      <c r="A1016" s="8" t="s">
        <v>1052</v>
      </c>
      <c r="B1016" s="29">
        <v>30.25</v>
      </c>
      <c r="C1016" s="32">
        <v>10.16</v>
      </c>
      <c r="D1016" s="8" t="s">
        <v>7835</v>
      </c>
      <c r="E1016" s="8" t="s">
        <v>7835</v>
      </c>
      <c r="F1016" s="8" t="s">
        <v>7835</v>
      </c>
      <c r="G1016" s="20">
        <v>0</v>
      </c>
      <c r="H1016" s="8" t="s">
        <v>7835</v>
      </c>
      <c r="I1016" s="8" t="s">
        <v>7837</v>
      </c>
      <c r="J1016" s="8" t="s">
        <v>7841</v>
      </c>
    </row>
    <row r="1017" spans="1:10" ht="15" customHeight="1" x14ac:dyDescent="0.3">
      <c r="A1017" s="8" t="s">
        <v>1053</v>
      </c>
      <c r="B1017" s="29">
        <v>54</v>
      </c>
      <c r="C1017" s="32">
        <v>4.68</v>
      </c>
      <c r="D1017" s="8" t="s">
        <v>7836</v>
      </c>
      <c r="E1017" s="8" t="s">
        <v>7836</v>
      </c>
      <c r="F1017" s="8" t="s">
        <v>7835</v>
      </c>
      <c r="G1017" s="20">
        <v>2</v>
      </c>
      <c r="H1017" s="8" t="s">
        <v>7835</v>
      </c>
      <c r="I1017" s="8" t="s">
        <v>7837</v>
      </c>
      <c r="J1017" s="8" t="s">
        <v>7843</v>
      </c>
    </row>
    <row r="1018" spans="1:10" ht="15" customHeight="1" x14ac:dyDescent="0.3">
      <c r="A1018" s="8" t="s">
        <v>1054</v>
      </c>
      <c r="B1018" s="29">
        <v>51.86</v>
      </c>
      <c r="C1018" s="32">
        <v>5.32</v>
      </c>
      <c r="D1018" s="8" t="s">
        <v>7836</v>
      </c>
      <c r="E1018" s="8" t="s">
        <v>7835</v>
      </c>
      <c r="F1018" s="8" t="s">
        <v>7835</v>
      </c>
      <c r="G1018" s="20">
        <v>0</v>
      </c>
      <c r="H1018" s="8" t="s">
        <v>7835</v>
      </c>
      <c r="I1018" s="8" t="s">
        <v>7837</v>
      </c>
      <c r="J1018" s="8" t="s">
        <v>7843</v>
      </c>
    </row>
    <row r="1019" spans="1:10" ht="15" customHeight="1" x14ac:dyDescent="0.3">
      <c r="A1019" s="8" t="s">
        <v>1055</v>
      </c>
      <c r="B1019" s="29">
        <v>31.39</v>
      </c>
      <c r="C1019" s="32">
        <v>6.99</v>
      </c>
      <c r="D1019" s="8" t="s">
        <v>7835</v>
      </c>
      <c r="E1019" s="8" t="s">
        <v>7835</v>
      </c>
      <c r="F1019" s="8" t="s">
        <v>7835</v>
      </c>
      <c r="G1019" s="20">
        <v>0</v>
      </c>
      <c r="H1019" s="8" t="s">
        <v>7835</v>
      </c>
      <c r="I1019" s="8" t="s">
        <v>7837</v>
      </c>
      <c r="J1019" s="8" t="s">
        <v>7841</v>
      </c>
    </row>
    <row r="1020" spans="1:10" ht="15" customHeight="1" x14ac:dyDescent="0.3">
      <c r="A1020" s="8" t="s">
        <v>1056</v>
      </c>
      <c r="B1020" s="29">
        <v>39.97</v>
      </c>
      <c r="C1020" s="32">
        <v>5.55</v>
      </c>
      <c r="D1020" s="8" t="s">
        <v>7835</v>
      </c>
      <c r="E1020" s="8" t="s">
        <v>7835</v>
      </c>
      <c r="F1020" s="8" t="s">
        <v>7835</v>
      </c>
      <c r="G1020" s="20">
        <v>0</v>
      </c>
      <c r="H1020" s="8" t="s">
        <v>7835</v>
      </c>
      <c r="I1020" s="8" t="s">
        <v>7837</v>
      </c>
      <c r="J1020" s="8" t="s">
        <v>7843</v>
      </c>
    </row>
    <row r="1021" spans="1:10" ht="15" customHeight="1" x14ac:dyDescent="0.3">
      <c r="A1021" s="8" t="s">
        <v>1057</v>
      </c>
      <c r="B1021" s="29">
        <v>41.23</v>
      </c>
      <c r="C1021" s="32">
        <v>6.94</v>
      </c>
      <c r="D1021" s="8" t="s">
        <v>7835</v>
      </c>
      <c r="E1021" s="8" t="s">
        <v>7835</v>
      </c>
      <c r="F1021" s="8" t="s">
        <v>7835</v>
      </c>
      <c r="G1021" s="20">
        <v>0</v>
      </c>
      <c r="H1021" s="8" t="s">
        <v>7835</v>
      </c>
      <c r="I1021" s="8" t="s">
        <v>7837</v>
      </c>
      <c r="J1021" s="8" t="s">
        <v>7841</v>
      </c>
    </row>
    <row r="1022" spans="1:10" ht="15" customHeight="1" x14ac:dyDescent="0.3">
      <c r="A1022" s="8" t="s">
        <v>1058</v>
      </c>
      <c r="B1022" s="29">
        <v>49.45</v>
      </c>
      <c r="C1022" s="32">
        <v>4.2</v>
      </c>
      <c r="D1022" s="8" t="s">
        <v>7836</v>
      </c>
      <c r="E1022" s="8" t="s">
        <v>7835</v>
      </c>
      <c r="F1022" s="8" t="s">
        <v>7835</v>
      </c>
      <c r="G1022" s="20">
        <v>0</v>
      </c>
      <c r="H1022" s="8" t="s">
        <v>7835</v>
      </c>
      <c r="I1022" s="8" t="s">
        <v>7837</v>
      </c>
      <c r="J1022" s="8" t="s">
        <v>7843</v>
      </c>
    </row>
    <row r="1023" spans="1:10" ht="15" customHeight="1" x14ac:dyDescent="0.3">
      <c r="A1023" s="8" t="s">
        <v>1059</v>
      </c>
      <c r="B1023" s="29">
        <v>41.04</v>
      </c>
      <c r="C1023" s="32">
        <v>5.59</v>
      </c>
      <c r="D1023" s="8" t="s">
        <v>7835</v>
      </c>
      <c r="E1023" s="8" t="s">
        <v>7835</v>
      </c>
      <c r="F1023" s="8" t="s">
        <v>7835</v>
      </c>
      <c r="G1023" s="20">
        <v>0</v>
      </c>
      <c r="H1023" s="8" t="s">
        <v>7835</v>
      </c>
      <c r="I1023" s="8" t="s">
        <v>7837</v>
      </c>
      <c r="J1023" s="8" t="s">
        <v>7843</v>
      </c>
    </row>
    <row r="1024" spans="1:10" ht="15" customHeight="1" x14ac:dyDescent="0.3">
      <c r="A1024" s="8" t="s">
        <v>1060</v>
      </c>
      <c r="B1024" s="29">
        <v>27.93</v>
      </c>
      <c r="C1024" s="32">
        <v>9.9600000000000009</v>
      </c>
      <c r="D1024" s="8" t="s">
        <v>7835</v>
      </c>
      <c r="E1024" s="8" t="s">
        <v>7835</v>
      </c>
      <c r="F1024" s="8" t="s">
        <v>7835</v>
      </c>
      <c r="G1024" s="20">
        <v>0</v>
      </c>
      <c r="H1024" s="8" t="s">
        <v>7835</v>
      </c>
      <c r="I1024" s="8" t="s">
        <v>7838</v>
      </c>
      <c r="J1024" s="8" t="s">
        <v>7841</v>
      </c>
    </row>
    <row r="1025" spans="1:10" ht="15" customHeight="1" x14ac:dyDescent="0.3">
      <c r="A1025" s="8" t="s">
        <v>1061</v>
      </c>
      <c r="B1025" s="29">
        <v>21.01</v>
      </c>
      <c r="C1025" s="32">
        <v>7.37</v>
      </c>
      <c r="D1025" s="8" t="s">
        <v>7835</v>
      </c>
      <c r="E1025" s="8" t="s">
        <v>7835</v>
      </c>
      <c r="F1025" s="8" t="s">
        <v>7835</v>
      </c>
      <c r="G1025" s="20">
        <v>0</v>
      </c>
      <c r="H1025" s="8" t="s">
        <v>7835</v>
      </c>
      <c r="I1025" s="8" t="s">
        <v>7839</v>
      </c>
      <c r="J1025" s="8" t="s">
        <v>7841</v>
      </c>
    </row>
    <row r="1026" spans="1:10" ht="15" customHeight="1" x14ac:dyDescent="0.3">
      <c r="A1026" s="8" t="s">
        <v>1062</v>
      </c>
      <c r="B1026" s="29">
        <v>52.37</v>
      </c>
      <c r="C1026" s="32">
        <v>5.0599999999999996</v>
      </c>
      <c r="D1026" s="8" t="s">
        <v>7836</v>
      </c>
      <c r="E1026" s="8" t="s">
        <v>7836</v>
      </c>
      <c r="F1026" s="8" t="s">
        <v>7835</v>
      </c>
      <c r="G1026" s="20">
        <v>2</v>
      </c>
      <c r="H1026" s="8" t="s">
        <v>7835</v>
      </c>
      <c r="I1026" s="8" t="s">
        <v>7837</v>
      </c>
      <c r="J1026" s="8" t="s">
        <v>7843</v>
      </c>
    </row>
    <row r="1027" spans="1:10" ht="15" customHeight="1" x14ac:dyDescent="0.3">
      <c r="A1027" s="8" t="s">
        <v>1063</v>
      </c>
      <c r="B1027" s="29">
        <v>40.369999999999997</v>
      </c>
      <c r="C1027" s="32">
        <v>8.2100000000000009</v>
      </c>
      <c r="D1027" s="8" t="s">
        <v>7835</v>
      </c>
      <c r="E1027" s="8" t="s">
        <v>7835</v>
      </c>
      <c r="F1027" s="8" t="s">
        <v>7835</v>
      </c>
      <c r="G1027" s="20">
        <v>0</v>
      </c>
      <c r="H1027" s="8" t="s">
        <v>7835</v>
      </c>
      <c r="I1027" s="8" t="s">
        <v>7837</v>
      </c>
      <c r="J1027" s="8" t="s">
        <v>7841</v>
      </c>
    </row>
    <row r="1028" spans="1:10" ht="15" customHeight="1" x14ac:dyDescent="0.3">
      <c r="A1028" s="8" t="s">
        <v>1064</v>
      </c>
      <c r="B1028" s="29">
        <v>41.47</v>
      </c>
      <c r="C1028" s="32">
        <v>10.34</v>
      </c>
      <c r="D1028" s="8" t="s">
        <v>7835</v>
      </c>
      <c r="E1028" s="8" t="s">
        <v>7835</v>
      </c>
      <c r="F1028" s="8" t="s">
        <v>7835</v>
      </c>
      <c r="G1028" s="20">
        <v>2</v>
      </c>
      <c r="H1028" s="8" t="s">
        <v>7835</v>
      </c>
      <c r="I1028" s="8" t="s">
        <v>7837</v>
      </c>
      <c r="J1028" s="8" t="s">
        <v>7841</v>
      </c>
    </row>
    <row r="1029" spans="1:10" ht="15" customHeight="1" x14ac:dyDescent="0.3">
      <c r="A1029" s="8" t="s">
        <v>1065</v>
      </c>
      <c r="B1029" s="29">
        <v>33.725000000000001</v>
      </c>
      <c r="C1029" s="32">
        <v>5.51</v>
      </c>
      <c r="D1029" s="8" t="s">
        <v>7836</v>
      </c>
      <c r="E1029" s="8" t="s">
        <v>7835</v>
      </c>
      <c r="F1029" s="8" t="s">
        <v>7835</v>
      </c>
      <c r="G1029" s="20">
        <v>2</v>
      </c>
      <c r="H1029" s="8" t="s">
        <v>7835</v>
      </c>
      <c r="I1029" s="8" t="s">
        <v>7837</v>
      </c>
      <c r="J1029" s="8" t="s">
        <v>7843</v>
      </c>
    </row>
    <row r="1030" spans="1:10" ht="15" customHeight="1" x14ac:dyDescent="0.3">
      <c r="A1030" s="8" t="s">
        <v>1066</v>
      </c>
      <c r="B1030" s="29">
        <v>28.1</v>
      </c>
      <c r="C1030" s="32">
        <v>11.2</v>
      </c>
      <c r="D1030" s="8" t="s">
        <v>7835</v>
      </c>
      <c r="E1030" s="8" t="s">
        <v>7835</v>
      </c>
      <c r="F1030" s="8" t="s">
        <v>7835</v>
      </c>
      <c r="G1030" s="20">
        <v>0</v>
      </c>
      <c r="H1030" s="8" t="s">
        <v>7835</v>
      </c>
      <c r="I1030" s="8" t="s">
        <v>7838</v>
      </c>
      <c r="J1030" s="8" t="s">
        <v>7841</v>
      </c>
    </row>
    <row r="1031" spans="1:10" ht="15" customHeight="1" x14ac:dyDescent="0.3">
      <c r="A1031" s="8" t="s">
        <v>1067</v>
      </c>
      <c r="B1031" s="29">
        <v>37.43</v>
      </c>
      <c r="C1031" s="32">
        <v>4.3499999999999996</v>
      </c>
      <c r="D1031" s="8" t="s">
        <v>7836</v>
      </c>
      <c r="E1031" s="8" t="s">
        <v>7835</v>
      </c>
      <c r="F1031" s="8" t="s">
        <v>7836</v>
      </c>
      <c r="G1031" s="20">
        <v>1</v>
      </c>
      <c r="H1031" s="8" t="s">
        <v>7835</v>
      </c>
      <c r="I1031" s="8" t="s">
        <v>7837</v>
      </c>
      <c r="J1031" s="8" t="s">
        <v>7843</v>
      </c>
    </row>
    <row r="1032" spans="1:10" ht="15" customHeight="1" x14ac:dyDescent="0.3">
      <c r="A1032" s="8" t="s">
        <v>1068</v>
      </c>
      <c r="B1032" s="29">
        <v>23.7</v>
      </c>
      <c r="C1032" s="32">
        <v>10.45</v>
      </c>
      <c r="D1032" s="8" t="s">
        <v>7835</v>
      </c>
      <c r="E1032" s="8" t="s">
        <v>7835</v>
      </c>
      <c r="F1032" s="8" t="s">
        <v>7835</v>
      </c>
      <c r="G1032" s="20">
        <v>0</v>
      </c>
      <c r="H1032" s="8" t="s">
        <v>7835</v>
      </c>
      <c r="I1032" s="8" t="s">
        <v>7839</v>
      </c>
      <c r="J1032" s="8" t="s">
        <v>7841</v>
      </c>
    </row>
    <row r="1033" spans="1:10" ht="15" customHeight="1" x14ac:dyDescent="0.3">
      <c r="A1033" s="8" t="s">
        <v>1069</v>
      </c>
      <c r="B1033" s="29">
        <v>24.795000000000002</v>
      </c>
      <c r="C1033" s="32">
        <v>4.07</v>
      </c>
      <c r="D1033" s="8" t="s">
        <v>7836</v>
      </c>
      <c r="E1033" s="8" t="s">
        <v>7835</v>
      </c>
      <c r="F1033" s="8" t="s">
        <v>7836</v>
      </c>
      <c r="G1033" s="20">
        <v>1</v>
      </c>
      <c r="H1033" s="8" t="s">
        <v>7835</v>
      </c>
      <c r="I1033" s="8" t="s">
        <v>7839</v>
      </c>
      <c r="J1033" s="8" t="s">
        <v>7843</v>
      </c>
    </row>
    <row r="1034" spans="1:10" ht="15" customHeight="1" x14ac:dyDescent="0.3">
      <c r="A1034" s="8" t="s">
        <v>1070</v>
      </c>
      <c r="B1034" s="29">
        <v>31.9</v>
      </c>
      <c r="C1034" s="32">
        <v>8.34</v>
      </c>
      <c r="D1034" s="8" t="s">
        <v>7835</v>
      </c>
      <c r="E1034" s="8" t="s">
        <v>7835</v>
      </c>
      <c r="F1034" s="8" t="s">
        <v>7835</v>
      </c>
      <c r="G1034" s="20">
        <v>0</v>
      </c>
      <c r="H1034" s="8" t="s">
        <v>7835</v>
      </c>
      <c r="I1034" s="8" t="s">
        <v>7837</v>
      </c>
      <c r="J1034" s="8" t="s">
        <v>7841</v>
      </c>
    </row>
    <row r="1035" spans="1:10" ht="15" customHeight="1" x14ac:dyDescent="0.3">
      <c r="A1035" s="8" t="s">
        <v>1071</v>
      </c>
      <c r="B1035" s="29">
        <v>32.68</v>
      </c>
      <c r="C1035" s="32">
        <v>7.41</v>
      </c>
      <c r="D1035" s="8" t="s">
        <v>7835</v>
      </c>
      <c r="E1035" s="8" t="s">
        <v>7835</v>
      </c>
      <c r="F1035" s="8" t="s">
        <v>7835</v>
      </c>
      <c r="G1035" s="20">
        <v>0</v>
      </c>
      <c r="H1035" s="8" t="s">
        <v>7835</v>
      </c>
      <c r="I1035" s="8" t="s">
        <v>7837</v>
      </c>
      <c r="J1035" s="8" t="s">
        <v>7841</v>
      </c>
    </row>
    <row r="1036" spans="1:10" ht="15" customHeight="1" x14ac:dyDescent="0.3">
      <c r="A1036" s="8" t="s">
        <v>1072</v>
      </c>
      <c r="B1036" s="29">
        <v>47.13</v>
      </c>
      <c r="C1036" s="32">
        <v>4.3099999999999996</v>
      </c>
      <c r="D1036" s="8" t="s">
        <v>7835</v>
      </c>
      <c r="E1036" s="8" t="s">
        <v>7835</v>
      </c>
      <c r="F1036" s="8" t="s">
        <v>7835</v>
      </c>
      <c r="G1036" s="20">
        <v>0</v>
      </c>
      <c r="H1036" s="8" t="s">
        <v>7835</v>
      </c>
      <c r="I1036" s="8" t="s">
        <v>7837</v>
      </c>
      <c r="J1036" s="8" t="s">
        <v>7843</v>
      </c>
    </row>
    <row r="1037" spans="1:10" ht="15" customHeight="1" x14ac:dyDescent="0.3">
      <c r="A1037" s="8" t="s">
        <v>1073</v>
      </c>
      <c r="B1037" s="29">
        <v>36.67</v>
      </c>
      <c r="C1037" s="32">
        <v>10.83</v>
      </c>
      <c r="D1037" s="8" t="s">
        <v>7835</v>
      </c>
      <c r="E1037" s="8" t="s">
        <v>7835</v>
      </c>
      <c r="F1037" s="8" t="s">
        <v>7835</v>
      </c>
      <c r="G1037" s="20">
        <v>0</v>
      </c>
      <c r="H1037" s="8" t="s">
        <v>7835</v>
      </c>
      <c r="I1037" s="8" t="s">
        <v>7837</v>
      </c>
      <c r="J1037" s="8" t="s">
        <v>7841</v>
      </c>
    </row>
    <row r="1038" spans="1:10" ht="15" customHeight="1" x14ac:dyDescent="0.3">
      <c r="A1038" s="8" t="s">
        <v>1074</v>
      </c>
      <c r="B1038" s="29">
        <v>33.630000000000003</v>
      </c>
      <c r="C1038" s="32">
        <v>11.31</v>
      </c>
      <c r="D1038" s="8" t="s">
        <v>7835</v>
      </c>
      <c r="E1038" s="8" t="s">
        <v>7835</v>
      </c>
      <c r="F1038" s="8" t="s">
        <v>7835</v>
      </c>
      <c r="G1038" s="20">
        <v>0</v>
      </c>
      <c r="H1038" s="8" t="s">
        <v>7835</v>
      </c>
      <c r="I1038" s="8" t="s">
        <v>7837</v>
      </c>
      <c r="J1038" s="8" t="s">
        <v>7841</v>
      </c>
    </row>
    <row r="1039" spans="1:10" ht="15" customHeight="1" x14ac:dyDescent="0.3">
      <c r="A1039" s="8" t="s">
        <v>1075</v>
      </c>
      <c r="B1039" s="29">
        <v>32.67</v>
      </c>
      <c r="C1039" s="32">
        <v>11.81</v>
      </c>
      <c r="D1039" s="8" t="s">
        <v>7836</v>
      </c>
      <c r="E1039" s="8" t="s">
        <v>7835</v>
      </c>
      <c r="F1039" s="8" t="s">
        <v>7835</v>
      </c>
      <c r="G1039" s="20">
        <v>0</v>
      </c>
      <c r="H1039" s="8" t="s">
        <v>7835</v>
      </c>
      <c r="I1039" s="8" t="s">
        <v>7837</v>
      </c>
      <c r="J1039" s="8" t="s">
        <v>7841</v>
      </c>
    </row>
    <row r="1040" spans="1:10" ht="15" customHeight="1" x14ac:dyDescent="0.3">
      <c r="A1040" s="8" t="s">
        <v>1076</v>
      </c>
      <c r="B1040" s="29">
        <v>33.299999999999997</v>
      </c>
      <c r="C1040" s="32">
        <v>8.26</v>
      </c>
      <c r="D1040" s="8" t="s">
        <v>7836</v>
      </c>
      <c r="E1040" s="8" t="s">
        <v>7835</v>
      </c>
      <c r="F1040" s="8" t="s">
        <v>7835</v>
      </c>
      <c r="G1040" s="20">
        <v>2</v>
      </c>
      <c r="H1040" s="8" t="s">
        <v>7835</v>
      </c>
      <c r="I1040" s="8" t="s">
        <v>7837</v>
      </c>
      <c r="J1040" s="8" t="s">
        <v>7841</v>
      </c>
    </row>
    <row r="1041" spans="1:10" ht="15" customHeight="1" x14ac:dyDescent="0.3">
      <c r="A1041" s="8" t="s">
        <v>1077</v>
      </c>
      <c r="B1041" s="29">
        <v>30.78</v>
      </c>
      <c r="C1041" s="32">
        <v>10.74</v>
      </c>
      <c r="D1041" s="8" t="s">
        <v>7836</v>
      </c>
      <c r="E1041" s="8" t="s">
        <v>7835</v>
      </c>
      <c r="F1041" s="8" t="s">
        <v>7835</v>
      </c>
      <c r="G1041" s="20">
        <v>2</v>
      </c>
      <c r="H1041" s="8" t="s">
        <v>7835</v>
      </c>
      <c r="I1041" s="8" t="s">
        <v>7837</v>
      </c>
      <c r="J1041" s="8" t="s">
        <v>7841</v>
      </c>
    </row>
    <row r="1042" spans="1:10" ht="15" customHeight="1" x14ac:dyDescent="0.3">
      <c r="A1042" s="8" t="s">
        <v>1078</v>
      </c>
      <c r="B1042" s="29">
        <v>28.975000000000001</v>
      </c>
      <c r="C1042" s="32">
        <v>7.69</v>
      </c>
      <c r="D1042" s="8" t="s">
        <v>7836</v>
      </c>
      <c r="E1042" s="8" t="s">
        <v>7835</v>
      </c>
      <c r="F1042" s="8" t="s">
        <v>7835</v>
      </c>
      <c r="G1042" s="20">
        <v>0</v>
      </c>
      <c r="H1042" s="8" t="s">
        <v>7835</v>
      </c>
      <c r="I1042" s="8" t="s">
        <v>7838</v>
      </c>
      <c r="J1042" s="8" t="s">
        <v>7841</v>
      </c>
    </row>
    <row r="1043" spans="1:10" ht="15" customHeight="1" x14ac:dyDescent="0.3">
      <c r="A1043" s="8" t="s">
        <v>1079</v>
      </c>
      <c r="B1043" s="29">
        <v>33.4</v>
      </c>
      <c r="C1043" s="32">
        <v>4.84</v>
      </c>
      <c r="D1043" s="8" t="s">
        <v>7835</v>
      </c>
      <c r="E1043" s="8" t="s">
        <v>7835</v>
      </c>
      <c r="F1043" s="8" t="s">
        <v>7835</v>
      </c>
      <c r="G1043" s="20">
        <v>0</v>
      </c>
      <c r="H1043" s="8" t="s">
        <v>7835</v>
      </c>
      <c r="I1043" s="8" t="s">
        <v>7837</v>
      </c>
      <c r="J1043" s="8" t="s">
        <v>7843</v>
      </c>
    </row>
    <row r="1044" spans="1:10" ht="15" customHeight="1" x14ac:dyDescent="0.3">
      <c r="A1044" s="8" t="s">
        <v>1080</v>
      </c>
      <c r="B1044" s="29">
        <v>21.5</v>
      </c>
      <c r="C1044" s="32">
        <v>9.77</v>
      </c>
      <c r="D1044" s="8" t="s">
        <v>7836</v>
      </c>
      <c r="E1044" s="8" t="s">
        <v>7835</v>
      </c>
      <c r="F1044" s="8" t="s">
        <v>7835</v>
      </c>
      <c r="G1044" s="20">
        <v>0</v>
      </c>
      <c r="H1044" s="8" t="s">
        <v>7835</v>
      </c>
      <c r="I1044" s="8" t="s">
        <v>7839</v>
      </c>
      <c r="J1044" s="8" t="s">
        <v>7841</v>
      </c>
    </row>
    <row r="1045" spans="1:10" ht="15" customHeight="1" x14ac:dyDescent="0.3">
      <c r="A1045" s="8" t="s">
        <v>1081</v>
      </c>
      <c r="B1045" s="29">
        <v>38.14</v>
      </c>
      <c r="C1045" s="32">
        <v>5.84</v>
      </c>
      <c r="D1045" s="8" t="s">
        <v>7835</v>
      </c>
      <c r="E1045" s="8" t="s">
        <v>7835</v>
      </c>
      <c r="F1045" s="8" t="s">
        <v>7835</v>
      </c>
      <c r="G1045" s="20">
        <v>0</v>
      </c>
      <c r="H1045" s="8" t="s">
        <v>7835</v>
      </c>
      <c r="I1045" s="8" t="s">
        <v>7837</v>
      </c>
      <c r="J1045" s="8" t="s">
        <v>7842</v>
      </c>
    </row>
    <row r="1046" spans="1:10" ht="15" customHeight="1" x14ac:dyDescent="0.3">
      <c r="A1046" s="8" t="s">
        <v>1082</v>
      </c>
      <c r="B1046" s="29">
        <v>35.42</v>
      </c>
      <c r="C1046" s="32">
        <v>8.6999999999999993</v>
      </c>
      <c r="D1046" s="8" t="s">
        <v>7836</v>
      </c>
      <c r="E1046" s="8" t="s">
        <v>7835</v>
      </c>
      <c r="F1046" s="8" t="s">
        <v>7835</v>
      </c>
      <c r="G1046" s="20">
        <v>1</v>
      </c>
      <c r="H1046" s="8" t="s">
        <v>7835</v>
      </c>
      <c r="I1046" s="8" t="s">
        <v>7837</v>
      </c>
      <c r="J1046" s="8" t="s">
        <v>7841</v>
      </c>
    </row>
    <row r="1047" spans="1:10" ht="15" customHeight="1" x14ac:dyDescent="0.3">
      <c r="A1047" s="8" t="s">
        <v>1083</v>
      </c>
      <c r="B1047" s="29">
        <v>35.625</v>
      </c>
      <c r="C1047" s="32">
        <v>10.79</v>
      </c>
      <c r="D1047" s="8" t="s">
        <v>7835</v>
      </c>
      <c r="E1047" s="8" t="s">
        <v>7835</v>
      </c>
      <c r="F1047" s="8" t="s">
        <v>7835</v>
      </c>
      <c r="G1047" s="20">
        <v>0</v>
      </c>
      <c r="H1047" s="8" t="s">
        <v>7835</v>
      </c>
      <c r="I1047" s="8" t="s">
        <v>7837</v>
      </c>
      <c r="J1047" s="8" t="s">
        <v>7841</v>
      </c>
    </row>
    <row r="1048" spans="1:10" ht="15" customHeight="1" x14ac:dyDescent="0.3">
      <c r="A1048" s="8" t="s">
        <v>1084</v>
      </c>
      <c r="B1048" s="29">
        <v>45.51</v>
      </c>
      <c r="C1048" s="32">
        <v>4.32</v>
      </c>
      <c r="D1048" s="8" t="s">
        <v>7835</v>
      </c>
      <c r="E1048" s="8" t="s">
        <v>7835</v>
      </c>
      <c r="F1048" s="8" t="s">
        <v>7835</v>
      </c>
      <c r="G1048" s="20">
        <v>1</v>
      </c>
      <c r="H1048" s="8" t="s">
        <v>7835</v>
      </c>
      <c r="I1048" s="8" t="s">
        <v>7837</v>
      </c>
      <c r="J1048" s="8" t="s">
        <v>7843</v>
      </c>
    </row>
    <row r="1049" spans="1:10" ht="15" customHeight="1" x14ac:dyDescent="0.3">
      <c r="A1049" s="8" t="s">
        <v>1085</v>
      </c>
      <c r="B1049" s="29">
        <v>37.1</v>
      </c>
      <c r="C1049" s="32">
        <v>7.19</v>
      </c>
      <c r="D1049" s="8" t="s">
        <v>7836</v>
      </c>
      <c r="E1049" s="8" t="s">
        <v>7835</v>
      </c>
      <c r="F1049" s="8" t="s">
        <v>7835</v>
      </c>
      <c r="G1049" s="20">
        <v>0</v>
      </c>
      <c r="H1049" s="8" t="s">
        <v>7835</v>
      </c>
      <c r="I1049" s="8" t="s">
        <v>7837</v>
      </c>
      <c r="J1049" s="8" t="s">
        <v>7841</v>
      </c>
    </row>
    <row r="1050" spans="1:10" ht="15" customHeight="1" x14ac:dyDescent="0.3">
      <c r="A1050" s="8" t="s">
        <v>1086</v>
      </c>
      <c r="B1050" s="29">
        <v>30.5</v>
      </c>
      <c r="C1050" s="32">
        <v>11.94</v>
      </c>
      <c r="D1050" s="8" t="s">
        <v>7836</v>
      </c>
      <c r="E1050" s="8" t="s">
        <v>7835</v>
      </c>
      <c r="F1050" s="8" t="s">
        <v>7835</v>
      </c>
      <c r="G1050" s="20">
        <v>0</v>
      </c>
      <c r="H1050" s="8" t="s">
        <v>7835</v>
      </c>
      <c r="I1050" s="8" t="s">
        <v>7837</v>
      </c>
      <c r="J1050" s="8" t="s">
        <v>7841</v>
      </c>
    </row>
    <row r="1051" spans="1:10" ht="15" customHeight="1" x14ac:dyDescent="0.3">
      <c r="A1051" s="8" t="s">
        <v>1087</v>
      </c>
      <c r="B1051" s="29">
        <v>28.16</v>
      </c>
      <c r="C1051" s="32">
        <v>5.56</v>
      </c>
      <c r="D1051" s="8" t="s">
        <v>7835</v>
      </c>
      <c r="E1051" s="8" t="s">
        <v>7835</v>
      </c>
      <c r="F1051" s="8" t="s">
        <v>7835</v>
      </c>
      <c r="G1051" s="20">
        <v>2</v>
      </c>
      <c r="H1051" s="8" t="s">
        <v>7835</v>
      </c>
      <c r="I1051" s="8" t="s">
        <v>7838</v>
      </c>
      <c r="J1051" s="8" t="s">
        <v>7843</v>
      </c>
    </row>
    <row r="1052" spans="1:10" ht="15" customHeight="1" x14ac:dyDescent="0.3">
      <c r="A1052" s="8" t="s">
        <v>1088</v>
      </c>
      <c r="B1052" s="29">
        <v>29.1</v>
      </c>
      <c r="C1052" s="32">
        <v>5.64</v>
      </c>
      <c r="D1052" s="8" t="s">
        <v>7836</v>
      </c>
      <c r="E1052" s="8" t="s">
        <v>7835</v>
      </c>
      <c r="F1052" s="8" t="s">
        <v>7835</v>
      </c>
      <c r="G1052" s="20">
        <v>0</v>
      </c>
      <c r="H1052" s="8" t="s">
        <v>7835</v>
      </c>
      <c r="I1052" s="8" t="s">
        <v>7838</v>
      </c>
      <c r="J1052" s="8" t="s">
        <v>7843</v>
      </c>
    </row>
    <row r="1053" spans="1:10" ht="15" customHeight="1" x14ac:dyDescent="0.3">
      <c r="A1053" s="8" t="s">
        <v>1089</v>
      </c>
      <c r="B1053" s="29">
        <v>30.22</v>
      </c>
      <c r="C1053" s="32">
        <v>4.6500000000000004</v>
      </c>
      <c r="D1053" s="8" t="s">
        <v>7835</v>
      </c>
      <c r="E1053" s="8" t="s">
        <v>7835</v>
      </c>
      <c r="F1053" s="8" t="s">
        <v>7835</v>
      </c>
      <c r="G1053" s="20">
        <v>0</v>
      </c>
      <c r="H1053" s="8" t="s">
        <v>7835</v>
      </c>
      <c r="I1053" s="8" t="s">
        <v>7837</v>
      </c>
      <c r="J1053" s="8" t="s">
        <v>7843</v>
      </c>
    </row>
    <row r="1054" spans="1:10" ht="15" customHeight="1" x14ac:dyDescent="0.3">
      <c r="A1054" s="8" t="s">
        <v>1090</v>
      </c>
      <c r="B1054" s="29">
        <v>24.29</v>
      </c>
      <c r="C1054" s="32">
        <v>9.0500000000000007</v>
      </c>
      <c r="D1054" s="8" t="s">
        <v>7835</v>
      </c>
      <c r="E1054" s="8" t="s">
        <v>7835</v>
      </c>
      <c r="F1054" s="8" t="s">
        <v>7835</v>
      </c>
      <c r="G1054" s="20">
        <v>0</v>
      </c>
      <c r="H1054" s="8" t="s">
        <v>7835</v>
      </c>
      <c r="I1054" s="8" t="s">
        <v>7839</v>
      </c>
      <c r="J1054" s="8" t="s">
        <v>7841</v>
      </c>
    </row>
    <row r="1055" spans="1:10" ht="15" customHeight="1" x14ac:dyDescent="0.3">
      <c r="A1055" s="8" t="s">
        <v>1091</v>
      </c>
      <c r="B1055" s="29">
        <v>29.39</v>
      </c>
      <c r="C1055" s="32">
        <v>4.5199999999999996</v>
      </c>
      <c r="D1055" s="8" t="s">
        <v>7836</v>
      </c>
      <c r="E1055" s="8" t="s">
        <v>7835</v>
      </c>
      <c r="F1055" s="8" t="s">
        <v>7835</v>
      </c>
      <c r="G1055" s="20">
        <v>0</v>
      </c>
      <c r="H1055" s="8" t="s">
        <v>7835</v>
      </c>
      <c r="I1055" s="8" t="s">
        <v>7838</v>
      </c>
      <c r="J1055" s="8" t="s">
        <v>7843</v>
      </c>
    </row>
    <row r="1056" spans="1:10" ht="15" customHeight="1" x14ac:dyDescent="0.3">
      <c r="A1056" s="8" t="s">
        <v>1092</v>
      </c>
      <c r="B1056" s="29">
        <v>25.66</v>
      </c>
      <c r="C1056" s="32">
        <v>4.62</v>
      </c>
      <c r="D1056" s="8" t="s">
        <v>7836</v>
      </c>
      <c r="E1056" s="8" t="s">
        <v>7835</v>
      </c>
      <c r="F1056" s="8" t="s">
        <v>7835</v>
      </c>
      <c r="G1056" s="20">
        <v>1</v>
      </c>
      <c r="H1056" s="8" t="s">
        <v>7835</v>
      </c>
      <c r="I1056" s="8" t="s">
        <v>7838</v>
      </c>
      <c r="J1056" s="8" t="s">
        <v>7843</v>
      </c>
    </row>
    <row r="1057" spans="1:10" ht="15" customHeight="1" x14ac:dyDescent="0.3">
      <c r="A1057" s="8" t="s">
        <v>1093</v>
      </c>
      <c r="B1057" s="29">
        <v>39.11</v>
      </c>
      <c r="C1057" s="32">
        <v>5.87</v>
      </c>
      <c r="D1057" s="8" t="s">
        <v>7835</v>
      </c>
      <c r="E1057" s="8" t="s">
        <v>7835</v>
      </c>
      <c r="F1057" s="8" t="s">
        <v>7835</v>
      </c>
      <c r="G1057" s="20">
        <v>0</v>
      </c>
      <c r="H1057" s="8" t="s">
        <v>7835</v>
      </c>
      <c r="I1057" s="8" t="s">
        <v>7837</v>
      </c>
      <c r="J1057" s="8" t="s">
        <v>7842</v>
      </c>
    </row>
    <row r="1058" spans="1:10" ht="15" customHeight="1" x14ac:dyDescent="0.3">
      <c r="A1058" s="8" t="s">
        <v>1094</v>
      </c>
      <c r="B1058" s="29">
        <v>43.78</v>
      </c>
      <c r="C1058" s="32">
        <v>5.71</v>
      </c>
      <c r="D1058" s="8" t="s">
        <v>7835</v>
      </c>
      <c r="E1058" s="8" t="s">
        <v>7835</v>
      </c>
      <c r="F1058" s="8" t="s">
        <v>7835</v>
      </c>
      <c r="G1058" s="20">
        <v>1</v>
      </c>
      <c r="H1058" s="8" t="s">
        <v>7835</v>
      </c>
      <c r="I1058" s="8" t="s">
        <v>7837</v>
      </c>
      <c r="J1058" s="8" t="s">
        <v>7842</v>
      </c>
    </row>
    <row r="1059" spans="1:10" ht="15" customHeight="1" x14ac:dyDescent="0.3">
      <c r="A1059" s="8" t="s">
        <v>1095</v>
      </c>
      <c r="B1059" s="29">
        <v>24.35</v>
      </c>
      <c r="C1059" s="32">
        <v>9.08</v>
      </c>
      <c r="D1059" s="8" t="s">
        <v>7835</v>
      </c>
      <c r="E1059" s="8" t="s">
        <v>7835</v>
      </c>
      <c r="F1059" s="8" t="s">
        <v>7835</v>
      </c>
      <c r="G1059" s="20">
        <v>0</v>
      </c>
      <c r="H1059" s="8" t="s">
        <v>7835</v>
      </c>
      <c r="I1059" s="8" t="s">
        <v>7839</v>
      </c>
      <c r="J1059" s="8" t="s">
        <v>7841</v>
      </c>
    </row>
    <row r="1060" spans="1:10" ht="15" customHeight="1" x14ac:dyDescent="0.3">
      <c r="A1060" s="8" t="s">
        <v>1096</v>
      </c>
      <c r="B1060" s="29">
        <v>40.299999999999997</v>
      </c>
      <c r="C1060" s="32">
        <v>5.3</v>
      </c>
      <c r="D1060" s="8" t="s">
        <v>7836</v>
      </c>
      <c r="E1060" s="8" t="s">
        <v>7835</v>
      </c>
      <c r="F1060" s="8" t="s">
        <v>7835</v>
      </c>
      <c r="G1060" s="20">
        <v>2</v>
      </c>
      <c r="H1060" s="8" t="s">
        <v>7835</v>
      </c>
      <c r="I1060" s="8" t="s">
        <v>7837</v>
      </c>
      <c r="J1060" s="8" t="s">
        <v>7843</v>
      </c>
    </row>
    <row r="1061" spans="1:10" ht="15" customHeight="1" x14ac:dyDescent="0.3">
      <c r="A1061" s="8" t="s">
        <v>1097</v>
      </c>
      <c r="B1061" s="29">
        <v>32.774999999999999</v>
      </c>
      <c r="C1061" s="32">
        <v>11.76</v>
      </c>
      <c r="D1061" s="8" t="s">
        <v>7836</v>
      </c>
      <c r="E1061" s="8" t="s">
        <v>7835</v>
      </c>
      <c r="F1061" s="8" t="s">
        <v>7835</v>
      </c>
      <c r="G1061" s="20">
        <v>0</v>
      </c>
      <c r="H1061" s="8" t="s">
        <v>7835</v>
      </c>
      <c r="I1061" s="8" t="s">
        <v>7837</v>
      </c>
      <c r="J1061" s="8" t="s">
        <v>7841</v>
      </c>
    </row>
    <row r="1062" spans="1:10" ht="15" customHeight="1" x14ac:dyDescent="0.3">
      <c r="A1062" s="8" t="s">
        <v>1098</v>
      </c>
      <c r="B1062" s="29">
        <v>39.6</v>
      </c>
      <c r="C1062" s="32">
        <v>5.1100000000000003</v>
      </c>
      <c r="D1062" s="8" t="s">
        <v>7836</v>
      </c>
      <c r="E1062" s="8" t="s">
        <v>7835</v>
      </c>
      <c r="F1062" s="8" t="s">
        <v>7835</v>
      </c>
      <c r="G1062" s="20">
        <v>2</v>
      </c>
      <c r="H1062" s="8" t="s">
        <v>7835</v>
      </c>
      <c r="I1062" s="8" t="s">
        <v>7837</v>
      </c>
      <c r="J1062" s="8" t="s">
        <v>7843</v>
      </c>
    </row>
    <row r="1063" spans="1:10" ht="15" customHeight="1" x14ac:dyDescent="0.3">
      <c r="A1063" s="8" t="s">
        <v>1099</v>
      </c>
      <c r="B1063" s="29">
        <v>30.97</v>
      </c>
      <c r="C1063" s="32">
        <v>5.54</v>
      </c>
      <c r="D1063" s="8" t="s">
        <v>7835</v>
      </c>
      <c r="E1063" s="8" t="s">
        <v>7835</v>
      </c>
      <c r="F1063" s="8" t="s">
        <v>7835</v>
      </c>
      <c r="G1063" s="20">
        <v>2</v>
      </c>
      <c r="H1063" s="8" t="s">
        <v>7835</v>
      </c>
      <c r="I1063" s="8" t="s">
        <v>7837</v>
      </c>
      <c r="J1063" s="8" t="s">
        <v>7843</v>
      </c>
    </row>
    <row r="1064" spans="1:10" ht="15" customHeight="1" x14ac:dyDescent="0.3">
      <c r="A1064" s="8" t="s">
        <v>1100</v>
      </c>
      <c r="B1064" s="29">
        <v>27.645</v>
      </c>
      <c r="C1064" s="32">
        <v>8.8699999999999992</v>
      </c>
      <c r="D1064" s="8" t="s">
        <v>7836</v>
      </c>
      <c r="E1064" s="8" t="s">
        <v>7835</v>
      </c>
      <c r="F1064" s="8" t="s">
        <v>7835</v>
      </c>
      <c r="G1064" s="20">
        <v>0</v>
      </c>
      <c r="H1064" s="8" t="s">
        <v>7835</v>
      </c>
      <c r="I1064" s="8" t="s">
        <v>7838</v>
      </c>
      <c r="J1064" s="8" t="s">
        <v>7841</v>
      </c>
    </row>
    <row r="1065" spans="1:10" ht="15" customHeight="1" x14ac:dyDescent="0.3">
      <c r="A1065" s="8" t="s">
        <v>1101</v>
      </c>
      <c r="B1065" s="29">
        <v>34.43</v>
      </c>
      <c r="C1065" s="32">
        <v>5.96</v>
      </c>
      <c r="D1065" s="8" t="s">
        <v>7836</v>
      </c>
      <c r="E1065" s="8" t="s">
        <v>7835</v>
      </c>
      <c r="F1065" s="8" t="s">
        <v>7835</v>
      </c>
      <c r="G1065" s="20">
        <v>2</v>
      </c>
      <c r="H1065" s="8" t="s">
        <v>7835</v>
      </c>
      <c r="I1065" s="8" t="s">
        <v>7837</v>
      </c>
      <c r="J1065" s="8" t="s">
        <v>7842</v>
      </c>
    </row>
    <row r="1066" spans="1:10" ht="15" customHeight="1" x14ac:dyDescent="0.3">
      <c r="A1066" s="8" t="s">
        <v>1102</v>
      </c>
      <c r="B1066" s="29">
        <v>39.6</v>
      </c>
      <c r="C1066" s="32">
        <v>4.4400000000000004</v>
      </c>
      <c r="D1066" s="8" t="s">
        <v>7836</v>
      </c>
      <c r="E1066" s="8" t="s">
        <v>7835</v>
      </c>
      <c r="F1066" s="8" t="s">
        <v>7836</v>
      </c>
      <c r="G1066" s="20">
        <v>1</v>
      </c>
      <c r="H1066" s="8" t="s">
        <v>7835</v>
      </c>
      <c r="I1066" s="8" t="s">
        <v>7837</v>
      </c>
      <c r="J1066" s="8" t="s">
        <v>7843</v>
      </c>
    </row>
    <row r="1067" spans="1:10" ht="15" customHeight="1" x14ac:dyDescent="0.3">
      <c r="A1067" s="8" t="s">
        <v>1103</v>
      </c>
      <c r="B1067" s="29">
        <v>22.1</v>
      </c>
      <c r="C1067" s="32">
        <v>4.6500000000000004</v>
      </c>
      <c r="D1067" s="8" t="s">
        <v>7836</v>
      </c>
      <c r="E1067" s="8" t="s">
        <v>7835</v>
      </c>
      <c r="F1067" s="8" t="s">
        <v>7835</v>
      </c>
      <c r="G1067" s="20">
        <v>2</v>
      </c>
      <c r="H1067" s="8" t="s">
        <v>7835</v>
      </c>
      <c r="I1067" s="8" t="s">
        <v>7839</v>
      </c>
      <c r="J1067" s="8" t="s">
        <v>7843</v>
      </c>
    </row>
    <row r="1068" spans="1:10" ht="15" customHeight="1" x14ac:dyDescent="0.3">
      <c r="A1068" s="8" t="s">
        <v>1104</v>
      </c>
      <c r="B1068" s="29">
        <v>33.25</v>
      </c>
      <c r="C1068" s="32">
        <v>5.64</v>
      </c>
      <c r="D1068" s="8" t="s">
        <v>7836</v>
      </c>
      <c r="E1068" s="8" t="s">
        <v>7835</v>
      </c>
      <c r="F1068" s="8" t="s">
        <v>7836</v>
      </c>
      <c r="G1068" s="20">
        <v>1</v>
      </c>
      <c r="H1068" s="8" t="s">
        <v>7835</v>
      </c>
      <c r="I1068" s="8" t="s">
        <v>7837</v>
      </c>
      <c r="J1068" s="8" t="s">
        <v>7843</v>
      </c>
    </row>
    <row r="1069" spans="1:10" ht="15" customHeight="1" x14ac:dyDescent="0.3">
      <c r="A1069" s="8" t="s">
        <v>1105</v>
      </c>
      <c r="B1069" s="29">
        <v>33.33</v>
      </c>
      <c r="C1069" s="32">
        <v>10.19</v>
      </c>
      <c r="D1069" s="8" t="s">
        <v>7835</v>
      </c>
      <c r="E1069" s="8" t="s">
        <v>7835</v>
      </c>
      <c r="F1069" s="8" t="s">
        <v>7835</v>
      </c>
      <c r="G1069" s="20">
        <v>0</v>
      </c>
      <c r="H1069" s="8" t="s">
        <v>7835</v>
      </c>
      <c r="I1069" s="8" t="s">
        <v>7837</v>
      </c>
      <c r="J1069" s="8" t="s">
        <v>7841</v>
      </c>
    </row>
    <row r="1070" spans="1:10" ht="15" customHeight="1" x14ac:dyDescent="0.3">
      <c r="A1070" s="8" t="s">
        <v>1106</v>
      </c>
      <c r="B1070" s="29">
        <v>30.5</v>
      </c>
      <c r="C1070" s="32">
        <v>10.79</v>
      </c>
      <c r="D1070" s="8" t="s">
        <v>7835</v>
      </c>
      <c r="E1070" s="8" t="s">
        <v>7835</v>
      </c>
      <c r="F1070" s="8" t="s">
        <v>7835</v>
      </c>
      <c r="G1070" s="20">
        <v>0</v>
      </c>
      <c r="H1070" s="8" t="s">
        <v>7835</v>
      </c>
      <c r="I1070" s="8" t="s">
        <v>7837</v>
      </c>
      <c r="J1070" s="8" t="s">
        <v>7841</v>
      </c>
    </row>
    <row r="1071" spans="1:10" ht="15" customHeight="1" x14ac:dyDescent="0.3">
      <c r="A1071" s="8" t="s">
        <v>1107</v>
      </c>
      <c r="B1071" s="29">
        <v>30.3</v>
      </c>
      <c r="C1071" s="32">
        <v>4.24</v>
      </c>
      <c r="D1071" s="8" t="s">
        <v>7835</v>
      </c>
      <c r="E1071" s="8" t="s">
        <v>7835</v>
      </c>
      <c r="F1071" s="8" t="s">
        <v>7835</v>
      </c>
      <c r="G1071" s="20">
        <v>0</v>
      </c>
      <c r="H1071" s="8" t="s">
        <v>7835</v>
      </c>
      <c r="I1071" s="8" t="s">
        <v>7837</v>
      </c>
      <c r="J1071" s="8" t="s">
        <v>7843</v>
      </c>
    </row>
    <row r="1072" spans="1:10" ht="15" customHeight="1" x14ac:dyDescent="0.3">
      <c r="A1072" s="8" t="s">
        <v>1108</v>
      </c>
      <c r="B1072" s="29">
        <v>26.22</v>
      </c>
      <c r="C1072" s="32">
        <v>5.83</v>
      </c>
      <c r="D1072" s="8" t="s">
        <v>7835</v>
      </c>
      <c r="E1072" s="8" t="s">
        <v>7835</v>
      </c>
      <c r="F1072" s="8" t="s">
        <v>7835</v>
      </c>
      <c r="G1072" s="20">
        <v>2</v>
      </c>
      <c r="H1072" s="8" t="s">
        <v>7835</v>
      </c>
      <c r="I1072" s="8" t="s">
        <v>7838</v>
      </c>
      <c r="J1072" s="8" t="s">
        <v>7842</v>
      </c>
    </row>
    <row r="1073" spans="1:10" ht="15" customHeight="1" x14ac:dyDescent="0.3">
      <c r="A1073" s="8" t="s">
        <v>1109</v>
      </c>
      <c r="B1073" s="29">
        <v>29.99</v>
      </c>
      <c r="C1073" s="32">
        <v>11.85</v>
      </c>
      <c r="D1073" s="8" t="s">
        <v>7835</v>
      </c>
      <c r="E1073" s="8" t="s">
        <v>7835</v>
      </c>
      <c r="F1073" s="8" t="s">
        <v>7835</v>
      </c>
      <c r="G1073" s="20">
        <v>0</v>
      </c>
      <c r="H1073" s="8" t="s">
        <v>7835</v>
      </c>
      <c r="I1073" s="8" t="s">
        <v>7838</v>
      </c>
      <c r="J1073" s="8" t="s">
        <v>7841</v>
      </c>
    </row>
    <row r="1074" spans="1:10" ht="15" customHeight="1" x14ac:dyDescent="0.3">
      <c r="A1074" s="8" t="s">
        <v>1110</v>
      </c>
      <c r="B1074" s="29">
        <v>36.380000000000003</v>
      </c>
      <c r="C1074" s="32">
        <v>5.98</v>
      </c>
      <c r="D1074" s="8" t="s">
        <v>7835</v>
      </c>
      <c r="E1074" s="8" t="s">
        <v>7835</v>
      </c>
      <c r="F1074" s="8" t="s">
        <v>7835</v>
      </c>
      <c r="G1074" s="20">
        <v>1</v>
      </c>
      <c r="H1074" s="8" t="s">
        <v>7835</v>
      </c>
      <c r="I1074" s="8" t="s">
        <v>7837</v>
      </c>
      <c r="J1074" s="8" t="s">
        <v>7842</v>
      </c>
    </row>
    <row r="1075" spans="1:10" ht="15" customHeight="1" x14ac:dyDescent="0.3">
      <c r="A1075" s="8" t="s">
        <v>1111</v>
      </c>
      <c r="B1075" s="29">
        <v>31.16</v>
      </c>
      <c r="C1075" s="32">
        <v>4.26</v>
      </c>
      <c r="D1075" s="8" t="s">
        <v>7836</v>
      </c>
      <c r="E1075" s="8" t="s">
        <v>7835</v>
      </c>
      <c r="F1075" s="8" t="s">
        <v>7836</v>
      </c>
      <c r="G1075" s="20">
        <v>1</v>
      </c>
      <c r="H1075" s="8" t="s">
        <v>7835</v>
      </c>
      <c r="I1075" s="8" t="s">
        <v>7837</v>
      </c>
      <c r="J1075" s="8" t="s">
        <v>7843</v>
      </c>
    </row>
    <row r="1076" spans="1:10" ht="15" customHeight="1" x14ac:dyDescent="0.3">
      <c r="A1076" s="8" t="s">
        <v>1112</v>
      </c>
      <c r="B1076" s="29">
        <v>25.55</v>
      </c>
      <c r="C1076" s="32">
        <v>4.96</v>
      </c>
      <c r="D1076" s="8" t="s">
        <v>7836</v>
      </c>
      <c r="E1076" s="8" t="s">
        <v>7835</v>
      </c>
      <c r="F1076" s="8" t="s">
        <v>7835</v>
      </c>
      <c r="G1076" s="20">
        <v>1</v>
      </c>
      <c r="H1076" s="8" t="s">
        <v>7835</v>
      </c>
      <c r="I1076" s="8" t="s">
        <v>7838</v>
      </c>
      <c r="J1076" s="8" t="s">
        <v>7843</v>
      </c>
    </row>
    <row r="1077" spans="1:10" ht="15" customHeight="1" x14ac:dyDescent="0.3">
      <c r="A1077" s="8" t="s">
        <v>1113</v>
      </c>
      <c r="B1077" s="29">
        <v>28.77</v>
      </c>
      <c r="C1077" s="32">
        <v>4</v>
      </c>
      <c r="D1077" s="8" t="s">
        <v>7836</v>
      </c>
      <c r="E1077" s="8" t="s">
        <v>7835</v>
      </c>
      <c r="F1077" s="8" t="s">
        <v>7835</v>
      </c>
      <c r="G1077" s="20">
        <v>0</v>
      </c>
      <c r="H1077" s="8" t="s">
        <v>7835</v>
      </c>
      <c r="I1077" s="8" t="s">
        <v>7838</v>
      </c>
      <c r="J1077" s="8" t="s">
        <v>7843</v>
      </c>
    </row>
    <row r="1078" spans="1:10" ht="15" customHeight="1" x14ac:dyDescent="0.3">
      <c r="A1078" s="8" t="s">
        <v>1114</v>
      </c>
      <c r="B1078" s="29">
        <v>23.14</v>
      </c>
      <c r="C1078" s="32">
        <v>4.1500000000000004</v>
      </c>
      <c r="D1078" s="8" t="s">
        <v>7836</v>
      </c>
      <c r="E1078" s="8" t="s">
        <v>7835</v>
      </c>
      <c r="F1078" s="8" t="s">
        <v>7835</v>
      </c>
      <c r="G1078" s="20">
        <v>1</v>
      </c>
      <c r="H1078" s="8" t="s">
        <v>7835</v>
      </c>
      <c r="I1078" s="8" t="s">
        <v>7839</v>
      </c>
      <c r="J1078" s="8" t="s">
        <v>7843</v>
      </c>
    </row>
    <row r="1079" spans="1:10" ht="15" customHeight="1" x14ac:dyDescent="0.3">
      <c r="A1079" s="8" t="s">
        <v>1115</v>
      </c>
      <c r="B1079" s="29">
        <v>39.6</v>
      </c>
      <c r="C1079" s="32">
        <v>11.36</v>
      </c>
      <c r="D1079" s="8" t="s">
        <v>7835</v>
      </c>
      <c r="E1079" s="8" t="s">
        <v>7835</v>
      </c>
      <c r="F1079" s="8" t="s">
        <v>7835</v>
      </c>
      <c r="G1079" s="20">
        <v>0</v>
      </c>
      <c r="H1079" s="8" t="s">
        <v>7835</v>
      </c>
      <c r="I1079" s="8" t="s">
        <v>7837</v>
      </c>
      <c r="J1079" s="8" t="s">
        <v>7841</v>
      </c>
    </row>
    <row r="1080" spans="1:10" ht="15" customHeight="1" x14ac:dyDescent="0.3">
      <c r="A1080" s="8" t="s">
        <v>1116</v>
      </c>
      <c r="B1080" s="29">
        <v>29.2</v>
      </c>
      <c r="C1080" s="32">
        <v>7.53</v>
      </c>
      <c r="D1080" s="8" t="s">
        <v>7835</v>
      </c>
      <c r="E1080" s="8" t="s">
        <v>7835</v>
      </c>
      <c r="F1080" s="8" t="s">
        <v>7835</v>
      </c>
      <c r="G1080" s="20">
        <v>0</v>
      </c>
      <c r="H1080" s="8" t="s">
        <v>7835</v>
      </c>
      <c r="I1080" s="8" t="s">
        <v>7838</v>
      </c>
      <c r="J1080" s="8" t="s">
        <v>7841</v>
      </c>
    </row>
    <row r="1081" spans="1:10" ht="15" customHeight="1" x14ac:dyDescent="0.3">
      <c r="A1081" s="8" t="s">
        <v>1117</v>
      </c>
      <c r="B1081" s="29">
        <v>32.774999999999999</v>
      </c>
      <c r="C1081" s="32">
        <v>7.95</v>
      </c>
      <c r="D1081" s="8" t="s">
        <v>7835</v>
      </c>
      <c r="E1081" s="8" t="s">
        <v>7835</v>
      </c>
      <c r="F1081" s="8" t="s">
        <v>7835</v>
      </c>
      <c r="G1081" s="20">
        <v>0</v>
      </c>
      <c r="H1081" s="8" t="s">
        <v>7835</v>
      </c>
      <c r="I1081" s="8" t="s">
        <v>7837</v>
      </c>
      <c r="J1081" s="8" t="s">
        <v>7841</v>
      </c>
    </row>
    <row r="1082" spans="1:10" ht="15" customHeight="1" x14ac:dyDescent="0.3">
      <c r="A1082" s="8" t="s">
        <v>1118</v>
      </c>
      <c r="B1082" s="29">
        <v>24.035</v>
      </c>
      <c r="C1082" s="32">
        <v>8.5</v>
      </c>
      <c r="D1082" s="8" t="s">
        <v>7835</v>
      </c>
      <c r="E1082" s="8" t="s">
        <v>7835</v>
      </c>
      <c r="F1082" s="8" t="s">
        <v>7835</v>
      </c>
      <c r="G1082" s="20">
        <v>0</v>
      </c>
      <c r="H1082" s="8" t="s">
        <v>7835</v>
      </c>
      <c r="I1082" s="8" t="s">
        <v>7839</v>
      </c>
      <c r="J1082" s="8" t="s">
        <v>7841</v>
      </c>
    </row>
    <row r="1083" spans="1:10" ht="15" customHeight="1" x14ac:dyDescent="0.3">
      <c r="A1083" s="8" t="s">
        <v>1119</v>
      </c>
      <c r="B1083" s="29">
        <v>30.55</v>
      </c>
      <c r="C1083" s="32">
        <v>5.89</v>
      </c>
      <c r="D1083" s="8" t="s">
        <v>7835</v>
      </c>
      <c r="E1083" s="8" t="s">
        <v>7835</v>
      </c>
      <c r="F1083" s="8" t="s">
        <v>7836</v>
      </c>
      <c r="G1083" s="20">
        <v>1</v>
      </c>
      <c r="H1083" s="8" t="s">
        <v>7835</v>
      </c>
      <c r="I1083" s="8" t="s">
        <v>7837</v>
      </c>
      <c r="J1083" s="8" t="s">
        <v>7842</v>
      </c>
    </row>
    <row r="1084" spans="1:10" ht="15" customHeight="1" x14ac:dyDescent="0.3">
      <c r="A1084" s="8" t="s">
        <v>1120</v>
      </c>
      <c r="B1084" s="29">
        <v>28.81</v>
      </c>
      <c r="C1084" s="32">
        <v>8.76</v>
      </c>
      <c r="D1084" s="8" t="s">
        <v>7835</v>
      </c>
      <c r="E1084" s="8" t="s">
        <v>7835</v>
      </c>
      <c r="F1084" s="8" t="s">
        <v>7835</v>
      </c>
      <c r="G1084" s="20">
        <v>2</v>
      </c>
      <c r="H1084" s="8" t="s">
        <v>7835</v>
      </c>
      <c r="I1084" s="8" t="s">
        <v>7838</v>
      </c>
      <c r="J1084" s="8" t="s">
        <v>7841</v>
      </c>
    </row>
    <row r="1085" spans="1:10" ht="15" customHeight="1" x14ac:dyDescent="0.3">
      <c r="A1085" s="8" t="s">
        <v>1121</v>
      </c>
      <c r="B1085" s="29">
        <v>31.66</v>
      </c>
      <c r="C1085" s="32">
        <v>4.1100000000000003</v>
      </c>
      <c r="D1085" s="8" t="s">
        <v>7835</v>
      </c>
      <c r="E1085" s="8" t="s">
        <v>7835</v>
      </c>
      <c r="F1085" s="8" t="s">
        <v>7835</v>
      </c>
      <c r="G1085" s="20">
        <v>0</v>
      </c>
      <c r="H1085" s="8" t="s">
        <v>7835</v>
      </c>
      <c r="I1085" s="8" t="s">
        <v>7837</v>
      </c>
      <c r="J1085" s="8" t="s">
        <v>7843</v>
      </c>
    </row>
    <row r="1086" spans="1:10" ht="15" customHeight="1" x14ac:dyDescent="0.3">
      <c r="A1086" s="8" t="s">
        <v>1122</v>
      </c>
      <c r="B1086" s="29">
        <v>28.215</v>
      </c>
      <c r="C1086" s="32">
        <v>7.56</v>
      </c>
      <c r="D1086" s="8" t="s">
        <v>7836</v>
      </c>
      <c r="E1086" s="8" t="s">
        <v>7835</v>
      </c>
      <c r="F1086" s="8" t="s">
        <v>7835</v>
      </c>
      <c r="G1086" s="20">
        <v>1</v>
      </c>
      <c r="H1086" s="8" t="s">
        <v>7835</v>
      </c>
      <c r="I1086" s="8" t="s">
        <v>7838</v>
      </c>
      <c r="J1086" s="8" t="s">
        <v>7841</v>
      </c>
    </row>
    <row r="1087" spans="1:10" ht="15" customHeight="1" x14ac:dyDescent="0.3">
      <c r="A1087" s="8" t="s">
        <v>1123</v>
      </c>
      <c r="B1087" s="29">
        <v>26.12</v>
      </c>
      <c r="C1087" s="32">
        <v>4.17</v>
      </c>
      <c r="D1087" s="8" t="s">
        <v>7836</v>
      </c>
      <c r="E1087" s="8" t="s">
        <v>7835</v>
      </c>
      <c r="F1087" s="8" t="s">
        <v>7836</v>
      </c>
      <c r="G1087" s="20">
        <v>1</v>
      </c>
      <c r="H1087" s="8" t="s">
        <v>7835</v>
      </c>
      <c r="I1087" s="8" t="s">
        <v>7838</v>
      </c>
      <c r="J1087" s="8" t="s">
        <v>7843</v>
      </c>
    </row>
    <row r="1088" spans="1:10" ht="15" customHeight="1" x14ac:dyDescent="0.3">
      <c r="A1088" s="8" t="s">
        <v>1124</v>
      </c>
      <c r="B1088" s="29">
        <v>36.630000000000003</v>
      </c>
      <c r="C1088" s="32">
        <v>11.42</v>
      </c>
      <c r="D1088" s="8" t="s">
        <v>7835</v>
      </c>
      <c r="E1088" s="8" t="s">
        <v>7835</v>
      </c>
      <c r="F1088" s="8" t="s">
        <v>7835</v>
      </c>
      <c r="G1088" s="20">
        <v>2</v>
      </c>
      <c r="H1088" s="8" t="s">
        <v>7835</v>
      </c>
      <c r="I1088" s="8" t="s">
        <v>7837</v>
      </c>
      <c r="J1088" s="8" t="s">
        <v>7841</v>
      </c>
    </row>
    <row r="1089" spans="1:10" ht="15" customHeight="1" x14ac:dyDescent="0.3">
      <c r="A1089" s="8" t="s">
        <v>1125</v>
      </c>
      <c r="B1089" s="29">
        <v>33.344999999999999</v>
      </c>
      <c r="C1089" s="32">
        <v>7.33</v>
      </c>
      <c r="D1089" s="8" t="s">
        <v>7835</v>
      </c>
      <c r="E1089" s="8" t="s">
        <v>7835</v>
      </c>
      <c r="F1089" s="8" t="s">
        <v>7835</v>
      </c>
      <c r="G1089" s="20">
        <v>2</v>
      </c>
      <c r="H1089" s="8" t="s">
        <v>7835</v>
      </c>
      <c r="I1089" s="8" t="s">
        <v>7837</v>
      </c>
      <c r="J1089" s="8" t="s">
        <v>7841</v>
      </c>
    </row>
    <row r="1090" spans="1:10" ht="15" customHeight="1" x14ac:dyDescent="0.3">
      <c r="A1090" s="8" t="s">
        <v>1126</v>
      </c>
      <c r="B1090" s="29">
        <v>27.11</v>
      </c>
      <c r="C1090" s="32">
        <v>6.7</v>
      </c>
      <c r="D1090" s="8" t="s">
        <v>7835</v>
      </c>
      <c r="E1090" s="8" t="s">
        <v>7835</v>
      </c>
      <c r="F1090" s="8" t="s">
        <v>7835</v>
      </c>
      <c r="G1090" s="20">
        <v>0</v>
      </c>
      <c r="H1090" s="8" t="s">
        <v>7835</v>
      </c>
      <c r="I1090" s="8" t="s">
        <v>7838</v>
      </c>
      <c r="J1090" s="8" t="s">
        <v>7841</v>
      </c>
    </row>
    <row r="1091" spans="1:10" ht="15" customHeight="1" x14ac:dyDescent="0.3">
      <c r="A1091" s="8" t="s">
        <v>1127</v>
      </c>
      <c r="B1091" s="29">
        <v>26.6</v>
      </c>
      <c r="C1091" s="32">
        <v>5.27</v>
      </c>
      <c r="D1091" s="8" t="s">
        <v>7836</v>
      </c>
      <c r="E1091" s="8" t="s">
        <v>7835</v>
      </c>
      <c r="F1091" s="8" t="s">
        <v>7836</v>
      </c>
      <c r="G1091" s="20">
        <v>1</v>
      </c>
      <c r="H1091" s="8" t="s">
        <v>7835</v>
      </c>
      <c r="I1091" s="8" t="s">
        <v>7838</v>
      </c>
      <c r="J1091" s="8" t="s">
        <v>7843</v>
      </c>
    </row>
    <row r="1092" spans="1:10" ht="15" customHeight="1" x14ac:dyDescent="0.3">
      <c r="A1092" s="8" t="s">
        <v>1128</v>
      </c>
      <c r="B1092" s="29">
        <v>30.41</v>
      </c>
      <c r="C1092" s="32">
        <v>7.72</v>
      </c>
      <c r="D1092" s="8" t="s">
        <v>7835</v>
      </c>
      <c r="E1092" s="8" t="s">
        <v>7835</v>
      </c>
      <c r="F1092" s="8" t="s">
        <v>7835</v>
      </c>
      <c r="G1092" s="20">
        <v>0</v>
      </c>
      <c r="H1092" s="8" t="s">
        <v>7835</v>
      </c>
      <c r="I1092" s="8" t="s">
        <v>7837</v>
      </c>
      <c r="J1092" s="8" t="s">
        <v>7841</v>
      </c>
    </row>
    <row r="1093" spans="1:10" ht="15" customHeight="1" x14ac:dyDescent="0.3">
      <c r="A1093" s="8" t="s">
        <v>1129</v>
      </c>
      <c r="B1093" s="29">
        <v>28.98</v>
      </c>
      <c r="C1093" s="32">
        <v>8.68</v>
      </c>
      <c r="D1093" s="8" t="s">
        <v>7835</v>
      </c>
      <c r="E1093" s="8" t="s">
        <v>7835</v>
      </c>
      <c r="F1093" s="8" t="s">
        <v>7835</v>
      </c>
      <c r="G1093" s="20">
        <v>2</v>
      </c>
      <c r="H1093" s="8" t="s">
        <v>7835</v>
      </c>
      <c r="I1093" s="8" t="s">
        <v>7838</v>
      </c>
      <c r="J1093" s="8" t="s">
        <v>7841</v>
      </c>
    </row>
    <row r="1094" spans="1:10" ht="15" customHeight="1" x14ac:dyDescent="0.3">
      <c r="A1094" s="8" t="s">
        <v>1130</v>
      </c>
      <c r="B1094" s="29">
        <v>31.24</v>
      </c>
      <c r="C1094" s="32">
        <v>9.8000000000000007</v>
      </c>
      <c r="D1094" s="8" t="s">
        <v>7835</v>
      </c>
      <c r="E1094" s="8" t="s">
        <v>7835</v>
      </c>
      <c r="F1094" s="8" t="s">
        <v>7835</v>
      </c>
      <c r="G1094" s="20">
        <v>0</v>
      </c>
      <c r="H1094" s="8" t="s">
        <v>7835</v>
      </c>
      <c r="I1094" s="8" t="s">
        <v>7837</v>
      </c>
      <c r="J1094" s="8" t="s">
        <v>7841</v>
      </c>
    </row>
    <row r="1095" spans="1:10" ht="15" customHeight="1" x14ac:dyDescent="0.3">
      <c r="A1095" s="8" t="s">
        <v>1131</v>
      </c>
      <c r="B1095" s="29">
        <v>31.54</v>
      </c>
      <c r="C1095" s="32">
        <v>4.4400000000000004</v>
      </c>
      <c r="D1095" s="8" t="s">
        <v>7835</v>
      </c>
      <c r="E1095" s="8" t="s">
        <v>7835</v>
      </c>
      <c r="F1095" s="8" t="s">
        <v>7835</v>
      </c>
      <c r="G1095" s="20">
        <v>0</v>
      </c>
      <c r="H1095" s="8" t="s">
        <v>7835</v>
      </c>
      <c r="I1095" s="8" t="s">
        <v>7837</v>
      </c>
      <c r="J1095" s="8" t="s">
        <v>7843</v>
      </c>
    </row>
    <row r="1096" spans="1:10" ht="15" customHeight="1" x14ac:dyDescent="0.3">
      <c r="A1096" s="8" t="s">
        <v>1132</v>
      </c>
      <c r="B1096" s="29">
        <v>38.6</v>
      </c>
      <c r="C1096" s="32">
        <v>7.19</v>
      </c>
      <c r="D1096" s="8" t="s">
        <v>7836</v>
      </c>
      <c r="E1096" s="8" t="s">
        <v>7835</v>
      </c>
      <c r="F1096" s="8" t="s">
        <v>7835</v>
      </c>
      <c r="G1096" s="20">
        <v>2</v>
      </c>
      <c r="H1096" s="8" t="s">
        <v>7835</v>
      </c>
      <c r="I1096" s="8" t="s">
        <v>7837</v>
      </c>
      <c r="J1096" s="8" t="s">
        <v>7841</v>
      </c>
    </row>
    <row r="1097" spans="1:10" ht="15" customHeight="1" x14ac:dyDescent="0.3">
      <c r="A1097" s="8" t="s">
        <v>1133</v>
      </c>
      <c r="B1097" s="29">
        <v>37.950000000000003</v>
      </c>
      <c r="C1097" s="32">
        <v>6.06</v>
      </c>
      <c r="D1097" s="8" t="s">
        <v>7835</v>
      </c>
      <c r="E1097" s="8" t="s">
        <v>7835</v>
      </c>
      <c r="F1097" s="8" t="s">
        <v>7835</v>
      </c>
      <c r="G1097" s="20">
        <v>0</v>
      </c>
      <c r="H1097" s="8" t="s">
        <v>7835</v>
      </c>
      <c r="I1097" s="8" t="s">
        <v>7837</v>
      </c>
      <c r="J1097" s="8" t="s">
        <v>7842</v>
      </c>
    </row>
    <row r="1098" spans="1:10" ht="15" customHeight="1" x14ac:dyDescent="0.3">
      <c r="A1098" s="8" t="s">
        <v>1134</v>
      </c>
      <c r="B1098" s="29">
        <v>38.97</v>
      </c>
      <c r="C1098" s="32">
        <v>5.12</v>
      </c>
      <c r="D1098" s="8" t="s">
        <v>7835</v>
      </c>
      <c r="E1098" s="8" t="s">
        <v>7835</v>
      </c>
      <c r="F1098" s="8" t="s">
        <v>7835</v>
      </c>
      <c r="G1098" s="20">
        <v>0</v>
      </c>
      <c r="H1098" s="8" t="s">
        <v>7835</v>
      </c>
      <c r="I1098" s="8" t="s">
        <v>7837</v>
      </c>
      <c r="J1098" s="8" t="s">
        <v>7843</v>
      </c>
    </row>
    <row r="1099" spans="1:10" ht="15" customHeight="1" x14ac:dyDescent="0.3">
      <c r="A1099" s="8" t="s">
        <v>1135</v>
      </c>
      <c r="B1099" s="29">
        <v>21.2</v>
      </c>
      <c r="C1099" s="32">
        <v>10.72</v>
      </c>
      <c r="D1099" s="8" t="s">
        <v>7835</v>
      </c>
      <c r="E1099" s="8" t="s">
        <v>7835</v>
      </c>
      <c r="F1099" s="8" t="s">
        <v>7835</v>
      </c>
      <c r="G1099" s="20">
        <v>0</v>
      </c>
      <c r="H1099" s="8" t="s">
        <v>7835</v>
      </c>
      <c r="I1099" s="8" t="s">
        <v>7839</v>
      </c>
      <c r="J1099" s="8" t="s">
        <v>7841</v>
      </c>
    </row>
    <row r="1100" spans="1:10" ht="15" customHeight="1" x14ac:dyDescent="0.3">
      <c r="A1100" s="8" t="s">
        <v>1136</v>
      </c>
      <c r="B1100" s="29">
        <v>23.96</v>
      </c>
      <c r="C1100" s="32">
        <v>9.58</v>
      </c>
      <c r="D1100" s="8" t="s">
        <v>7836</v>
      </c>
      <c r="E1100" s="8" t="s">
        <v>7835</v>
      </c>
      <c r="F1100" s="8" t="s">
        <v>7836</v>
      </c>
      <c r="G1100" s="20">
        <v>1</v>
      </c>
      <c r="H1100" s="8" t="s">
        <v>7835</v>
      </c>
      <c r="I1100" s="8" t="s">
        <v>7839</v>
      </c>
      <c r="J1100" s="8" t="s">
        <v>7841</v>
      </c>
    </row>
    <row r="1101" spans="1:10" ht="15" customHeight="1" x14ac:dyDescent="0.3">
      <c r="A1101" s="8" t="s">
        <v>1137</v>
      </c>
      <c r="B1101" s="29">
        <v>35.93</v>
      </c>
      <c r="C1101" s="32">
        <v>6.4</v>
      </c>
      <c r="D1101" s="8" t="s">
        <v>7836</v>
      </c>
      <c r="E1101" s="8" t="s">
        <v>7835</v>
      </c>
      <c r="F1101" s="8" t="s">
        <v>7835</v>
      </c>
      <c r="G1101" s="20">
        <v>1</v>
      </c>
      <c r="H1101" s="8" t="s">
        <v>7835</v>
      </c>
      <c r="I1101" s="8" t="s">
        <v>7837</v>
      </c>
      <c r="J1101" s="8" t="s">
        <v>7842</v>
      </c>
    </row>
    <row r="1102" spans="1:10" ht="15" customHeight="1" x14ac:dyDescent="0.3">
      <c r="A1102" s="8" t="s">
        <v>1138</v>
      </c>
      <c r="B1102" s="29">
        <v>26.11</v>
      </c>
      <c r="C1102" s="32">
        <v>6.8</v>
      </c>
      <c r="D1102" s="8" t="s">
        <v>7836</v>
      </c>
      <c r="E1102" s="8" t="s">
        <v>7835</v>
      </c>
      <c r="F1102" s="8" t="s">
        <v>7835</v>
      </c>
      <c r="G1102" s="20">
        <v>2</v>
      </c>
      <c r="H1102" s="8" t="s">
        <v>7835</v>
      </c>
      <c r="I1102" s="8" t="s">
        <v>7838</v>
      </c>
      <c r="J1102" s="8" t="s">
        <v>7841</v>
      </c>
    </row>
    <row r="1103" spans="1:10" ht="15" customHeight="1" x14ac:dyDescent="0.3">
      <c r="A1103" s="8" t="s">
        <v>1139</v>
      </c>
      <c r="B1103" s="29">
        <v>32.299999999999997</v>
      </c>
      <c r="C1103" s="32">
        <v>9.48</v>
      </c>
      <c r="D1103" s="8" t="s">
        <v>7835</v>
      </c>
      <c r="E1103" s="8" t="s">
        <v>7835</v>
      </c>
      <c r="F1103" s="8" t="s">
        <v>7835</v>
      </c>
      <c r="G1103" s="20">
        <v>2</v>
      </c>
      <c r="H1103" s="8" t="s">
        <v>7835</v>
      </c>
      <c r="I1103" s="8" t="s">
        <v>7837</v>
      </c>
      <c r="J1103" s="8" t="s">
        <v>7841</v>
      </c>
    </row>
    <row r="1104" spans="1:10" ht="15" customHeight="1" x14ac:dyDescent="0.3">
      <c r="A1104" s="8" t="s">
        <v>1140</v>
      </c>
      <c r="B1104" s="29">
        <v>28.69</v>
      </c>
      <c r="C1104" s="32">
        <v>7.45</v>
      </c>
      <c r="D1104" s="8" t="s">
        <v>7835</v>
      </c>
      <c r="E1104" s="8" t="s">
        <v>7835</v>
      </c>
      <c r="F1104" s="8" t="s">
        <v>7835</v>
      </c>
      <c r="G1104" s="20">
        <v>2</v>
      </c>
      <c r="H1104" s="8" t="s">
        <v>7835</v>
      </c>
      <c r="I1104" s="8" t="s">
        <v>7838</v>
      </c>
      <c r="J1104" s="8" t="s">
        <v>7841</v>
      </c>
    </row>
    <row r="1105" spans="1:10" ht="15" customHeight="1" x14ac:dyDescent="0.3">
      <c r="A1105" s="8" t="s">
        <v>1141</v>
      </c>
      <c r="B1105" s="29">
        <v>31.28</v>
      </c>
      <c r="C1105" s="32">
        <v>6.94</v>
      </c>
      <c r="D1105" s="8" t="s">
        <v>7836</v>
      </c>
      <c r="E1105" s="8" t="s">
        <v>7835</v>
      </c>
      <c r="F1105" s="8" t="s">
        <v>7835</v>
      </c>
      <c r="G1105" s="20">
        <v>1</v>
      </c>
      <c r="H1105" s="8" t="s">
        <v>7835</v>
      </c>
      <c r="I1105" s="8" t="s">
        <v>7837</v>
      </c>
      <c r="J1105" s="8" t="s">
        <v>7841</v>
      </c>
    </row>
    <row r="1106" spans="1:10" ht="15" customHeight="1" x14ac:dyDescent="0.3">
      <c r="A1106" s="8" t="s">
        <v>1142</v>
      </c>
      <c r="B1106" s="29">
        <v>30.21</v>
      </c>
      <c r="C1106" s="32">
        <v>7.83</v>
      </c>
      <c r="D1106" s="8" t="s">
        <v>7835</v>
      </c>
      <c r="E1106" s="8" t="s">
        <v>7835</v>
      </c>
      <c r="F1106" s="8" t="s">
        <v>7835</v>
      </c>
      <c r="G1106" s="20">
        <v>0</v>
      </c>
      <c r="H1106" s="8" t="s">
        <v>7835</v>
      </c>
      <c r="I1106" s="8" t="s">
        <v>7837</v>
      </c>
      <c r="J1106" s="8" t="s">
        <v>7841</v>
      </c>
    </row>
    <row r="1107" spans="1:10" ht="15" customHeight="1" x14ac:dyDescent="0.3">
      <c r="A1107" s="8" t="s">
        <v>1143</v>
      </c>
      <c r="B1107" s="29">
        <v>38.28</v>
      </c>
      <c r="C1107" s="32">
        <v>10.17</v>
      </c>
      <c r="D1107" s="8" t="s">
        <v>7836</v>
      </c>
      <c r="E1107" s="8" t="s">
        <v>7835</v>
      </c>
      <c r="F1107" s="8" t="s">
        <v>7835</v>
      </c>
      <c r="G1107" s="20">
        <v>0</v>
      </c>
      <c r="H1107" s="8" t="s">
        <v>7835</v>
      </c>
      <c r="I1107" s="8" t="s">
        <v>7837</v>
      </c>
      <c r="J1107" s="8" t="s">
        <v>7841</v>
      </c>
    </row>
    <row r="1108" spans="1:10" ht="15" customHeight="1" x14ac:dyDescent="0.3">
      <c r="A1108" s="8" t="s">
        <v>1144</v>
      </c>
      <c r="B1108" s="29">
        <v>29.9</v>
      </c>
      <c r="C1108" s="32">
        <v>8.9600000000000009</v>
      </c>
      <c r="D1108" s="8" t="s">
        <v>7836</v>
      </c>
      <c r="E1108" s="8" t="s">
        <v>7835</v>
      </c>
      <c r="F1108" s="8" t="s">
        <v>7835</v>
      </c>
      <c r="G1108" s="20">
        <v>0</v>
      </c>
      <c r="H1108" s="8" t="s">
        <v>7835</v>
      </c>
      <c r="I1108" s="8" t="s">
        <v>7838</v>
      </c>
      <c r="J1108" s="8" t="s">
        <v>7841</v>
      </c>
    </row>
    <row r="1109" spans="1:10" ht="15" customHeight="1" x14ac:dyDescent="0.3">
      <c r="A1109" s="8" t="s">
        <v>1145</v>
      </c>
      <c r="B1109" s="29">
        <v>23.18</v>
      </c>
      <c r="C1109" s="32">
        <v>6.96</v>
      </c>
      <c r="D1109" s="8" t="s">
        <v>7836</v>
      </c>
      <c r="E1109" s="8" t="s">
        <v>7835</v>
      </c>
      <c r="F1109" s="8" t="s">
        <v>7835</v>
      </c>
      <c r="G1109" s="20">
        <v>2</v>
      </c>
      <c r="H1109" s="8" t="s">
        <v>7835</v>
      </c>
      <c r="I1109" s="8" t="s">
        <v>7839</v>
      </c>
      <c r="J1109" s="8" t="s">
        <v>7841</v>
      </c>
    </row>
    <row r="1110" spans="1:10" ht="15" customHeight="1" x14ac:dyDescent="0.3">
      <c r="A1110" s="8" t="s">
        <v>1146</v>
      </c>
      <c r="B1110" s="29">
        <v>33.020000000000003</v>
      </c>
      <c r="C1110" s="32">
        <v>5.07</v>
      </c>
      <c r="D1110" s="8" t="s">
        <v>7836</v>
      </c>
      <c r="E1110" s="8" t="s">
        <v>7835</v>
      </c>
      <c r="F1110" s="8" t="s">
        <v>7835</v>
      </c>
      <c r="G1110" s="20">
        <v>0</v>
      </c>
      <c r="H1110" s="8" t="s">
        <v>7835</v>
      </c>
      <c r="I1110" s="8" t="s">
        <v>7837</v>
      </c>
      <c r="J1110" s="8" t="s">
        <v>7843</v>
      </c>
    </row>
    <row r="1111" spans="1:10" ht="15" customHeight="1" x14ac:dyDescent="0.3">
      <c r="A1111" s="8" t="s">
        <v>1147</v>
      </c>
      <c r="B1111" s="29">
        <v>27.29</v>
      </c>
      <c r="C1111" s="32">
        <v>5.85</v>
      </c>
      <c r="D1111" s="8" t="s">
        <v>7835</v>
      </c>
      <c r="E1111" s="8" t="s">
        <v>7835</v>
      </c>
      <c r="F1111" s="8" t="s">
        <v>7835</v>
      </c>
      <c r="G1111" s="20">
        <v>2</v>
      </c>
      <c r="H1111" s="8" t="s">
        <v>7835</v>
      </c>
      <c r="I1111" s="8" t="s">
        <v>7838</v>
      </c>
      <c r="J1111" s="8" t="s">
        <v>7842</v>
      </c>
    </row>
    <row r="1112" spans="1:10" ht="15" customHeight="1" x14ac:dyDescent="0.3">
      <c r="A1112" s="8" t="s">
        <v>1148</v>
      </c>
      <c r="B1112" s="29">
        <v>23.18</v>
      </c>
      <c r="C1112" s="32">
        <v>10.56</v>
      </c>
      <c r="D1112" s="8" t="s">
        <v>7835</v>
      </c>
      <c r="E1112" s="8" t="s">
        <v>7835</v>
      </c>
      <c r="F1112" s="8" t="s">
        <v>7835</v>
      </c>
      <c r="G1112" s="20">
        <v>2</v>
      </c>
      <c r="H1112" s="8" t="s">
        <v>7835</v>
      </c>
      <c r="I1112" s="8" t="s">
        <v>7839</v>
      </c>
      <c r="J1112" s="8" t="s">
        <v>7841</v>
      </c>
    </row>
    <row r="1113" spans="1:10" ht="15" customHeight="1" x14ac:dyDescent="0.3">
      <c r="A1113" s="8" t="s">
        <v>1149</v>
      </c>
      <c r="B1113" s="29">
        <v>32.659999999999997</v>
      </c>
      <c r="C1113" s="32">
        <v>8.92</v>
      </c>
      <c r="D1113" s="8" t="s">
        <v>7836</v>
      </c>
      <c r="E1113" s="8" t="s">
        <v>7835</v>
      </c>
      <c r="F1113" s="8" t="s">
        <v>7835</v>
      </c>
      <c r="G1113" s="20">
        <v>0</v>
      </c>
      <c r="H1113" s="8" t="s">
        <v>7835</v>
      </c>
      <c r="I1113" s="8" t="s">
        <v>7837</v>
      </c>
      <c r="J1113" s="8" t="s">
        <v>7841</v>
      </c>
    </row>
    <row r="1114" spans="1:10" ht="15" customHeight="1" x14ac:dyDescent="0.3">
      <c r="A1114" s="8" t="s">
        <v>1150</v>
      </c>
      <c r="B1114" s="29">
        <v>30.78</v>
      </c>
      <c r="C1114" s="32">
        <v>8.6300000000000008</v>
      </c>
      <c r="D1114" s="8" t="s">
        <v>7835</v>
      </c>
      <c r="E1114" s="8" t="s">
        <v>7835</v>
      </c>
      <c r="F1114" s="8" t="s">
        <v>7835</v>
      </c>
      <c r="G1114" s="20">
        <v>0</v>
      </c>
      <c r="H1114" s="8" t="s">
        <v>7835</v>
      </c>
      <c r="I1114" s="8" t="s">
        <v>7837</v>
      </c>
      <c r="J1114" s="8" t="s">
        <v>7841</v>
      </c>
    </row>
    <row r="1115" spans="1:10" ht="15" customHeight="1" x14ac:dyDescent="0.3">
      <c r="A1115" s="8" t="s">
        <v>1151</v>
      </c>
      <c r="B1115" s="29">
        <v>47.2</v>
      </c>
      <c r="C1115" s="32">
        <v>6.29</v>
      </c>
      <c r="D1115" s="8" t="s">
        <v>7836</v>
      </c>
      <c r="E1115" s="8" t="s">
        <v>7835</v>
      </c>
      <c r="F1115" s="8" t="s">
        <v>7836</v>
      </c>
      <c r="G1115" s="20">
        <v>1</v>
      </c>
      <c r="H1115" s="8" t="s">
        <v>7835</v>
      </c>
      <c r="I1115" s="8" t="s">
        <v>7837</v>
      </c>
      <c r="J1115" s="8" t="s">
        <v>7842</v>
      </c>
    </row>
    <row r="1116" spans="1:10" ht="15" customHeight="1" x14ac:dyDescent="0.3">
      <c r="A1116" s="8" t="s">
        <v>1152</v>
      </c>
      <c r="B1116" s="29">
        <v>31.6</v>
      </c>
      <c r="C1116" s="32">
        <v>5.75</v>
      </c>
      <c r="D1116" s="8" t="s">
        <v>7835</v>
      </c>
      <c r="E1116" s="8" t="s">
        <v>7835</v>
      </c>
      <c r="F1116" s="8" t="s">
        <v>7835</v>
      </c>
      <c r="G1116" s="20">
        <v>2</v>
      </c>
      <c r="H1116" s="8" t="s">
        <v>7835</v>
      </c>
      <c r="I1116" s="8" t="s">
        <v>7837</v>
      </c>
      <c r="J1116" s="8" t="s">
        <v>7842</v>
      </c>
    </row>
    <row r="1117" spans="1:10" ht="15" customHeight="1" x14ac:dyDescent="0.3">
      <c r="A1117" s="8" t="s">
        <v>1153</v>
      </c>
      <c r="B1117" s="29">
        <v>33.914999999999999</v>
      </c>
      <c r="C1117" s="32">
        <v>6.66</v>
      </c>
      <c r="D1117" s="8" t="s">
        <v>7836</v>
      </c>
      <c r="E1117" s="8" t="s">
        <v>7835</v>
      </c>
      <c r="F1117" s="8" t="s">
        <v>7835</v>
      </c>
      <c r="G1117" s="20">
        <v>1</v>
      </c>
      <c r="H1117" s="8" t="s">
        <v>7835</v>
      </c>
      <c r="I1117" s="8" t="s">
        <v>7837</v>
      </c>
      <c r="J1117" s="8" t="s">
        <v>7841</v>
      </c>
    </row>
    <row r="1118" spans="1:10" ht="15" customHeight="1" x14ac:dyDescent="0.3">
      <c r="A1118" s="8" t="s">
        <v>1154</v>
      </c>
      <c r="B1118" s="29">
        <v>23.54</v>
      </c>
      <c r="C1118" s="32">
        <v>5.0999999999999996</v>
      </c>
      <c r="D1118" s="8" t="s">
        <v>7835</v>
      </c>
      <c r="E1118" s="8" t="s">
        <v>7835</v>
      </c>
      <c r="F1118" s="8" t="s">
        <v>7835</v>
      </c>
      <c r="G1118" s="20">
        <v>2</v>
      </c>
      <c r="H1118" s="8" t="s">
        <v>7835</v>
      </c>
      <c r="I1118" s="8" t="s">
        <v>7839</v>
      </c>
      <c r="J1118" s="8" t="s">
        <v>7843</v>
      </c>
    </row>
    <row r="1119" spans="1:10" ht="15" customHeight="1" x14ac:dyDescent="0.3">
      <c r="A1119" s="8" t="s">
        <v>1155</v>
      </c>
      <c r="B1119" s="29">
        <v>27.074999999999999</v>
      </c>
      <c r="C1119" s="32">
        <v>4.41</v>
      </c>
      <c r="D1119" s="8" t="s">
        <v>7835</v>
      </c>
      <c r="E1119" s="8" t="s">
        <v>7835</v>
      </c>
      <c r="F1119" s="8" t="s">
        <v>7835</v>
      </c>
      <c r="G1119" s="20">
        <v>2</v>
      </c>
      <c r="H1119" s="8" t="s">
        <v>7835</v>
      </c>
      <c r="I1119" s="8" t="s">
        <v>7838</v>
      </c>
      <c r="J1119" s="8" t="s">
        <v>7843</v>
      </c>
    </row>
    <row r="1120" spans="1:10" ht="15" customHeight="1" x14ac:dyDescent="0.3">
      <c r="A1120" s="8" t="s">
        <v>1156</v>
      </c>
      <c r="B1120" s="29">
        <v>25.8</v>
      </c>
      <c r="C1120" s="32">
        <v>5.52</v>
      </c>
      <c r="D1120" s="8" t="s">
        <v>7836</v>
      </c>
      <c r="E1120" s="8" t="s">
        <v>7835</v>
      </c>
      <c r="F1120" s="8" t="s">
        <v>7835</v>
      </c>
      <c r="G1120" s="20">
        <v>0</v>
      </c>
      <c r="H1120" s="8" t="s">
        <v>7835</v>
      </c>
      <c r="I1120" s="8" t="s">
        <v>7838</v>
      </c>
      <c r="J1120" s="8" t="s">
        <v>7843</v>
      </c>
    </row>
    <row r="1121" spans="1:10" ht="15" customHeight="1" x14ac:dyDescent="0.3">
      <c r="A1121" s="8" t="s">
        <v>1157</v>
      </c>
      <c r="B1121" s="29">
        <v>36.1</v>
      </c>
      <c r="C1121" s="32">
        <v>4.62</v>
      </c>
      <c r="D1121" s="8" t="s">
        <v>7836</v>
      </c>
      <c r="E1121" s="8" t="s">
        <v>7835</v>
      </c>
      <c r="F1121" s="8" t="s">
        <v>7836</v>
      </c>
      <c r="G1121" s="20">
        <v>1</v>
      </c>
      <c r="H1121" s="8" t="s">
        <v>7835</v>
      </c>
      <c r="I1121" s="8" t="s">
        <v>7837</v>
      </c>
      <c r="J1121" s="8" t="s">
        <v>7843</v>
      </c>
    </row>
    <row r="1122" spans="1:10" ht="15" customHeight="1" x14ac:dyDescent="0.3">
      <c r="A1122" s="8" t="s">
        <v>1158</v>
      </c>
      <c r="B1122" s="29">
        <v>30.495000000000001</v>
      </c>
      <c r="C1122" s="32">
        <v>5.74</v>
      </c>
      <c r="D1122" s="8" t="s">
        <v>7836</v>
      </c>
      <c r="E1122" s="8" t="s">
        <v>7835</v>
      </c>
      <c r="F1122" s="8" t="s">
        <v>7836</v>
      </c>
      <c r="G1122" s="20">
        <v>1</v>
      </c>
      <c r="H1122" s="8" t="s">
        <v>7835</v>
      </c>
      <c r="I1122" s="8" t="s">
        <v>7837</v>
      </c>
      <c r="J1122" s="8" t="s">
        <v>7842</v>
      </c>
    </row>
    <row r="1123" spans="1:10" ht="15" customHeight="1" x14ac:dyDescent="0.3">
      <c r="A1123" s="8" t="s">
        <v>1159</v>
      </c>
      <c r="B1123" s="29">
        <v>21.4</v>
      </c>
      <c r="C1123" s="32">
        <v>6.3</v>
      </c>
      <c r="D1123" s="8" t="s">
        <v>7836</v>
      </c>
      <c r="E1123" s="8" t="s">
        <v>7835</v>
      </c>
      <c r="F1123" s="8" t="s">
        <v>7836</v>
      </c>
      <c r="G1123" s="20">
        <v>1</v>
      </c>
      <c r="H1123" s="8" t="s">
        <v>7835</v>
      </c>
      <c r="I1123" s="8" t="s">
        <v>7839</v>
      </c>
      <c r="J1123" s="8" t="s">
        <v>7842</v>
      </c>
    </row>
    <row r="1124" spans="1:10" ht="15" customHeight="1" x14ac:dyDescent="0.3">
      <c r="A1124" s="8" t="s">
        <v>1160</v>
      </c>
      <c r="B1124" s="29">
        <v>32.299999999999997</v>
      </c>
      <c r="C1124" s="32">
        <v>10.27</v>
      </c>
      <c r="D1124" s="8" t="s">
        <v>7835</v>
      </c>
      <c r="E1124" s="8" t="s">
        <v>7835</v>
      </c>
      <c r="F1124" s="8" t="s">
        <v>7835</v>
      </c>
      <c r="G1124" s="20">
        <v>0</v>
      </c>
      <c r="H1124" s="8" t="s">
        <v>7835</v>
      </c>
      <c r="I1124" s="8" t="s">
        <v>7837</v>
      </c>
      <c r="J1124" s="8" t="s">
        <v>7841</v>
      </c>
    </row>
    <row r="1125" spans="1:10" ht="15" customHeight="1" x14ac:dyDescent="0.3">
      <c r="A1125" s="8" t="s">
        <v>1161</v>
      </c>
      <c r="B1125" s="29">
        <v>29.78</v>
      </c>
      <c r="C1125" s="32">
        <v>5.85</v>
      </c>
      <c r="D1125" s="8" t="s">
        <v>7835</v>
      </c>
      <c r="E1125" s="8" t="s">
        <v>7835</v>
      </c>
      <c r="F1125" s="8" t="s">
        <v>7836</v>
      </c>
      <c r="G1125" s="20">
        <v>1</v>
      </c>
      <c r="H1125" s="8" t="s">
        <v>7835</v>
      </c>
      <c r="I1125" s="8" t="s">
        <v>7838</v>
      </c>
      <c r="J1125" s="8" t="s">
        <v>7842</v>
      </c>
    </row>
    <row r="1126" spans="1:10" ht="15" customHeight="1" x14ac:dyDescent="0.3">
      <c r="A1126" s="8" t="s">
        <v>1162</v>
      </c>
      <c r="B1126" s="29">
        <v>34.76</v>
      </c>
      <c r="C1126" s="32">
        <v>5.92</v>
      </c>
      <c r="D1126" s="8" t="s">
        <v>7836</v>
      </c>
      <c r="E1126" s="8" t="s">
        <v>7835</v>
      </c>
      <c r="F1126" s="8" t="s">
        <v>7835</v>
      </c>
      <c r="G1126" s="20">
        <v>1</v>
      </c>
      <c r="H1126" s="8" t="s">
        <v>7835</v>
      </c>
      <c r="I1126" s="8" t="s">
        <v>7837</v>
      </c>
      <c r="J1126" s="8" t="s">
        <v>7842</v>
      </c>
    </row>
    <row r="1127" spans="1:10" ht="15" customHeight="1" x14ac:dyDescent="0.3">
      <c r="A1127" s="8" t="s">
        <v>1163</v>
      </c>
      <c r="B1127" s="29">
        <v>18.335000000000001</v>
      </c>
      <c r="C1127" s="32">
        <v>10.01</v>
      </c>
      <c r="D1127" s="8" t="s">
        <v>7836</v>
      </c>
      <c r="E1127" s="8" t="s">
        <v>7835</v>
      </c>
      <c r="F1127" s="8" t="s">
        <v>7835</v>
      </c>
      <c r="G1127" s="20">
        <v>2</v>
      </c>
      <c r="H1127" s="8" t="s">
        <v>7835</v>
      </c>
      <c r="I1127" s="8" t="s">
        <v>7840</v>
      </c>
      <c r="J1127" s="8" t="s">
        <v>7841</v>
      </c>
    </row>
    <row r="1128" spans="1:10" ht="15" customHeight="1" x14ac:dyDescent="0.3">
      <c r="A1128" s="8" t="s">
        <v>1164</v>
      </c>
      <c r="B1128" s="29">
        <v>32.299999999999997</v>
      </c>
      <c r="C1128" s="32">
        <v>9.59</v>
      </c>
      <c r="D1128" s="8" t="s">
        <v>7835</v>
      </c>
      <c r="E1128" s="8" t="s">
        <v>7835</v>
      </c>
      <c r="F1128" s="8" t="s">
        <v>7835</v>
      </c>
      <c r="G1128" s="20">
        <v>0</v>
      </c>
      <c r="H1128" s="8" t="s">
        <v>7835</v>
      </c>
      <c r="I1128" s="8" t="s">
        <v>7837</v>
      </c>
      <c r="J1128" s="8" t="s">
        <v>7841</v>
      </c>
    </row>
    <row r="1129" spans="1:10" ht="15" customHeight="1" x14ac:dyDescent="0.3">
      <c r="A1129" s="8" t="s">
        <v>1165</v>
      </c>
      <c r="B1129" s="29">
        <v>27.74</v>
      </c>
      <c r="C1129" s="32">
        <v>10.37</v>
      </c>
      <c r="D1129" s="8" t="s">
        <v>7835</v>
      </c>
      <c r="E1129" s="8" t="s">
        <v>7835</v>
      </c>
      <c r="F1129" s="8" t="s">
        <v>7835</v>
      </c>
      <c r="G1129" s="20">
        <v>0</v>
      </c>
      <c r="H1129" s="8" t="s">
        <v>7835</v>
      </c>
      <c r="I1129" s="8" t="s">
        <v>7838</v>
      </c>
      <c r="J1129" s="8" t="s">
        <v>7841</v>
      </c>
    </row>
    <row r="1130" spans="1:10" ht="15" customHeight="1" x14ac:dyDescent="0.3">
      <c r="A1130" s="8" t="s">
        <v>1166</v>
      </c>
      <c r="B1130" s="29">
        <v>24</v>
      </c>
      <c r="C1130" s="32">
        <v>4.01</v>
      </c>
      <c r="D1130" s="8" t="s">
        <v>7836</v>
      </c>
      <c r="E1130" s="8" t="s">
        <v>7835</v>
      </c>
      <c r="F1130" s="8" t="s">
        <v>7835</v>
      </c>
      <c r="G1130" s="20">
        <v>1</v>
      </c>
      <c r="H1130" s="8" t="s">
        <v>7835</v>
      </c>
      <c r="I1130" s="8" t="s">
        <v>7839</v>
      </c>
      <c r="J1130" s="8" t="s">
        <v>7843</v>
      </c>
    </row>
    <row r="1131" spans="1:10" ht="15" customHeight="1" x14ac:dyDescent="0.3">
      <c r="A1131" s="8" t="s">
        <v>1167</v>
      </c>
      <c r="B1131" s="29">
        <v>31.78</v>
      </c>
      <c r="C1131" s="32">
        <v>4.24</v>
      </c>
      <c r="D1131" s="8" t="s">
        <v>7836</v>
      </c>
      <c r="E1131" s="8" t="s">
        <v>7835</v>
      </c>
      <c r="F1131" s="8" t="s">
        <v>7836</v>
      </c>
      <c r="G1131" s="20">
        <v>1</v>
      </c>
      <c r="H1131" s="8" t="s">
        <v>7835</v>
      </c>
      <c r="I1131" s="8" t="s">
        <v>7837</v>
      </c>
      <c r="J1131" s="8" t="s">
        <v>7843</v>
      </c>
    </row>
    <row r="1132" spans="1:10" ht="15" customHeight="1" x14ac:dyDescent="0.3">
      <c r="A1132" s="8" t="s">
        <v>1168</v>
      </c>
      <c r="B1132" s="29">
        <v>32.25</v>
      </c>
      <c r="C1132" s="32">
        <v>5.36</v>
      </c>
      <c r="D1132" s="8" t="s">
        <v>7836</v>
      </c>
      <c r="E1132" s="8" t="s">
        <v>7835</v>
      </c>
      <c r="F1132" s="8" t="s">
        <v>7835</v>
      </c>
      <c r="G1132" s="20">
        <v>0</v>
      </c>
      <c r="H1132" s="8" t="s">
        <v>7835</v>
      </c>
      <c r="I1132" s="8" t="s">
        <v>7837</v>
      </c>
      <c r="J1132" s="8" t="s">
        <v>7843</v>
      </c>
    </row>
    <row r="1133" spans="1:10" ht="15" customHeight="1" x14ac:dyDescent="0.3">
      <c r="A1133" s="8" t="s">
        <v>1169</v>
      </c>
      <c r="B1133" s="29">
        <v>30.114999999999998</v>
      </c>
      <c r="C1133" s="32">
        <v>4.99</v>
      </c>
      <c r="D1133" s="8" t="s">
        <v>7835</v>
      </c>
      <c r="E1133" s="8" t="s">
        <v>7835</v>
      </c>
      <c r="F1133" s="8" t="s">
        <v>7835</v>
      </c>
      <c r="G1133" s="20">
        <v>2</v>
      </c>
      <c r="H1133" s="8" t="s">
        <v>7835</v>
      </c>
      <c r="I1133" s="8" t="s">
        <v>7837</v>
      </c>
      <c r="J1133" s="8" t="s">
        <v>7843</v>
      </c>
    </row>
    <row r="1134" spans="1:10" ht="15" customHeight="1" x14ac:dyDescent="0.3">
      <c r="A1134" s="8" t="s">
        <v>1170</v>
      </c>
      <c r="B1134" s="29">
        <v>22.41</v>
      </c>
      <c r="C1134" s="32">
        <v>8.68</v>
      </c>
      <c r="D1134" s="8" t="s">
        <v>7835</v>
      </c>
      <c r="E1134" s="8" t="s">
        <v>7835</v>
      </c>
      <c r="F1134" s="8" t="s">
        <v>7835</v>
      </c>
      <c r="G1134" s="20">
        <v>0</v>
      </c>
      <c r="H1134" s="8" t="s">
        <v>7835</v>
      </c>
      <c r="I1134" s="8" t="s">
        <v>7839</v>
      </c>
      <c r="J1134" s="8" t="s">
        <v>7841</v>
      </c>
    </row>
    <row r="1135" spans="1:10" ht="15" customHeight="1" x14ac:dyDescent="0.3">
      <c r="A1135" s="8" t="s">
        <v>1171</v>
      </c>
      <c r="B1135" s="29">
        <v>45.72</v>
      </c>
      <c r="C1135" s="32">
        <v>4.2300000000000004</v>
      </c>
      <c r="D1135" s="8" t="s">
        <v>7836</v>
      </c>
      <c r="E1135" s="8" t="s">
        <v>7835</v>
      </c>
      <c r="F1135" s="8" t="s">
        <v>7835</v>
      </c>
      <c r="G1135" s="20">
        <v>0</v>
      </c>
      <c r="H1135" s="8" t="s">
        <v>7835</v>
      </c>
      <c r="I1135" s="8" t="s">
        <v>7837</v>
      </c>
      <c r="J1135" s="8" t="s">
        <v>7843</v>
      </c>
    </row>
    <row r="1136" spans="1:10" ht="15" customHeight="1" x14ac:dyDescent="0.3">
      <c r="A1136" s="8" t="s">
        <v>1172</v>
      </c>
      <c r="B1136" s="29">
        <v>25</v>
      </c>
      <c r="C1136" s="32">
        <v>5.32</v>
      </c>
      <c r="D1136" s="8" t="s">
        <v>7836</v>
      </c>
      <c r="E1136" s="8" t="s">
        <v>7835</v>
      </c>
      <c r="F1136" s="8" t="s">
        <v>7835</v>
      </c>
      <c r="G1136" s="20">
        <v>2</v>
      </c>
      <c r="H1136" s="8" t="s">
        <v>7835</v>
      </c>
      <c r="I1136" s="8" t="s">
        <v>7838</v>
      </c>
      <c r="J1136" s="8" t="s">
        <v>7843</v>
      </c>
    </row>
    <row r="1137" spans="1:10" ht="15" customHeight="1" x14ac:dyDescent="0.3">
      <c r="A1137" s="8" t="s">
        <v>1173</v>
      </c>
      <c r="B1137" s="29">
        <v>39.5</v>
      </c>
      <c r="C1137" s="32">
        <v>6.66</v>
      </c>
      <c r="D1137" s="8" t="s">
        <v>7835</v>
      </c>
      <c r="E1137" s="8" t="s">
        <v>7835</v>
      </c>
      <c r="F1137" s="8" t="s">
        <v>7835</v>
      </c>
      <c r="G1137" s="20">
        <v>0</v>
      </c>
      <c r="H1137" s="8" t="s">
        <v>7835</v>
      </c>
      <c r="I1137" s="8" t="s">
        <v>7837</v>
      </c>
      <c r="J1137" s="8" t="s">
        <v>7841</v>
      </c>
    </row>
    <row r="1138" spans="1:10" ht="15" customHeight="1" x14ac:dyDescent="0.3">
      <c r="A1138" s="8" t="s">
        <v>1174</v>
      </c>
      <c r="B1138" s="29">
        <v>37.729999999999997</v>
      </c>
      <c r="C1138" s="32">
        <v>7.4</v>
      </c>
      <c r="D1138" s="8" t="s">
        <v>7835</v>
      </c>
      <c r="E1138" s="8" t="s">
        <v>7835</v>
      </c>
      <c r="F1138" s="8" t="s">
        <v>7835</v>
      </c>
      <c r="G1138" s="20">
        <v>0</v>
      </c>
      <c r="H1138" s="8" t="s">
        <v>7835</v>
      </c>
      <c r="I1138" s="8" t="s">
        <v>7837</v>
      </c>
      <c r="J1138" s="8" t="s">
        <v>7841</v>
      </c>
    </row>
    <row r="1139" spans="1:10" ht="15" customHeight="1" x14ac:dyDescent="0.3">
      <c r="A1139" s="8" t="s">
        <v>1175</v>
      </c>
      <c r="B1139" s="29">
        <v>40.659999999999997</v>
      </c>
      <c r="C1139" s="32">
        <v>10.08</v>
      </c>
      <c r="D1139" s="8" t="s">
        <v>7835</v>
      </c>
      <c r="E1139" s="8" t="s">
        <v>7835</v>
      </c>
      <c r="F1139" s="8" t="s">
        <v>7835</v>
      </c>
      <c r="G1139" s="20">
        <v>0</v>
      </c>
      <c r="H1139" s="8" t="s">
        <v>7835</v>
      </c>
      <c r="I1139" s="8" t="s">
        <v>7837</v>
      </c>
      <c r="J1139" s="8" t="s">
        <v>7841</v>
      </c>
    </row>
    <row r="1140" spans="1:10" ht="15" customHeight="1" x14ac:dyDescent="0.3">
      <c r="A1140" s="8" t="s">
        <v>1176</v>
      </c>
      <c r="B1140" s="29">
        <v>34.200000000000003</v>
      </c>
      <c r="C1140" s="32">
        <v>8.58</v>
      </c>
      <c r="D1140" s="8" t="s">
        <v>7835</v>
      </c>
      <c r="E1140" s="8" t="s">
        <v>7835</v>
      </c>
      <c r="F1140" s="8" t="s">
        <v>7835</v>
      </c>
      <c r="G1140" s="20">
        <v>0</v>
      </c>
      <c r="H1140" s="8" t="s">
        <v>7835</v>
      </c>
      <c r="I1140" s="8" t="s">
        <v>7837</v>
      </c>
      <c r="J1140" s="8" t="s">
        <v>7841</v>
      </c>
    </row>
    <row r="1141" spans="1:10" ht="15" customHeight="1" x14ac:dyDescent="0.3">
      <c r="A1141" s="8" t="s">
        <v>1177</v>
      </c>
      <c r="B1141" s="29">
        <v>46.51</v>
      </c>
      <c r="C1141" s="32">
        <v>5.84</v>
      </c>
      <c r="D1141" s="8" t="s">
        <v>7835</v>
      </c>
      <c r="E1141" s="8" t="s">
        <v>7835</v>
      </c>
      <c r="F1141" s="8" t="s">
        <v>7835</v>
      </c>
      <c r="G1141" s="20">
        <v>1</v>
      </c>
      <c r="H1141" s="8" t="s">
        <v>7835</v>
      </c>
      <c r="I1141" s="8" t="s">
        <v>7837</v>
      </c>
      <c r="J1141" s="8" t="s">
        <v>7842</v>
      </c>
    </row>
    <row r="1142" spans="1:10" ht="15" customHeight="1" x14ac:dyDescent="0.3">
      <c r="A1142" s="8" t="s">
        <v>1178</v>
      </c>
      <c r="B1142" s="29">
        <v>28.88</v>
      </c>
      <c r="C1142" s="32">
        <v>4.8600000000000003</v>
      </c>
      <c r="D1142" s="8" t="s">
        <v>7836</v>
      </c>
      <c r="E1142" s="8" t="s">
        <v>7835</v>
      </c>
      <c r="F1142" s="8" t="s">
        <v>7836</v>
      </c>
      <c r="G1142" s="20">
        <v>1</v>
      </c>
      <c r="H1142" s="8" t="s">
        <v>7835</v>
      </c>
      <c r="I1142" s="8" t="s">
        <v>7838</v>
      </c>
      <c r="J1142" s="8" t="s">
        <v>7843</v>
      </c>
    </row>
    <row r="1143" spans="1:10" ht="15" customHeight="1" x14ac:dyDescent="0.3">
      <c r="A1143" s="8" t="s">
        <v>1179</v>
      </c>
      <c r="B1143" s="29">
        <v>33.914999999999999</v>
      </c>
      <c r="C1143" s="32">
        <v>11.52</v>
      </c>
      <c r="D1143" s="8" t="s">
        <v>7835</v>
      </c>
      <c r="E1143" s="8" t="s">
        <v>7835</v>
      </c>
      <c r="F1143" s="8" t="s">
        <v>7835</v>
      </c>
      <c r="G1143" s="20">
        <v>0</v>
      </c>
      <c r="H1143" s="8" t="s">
        <v>7835</v>
      </c>
      <c r="I1143" s="8" t="s">
        <v>7837</v>
      </c>
      <c r="J1143" s="8" t="s">
        <v>7841</v>
      </c>
    </row>
    <row r="1144" spans="1:10" ht="15" customHeight="1" x14ac:dyDescent="0.3">
      <c r="A1144" s="8" t="s">
        <v>1180</v>
      </c>
      <c r="B1144" s="29">
        <v>24.32</v>
      </c>
      <c r="C1144" s="32">
        <v>6.15</v>
      </c>
      <c r="D1144" s="8" t="s">
        <v>7836</v>
      </c>
      <c r="E1144" s="8" t="s">
        <v>7835</v>
      </c>
      <c r="F1144" s="8" t="s">
        <v>7836</v>
      </c>
      <c r="G1144" s="20">
        <v>1</v>
      </c>
      <c r="H1144" s="8" t="s">
        <v>7835</v>
      </c>
      <c r="I1144" s="8" t="s">
        <v>7839</v>
      </c>
      <c r="J1144" s="8" t="s">
        <v>7842</v>
      </c>
    </row>
    <row r="1145" spans="1:10" ht="15" customHeight="1" x14ac:dyDescent="0.3">
      <c r="A1145" s="8" t="s">
        <v>1181</v>
      </c>
      <c r="B1145" s="29">
        <v>25.8</v>
      </c>
      <c r="C1145" s="32">
        <v>9.94</v>
      </c>
      <c r="D1145" s="8" t="s">
        <v>7835</v>
      </c>
      <c r="E1145" s="8" t="s">
        <v>7835</v>
      </c>
      <c r="F1145" s="8" t="s">
        <v>7835</v>
      </c>
      <c r="G1145" s="20">
        <v>0</v>
      </c>
      <c r="H1145" s="8" t="s">
        <v>7835</v>
      </c>
      <c r="I1145" s="8" t="s">
        <v>7838</v>
      </c>
      <c r="J1145" s="8" t="s">
        <v>7841</v>
      </c>
    </row>
    <row r="1146" spans="1:10" ht="15" customHeight="1" x14ac:dyDescent="0.3">
      <c r="A1146" s="8" t="s">
        <v>1182</v>
      </c>
      <c r="B1146" s="29">
        <v>21.56</v>
      </c>
      <c r="C1146" s="32">
        <v>10.56</v>
      </c>
      <c r="D1146" s="8" t="s">
        <v>7835</v>
      </c>
      <c r="E1146" s="8" t="s">
        <v>7835</v>
      </c>
      <c r="F1146" s="8" t="s">
        <v>7835</v>
      </c>
      <c r="G1146" s="20">
        <v>0</v>
      </c>
      <c r="H1146" s="8" t="s">
        <v>7835</v>
      </c>
      <c r="I1146" s="8" t="s">
        <v>7839</v>
      </c>
      <c r="J1146" s="8" t="s">
        <v>7841</v>
      </c>
    </row>
    <row r="1147" spans="1:10" ht="15" customHeight="1" x14ac:dyDescent="0.3">
      <c r="A1147" s="8" t="s">
        <v>1183</v>
      </c>
      <c r="B1147" s="29">
        <v>31.6</v>
      </c>
      <c r="C1147" s="32">
        <v>6.79</v>
      </c>
      <c r="D1147" s="8" t="s">
        <v>7835</v>
      </c>
      <c r="E1147" s="8" t="s">
        <v>7835</v>
      </c>
      <c r="F1147" s="8" t="s">
        <v>7835</v>
      </c>
      <c r="G1147" s="20">
        <v>0</v>
      </c>
      <c r="H1147" s="8" t="s">
        <v>7835</v>
      </c>
      <c r="I1147" s="8" t="s">
        <v>7837</v>
      </c>
      <c r="J1147" s="8" t="s">
        <v>7841</v>
      </c>
    </row>
    <row r="1148" spans="1:10" ht="15" customHeight="1" x14ac:dyDescent="0.3">
      <c r="A1148" s="8" t="s">
        <v>1184</v>
      </c>
      <c r="B1148" s="29">
        <v>42.93</v>
      </c>
      <c r="C1148" s="32">
        <v>4.8</v>
      </c>
      <c r="D1148" s="8" t="s">
        <v>7835</v>
      </c>
      <c r="E1148" s="8" t="s">
        <v>7835</v>
      </c>
      <c r="F1148" s="8" t="s">
        <v>7835</v>
      </c>
      <c r="G1148" s="20">
        <v>1</v>
      </c>
      <c r="H1148" s="8" t="s">
        <v>7835</v>
      </c>
      <c r="I1148" s="8" t="s">
        <v>7837</v>
      </c>
      <c r="J1148" s="8" t="s">
        <v>7843</v>
      </c>
    </row>
    <row r="1149" spans="1:10" ht="15" customHeight="1" x14ac:dyDescent="0.3">
      <c r="A1149" s="8" t="s">
        <v>1185</v>
      </c>
      <c r="B1149" s="29">
        <v>26.72</v>
      </c>
      <c r="C1149" s="32">
        <v>5.75</v>
      </c>
      <c r="D1149" s="8" t="s">
        <v>7835</v>
      </c>
      <c r="E1149" s="8" t="s">
        <v>7835</v>
      </c>
      <c r="F1149" s="8" t="s">
        <v>7835</v>
      </c>
      <c r="G1149" s="20">
        <v>2</v>
      </c>
      <c r="H1149" s="8" t="s">
        <v>7835</v>
      </c>
      <c r="I1149" s="8" t="s">
        <v>7838</v>
      </c>
      <c r="J1149" s="8" t="s">
        <v>7842</v>
      </c>
    </row>
    <row r="1150" spans="1:10" ht="15" customHeight="1" x14ac:dyDescent="0.3">
      <c r="A1150" s="8" t="s">
        <v>1186</v>
      </c>
      <c r="B1150" s="29">
        <v>26.67</v>
      </c>
      <c r="C1150" s="32">
        <v>5.81</v>
      </c>
      <c r="D1150" s="8" t="s">
        <v>7835</v>
      </c>
      <c r="E1150" s="8" t="s">
        <v>7835</v>
      </c>
      <c r="F1150" s="8" t="s">
        <v>7835</v>
      </c>
      <c r="G1150" s="20">
        <v>2</v>
      </c>
      <c r="H1150" s="8" t="s">
        <v>7835</v>
      </c>
      <c r="I1150" s="8" t="s">
        <v>7838</v>
      </c>
      <c r="J1150" s="8" t="s">
        <v>7842</v>
      </c>
    </row>
    <row r="1151" spans="1:10" ht="15" customHeight="1" x14ac:dyDescent="0.3">
      <c r="A1151" s="8" t="s">
        <v>1187</v>
      </c>
      <c r="B1151" s="29">
        <v>42.68</v>
      </c>
      <c r="C1151" s="32">
        <v>9.2799999999999994</v>
      </c>
      <c r="D1151" s="8" t="s">
        <v>7835</v>
      </c>
      <c r="E1151" s="8" t="s">
        <v>7835</v>
      </c>
      <c r="F1151" s="8" t="s">
        <v>7835</v>
      </c>
      <c r="G1151" s="20">
        <v>2</v>
      </c>
      <c r="H1151" s="8" t="s">
        <v>7835</v>
      </c>
      <c r="I1151" s="8" t="s">
        <v>7837</v>
      </c>
      <c r="J1151" s="8" t="s">
        <v>7841</v>
      </c>
    </row>
    <row r="1152" spans="1:10" ht="15" customHeight="1" x14ac:dyDescent="0.3">
      <c r="A1152" s="8" t="s">
        <v>1188</v>
      </c>
      <c r="B1152" s="29">
        <v>24.31</v>
      </c>
      <c r="C1152" s="32">
        <v>6.37</v>
      </c>
      <c r="D1152" s="8" t="s">
        <v>7835</v>
      </c>
      <c r="E1152" s="8" t="s">
        <v>7835</v>
      </c>
      <c r="F1152" s="8" t="s">
        <v>7835</v>
      </c>
      <c r="G1152" s="20">
        <v>0</v>
      </c>
      <c r="H1152" s="8" t="s">
        <v>7835</v>
      </c>
      <c r="I1152" s="8" t="s">
        <v>7839</v>
      </c>
      <c r="J1152" s="8" t="s">
        <v>7842</v>
      </c>
    </row>
    <row r="1153" spans="1:10" ht="15" customHeight="1" x14ac:dyDescent="0.3">
      <c r="A1153" s="8" t="s">
        <v>1189</v>
      </c>
      <c r="B1153" s="29">
        <v>44.75</v>
      </c>
      <c r="C1153" s="32">
        <v>5.09</v>
      </c>
      <c r="D1153" s="8" t="s">
        <v>7836</v>
      </c>
      <c r="E1153" s="8" t="s">
        <v>7835</v>
      </c>
      <c r="F1153" s="8" t="s">
        <v>7835</v>
      </c>
      <c r="G1153" s="20">
        <v>0</v>
      </c>
      <c r="H1153" s="8" t="s">
        <v>7835</v>
      </c>
      <c r="I1153" s="8" t="s">
        <v>7837</v>
      </c>
      <c r="J1153" s="8" t="s">
        <v>7843</v>
      </c>
    </row>
    <row r="1154" spans="1:10" ht="15" customHeight="1" x14ac:dyDescent="0.3">
      <c r="A1154" s="8" t="s">
        <v>1190</v>
      </c>
      <c r="B1154" s="29">
        <v>30.78</v>
      </c>
      <c r="C1154" s="32">
        <v>7.94</v>
      </c>
      <c r="D1154" s="8" t="s">
        <v>7835</v>
      </c>
      <c r="E1154" s="8" t="s">
        <v>7835</v>
      </c>
      <c r="F1154" s="8" t="s">
        <v>7835</v>
      </c>
      <c r="G1154" s="20">
        <v>2</v>
      </c>
      <c r="H1154" s="8" t="s">
        <v>7835</v>
      </c>
      <c r="I1154" s="8" t="s">
        <v>7837</v>
      </c>
      <c r="J1154" s="8" t="s">
        <v>7841</v>
      </c>
    </row>
    <row r="1155" spans="1:10" ht="15" customHeight="1" x14ac:dyDescent="0.3">
      <c r="A1155" s="8" t="s">
        <v>1191</v>
      </c>
      <c r="B1155" s="29">
        <v>21.86</v>
      </c>
      <c r="C1155" s="32">
        <v>10.95</v>
      </c>
      <c r="D1155" s="8" t="s">
        <v>7835</v>
      </c>
      <c r="E1155" s="8" t="s">
        <v>7835</v>
      </c>
      <c r="F1155" s="8" t="s">
        <v>7835</v>
      </c>
      <c r="G1155" s="20">
        <v>0</v>
      </c>
      <c r="H1155" s="8" t="s">
        <v>7835</v>
      </c>
      <c r="I1155" s="8" t="s">
        <v>7839</v>
      </c>
      <c r="J1155" s="8" t="s">
        <v>7841</v>
      </c>
    </row>
    <row r="1156" spans="1:10" ht="15" customHeight="1" x14ac:dyDescent="0.3">
      <c r="A1156" s="8" t="s">
        <v>1192</v>
      </c>
      <c r="B1156" s="29">
        <v>49.09</v>
      </c>
      <c r="C1156" s="32">
        <v>6.3</v>
      </c>
      <c r="D1156" s="8" t="s">
        <v>7836</v>
      </c>
      <c r="E1156" s="8" t="s">
        <v>7835</v>
      </c>
      <c r="F1156" s="8" t="s">
        <v>7835</v>
      </c>
      <c r="G1156" s="20">
        <v>0</v>
      </c>
      <c r="H1156" s="8" t="s">
        <v>7835</v>
      </c>
      <c r="I1156" s="8" t="s">
        <v>7837</v>
      </c>
      <c r="J1156" s="8" t="s">
        <v>7842</v>
      </c>
    </row>
    <row r="1157" spans="1:10" ht="15" customHeight="1" x14ac:dyDescent="0.3">
      <c r="A1157" s="8" t="s">
        <v>1193</v>
      </c>
      <c r="B1157" s="29">
        <v>47.74</v>
      </c>
      <c r="C1157" s="32">
        <v>8.0500000000000007</v>
      </c>
      <c r="D1157" s="8" t="s">
        <v>7836</v>
      </c>
      <c r="E1157" s="8" t="s">
        <v>7835</v>
      </c>
      <c r="F1157" s="8" t="s">
        <v>7835</v>
      </c>
      <c r="G1157" s="20">
        <v>2</v>
      </c>
      <c r="H1157" s="8" t="s">
        <v>7835</v>
      </c>
      <c r="I1157" s="8" t="s">
        <v>7837</v>
      </c>
      <c r="J1157" s="8" t="s">
        <v>7841</v>
      </c>
    </row>
    <row r="1158" spans="1:10" ht="15" customHeight="1" x14ac:dyDescent="0.3">
      <c r="A1158" s="8" t="s">
        <v>1194</v>
      </c>
      <c r="B1158" s="29">
        <v>30.2</v>
      </c>
      <c r="C1158" s="32">
        <v>9.8800000000000008</v>
      </c>
      <c r="D1158" s="8" t="s">
        <v>7836</v>
      </c>
      <c r="E1158" s="8" t="s">
        <v>7835</v>
      </c>
      <c r="F1158" s="8" t="s">
        <v>7835</v>
      </c>
      <c r="G1158" s="20">
        <v>2</v>
      </c>
      <c r="H1158" s="8" t="s">
        <v>7835</v>
      </c>
      <c r="I1158" s="8" t="s">
        <v>7837</v>
      </c>
      <c r="J1158" s="8" t="s">
        <v>7841</v>
      </c>
    </row>
    <row r="1159" spans="1:10" ht="15" customHeight="1" x14ac:dyDescent="0.3">
      <c r="A1159" s="8" t="s">
        <v>1195</v>
      </c>
      <c r="B1159" s="29">
        <v>33.25</v>
      </c>
      <c r="C1159" s="32">
        <v>7.42</v>
      </c>
      <c r="D1159" s="8" t="s">
        <v>7836</v>
      </c>
      <c r="E1159" s="8" t="s">
        <v>7835</v>
      </c>
      <c r="F1159" s="8" t="s">
        <v>7835</v>
      </c>
      <c r="G1159" s="20">
        <v>2</v>
      </c>
      <c r="H1159" s="8" t="s">
        <v>7835</v>
      </c>
      <c r="I1159" s="8" t="s">
        <v>7837</v>
      </c>
      <c r="J1159" s="8" t="s">
        <v>7841</v>
      </c>
    </row>
    <row r="1160" spans="1:10" ht="15" customHeight="1" x14ac:dyDescent="0.3">
      <c r="A1160" s="8" t="s">
        <v>1196</v>
      </c>
      <c r="B1160" s="29">
        <v>26.6</v>
      </c>
      <c r="C1160" s="32">
        <v>8.4499999999999993</v>
      </c>
      <c r="D1160" s="8" t="s">
        <v>7836</v>
      </c>
      <c r="E1160" s="8" t="s">
        <v>7835</v>
      </c>
      <c r="F1160" s="8" t="s">
        <v>7835</v>
      </c>
      <c r="G1160" s="20">
        <v>1</v>
      </c>
      <c r="H1160" s="8" t="s">
        <v>7835</v>
      </c>
      <c r="I1160" s="8" t="s">
        <v>7838</v>
      </c>
      <c r="J1160" s="8" t="s">
        <v>7841</v>
      </c>
    </row>
    <row r="1161" spans="1:10" ht="15" customHeight="1" x14ac:dyDescent="0.3">
      <c r="A1161" s="8" t="s">
        <v>1197</v>
      </c>
      <c r="B1161" s="29">
        <v>26.35</v>
      </c>
      <c r="C1161" s="32">
        <v>6.21</v>
      </c>
      <c r="D1161" s="8" t="s">
        <v>7835</v>
      </c>
      <c r="E1161" s="8" t="s">
        <v>7835</v>
      </c>
      <c r="F1161" s="8" t="s">
        <v>7835</v>
      </c>
      <c r="G1161" s="20">
        <v>2</v>
      </c>
      <c r="H1161" s="8" t="s">
        <v>7835</v>
      </c>
      <c r="I1161" s="8" t="s">
        <v>7838</v>
      </c>
      <c r="J1161" s="8" t="s">
        <v>7842</v>
      </c>
    </row>
    <row r="1162" spans="1:10" ht="15" customHeight="1" x14ac:dyDescent="0.3">
      <c r="A1162" s="8" t="s">
        <v>1198</v>
      </c>
      <c r="B1162" s="29">
        <v>39.994999999999997</v>
      </c>
      <c r="C1162" s="32">
        <v>4.6500000000000004</v>
      </c>
      <c r="D1162" s="8" t="s">
        <v>7835</v>
      </c>
      <c r="E1162" s="8" t="s">
        <v>7835</v>
      </c>
      <c r="F1162" s="8" t="s">
        <v>7835</v>
      </c>
      <c r="G1162" s="20">
        <v>0</v>
      </c>
      <c r="H1162" s="8" t="s">
        <v>7835</v>
      </c>
      <c r="I1162" s="8" t="s">
        <v>7837</v>
      </c>
      <c r="J1162" s="8" t="s">
        <v>7843</v>
      </c>
    </row>
    <row r="1163" spans="1:10" ht="15" customHeight="1" x14ac:dyDescent="0.3">
      <c r="A1163" s="8" t="s">
        <v>1199</v>
      </c>
      <c r="B1163" s="29">
        <v>22.92</v>
      </c>
      <c r="C1163" s="32">
        <v>5.87</v>
      </c>
      <c r="D1163" s="8" t="s">
        <v>7836</v>
      </c>
      <c r="E1163" s="8" t="s">
        <v>7835</v>
      </c>
      <c r="F1163" s="8" t="s">
        <v>7835</v>
      </c>
      <c r="G1163" s="20">
        <v>1</v>
      </c>
      <c r="H1163" s="8" t="s">
        <v>7835</v>
      </c>
      <c r="I1163" s="8" t="s">
        <v>7839</v>
      </c>
      <c r="J1163" s="8" t="s">
        <v>7842</v>
      </c>
    </row>
    <row r="1164" spans="1:10" ht="15" customHeight="1" x14ac:dyDescent="0.3">
      <c r="A1164" s="8" t="s">
        <v>1200</v>
      </c>
      <c r="B1164" s="29">
        <v>24.78</v>
      </c>
      <c r="C1164" s="32">
        <v>4.24</v>
      </c>
      <c r="D1164" s="8" t="s">
        <v>7836</v>
      </c>
      <c r="E1164" s="8" t="s">
        <v>7835</v>
      </c>
      <c r="F1164" s="8" t="s">
        <v>7835</v>
      </c>
      <c r="G1164" s="20">
        <v>2</v>
      </c>
      <c r="H1164" s="8" t="s">
        <v>7835</v>
      </c>
      <c r="I1164" s="8" t="s">
        <v>7839</v>
      </c>
      <c r="J1164" s="8" t="s">
        <v>7843</v>
      </c>
    </row>
    <row r="1165" spans="1:10" ht="15" customHeight="1" x14ac:dyDescent="0.3">
      <c r="A1165" s="8" t="s">
        <v>1201</v>
      </c>
      <c r="B1165" s="29">
        <v>34.07</v>
      </c>
      <c r="C1165" s="32">
        <v>7.81</v>
      </c>
      <c r="D1165" s="8" t="s">
        <v>7836</v>
      </c>
      <c r="E1165" s="8" t="s">
        <v>7835</v>
      </c>
      <c r="F1165" s="8" t="s">
        <v>7835</v>
      </c>
      <c r="G1165" s="20">
        <v>0</v>
      </c>
      <c r="H1165" s="8" t="s">
        <v>7835</v>
      </c>
      <c r="I1165" s="8" t="s">
        <v>7837</v>
      </c>
      <c r="J1165" s="8" t="s">
        <v>7841</v>
      </c>
    </row>
    <row r="1166" spans="1:10" ht="15" customHeight="1" x14ac:dyDescent="0.3">
      <c r="A1166" s="8" t="s">
        <v>1202</v>
      </c>
      <c r="B1166" s="29">
        <v>30.14</v>
      </c>
      <c r="C1166" s="32">
        <v>9.85</v>
      </c>
      <c r="D1166" s="8" t="s">
        <v>7835</v>
      </c>
      <c r="E1166" s="8" t="s">
        <v>7835</v>
      </c>
      <c r="F1166" s="8" t="s">
        <v>7835</v>
      </c>
      <c r="G1166" s="20">
        <v>0</v>
      </c>
      <c r="H1166" s="8" t="s">
        <v>7835</v>
      </c>
      <c r="I1166" s="8" t="s">
        <v>7837</v>
      </c>
      <c r="J1166" s="8" t="s">
        <v>7841</v>
      </c>
    </row>
    <row r="1167" spans="1:10" ht="15" customHeight="1" x14ac:dyDescent="0.3">
      <c r="A1167" s="8" t="s">
        <v>1203</v>
      </c>
      <c r="B1167" s="29">
        <v>18.05</v>
      </c>
      <c r="C1167" s="32">
        <v>6.94</v>
      </c>
      <c r="D1167" s="8" t="s">
        <v>7835</v>
      </c>
      <c r="E1167" s="8" t="s">
        <v>7835</v>
      </c>
      <c r="F1167" s="8" t="s">
        <v>7835</v>
      </c>
      <c r="G1167" s="20">
        <v>0</v>
      </c>
      <c r="H1167" s="8" t="s">
        <v>7835</v>
      </c>
      <c r="I1167" s="8" t="s">
        <v>7840</v>
      </c>
      <c r="J1167" s="8" t="s">
        <v>7841</v>
      </c>
    </row>
    <row r="1168" spans="1:10" ht="15" customHeight="1" x14ac:dyDescent="0.3">
      <c r="A1168" s="8" t="s">
        <v>1204</v>
      </c>
      <c r="B1168" s="29">
        <v>37.4</v>
      </c>
      <c r="C1168" s="32">
        <v>11.3</v>
      </c>
      <c r="D1168" s="8" t="s">
        <v>7836</v>
      </c>
      <c r="E1168" s="8" t="s">
        <v>7835</v>
      </c>
      <c r="F1168" s="8" t="s">
        <v>7835</v>
      </c>
      <c r="G1168" s="20">
        <v>2</v>
      </c>
      <c r="H1168" s="8" t="s">
        <v>7835</v>
      </c>
      <c r="I1168" s="8" t="s">
        <v>7837</v>
      </c>
      <c r="J1168" s="8" t="s">
        <v>7841</v>
      </c>
    </row>
    <row r="1169" spans="1:10" ht="15" customHeight="1" x14ac:dyDescent="0.3">
      <c r="A1169" s="8" t="s">
        <v>1205</v>
      </c>
      <c r="B1169" s="29">
        <v>25.75</v>
      </c>
      <c r="C1169" s="32">
        <v>9.23</v>
      </c>
      <c r="D1169" s="8" t="s">
        <v>7835</v>
      </c>
      <c r="E1169" s="8" t="s">
        <v>7835</v>
      </c>
      <c r="F1169" s="8" t="s">
        <v>7835</v>
      </c>
      <c r="G1169" s="20">
        <v>0</v>
      </c>
      <c r="H1169" s="8" t="s">
        <v>7835</v>
      </c>
      <c r="I1169" s="8" t="s">
        <v>7838</v>
      </c>
      <c r="J1169" s="8" t="s">
        <v>7841</v>
      </c>
    </row>
    <row r="1170" spans="1:10" ht="15" customHeight="1" x14ac:dyDescent="0.3">
      <c r="A1170" s="8" t="s">
        <v>1206</v>
      </c>
      <c r="B1170" s="29">
        <v>32.299999999999997</v>
      </c>
      <c r="C1170" s="32">
        <v>4.37</v>
      </c>
      <c r="D1170" s="8" t="s">
        <v>7835</v>
      </c>
      <c r="E1170" s="8" t="s">
        <v>7835</v>
      </c>
      <c r="F1170" s="8" t="s">
        <v>7835</v>
      </c>
      <c r="G1170" s="20">
        <v>2</v>
      </c>
      <c r="H1170" s="8" t="s">
        <v>7835</v>
      </c>
      <c r="I1170" s="8" t="s">
        <v>7837</v>
      </c>
      <c r="J1170" s="8" t="s">
        <v>7843</v>
      </c>
    </row>
    <row r="1171" spans="1:10" ht="15" customHeight="1" x14ac:dyDescent="0.3">
      <c r="A1171" s="8" t="s">
        <v>1207</v>
      </c>
      <c r="B1171" s="29">
        <v>28.61</v>
      </c>
      <c r="C1171" s="32">
        <v>5.76</v>
      </c>
      <c r="D1171" s="8" t="s">
        <v>7835</v>
      </c>
      <c r="E1171" s="8" t="s">
        <v>7835</v>
      </c>
      <c r="F1171" s="8" t="s">
        <v>7836</v>
      </c>
      <c r="G1171" s="20">
        <v>1</v>
      </c>
      <c r="H1171" s="8" t="s">
        <v>7835</v>
      </c>
      <c r="I1171" s="8" t="s">
        <v>7838</v>
      </c>
      <c r="J1171" s="8" t="s">
        <v>7842</v>
      </c>
    </row>
    <row r="1172" spans="1:10" ht="15" customHeight="1" x14ac:dyDescent="0.3">
      <c r="A1172" s="8" t="s">
        <v>1208</v>
      </c>
      <c r="B1172" s="29">
        <v>45.41</v>
      </c>
      <c r="C1172" s="32">
        <v>4.96</v>
      </c>
      <c r="D1172" s="8" t="s">
        <v>7835</v>
      </c>
      <c r="E1172" s="8" t="s">
        <v>7835</v>
      </c>
      <c r="F1172" s="8" t="s">
        <v>7835</v>
      </c>
      <c r="G1172" s="20">
        <v>1</v>
      </c>
      <c r="H1172" s="8" t="s">
        <v>7835</v>
      </c>
      <c r="I1172" s="8" t="s">
        <v>7837</v>
      </c>
      <c r="J1172" s="8" t="s">
        <v>7843</v>
      </c>
    </row>
    <row r="1173" spans="1:10" ht="15" customHeight="1" x14ac:dyDescent="0.3">
      <c r="A1173" s="8" t="s">
        <v>1209</v>
      </c>
      <c r="B1173" s="29">
        <v>31.2</v>
      </c>
      <c r="C1173" s="32">
        <v>11.04</v>
      </c>
      <c r="D1173" s="8" t="s">
        <v>7836</v>
      </c>
      <c r="E1173" s="8" t="s">
        <v>7835</v>
      </c>
      <c r="F1173" s="8" t="s">
        <v>7835</v>
      </c>
      <c r="G1173" s="20">
        <v>2</v>
      </c>
      <c r="H1173" s="8" t="s">
        <v>7835</v>
      </c>
      <c r="I1173" s="8" t="s">
        <v>7837</v>
      </c>
      <c r="J1173" s="8" t="s">
        <v>7841</v>
      </c>
    </row>
    <row r="1174" spans="1:10" ht="15" customHeight="1" x14ac:dyDescent="0.3">
      <c r="A1174" s="8" t="s">
        <v>1210</v>
      </c>
      <c r="B1174" s="29">
        <v>29.83</v>
      </c>
      <c r="C1174" s="32">
        <v>7.81</v>
      </c>
      <c r="D1174" s="8" t="s">
        <v>7836</v>
      </c>
      <c r="E1174" s="8" t="s">
        <v>7835</v>
      </c>
      <c r="F1174" s="8" t="s">
        <v>7835</v>
      </c>
      <c r="G1174" s="20">
        <v>1</v>
      </c>
      <c r="H1174" s="8" t="s">
        <v>7835</v>
      </c>
      <c r="I1174" s="8" t="s">
        <v>7838</v>
      </c>
      <c r="J1174" s="8" t="s">
        <v>7841</v>
      </c>
    </row>
    <row r="1175" spans="1:10" ht="15" customHeight="1" x14ac:dyDescent="0.3">
      <c r="A1175" s="8" t="s">
        <v>1211</v>
      </c>
      <c r="B1175" s="29">
        <v>29.06</v>
      </c>
      <c r="C1175" s="32">
        <v>4.55</v>
      </c>
      <c r="D1175" s="8" t="s">
        <v>7835</v>
      </c>
      <c r="E1175" s="8" t="s">
        <v>7835</v>
      </c>
      <c r="F1175" s="8" t="s">
        <v>7835</v>
      </c>
      <c r="G1175" s="20">
        <v>0</v>
      </c>
      <c r="H1175" s="8" t="s">
        <v>7835</v>
      </c>
      <c r="I1175" s="8" t="s">
        <v>7838</v>
      </c>
      <c r="J1175" s="8" t="s">
        <v>7843</v>
      </c>
    </row>
    <row r="1176" spans="1:10" ht="15" customHeight="1" x14ac:dyDescent="0.3">
      <c r="A1176" s="8" t="s">
        <v>1212</v>
      </c>
      <c r="B1176" s="29">
        <v>27.454999999999998</v>
      </c>
      <c r="C1176" s="32">
        <v>6.13</v>
      </c>
      <c r="D1176" s="8" t="s">
        <v>7835</v>
      </c>
      <c r="E1176" s="8" t="s">
        <v>7835</v>
      </c>
      <c r="F1176" s="8" t="s">
        <v>7835</v>
      </c>
      <c r="G1176" s="20">
        <v>2</v>
      </c>
      <c r="H1176" s="8" t="s">
        <v>7835</v>
      </c>
      <c r="I1176" s="8" t="s">
        <v>7838</v>
      </c>
      <c r="J1176" s="8" t="s">
        <v>7842</v>
      </c>
    </row>
    <row r="1177" spans="1:10" ht="15" customHeight="1" x14ac:dyDescent="0.3">
      <c r="A1177" s="8" t="s">
        <v>1213</v>
      </c>
      <c r="B1177" s="29">
        <v>23.01</v>
      </c>
      <c r="C1177" s="32">
        <v>6.04</v>
      </c>
      <c r="D1177" s="8" t="s">
        <v>7836</v>
      </c>
      <c r="E1177" s="8" t="s">
        <v>7835</v>
      </c>
      <c r="F1177" s="8" t="s">
        <v>7835</v>
      </c>
      <c r="G1177" s="20">
        <v>1</v>
      </c>
      <c r="H1177" s="8" t="s">
        <v>7835</v>
      </c>
      <c r="I1177" s="8" t="s">
        <v>7839</v>
      </c>
      <c r="J1177" s="8" t="s">
        <v>7842</v>
      </c>
    </row>
    <row r="1178" spans="1:10" ht="15" customHeight="1" x14ac:dyDescent="0.3">
      <c r="A1178" s="8" t="s">
        <v>1214</v>
      </c>
      <c r="B1178" s="29">
        <v>31.39</v>
      </c>
      <c r="C1178" s="32">
        <v>8.85</v>
      </c>
      <c r="D1178" s="8" t="s">
        <v>7836</v>
      </c>
      <c r="E1178" s="8" t="s">
        <v>7835</v>
      </c>
      <c r="F1178" s="8" t="s">
        <v>7835</v>
      </c>
      <c r="G1178" s="20">
        <v>0</v>
      </c>
      <c r="H1178" s="8" t="s">
        <v>7835</v>
      </c>
      <c r="I1178" s="8" t="s">
        <v>7837</v>
      </c>
      <c r="J1178" s="8" t="s">
        <v>7841</v>
      </c>
    </row>
    <row r="1179" spans="1:10" ht="15" customHeight="1" x14ac:dyDescent="0.3">
      <c r="A1179" s="8" t="s">
        <v>1215</v>
      </c>
      <c r="B1179" s="29">
        <v>34.770000000000003</v>
      </c>
      <c r="C1179" s="32">
        <v>10.54</v>
      </c>
      <c r="D1179" s="8" t="s">
        <v>7835</v>
      </c>
      <c r="E1179" s="8" t="s">
        <v>7835</v>
      </c>
      <c r="F1179" s="8" t="s">
        <v>7835</v>
      </c>
      <c r="G1179" s="20">
        <v>2</v>
      </c>
      <c r="H1179" s="8" t="s">
        <v>7835</v>
      </c>
      <c r="I1179" s="8" t="s">
        <v>7837</v>
      </c>
      <c r="J1179" s="8" t="s">
        <v>7841</v>
      </c>
    </row>
    <row r="1180" spans="1:10" ht="15" customHeight="1" x14ac:dyDescent="0.3">
      <c r="A1180" s="8" t="s">
        <v>1216</v>
      </c>
      <c r="B1180" s="29">
        <v>24.48</v>
      </c>
      <c r="C1180" s="32">
        <v>4.37</v>
      </c>
      <c r="D1180" s="8" t="s">
        <v>7836</v>
      </c>
      <c r="E1180" s="8" t="s">
        <v>7835</v>
      </c>
      <c r="F1180" s="8" t="s">
        <v>7835</v>
      </c>
      <c r="G1180" s="20">
        <v>2</v>
      </c>
      <c r="H1180" s="8" t="s">
        <v>7835</v>
      </c>
      <c r="I1180" s="8" t="s">
        <v>7839</v>
      </c>
      <c r="J1180" s="8" t="s">
        <v>7843</v>
      </c>
    </row>
    <row r="1181" spans="1:10" ht="15" customHeight="1" x14ac:dyDescent="0.3">
      <c r="A1181" s="8" t="s">
        <v>1217</v>
      </c>
      <c r="B1181" s="29">
        <v>22.61</v>
      </c>
      <c r="C1181" s="32">
        <v>9.6300000000000008</v>
      </c>
      <c r="D1181" s="8" t="s">
        <v>7835</v>
      </c>
      <c r="E1181" s="8" t="s">
        <v>7835</v>
      </c>
      <c r="F1181" s="8" t="s">
        <v>7835</v>
      </c>
      <c r="G1181" s="20">
        <v>2</v>
      </c>
      <c r="H1181" s="8" t="s">
        <v>7835</v>
      </c>
      <c r="I1181" s="8" t="s">
        <v>7839</v>
      </c>
      <c r="J1181" s="8" t="s">
        <v>7841</v>
      </c>
    </row>
    <row r="1182" spans="1:10" ht="15" customHeight="1" x14ac:dyDescent="0.3">
      <c r="A1182" s="8" t="s">
        <v>1218</v>
      </c>
      <c r="B1182" s="29">
        <v>34.299999999999997</v>
      </c>
      <c r="C1182" s="32">
        <v>10.37</v>
      </c>
      <c r="D1182" s="8" t="s">
        <v>7835</v>
      </c>
      <c r="E1182" s="8" t="s">
        <v>7835</v>
      </c>
      <c r="F1182" s="8" t="s">
        <v>7835</v>
      </c>
      <c r="G1182" s="20">
        <v>0</v>
      </c>
      <c r="H1182" s="8" t="s">
        <v>7835</v>
      </c>
      <c r="I1182" s="8" t="s">
        <v>7837</v>
      </c>
      <c r="J1182" s="8" t="s">
        <v>7841</v>
      </c>
    </row>
    <row r="1183" spans="1:10" ht="15" customHeight="1" x14ac:dyDescent="0.3">
      <c r="A1183" s="8" t="s">
        <v>1219</v>
      </c>
      <c r="B1183" s="29">
        <v>46.09</v>
      </c>
      <c r="C1183" s="32">
        <v>5.44</v>
      </c>
      <c r="D1183" s="8" t="s">
        <v>7835</v>
      </c>
      <c r="E1183" s="8" t="s">
        <v>7835</v>
      </c>
      <c r="F1183" s="8" t="s">
        <v>7835</v>
      </c>
      <c r="G1183" s="20">
        <v>2</v>
      </c>
      <c r="H1183" s="8" t="s">
        <v>7835</v>
      </c>
      <c r="I1183" s="8" t="s">
        <v>7837</v>
      </c>
      <c r="J1183" s="8" t="s">
        <v>7843</v>
      </c>
    </row>
    <row r="1184" spans="1:10" ht="15" customHeight="1" x14ac:dyDescent="0.3">
      <c r="A1184" s="8" t="s">
        <v>1220</v>
      </c>
      <c r="B1184" s="29">
        <v>44.744999999999997</v>
      </c>
      <c r="C1184" s="32">
        <v>5.19</v>
      </c>
      <c r="D1184" s="8" t="s">
        <v>7835</v>
      </c>
      <c r="E1184" s="8" t="s">
        <v>7835</v>
      </c>
      <c r="F1184" s="8" t="s">
        <v>7835</v>
      </c>
      <c r="G1184" s="20">
        <v>2</v>
      </c>
      <c r="H1184" s="8" t="s">
        <v>7835</v>
      </c>
      <c r="I1184" s="8" t="s">
        <v>7837</v>
      </c>
      <c r="J1184" s="8" t="s">
        <v>7843</v>
      </c>
    </row>
    <row r="1185" spans="1:10" ht="15" customHeight="1" x14ac:dyDescent="0.3">
      <c r="A1185" s="8" t="s">
        <v>1221</v>
      </c>
      <c r="B1185" s="29">
        <v>26.33</v>
      </c>
      <c r="C1185" s="32">
        <v>11.8</v>
      </c>
      <c r="D1185" s="8" t="s">
        <v>7836</v>
      </c>
      <c r="E1185" s="8" t="s">
        <v>7835</v>
      </c>
      <c r="F1185" s="8" t="s">
        <v>7835</v>
      </c>
      <c r="G1185" s="20">
        <v>1</v>
      </c>
      <c r="H1185" s="8" t="s">
        <v>7835</v>
      </c>
      <c r="I1185" s="8" t="s">
        <v>7838</v>
      </c>
      <c r="J1185" s="8" t="s">
        <v>7841</v>
      </c>
    </row>
    <row r="1186" spans="1:10" ht="15" customHeight="1" x14ac:dyDescent="0.3">
      <c r="A1186" s="8" t="s">
        <v>1222</v>
      </c>
      <c r="B1186" s="29">
        <v>26.6</v>
      </c>
      <c r="C1186" s="32">
        <v>8.3800000000000008</v>
      </c>
      <c r="D1186" s="8" t="s">
        <v>7835</v>
      </c>
      <c r="E1186" s="8" t="s">
        <v>7835</v>
      </c>
      <c r="F1186" s="8" t="s">
        <v>7835</v>
      </c>
      <c r="G1186" s="20">
        <v>2</v>
      </c>
      <c r="H1186" s="8" t="s">
        <v>7835</v>
      </c>
      <c r="I1186" s="8" t="s">
        <v>7838</v>
      </c>
      <c r="J1186" s="8" t="s">
        <v>7841</v>
      </c>
    </row>
    <row r="1187" spans="1:10" ht="15" customHeight="1" x14ac:dyDescent="0.3">
      <c r="A1187" s="8" t="s">
        <v>1223</v>
      </c>
      <c r="B1187" s="29">
        <v>27.5</v>
      </c>
      <c r="C1187" s="32">
        <v>7.58</v>
      </c>
      <c r="D1187" s="8" t="s">
        <v>7835</v>
      </c>
      <c r="E1187" s="8" t="s">
        <v>7835</v>
      </c>
      <c r="F1187" s="8" t="s">
        <v>7835</v>
      </c>
      <c r="G1187" s="20">
        <v>0</v>
      </c>
      <c r="H1187" s="8" t="s">
        <v>7835</v>
      </c>
      <c r="I1187" s="8" t="s">
        <v>7838</v>
      </c>
      <c r="J1187" s="8" t="s">
        <v>7841</v>
      </c>
    </row>
    <row r="1188" spans="1:10" ht="15" customHeight="1" x14ac:dyDescent="0.3">
      <c r="A1188" s="8" t="s">
        <v>1224</v>
      </c>
      <c r="B1188" s="29">
        <v>41.55</v>
      </c>
      <c r="C1188" s="32">
        <v>4.6100000000000003</v>
      </c>
      <c r="D1188" s="8" t="s">
        <v>7835</v>
      </c>
      <c r="E1188" s="8" t="s">
        <v>7835</v>
      </c>
      <c r="F1188" s="8" t="s">
        <v>7835</v>
      </c>
      <c r="G1188" s="20">
        <v>1</v>
      </c>
      <c r="H1188" s="8" t="s">
        <v>7835</v>
      </c>
      <c r="I1188" s="8" t="s">
        <v>7837</v>
      </c>
      <c r="J1188" s="8" t="s">
        <v>7843</v>
      </c>
    </row>
    <row r="1189" spans="1:10" ht="15" customHeight="1" x14ac:dyDescent="0.3">
      <c r="A1189" s="8" t="s">
        <v>1225</v>
      </c>
      <c r="B1189" s="29">
        <v>41.47</v>
      </c>
      <c r="C1189" s="32">
        <v>4.7</v>
      </c>
      <c r="D1189" s="8" t="s">
        <v>7836</v>
      </c>
      <c r="E1189" s="8" t="s">
        <v>7835</v>
      </c>
      <c r="F1189" s="8" t="s">
        <v>7836</v>
      </c>
      <c r="G1189" s="20">
        <v>1</v>
      </c>
      <c r="H1189" s="8" t="s">
        <v>7835</v>
      </c>
      <c r="I1189" s="8" t="s">
        <v>7837</v>
      </c>
      <c r="J1189" s="8" t="s">
        <v>7843</v>
      </c>
    </row>
    <row r="1190" spans="1:10" ht="15" customHeight="1" x14ac:dyDescent="0.3">
      <c r="A1190" s="8" t="s">
        <v>1226</v>
      </c>
      <c r="B1190" s="29">
        <v>24.795000000000002</v>
      </c>
      <c r="C1190" s="32">
        <v>6.05</v>
      </c>
      <c r="D1190" s="8" t="s">
        <v>7836</v>
      </c>
      <c r="E1190" s="8" t="s">
        <v>7835</v>
      </c>
      <c r="F1190" s="8" t="s">
        <v>7835</v>
      </c>
      <c r="G1190" s="20">
        <v>0</v>
      </c>
      <c r="H1190" s="8" t="s">
        <v>7835</v>
      </c>
      <c r="I1190" s="8" t="s">
        <v>7839</v>
      </c>
      <c r="J1190" s="8" t="s">
        <v>7842</v>
      </c>
    </row>
    <row r="1191" spans="1:10" ht="15" customHeight="1" x14ac:dyDescent="0.3">
      <c r="A1191" s="8" t="s">
        <v>1227</v>
      </c>
      <c r="B1191" s="29">
        <v>29.48</v>
      </c>
      <c r="C1191" s="32">
        <v>5.63</v>
      </c>
      <c r="D1191" s="8" t="s">
        <v>7836</v>
      </c>
      <c r="E1191" s="8" t="s">
        <v>7835</v>
      </c>
      <c r="F1191" s="8" t="s">
        <v>7836</v>
      </c>
      <c r="G1191" s="20">
        <v>1</v>
      </c>
      <c r="H1191" s="8" t="s">
        <v>7835</v>
      </c>
      <c r="I1191" s="8" t="s">
        <v>7838</v>
      </c>
      <c r="J1191" s="8" t="s">
        <v>7843</v>
      </c>
    </row>
    <row r="1192" spans="1:10" ht="15" customHeight="1" x14ac:dyDescent="0.3">
      <c r="A1192" s="8" t="s">
        <v>1228</v>
      </c>
      <c r="B1192" s="29">
        <v>28.09</v>
      </c>
      <c r="C1192" s="32">
        <v>6.06</v>
      </c>
      <c r="D1192" s="8" t="s">
        <v>7835</v>
      </c>
      <c r="E1192" s="8" t="s">
        <v>7835</v>
      </c>
      <c r="F1192" s="8" t="s">
        <v>7836</v>
      </c>
      <c r="G1192" s="20">
        <v>1</v>
      </c>
      <c r="H1192" s="8" t="s">
        <v>7835</v>
      </c>
      <c r="I1192" s="8" t="s">
        <v>7838</v>
      </c>
      <c r="J1192" s="8" t="s">
        <v>7842</v>
      </c>
    </row>
    <row r="1193" spans="1:10" ht="15" customHeight="1" x14ac:dyDescent="0.3">
      <c r="A1193" s="8" t="s">
        <v>1229</v>
      </c>
      <c r="B1193" s="29">
        <v>32.729999999999997</v>
      </c>
      <c r="C1193" s="32">
        <v>5.19</v>
      </c>
      <c r="D1193" s="8" t="s">
        <v>7835</v>
      </c>
      <c r="E1193" s="8" t="s">
        <v>7835</v>
      </c>
      <c r="F1193" s="8" t="s">
        <v>7835</v>
      </c>
      <c r="G1193" s="20">
        <v>1</v>
      </c>
      <c r="H1193" s="8" t="s">
        <v>7835</v>
      </c>
      <c r="I1193" s="8" t="s">
        <v>7837</v>
      </c>
      <c r="J1193" s="8" t="s">
        <v>7843</v>
      </c>
    </row>
    <row r="1194" spans="1:10" ht="15" customHeight="1" x14ac:dyDescent="0.3">
      <c r="A1194" s="8" t="s">
        <v>1230</v>
      </c>
      <c r="B1194" s="29">
        <v>27.36</v>
      </c>
      <c r="C1194" s="32">
        <v>8.9600000000000009</v>
      </c>
      <c r="D1194" s="8" t="s">
        <v>7835</v>
      </c>
      <c r="E1194" s="8" t="s">
        <v>7835</v>
      </c>
      <c r="F1194" s="8" t="s">
        <v>7835</v>
      </c>
      <c r="G1194" s="20">
        <v>0</v>
      </c>
      <c r="H1194" s="8" t="s">
        <v>7835</v>
      </c>
      <c r="I1194" s="8" t="s">
        <v>7838</v>
      </c>
      <c r="J1194" s="8" t="s">
        <v>7841</v>
      </c>
    </row>
    <row r="1195" spans="1:10" ht="15" customHeight="1" x14ac:dyDescent="0.3">
      <c r="A1195" s="8" t="s">
        <v>1231</v>
      </c>
      <c r="B1195" s="29">
        <v>27.265000000000001</v>
      </c>
      <c r="C1195" s="32">
        <v>11.39</v>
      </c>
      <c r="D1195" s="8" t="s">
        <v>7835</v>
      </c>
      <c r="E1195" s="8" t="s">
        <v>7835</v>
      </c>
      <c r="F1195" s="8" t="s">
        <v>7835</v>
      </c>
      <c r="G1195" s="20">
        <v>0</v>
      </c>
      <c r="H1195" s="8" t="s">
        <v>7835</v>
      </c>
      <c r="I1195" s="8" t="s">
        <v>7838</v>
      </c>
      <c r="J1195" s="8" t="s">
        <v>7841</v>
      </c>
    </row>
    <row r="1196" spans="1:10" ht="15" customHeight="1" x14ac:dyDescent="0.3">
      <c r="A1196" s="8" t="s">
        <v>1232</v>
      </c>
      <c r="B1196" s="29">
        <v>48.07</v>
      </c>
      <c r="C1196" s="32">
        <v>4.0599999999999996</v>
      </c>
      <c r="D1196" s="8" t="s">
        <v>7836</v>
      </c>
      <c r="E1196" s="8" t="s">
        <v>7835</v>
      </c>
      <c r="F1196" s="8" t="s">
        <v>7835</v>
      </c>
      <c r="G1196" s="20">
        <v>0</v>
      </c>
      <c r="H1196" s="8" t="s">
        <v>7835</v>
      </c>
      <c r="I1196" s="8" t="s">
        <v>7837</v>
      </c>
      <c r="J1196" s="8" t="s">
        <v>7843</v>
      </c>
    </row>
    <row r="1197" spans="1:10" ht="15" customHeight="1" x14ac:dyDescent="0.3">
      <c r="A1197" s="8" t="s">
        <v>1233</v>
      </c>
      <c r="B1197" s="29">
        <v>30.8</v>
      </c>
      <c r="C1197" s="32">
        <v>5.23</v>
      </c>
      <c r="D1197" s="8" t="s">
        <v>7836</v>
      </c>
      <c r="E1197" s="8" t="s">
        <v>7835</v>
      </c>
      <c r="F1197" s="8" t="s">
        <v>7835</v>
      </c>
      <c r="G1197" s="20">
        <v>0</v>
      </c>
      <c r="H1197" s="8" t="s">
        <v>7835</v>
      </c>
      <c r="I1197" s="8" t="s">
        <v>7837</v>
      </c>
      <c r="J1197" s="8" t="s">
        <v>7843</v>
      </c>
    </row>
    <row r="1198" spans="1:10" ht="15" customHeight="1" x14ac:dyDescent="0.3">
      <c r="A1198" s="8" t="s">
        <v>1234</v>
      </c>
      <c r="B1198" s="29">
        <v>32.299999999999997</v>
      </c>
      <c r="C1198" s="32">
        <v>5.05</v>
      </c>
      <c r="D1198" s="8" t="s">
        <v>7836</v>
      </c>
      <c r="E1198" s="8" t="s">
        <v>7835</v>
      </c>
      <c r="F1198" s="8" t="s">
        <v>7835</v>
      </c>
      <c r="G1198" s="20">
        <v>0</v>
      </c>
      <c r="H1198" s="8" t="s">
        <v>7835</v>
      </c>
      <c r="I1198" s="8" t="s">
        <v>7837</v>
      </c>
      <c r="J1198" s="8" t="s">
        <v>7843</v>
      </c>
    </row>
    <row r="1199" spans="1:10" ht="15" customHeight="1" x14ac:dyDescent="0.3">
      <c r="A1199" s="8" t="s">
        <v>1235</v>
      </c>
      <c r="B1199" s="29">
        <v>39.700000000000003</v>
      </c>
      <c r="C1199" s="32">
        <v>7.34</v>
      </c>
      <c r="D1199" s="8" t="s">
        <v>7835</v>
      </c>
      <c r="E1199" s="8" t="s">
        <v>7835</v>
      </c>
      <c r="F1199" s="8" t="s">
        <v>7835</v>
      </c>
      <c r="G1199" s="20">
        <v>0</v>
      </c>
      <c r="H1199" s="8" t="s">
        <v>7835</v>
      </c>
      <c r="I1199" s="8" t="s">
        <v>7837</v>
      </c>
      <c r="J1199" s="8" t="s">
        <v>7841</v>
      </c>
    </row>
    <row r="1200" spans="1:10" ht="15" customHeight="1" x14ac:dyDescent="0.3">
      <c r="A1200" s="8" t="s">
        <v>1236</v>
      </c>
      <c r="B1200" s="29">
        <v>35.97</v>
      </c>
      <c r="C1200" s="32">
        <v>8.1300000000000008</v>
      </c>
      <c r="D1200" s="8" t="s">
        <v>7835</v>
      </c>
      <c r="E1200" s="8" t="s">
        <v>7835</v>
      </c>
      <c r="F1200" s="8" t="s">
        <v>7835</v>
      </c>
      <c r="G1200" s="20">
        <v>0</v>
      </c>
      <c r="H1200" s="8" t="s">
        <v>7835</v>
      </c>
      <c r="I1200" s="8" t="s">
        <v>7837</v>
      </c>
      <c r="J1200" s="8" t="s">
        <v>7841</v>
      </c>
    </row>
    <row r="1201" spans="1:10" ht="15" customHeight="1" x14ac:dyDescent="0.3">
      <c r="A1201" s="8" t="s">
        <v>1237</v>
      </c>
      <c r="B1201" s="29">
        <v>25.86</v>
      </c>
      <c r="C1201" s="32">
        <v>6.68</v>
      </c>
      <c r="D1201" s="8" t="s">
        <v>7836</v>
      </c>
      <c r="E1201" s="8" t="s">
        <v>7835</v>
      </c>
      <c r="F1201" s="8" t="s">
        <v>7835</v>
      </c>
      <c r="G1201" s="20">
        <v>1</v>
      </c>
      <c r="H1201" s="8" t="s">
        <v>7835</v>
      </c>
      <c r="I1201" s="8" t="s">
        <v>7838</v>
      </c>
      <c r="J1201" s="8" t="s">
        <v>7841</v>
      </c>
    </row>
    <row r="1202" spans="1:10" ht="15" customHeight="1" x14ac:dyDescent="0.3">
      <c r="A1202" s="8" t="s">
        <v>1238</v>
      </c>
      <c r="B1202" s="29">
        <v>30.03</v>
      </c>
      <c r="C1202" s="32">
        <v>11.51</v>
      </c>
      <c r="D1202" s="8" t="s">
        <v>7835</v>
      </c>
      <c r="E1202" s="8" t="s">
        <v>7835</v>
      </c>
      <c r="F1202" s="8" t="s">
        <v>7835</v>
      </c>
      <c r="G1202" s="20">
        <v>0</v>
      </c>
      <c r="H1202" s="8" t="s">
        <v>7835</v>
      </c>
      <c r="I1202" s="8" t="s">
        <v>7837</v>
      </c>
      <c r="J1202" s="8" t="s">
        <v>7841</v>
      </c>
    </row>
    <row r="1203" spans="1:10" ht="15" customHeight="1" x14ac:dyDescent="0.3">
      <c r="A1203" s="8" t="s">
        <v>1239</v>
      </c>
      <c r="B1203" s="29">
        <v>25.76</v>
      </c>
      <c r="C1203" s="32">
        <v>6.02</v>
      </c>
      <c r="D1203" s="8" t="s">
        <v>7836</v>
      </c>
      <c r="E1203" s="8" t="s">
        <v>7835</v>
      </c>
      <c r="F1203" s="8" t="s">
        <v>7836</v>
      </c>
      <c r="G1203" s="20">
        <v>1</v>
      </c>
      <c r="H1203" s="8" t="s">
        <v>7835</v>
      </c>
      <c r="I1203" s="8" t="s">
        <v>7838</v>
      </c>
      <c r="J1203" s="8" t="s">
        <v>7842</v>
      </c>
    </row>
    <row r="1204" spans="1:10" ht="15" customHeight="1" x14ac:dyDescent="0.3">
      <c r="A1204" s="8" t="s">
        <v>1240</v>
      </c>
      <c r="B1204" s="29">
        <v>22.42</v>
      </c>
      <c r="C1204" s="32">
        <v>7.96</v>
      </c>
      <c r="D1204" s="8" t="s">
        <v>7835</v>
      </c>
      <c r="E1204" s="8" t="s">
        <v>7835</v>
      </c>
      <c r="F1204" s="8" t="s">
        <v>7835</v>
      </c>
      <c r="G1204" s="20">
        <v>0</v>
      </c>
      <c r="H1204" s="8" t="s">
        <v>7835</v>
      </c>
      <c r="I1204" s="8" t="s">
        <v>7839</v>
      </c>
      <c r="J1204" s="8" t="s">
        <v>7841</v>
      </c>
    </row>
    <row r="1205" spans="1:10" ht="15" customHeight="1" x14ac:dyDescent="0.3">
      <c r="A1205" s="8" t="s">
        <v>1241</v>
      </c>
      <c r="B1205" s="29">
        <v>33.18</v>
      </c>
      <c r="C1205" s="32">
        <v>6.01</v>
      </c>
      <c r="D1205" s="8" t="s">
        <v>7836</v>
      </c>
      <c r="E1205" s="8" t="s">
        <v>7835</v>
      </c>
      <c r="F1205" s="8" t="s">
        <v>7835</v>
      </c>
      <c r="G1205" s="20">
        <v>1</v>
      </c>
      <c r="H1205" s="8" t="s">
        <v>7835</v>
      </c>
      <c r="I1205" s="8" t="s">
        <v>7837</v>
      </c>
      <c r="J1205" s="8" t="s">
        <v>7842</v>
      </c>
    </row>
    <row r="1206" spans="1:10" ht="15" customHeight="1" x14ac:dyDescent="0.3">
      <c r="A1206" s="8" t="s">
        <v>1242</v>
      </c>
      <c r="B1206" s="29">
        <v>43.04</v>
      </c>
      <c r="C1206" s="32">
        <v>5.9</v>
      </c>
      <c r="D1206" s="8" t="s">
        <v>7836</v>
      </c>
      <c r="E1206" s="8" t="s">
        <v>7835</v>
      </c>
      <c r="F1206" s="8" t="s">
        <v>7835</v>
      </c>
      <c r="G1206" s="20">
        <v>0</v>
      </c>
      <c r="H1206" s="8" t="s">
        <v>7835</v>
      </c>
      <c r="I1206" s="8" t="s">
        <v>7837</v>
      </c>
      <c r="J1206" s="8" t="s">
        <v>7842</v>
      </c>
    </row>
    <row r="1207" spans="1:10" ht="15" customHeight="1" x14ac:dyDescent="0.3">
      <c r="A1207" s="8" t="s">
        <v>1243</v>
      </c>
      <c r="B1207" s="29">
        <v>34.15</v>
      </c>
      <c r="C1207" s="32">
        <v>4.49</v>
      </c>
      <c r="D1207" s="8" t="s">
        <v>7836</v>
      </c>
      <c r="E1207" s="8" t="s">
        <v>7835</v>
      </c>
      <c r="F1207" s="8" t="s">
        <v>7835</v>
      </c>
      <c r="G1207" s="20">
        <v>1</v>
      </c>
      <c r="H1207" s="8" t="s">
        <v>7835</v>
      </c>
      <c r="I1207" s="8" t="s">
        <v>7837</v>
      </c>
      <c r="J1207" s="8" t="s">
        <v>7843</v>
      </c>
    </row>
    <row r="1208" spans="1:10" ht="15" customHeight="1" x14ac:dyDescent="0.3">
      <c r="A1208" s="8" t="s">
        <v>1244</v>
      </c>
      <c r="B1208" s="29">
        <v>25.78</v>
      </c>
      <c r="C1208" s="32">
        <v>6.25</v>
      </c>
      <c r="D1208" s="8" t="s">
        <v>7835</v>
      </c>
      <c r="E1208" s="8" t="s">
        <v>7835</v>
      </c>
      <c r="F1208" s="8" t="s">
        <v>7835</v>
      </c>
      <c r="G1208" s="20">
        <v>0</v>
      </c>
      <c r="H1208" s="8" t="s">
        <v>7835</v>
      </c>
      <c r="I1208" s="8" t="s">
        <v>7838</v>
      </c>
      <c r="J1208" s="8" t="s">
        <v>7842</v>
      </c>
    </row>
    <row r="1209" spans="1:10" ht="15" customHeight="1" x14ac:dyDescent="0.3">
      <c r="A1209" s="8" t="s">
        <v>1245</v>
      </c>
      <c r="B1209" s="29">
        <v>21.02</v>
      </c>
      <c r="C1209" s="32">
        <v>9.6199999999999992</v>
      </c>
      <c r="D1209" s="8" t="s">
        <v>7836</v>
      </c>
      <c r="E1209" s="8" t="s">
        <v>7835</v>
      </c>
      <c r="F1209" s="8" t="s">
        <v>7836</v>
      </c>
      <c r="G1209" s="20">
        <v>1</v>
      </c>
      <c r="H1209" s="8" t="s">
        <v>7835</v>
      </c>
      <c r="I1209" s="8" t="s">
        <v>7839</v>
      </c>
      <c r="J1209" s="8" t="s">
        <v>7841</v>
      </c>
    </row>
    <row r="1210" spans="1:10" ht="15" customHeight="1" x14ac:dyDescent="0.3">
      <c r="A1210" s="8" t="s">
        <v>1246</v>
      </c>
      <c r="B1210" s="29">
        <v>37.51</v>
      </c>
      <c r="C1210" s="32">
        <v>11.06</v>
      </c>
      <c r="D1210" s="8" t="s">
        <v>7835</v>
      </c>
      <c r="E1210" s="8" t="s">
        <v>7835</v>
      </c>
      <c r="F1210" s="8" t="s">
        <v>7835</v>
      </c>
      <c r="G1210" s="20">
        <v>2</v>
      </c>
      <c r="H1210" s="8" t="s">
        <v>7835</v>
      </c>
      <c r="I1210" s="8" t="s">
        <v>7837</v>
      </c>
      <c r="J1210" s="8" t="s">
        <v>7841</v>
      </c>
    </row>
    <row r="1211" spans="1:10" ht="15" customHeight="1" x14ac:dyDescent="0.3">
      <c r="A1211" s="8" t="s">
        <v>1247</v>
      </c>
      <c r="B1211" s="29">
        <v>25.745000000000001</v>
      </c>
      <c r="C1211" s="32">
        <v>6.11</v>
      </c>
      <c r="D1211" s="8" t="s">
        <v>7836</v>
      </c>
      <c r="E1211" s="8" t="s">
        <v>7835</v>
      </c>
      <c r="F1211" s="8" t="s">
        <v>7835</v>
      </c>
      <c r="G1211" s="20">
        <v>0</v>
      </c>
      <c r="H1211" s="8" t="s">
        <v>7835</v>
      </c>
      <c r="I1211" s="8" t="s">
        <v>7838</v>
      </c>
      <c r="J1211" s="8" t="s">
        <v>7842</v>
      </c>
    </row>
    <row r="1212" spans="1:10" ht="15" customHeight="1" x14ac:dyDescent="0.3">
      <c r="A1212" s="8" t="s">
        <v>1248</v>
      </c>
      <c r="B1212" s="29">
        <v>31.35</v>
      </c>
      <c r="C1212" s="32">
        <v>11.49</v>
      </c>
      <c r="D1212" s="8" t="s">
        <v>7835</v>
      </c>
      <c r="E1212" s="8" t="s">
        <v>7835</v>
      </c>
      <c r="F1212" s="8" t="s">
        <v>7835</v>
      </c>
      <c r="G1212" s="20">
        <v>2</v>
      </c>
      <c r="H1212" s="8" t="s">
        <v>7835</v>
      </c>
      <c r="I1212" s="8" t="s">
        <v>7837</v>
      </c>
      <c r="J1212" s="8" t="s">
        <v>7841</v>
      </c>
    </row>
    <row r="1213" spans="1:10" ht="15" customHeight="1" x14ac:dyDescent="0.3">
      <c r="A1213" s="8" t="s">
        <v>1249</v>
      </c>
      <c r="B1213" s="29">
        <v>29.83</v>
      </c>
      <c r="C1213" s="32">
        <v>8.68</v>
      </c>
      <c r="D1213" s="8" t="s">
        <v>7835</v>
      </c>
      <c r="E1213" s="8" t="s">
        <v>7835</v>
      </c>
      <c r="F1213" s="8" t="s">
        <v>7835</v>
      </c>
      <c r="G1213" s="20">
        <v>2</v>
      </c>
      <c r="H1213" s="8" t="s">
        <v>7835</v>
      </c>
      <c r="I1213" s="8" t="s">
        <v>7838</v>
      </c>
      <c r="J1213" s="8" t="s">
        <v>7841</v>
      </c>
    </row>
    <row r="1214" spans="1:10" ht="15" customHeight="1" x14ac:dyDescent="0.3">
      <c r="A1214" s="8" t="s">
        <v>1250</v>
      </c>
      <c r="B1214" s="29">
        <v>25.49</v>
      </c>
      <c r="C1214" s="32">
        <v>5.68</v>
      </c>
      <c r="D1214" s="8" t="s">
        <v>7836</v>
      </c>
      <c r="E1214" s="8" t="s">
        <v>7835</v>
      </c>
      <c r="F1214" s="8" t="s">
        <v>7836</v>
      </c>
      <c r="G1214" s="20">
        <v>1</v>
      </c>
      <c r="H1214" s="8" t="s">
        <v>7835</v>
      </c>
      <c r="I1214" s="8" t="s">
        <v>7838</v>
      </c>
      <c r="J1214" s="8" t="s">
        <v>7843</v>
      </c>
    </row>
    <row r="1215" spans="1:10" ht="15" customHeight="1" x14ac:dyDescent="0.3">
      <c r="A1215" s="8" t="s">
        <v>1251</v>
      </c>
      <c r="B1215" s="29">
        <v>34.1</v>
      </c>
      <c r="C1215" s="32">
        <v>8.4499999999999993</v>
      </c>
      <c r="D1215" s="8" t="s">
        <v>7835</v>
      </c>
      <c r="E1215" s="8" t="s">
        <v>7835</v>
      </c>
      <c r="F1215" s="8" t="s">
        <v>7835</v>
      </c>
      <c r="G1215" s="20">
        <v>0</v>
      </c>
      <c r="H1215" s="8" t="s">
        <v>7835</v>
      </c>
      <c r="I1215" s="8" t="s">
        <v>7837</v>
      </c>
      <c r="J1215" s="8" t="s">
        <v>7841</v>
      </c>
    </row>
    <row r="1216" spans="1:10" ht="15" customHeight="1" x14ac:dyDescent="0.3">
      <c r="A1216" s="8" t="s">
        <v>1252</v>
      </c>
      <c r="B1216" s="29">
        <v>25.84</v>
      </c>
      <c r="C1216" s="32">
        <v>8.51</v>
      </c>
      <c r="D1216" s="8" t="s">
        <v>7835</v>
      </c>
      <c r="E1216" s="8" t="s">
        <v>7835</v>
      </c>
      <c r="F1216" s="8" t="s">
        <v>7835</v>
      </c>
      <c r="G1216" s="20">
        <v>2</v>
      </c>
      <c r="H1216" s="8" t="s">
        <v>7835</v>
      </c>
      <c r="I1216" s="8" t="s">
        <v>7838</v>
      </c>
      <c r="J1216" s="8" t="s">
        <v>7841</v>
      </c>
    </row>
    <row r="1217" spans="1:10" ht="15" customHeight="1" x14ac:dyDescent="0.3">
      <c r="A1217" s="8" t="s">
        <v>1253</v>
      </c>
      <c r="B1217" s="29">
        <v>20.6</v>
      </c>
      <c r="C1217" s="32">
        <v>7.62</v>
      </c>
      <c r="D1217" s="8" t="s">
        <v>7835</v>
      </c>
      <c r="E1217" s="8" t="s">
        <v>7835</v>
      </c>
      <c r="F1217" s="8" t="s">
        <v>7835</v>
      </c>
      <c r="G1217" s="20">
        <v>0</v>
      </c>
      <c r="H1217" s="8" t="s">
        <v>7835</v>
      </c>
      <c r="I1217" s="8" t="s">
        <v>7839</v>
      </c>
      <c r="J1217" s="8" t="s">
        <v>7841</v>
      </c>
    </row>
    <row r="1218" spans="1:10" ht="15" customHeight="1" x14ac:dyDescent="0.3">
      <c r="A1218" s="8" t="s">
        <v>1254</v>
      </c>
      <c r="B1218" s="29">
        <v>28.88</v>
      </c>
      <c r="C1218" s="32">
        <v>10.18</v>
      </c>
      <c r="D1218" s="8" t="s">
        <v>7835</v>
      </c>
      <c r="E1218" s="8" t="s">
        <v>7835</v>
      </c>
      <c r="F1218" s="8" t="s">
        <v>7835</v>
      </c>
      <c r="G1218" s="20">
        <v>0</v>
      </c>
      <c r="H1218" s="8" t="s">
        <v>7835</v>
      </c>
      <c r="I1218" s="8" t="s">
        <v>7838</v>
      </c>
      <c r="J1218" s="8" t="s">
        <v>7841</v>
      </c>
    </row>
    <row r="1219" spans="1:10" ht="15" customHeight="1" x14ac:dyDescent="0.3">
      <c r="A1219" s="8" t="s">
        <v>1255</v>
      </c>
      <c r="B1219" s="29">
        <v>28.24</v>
      </c>
      <c r="C1219" s="32">
        <v>5.36</v>
      </c>
      <c r="D1219" s="8" t="s">
        <v>7835</v>
      </c>
      <c r="E1219" s="8" t="s">
        <v>7835</v>
      </c>
      <c r="F1219" s="8" t="s">
        <v>7835</v>
      </c>
      <c r="G1219" s="20">
        <v>0</v>
      </c>
      <c r="H1219" s="8" t="s">
        <v>7835</v>
      </c>
      <c r="I1219" s="8" t="s">
        <v>7838</v>
      </c>
      <c r="J1219" s="8" t="s">
        <v>7843</v>
      </c>
    </row>
    <row r="1220" spans="1:10" ht="15" customHeight="1" x14ac:dyDescent="0.3">
      <c r="A1220" s="8" t="s">
        <v>1256</v>
      </c>
      <c r="B1220" s="29">
        <v>25.46</v>
      </c>
      <c r="C1220" s="32">
        <v>11.78</v>
      </c>
      <c r="D1220" s="8" t="s">
        <v>7836</v>
      </c>
      <c r="E1220" s="8" t="s">
        <v>7835</v>
      </c>
      <c r="F1220" s="8" t="s">
        <v>7835</v>
      </c>
      <c r="G1220" s="20">
        <v>1</v>
      </c>
      <c r="H1220" s="8" t="s">
        <v>7835</v>
      </c>
      <c r="I1220" s="8" t="s">
        <v>7838</v>
      </c>
      <c r="J1220" s="8" t="s">
        <v>7841</v>
      </c>
    </row>
    <row r="1221" spans="1:10" ht="15" customHeight="1" x14ac:dyDescent="0.3">
      <c r="A1221" s="8" t="s">
        <v>1257</v>
      </c>
      <c r="B1221" s="29">
        <v>29.64</v>
      </c>
      <c r="C1221" s="32">
        <v>10.82</v>
      </c>
      <c r="D1221" s="8" t="s">
        <v>7836</v>
      </c>
      <c r="E1221" s="8" t="s">
        <v>7835</v>
      </c>
      <c r="F1221" s="8" t="s">
        <v>7835</v>
      </c>
      <c r="G1221" s="20">
        <v>0</v>
      </c>
      <c r="H1221" s="8" t="s">
        <v>7835</v>
      </c>
      <c r="I1221" s="8" t="s">
        <v>7838</v>
      </c>
      <c r="J1221" s="8" t="s">
        <v>7841</v>
      </c>
    </row>
    <row r="1222" spans="1:10" ht="15" customHeight="1" x14ac:dyDescent="0.3">
      <c r="A1222" s="8" t="s">
        <v>1258</v>
      </c>
      <c r="B1222" s="29">
        <v>31.27</v>
      </c>
      <c r="C1222" s="32">
        <v>7.73</v>
      </c>
      <c r="D1222" s="8" t="s">
        <v>7836</v>
      </c>
      <c r="E1222" s="8" t="s">
        <v>7835</v>
      </c>
      <c r="F1222" s="8" t="s">
        <v>7835</v>
      </c>
      <c r="G1222" s="20">
        <v>1</v>
      </c>
      <c r="H1222" s="8" t="s">
        <v>7835</v>
      </c>
      <c r="I1222" s="8" t="s">
        <v>7837</v>
      </c>
      <c r="J1222" s="8" t="s">
        <v>7841</v>
      </c>
    </row>
    <row r="1223" spans="1:10" ht="15" customHeight="1" x14ac:dyDescent="0.3">
      <c r="A1223" s="8" t="s">
        <v>1259</v>
      </c>
      <c r="B1223" s="29">
        <v>19.95</v>
      </c>
      <c r="C1223" s="32">
        <v>6.24</v>
      </c>
      <c r="D1223" s="8" t="s">
        <v>7836</v>
      </c>
      <c r="E1223" s="8" t="s">
        <v>7835</v>
      </c>
      <c r="F1223" s="8" t="s">
        <v>7835</v>
      </c>
      <c r="G1223" s="20">
        <v>0</v>
      </c>
      <c r="H1223" s="8" t="s">
        <v>7835</v>
      </c>
      <c r="I1223" s="8" t="s">
        <v>7839</v>
      </c>
      <c r="J1223" s="8" t="s">
        <v>7842</v>
      </c>
    </row>
    <row r="1224" spans="1:10" ht="15" customHeight="1" x14ac:dyDescent="0.3">
      <c r="A1224" s="8" t="s">
        <v>1260</v>
      </c>
      <c r="B1224" s="29">
        <v>21.3</v>
      </c>
      <c r="C1224" s="32">
        <v>10.42</v>
      </c>
      <c r="D1224" s="8" t="s">
        <v>7835</v>
      </c>
      <c r="E1224" s="8" t="s">
        <v>7835</v>
      </c>
      <c r="F1224" s="8" t="s">
        <v>7835</v>
      </c>
      <c r="G1224" s="20">
        <v>2</v>
      </c>
      <c r="H1224" s="8" t="s">
        <v>7835</v>
      </c>
      <c r="I1224" s="8" t="s">
        <v>7839</v>
      </c>
      <c r="J1224" s="8" t="s">
        <v>7841</v>
      </c>
    </row>
    <row r="1225" spans="1:10" ht="15" customHeight="1" x14ac:dyDescent="0.3">
      <c r="A1225" s="8" t="s">
        <v>1261</v>
      </c>
      <c r="B1225" s="29">
        <v>31.635000000000002</v>
      </c>
      <c r="C1225" s="32">
        <v>11.11</v>
      </c>
      <c r="D1225" s="8" t="s">
        <v>7835</v>
      </c>
      <c r="E1225" s="8" t="s">
        <v>7835</v>
      </c>
      <c r="F1225" s="8" t="s">
        <v>7835</v>
      </c>
      <c r="G1225" s="20">
        <v>0</v>
      </c>
      <c r="H1225" s="8" t="s">
        <v>7835</v>
      </c>
      <c r="I1225" s="8" t="s">
        <v>7837</v>
      </c>
      <c r="J1225" s="8" t="s">
        <v>7841</v>
      </c>
    </row>
    <row r="1226" spans="1:10" ht="15" customHeight="1" x14ac:dyDescent="0.3">
      <c r="A1226" s="8" t="s">
        <v>1262</v>
      </c>
      <c r="B1226" s="29">
        <v>23.9</v>
      </c>
      <c r="C1226" s="32">
        <v>7.67</v>
      </c>
      <c r="D1226" s="8" t="s">
        <v>7836</v>
      </c>
      <c r="E1226" s="8" t="s">
        <v>7835</v>
      </c>
      <c r="F1226" s="8" t="s">
        <v>7835</v>
      </c>
      <c r="G1226" s="20">
        <v>2</v>
      </c>
      <c r="H1226" s="8" t="s">
        <v>7835</v>
      </c>
      <c r="I1226" s="8" t="s">
        <v>7839</v>
      </c>
      <c r="J1226" s="8" t="s">
        <v>7841</v>
      </c>
    </row>
    <row r="1227" spans="1:10" ht="15" customHeight="1" x14ac:dyDescent="0.3">
      <c r="A1227" s="8" t="s">
        <v>1263</v>
      </c>
      <c r="B1227" s="29">
        <v>34.15</v>
      </c>
      <c r="C1227" s="32">
        <v>6.15</v>
      </c>
      <c r="D1227" s="8" t="s">
        <v>7835</v>
      </c>
      <c r="E1227" s="8" t="s">
        <v>7835</v>
      </c>
      <c r="F1227" s="8" t="s">
        <v>7835</v>
      </c>
      <c r="G1227" s="20">
        <v>0</v>
      </c>
      <c r="H1227" s="8" t="s">
        <v>7835</v>
      </c>
      <c r="I1227" s="8" t="s">
        <v>7837</v>
      </c>
      <c r="J1227" s="8" t="s">
        <v>7842</v>
      </c>
    </row>
    <row r="1228" spans="1:10" ht="15" customHeight="1" x14ac:dyDescent="0.3">
      <c r="A1228" s="8" t="s">
        <v>1264</v>
      </c>
      <c r="B1228" s="29">
        <v>28.71</v>
      </c>
      <c r="C1228" s="32">
        <v>5.71</v>
      </c>
      <c r="D1228" s="8" t="s">
        <v>7835</v>
      </c>
      <c r="E1228" s="8" t="s">
        <v>7835</v>
      </c>
      <c r="F1228" s="8" t="s">
        <v>7835</v>
      </c>
      <c r="G1228" s="20">
        <v>0</v>
      </c>
      <c r="H1228" s="8" t="s">
        <v>7835</v>
      </c>
      <c r="I1228" s="8" t="s">
        <v>7838</v>
      </c>
      <c r="J1228" s="8" t="s">
        <v>7842</v>
      </c>
    </row>
    <row r="1229" spans="1:10" ht="15" customHeight="1" x14ac:dyDescent="0.3">
      <c r="A1229" s="8" t="s">
        <v>1265</v>
      </c>
      <c r="B1229" s="29">
        <v>36.700000000000003</v>
      </c>
      <c r="C1229" s="32">
        <v>8.6999999999999993</v>
      </c>
      <c r="D1229" s="8" t="s">
        <v>7836</v>
      </c>
      <c r="E1229" s="8" t="s">
        <v>7835</v>
      </c>
      <c r="F1229" s="8" t="s">
        <v>7835</v>
      </c>
      <c r="G1229" s="20">
        <v>2</v>
      </c>
      <c r="H1229" s="8" t="s">
        <v>7835</v>
      </c>
      <c r="I1229" s="8" t="s">
        <v>7837</v>
      </c>
      <c r="J1229" s="8" t="s">
        <v>7841</v>
      </c>
    </row>
    <row r="1230" spans="1:10" ht="15" customHeight="1" x14ac:dyDescent="0.3">
      <c r="A1230" s="8" t="s">
        <v>1266</v>
      </c>
      <c r="B1230" s="29">
        <v>34.1</v>
      </c>
      <c r="C1230" s="32">
        <v>9.0399999999999991</v>
      </c>
      <c r="D1230" s="8" t="s">
        <v>7836</v>
      </c>
      <c r="E1230" s="8" t="s">
        <v>7835</v>
      </c>
      <c r="F1230" s="8" t="s">
        <v>7835</v>
      </c>
      <c r="G1230" s="20">
        <v>2</v>
      </c>
      <c r="H1230" s="8" t="s">
        <v>7835</v>
      </c>
      <c r="I1230" s="8" t="s">
        <v>7837</v>
      </c>
      <c r="J1230" s="8" t="s">
        <v>7841</v>
      </c>
    </row>
    <row r="1231" spans="1:10" ht="15" customHeight="1" x14ac:dyDescent="0.3">
      <c r="A1231" s="8" t="s">
        <v>1267</v>
      </c>
      <c r="B1231" s="29">
        <v>25.7</v>
      </c>
      <c r="C1231" s="32">
        <v>5.61</v>
      </c>
      <c r="D1231" s="8" t="s">
        <v>7835</v>
      </c>
      <c r="E1231" s="8" t="s">
        <v>7835</v>
      </c>
      <c r="F1231" s="8" t="s">
        <v>7835</v>
      </c>
      <c r="G1231" s="20">
        <v>0</v>
      </c>
      <c r="H1231" s="8" t="s">
        <v>7835</v>
      </c>
      <c r="I1231" s="8" t="s">
        <v>7838</v>
      </c>
      <c r="J1231" s="8" t="s">
        <v>7843</v>
      </c>
    </row>
    <row r="1232" spans="1:10" ht="15" customHeight="1" x14ac:dyDescent="0.3">
      <c r="A1232" s="8" t="s">
        <v>1268</v>
      </c>
      <c r="B1232" s="29">
        <v>21.68</v>
      </c>
      <c r="C1232" s="32">
        <v>8.1199999999999992</v>
      </c>
      <c r="D1232" s="8" t="s">
        <v>7835</v>
      </c>
      <c r="E1232" s="8" t="s">
        <v>7835</v>
      </c>
      <c r="F1232" s="8" t="s">
        <v>7835</v>
      </c>
      <c r="G1232" s="20">
        <v>0</v>
      </c>
      <c r="H1232" s="8" t="s">
        <v>7835</v>
      </c>
      <c r="I1232" s="8" t="s">
        <v>7839</v>
      </c>
      <c r="J1232" s="8" t="s">
        <v>7841</v>
      </c>
    </row>
    <row r="1233" spans="1:10" ht="15" customHeight="1" x14ac:dyDescent="0.3">
      <c r="A1233" s="8" t="s">
        <v>1269</v>
      </c>
      <c r="B1233" s="29">
        <v>25.175000000000001</v>
      </c>
      <c r="C1233" s="32">
        <v>4.74</v>
      </c>
      <c r="D1233" s="8" t="s">
        <v>7835</v>
      </c>
      <c r="E1233" s="8" t="s">
        <v>7835</v>
      </c>
      <c r="F1233" s="8" t="s">
        <v>7835</v>
      </c>
      <c r="G1233" s="20">
        <v>0</v>
      </c>
      <c r="H1233" s="8" t="s">
        <v>7835</v>
      </c>
      <c r="I1233" s="8" t="s">
        <v>7838</v>
      </c>
      <c r="J1233" s="8" t="s">
        <v>7843</v>
      </c>
    </row>
    <row r="1234" spans="1:10" ht="15" customHeight="1" x14ac:dyDescent="0.3">
      <c r="A1234" s="8" t="s">
        <v>1270</v>
      </c>
      <c r="B1234" s="29">
        <v>44.77</v>
      </c>
      <c r="C1234" s="32">
        <v>4.0599999999999996</v>
      </c>
      <c r="D1234" s="8" t="s">
        <v>7835</v>
      </c>
      <c r="E1234" s="8" t="s">
        <v>7835</v>
      </c>
      <c r="F1234" s="8" t="s">
        <v>7835</v>
      </c>
      <c r="G1234" s="20">
        <v>2</v>
      </c>
      <c r="H1234" s="8" t="s">
        <v>7835</v>
      </c>
      <c r="I1234" s="8" t="s">
        <v>7837</v>
      </c>
      <c r="J1234" s="8" t="s">
        <v>7843</v>
      </c>
    </row>
    <row r="1235" spans="1:10" ht="15" customHeight="1" x14ac:dyDescent="0.3">
      <c r="A1235" s="8" t="s">
        <v>1271</v>
      </c>
      <c r="B1235" s="29">
        <v>37.07</v>
      </c>
      <c r="C1235" s="32">
        <v>5.69</v>
      </c>
      <c r="D1235" s="8" t="s">
        <v>7835</v>
      </c>
      <c r="E1235" s="8" t="s">
        <v>7835</v>
      </c>
      <c r="F1235" s="8" t="s">
        <v>7835</v>
      </c>
      <c r="G1235" s="20">
        <v>2</v>
      </c>
      <c r="H1235" s="8" t="s">
        <v>7835</v>
      </c>
      <c r="I1235" s="8" t="s">
        <v>7837</v>
      </c>
      <c r="J1235" s="8" t="s">
        <v>7843</v>
      </c>
    </row>
    <row r="1236" spans="1:10" ht="15" customHeight="1" x14ac:dyDescent="0.3">
      <c r="A1236" s="8" t="s">
        <v>1272</v>
      </c>
      <c r="B1236" s="29">
        <v>39.799999999999997</v>
      </c>
      <c r="C1236" s="32">
        <v>5.66</v>
      </c>
      <c r="D1236" s="8" t="s">
        <v>7835</v>
      </c>
      <c r="E1236" s="8" t="s">
        <v>7835</v>
      </c>
      <c r="F1236" s="8" t="s">
        <v>7836</v>
      </c>
      <c r="G1236" s="20">
        <v>1</v>
      </c>
      <c r="H1236" s="8" t="s">
        <v>7835</v>
      </c>
      <c r="I1236" s="8" t="s">
        <v>7837</v>
      </c>
      <c r="J1236" s="8" t="s">
        <v>7843</v>
      </c>
    </row>
    <row r="1237" spans="1:10" ht="15" customHeight="1" x14ac:dyDescent="0.3">
      <c r="A1237" s="8" t="s">
        <v>1273</v>
      </c>
      <c r="B1237" s="29">
        <v>26.36</v>
      </c>
      <c r="C1237" s="32">
        <v>4.32</v>
      </c>
      <c r="D1237" s="8" t="s">
        <v>7835</v>
      </c>
      <c r="E1237" s="8" t="s">
        <v>7835</v>
      </c>
      <c r="F1237" s="8" t="s">
        <v>7836</v>
      </c>
      <c r="G1237" s="20">
        <v>1</v>
      </c>
      <c r="H1237" s="8" t="s">
        <v>7835</v>
      </c>
      <c r="I1237" s="8" t="s">
        <v>7838</v>
      </c>
      <c r="J1237" s="8" t="s">
        <v>7843</v>
      </c>
    </row>
    <row r="1238" spans="1:10" ht="15" customHeight="1" x14ac:dyDescent="0.3">
      <c r="A1238" s="8" t="s">
        <v>1274</v>
      </c>
      <c r="B1238" s="29">
        <v>29.925000000000001</v>
      </c>
      <c r="C1238" s="32">
        <v>8.2899999999999991</v>
      </c>
      <c r="D1238" s="8" t="s">
        <v>7835</v>
      </c>
      <c r="E1238" s="8" t="s">
        <v>7835</v>
      </c>
      <c r="F1238" s="8" t="s">
        <v>7835</v>
      </c>
      <c r="G1238" s="20">
        <v>2</v>
      </c>
      <c r="H1238" s="8" t="s">
        <v>7835</v>
      </c>
      <c r="I1238" s="8" t="s">
        <v>7838</v>
      </c>
      <c r="J1238" s="8" t="s">
        <v>7841</v>
      </c>
    </row>
    <row r="1239" spans="1:10" ht="15" customHeight="1" x14ac:dyDescent="0.3">
      <c r="A1239" s="8" t="s">
        <v>1275</v>
      </c>
      <c r="B1239" s="29">
        <v>37.29</v>
      </c>
      <c r="C1239" s="32">
        <v>10.46</v>
      </c>
      <c r="D1239" s="8" t="s">
        <v>7835</v>
      </c>
      <c r="E1239" s="8" t="s">
        <v>7835</v>
      </c>
      <c r="F1239" s="8" t="s">
        <v>7835</v>
      </c>
      <c r="G1239" s="20">
        <v>0</v>
      </c>
      <c r="H1239" s="8" t="s">
        <v>7835</v>
      </c>
      <c r="I1239" s="8" t="s">
        <v>7837</v>
      </c>
      <c r="J1239" s="8" t="s">
        <v>7841</v>
      </c>
    </row>
    <row r="1240" spans="1:10" ht="15" customHeight="1" x14ac:dyDescent="0.3">
      <c r="A1240" s="8" t="s">
        <v>1276</v>
      </c>
      <c r="B1240" s="29">
        <v>30.2</v>
      </c>
      <c r="C1240" s="32">
        <v>11.96</v>
      </c>
      <c r="D1240" s="8" t="s">
        <v>7835</v>
      </c>
      <c r="E1240" s="8" t="s">
        <v>7835</v>
      </c>
      <c r="F1240" s="8" t="s">
        <v>7835</v>
      </c>
      <c r="G1240" s="20">
        <v>0</v>
      </c>
      <c r="H1240" s="8" t="s">
        <v>7835</v>
      </c>
      <c r="I1240" s="8" t="s">
        <v>7837</v>
      </c>
      <c r="J1240" s="8" t="s">
        <v>7841</v>
      </c>
    </row>
    <row r="1241" spans="1:10" ht="15" customHeight="1" x14ac:dyDescent="0.3">
      <c r="A1241" s="8" t="s">
        <v>1277</v>
      </c>
      <c r="B1241" s="29">
        <v>24.225000000000001</v>
      </c>
      <c r="C1241" s="32">
        <v>4.25</v>
      </c>
      <c r="D1241" s="8" t="s">
        <v>7836</v>
      </c>
      <c r="E1241" s="8" t="s">
        <v>7835</v>
      </c>
      <c r="F1241" s="8" t="s">
        <v>7836</v>
      </c>
      <c r="G1241" s="20">
        <v>1</v>
      </c>
      <c r="H1241" s="8" t="s">
        <v>7835</v>
      </c>
      <c r="I1241" s="8" t="s">
        <v>7839</v>
      </c>
      <c r="J1241" s="8" t="s">
        <v>7843</v>
      </c>
    </row>
    <row r="1242" spans="1:10" ht="15" customHeight="1" x14ac:dyDescent="0.3">
      <c r="A1242" s="8" t="s">
        <v>1278</v>
      </c>
      <c r="B1242" s="29">
        <v>31.445</v>
      </c>
      <c r="C1242" s="32">
        <v>8.33</v>
      </c>
      <c r="D1242" s="8" t="s">
        <v>7835</v>
      </c>
      <c r="E1242" s="8" t="s">
        <v>7835</v>
      </c>
      <c r="F1242" s="8" t="s">
        <v>7835</v>
      </c>
      <c r="G1242" s="20">
        <v>0</v>
      </c>
      <c r="H1242" s="8" t="s">
        <v>7835</v>
      </c>
      <c r="I1242" s="8" t="s">
        <v>7837</v>
      </c>
      <c r="J1242" s="8" t="s">
        <v>7841</v>
      </c>
    </row>
    <row r="1243" spans="1:10" ht="15" customHeight="1" x14ac:dyDescent="0.3">
      <c r="A1243" s="8" t="s">
        <v>1279</v>
      </c>
      <c r="B1243" s="29">
        <v>38.880000000000003</v>
      </c>
      <c r="C1243" s="32">
        <v>4.29</v>
      </c>
      <c r="D1243" s="8" t="s">
        <v>7835</v>
      </c>
      <c r="E1243" s="8" t="s">
        <v>7835</v>
      </c>
      <c r="F1243" s="8" t="s">
        <v>7835</v>
      </c>
      <c r="G1243" s="20">
        <v>1</v>
      </c>
      <c r="H1243" s="8" t="s">
        <v>7835</v>
      </c>
      <c r="I1243" s="8" t="s">
        <v>7837</v>
      </c>
      <c r="J1243" s="8" t="s">
        <v>7843</v>
      </c>
    </row>
    <row r="1244" spans="1:10" ht="15" customHeight="1" x14ac:dyDescent="0.3">
      <c r="A1244" s="8" t="s">
        <v>1280</v>
      </c>
      <c r="B1244" s="29">
        <v>43.89</v>
      </c>
      <c r="C1244" s="32">
        <v>6.32</v>
      </c>
      <c r="D1244" s="8" t="s">
        <v>7836</v>
      </c>
      <c r="E1244" s="8" t="s">
        <v>7835</v>
      </c>
      <c r="F1244" s="8" t="s">
        <v>7835</v>
      </c>
      <c r="G1244" s="20">
        <v>0</v>
      </c>
      <c r="H1244" s="8" t="s">
        <v>7835</v>
      </c>
      <c r="I1244" s="8" t="s">
        <v>7837</v>
      </c>
      <c r="J1244" s="8" t="s">
        <v>7842</v>
      </c>
    </row>
    <row r="1245" spans="1:10" ht="15" customHeight="1" x14ac:dyDescent="0.3">
      <c r="A1245" s="8" t="s">
        <v>1281</v>
      </c>
      <c r="B1245" s="29">
        <v>25.6</v>
      </c>
      <c r="C1245" s="32">
        <v>5.65</v>
      </c>
      <c r="D1245" s="8" t="s">
        <v>7835</v>
      </c>
      <c r="E1245" s="8" t="s">
        <v>7835</v>
      </c>
      <c r="F1245" s="8" t="s">
        <v>7835</v>
      </c>
      <c r="G1245" s="20">
        <v>2</v>
      </c>
      <c r="H1245" s="8" t="s">
        <v>7835</v>
      </c>
      <c r="I1245" s="8" t="s">
        <v>7838</v>
      </c>
      <c r="J1245" s="8" t="s">
        <v>7843</v>
      </c>
    </row>
    <row r="1246" spans="1:10" ht="15" customHeight="1" x14ac:dyDescent="0.3">
      <c r="A1246" s="8" t="s">
        <v>1282</v>
      </c>
      <c r="B1246" s="29">
        <v>29.545000000000002</v>
      </c>
      <c r="C1246" s="32">
        <v>8.41</v>
      </c>
      <c r="D1246" s="8" t="s">
        <v>7836</v>
      </c>
      <c r="E1246" s="8" t="s">
        <v>7835</v>
      </c>
      <c r="F1246" s="8" t="s">
        <v>7835</v>
      </c>
      <c r="G1246" s="20">
        <v>1</v>
      </c>
      <c r="H1246" s="8" t="s">
        <v>7835</v>
      </c>
      <c r="I1246" s="8" t="s">
        <v>7838</v>
      </c>
      <c r="J1246" s="8" t="s">
        <v>7841</v>
      </c>
    </row>
    <row r="1247" spans="1:10" ht="15" customHeight="1" x14ac:dyDescent="0.3">
      <c r="A1247" s="8" t="s">
        <v>1283</v>
      </c>
      <c r="B1247" s="29">
        <v>23.25</v>
      </c>
      <c r="C1247" s="32">
        <v>11.96</v>
      </c>
      <c r="D1247" s="8" t="s">
        <v>7836</v>
      </c>
      <c r="E1247" s="8" t="s">
        <v>7835</v>
      </c>
      <c r="F1247" s="8" t="s">
        <v>7835</v>
      </c>
      <c r="G1247" s="20">
        <v>0</v>
      </c>
      <c r="H1247" s="8" t="s">
        <v>7835</v>
      </c>
      <c r="I1247" s="8" t="s">
        <v>7839</v>
      </c>
      <c r="J1247" s="8" t="s">
        <v>7841</v>
      </c>
    </row>
    <row r="1248" spans="1:10" ht="15" customHeight="1" x14ac:dyDescent="0.3">
      <c r="A1248" s="8" t="s">
        <v>1284</v>
      </c>
      <c r="B1248" s="29">
        <v>43.95</v>
      </c>
      <c r="C1248" s="32">
        <v>5.17</v>
      </c>
      <c r="D1248" s="8" t="s">
        <v>7836</v>
      </c>
      <c r="E1248" s="8" t="s">
        <v>7835</v>
      </c>
      <c r="F1248" s="8" t="s">
        <v>7836</v>
      </c>
      <c r="G1248" s="20">
        <v>1</v>
      </c>
      <c r="H1248" s="8" t="s">
        <v>7835</v>
      </c>
      <c r="I1248" s="8" t="s">
        <v>7837</v>
      </c>
      <c r="J1248" s="8" t="s">
        <v>7843</v>
      </c>
    </row>
    <row r="1249" spans="1:10" ht="15" customHeight="1" x14ac:dyDescent="0.3">
      <c r="A1249" s="8" t="s">
        <v>1285</v>
      </c>
      <c r="B1249" s="29">
        <v>21.85</v>
      </c>
      <c r="C1249" s="32">
        <v>8.76</v>
      </c>
      <c r="D1249" s="8" t="s">
        <v>7835</v>
      </c>
      <c r="E1249" s="8" t="s">
        <v>7835</v>
      </c>
      <c r="F1249" s="8" t="s">
        <v>7835</v>
      </c>
      <c r="G1249" s="20">
        <v>0</v>
      </c>
      <c r="H1249" s="8" t="s">
        <v>7835</v>
      </c>
      <c r="I1249" s="8" t="s">
        <v>7839</v>
      </c>
      <c r="J1249" s="8" t="s">
        <v>7841</v>
      </c>
    </row>
    <row r="1250" spans="1:10" ht="15" customHeight="1" x14ac:dyDescent="0.3">
      <c r="A1250" s="8" t="s">
        <v>1286</v>
      </c>
      <c r="B1250" s="29">
        <v>25.73</v>
      </c>
      <c r="C1250" s="32">
        <v>7.99</v>
      </c>
      <c r="D1250" s="8" t="s">
        <v>7835</v>
      </c>
      <c r="E1250" s="8" t="s">
        <v>7835</v>
      </c>
      <c r="F1250" s="8" t="s">
        <v>7835</v>
      </c>
      <c r="G1250" s="20">
        <v>2</v>
      </c>
      <c r="H1250" s="8" t="s">
        <v>7835</v>
      </c>
      <c r="I1250" s="8" t="s">
        <v>7838</v>
      </c>
      <c r="J1250" s="8" t="s">
        <v>7841</v>
      </c>
    </row>
    <row r="1251" spans="1:10" ht="15" customHeight="1" x14ac:dyDescent="0.3">
      <c r="A1251" s="8" t="s">
        <v>1287</v>
      </c>
      <c r="B1251" s="29">
        <v>32.229999999999997</v>
      </c>
      <c r="C1251" s="32">
        <v>8.59</v>
      </c>
      <c r="D1251" s="8" t="s">
        <v>7835</v>
      </c>
      <c r="E1251" s="8" t="s">
        <v>7835</v>
      </c>
      <c r="F1251" s="8" t="s">
        <v>7835</v>
      </c>
      <c r="G1251" s="20">
        <v>0</v>
      </c>
      <c r="H1251" s="8" t="s">
        <v>7835</v>
      </c>
      <c r="I1251" s="8" t="s">
        <v>7837</v>
      </c>
      <c r="J1251" s="8" t="s">
        <v>7841</v>
      </c>
    </row>
    <row r="1252" spans="1:10" ht="15" customHeight="1" x14ac:dyDescent="0.3">
      <c r="A1252" s="8" t="s">
        <v>1288</v>
      </c>
      <c r="B1252" s="29">
        <v>32.204999999999998</v>
      </c>
      <c r="C1252" s="32">
        <v>6.14</v>
      </c>
      <c r="D1252" s="8" t="s">
        <v>7835</v>
      </c>
      <c r="E1252" s="8" t="s">
        <v>7835</v>
      </c>
      <c r="F1252" s="8" t="s">
        <v>7835</v>
      </c>
      <c r="G1252" s="20">
        <v>2</v>
      </c>
      <c r="H1252" s="8" t="s">
        <v>7835</v>
      </c>
      <c r="I1252" s="8" t="s">
        <v>7837</v>
      </c>
      <c r="J1252" s="8" t="s">
        <v>7842</v>
      </c>
    </row>
    <row r="1253" spans="1:10" ht="15" customHeight="1" x14ac:dyDescent="0.3">
      <c r="A1253" s="8" t="s">
        <v>1289</v>
      </c>
      <c r="B1253" s="29">
        <v>26.41</v>
      </c>
      <c r="C1253" s="32">
        <v>4.08</v>
      </c>
      <c r="D1253" s="8" t="s">
        <v>7835</v>
      </c>
      <c r="E1253" s="8" t="s">
        <v>7835</v>
      </c>
      <c r="F1253" s="8" t="s">
        <v>7835</v>
      </c>
      <c r="G1253" s="20">
        <v>2</v>
      </c>
      <c r="H1253" s="8" t="s">
        <v>7835</v>
      </c>
      <c r="I1253" s="8" t="s">
        <v>7838</v>
      </c>
      <c r="J1253" s="8" t="s">
        <v>7843</v>
      </c>
    </row>
    <row r="1254" spans="1:10" ht="15" customHeight="1" x14ac:dyDescent="0.3">
      <c r="A1254" s="8" t="s">
        <v>1290</v>
      </c>
      <c r="B1254" s="29">
        <v>30.2</v>
      </c>
      <c r="C1254" s="32">
        <v>6.25</v>
      </c>
      <c r="D1254" s="8" t="s">
        <v>7836</v>
      </c>
      <c r="E1254" s="8" t="s">
        <v>7835</v>
      </c>
      <c r="F1254" s="8" t="s">
        <v>7835</v>
      </c>
      <c r="G1254" s="20">
        <v>0</v>
      </c>
      <c r="H1254" s="8" t="s">
        <v>7835</v>
      </c>
      <c r="I1254" s="8" t="s">
        <v>7837</v>
      </c>
      <c r="J1254" s="8" t="s">
        <v>7842</v>
      </c>
    </row>
    <row r="1255" spans="1:10" ht="15" customHeight="1" x14ac:dyDescent="0.3">
      <c r="A1255" s="8" t="s">
        <v>1291</v>
      </c>
      <c r="B1255" s="29">
        <v>31.26</v>
      </c>
      <c r="C1255" s="32">
        <v>5.94</v>
      </c>
      <c r="D1255" s="8" t="s">
        <v>7836</v>
      </c>
      <c r="E1255" s="8" t="s">
        <v>7835</v>
      </c>
      <c r="F1255" s="8" t="s">
        <v>7835</v>
      </c>
      <c r="G1255" s="20">
        <v>1</v>
      </c>
      <c r="H1255" s="8" t="s">
        <v>7835</v>
      </c>
      <c r="I1255" s="8" t="s">
        <v>7837</v>
      </c>
      <c r="J1255" s="8" t="s">
        <v>7842</v>
      </c>
    </row>
    <row r="1256" spans="1:10" ht="15" customHeight="1" x14ac:dyDescent="0.3">
      <c r="A1256" s="8" t="s">
        <v>1292</v>
      </c>
      <c r="B1256" s="29">
        <v>33.725000000000001</v>
      </c>
      <c r="C1256" s="32">
        <v>6.45</v>
      </c>
      <c r="D1256" s="8" t="s">
        <v>7836</v>
      </c>
      <c r="E1256" s="8" t="s">
        <v>7835</v>
      </c>
      <c r="F1256" s="8" t="s">
        <v>7835</v>
      </c>
      <c r="G1256" s="20">
        <v>0</v>
      </c>
      <c r="H1256" s="8" t="s">
        <v>7835</v>
      </c>
      <c r="I1256" s="8" t="s">
        <v>7837</v>
      </c>
      <c r="J1256" s="8" t="s">
        <v>7842</v>
      </c>
    </row>
    <row r="1257" spans="1:10" ht="15" customHeight="1" x14ac:dyDescent="0.3">
      <c r="A1257" s="8" t="s">
        <v>1293</v>
      </c>
      <c r="B1257" s="29">
        <v>28.9</v>
      </c>
      <c r="C1257" s="32">
        <v>5.74</v>
      </c>
      <c r="D1257" s="8" t="s">
        <v>7836</v>
      </c>
      <c r="E1257" s="8" t="s">
        <v>7835</v>
      </c>
      <c r="F1257" s="8" t="s">
        <v>7835</v>
      </c>
      <c r="G1257" s="20">
        <v>0</v>
      </c>
      <c r="H1257" s="8" t="s">
        <v>7835</v>
      </c>
      <c r="I1257" s="8" t="s">
        <v>7838</v>
      </c>
      <c r="J1257" s="8" t="s">
        <v>7842</v>
      </c>
    </row>
    <row r="1258" spans="1:10" ht="15" customHeight="1" x14ac:dyDescent="0.3">
      <c r="A1258" s="8" t="s">
        <v>1294</v>
      </c>
      <c r="B1258" s="29">
        <v>45.69</v>
      </c>
      <c r="C1258" s="32">
        <v>4.43</v>
      </c>
      <c r="D1258" s="8" t="s">
        <v>7836</v>
      </c>
      <c r="E1258" s="8" t="s">
        <v>7835</v>
      </c>
      <c r="F1258" s="8" t="s">
        <v>7835</v>
      </c>
      <c r="G1258" s="20">
        <v>0</v>
      </c>
      <c r="H1258" s="8" t="s">
        <v>7835</v>
      </c>
      <c r="I1258" s="8" t="s">
        <v>7837</v>
      </c>
      <c r="J1258" s="8" t="s">
        <v>7843</v>
      </c>
    </row>
    <row r="1259" spans="1:10" ht="15" customHeight="1" x14ac:dyDescent="0.3">
      <c r="A1259" s="8" t="s">
        <v>1295</v>
      </c>
      <c r="B1259" s="29">
        <v>21.03</v>
      </c>
      <c r="C1259" s="32">
        <v>6.5</v>
      </c>
      <c r="D1259" s="8" t="s">
        <v>7835</v>
      </c>
      <c r="E1259" s="8" t="s">
        <v>7835</v>
      </c>
      <c r="F1259" s="8" t="s">
        <v>7835</v>
      </c>
      <c r="G1259" s="20">
        <v>0</v>
      </c>
      <c r="H1259" s="8" t="s">
        <v>7835</v>
      </c>
      <c r="I1259" s="8" t="s">
        <v>7839</v>
      </c>
      <c r="J1259" s="8" t="s">
        <v>7841</v>
      </c>
    </row>
    <row r="1260" spans="1:10" ht="15" customHeight="1" x14ac:dyDescent="0.3">
      <c r="A1260" s="8" t="s">
        <v>1296</v>
      </c>
      <c r="B1260" s="29">
        <v>37</v>
      </c>
      <c r="C1260" s="32">
        <v>8.75</v>
      </c>
      <c r="D1260" s="8" t="s">
        <v>7835</v>
      </c>
      <c r="E1260" s="8" t="s">
        <v>7835</v>
      </c>
      <c r="F1260" s="8" t="s">
        <v>7835</v>
      </c>
      <c r="G1260" s="20">
        <v>0</v>
      </c>
      <c r="H1260" s="8" t="s">
        <v>7835</v>
      </c>
      <c r="I1260" s="8" t="s">
        <v>7837</v>
      </c>
      <c r="J1260" s="8" t="s">
        <v>7841</v>
      </c>
    </row>
    <row r="1261" spans="1:10" ht="15" customHeight="1" x14ac:dyDescent="0.3">
      <c r="A1261" s="8" t="s">
        <v>1297</v>
      </c>
      <c r="B1261" s="29">
        <v>25.4</v>
      </c>
      <c r="C1261" s="32">
        <v>11.96</v>
      </c>
      <c r="D1261" s="8" t="s">
        <v>7835</v>
      </c>
      <c r="E1261" s="8" t="s">
        <v>7835</v>
      </c>
      <c r="F1261" s="8" t="s">
        <v>7835</v>
      </c>
      <c r="G1261" s="20">
        <v>0</v>
      </c>
      <c r="H1261" s="8" t="s">
        <v>7835</v>
      </c>
      <c r="I1261" s="8" t="s">
        <v>7838</v>
      </c>
      <c r="J1261" s="8" t="s">
        <v>7841</v>
      </c>
    </row>
    <row r="1262" spans="1:10" ht="15" customHeight="1" x14ac:dyDescent="0.3">
      <c r="A1262" s="8" t="s">
        <v>1298</v>
      </c>
      <c r="B1262" s="29">
        <v>32.299999999999997</v>
      </c>
      <c r="C1262" s="32">
        <v>10.54</v>
      </c>
      <c r="D1262" s="8" t="s">
        <v>7835</v>
      </c>
      <c r="E1262" s="8" t="s">
        <v>7835</v>
      </c>
      <c r="F1262" s="8" t="s">
        <v>7835</v>
      </c>
      <c r="G1262" s="20">
        <v>0</v>
      </c>
      <c r="H1262" s="8" t="s">
        <v>7835</v>
      </c>
      <c r="I1262" s="8" t="s">
        <v>7837</v>
      </c>
      <c r="J1262" s="8" t="s">
        <v>7841</v>
      </c>
    </row>
    <row r="1263" spans="1:10" ht="15" customHeight="1" x14ac:dyDescent="0.3">
      <c r="A1263" s="8" t="s">
        <v>1299</v>
      </c>
      <c r="B1263" s="29">
        <v>23.94</v>
      </c>
      <c r="C1263" s="32">
        <v>4.54</v>
      </c>
      <c r="D1263" s="8" t="s">
        <v>7836</v>
      </c>
      <c r="E1263" s="8" t="s">
        <v>7835</v>
      </c>
      <c r="F1263" s="8" t="s">
        <v>7836</v>
      </c>
      <c r="G1263" s="20">
        <v>1</v>
      </c>
      <c r="H1263" s="8" t="s">
        <v>7835</v>
      </c>
      <c r="I1263" s="8" t="s">
        <v>7839</v>
      </c>
      <c r="J1263" s="8" t="s">
        <v>7843</v>
      </c>
    </row>
    <row r="1264" spans="1:10" ht="15" customHeight="1" x14ac:dyDescent="0.3">
      <c r="A1264" s="8" t="s">
        <v>1300</v>
      </c>
      <c r="B1264" s="29">
        <v>46.4</v>
      </c>
      <c r="C1264" s="32">
        <v>5.71</v>
      </c>
      <c r="D1264" s="8" t="s">
        <v>7835</v>
      </c>
      <c r="E1264" s="8" t="s">
        <v>7835</v>
      </c>
      <c r="F1264" s="8" t="s">
        <v>7835</v>
      </c>
      <c r="G1264" s="20">
        <v>0</v>
      </c>
      <c r="H1264" s="8" t="s">
        <v>7835</v>
      </c>
      <c r="I1264" s="8" t="s">
        <v>7837</v>
      </c>
      <c r="J1264" s="8" t="s">
        <v>7842</v>
      </c>
    </row>
    <row r="1265" spans="1:10" ht="15" customHeight="1" x14ac:dyDescent="0.3">
      <c r="A1265" s="8" t="s">
        <v>1301</v>
      </c>
      <c r="B1265" s="29">
        <v>40.375</v>
      </c>
      <c r="C1265" s="32">
        <v>6.25</v>
      </c>
      <c r="D1265" s="8" t="s">
        <v>7836</v>
      </c>
      <c r="E1265" s="8" t="s">
        <v>7835</v>
      </c>
      <c r="F1265" s="8" t="s">
        <v>7835</v>
      </c>
      <c r="G1265" s="20">
        <v>0</v>
      </c>
      <c r="H1265" s="8" t="s">
        <v>7835</v>
      </c>
      <c r="I1265" s="8" t="s">
        <v>7837</v>
      </c>
      <c r="J1265" s="8" t="s">
        <v>7842</v>
      </c>
    </row>
    <row r="1266" spans="1:10" ht="15" customHeight="1" x14ac:dyDescent="0.3">
      <c r="A1266" s="8" t="s">
        <v>1302</v>
      </c>
      <c r="B1266" s="29">
        <v>28.7</v>
      </c>
      <c r="C1266" s="32">
        <v>9.4700000000000006</v>
      </c>
      <c r="D1266" s="8" t="s">
        <v>7835</v>
      </c>
      <c r="E1266" s="8" t="s">
        <v>7835</v>
      </c>
      <c r="F1266" s="8" t="s">
        <v>7835</v>
      </c>
      <c r="G1266" s="20">
        <v>2</v>
      </c>
      <c r="H1266" s="8" t="s">
        <v>7835</v>
      </c>
      <c r="I1266" s="8" t="s">
        <v>7838</v>
      </c>
      <c r="J1266" s="8" t="s">
        <v>7841</v>
      </c>
    </row>
    <row r="1267" spans="1:10" ht="15" customHeight="1" x14ac:dyDescent="0.3">
      <c r="A1267" s="8" t="s">
        <v>1303</v>
      </c>
      <c r="B1267" s="29">
        <v>26.63</v>
      </c>
      <c r="C1267" s="32">
        <v>5.7</v>
      </c>
      <c r="D1267" s="8" t="s">
        <v>7835</v>
      </c>
      <c r="E1267" s="8" t="s">
        <v>7835</v>
      </c>
      <c r="F1267" s="8" t="s">
        <v>7835</v>
      </c>
      <c r="G1267" s="20">
        <v>0</v>
      </c>
      <c r="H1267" s="8" t="s">
        <v>7835</v>
      </c>
      <c r="I1267" s="8" t="s">
        <v>7838</v>
      </c>
      <c r="J1267" s="8" t="s">
        <v>7842</v>
      </c>
    </row>
    <row r="1268" spans="1:10" ht="15" customHeight="1" x14ac:dyDescent="0.3">
      <c r="A1268" s="8" t="s">
        <v>1304</v>
      </c>
      <c r="B1268" s="29">
        <v>22.515000000000001</v>
      </c>
      <c r="C1268" s="32">
        <v>11.18</v>
      </c>
      <c r="D1268" s="8" t="s">
        <v>7835</v>
      </c>
      <c r="E1268" s="8" t="s">
        <v>7835</v>
      </c>
      <c r="F1268" s="8" t="s">
        <v>7835</v>
      </c>
      <c r="G1268" s="20">
        <v>2</v>
      </c>
      <c r="H1268" s="8" t="s">
        <v>7835</v>
      </c>
      <c r="I1268" s="8" t="s">
        <v>7839</v>
      </c>
      <c r="J1268" s="8" t="s">
        <v>7841</v>
      </c>
    </row>
    <row r="1269" spans="1:10" ht="15" customHeight="1" x14ac:dyDescent="0.3">
      <c r="A1269" s="8" t="s">
        <v>1305</v>
      </c>
      <c r="B1269" s="29">
        <v>36.575000000000003</v>
      </c>
      <c r="C1269" s="32">
        <v>10.98</v>
      </c>
      <c r="D1269" s="8" t="s">
        <v>7835</v>
      </c>
      <c r="E1269" s="8" t="s">
        <v>7835</v>
      </c>
      <c r="F1269" s="8" t="s">
        <v>7835</v>
      </c>
      <c r="G1269" s="20">
        <v>0</v>
      </c>
      <c r="H1269" s="8" t="s">
        <v>7835</v>
      </c>
      <c r="I1269" s="8" t="s">
        <v>7837</v>
      </c>
      <c r="J1269" s="8" t="s">
        <v>7841</v>
      </c>
    </row>
    <row r="1270" spans="1:10" ht="15" customHeight="1" x14ac:dyDescent="0.3">
      <c r="A1270" s="8" t="s">
        <v>1306</v>
      </c>
      <c r="B1270" s="29">
        <v>23.66</v>
      </c>
      <c r="C1270" s="32">
        <v>5.1100000000000003</v>
      </c>
      <c r="D1270" s="8" t="s">
        <v>7836</v>
      </c>
      <c r="E1270" s="8" t="s">
        <v>7835</v>
      </c>
      <c r="F1270" s="8" t="s">
        <v>7836</v>
      </c>
      <c r="G1270" s="20">
        <v>1</v>
      </c>
      <c r="H1270" s="8" t="s">
        <v>7835</v>
      </c>
      <c r="I1270" s="8" t="s">
        <v>7839</v>
      </c>
      <c r="J1270" s="8" t="s">
        <v>7843</v>
      </c>
    </row>
    <row r="1271" spans="1:10" ht="15" customHeight="1" x14ac:dyDescent="0.3">
      <c r="A1271" s="8" t="s">
        <v>1307</v>
      </c>
      <c r="B1271" s="29">
        <v>18.62</v>
      </c>
      <c r="C1271" s="32">
        <v>10.24</v>
      </c>
      <c r="D1271" s="8" t="s">
        <v>7835</v>
      </c>
      <c r="E1271" s="8" t="s">
        <v>7835</v>
      </c>
      <c r="F1271" s="8" t="s">
        <v>7835</v>
      </c>
      <c r="G1271" s="20">
        <v>0</v>
      </c>
      <c r="H1271" s="8" t="s">
        <v>7835</v>
      </c>
      <c r="I1271" s="8" t="s">
        <v>7839</v>
      </c>
      <c r="J1271" s="8" t="s">
        <v>7841</v>
      </c>
    </row>
    <row r="1272" spans="1:10" ht="15" customHeight="1" x14ac:dyDescent="0.3">
      <c r="A1272" s="8" t="s">
        <v>1308</v>
      </c>
      <c r="B1272" s="29">
        <v>19.190000000000001</v>
      </c>
      <c r="C1272" s="32">
        <v>7.71</v>
      </c>
      <c r="D1272" s="8" t="s">
        <v>7836</v>
      </c>
      <c r="E1272" s="8" t="s">
        <v>7835</v>
      </c>
      <c r="F1272" s="8" t="s">
        <v>7835</v>
      </c>
      <c r="G1272" s="20">
        <v>1</v>
      </c>
      <c r="H1272" s="8" t="s">
        <v>7835</v>
      </c>
      <c r="I1272" s="8" t="s">
        <v>7839</v>
      </c>
      <c r="J1272" s="8" t="s">
        <v>7841</v>
      </c>
    </row>
    <row r="1273" spans="1:10" ht="15" customHeight="1" x14ac:dyDescent="0.3">
      <c r="A1273" s="8" t="s">
        <v>1309</v>
      </c>
      <c r="B1273" s="29">
        <v>27.5</v>
      </c>
      <c r="C1273" s="32">
        <v>6.03</v>
      </c>
      <c r="D1273" s="8" t="s">
        <v>7835</v>
      </c>
      <c r="E1273" s="8" t="s">
        <v>7835</v>
      </c>
      <c r="F1273" s="8" t="s">
        <v>7835</v>
      </c>
      <c r="G1273" s="20">
        <v>0</v>
      </c>
      <c r="H1273" s="8" t="s">
        <v>7835</v>
      </c>
      <c r="I1273" s="8" t="s">
        <v>7838</v>
      </c>
      <c r="J1273" s="8" t="s">
        <v>7842</v>
      </c>
    </row>
    <row r="1274" spans="1:10" ht="15" customHeight="1" x14ac:dyDescent="0.3">
      <c r="A1274" s="8" t="s">
        <v>1310</v>
      </c>
      <c r="B1274" s="29">
        <v>27.36</v>
      </c>
      <c r="C1274" s="32">
        <v>5.96</v>
      </c>
      <c r="D1274" s="8" t="s">
        <v>7835</v>
      </c>
      <c r="E1274" s="8" t="s">
        <v>7835</v>
      </c>
      <c r="F1274" s="8" t="s">
        <v>7836</v>
      </c>
      <c r="G1274" s="20">
        <v>1</v>
      </c>
      <c r="H1274" s="8" t="s">
        <v>7835</v>
      </c>
      <c r="I1274" s="8" t="s">
        <v>7838</v>
      </c>
      <c r="J1274" s="8" t="s">
        <v>7842</v>
      </c>
    </row>
    <row r="1275" spans="1:10" ht="15" customHeight="1" x14ac:dyDescent="0.3">
      <c r="A1275" s="8" t="s">
        <v>1311</v>
      </c>
      <c r="B1275" s="29">
        <v>20.350000000000001</v>
      </c>
      <c r="C1275" s="32">
        <v>4.16</v>
      </c>
      <c r="D1275" s="8" t="s">
        <v>7835</v>
      </c>
      <c r="E1275" s="8" t="s">
        <v>7835</v>
      </c>
      <c r="F1275" s="8" t="s">
        <v>7835</v>
      </c>
      <c r="G1275" s="20">
        <v>0</v>
      </c>
      <c r="H1275" s="8" t="s">
        <v>7835</v>
      </c>
      <c r="I1275" s="8" t="s">
        <v>7839</v>
      </c>
      <c r="J1275" s="8" t="s">
        <v>7843</v>
      </c>
    </row>
    <row r="1276" spans="1:10" ht="15" customHeight="1" x14ac:dyDescent="0.3">
      <c r="A1276" s="8" t="s">
        <v>1312</v>
      </c>
      <c r="B1276" s="29">
        <v>24.035</v>
      </c>
      <c r="C1276" s="32">
        <v>6.11</v>
      </c>
      <c r="D1276" s="8" t="s">
        <v>7835</v>
      </c>
      <c r="E1276" s="8" t="s">
        <v>7835</v>
      </c>
      <c r="F1276" s="8" t="s">
        <v>7835</v>
      </c>
      <c r="G1276" s="20">
        <v>0</v>
      </c>
      <c r="H1276" s="8" t="s">
        <v>7835</v>
      </c>
      <c r="I1276" s="8" t="s">
        <v>7839</v>
      </c>
      <c r="J1276" s="8" t="s">
        <v>7842</v>
      </c>
    </row>
    <row r="1277" spans="1:10" ht="15" customHeight="1" x14ac:dyDescent="0.3">
      <c r="A1277" s="8" t="s">
        <v>1313</v>
      </c>
      <c r="B1277" s="29">
        <v>23.56</v>
      </c>
      <c r="C1277" s="32">
        <v>5.97</v>
      </c>
      <c r="D1277" s="8" t="s">
        <v>7835</v>
      </c>
      <c r="E1277" s="8" t="s">
        <v>7835</v>
      </c>
      <c r="F1277" s="8" t="s">
        <v>7835</v>
      </c>
      <c r="G1277" s="20">
        <v>0</v>
      </c>
      <c r="H1277" s="8" t="s">
        <v>7835</v>
      </c>
      <c r="I1277" s="8" t="s">
        <v>7839</v>
      </c>
      <c r="J1277" s="8" t="s">
        <v>7842</v>
      </c>
    </row>
    <row r="1278" spans="1:10" ht="15" customHeight="1" x14ac:dyDescent="0.3">
      <c r="A1278" s="8" t="s">
        <v>1314</v>
      </c>
      <c r="B1278" s="29">
        <v>27.17</v>
      </c>
      <c r="C1278" s="32">
        <v>10.81</v>
      </c>
      <c r="D1278" s="8" t="s">
        <v>7835</v>
      </c>
      <c r="E1278" s="8" t="s">
        <v>7835</v>
      </c>
      <c r="F1278" s="8" t="s">
        <v>7835</v>
      </c>
      <c r="G1278" s="20">
        <v>2</v>
      </c>
      <c r="H1278" s="8" t="s">
        <v>7835</v>
      </c>
      <c r="I1278" s="8" t="s">
        <v>7838</v>
      </c>
      <c r="J1278" s="8" t="s">
        <v>7841</v>
      </c>
    </row>
    <row r="1279" spans="1:10" ht="15" customHeight="1" x14ac:dyDescent="0.3">
      <c r="A1279" s="8" t="s">
        <v>1315</v>
      </c>
      <c r="B1279" s="29">
        <v>34.32</v>
      </c>
      <c r="C1279" s="32">
        <v>5.7</v>
      </c>
      <c r="D1279" s="8" t="s">
        <v>7836</v>
      </c>
      <c r="E1279" s="8" t="s">
        <v>7835</v>
      </c>
      <c r="F1279" s="8" t="s">
        <v>7836</v>
      </c>
      <c r="G1279" s="20">
        <v>1</v>
      </c>
      <c r="H1279" s="8" t="s">
        <v>7835</v>
      </c>
      <c r="I1279" s="8" t="s">
        <v>7837</v>
      </c>
      <c r="J1279" s="8" t="s">
        <v>7842</v>
      </c>
    </row>
    <row r="1280" spans="1:10" ht="15" customHeight="1" x14ac:dyDescent="0.3">
      <c r="A1280" s="8" t="s">
        <v>1316</v>
      </c>
      <c r="B1280" s="29">
        <v>23.87</v>
      </c>
      <c r="C1280" s="32">
        <v>4.7699999999999996</v>
      </c>
      <c r="D1280" s="8" t="s">
        <v>7836</v>
      </c>
      <c r="E1280" s="8" t="s">
        <v>7835</v>
      </c>
      <c r="F1280" s="8" t="s">
        <v>7836</v>
      </c>
      <c r="G1280" s="20">
        <v>1</v>
      </c>
      <c r="H1280" s="8" t="s">
        <v>7835</v>
      </c>
      <c r="I1280" s="8" t="s">
        <v>7839</v>
      </c>
      <c r="J1280" s="8" t="s">
        <v>7843</v>
      </c>
    </row>
    <row r="1281" spans="1:10" ht="15" customHeight="1" x14ac:dyDescent="0.3">
      <c r="A1281" s="8" t="s">
        <v>1317</v>
      </c>
      <c r="B1281" s="29">
        <v>30.15</v>
      </c>
      <c r="C1281" s="32">
        <v>4.25</v>
      </c>
      <c r="D1281" s="8" t="s">
        <v>7835</v>
      </c>
      <c r="E1281" s="8" t="s">
        <v>7835</v>
      </c>
      <c r="F1281" s="8" t="s">
        <v>7835</v>
      </c>
      <c r="G1281" s="20">
        <v>1</v>
      </c>
      <c r="H1281" s="8" t="s">
        <v>7835</v>
      </c>
      <c r="I1281" s="8" t="s">
        <v>7837</v>
      </c>
      <c r="J1281" s="8" t="s">
        <v>7843</v>
      </c>
    </row>
    <row r="1282" spans="1:10" ht="15" customHeight="1" x14ac:dyDescent="0.3">
      <c r="A1282" s="8" t="s">
        <v>1318</v>
      </c>
      <c r="B1282" s="29">
        <v>26.36</v>
      </c>
      <c r="C1282" s="32">
        <v>5.52</v>
      </c>
      <c r="D1282" s="8" t="s">
        <v>7835</v>
      </c>
      <c r="E1282" s="8" t="s">
        <v>7835</v>
      </c>
      <c r="F1282" s="8" t="s">
        <v>7835</v>
      </c>
      <c r="G1282" s="20">
        <v>0</v>
      </c>
      <c r="H1282" s="8" t="s">
        <v>7835</v>
      </c>
      <c r="I1282" s="8" t="s">
        <v>7838</v>
      </c>
      <c r="J1282" s="8" t="s">
        <v>7843</v>
      </c>
    </row>
    <row r="1283" spans="1:10" ht="15" customHeight="1" x14ac:dyDescent="0.3">
      <c r="A1283" s="8" t="s">
        <v>1319</v>
      </c>
      <c r="B1283" s="29">
        <v>45.32</v>
      </c>
      <c r="C1283" s="32">
        <v>6.53</v>
      </c>
      <c r="D1283" s="8" t="s">
        <v>7836</v>
      </c>
      <c r="E1283" s="8" t="s">
        <v>7835</v>
      </c>
      <c r="F1283" s="8" t="s">
        <v>7835</v>
      </c>
      <c r="G1283" s="20">
        <v>1</v>
      </c>
      <c r="H1283" s="8" t="s">
        <v>7835</v>
      </c>
      <c r="I1283" s="8" t="s">
        <v>7837</v>
      </c>
      <c r="J1283" s="8" t="s">
        <v>7841</v>
      </c>
    </row>
    <row r="1284" spans="1:10" ht="15" customHeight="1" x14ac:dyDescent="0.3">
      <c r="A1284" s="8" t="s">
        <v>1320</v>
      </c>
      <c r="B1284" s="29">
        <v>31.93</v>
      </c>
      <c r="C1284" s="32">
        <v>4.82</v>
      </c>
      <c r="D1284" s="8" t="s">
        <v>7836</v>
      </c>
      <c r="E1284" s="8" t="s">
        <v>7835</v>
      </c>
      <c r="F1284" s="8" t="s">
        <v>7835</v>
      </c>
      <c r="G1284" s="20">
        <v>1</v>
      </c>
      <c r="H1284" s="8" t="s">
        <v>7835</v>
      </c>
      <c r="I1284" s="8" t="s">
        <v>7837</v>
      </c>
      <c r="J1284" s="8" t="s">
        <v>7843</v>
      </c>
    </row>
    <row r="1285" spans="1:10" ht="15" customHeight="1" x14ac:dyDescent="0.3">
      <c r="A1285" s="8" t="s">
        <v>1321</v>
      </c>
      <c r="B1285" s="29">
        <v>36</v>
      </c>
      <c r="C1285" s="32">
        <v>11.94</v>
      </c>
      <c r="D1285" s="8" t="s">
        <v>7836</v>
      </c>
      <c r="E1285" s="8" t="s">
        <v>7835</v>
      </c>
      <c r="F1285" s="8" t="s">
        <v>7835</v>
      </c>
      <c r="G1285" s="20">
        <v>1</v>
      </c>
      <c r="H1285" s="8" t="s">
        <v>7835</v>
      </c>
      <c r="I1285" s="8" t="s">
        <v>7837</v>
      </c>
      <c r="J1285" s="8" t="s">
        <v>7841</v>
      </c>
    </row>
    <row r="1286" spans="1:10" ht="15" customHeight="1" x14ac:dyDescent="0.3">
      <c r="A1286" s="8" t="s">
        <v>1322</v>
      </c>
      <c r="B1286" s="29">
        <v>32</v>
      </c>
      <c r="C1286" s="32">
        <v>7.85</v>
      </c>
      <c r="D1286" s="8" t="s">
        <v>7836</v>
      </c>
      <c r="E1286" s="8" t="s">
        <v>7835</v>
      </c>
      <c r="F1286" s="8" t="s">
        <v>7835</v>
      </c>
      <c r="G1286" s="20">
        <v>1</v>
      </c>
      <c r="H1286" s="8" t="s">
        <v>7835</v>
      </c>
      <c r="I1286" s="8" t="s">
        <v>7837</v>
      </c>
      <c r="J1286" s="8" t="s">
        <v>7841</v>
      </c>
    </row>
    <row r="1287" spans="1:10" ht="15" customHeight="1" x14ac:dyDescent="0.3">
      <c r="A1287" s="8" t="s">
        <v>1323</v>
      </c>
      <c r="B1287" s="29">
        <v>29.37</v>
      </c>
      <c r="C1287" s="32">
        <v>8.01</v>
      </c>
      <c r="D1287" s="8" t="s">
        <v>7836</v>
      </c>
      <c r="E1287" s="8" t="s">
        <v>7835</v>
      </c>
      <c r="F1287" s="8" t="s">
        <v>7835</v>
      </c>
      <c r="G1287" s="20">
        <v>1</v>
      </c>
      <c r="H1287" s="8" t="s">
        <v>7835</v>
      </c>
      <c r="I1287" s="8" t="s">
        <v>7838</v>
      </c>
      <c r="J1287" s="8" t="s">
        <v>7841</v>
      </c>
    </row>
    <row r="1288" spans="1:10" ht="15" customHeight="1" x14ac:dyDescent="0.3">
      <c r="A1288" s="8" t="s">
        <v>1324</v>
      </c>
      <c r="B1288" s="29">
        <v>23.6</v>
      </c>
      <c r="C1288" s="32">
        <v>7.4</v>
      </c>
      <c r="D1288" s="8" t="s">
        <v>7836</v>
      </c>
      <c r="E1288" s="8" t="s">
        <v>7835</v>
      </c>
      <c r="F1288" s="8" t="s">
        <v>7835</v>
      </c>
      <c r="G1288" s="20">
        <v>1</v>
      </c>
      <c r="H1288" s="8" t="s">
        <v>7835</v>
      </c>
      <c r="I1288" s="8" t="s">
        <v>7839</v>
      </c>
      <c r="J1288" s="8" t="s">
        <v>7841</v>
      </c>
    </row>
    <row r="1289" spans="1:10" ht="15" customHeight="1" x14ac:dyDescent="0.3">
      <c r="A1289" s="8" t="s">
        <v>1325</v>
      </c>
      <c r="B1289" s="29">
        <v>33.155000000000001</v>
      </c>
      <c r="C1289" s="32">
        <v>8.3800000000000008</v>
      </c>
      <c r="D1289" s="8" t="s">
        <v>7836</v>
      </c>
      <c r="E1289" s="8" t="s">
        <v>7835</v>
      </c>
      <c r="F1289" s="8" t="s">
        <v>7835</v>
      </c>
      <c r="G1289" s="20">
        <v>0</v>
      </c>
      <c r="H1289" s="8" t="s">
        <v>7835</v>
      </c>
      <c r="I1289" s="8" t="s">
        <v>7837</v>
      </c>
      <c r="J1289" s="8" t="s">
        <v>7841</v>
      </c>
    </row>
    <row r="1290" spans="1:10" ht="15" customHeight="1" x14ac:dyDescent="0.3">
      <c r="A1290" s="8" t="s">
        <v>1326</v>
      </c>
      <c r="B1290" s="29">
        <v>24.32</v>
      </c>
      <c r="C1290" s="32">
        <v>11.56</v>
      </c>
      <c r="D1290" s="8" t="s">
        <v>7836</v>
      </c>
      <c r="E1290" s="8" t="s">
        <v>7835</v>
      </c>
      <c r="F1290" s="8" t="s">
        <v>7835</v>
      </c>
      <c r="G1290" s="20">
        <v>1</v>
      </c>
      <c r="H1290" s="8" t="s">
        <v>7835</v>
      </c>
      <c r="I1290" s="8" t="s">
        <v>7839</v>
      </c>
      <c r="J1290" s="8" t="s">
        <v>7841</v>
      </c>
    </row>
    <row r="1291" spans="1:10" ht="15" customHeight="1" x14ac:dyDescent="0.3">
      <c r="A1291" s="8" t="s">
        <v>1327</v>
      </c>
      <c r="B1291" s="29">
        <v>36.299999999999997</v>
      </c>
      <c r="C1291" s="32">
        <v>4.6100000000000003</v>
      </c>
      <c r="D1291" s="8" t="s">
        <v>7835</v>
      </c>
      <c r="E1291" s="8" t="s">
        <v>7835</v>
      </c>
      <c r="F1291" s="8" t="s">
        <v>7835</v>
      </c>
      <c r="G1291" s="20">
        <v>0</v>
      </c>
      <c r="H1291" s="8" t="s">
        <v>7835</v>
      </c>
      <c r="I1291" s="8" t="s">
        <v>7837</v>
      </c>
      <c r="J1291" s="8" t="s">
        <v>7843</v>
      </c>
    </row>
    <row r="1292" spans="1:10" ht="15" customHeight="1" x14ac:dyDescent="0.3">
      <c r="A1292" s="8" t="s">
        <v>1328</v>
      </c>
      <c r="B1292" s="29">
        <v>34.4</v>
      </c>
      <c r="C1292" s="32">
        <v>4.95</v>
      </c>
      <c r="D1292" s="8" t="s">
        <v>7835</v>
      </c>
      <c r="E1292" s="8" t="s">
        <v>7835</v>
      </c>
      <c r="F1292" s="8" t="s">
        <v>7836</v>
      </c>
      <c r="G1292" s="20">
        <v>1</v>
      </c>
      <c r="H1292" s="8" t="s">
        <v>7835</v>
      </c>
      <c r="I1292" s="8" t="s">
        <v>7837</v>
      </c>
      <c r="J1292" s="8" t="s">
        <v>7843</v>
      </c>
    </row>
    <row r="1293" spans="1:10" ht="15" customHeight="1" x14ac:dyDescent="0.3">
      <c r="A1293" s="8" t="s">
        <v>1329</v>
      </c>
      <c r="B1293" s="29">
        <v>30.9</v>
      </c>
      <c r="C1293" s="32">
        <v>5.04</v>
      </c>
      <c r="D1293" s="8" t="s">
        <v>7835</v>
      </c>
      <c r="E1293" s="8" t="s">
        <v>7835</v>
      </c>
      <c r="F1293" s="8" t="s">
        <v>7835</v>
      </c>
      <c r="G1293" s="20">
        <v>0</v>
      </c>
      <c r="H1293" s="8" t="s">
        <v>7835</v>
      </c>
      <c r="I1293" s="8" t="s">
        <v>7837</v>
      </c>
      <c r="J1293" s="8" t="s">
        <v>7843</v>
      </c>
    </row>
    <row r="1294" spans="1:10" ht="15" customHeight="1" x14ac:dyDescent="0.3">
      <c r="A1294" s="8" t="s">
        <v>1330</v>
      </c>
      <c r="B1294" s="29">
        <v>28.6</v>
      </c>
      <c r="C1294" s="32">
        <v>5.42</v>
      </c>
      <c r="D1294" s="8" t="s">
        <v>7835</v>
      </c>
      <c r="E1294" s="8" t="s">
        <v>7835</v>
      </c>
      <c r="F1294" s="8" t="s">
        <v>7835</v>
      </c>
      <c r="G1294" s="20">
        <v>0</v>
      </c>
      <c r="H1294" s="8" t="s">
        <v>7835</v>
      </c>
      <c r="I1294" s="8" t="s">
        <v>7838</v>
      </c>
      <c r="J1294" s="8" t="s">
        <v>7843</v>
      </c>
    </row>
    <row r="1295" spans="1:10" ht="15" customHeight="1" x14ac:dyDescent="0.3">
      <c r="A1295" s="8" t="s">
        <v>1331</v>
      </c>
      <c r="B1295" s="29">
        <v>27.83</v>
      </c>
      <c r="C1295" s="32">
        <v>5.39</v>
      </c>
      <c r="D1295" s="8" t="s">
        <v>7835</v>
      </c>
      <c r="E1295" s="8" t="s">
        <v>7835</v>
      </c>
      <c r="F1295" s="8" t="s">
        <v>7835</v>
      </c>
      <c r="G1295" s="20">
        <v>0</v>
      </c>
      <c r="H1295" s="8" t="s">
        <v>7835</v>
      </c>
      <c r="I1295" s="8" t="s">
        <v>7838</v>
      </c>
      <c r="J1295" s="8" t="s">
        <v>7843</v>
      </c>
    </row>
    <row r="1296" spans="1:10" ht="15" customHeight="1" x14ac:dyDescent="0.3">
      <c r="A1296" s="8" t="s">
        <v>1332</v>
      </c>
      <c r="B1296" s="29">
        <v>39.64</v>
      </c>
      <c r="C1296" s="32">
        <v>6</v>
      </c>
      <c r="D1296" s="8" t="s">
        <v>7835</v>
      </c>
      <c r="E1296" s="8" t="s">
        <v>7835</v>
      </c>
      <c r="F1296" s="8" t="s">
        <v>7836</v>
      </c>
      <c r="G1296" s="20">
        <v>1</v>
      </c>
      <c r="H1296" s="8" t="s">
        <v>7835</v>
      </c>
      <c r="I1296" s="8" t="s">
        <v>7837</v>
      </c>
      <c r="J1296" s="8" t="s">
        <v>7842</v>
      </c>
    </row>
    <row r="1297" spans="1:10" ht="15" customHeight="1" x14ac:dyDescent="0.3">
      <c r="A1297" s="8" t="s">
        <v>1333</v>
      </c>
      <c r="B1297" s="29">
        <v>38.479999999999997</v>
      </c>
      <c r="C1297" s="32">
        <v>6.02</v>
      </c>
      <c r="D1297" s="8" t="s">
        <v>7835</v>
      </c>
      <c r="E1297" s="8" t="s">
        <v>7835</v>
      </c>
      <c r="F1297" s="8" t="s">
        <v>7835</v>
      </c>
      <c r="G1297" s="20">
        <v>1</v>
      </c>
      <c r="H1297" s="8" t="s">
        <v>7835</v>
      </c>
      <c r="I1297" s="8" t="s">
        <v>7837</v>
      </c>
      <c r="J1297" s="8" t="s">
        <v>7842</v>
      </c>
    </row>
    <row r="1298" spans="1:10" ht="15" customHeight="1" x14ac:dyDescent="0.3">
      <c r="A1298" s="8" t="s">
        <v>1334</v>
      </c>
      <c r="B1298" s="29">
        <v>36.200000000000003</v>
      </c>
      <c r="C1298" s="32">
        <v>4.62</v>
      </c>
      <c r="D1298" s="8" t="s">
        <v>7835</v>
      </c>
      <c r="E1298" s="8" t="s">
        <v>7835</v>
      </c>
      <c r="F1298" s="8" t="s">
        <v>7835</v>
      </c>
      <c r="G1298" s="20">
        <v>2</v>
      </c>
      <c r="H1298" s="8" t="s">
        <v>7835</v>
      </c>
      <c r="I1298" s="8" t="s">
        <v>7837</v>
      </c>
      <c r="J1298" s="8" t="s">
        <v>7843</v>
      </c>
    </row>
    <row r="1299" spans="1:10" ht="15" customHeight="1" x14ac:dyDescent="0.3">
      <c r="A1299" s="8" t="s">
        <v>1335</v>
      </c>
      <c r="B1299" s="29">
        <v>27.13</v>
      </c>
      <c r="C1299" s="32">
        <v>5.59</v>
      </c>
      <c r="D1299" s="8" t="s">
        <v>7835</v>
      </c>
      <c r="E1299" s="8" t="s">
        <v>7835</v>
      </c>
      <c r="F1299" s="8" t="s">
        <v>7835</v>
      </c>
      <c r="G1299" s="20">
        <v>1</v>
      </c>
      <c r="H1299" s="8" t="s">
        <v>7835</v>
      </c>
      <c r="I1299" s="8" t="s">
        <v>7838</v>
      </c>
      <c r="J1299" s="8" t="s">
        <v>7843</v>
      </c>
    </row>
    <row r="1300" spans="1:10" ht="15" customHeight="1" x14ac:dyDescent="0.3">
      <c r="A1300" s="8" t="s">
        <v>1336</v>
      </c>
      <c r="B1300" s="29">
        <v>20.75</v>
      </c>
      <c r="C1300" s="32">
        <v>5.18</v>
      </c>
      <c r="D1300" s="8" t="s">
        <v>7836</v>
      </c>
      <c r="E1300" s="8" t="s">
        <v>7835</v>
      </c>
      <c r="F1300" s="8" t="s">
        <v>7835</v>
      </c>
      <c r="G1300" s="20">
        <v>2</v>
      </c>
      <c r="H1300" s="8" t="s">
        <v>7835</v>
      </c>
      <c r="I1300" s="8" t="s">
        <v>7839</v>
      </c>
      <c r="J1300" s="8" t="s">
        <v>7843</v>
      </c>
    </row>
    <row r="1301" spans="1:10" ht="15" customHeight="1" x14ac:dyDescent="0.3">
      <c r="A1301" s="8" t="s">
        <v>1337</v>
      </c>
      <c r="B1301" s="29">
        <v>26.6</v>
      </c>
      <c r="C1301" s="32">
        <v>6.29</v>
      </c>
      <c r="D1301" s="8" t="s">
        <v>7835</v>
      </c>
      <c r="E1301" s="8" t="s">
        <v>7835</v>
      </c>
      <c r="F1301" s="8" t="s">
        <v>7835</v>
      </c>
      <c r="G1301" s="20">
        <v>2</v>
      </c>
      <c r="H1301" s="8" t="s">
        <v>7835</v>
      </c>
      <c r="I1301" s="8" t="s">
        <v>7838</v>
      </c>
      <c r="J1301" s="8" t="s">
        <v>7842</v>
      </c>
    </row>
    <row r="1302" spans="1:10" ht="15" customHeight="1" x14ac:dyDescent="0.3">
      <c r="A1302" s="8" t="s">
        <v>1338</v>
      </c>
      <c r="B1302" s="29">
        <v>25.3</v>
      </c>
      <c r="C1302" s="32">
        <v>4.49</v>
      </c>
      <c r="D1302" s="8" t="s">
        <v>7835</v>
      </c>
      <c r="E1302" s="8" t="s">
        <v>7835</v>
      </c>
      <c r="F1302" s="8" t="s">
        <v>7835</v>
      </c>
      <c r="G1302" s="20">
        <v>2</v>
      </c>
      <c r="H1302" s="8" t="s">
        <v>7835</v>
      </c>
      <c r="I1302" s="8" t="s">
        <v>7838</v>
      </c>
      <c r="J1302" s="8" t="s">
        <v>7843</v>
      </c>
    </row>
    <row r="1303" spans="1:10" ht="15" customHeight="1" x14ac:dyDescent="0.3">
      <c r="A1303" s="8" t="s">
        <v>1339</v>
      </c>
      <c r="B1303" s="29">
        <v>18.84</v>
      </c>
      <c r="C1303" s="32">
        <v>11.82</v>
      </c>
      <c r="D1303" s="8" t="s">
        <v>7836</v>
      </c>
      <c r="E1303" s="8" t="s">
        <v>7835</v>
      </c>
      <c r="F1303" s="8" t="s">
        <v>7836</v>
      </c>
      <c r="G1303" s="20">
        <v>1</v>
      </c>
      <c r="H1303" s="8" t="s">
        <v>7835</v>
      </c>
      <c r="I1303" s="8" t="s">
        <v>7839</v>
      </c>
      <c r="J1303" s="8" t="s">
        <v>7841</v>
      </c>
    </row>
    <row r="1304" spans="1:10" ht="15" customHeight="1" x14ac:dyDescent="0.3">
      <c r="A1304" s="8" t="s">
        <v>1340</v>
      </c>
      <c r="B1304" s="29">
        <v>19.57</v>
      </c>
      <c r="C1304" s="32">
        <v>7.41</v>
      </c>
      <c r="D1304" s="8" t="s">
        <v>7836</v>
      </c>
      <c r="E1304" s="8" t="s">
        <v>7835</v>
      </c>
      <c r="F1304" s="8" t="s">
        <v>7835</v>
      </c>
      <c r="G1304" s="20">
        <v>1</v>
      </c>
      <c r="H1304" s="8" t="s">
        <v>7835</v>
      </c>
      <c r="I1304" s="8" t="s">
        <v>7839</v>
      </c>
      <c r="J1304" s="8" t="s">
        <v>7841</v>
      </c>
    </row>
    <row r="1305" spans="1:10" ht="15" customHeight="1" x14ac:dyDescent="0.3">
      <c r="A1305" s="8" t="s">
        <v>1341</v>
      </c>
      <c r="B1305" s="29">
        <v>30.495000000000001</v>
      </c>
      <c r="C1305" s="32">
        <v>5.97</v>
      </c>
      <c r="D1305" s="8" t="s">
        <v>7835</v>
      </c>
      <c r="E1305" s="8" t="s">
        <v>7835</v>
      </c>
      <c r="F1305" s="8" t="s">
        <v>7835</v>
      </c>
      <c r="G1305" s="20">
        <v>0</v>
      </c>
      <c r="H1305" s="8" t="s">
        <v>7835</v>
      </c>
      <c r="I1305" s="8" t="s">
        <v>7837</v>
      </c>
      <c r="J1305" s="8" t="s">
        <v>7842</v>
      </c>
    </row>
    <row r="1306" spans="1:10" ht="15" customHeight="1" x14ac:dyDescent="0.3">
      <c r="A1306" s="8" t="s">
        <v>1342</v>
      </c>
      <c r="B1306" s="29">
        <v>30.114999999999998</v>
      </c>
      <c r="C1306" s="32">
        <v>5.74</v>
      </c>
      <c r="D1306" s="8" t="s">
        <v>7835</v>
      </c>
      <c r="E1306" s="8" t="s">
        <v>7835</v>
      </c>
      <c r="F1306" s="8" t="s">
        <v>7836</v>
      </c>
      <c r="G1306" s="20">
        <v>1</v>
      </c>
      <c r="H1306" s="8" t="s">
        <v>7835</v>
      </c>
      <c r="I1306" s="8" t="s">
        <v>7837</v>
      </c>
      <c r="J1306" s="8" t="s">
        <v>7842</v>
      </c>
    </row>
    <row r="1307" spans="1:10" ht="15" customHeight="1" x14ac:dyDescent="0.3">
      <c r="A1307" s="8" t="s">
        <v>1343</v>
      </c>
      <c r="B1307" s="29">
        <v>24.78</v>
      </c>
      <c r="C1307" s="32">
        <v>9.85</v>
      </c>
      <c r="D1307" s="8" t="s">
        <v>7835</v>
      </c>
      <c r="E1307" s="8" t="s">
        <v>7835</v>
      </c>
      <c r="F1307" s="8" t="s">
        <v>7835</v>
      </c>
      <c r="G1307" s="20">
        <v>0</v>
      </c>
      <c r="H1307" s="8" t="s">
        <v>7835</v>
      </c>
      <c r="I1307" s="8" t="s">
        <v>7839</v>
      </c>
      <c r="J1307" s="8" t="s">
        <v>7841</v>
      </c>
    </row>
    <row r="1308" spans="1:10" ht="15" customHeight="1" x14ac:dyDescent="0.3">
      <c r="A1308" s="8" t="s">
        <v>1344</v>
      </c>
      <c r="B1308" s="29">
        <v>24.77</v>
      </c>
      <c r="C1308" s="32">
        <v>7.59</v>
      </c>
      <c r="D1308" s="8" t="s">
        <v>7835</v>
      </c>
      <c r="E1308" s="8" t="s">
        <v>7835</v>
      </c>
      <c r="F1308" s="8" t="s">
        <v>7835</v>
      </c>
      <c r="G1308" s="20">
        <v>0</v>
      </c>
      <c r="H1308" s="8" t="s">
        <v>7835</v>
      </c>
      <c r="I1308" s="8" t="s">
        <v>7839</v>
      </c>
      <c r="J1308" s="8" t="s">
        <v>7841</v>
      </c>
    </row>
    <row r="1309" spans="1:10" ht="15" customHeight="1" x14ac:dyDescent="0.3">
      <c r="A1309" s="8" t="s">
        <v>1345</v>
      </c>
      <c r="B1309" s="29">
        <v>16.579999999999998</v>
      </c>
      <c r="C1309" s="32">
        <v>6.98</v>
      </c>
      <c r="D1309" s="8" t="s">
        <v>7836</v>
      </c>
      <c r="E1309" s="8" t="s">
        <v>7835</v>
      </c>
      <c r="F1309" s="8" t="s">
        <v>7836</v>
      </c>
      <c r="G1309" s="20">
        <v>1</v>
      </c>
      <c r="H1309" s="8" t="s">
        <v>7835</v>
      </c>
      <c r="I1309" s="8" t="s">
        <v>7840</v>
      </c>
      <c r="J1309" s="8" t="s">
        <v>7841</v>
      </c>
    </row>
    <row r="1310" spans="1:10" ht="15" customHeight="1" x14ac:dyDescent="0.3">
      <c r="A1310" s="8" t="s">
        <v>1346</v>
      </c>
      <c r="B1310" s="29">
        <v>38.17</v>
      </c>
      <c r="C1310" s="32">
        <v>4.7300000000000004</v>
      </c>
      <c r="D1310" s="8" t="s">
        <v>7836</v>
      </c>
      <c r="E1310" s="8" t="s">
        <v>7835</v>
      </c>
      <c r="F1310" s="8" t="s">
        <v>7835</v>
      </c>
      <c r="G1310" s="20">
        <v>0</v>
      </c>
      <c r="H1310" s="8" t="s">
        <v>7835</v>
      </c>
      <c r="I1310" s="8" t="s">
        <v>7837</v>
      </c>
      <c r="J1310" s="8" t="s">
        <v>7843</v>
      </c>
    </row>
    <row r="1311" spans="1:10" ht="15" customHeight="1" x14ac:dyDescent="0.3">
      <c r="A1311" s="8" t="s">
        <v>1347</v>
      </c>
      <c r="B1311" s="29">
        <v>39.424999999999997</v>
      </c>
      <c r="C1311" s="32">
        <v>4.76</v>
      </c>
      <c r="D1311" s="8" t="s">
        <v>7836</v>
      </c>
      <c r="E1311" s="8" t="s">
        <v>7835</v>
      </c>
      <c r="F1311" s="8" t="s">
        <v>7835</v>
      </c>
      <c r="G1311" s="20">
        <v>0</v>
      </c>
      <c r="H1311" s="8" t="s">
        <v>7835</v>
      </c>
      <c r="I1311" s="8" t="s">
        <v>7837</v>
      </c>
      <c r="J1311" s="8" t="s">
        <v>7843</v>
      </c>
    </row>
    <row r="1312" spans="1:10" ht="15" customHeight="1" x14ac:dyDescent="0.3">
      <c r="A1312" s="8" t="s">
        <v>1348</v>
      </c>
      <c r="B1312" s="29">
        <v>33.44</v>
      </c>
      <c r="C1312" s="32">
        <v>6.24</v>
      </c>
      <c r="D1312" s="8" t="s">
        <v>7836</v>
      </c>
      <c r="E1312" s="8" t="s">
        <v>7835</v>
      </c>
      <c r="F1312" s="8" t="s">
        <v>7835</v>
      </c>
      <c r="G1312" s="20">
        <v>0</v>
      </c>
      <c r="H1312" s="8" t="s">
        <v>7835</v>
      </c>
      <c r="I1312" s="8" t="s">
        <v>7837</v>
      </c>
      <c r="J1312" s="8" t="s">
        <v>7842</v>
      </c>
    </row>
    <row r="1313" spans="1:10" ht="15" customHeight="1" x14ac:dyDescent="0.3">
      <c r="A1313" s="8" t="s">
        <v>1349</v>
      </c>
      <c r="B1313" s="29">
        <v>33.344999999999999</v>
      </c>
      <c r="C1313" s="32">
        <v>5.44</v>
      </c>
      <c r="D1313" s="8" t="s">
        <v>7836</v>
      </c>
      <c r="E1313" s="8" t="s">
        <v>7835</v>
      </c>
      <c r="F1313" s="8" t="s">
        <v>7835</v>
      </c>
      <c r="G1313" s="20">
        <v>0</v>
      </c>
      <c r="H1313" s="8" t="s">
        <v>7835</v>
      </c>
      <c r="I1313" s="8" t="s">
        <v>7837</v>
      </c>
      <c r="J1313" s="8" t="s">
        <v>7843</v>
      </c>
    </row>
    <row r="1314" spans="1:10" ht="15" customHeight="1" x14ac:dyDescent="0.3">
      <c r="A1314" s="8" t="s">
        <v>1350</v>
      </c>
      <c r="B1314" s="29">
        <v>38.79</v>
      </c>
      <c r="C1314" s="32">
        <v>5.08</v>
      </c>
      <c r="D1314" s="8" t="s">
        <v>7835</v>
      </c>
      <c r="E1314" s="8" t="s">
        <v>7835</v>
      </c>
      <c r="F1314" s="8" t="s">
        <v>7836</v>
      </c>
      <c r="G1314" s="20">
        <v>1</v>
      </c>
      <c r="H1314" s="8" t="s">
        <v>7835</v>
      </c>
      <c r="I1314" s="8" t="s">
        <v>7837</v>
      </c>
      <c r="J1314" s="8" t="s">
        <v>7843</v>
      </c>
    </row>
    <row r="1315" spans="1:10" ht="15" customHeight="1" x14ac:dyDescent="0.3">
      <c r="A1315" s="8" t="s">
        <v>1351</v>
      </c>
      <c r="B1315" s="29">
        <v>30.684999999999999</v>
      </c>
      <c r="C1315" s="32">
        <v>4.87</v>
      </c>
      <c r="D1315" s="8" t="s">
        <v>7835</v>
      </c>
      <c r="E1315" s="8" t="s">
        <v>7835</v>
      </c>
      <c r="F1315" s="8" t="s">
        <v>7836</v>
      </c>
      <c r="G1315" s="20">
        <v>1</v>
      </c>
      <c r="H1315" s="8" t="s">
        <v>7835</v>
      </c>
      <c r="I1315" s="8" t="s">
        <v>7837</v>
      </c>
      <c r="J1315" s="8" t="s">
        <v>7843</v>
      </c>
    </row>
    <row r="1316" spans="1:10" ht="15" customHeight="1" x14ac:dyDescent="0.3">
      <c r="A1316" s="8" t="s">
        <v>1352</v>
      </c>
      <c r="B1316" s="29">
        <v>22.135000000000002</v>
      </c>
      <c r="C1316" s="32">
        <v>8.17</v>
      </c>
      <c r="D1316" s="8" t="s">
        <v>7835</v>
      </c>
      <c r="E1316" s="8" t="s">
        <v>7835</v>
      </c>
      <c r="F1316" s="8" t="s">
        <v>7835</v>
      </c>
      <c r="G1316" s="20">
        <v>0</v>
      </c>
      <c r="H1316" s="8" t="s">
        <v>7835</v>
      </c>
      <c r="I1316" s="8" t="s">
        <v>7839</v>
      </c>
      <c r="J1316" s="8" t="s">
        <v>7841</v>
      </c>
    </row>
    <row r="1317" spans="1:10" ht="15" customHeight="1" x14ac:dyDescent="0.3">
      <c r="A1317" s="8" t="s">
        <v>1353</v>
      </c>
      <c r="B1317" s="29">
        <v>33.33</v>
      </c>
      <c r="C1317" s="32">
        <v>7.61</v>
      </c>
      <c r="D1317" s="8" t="s">
        <v>7835</v>
      </c>
      <c r="E1317" s="8" t="s">
        <v>7835</v>
      </c>
      <c r="F1317" s="8" t="s">
        <v>7835</v>
      </c>
      <c r="G1317" s="20">
        <v>0</v>
      </c>
      <c r="H1317" s="8" t="s">
        <v>7835</v>
      </c>
      <c r="I1317" s="8" t="s">
        <v>7837</v>
      </c>
      <c r="J1317" s="8" t="s">
        <v>7841</v>
      </c>
    </row>
    <row r="1318" spans="1:10" ht="15" customHeight="1" x14ac:dyDescent="0.3">
      <c r="A1318" s="8" t="s">
        <v>1354</v>
      </c>
      <c r="B1318" s="29">
        <v>31.13</v>
      </c>
      <c r="C1318" s="32">
        <v>10.1</v>
      </c>
      <c r="D1318" s="8" t="s">
        <v>7835</v>
      </c>
      <c r="E1318" s="8" t="s">
        <v>7835</v>
      </c>
      <c r="F1318" s="8" t="s">
        <v>7835</v>
      </c>
      <c r="G1318" s="20">
        <v>0</v>
      </c>
      <c r="H1318" s="8" t="s">
        <v>7835</v>
      </c>
      <c r="I1318" s="8" t="s">
        <v>7837</v>
      </c>
      <c r="J1318" s="8" t="s">
        <v>7841</v>
      </c>
    </row>
    <row r="1319" spans="1:10" ht="15" customHeight="1" x14ac:dyDescent="0.3">
      <c r="A1319" s="8" t="s">
        <v>1355</v>
      </c>
      <c r="B1319" s="29">
        <v>28.9</v>
      </c>
      <c r="C1319" s="32">
        <v>11.24</v>
      </c>
      <c r="D1319" s="8" t="s">
        <v>7835</v>
      </c>
      <c r="E1319" s="8" t="s">
        <v>7835</v>
      </c>
      <c r="F1319" s="8" t="s">
        <v>7835</v>
      </c>
      <c r="G1319" s="20">
        <v>0</v>
      </c>
      <c r="H1319" s="8" t="s">
        <v>7835</v>
      </c>
      <c r="I1319" s="8" t="s">
        <v>7838</v>
      </c>
      <c r="J1319" s="8" t="s">
        <v>7841</v>
      </c>
    </row>
    <row r="1320" spans="1:10" ht="15" customHeight="1" x14ac:dyDescent="0.3">
      <c r="A1320" s="8" t="s">
        <v>1356</v>
      </c>
      <c r="B1320" s="29">
        <v>43.31</v>
      </c>
      <c r="C1320" s="32">
        <v>6.1</v>
      </c>
      <c r="D1320" s="8" t="s">
        <v>7836</v>
      </c>
      <c r="E1320" s="8" t="s">
        <v>7836</v>
      </c>
      <c r="F1320" s="8" t="s">
        <v>7835</v>
      </c>
      <c r="G1320" s="20">
        <v>1</v>
      </c>
      <c r="H1320" s="8" t="s">
        <v>7835</v>
      </c>
      <c r="I1320" s="8" t="s">
        <v>7837</v>
      </c>
      <c r="J1320" s="8" t="s">
        <v>7842</v>
      </c>
    </row>
    <row r="1321" spans="1:10" ht="15" customHeight="1" x14ac:dyDescent="0.3">
      <c r="A1321" s="8" t="s">
        <v>1357</v>
      </c>
      <c r="B1321" s="29">
        <v>22.8</v>
      </c>
      <c r="C1321" s="32">
        <v>6.98</v>
      </c>
      <c r="D1321" s="8" t="s">
        <v>7835</v>
      </c>
      <c r="E1321" s="8" t="s">
        <v>7835</v>
      </c>
      <c r="F1321" s="8" t="s">
        <v>7835</v>
      </c>
      <c r="G1321" s="20">
        <v>0</v>
      </c>
      <c r="H1321" s="8" t="s">
        <v>7835</v>
      </c>
      <c r="I1321" s="8" t="s">
        <v>7839</v>
      </c>
      <c r="J1321" s="8" t="s">
        <v>7841</v>
      </c>
    </row>
    <row r="1322" spans="1:10" ht="15" customHeight="1" x14ac:dyDescent="0.3">
      <c r="A1322" s="8" t="s">
        <v>1358</v>
      </c>
      <c r="B1322" s="29">
        <v>19.09</v>
      </c>
      <c r="C1322" s="32">
        <v>4</v>
      </c>
      <c r="D1322" s="8" t="s">
        <v>7836</v>
      </c>
      <c r="E1322" s="8" t="s">
        <v>7835</v>
      </c>
      <c r="F1322" s="8" t="s">
        <v>7835</v>
      </c>
      <c r="G1322" s="20">
        <v>1</v>
      </c>
      <c r="H1322" s="8" t="s">
        <v>7835</v>
      </c>
      <c r="I1322" s="8" t="s">
        <v>7839</v>
      </c>
      <c r="J1322" s="8" t="s">
        <v>7843</v>
      </c>
    </row>
    <row r="1323" spans="1:10" ht="15" customHeight="1" x14ac:dyDescent="0.3">
      <c r="A1323" s="8" t="s">
        <v>1359</v>
      </c>
      <c r="B1323" s="29">
        <v>23.37</v>
      </c>
      <c r="C1323" s="32">
        <v>4.2300000000000004</v>
      </c>
      <c r="D1323" s="8" t="s">
        <v>7835</v>
      </c>
      <c r="E1323" s="8" t="s">
        <v>7835</v>
      </c>
      <c r="F1323" s="8" t="s">
        <v>7835</v>
      </c>
      <c r="G1323" s="20">
        <v>0</v>
      </c>
      <c r="H1323" s="8" t="s">
        <v>7835</v>
      </c>
      <c r="I1323" s="8" t="s">
        <v>7839</v>
      </c>
      <c r="J1323" s="8" t="s">
        <v>7843</v>
      </c>
    </row>
    <row r="1324" spans="1:10" ht="15" customHeight="1" x14ac:dyDescent="0.3">
      <c r="A1324" s="8" t="s">
        <v>1360</v>
      </c>
      <c r="B1324" s="29">
        <v>33.44</v>
      </c>
      <c r="C1324" s="32">
        <v>4.72</v>
      </c>
      <c r="D1324" s="8" t="s">
        <v>7836</v>
      </c>
      <c r="E1324" s="8" t="s">
        <v>7835</v>
      </c>
      <c r="F1324" s="8" t="s">
        <v>7835</v>
      </c>
      <c r="G1324" s="20">
        <v>0</v>
      </c>
      <c r="H1324" s="8" t="s">
        <v>7835</v>
      </c>
      <c r="I1324" s="8" t="s">
        <v>7837</v>
      </c>
      <c r="J1324" s="8" t="s">
        <v>7843</v>
      </c>
    </row>
    <row r="1325" spans="1:10" ht="15" customHeight="1" x14ac:dyDescent="0.3">
      <c r="A1325" s="8" t="s">
        <v>1361</v>
      </c>
      <c r="B1325" s="29">
        <v>28.05</v>
      </c>
      <c r="C1325" s="32">
        <v>5.63</v>
      </c>
      <c r="D1325" s="8" t="s">
        <v>7836</v>
      </c>
      <c r="E1325" s="8" t="s">
        <v>7835</v>
      </c>
      <c r="F1325" s="8" t="s">
        <v>7835</v>
      </c>
      <c r="G1325" s="20">
        <v>0</v>
      </c>
      <c r="H1325" s="8" t="s">
        <v>7835</v>
      </c>
      <c r="I1325" s="8" t="s">
        <v>7838</v>
      </c>
      <c r="J1325" s="8" t="s">
        <v>7843</v>
      </c>
    </row>
    <row r="1326" spans="1:10" ht="15" customHeight="1" x14ac:dyDescent="0.3">
      <c r="A1326" s="8" t="s">
        <v>1362</v>
      </c>
      <c r="B1326" s="29">
        <v>27.72</v>
      </c>
      <c r="C1326" s="32">
        <v>5.83</v>
      </c>
      <c r="D1326" s="8" t="s">
        <v>7836</v>
      </c>
      <c r="E1326" s="8" t="s">
        <v>7835</v>
      </c>
      <c r="F1326" s="8" t="s">
        <v>7835</v>
      </c>
      <c r="G1326" s="20">
        <v>0</v>
      </c>
      <c r="H1326" s="8" t="s">
        <v>7835</v>
      </c>
      <c r="I1326" s="8" t="s">
        <v>7838</v>
      </c>
      <c r="J1326" s="8" t="s">
        <v>7842</v>
      </c>
    </row>
    <row r="1327" spans="1:10" ht="15" customHeight="1" x14ac:dyDescent="0.3">
      <c r="A1327" s="8" t="s">
        <v>1363</v>
      </c>
      <c r="B1327" s="29">
        <v>29.81</v>
      </c>
      <c r="C1327" s="32">
        <v>9.23</v>
      </c>
      <c r="D1327" s="8" t="s">
        <v>7835</v>
      </c>
      <c r="E1327" s="8" t="s">
        <v>7835</v>
      </c>
      <c r="F1327" s="8" t="s">
        <v>7835</v>
      </c>
      <c r="G1327" s="20">
        <v>0</v>
      </c>
      <c r="H1327" s="8" t="s">
        <v>7835</v>
      </c>
      <c r="I1327" s="8" t="s">
        <v>7838</v>
      </c>
      <c r="J1327" s="8" t="s">
        <v>7841</v>
      </c>
    </row>
    <row r="1328" spans="1:10" ht="15" customHeight="1" x14ac:dyDescent="0.3">
      <c r="A1328" s="8" t="s">
        <v>1364</v>
      </c>
      <c r="B1328" s="29">
        <v>23.98</v>
      </c>
      <c r="C1328" s="32">
        <v>9.89</v>
      </c>
      <c r="D1328" s="8" t="s">
        <v>7835</v>
      </c>
      <c r="E1328" s="8" t="s">
        <v>7835</v>
      </c>
      <c r="F1328" s="8" t="s">
        <v>7835</v>
      </c>
      <c r="G1328" s="20">
        <v>0</v>
      </c>
      <c r="H1328" s="8" t="s">
        <v>7835</v>
      </c>
      <c r="I1328" s="8" t="s">
        <v>7839</v>
      </c>
      <c r="J1328" s="8" t="s">
        <v>7841</v>
      </c>
    </row>
    <row r="1329" spans="1:10" ht="15" customHeight="1" x14ac:dyDescent="0.3">
      <c r="A1329" s="8" t="s">
        <v>1365</v>
      </c>
      <c r="B1329" s="29">
        <v>17.34</v>
      </c>
      <c r="C1329" s="32">
        <v>12</v>
      </c>
      <c r="D1329" s="8" t="s">
        <v>7835</v>
      </c>
      <c r="E1329" s="8" t="s">
        <v>7835</v>
      </c>
      <c r="F1329" s="8" t="s">
        <v>7835</v>
      </c>
      <c r="G1329" s="20">
        <v>0</v>
      </c>
      <c r="H1329" s="8" t="s">
        <v>7835</v>
      </c>
      <c r="I1329" s="8" t="s">
        <v>7840</v>
      </c>
      <c r="J1329" s="8" t="s">
        <v>7841</v>
      </c>
    </row>
    <row r="1330" spans="1:10" ht="15" customHeight="1" x14ac:dyDescent="0.3">
      <c r="A1330" s="8" t="s">
        <v>1366</v>
      </c>
      <c r="B1330" s="29">
        <v>40.39</v>
      </c>
      <c r="C1330" s="32">
        <v>4.24</v>
      </c>
      <c r="D1330" s="8" t="s">
        <v>7836</v>
      </c>
      <c r="E1330" s="8" t="s">
        <v>7835</v>
      </c>
      <c r="F1330" s="8" t="s">
        <v>7836</v>
      </c>
      <c r="G1330" s="20">
        <v>1</v>
      </c>
      <c r="H1330" s="8" t="s">
        <v>7835</v>
      </c>
      <c r="I1330" s="8" t="s">
        <v>7837</v>
      </c>
      <c r="J1330" s="8" t="s">
        <v>7843</v>
      </c>
    </row>
    <row r="1331" spans="1:10" ht="15" customHeight="1" x14ac:dyDescent="0.3">
      <c r="A1331" s="8" t="s">
        <v>1367</v>
      </c>
      <c r="B1331" s="29">
        <v>25.96</v>
      </c>
      <c r="C1331" s="32">
        <v>4.68</v>
      </c>
      <c r="D1331" s="8" t="s">
        <v>7836</v>
      </c>
      <c r="E1331" s="8" t="s">
        <v>7835</v>
      </c>
      <c r="F1331" s="8" t="s">
        <v>7836</v>
      </c>
      <c r="G1331" s="20">
        <v>1</v>
      </c>
      <c r="H1331" s="8" t="s">
        <v>7835</v>
      </c>
      <c r="I1331" s="8" t="s">
        <v>7838</v>
      </c>
      <c r="J1331" s="8" t="s">
        <v>7843</v>
      </c>
    </row>
    <row r="1332" spans="1:10" ht="15" customHeight="1" x14ac:dyDescent="0.3">
      <c r="A1332" s="8" t="s">
        <v>1368</v>
      </c>
      <c r="B1332" s="29">
        <v>17.68</v>
      </c>
      <c r="C1332" s="32">
        <v>8.57</v>
      </c>
      <c r="D1332" s="8" t="s">
        <v>7836</v>
      </c>
      <c r="E1332" s="8" t="s">
        <v>7835</v>
      </c>
      <c r="F1332" s="8" t="s">
        <v>7836</v>
      </c>
      <c r="G1332" s="20">
        <v>1</v>
      </c>
      <c r="H1332" s="8" t="s">
        <v>7835</v>
      </c>
      <c r="I1332" s="8" t="s">
        <v>7840</v>
      </c>
      <c r="J1332" s="8" t="s">
        <v>7841</v>
      </c>
    </row>
    <row r="1333" spans="1:10" ht="15" customHeight="1" x14ac:dyDescent="0.3">
      <c r="A1333" s="8" t="s">
        <v>1369</v>
      </c>
      <c r="B1333" s="29">
        <v>30.875</v>
      </c>
      <c r="C1333" s="32">
        <v>4.0999999999999996</v>
      </c>
      <c r="D1333" s="8" t="s">
        <v>7835</v>
      </c>
      <c r="E1333" s="8" t="s">
        <v>7835</v>
      </c>
      <c r="F1333" s="8" t="s">
        <v>7835</v>
      </c>
      <c r="G1333" s="20">
        <v>0</v>
      </c>
      <c r="H1333" s="8" t="s">
        <v>7835</v>
      </c>
      <c r="I1333" s="8" t="s">
        <v>7837</v>
      </c>
      <c r="J1333" s="8" t="s">
        <v>7843</v>
      </c>
    </row>
    <row r="1334" spans="1:10" ht="15" customHeight="1" x14ac:dyDescent="0.3">
      <c r="A1334" s="8" t="s">
        <v>1370</v>
      </c>
      <c r="B1334" s="29">
        <v>30.81</v>
      </c>
      <c r="C1334" s="32">
        <v>4.49</v>
      </c>
      <c r="D1334" s="8" t="s">
        <v>7835</v>
      </c>
      <c r="E1334" s="8" t="s">
        <v>7835</v>
      </c>
      <c r="F1334" s="8" t="s">
        <v>7835</v>
      </c>
      <c r="G1334" s="20">
        <v>0</v>
      </c>
      <c r="H1334" s="8" t="s">
        <v>7835</v>
      </c>
      <c r="I1334" s="8" t="s">
        <v>7837</v>
      </c>
      <c r="J1334" s="8" t="s">
        <v>7843</v>
      </c>
    </row>
    <row r="1335" spans="1:10" ht="15" customHeight="1" x14ac:dyDescent="0.3">
      <c r="A1335" s="8" t="s">
        <v>1371</v>
      </c>
      <c r="B1335" s="29">
        <v>36.85</v>
      </c>
      <c r="C1335" s="32">
        <v>8.8000000000000007</v>
      </c>
      <c r="D1335" s="8" t="s">
        <v>7835</v>
      </c>
      <c r="E1335" s="8" t="s">
        <v>7835</v>
      </c>
      <c r="F1335" s="8" t="s">
        <v>7835</v>
      </c>
      <c r="G1335" s="20">
        <v>2</v>
      </c>
      <c r="H1335" s="8" t="s">
        <v>7835</v>
      </c>
      <c r="I1335" s="8" t="s">
        <v>7837</v>
      </c>
      <c r="J1335" s="8" t="s">
        <v>7841</v>
      </c>
    </row>
    <row r="1336" spans="1:10" ht="15" customHeight="1" x14ac:dyDescent="0.3">
      <c r="A1336" s="8" t="s">
        <v>1372</v>
      </c>
      <c r="B1336" s="29">
        <v>35.86</v>
      </c>
      <c r="C1336" s="32">
        <v>7.93</v>
      </c>
      <c r="D1336" s="8" t="s">
        <v>7835</v>
      </c>
      <c r="E1336" s="8" t="s">
        <v>7835</v>
      </c>
      <c r="F1336" s="8" t="s">
        <v>7835</v>
      </c>
      <c r="G1336" s="20">
        <v>2</v>
      </c>
      <c r="H1336" s="8" t="s">
        <v>7835</v>
      </c>
      <c r="I1336" s="8" t="s">
        <v>7837</v>
      </c>
      <c r="J1336" s="8" t="s">
        <v>7841</v>
      </c>
    </row>
    <row r="1337" spans="1:10" ht="15" customHeight="1" x14ac:dyDescent="0.3">
      <c r="A1337" s="8" t="s">
        <v>1373</v>
      </c>
      <c r="B1337" s="29">
        <v>30.3</v>
      </c>
      <c r="C1337" s="32">
        <v>9.4499999999999993</v>
      </c>
      <c r="D1337" s="8" t="s">
        <v>7835</v>
      </c>
      <c r="E1337" s="8" t="s">
        <v>7835</v>
      </c>
      <c r="F1337" s="8" t="s">
        <v>7835</v>
      </c>
      <c r="G1337" s="20">
        <v>2</v>
      </c>
      <c r="H1337" s="8" t="s">
        <v>7835</v>
      </c>
      <c r="I1337" s="8" t="s">
        <v>7837</v>
      </c>
      <c r="J1337" s="8" t="s">
        <v>7841</v>
      </c>
    </row>
    <row r="1338" spans="1:10" ht="15" customHeight="1" x14ac:dyDescent="0.3">
      <c r="A1338" s="8" t="s">
        <v>1374</v>
      </c>
      <c r="B1338" s="29">
        <v>32.015000000000001</v>
      </c>
      <c r="C1338" s="32">
        <v>7.67</v>
      </c>
      <c r="D1338" s="8" t="s">
        <v>7835</v>
      </c>
      <c r="E1338" s="8" t="s">
        <v>7835</v>
      </c>
      <c r="F1338" s="8" t="s">
        <v>7835</v>
      </c>
      <c r="G1338" s="20">
        <v>0</v>
      </c>
      <c r="H1338" s="8" t="s">
        <v>7835</v>
      </c>
      <c r="I1338" s="8" t="s">
        <v>7837</v>
      </c>
      <c r="J1338" s="8" t="s">
        <v>7841</v>
      </c>
    </row>
    <row r="1339" spans="1:10" ht="15" customHeight="1" x14ac:dyDescent="0.3">
      <c r="A1339" s="8" t="s">
        <v>1375</v>
      </c>
      <c r="B1339" s="29">
        <v>25.06</v>
      </c>
      <c r="C1339" s="32">
        <v>10.53</v>
      </c>
      <c r="D1339" s="8" t="s">
        <v>7835</v>
      </c>
      <c r="E1339" s="8" t="s">
        <v>7835</v>
      </c>
      <c r="F1339" s="8" t="s">
        <v>7835</v>
      </c>
      <c r="G1339" s="20">
        <v>2</v>
      </c>
      <c r="H1339" s="8" t="s">
        <v>7835</v>
      </c>
      <c r="I1339" s="8" t="s">
        <v>7838</v>
      </c>
      <c r="J1339" s="8" t="s">
        <v>7841</v>
      </c>
    </row>
    <row r="1340" spans="1:10" ht="15" customHeight="1" x14ac:dyDescent="0.3">
      <c r="A1340" s="8" t="s">
        <v>1376</v>
      </c>
      <c r="B1340" s="29">
        <v>18.829999999999998</v>
      </c>
      <c r="C1340" s="32">
        <v>10.08</v>
      </c>
      <c r="D1340" s="8" t="s">
        <v>7836</v>
      </c>
      <c r="E1340" s="8" t="s">
        <v>7835</v>
      </c>
      <c r="F1340" s="8" t="s">
        <v>7835</v>
      </c>
      <c r="G1340" s="20">
        <v>0</v>
      </c>
      <c r="H1340" s="8" t="s">
        <v>7835</v>
      </c>
      <c r="I1340" s="8" t="s">
        <v>7839</v>
      </c>
      <c r="J1340" s="8" t="s">
        <v>7841</v>
      </c>
    </row>
    <row r="1341" spans="1:10" ht="15" customHeight="1" x14ac:dyDescent="0.3">
      <c r="A1341" s="8" t="s">
        <v>1377</v>
      </c>
      <c r="B1341" s="29">
        <v>47.52</v>
      </c>
      <c r="C1341" s="32">
        <v>11.39</v>
      </c>
      <c r="D1341" s="8" t="s">
        <v>7836</v>
      </c>
      <c r="E1341" s="8" t="s">
        <v>7835</v>
      </c>
      <c r="F1341" s="8" t="s">
        <v>7835</v>
      </c>
      <c r="G1341" s="20">
        <v>1</v>
      </c>
      <c r="H1341" s="8" t="s">
        <v>7835</v>
      </c>
      <c r="I1341" s="8" t="s">
        <v>7837</v>
      </c>
      <c r="J1341" s="8" t="s">
        <v>7841</v>
      </c>
    </row>
    <row r="1342" spans="1:10" ht="15" customHeight="1" x14ac:dyDescent="0.3">
      <c r="A1342" s="8" t="s">
        <v>1378</v>
      </c>
      <c r="B1342" s="29">
        <v>37.82</v>
      </c>
      <c r="C1342" s="32">
        <v>6.36</v>
      </c>
      <c r="D1342" s="8" t="s">
        <v>7835</v>
      </c>
      <c r="E1342" s="8" t="s">
        <v>7835</v>
      </c>
      <c r="F1342" s="8" t="s">
        <v>7835</v>
      </c>
      <c r="G1342" s="20">
        <v>0</v>
      </c>
      <c r="H1342" s="8" t="s">
        <v>7835</v>
      </c>
      <c r="I1342" s="8" t="s">
        <v>7837</v>
      </c>
      <c r="J1342" s="8" t="s">
        <v>7842</v>
      </c>
    </row>
    <row r="1343" spans="1:10" ht="15" customHeight="1" x14ac:dyDescent="0.3">
      <c r="A1343" s="8" t="s">
        <v>1379</v>
      </c>
      <c r="B1343" s="29">
        <v>44.16</v>
      </c>
      <c r="C1343" s="32">
        <v>5.31</v>
      </c>
      <c r="D1343" s="8" t="s">
        <v>7836</v>
      </c>
      <c r="E1343" s="8" t="s">
        <v>7835</v>
      </c>
      <c r="F1343" s="8" t="s">
        <v>7835</v>
      </c>
      <c r="G1343" s="20">
        <v>0</v>
      </c>
      <c r="H1343" s="8" t="s">
        <v>7835</v>
      </c>
      <c r="I1343" s="8" t="s">
        <v>7837</v>
      </c>
      <c r="J1343" s="8" t="s">
        <v>7843</v>
      </c>
    </row>
    <row r="1344" spans="1:10" ht="15" customHeight="1" x14ac:dyDescent="0.3">
      <c r="A1344" s="8" t="s">
        <v>1380</v>
      </c>
      <c r="B1344" s="29">
        <v>37.049999999999997</v>
      </c>
      <c r="C1344" s="32">
        <v>4.74</v>
      </c>
      <c r="D1344" s="8" t="s">
        <v>7835</v>
      </c>
      <c r="E1344" s="8" t="s">
        <v>7835</v>
      </c>
      <c r="F1344" s="8" t="s">
        <v>7836</v>
      </c>
      <c r="G1344" s="20">
        <v>1</v>
      </c>
      <c r="H1344" s="8" t="s">
        <v>7835</v>
      </c>
      <c r="I1344" s="8" t="s">
        <v>7837</v>
      </c>
      <c r="J1344" s="8" t="s">
        <v>7843</v>
      </c>
    </row>
    <row r="1345" spans="1:10" ht="15" customHeight="1" x14ac:dyDescent="0.3">
      <c r="A1345" s="8" t="s">
        <v>1381</v>
      </c>
      <c r="B1345" s="29">
        <v>18.66</v>
      </c>
      <c r="C1345" s="32">
        <v>11.35</v>
      </c>
      <c r="D1345" s="8" t="s">
        <v>7835</v>
      </c>
      <c r="E1345" s="8" t="s">
        <v>7835</v>
      </c>
      <c r="F1345" s="8" t="s">
        <v>7835</v>
      </c>
      <c r="G1345" s="20">
        <v>0</v>
      </c>
      <c r="H1345" s="8" t="s">
        <v>7835</v>
      </c>
      <c r="I1345" s="8" t="s">
        <v>7839</v>
      </c>
      <c r="J1345" s="8" t="s">
        <v>7841</v>
      </c>
    </row>
    <row r="1346" spans="1:10" ht="15" customHeight="1" x14ac:dyDescent="0.3">
      <c r="A1346" s="8" t="s">
        <v>1382</v>
      </c>
      <c r="B1346" s="29">
        <v>36.200000000000003</v>
      </c>
      <c r="C1346" s="32">
        <v>6.81</v>
      </c>
      <c r="D1346" s="8" t="s">
        <v>7836</v>
      </c>
      <c r="E1346" s="8" t="s">
        <v>7835</v>
      </c>
      <c r="F1346" s="8" t="s">
        <v>7835</v>
      </c>
      <c r="G1346" s="20">
        <v>1</v>
      </c>
      <c r="H1346" s="8" t="s">
        <v>7835</v>
      </c>
      <c r="I1346" s="8" t="s">
        <v>7837</v>
      </c>
      <c r="J1346" s="8" t="s">
        <v>7841</v>
      </c>
    </row>
    <row r="1347" spans="1:10" ht="15" customHeight="1" x14ac:dyDescent="0.3">
      <c r="A1347" s="8" t="s">
        <v>1383</v>
      </c>
      <c r="B1347" s="29">
        <v>18.87</v>
      </c>
      <c r="C1347" s="32">
        <v>8.06</v>
      </c>
      <c r="D1347" s="8" t="s">
        <v>7835</v>
      </c>
      <c r="E1347" s="8" t="s">
        <v>7835</v>
      </c>
      <c r="F1347" s="8" t="s">
        <v>7835</v>
      </c>
      <c r="G1347" s="20">
        <v>0</v>
      </c>
      <c r="H1347" s="8" t="s">
        <v>7835</v>
      </c>
      <c r="I1347" s="8" t="s">
        <v>7839</v>
      </c>
      <c r="J1347" s="8" t="s">
        <v>7841</v>
      </c>
    </row>
    <row r="1348" spans="1:10" ht="15" customHeight="1" x14ac:dyDescent="0.3">
      <c r="A1348" s="8" t="s">
        <v>1384</v>
      </c>
      <c r="B1348" s="29">
        <v>32.299999999999997</v>
      </c>
      <c r="C1348" s="32">
        <v>6.74</v>
      </c>
      <c r="D1348" s="8" t="s">
        <v>7836</v>
      </c>
      <c r="E1348" s="8" t="s">
        <v>7835</v>
      </c>
      <c r="F1348" s="8" t="s">
        <v>7835</v>
      </c>
      <c r="G1348" s="20">
        <v>1</v>
      </c>
      <c r="H1348" s="8" t="s">
        <v>7835</v>
      </c>
      <c r="I1348" s="8" t="s">
        <v>7837</v>
      </c>
      <c r="J1348" s="8" t="s">
        <v>7841</v>
      </c>
    </row>
    <row r="1349" spans="1:10" ht="15" customHeight="1" x14ac:dyDescent="0.3">
      <c r="A1349" s="8" t="s">
        <v>1385</v>
      </c>
      <c r="B1349" s="29">
        <v>22.64</v>
      </c>
      <c r="C1349" s="32">
        <v>6.54</v>
      </c>
      <c r="D1349" s="8" t="s">
        <v>7836</v>
      </c>
      <c r="E1349" s="8" t="s">
        <v>7835</v>
      </c>
      <c r="F1349" s="8" t="s">
        <v>7835</v>
      </c>
      <c r="G1349" s="20">
        <v>2</v>
      </c>
      <c r="H1349" s="8" t="s">
        <v>7835</v>
      </c>
      <c r="I1349" s="8" t="s">
        <v>7839</v>
      </c>
      <c r="J1349" s="8" t="s">
        <v>7841</v>
      </c>
    </row>
    <row r="1350" spans="1:10" ht="15" customHeight="1" x14ac:dyDescent="0.3">
      <c r="A1350" s="8" t="s">
        <v>1386</v>
      </c>
      <c r="B1350" s="29">
        <v>28.69</v>
      </c>
      <c r="C1350" s="32">
        <v>5.4</v>
      </c>
      <c r="D1350" s="8" t="s">
        <v>7835</v>
      </c>
      <c r="E1350" s="8" t="s">
        <v>7835</v>
      </c>
      <c r="F1350" s="8" t="s">
        <v>7835</v>
      </c>
      <c r="G1350" s="20">
        <v>0</v>
      </c>
      <c r="H1350" s="8" t="s">
        <v>7835</v>
      </c>
      <c r="I1350" s="8" t="s">
        <v>7838</v>
      </c>
      <c r="J1350" s="8" t="s">
        <v>7843</v>
      </c>
    </row>
    <row r="1351" spans="1:10" ht="15" customHeight="1" x14ac:dyDescent="0.3">
      <c r="A1351" s="8" t="s">
        <v>1387</v>
      </c>
      <c r="B1351" s="29">
        <v>28.16</v>
      </c>
      <c r="C1351" s="32">
        <v>5.58</v>
      </c>
      <c r="D1351" s="8" t="s">
        <v>7836</v>
      </c>
      <c r="E1351" s="8" t="s">
        <v>7835</v>
      </c>
      <c r="F1351" s="8" t="s">
        <v>7835</v>
      </c>
      <c r="G1351" s="20">
        <v>0</v>
      </c>
      <c r="H1351" s="8" t="s">
        <v>7835</v>
      </c>
      <c r="I1351" s="8" t="s">
        <v>7838</v>
      </c>
      <c r="J1351" s="8" t="s">
        <v>7843</v>
      </c>
    </row>
    <row r="1352" spans="1:10" ht="15" customHeight="1" x14ac:dyDescent="0.3">
      <c r="A1352" s="8" t="s">
        <v>1388</v>
      </c>
      <c r="B1352" s="29">
        <v>45.54</v>
      </c>
      <c r="C1352" s="32">
        <v>5.84</v>
      </c>
      <c r="D1352" s="8" t="s">
        <v>7835</v>
      </c>
      <c r="E1352" s="8" t="s">
        <v>7835</v>
      </c>
      <c r="F1352" s="8" t="s">
        <v>7836</v>
      </c>
      <c r="G1352" s="20">
        <v>1</v>
      </c>
      <c r="H1352" s="8" t="s">
        <v>7835</v>
      </c>
      <c r="I1352" s="8" t="s">
        <v>7837</v>
      </c>
      <c r="J1352" s="8" t="s">
        <v>7842</v>
      </c>
    </row>
    <row r="1353" spans="1:10" ht="15" customHeight="1" x14ac:dyDescent="0.3">
      <c r="A1353" s="8" t="s">
        <v>1389</v>
      </c>
      <c r="B1353" s="29">
        <v>28.7</v>
      </c>
      <c r="C1353" s="32">
        <v>4.2</v>
      </c>
      <c r="D1353" s="8" t="s">
        <v>7835</v>
      </c>
      <c r="E1353" s="8" t="s">
        <v>7835</v>
      </c>
      <c r="F1353" s="8" t="s">
        <v>7835</v>
      </c>
      <c r="G1353" s="20">
        <v>0</v>
      </c>
      <c r="H1353" s="8" t="s">
        <v>7835</v>
      </c>
      <c r="I1353" s="8" t="s">
        <v>7838</v>
      </c>
      <c r="J1353" s="8" t="s">
        <v>7843</v>
      </c>
    </row>
    <row r="1354" spans="1:10" ht="15" customHeight="1" x14ac:dyDescent="0.3">
      <c r="A1354" s="8" t="s">
        <v>1390</v>
      </c>
      <c r="B1354" s="29">
        <v>27.74</v>
      </c>
      <c r="C1354" s="32">
        <v>6.06</v>
      </c>
      <c r="D1354" s="8" t="s">
        <v>7836</v>
      </c>
      <c r="E1354" s="8" t="s">
        <v>7835</v>
      </c>
      <c r="F1354" s="8" t="s">
        <v>7835</v>
      </c>
      <c r="G1354" s="20">
        <v>0</v>
      </c>
      <c r="H1354" s="8" t="s">
        <v>7835</v>
      </c>
      <c r="I1354" s="8" t="s">
        <v>7838</v>
      </c>
      <c r="J1354" s="8" t="s">
        <v>7842</v>
      </c>
    </row>
    <row r="1355" spans="1:10" ht="15" customHeight="1" x14ac:dyDescent="0.3">
      <c r="A1355" s="8" t="s">
        <v>1391</v>
      </c>
      <c r="B1355" s="29">
        <v>36.954999999999998</v>
      </c>
      <c r="C1355" s="32">
        <v>7.57</v>
      </c>
      <c r="D1355" s="8" t="s">
        <v>7835</v>
      </c>
      <c r="E1355" s="8" t="s">
        <v>7835</v>
      </c>
      <c r="F1355" s="8" t="s">
        <v>7835</v>
      </c>
      <c r="G1355" s="20">
        <v>0</v>
      </c>
      <c r="H1355" s="8" t="s">
        <v>7835</v>
      </c>
      <c r="I1355" s="8" t="s">
        <v>7837</v>
      </c>
      <c r="J1355" s="8" t="s">
        <v>7841</v>
      </c>
    </row>
    <row r="1356" spans="1:10" ht="15" customHeight="1" x14ac:dyDescent="0.3">
      <c r="A1356" s="8" t="s">
        <v>1392</v>
      </c>
      <c r="B1356" s="29">
        <v>30.69</v>
      </c>
      <c r="C1356" s="32">
        <v>6.15</v>
      </c>
      <c r="D1356" s="8" t="s">
        <v>7835</v>
      </c>
      <c r="E1356" s="8" t="s">
        <v>7835</v>
      </c>
      <c r="F1356" s="8" t="s">
        <v>7835</v>
      </c>
      <c r="G1356" s="20">
        <v>0</v>
      </c>
      <c r="H1356" s="8" t="s">
        <v>7835</v>
      </c>
      <c r="I1356" s="8" t="s">
        <v>7837</v>
      </c>
      <c r="J1356" s="8" t="s">
        <v>7842</v>
      </c>
    </row>
    <row r="1357" spans="1:10" ht="15" customHeight="1" x14ac:dyDescent="0.3">
      <c r="A1357" s="8" t="s">
        <v>1393</v>
      </c>
      <c r="B1357" s="29">
        <v>24.984999999999999</v>
      </c>
      <c r="C1357" s="32">
        <v>4.5599999999999996</v>
      </c>
      <c r="D1357" s="8" t="s">
        <v>7835</v>
      </c>
      <c r="E1357" s="8" t="s">
        <v>7835</v>
      </c>
      <c r="F1357" s="8" t="s">
        <v>7835</v>
      </c>
      <c r="G1357" s="20">
        <v>0</v>
      </c>
      <c r="H1357" s="8" t="s">
        <v>7835</v>
      </c>
      <c r="I1357" s="8" t="s">
        <v>7839</v>
      </c>
      <c r="J1357" s="8" t="s">
        <v>7843</v>
      </c>
    </row>
    <row r="1358" spans="1:10" ht="15" customHeight="1" x14ac:dyDescent="0.3">
      <c r="A1358" s="8" t="s">
        <v>1394</v>
      </c>
      <c r="B1358" s="29">
        <v>39.42</v>
      </c>
      <c r="C1358" s="32">
        <v>4.72</v>
      </c>
      <c r="D1358" s="8" t="s">
        <v>7836</v>
      </c>
      <c r="E1358" s="8" t="s">
        <v>7835</v>
      </c>
      <c r="F1358" s="8" t="s">
        <v>7835</v>
      </c>
      <c r="G1358" s="20">
        <v>1</v>
      </c>
      <c r="H1358" s="8" t="s">
        <v>7835</v>
      </c>
      <c r="I1358" s="8" t="s">
        <v>7837</v>
      </c>
      <c r="J1358" s="8" t="s">
        <v>7843</v>
      </c>
    </row>
    <row r="1359" spans="1:10" ht="15" customHeight="1" x14ac:dyDescent="0.3">
      <c r="A1359" s="8" t="s">
        <v>1395</v>
      </c>
      <c r="B1359" s="29">
        <v>16.8</v>
      </c>
      <c r="C1359" s="32">
        <v>7.98</v>
      </c>
      <c r="D1359" s="8" t="s">
        <v>7835</v>
      </c>
      <c r="E1359" s="8" t="s">
        <v>7835</v>
      </c>
      <c r="F1359" s="8" t="s">
        <v>7835</v>
      </c>
      <c r="G1359" s="20">
        <v>0</v>
      </c>
      <c r="H1359" s="8" t="s">
        <v>7835</v>
      </c>
      <c r="I1359" s="8" t="s">
        <v>7840</v>
      </c>
      <c r="J1359" s="8" t="s">
        <v>7841</v>
      </c>
    </row>
    <row r="1360" spans="1:10" ht="15" customHeight="1" x14ac:dyDescent="0.3">
      <c r="A1360" s="8" t="s">
        <v>1396</v>
      </c>
      <c r="B1360" s="29">
        <v>23.274999999999999</v>
      </c>
      <c r="C1360" s="32">
        <v>6.26</v>
      </c>
      <c r="D1360" s="8" t="s">
        <v>7836</v>
      </c>
      <c r="E1360" s="8" t="s">
        <v>7835</v>
      </c>
      <c r="F1360" s="8" t="s">
        <v>7836</v>
      </c>
      <c r="G1360" s="20">
        <v>1</v>
      </c>
      <c r="H1360" s="8" t="s">
        <v>7835</v>
      </c>
      <c r="I1360" s="8" t="s">
        <v>7839</v>
      </c>
      <c r="J1360" s="8" t="s">
        <v>7842</v>
      </c>
    </row>
    <row r="1361" spans="1:10" ht="15" customHeight="1" x14ac:dyDescent="0.3">
      <c r="A1361" s="8" t="s">
        <v>1397</v>
      </c>
      <c r="B1361" s="29">
        <v>22.8</v>
      </c>
      <c r="C1361" s="32">
        <v>4.29</v>
      </c>
      <c r="D1361" s="8" t="s">
        <v>7836</v>
      </c>
      <c r="E1361" s="8" t="s">
        <v>7835</v>
      </c>
      <c r="F1361" s="8" t="s">
        <v>7836</v>
      </c>
      <c r="G1361" s="20">
        <v>1</v>
      </c>
      <c r="H1361" s="8" t="s">
        <v>7835</v>
      </c>
      <c r="I1361" s="8" t="s">
        <v>7839</v>
      </c>
      <c r="J1361" s="8" t="s">
        <v>7843</v>
      </c>
    </row>
    <row r="1362" spans="1:10" ht="15" customHeight="1" x14ac:dyDescent="0.3">
      <c r="A1362" s="8" t="s">
        <v>1398</v>
      </c>
      <c r="B1362" s="29">
        <v>24.3</v>
      </c>
      <c r="C1362" s="32">
        <v>5.43</v>
      </c>
      <c r="D1362" s="8" t="s">
        <v>7835</v>
      </c>
      <c r="E1362" s="8" t="s">
        <v>7835</v>
      </c>
      <c r="F1362" s="8" t="s">
        <v>7835</v>
      </c>
      <c r="G1362" s="20">
        <v>2</v>
      </c>
      <c r="H1362" s="8" t="s">
        <v>7835</v>
      </c>
      <c r="I1362" s="8" t="s">
        <v>7839</v>
      </c>
      <c r="J1362" s="8" t="s">
        <v>7843</v>
      </c>
    </row>
    <row r="1363" spans="1:10" ht="15" customHeight="1" x14ac:dyDescent="0.3">
      <c r="A1363" s="8" t="s">
        <v>1399</v>
      </c>
      <c r="B1363" s="29">
        <v>25.13</v>
      </c>
      <c r="C1363" s="32">
        <v>8</v>
      </c>
      <c r="D1363" s="8" t="s">
        <v>7836</v>
      </c>
      <c r="E1363" s="8" t="s">
        <v>7835</v>
      </c>
      <c r="F1363" s="8" t="s">
        <v>7835</v>
      </c>
      <c r="G1363" s="20">
        <v>1</v>
      </c>
      <c r="H1363" s="8" t="s">
        <v>7835</v>
      </c>
      <c r="I1363" s="8" t="s">
        <v>7838</v>
      </c>
      <c r="J1363" s="8" t="s">
        <v>7841</v>
      </c>
    </row>
    <row r="1364" spans="1:10" ht="15" customHeight="1" x14ac:dyDescent="0.3">
      <c r="A1364" s="8" t="s">
        <v>1400</v>
      </c>
      <c r="B1364" s="29">
        <v>22.72</v>
      </c>
      <c r="C1364" s="32">
        <v>9.9600000000000009</v>
      </c>
      <c r="D1364" s="8" t="s">
        <v>7836</v>
      </c>
      <c r="E1364" s="8" t="s">
        <v>7835</v>
      </c>
      <c r="F1364" s="8" t="s">
        <v>7835</v>
      </c>
      <c r="G1364" s="20">
        <v>2</v>
      </c>
      <c r="H1364" s="8" t="s">
        <v>7835</v>
      </c>
      <c r="I1364" s="8" t="s">
        <v>7839</v>
      </c>
      <c r="J1364" s="8" t="s">
        <v>7841</v>
      </c>
    </row>
    <row r="1365" spans="1:10" ht="15" customHeight="1" x14ac:dyDescent="0.3">
      <c r="A1365" s="8" t="s">
        <v>1401</v>
      </c>
      <c r="B1365" s="29">
        <v>32.6</v>
      </c>
      <c r="C1365" s="32">
        <v>6.8</v>
      </c>
      <c r="D1365" s="8" t="s">
        <v>7836</v>
      </c>
      <c r="E1365" s="8" t="s">
        <v>7835</v>
      </c>
      <c r="F1365" s="8" t="s">
        <v>7835</v>
      </c>
      <c r="G1365" s="20">
        <v>0</v>
      </c>
      <c r="H1365" s="8" t="s">
        <v>7835</v>
      </c>
      <c r="I1365" s="8" t="s">
        <v>7837</v>
      </c>
      <c r="J1365" s="8" t="s">
        <v>7841</v>
      </c>
    </row>
    <row r="1366" spans="1:10" ht="15" customHeight="1" x14ac:dyDescent="0.3">
      <c r="A1366" s="8" t="s">
        <v>1402</v>
      </c>
      <c r="B1366" s="29">
        <v>17.28</v>
      </c>
      <c r="C1366" s="32">
        <v>6.22</v>
      </c>
      <c r="D1366" s="8" t="s">
        <v>7836</v>
      </c>
      <c r="E1366" s="8" t="s">
        <v>7835</v>
      </c>
      <c r="F1366" s="8" t="s">
        <v>7835</v>
      </c>
      <c r="G1366" s="20">
        <v>2</v>
      </c>
      <c r="H1366" s="8" t="s">
        <v>7835</v>
      </c>
      <c r="I1366" s="8" t="s">
        <v>7840</v>
      </c>
      <c r="J1366" s="8" t="s">
        <v>7842</v>
      </c>
    </row>
    <row r="1367" spans="1:10" ht="15" customHeight="1" x14ac:dyDescent="0.3">
      <c r="A1367" s="8" t="s">
        <v>1403</v>
      </c>
      <c r="B1367" s="29">
        <v>27.92</v>
      </c>
      <c r="C1367" s="32">
        <v>5.79</v>
      </c>
      <c r="D1367" s="8" t="s">
        <v>7835</v>
      </c>
      <c r="E1367" s="8" t="s">
        <v>7835</v>
      </c>
      <c r="F1367" s="8" t="s">
        <v>7835</v>
      </c>
      <c r="G1367" s="20">
        <v>1</v>
      </c>
      <c r="H1367" s="8" t="s">
        <v>7835</v>
      </c>
      <c r="I1367" s="8" t="s">
        <v>7838</v>
      </c>
      <c r="J1367" s="8" t="s">
        <v>7842</v>
      </c>
    </row>
    <row r="1368" spans="1:10" ht="15" customHeight="1" x14ac:dyDescent="0.3">
      <c r="A1368" s="8" t="s">
        <v>1404</v>
      </c>
      <c r="B1368" s="29">
        <v>38.284999999999997</v>
      </c>
      <c r="C1368" s="32">
        <v>5.41</v>
      </c>
      <c r="D1368" s="8" t="s">
        <v>7835</v>
      </c>
      <c r="E1368" s="8" t="s">
        <v>7835</v>
      </c>
      <c r="F1368" s="8" t="s">
        <v>7835</v>
      </c>
      <c r="G1368" s="20">
        <v>0</v>
      </c>
      <c r="H1368" s="8" t="s">
        <v>7835</v>
      </c>
      <c r="I1368" s="8" t="s">
        <v>7837</v>
      </c>
      <c r="J1368" s="8" t="s">
        <v>7843</v>
      </c>
    </row>
    <row r="1369" spans="1:10" ht="15" customHeight="1" x14ac:dyDescent="0.3">
      <c r="A1369" s="8" t="s">
        <v>1405</v>
      </c>
      <c r="B1369" s="29">
        <v>16.48</v>
      </c>
      <c r="C1369" s="32">
        <v>11.05</v>
      </c>
      <c r="D1369" s="8" t="s">
        <v>7835</v>
      </c>
      <c r="E1369" s="8" t="s">
        <v>7835</v>
      </c>
      <c r="F1369" s="8" t="s">
        <v>7835</v>
      </c>
      <c r="G1369" s="20">
        <v>0</v>
      </c>
      <c r="H1369" s="8" t="s">
        <v>7835</v>
      </c>
      <c r="I1369" s="8" t="s">
        <v>7840</v>
      </c>
      <c r="J1369" s="8" t="s">
        <v>7841</v>
      </c>
    </row>
    <row r="1370" spans="1:10" ht="15" customHeight="1" x14ac:dyDescent="0.3">
      <c r="A1370" s="8" t="s">
        <v>1406</v>
      </c>
      <c r="B1370" s="29">
        <v>38.57</v>
      </c>
      <c r="C1370" s="32">
        <v>6.27</v>
      </c>
      <c r="D1370" s="8" t="s">
        <v>7835</v>
      </c>
      <c r="E1370" s="8" t="s">
        <v>7835</v>
      </c>
      <c r="F1370" s="8" t="s">
        <v>7835</v>
      </c>
      <c r="G1370" s="20">
        <v>0</v>
      </c>
      <c r="H1370" s="8" t="s">
        <v>7835</v>
      </c>
      <c r="I1370" s="8" t="s">
        <v>7837</v>
      </c>
      <c r="J1370" s="8" t="s">
        <v>7842</v>
      </c>
    </row>
    <row r="1371" spans="1:10" ht="15" customHeight="1" x14ac:dyDescent="0.3">
      <c r="A1371" s="8" t="s">
        <v>1407</v>
      </c>
      <c r="B1371" s="29">
        <v>43.85</v>
      </c>
      <c r="C1371" s="32">
        <v>4.7699999999999996</v>
      </c>
      <c r="D1371" s="8" t="s">
        <v>7836</v>
      </c>
      <c r="E1371" s="8" t="s">
        <v>7835</v>
      </c>
      <c r="F1371" s="8" t="s">
        <v>7835</v>
      </c>
      <c r="G1371" s="20">
        <v>0</v>
      </c>
      <c r="H1371" s="8" t="s">
        <v>7835</v>
      </c>
      <c r="I1371" s="8" t="s">
        <v>7837</v>
      </c>
      <c r="J1371" s="8" t="s">
        <v>7843</v>
      </c>
    </row>
    <row r="1372" spans="1:10" ht="15" customHeight="1" x14ac:dyDescent="0.3">
      <c r="A1372" s="8" t="s">
        <v>1408</v>
      </c>
      <c r="B1372" s="29">
        <v>30.11</v>
      </c>
      <c r="C1372" s="32">
        <v>4.08</v>
      </c>
      <c r="D1372" s="8" t="s">
        <v>7835</v>
      </c>
      <c r="E1372" s="8" t="s">
        <v>7835</v>
      </c>
      <c r="F1372" s="8" t="s">
        <v>7835</v>
      </c>
      <c r="G1372" s="20">
        <v>0</v>
      </c>
      <c r="H1372" s="8" t="s">
        <v>7835</v>
      </c>
      <c r="I1372" s="8" t="s">
        <v>7837</v>
      </c>
      <c r="J1372" s="8" t="s">
        <v>7843</v>
      </c>
    </row>
    <row r="1373" spans="1:10" ht="15" customHeight="1" x14ac:dyDescent="0.3">
      <c r="A1373" s="8" t="s">
        <v>1409</v>
      </c>
      <c r="B1373" s="29">
        <v>31.59</v>
      </c>
      <c r="C1373" s="32">
        <v>6.01</v>
      </c>
      <c r="D1373" s="8" t="s">
        <v>7835</v>
      </c>
      <c r="E1373" s="8" t="s">
        <v>7835</v>
      </c>
      <c r="F1373" s="8" t="s">
        <v>7835</v>
      </c>
      <c r="G1373" s="20">
        <v>0</v>
      </c>
      <c r="H1373" s="8" t="s">
        <v>7835</v>
      </c>
      <c r="I1373" s="8" t="s">
        <v>7837</v>
      </c>
      <c r="J1373" s="8" t="s">
        <v>7842</v>
      </c>
    </row>
    <row r="1374" spans="1:10" ht="15" customHeight="1" x14ac:dyDescent="0.3">
      <c r="A1374" s="8" t="s">
        <v>1410</v>
      </c>
      <c r="B1374" s="29">
        <v>40.15</v>
      </c>
      <c r="C1374" s="32">
        <v>11.84</v>
      </c>
      <c r="D1374" s="8" t="s">
        <v>7835</v>
      </c>
      <c r="E1374" s="8" t="s">
        <v>7835</v>
      </c>
      <c r="F1374" s="8" t="s">
        <v>7835</v>
      </c>
      <c r="G1374" s="20">
        <v>0</v>
      </c>
      <c r="H1374" s="8" t="s">
        <v>7835</v>
      </c>
      <c r="I1374" s="8" t="s">
        <v>7837</v>
      </c>
      <c r="J1374" s="8" t="s">
        <v>7841</v>
      </c>
    </row>
    <row r="1375" spans="1:10" ht="15" customHeight="1" x14ac:dyDescent="0.3">
      <c r="A1375" s="8" t="s">
        <v>1411</v>
      </c>
      <c r="B1375" s="29">
        <v>40.700000000000003</v>
      </c>
      <c r="C1375" s="32">
        <v>6.27</v>
      </c>
      <c r="D1375" s="8" t="s">
        <v>7836</v>
      </c>
      <c r="E1375" s="8" t="s">
        <v>7835</v>
      </c>
      <c r="F1375" s="8" t="s">
        <v>7836</v>
      </c>
      <c r="G1375" s="20">
        <v>1</v>
      </c>
      <c r="H1375" s="8" t="s">
        <v>7835</v>
      </c>
      <c r="I1375" s="8" t="s">
        <v>7837</v>
      </c>
      <c r="J1375" s="8" t="s">
        <v>7842</v>
      </c>
    </row>
    <row r="1376" spans="1:10" ht="15" customHeight="1" x14ac:dyDescent="0.3">
      <c r="A1376" s="8" t="s">
        <v>1412</v>
      </c>
      <c r="B1376" s="29">
        <v>40.76</v>
      </c>
      <c r="C1376" s="32">
        <v>5.28</v>
      </c>
      <c r="D1376" s="8" t="s">
        <v>7835</v>
      </c>
      <c r="E1376" s="8" t="s">
        <v>7835</v>
      </c>
      <c r="F1376" s="8" t="s">
        <v>7835</v>
      </c>
      <c r="G1376" s="20">
        <v>0</v>
      </c>
      <c r="H1376" s="8" t="s">
        <v>7835</v>
      </c>
      <c r="I1376" s="8" t="s">
        <v>7837</v>
      </c>
      <c r="J1376" s="8" t="s">
        <v>7843</v>
      </c>
    </row>
    <row r="1377" spans="1:10" ht="15" customHeight="1" x14ac:dyDescent="0.3">
      <c r="A1377" s="8" t="s">
        <v>1413</v>
      </c>
      <c r="B1377" s="29">
        <v>29.7</v>
      </c>
      <c r="C1377" s="32">
        <v>7.03</v>
      </c>
      <c r="D1377" s="8" t="s">
        <v>7835</v>
      </c>
      <c r="E1377" s="8" t="s">
        <v>7835</v>
      </c>
      <c r="F1377" s="8" t="s">
        <v>7835</v>
      </c>
      <c r="G1377" s="20">
        <v>0</v>
      </c>
      <c r="H1377" s="8" t="s">
        <v>7835</v>
      </c>
      <c r="I1377" s="8" t="s">
        <v>7838</v>
      </c>
      <c r="J1377" s="8" t="s">
        <v>7841</v>
      </c>
    </row>
    <row r="1378" spans="1:10" ht="15" customHeight="1" x14ac:dyDescent="0.3">
      <c r="A1378" s="8" t="s">
        <v>1414</v>
      </c>
      <c r="B1378" s="29">
        <v>40.58</v>
      </c>
      <c r="C1378" s="32">
        <v>5.32</v>
      </c>
      <c r="D1378" s="8" t="s">
        <v>7836</v>
      </c>
      <c r="E1378" s="8" t="s">
        <v>7835</v>
      </c>
      <c r="F1378" s="8" t="s">
        <v>7836</v>
      </c>
      <c r="G1378" s="20">
        <v>1</v>
      </c>
      <c r="H1378" s="8" t="s">
        <v>7835</v>
      </c>
      <c r="I1378" s="8" t="s">
        <v>7837</v>
      </c>
      <c r="J1378" s="8" t="s">
        <v>7843</v>
      </c>
    </row>
    <row r="1379" spans="1:10" ht="15" customHeight="1" x14ac:dyDescent="0.3">
      <c r="A1379" s="8" t="s">
        <v>1415</v>
      </c>
      <c r="B1379" s="29">
        <v>33.06</v>
      </c>
      <c r="C1379" s="32">
        <v>9.59</v>
      </c>
      <c r="D1379" s="8" t="s">
        <v>7836</v>
      </c>
      <c r="E1379" s="8" t="s">
        <v>7835</v>
      </c>
      <c r="F1379" s="8" t="s">
        <v>7835</v>
      </c>
      <c r="G1379" s="20">
        <v>0</v>
      </c>
      <c r="H1379" s="8" t="s">
        <v>7835</v>
      </c>
      <c r="I1379" s="8" t="s">
        <v>7837</v>
      </c>
      <c r="J1379" s="8" t="s">
        <v>7841</v>
      </c>
    </row>
    <row r="1380" spans="1:10" ht="15" customHeight="1" x14ac:dyDescent="0.3">
      <c r="A1380" s="8" t="s">
        <v>1416</v>
      </c>
      <c r="B1380" s="29">
        <v>26.62</v>
      </c>
      <c r="C1380" s="32">
        <v>6.15</v>
      </c>
      <c r="D1380" s="8" t="s">
        <v>7836</v>
      </c>
      <c r="E1380" s="8" t="s">
        <v>7835</v>
      </c>
      <c r="F1380" s="8" t="s">
        <v>7835</v>
      </c>
      <c r="G1380" s="20">
        <v>0</v>
      </c>
      <c r="H1380" s="8" t="s">
        <v>7835</v>
      </c>
      <c r="I1380" s="8" t="s">
        <v>7838</v>
      </c>
      <c r="J1380" s="8" t="s">
        <v>7842</v>
      </c>
    </row>
    <row r="1381" spans="1:10" ht="15" customHeight="1" x14ac:dyDescent="0.3">
      <c r="A1381" s="8" t="s">
        <v>1417</v>
      </c>
      <c r="B1381" s="29">
        <v>37.1</v>
      </c>
      <c r="C1381" s="32">
        <v>11.08</v>
      </c>
      <c r="D1381" s="8" t="s">
        <v>7835</v>
      </c>
      <c r="E1381" s="8" t="s">
        <v>7835</v>
      </c>
      <c r="F1381" s="8" t="s">
        <v>7835</v>
      </c>
      <c r="G1381" s="20">
        <v>0</v>
      </c>
      <c r="H1381" s="8" t="s">
        <v>7835</v>
      </c>
      <c r="I1381" s="8" t="s">
        <v>7837</v>
      </c>
      <c r="J1381" s="8" t="s">
        <v>7841</v>
      </c>
    </row>
    <row r="1382" spans="1:10" ht="15" customHeight="1" x14ac:dyDescent="0.3">
      <c r="A1382" s="8" t="s">
        <v>1418</v>
      </c>
      <c r="B1382" s="29">
        <v>18.28</v>
      </c>
      <c r="C1382" s="32">
        <v>7.95</v>
      </c>
      <c r="D1382" s="8" t="s">
        <v>7835</v>
      </c>
      <c r="E1382" s="8" t="s">
        <v>7835</v>
      </c>
      <c r="F1382" s="8" t="s">
        <v>7835</v>
      </c>
      <c r="G1382" s="20">
        <v>0</v>
      </c>
      <c r="H1382" s="8" t="s">
        <v>7835</v>
      </c>
      <c r="I1382" s="8" t="s">
        <v>7840</v>
      </c>
      <c r="J1382" s="8" t="s">
        <v>7841</v>
      </c>
    </row>
    <row r="1383" spans="1:10" ht="15" customHeight="1" x14ac:dyDescent="0.3">
      <c r="A1383" s="8" t="s">
        <v>1419</v>
      </c>
      <c r="B1383" s="29">
        <v>35.814999999999998</v>
      </c>
      <c r="C1383" s="32">
        <v>6.23</v>
      </c>
      <c r="D1383" s="8" t="s">
        <v>7835</v>
      </c>
      <c r="E1383" s="8" t="s">
        <v>7835</v>
      </c>
      <c r="F1383" s="8" t="s">
        <v>7835</v>
      </c>
      <c r="G1383" s="20">
        <v>0</v>
      </c>
      <c r="H1383" s="8" t="s">
        <v>7835</v>
      </c>
      <c r="I1383" s="8" t="s">
        <v>7837</v>
      </c>
      <c r="J1383" s="8" t="s">
        <v>7842</v>
      </c>
    </row>
    <row r="1384" spans="1:10" ht="15" customHeight="1" x14ac:dyDescent="0.3">
      <c r="A1384" s="8" t="s">
        <v>1420</v>
      </c>
      <c r="B1384" s="29">
        <v>30.69</v>
      </c>
      <c r="C1384" s="32">
        <v>6.5</v>
      </c>
      <c r="D1384" s="8" t="s">
        <v>7835</v>
      </c>
      <c r="E1384" s="8" t="s">
        <v>7835</v>
      </c>
      <c r="F1384" s="8" t="s">
        <v>7835</v>
      </c>
      <c r="G1384" s="20">
        <v>0</v>
      </c>
      <c r="H1384" s="8" t="s">
        <v>7835</v>
      </c>
      <c r="I1384" s="8" t="s">
        <v>7837</v>
      </c>
      <c r="J1384" s="8" t="s">
        <v>7841</v>
      </c>
    </row>
    <row r="1385" spans="1:10" ht="15" customHeight="1" x14ac:dyDescent="0.3">
      <c r="A1385" s="8" t="s">
        <v>1421</v>
      </c>
      <c r="B1385" s="29">
        <v>26.125</v>
      </c>
      <c r="C1385" s="32">
        <v>5.22</v>
      </c>
      <c r="D1385" s="8" t="s">
        <v>7835</v>
      </c>
      <c r="E1385" s="8" t="s">
        <v>7835</v>
      </c>
      <c r="F1385" s="8" t="s">
        <v>7835</v>
      </c>
      <c r="G1385" s="20">
        <v>0</v>
      </c>
      <c r="H1385" s="8" t="s">
        <v>7835</v>
      </c>
      <c r="I1385" s="8" t="s">
        <v>7838</v>
      </c>
      <c r="J1385" s="8" t="s">
        <v>7843</v>
      </c>
    </row>
    <row r="1386" spans="1:10" ht="15" customHeight="1" x14ac:dyDescent="0.3">
      <c r="A1386" s="8" t="s">
        <v>1422</v>
      </c>
      <c r="B1386" s="29">
        <v>34.58</v>
      </c>
      <c r="C1386" s="32">
        <v>6.3</v>
      </c>
      <c r="D1386" s="8" t="s">
        <v>7835</v>
      </c>
      <c r="E1386" s="8" t="s">
        <v>7835</v>
      </c>
      <c r="F1386" s="8" t="s">
        <v>7836</v>
      </c>
      <c r="G1386" s="20">
        <v>1</v>
      </c>
      <c r="H1386" s="8" t="s">
        <v>7835</v>
      </c>
      <c r="I1386" s="8" t="s">
        <v>7837</v>
      </c>
      <c r="J1386" s="8" t="s">
        <v>7842</v>
      </c>
    </row>
    <row r="1387" spans="1:10" ht="15" customHeight="1" x14ac:dyDescent="0.3">
      <c r="A1387" s="8" t="s">
        <v>1423</v>
      </c>
      <c r="B1387" s="29">
        <v>27.4</v>
      </c>
      <c r="C1387" s="32">
        <v>8.84</v>
      </c>
      <c r="D1387" s="8" t="s">
        <v>7835</v>
      </c>
      <c r="E1387" s="8" t="s">
        <v>7835</v>
      </c>
      <c r="F1387" s="8" t="s">
        <v>7835</v>
      </c>
      <c r="G1387" s="20">
        <v>0</v>
      </c>
      <c r="H1387" s="8" t="s">
        <v>7835</v>
      </c>
      <c r="I1387" s="8" t="s">
        <v>7838</v>
      </c>
      <c r="J1387" s="8" t="s">
        <v>7841</v>
      </c>
    </row>
    <row r="1388" spans="1:10" ht="15" customHeight="1" x14ac:dyDescent="0.3">
      <c r="A1388" s="8" t="s">
        <v>1424</v>
      </c>
      <c r="B1388" s="29">
        <v>27.53</v>
      </c>
      <c r="C1388" s="32">
        <v>4.1100000000000003</v>
      </c>
      <c r="D1388" s="8" t="s">
        <v>7835</v>
      </c>
      <c r="E1388" s="8" t="s">
        <v>7835</v>
      </c>
      <c r="F1388" s="8" t="s">
        <v>7835</v>
      </c>
      <c r="G1388" s="20">
        <v>1</v>
      </c>
      <c r="H1388" s="8" t="s">
        <v>7835</v>
      </c>
      <c r="I1388" s="8" t="s">
        <v>7838</v>
      </c>
      <c r="J1388" s="8" t="s">
        <v>7843</v>
      </c>
    </row>
    <row r="1389" spans="1:10" ht="15" customHeight="1" x14ac:dyDescent="0.3">
      <c r="A1389" s="8" t="s">
        <v>1425</v>
      </c>
      <c r="B1389" s="29">
        <v>33</v>
      </c>
      <c r="C1389" s="32">
        <v>4.57</v>
      </c>
      <c r="D1389" s="8" t="s">
        <v>7835</v>
      </c>
      <c r="E1389" s="8" t="s">
        <v>7835</v>
      </c>
      <c r="F1389" s="8" t="s">
        <v>7835</v>
      </c>
      <c r="G1389" s="20">
        <v>0</v>
      </c>
      <c r="H1389" s="8" t="s">
        <v>7835</v>
      </c>
      <c r="I1389" s="8" t="s">
        <v>7837</v>
      </c>
      <c r="J1389" s="8" t="s">
        <v>7843</v>
      </c>
    </row>
    <row r="1390" spans="1:10" ht="15" customHeight="1" x14ac:dyDescent="0.3">
      <c r="A1390" s="8" t="s">
        <v>1426</v>
      </c>
      <c r="B1390" s="29">
        <v>25.78</v>
      </c>
      <c r="C1390" s="32">
        <v>11.06</v>
      </c>
      <c r="D1390" s="8" t="s">
        <v>7836</v>
      </c>
      <c r="E1390" s="8" t="s">
        <v>7835</v>
      </c>
      <c r="F1390" s="8" t="s">
        <v>7835</v>
      </c>
      <c r="G1390" s="20">
        <v>0</v>
      </c>
      <c r="H1390" s="8" t="s">
        <v>7835</v>
      </c>
      <c r="I1390" s="8" t="s">
        <v>7838</v>
      </c>
      <c r="J1390" s="8" t="s">
        <v>7841</v>
      </c>
    </row>
    <row r="1391" spans="1:10" ht="15" customHeight="1" x14ac:dyDescent="0.3">
      <c r="A1391" s="8" t="s">
        <v>1427</v>
      </c>
      <c r="B1391" s="29">
        <v>22.66</v>
      </c>
      <c r="C1391" s="32">
        <v>10.68</v>
      </c>
      <c r="D1391" s="8" t="s">
        <v>7835</v>
      </c>
      <c r="E1391" s="8" t="s">
        <v>7835</v>
      </c>
      <c r="F1391" s="8" t="s">
        <v>7835</v>
      </c>
      <c r="G1391" s="20">
        <v>0</v>
      </c>
      <c r="H1391" s="8" t="s">
        <v>7835</v>
      </c>
      <c r="I1391" s="8" t="s">
        <v>7839</v>
      </c>
      <c r="J1391" s="8" t="s">
        <v>7841</v>
      </c>
    </row>
    <row r="1392" spans="1:10" ht="15" customHeight="1" x14ac:dyDescent="0.3">
      <c r="A1392" s="8" t="s">
        <v>1428</v>
      </c>
      <c r="B1392" s="29">
        <v>38.81</v>
      </c>
      <c r="C1392" s="32">
        <v>6.14</v>
      </c>
      <c r="D1392" s="8" t="s">
        <v>7836</v>
      </c>
      <c r="E1392" s="8" t="s">
        <v>7835</v>
      </c>
      <c r="F1392" s="8" t="s">
        <v>7835</v>
      </c>
      <c r="G1392" s="20">
        <v>1</v>
      </c>
      <c r="H1392" s="8" t="s">
        <v>7835</v>
      </c>
      <c r="I1392" s="8" t="s">
        <v>7837</v>
      </c>
      <c r="J1392" s="8" t="s">
        <v>7842</v>
      </c>
    </row>
    <row r="1393" spans="1:10" ht="15" customHeight="1" x14ac:dyDescent="0.3">
      <c r="A1393" s="8" t="s">
        <v>1429</v>
      </c>
      <c r="B1393" s="29">
        <v>38.51</v>
      </c>
      <c r="C1393" s="32">
        <v>5.45</v>
      </c>
      <c r="D1393" s="8" t="s">
        <v>7836</v>
      </c>
      <c r="E1393" s="8" t="s">
        <v>7835</v>
      </c>
      <c r="F1393" s="8" t="s">
        <v>7835</v>
      </c>
      <c r="G1393" s="20">
        <v>0</v>
      </c>
      <c r="H1393" s="8" t="s">
        <v>7835</v>
      </c>
      <c r="I1393" s="8" t="s">
        <v>7837</v>
      </c>
      <c r="J1393" s="8" t="s">
        <v>7843</v>
      </c>
    </row>
    <row r="1394" spans="1:10" ht="15" customHeight="1" x14ac:dyDescent="0.3">
      <c r="A1394" s="8" t="s">
        <v>1430</v>
      </c>
      <c r="B1394" s="29">
        <v>22.98</v>
      </c>
      <c r="C1394" s="32">
        <v>6.14</v>
      </c>
      <c r="D1394" s="8" t="s">
        <v>7836</v>
      </c>
      <c r="E1394" s="8" t="s">
        <v>7835</v>
      </c>
      <c r="F1394" s="8" t="s">
        <v>7835</v>
      </c>
      <c r="G1394" s="20">
        <v>0</v>
      </c>
      <c r="H1394" s="8" t="s">
        <v>7835</v>
      </c>
      <c r="I1394" s="8" t="s">
        <v>7839</v>
      </c>
      <c r="J1394" s="8" t="s">
        <v>7842</v>
      </c>
    </row>
    <row r="1395" spans="1:10" ht="15" customHeight="1" x14ac:dyDescent="0.3">
      <c r="A1395" s="8" t="s">
        <v>1431</v>
      </c>
      <c r="B1395" s="29">
        <v>15.65</v>
      </c>
      <c r="C1395" s="32">
        <v>7.85</v>
      </c>
      <c r="D1395" s="8" t="s">
        <v>7835</v>
      </c>
      <c r="E1395" s="8" t="s">
        <v>7835</v>
      </c>
      <c r="F1395" s="8" t="s">
        <v>7835</v>
      </c>
      <c r="G1395" s="20">
        <v>0</v>
      </c>
      <c r="H1395" s="8" t="s">
        <v>7835</v>
      </c>
      <c r="I1395" s="8" t="s">
        <v>7840</v>
      </c>
      <c r="J1395" s="8" t="s">
        <v>7841</v>
      </c>
    </row>
    <row r="1396" spans="1:10" ht="15" customHeight="1" x14ac:dyDescent="0.3">
      <c r="A1396" s="8" t="s">
        <v>1432</v>
      </c>
      <c r="B1396" s="29">
        <v>39.97</v>
      </c>
      <c r="C1396" s="32">
        <v>4.09</v>
      </c>
      <c r="D1396" s="8" t="s">
        <v>7835</v>
      </c>
      <c r="E1396" s="8" t="s">
        <v>7835</v>
      </c>
      <c r="F1396" s="8" t="s">
        <v>7835</v>
      </c>
      <c r="G1396" s="20">
        <v>1</v>
      </c>
      <c r="H1396" s="8" t="s">
        <v>7835</v>
      </c>
      <c r="I1396" s="8" t="s">
        <v>7837</v>
      </c>
      <c r="J1396" s="8" t="s">
        <v>7843</v>
      </c>
    </row>
    <row r="1397" spans="1:10" ht="15" customHeight="1" x14ac:dyDescent="0.3">
      <c r="A1397" s="8" t="s">
        <v>1433</v>
      </c>
      <c r="B1397" s="29">
        <v>37.22</v>
      </c>
      <c r="C1397" s="32">
        <v>4.62</v>
      </c>
      <c r="D1397" s="8" t="s">
        <v>7835</v>
      </c>
      <c r="E1397" s="8" t="s">
        <v>7835</v>
      </c>
      <c r="F1397" s="8" t="s">
        <v>7836</v>
      </c>
      <c r="G1397" s="20">
        <v>1</v>
      </c>
      <c r="H1397" s="8" t="s">
        <v>7835</v>
      </c>
      <c r="I1397" s="8" t="s">
        <v>7837</v>
      </c>
      <c r="J1397" s="8" t="s">
        <v>7843</v>
      </c>
    </row>
    <row r="1398" spans="1:10" ht="15" customHeight="1" x14ac:dyDescent="0.3">
      <c r="A1398" s="8" t="s">
        <v>1434</v>
      </c>
      <c r="B1398" s="29">
        <v>41.325000000000003</v>
      </c>
      <c r="C1398" s="32">
        <v>5.77</v>
      </c>
      <c r="D1398" s="8" t="s">
        <v>7835</v>
      </c>
      <c r="E1398" s="8" t="s">
        <v>7835</v>
      </c>
      <c r="F1398" s="8" t="s">
        <v>7835</v>
      </c>
      <c r="G1398" s="20">
        <v>0</v>
      </c>
      <c r="H1398" s="8" t="s">
        <v>7835</v>
      </c>
      <c r="I1398" s="8" t="s">
        <v>7837</v>
      </c>
      <c r="J1398" s="8" t="s">
        <v>7842</v>
      </c>
    </row>
    <row r="1399" spans="1:10" ht="15" customHeight="1" x14ac:dyDescent="0.3">
      <c r="A1399" s="8" t="s">
        <v>1435</v>
      </c>
      <c r="B1399" s="29">
        <v>40.31</v>
      </c>
      <c r="C1399" s="32">
        <v>5.84</v>
      </c>
      <c r="D1399" s="8" t="s">
        <v>7835</v>
      </c>
      <c r="E1399" s="8" t="s">
        <v>7835</v>
      </c>
      <c r="F1399" s="8" t="s">
        <v>7835</v>
      </c>
      <c r="G1399" s="20">
        <v>0</v>
      </c>
      <c r="H1399" s="8" t="s">
        <v>7835</v>
      </c>
      <c r="I1399" s="8" t="s">
        <v>7837</v>
      </c>
      <c r="J1399" s="8" t="s">
        <v>7842</v>
      </c>
    </row>
    <row r="1400" spans="1:10" ht="15" customHeight="1" x14ac:dyDescent="0.3">
      <c r="A1400" s="8" t="s">
        <v>1436</v>
      </c>
      <c r="B1400" s="29">
        <v>29.48</v>
      </c>
      <c r="C1400" s="32">
        <v>4.91</v>
      </c>
      <c r="D1400" s="8" t="s">
        <v>7835</v>
      </c>
      <c r="E1400" s="8" t="s">
        <v>7835</v>
      </c>
      <c r="F1400" s="8" t="s">
        <v>7835</v>
      </c>
      <c r="G1400" s="20">
        <v>0</v>
      </c>
      <c r="H1400" s="8" t="s">
        <v>7835</v>
      </c>
      <c r="I1400" s="8" t="s">
        <v>7838</v>
      </c>
      <c r="J1400" s="8" t="s">
        <v>7843</v>
      </c>
    </row>
    <row r="1401" spans="1:10" ht="15" customHeight="1" x14ac:dyDescent="0.3">
      <c r="A1401" s="8" t="s">
        <v>1437</v>
      </c>
      <c r="B1401" s="29">
        <v>33.155000000000001</v>
      </c>
      <c r="C1401" s="32">
        <v>5.07</v>
      </c>
      <c r="D1401" s="8" t="s">
        <v>7835</v>
      </c>
      <c r="E1401" s="8" t="s">
        <v>7835</v>
      </c>
      <c r="F1401" s="8" t="s">
        <v>7835</v>
      </c>
      <c r="G1401" s="20">
        <v>0</v>
      </c>
      <c r="H1401" s="8" t="s">
        <v>7835</v>
      </c>
      <c r="I1401" s="8" t="s">
        <v>7837</v>
      </c>
      <c r="J1401" s="8" t="s">
        <v>7843</v>
      </c>
    </row>
    <row r="1402" spans="1:10" ht="15" customHeight="1" x14ac:dyDescent="0.3">
      <c r="A1402" s="8" t="s">
        <v>1438</v>
      </c>
      <c r="B1402" s="29">
        <v>42.85</v>
      </c>
      <c r="C1402" s="32">
        <v>5.81</v>
      </c>
      <c r="D1402" s="8" t="s">
        <v>7836</v>
      </c>
      <c r="E1402" s="8" t="s">
        <v>7835</v>
      </c>
      <c r="F1402" s="8" t="s">
        <v>7835</v>
      </c>
      <c r="G1402" s="20">
        <v>0</v>
      </c>
      <c r="H1402" s="8" t="s">
        <v>7835</v>
      </c>
      <c r="I1402" s="8" t="s">
        <v>7837</v>
      </c>
      <c r="J1402" s="8" t="s">
        <v>7842</v>
      </c>
    </row>
    <row r="1403" spans="1:10" ht="15" customHeight="1" x14ac:dyDescent="0.3">
      <c r="A1403" s="8" t="s">
        <v>1439</v>
      </c>
      <c r="B1403" s="29">
        <v>32.340000000000003</v>
      </c>
      <c r="C1403" s="32">
        <v>11.2</v>
      </c>
      <c r="D1403" s="8" t="s">
        <v>7835</v>
      </c>
      <c r="E1403" s="8" t="s">
        <v>7835</v>
      </c>
      <c r="F1403" s="8" t="s">
        <v>7835</v>
      </c>
      <c r="G1403" s="20">
        <v>0</v>
      </c>
      <c r="H1403" s="8" t="s">
        <v>7835</v>
      </c>
      <c r="I1403" s="8" t="s">
        <v>7837</v>
      </c>
      <c r="J1403" s="8" t="s">
        <v>7841</v>
      </c>
    </row>
    <row r="1404" spans="1:10" ht="15" customHeight="1" x14ac:dyDescent="0.3">
      <c r="A1404" s="8" t="s">
        <v>1440</v>
      </c>
      <c r="B1404" s="29">
        <v>27.5</v>
      </c>
      <c r="C1404" s="32">
        <v>10.75</v>
      </c>
      <c r="D1404" s="8" t="s">
        <v>7835</v>
      </c>
      <c r="E1404" s="8" t="s">
        <v>7835</v>
      </c>
      <c r="F1404" s="8" t="s">
        <v>7835</v>
      </c>
      <c r="G1404" s="20">
        <v>0</v>
      </c>
      <c r="H1404" s="8" t="s">
        <v>7835</v>
      </c>
      <c r="I1404" s="8" t="s">
        <v>7838</v>
      </c>
      <c r="J1404" s="8" t="s">
        <v>7841</v>
      </c>
    </row>
    <row r="1405" spans="1:10" ht="15" customHeight="1" x14ac:dyDescent="0.3">
      <c r="A1405" s="8" t="s">
        <v>1441</v>
      </c>
      <c r="B1405" s="29">
        <v>25.8</v>
      </c>
      <c r="C1405" s="32">
        <v>7.8</v>
      </c>
      <c r="D1405" s="8" t="s">
        <v>7835</v>
      </c>
      <c r="E1405" s="8" t="s">
        <v>7835</v>
      </c>
      <c r="F1405" s="8" t="s">
        <v>7835</v>
      </c>
      <c r="G1405" s="20">
        <v>0</v>
      </c>
      <c r="H1405" s="8" t="s">
        <v>7835</v>
      </c>
      <c r="I1405" s="8" t="s">
        <v>7838</v>
      </c>
      <c r="J1405" s="8" t="s">
        <v>7841</v>
      </c>
    </row>
    <row r="1406" spans="1:10" ht="15" customHeight="1" x14ac:dyDescent="0.3">
      <c r="A1406" s="8" t="s">
        <v>1442</v>
      </c>
      <c r="B1406" s="29">
        <v>25</v>
      </c>
      <c r="C1406" s="32">
        <v>7.04</v>
      </c>
      <c r="D1406" s="8" t="s">
        <v>7835</v>
      </c>
      <c r="E1406" s="8" t="s">
        <v>7835</v>
      </c>
      <c r="F1406" s="8" t="s">
        <v>7835</v>
      </c>
      <c r="G1406" s="20">
        <v>0</v>
      </c>
      <c r="H1406" s="8" t="s">
        <v>7835</v>
      </c>
      <c r="I1406" s="8" t="s">
        <v>7838</v>
      </c>
      <c r="J1406" s="8" t="s">
        <v>7841</v>
      </c>
    </row>
    <row r="1407" spans="1:10" ht="15" customHeight="1" x14ac:dyDescent="0.3">
      <c r="A1407" s="8" t="s">
        <v>1443</v>
      </c>
      <c r="B1407" s="29">
        <v>41.2</v>
      </c>
      <c r="C1407" s="32">
        <v>4.18</v>
      </c>
      <c r="D1407" s="8" t="s">
        <v>7836</v>
      </c>
      <c r="E1407" s="8" t="s">
        <v>7835</v>
      </c>
      <c r="F1407" s="8" t="s">
        <v>7835</v>
      </c>
      <c r="G1407" s="20">
        <v>0</v>
      </c>
      <c r="H1407" s="8" t="s">
        <v>7835</v>
      </c>
      <c r="I1407" s="8" t="s">
        <v>7837</v>
      </c>
      <c r="J1407" s="8" t="s">
        <v>7843</v>
      </c>
    </row>
    <row r="1408" spans="1:10" ht="15" customHeight="1" x14ac:dyDescent="0.3">
      <c r="A1408" s="8" t="s">
        <v>1444</v>
      </c>
      <c r="B1408" s="29">
        <v>17.78</v>
      </c>
      <c r="C1408" s="32">
        <v>8.19</v>
      </c>
      <c r="D1408" s="8" t="s">
        <v>7835</v>
      </c>
      <c r="E1408" s="8" t="s">
        <v>7835</v>
      </c>
      <c r="F1408" s="8" t="s">
        <v>7835</v>
      </c>
      <c r="G1408" s="20">
        <v>0</v>
      </c>
      <c r="H1408" s="8" t="s">
        <v>7835</v>
      </c>
      <c r="I1408" s="8" t="s">
        <v>7840</v>
      </c>
      <c r="J1408" s="8" t="s">
        <v>7841</v>
      </c>
    </row>
    <row r="1409" spans="1:10" ht="15" customHeight="1" x14ac:dyDescent="0.3">
      <c r="A1409" s="8" t="s">
        <v>1445</v>
      </c>
      <c r="B1409" s="29">
        <v>40.119999999999997</v>
      </c>
      <c r="C1409" s="32">
        <v>6.22</v>
      </c>
      <c r="D1409" s="8" t="s">
        <v>7836</v>
      </c>
      <c r="E1409" s="8" t="s">
        <v>7835</v>
      </c>
      <c r="F1409" s="8" t="s">
        <v>7836</v>
      </c>
      <c r="G1409" s="20">
        <v>1</v>
      </c>
      <c r="H1409" s="8" t="s">
        <v>7835</v>
      </c>
      <c r="I1409" s="8" t="s">
        <v>7837</v>
      </c>
      <c r="J1409" s="8" t="s">
        <v>7842</v>
      </c>
    </row>
    <row r="1410" spans="1:10" ht="15" customHeight="1" x14ac:dyDescent="0.3">
      <c r="A1410" s="8" t="s">
        <v>1446</v>
      </c>
      <c r="B1410" s="29">
        <v>19.350000000000001</v>
      </c>
      <c r="C1410" s="32">
        <v>8.2200000000000006</v>
      </c>
      <c r="D1410" s="8" t="s">
        <v>7836</v>
      </c>
      <c r="E1410" s="8" t="s">
        <v>7835</v>
      </c>
      <c r="F1410" s="8" t="s">
        <v>7835</v>
      </c>
      <c r="G1410" s="20">
        <v>0</v>
      </c>
      <c r="H1410" s="8" t="s">
        <v>7835</v>
      </c>
      <c r="I1410" s="8" t="s">
        <v>7839</v>
      </c>
      <c r="J1410" s="8" t="s">
        <v>7841</v>
      </c>
    </row>
    <row r="1411" spans="1:10" ht="15" customHeight="1" x14ac:dyDescent="0.3">
      <c r="A1411" s="8" t="s">
        <v>1447</v>
      </c>
      <c r="B1411" s="29">
        <v>36.69</v>
      </c>
      <c r="C1411" s="32">
        <v>6.15</v>
      </c>
      <c r="D1411" s="8" t="s">
        <v>7835</v>
      </c>
      <c r="E1411" s="8" t="s">
        <v>7835</v>
      </c>
      <c r="F1411" s="8" t="s">
        <v>7835</v>
      </c>
      <c r="G1411" s="20">
        <v>0</v>
      </c>
      <c r="H1411" s="8" t="s">
        <v>7835</v>
      </c>
      <c r="I1411" s="8" t="s">
        <v>7837</v>
      </c>
      <c r="J1411" s="8" t="s">
        <v>7842</v>
      </c>
    </row>
    <row r="1412" spans="1:10" ht="15" customHeight="1" x14ac:dyDescent="0.3">
      <c r="A1412" s="8" t="s">
        <v>1448</v>
      </c>
      <c r="B1412" s="29">
        <v>28.51</v>
      </c>
      <c r="C1412" s="32">
        <v>5.65</v>
      </c>
      <c r="D1412" s="8" t="s">
        <v>7836</v>
      </c>
      <c r="E1412" s="8" t="s">
        <v>7835</v>
      </c>
      <c r="F1412" s="8" t="s">
        <v>7835</v>
      </c>
      <c r="G1412" s="20">
        <v>1</v>
      </c>
      <c r="H1412" s="8" t="s">
        <v>7835</v>
      </c>
      <c r="I1412" s="8" t="s">
        <v>7838</v>
      </c>
      <c r="J1412" s="8" t="s">
        <v>7843</v>
      </c>
    </row>
    <row r="1413" spans="1:10" ht="15" customHeight="1" x14ac:dyDescent="0.3">
      <c r="A1413" s="8" t="s">
        <v>1449</v>
      </c>
      <c r="B1413" s="29">
        <v>30.21</v>
      </c>
      <c r="C1413" s="32">
        <v>5.5</v>
      </c>
      <c r="D1413" s="8" t="s">
        <v>7835</v>
      </c>
      <c r="E1413" s="8" t="s">
        <v>7835</v>
      </c>
      <c r="F1413" s="8" t="s">
        <v>7835</v>
      </c>
      <c r="G1413" s="20">
        <v>1</v>
      </c>
      <c r="H1413" s="8" t="s">
        <v>7835</v>
      </c>
      <c r="I1413" s="8" t="s">
        <v>7837</v>
      </c>
      <c r="J1413" s="8" t="s">
        <v>7843</v>
      </c>
    </row>
    <row r="1414" spans="1:10" ht="15" customHeight="1" x14ac:dyDescent="0.3">
      <c r="A1414" s="8" t="s">
        <v>1450</v>
      </c>
      <c r="B1414" s="29">
        <v>24.33</v>
      </c>
      <c r="C1414" s="32">
        <v>8</v>
      </c>
      <c r="D1414" s="8" t="s">
        <v>7835</v>
      </c>
      <c r="E1414" s="8" t="s">
        <v>7835</v>
      </c>
      <c r="F1414" s="8" t="s">
        <v>7835</v>
      </c>
      <c r="G1414" s="20">
        <v>0</v>
      </c>
      <c r="H1414" s="8" t="s">
        <v>7835</v>
      </c>
      <c r="I1414" s="8" t="s">
        <v>7839</v>
      </c>
      <c r="J1414" s="8" t="s">
        <v>7841</v>
      </c>
    </row>
    <row r="1415" spans="1:10" ht="15" customHeight="1" x14ac:dyDescent="0.3">
      <c r="A1415" s="8" t="s">
        <v>1451</v>
      </c>
      <c r="B1415" s="29">
        <v>19.855</v>
      </c>
      <c r="C1415" s="32">
        <v>5.71</v>
      </c>
      <c r="D1415" s="8" t="s">
        <v>7836</v>
      </c>
      <c r="E1415" s="8" t="s">
        <v>7835</v>
      </c>
      <c r="F1415" s="8" t="s">
        <v>7835</v>
      </c>
      <c r="G1415" s="20">
        <v>0</v>
      </c>
      <c r="H1415" s="8" t="s">
        <v>7835</v>
      </c>
      <c r="I1415" s="8" t="s">
        <v>7839</v>
      </c>
      <c r="J1415" s="8" t="s">
        <v>7842</v>
      </c>
    </row>
    <row r="1416" spans="1:10" ht="15" customHeight="1" x14ac:dyDescent="0.3">
      <c r="A1416" s="8" t="s">
        <v>1452</v>
      </c>
      <c r="B1416" s="29">
        <v>25.364999999999998</v>
      </c>
      <c r="C1416" s="32">
        <v>11.71</v>
      </c>
      <c r="D1416" s="8" t="s">
        <v>7835</v>
      </c>
      <c r="E1416" s="8" t="s">
        <v>7835</v>
      </c>
      <c r="F1416" s="8" t="s">
        <v>7835</v>
      </c>
      <c r="G1416" s="20">
        <v>0</v>
      </c>
      <c r="H1416" s="8" t="s">
        <v>7835</v>
      </c>
      <c r="I1416" s="8" t="s">
        <v>7838</v>
      </c>
      <c r="J1416" s="8" t="s">
        <v>7841</v>
      </c>
    </row>
    <row r="1417" spans="1:10" ht="15" customHeight="1" x14ac:dyDescent="0.3">
      <c r="A1417" s="8" t="s">
        <v>1453</v>
      </c>
      <c r="B1417" s="29">
        <v>29.6</v>
      </c>
      <c r="C1417" s="32">
        <v>6.17</v>
      </c>
      <c r="D1417" s="8" t="s">
        <v>7836</v>
      </c>
      <c r="E1417" s="8" t="s">
        <v>7835</v>
      </c>
      <c r="F1417" s="8" t="s">
        <v>7836</v>
      </c>
      <c r="G1417" s="20">
        <v>1</v>
      </c>
      <c r="H1417" s="8" t="s">
        <v>7835</v>
      </c>
      <c r="I1417" s="8" t="s">
        <v>7838</v>
      </c>
      <c r="J1417" s="8" t="s">
        <v>7842</v>
      </c>
    </row>
    <row r="1418" spans="1:10" ht="15" customHeight="1" x14ac:dyDescent="0.3">
      <c r="A1418" s="8" t="s">
        <v>1454</v>
      </c>
      <c r="B1418" s="29">
        <v>39.43</v>
      </c>
      <c r="C1418" s="32">
        <v>6.1</v>
      </c>
      <c r="D1418" s="8" t="s">
        <v>7836</v>
      </c>
      <c r="E1418" s="8" t="s">
        <v>7835</v>
      </c>
      <c r="F1418" s="8" t="s">
        <v>7836</v>
      </c>
      <c r="G1418" s="20">
        <v>1</v>
      </c>
      <c r="H1418" s="8" t="s">
        <v>7835</v>
      </c>
      <c r="I1418" s="8" t="s">
        <v>7837</v>
      </c>
      <c r="J1418" s="8" t="s">
        <v>7842</v>
      </c>
    </row>
    <row r="1419" spans="1:10" ht="15" customHeight="1" x14ac:dyDescent="0.3">
      <c r="A1419" s="8" t="s">
        <v>1455</v>
      </c>
      <c r="B1419" s="29">
        <v>27.34</v>
      </c>
      <c r="C1419" s="32">
        <v>5.19</v>
      </c>
      <c r="D1419" s="8" t="s">
        <v>7836</v>
      </c>
      <c r="E1419" s="8" t="s">
        <v>7835</v>
      </c>
      <c r="F1419" s="8" t="s">
        <v>7835</v>
      </c>
      <c r="G1419" s="20">
        <v>1</v>
      </c>
      <c r="H1419" s="8" t="s">
        <v>7835</v>
      </c>
      <c r="I1419" s="8" t="s">
        <v>7838</v>
      </c>
      <c r="J1419" s="8" t="s">
        <v>7843</v>
      </c>
    </row>
    <row r="1420" spans="1:10" ht="15" customHeight="1" x14ac:dyDescent="0.3">
      <c r="A1420" s="8" t="s">
        <v>1456</v>
      </c>
      <c r="B1420" s="29">
        <v>39.01</v>
      </c>
      <c r="C1420" s="32">
        <v>5.37</v>
      </c>
      <c r="D1420" s="8" t="s">
        <v>7836</v>
      </c>
      <c r="E1420" s="8" t="s">
        <v>7835</v>
      </c>
      <c r="F1420" s="8" t="s">
        <v>7835</v>
      </c>
      <c r="G1420" s="20">
        <v>0</v>
      </c>
      <c r="H1420" s="8" t="s">
        <v>7835</v>
      </c>
      <c r="I1420" s="8" t="s">
        <v>7837</v>
      </c>
      <c r="J1420" s="8" t="s">
        <v>7843</v>
      </c>
    </row>
    <row r="1421" spans="1:10" ht="15" customHeight="1" x14ac:dyDescent="0.3">
      <c r="A1421" s="8" t="s">
        <v>1457</v>
      </c>
      <c r="B1421" s="29">
        <v>18.989999999999998</v>
      </c>
      <c r="C1421" s="32">
        <v>10.82</v>
      </c>
      <c r="D1421" s="8" t="s">
        <v>7836</v>
      </c>
      <c r="E1421" s="8" t="s">
        <v>7835</v>
      </c>
      <c r="F1421" s="8" t="s">
        <v>7835</v>
      </c>
      <c r="G1421" s="20">
        <v>0</v>
      </c>
      <c r="H1421" s="8" t="s">
        <v>7835</v>
      </c>
      <c r="I1421" s="8" t="s">
        <v>7839</v>
      </c>
      <c r="J1421" s="8" t="s">
        <v>7841</v>
      </c>
    </row>
    <row r="1422" spans="1:10" ht="15" customHeight="1" x14ac:dyDescent="0.3">
      <c r="A1422" s="8" t="s">
        <v>1458</v>
      </c>
      <c r="B1422" s="29">
        <v>42.3</v>
      </c>
      <c r="C1422" s="32">
        <v>6.06</v>
      </c>
      <c r="D1422" s="8" t="s">
        <v>7836</v>
      </c>
      <c r="E1422" s="8" t="s">
        <v>7835</v>
      </c>
      <c r="F1422" s="8" t="s">
        <v>7835</v>
      </c>
      <c r="G1422" s="20">
        <v>0</v>
      </c>
      <c r="H1422" s="8" t="s">
        <v>7835</v>
      </c>
      <c r="I1422" s="8" t="s">
        <v>7837</v>
      </c>
      <c r="J1422" s="8" t="s">
        <v>7842</v>
      </c>
    </row>
    <row r="1423" spans="1:10" ht="15" customHeight="1" x14ac:dyDescent="0.3">
      <c r="A1423" s="8" t="s">
        <v>1459</v>
      </c>
      <c r="B1423" s="29">
        <v>39.805</v>
      </c>
      <c r="C1423" s="32">
        <v>5.91</v>
      </c>
      <c r="D1423" s="8" t="s">
        <v>7835</v>
      </c>
      <c r="E1423" s="8" t="s">
        <v>7835</v>
      </c>
      <c r="F1423" s="8" t="s">
        <v>7835</v>
      </c>
      <c r="G1423" s="20">
        <v>0</v>
      </c>
      <c r="H1423" s="8" t="s">
        <v>7835</v>
      </c>
      <c r="I1423" s="8" t="s">
        <v>7837</v>
      </c>
      <c r="J1423" s="8" t="s">
        <v>7842</v>
      </c>
    </row>
    <row r="1424" spans="1:10" ht="15" customHeight="1" x14ac:dyDescent="0.3">
      <c r="A1424" s="8" t="s">
        <v>1460</v>
      </c>
      <c r="B1424" s="29">
        <v>33.700000000000003</v>
      </c>
      <c r="C1424" s="32">
        <v>5.87</v>
      </c>
      <c r="D1424" s="8" t="s">
        <v>7835</v>
      </c>
      <c r="E1424" s="8" t="s">
        <v>7835</v>
      </c>
      <c r="F1424" s="8" t="s">
        <v>7835</v>
      </c>
      <c r="G1424" s="20">
        <v>0</v>
      </c>
      <c r="H1424" s="8" t="s">
        <v>7835</v>
      </c>
      <c r="I1424" s="8" t="s">
        <v>7837</v>
      </c>
      <c r="J1424" s="8" t="s">
        <v>7842</v>
      </c>
    </row>
    <row r="1425" spans="1:10" ht="15" customHeight="1" x14ac:dyDescent="0.3">
      <c r="A1425" s="8" t="s">
        <v>1461</v>
      </c>
      <c r="B1425" s="29">
        <v>36.195</v>
      </c>
      <c r="C1425" s="32">
        <v>6.22</v>
      </c>
      <c r="D1425" s="8" t="s">
        <v>7835</v>
      </c>
      <c r="E1425" s="8" t="s">
        <v>7835</v>
      </c>
      <c r="F1425" s="8" t="s">
        <v>7835</v>
      </c>
      <c r="G1425" s="20">
        <v>0</v>
      </c>
      <c r="H1425" s="8" t="s">
        <v>7835</v>
      </c>
      <c r="I1425" s="8" t="s">
        <v>7837</v>
      </c>
      <c r="J1425" s="8" t="s">
        <v>7842</v>
      </c>
    </row>
    <row r="1426" spans="1:10" ht="15" customHeight="1" x14ac:dyDescent="0.3">
      <c r="A1426" s="8" t="s">
        <v>1462</v>
      </c>
      <c r="B1426" s="29">
        <v>32.6</v>
      </c>
      <c r="C1426" s="32">
        <v>5.73</v>
      </c>
      <c r="D1426" s="8" t="s">
        <v>7835</v>
      </c>
      <c r="E1426" s="8" t="s">
        <v>7835</v>
      </c>
      <c r="F1426" s="8" t="s">
        <v>7836</v>
      </c>
      <c r="G1426" s="20">
        <v>1</v>
      </c>
      <c r="H1426" s="8" t="s">
        <v>7835</v>
      </c>
      <c r="I1426" s="8" t="s">
        <v>7837</v>
      </c>
      <c r="J1426" s="8" t="s">
        <v>7842</v>
      </c>
    </row>
    <row r="1427" spans="1:10" ht="15" customHeight="1" x14ac:dyDescent="0.3">
      <c r="A1427" s="8" t="s">
        <v>1463</v>
      </c>
      <c r="B1427" s="29">
        <v>30.2</v>
      </c>
      <c r="C1427" s="32">
        <v>5.7</v>
      </c>
      <c r="D1427" s="8" t="s">
        <v>7835</v>
      </c>
      <c r="E1427" s="8" t="s">
        <v>7835</v>
      </c>
      <c r="F1427" s="8" t="s">
        <v>7835</v>
      </c>
      <c r="G1427" s="20">
        <v>0</v>
      </c>
      <c r="H1427" s="8" t="s">
        <v>7835</v>
      </c>
      <c r="I1427" s="8" t="s">
        <v>7837</v>
      </c>
      <c r="J1427" s="8" t="s">
        <v>7842</v>
      </c>
    </row>
    <row r="1428" spans="1:10" ht="15" customHeight="1" x14ac:dyDescent="0.3">
      <c r="A1428" s="8" t="s">
        <v>1464</v>
      </c>
      <c r="B1428" s="29">
        <v>27.645</v>
      </c>
      <c r="C1428" s="32">
        <v>9.91</v>
      </c>
      <c r="D1428" s="8" t="s">
        <v>7835</v>
      </c>
      <c r="E1428" s="8" t="s">
        <v>7835</v>
      </c>
      <c r="F1428" s="8" t="s">
        <v>7835</v>
      </c>
      <c r="G1428" s="20">
        <v>0</v>
      </c>
      <c r="H1428" s="8" t="s">
        <v>7835</v>
      </c>
      <c r="I1428" s="8" t="s">
        <v>7838</v>
      </c>
      <c r="J1428" s="8" t="s">
        <v>7841</v>
      </c>
    </row>
    <row r="1429" spans="1:10" ht="15" customHeight="1" x14ac:dyDescent="0.3">
      <c r="A1429" s="8" t="s">
        <v>1465</v>
      </c>
      <c r="B1429" s="29">
        <v>26.41</v>
      </c>
      <c r="C1429" s="32">
        <v>11.4</v>
      </c>
      <c r="D1429" s="8" t="s">
        <v>7835</v>
      </c>
      <c r="E1429" s="8" t="s">
        <v>7835</v>
      </c>
      <c r="F1429" s="8" t="s">
        <v>7835</v>
      </c>
      <c r="G1429" s="20">
        <v>0</v>
      </c>
      <c r="H1429" s="8" t="s">
        <v>7835</v>
      </c>
      <c r="I1429" s="8" t="s">
        <v>7838</v>
      </c>
      <c r="J1429" s="8" t="s">
        <v>7841</v>
      </c>
    </row>
    <row r="1430" spans="1:10" ht="15" customHeight="1" x14ac:dyDescent="0.3">
      <c r="A1430" s="8" t="s">
        <v>1466</v>
      </c>
      <c r="B1430" s="29">
        <v>34.1</v>
      </c>
      <c r="C1430" s="32">
        <v>6.29</v>
      </c>
      <c r="D1430" s="8" t="s">
        <v>7836</v>
      </c>
      <c r="E1430" s="8" t="s">
        <v>7835</v>
      </c>
      <c r="F1430" s="8" t="s">
        <v>7836</v>
      </c>
      <c r="G1430" s="20">
        <v>1</v>
      </c>
      <c r="H1430" s="8" t="s">
        <v>7835</v>
      </c>
      <c r="I1430" s="8" t="s">
        <v>7837</v>
      </c>
      <c r="J1430" s="8" t="s">
        <v>7842</v>
      </c>
    </row>
    <row r="1431" spans="1:10" ht="15" customHeight="1" x14ac:dyDescent="0.3">
      <c r="A1431" s="8" t="s">
        <v>1467</v>
      </c>
      <c r="B1431" s="29">
        <v>17.3</v>
      </c>
      <c r="C1431" s="32">
        <v>9.2799999999999994</v>
      </c>
      <c r="D1431" s="8" t="s">
        <v>7835</v>
      </c>
      <c r="E1431" s="8" t="s">
        <v>7835</v>
      </c>
      <c r="F1431" s="8" t="s">
        <v>7835</v>
      </c>
      <c r="G1431" s="20">
        <v>0</v>
      </c>
      <c r="H1431" s="8" t="s">
        <v>7835</v>
      </c>
      <c r="I1431" s="8" t="s">
        <v>7840</v>
      </c>
      <c r="J1431" s="8" t="s">
        <v>7841</v>
      </c>
    </row>
    <row r="1432" spans="1:10" ht="15" customHeight="1" x14ac:dyDescent="0.3">
      <c r="A1432" s="8" t="s">
        <v>1468</v>
      </c>
      <c r="B1432" s="29">
        <v>35.020000000000003</v>
      </c>
      <c r="C1432" s="32">
        <v>4.78</v>
      </c>
      <c r="D1432" s="8" t="s">
        <v>7835</v>
      </c>
      <c r="E1432" s="8" t="s">
        <v>7835</v>
      </c>
      <c r="F1432" s="8" t="s">
        <v>7836</v>
      </c>
      <c r="G1432" s="20">
        <v>1</v>
      </c>
      <c r="H1432" s="8" t="s">
        <v>7835</v>
      </c>
      <c r="I1432" s="8" t="s">
        <v>7837</v>
      </c>
      <c r="J1432" s="8" t="s">
        <v>7843</v>
      </c>
    </row>
    <row r="1433" spans="1:10" ht="15" customHeight="1" x14ac:dyDescent="0.3">
      <c r="A1433" s="8" t="s">
        <v>1469</v>
      </c>
      <c r="B1433" s="29">
        <v>37.1</v>
      </c>
      <c r="C1433" s="32">
        <v>8.8699999999999992</v>
      </c>
      <c r="D1433" s="8" t="s">
        <v>7836</v>
      </c>
      <c r="E1433" s="8" t="s">
        <v>7835</v>
      </c>
      <c r="F1433" s="8" t="s">
        <v>7835</v>
      </c>
      <c r="G1433" s="20">
        <v>0</v>
      </c>
      <c r="H1433" s="8" t="s">
        <v>7835</v>
      </c>
      <c r="I1433" s="8" t="s">
        <v>7837</v>
      </c>
      <c r="J1433" s="8" t="s">
        <v>7841</v>
      </c>
    </row>
    <row r="1434" spans="1:10" ht="15" customHeight="1" x14ac:dyDescent="0.3">
      <c r="A1434" s="8" t="s">
        <v>1470</v>
      </c>
      <c r="B1434" s="29">
        <v>16.79</v>
      </c>
      <c r="C1434" s="32">
        <v>11.4</v>
      </c>
      <c r="D1434" s="8" t="s">
        <v>7835</v>
      </c>
      <c r="E1434" s="8" t="s">
        <v>7835</v>
      </c>
      <c r="F1434" s="8" t="s">
        <v>7835</v>
      </c>
      <c r="G1434" s="20">
        <v>0</v>
      </c>
      <c r="H1434" s="8" t="s">
        <v>7835</v>
      </c>
      <c r="I1434" s="8" t="s">
        <v>7840</v>
      </c>
      <c r="J1434" s="8" t="s">
        <v>7841</v>
      </c>
    </row>
    <row r="1435" spans="1:10" ht="15" customHeight="1" x14ac:dyDescent="0.3">
      <c r="A1435" s="8" t="s">
        <v>1471</v>
      </c>
      <c r="B1435" s="29">
        <v>31.635000000000002</v>
      </c>
      <c r="C1435" s="32">
        <v>9.1300000000000008</v>
      </c>
      <c r="D1435" s="8" t="s">
        <v>7836</v>
      </c>
      <c r="E1435" s="8" t="s">
        <v>7835</v>
      </c>
      <c r="F1435" s="8" t="s">
        <v>7835</v>
      </c>
      <c r="G1435" s="20">
        <v>0</v>
      </c>
      <c r="H1435" s="8" t="s">
        <v>7835</v>
      </c>
      <c r="I1435" s="8" t="s">
        <v>7837</v>
      </c>
      <c r="J1435" s="8" t="s">
        <v>7841</v>
      </c>
    </row>
    <row r="1436" spans="1:10" ht="15" customHeight="1" x14ac:dyDescent="0.3">
      <c r="A1436" s="8" t="s">
        <v>1472</v>
      </c>
      <c r="B1436" s="29">
        <v>24.19</v>
      </c>
      <c r="C1436" s="32">
        <v>6.22</v>
      </c>
      <c r="D1436" s="8" t="s">
        <v>7836</v>
      </c>
      <c r="E1436" s="8" t="s">
        <v>7835</v>
      </c>
      <c r="F1436" s="8" t="s">
        <v>7836</v>
      </c>
      <c r="G1436" s="20">
        <v>1</v>
      </c>
      <c r="H1436" s="8" t="s">
        <v>7835</v>
      </c>
      <c r="I1436" s="8" t="s">
        <v>7839</v>
      </c>
      <c r="J1436" s="8" t="s">
        <v>7842</v>
      </c>
    </row>
    <row r="1437" spans="1:10" ht="15" customHeight="1" x14ac:dyDescent="0.3">
      <c r="A1437" s="8" t="s">
        <v>1473</v>
      </c>
      <c r="B1437" s="29">
        <v>35.29</v>
      </c>
      <c r="C1437" s="32">
        <v>5.9</v>
      </c>
      <c r="D1437" s="8" t="s">
        <v>7835</v>
      </c>
      <c r="E1437" s="8" t="s">
        <v>7835</v>
      </c>
      <c r="F1437" s="8" t="s">
        <v>7836</v>
      </c>
      <c r="G1437" s="20">
        <v>1</v>
      </c>
      <c r="H1437" s="8" t="s">
        <v>7835</v>
      </c>
      <c r="I1437" s="8" t="s">
        <v>7837</v>
      </c>
      <c r="J1437" s="8" t="s">
        <v>7842</v>
      </c>
    </row>
    <row r="1438" spans="1:10" ht="15" customHeight="1" x14ac:dyDescent="0.3">
      <c r="A1438" s="8" t="s">
        <v>1474</v>
      </c>
      <c r="B1438" s="29">
        <v>35.299999999999997</v>
      </c>
      <c r="C1438" s="32">
        <v>4.45</v>
      </c>
      <c r="D1438" s="8" t="s">
        <v>7835</v>
      </c>
      <c r="E1438" s="8" t="s">
        <v>7835</v>
      </c>
      <c r="F1438" s="8" t="s">
        <v>7835</v>
      </c>
      <c r="G1438" s="20">
        <v>0</v>
      </c>
      <c r="H1438" s="8" t="s">
        <v>7835</v>
      </c>
      <c r="I1438" s="8" t="s">
        <v>7837</v>
      </c>
      <c r="J1438" s="8" t="s">
        <v>7843</v>
      </c>
    </row>
    <row r="1439" spans="1:10" ht="15" customHeight="1" x14ac:dyDescent="0.3">
      <c r="A1439" s="8" t="s">
        <v>1475</v>
      </c>
      <c r="B1439" s="29">
        <v>35.64</v>
      </c>
      <c r="C1439" s="32">
        <v>6.17</v>
      </c>
      <c r="D1439" s="8" t="s">
        <v>7835</v>
      </c>
      <c r="E1439" s="8" t="s">
        <v>7835</v>
      </c>
      <c r="F1439" s="8" t="s">
        <v>7836</v>
      </c>
      <c r="G1439" s="20">
        <v>1</v>
      </c>
      <c r="H1439" s="8" t="s">
        <v>7835</v>
      </c>
      <c r="I1439" s="8" t="s">
        <v>7837</v>
      </c>
      <c r="J1439" s="8" t="s">
        <v>7842</v>
      </c>
    </row>
    <row r="1440" spans="1:10" ht="15" customHeight="1" x14ac:dyDescent="0.3">
      <c r="A1440" s="8" t="s">
        <v>1476</v>
      </c>
      <c r="B1440" s="29">
        <v>33.1</v>
      </c>
      <c r="C1440" s="32">
        <v>4.93</v>
      </c>
      <c r="D1440" s="8" t="s">
        <v>7835</v>
      </c>
      <c r="E1440" s="8" t="s">
        <v>7835</v>
      </c>
      <c r="F1440" s="8" t="s">
        <v>7835</v>
      </c>
      <c r="G1440" s="20">
        <v>0</v>
      </c>
      <c r="H1440" s="8" t="s">
        <v>7835</v>
      </c>
      <c r="I1440" s="8" t="s">
        <v>7837</v>
      </c>
      <c r="J1440" s="8" t="s">
        <v>7843</v>
      </c>
    </row>
    <row r="1441" spans="1:10" ht="15" customHeight="1" x14ac:dyDescent="0.3">
      <c r="A1441" s="8" t="s">
        <v>1477</v>
      </c>
      <c r="B1441" s="29">
        <v>26.41</v>
      </c>
      <c r="C1441" s="32">
        <v>7.32</v>
      </c>
      <c r="D1441" s="8" t="s">
        <v>7836</v>
      </c>
      <c r="E1441" s="8" t="s">
        <v>7835</v>
      </c>
      <c r="F1441" s="8" t="s">
        <v>7835</v>
      </c>
      <c r="G1441" s="20">
        <v>1</v>
      </c>
      <c r="H1441" s="8" t="s">
        <v>7835</v>
      </c>
      <c r="I1441" s="8" t="s">
        <v>7838</v>
      </c>
      <c r="J1441" s="8" t="s">
        <v>7841</v>
      </c>
    </row>
    <row r="1442" spans="1:10" ht="15" customHeight="1" x14ac:dyDescent="0.3">
      <c r="A1442" s="8" t="s">
        <v>1478</v>
      </c>
      <c r="B1442" s="29">
        <v>29.9</v>
      </c>
      <c r="C1442" s="32">
        <v>5.27</v>
      </c>
      <c r="D1442" s="8" t="s">
        <v>7835</v>
      </c>
      <c r="E1442" s="8" t="s">
        <v>7835</v>
      </c>
      <c r="F1442" s="8" t="s">
        <v>7836</v>
      </c>
      <c r="G1442" s="20">
        <v>1</v>
      </c>
      <c r="H1442" s="8" t="s">
        <v>7835</v>
      </c>
      <c r="I1442" s="8" t="s">
        <v>7838</v>
      </c>
      <c r="J1442" s="8" t="s">
        <v>7843</v>
      </c>
    </row>
    <row r="1443" spans="1:10" ht="15" customHeight="1" x14ac:dyDescent="0.3">
      <c r="A1443" s="8" t="s">
        <v>1479</v>
      </c>
      <c r="B1443" s="29">
        <v>25.24</v>
      </c>
      <c r="C1443" s="32">
        <v>5.82</v>
      </c>
      <c r="D1443" s="8" t="s">
        <v>7835</v>
      </c>
      <c r="E1443" s="8" t="s">
        <v>7835</v>
      </c>
      <c r="F1443" s="8" t="s">
        <v>7835</v>
      </c>
      <c r="G1443" s="20">
        <v>1</v>
      </c>
      <c r="H1443" s="8" t="s">
        <v>7835</v>
      </c>
      <c r="I1443" s="8" t="s">
        <v>7838</v>
      </c>
      <c r="J1443" s="8" t="s">
        <v>7842</v>
      </c>
    </row>
    <row r="1444" spans="1:10" ht="15" customHeight="1" x14ac:dyDescent="0.3">
      <c r="A1444" s="8" t="s">
        <v>1480</v>
      </c>
      <c r="B1444" s="29">
        <v>25.08</v>
      </c>
      <c r="C1444" s="32">
        <v>5.8</v>
      </c>
      <c r="D1444" s="8" t="s">
        <v>7835</v>
      </c>
      <c r="E1444" s="8" t="s">
        <v>7835</v>
      </c>
      <c r="F1444" s="8" t="s">
        <v>7836</v>
      </c>
      <c r="G1444" s="20">
        <v>1</v>
      </c>
      <c r="H1444" s="8" t="s">
        <v>7835</v>
      </c>
      <c r="I1444" s="8" t="s">
        <v>7838</v>
      </c>
      <c r="J1444" s="8" t="s">
        <v>7842</v>
      </c>
    </row>
    <row r="1445" spans="1:10" ht="15" customHeight="1" x14ac:dyDescent="0.3">
      <c r="A1445" s="8" t="s">
        <v>1481</v>
      </c>
      <c r="B1445" s="29">
        <v>29.164999999999999</v>
      </c>
      <c r="C1445" s="32">
        <v>4.87</v>
      </c>
      <c r="D1445" s="8" t="s">
        <v>7835</v>
      </c>
      <c r="E1445" s="8" t="s">
        <v>7836</v>
      </c>
      <c r="F1445" s="8" t="s">
        <v>7835</v>
      </c>
      <c r="G1445" s="20">
        <v>1</v>
      </c>
      <c r="H1445" s="8" t="s">
        <v>7835</v>
      </c>
      <c r="I1445" s="8" t="s">
        <v>7838</v>
      </c>
      <c r="J1445" s="8" t="s">
        <v>7843</v>
      </c>
    </row>
    <row r="1446" spans="1:10" ht="15" customHeight="1" x14ac:dyDescent="0.3">
      <c r="A1446" s="8" t="s">
        <v>1482</v>
      </c>
      <c r="B1446" s="29">
        <v>15.05</v>
      </c>
      <c r="C1446" s="32">
        <v>8.1199999999999992</v>
      </c>
      <c r="D1446" s="8" t="s">
        <v>7835</v>
      </c>
      <c r="E1446" s="8" t="s">
        <v>7835</v>
      </c>
      <c r="F1446" s="8" t="s">
        <v>7835</v>
      </c>
      <c r="G1446" s="20">
        <v>0</v>
      </c>
      <c r="H1446" s="8" t="s">
        <v>7835</v>
      </c>
      <c r="I1446" s="8" t="s">
        <v>7840</v>
      </c>
      <c r="J1446" s="8" t="s">
        <v>7841</v>
      </c>
    </row>
    <row r="1447" spans="1:10" ht="15" customHeight="1" x14ac:dyDescent="0.3">
      <c r="A1447" s="8" t="s">
        <v>1483</v>
      </c>
      <c r="B1447" s="29">
        <v>19.95</v>
      </c>
      <c r="C1447" s="32">
        <v>4.3600000000000003</v>
      </c>
      <c r="D1447" s="8" t="s">
        <v>7835</v>
      </c>
      <c r="E1447" s="8" t="s">
        <v>7835</v>
      </c>
      <c r="F1447" s="8" t="s">
        <v>7835</v>
      </c>
      <c r="G1447" s="20">
        <v>2</v>
      </c>
      <c r="H1447" s="8" t="s">
        <v>7835</v>
      </c>
      <c r="I1447" s="8" t="s">
        <v>7839</v>
      </c>
      <c r="J1447" s="8" t="s">
        <v>7843</v>
      </c>
    </row>
    <row r="1448" spans="1:10" ht="15" customHeight="1" x14ac:dyDescent="0.3">
      <c r="A1448" s="8" t="s">
        <v>1484</v>
      </c>
      <c r="B1448" s="29">
        <v>16.66</v>
      </c>
      <c r="C1448" s="32">
        <v>9.16</v>
      </c>
      <c r="D1448" s="8" t="s">
        <v>7835</v>
      </c>
      <c r="E1448" s="8" t="s">
        <v>7835</v>
      </c>
      <c r="F1448" s="8" t="s">
        <v>7835</v>
      </c>
      <c r="G1448" s="20">
        <v>0</v>
      </c>
      <c r="H1448" s="8" t="s">
        <v>7835</v>
      </c>
      <c r="I1448" s="8" t="s">
        <v>7840</v>
      </c>
      <c r="J1448" s="8" t="s">
        <v>7841</v>
      </c>
    </row>
    <row r="1449" spans="1:10" ht="15" customHeight="1" x14ac:dyDescent="0.3">
      <c r="A1449" s="8" t="s">
        <v>1485</v>
      </c>
      <c r="B1449" s="29">
        <v>16.62</v>
      </c>
      <c r="C1449" s="32">
        <v>9.14</v>
      </c>
      <c r="D1449" s="8" t="s">
        <v>7835</v>
      </c>
      <c r="E1449" s="8" t="s">
        <v>7835</v>
      </c>
      <c r="F1449" s="8" t="s">
        <v>7835</v>
      </c>
      <c r="G1449" s="20">
        <v>0</v>
      </c>
      <c r="H1449" s="8" t="s">
        <v>7835</v>
      </c>
      <c r="I1449" s="8" t="s">
        <v>7840</v>
      </c>
      <c r="J1449" s="8" t="s">
        <v>7841</v>
      </c>
    </row>
    <row r="1450" spans="1:10" ht="15" customHeight="1" x14ac:dyDescent="0.3">
      <c r="A1450" s="8" t="s">
        <v>1486</v>
      </c>
      <c r="B1450" s="29">
        <v>15.36</v>
      </c>
      <c r="C1450" s="32">
        <v>5.49</v>
      </c>
      <c r="D1450" s="8" t="s">
        <v>7836</v>
      </c>
      <c r="E1450" s="8" t="s">
        <v>7835</v>
      </c>
      <c r="F1450" s="8" t="s">
        <v>7835</v>
      </c>
      <c r="G1450" s="20">
        <v>2</v>
      </c>
      <c r="H1450" s="8" t="s">
        <v>7835</v>
      </c>
      <c r="I1450" s="8" t="s">
        <v>7840</v>
      </c>
      <c r="J1450" s="8" t="s">
        <v>7843</v>
      </c>
    </row>
    <row r="1451" spans="1:10" ht="15" customHeight="1" x14ac:dyDescent="0.3">
      <c r="A1451" s="8" t="s">
        <v>1487</v>
      </c>
      <c r="B1451" s="29">
        <v>27.74</v>
      </c>
      <c r="C1451" s="32">
        <v>5.96</v>
      </c>
      <c r="D1451" s="8" t="s">
        <v>7836</v>
      </c>
      <c r="E1451" s="8" t="s">
        <v>7835</v>
      </c>
      <c r="F1451" s="8" t="s">
        <v>7835</v>
      </c>
      <c r="G1451" s="20">
        <v>0</v>
      </c>
      <c r="H1451" s="8" t="s">
        <v>7835</v>
      </c>
      <c r="I1451" s="8" t="s">
        <v>7838</v>
      </c>
      <c r="J1451" s="8" t="s">
        <v>7842</v>
      </c>
    </row>
    <row r="1452" spans="1:10" ht="15" customHeight="1" x14ac:dyDescent="0.3">
      <c r="A1452" s="8" t="s">
        <v>1488</v>
      </c>
      <c r="B1452" s="29">
        <v>22.44</v>
      </c>
      <c r="C1452" s="32">
        <v>4.62</v>
      </c>
      <c r="D1452" s="8" t="s">
        <v>7836</v>
      </c>
      <c r="E1452" s="8" t="s">
        <v>7835</v>
      </c>
      <c r="F1452" s="8" t="s">
        <v>7835</v>
      </c>
      <c r="G1452" s="20">
        <v>0</v>
      </c>
      <c r="H1452" s="8" t="s">
        <v>7835</v>
      </c>
      <c r="I1452" s="8" t="s">
        <v>7839</v>
      </c>
      <c r="J1452" s="8" t="s">
        <v>7843</v>
      </c>
    </row>
    <row r="1453" spans="1:10" ht="15" customHeight="1" x14ac:dyDescent="0.3">
      <c r="A1453" s="8" t="s">
        <v>1489</v>
      </c>
      <c r="B1453" s="29">
        <v>37.049999999999997</v>
      </c>
      <c r="C1453" s="32">
        <v>9.9600000000000009</v>
      </c>
      <c r="D1453" s="8" t="s">
        <v>7836</v>
      </c>
      <c r="E1453" s="8" t="s">
        <v>7835</v>
      </c>
      <c r="F1453" s="8" t="s">
        <v>7835</v>
      </c>
      <c r="G1453" s="20">
        <v>0</v>
      </c>
      <c r="H1453" s="8" t="s">
        <v>7835</v>
      </c>
      <c r="I1453" s="8" t="s">
        <v>7837</v>
      </c>
      <c r="J1453" s="8" t="s">
        <v>7841</v>
      </c>
    </row>
    <row r="1454" spans="1:10" ht="15" customHeight="1" x14ac:dyDescent="0.3">
      <c r="A1454" s="8" t="s">
        <v>1490</v>
      </c>
      <c r="B1454" s="29">
        <v>22.95</v>
      </c>
      <c r="C1454" s="32">
        <v>10.53</v>
      </c>
      <c r="D1454" s="8" t="s">
        <v>7835</v>
      </c>
      <c r="E1454" s="8" t="s">
        <v>7835</v>
      </c>
      <c r="F1454" s="8" t="s">
        <v>7835</v>
      </c>
      <c r="G1454" s="20">
        <v>2</v>
      </c>
      <c r="H1454" s="8" t="s">
        <v>7835</v>
      </c>
      <c r="I1454" s="8" t="s">
        <v>7839</v>
      </c>
      <c r="J1454" s="8" t="s">
        <v>7841</v>
      </c>
    </row>
    <row r="1455" spans="1:10" ht="15" customHeight="1" x14ac:dyDescent="0.3">
      <c r="A1455" s="8" t="s">
        <v>1491</v>
      </c>
      <c r="B1455" s="29">
        <v>34.200000000000003</v>
      </c>
      <c r="C1455" s="32">
        <v>6.69</v>
      </c>
      <c r="D1455" s="8" t="s">
        <v>7836</v>
      </c>
      <c r="E1455" s="8" t="s">
        <v>7835</v>
      </c>
      <c r="F1455" s="8" t="s">
        <v>7835</v>
      </c>
      <c r="G1455" s="20">
        <v>0</v>
      </c>
      <c r="H1455" s="8" t="s">
        <v>7835</v>
      </c>
      <c r="I1455" s="8" t="s">
        <v>7837</v>
      </c>
      <c r="J1455" s="8" t="s">
        <v>7841</v>
      </c>
    </row>
    <row r="1456" spans="1:10" ht="15" customHeight="1" x14ac:dyDescent="0.3">
      <c r="A1456" s="8" t="s">
        <v>1492</v>
      </c>
      <c r="B1456" s="29">
        <v>30.59</v>
      </c>
      <c r="C1456" s="32">
        <v>9.5500000000000007</v>
      </c>
      <c r="D1456" s="8" t="s">
        <v>7836</v>
      </c>
      <c r="E1456" s="8" t="s">
        <v>7835</v>
      </c>
      <c r="F1456" s="8" t="s">
        <v>7835</v>
      </c>
      <c r="G1456" s="20">
        <v>0</v>
      </c>
      <c r="H1456" s="8" t="s">
        <v>7835</v>
      </c>
      <c r="I1456" s="8" t="s">
        <v>7837</v>
      </c>
      <c r="J1456" s="8" t="s">
        <v>7841</v>
      </c>
    </row>
    <row r="1457" spans="1:10" ht="15" customHeight="1" x14ac:dyDescent="0.3">
      <c r="A1457" s="8" t="s">
        <v>1493</v>
      </c>
      <c r="B1457" s="29">
        <v>25.51</v>
      </c>
      <c r="C1457" s="32">
        <v>6.05</v>
      </c>
      <c r="D1457" s="8" t="s">
        <v>7835</v>
      </c>
      <c r="E1457" s="8" t="s">
        <v>7835</v>
      </c>
      <c r="F1457" s="8" t="s">
        <v>7835</v>
      </c>
      <c r="G1457" s="20">
        <v>0</v>
      </c>
      <c r="H1457" s="8" t="s">
        <v>7835</v>
      </c>
      <c r="I1457" s="8" t="s">
        <v>7838</v>
      </c>
      <c r="J1457" s="8" t="s">
        <v>7842</v>
      </c>
    </row>
    <row r="1458" spans="1:10" ht="15" customHeight="1" x14ac:dyDescent="0.3">
      <c r="A1458" s="8" t="s">
        <v>1494</v>
      </c>
      <c r="B1458" s="29">
        <v>29.04</v>
      </c>
      <c r="C1458" s="32">
        <v>10.56</v>
      </c>
      <c r="D1458" s="8" t="s">
        <v>7836</v>
      </c>
      <c r="E1458" s="8" t="s">
        <v>7835</v>
      </c>
      <c r="F1458" s="8" t="s">
        <v>7835</v>
      </c>
      <c r="G1458" s="20">
        <v>1</v>
      </c>
      <c r="H1458" s="8" t="s">
        <v>7835</v>
      </c>
      <c r="I1458" s="8" t="s">
        <v>7838</v>
      </c>
      <c r="J1458" s="8" t="s">
        <v>7841</v>
      </c>
    </row>
    <row r="1459" spans="1:10" ht="15" customHeight="1" x14ac:dyDescent="0.3">
      <c r="A1459" s="8" t="s">
        <v>1495</v>
      </c>
      <c r="B1459" s="29">
        <v>22.135000000000002</v>
      </c>
      <c r="C1459" s="32">
        <v>10.81</v>
      </c>
      <c r="D1459" s="8" t="s">
        <v>7836</v>
      </c>
      <c r="E1459" s="8" t="s">
        <v>7835</v>
      </c>
      <c r="F1459" s="8" t="s">
        <v>7835</v>
      </c>
      <c r="G1459" s="20">
        <v>1</v>
      </c>
      <c r="H1459" s="8" t="s">
        <v>7835</v>
      </c>
      <c r="I1459" s="8" t="s">
        <v>7839</v>
      </c>
      <c r="J1459" s="8" t="s">
        <v>7841</v>
      </c>
    </row>
    <row r="1460" spans="1:10" ht="15" customHeight="1" x14ac:dyDescent="0.3">
      <c r="A1460" s="8" t="s">
        <v>1496</v>
      </c>
      <c r="B1460" s="29">
        <v>21.375</v>
      </c>
      <c r="C1460" s="32">
        <v>4.32</v>
      </c>
      <c r="D1460" s="8" t="s">
        <v>7835</v>
      </c>
      <c r="E1460" s="8" t="s">
        <v>7835</v>
      </c>
      <c r="F1460" s="8" t="s">
        <v>7835</v>
      </c>
      <c r="G1460" s="20">
        <v>0</v>
      </c>
      <c r="H1460" s="8" t="s">
        <v>7835</v>
      </c>
      <c r="I1460" s="8" t="s">
        <v>7839</v>
      </c>
      <c r="J1460" s="8" t="s">
        <v>7843</v>
      </c>
    </row>
    <row r="1461" spans="1:10" ht="15" customHeight="1" x14ac:dyDescent="0.3">
      <c r="A1461" s="8" t="s">
        <v>1497</v>
      </c>
      <c r="B1461" s="29">
        <v>29.19</v>
      </c>
      <c r="C1461" s="32">
        <v>4.37</v>
      </c>
      <c r="D1461" s="8" t="s">
        <v>7835</v>
      </c>
      <c r="E1461" s="8" t="s">
        <v>7835</v>
      </c>
      <c r="F1461" s="8" t="s">
        <v>7835</v>
      </c>
      <c r="G1461" s="20">
        <v>0</v>
      </c>
      <c r="H1461" s="8" t="s">
        <v>7835</v>
      </c>
      <c r="I1461" s="8" t="s">
        <v>7838</v>
      </c>
      <c r="J1461" s="8" t="s">
        <v>7843</v>
      </c>
    </row>
    <row r="1462" spans="1:10" ht="15" customHeight="1" x14ac:dyDescent="0.3">
      <c r="A1462" s="8" t="s">
        <v>1498</v>
      </c>
      <c r="B1462" s="29">
        <v>31.92</v>
      </c>
      <c r="C1462" s="32">
        <v>4.8099999999999996</v>
      </c>
      <c r="D1462" s="8" t="s">
        <v>7836</v>
      </c>
      <c r="E1462" s="8" t="s">
        <v>7835</v>
      </c>
      <c r="F1462" s="8" t="s">
        <v>7836</v>
      </c>
      <c r="G1462" s="20">
        <v>1</v>
      </c>
      <c r="H1462" s="8" t="s">
        <v>7835</v>
      </c>
      <c r="I1462" s="8" t="s">
        <v>7837</v>
      </c>
      <c r="J1462" s="8" t="s">
        <v>7843</v>
      </c>
    </row>
    <row r="1463" spans="1:10" ht="15" customHeight="1" x14ac:dyDescent="0.3">
      <c r="A1463" s="8" t="s">
        <v>1499</v>
      </c>
      <c r="B1463" s="29">
        <v>26.315000000000001</v>
      </c>
      <c r="C1463" s="32">
        <v>4.5599999999999996</v>
      </c>
      <c r="D1463" s="8" t="s">
        <v>7836</v>
      </c>
      <c r="E1463" s="8" t="s">
        <v>7835</v>
      </c>
      <c r="F1463" s="8" t="s">
        <v>7836</v>
      </c>
      <c r="G1463" s="20">
        <v>1</v>
      </c>
      <c r="H1463" s="8" t="s">
        <v>7835</v>
      </c>
      <c r="I1463" s="8" t="s">
        <v>7838</v>
      </c>
      <c r="J1463" s="8" t="s">
        <v>7843</v>
      </c>
    </row>
    <row r="1464" spans="1:10" ht="15" customHeight="1" x14ac:dyDescent="0.3">
      <c r="A1464" s="8" t="s">
        <v>1500</v>
      </c>
      <c r="B1464" s="29">
        <v>35.299999999999997</v>
      </c>
      <c r="C1464" s="32">
        <v>4.3899999999999997</v>
      </c>
      <c r="D1464" s="8" t="s">
        <v>7835</v>
      </c>
      <c r="E1464" s="8" t="s">
        <v>7835</v>
      </c>
      <c r="F1464" s="8" t="s">
        <v>7835</v>
      </c>
      <c r="G1464" s="20">
        <v>0</v>
      </c>
      <c r="H1464" s="8" t="s">
        <v>7835</v>
      </c>
      <c r="I1464" s="8" t="s">
        <v>7837</v>
      </c>
      <c r="J1464" s="8" t="s">
        <v>7843</v>
      </c>
    </row>
    <row r="1465" spans="1:10" ht="15" customHeight="1" x14ac:dyDescent="0.3">
      <c r="A1465" s="8" t="s">
        <v>1501</v>
      </c>
      <c r="B1465" s="29">
        <v>18.91</v>
      </c>
      <c r="C1465" s="32">
        <v>11.44</v>
      </c>
      <c r="D1465" s="8" t="s">
        <v>7835</v>
      </c>
      <c r="E1465" s="8" t="s">
        <v>7835</v>
      </c>
      <c r="F1465" s="8" t="s">
        <v>7835</v>
      </c>
      <c r="G1465" s="20">
        <v>0</v>
      </c>
      <c r="H1465" s="8" t="s">
        <v>7835</v>
      </c>
      <c r="I1465" s="8" t="s">
        <v>7839</v>
      </c>
      <c r="J1465" s="8" t="s">
        <v>7841</v>
      </c>
    </row>
    <row r="1466" spans="1:10" ht="15" customHeight="1" x14ac:dyDescent="0.3">
      <c r="A1466" s="8" t="s">
        <v>1502</v>
      </c>
      <c r="B1466" s="29">
        <v>22.41</v>
      </c>
      <c r="C1466" s="32">
        <v>11.37</v>
      </c>
      <c r="D1466" s="8" t="s">
        <v>7836</v>
      </c>
      <c r="E1466" s="8" t="s">
        <v>7835</v>
      </c>
      <c r="F1466" s="8" t="s">
        <v>7835</v>
      </c>
      <c r="G1466" s="20">
        <v>1</v>
      </c>
      <c r="H1466" s="8" t="s">
        <v>7835</v>
      </c>
      <c r="I1466" s="8" t="s">
        <v>7839</v>
      </c>
      <c r="J1466" s="8" t="s">
        <v>7841</v>
      </c>
    </row>
    <row r="1467" spans="1:10" ht="15" customHeight="1" x14ac:dyDescent="0.3">
      <c r="A1467" s="8" t="s">
        <v>1503</v>
      </c>
      <c r="B1467" s="29">
        <v>22.704999999999998</v>
      </c>
      <c r="C1467" s="32">
        <v>6.14</v>
      </c>
      <c r="D1467" s="8" t="s">
        <v>7835</v>
      </c>
      <c r="E1467" s="8" t="s">
        <v>7835</v>
      </c>
      <c r="F1467" s="8" t="s">
        <v>7835</v>
      </c>
      <c r="G1467" s="20">
        <v>0</v>
      </c>
      <c r="H1467" s="8" t="s">
        <v>7835</v>
      </c>
      <c r="I1467" s="8" t="s">
        <v>7839</v>
      </c>
      <c r="J1467" s="8" t="s">
        <v>7842</v>
      </c>
    </row>
    <row r="1468" spans="1:10" ht="15" customHeight="1" x14ac:dyDescent="0.3">
      <c r="A1468" s="8" t="s">
        <v>1504</v>
      </c>
      <c r="B1468" s="29">
        <v>37.18</v>
      </c>
      <c r="C1468" s="32">
        <v>4.8899999999999997</v>
      </c>
      <c r="D1468" s="8" t="s">
        <v>7835</v>
      </c>
      <c r="E1468" s="8" t="s">
        <v>7835</v>
      </c>
      <c r="F1468" s="8" t="s">
        <v>7835</v>
      </c>
      <c r="G1468" s="20">
        <v>0</v>
      </c>
      <c r="H1468" s="8" t="s">
        <v>7835</v>
      </c>
      <c r="I1468" s="8" t="s">
        <v>7837</v>
      </c>
      <c r="J1468" s="8" t="s">
        <v>7843</v>
      </c>
    </row>
    <row r="1469" spans="1:10" ht="15" customHeight="1" x14ac:dyDescent="0.3">
      <c r="A1469" s="8" t="s">
        <v>1505</v>
      </c>
      <c r="B1469" s="29">
        <v>35.97</v>
      </c>
      <c r="C1469" s="32">
        <v>4.5999999999999996</v>
      </c>
      <c r="D1469" s="8" t="s">
        <v>7835</v>
      </c>
      <c r="E1469" s="8" t="s">
        <v>7835</v>
      </c>
      <c r="F1469" s="8" t="s">
        <v>7835</v>
      </c>
      <c r="G1469" s="20">
        <v>0</v>
      </c>
      <c r="H1469" s="8" t="s">
        <v>7835</v>
      </c>
      <c r="I1469" s="8" t="s">
        <v>7837</v>
      </c>
      <c r="J1469" s="8" t="s">
        <v>7843</v>
      </c>
    </row>
    <row r="1470" spans="1:10" ht="15" customHeight="1" x14ac:dyDescent="0.3">
      <c r="A1470" s="8" t="s">
        <v>1506</v>
      </c>
      <c r="B1470" s="29">
        <v>35.799999999999997</v>
      </c>
      <c r="C1470" s="32">
        <v>4.42</v>
      </c>
      <c r="D1470" s="8" t="s">
        <v>7835</v>
      </c>
      <c r="E1470" s="8" t="s">
        <v>7835</v>
      </c>
      <c r="F1470" s="8" t="s">
        <v>7835</v>
      </c>
      <c r="G1470" s="20">
        <v>0</v>
      </c>
      <c r="H1470" s="8" t="s">
        <v>7835</v>
      </c>
      <c r="I1470" s="8" t="s">
        <v>7837</v>
      </c>
      <c r="J1470" s="8" t="s">
        <v>7843</v>
      </c>
    </row>
    <row r="1471" spans="1:10" ht="15" customHeight="1" x14ac:dyDescent="0.3">
      <c r="A1471" s="8" t="s">
        <v>1507</v>
      </c>
      <c r="B1471" s="29">
        <v>28.31</v>
      </c>
      <c r="C1471" s="32">
        <v>7.48</v>
      </c>
      <c r="D1471" s="8" t="s">
        <v>7836</v>
      </c>
      <c r="E1471" s="8" t="s">
        <v>7835</v>
      </c>
      <c r="F1471" s="8" t="s">
        <v>7835</v>
      </c>
      <c r="G1471" s="20">
        <v>0</v>
      </c>
      <c r="H1471" s="8" t="s">
        <v>7835</v>
      </c>
      <c r="I1471" s="8" t="s">
        <v>7838</v>
      </c>
      <c r="J1471" s="8" t="s">
        <v>7841</v>
      </c>
    </row>
    <row r="1472" spans="1:10" ht="15" customHeight="1" x14ac:dyDescent="0.3">
      <c r="A1472" s="8" t="s">
        <v>1508</v>
      </c>
      <c r="B1472" s="29">
        <v>38.06</v>
      </c>
      <c r="C1472" s="32">
        <v>10.74</v>
      </c>
      <c r="D1472" s="8" t="s">
        <v>7835</v>
      </c>
      <c r="E1472" s="8" t="s">
        <v>7835</v>
      </c>
      <c r="F1472" s="8" t="s">
        <v>7835</v>
      </c>
      <c r="G1472" s="20">
        <v>0</v>
      </c>
      <c r="H1472" s="8" t="s">
        <v>7835</v>
      </c>
      <c r="I1472" s="8" t="s">
        <v>7837</v>
      </c>
      <c r="J1472" s="8" t="s">
        <v>7841</v>
      </c>
    </row>
    <row r="1473" spans="1:10" ht="15" customHeight="1" x14ac:dyDescent="0.3">
      <c r="A1473" s="8" t="s">
        <v>1509</v>
      </c>
      <c r="B1473" s="29">
        <v>28</v>
      </c>
      <c r="C1473" s="32">
        <v>5.19</v>
      </c>
      <c r="D1473" s="8" t="s">
        <v>7835</v>
      </c>
      <c r="E1473" s="8" t="s">
        <v>7835</v>
      </c>
      <c r="F1473" s="8" t="s">
        <v>7835</v>
      </c>
      <c r="G1473" s="20">
        <v>1</v>
      </c>
      <c r="H1473" s="8" t="s">
        <v>7835</v>
      </c>
      <c r="I1473" s="8" t="s">
        <v>7838</v>
      </c>
      <c r="J1473" s="8" t="s">
        <v>7843</v>
      </c>
    </row>
    <row r="1474" spans="1:10" ht="15" customHeight="1" x14ac:dyDescent="0.3">
      <c r="A1474" s="8" t="s">
        <v>1510</v>
      </c>
      <c r="B1474" s="29">
        <v>34.32</v>
      </c>
      <c r="C1474" s="32">
        <v>9.17</v>
      </c>
      <c r="D1474" s="8" t="s">
        <v>7835</v>
      </c>
      <c r="E1474" s="8" t="s">
        <v>7835</v>
      </c>
      <c r="F1474" s="8" t="s">
        <v>7835</v>
      </c>
      <c r="G1474" s="20">
        <v>0</v>
      </c>
      <c r="H1474" s="8" t="s">
        <v>7835</v>
      </c>
      <c r="I1474" s="8" t="s">
        <v>7837</v>
      </c>
      <c r="J1474" s="8" t="s">
        <v>7841</v>
      </c>
    </row>
    <row r="1475" spans="1:10" ht="15" customHeight="1" x14ac:dyDescent="0.3">
      <c r="A1475" s="8" t="s">
        <v>1511</v>
      </c>
      <c r="B1475" s="29">
        <v>22.3</v>
      </c>
      <c r="C1475" s="32">
        <v>4.95</v>
      </c>
      <c r="D1475" s="8" t="s">
        <v>7836</v>
      </c>
      <c r="E1475" s="8" t="s">
        <v>7835</v>
      </c>
      <c r="F1475" s="8" t="s">
        <v>7835</v>
      </c>
      <c r="G1475" s="20">
        <v>0</v>
      </c>
      <c r="H1475" s="8" t="s">
        <v>7835</v>
      </c>
      <c r="I1475" s="8" t="s">
        <v>7839</v>
      </c>
      <c r="J1475" s="8" t="s">
        <v>7843</v>
      </c>
    </row>
    <row r="1476" spans="1:10" ht="15" customHeight="1" x14ac:dyDescent="0.3">
      <c r="A1476" s="8" t="s">
        <v>1512</v>
      </c>
      <c r="B1476" s="29">
        <v>27.835000000000001</v>
      </c>
      <c r="C1476" s="32">
        <v>6.03</v>
      </c>
      <c r="D1476" s="8" t="s">
        <v>7835</v>
      </c>
      <c r="E1476" s="8" t="s">
        <v>7835</v>
      </c>
      <c r="F1476" s="8" t="s">
        <v>7835</v>
      </c>
      <c r="G1476" s="20">
        <v>1</v>
      </c>
      <c r="H1476" s="8" t="s">
        <v>7835</v>
      </c>
      <c r="I1476" s="8" t="s">
        <v>7838</v>
      </c>
      <c r="J1476" s="8" t="s">
        <v>7842</v>
      </c>
    </row>
    <row r="1477" spans="1:10" ht="15" customHeight="1" x14ac:dyDescent="0.3">
      <c r="A1477" s="8" t="s">
        <v>1513</v>
      </c>
      <c r="B1477" s="29">
        <v>39.229999999999997</v>
      </c>
      <c r="C1477" s="32">
        <v>5.36</v>
      </c>
      <c r="D1477" s="8" t="s">
        <v>7835</v>
      </c>
      <c r="E1477" s="8" t="s">
        <v>7835</v>
      </c>
      <c r="F1477" s="8" t="s">
        <v>7835</v>
      </c>
      <c r="G1477" s="20">
        <v>0</v>
      </c>
      <c r="H1477" s="8" t="s">
        <v>7835</v>
      </c>
      <c r="I1477" s="8" t="s">
        <v>7837</v>
      </c>
      <c r="J1477" s="8" t="s">
        <v>7843</v>
      </c>
    </row>
    <row r="1478" spans="1:10" ht="15" customHeight="1" x14ac:dyDescent="0.3">
      <c r="A1478" s="8" t="s">
        <v>1514</v>
      </c>
      <c r="B1478" s="29">
        <v>19.95</v>
      </c>
      <c r="C1478" s="32">
        <v>6.11</v>
      </c>
      <c r="D1478" s="8" t="s">
        <v>7835</v>
      </c>
      <c r="E1478" s="8" t="s">
        <v>7835</v>
      </c>
      <c r="F1478" s="8" t="s">
        <v>7835</v>
      </c>
      <c r="G1478" s="20">
        <v>1</v>
      </c>
      <c r="H1478" s="8" t="s">
        <v>7835</v>
      </c>
      <c r="I1478" s="8" t="s">
        <v>7839</v>
      </c>
      <c r="J1478" s="8" t="s">
        <v>7842</v>
      </c>
    </row>
    <row r="1479" spans="1:10" ht="15" customHeight="1" x14ac:dyDescent="0.3">
      <c r="A1479" s="8" t="s">
        <v>1515</v>
      </c>
      <c r="B1479" s="29">
        <v>34.64</v>
      </c>
      <c r="C1479" s="32">
        <v>4.88</v>
      </c>
      <c r="D1479" s="8" t="s">
        <v>7835</v>
      </c>
      <c r="E1479" s="8" t="s">
        <v>7835</v>
      </c>
      <c r="F1479" s="8" t="s">
        <v>7836</v>
      </c>
      <c r="G1479" s="20">
        <v>1</v>
      </c>
      <c r="H1479" s="8" t="s">
        <v>7835</v>
      </c>
      <c r="I1479" s="8" t="s">
        <v>7837</v>
      </c>
      <c r="J1479" s="8" t="s">
        <v>7843</v>
      </c>
    </row>
    <row r="1480" spans="1:10" ht="15" customHeight="1" x14ac:dyDescent="0.3">
      <c r="A1480" s="8" t="s">
        <v>1516</v>
      </c>
      <c r="B1480" s="29">
        <v>18.75</v>
      </c>
      <c r="C1480" s="32">
        <v>6.72</v>
      </c>
      <c r="D1480" s="8" t="s">
        <v>7835</v>
      </c>
      <c r="E1480" s="8" t="s">
        <v>7835</v>
      </c>
      <c r="F1480" s="8" t="s">
        <v>7835</v>
      </c>
      <c r="G1480" s="20">
        <v>0</v>
      </c>
      <c r="H1480" s="8" t="s">
        <v>7835</v>
      </c>
      <c r="I1480" s="8" t="s">
        <v>7839</v>
      </c>
      <c r="J1480" s="8" t="s">
        <v>7841</v>
      </c>
    </row>
    <row r="1481" spans="1:10" ht="15" customHeight="1" x14ac:dyDescent="0.3">
      <c r="A1481" s="8" t="s">
        <v>1517</v>
      </c>
      <c r="B1481" s="29">
        <v>26.48</v>
      </c>
      <c r="C1481" s="32">
        <v>4.2</v>
      </c>
      <c r="D1481" s="8" t="s">
        <v>7835</v>
      </c>
      <c r="E1481" s="8" t="s">
        <v>7835</v>
      </c>
      <c r="F1481" s="8" t="s">
        <v>7835</v>
      </c>
      <c r="G1481" s="20">
        <v>1</v>
      </c>
      <c r="H1481" s="8" t="s">
        <v>7835</v>
      </c>
      <c r="I1481" s="8" t="s">
        <v>7838</v>
      </c>
      <c r="J1481" s="8" t="s">
        <v>7843</v>
      </c>
    </row>
    <row r="1482" spans="1:10" ht="15" customHeight="1" x14ac:dyDescent="0.3">
      <c r="A1482" s="8" t="s">
        <v>1518</v>
      </c>
      <c r="B1482" s="29">
        <v>34.83</v>
      </c>
      <c r="C1482" s="32">
        <v>5.79</v>
      </c>
      <c r="D1482" s="8" t="s">
        <v>7835</v>
      </c>
      <c r="E1482" s="8" t="s">
        <v>7835</v>
      </c>
      <c r="F1482" s="8" t="s">
        <v>7835</v>
      </c>
      <c r="G1482" s="20">
        <v>1</v>
      </c>
      <c r="H1482" s="8" t="s">
        <v>7835</v>
      </c>
      <c r="I1482" s="8" t="s">
        <v>7837</v>
      </c>
      <c r="J1482" s="8" t="s">
        <v>7842</v>
      </c>
    </row>
    <row r="1483" spans="1:10" ht="15" customHeight="1" x14ac:dyDescent="0.3">
      <c r="A1483" s="8" t="s">
        <v>1519</v>
      </c>
      <c r="B1483" s="29">
        <v>25.46</v>
      </c>
      <c r="C1483" s="32">
        <v>4.29</v>
      </c>
      <c r="D1483" s="8" t="s">
        <v>7835</v>
      </c>
      <c r="E1483" s="8" t="s">
        <v>7835</v>
      </c>
      <c r="F1483" s="8" t="s">
        <v>7835</v>
      </c>
      <c r="G1483" s="20">
        <v>0</v>
      </c>
      <c r="H1483" s="8" t="s">
        <v>7835</v>
      </c>
      <c r="I1483" s="8" t="s">
        <v>7838</v>
      </c>
      <c r="J1483" s="8" t="s">
        <v>7843</v>
      </c>
    </row>
    <row r="1484" spans="1:10" ht="15" customHeight="1" x14ac:dyDescent="0.3">
      <c r="A1484" s="8" t="s">
        <v>1520</v>
      </c>
      <c r="B1484" s="29">
        <v>23.31</v>
      </c>
      <c r="C1484" s="32">
        <v>8.27</v>
      </c>
      <c r="D1484" s="8" t="s">
        <v>7835</v>
      </c>
      <c r="E1484" s="8" t="s">
        <v>7835</v>
      </c>
      <c r="F1484" s="8" t="s">
        <v>7835</v>
      </c>
      <c r="G1484" s="20">
        <v>0</v>
      </c>
      <c r="H1484" s="8" t="s">
        <v>7835</v>
      </c>
      <c r="I1484" s="8" t="s">
        <v>7839</v>
      </c>
      <c r="J1484" s="8" t="s">
        <v>7841</v>
      </c>
    </row>
    <row r="1485" spans="1:10" ht="15" customHeight="1" x14ac:dyDescent="0.3">
      <c r="A1485" s="8" t="s">
        <v>1521</v>
      </c>
      <c r="B1485" s="29">
        <v>29</v>
      </c>
      <c r="C1485" s="32">
        <v>4.5599999999999996</v>
      </c>
      <c r="D1485" s="8" t="s">
        <v>7835</v>
      </c>
      <c r="E1485" s="8" t="s">
        <v>7835</v>
      </c>
      <c r="F1485" s="8" t="s">
        <v>7835</v>
      </c>
      <c r="G1485" s="20">
        <v>0</v>
      </c>
      <c r="H1485" s="8" t="s">
        <v>7835</v>
      </c>
      <c r="I1485" s="8" t="s">
        <v>7838</v>
      </c>
      <c r="J1485" s="8" t="s">
        <v>7843</v>
      </c>
    </row>
    <row r="1486" spans="1:10" ht="15" customHeight="1" x14ac:dyDescent="0.3">
      <c r="A1486" s="8" t="s">
        <v>1522</v>
      </c>
      <c r="B1486" s="29">
        <v>32.869999999999997</v>
      </c>
      <c r="C1486" s="32">
        <v>5.33</v>
      </c>
      <c r="D1486" s="8" t="s">
        <v>7835</v>
      </c>
      <c r="E1486" s="8" t="s">
        <v>7835</v>
      </c>
      <c r="F1486" s="8" t="s">
        <v>7835</v>
      </c>
      <c r="G1486" s="20">
        <v>0</v>
      </c>
      <c r="H1486" s="8" t="s">
        <v>7835</v>
      </c>
      <c r="I1486" s="8" t="s">
        <v>7837</v>
      </c>
      <c r="J1486" s="8" t="s">
        <v>7843</v>
      </c>
    </row>
    <row r="1487" spans="1:10" ht="15" customHeight="1" x14ac:dyDescent="0.3">
      <c r="A1487" s="8" t="s">
        <v>1523</v>
      </c>
      <c r="B1487" s="29">
        <v>26.18</v>
      </c>
      <c r="C1487" s="32">
        <v>5.63</v>
      </c>
      <c r="D1487" s="8" t="s">
        <v>7835</v>
      </c>
      <c r="E1487" s="8" t="s">
        <v>7835</v>
      </c>
      <c r="F1487" s="8" t="s">
        <v>7835</v>
      </c>
      <c r="G1487" s="20">
        <v>0</v>
      </c>
      <c r="H1487" s="8" t="s">
        <v>7835</v>
      </c>
      <c r="I1487" s="8" t="s">
        <v>7838</v>
      </c>
      <c r="J1487" s="8" t="s">
        <v>7843</v>
      </c>
    </row>
    <row r="1488" spans="1:10" ht="15" customHeight="1" x14ac:dyDescent="0.3">
      <c r="A1488" s="8" t="s">
        <v>1524</v>
      </c>
      <c r="B1488" s="29">
        <v>25.3</v>
      </c>
      <c r="C1488" s="32">
        <v>5.12</v>
      </c>
      <c r="D1488" s="8" t="s">
        <v>7835</v>
      </c>
      <c r="E1488" s="8" t="s">
        <v>7835</v>
      </c>
      <c r="F1488" s="8" t="s">
        <v>7835</v>
      </c>
      <c r="G1488" s="20">
        <v>0</v>
      </c>
      <c r="H1488" s="8" t="s">
        <v>7835</v>
      </c>
      <c r="I1488" s="8" t="s">
        <v>7838</v>
      </c>
      <c r="J1488" s="8" t="s">
        <v>7843</v>
      </c>
    </row>
    <row r="1489" spans="1:10" ht="15" customHeight="1" x14ac:dyDescent="0.3">
      <c r="A1489" s="8" t="s">
        <v>1525</v>
      </c>
      <c r="B1489" s="29">
        <v>36.94</v>
      </c>
      <c r="C1489" s="32">
        <v>5.15</v>
      </c>
      <c r="D1489" s="8" t="s">
        <v>7836</v>
      </c>
      <c r="E1489" s="8" t="s">
        <v>7835</v>
      </c>
      <c r="F1489" s="8" t="s">
        <v>7835</v>
      </c>
      <c r="G1489" s="20">
        <v>1</v>
      </c>
      <c r="H1489" s="8" t="s">
        <v>7835</v>
      </c>
      <c r="I1489" s="8" t="s">
        <v>7837</v>
      </c>
      <c r="J1489" s="8" t="s">
        <v>7843</v>
      </c>
    </row>
    <row r="1490" spans="1:10" ht="15" customHeight="1" x14ac:dyDescent="0.3">
      <c r="A1490" s="8" t="s">
        <v>1526</v>
      </c>
      <c r="B1490" s="29">
        <v>22.86</v>
      </c>
      <c r="C1490" s="32">
        <v>7.5</v>
      </c>
      <c r="D1490" s="8" t="s">
        <v>7835</v>
      </c>
      <c r="E1490" s="8" t="s">
        <v>7835</v>
      </c>
      <c r="F1490" s="8" t="s">
        <v>7835</v>
      </c>
      <c r="G1490" s="20">
        <v>0</v>
      </c>
      <c r="H1490" s="8" t="s">
        <v>7835</v>
      </c>
      <c r="I1490" s="8" t="s">
        <v>7839</v>
      </c>
      <c r="J1490" s="8" t="s">
        <v>7841</v>
      </c>
    </row>
    <row r="1491" spans="1:10" ht="15" customHeight="1" x14ac:dyDescent="0.3">
      <c r="A1491" s="8" t="s">
        <v>1527</v>
      </c>
      <c r="B1491" s="29">
        <v>18.760000000000002</v>
      </c>
      <c r="C1491" s="32">
        <v>4.88</v>
      </c>
      <c r="D1491" s="8" t="s">
        <v>7836</v>
      </c>
      <c r="E1491" s="8" t="s">
        <v>7835</v>
      </c>
      <c r="F1491" s="8" t="s">
        <v>7836</v>
      </c>
      <c r="G1491" s="20">
        <v>1</v>
      </c>
      <c r="H1491" s="8" t="s">
        <v>7835</v>
      </c>
      <c r="I1491" s="8" t="s">
        <v>7839</v>
      </c>
      <c r="J1491" s="8" t="s">
        <v>7843</v>
      </c>
    </row>
    <row r="1492" spans="1:10" ht="15" customHeight="1" x14ac:dyDescent="0.3">
      <c r="A1492" s="8" t="s">
        <v>1528</v>
      </c>
      <c r="B1492" s="29">
        <v>24.36</v>
      </c>
      <c r="C1492" s="32">
        <v>5.57</v>
      </c>
      <c r="D1492" s="8" t="s">
        <v>7835</v>
      </c>
      <c r="E1492" s="8" t="s">
        <v>7835</v>
      </c>
      <c r="F1492" s="8" t="s">
        <v>7835</v>
      </c>
      <c r="G1492" s="20">
        <v>0</v>
      </c>
      <c r="H1492" s="8" t="s">
        <v>7835</v>
      </c>
      <c r="I1492" s="8" t="s">
        <v>7839</v>
      </c>
      <c r="J1492" s="8" t="s">
        <v>7843</v>
      </c>
    </row>
    <row r="1493" spans="1:10" ht="15" customHeight="1" x14ac:dyDescent="0.3">
      <c r="A1493" s="8" t="s">
        <v>1529</v>
      </c>
      <c r="B1493" s="29">
        <v>32.299999999999997</v>
      </c>
      <c r="C1493" s="32">
        <v>5.31</v>
      </c>
      <c r="D1493" s="8" t="s">
        <v>7835</v>
      </c>
      <c r="E1493" s="8" t="s">
        <v>7835</v>
      </c>
      <c r="F1493" s="8" t="s">
        <v>7835</v>
      </c>
      <c r="G1493" s="20">
        <v>0</v>
      </c>
      <c r="H1493" s="8" t="s">
        <v>7835</v>
      </c>
      <c r="I1493" s="8" t="s">
        <v>7837</v>
      </c>
      <c r="J1493" s="8" t="s">
        <v>7843</v>
      </c>
    </row>
    <row r="1494" spans="1:10" ht="15" customHeight="1" x14ac:dyDescent="0.3">
      <c r="A1494" s="8" t="s">
        <v>1530</v>
      </c>
      <c r="B1494" s="29">
        <v>22.704999999999998</v>
      </c>
      <c r="C1494" s="32">
        <v>4.57</v>
      </c>
      <c r="D1494" s="8" t="s">
        <v>7836</v>
      </c>
      <c r="E1494" s="8" t="s">
        <v>7835</v>
      </c>
      <c r="F1494" s="8" t="s">
        <v>7835</v>
      </c>
      <c r="G1494" s="20">
        <v>0</v>
      </c>
      <c r="H1494" s="8" t="s">
        <v>7835</v>
      </c>
      <c r="I1494" s="8" t="s">
        <v>7839</v>
      </c>
      <c r="J1494" s="8" t="s">
        <v>7843</v>
      </c>
    </row>
    <row r="1495" spans="1:10" ht="15" customHeight="1" x14ac:dyDescent="0.3">
      <c r="A1495" s="8" t="s">
        <v>1531</v>
      </c>
      <c r="B1495" s="29">
        <v>21.79</v>
      </c>
      <c r="C1495" s="32">
        <v>8.6999999999999993</v>
      </c>
      <c r="D1495" s="8" t="s">
        <v>7836</v>
      </c>
      <c r="E1495" s="8" t="s">
        <v>7835</v>
      </c>
      <c r="F1495" s="8" t="s">
        <v>7835</v>
      </c>
      <c r="G1495" s="20">
        <v>1</v>
      </c>
      <c r="H1495" s="8" t="s">
        <v>7835</v>
      </c>
      <c r="I1495" s="8" t="s">
        <v>7839</v>
      </c>
      <c r="J1495" s="8" t="s">
        <v>7841</v>
      </c>
    </row>
    <row r="1496" spans="1:10" ht="15" customHeight="1" x14ac:dyDescent="0.3">
      <c r="A1496" s="8" t="s">
        <v>1532</v>
      </c>
      <c r="B1496" s="29">
        <v>24.52</v>
      </c>
      <c r="C1496" s="32">
        <v>4.76</v>
      </c>
      <c r="D1496" s="8" t="s">
        <v>7835</v>
      </c>
      <c r="E1496" s="8" t="s">
        <v>7835</v>
      </c>
      <c r="F1496" s="8" t="s">
        <v>7835</v>
      </c>
      <c r="G1496" s="20">
        <v>0</v>
      </c>
      <c r="H1496" s="8" t="s">
        <v>7835</v>
      </c>
      <c r="I1496" s="8" t="s">
        <v>7839</v>
      </c>
      <c r="J1496" s="8" t="s">
        <v>7843</v>
      </c>
    </row>
    <row r="1497" spans="1:10" ht="15" customHeight="1" x14ac:dyDescent="0.3">
      <c r="A1497" s="8" t="s">
        <v>1533</v>
      </c>
      <c r="B1497" s="29">
        <v>39.520000000000003</v>
      </c>
      <c r="C1497" s="32">
        <v>11.81</v>
      </c>
      <c r="D1497" s="8" t="s">
        <v>7835</v>
      </c>
      <c r="E1497" s="8" t="s">
        <v>7835</v>
      </c>
      <c r="F1497" s="8" t="s">
        <v>7835</v>
      </c>
      <c r="G1497" s="20">
        <v>0</v>
      </c>
      <c r="H1497" s="8" t="s">
        <v>7835</v>
      </c>
      <c r="I1497" s="8" t="s">
        <v>7837</v>
      </c>
      <c r="J1497" s="8" t="s">
        <v>7841</v>
      </c>
    </row>
    <row r="1498" spans="1:10" ht="15" customHeight="1" x14ac:dyDescent="0.3">
      <c r="A1498" s="8" t="s">
        <v>1534</v>
      </c>
      <c r="B1498" s="29">
        <v>24.49</v>
      </c>
      <c r="C1498" s="32">
        <v>4.67</v>
      </c>
      <c r="D1498" s="8" t="s">
        <v>7835</v>
      </c>
      <c r="E1498" s="8" t="s">
        <v>7835</v>
      </c>
      <c r="F1498" s="8" t="s">
        <v>7835</v>
      </c>
      <c r="G1498" s="20">
        <v>0</v>
      </c>
      <c r="H1498" s="8" t="s">
        <v>7835</v>
      </c>
      <c r="I1498" s="8" t="s">
        <v>7839</v>
      </c>
      <c r="J1498" s="8" t="s">
        <v>7843</v>
      </c>
    </row>
    <row r="1499" spans="1:10" ht="15" customHeight="1" x14ac:dyDescent="0.3">
      <c r="A1499" s="8" t="s">
        <v>1535</v>
      </c>
      <c r="B1499" s="29">
        <v>26.315000000000001</v>
      </c>
      <c r="C1499" s="32">
        <v>6.02</v>
      </c>
      <c r="D1499" s="8" t="s">
        <v>7835</v>
      </c>
      <c r="E1499" s="8" t="s">
        <v>7835</v>
      </c>
      <c r="F1499" s="8" t="s">
        <v>7835</v>
      </c>
      <c r="G1499" s="20">
        <v>0</v>
      </c>
      <c r="H1499" s="8" t="s">
        <v>7835</v>
      </c>
      <c r="I1499" s="8" t="s">
        <v>7838</v>
      </c>
      <c r="J1499" s="8" t="s">
        <v>7842</v>
      </c>
    </row>
    <row r="1500" spans="1:10" ht="15" customHeight="1" x14ac:dyDescent="0.3">
      <c r="A1500" s="8" t="s">
        <v>1536</v>
      </c>
      <c r="B1500" s="29">
        <v>22.58</v>
      </c>
      <c r="C1500" s="32">
        <v>7.46</v>
      </c>
      <c r="D1500" s="8" t="s">
        <v>7835</v>
      </c>
      <c r="E1500" s="8" t="s">
        <v>7835</v>
      </c>
      <c r="F1500" s="8" t="s">
        <v>7835</v>
      </c>
      <c r="G1500" s="20">
        <v>0</v>
      </c>
      <c r="H1500" s="8" t="s">
        <v>7835</v>
      </c>
      <c r="I1500" s="8" t="s">
        <v>7839</v>
      </c>
      <c r="J1500" s="8" t="s">
        <v>7841</v>
      </c>
    </row>
    <row r="1501" spans="1:10" ht="15" customHeight="1" x14ac:dyDescent="0.3">
      <c r="A1501" s="8" t="s">
        <v>1537</v>
      </c>
      <c r="B1501" s="29">
        <v>19.475000000000001</v>
      </c>
      <c r="C1501" s="32">
        <v>4.74</v>
      </c>
      <c r="D1501" s="8" t="s">
        <v>7835</v>
      </c>
      <c r="E1501" s="8" t="s">
        <v>7835</v>
      </c>
      <c r="F1501" s="8" t="s">
        <v>7835</v>
      </c>
      <c r="G1501" s="20">
        <v>1</v>
      </c>
      <c r="H1501" s="8" t="s">
        <v>7835</v>
      </c>
      <c r="I1501" s="8" t="s">
        <v>7839</v>
      </c>
      <c r="J1501" s="8" t="s">
        <v>7843</v>
      </c>
    </row>
    <row r="1502" spans="1:10" ht="15" customHeight="1" x14ac:dyDescent="0.3">
      <c r="A1502" s="8" t="s">
        <v>1538</v>
      </c>
      <c r="B1502" s="29">
        <v>26.33</v>
      </c>
      <c r="C1502" s="32">
        <v>4.79</v>
      </c>
      <c r="D1502" s="8" t="s">
        <v>7835</v>
      </c>
      <c r="E1502" s="8" t="s">
        <v>7835</v>
      </c>
      <c r="F1502" s="8" t="s">
        <v>7835</v>
      </c>
      <c r="G1502" s="20">
        <v>0</v>
      </c>
      <c r="H1502" s="8" t="s">
        <v>7835</v>
      </c>
      <c r="I1502" s="8" t="s">
        <v>7838</v>
      </c>
      <c r="J1502" s="8" t="s">
        <v>7843</v>
      </c>
    </row>
    <row r="1503" spans="1:10" ht="15" customHeight="1" x14ac:dyDescent="0.3">
      <c r="A1503" s="8" t="s">
        <v>1539</v>
      </c>
      <c r="B1503" s="29">
        <v>17.29</v>
      </c>
      <c r="C1503" s="32">
        <v>5.35</v>
      </c>
      <c r="D1503" s="8" t="s">
        <v>7836</v>
      </c>
      <c r="E1503" s="8" t="s">
        <v>7835</v>
      </c>
      <c r="F1503" s="8" t="s">
        <v>7835</v>
      </c>
      <c r="G1503" s="20">
        <v>0</v>
      </c>
      <c r="H1503" s="8" t="s">
        <v>7835</v>
      </c>
      <c r="I1503" s="8" t="s">
        <v>7840</v>
      </c>
      <c r="J1503" s="8" t="s">
        <v>7843</v>
      </c>
    </row>
    <row r="1504" spans="1:10" ht="15" customHeight="1" x14ac:dyDescent="0.3">
      <c r="A1504" s="8" t="s">
        <v>1540</v>
      </c>
      <c r="B1504" s="29">
        <v>42.88</v>
      </c>
      <c r="C1504" s="32">
        <v>4.87</v>
      </c>
      <c r="D1504" s="8" t="s">
        <v>7835</v>
      </c>
      <c r="E1504" s="8" t="s">
        <v>7836</v>
      </c>
      <c r="F1504" s="8" t="s">
        <v>7835</v>
      </c>
      <c r="G1504" s="20">
        <v>1</v>
      </c>
      <c r="H1504" s="8" t="s">
        <v>7835</v>
      </c>
      <c r="I1504" s="8" t="s">
        <v>7837</v>
      </c>
      <c r="J1504" s="8" t="s">
        <v>7843</v>
      </c>
    </row>
    <row r="1505" spans="1:10" ht="15" customHeight="1" x14ac:dyDescent="0.3">
      <c r="A1505" s="8" t="s">
        <v>1541</v>
      </c>
      <c r="B1505" s="29">
        <v>32.200000000000003</v>
      </c>
      <c r="C1505" s="32">
        <v>10.09</v>
      </c>
      <c r="D1505" s="8" t="s">
        <v>7836</v>
      </c>
      <c r="E1505" s="8" t="s">
        <v>7835</v>
      </c>
      <c r="F1505" s="8" t="s">
        <v>7835</v>
      </c>
      <c r="G1505" s="20">
        <v>0</v>
      </c>
      <c r="H1505" s="8" t="s">
        <v>7835</v>
      </c>
      <c r="I1505" s="8" t="s">
        <v>7837</v>
      </c>
      <c r="J1505" s="8" t="s">
        <v>7841</v>
      </c>
    </row>
    <row r="1506" spans="1:10" ht="15" customHeight="1" x14ac:dyDescent="0.3">
      <c r="A1506" s="8" t="s">
        <v>1542</v>
      </c>
      <c r="B1506" s="29">
        <v>18.75</v>
      </c>
      <c r="C1506" s="32">
        <v>5.47</v>
      </c>
      <c r="D1506" s="8" t="s">
        <v>7836</v>
      </c>
      <c r="E1506" s="8" t="s">
        <v>7835</v>
      </c>
      <c r="F1506" s="8" t="s">
        <v>7836</v>
      </c>
      <c r="G1506" s="20">
        <v>1</v>
      </c>
      <c r="H1506" s="8" t="s">
        <v>7835</v>
      </c>
      <c r="I1506" s="8" t="s">
        <v>7839</v>
      </c>
      <c r="J1506" s="8" t="s">
        <v>7843</v>
      </c>
    </row>
    <row r="1507" spans="1:10" ht="15" customHeight="1" x14ac:dyDescent="0.3">
      <c r="A1507" s="8" t="s">
        <v>1543</v>
      </c>
      <c r="B1507" s="29">
        <v>22.36</v>
      </c>
      <c r="C1507" s="32">
        <v>8.6</v>
      </c>
      <c r="D1507" s="8" t="s">
        <v>7835</v>
      </c>
      <c r="E1507" s="8" t="s">
        <v>7835</v>
      </c>
      <c r="F1507" s="8" t="s">
        <v>7835</v>
      </c>
      <c r="G1507" s="20">
        <v>0</v>
      </c>
      <c r="H1507" s="8" t="s">
        <v>7835</v>
      </c>
      <c r="I1507" s="8" t="s">
        <v>7839</v>
      </c>
      <c r="J1507" s="8" t="s">
        <v>7841</v>
      </c>
    </row>
    <row r="1508" spans="1:10" ht="15" customHeight="1" x14ac:dyDescent="0.3">
      <c r="A1508" s="8" t="s">
        <v>1544</v>
      </c>
      <c r="B1508" s="29">
        <v>23.94</v>
      </c>
      <c r="C1508" s="32">
        <v>10.74</v>
      </c>
      <c r="D1508" s="8" t="s">
        <v>7836</v>
      </c>
      <c r="E1508" s="8" t="s">
        <v>7835</v>
      </c>
      <c r="F1508" s="8" t="s">
        <v>7835</v>
      </c>
      <c r="G1508" s="20">
        <v>0</v>
      </c>
      <c r="H1508" s="8" t="s">
        <v>7835</v>
      </c>
      <c r="I1508" s="8" t="s">
        <v>7839</v>
      </c>
      <c r="J1508" s="8" t="s">
        <v>7841</v>
      </c>
    </row>
    <row r="1509" spans="1:10" ht="15" customHeight="1" x14ac:dyDescent="0.3">
      <c r="A1509" s="8" t="s">
        <v>1545</v>
      </c>
      <c r="B1509" s="29">
        <v>30.1</v>
      </c>
      <c r="C1509" s="32">
        <v>4.3899999999999997</v>
      </c>
      <c r="D1509" s="8" t="s">
        <v>7835</v>
      </c>
      <c r="E1509" s="8" t="s">
        <v>7835</v>
      </c>
      <c r="F1509" s="8" t="s">
        <v>7836</v>
      </c>
      <c r="G1509" s="20">
        <v>1</v>
      </c>
      <c r="H1509" s="8" t="s">
        <v>7835</v>
      </c>
      <c r="I1509" s="8" t="s">
        <v>7837</v>
      </c>
      <c r="J1509" s="8" t="s">
        <v>7843</v>
      </c>
    </row>
    <row r="1510" spans="1:10" ht="15" customHeight="1" x14ac:dyDescent="0.3">
      <c r="A1510" s="8" t="s">
        <v>1546</v>
      </c>
      <c r="B1510" s="29">
        <v>21.93</v>
      </c>
      <c r="C1510" s="32">
        <v>6.3</v>
      </c>
      <c r="D1510" s="8" t="s">
        <v>7835</v>
      </c>
      <c r="E1510" s="8" t="s">
        <v>7835</v>
      </c>
      <c r="F1510" s="8" t="s">
        <v>7835</v>
      </c>
      <c r="G1510" s="20">
        <v>0</v>
      </c>
      <c r="H1510" s="8" t="s">
        <v>7835</v>
      </c>
      <c r="I1510" s="8" t="s">
        <v>7839</v>
      </c>
      <c r="J1510" s="8" t="s">
        <v>7842</v>
      </c>
    </row>
    <row r="1511" spans="1:10" ht="15" customHeight="1" x14ac:dyDescent="0.3">
      <c r="A1511" s="8" t="s">
        <v>1547</v>
      </c>
      <c r="B1511" s="29">
        <v>39.75</v>
      </c>
      <c r="C1511" s="32">
        <v>5.41</v>
      </c>
      <c r="D1511" s="8" t="s">
        <v>7835</v>
      </c>
      <c r="E1511" s="8" t="s">
        <v>7836</v>
      </c>
      <c r="F1511" s="8" t="s">
        <v>7835</v>
      </c>
      <c r="G1511" s="20">
        <v>1</v>
      </c>
      <c r="H1511" s="8" t="s">
        <v>7835</v>
      </c>
      <c r="I1511" s="8" t="s">
        <v>7837</v>
      </c>
      <c r="J1511" s="8" t="s">
        <v>7843</v>
      </c>
    </row>
    <row r="1512" spans="1:10" ht="15" customHeight="1" x14ac:dyDescent="0.3">
      <c r="A1512" s="8" t="s">
        <v>1548</v>
      </c>
      <c r="B1512" s="29">
        <v>26.03</v>
      </c>
      <c r="C1512" s="32">
        <v>4.47</v>
      </c>
      <c r="D1512" s="8" t="s">
        <v>7835</v>
      </c>
      <c r="E1512" s="8" t="s">
        <v>7835</v>
      </c>
      <c r="F1512" s="8" t="s">
        <v>7836</v>
      </c>
      <c r="G1512" s="20">
        <v>1</v>
      </c>
      <c r="H1512" s="8" t="s">
        <v>7835</v>
      </c>
      <c r="I1512" s="8" t="s">
        <v>7838</v>
      </c>
      <c r="J1512" s="8" t="s">
        <v>7843</v>
      </c>
    </row>
    <row r="1513" spans="1:10" ht="15" customHeight="1" x14ac:dyDescent="0.3">
      <c r="A1513" s="8" t="s">
        <v>1549</v>
      </c>
      <c r="B1513" s="29">
        <v>34.51</v>
      </c>
      <c r="C1513" s="32">
        <v>6.26</v>
      </c>
      <c r="D1513" s="8" t="s">
        <v>7835</v>
      </c>
      <c r="E1513" s="8" t="s">
        <v>7835</v>
      </c>
      <c r="F1513" s="8" t="s">
        <v>7835</v>
      </c>
      <c r="G1513" s="20">
        <v>0</v>
      </c>
      <c r="H1513" s="8" t="s">
        <v>7835</v>
      </c>
      <c r="I1513" s="8" t="s">
        <v>7837</v>
      </c>
      <c r="J1513" s="8" t="s">
        <v>7842</v>
      </c>
    </row>
    <row r="1514" spans="1:10" ht="15" customHeight="1" x14ac:dyDescent="0.3">
      <c r="A1514" s="8" t="s">
        <v>1550</v>
      </c>
      <c r="B1514" s="29">
        <v>19.32</v>
      </c>
      <c r="C1514" s="32">
        <v>11.58</v>
      </c>
      <c r="D1514" s="8" t="s">
        <v>7836</v>
      </c>
      <c r="E1514" s="8" t="s">
        <v>7835</v>
      </c>
      <c r="F1514" s="8" t="s">
        <v>7835</v>
      </c>
      <c r="G1514" s="20">
        <v>1</v>
      </c>
      <c r="H1514" s="8" t="s">
        <v>7835</v>
      </c>
      <c r="I1514" s="8" t="s">
        <v>7839</v>
      </c>
      <c r="J1514" s="8" t="s">
        <v>7841</v>
      </c>
    </row>
    <row r="1515" spans="1:10" ht="15" customHeight="1" x14ac:dyDescent="0.3">
      <c r="A1515" s="8" t="s">
        <v>1551</v>
      </c>
      <c r="B1515" s="29">
        <v>28.5</v>
      </c>
      <c r="C1515" s="32">
        <v>4.3600000000000003</v>
      </c>
      <c r="D1515" s="8" t="s">
        <v>7835</v>
      </c>
      <c r="E1515" s="8" t="s">
        <v>7835</v>
      </c>
      <c r="F1515" s="8" t="s">
        <v>7835</v>
      </c>
      <c r="G1515" s="20">
        <v>0</v>
      </c>
      <c r="H1515" s="8" t="s">
        <v>7835</v>
      </c>
      <c r="I1515" s="8" t="s">
        <v>7838</v>
      </c>
      <c r="J1515" s="8" t="s">
        <v>7843</v>
      </c>
    </row>
    <row r="1516" spans="1:10" ht="15" customHeight="1" x14ac:dyDescent="0.3">
      <c r="A1516" s="8" t="s">
        <v>1552</v>
      </c>
      <c r="B1516" s="29">
        <v>30.875</v>
      </c>
      <c r="C1516" s="32">
        <v>4.1399999999999997</v>
      </c>
      <c r="D1516" s="8" t="s">
        <v>7836</v>
      </c>
      <c r="E1516" s="8" t="s">
        <v>7835</v>
      </c>
      <c r="F1516" s="8" t="s">
        <v>7835</v>
      </c>
      <c r="G1516" s="20">
        <v>0</v>
      </c>
      <c r="H1516" s="8" t="s">
        <v>7835</v>
      </c>
      <c r="I1516" s="8" t="s">
        <v>7837</v>
      </c>
      <c r="J1516" s="8" t="s">
        <v>7843</v>
      </c>
    </row>
    <row r="1517" spans="1:10" ht="15" customHeight="1" x14ac:dyDescent="0.3">
      <c r="A1517" s="8" t="s">
        <v>1553</v>
      </c>
      <c r="B1517" s="29">
        <v>24.02</v>
      </c>
      <c r="C1517" s="32">
        <v>4.38</v>
      </c>
      <c r="D1517" s="8" t="s">
        <v>7835</v>
      </c>
      <c r="E1517" s="8" t="s">
        <v>7835</v>
      </c>
      <c r="F1517" s="8" t="s">
        <v>7835</v>
      </c>
      <c r="G1517" s="20">
        <v>0</v>
      </c>
      <c r="H1517" s="8" t="s">
        <v>7835</v>
      </c>
      <c r="I1517" s="8" t="s">
        <v>7839</v>
      </c>
      <c r="J1517" s="8" t="s">
        <v>7843</v>
      </c>
    </row>
    <row r="1518" spans="1:10" ht="15" customHeight="1" x14ac:dyDescent="0.3">
      <c r="A1518" s="8" t="s">
        <v>1554</v>
      </c>
      <c r="B1518" s="29">
        <v>36.08</v>
      </c>
      <c r="C1518" s="32">
        <v>11.61</v>
      </c>
      <c r="D1518" s="8" t="s">
        <v>7836</v>
      </c>
      <c r="E1518" s="8" t="s">
        <v>7835</v>
      </c>
      <c r="F1518" s="8" t="s">
        <v>7835</v>
      </c>
      <c r="G1518" s="20">
        <v>0</v>
      </c>
      <c r="H1518" s="8" t="s">
        <v>7835</v>
      </c>
      <c r="I1518" s="8" t="s">
        <v>7837</v>
      </c>
      <c r="J1518" s="8" t="s">
        <v>7841</v>
      </c>
    </row>
    <row r="1519" spans="1:10" ht="15" customHeight="1" x14ac:dyDescent="0.3">
      <c r="A1519" s="8" t="s">
        <v>1555</v>
      </c>
      <c r="B1519" s="29">
        <v>32.200000000000003</v>
      </c>
      <c r="C1519" s="32">
        <v>10.59</v>
      </c>
      <c r="D1519" s="8" t="s">
        <v>7836</v>
      </c>
      <c r="E1519" s="8" t="s">
        <v>7835</v>
      </c>
      <c r="F1519" s="8" t="s">
        <v>7835</v>
      </c>
      <c r="G1519" s="20">
        <v>0</v>
      </c>
      <c r="H1519" s="8" t="s">
        <v>7835</v>
      </c>
      <c r="I1519" s="8" t="s">
        <v>7837</v>
      </c>
      <c r="J1519" s="8" t="s">
        <v>7841</v>
      </c>
    </row>
    <row r="1520" spans="1:10" ht="15" customHeight="1" x14ac:dyDescent="0.3">
      <c r="A1520" s="8" t="s">
        <v>1556</v>
      </c>
      <c r="B1520" s="29">
        <v>28.05</v>
      </c>
      <c r="C1520" s="32">
        <v>11.85</v>
      </c>
      <c r="D1520" s="8" t="s">
        <v>7836</v>
      </c>
      <c r="E1520" s="8" t="s">
        <v>7835</v>
      </c>
      <c r="F1520" s="8" t="s">
        <v>7835</v>
      </c>
      <c r="G1520" s="20">
        <v>0</v>
      </c>
      <c r="H1520" s="8" t="s">
        <v>7835</v>
      </c>
      <c r="I1520" s="8" t="s">
        <v>7838</v>
      </c>
      <c r="J1520" s="8" t="s">
        <v>7841</v>
      </c>
    </row>
    <row r="1521" spans="1:10" ht="15" customHeight="1" x14ac:dyDescent="0.3">
      <c r="A1521" s="8" t="s">
        <v>1557</v>
      </c>
      <c r="B1521" s="29">
        <v>19</v>
      </c>
      <c r="C1521" s="32">
        <v>5.46</v>
      </c>
      <c r="D1521" s="8" t="s">
        <v>7836</v>
      </c>
      <c r="E1521" s="8" t="s">
        <v>7835</v>
      </c>
      <c r="F1521" s="8" t="s">
        <v>7835</v>
      </c>
      <c r="G1521" s="20">
        <v>1</v>
      </c>
      <c r="H1521" s="8" t="s">
        <v>7835</v>
      </c>
      <c r="I1521" s="8" t="s">
        <v>7839</v>
      </c>
      <c r="J1521" s="8" t="s">
        <v>7843</v>
      </c>
    </row>
    <row r="1522" spans="1:10" ht="15" customHeight="1" x14ac:dyDescent="0.3">
      <c r="A1522" s="8" t="s">
        <v>1558</v>
      </c>
      <c r="B1522" s="29">
        <v>16.13</v>
      </c>
      <c r="C1522" s="32">
        <v>4.54</v>
      </c>
      <c r="D1522" s="8" t="s">
        <v>7836</v>
      </c>
      <c r="E1522" s="8" t="s">
        <v>7835</v>
      </c>
      <c r="F1522" s="8" t="s">
        <v>7835</v>
      </c>
      <c r="G1522" s="20">
        <v>2</v>
      </c>
      <c r="H1522" s="8" t="s">
        <v>7835</v>
      </c>
      <c r="I1522" s="8" t="s">
        <v>7840</v>
      </c>
      <c r="J1522" s="8" t="s">
        <v>7843</v>
      </c>
    </row>
    <row r="1523" spans="1:10" ht="15" customHeight="1" x14ac:dyDescent="0.3">
      <c r="A1523" s="8" t="s">
        <v>1559</v>
      </c>
      <c r="B1523" s="29">
        <v>18.77</v>
      </c>
      <c r="C1523" s="32">
        <v>11.98</v>
      </c>
      <c r="D1523" s="8" t="s">
        <v>7836</v>
      </c>
      <c r="E1523" s="8" t="s">
        <v>7835</v>
      </c>
      <c r="F1523" s="8" t="s">
        <v>7835</v>
      </c>
      <c r="G1523" s="20">
        <v>2</v>
      </c>
      <c r="H1523" s="8" t="s">
        <v>7835</v>
      </c>
      <c r="I1523" s="8" t="s">
        <v>7839</v>
      </c>
      <c r="J1523" s="8" t="s">
        <v>7841</v>
      </c>
    </row>
    <row r="1524" spans="1:10" ht="15" customHeight="1" x14ac:dyDescent="0.3">
      <c r="A1524" s="8" t="s">
        <v>1560</v>
      </c>
      <c r="B1524" s="29">
        <v>28.88</v>
      </c>
      <c r="C1524" s="32">
        <v>6.59</v>
      </c>
      <c r="D1524" s="8" t="s">
        <v>7836</v>
      </c>
      <c r="E1524" s="8" t="s">
        <v>7835</v>
      </c>
      <c r="F1524" s="8" t="s">
        <v>7835</v>
      </c>
      <c r="G1524" s="20">
        <v>1</v>
      </c>
      <c r="H1524" s="8" t="s">
        <v>7835</v>
      </c>
      <c r="I1524" s="8" t="s">
        <v>7838</v>
      </c>
      <c r="J1524" s="8" t="s">
        <v>7841</v>
      </c>
    </row>
    <row r="1525" spans="1:10" ht="15" customHeight="1" x14ac:dyDescent="0.3">
      <c r="A1525" s="8" t="s">
        <v>1561</v>
      </c>
      <c r="B1525" s="29">
        <v>27.55</v>
      </c>
      <c r="C1525" s="32">
        <v>10.83</v>
      </c>
      <c r="D1525" s="8" t="s">
        <v>7836</v>
      </c>
      <c r="E1525" s="8" t="s">
        <v>7835</v>
      </c>
      <c r="F1525" s="8" t="s">
        <v>7835</v>
      </c>
      <c r="G1525" s="20">
        <v>1</v>
      </c>
      <c r="H1525" s="8" t="s">
        <v>7835</v>
      </c>
      <c r="I1525" s="8" t="s">
        <v>7838</v>
      </c>
      <c r="J1525" s="8" t="s">
        <v>7841</v>
      </c>
    </row>
    <row r="1526" spans="1:10" ht="15" customHeight="1" x14ac:dyDescent="0.3">
      <c r="A1526" s="8" t="s">
        <v>1562</v>
      </c>
      <c r="B1526" s="29">
        <v>15.6</v>
      </c>
      <c r="C1526" s="32">
        <v>8.6</v>
      </c>
      <c r="D1526" s="8" t="s">
        <v>7835</v>
      </c>
      <c r="E1526" s="8" t="s">
        <v>7835</v>
      </c>
      <c r="F1526" s="8" t="s">
        <v>7835</v>
      </c>
      <c r="G1526" s="20">
        <v>0</v>
      </c>
      <c r="H1526" s="8" t="s">
        <v>7835</v>
      </c>
      <c r="I1526" s="8" t="s">
        <v>7840</v>
      </c>
      <c r="J1526" s="8" t="s">
        <v>7841</v>
      </c>
    </row>
    <row r="1527" spans="1:10" ht="15" customHeight="1" x14ac:dyDescent="0.3">
      <c r="A1527" s="8" t="s">
        <v>1563</v>
      </c>
      <c r="B1527" s="29">
        <v>21.99</v>
      </c>
      <c r="C1527" s="32">
        <v>11.17</v>
      </c>
      <c r="D1527" s="8" t="s">
        <v>7835</v>
      </c>
      <c r="E1527" s="8" t="s">
        <v>7835</v>
      </c>
      <c r="F1527" s="8" t="s">
        <v>7835</v>
      </c>
      <c r="G1527" s="20">
        <v>0</v>
      </c>
      <c r="H1527" s="8" t="s">
        <v>7835</v>
      </c>
      <c r="I1527" s="8" t="s">
        <v>7839</v>
      </c>
      <c r="J1527" s="8" t="s">
        <v>7841</v>
      </c>
    </row>
    <row r="1528" spans="1:10" ht="15" customHeight="1" x14ac:dyDescent="0.3">
      <c r="A1528" s="8" t="s">
        <v>1564</v>
      </c>
      <c r="B1528" s="29">
        <v>34.85</v>
      </c>
      <c r="C1528" s="32">
        <v>5.75</v>
      </c>
      <c r="D1528" s="8" t="s">
        <v>7835</v>
      </c>
      <c r="E1528" s="8" t="s">
        <v>7835</v>
      </c>
      <c r="F1528" s="8" t="s">
        <v>7835</v>
      </c>
      <c r="G1528" s="20">
        <v>0</v>
      </c>
      <c r="H1528" s="8" t="s">
        <v>7835</v>
      </c>
      <c r="I1528" s="8" t="s">
        <v>7837</v>
      </c>
      <c r="J1528" s="8" t="s">
        <v>7842</v>
      </c>
    </row>
    <row r="1529" spans="1:10" ht="15" customHeight="1" x14ac:dyDescent="0.3">
      <c r="A1529" s="8" t="s">
        <v>1565</v>
      </c>
      <c r="B1529" s="29">
        <v>24.51</v>
      </c>
      <c r="C1529" s="32">
        <v>4.83</v>
      </c>
      <c r="D1529" s="8" t="s">
        <v>7836</v>
      </c>
      <c r="E1529" s="8" t="s">
        <v>7835</v>
      </c>
      <c r="F1529" s="8" t="s">
        <v>7836</v>
      </c>
      <c r="G1529" s="20">
        <v>1</v>
      </c>
      <c r="H1529" s="8" t="s">
        <v>7835</v>
      </c>
      <c r="I1529" s="8" t="s">
        <v>7839</v>
      </c>
      <c r="J1529" s="8" t="s">
        <v>7843</v>
      </c>
    </row>
    <row r="1530" spans="1:10" ht="15" customHeight="1" x14ac:dyDescent="0.3">
      <c r="A1530" s="8" t="s">
        <v>1566</v>
      </c>
      <c r="B1530" s="29">
        <v>19.399999999999999</v>
      </c>
      <c r="C1530" s="32">
        <v>11.93</v>
      </c>
      <c r="D1530" s="8" t="s">
        <v>7835</v>
      </c>
      <c r="E1530" s="8" t="s">
        <v>7835</v>
      </c>
      <c r="F1530" s="8" t="s">
        <v>7835</v>
      </c>
      <c r="G1530" s="20">
        <v>0</v>
      </c>
      <c r="H1530" s="8" t="s">
        <v>7835</v>
      </c>
      <c r="I1530" s="8" t="s">
        <v>7839</v>
      </c>
      <c r="J1530" s="8" t="s">
        <v>7841</v>
      </c>
    </row>
    <row r="1531" spans="1:10" ht="15" customHeight="1" x14ac:dyDescent="0.3">
      <c r="A1531" s="8" t="s">
        <v>1567</v>
      </c>
      <c r="B1531" s="29">
        <v>15.1</v>
      </c>
      <c r="C1531" s="32">
        <v>8.41</v>
      </c>
      <c r="D1531" s="8" t="s">
        <v>7835</v>
      </c>
      <c r="E1531" s="8" t="s">
        <v>7835</v>
      </c>
      <c r="F1531" s="8" t="s">
        <v>7835</v>
      </c>
      <c r="G1531" s="20">
        <v>0</v>
      </c>
      <c r="H1531" s="8" t="s">
        <v>7835</v>
      </c>
      <c r="I1531" s="8" t="s">
        <v>7840</v>
      </c>
      <c r="J1531" s="8" t="s">
        <v>7841</v>
      </c>
    </row>
    <row r="1532" spans="1:10" ht="15" customHeight="1" x14ac:dyDescent="0.3">
      <c r="A1532" s="8" t="s">
        <v>1568</v>
      </c>
      <c r="B1532" s="29">
        <v>23.37</v>
      </c>
      <c r="C1532" s="32">
        <v>5.59</v>
      </c>
      <c r="D1532" s="8" t="s">
        <v>7836</v>
      </c>
      <c r="E1532" s="8" t="s">
        <v>7835</v>
      </c>
      <c r="F1532" s="8" t="s">
        <v>7835</v>
      </c>
      <c r="G1532" s="20">
        <v>0</v>
      </c>
      <c r="H1532" s="8" t="s">
        <v>7835</v>
      </c>
      <c r="I1532" s="8" t="s">
        <v>7839</v>
      </c>
      <c r="J1532" s="8" t="s">
        <v>7843</v>
      </c>
    </row>
    <row r="1533" spans="1:10" ht="15" customHeight="1" x14ac:dyDescent="0.3">
      <c r="A1533" s="8" t="s">
        <v>1569</v>
      </c>
      <c r="B1533" s="29">
        <v>42.4</v>
      </c>
      <c r="C1533" s="32">
        <v>4.0599999999999996</v>
      </c>
      <c r="D1533" s="8" t="s">
        <v>7835</v>
      </c>
      <c r="E1533" s="8" t="s">
        <v>7835</v>
      </c>
      <c r="F1533" s="8" t="s">
        <v>7835</v>
      </c>
      <c r="G1533" s="20">
        <v>0</v>
      </c>
      <c r="H1533" s="8" t="s">
        <v>7835</v>
      </c>
      <c r="I1533" s="8" t="s">
        <v>7837</v>
      </c>
      <c r="J1533" s="8" t="s">
        <v>7843</v>
      </c>
    </row>
    <row r="1534" spans="1:10" ht="15" customHeight="1" x14ac:dyDescent="0.3">
      <c r="A1534" s="8" t="s">
        <v>1570</v>
      </c>
      <c r="B1534" s="29">
        <v>28.405000000000001</v>
      </c>
      <c r="C1534" s="32">
        <v>7.02</v>
      </c>
      <c r="D1534" s="8" t="s">
        <v>7836</v>
      </c>
      <c r="E1534" s="8" t="s">
        <v>7835</v>
      </c>
      <c r="F1534" s="8" t="s">
        <v>7835</v>
      </c>
      <c r="G1534" s="20">
        <v>0</v>
      </c>
      <c r="H1534" s="8" t="s">
        <v>7835</v>
      </c>
      <c r="I1534" s="8" t="s">
        <v>7838</v>
      </c>
      <c r="J1534" s="8" t="s">
        <v>7841</v>
      </c>
    </row>
    <row r="1535" spans="1:10" ht="15" customHeight="1" x14ac:dyDescent="0.3">
      <c r="A1535" s="8" t="s">
        <v>1571</v>
      </c>
      <c r="B1535" s="29">
        <v>23.4</v>
      </c>
      <c r="C1535" s="32">
        <v>4.47</v>
      </c>
      <c r="D1535" s="8" t="s">
        <v>7835</v>
      </c>
      <c r="E1535" s="8" t="s">
        <v>7835</v>
      </c>
      <c r="F1535" s="8" t="s">
        <v>7835</v>
      </c>
      <c r="G1535" s="20">
        <v>0</v>
      </c>
      <c r="H1535" s="8" t="s">
        <v>7835</v>
      </c>
      <c r="I1535" s="8" t="s">
        <v>7839</v>
      </c>
      <c r="J1535" s="8" t="s">
        <v>7843</v>
      </c>
    </row>
    <row r="1536" spans="1:10" ht="15" customHeight="1" x14ac:dyDescent="0.3">
      <c r="A1536" s="8" t="s">
        <v>1572</v>
      </c>
      <c r="B1536" s="29">
        <v>33.44</v>
      </c>
      <c r="C1536" s="32">
        <v>4.54</v>
      </c>
      <c r="D1536" s="8" t="s">
        <v>7835</v>
      </c>
      <c r="E1536" s="8" t="s">
        <v>7835</v>
      </c>
      <c r="F1536" s="8" t="s">
        <v>7835</v>
      </c>
      <c r="G1536" s="20">
        <v>0</v>
      </c>
      <c r="H1536" s="8" t="s">
        <v>7835</v>
      </c>
      <c r="I1536" s="8" t="s">
        <v>7837</v>
      </c>
      <c r="J1536" s="8" t="s">
        <v>7843</v>
      </c>
    </row>
    <row r="1537" spans="1:10" ht="15" customHeight="1" x14ac:dyDescent="0.3">
      <c r="A1537" s="8" t="s">
        <v>1573</v>
      </c>
      <c r="B1537" s="29">
        <v>21.12</v>
      </c>
      <c r="C1537" s="32">
        <v>4.99</v>
      </c>
      <c r="D1537" s="8" t="s">
        <v>7835</v>
      </c>
      <c r="E1537" s="8" t="s">
        <v>7835</v>
      </c>
      <c r="F1537" s="8" t="s">
        <v>7835</v>
      </c>
      <c r="G1537" s="20">
        <v>1</v>
      </c>
      <c r="H1537" s="8" t="s">
        <v>7835</v>
      </c>
      <c r="I1537" s="8" t="s">
        <v>7839</v>
      </c>
      <c r="J1537" s="8" t="s">
        <v>7843</v>
      </c>
    </row>
    <row r="1538" spans="1:10" ht="15" customHeight="1" x14ac:dyDescent="0.3">
      <c r="A1538" s="8" t="s">
        <v>1574</v>
      </c>
      <c r="B1538" s="29">
        <v>18.48</v>
      </c>
      <c r="C1538" s="32">
        <v>10.84</v>
      </c>
      <c r="D1538" s="8" t="s">
        <v>7836</v>
      </c>
      <c r="E1538" s="8" t="s">
        <v>7835</v>
      </c>
      <c r="F1538" s="8" t="s">
        <v>7835</v>
      </c>
      <c r="G1538" s="20">
        <v>2</v>
      </c>
      <c r="H1538" s="8" t="s">
        <v>7835</v>
      </c>
      <c r="I1538" s="8" t="s">
        <v>7840</v>
      </c>
      <c r="J1538" s="8" t="s">
        <v>7841</v>
      </c>
    </row>
    <row r="1539" spans="1:10" ht="15" customHeight="1" x14ac:dyDescent="0.3">
      <c r="A1539" s="8" t="s">
        <v>1575</v>
      </c>
      <c r="B1539" s="29">
        <v>16.815000000000001</v>
      </c>
      <c r="C1539" s="32">
        <v>5.63</v>
      </c>
      <c r="D1539" s="8" t="s">
        <v>7835</v>
      </c>
      <c r="E1539" s="8" t="s">
        <v>7835</v>
      </c>
      <c r="F1539" s="8" t="s">
        <v>7835</v>
      </c>
      <c r="G1539" s="20">
        <v>1</v>
      </c>
      <c r="H1539" s="8" t="s">
        <v>7835</v>
      </c>
      <c r="I1539" s="8" t="s">
        <v>7840</v>
      </c>
      <c r="J1539" s="8" t="s">
        <v>7843</v>
      </c>
    </row>
    <row r="1540" spans="1:10" ht="15" customHeight="1" x14ac:dyDescent="0.3">
      <c r="A1540" s="8" t="s">
        <v>1576</v>
      </c>
      <c r="B1540" s="29">
        <v>26.72</v>
      </c>
      <c r="C1540" s="32">
        <v>4.1399999999999997</v>
      </c>
      <c r="D1540" s="8" t="s">
        <v>7835</v>
      </c>
      <c r="E1540" s="8" t="s">
        <v>7835</v>
      </c>
      <c r="F1540" s="8" t="s">
        <v>7835</v>
      </c>
      <c r="G1540" s="20">
        <v>0</v>
      </c>
      <c r="H1540" s="8" t="s">
        <v>7835</v>
      </c>
      <c r="I1540" s="8" t="s">
        <v>7838</v>
      </c>
      <c r="J1540" s="8" t="s">
        <v>7843</v>
      </c>
    </row>
    <row r="1541" spans="1:10" ht="15" customHeight="1" x14ac:dyDescent="0.3">
      <c r="A1541" s="8" t="s">
        <v>1577</v>
      </c>
      <c r="B1541" s="29">
        <v>41.42</v>
      </c>
      <c r="C1541" s="32">
        <v>5.17</v>
      </c>
      <c r="D1541" s="8" t="s">
        <v>7835</v>
      </c>
      <c r="E1541" s="8" t="s">
        <v>7835</v>
      </c>
      <c r="F1541" s="8" t="s">
        <v>7836</v>
      </c>
      <c r="G1541" s="20">
        <v>1</v>
      </c>
      <c r="H1541" s="8" t="s">
        <v>7835</v>
      </c>
      <c r="I1541" s="8" t="s">
        <v>7837</v>
      </c>
      <c r="J1541" s="8" t="s">
        <v>7843</v>
      </c>
    </row>
    <row r="1542" spans="1:10" ht="15" customHeight="1" x14ac:dyDescent="0.3">
      <c r="A1542" s="8" t="s">
        <v>1578</v>
      </c>
      <c r="B1542" s="29">
        <v>20.69</v>
      </c>
      <c r="C1542" s="32">
        <v>6.93</v>
      </c>
      <c r="D1542" s="8" t="s">
        <v>7835</v>
      </c>
      <c r="E1542" s="8" t="s">
        <v>7835</v>
      </c>
      <c r="F1542" s="8" t="s">
        <v>7835</v>
      </c>
      <c r="G1542" s="20">
        <v>2</v>
      </c>
      <c r="H1542" s="8" t="s">
        <v>7835</v>
      </c>
      <c r="I1542" s="8" t="s">
        <v>7839</v>
      </c>
      <c r="J1542" s="8" t="s">
        <v>7841</v>
      </c>
    </row>
    <row r="1543" spans="1:10" ht="15" customHeight="1" x14ac:dyDescent="0.3">
      <c r="A1543" s="8" t="s">
        <v>1579</v>
      </c>
      <c r="B1543" s="29">
        <v>41.23</v>
      </c>
      <c r="C1543" s="32">
        <v>4.24</v>
      </c>
      <c r="D1543" s="8" t="s">
        <v>7835</v>
      </c>
      <c r="E1543" s="8" t="s">
        <v>7835</v>
      </c>
      <c r="F1543" s="8" t="s">
        <v>7835</v>
      </c>
      <c r="G1543" s="20">
        <v>0</v>
      </c>
      <c r="H1543" s="8" t="s">
        <v>7835</v>
      </c>
      <c r="I1543" s="8" t="s">
        <v>7837</v>
      </c>
      <c r="J1543" s="8" t="s">
        <v>7843</v>
      </c>
    </row>
    <row r="1544" spans="1:10" ht="15" customHeight="1" x14ac:dyDescent="0.3">
      <c r="A1544" s="8" t="s">
        <v>1580</v>
      </c>
      <c r="B1544" s="29">
        <v>29.9</v>
      </c>
      <c r="C1544" s="32">
        <v>5.91</v>
      </c>
      <c r="D1544" s="8" t="s">
        <v>7835</v>
      </c>
      <c r="E1544" s="8" t="s">
        <v>7835</v>
      </c>
      <c r="F1544" s="8" t="s">
        <v>7835</v>
      </c>
      <c r="G1544" s="20">
        <v>0</v>
      </c>
      <c r="H1544" s="8" t="s">
        <v>7835</v>
      </c>
      <c r="I1544" s="8" t="s">
        <v>7838</v>
      </c>
      <c r="J1544" s="8" t="s">
        <v>7842</v>
      </c>
    </row>
    <row r="1545" spans="1:10" ht="15" customHeight="1" x14ac:dyDescent="0.3">
      <c r="A1545" s="8" t="s">
        <v>1581</v>
      </c>
      <c r="B1545" s="29">
        <v>34.104999999999997</v>
      </c>
      <c r="C1545" s="32">
        <v>5.93</v>
      </c>
      <c r="D1545" s="8" t="s">
        <v>7835</v>
      </c>
      <c r="E1545" s="8" t="s">
        <v>7835</v>
      </c>
      <c r="F1545" s="8" t="s">
        <v>7835</v>
      </c>
      <c r="G1545" s="20">
        <v>0</v>
      </c>
      <c r="H1545" s="8" t="s">
        <v>7835</v>
      </c>
      <c r="I1545" s="8" t="s">
        <v>7837</v>
      </c>
      <c r="J1545" s="8" t="s">
        <v>7842</v>
      </c>
    </row>
    <row r="1546" spans="1:10" ht="15" customHeight="1" x14ac:dyDescent="0.3">
      <c r="A1546" s="8" t="s">
        <v>1582</v>
      </c>
      <c r="B1546" s="29">
        <v>24.97</v>
      </c>
      <c r="C1546" s="32">
        <v>5.66</v>
      </c>
      <c r="D1546" s="8" t="s">
        <v>7835</v>
      </c>
      <c r="E1546" s="8" t="s">
        <v>7835</v>
      </c>
      <c r="F1546" s="8" t="s">
        <v>7835</v>
      </c>
      <c r="G1546" s="20">
        <v>0</v>
      </c>
      <c r="H1546" s="8" t="s">
        <v>7835</v>
      </c>
      <c r="I1546" s="8" t="s">
        <v>7839</v>
      </c>
      <c r="J1546" s="8" t="s">
        <v>7843</v>
      </c>
    </row>
    <row r="1547" spans="1:10" ht="15" customHeight="1" x14ac:dyDescent="0.3">
      <c r="A1547" s="8" t="s">
        <v>1583</v>
      </c>
      <c r="B1547" s="29">
        <v>34.799999999999997</v>
      </c>
      <c r="C1547" s="32">
        <v>4.1900000000000004</v>
      </c>
      <c r="D1547" s="8" t="s">
        <v>7835</v>
      </c>
      <c r="E1547" s="8" t="s">
        <v>7835</v>
      </c>
      <c r="F1547" s="8" t="s">
        <v>7835</v>
      </c>
      <c r="G1547" s="20">
        <v>1</v>
      </c>
      <c r="H1547" s="8" t="s">
        <v>7835</v>
      </c>
      <c r="I1547" s="8" t="s">
        <v>7837</v>
      </c>
      <c r="J1547" s="8" t="s">
        <v>7843</v>
      </c>
    </row>
    <row r="1548" spans="1:10" ht="15" customHeight="1" x14ac:dyDescent="0.3">
      <c r="A1548" s="8" t="s">
        <v>1584</v>
      </c>
      <c r="B1548" s="29">
        <v>32.965000000000003</v>
      </c>
      <c r="C1548" s="32">
        <v>9.2100000000000009</v>
      </c>
      <c r="D1548" s="8" t="s">
        <v>7836</v>
      </c>
      <c r="E1548" s="8" t="s">
        <v>7835</v>
      </c>
      <c r="F1548" s="8" t="s">
        <v>7835</v>
      </c>
      <c r="G1548" s="20">
        <v>0</v>
      </c>
      <c r="H1548" s="8" t="s">
        <v>7835</v>
      </c>
      <c r="I1548" s="8" t="s">
        <v>7837</v>
      </c>
      <c r="J1548" s="8" t="s">
        <v>7841</v>
      </c>
    </row>
    <row r="1549" spans="1:10" ht="15" customHeight="1" x14ac:dyDescent="0.3">
      <c r="A1549" s="8" t="s">
        <v>1585</v>
      </c>
      <c r="B1549" s="29">
        <v>27.265000000000001</v>
      </c>
      <c r="C1549" s="32">
        <v>5.51</v>
      </c>
      <c r="D1549" s="8" t="s">
        <v>7835</v>
      </c>
      <c r="E1549" s="8" t="s">
        <v>7835</v>
      </c>
      <c r="F1549" s="8" t="s">
        <v>7835</v>
      </c>
      <c r="G1549" s="20">
        <v>1</v>
      </c>
      <c r="H1549" s="8" t="s">
        <v>7835</v>
      </c>
      <c r="I1549" s="8" t="s">
        <v>7838</v>
      </c>
      <c r="J1549" s="8" t="s">
        <v>7843</v>
      </c>
    </row>
    <row r="1550" spans="1:10" ht="15" customHeight="1" x14ac:dyDescent="0.3">
      <c r="A1550" s="8" t="s">
        <v>1586</v>
      </c>
      <c r="B1550" s="29">
        <v>17.059999999999999</v>
      </c>
      <c r="C1550" s="32">
        <v>8.5</v>
      </c>
      <c r="D1550" s="8" t="s">
        <v>7835</v>
      </c>
      <c r="E1550" s="8" t="s">
        <v>7835</v>
      </c>
      <c r="F1550" s="8" t="s">
        <v>7835</v>
      </c>
      <c r="G1550" s="20">
        <v>0</v>
      </c>
      <c r="H1550" s="8" t="s">
        <v>7835</v>
      </c>
      <c r="I1550" s="8" t="s">
        <v>7840</v>
      </c>
      <c r="J1550" s="8" t="s">
        <v>7841</v>
      </c>
    </row>
    <row r="1551" spans="1:10" ht="15" customHeight="1" x14ac:dyDescent="0.3">
      <c r="A1551" s="8" t="s">
        <v>1587</v>
      </c>
      <c r="B1551" s="29">
        <v>36.29</v>
      </c>
      <c r="C1551" s="32">
        <v>6.23</v>
      </c>
      <c r="D1551" s="8" t="s">
        <v>7835</v>
      </c>
      <c r="E1551" s="8" t="s">
        <v>7835</v>
      </c>
      <c r="F1551" s="8" t="s">
        <v>7835</v>
      </c>
      <c r="G1551" s="20">
        <v>0</v>
      </c>
      <c r="H1551" s="8" t="s">
        <v>7835</v>
      </c>
      <c r="I1551" s="8" t="s">
        <v>7837</v>
      </c>
      <c r="J1551" s="8" t="s">
        <v>7842</v>
      </c>
    </row>
    <row r="1552" spans="1:10" ht="15" customHeight="1" x14ac:dyDescent="0.3">
      <c r="A1552" s="8" t="s">
        <v>1588</v>
      </c>
      <c r="B1552" s="29">
        <v>28.594999999999999</v>
      </c>
      <c r="C1552" s="32">
        <v>8.5299999999999994</v>
      </c>
      <c r="D1552" s="8" t="s">
        <v>7836</v>
      </c>
      <c r="E1552" s="8" t="s">
        <v>7835</v>
      </c>
      <c r="F1552" s="8" t="s">
        <v>7835</v>
      </c>
      <c r="G1552" s="20">
        <v>1</v>
      </c>
      <c r="H1552" s="8" t="s">
        <v>7835</v>
      </c>
      <c r="I1552" s="8" t="s">
        <v>7838</v>
      </c>
      <c r="J1552" s="8" t="s">
        <v>7841</v>
      </c>
    </row>
    <row r="1553" spans="1:10" ht="15" customHeight="1" x14ac:dyDescent="0.3">
      <c r="A1553" s="8" t="s">
        <v>1589</v>
      </c>
      <c r="B1553" s="29">
        <v>17.8</v>
      </c>
      <c r="C1553" s="32">
        <v>5.75</v>
      </c>
      <c r="D1553" s="8" t="s">
        <v>7836</v>
      </c>
      <c r="E1553" s="8" t="s">
        <v>7835</v>
      </c>
      <c r="F1553" s="8" t="s">
        <v>7836</v>
      </c>
      <c r="G1553" s="20">
        <v>1</v>
      </c>
      <c r="H1553" s="8" t="s">
        <v>7835</v>
      </c>
      <c r="I1553" s="8" t="s">
        <v>7840</v>
      </c>
      <c r="J1553" s="8" t="s">
        <v>7842</v>
      </c>
    </row>
    <row r="1554" spans="1:10" ht="15" customHeight="1" x14ac:dyDescent="0.3">
      <c r="A1554" s="8" t="s">
        <v>1590</v>
      </c>
      <c r="B1554" s="29">
        <v>21.4</v>
      </c>
      <c r="C1554" s="32">
        <v>5.6</v>
      </c>
      <c r="D1554" s="8" t="s">
        <v>7835</v>
      </c>
      <c r="E1554" s="8" t="s">
        <v>7835</v>
      </c>
      <c r="F1554" s="8" t="s">
        <v>7835</v>
      </c>
      <c r="G1554" s="20">
        <v>0</v>
      </c>
      <c r="H1554" s="8" t="s">
        <v>7835</v>
      </c>
      <c r="I1554" s="8" t="s">
        <v>7839</v>
      </c>
      <c r="J1554" s="8" t="s">
        <v>7843</v>
      </c>
    </row>
    <row r="1555" spans="1:10" ht="15" customHeight="1" x14ac:dyDescent="0.3">
      <c r="A1555" s="8" t="s">
        <v>1591</v>
      </c>
      <c r="B1555" s="29">
        <v>23.01</v>
      </c>
      <c r="C1555" s="32">
        <v>4.68</v>
      </c>
      <c r="D1555" s="8" t="s">
        <v>7835</v>
      </c>
      <c r="E1555" s="8" t="s">
        <v>7835</v>
      </c>
      <c r="F1555" s="8" t="s">
        <v>7835</v>
      </c>
      <c r="G1555" s="20">
        <v>0</v>
      </c>
      <c r="H1555" s="8" t="s">
        <v>7835</v>
      </c>
      <c r="I1555" s="8" t="s">
        <v>7839</v>
      </c>
      <c r="J1555" s="8" t="s">
        <v>7843</v>
      </c>
    </row>
    <row r="1556" spans="1:10" ht="15" customHeight="1" x14ac:dyDescent="0.3">
      <c r="A1556" s="8" t="s">
        <v>1592</v>
      </c>
      <c r="B1556" s="29">
        <v>19.86</v>
      </c>
      <c r="C1556" s="32">
        <v>5.62</v>
      </c>
      <c r="D1556" s="8" t="s">
        <v>7836</v>
      </c>
      <c r="E1556" s="8" t="s">
        <v>7835</v>
      </c>
      <c r="F1556" s="8" t="s">
        <v>7835</v>
      </c>
      <c r="G1556" s="20">
        <v>0</v>
      </c>
      <c r="H1556" s="8" t="s">
        <v>7835</v>
      </c>
      <c r="I1556" s="8" t="s">
        <v>7839</v>
      </c>
      <c r="J1556" s="8" t="s">
        <v>7843</v>
      </c>
    </row>
    <row r="1557" spans="1:10" ht="15" customHeight="1" x14ac:dyDescent="0.3">
      <c r="A1557" s="8" t="s">
        <v>1593</v>
      </c>
      <c r="B1557" s="29">
        <v>33.58</v>
      </c>
      <c r="C1557" s="32">
        <v>5.08</v>
      </c>
      <c r="D1557" s="8" t="s">
        <v>7835</v>
      </c>
      <c r="E1557" s="8" t="s">
        <v>7835</v>
      </c>
      <c r="F1557" s="8" t="s">
        <v>7835</v>
      </c>
      <c r="G1557" s="20">
        <v>0</v>
      </c>
      <c r="H1557" s="8" t="s">
        <v>7835</v>
      </c>
      <c r="I1557" s="8" t="s">
        <v>7837</v>
      </c>
      <c r="J1557" s="8" t="s">
        <v>7843</v>
      </c>
    </row>
    <row r="1558" spans="1:10" ht="15" customHeight="1" x14ac:dyDescent="0.3">
      <c r="A1558" s="8" t="s">
        <v>1594</v>
      </c>
      <c r="B1558" s="29">
        <v>29.81</v>
      </c>
      <c r="C1558" s="32">
        <v>5.28</v>
      </c>
      <c r="D1558" s="8" t="s">
        <v>7835</v>
      </c>
      <c r="E1558" s="8" t="s">
        <v>7835</v>
      </c>
      <c r="F1558" s="8" t="s">
        <v>7835</v>
      </c>
      <c r="G1558" s="20">
        <v>0</v>
      </c>
      <c r="H1558" s="8" t="s">
        <v>7835</v>
      </c>
      <c r="I1558" s="8" t="s">
        <v>7838</v>
      </c>
      <c r="J1558" s="8" t="s">
        <v>7843</v>
      </c>
    </row>
    <row r="1559" spans="1:10" ht="15" customHeight="1" x14ac:dyDescent="0.3">
      <c r="A1559" s="8" t="s">
        <v>1595</v>
      </c>
      <c r="B1559" s="29">
        <v>27.4</v>
      </c>
      <c r="C1559" s="32">
        <v>4.6100000000000003</v>
      </c>
      <c r="D1559" s="8" t="s">
        <v>7835</v>
      </c>
      <c r="E1559" s="8" t="s">
        <v>7835</v>
      </c>
      <c r="F1559" s="8" t="s">
        <v>7835</v>
      </c>
      <c r="G1559" s="20">
        <v>0</v>
      </c>
      <c r="H1559" s="8" t="s">
        <v>7835</v>
      </c>
      <c r="I1559" s="8" t="s">
        <v>7838</v>
      </c>
      <c r="J1559" s="8" t="s">
        <v>7843</v>
      </c>
    </row>
    <row r="1560" spans="1:10" ht="15" customHeight="1" x14ac:dyDescent="0.3">
      <c r="A1560" s="8" t="s">
        <v>1596</v>
      </c>
      <c r="B1560" s="29">
        <v>17.98</v>
      </c>
      <c r="C1560" s="32">
        <v>6.57</v>
      </c>
      <c r="D1560" s="8" t="s">
        <v>7836</v>
      </c>
      <c r="E1560" s="8" t="s">
        <v>7835</v>
      </c>
      <c r="F1560" s="8" t="s">
        <v>7835</v>
      </c>
      <c r="G1560" s="20">
        <v>2</v>
      </c>
      <c r="H1560" s="8" t="s">
        <v>7835</v>
      </c>
      <c r="I1560" s="8" t="s">
        <v>7840</v>
      </c>
      <c r="J1560" s="8" t="s">
        <v>7841</v>
      </c>
    </row>
    <row r="1561" spans="1:10" ht="15" customHeight="1" x14ac:dyDescent="0.3">
      <c r="A1561" s="8" t="s">
        <v>1597</v>
      </c>
      <c r="B1561" s="29">
        <v>37.9</v>
      </c>
      <c r="C1561" s="32">
        <v>5.83</v>
      </c>
      <c r="D1561" s="8" t="s">
        <v>7835</v>
      </c>
      <c r="E1561" s="8" t="s">
        <v>7835</v>
      </c>
      <c r="F1561" s="8" t="s">
        <v>7835</v>
      </c>
      <c r="G1561" s="20">
        <v>0</v>
      </c>
      <c r="H1561" s="8" t="s">
        <v>7835</v>
      </c>
      <c r="I1561" s="8" t="s">
        <v>7837</v>
      </c>
      <c r="J1561" s="8" t="s">
        <v>7842</v>
      </c>
    </row>
    <row r="1562" spans="1:10" ht="15" customHeight="1" x14ac:dyDescent="0.3">
      <c r="A1562" s="8" t="s">
        <v>1598</v>
      </c>
      <c r="B1562" s="29">
        <v>25.27</v>
      </c>
      <c r="C1562" s="32">
        <v>6.98</v>
      </c>
      <c r="D1562" s="8" t="s">
        <v>7836</v>
      </c>
      <c r="E1562" s="8" t="s">
        <v>7835</v>
      </c>
      <c r="F1562" s="8" t="s">
        <v>7835</v>
      </c>
      <c r="G1562" s="20">
        <v>0</v>
      </c>
      <c r="H1562" s="8" t="s">
        <v>7835</v>
      </c>
      <c r="I1562" s="8" t="s">
        <v>7838</v>
      </c>
      <c r="J1562" s="8" t="s">
        <v>7841</v>
      </c>
    </row>
    <row r="1563" spans="1:10" ht="15" customHeight="1" x14ac:dyDescent="0.3">
      <c r="A1563" s="8" t="s">
        <v>1599</v>
      </c>
      <c r="B1563" s="29">
        <v>29.26</v>
      </c>
      <c r="C1563" s="32">
        <v>4.03</v>
      </c>
      <c r="D1563" s="8" t="s">
        <v>7835</v>
      </c>
      <c r="E1563" s="8" t="s">
        <v>7835</v>
      </c>
      <c r="F1563" s="8" t="s">
        <v>7835</v>
      </c>
      <c r="G1563" s="20">
        <v>1</v>
      </c>
      <c r="H1563" s="8" t="s">
        <v>7835</v>
      </c>
      <c r="I1563" s="8" t="s">
        <v>7838</v>
      </c>
      <c r="J1563" s="8" t="s">
        <v>7843</v>
      </c>
    </row>
    <row r="1564" spans="1:10" ht="15" customHeight="1" x14ac:dyDescent="0.3">
      <c r="A1564" s="8" t="s">
        <v>1600</v>
      </c>
      <c r="B1564" s="29">
        <v>27.835000000000001</v>
      </c>
      <c r="C1564" s="32">
        <v>4.5599999999999996</v>
      </c>
      <c r="D1564" s="8" t="s">
        <v>7835</v>
      </c>
      <c r="E1564" s="8" t="s">
        <v>7835</v>
      </c>
      <c r="F1564" s="8" t="s">
        <v>7835</v>
      </c>
      <c r="G1564" s="20">
        <v>1</v>
      </c>
      <c r="H1564" s="8" t="s">
        <v>7835</v>
      </c>
      <c r="I1564" s="8" t="s">
        <v>7838</v>
      </c>
      <c r="J1564" s="8" t="s">
        <v>7843</v>
      </c>
    </row>
    <row r="1565" spans="1:10" ht="15" customHeight="1" x14ac:dyDescent="0.3">
      <c r="A1565" s="8" t="s">
        <v>1601</v>
      </c>
      <c r="B1565" s="29">
        <v>46.53</v>
      </c>
      <c r="C1565" s="32">
        <v>5.38</v>
      </c>
      <c r="D1565" s="8" t="s">
        <v>7836</v>
      </c>
      <c r="E1565" s="8" t="s">
        <v>7835</v>
      </c>
      <c r="F1565" s="8" t="s">
        <v>7835</v>
      </c>
      <c r="G1565" s="20">
        <v>0</v>
      </c>
      <c r="H1565" s="8" t="s">
        <v>7835</v>
      </c>
      <c r="I1565" s="8" t="s">
        <v>7837</v>
      </c>
      <c r="J1565" s="8" t="s">
        <v>7843</v>
      </c>
    </row>
    <row r="1566" spans="1:10" ht="15" customHeight="1" x14ac:dyDescent="0.3">
      <c r="A1566" s="8" t="s">
        <v>1602</v>
      </c>
      <c r="B1566" s="29">
        <v>20.58</v>
      </c>
      <c r="C1566" s="32">
        <v>11.04</v>
      </c>
      <c r="D1566" s="8" t="s">
        <v>7836</v>
      </c>
      <c r="E1566" s="8" t="s">
        <v>7835</v>
      </c>
      <c r="F1566" s="8" t="s">
        <v>7835</v>
      </c>
      <c r="G1566" s="20">
        <v>1</v>
      </c>
      <c r="H1566" s="8" t="s">
        <v>7835</v>
      </c>
      <c r="I1566" s="8" t="s">
        <v>7839</v>
      </c>
      <c r="J1566" s="8" t="s">
        <v>7841</v>
      </c>
    </row>
    <row r="1567" spans="1:10" ht="15" customHeight="1" x14ac:dyDescent="0.3">
      <c r="A1567" s="8" t="s">
        <v>1603</v>
      </c>
      <c r="B1567" s="29">
        <v>19.53</v>
      </c>
      <c r="C1567" s="32">
        <v>6.09</v>
      </c>
      <c r="D1567" s="8" t="s">
        <v>7836</v>
      </c>
      <c r="E1567" s="8" t="s">
        <v>7835</v>
      </c>
      <c r="F1567" s="8" t="s">
        <v>7835</v>
      </c>
      <c r="G1567" s="20">
        <v>0</v>
      </c>
      <c r="H1567" s="8" t="s">
        <v>7835</v>
      </c>
      <c r="I1567" s="8" t="s">
        <v>7839</v>
      </c>
      <c r="J1567" s="8" t="s">
        <v>7842</v>
      </c>
    </row>
    <row r="1568" spans="1:10" ht="15" customHeight="1" x14ac:dyDescent="0.3">
      <c r="A1568" s="8" t="s">
        <v>1604</v>
      </c>
      <c r="B1568" s="29">
        <v>27.7</v>
      </c>
      <c r="C1568" s="32">
        <v>4.71</v>
      </c>
      <c r="D1568" s="8" t="s">
        <v>7835</v>
      </c>
      <c r="E1568" s="8" t="s">
        <v>7835</v>
      </c>
      <c r="F1568" s="8" t="s">
        <v>7835</v>
      </c>
      <c r="G1568" s="20">
        <v>1</v>
      </c>
      <c r="H1568" s="8" t="s">
        <v>7835</v>
      </c>
      <c r="I1568" s="8" t="s">
        <v>7838</v>
      </c>
      <c r="J1568" s="8" t="s">
        <v>7843</v>
      </c>
    </row>
    <row r="1569" spans="1:10" ht="15" customHeight="1" x14ac:dyDescent="0.3">
      <c r="A1569" s="8" t="s">
        <v>1605</v>
      </c>
      <c r="B1569" s="29">
        <v>18.920000000000002</v>
      </c>
      <c r="C1569" s="32">
        <v>8.18</v>
      </c>
      <c r="D1569" s="8" t="s">
        <v>7835</v>
      </c>
      <c r="E1569" s="8" t="s">
        <v>7835</v>
      </c>
      <c r="F1569" s="8" t="s">
        <v>7835</v>
      </c>
      <c r="G1569" s="20">
        <v>0</v>
      </c>
      <c r="H1569" s="8" t="s">
        <v>7835</v>
      </c>
      <c r="I1569" s="8" t="s">
        <v>7839</v>
      </c>
      <c r="J1569" s="8" t="s">
        <v>7841</v>
      </c>
    </row>
    <row r="1570" spans="1:10" ht="15" customHeight="1" x14ac:dyDescent="0.3">
      <c r="A1570" s="8" t="s">
        <v>1606</v>
      </c>
      <c r="B1570" s="29">
        <v>17.760000000000002</v>
      </c>
      <c r="C1570" s="32">
        <v>11.18</v>
      </c>
      <c r="D1570" s="8" t="s">
        <v>7836</v>
      </c>
      <c r="E1570" s="8" t="s">
        <v>7835</v>
      </c>
      <c r="F1570" s="8" t="s">
        <v>7835</v>
      </c>
      <c r="G1570" s="20">
        <v>2</v>
      </c>
      <c r="H1570" s="8" t="s">
        <v>7835</v>
      </c>
      <c r="I1570" s="8" t="s">
        <v>7840</v>
      </c>
      <c r="J1570" s="8" t="s">
        <v>7841</v>
      </c>
    </row>
    <row r="1571" spans="1:10" ht="15" customHeight="1" x14ac:dyDescent="0.3">
      <c r="A1571" s="8" t="s">
        <v>1607</v>
      </c>
      <c r="B1571" s="29">
        <v>29.83</v>
      </c>
      <c r="C1571" s="32">
        <v>5.03</v>
      </c>
      <c r="D1571" s="8" t="s">
        <v>7836</v>
      </c>
      <c r="E1571" s="8" t="s">
        <v>7835</v>
      </c>
      <c r="F1571" s="8" t="s">
        <v>7835</v>
      </c>
      <c r="G1571" s="20">
        <v>0</v>
      </c>
      <c r="H1571" s="8" t="s">
        <v>7835</v>
      </c>
      <c r="I1571" s="8" t="s">
        <v>7838</v>
      </c>
      <c r="J1571" s="8" t="s">
        <v>7843</v>
      </c>
    </row>
    <row r="1572" spans="1:10" ht="15" customHeight="1" x14ac:dyDescent="0.3">
      <c r="A1572" s="8" t="s">
        <v>1608</v>
      </c>
      <c r="B1572" s="29">
        <v>23.465</v>
      </c>
      <c r="C1572" s="32">
        <v>5.56</v>
      </c>
      <c r="D1572" s="8" t="s">
        <v>7835</v>
      </c>
      <c r="E1572" s="8" t="s">
        <v>7835</v>
      </c>
      <c r="F1572" s="8" t="s">
        <v>7835</v>
      </c>
      <c r="G1572" s="20">
        <v>1</v>
      </c>
      <c r="H1572" s="8" t="s">
        <v>7835</v>
      </c>
      <c r="I1572" s="8" t="s">
        <v>7839</v>
      </c>
      <c r="J1572" s="8" t="s">
        <v>7843</v>
      </c>
    </row>
    <row r="1573" spans="1:10" ht="15" customHeight="1" x14ac:dyDescent="0.3">
      <c r="A1573" s="8" t="s">
        <v>1609</v>
      </c>
      <c r="B1573" s="29">
        <v>29.355</v>
      </c>
      <c r="C1573" s="32">
        <v>4.33</v>
      </c>
      <c r="D1573" s="8" t="s">
        <v>7835</v>
      </c>
      <c r="E1573" s="8" t="s">
        <v>7835</v>
      </c>
      <c r="F1573" s="8" t="s">
        <v>7835</v>
      </c>
      <c r="G1573" s="20">
        <v>0</v>
      </c>
      <c r="H1573" s="8" t="s">
        <v>7835</v>
      </c>
      <c r="I1573" s="8" t="s">
        <v>7838</v>
      </c>
      <c r="J1573" s="8" t="s">
        <v>7843</v>
      </c>
    </row>
    <row r="1574" spans="1:10" ht="15" customHeight="1" x14ac:dyDescent="0.3">
      <c r="A1574" s="8" t="s">
        <v>1610</v>
      </c>
      <c r="B1574" s="29">
        <v>35.49</v>
      </c>
      <c r="C1574" s="32">
        <v>5.21</v>
      </c>
      <c r="D1574" s="8" t="s">
        <v>7836</v>
      </c>
      <c r="E1574" s="8" t="s">
        <v>7835</v>
      </c>
      <c r="F1574" s="8" t="s">
        <v>7836</v>
      </c>
      <c r="G1574" s="20">
        <v>1</v>
      </c>
      <c r="H1574" s="8" t="s">
        <v>7835</v>
      </c>
      <c r="I1574" s="8" t="s">
        <v>7837</v>
      </c>
      <c r="J1574" s="8" t="s">
        <v>7843</v>
      </c>
    </row>
    <row r="1575" spans="1:10" ht="15" customHeight="1" x14ac:dyDescent="0.3">
      <c r="A1575" s="8" t="s">
        <v>1611</v>
      </c>
      <c r="B1575" s="29">
        <v>26.315000000000001</v>
      </c>
      <c r="C1575" s="32">
        <v>5.89</v>
      </c>
      <c r="D1575" s="8" t="s">
        <v>7835</v>
      </c>
      <c r="E1575" s="8" t="s">
        <v>7835</v>
      </c>
      <c r="F1575" s="8" t="s">
        <v>7835</v>
      </c>
      <c r="G1575" s="20">
        <v>0</v>
      </c>
      <c r="H1575" s="8" t="s">
        <v>7835</v>
      </c>
      <c r="I1575" s="8" t="s">
        <v>7838</v>
      </c>
      <c r="J1575" s="8" t="s">
        <v>7842</v>
      </c>
    </row>
    <row r="1576" spans="1:10" ht="15" customHeight="1" x14ac:dyDescent="0.3">
      <c r="A1576" s="8" t="s">
        <v>1612</v>
      </c>
      <c r="B1576" s="29">
        <v>19.79</v>
      </c>
      <c r="C1576" s="32">
        <v>4.8099999999999996</v>
      </c>
      <c r="D1576" s="8" t="s">
        <v>7836</v>
      </c>
      <c r="E1576" s="8" t="s">
        <v>7835</v>
      </c>
      <c r="F1576" s="8" t="s">
        <v>7835</v>
      </c>
      <c r="G1576" s="20">
        <v>0</v>
      </c>
      <c r="H1576" s="8" t="s">
        <v>7835</v>
      </c>
      <c r="I1576" s="8" t="s">
        <v>7839</v>
      </c>
      <c r="J1576" s="8" t="s">
        <v>7843</v>
      </c>
    </row>
    <row r="1577" spans="1:10" ht="15" customHeight="1" x14ac:dyDescent="0.3">
      <c r="A1577" s="8" t="s">
        <v>1613</v>
      </c>
      <c r="B1577" s="29">
        <v>40.564999999999998</v>
      </c>
      <c r="C1577" s="32">
        <v>5.66</v>
      </c>
      <c r="D1577" s="8" t="s">
        <v>7835</v>
      </c>
      <c r="E1577" s="8" t="s">
        <v>7835</v>
      </c>
      <c r="F1577" s="8" t="s">
        <v>7835</v>
      </c>
      <c r="G1577" s="20">
        <v>1</v>
      </c>
      <c r="H1577" s="8" t="s">
        <v>7835</v>
      </c>
      <c r="I1577" s="8" t="s">
        <v>7837</v>
      </c>
      <c r="J1577" s="8" t="s">
        <v>7843</v>
      </c>
    </row>
    <row r="1578" spans="1:10" ht="15" customHeight="1" x14ac:dyDescent="0.3">
      <c r="A1578" s="8" t="s">
        <v>1614</v>
      </c>
      <c r="B1578" s="29">
        <v>18.03</v>
      </c>
      <c r="C1578" s="32">
        <v>10.66</v>
      </c>
      <c r="D1578" s="8" t="s">
        <v>7836</v>
      </c>
      <c r="E1578" s="8" t="s">
        <v>7835</v>
      </c>
      <c r="F1578" s="8" t="s">
        <v>7835</v>
      </c>
      <c r="G1578" s="20">
        <v>2</v>
      </c>
      <c r="H1578" s="8" t="s">
        <v>7835</v>
      </c>
      <c r="I1578" s="8" t="s">
        <v>7840</v>
      </c>
      <c r="J1578" s="8" t="s">
        <v>7841</v>
      </c>
    </row>
    <row r="1579" spans="1:10" ht="15" customHeight="1" x14ac:dyDescent="0.3">
      <c r="A1579" s="8" t="s">
        <v>1615</v>
      </c>
      <c r="B1579" s="29">
        <v>34.65</v>
      </c>
      <c r="C1579" s="32">
        <v>5.98</v>
      </c>
      <c r="D1579" s="8" t="s">
        <v>7836</v>
      </c>
      <c r="E1579" s="8" t="s">
        <v>7835</v>
      </c>
      <c r="F1579" s="8" t="s">
        <v>7835</v>
      </c>
      <c r="G1579" s="20">
        <v>0</v>
      </c>
      <c r="H1579" s="8" t="s">
        <v>7835</v>
      </c>
      <c r="I1579" s="8" t="s">
        <v>7837</v>
      </c>
      <c r="J1579" s="8" t="s">
        <v>7842</v>
      </c>
    </row>
    <row r="1580" spans="1:10" ht="15" customHeight="1" x14ac:dyDescent="0.3">
      <c r="A1580" s="8" t="s">
        <v>1616</v>
      </c>
      <c r="B1580" s="29">
        <v>42.94</v>
      </c>
      <c r="C1580" s="32">
        <v>4.34</v>
      </c>
      <c r="D1580" s="8" t="s">
        <v>7835</v>
      </c>
      <c r="E1580" s="8" t="s">
        <v>7835</v>
      </c>
      <c r="F1580" s="8" t="s">
        <v>7835</v>
      </c>
      <c r="G1580" s="20">
        <v>0</v>
      </c>
      <c r="H1580" s="8" t="s">
        <v>7835</v>
      </c>
      <c r="I1580" s="8" t="s">
        <v>7837</v>
      </c>
      <c r="J1580" s="8" t="s">
        <v>7843</v>
      </c>
    </row>
    <row r="1581" spans="1:10" ht="15" customHeight="1" x14ac:dyDescent="0.3">
      <c r="A1581" s="8" t="s">
        <v>1617</v>
      </c>
      <c r="B1581" s="29">
        <v>31.254999999999999</v>
      </c>
      <c r="C1581" s="32">
        <v>5.17</v>
      </c>
      <c r="D1581" s="8" t="s">
        <v>7835</v>
      </c>
      <c r="E1581" s="8" t="s">
        <v>7835</v>
      </c>
      <c r="F1581" s="8" t="s">
        <v>7835</v>
      </c>
      <c r="G1581" s="20">
        <v>0</v>
      </c>
      <c r="H1581" s="8" t="s">
        <v>7835</v>
      </c>
      <c r="I1581" s="8" t="s">
        <v>7837</v>
      </c>
      <c r="J1581" s="8" t="s">
        <v>7843</v>
      </c>
    </row>
    <row r="1582" spans="1:10" ht="15" customHeight="1" x14ac:dyDescent="0.3">
      <c r="A1582" s="8" t="s">
        <v>1618</v>
      </c>
      <c r="B1582" s="29">
        <v>45.43</v>
      </c>
      <c r="C1582" s="32">
        <v>4.2300000000000004</v>
      </c>
      <c r="D1582" s="8" t="s">
        <v>7836</v>
      </c>
      <c r="E1582" s="8" t="s">
        <v>7835</v>
      </c>
      <c r="F1582" s="8" t="s">
        <v>7836</v>
      </c>
      <c r="G1582" s="20">
        <v>1</v>
      </c>
      <c r="H1582" s="8" t="s">
        <v>7835</v>
      </c>
      <c r="I1582" s="8" t="s">
        <v>7837</v>
      </c>
      <c r="J1582" s="8" t="s">
        <v>7843</v>
      </c>
    </row>
    <row r="1583" spans="1:10" ht="15" customHeight="1" x14ac:dyDescent="0.3">
      <c r="A1583" s="8" t="s">
        <v>1619</v>
      </c>
      <c r="B1583" s="29">
        <v>32.340000000000003</v>
      </c>
      <c r="C1583" s="32">
        <v>4.88</v>
      </c>
      <c r="D1583" s="8" t="s">
        <v>7836</v>
      </c>
      <c r="E1583" s="8" t="s">
        <v>7835</v>
      </c>
      <c r="F1583" s="8" t="s">
        <v>7836</v>
      </c>
      <c r="G1583" s="20">
        <v>1</v>
      </c>
      <c r="H1583" s="8" t="s">
        <v>7835</v>
      </c>
      <c r="I1583" s="8" t="s">
        <v>7837</v>
      </c>
      <c r="J1583" s="8" t="s">
        <v>7843</v>
      </c>
    </row>
    <row r="1584" spans="1:10" ht="15" customHeight="1" x14ac:dyDescent="0.3">
      <c r="A1584" s="8" t="s">
        <v>1620</v>
      </c>
      <c r="B1584" s="29">
        <v>25.46</v>
      </c>
      <c r="C1584" s="32">
        <v>9.7100000000000009</v>
      </c>
      <c r="D1584" s="8" t="s">
        <v>7836</v>
      </c>
      <c r="E1584" s="8" t="s">
        <v>7835</v>
      </c>
      <c r="F1584" s="8" t="s">
        <v>7835</v>
      </c>
      <c r="G1584" s="20">
        <v>1</v>
      </c>
      <c r="H1584" s="8" t="s">
        <v>7835</v>
      </c>
      <c r="I1584" s="8" t="s">
        <v>7838</v>
      </c>
      <c r="J1584" s="8" t="s">
        <v>7841</v>
      </c>
    </row>
    <row r="1585" spans="1:10" ht="15" customHeight="1" x14ac:dyDescent="0.3">
      <c r="A1585" s="8" t="s">
        <v>1621</v>
      </c>
      <c r="B1585" s="29">
        <v>37.145000000000003</v>
      </c>
      <c r="C1585" s="32">
        <v>5.32</v>
      </c>
      <c r="D1585" s="8" t="s">
        <v>7835</v>
      </c>
      <c r="E1585" s="8" t="s">
        <v>7835</v>
      </c>
      <c r="F1585" s="8" t="s">
        <v>7835</v>
      </c>
      <c r="G1585" s="20">
        <v>0</v>
      </c>
      <c r="H1585" s="8" t="s">
        <v>7835</v>
      </c>
      <c r="I1585" s="8" t="s">
        <v>7837</v>
      </c>
      <c r="J1585" s="8" t="s">
        <v>7843</v>
      </c>
    </row>
    <row r="1586" spans="1:10" ht="15" customHeight="1" x14ac:dyDescent="0.3">
      <c r="A1586" s="8" t="s">
        <v>1622</v>
      </c>
      <c r="B1586" s="29">
        <v>30.8</v>
      </c>
      <c r="C1586" s="32">
        <v>5.83</v>
      </c>
      <c r="D1586" s="8" t="s">
        <v>7836</v>
      </c>
      <c r="E1586" s="8" t="s">
        <v>7835</v>
      </c>
      <c r="F1586" s="8" t="s">
        <v>7835</v>
      </c>
      <c r="G1586" s="20">
        <v>0</v>
      </c>
      <c r="H1586" s="8" t="s">
        <v>7835</v>
      </c>
      <c r="I1586" s="8" t="s">
        <v>7837</v>
      </c>
      <c r="J1586" s="8" t="s">
        <v>7842</v>
      </c>
    </row>
    <row r="1587" spans="1:10" ht="15" customHeight="1" x14ac:dyDescent="0.3">
      <c r="A1587" s="8" t="s">
        <v>1623</v>
      </c>
      <c r="B1587" s="29">
        <v>29.5</v>
      </c>
      <c r="C1587" s="32">
        <v>5.54</v>
      </c>
      <c r="D1587" s="8" t="s">
        <v>7836</v>
      </c>
      <c r="E1587" s="8" t="s">
        <v>7835</v>
      </c>
      <c r="F1587" s="8" t="s">
        <v>7835</v>
      </c>
      <c r="G1587" s="20">
        <v>0</v>
      </c>
      <c r="H1587" s="8" t="s">
        <v>7835</v>
      </c>
      <c r="I1587" s="8" t="s">
        <v>7838</v>
      </c>
      <c r="J1587" s="8" t="s">
        <v>7843</v>
      </c>
    </row>
    <row r="1588" spans="1:10" ht="15" customHeight="1" x14ac:dyDescent="0.3">
      <c r="A1588" s="8" t="s">
        <v>1624</v>
      </c>
      <c r="B1588" s="29">
        <v>43.39</v>
      </c>
      <c r="C1588" s="32">
        <v>5.85</v>
      </c>
      <c r="D1588" s="8" t="s">
        <v>7835</v>
      </c>
      <c r="E1588" s="8" t="s">
        <v>7836</v>
      </c>
      <c r="F1588" s="8" t="s">
        <v>7835</v>
      </c>
      <c r="G1588" s="20">
        <v>1</v>
      </c>
      <c r="H1588" s="8" t="s">
        <v>7835</v>
      </c>
      <c r="I1588" s="8" t="s">
        <v>7837</v>
      </c>
      <c r="J1588" s="8" t="s">
        <v>7842</v>
      </c>
    </row>
    <row r="1589" spans="1:10" ht="15" customHeight="1" x14ac:dyDescent="0.3">
      <c r="A1589" s="8" t="s">
        <v>1625</v>
      </c>
      <c r="B1589" s="29">
        <v>15.08</v>
      </c>
      <c r="C1589" s="32">
        <v>4.8499999999999996</v>
      </c>
      <c r="D1589" s="8" t="s">
        <v>7836</v>
      </c>
      <c r="E1589" s="8" t="s">
        <v>7835</v>
      </c>
      <c r="F1589" s="8" t="s">
        <v>7836</v>
      </c>
      <c r="G1589" s="20">
        <v>1</v>
      </c>
      <c r="H1589" s="8" t="s">
        <v>7835</v>
      </c>
      <c r="I1589" s="8" t="s">
        <v>7840</v>
      </c>
      <c r="J1589" s="8" t="s">
        <v>7843</v>
      </c>
    </row>
    <row r="1590" spans="1:10" ht="15" customHeight="1" x14ac:dyDescent="0.3">
      <c r="A1590" s="8" t="s">
        <v>1626</v>
      </c>
      <c r="B1590" s="29">
        <v>20.48</v>
      </c>
      <c r="C1590" s="32">
        <v>11.09</v>
      </c>
      <c r="D1590" s="8" t="s">
        <v>7835</v>
      </c>
      <c r="E1590" s="8" t="s">
        <v>7835</v>
      </c>
      <c r="F1590" s="8" t="s">
        <v>7835</v>
      </c>
      <c r="G1590" s="20">
        <v>0</v>
      </c>
      <c r="H1590" s="8" t="s">
        <v>7835</v>
      </c>
      <c r="I1590" s="8" t="s">
        <v>7839</v>
      </c>
      <c r="J1590" s="8" t="s">
        <v>7841</v>
      </c>
    </row>
    <row r="1591" spans="1:10" ht="15" customHeight="1" x14ac:dyDescent="0.3">
      <c r="A1591" s="8" t="s">
        <v>1627</v>
      </c>
      <c r="B1591" s="29">
        <v>34.450000000000003</v>
      </c>
      <c r="C1591" s="32">
        <v>5.58</v>
      </c>
      <c r="D1591" s="8" t="s">
        <v>7836</v>
      </c>
      <c r="E1591" s="8" t="s">
        <v>7835</v>
      </c>
      <c r="F1591" s="8" t="s">
        <v>7835</v>
      </c>
      <c r="G1591" s="20">
        <v>0</v>
      </c>
      <c r="H1591" s="8" t="s">
        <v>7835</v>
      </c>
      <c r="I1591" s="8" t="s">
        <v>7837</v>
      </c>
      <c r="J1591" s="8" t="s">
        <v>7843</v>
      </c>
    </row>
    <row r="1592" spans="1:10" ht="15" customHeight="1" x14ac:dyDescent="0.3">
      <c r="A1592" s="8" t="s">
        <v>1628</v>
      </c>
      <c r="B1592" s="29">
        <v>34.21</v>
      </c>
      <c r="C1592" s="32">
        <v>9.7200000000000006</v>
      </c>
      <c r="D1592" s="8" t="s">
        <v>7836</v>
      </c>
      <c r="E1592" s="8" t="s">
        <v>7835</v>
      </c>
      <c r="F1592" s="8" t="s">
        <v>7835</v>
      </c>
      <c r="G1592" s="20">
        <v>0</v>
      </c>
      <c r="H1592" s="8" t="s">
        <v>7835</v>
      </c>
      <c r="I1592" s="8" t="s">
        <v>7837</v>
      </c>
      <c r="J1592" s="8" t="s">
        <v>7841</v>
      </c>
    </row>
    <row r="1593" spans="1:10" ht="15" customHeight="1" x14ac:dyDescent="0.3">
      <c r="A1593" s="8" t="s">
        <v>1629</v>
      </c>
      <c r="B1593" s="29">
        <v>28.8</v>
      </c>
      <c r="C1593" s="32">
        <v>11.41</v>
      </c>
      <c r="D1593" s="8" t="s">
        <v>7836</v>
      </c>
      <c r="E1593" s="8" t="s">
        <v>7835</v>
      </c>
      <c r="F1593" s="8" t="s">
        <v>7835</v>
      </c>
      <c r="G1593" s="20">
        <v>0</v>
      </c>
      <c r="H1593" s="8" t="s">
        <v>7835</v>
      </c>
      <c r="I1593" s="8" t="s">
        <v>7838</v>
      </c>
      <c r="J1593" s="8" t="s">
        <v>7841</v>
      </c>
    </row>
    <row r="1594" spans="1:10" ht="15" customHeight="1" x14ac:dyDescent="0.3">
      <c r="A1594" s="8" t="s">
        <v>1630</v>
      </c>
      <c r="B1594" s="29">
        <v>31.74</v>
      </c>
      <c r="C1594" s="32">
        <v>4.46</v>
      </c>
      <c r="D1594" s="8" t="s">
        <v>7835</v>
      </c>
      <c r="E1594" s="8" t="s">
        <v>7835</v>
      </c>
      <c r="F1594" s="8" t="s">
        <v>7836</v>
      </c>
      <c r="G1594" s="20">
        <v>1</v>
      </c>
      <c r="H1594" s="8" t="s">
        <v>7835</v>
      </c>
      <c r="I1594" s="8" t="s">
        <v>7837</v>
      </c>
      <c r="J1594" s="8" t="s">
        <v>7843</v>
      </c>
    </row>
    <row r="1595" spans="1:10" ht="15" customHeight="1" x14ac:dyDescent="0.3">
      <c r="A1595" s="8" t="s">
        <v>1631</v>
      </c>
      <c r="B1595" s="29">
        <v>21.78</v>
      </c>
      <c r="C1595" s="32">
        <v>9.31</v>
      </c>
      <c r="D1595" s="8" t="s">
        <v>7836</v>
      </c>
      <c r="E1595" s="8" t="s">
        <v>7835</v>
      </c>
      <c r="F1595" s="8" t="s">
        <v>7835</v>
      </c>
      <c r="G1595" s="20">
        <v>0</v>
      </c>
      <c r="H1595" s="8" t="s">
        <v>7835</v>
      </c>
      <c r="I1595" s="8" t="s">
        <v>7839</v>
      </c>
      <c r="J1595" s="8" t="s">
        <v>7841</v>
      </c>
    </row>
    <row r="1596" spans="1:10" ht="15" customHeight="1" x14ac:dyDescent="0.3">
      <c r="A1596" s="8" t="s">
        <v>1632</v>
      </c>
      <c r="B1596" s="29">
        <v>23.75</v>
      </c>
      <c r="C1596" s="32">
        <v>5.03</v>
      </c>
      <c r="D1596" s="8" t="s">
        <v>7835</v>
      </c>
      <c r="E1596" s="8" t="s">
        <v>7835</v>
      </c>
      <c r="F1596" s="8" t="s">
        <v>7835</v>
      </c>
      <c r="G1596" s="20">
        <v>1</v>
      </c>
      <c r="H1596" s="8" t="s">
        <v>7835</v>
      </c>
      <c r="I1596" s="8" t="s">
        <v>7839</v>
      </c>
      <c r="J1596" s="8" t="s">
        <v>7843</v>
      </c>
    </row>
    <row r="1597" spans="1:10" ht="15" customHeight="1" x14ac:dyDescent="0.3">
      <c r="A1597" s="8" t="s">
        <v>1633</v>
      </c>
      <c r="B1597" s="29">
        <v>33.21</v>
      </c>
      <c r="C1597" s="32">
        <v>5.07</v>
      </c>
      <c r="D1597" s="8" t="s">
        <v>7836</v>
      </c>
      <c r="E1597" s="8" t="s">
        <v>7835</v>
      </c>
      <c r="F1597" s="8" t="s">
        <v>7835</v>
      </c>
      <c r="G1597" s="20">
        <v>1</v>
      </c>
      <c r="H1597" s="8" t="s">
        <v>7835</v>
      </c>
      <c r="I1597" s="8" t="s">
        <v>7837</v>
      </c>
      <c r="J1597" s="8" t="s">
        <v>7843</v>
      </c>
    </row>
    <row r="1598" spans="1:10" ht="15" customHeight="1" x14ac:dyDescent="0.3">
      <c r="A1598" s="8" t="s">
        <v>1634</v>
      </c>
      <c r="B1598" s="29">
        <v>17.7</v>
      </c>
      <c r="C1598" s="32">
        <v>10.42</v>
      </c>
      <c r="D1598" s="8" t="s">
        <v>7836</v>
      </c>
      <c r="E1598" s="8" t="s">
        <v>7835</v>
      </c>
      <c r="F1598" s="8" t="s">
        <v>7835</v>
      </c>
      <c r="G1598" s="20">
        <v>2</v>
      </c>
      <c r="H1598" s="8" t="s">
        <v>7835</v>
      </c>
      <c r="I1598" s="8" t="s">
        <v>7840</v>
      </c>
      <c r="J1598" s="8" t="s">
        <v>7841</v>
      </c>
    </row>
    <row r="1599" spans="1:10" ht="15" customHeight="1" x14ac:dyDescent="0.3">
      <c r="A1599" s="8" t="s">
        <v>1635</v>
      </c>
      <c r="B1599" s="29">
        <v>17.2</v>
      </c>
      <c r="C1599" s="32">
        <v>6.45</v>
      </c>
      <c r="D1599" s="8" t="s">
        <v>7835</v>
      </c>
      <c r="E1599" s="8" t="s">
        <v>7835</v>
      </c>
      <c r="F1599" s="8" t="s">
        <v>7835</v>
      </c>
      <c r="G1599" s="20">
        <v>2</v>
      </c>
      <c r="H1599" s="8" t="s">
        <v>7835</v>
      </c>
      <c r="I1599" s="8" t="s">
        <v>7840</v>
      </c>
      <c r="J1599" s="8" t="s">
        <v>7842</v>
      </c>
    </row>
    <row r="1600" spans="1:10" ht="15" customHeight="1" x14ac:dyDescent="0.3">
      <c r="A1600" s="8" t="s">
        <v>1636</v>
      </c>
      <c r="B1600" s="29">
        <v>19.21</v>
      </c>
      <c r="C1600" s="32">
        <v>5.52</v>
      </c>
      <c r="D1600" s="8" t="s">
        <v>7835</v>
      </c>
      <c r="E1600" s="8" t="s">
        <v>7835</v>
      </c>
      <c r="F1600" s="8" t="s">
        <v>7835</v>
      </c>
      <c r="G1600" s="20">
        <v>2</v>
      </c>
      <c r="H1600" s="8" t="s">
        <v>7835</v>
      </c>
      <c r="I1600" s="8" t="s">
        <v>7839</v>
      </c>
      <c r="J1600" s="8" t="s">
        <v>7843</v>
      </c>
    </row>
    <row r="1601" spans="1:10" ht="15" customHeight="1" x14ac:dyDescent="0.3">
      <c r="A1601" s="8" t="s">
        <v>1637</v>
      </c>
      <c r="B1601" s="29">
        <v>23.2</v>
      </c>
      <c r="C1601" s="32">
        <v>4.41</v>
      </c>
      <c r="D1601" s="8" t="s">
        <v>7835</v>
      </c>
      <c r="E1601" s="8" t="s">
        <v>7835</v>
      </c>
      <c r="F1601" s="8" t="s">
        <v>7836</v>
      </c>
      <c r="G1601" s="20">
        <v>1</v>
      </c>
      <c r="H1601" s="8" t="s">
        <v>7835</v>
      </c>
      <c r="I1601" s="8" t="s">
        <v>7839</v>
      </c>
      <c r="J1601" s="8" t="s">
        <v>7843</v>
      </c>
    </row>
    <row r="1602" spans="1:10" ht="15" customHeight="1" x14ac:dyDescent="0.3">
      <c r="A1602" s="8" t="s">
        <v>1638</v>
      </c>
      <c r="B1602" s="29">
        <v>32.5</v>
      </c>
      <c r="C1602" s="32">
        <v>4.6900000000000004</v>
      </c>
      <c r="D1602" s="8" t="s">
        <v>7836</v>
      </c>
      <c r="E1602" s="8" t="s">
        <v>7835</v>
      </c>
      <c r="F1602" s="8" t="s">
        <v>7836</v>
      </c>
      <c r="G1602" s="20">
        <v>1</v>
      </c>
      <c r="H1602" s="8" t="s">
        <v>7835</v>
      </c>
      <c r="I1602" s="8" t="s">
        <v>7837</v>
      </c>
      <c r="J1602" s="8" t="s">
        <v>7843</v>
      </c>
    </row>
    <row r="1603" spans="1:10" ht="15" customHeight="1" x14ac:dyDescent="0.3">
      <c r="A1603" s="8" t="s">
        <v>1639</v>
      </c>
      <c r="B1603" s="29">
        <v>20.9</v>
      </c>
      <c r="C1603" s="32">
        <v>6.94</v>
      </c>
      <c r="D1603" s="8" t="s">
        <v>7835</v>
      </c>
      <c r="E1603" s="8" t="s">
        <v>7835</v>
      </c>
      <c r="F1603" s="8" t="s">
        <v>7835</v>
      </c>
      <c r="G1603" s="20">
        <v>0</v>
      </c>
      <c r="H1603" s="8" t="s">
        <v>7835</v>
      </c>
      <c r="I1603" s="8" t="s">
        <v>7839</v>
      </c>
      <c r="J1603" s="8" t="s">
        <v>7841</v>
      </c>
    </row>
    <row r="1604" spans="1:10" ht="15" customHeight="1" x14ac:dyDescent="0.3">
      <c r="A1604" s="8" t="s">
        <v>1640</v>
      </c>
      <c r="B1604" s="29">
        <v>19.11</v>
      </c>
      <c r="C1604" s="32">
        <v>4.3499999999999996</v>
      </c>
      <c r="D1604" s="8" t="s">
        <v>7835</v>
      </c>
      <c r="E1604" s="8" t="s">
        <v>7835</v>
      </c>
      <c r="F1604" s="8" t="s">
        <v>7835</v>
      </c>
      <c r="G1604" s="20">
        <v>2</v>
      </c>
      <c r="H1604" s="8" t="s">
        <v>7835</v>
      </c>
      <c r="I1604" s="8" t="s">
        <v>7839</v>
      </c>
      <c r="J1604" s="8" t="s">
        <v>7843</v>
      </c>
    </row>
    <row r="1605" spans="1:10" ht="15" customHeight="1" x14ac:dyDescent="0.3">
      <c r="A1605" s="8" t="s">
        <v>1641</v>
      </c>
      <c r="B1605" s="29">
        <v>31.17</v>
      </c>
      <c r="C1605" s="32">
        <v>5.28</v>
      </c>
      <c r="D1605" s="8" t="s">
        <v>7835</v>
      </c>
      <c r="E1605" s="8" t="s">
        <v>7835</v>
      </c>
      <c r="F1605" s="8" t="s">
        <v>7835</v>
      </c>
      <c r="G1605" s="20">
        <v>1</v>
      </c>
      <c r="H1605" s="8" t="s">
        <v>7835</v>
      </c>
      <c r="I1605" s="8" t="s">
        <v>7837</v>
      </c>
      <c r="J1605" s="8" t="s">
        <v>7843</v>
      </c>
    </row>
    <row r="1606" spans="1:10" ht="15" customHeight="1" x14ac:dyDescent="0.3">
      <c r="A1606" s="8" t="s">
        <v>1642</v>
      </c>
      <c r="B1606" s="29">
        <v>36.08</v>
      </c>
      <c r="C1606" s="32">
        <v>4.29</v>
      </c>
      <c r="D1606" s="8" t="s">
        <v>7835</v>
      </c>
      <c r="E1606" s="8" t="s">
        <v>7835</v>
      </c>
      <c r="F1606" s="8" t="s">
        <v>7835</v>
      </c>
      <c r="G1606" s="20">
        <v>0</v>
      </c>
      <c r="H1606" s="8" t="s">
        <v>7835</v>
      </c>
      <c r="I1606" s="8" t="s">
        <v>7837</v>
      </c>
      <c r="J1606" s="8" t="s">
        <v>7843</v>
      </c>
    </row>
    <row r="1607" spans="1:10" ht="15" customHeight="1" x14ac:dyDescent="0.3">
      <c r="A1607" s="8" t="s">
        <v>1643</v>
      </c>
      <c r="B1607" s="29">
        <v>28.024999999999999</v>
      </c>
      <c r="C1607" s="32">
        <v>5.69</v>
      </c>
      <c r="D1607" s="8" t="s">
        <v>7836</v>
      </c>
      <c r="E1607" s="8" t="s">
        <v>7835</v>
      </c>
      <c r="F1607" s="8" t="s">
        <v>7835</v>
      </c>
      <c r="G1607" s="20">
        <v>0</v>
      </c>
      <c r="H1607" s="8" t="s">
        <v>7835</v>
      </c>
      <c r="I1607" s="8" t="s">
        <v>7838</v>
      </c>
      <c r="J1607" s="8" t="s">
        <v>7843</v>
      </c>
    </row>
    <row r="1608" spans="1:10" ht="15" customHeight="1" x14ac:dyDescent="0.3">
      <c r="A1608" s="8" t="s">
        <v>1644</v>
      </c>
      <c r="B1608" s="29">
        <v>24.32</v>
      </c>
      <c r="C1608" s="32">
        <v>5.56</v>
      </c>
      <c r="D1608" s="8" t="s">
        <v>7836</v>
      </c>
      <c r="E1608" s="8" t="s">
        <v>7835</v>
      </c>
      <c r="F1608" s="8" t="s">
        <v>7835</v>
      </c>
      <c r="G1608" s="20">
        <v>0</v>
      </c>
      <c r="H1608" s="8" t="s">
        <v>7835</v>
      </c>
      <c r="I1608" s="8" t="s">
        <v>7839</v>
      </c>
      <c r="J1608" s="8" t="s">
        <v>7843</v>
      </c>
    </row>
    <row r="1609" spans="1:10" ht="15" customHeight="1" x14ac:dyDescent="0.3">
      <c r="A1609" s="8" t="s">
        <v>1645</v>
      </c>
      <c r="B1609" s="29">
        <v>38</v>
      </c>
      <c r="C1609" s="32">
        <v>5.41</v>
      </c>
      <c r="D1609" s="8" t="s">
        <v>7836</v>
      </c>
      <c r="E1609" s="8" t="s">
        <v>7835</v>
      </c>
      <c r="F1609" s="8" t="s">
        <v>7835</v>
      </c>
      <c r="G1609" s="20">
        <v>1</v>
      </c>
      <c r="H1609" s="8" t="s">
        <v>7835</v>
      </c>
      <c r="I1609" s="8" t="s">
        <v>7837</v>
      </c>
      <c r="J1609" s="8" t="s">
        <v>7843</v>
      </c>
    </row>
    <row r="1610" spans="1:10" ht="15" customHeight="1" x14ac:dyDescent="0.3">
      <c r="A1610" s="8" t="s">
        <v>1646</v>
      </c>
      <c r="B1610" s="29">
        <v>31.6</v>
      </c>
      <c r="C1610" s="32">
        <v>10.85</v>
      </c>
      <c r="D1610" s="8" t="s">
        <v>7836</v>
      </c>
      <c r="E1610" s="8" t="s">
        <v>7835</v>
      </c>
      <c r="F1610" s="8" t="s">
        <v>7835</v>
      </c>
      <c r="G1610" s="20">
        <v>0</v>
      </c>
      <c r="H1610" s="8" t="s">
        <v>7835</v>
      </c>
      <c r="I1610" s="8" t="s">
        <v>7837</v>
      </c>
      <c r="J1610" s="8" t="s">
        <v>7841</v>
      </c>
    </row>
    <row r="1611" spans="1:10" ht="15" customHeight="1" x14ac:dyDescent="0.3">
      <c r="A1611" s="8" t="s">
        <v>1647</v>
      </c>
      <c r="B1611" s="29">
        <v>31.02</v>
      </c>
      <c r="C1611" s="32">
        <v>11.63</v>
      </c>
      <c r="D1611" s="8" t="s">
        <v>7836</v>
      </c>
      <c r="E1611" s="8" t="s">
        <v>7835</v>
      </c>
      <c r="F1611" s="8" t="s">
        <v>7835</v>
      </c>
      <c r="G1611" s="20">
        <v>0</v>
      </c>
      <c r="H1611" s="8" t="s">
        <v>7835</v>
      </c>
      <c r="I1611" s="8" t="s">
        <v>7837</v>
      </c>
      <c r="J1611" s="8" t="s">
        <v>7841</v>
      </c>
    </row>
    <row r="1612" spans="1:10" ht="15" customHeight="1" x14ac:dyDescent="0.3">
      <c r="A1612" s="8" t="s">
        <v>1648</v>
      </c>
      <c r="B1612" s="29">
        <v>29.26</v>
      </c>
      <c r="C1612" s="32">
        <v>5.68</v>
      </c>
      <c r="D1612" s="8" t="s">
        <v>7836</v>
      </c>
      <c r="E1612" s="8" t="s">
        <v>7835</v>
      </c>
      <c r="F1612" s="8" t="s">
        <v>7835</v>
      </c>
      <c r="G1612" s="20">
        <v>1</v>
      </c>
      <c r="H1612" s="8" t="s">
        <v>7835</v>
      </c>
      <c r="I1612" s="8" t="s">
        <v>7838</v>
      </c>
      <c r="J1612" s="8" t="s">
        <v>7843</v>
      </c>
    </row>
    <row r="1613" spans="1:10" ht="15" customHeight="1" x14ac:dyDescent="0.3">
      <c r="A1613" s="8" t="s">
        <v>1649</v>
      </c>
      <c r="B1613" s="29">
        <v>15.09</v>
      </c>
      <c r="C1613" s="32">
        <v>7.59</v>
      </c>
      <c r="D1613" s="8" t="s">
        <v>7836</v>
      </c>
      <c r="E1613" s="8" t="s">
        <v>7835</v>
      </c>
      <c r="F1613" s="8" t="s">
        <v>7835</v>
      </c>
      <c r="G1613" s="20">
        <v>2</v>
      </c>
      <c r="H1613" s="8" t="s">
        <v>7835</v>
      </c>
      <c r="I1613" s="8" t="s">
        <v>7840</v>
      </c>
      <c r="J1613" s="8" t="s">
        <v>7841</v>
      </c>
    </row>
    <row r="1614" spans="1:10" ht="15" customHeight="1" x14ac:dyDescent="0.3">
      <c r="A1614" s="8" t="s">
        <v>1650</v>
      </c>
      <c r="B1614" s="29">
        <v>22.63</v>
      </c>
      <c r="C1614" s="32">
        <v>5.09</v>
      </c>
      <c r="D1614" s="8" t="s">
        <v>7836</v>
      </c>
      <c r="E1614" s="8" t="s">
        <v>7835</v>
      </c>
      <c r="F1614" s="8" t="s">
        <v>7835</v>
      </c>
      <c r="G1614" s="20">
        <v>0</v>
      </c>
      <c r="H1614" s="8" t="s">
        <v>7835</v>
      </c>
      <c r="I1614" s="8" t="s">
        <v>7839</v>
      </c>
      <c r="J1614" s="8" t="s">
        <v>7843</v>
      </c>
    </row>
    <row r="1615" spans="1:10" ht="15" customHeight="1" x14ac:dyDescent="0.3">
      <c r="A1615" s="8" t="s">
        <v>1651</v>
      </c>
      <c r="B1615" s="29">
        <v>23.46</v>
      </c>
      <c r="C1615" s="32">
        <v>4.21</v>
      </c>
      <c r="D1615" s="8" t="s">
        <v>7835</v>
      </c>
      <c r="E1615" s="8" t="s">
        <v>7835</v>
      </c>
      <c r="F1615" s="8" t="s">
        <v>7835</v>
      </c>
      <c r="G1615" s="20">
        <v>1</v>
      </c>
      <c r="H1615" s="8" t="s">
        <v>7835</v>
      </c>
      <c r="I1615" s="8" t="s">
        <v>7839</v>
      </c>
      <c r="J1615" s="8" t="s">
        <v>7843</v>
      </c>
    </row>
    <row r="1616" spans="1:10" ht="15" customHeight="1" x14ac:dyDescent="0.3">
      <c r="A1616" s="8" t="s">
        <v>1652</v>
      </c>
      <c r="B1616" s="29">
        <v>22.56</v>
      </c>
      <c r="C1616" s="32">
        <v>4.34</v>
      </c>
      <c r="D1616" s="8" t="s">
        <v>7836</v>
      </c>
      <c r="E1616" s="8" t="s">
        <v>7835</v>
      </c>
      <c r="F1616" s="8" t="s">
        <v>7835</v>
      </c>
      <c r="G1616" s="20">
        <v>0</v>
      </c>
      <c r="H1616" s="8" t="s">
        <v>7835</v>
      </c>
      <c r="I1616" s="8" t="s">
        <v>7839</v>
      </c>
      <c r="J1616" s="8" t="s">
        <v>7843</v>
      </c>
    </row>
    <row r="1617" spans="1:10" ht="15" customHeight="1" x14ac:dyDescent="0.3">
      <c r="A1617" s="8" t="s">
        <v>1653</v>
      </c>
      <c r="B1617" s="29">
        <v>19.28</v>
      </c>
      <c r="C1617" s="32">
        <v>11.85</v>
      </c>
      <c r="D1617" s="8" t="s">
        <v>7835</v>
      </c>
      <c r="E1617" s="8" t="s">
        <v>7835</v>
      </c>
      <c r="F1617" s="8" t="s">
        <v>7835</v>
      </c>
      <c r="G1617" s="20">
        <v>2</v>
      </c>
      <c r="H1617" s="8" t="s">
        <v>7835</v>
      </c>
      <c r="I1617" s="8" t="s">
        <v>7839</v>
      </c>
      <c r="J1617" s="8" t="s">
        <v>7841</v>
      </c>
    </row>
    <row r="1618" spans="1:10" ht="15" customHeight="1" x14ac:dyDescent="0.3">
      <c r="A1618" s="8" t="s">
        <v>1654</v>
      </c>
      <c r="B1618" s="29">
        <v>15.37</v>
      </c>
      <c r="C1618" s="32">
        <v>9.61</v>
      </c>
      <c r="D1618" s="8" t="s">
        <v>7836</v>
      </c>
      <c r="E1618" s="8" t="s">
        <v>7835</v>
      </c>
      <c r="F1618" s="8" t="s">
        <v>7835</v>
      </c>
      <c r="G1618" s="20">
        <v>2</v>
      </c>
      <c r="H1618" s="8" t="s">
        <v>7835</v>
      </c>
      <c r="I1618" s="8" t="s">
        <v>7840</v>
      </c>
      <c r="J1618" s="8" t="s">
        <v>7841</v>
      </c>
    </row>
    <row r="1619" spans="1:10" ht="15" customHeight="1" x14ac:dyDescent="0.3">
      <c r="A1619" s="8" t="s">
        <v>1655</v>
      </c>
      <c r="B1619" s="29">
        <v>18.71</v>
      </c>
      <c r="C1619" s="32">
        <v>5.29</v>
      </c>
      <c r="D1619" s="8" t="s">
        <v>7836</v>
      </c>
      <c r="E1619" s="8" t="s">
        <v>7835</v>
      </c>
      <c r="F1619" s="8" t="s">
        <v>7835</v>
      </c>
      <c r="G1619" s="20">
        <v>0</v>
      </c>
      <c r="H1619" s="8" t="s">
        <v>7835</v>
      </c>
      <c r="I1619" s="8" t="s">
        <v>7839</v>
      </c>
      <c r="J1619" s="8" t="s">
        <v>7843</v>
      </c>
    </row>
    <row r="1620" spans="1:10" ht="15" customHeight="1" x14ac:dyDescent="0.3">
      <c r="A1620" s="8" t="s">
        <v>1656</v>
      </c>
      <c r="B1620" s="29">
        <v>20.61</v>
      </c>
      <c r="C1620" s="32">
        <v>6.89</v>
      </c>
      <c r="D1620" s="8" t="s">
        <v>7835</v>
      </c>
      <c r="E1620" s="8" t="s">
        <v>7835</v>
      </c>
      <c r="F1620" s="8" t="s">
        <v>7835</v>
      </c>
      <c r="G1620" s="20">
        <v>0</v>
      </c>
      <c r="H1620" s="8" t="s">
        <v>7835</v>
      </c>
      <c r="I1620" s="8" t="s">
        <v>7839</v>
      </c>
      <c r="J1620" s="8" t="s">
        <v>7841</v>
      </c>
    </row>
    <row r="1621" spans="1:10" ht="15" customHeight="1" x14ac:dyDescent="0.3">
      <c r="A1621" s="8" t="s">
        <v>1657</v>
      </c>
      <c r="B1621" s="29">
        <v>15.99</v>
      </c>
      <c r="C1621" s="32">
        <v>4.57</v>
      </c>
      <c r="D1621" s="8" t="s">
        <v>7836</v>
      </c>
      <c r="E1621" s="8" t="s">
        <v>7835</v>
      </c>
      <c r="F1621" s="8" t="s">
        <v>7836</v>
      </c>
      <c r="G1621" s="20">
        <v>1</v>
      </c>
      <c r="H1621" s="8" t="s">
        <v>7835</v>
      </c>
      <c r="I1621" s="8" t="s">
        <v>7840</v>
      </c>
      <c r="J1621" s="8" t="s">
        <v>7843</v>
      </c>
    </row>
    <row r="1622" spans="1:10" ht="15" customHeight="1" x14ac:dyDescent="0.3">
      <c r="A1622" s="8" t="s">
        <v>1658</v>
      </c>
      <c r="B1622" s="29">
        <v>33.155000000000001</v>
      </c>
      <c r="C1622" s="32">
        <v>4.32</v>
      </c>
      <c r="D1622" s="8" t="s">
        <v>7835</v>
      </c>
      <c r="E1622" s="8" t="s">
        <v>7835</v>
      </c>
      <c r="F1622" s="8" t="s">
        <v>7835</v>
      </c>
      <c r="G1622" s="20">
        <v>0</v>
      </c>
      <c r="H1622" s="8" t="s">
        <v>7835</v>
      </c>
      <c r="I1622" s="8" t="s">
        <v>7837</v>
      </c>
      <c r="J1622" s="8" t="s">
        <v>7843</v>
      </c>
    </row>
    <row r="1623" spans="1:10" ht="15" customHeight="1" x14ac:dyDescent="0.3">
      <c r="A1623" s="8" t="s">
        <v>1659</v>
      </c>
      <c r="B1623" s="29">
        <v>26.22</v>
      </c>
      <c r="C1623" s="32">
        <v>5.57</v>
      </c>
      <c r="D1623" s="8" t="s">
        <v>7836</v>
      </c>
      <c r="E1623" s="8" t="s">
        <v>7835</v>
      </c>
      <c r="F1623" s="8" t="s">
        <v>7836</v>
      </c>
      <c r="G1623" s="20">
        <v>1</v>
      </c>
      <c r="H1623" s="8" t="s">
        <v>7835</v>
      </c>
      <c r="I1623" s="8" t="s">
        <v>7838</v>
      </c>
      <c r="J1623" s="8" t="s">
        <v>7843</v>
      </c>
    </row>
    <row r="1624" spans="1:10" ht="15" customHeight="1" x14ac:dyDescent="0.3">
      <c r="A1624" s="8" t="s">
        <v>1660</v>
      </c>
      <c r="B1624" s="29">
        <v>21.85</v>
      </c>
      <c r="C1624" s="32">
        <v>5.26</v>
      </c>
      <c r="D1624" s="8" t="s">
        <v>7836</v>
      </c>
      <c r="E1624" s="8" t="s">
        <v>7835</v>
      </c>
      <c r="F1624" s="8" t="s">
        <v>7836</v>
      </c>
      <c r="G1624" s="20">
        <v>1</v>
      </c>
      <c r="H1624" s="8" t="s">
        <v>7835</v>
      </c>
      <c r="I1624" s="8" t="s">
        <v>7839</v>
      </c>
      <c r="J1624" s="8" t="s">
        <v>7843</v>
      </c>
    </row>
    <row r="1625" spans="1:10" ht="15" customHeight="1" x14ac:dyDescent="0.3">
      <c r="A1625" s="8" t="s">
        <v>1661</v>
      </c>
      <c r="B1625" s="29">
        <v>30.495000000000001</v>
      </c>
      <c r="C1625" s="32">
        <v>6.25</v>
      </c>
      <c r="D1625" s="8" t="s">
        <v>7835</v>
      </c>
      <c r="E1625" s="8" t="s">
        <v>7835</v>
      </c>
      <c r="F1625" s="8" t="s">
        <v>7835</v>
      </c>
      <c r="G1625" s="20">
        <v>0</v>
      </c>
      <c r="H1625" s="8" t="s">
        <v>7835</v>
      </c>
      <c r="I1625" s="8" t="s">
        <v>7837</v>
      </c>
      <c r="J1625" s="8" t="s">
        <v>7842</v>
      </c>
    </row>
    <row r="1626" spans="1:10" ht="15" customHeight="1" x14ac:dyDescent="0.3">
      <c r="A1626" s="8" t="s">
        <v>1662</v>
      </c>
      <c r="B1626" s="29">
        <v>34.104999999999997</v>
      </c>
      <c r="C1626" s="32">
        <v>5.67</v>
      </c>
      <c r="D1626" s="8" t="s">
        <v>7836</v>
      </c>
      <c r="E1626" s="8" t="s">
        <v>7835</v>
      </c>
      <c r="F1626" s="8" t="s">
        <v>7835</v>
      </c>
      <c r="G1626" s="20">
        <v>0</v>
      </c>
      <c r="H1626" s="8" t="s">
        <v>7835</v>
      </c>
      <c r="I1626" s="8" t="s">
        <v>7837</v>
      </c>
      <c r="J1626" s="8" t="s">
        <v>7843</v>
      </c>
    </row>
    <row r="1627" spans="1:10" ht="15" customHeight="1" x14ac:dyDescent="0.3">
      <c r="A1627" s="8" t="s">
        <v>1663</v>
      </c>
      <c r="B1627" s="29">
        <v>32.770000000000003</v>
      </c>
      <c r="C1627" s="32">
        <v>4.42</v>
      </c>
      <c r="D1627" s="8" t="s">
        <v>7836</v>
      </c>
      <c r="E1627" s="8" t="s">
        <v>7835</v>
      </c>
      <c r="F1627" s="8" t="s">
        <v>7835</v>
      </c>
      <c r="G1627" s="20">
        <v>1</v>
      </c>
      <c r="H1627" s="8" t="s">
        <v>7835</v>
      </c>
      <c r="I1627" s="8" t="s">
        <v>7837</v>
      </c>
      <c r="J1627" s="8" t="s">
        <v>7843</v>
      </c>
    </row>
    <row r="1628" spans="1:10" ht="15" customHeight="1" x14ac:dyDescent="0.3">
      <c r="A1628" s="8" t="s">
        <v>1664</v>
      </c>
      <c r="B1628" s="29">
        <v>16.850000000000001</v>
      </c>
      <c r="C1628" s="32">
        <v>11.75</v>
      </c>
      <c r="D1628" s="8" t="s">
        <v>7836</v>
      </c>
      <c r="E1628" s="8" t="s">
        <v>7835</v>
      </c>
      <c r="F1628" s="8" t="s">
        <v>7835</v>
      </c>
      <c r="G1628" s="20">
        <v>2</v>
      </c>
      <c r="H1628" s="8" t="s">
        <v>7835</v>
      </c>
      <c r="I1628" s="8" t="s">
        <v>7840</v>
      </c>
      <c r="J1628" s="8" t="s">
        <v>7841</v>
      </c>
    </row>
    <row r="1629" spans="1:10" ht="15" customHeight="1" x14ac:dyDescent="0.3">
      <c r="A1629" s="8" t="s">
        <v>1665</v>
      </c>
      <c r="B1629" s="29">
        <v>34.700000000000003</v>
      </c>
      <c r="C1629" s="32">
        <v>6.06</v>
      </c>
      <c r="D1629" s="8" t="s">
        <v>7835</v>
      </c>
      <c r="E1629" s="8" t="s">
        <v>7835</v>
      </c>
      <c r="F1629" s="8" t="s">
        <v>7835</v>
      </c>
      <c r="G1629" s="20">
        <v>1</v>
      </c>
      <c r="H1629" s="8" t="s">
        <v>7835</v>
      </c>
      <c r="I1629" s="8" t="s">
        <v>7837</v>
      </c>
      <c r="J1629" s="8" t="s">
        <v>7842</v>
      </c>
    </row>
    <row r="1630" spans="1:10" ht="15" customHeight="1" x14ac:dyDescent="0.3">
      <c r="A1630" s="8" t="s">
        <v>1666</v>
      </c>
      <c r="B1630" s="29">
        <v>37.049999999999997</v>
      </c>
      <c r="C1630" s="32">
        <v>5.48</v>
      </c>
      <c r="D1630" s="8" t="s">
        <v>7835</v>
      </c>
      <c r="E1630" s="8" t="s">
        <v>7835</v>
      </c>
      <c r="F1630" s="8" t="s">
        <v>7835</v>
      </c>
      <c r="G1630" s="20">
        <v>1</v>
      </c>
      <c r="H1630" s="8" t="s">
        <v>7835</v>
      </c>
      <c r="I1630" s="8" t="s">
        <v>7837</v>
      </c>
      <c r="J1630" s="8" t="s">
        <v>7843</v>
      </c>
    </row>
    <row r="1631" spans="1:10" ht="15" customHeight="1" x14ac:dyDescent="0.3">
      <c r="A1631" s="8" t="s">
        <v>1667</v>
      </c>
      <c r="B1631" s="29">
        <v>18.78</v>
      </c>
      <c r="C1631" s="32">
        <v>4.45</v>
      </c>
      <c r="D1631" s="8" t="s">
        <v>7835</v>
      </c>
      <c r="E1631" s="8" t="s">
        <v>7835</v>
      </c>
      <c r="F1631" s="8" t="s">
        <v>7836</v>
      </c>
      <c r="G1631" s="20">
        <v>1</v>
      </c>
      <c r="H1631" s="8" t="s">
        <v>7835</v>
      </c>
      <c r="I1631" s="8" t="s">
        <v>7839</v>
      </c>
      <c r="J1631" s="8" t="s">
        <v>7843</v>
      </c>
    </row>
    <row r="1632" spans="1:10" ht="15" customHeight="1" x14ac:dyDescent="0.3">
      <c r="A1632" s="8" t="s">
        <v>1668</v>
      </c>
      <c r="B1632" s="29">
        <v>28.024999999999999</v>
      </c>
      <c r="C1632" s="32">
        <v>5</v>
      </c>
      <c r="D1632" s="8" t="s">
        <v>7835</v>
      </c>
      <c r="E1632" s="8" t="s">
        <v>7835</v>
      </c>
      <c r="F1632" s="8" t="s">
        <v>7835</v>
      </c>
      <c r="G1632" s="20">
        <v>1</v>
      </c>
      <c r="H1632" s="8" t="s">
        <v>7835</v>
      </c>
      <c r="I1632" s="8" t="s">
        <v>7838</v>
      </c>
      <c r="J1632" s="8" t="s">
        <v>7843</v>
      </c>
    </row>
    <row r="1633" spans="1:10" ht="15" customHeight="1" x14ac:dyDescent="0.3">
      <c r="A1633" s="8" t="s">
        <v>1669</v>
      </c>
      <c r="B1633" s="29">
        <v>35.090000000000003</v>
      </c>
      <c r="C1633" s="32">
        <v>5.84</v>
      </c>
      <c r="D1633" s="8" t="s">
        <v>7835</v>
      </c>
      <c r="E1633" s="8" t="s">
        <v>7835</v>
      </c>
      <c r="F1633" s="8" t="s">
        <v>7835</v>
      </c>
      <c r="G1633" s="20">
        <v>0</v>
      </c>
      <c r="H1633" s="8" t="s">
        <v>7835</v>
      </c>
      <c r="I1633" s="8" t="s">
        <v>7837</v>
      </c>
      <c r="J1633" s="8" t="s">
        <v>7842</v>
      </c>
    </row>
    <row r="1634" spans="1:10" ht="15" customHeight="1" x14ac:dyDescent="0.3">
      <c r="A1634" s="8" t="s">
        <v>1670</v>
      </c>
      <c r="B1634" s="29">
        <v>34.42</v>
      </c>
      <c r="C1634" s="32">
        <v>5.21</v>
      </c>
      <c r="D1634" s="8" t="s">
        <v>7836</v>
      </c>
      <c r="E1634" s="8" t="s">
        <v>7835</v>
      </c>
      <c r="F1634" s="8" t="s">
        <v>7835</v>
      </c>
      <c r="G1634" s="20">
        <v>0</v>
      </c>
      <c r="H1634" s="8" t="s">
        <v>7835</v>
      </c>
      <c r="I1634" s="8" t="s">
        <v>7837</v>
      </c>
      <c r="J1634" s="8" t="s">
        <v>7843</v>
      </c>
    </row>
    <row r="1635" spans="1:10" ht="15" customHeight="1" x14ac:dyDescent="0.3">
      <c r="A1635" s="8" t="s">
        <v>1671</v>
      </c>
      <c r="B1635" s="29">
        <v>29.4</v>
      </c>
      <c r="C1635" s="32">
        <v>4.26</v>
      </c>
      <c r="D1635" s="8" t="s">
        <v>7835</v>
      </c>
      <c r="E1635" s="8" t="s">
        <v>7835</v>
      </c>
      <c r="F1635" s="8" t="s">
        <v>7835</v>
      </c>
      <c r="G1635" s="20">
        <v>0</v>
      </c>
      <c r="H1635" s="8" t="s">
        <v>7835</v>
      </c>
      <c r="I1635" s="8" t="s">
        <v>7838</v>
      </c>
      <c r="J1635" s="8" t="s">
        <v>7843</v>
      </c>
    </row>
    <row r="1636" spans="1:10" ht="15" customHeight="1" x14ac:dyDescent="0.3">
      <c r="A1636" s="8" t="s">
        <v>1672</v>
      </c>
      <c r="B1636" s="29">
        <v>21.31</v>
      </c>
      <c r="C1636" s="32">
        <v>4.17</v>
      </c>
      <c r="D1636" s="8" t="s">
        <v>7835</v>
      </c>
      <c r="E1636" s="8" t="s">
        <v>7835</v>
      </c>
      <c r="F1636" s="8" t="s">
        <v>7835</v>
      </c>
      <c r="G1636" s="20">
        <v>0</v>
      </c>
      <c r="H1636" s="8" t="s">
        <v>7835</v>
      </c>
      <c r="I1636" s="8" t="s">
        <v>7839</v>
      </c>
      <c r="J1636" s="8" t="s">
        <v>7843</v>
      </c>
    </row>
    <row r="1637" spans="1:10" ht="15" customHeight="1" x14ac:dyDescent="0.3">
      <c r="A1637" s="8" t="s">
        <v>1673</v>
      </c>
      <c r="B1637" s="29">
        <v>19.559999999999999</v>
      </c>
      <c r="C1637" s="32">
        <v>11.96</v>
      </c>
      <c r="D1637" s="8" t="s">
        <v>7835</v>
      </c>
      <c r="E1637" s="8" t="s">
        <v>7835</v>
      </c>
      <c r="F1637" s="8" t="s">
        <v>7835</v>
      </c>
      <c r="G1637" s="20">
        <v>0</v>
      </c>
      <c r="H1637" s="8" t="s">
        <v>7835</v>
      </c>
      <c r="I1637" s="8" t="s">
        <v>7839</v>
      </c>
      <c r="J1637" s="8" t="s">
        <v>7841</v>
      </c>
    </row>
    <row r="1638" spans="1:10" ht="15" customHeight="1" x14ac:dyDescent="0.3">
      <c r="A1638" s="8" t="s">
        <v>1674</v>
      </c>
      <c r="B1638" s="29">
        <v>37.335000000000001</v>
      </c>
      <c r="C1638" s="32">
        <v>6.26</v>
      </c>
      <c r="D1638" s="8" t="s">
        <v>7836</v>
      </c>
      <c r="E1638" s="8" t="s">
        <v>7835</v>
      </c>
      <c r="F1638" s="8" t="s">
        <v>7835</v>
      </c>
      <c r="G1638" s="20">
        <v>1</v>
      </c>
      <c r="H1638" s="8" t="s">
        <v>7835</v>
      </c>
      <c r="I1638" s="8" t="s">
        <v>7837</v>
      </c>
      <c r="J1638" s="8" t="s">
        <v>7842</v>
      </c>
    </row>
    <row r="1639" spans="1:10" ht="15" customHeight="1" x14ac:dyDescent="0.3">
      <c r="A1639" s="8" t="s">
        <v>1675</v>
      </c>
      <c r="B1639" s="29">
        <v>19.53</v>
      </c>
      <c r="C1639" s="32">
        <v>11.68</v>
      </c>
      <c r="D1639" s="8" t="s">
        <v>7835</v>
      </c>
      <c r="E1639" s="8" t="s">
        <v>7835</v>
      </c>
      <c r="F1639" s="8" t="s">
        <v>7835</v>
      </c>
      <c r="G1639" s="20">
        <v>0</v>
      </c>
      <c r="H1639" s="8" t="s">
        <v>7835</v>
      </c>
      <c r="I1639" s="8" t="s">
        <v>7839</v>
      </c>
      <c r="J1639" s="8" t="s">
        <v>7841</v>
      </c>
    </row>
    <row r="1640" spans="1:10" ht="15" customHeight="1" x14ac:dyDescent="0.3">
      <c r="A1640" s="8" t="s">
        <v>1676</v>
      </c>
      <c r="B1640" s="29">
        <v>34.1</v>
      </c>
      <c r="C1640" s="32">
        <v>5.16</v>
      </c>
      <c r="D1640" s="8" t="s">
        <v>7835</v>
      </c>
      <c r="E1640" s="8" t="s">
        <v>7835</v>
      </c>
      <c r="F1640" s="8" t="s">
        <v>7835</v>
      </c>
      <c r="G1640" s="20">
        <v>0</v>
      </c>
      <c r="H1640" s="8" t="s">
        <v>7835</v>
      </c>
      <c r="I1640" s="8" t="s">
        <v>7837</v>
      </c>
      <c r="J1640" s="8" t="s">
        <v>7843</v>
      </c>
    </row>
    <row r="1641" spans="1:10" ht="15" customHeight="1" x14ac:dyDescent="0.3">
      <c r="A1641" s="8" t="s">
        <v>1677</v>
      </c>
      <c r="B1641" s="29">
        <v>16.5</v>
      </c>
      <c r="C1641" s="32">
        <v>6.9</v>
      </c>
      <c r="D1641" s="8" t="s">
        <v>7836</v>
      </c>
      <c r="E1641" s="8" t="s">
        <v>7835</v>
      </c>
      <c r="F1641" s="8" t="s">
        <v>7835</v>
      </c>
      <c r="G1641" s="20">
        <v>2</v>
      </c>
      <c r="H1641" s="8" t="s">
        <v>7835</v>
      </c>
      <c r="I1641" s="8" t="s">
        <v>7840</v>
      </c>
      <c r="J1641" s="8" t="s">
        <v>7841</v>
      </c>
    </row>
    <row r="1642" spans="1:10" ht="15" customHeight="1" x14ac:dyDescent="0.3">
      <c r="A1642" s="8" t="s">
        <v>1678</v>
      </c>
      <c r="B1642" s="29">
        <v>30.69</v>
      </c>
      <c r="C1642" s="32">
        <v>4.83</v>
      </c>
      <c r="D1642" s="8" t="s">
        <v>7835</v>
      </c>
      <c r="E1642" s="8" t="s">
        <v>7835</v>
      </c>
      <c r="F1642" s="8" t="s">
        <v>7835</v>
      </c>
      <c r="G1642" s="20">
        <v>1</v>
      </c>
      <c r="H1642" s="8" t="s">
        <v>7835</v>
      </c>
      <c r="I1642" s="8" t="s">
        <v>7837</v>
      </c>
      <c r="J1642" s="8" t="s">
        <v>7843</v>
      </c>
    </row>
    <row r="1643" spans="1:10" ht="15" customHeight="1" x14ac:dyDescent="0.3">
      <c r="A1643" s="8" t="s">
        <v>1679</v>
      </c>
      <c r="B1643" s="29">
        <v>28.93</v>
      </c>
      <c r="C1643" s="32">
        <v>4.87</v>
      </c>
      <c r="D1643" s="8" t="s">
        <v>7835</v>
      </c>
      <c r="E1643" s="8" t="s">
        <v>7835</v>
      </c>
      <c r="F1643" s="8" t="s">
        <v>7835</v>
      </c>
      <c r="G1643" s="20">
        <v>1</v>
      </c>
      <c r="H1643" s="8" t="s">
        <v>7835</v>
      </c>
      <c r="I1643" s="8" t="s">
        <v>7838</v>
      </c>
      <c r="J1643" s="8" t="s">
        <v>7843</v>
      </c>
    </row>
    <row r="1644" spans="1:10" ht="15" customHeight="1" x14ac:dyDescent="0.3">
      <c r="A1644" s="8" t="s">
        <v>1680</v>
      </c>
      <c r="B1644" s="29">
        <v>38.9</v>
      </c>
      <c r="C1644" s="32">
        <v>4.28</v>
      </c>
      <c r="D1644" s="8" t="s">
        <v>7835</v>
      </c>
      <c r="E1644" s="8" t="s">
        <v>7835</v>
      </c>
      <c r="F1644" s="8" t="s">
        <v>7835</v>
      </c>
      <c r="G1644" s="20">
        <v>0</v>
      </c>
      <c r="H1644" s="8" t="s">
        <v>7835</v>
      </c>
      <c r="I1644" s="8" t="s">
        <v>7837</v>
      </c>
      <c r="J1644" s="8" t="s">
        <v>7843</v>
      </c>
    </row>
    <row r="1645" spans="1:10" ht="15" customHeight="1" x14ac:dyDescent="0.3">
      <c r="A1645" s="8" t="s">
        <v>1681</v>
      </c>
      <c r="B1645" s="29">
        <v>26.9</v>
      </c>
      <c r="C1645" s="32">
        <v>4.07</v>
      </c>
      <c r="D1645" s="8" t="s">
        <v>7835</v>
      </c>
      <c r="E1645" s="8" t="s">
        <v>7835</v>
      </c>
      <c r="F1645" s="8" t="s">
        <v>7835</v>
      </c>
      <c r="G1645" s="20">
        <v>0</v>
      </c>
      <c r="H1645" s="8" t="s">
        <v>7835</v>
      </c>
      <c r="I1645" s="8" t="s">
        <v>7838</v>
      </c>
      <c r="J1645" s="8" t="s">
        <v>7843</v>
      </c>
    </row>
    <row r="1646" spans="1:10" ht="15" customHeight="1" x14ac:dyDescent="0.3">
      <c r="A1646" s="8" t="s">
        <v>1682</v>
      </c>
      <c r="B1646" s="29">
        <v>24.86</v>
      </c>
      <c r="C1646" s="32">
        <v>6.23</v>
      </c>
      <c r="D1646" s="8" t="s">
        <v>7835</v>
      </c>
      <c r="E1646" s="8" t="s">
        <v>7835</v>
      </c>
      <c r="F1646" s="8" t="s">
        <v>7835</v>
      </c>
      <c r="G1646" s="20">
        <v>0</v>
      </c>
      <c r="H1646" s="8" t="s">
        <v>7835</v>
      </c>
      <c r="I1646" s="8" t="s">
        <v>7839</v>
      </c>
      <c r="J1646" s="8" t="s">
        <v>7842</v>
      </c>
    </row>
    <row r="1647" spans="1:10" ht="15" customHeight="1" x14ac:dyDescent="0.3">
      <c r="A1647" s="8" t="s">
        <v>1683</v>
      </c>
      <c r="B1647" s="29">
        <v>39.14</v>
      </c>
      <c r="C1647" s="32">
        <v>6.24</v>
      </c>
      <c r="D1647" s="8" t="s">
        <v>7835</v>
      </c>
      <c r="E1647" s="8" t="s">
        <v>7836</v>
      </c>
      <c r="F1647" s="8" t="s">
        <v>7835</v>
      </c>
      <c r="G1647" s="20">
        <v>1</v>
      </c>
      <c r="H1647" s="8" t="s">
        <v>7835</v>
      </c>
      <c r="I1647" s="8" t="s">
        <v>7837</v>
      </c>
      <c r="J1647" s="8" t="s">
        <v>7842</v>
      </c>
    </row>
    <row r="1648" spans="1:10" ht="15" customHeight="1" x14ac:dyDescent="0.3">
      <c r="A1648" s="8" t="s">
        <v>1684</v>
      </c>
      <c r="B1648" s="29">
        <v>39.799999999999997</v>
      </c>
      <c r="C1648" s="32">
        <v>6.17</v>
      </c>
      <c r="D1648" s="8" t="s">
        <v>7835</v>
      </c>
      <c r="E1648" s="8" t="s">
        <v>7835</v>
      </c>
      <c r="F1648" s="8" t="s">
        <v>7836</v>
      </c>
      <c r="G1648" s="20">
        <v>1</v>
      </c>
      <c r="H1648" s="8" t="s">
        <v>7835</v>
      </c>
      <c r="I1648" s="8" t="s">
        <v>7837</v>
      </c>
      <c r="J1648" s="8" t="s">
        <v>7842</v>
      </c>
    </row>
    <row r="1649" spans="1:10" ht="15" customHeight="1" x14ac:dyDescent="0.3">
      <c r="A1649" s="8" t="s">
        <v>1685</v>
      </c>
      <c r="B1649" s="29">
        <v>34.32</v>
      </c>
      <c r="C1649" s="32">
        <v>5.16</v>
      </c>
      <c r="D1649" s="8" t="s">
        <v>7835</v>
      </c>
      <c r="E1649" s="8" t="s">
        <v>7835</v>
      </c>
      <c r="F1649" s="8" t="s">
        <v>7835</v>
      </c>
      <c r="G1649" s="20">
        <v>1</v>
      </c>
      <c r="H1649" s="8" t="s">
        <v>7835</v>
      </c>
      <c r="I1649" s="8" t="s">
        <v>7837</v>
      </c>
      <c r="J1649" s="8" t="s">
        <v>7843</v>
      </c>
    </row>
    <row r="1650" spans="1:10" ht="15" customHeight="1" x14ac:dyDescent="0.3">
      <c r="A1650" s="8" t="s">
        <v>1686</v>
      </c>
      <c r="B1650" s="29">
        <v>32.51</v>
      </c>
      <c r="C1650" s="32">
        <v>4.3</v>
      </c>
      <c r="D1650" s="8" t="s">
        <v>7835</v>
      </c>
      <c r="E1650" s="8" t="s">
        <v>7835</v>
      </c>
      <c r="F1650" s="8" t="s">
        <v>7835</v>
      </c>
      <c r="G1650" s="20">
        <v>0</v>
      </c>
      <c r="H1650" s="8" t="s">
        <v>7835</v>
      </c>
      <c r="I1650" s="8" t="s">
        <v>7837</v>
      </c>
      <c r="J1650" s="8" t="s">
        <v>7843</v>
      </c>
    </row>
    <row r="1651" spans="1:10" ht="15" customHeight="1" x14ac:dyDescent="0.3">
      <c r="A1651" s="8" t="s">
        <v>1687</v>
      </c>
      <c r="B1651" s="29">
        <v>30.71</v>
      </c>
      <c r="C1651" s="32">
        <v>6.14</v>
      </c>
      <c r="D1651" s="8" t="s">
        <v>7835</v>
      </c>
      <c r="E1651" s="8" t="s">
        <v>7835</v>
      </c>
      <c r="F1651" s="8" t="s">
        <v>7836</v>
      </c>
      <c r="G1651" s="20">
        <v>1</v>
      </c>
      <c r="H1651" s="8" t="s">
        <v>7835</v>
      </c>
      <c r="I1651" s="8" t="s">
        <v>7837</v>
      </c>
      <c r="J1651" s="8" t="s">
        <v>7842</v>
      </c>
    </row>
    <row r="1652" spans="1:10" ht="15" customHeight="1" x14ac:dyDescent="0.3">
      <c r="A1652" s="8" t="s">
        <v>1688</v>
      </c>
      <c r="B1652" s="29">
        <v>28.9</v>
      </c>
      <c r="C1652" s="32">
        <v>5.36</v>
      </c>
      <c r="D1652" s="8" t="s">
        <v>7835</v>
      </c>
      <c r="E1652" s="8" t="s">
        <v>7835</v>
      </c>
      <c r="F1652" s="8" t="s">
        <v>7835</v>
      </c>
      <c r="G1652" s="20">
        <v>1</v>
      </c>
      <c r="H1652" s="8" t="s">
        <v>7835</v>
      </c>
      <c r="I1652" s="8" t="s">
        <v>7838</v>
      </c>
      <c r="J1652" s="8" t="s">
        <v>7843</v>
      </c>
    </row>
    <row r="1653" spans="1:10" ht="15" customHeight="1" x14ac:dyDescent="0.3">
      <c r="A1653" s="8" t="s">
        <v>1689</v>
      </c>
      <c r="B1653" s="29">
        <v>36.19</v>
      </c>
      <c r="C1653" s="32">
        <v>4.3</v>
      </c>
      <c r="D1653" s="8" t="s">
        <v>7835</v>
      </c>
      <c r="E1653" s="8" t="s">
        <v>7835</v>
      </c>
      <c r="F1653" s="8" t="s">
        <v>7835</v>
      </c>
      <c r="G1653" s="20">
        <v>0</v>
      </c>
      <c r="H1653" s="8" t="s">
        <v>7835</v>
      </c>
      <c r="I1653" s="8" t="s">
        <v>7837</v>
      </c>
      <c r="J1653" s="8" t="s">
        <v>7843</v>
      </c>
    </row>
    <row r="1654" spans="1:10" ht="15" customHeight="1" x14ac:dyDescent="0.3">
      <c r="A1654" s="8" t="s">
        <v>1690</v>
      </c>
      <c r="B1654" s="29">
        <v>29.6</v>
      </c>
      <c r="C1654" s="32">
        <v>4.09</v>
      </c>
      <c r="D1654" s="8" t="s">
        <v>7835</v>
      </c>
      <c r="E1654" s="8" t="s">
        <v>7835</v>
      </c>
      <c r="F1654" s="8" t="s">
        <v>7835</v>
      </c>
      <c r="G1654" s="20">
        <v>0</v>
      </c>
      <c r="H1654" s="8" t="s">
        <v>7835</v>
      </c>
      <c r="I1654" s="8" t="s">
        <v>7838</v>
      </c>
      <c r="J1654" s="8" t="s">
        <v>7843</v>
      </c>
    </row>
    <row r="1655" spans="1:10" ht="15" customHeight="1" x14ac:dyDescent="0.3">
      <c r="A1655" s="8" t="s">
        <v>1691</v>
      </c>
      <c r="B1655" s="29">
        <v>30.95</v>
      </c>
      <c r="C1655" s="32">
        <v>6.27</v>
      </c>
      <c r="D1655" s="8" t="s">
        <v>7835</v>
      </c>
      <c r="E1655" s="8" t="s">
        <v>7835</v>
      </c>
      <c r="F1655" s="8" t="s">
        <v>7836</v>
      </c>
      <c r="G1655" s="20">
        <v>1</v>
      </c>
      <c r="H1655" s="8" t="s">
        <v>7835</v>
      </c>
      <c r="I1655" s="8" t="s">
        <v>7837</v>
      </c>
      <c r="J1655" s="8" t="s">
        <v>7842</v>
      </c>
    </row>
    <row r="1656" spans="1:10" ht="15" customHeight="1" x14ac:dyDescent="0.3">
      <c r="A1656" s="8" t="s">
        <v>1692</v>
      </c>
      <c r="B1656" s="29">
        <v>19.95</v>
      </c>
      <c r="C1656" s="32">
        <v>5.39</v>
      </c>
      <c r="D1656" s="8" t="s">
        <v>7835</v>
      </c>
      <c r="E1656" s="8" t="s">
        <v>7835</v>
      </c>
      <c r="F1656" s="8" t="s">
        <v>7835</v>
      </c>
      <c r="G1656" s="20">
        <v>1</v>
      </c>
      <c r="H1656" s="8" t="s">
        <v>7835</v>
      </c>
      <c r="I1656" s="8" t="s">
        <v>7839</v>
      </c>
      <c r="J1656" s="8" t="s">
        <v>7843</v>
      </c>
    </row>
    <row r="1657" spans="1:10" ht="15" customHeight="1" x14ac:dyDescent="0.3">
      <c r="A1657" s="8" t="s">
        <v>1693</v>
      </c>
      <c r="B1657" s="29">
        <v>23.65</v>
      </c>
      <c r="C1657" s="32">
        <v>5.75</v>
      </c>
      <c r="D1657" s="8" t="s">
        <v>7836</v>
      </c>
      <c r="E1657" s="8" t="s">
        <v>7835</v>
      </c>
      <c r="F1657" s="8" t="s">
        <v>7835</v>
      </c>
      <c r="G1657" s="20">
        <v>0</v>
      </c>
      <c r="H1657" s="8" t="s">
        <v>7835</v>
      </c>
      <c r="I1657" s="8" t="s">
        <v>7839</v>
      </c>
      <c r="J1657" s="8" t="s">
        <v>7842</v>
      </c>
    </row>
    <row r="1658" spans="1:10" ht="15" customHeight="1" x14ac:dyDescent="0.3">
      <c r="A1658" s="8" t="s">
        <v>1694</v>
      </c>
      <c r="B1658" s="29">
        <v>43.34</v>
      </c>
      <c r="C1658" s="32">
        <v>4.91</v>
      </c>
      <c r="D1658" s="8" t="s">
        <v>7835</v>
      </c>
      <c r="E1658" s="8" t="s">
        <v>7835</v>
      </c>
      <c r="F1658" s="8" t="s">
        <v>7835</v>
      </c>
      <c r="G1658" s="20">
        <v>1</v>
      </c>
      <c r="H1658" s="8" t="s">
        <v>7835</v>
      </c>
      <c r="I1658" s="8" t="s">
        <v>7837</v>
      </c>
      <c r="J1658" s="8" t="s">
        <v>7843</v>
      </c>
    </row>
    <row r="1659" spans="1:10" ht="15" customHeight="1" x14ac:dyDescent="0.3">
      <c r="A1659" s="8" t="s">
        <v>1695</v>
      </c>
      <c r="B1659" s="29">
        <v>31.98</v>
      </c>
      <c r="C1659" s="32">
        <v>4.46</v>
      </c>
      <c r="D1659" s="8" t="s">
        <v>7836</v>
      </c>
      <c r="E1659" s="8" t="s">
        <v>7835</v>
      </c>
      <c r="F1659" s="8" t="s">
        <v>7835</v>
      </c>
      <c r="G1659" s="20">
        <v>1</v>
      </c>
      <c r="H1659" s="8" t="s">
        <v>7835</v>
      </c>
      <c r="I1659" s="8" t="s">
        <v>7837</v>
      </c>
      <c r="J1659" s="8" t="s">
        <v>7843</v>
      </c>
    </row>
    <row r="1660" spans="1:10" ht="15" customHeight="1" x14ac:dyDescent="0.3">
      <c r="A1660" s="8" t="s">
        <v>1696</v>
      </c>
      <c r="B1660" s="29">
        <v>35.86</v>
      </c>
      <c r="C1660" s="32">
        <v>6.22</v>
      </c>
      <c r="D1660" s="8" t="s">
        <v>7835</v>
      </c>
      <c r="E1660" s="8" t="s">
        <v>7835</v>
      </c>
      <c r="F1660" s="8" t="s">
        <v>7835</v>
      </c>
      <c r="G1660" s="20">
        <v>1</v>
      </c>
      <c r="H1660" s="8" t="s">
        <v>7835</v>
      </c>
      <c r="I1660" s="8" t="s">
        <v>7837</v>
      </c>
      <c r="J1660" s="8" t="s">
        <v>7842</v>
      </c>
    </row>
    <row r="1661" spans="1:10" ht="15" customHeight="1" x14ac:dyDescent="0.3">
      <c r="A1661" s="8" t="s">
        <v>1697</v>
      </c>
      <c r="B1661" s="29">
        <v>15.2</v>
      </c>
      <c r="C1661" s="32">
        <v>8.82</v>
      </c>
      <c r="D1661" s="8" t="s">
        <v>7835</v>
      </c>
      <c r="E1661" s="8" t="s">
        <v>7835</v>
      </c>
      <c r="F1661" s="8" t="s">
        <v>7835</v>
      </c>
      <c r="G1661" s="20">
        <v>0</v>
      </c>
      <c r="H1661" s="8" t="s">
        <v>7835</v>
      </c>
      <c r="I1661" s="8" t="s">
        <v>7840</v>
      </c>
      <c r="J1661" s="8" t="s">
        <v>7841</v>
      </c>
    </row>
    <row r="1662" spans="1:10" ht="15" customHeight="1" x14ac:dyDescent="0.3">
      <c r="A1662" s="8" t="s">
        <v>1698</v>
      </c>
      <c r="B1662" s="29">
        <v>37.200000000000003</v>
      </c>
      <c r="C1662" s="32">
        <v>10.14</v>
      </c>
      <c r="D1662" s="8" t="s">
        <v>7835</v>
      </c>
      <c r="E1662" s="8" t="s">
        <v>7835</v>
      </c>
      <c r="F1662" s="8" t="s">
        <v>7835</v>
      </c>
      <c r="G1662" s="20">
        <v>0</v>
      </c>
      <c r="H1662" s="8" t="s">
        <v>7835</v>
      </c>
      <c r="I1662" s="8" t="s">
        <v>7837</v>
      </c>
      <c r="J1662" s="8" t="s">
        <v>7841</v>
      </c>
    </row>
    <row r="1663" spans="1:10" ht="15" customHeight="1" x14ac:dyDescent="0.3">
      <c r="A1663" s="8" t="s">
        <v>1699</v>
      </c>
      <c r="B1663" s="29">
        <v>17.91</v>
      </c>
      <c r="C1663" s="32">
        <v>4.66</v>
      </c>
      <c r="D1663" s="8" t="s">
        <v>7835</v>
      </c>
      <c r="E1663" s="8" t="s">
        <v>7835</v>
      </c>
      <c r="F1663" s="8" t="s">
        <v>7835</v>
      </c>
      <c r="G1663" s="20">
        <v>2</v>
      </c>
      <c r="H1663" s="8" t="s">
        <v>7835</v>
      </c>
      <c r="I1663" s="8" t="s">
        <v>7840</v>
      </c>
      <c r="J1663" s="8" t="s">
        <v>7843</v>
      </c>
    </row>
    <row r="1664" spans="1:10" ht="15" customHeight="1" x14ac:dyDescent="0.3">
      <c r="A1664" s="8" t="s">
        <v>1700</v>
      </c>
      <c r="B1664" s="29">
        <v>20.76</v>
      </c>
      <c r="C1664" s="32">
        <v>6.26</v>
      </c>
      <c r="D1664" s="8" t="s">
        <v>7835</v>
      </c>
      <c r="E1664" s="8" t="s">
        <v>7835</v>
      </c>
      <c r="F1664" s="8" t="s">
        <v>7835</v>
      </c>
      <c r="G1664" s="20">
        <v>0</v>
      </c>
      <c r="H1664" s="8" t="s">
        <v>7835</v>
      </c>
      <c r="I1664" s="8" t="s">
        <v>7839</v>
      </c>
      <c r="J1664" s="8" t="s">
        <v>7842</v>
      </c>
    </row>
    <row r="1665" spans="1:10" ht="15" customHeight="1" x14ac:dyDescent="0.3">
      <c r="A1665" s="8" t="s">
        <v>1701</v>
      </c>
      <c r="B1665" s="29">
        <v>38.99</v>
      </c>
      <c r="C1665" s="32">
        <v>5.21</v>
      </c>
      <c r="D1665" s="8" t="s">
        <v>7835</v>
      </c>
      <c r="E1665" s="8" t="s">
        <v>7836</v>
      </c>
      <c r="F1665" s="8" t="s">
        <v>7835</v>
      </c>
      <c r="G1665" s="20">
        <v>1</v>
      </c>
      <c r="H1665" s="8" t="s">
        <v>7835</v>
      </c>
      <c r="I1665" s="8" t="s">
        <v>7837</v>
      </c>
      <c r="J1665" s="8" t="s">
        <v>7843</v>
      </c>
    </row>
    <row r="1666" spans="1:10" ht="15" customHeight="1" x14ac:dyDescent="0.3">
      <c r="A1666" s="8" t="s">
        <v>1702</v>
      </c>
      <c r="B1666" s="29">
        <v>42.655000000000001</v>
      </c>
      <c r="C1666" s="32">
        <v>5.94</v>
      </c>
      <c r="D1666" s="8" t="s">
        <v>7836</v>
      </c>
      <c r="E1666" s="8" t="s">
        <v>7835</v>
      </c>
      <c r="F1666" s="8" t="s">
        <v>7836</v>
      </c>
      <c r="G1666" s="20">
        <v>1</v>
      </c>
      <c r="H1666" s="8" t="s">
        <v>7835</v>
      </c>
      <c r="I1666" s="8" t="s">
        <v>7837</v>
      </c>
      <c r="J1666" s="8" t="s">
        <v>7842</v>
      </c>
    </row>
    <row r="1667" spans="1:10" ht="15" customHeight="1" x14ac:dyDescent="0.3">
      <c r="A1667" s="8" t="s">
        <v>1703</v>
      </c>
      <c r="B1667" s="29">
        <v>30.57</v>
      </c>
      <c r="C1667" s="32">
        <v>5.34</v>
      </c>
      <c r="D1667" s="8" t="s">
        <v>7835</v>
      </c>
      <c r="E1667" s="8" t="s">
        <v>7835</v>
      </c>
      <c r="F1667" s="8" t="s">
        <v>7836</v>
      </c>
      <c r="G1667" s="20">
        <v>1</v>
      </c>
      <c r="H1667" s="8" t="s">
        <v>7835</v>
      </c>
      <c r="I1667" s="8" t="s">
        <v>7837</v>
      </c>
      <c r="J1667" s="8" t="s">
        <v>7843</v>
      </c>
    </row>
    <row r="1668" spans="1:10" ht="15" customHeight="1" x14ac:dyDescent="0.3">
      <c r="A1668" s="8" t="s">
        <v>1704</v>
      </c>
      <c r="B1668" s="29">
        <v>17.7</v>
      </c>
      <c r="C1668" s="32">
        <v>6.38</v>
      </c>
      <c r="D1668" s="8" t="s">
        <v>7835</v>
      </c>
      <c r="E1668" s="8" t="s">
        <v>7835</v>
      </c>
      <c r="F1668" s="8" t="s">
        <v>7835</v>
      </c>
      <c r="G1668" s="20">
        <v>2</v>
      </c>
      <c r="H1668" s="8" t="s">
        <v>7835</v>
      </c>
      <c r="I1668" s="8" t="s">
        <v>7840</v>
      </c>
      <c r="J1668" s="8" t="s">
        <v>7842</v>
      </c>
    </row>
    <row r="1669" spans="1:10" ht="15" customHeight="1" x14ac:dyDescent="0.3">
      <c r="A1669" s="8" t="s">
        <v>1705</v>
      </c>
      <c r="B1669" s="29">
        <v>34.770000000000003</v>
      </c>
      <c r="C1669" s="32">
        <v>4.47</v>
      </c>
      <c r="D1669" s="8" t="s">
        <v>7835</v>
      </c>
      <c r="E1669" s="8" t="s">
        <v>7835</v>
      </c>
      <c r="F1669" s="8" t="s">
        <v>7835</v>
      </c>
      <c r="G1669" s="20">
        <v>1</v>
      </c>
      <c r="H1669" s="8" t="s">
        <v>7835</v>
      </c>
      <c r="I1669" s="8" t="s">
        <v>7837</v>
      </c>
      <c r="J1669" s="8" t="s">
        <v>7843</v>
      </c>
    </row>
    <row r="1670" spans="1:10" ht="15" customHeight="1" x14ac:dyDescent="0.3">
      <c r="A1670" s="8" t="s">
        <v>1706</v>
      </c>
      <c r="B1670" s="29">
        <v>16.88</v>
      </c>
      <c r="C1670" s="32">
        <v>9.9600000000000009</v>
      </c>
      <c r="D1670" s="8" t="s">
        <v>7835</v>
      </c>
      <c r="E1670" s="8" t="s">
        <v>7835</v>
      </c>
      <c r="F1670" s="8" t="s">
        <v>7835</v>
      </c>
      <c r="G1670" s="20">
        <v>0</v>
      </c>
      <c r="H1670" s="8" t="s">
        <v>7835</v>
      </c>
      <c r="I1670" s="8" t="s">
        <v>7840</v>
      </c>
      <c r="J1670" s="8" t="s">
        <v>7841</v>
      </c>
    </row>
    <row r="1671" spans="1:10" ht="15" customHeight="1" x14ac:dyDescent="0.3">
      <c r="A1671" s="8" t="s">
        <v>1707</v>
      </c>
      <c r="B1671" s="29">
        <v>40.26</v>
      </c>
      <c r="C1671" s="32">
        <v>9.92</v>
      </c>
      <c r="D1671" s="8" t="s">
        <v>7836</v>
      </c>
      <c r="E1671" s="8" t="s">
        <v>7835</v>
      </c>
      <c r="F1671" s="8" t="s">
        <v>7835</v>
      </c>
      <c r="G1671" s="20">
        <v>0</v>
      </c>
      <c r="H1671" s="8" t="s">
        <v>7835</v>
      </c>
      <c r="I1671" s="8" t="s">
        <v>7837</v>
      </c>
      <c r="J1671" s="8" t="s">
        <v>7841</v>
      </c>
    </row>
    <row r="1672" spans="1:10" ht="15" customHeight="1" x14ac:dyDescent="0.3">
      <c r="A1672" s="8" t="s">
        <v>1708</v>
      </c>
      <c r="B1672" s="29">
        <v>25.6</v>
      </c>
      <c r="C1672" s="32">
        <v>6.03</v>
      </c>
      <c r="D1672" s="8" t="s">
        <v>7835</v>
      </c>
      <c r="E1672" s="8" t="s">
        <v>7835</v>
      </c>
      <c r="F1672" s="8" t="s">
        <v>7836</v>
      </c>
      <c r="G1672" s="20">
        <v>1</v>
      </c>
      <c r="H1672" s="8" t="s">
        <v>7835</v>
      </c>
      <c r="I1672" s="8" t="s">
        <v>7838</v>
      </c>
      <c r="J1672" s="8" t="s">
        <v>7842</v>
      </c>
    </row>
    <row r="1673" spans="1:10" ht="15" customHeight="1" x14ac:dyDescent="0.3">
      <c r="A1673" s="8" t="s">
        <v>1709</v>
      </c>
      <c r="B1673" s="29">
        <v>33.549999999999997</v>
      </c>
      <c r="C1673" s="32">
        <v>10.9</v>
      </c>
      <c r="D1673" s="8" t="s">
        <v>7836</v>
      </c>
      <c r="E1673" s="8" t="s">
        <v>7835</v>
      </c>
      <c r="F1673" s="8" t="s">
        <v>7835</v>
      </c>
      <c r="G1673" s="20">
        <v>0</v>
      </c>
      <c r="H1673" s="8" t="s">
        <v>7835</v>
      </c>
      <c r="I1673" s="8" t="s">
        <v>7837</v>
      </c>
      <c r="J1673" s="8" t="s">
        <v>7841</v>
      </c>
    </row>
    <row r="1674" spans="1:10" ht="15" customHeight="1" x14ac:dyDescent="0.3">
      <c r="A1674" s="8" t="s">
        <v>1710</v>
      </c>
      <c r="B1674" s="29">
        <v>16.690000000000001</v>
      </c>
      <c r="C1674" s="32">
        <v>10.66</v>
      </c>
      <c r="D1674" s="8" t="s">
        <v>7835</v>
      </c>
      <c r="E1674" s="8" t="s">
        <v>7835</v>
      </c>
      <c r="F1674" s="8" t="s">
        <v>7835</v>
      </c>
      <c r="G1674" s="20">
        <v>0</v>
      </c>
      <c r="H1674" s="8" t="s">
        <v>7835</v>
      </c>
      <c r="I1674" s="8" t="s">
        <v>7840</v>
      </c>
      <c r="J1674" s="8" t="s">
        <v>7841</v>
      </c>
    </row>
    <row r="1675" spans="1:10" ht="15" customHeight="1" x14ac:dyDescent="0.3">
      <c r="A1675" s="8" t="s">
        <v>1711</v>
      </c>
      <c r="B1675" s="29">
        <v>19.95</v>
      </c>
      <c r="C1675" s="32">
        <v>4.05</v>
      </c>
      <c r="D1675" s="8" t="s">
        <v>7835</v>
      </c>
      <c r="E1675" s="8" t="s">
        <v>7835</v>
      </c>
      <c r="F1675" s="8" t="s">
        <v>7835</v>
      </c>
      <c r="G1675" s="20">
        <v>1</v>
      </c>
      <c r="H1675" s="8" t="s">
        <v>7835</v>
      </c>
      <c r="I1675" s="8" t="s">
        <v>7839</v>
      </c>
      <c r="J1675" s="8" t="s">
        <v>7843</v>
      </c>
    </row>
    <row r="1676" spans="1:10" ht="15" customHeight="1" x14ac:dyDescent="0.3">
      <c r="A1676" s="8" t="s">
        <v>1712</v>
      </c>
      <c r="B1676" s="29">
        <v>17.55</v>
      </c>
      <c r="C1676" s="32">
        <v>4.2300000000000004</v>
      </c>
      <c r="D1676" s="8" t="s">
        <v>7835</v>
      </c>
      <c r="E1676" s="8" t="s">
        <v>7835</v>
      </c>
      <c r="F1676" s="8" t="s">
        <v>7835</v>
      </c>
      <c r="G1676" s="20">
        <v>2</v>
      </c>
      <c r="H1676" s="8" t="s">
        <v>7835</v>
      </c>
      <c r="I1676" s="8" t="s">
        <v>7840</v>
      </c>
      <c r="J1676" s="8" t="s">
        <v>7843</v>
      </c>
    </row>
    <row r="1677" spans="1:10" ht="15" customHeight="1" x14ac:dyDescent="0.3">
      <c r="A1677" s="8" t="s">
        <v>1713</v>
      </c>
      <c r="B1677" s="29">
        <v>22.01</v>
      </c>
      <c r="C1677" s="32">
        <v>5.01</v>
      </c>
      <c r="D1677" s="8" t="s">
        <v>7835</v>
      </c>
      <c r="E1677" s="8" t="s">
        <v>7835</v>
      </c>
      <c r="F1677" s="8" t="s">
        <v>7835</v>
      </c>
      <c r="G1677" s="20">
        <v>1</v>
      </c>
      <c r="H1677" s="8" t="s">
        <v>7835</v>
      </c>
      <c r="I1677" s="8" t="s">
        <v>7839</v>
      </c>
      <c r="J1677" s="8" t="s">
        <v>7843</v>
      </c>
    </row>
    <row r="1678" spans="1:10" ht="15" customHeight="1" x14ac:dyDescent="0.3">
      <c r="A1678" s="8" t="s">
        <v>1714</v>
      </c>
      <c r="B1678" s="29">
        <v>41.8</v>
      </c>
      <c r="C1678" s="32">
        <v>5.82</v>
      </c>
      <c r="D1678" s="8" t="s">
        <v>7836</v>
      </c>
      <c r="E1678" s="8" t="s">
        <v>7835</v>
      </c>
      <c r="F1678" s="8" t="s">
        <v>7836</v>
      </c>
      <c r="G1678" s="20">
        <v>1</v>
      </c>
      <c r="H1678" s="8" t="s">
        <v>7835</v>
      </c>
      <c r="I1678" s="8" t="s">
        <v>7837</v>
      </c>
      <c r="J1678" s="8" t="s">
        <v>7842</v>
      </c>
    </row>
    <row r="1679" spans="1:10" ht="15" customHeight="1" x14ac:dyDescent="0.3">
      <c r="A1679" s="8" t="s">
        <v>1715</v>
      </c>
      <c r="B1679" s="29">
        <v>19.170000000000002</v>
      </c>
      <c r="C1679" s="32">
        <v>7.94</v>
      </c>
      <c r="D1679" s="8" t="s">
        <v>7835</v>
      </c>
      <c r="E1679" s="8" t="s">
        <v>7835</v>
      </c>
      <c r="F1679" s="8" t="s">
        <v>7835</v>
      </c>
      <c r="G1679" s="20">
        <v>0</v>
      </c>
      <c r="H1679" s="8" t="s">
        <v>7835</v>
      </c>
      <c r="I1679" s="8" t="s">
        <v>7839</v>
      </c>
      <c r="J1679" s="8" t="s">
        <v>7841</v>
      </c>
    </row>
    <row r="1680" spans="1:10" ht="15" customHeight="1" x14ac:dyDescent="0.3">
      <c r="A1680" s="8" t="s">
        <v>1716</v>
      </c>
      <c r="B1680" s="29">
        <v>32.799999999999997</v>
      </c>
      <c r="C1680" s="32">
        <v>6.16</v>
      </c>
      <c r="D1680" s="8" t="s">
        <v>7836</v>
      </c>
      <c r="E1680" s="8" t="s">
        <v>7835</v>
      </c>
      <c r="F1680" s="8" t="s">
        <v>7836</v>
      </c>
      <c r="G1680" s="20">
        <v>1</v>
      </c>
      <c r="H1680" s="8" t="s">
        <v>7835</v>
      </c>
      <c r="I1680" s="8" t="s">
        <v>7837</v>
      </c>
      <c r="J1680" s="8" t="s">
        <v>7842</v>
      </c>
    </row>
    <row r="1681" spans="1:10" ht="15" customHeight="1" x14ac:dyDescent="0.3">
      <c r="A1681" s="8" t="s">
        <v>1717</v>
      </c>
      <c r="B1681" s="29">
        <v>35.814999999999998</v>
      </c>
      <c r="C1681" s="32">
        <v>4.1500000000000004</v>
      </c>
      <c r="D1681" s="8" t="s">
        <v>7835</v>
      </c>
      <c r="E1681" s="8" t="s">
        <v>7835</v>
      </c>
      <c r="F1681" s="8" t="s">
        <v>7835</v>
      </c>
      <c r="G1681" s="20">
        <v>1</v>
      </c>
      <c r="H1681" s="8" t="s">
        <v>7835</v>
      </c>
      <c r="I1681" s="8" t="s">
        <v>7837</v>
      </c>
      <c r="J1681" s="8" t="s">
        <v>7843</v>
      </c>
    </row>
    <row r="1682" spans="1:10" ht="15" customHeight="1" x14ac:dyDescent="0.3">
      <c r="A1682" s="8" t="s">
        <v>1718</v>
      </c>
      <c r="B1682" s="29">
        <v>24.3</v>
      </c>
      <c r="C1682" s="32">
        <v>6.23</v>
      </c>
      <c r="D1682" s="8" t="s">
        <v>7835</v>
      </c>
      <c r="E1682" s="8" t="s">
        <v>7835</v>
      </c>
      <c r="F1682" s="8" t="s">
        <v>7835</v>
      </c>
      <c r="G1682" s="20">
        <v>0</v>
      </c>
      <c r="H1682" s="8" t="s">
        <v>7835</v>
      </c>
      <c r="I1682" s="8" t="s">
        <v>7839</v>
      </c>
      <c r="J1682" s="8" t="s">
        <v>7842</v>
      </c>
    </row>
    <row r="1683" spans="1:10" ht="15" customHeight="1" x14ac:dyDescent="0.3">
      <c r="A1683" s="8" t="s">
        <v>1719</v>
      </c>
      <c r="B1683" s="29">
        <v>19.059999999999999</v>
      </c>
      <c r="C1683" s="32">
        <v>7.41</v>
      </c>
      <c r="D1683" s="8" t="s">
        <v>7835</v>
      </c>
      <c r="E1683" s="8" t="s">
        <v>7835</v>
      </c>
      <c r="F1683" s="8" t="s">
        <v>7835</v>
      </c>
      <c r="G1683" s="20">
        <v>0</v>
      </c>
      <c r="H1683" s="8" t="s">
        <v>7835</v>
      </c>
      <c r="I1683" s="8" t="s">
        <v>7839</v>
      </c>
      <c r="J1683" s="8" t="s">
        <v>7841</v>
      </c>
    </row>
    <row r="1684" spans="1:10" ht="15" customHeight="1" x14ac:dyDescent="0.3">
      <c r="A1684" s="8" t="s">
        <v>1720</v>
      </c>
      <c r="B1684" s="29">
        <v>33.25</v>
      </c>
      <c r="C1684" s="32">
        <v>5.62</v>
      </c>
      <c r="D1684" s="8" t="s">
        <v>7836</v>
      </c>
      <c r="E1684" s="8" t="s">
        <v>7835</v>
      </c>
      <c r="F1684" s="8" t="s">
        <v>7835</v>
      </c>
      <c r="G1684" s="20">
        <v>1</v>
      </c>
      <c r="H1684" s="8" t="s">
        <v>7835</v>
      </c>
      <c r="I1684" s="8" t="s">
        <v>7837</v>
      </c>
      <c r="J1684" s="8" t="s">
        <v>7843</v>
      </c>
    </row>
    <row r="1685" spans="1:10" ht="15" customHeight="1" x14ac:dyDescent="0.3">
      <c r="A1685" s="8" t="s">
        <v>1721</v>
      </c>
      <c r="B1685" s="29">
        <v>21.37</v>
      </c>
      <c r="C1685" s="32">
        <v>4.54</v>
      </c>
      <c r="D1685" s="8" t="s">
        <v>7836</v>
      </c>
      <c r="E1685" s="8" t="s">
        <v>7835</v>
      </c>
      <c r="F1685" s="8" t="s">
        <v>7836</v>
      </c>
      <c r="G1685" s="20">
        <v>1</v>
      </c>
      <c r="H1685" s="8" t="s">
        <v>7835</v>
      </c>
      <c r="I1685" s="8" t="s">
        <v>7839</v>
      </c>
      <c r="J1685" s="8" t="s">
        <v>7843</v>
      </c>
    </row>
    <row r="1686" spans="1:10" ht="15" customHeight="1" x14ac:dyDescent="0.3">
      <c r="A1686" s="8" t="s">
        <v>1722</v>
      </c>
      <c r="B1686" s="29">
        <v>34.43</v>
      </c>
      <c r="C1686" s="32">
        <v>8.6199999999999992</v>
      </c>
      <c r="D1686" s="8" t="s">
        <v>7836</v>
      </c>
      <c r="E1686" s="8" t="s">
        <v>7835</v>
      </c>
      <c r="F1686" s="8" t="s">
        <v>7835</v>
      </c>
      <c r="G1686" s="20">
        <v>1</v>
      </c>
      <c r="H1686" s="8" t="s">
        <v>7835</v>
      </c>
      <c r="I1686" s="8" t="s">
        <v>7837</v>
      </c>
      <c r="J1686" s="8" t="s">
        <v>7841</v>
      </c>
    </row>
    <row r="1687" spans="1:10" ht="15" customHeight="1" x14ac:dyDescent="0.3">
      <c r="A1687" s="8" t="s">
        <v>1723</v>
      </c>
      <c r="B1687" s="29">
        <v>20.86</v>
      </c>
      <c r="C1687" s="32">
        <v>4.3600000000000003</v>
      </c>
      <c r="D1687" s="8" t="s">
        <v>7836</v>
      </c>
      <c r="E1687" s="8" t="s">
        <v>7835</v>
      </c>
      <c r="F1687" s="8" t="s">
        <v>7835</v>
      </c>
      <c r="G1687" s="20">
        <v>0</v>
      </c>
      <c r="H1687" s="8" t="s">
        <v>7835</v>
      </c>
      <c r="I1687" s="8" t="s">
        <v>7839</v>
      </c>
      <c r="J1687" s="8" t="s">
        <v>7843</v>
      </c>
    </row>
    <row r="1688" spans="1:10" ht="15" customHeight="1" x14ac:dyDescent="0.3">
      <c r="A1688" s="8" t="s">
        <v>1724</v>
      </c>
      <c r="B1688" s="29">
        <v>18.34</v>
      </c>
      <c r="C1688" s="32">
        <v>10.01</v>
      </c>
      <c r="D1688" s="8" t="s">
        <v>7835</v>
      </c>
      <c r="E1688" s="8" t="s">
        <v>7835</v>
      </c>
      <c r="F1688" s="8" t="s">
        <v>7835</v>
      </c>
      <c r="G1688" s="20">
        <v>0</v>
      </c>
      <c r="H1688" s="8" t="s">
        <v>7835</v>
      </c>
      <c r="I1688" s="8" t="s">
        <v>7840</v>
      </c>
      <c r="J1688" s="8" t="s">
        <v>7841</v>
      </c>
    </row>
    <row r="1689" spans="1:10" ht="15" customHeight="1" x14ac:dyDescent="0.3">
      <c r="A1689" s="8" t="s">
        <v>1725</v>
      </c>
      <c r="B1689" s="29">
        <v>34.15</v>
      </c>
      <c r="C1689" s="32">
        <v>5.42</v>
      </c>
      <c r="D1689" s="8" t="s">
        <v>7835</v>
      </c>
      <c r="E1689" s="8" t="s">
        <v>7835</v>
      </c>
      <c r="F1689" s="8" t="s">
        <v>7835</v>
      </c>
      <c r="G1689" s="20">
        <v>0</v>
      </c>
      <c r="H1689" s="8" t="s">
        <v>7835</v>
      </c>
      <c r="I1689" s="8" t="s">
        <v>7837</v>
      </c>
      <c r="J1689" s="8" t="s">
        <v>7843</v>
      </c>
    </row>
    <row r="1690" spans="1:10" ht="15" customHeight="1" x14ac:dyDescent="0.3">
      <c r="A1690" s="8" t="s">
        <v>1726</v>
      </c>
      <c r="B1690" s="29">
        <v>18.350000000000001</v>
      </c>
      <c r="C1690" s="32">
        <v>5.12</v>
      </c>
      <c r="D1690" s="8" t="s">
        <v>7835</v>
      </c>
      <c r="E1690" s="8" t="s">
        <v>7835</v>
      </c>
      <c r="F1690" s="8" t="s">
        <v>7835</v>
      </c>
      <c r="G1690" s="20">
        <v>0</v>
      </c>
      <c r="H1690" s="8" t="s">
        <v>7835</v>
      </c>
      <c r="I1690" s="8" t="s">
        <v>7840</v>
      </c>
      <c r="J1690" s="8" t="s">
        <v>7843</v>
      </c>
    </row>
    <row r="1691" spans="1:10" ht="15" customHeight="1" x14ac:dyDescent="0.3">
      <c r="A1691" s="8" t="s">
        <v>1727</v>
      </c>
      <c r="B1691" s="29">
        <v>22.13</v>
      </c>
      <c r="C1691" s="32">
        <v>9.1999999999999993</v>
      </c>
      <c r="D1691" s="8" t="s">
        <v>7836</v>
      </c>
      <c r="E1691" s="8" t="s">
        <v>7835</v>
      </c>
      <c r="F1691" s="8" t="s">
        <v>7835</v>
      </c>
      <c r="G1691" s="20">
        <v>0</v>
      </c>
      <c r="H1691" s="8" t="s">
        <v>7835</v>
      </c>
      <c r="I1691" s="8" t="s">
        <v>7839</v>
      </c>
      <c r="J1691" s="8" t="s">
        <v>7841</v>
      </c>
    </row>
    <row r="1692" spans="1:10" ht="15" customHeight="1" x14ac:dyDescent="0.3">
      <c r="A1692" s="8" t="s">
        <v>1728</v>
      </c>
      <c r="B1692" s="29">
        <v>22.51</v>
      </c>
      <c r="C1692" s="32">
        <v>6.08</v>
      </c>
      <c r="D1692" s="8" t="s">
        <v>7836</v>
      </c>
      <c r="E1692" s="8" t="s">
        <v>7835</v>
      </c>
      <c r="F1692" s="8" t="s">
        <v>7835</v>
      </c>
      <c r="G1692" s="20">
        <v>1</v>
      </c>
      <c r="H1692" s="8" t="s">
        <v>7835</v>
      </c>
      <c r="I1692" s="8" t="s">
        <v>7839</v>
      </c>
      <c r="J1692" s="8" t="s">
        <v>7842</v>
      </c>
    </row>
    <row r="1693" spans="1:10" ht="15" customHeight="1" x14ac:dyDescent="0.3">
      <c r="A1693" s="8" t="s">
        <v>1729</v>
      </c>
      <c r="B1693" s="29">
        <v>31</v>
      </c>
      <c r="C1693" s="32">
        <v>4.7699999999999996</v>
      </c>
      <c r="D1693" s="8" t="s">
        <v>7835</v>
      </c>
      <c r="E1693" s="8" t="s">
        <v>7835</v>
      </c>
      <c r="F1693" s="8" t="s">
        <v>7835</v>
      </c>
      <c r="G1693" s="20">
        <v>1</v>
      </c>
      <c r="H1693" s="8" t="s">
        <v>7835</v>
      </c>
      <c r="I1693" s="8" t="s">
        <v>7837</v>
      </c>
      <c r="J1693" s="8" t="s">
        <v>7843</v>
      </c>
    </row>
    <row r="1694" spans="1:10" ht="15" customHeight="1" x14ac:dyDescent="0.3">
      <c r="A1694" s="8" t="s">
        <v>1730</v>
      </c>
      <c r="B1694" s="29">
        <v>28.27</v>
      </c>
      <c r="C1694" s="32">
        <v>4.62</v>
      </c>
      <c r="D1694" s="8" t="s">
        <v>7835</v>
      </c>
      <c r="E1694" s="8" t="s">
        <v>7835</v>
      </c>
      <c r="F1694" s="8" t="s">
        <v>7835</v>
      </c>
      <c r="G1694" s="20">
        <v>1</v>
      </c>
      <c r="H1694" s="8" t="s">
        <v>7835</v>
      </c>
      <c r="I1694" s="8" t="s">
        <v>7838</v>
      </c>
      <c r="J1694" s="8" t="s">
        <v>7843</v>
      </c>
    </row>
    <row r="1695" spans="1:10" ht="15" customHeight="1" x14ac:dyDescent="0.3">
      <c r="A1695" s="8" t="s">
        <v>1731</v>
      </c>
      <c r="B1695" s="29">
        <v>29.92</v>
      </c>
      <c r="C1695" s="32">
        <v>9.07</v>
      </c>
      <c r="D1695" s="8" t="s">
        <v>7836</v>
      </c>
      <c r="E1695" s="8" t="s">
        <v>7835</v>
      </c>
      <c r="F1695" s="8" t="s">
        <v>7835</v>
      </c>
      <c r="G1695" s="20">
        <v>1</v>
      </c>
      <c r="H1695" s="8" t="s">
        <v>7835</v>
      </c>
      <c r="I1695" s="8" t="s">
        <v>7838</v>
      </c>
      <c r="J1695" s="8" t="s">
        <v>7841</v>
      </c>
    </row>
    <row r="1696" spans="1:10" ht="15" customHeight="1" x14ac:dyDescent="0.3">
      <c r="A1696" s="8" t="s">
        <v>1732</v>
      </c>
      <c r="B1696" s="29">
        <v>25.9</v>
      </c>
      <c r="C1696" s="32">
        <v>9.1199999999999992</v>
      </c>
      <c r="D1696" s="8" t="s">
        <v>7836</v>
      </c>
      <c r="E1696" s="8" t="s">
        <v>7835</v>
      </c>
      <c r="F1696" s="8" t="s">
        <v>7835</v>
      </c>
      <c r="G1696" s="20">
        <v>1</v>
      </c>
      <c r="H1696" s="8" t="s">
        <v>7835</v>
      </c>
      <c r="I1696" s="8" t="s">
        <v>7838</v>
      </c>
      <c r="J1696" s="8" t="s">
        <v>7841</v>
      </c>
    </row>
    <row r="1697" spans="1:10" ht="15" customHeight="1" x14ac:dyDescent="0.3">
      <c r="A1697" s="8" t="s">
        <v>1733</v>
      </c>
      <c r="B1697" s="29">
        <v>27.74</v>
      </c>
      <c r="C1697" s="32">
        <v>7.32</v>
      </c>
      <c r="D1697" s="8" t="s">
        <v>7836</v>
      </c>
      <c r="E1697" s="8" t="s">
        <v>7835</v>
      </c>
      <c r="F1697" s="8" t="s">
        <v>7835</v>
      </c>
      <c r="G1697" s="20">
        <v>1</v>
      </c>
      <c r="H1697" s="8" t="s">
        <v>7835</v>
      </c>
      <c r="I1697" s="8" t="s">
        <v>7838</v>
      </c>
      <c r="J1697" s="8" t="s">
        <v>7841</v>
      </c>
    </row>
    <row r="1698" spans="1:10" ht="15" customHeight="1" x14ac:dyDescent="0.3">
      <c r="A1698" s="8" t="s">
        <v>1734</v>
      </c>
      <c r="B1698" s="29">
        <v>17.260000000000002</v>
      </c>
      <c r="C1698" s="32">
        <v>11.73</v>
      </c>
      <c r="D1698" s="8" t="s">
        <v>7835</v>
      </c>
      <c r="E1698" s="8" t="s">
        <v>7835</v>
      </c>
      <c r="F1698" s="8" t="s">
        <v>7835</v>
      </c>
      <c r="G1698" s="20">
        <v>2</v>
      </c>
      <c r="H1698" s="8" t="s">
        <v>7835</v>
      </c>
      <c r="I1698" s="8" t="s">
        <v>7840</v>
      </c>
      <c r="J1698" s="8" t="s">
        <v>7841</v>
      </c>
    </row>
    <row r="1699" spans="1:10" ht="15" customHeight="1" x14ac:dyDescent="0.3">
      <c r="A1699" s="8" t="s">
        <v>1735</v>
      </c>
      <c r="B1699" s="29">
        <v>19.855</v>
      </c>
      <c r="C1699" s="32">
        <v>6.64</v>
      </c>
      <c r="D1699" s="8" t="s">
        <v>7836</v>
      </c>
      <c r="E1699" s="8" t="s">
        <v>7835</v>
      </c>
      <c r="F1699" s="8" t="s">
        <v>7835</v>
      </c>
      <c r="G1699" s="20">
        <v>1</v>
      </c>
      <c r="H1699" s="8" t="s">
        <v>7835</v>
      </c>
      <c r="I1699" s="8" t="s">
        <v>7839</v>
      </c>
      <c r="J1699" s="8" t="s">
        <v>7841</v>
      </c>
    </row>
    <row r="1700" spans="1:10" ht="15" customHeight="1" x14ac:dyDescent="0.3">
      <c r="A1700" s="8" t="s">
        <v>1736</v>
      </c>
      <c r="B1700" s="29">
        <v>41.69</v>
      </c>
      <c r="C1700" s="32">
        <v>5.78</v>
      </c>
      <c r="D1700" s="8" t="s">
        <v>7835</v>
      </c>
      <c r="E1700" s="8" t="s">
        <v>7835</v>
      </c>
      <c r="F1700" s="8" t="s">
        <v>7835</v>
      </c>
      <c r="G1700" s="20">
        <v>0</v>
      </c>
      <c r="H1700" s="8" t="s">
        <v>7835</v>
      </c>
      <c r="I1700" s="8" t="s">
        <v>7837</v>
      </c>
      <c r="J1700" s="8" t="s">
        <v>7842</v>
      </c>
    </row>
    <row r="1701" spans="1:10" ht="15" customHeight="1" x14ac:dyDescent="0.3">
      <c r="A1701" s="8" t="s">
        <v>1737</v>
      </c>
      <c r="B1701" s="29">
        <v>16.12</v>
      </c>
      <c r="C1701" s="32">
        <v>10.45</v>
      </c>
      <c r="D1701" s="8" t="s">
        <v>7835</v>
      </c>
      <c r="E1701" s="8" t="s">
        <v>7835</v>
      </c>
      <c r="F1701" s="8" t="s">
        <v>7835</v>
      </c>
      <c r="G1701" s="20">
        <v>0</v>
      </c>
      <c r="H1701" s="8" t="s">
        <v>7835</v>
      </c>
      <c r="I1701" s="8" t="s">
        <v>7840</v>
      </c>
      <c r="J1701" s="8" t="s">
        <v>7841</v>
      </c>
    </row>
    <row r="1702" spans="1:10" ht="15" customHeight="1" x14ac:dyDescent="0.3">
      <c r="A1702" s="8" t="s">
        <v>1738</v>
      </c>
      <c r="B1702" s="29">
        <v>37.43</v>
      </c>
      <c r="C1702" s="32">
        <v>4.5199999999999996</v>
      </c>
      <c r="D1702" s="8" t="s">
        <v>7835</v>
      </c>
      <c r="E1702" s="8" t="s">
        <v>7835</v>
      </c>
      <c r="F1702" s="8" t="s">
        <v>7835</v>
      </c>
      <c r="G1702" s="20">
        <v>1</v>
      </c>
      <c r="H1702" s="8" t="s">
        <v>7835</v>
      </c>
      <c r="I1702" s="8" t="s">
        <v>7837</v>
      </c>
      <c r="J1702" s="8" t="s">
        <v>7843</v>
      </c>
    </row>
    <row r="1703" spans="1:10" ht="15" customHeight="1" x14ac:dyDescent="0.3">
      <c r="A1703" s="8" t="s">
        <v>1739</v>
      </c>
      <c r="B1703" s="29">
        <v>31.065000000000001</v>
      </c>
      <c r="C1703" s="32">
        <v>5.71</v>
      </c>
      <c r="D1703" s="8" t="s">
        <v>7835</v>
      </c>
      <c r="E1703" s="8" t="s">
        <v>7835</v>
      </c>
      <c r="F1703" s="8" t="s">
        <v>7835</v>
      </c>
      <c r="G1703" s="20">
        <v>0</v>
      </c>
      <c r="H1703" s="8" t="s">
        <v>7835</v>
      </c>
      <c r="I1703" s="8" t="s">
        <v>7837</v>
      </c>
      <c r="J1703" s="8" t="s">
        <v>7842</v>
      </c>
    </row>
    <row r="1704" spans="1:10" ht="15" customHeight="1" x14ac:dyDescent="0.3">
      <c r="A1704" s="8" t="s">
        <v>1740</v>
      </c>
      <c r="B1704" s="29">
        <v>25.08</v>
      </c>
      <c r="C1704" s="32">
        <v>4.7699999999999996</v>
      </c>
      <c r="D1704" s="8" t="s">
        <v>7835</v>
      </c>
      <c r="E1704" s="8" t="s">
        <v>7835</v>
      </c>
      <c r="F1704" s="8" t="s">
        <v>7835</v>
      </c>
      <c r="G1704" s="20">
        <v>0</v>
      </c>
      <c r="H1704" s="8" t="s">
        <v>7835</v>
      </c>
      <c r="I1704" s="8" t="s">
        <v>7838</v>
      </c>
      <c r="J1704" s="8" t="s">
        <v>7843</v>
      </c>
    </row>
    <row r="1705" spans="1:10" ht="15" customHeight="1" x14ac:dyDescent="0.3">
      <c r="A1705" s="8" t="s">
        <v>1741</v>
      </c>
      <c r="B1705" s="29">
        <v>15.2</v>
      </c>
      <c r="C1705" s="32">
        <v>7.81</v>
      </c>
      <c r="D1705" s="8" t="s">
        <v>7836</v>
      </c>
      <c r="E1705" s="8" t="s">
        <v>7835</v>
      </c>
      <c r="F1705" s="8" t="s">
        <v>7835</v>
      </c>
      <c r="G1705" s="20">
        <v>1</v>
      </c>
      <c r="H1705" s="8" t="s">
        <v>7835</v>
      </c>
      <c r="I1705" s="8" t="s">
        <v>7840</v>
      </c>
      <c r="J1705" s="8" t="s">
        <v>7841</v>
      </c>
    </row>
    <row r="1706" spans="1:10" ht="15" customHeight="1" x14ac:dyDescent="0.3">
      <c r="A1706" s="8" t="s">
        <v>1742</v>
      </c>
      <c r="B1706" s="29">
        <v>22.34</v>
      </c>
      <c r="C1706" s="32">
        <v>5.19</v>
      </c>
      <c r="D1706" s="8" t="s">
        <v>7836</v>
      </c>
      <c r="E1706" s="8" t="s">
        <v>7835</v>
      </c>
      <c r="F1706" s="8" t="s">
        <v>7835</v>
      </c>
      <c r="G1706" s="20">
        <v>0</v>
      </c>
      <c r="H1706" s="8" t="s">
        <v>7835</v>
      </c>
      <c r="I1706" s="8" t="s">
        <v>7839</v>
      </c>
      <c r="J1706" s="8" t="s">
        <v>7843</v>
      </c>
    </row>
    <row r="1707" spans="1:10" ht="15" customHeight="1" x14ac:dyDescent="0.3">
      <c r="A1707" s="8" t="s">
        <v>1743</v>
      </c>
      <c r="B1707" s="29">
        <v>40.15</v>
      </c>
      <c r="C1707" s="32">
        <v>5.93</v>
      </c>
      <c r="D1707" s="8" t="s">
        <v>7835</v>
      </c>
      <c r="E1707" s="8" t="s">
        <v>7835</v>
      </c>
      <c r="F1707" s="8" t="s">
        <v>7835</v>
      </c>
      <c r="G1707" s="20">
        <v>1</v>
      </c>
      <c r="H1707" s="8" t="s">
        <v>7835</v>
      </c>
      <c r="I1707" s="8" t="s">
        <v>7837</v>
      </c>
      <c r="J1707" s="8" t="s">
        <v>7842</v>
      </c>
    </row>
    <row r="1708" spans="1:10" ht="15" customHeight="1" x14ac:dyDescent="0.3">
      <c r="A1708" s="8" t="s">
        <v>1744</v>
      </c>
      <c r="B1708" s="29">
        <v>37.729999999999997</v>
      </c>
      <c r="C1708" s="32">
        <v>6.29</v>
      </c>
      <c r="D1708" s="8" t="s">
        <v>7835</v>
      </c>
      <c r="E1708" s="8" t="s">
        <v>7835</v>
      </c>
      <c r="F1708" s="8" t="s">
        <v>7835</v>
      </c>
      <c r="G1708" s="20">
        <v>1</v>
      </c>
      <c r="H1708" s="8" t="s">
        <v>7835</v>
      </c>
      <c r="I1708" s="8" t="s">
        <v>7837</v>
      </c>
      <c r="J1708" s="8" t="s">
        <v>7842</v>
      </c>
    </row>
    <row r="1709" spans="1:10" ht="15" customHeight="1" x14ac:dyDescent="0.3">
      <c r="A1709" s="8" t="s">
        <v>1745</v>
      </c>
      <c r="B1709" s="29">
        <v>25.35</v>
      </c>
      <c r="C1709" s="32">
        <v>4.9000000000000004</v>
      </c>
      <c r="D1709" s="8" t="s">
        <v>7835</v>
      </c>
      <c r="E1709" s="8" t="s">
        <v>7835</v>
      </c>
      <c r="F1709" s="8" t="s">
        <v>7835</v>
      </c>
      <c r="G1709" s="20">
        <v>0</v>
      </c>
      <c r="H1709" s="8" t="s">
        <v>7835</v>
      </c>
      <c r="I1709" s="8" t="s">
        <v>7838</v>
      </c>
      <c r="J1709" s="8" t="s">
        <v>7843</v>
      </c>
    </row>
    <row r="1710" spans="1:10" ht="15" customHeight="1" x14ac:dyDescent="0.3">
      <c r="A1710" s="8" t="s">
        <v>1746</v>
      </c>
      <c r="B1710" s="29">
        <v>26.41</v>
      </c>
      <c r="C1710" s="32">
        <v>5.07</v>
      </c>
      <c r="D1710" s="8" t="s">
        <v>7836</v>
      </c>
      <c r="E1710" s="8" t="s">
        <v>7835</v>
      </c>
      <c r="F1710" s="8" t="s">
        <v>7835</v>
      </c>
      <c r="G1710" s="20">
        <v>1</v>
      </c>
      <c r="H1710" s="8" t="s">
        <v>7835</v>
      </c>
      <c r="I1710" s="8" t="s">
        <v>7838</v>
      </c>
      <c r="J1710" s="8" t="s">
        <v>7843</v>
      </c>
    </row>
    <row r="1711" spans="1:10" ht="15" customHeight="1" x14ac:dyDescent="0.3">
      <c r="A1711" s="8" t="s">
        <v>1747</v>
      </c>
      <c r="B1711" s="29">
        <v>27.6</v>
      </c>
      <c r="C1711" s="32">
        <v>5.33</v>
      </c>
      <c r="D1711" s="8" t="s">
        <v>7835</v>
      </c>
      <c r="E1711" s="8" t="s">
        <v>7835</v>
      </c>
      <c r="F1711" s="8" t="s">
        <v>7835</v>
      </c>
      <c r="G1711" s="20">
        <v>1</v>
      </c>
      <c r="H1711" s="8" t="s">
        <v>7835</v>
      </c>
      <c r="I1711" s="8" t="s">
        <v>7838</v>
      </c>
      <c r="J1711" s="8" t="s">
        <v>7843</v>
      </c>
    </row>
    <row r="1712" spans="1:10" ht="15" customHeight="1" x14ac:dyDescent="0.3">
      <c r="A1712" s="8" t="s">
        <v>1748</v>
      </c>
      <c r="B1712" s="29">
        <v>33.82</v>
      </c>
      <c r="C1712" s="32">
        <v>8.93</v>
      </c>
      <c r="D1712" s="8" t="s">
        <v>7836</v>
      </c>
      <c r="E1712" s="8" t="s">
        <v>7835</v>
      </c>
      <c r="F1712" s="8" t="s">
        <v>7835</v>
      </c>
      <c r="G1712" s="20">
        <v>1</v>
      </c>
      <c r="H1712" s="8" t="s">
        <v>7835</v>
      </c>
      <c r="I1712" s="8" t="s">
        <v>7837</v>
      </c>
      <c r="J1712" s="8" t="s">
        <v>7841</v>
      </c>
    </row>
    <row r="1713" spans="1:10" ht="15" customHeight="1" x14ac:dyDescent="0.3">
      <c r="A1713" s="8" t="s">
        <v>1749</v>
      </c>
      <c r="B1713" s="29">
        <v>32.9</v>
      </c>
      <c r="C1713" s="32">
        <v>4.3499999999999996</v>
      </c>
      <c r="D1713" s="8" t="s">
        <v>7835</v>
      </c>
      <c r="E1713" s="8" t="s">
        <v>7835</v>
      </c>
      <c r="F1713" s="8" t="s">
        <v>7835</v>
      </c>
      <c r="G1713" s="20">
        <v>0</v>
      </c>
      <c r="H1713" s="8" t="s">
        <v>7835</v>
      </c>
      <c r="I1713" s="8" t="s">
        <v>7837</v>
      </c>
      <c r="J1713" s="8" t="s">
        <v>7843</v>
      </c>
    </row>
    <row r="1714" spans="1:10" ht="15" customHeight="1" x14ac:dyDescent="0.3">
      <c r="A1714" s="8" t="s">
        <v>1750</v>
      </c>
      <c r="B1714" s="29">
        <v>30.875</v>
      </c>
      <c r="C1714" s="32">
        <v>9.5399999999999991</v>
      </c>
      <c r="D1714" s="8" t="s">
        <v>7836</v>
      </c>
      <c r="E1714" s="8" t="s">
        <v>7835</v>
      </c>
      <c r="F1714" s="8" t="s">
        <v>7835</v>
      </c>
      <c r="G1714" s="20">
        <v>1</v>
      </c>
      <c r="H1714" s="8" t="s">
        <v>7835</v>
      </c>
      <c r="I1714" s="8" t="s">
        <v>7837</v>
      </c>
      <c r="J1714" s="8" t="s">
        <v>7841</v>
      </c>
    </row>
    <row r="1715" spans="1:10" ht="15" customHeight="1" x14ac:dyDescent="0.3">
      <c r="A1715" s="8" t="s">
        <v>1751</v>
      </c>
      <c r="B1715" s="29">
        <v>32.64</v>
      </c>
      <c r="C1715" s="32">
        <v>5.91</v>
      </c>
      <c r="D1715" s="8" t="s">
        <v>7835</v>
      </c>
      <c r="E1715" s="8" t="s">
        <v>7835</v>
      </c>
      <c r="F1715" s="8" t="s">
        <v>7835</v>
      </c>
      <c r="G1715" s="20">
        <v>0</v>
      </c>
      <c r="H1715" s="8" t="s">
        <v>7835</v>
      </c>
      <c r="I1715" s="8" t="s">
        <v>7837</v>
      </c>
      <c r="J1715" s="8" t="s">
        <v>7842</v>
      </c>
    </row>
    <row r="1716" spans="1:10" ht="15" customHeight="1" x14ac:dyDescent="0.3">
      <c r="A1716" s="8" t="s">
        <v>1752</v>
      </c>
      <c r="B1716" s="29">
        <v>22.135000000000002</v>
      </c>
      <c r="C1716" s="32">
        <v>5.0999999999999996</v>
      </c>
      <c r="D1716" s="8" t="s">
        <v>7835</v>
      </c>
      <c r="E1716" s="8" t="s">
        <v>7835</v>
      </c>
      <c r="F1716" s="8" t="s">
        <v>7835</v>
      </c>
      <c r="G1716" s="20">
        <v>0</v>
      </c>
      <c r="H1716" s="8" t="s">
        <v>7835</v>
      </c>
      <c r="I1716" s="8" t="s">
        <v>7839</v>
      </c>
      <c r="J1716" s="8" t="s">
        <v>7843</v>
      </c>
    </row>
    <row r="1717" spans="1:10" ht="15" customHeight="1" x14ac:dyDescent="0.3">
      <c r="A1717" s="8" t="s">
        <v>1753</v>
      </c>
      <c r="B1717" s="29">
        <v>16.53</v>
      </c>
      <c r="C1717" s="32">
        <v>5.08</v>
      </c>
      <c r="D1717" s="8" t="s">
        <v>7835</v>
      </c>
      <c r="E1717" s="8" t="s">
        <v>7835</v>
      </c>
      <c r="F1717" s="8" t="s">
        <v>7835</v>
      </c>
      <c r="G1717" s="20">
        <v>2</v>
      </c>
      <c r="H1717" s="8" t="s">
        <v>7835</v>
      </c>
      <c r="I1717" s="8" t="s">
        <v>7840</v>
      </c>
      <c r="J1717" s="8" t="s">
        <v>7843</v>
      </c>
    </row>
    <row r="1718" spans="1:10" ht="15" customHeight="1" x14ac:dyDescent="0.3">
      <c r="A1718" s="8" t="s">
        <v>1754</v>
      </c>
      <c r="B1718" s="29">
        <v>32.774999999999999</v>
      </c>
      <c r="C1718" s="32">
        <v>4.75</v>
      </c>
      <c r="D1718" s="8" t="s">
        <v>7835</v>
      </c>
      <c r="E1718" s="8" t="s">
        <v>7835</v>
      </c>
      <c r="F1718" s="8" t="s">
        <v>7835</v>
      </c>
      <c r="G1718" s="20">
        <v>0</v>
      </c>
      <c r="H1718" s="8" t="s">
        <v>7835</v>
      </c>
      <c r="I1718" s="8" t="s">
        <v>7837</v>
      </c>
      <c r="J1718" s="8" t="s">
        <v>7843</v>
      </c>
    </row>
    <row r="1719" spans="1:10" ht="15" customHeight="1" x14ac:dyDescent="0.3">
      <c r="A1719" s="8" t="s">
        <v>1755</v>
      </c>
      <c r="B1719" s="29">
        <v>30.9</v>
      </c>
      <c r="C1719" s="32">
        <v>6.05</v>
      </c>
      <c r="D1719" s="8" t="s">
        <v>7835</v>
      </c>
      <c r="E1719" s="8" t="s">
        <v>7835</v>
      </c>
      <c r="F1719" s="8" t="s">
        <v>7835</v>
      </c>
      <c r="G1719" s="20">
        <v>1</v>
      </c>
      <c r="H1719" s="8" t="s">
        <v>7835</v>
      </c>
      <c r="I1719" s="8" t="s">
        <v>7837</v>
      </c>
      <c r="J1719" s="8" t="s">
        <v>7842</v>
      </c>
    </row>
    <row r="1720" spans="1:10" ht="15" customHeight="1" x14ac:dyDescent="0.3">
      <c r="A1720" s="8" t="s">
        <v>1756</v>
      </c>
      <c r="B1720" s="29">
        <v>15.58</v>
      </c>
      <c r="C1720" s="32">
        <v>11.56</v>
      </c>
      <c r="D1720" s="8" t="s">
        <v>7835</v>
      </c>
      <c r="E1720" s="8" t="s">
        <v>7835</v>
      </c>
      <c r="F1720" s="8" t="s">
        <v>7835</v>
      </c>
      <c r="G1720" s="20">
        <v>0</v>
      </c>
      <c r="H1720" s="8" t="s">
        <v>7835</v>
      </c>
      <c r="I1720" s="8" t="s">
        <v>7840</v>
      </c>
      <c r="J1720" s="8" t="s">
        <v>7841</v>
      </c>
    </row>
    <row r="1721" spans="1:10" ht="15" customHeight="1" x14ac:dyDescent="0.3">
      <c r="A1721" s="8" t="s">
        <v>1757</v>
      </c>
      <c r="B1721" s="29">
        <v>26.315000000000001</v>
      </c>
      <c r="C1721" s="32">
        <v>5.76</v>
      </c>
      <c r="D1721" s="8" t="s">
        <v>7835</v>
      </c>
      <c r="E1721" s="8" t="s">
        <v>7835</v>
      </c>
      <c r="F1721" s="8" t="s">
        <v>7835</v>
      </c>
      <c r="G1721" s="20">
        <v>0</v>
      </c>
      <c r="H1721" s="8" t="s">
        <v>7835</v>
      </c>
      <c r="I1721" s="8" t="s">
        <v>7838</v>
      </c>
      <c r="J1721" s="8" t="s">
        <v>7842</v>
      </c>
    </row>
    <row r="1722" spans="1:10" ht="15" customHeight="1" x14ac:dyDescent="0.3">
      <c r="A1722" s="8" t="s">
        <v>1758</v>
      </c>
      <c r="B1722" s="29">
        <v>35.61</v>
      </c>
      <c r="C1722" s="32">
        <v>5.65</v>
      </c>
      <c r="D1722" s="8" t="s">
        <v>7835</v>
      </c>
      <c r="E1722" s="8" t="s">
        <v>7836</v>
      </c>
      <c r="F1722" s="8" t="s">
        <v>7835</v>
      </c>
      <c r="G1722" s="20">
        <v>1</v>
      </c>
      <c r="H1722" s="8" t="s">
        <v>7835</v>
      </c>
      <c r="I1722" s="8" t="s">
        <v>7837</v>
      </c>
      <c r="J1722" s="8" t="s">
        <v>7843</v>
      </c>
    </row>
    <row r="1723" spans="1:10" ht="15" customHeight="1" x14ac:dyDescent="0.3">
      <c r="A1723" s="8" t="s">
        <v>1759</v>
      </c>
      <c r="B1723" s="29">
        <v>37.56</v>
      </c>
      <c r="C1723" s="32">
        <v>5.88</v>
      </c>
      <c r="D1723" s="8" t="s">
        <v>7835</v>
      </c>
      <c r="E1723" s="8" t="s">
        <v>7836</v>
      </c>
      <c r="F1723" s="8" t="s">
        <v>7835</v>
      </c>
      <c r="G1723" s="20">
        <v>1</v>
      </c>
      <c r="H1723" s="8" t="s">
        <v>7835</v>
      </c>
      <c r="I1723" s="8" t="s">
        <v>7837</v>
      </c>
      <c r="J1723" s="8" t="s">
        <v>7842</v>
      </c>
    </row>
    <row r="1724" spans="1:10" ht="15" customHeight="1" x14ac:dyDescent="0.3">
      <c r="A1724" s="8" t="s">
        <v>1760</v>
      </c>
      <c r="B1724" s="29">
        <v>15.49</v>
      </c>
      <c r="C1724" s="32">
        <v>9.6</v>
      </c>
      <c r="D1724" s="8" t="s">
        <v>7835</v>
      </c>
      <c r="E1724" s="8" t="s">
        <v>7835</v>
      </c>
      <c r="F1724" s="8" t="s">
        <v>7835</v>
      </c>
      <c r="G1724" s="20">
        <v>0</v>
      </c>
      <c r="H1724" s="8" t="s">
        <v>7835</v>
      </c>
      <c r="I1724" s="8" t="s">
        <v>7840</v>
      </c>
      <c r="J1724" s="8" t="s">
        <v>7841</v>
      </c>
    </row>
    <row r="1725" spans="1:10" ht="15" customHeight="1" x14ac:dyDescent="0.3">
      <c r="A1725" s="8" t="s">
        <v>1761</v>
      </c>
      <c r="B1725" s="29">
        <v>23.48</v>
      </c>
      <c r="C1725" s="32">
        <v>6.24</v>
      </c>
      <c r="D1725" s="8" t="s">
        <v>7835</v>
      </c>
      <c r="E1725" s="8" t="s">
        <v>7835</v>
      </c>
      <c r="F1725" s="8" t="s">
        <v>7835</v>
      </c>
      <c r="G1725" s="20">
        <v>1</v>
      </c>
      <c r="H1725" s="8" t="s">
        <v>7835</v>
      </c>
      <c r="I1725" s="8" t="s">
        <v>7839</v>
      </c>
      <c r="J1725" s="8" t="s">
        <v>7842</v>
      </c>
    </row>
    <row r="1726" spans="1:10" ht="15" customHeight="1" x14ac:dyDescent="0.3">
      <c r="A1726" s="8" t="s">
        <v>1762</v>
      </c>
      <c r="B1726" s="29">
        <v>30.02</v>
      </c>
      <c r="C1726" s="32">
        <v>7.63</v>
      </c>
      <c r="D1726" s="8" t="s">
        <v>7836</v>
      </c>
      <c r="E1726" s="8" t="s">
        <v>7835</v>
      </c>
      <c r="F1726" s="8" t="s">
        <v>7835</v>
      </c>
      <c r="G1726" s="20">
        <v>1</v>
      </c>
      <c r="H1726" s="8" t="s">
        <v>7835</v>
      </c>
      <c r="I1726" s="8" t="s">
        <v>7837</v>
      </c>
      <c r="J1726" s="8" t="s">
        <v>7841</v>
      </c>
    </row>
    <row r="1727" spans="1:10" ht="15" customHeight="1" x14ac:dyDescent="0.3">
      <c r="A1727" s="8" t="s">
        <v>1763</v>
      </c>
      <c r="B1727" s="29">
        <v>26.885000000000002</v>
      </c>
      <c r="C1727" s="32">
        <v>8.66</v>
      </c>
      <c r="D1727" s="8" t="s">
        <v>7836</v>
      </c>
      <c r="E1727" s="8" t="s">
        <v>7835</v>
      </c>
      <c r="F1727" s="8" t="s">
        <v>7835</v>
      </c>
      <c r="G1727" s="20">
        <v>1</v>
      </c>
      <c r="H1727" s="8" t="s">
        <v>7835</v>
      </c>
      <c r="I1727" s="8" t="s">
        <v>7838</v>
      </c>
      <c r="J1727" s="8" t="s">
        <v>7841</v>
      </c>
    </row>
    <row r="1728" spans="1:10" ht="15" customHeight="1" x14ac:dyDescent="0.3">
      <c r="A1728" s="8" t="s">
        <v>1764</v>
      </c>
      <c r="B1728" s="29">
        <v>25.84</v>
      </c>
      <c r="C1728" s="32">
        <v>8.5500000000000007</v>
      </c>
      <c r="D1728" s="8" t="s">
        <v>7836</v>
      </c>
      <c r="E1728" s="8" t="s">
        <v>7835</v>
      </c>
      <c r="F1728" s="8" t="s">
        <v>7835</v>
      </c>
      <c r="G1728" s="20">
        <v>1</v>
      </c>
      <c r="H1728" s="8" t="s">
        <v>7835</v>
      </c>
      <c r="I1728" s="8" t="s">
        <v>7838</v>
      </c>
      <c r="J1728" s="8" t="s">
        <v>7841</v>
      </c>
    </row>
    <row r="1729" spans="1:10" ht="15" customHeight="1" x14ac:dyDescent="0.3">
      <c r="A1729" s="8" t="s">
        <v>1765</v>
      </c>
      <c r="B1729" s="29">
        <v>27.454999999999998</v>
      </c>
      <c r="C1729" s="32">
        <v>4.54</v>
      </c>
      <c r="D1729" s="8" t="s">
        <v>7835</v>
      </c>
      <c r="E1729" s="8" t="s">
        <v>7835</v>
      </c>
      <c r="F1729" s="8" t="s">
        <v>7835</v>
      </c>
      <c r="G1729" s="20">
        <v>0</v>
      </c>
      <c r="H1729" s="8" t="s">
        <v>7835</v>
      </c>
      <c r="I1729" s="8" t="s">
        <v>7838</v>
      </c>
      <c r="J1729" s="8" t="s">
        <v>7843</v>
      </c>
    </row>
    <row r="1730" spans="1:10" ht="15" customHeight="1" x14ac:dyDescent="0.3">
      <c r="A1730" s="8" t="s">
        <v>1766</v>
      </c>
      <c r="B1730" s="29">
        <v>24.605</v>
      </c>
      <c r="C1730" s="32">
        <v>5.7</v>
      </c>
      <c r="D1730" s="8" t="s">
        <v>7835</v>
      </c>
      <c r="E1730" s="8" t="s">
        <v>7835</v>
      </c>
      <c r="F1730" s="8" t="s">
        <v>7835</v>
      </c>
      <c r="G1730" s="20">
        <v>0</v>
      </c>
      <c r="H1730" s="8" t="s">
        <v>7835</v>
      </c>
      <c r="I1730" s="8" t="s">
        <v>7839</v>
      </c>
      <c r="J1730" s="8" t="s">
        <v>7842</v>
      </c>
    </row>
    <row r="1731" spans="1:10" ht="15" customHeight="1" x14ac:dyDescent="0.3">
      <c r="A1731" s="8" t="s">
        <v>1767</v>
      </c>
      <c r="B1731" s="29">
        <v>30.8</v>
      </c>
      <c r="C1731" s="32">
        <v>5.07</v>
      </c>
      <c r="D1731" s="8" t="s">
        <v>7835</v>
      </c>
      <c r="E1731" s="8" t="s">
        <v>7835</v>
      </c>
      <c r="F1731" s="8" t="s">
        <v>7835</v>
      </c>
      <c r="G1731" s="20">
        <v>0</v>
      </c>
      <c r="H1731" s="8" t="s">
        <v>7835</v>
      </c>
      <c r="I1731" s="8" t="s">
        <v>7837</v>
      </c>
      <c r="J1731" s="8" t="s">
        <v>7843</v>
      </c>
    </row>
    <row r="1732" spans="1:10" ht="15" customHeight="1" x14ac:dyDescent="0.3">
      <c r="A1732" s="8" t="s">
        <v>1768</v>
      </c>
      <c r="B1732" s="29">
        <v>34.799999999999997</v>
      </c>
      <c r="C1732" s="32">
        <v>4.38</v>
      </c>
      <c r="D1732" s="8" t="s">
        <v>7835</v>
      </c>
      <c r="E1732" s="8" t="s">
        <v>7835</v>
      </c>
      <c r="F1732" s="8" t="s">
        <v>7835</v>
      </c>
      <c r="G1732" s="20">
        <v>1</v>
      </c>
      <c r="H1732" s="8" t="s">
        <v>7835</v>
      </c>
      <c r="I1732" s="8" t="s">
        <v>7837</v>
      </c>
      <c r="J1732" s="8" t="s">
        <v>7843</v>
      </c>
    </row>
    <row r="1733" spans="1:10" ht="15" customHeight="1" x14ac:dyDescent="0.3">
      <c r="A1733" s="8" t="s">
        <v>1769</v>
      </c>
      <c r="B1733" s="29">
        <v>34.21</v>
      </c>
      <c r="C1733" s="32">
        <v>4.54</v>
      </c>
      <c r="D1733" s="8" t="s">
        <v>7835</v>
      </c>
      <c r="E1733" s="8" t="s">
        <v>7835</v>
      </c>
      <c r="F1733" s="8" t="s">
        <v>7835</v>
      </c>
      <c r="G1733" s="20">
        <v>1</v>
      </c>
      <c r="H1733" s="8" t="s">
        <v>7835</v>
      </c>
      <c r="I1733" s="8" t="s">
        <v>7837</v>
      </c>
      <c r="J1733" s="8" t="s">
        <v>7843</v>
      </c>
    </row>
    <row r="1734" spans="1:10" ht="15" customHeight="1" x14ac:dyDescent="0.3">
      <c r="A1734" s="8" t="s">
        <v>1770</v>
      </c>
      <c r="B1734" s="29">
        <v>31</v>
      </c>
      <c r="C1734" s="32">
        <v>5.38</v>
      </c>
      <c r="D1734" s="8" t="s">
        <v>7835</v>
      </c>
      <c r="E1734" s="8" t="s">
        <v>7835</v>
      </c>
      <c r="F1734" s="8" t="s">
        <v>7835</v>
      </c>
      <c r="G1734" s="20">
        <v>1</v>
      </c>
      <c r="H1734" s="8" t="s">
        <v>7835</v>
      </c>
      <c r="I1734" s="8" t="s">
        <v>7837</v>
      </c>
      <c r="J1734" s="8" t="s">
        <v>7843</v>
      </c>
    </row>
    <row r="1735" spans="1:10" ht="15" customHeight="1" x14ac:dyDescent="0.3">
      <c r="A1735" s="8" t="s">
        <v>1771</v>
      </c>
      <c r="B1735" s="29">
        <v>26.125</v>
      </c>
      <c r="C1735" s="32">
        <v>5.55</v>
      </c>
      <c r="D1735" s="8" t="s">
        <v>7835</v>
      </c>
      <c r="E1735" s="8" t="s">
        <v>7835</v>
      </c>
      <c r="F1735" s="8" t="s">
        <v>7835</v>
      </c>
      <c r="G1735" s="20">
        <v>1</v>
      </c>
      <c r="H1735" s="8" t="s">
        <v>7835</v>
      </c>
      <c r="I1735" s="8" t="s">
        <v>7838</v>
      </c>
      <c r="J1735" s="8" t="s">
        <v>7843</v>
      </c>
    </row>
    <row r="1736" spans="1:10" ht="15" customHeight="1" x14ac:dyDescent="0.3">
      <c r="A1736" s="8" t="s">
        <v>1772</v>
      </c>
      <c r="B1736" s="29">
        <v>30.13</v>
      </c>
      <c r="C1736" s="32">
        <v>4.03</v>
      </c>
      <c r="D1736" s="8" t="s">
        <v>7836</v>
      </c>
      <c r="E1736" s="8" t="s">
        <v>7835</v>
      </c>
      <c r="F1736" s="8" t="s">
        <v>7835</v>
      </c>
      <c r="G1736" s="20">
        <v>1</v>
      </c>
      <c r="H1736" s="8" t="s">
        <v>7835</v>
      </c>
      <c r="I1736" s="8" t="s">
        <v>7837</v>
      </c>
      <c r="J1736" s="8" t="s">
        <v>7843</v>
      </c>
    </row>
    <row r="1737" spans="1:10" ht="15" customHeight="1" x14ac:dyDescent="0.3">
      <c r="A1737" s="8" t="s">
        <v>1773</v>
      </c>
      <c r="B1737" s="29">
        <v>34.19</v>
      </c>
      <c r="C1737" s="32">
        <v>4.1900000000000004</v>
      </c>
      <c r="D1737" s="8" t="s">
        <v>7835</v>
      </c>
      <c r="E1737" s="8" t="s">
        <v>7835</v>
      </c>
      <c r="F1737" s="8" t="s">
        <v>7835</v>
      </c>
      <c r="G1737" s="20">
        <v>0</v>
      </c>
      <c r="H1737" s="8" t="s">
        <v>7835</v>
      </c>
      <c r="I1737" s="8" t="s">
        <v>7837</v>
      </c>
      <c r="J1737" s="8" t="s">
        <v>7843</v>
      </c>
    </row>
    <row r="1738" spans="1:10" ht="15" customHeight="1" x14ac:dyDescent="0.3">
      <c r="A1738" s="8" t="s">
        <v>1774</v>
      </c>
      <c r="B1738" s="29">
        <v>22.515000000000001</v>
      </c>
      <c r="C1738" s="32">
        <v>4.37</v>
      </c>
      <c r="D1738" s="8" t="s">
        <v>7835</v>
      </c>
      <c r="E1738" s="8" t="s">
        <v>7835</v>
      </c>
      <c r="F1738" s="8" t="s">
        <v>7836</v>
      </c>
      <c r="G1738" s="20">
        <v>1</v>
      </c>
      <c r="H1738" s="8" t="s">
        <v>7835</v>
      </c>
      <c r="I1738" s="8" t="s">
        <v>7839</v>
      </c>
      <c r="J1738" s="8" t="s">
        <v>7843</v>
      </c>
    </row>
    <row r="1739" spans="1:10" ht="15" customHeight="1" x14ac:dyDescent="0.3">
      <c r="A1739" s="8" t="s">
        <v>1775</v>
      </c>
      <c r="B1739" s="29">
        <v>18.239999999999998</v>
      </c>
      <c r="C1739" s="32">
        <v>5.31</v>
      </c>
      <c r="D1739" s="8" t="s">
        <v>7836</v>
      </c>
      <c r="E1739" s="8" t="s">
        <v>7835</v>
      </c>
      <c r="F1739" s="8" t="s">
        <v>7836</v>
      </c>
      <c r="G1739" s="20">
        <v>1</v>
      </c>
      <c r="H1739" s="8" t="s">
        <v>7835</v>
      </c>
      <c r="I1739" s="8" t="s">
        <v>7840</v>
      </c>
      <c r="J1739" s="8" t="s">
        <v>7843</v>
      </c>
    </row>
    <row r="1740" spans="1:10" ht="15" customHeight="1" x14ac:dyDescent="0.3">
      <c r="A1740" s="8" t="s">
        <v>1776</v>
      </c>
      <c r="B1740" s="29">
        <v>37.28</v>
      </c>
      <c r="C1740" s="32">
        <v>4.66</v>
      </c>
      <c r="D1740" s="8" t="s">
        <v>7835</v>
      </c>
      <c r="E1740" s="8" t="s">
        <v>7836</v>
      </c>
      <c r="F1740" s="8" t="s">
        <v>7835</v>
      </c>
      <c r="G1740" s="20">
        <v>1</v>
      </c>
      <c r="H1740" s="8" t="s">
        <v>7835</v>
      </c>
      <c r="I1740" s="8" t="s">
        <v>7837</v>
      </c>
      <c r="J1740" s="8" t="s">
        <v>7843</v>
      </c>
    </row>
    <row r="1741" spans="1:10" ht="15" customHeight="1" x14ac:dyDescent="0.3">
      <c r="A1741" s="8" t="s">
        <v>1777</v>
      </c>
      <c r="B1741" s="29">
        <v>18.2</v>
      </c>
      <c r="C1741" s="32">
        <v>6.19</v>
      </c>
      <c r="D1741" s="8" t="s">
        <v>7835</v>
      </c>
      <c r="E1741" s="8" t="s">
        <v>7835</v>
      </c>
      <c r="F1741" s="8" t="s">
        <v>7836</v>
      </c>
      <c r="G1741" s="20">
        <v>1</v>
      </c>
      <c r="H1741" s="8" t="s">
        <v>7835</v>
      </c>
      <c r="I1741" s="8" t="s">
        <v>7840</v>
      </c>
      <c r="J1741" s="8" t="s">
        <v>7842</v>
      </c>
    </row>
    <row r="1742" spans="1:10" ht="15" customHeight="1" x14ac:dyDescent="0.3">
      <c r="A1742" s="8" t="s">
        <v>1778</v>
      </c>
      <c r="B1742" s="29">
        <v>20.53</v>
      </c>
      <c r="C1742" s="32">
        <v>4.8600000000000003</v>
      </c>
      <c r="D1742" s="8" t="s">
        <v>7835</v>
      </c>
      <c r="E1742" s="8" t="s">
        <v>7835</v>
      </c>
      <c r="F1742" s="8" t="s">
        <v>7835</v>
      </c>
      <c r="G1742" s="20">
        <v>1</v>
      </c>
      <c r="H1742" s="8" t="s">
        <v>7835</v>
      </c>
      <c r="I1742" s="8" t="s">
        <v>7839</v>
      </c>
      <c r="J1742" s="8" t="s">
        <v>7843</v>
      </c>
    </row>
    <row r="1743" spans="1:10" ht="15" customHeight="1" x14ac:dyDescent="0.3">
      <c r="A1743" s="8" t="s">
        <v>1779</v>
      </c>
      <c r="B1743" s="29">
        <v>23.79</v>
      </c>
      <c r="C1743" s="32">
        <v>4.74</v>
      </c>
      <c r="D1743" s="8" t="s">
        <v>7835</v>
      </c>
      <c r="E1743" s="8" t="s">
        <v>7835</v>
      </c>
      <c r="F1743" s="8" t="s">
        <v>7835</v>
      </c>
      <c r="G1743" s="20">
        <v>0</v>
      </c>
      <c r="H1743" s="8" t="s">
        <v>7835</v>
      </c>
      <c r="I1743" s="8" t="s">
        <v>7839</v>
      </c>
      <c r="J1743" s="8" t="s">
        <v>7843</v>
      </c>
    </row>
    <row r="1744" spans="1:10" ht="15" customHeight="1" x14ac:dyDescent="0.3">
      <c r="A1744" s="8" t="s">
        <v>1780</v>
      </c>
      <c r="B1744" s="29">
        <v>29.8</v>
      </c>
      <c r="C1744" s="32">
        <v>6.03</v>
      </c>
      <c r="D1744" s="8" t="s">
        <v>7835</v>
      </c>
      <c r="E1744" s="8" t="s">
        <v>7835</v>
      </c>
      <c r="F1744" s="8" t="s">
        <v>7835</v>
      </c>
      <c r="G1744" s="20">
        <v>0</v>
      </c>
      <c r="H1744" s="8" t="s">
        <v>7835</v>
      </c>
      <c r="I1744" s="8" t="s">
        <v>7838</v>
      </c>
      <c r="J1744" s="8" t="s">
        <v>7842</v>
      </c>
    </row>
    <row r="1745" spans="1:10" ht="15" customHeight="1" x14ac:dyDescent="0.3">
      <c r="A1745" s="8" t="s">
        <v>1781</v>
      </c>
      <c r="B1745" s="29">
        <v>31.54</v>
      </c>
      <c r="C1745" s="32">
        <v>4.71</v>
      </c>
      <c r="D1745" s="8" t="s">
        <v>7835</v>
      </c>
      <c r="E1745" s="8" t="s">
        <v>7835</v>
      </c>
      <c r="F1745" s="8" t="s">
        <v>7835</v>
      </c>
      <c r="G1745" s="20">
        <v>0</v>
      </c>
      <c r="H1745" s="8" t="s">
        <v>7835</v>
      </c>
      <c r="I1745" s="8" t="s">
        <v>7837</v>
      </c>
      <c r="J1745" s="8" t="s">
        <v>7843</v>
      </c>
    </row>
    <row r="1746" spans="1:10" ht="15" customHeight="1" x14ac:dyDescent="0.3">
      <c r="A1746" s="8" t="s">
        <v>1782</v>
      </c>
      <c r="B1746" s="29">
        <v>20.82</v>
      </c>
      <c r="C1746" s="32">
        <v>5.55</v>
      </c>
      <c r="D1746" s="8" t="s">
        <v>7835</v>
      </c>
      <c r="E1746" s="8" t="s">
        <v>7835</v>
      </c>
      <c r="F1746" s="8" t="s">
        <v>7835</v>
      </c>
      <c r="G1746" s="20">
        <v>1</v>
      </c>
      <c r="H1746" s="8" t="s">
        <v>7835</v>
      </c>
      <c r="I1746" s="8" t="s">
        <v>7839</v>
      </c>
      <c r="J1746" s="8" t="s">
        <v>7843</v>
      </c>
    </row>
    <row r="1747" spans="1:10" ht="15" customHeight="1" x14ac:dyDescent="0.3">
      <c r="A1747" s="8" t="s">
        <v>1783</v>
      </c>
      <c r="B1747" s="29">
        <v>38.83</v>
      </c>
      <c r="C1747" s="32">
        <v>4.78</v>
      </c>
      <c r="D1747" s="8" t="s">
        <v>7835</v>
      </c>
      <c r="E1747" s="8" t="s">
        <v>7835</v>
      </c>
      <c r="F1747" s="8" t="s">
        <v>7836</v>
      </c>
      <c r="G1747" s="20">
        <v>1</v>
      </c>
      <c r="H1747" s="8" t="s">
        <v>7835</v>
      </c>
      <c r="I1747" s="8" t="s">
        <v>7837</v>
      </c>
      <c r="J1747" s="8" t="s">
        <v>7843</v>
      </c>
    </row>
    <row r="1748" spans="1:10" ht="15" customHeight="1" x14ac:dyDescent="0.3">
      <c r="A1748" s="8" t="s">
        <v>1784</v>
      </c>
      <c r="B1748" s="29">
        <v>23.44</v>
      </c>
      <c r="C1748" s="32">
        <v>4.6500000000000004</v>
      </c>
      <c r="D1748" s="8" t="s">
        <v>7836</v>
      </c>
      <c r="E1748" s="8" t="s">
        <v>7835</v>
      </c>
      <c r="F1748" s="8" t="s">
        <v>7835</v>
      </c>
      <c r="G1748" s="20">
        <v>1</v>
      </c>
      <c r="H1748" s="8" t="s">
        <v>7835</v>
      </c>
      <c r="I1748" s="8" t="s">
        <v>7839</v>
      </c>
      <c r="J1748" s="8" t="s">
        <v>7843</v>
      </c>
    </row>
    <row r="1749" spans="1:10" ht="15" customHeight="1" x14ac:dyDescent="0.3">
      <c r="A1749" s="8" t="s">
        <v>1785</v>
      </c>
      <c r="B1749" s="29">
        <v>24.13</v>
      </c>
      <c r="C1749" s="32">
        <v>5.2</v>
      </c>
      <c r="D1749" s="8" t="s">
        <v>7835</v>
      </c>
      <c r="E1749" s="8" t="s">
        <v>7835</v>
      </c>
      <c r="F1749" s="8" t="s">
        <v>7835</v>
      </c>
      <c r="G1749" s="20">
        <v>1</v>
      </c>
      <c r="H1749" s="8" t="s">
        <v>7835</v>
      </c>
      <c r="I1749" s="8" t="s">
        <v>7839</v>
      </c>
      <c r="J1749" s="8" t="s">
        <v>7843</v>
      </c>
    </row>
    <row r="1750" spans="1:10" ht="15" customHeight="1" x14ac:dyDescent="0.3">
      <c r="A1750" s="8" t="s">
        <v>1786</v>
      </c>
      <c r="B1750" s="29">
        <v>42.13</v>
      </c>
      <c r="C1750" s="32">
        <v>4.54</v>
      </c>
      <c r="D1750" s="8" t="s">
        <v>7836</v>
      </c>
      <c r="E1750" s="8" t="s">
        <v>7835</v>
      </c>
      <c r="F1750" s="8" t="s">
        <v>7835</v>
      </c>
      <c r="G1750" s="20">
        <v>1</v>
      </c>
      <c r="H1750" s="8" t="s">
        <v>7835</v>
      </c>
      <c r="I1750" s="8" t="s">
        <v>7837</v>
      </c>
      <c r="J1750" s="8" t="s">
        <v>7843</v>
      </c>
    </row>
    <row r="1751" spans="1:10" ht="15" customHeight="1" x14ac:dyDescent="0.3">
      <c r="A1751" s="8" t="s">
        <v>1787</v>
      </c>
      <c r="B1751" s="29">
        <v>17.86</v>
      </c>
      <c r="C1751" s="32">
        <v>4.1100000000000003</v>
      </c>
      <c r="D1751" s="8" t="s">
        <v>7835</v>
      </c>
      <c r="E1751" s="8" t="s">
        <v>7835</v>
      </c>
      <c r="F1751" s="8" t="s">
        <v>7835</v>
      </c>
      <c r="G1751" s="20">
        <v>1</v>
      </c>
      <c r="H1751" s="8" t="s">
        <v>7835</v>
      </c>
      <c r="I1751" s="8" t="s">
        <v>7840</v>
      </c>
      <c r="J1751" s="8" t="s">
        <v>7843</v>
      </c>
    </row>
    <row r="1752" spans="1:10" ht="15" customHeight="1" x14ac:dyDescent="0.3">
      <c r="A1752" s="8" t="s">
        <v>1788</v>
      </c>
      <c r="B1752" s="29">
        <v>32.78</v>
      </c>
      <c r="C1752" s="32">
        <v>4.63</v>
      </c>
      <c r="D1752" s="8" t="s">
        <v>7835</v>
      </c>
      <c r="E1752" s="8" t="s">
        <v>7835</v>
      </c>
      <c r="F1752" s="8" t="s">
        <v>7835</v>
      </c>
      <c r="G1752" s="20">
        <v>0</v>
      </c>
      <c r="H1752" s="8" t="s">
        <v>7835</v>
      </c>
      <c r="I1752" s="8" t="s">
        <v>7837</v>
      </c>
      <c r="J1752" s="8" t="s">
        <v>7843</v>
      </c>
    </row>
    <row r="1753" spans="1:10" ht="15" customHeight="1" x14ac:dyDescent="0.3">
      <c r="A1753" s="8" t="s">
        <v>1789</v>
      </c>
      <c r="B1753" s="29">
        <v>23.9</v>
      </c>
      <c r="C1753" s="32">
        <v>6.06</v>
      </c>
      <c r="D1753" s="8" t="s">
        <v>7836</v>
      </c>
      <c r="E1753" s="8" t="s">
        <v>7835</v>
      </c>
      <c r="F1753" s="8" t="s">
        <v>7836</v>
      </c>
      <c r="G1753" s="20">
        <v>1</v>
      </c>
      <c r="H1753" s="8" t="s">
        <v>7835</v>
      </c>
      <c r="I1753" s="8" t="s">
        <v>7839</v>
      </c>
      <c r="J1753" s="8" t="s">
        <v>7842</v>
      </c>
    </row>
    <row r="1754" spans="1:10" ht="15" customHeight="1" x14ac:dyDescent="0.3">
      <c r="A1754" s="8" t="s">
        <v>1790</v>
      </c>
      <c r="B1754" s="29">
        <v>15.47</v>
      </c>
      <c r="C1754" s="32">
        <v>8.43</v>
      </c>
      <c r="D1754" s="8" t="s">
        <v>7835</v>
      </c>
      <c r="E1754" s="8" t="s">
        <v>7835</v>
      </c>
      <c r="F1754" s="8" t="s">
        <v>7835</v>
      </c>
      <c r="G1754" s="20">
        <v>0</v>
      </c>
      <c r="H1754" s="8" t="s">
        <v>7835</v>
      </c>
      <c r="I1754" s="8" t="s">
        <v>7840</v>
      </c>
      <c r="J1754" s="8" t="s">
        <v>7841</v>
      </c>
    </row>
    <row r="1755" spans="1:10" ht="15" customHeight="1" x14ac:dyDescent="0.3">
      <c r="A1755" s="8" t="s">
        <v>1791</v>
      </c>
      <c r="B1755" s="29">
        <v>28.54</v>
      </c>
      <c r="C1755" s="32">
        <v>5.51</v>
      </c>
      <c r="D1755" s="8" t="s">
        <v>7835</v>
      </c>
      <c r="E1755" s="8" t="s">
        <v>7835</v>
      </c>
      <c r="F1755" s="8" t="s">
        <v>7836</v>
      </c>
      <c r="G1755" s="20">
        <v>1</v>
      </c>
      <c r="H1755" s="8" t="s">
        <v>7835</v>
      </c>
      <c r="I1755" s="8" t="s">
        <v>7838</v>
      </c>
      <c r="J1755" s="8" t="s">
        <v>7843</v>
      </c>
    </row>
    <row r="1756" spans="1:10" ht="15" customHeight="1" x14ac:dyDescent="0.3">
      <c r="A1756" s="8" t="s">
        <v>1792</v>
      </c>
      <c r="B1756" s="29">
        <v>18.54</v>
      </c>
      <c r="C1756" s="32">
        <v>4.95</v>
      </c>
      <c r="D1756" s="8" t="s">
        <v>7835</v>
      </c>
      <c r="E1756" s="8" t="s">
        <v>7835</v>
      </c>
      <c r="F1756" s="8" t="s">
        <v>7835</v>
      </c>
      <c r="G1756" s="20">
        <v>0</v>
      </c>
      <c r="H1756" s="8" t="s">
        <v>7835</v>
      </c>
      <c r="I1756" s="8" t="s">
        <v>7839</v>
      </c>
      <c r="J1756" s="8" t="s">
        <v>7843</v>
      </c>
    </row>
    <row r="1757" spans="1:10" ht="15" customHeight="1" x14ac:dyDescent="0.3">
      <c r="A1757" s="8" t="s">
        <v>1793</v>
      </c>
      <c r="B1757" s="29">
        <v>32.18</v>
      </c>
      <c r="C1757" s="32">
        <v>6.44</v>
      </c>
      <c r="D1757" s="8" t="s">
        <v>7836</v>
      </c>
      <c r="E1757" s="8" t="s">
        <v>7835</v>
      </c>
      <c r="F1757" s="8" t="s">
        <v>7836</v>
      </c>
      <c r="G1757" s="20">
        <v>1</v>
      </c>
      <c r="H1757" s="8" t="s">
        <v>7835</v>
      </c>
      <c r="I1757" s="8" t="s">
        <v>7837</v>
      </c>
      <c r="J1757" s="8" t="s">
        <v>7842</v>
      </c>
    </row>
    <row r="1758" spans="1:10" ht="15" customHeight="1" x14ac:dyDescent="0.3">
      <c r="A1758" s="8" t="s">
        <v>1794</v>
      </c>
      <c r="B1758" s="29">
        <v>37.380000000000003</v>
      </c>
      <c r="C1758" s="32">
        <v>6.05</v>
      </c>
      <c r="D1758" s="8" t="s">
        <v>7836</v>
      </c>
      <c r="E1758" s="8" t="s">
        <v>7835</v>
      </c>
      <c r="F1758" s="8" t="s">
        <v>7835</v>
      </c>
      <c r="G1758" s="20">
        <v>0</v>
      </c>
      <c r="H1758" s="8" t="s">
        <v>7835</v>
      </c>
      <c r="I1758" s="8" t="s">
        <v>7837</v>
      </c>
      <c r="J1758" s="8" t="s">
        <v>7842</v>
      </c>
    </row>
    <row r="1759" spans="1:10" ht="15" customHeight="1" x14ac:dyDescent="0.3">
      <c r="A1759" s="8" t="s">
        <v>1795</v>
      </c>
      <c r="B1759" s="29">
        <v>31.12</v>
      </c>
      <c r="C1759" s="32">
        <v>4.76</v>
      </c>
      <c r="D1759" s="8" t="s">
        <v>7836</v>
      </c>
      <c r="E1759" s="8" t="s">
        <v>7835</v>
      </c>
      <c r="F1759" s="8" t="s">
        <v>7836</v>
      </c>
      <c r="G1759" s="20">
        <v>1</v>
      </c>
      <c r="H1759" s="8" t="s">
        <v>7835</v>
      </c>
      <c r="I1759" s="8" t="s">
        <v>7837</v>
      </c>
      <c r="J1759" s="8" t="s">
        <v>7843</v>
      </c>
    </row>
    <row r="1760" spans="1:10" ht="15" customHeight="1" x14ac:dyDescent="0.3">
      <c r="A1760" s="8" t="s">
        <v>1796</v>
      </c>
      <c r="B1760" s="29">
        <v>22.01</v>
      </c>
      <c r="C1760" s="32">
        <v>6.72</v>
      </c>
      <c r="D1760" s="8" t="s">
        <v>7836</v>
      </c>
      <c r="E1760" s="8" t="s">
        <v>7835</v>
      </c>
      <c r="F1760" s="8" t="s">
        <v>7835</v>
      </c>
      <c r="G1760" s="20">
        <v>1</v>
      </c>
      <c r="H1760" s="8" t="s">
        <v>7835</v>
      </c>
      <c r="I1760" s="8" t="s">
        <v>7839</v>
      </c>
      <c r="J1760" s="8" t="s">
        <v>7841</v>
      </c>
    </row>
    <row r="1761" spans="1:10" ht="15" customHeight="1" x14ac:dyDescent="0.3">
      <c r="A1761" s="8" t="s">
        <v>1797</v>
      </c>
      <c r="B1761" s="29">
        <v>27.645</v>
      </c>
      <c r="C1761" s="32">
        <v>5.7</v>
      </c>
      <c r="D1761" s="8" t="s">
        <v>7835</v>
      </c>
      <c r="E1761" s="8" t="s">
        <v>7835</v>
      </c>
      <c r="F1761" s="8" t="s">
        <v>7835</v>
      </c>
      <c r="G1761" s="20">
        <v>0</v>
      </c>
      <c r="H1761" s="8" t="s">
        <v>7835</v>
      </c>
      <c r="I1761" s="8" t="s">
        <v>7838</v>
      </c>
      <c r="J1761" s="8" t="s">
        <v>7842</v>
      </c>
    </row>
    <row r="1762" spans="1:10" ht="15" customHeight="1" x14ac:dyDescent="0.3">
      <c r="A1762" s="8" t="s">
        <v>1798</v>
      </c>
      <c r="B1762" s="29">
        <v>29.64</v>
      </c>
      <c r="C1762" s="32">
        <v>5.31</v>
      </c>
      <c r="D1762" s="8" t="s">
        <v>7836</v>
      </c>
      <c r="E1762" s="8" t="s">
        <v>7835</v>
      </c>
      <c r="F1762" s="8" t="s">
        <v>7835</v>
      </c>
      <c r="G1762" s="20">
        <v>0</v>
      </c>
      <c r="H1762" s="8" t="s">
        <v>7835</v>
      </c>
      <c r="I1762" s="8" t="s">
        <v>7838</v>
      </c>
      <c r="J1762" s="8" t="s">
        <v>7843</v>
      </c>
    </row>
    <row r="1763" spans="1:10" ht="15" customHeight="1" x14ac:dyDescent="0.3">
      <c r="A1763" s="8" t="s">
        <v>1799</v>
      </c>
      <c r="B1763" s="29">
        <v>33.700000000000003</v>
      </c>
      <c r="C1763" s="32">
        <v>4.32</v>
      </c>
      <c r="D1763" s="8" t="s">
        <v>7836</v>
      </c>
      <c r="E1763" s="8" t="s">
        <v>7835</v>
      </c>
      <c r="F1763" s="8" t="s">
        <v>7835</v>
      </c>
      <c r="G1763" s="20">
        <v>1</v>
      </c>
      <c r="H1763" s="8" t="s">
        <v>7835</v>
      </c>
      <c r="I1763" s="8" t="s">
        <v>7837</v>
      </c>
      <c r="J1763" s="8" t="s">
        <v>7843</v>
      </c>
    </row>
    <row r="1764" spans="1:10" ht="15" customHeight="1" x14ac:dyDescent="0.3">
      <c r="A1764" s="8" t="s">
        <v>1800</v>
      </c>
      <c r="B1764" s="29">
        <v>27.5</v>
      </c>
      <c r="C1764" s="32">
        <v>4.2300000000000004</v>
      </c>
      <c r="D1764" s="8" t="s">
        <v>7836</v>
      </c>
      <c r="E1764" s="8" t="s">
        <v>7835</v>
      </c>
      <c r="F1764" s="8" t="s">
        <v>7835</v>
      </c>
      <c r="G1764" s="20">
        <v>1</v>
      </c>
      <c r="H1764" s="8" t="s">
        <v>7835</v>
      </c>
      <c r="I1764" s="8" t="s">
        <v>7838</v>
      </c>
      <c r="J1764" s="8" t="s">
        <v>7843</v>
      </c>
    </row>
    <row r="1765" spans="1:10" ht="15" customHeight="1" x14ac:dyDescent="0.3">
      <c r="A1765" s="8" t="s">
        <v>1801</v>
      </c>
      <c r="B1765" s="29">
        <v>16.12</v>
      </c>
      <c r="C1765" s="32">
        <v>6.09</v>
      </c>
      <c r="D1765" s="8" t="s">
        <v>7835</v>
      </c>
      <c r="E1765" s="8" t="s">
        <v>7835</v>
      </c>
      <c r="F1765" s="8" t="s">
        <v>7835</v>
      </c>
      <c r="G1765" s="20">
        <v>0</v>
      </c>
      <c r="H1765" s="8" t="s">
        <v>7835</v>
      </c>
      <c r="I1765" s="8" t="s">
        <v>7840</v>
      </c>
      <c r="J1765" s="8" t="s">
        <v>7842</v>
      </c>
    </row>
    <row r="1766" spans="1:10" ht="15" customHeight="1" x14ac:dyDescent="0.3">
      <c r="A1766" s="8" t="s">
        <v>1802</v>
      </c>
      <c r="B1766" s="29">
        <v>26.73</v>
      </c>
      <c r="C1766" s="32">
        <v>4.74</v>
      </c>
      <c r="D1766" s="8" t="s">
        <v>7836</v>
      </c>
      <c r="E1766" s="8" t="s">
        <v>7835</v>
      </c>
      <c r="F1766" s="8" t="s">
        <v>7835</v>
      </c>
      <c r="G1766" s="20">
        <v>1</v>
      </c>
      <c r="H1766" s="8" t="s">
        <v>7835</v>
      </c>
      <c r="I1766" s="8" t="s">
        <v>7838</v>
      </c>
      <c r="J1766" s="8" t="s">
        <v>7843</v>
      </c>
    </row>
    <row r="1767" spans="1:10" ht="15" customHeight="1" x14ac:dyDescent="0.3">
      <c r="A1767" s="8" t="s">
        <v>1803</v>
      </c>
      <c r="B1767" s="29">
        <v>37.25</v>
      </c>
      <c r="C1767" s="32">
        <v>6.23</v>
      </c>
      <c r="D1767" s="8" t="s">
        <v>7836</v>
      </c>
      <c r="E1767" s="8" t="s">
        <v>7835</v>
      </c>
      <c r="F1767" s="8" t="s">
        <v>7835</v>
      </c>
      <c r="G1767" s="20">
        <v>0</v>
      </c>
      <c r="H1767" s="8" t="s">
        <v>7835</v>
      </c>
      <c r="I1767" s="8" t="s">
        <v>7837</v>
      </c>
      <c r="J1767" s="8" t="s">
        <v>7842</v>
      </c>
    </row>
    <row r="1768" spans="1:10" ht="15" customHeight="1" x14ac:dyDescent="0.3">
      <c r="A1768" s="8" t="s">
        <v>1804</v>
      </c>
      <c r="B1768" s="29">
        <v>23.56</v>
      </c>
      <c r="C1768" s="32">
        <v>5.45</v>
      </c>
      <c r="D1768" s="8" t="s">
        <v>7836</v>
      </c>
      <c r="E1768" s="8" t="s">
        <v>7835</v>
      </c>
      <c r="F1768" s="8" t="s">
        <v>7835</v>
      </c>
      <c r="G1768" s="20">
        <v>1</v>
      </c>
      <c r="H1768" s="8" t="s">
        <v>7835</v>
      </c>
      <c r="I1768" s="8" t="s">
        <v>7839</v>
      </c>
      <c r="J1768" s="8" t="s">
        <v>7843</v>
      </c>
    </row>
    <row r="1769" spans="1:10" ht="15" customHeight="1" x14ac:dyDescent="0.3">
      <c r="A1769" s="8" t="s">
        <v>1805</v>
      </c>
      <c r="B1769" s="29">
        <v>15.84</v>
      </c>
      <c r="C1769" s="32">
        <v>10.34</v>
      </c>
      <c r="D1769" s="8" t="s">
        <v>7835</v>
      </c>
      <c r="E1769" s="8" t="s">
        <v>7835</v>
      </c>
      <c r="F1769" s="8" t="s">
        <v>7835</v>
      </c>
      <c r="G1769" s="20">
        <v>2</v>
      </c>
      <c r="H1769" s="8" t="s">
        <v>7835</v>
      </c>
      <c r="I1769" s="8" t="s">
        <v>7840</v>
      </c>
      <c r="J1769" s="8" t="s">
        <v>7841</v>
      </c>
    </row>
    <row r="1770" spans="1:10" ht="15" customHeight="1" x14ac:dyDescent="0.3">
      <c r="A1770" s="8" t="s">
        <v>1806</v>
      </c>
      <c r="B1770" s="29">
        <v>36.630000000000003</v>
      </c>
      <c r="C1770" s="32">
        <v>5.15</v>
      </c>
      <c r="D1770" s="8" t="s">
        <v>7835</v>
      </c>
      <c r="E1770" s="8" t="s">
        <v>7835</v>
      </c>
      <c r="F1770" s="8" t="s">
        <v>7835</v>
      </c>
      <c r="G1770" s="20">
        <v>0</v>
      </c>
      <c r="H1770" s="8" t="s">
        <v>7835</v>
      </c>
      <c r="I1770" s="8" t="s">
        <v>7837</v>
      </c>
      <c r="J1770" s="8" t="s">
        <v>7843</v>
      </c>
    </row>
    <row r="1771" spans="1:10" ht="15" customHeight="1" x14ac:dyDescent="0.3">
      <c r="A1771" s="8" t="s">
        <v>1807</v>
      </c>
      <c r="B1771" s="29">
        <v>16.47</v>
      </c>
      <c r="C1771" s="32">
        <v>11.72</v>
      </c>
      <c r="D1771" s="8" t="s">
        <v>7835</v>
      </c>
      <c r="E1771" s="8" t="s">
        <v>7835</v>
      </c>
      <c r="F1771" s="8" t="s">
        <v>7835</v>
      </c>
      <c r="G1771" s="20">
        <v>0</v>
      </c>
      <c r="H1771" s="8" t="s">
        <v>7835</v>
      </c>
      <c r="I1771" s="8" t="s">
        <v>7840</v>
      </c>
      <c r="J1771" s="8" t="s">
        <v>7841</v>
      </c>
    </row>
    <row r="1772" spans="1:10" ht="15" customHeight="1" x14ac:dyDescent="0.3">
      <c r="A1772" s="8" t="s">
        <v>1808</v>
      </c>
      <c r="B1772" s="29">
        <v>25.8</v>
      </c>
      <c r="C1772" s="32">
        <v>5.29</v>
      </c>
      <c r="D1772" s="8" t="s">
        <v>7835</v>
      </c>
      <c r="E1772" s="8" t="s">
        <v>7835</v>
      </c>
      <c r="F1772" s="8" t="s">
        <v>7835</v>
      </c>
      <c r="G1772" s="20">
        <v>0</v>
      </c>
      <c r="H1772" s="8" t="s">
        <v>7835</v>
      </c>
      <c r="I1772" s="8" t="s">
        <v>7838</v>
      </c>
      <c r="J1772" s="8" t="s">
        <v>7843</v>
      </c>
    </row>
    <row r="1773" spans="1:10" ht="15" customHeight="1" x14ac:dyDescent="0.3">
      <c r="A1773" s="8" t="s">
        <v>1809</v>
      </c>
      <c r="B1773" s="29">
        <v>23.6</v>
      </c>
      <c r="C1773" s="32">
        <v>4.33</v>
      </c>
      <c r="D1773" s="8" t="s">
        <v>7835</v>
      </c>
      <c r="E1773" s="8" t="s">
        <v>7835</v>
      </c>
      <c r="F1773" s="8" t="s">
        <v>7835</v>
      </c>
      <c r="G1773" s="20">
        <v>0</v>
      </c>
      <c r="H1773" s="8" t="s">
        <v>7835</v>
      </c>
      <c r="I1773" s="8" t="s">
        <v>7839</v>
      </c>
      <c r="J1773" s="8" t="s">
        <v>7843</v>
      </c>
    </row>
    <row r="1774" spans="1:10" ht="15" customHeight="1" x14ac:dyDescent="0.3">
      <c r="A1774" s="8" t="s">
        <v>1810</v>
      </c>
      <c r="B1774" s="29">
        <v>32.11</v>
      </c>
      <c r="C1774" s="32">
        <v>6.24</v>
      </c>
      <c r="D1774" s="8" t="s">
        <v>7835</v>
      </c>
      <c r="E1774" s="8" t="s">
        <v>7835</v>
      </c>
      <c r="F1774" s="8" t="s">
        <v>7836</v>
      </c>
      <c r="G1774" s="20">
        <v>1</v>
      </c>
      <c r="H1774" s="8" t="s">
        <v>7835</v>
      </c>
      <c r="I1774" s="8" t="s">
        <v>7837</v>
      </c>
      <c r="J1774" s="8" t="s">
        <v>7842</v>
      </c>
    </row>
    <row r="1775" spans="1:10" ht="15" customHeight="1" x14ac:dyDescent="0.3">
      <c r="A1775" s="8" t="s">
        <v>1811</v>
      </c>
      <c r="B1775" s="29">
        <v>30.114999999999998</v>
      </c>
      <c r="C1775" s="32">
        <v>11.61</v>
      </c>
      <c r="D1775" s="8" t="s">
        <v>7835</v>
      </c>
      <c r="E1775" s="8" t="s">
        <v>7835</v>
      </c>
      <c r="F1775" s="8" t="s">
        <v>7835</v>
      </c>
      <c r="G1775" s="20">
        <v>0</v>
      </c>
      <c r="H1775" s="8" t="s">
        <v>7835</v>
      </c>
      <c r="I1775" s="8" t="s">
        <v>7837</v>
      </c>
      <c r="J1775" s="8" t="s">
        <v>7841</v>
      </c>
    </row>
    <row r="1776" spans="1:10" ht="15" customHeight="1" x14ac:dyDescent="0.3">
      <c r="A1776" s="8" t="s">
        <v>1812</v>
      </c>
      <c r="B1776" s="29">
        <v>20.28</v>
      </c>
      <c r="C1776" s="32">
        <v>11.07</v>
      </c>
      <c r="D1776" s="8" t="s">
        <v>7836</v>
      </c>
      <c r="E1776" s="8" t="s">
        <v>7835</v>
      </c>
      <c r="F1776" s="8" t="s">
        <v>7835</v>
      </c>
      <c r="G1776" s="20">
        <v>0</v>
      </c>
      <c r="H1776" s="8" t="s">
        <v>7835</v>
      </c>
      <c r="I1776" s="8" t="s">
        <v>7839</v>
      </c>
      <c r="J1776" s="8" t="s">
        <v>7841</v>
      </c>
    </row>
    <row r="1777" spans="1:10" ht="15" customHeight="1" x14ac:dyDescent="0.3">
      <c r="A1777" s="8" t="s">
        <v>1813</v>
      </c>
      <c r="B1777" s="29">
        <v>20.234999999999999</v>
      </c>
      <c r="C1777" s="32">
        <v>5.19</v>
      </c>
      <c r="D1777" s="8" t="s">
        <v>7835</v>
      </c>
      <c r="E1777" s="8" t="s">
        <v>7835</v>
      </c>
      <c r="F1777" s="8" t="s">
        <v>7836</v>
      </c>
      <c r="G1777" s="20">
        <v>1</v>
      </c>
      <c r="H1777" s="8" t="s">
        <v>7835</v>
      </c>
      <c r="I1777" s="8" t="s">
        <v>7839</v>
      </c>
      <c r="J1777" s="8" t="s">
        <v>7843</v>
      </c>
    </row>
    <row r="1778" spans="1:10" ht="15" customHeight="1" x14ac:dyDescent="0.3">
      <c r="A1778" s="8" t="s">
        <v>1814</v>
      </c>
      <c r="B1778" s="29">
        <v>25.27</v>
      </c>
      <c r="C1778" s="32">
        <v>5.7</v>
      </c>
      <c r="D1778" s="8" t="s">
        <v>7836</v>
      </c>
      <c r="E1778" s="8" t="s">
        <v>7835</v>
      </c>
      <c r="F1778" s="8" t="s">
        <v>7835</v>
      </c>
      <c r="G1778" s="20">
        <v>1</v>
      </c>
      <c r="H1778" s="8" t="s">
        <v>7835</v>
      </c>
      <c r="I1778" s="8" t="s">
        <v>7838</v>
      </c>
      <c r="J1778" s="8" t="s">
        <v>7842</v>
      </c>
    </row>
    <row r="1779" spans="1:10" ht="15" customHeight="1" x14ac:dyDescent="0.3">
      <c r="A1779" s="8" t="s">
        <v>1815</v>
      </c>
      <c r="B1779" s="29">
        <v>24.24</v>
      </c>
      <c r="C1779" s="32">
        <v>6.15</v>
      </c>
      <c r="D1779" s="8" t="s">
        <v>7835</v>
      </c>
      <c r="E1779" s="8" t="s">
        <v>7835</v>
      </c>
      <c r="F1779" s="8" t="s">
        <v>7835</v>
      </c>
      <c r="G1779" s="20">
        <v>0</v>
      </c>
      <c r="H1779" s="8" t="s">
        <v>7835</v>
      </c>
      <c r="I1779" s="8" t="s">
        <v>7839</v>
      </c>
      <c r="J1779" s="8" t="s">
        <v>7842</v>
      </c>
    </row>
    <row r="1780" spans="1:10" ht="15" customHeight="1" x14ac:dyDescent="0.3">
      <c r="A1780" s="8" t="s">
        <v>1816</v>
      </c>
      <c r="B1780" s="29">
        <v>35.75</v>
      </c>
      <c r="C1780" s="32">
        <v>5.07</v>
      </c>
      <c r="D1780" s="8" t="s">
        <v>7835</v>
      </c>
      <c r="E1780" s="8" t="s">
        <v>7835</v>
      </c>
      <c r="F1780" s="8" t="s">
        <v>7835</v>
      </c>
      <c r="G1780" s="20">
        <v>0</v>
      </c>
      <c r="H1780" s="8" t="s">
        <v>7835</v>
      </c>
      <c r="I1780" s="8" t="s">
        <v>7837</v>
      </c>
      <c r="J1780" s="8" t="s">
        <v>7843</v>
      </c>
    </row>
    <row r="1781" spans="1:10" ht="15" customHeight="1" x14ac:dyDescent="0.3">
      <c r="A1781" s="8" t="s">
        <v>1817</v>
      </c>
      <c r="B1781" s="29">
        <v>29.92</v>
      </c>
      <c r="C1781" s="32">
        <v>10.97</v>
      </c>
      <c r="D1781" s="8" t="s">
        <v>7836</v>
      </c>
      <c r="E1781" s="8" t="s">
        <v>7835</v>
      </c>
      <c r="F1781" s="8" t="s">
        <v>7835</v>
      </c>
      <c r="G1781" s="20">
        <v>1</v>
      </c>
      <c r="H1781" s="8" t="s">
        <v>7835</v>
      </c>
      <c r="I1781" s="8" t="s">
        <v>7838</v>
      </c>
      <c r="J1781" s="8" t="s">
        <v>7841</v>
      </c>
    </row>
    <row r="1782" spans="1:10" ht="15" customHeight="1" x14ac:dyDescent="0.3">
      <c r="A1782" s="8" t="s">
        <v>1818</v>
      </c>
      <c r="B1782" s="29">
        <v>26.2</v>
      </c>
      <c r="C1782" s="32">
        <v>10.93</v>
      </c>
      <c r="D1782" s="8" t="s">
        <v>7836</v>
      </c>
      <c r="E1782" s="8" t="s">
        <v>7835</v>
      </c>
      <c r="F1782" s="8" t="s">
        <v>7835</v>
      </c>
      <c r="G1782" s="20">
        <v>1</v>
      </c>
      <c r="H1782" s="8" t="s">
        <v>7835</v>
      </c>
      <c r="I1782" s="8" t="s">
        <v>7838</v>
      </c>
      <c r="J1782" s="8" t="s">
        <v>7841</v>
      </c>
    </row>
    <row r="1783" spans="1:10" ht="15" customHeight="1" x14ac:dyDescent="0.3">
      <c r="A1783" s="8" t="s">
        <v>1819</v>
      </c>
      <c r="B1783" s="29">
        <v>26.695</v>
      </c>
      <c r="C1783" s="32">
        <v>4.21</v>
      </c>
      <c r="D1783" s="8" t="s">
        <v>7836</v>
      </c>
      <c r="E1783" s="8" t="s">
        <v>7835</v>
      </c>
      <c r="F1783" s="8" t="s">
        <v>7836</v>
      </c>
      <c r="G1783" s="20">
        <v>1</v>
      </c>
      <c r="H1783" s="8" t="s">
        <v>7835</v>
      </c>
      <c r="I1783" s="8" t="s">
        <v>7838</v>
      </c>
      <c r="J1783" s="8" t="s">
        <v>7843</v>
      </c>
    </row>
    <row r="1784" spans="1:10" ht="15" customHeight="1" x14ac:dyDescent="0.3">
      <c r="A1784" s="8" t="s">
        <v>1820</v>
      </c>
      <c r="B1784" s="29">
        <v>23.16</v>
      </c>
      <c r="C1784" s="32">
        <v>5.5</v>
      </c>
      <c r="D1784" s="8" t="s">
        <v>7835</v>
      </c>
      <c r="E1784" s="8" t="s">
        <v>7835</v>
      </c>
      <c r="F1784" s="8" t="s">
        <v>7835</v>
      </c>
      <c r="G1784" s="20">
        <v>0</v>
      </c>
      <c r="H1784" s="8" t="s">
        <v>7835</v>
      </c>
      <c r="I1784" s="8" t="s">
        <v>7839</v>
      </c>
      <c r="J1784" s="8" t="s">
        <v>7843</v>
      </c>
    </row>
    <row r="1785" spans="1:10" ht="15" customHeight="1" x14ac:dyDescent="0.3">
      <c r="A1785" s="8" t="s">
        <v>1821</v>
      </c>
      <c r="B1785" s="29">
        <v>32.585000000000001</v>
      </c>
      <c r="C1785" s="32">
        <v>4.93</v>
      </c>
      <c r="D1785" s="8" t="s">
        <v>7836</v>
      </c>
      <c r="E1785" s="8" t="s">
        <v>7835</v>
      </c>
      <c r="F1785" s="8" t="s">
        <v>7835</v>
      </c>
      <c r="G1785" s="20">
        <v>1</v>
      </c>
      <c r="H1785" s="8" t="s">
        <v>7835</v>
      </c>
      <c r="I1785" s="8" t="s">
        <v>7837</v>
      </c>
      <c r="J1785" s="8" t="s">
        <v>7843</v>
      </c>
    </row>
    <row r="1786" spans="1:10" ht="15" customHeight="1" x14ac:dyDescent="0.3">
      <c r="A1786" s="8" t="s">
        <v>1822</v>
      </c>
      <c r="B1786" s="29">
        <v>33.97</v>
      </c>
      <c r="C1786" s="32">
        <v>5.6</v>
      </c>
      <c r="D1786" s="8" t="s">
        <v>7836</v>
      </c>
      <c r="E1786" s="8" t="s">
        <v>7835</v>
      </c>
      <c r="F1786" s="8" t="s">
        <v>7835</v>
      </c>
      <c r="G1786" s="20">
        <v>0</v>
      </c>
      <c r="H1786" s="8" t="s">
        <v>7835</v>
      </c>
      <c r="I1786" s="8" t="s">
        <v>7837</v>
      </c>
      <c r="J1786" s="8" t="s">
        <v>7843</v>
      </c>
    </row>
    <row r="1787" spans="1:10" ht="15" customHeight="1" x14ac:dyDescent="0.3">
      <c r="A1787" s="8" t="s">
        <v>1823</v>
      </c>
      <c r="B1787" s="29">
        <v>16.57</v>
      </c>
      <c r="C1787" s="32">
        <v>9.99</v>
      </c>
      <c r="D1787" s="8" t="s">
        <v>7835</v>
      </c>
      <c r="E1787" s="8" t="s">
        <v>7835</v>
      </c>
      <c r="F1787" s="8" t="s">
        <v>7835</v>
      </c>
      <c r="G1787" s="20">
        <v>0</v>
      </c>
      <c r="H1787" s="8" t="s">
        <v>7835</v>
      </c>
      <c r="I1787" s="8" t="s">
        <v>7840</v>
      </c>
      <c r="J1787" s="8" t="s">
        <v>7841</v>
      </c>
    </row>
    <row r="1788" spans="1:10" ht="15" customHeight="1" x14ac:dyDescent="0.3">
      <c r="A1788" s="8" t="s">
        <v>1824</v>
      </c>
      <c r="B1788" s="29">
        <v>17.55</v>
      </c>
      <c r="C1788" s="32">
        <v>5.93</v>
      </c>
      <c r="D1788" s="8" t="s">
        <v>7835</v>
      </c>
      <c r="E1788" s="8" t="s">
        <v>7835</v>
      </c>
      <c r="F1788" s="8" t="s">
        <v>7836</v>
      </c>
      <c r="G1788" s="20">
        <v>1</v>
      </c>
      <c r="H1788" s="8" t="s">
        <v>7835</v>
      </c>
      <c r="I1788" s="8" t="s">
        <v>7840</v>
      </c>
      <c r="J1788" s="8" t="s">
        <v>7842</v>
      </c>
    </row>
    <row r="1789" spans="1:10" ht="15" customHeight="1" x14ac:dyDescent="0.3">
      <c r="A1789" s="8" t="s">
        <v>1825</v>
      </c>
      <c r="B1789" s="29">
        <v>29.41</v>
      </c>
      <c r="C1789" s="32">
        <v>6.29</v>
      </c>
      <c r="D1789" s="8" t="s">
        <v>7836</v>
      </c>
      <c r="E1789" s="8" t="s">
        <v>7835</v>
      </c>
      <c r="F1789" s="8" t="s">
        <v>7835</v>
      </c>
      <c r="G1789" s="20">
        <v>1</v>
      </c>
      <c r="H1789" s="8" t="s">
        <v>7835</v>
      </c>
      <c r="I1789" s="8" t="s">
        <v>7838</v>
      </c>
      <c r="J1789" s="8" t="s">
        <v>7842</v>
      </c>
    </row>
    <row r="1790" spans="1:10" ht="15" customHeight="1" x14ac:dyDescent="0.3">
      <c r="A1790" s="8" t="s">
        <v>1826</v>
      </c>
      <c r="B1790" s="29">
        <v>17.91</v>
      </c>
      <c r="C1790" s="32">
        <v>5.65</v>
      </c>
      <c r="D1790" s="8" t="s">
        <v>7835</v>
      </c>
      <c r="E1790" s="8" t="s">
        <v>7835</v>
      </c>
      <c r="F1790" s="8" t="s">
        <v>7835</v>
      </c>
      <c r="G1790" s="20">
        <v>1</v>
      </c>
      <c r="H1790" s="8" t="s">
        <v>7835</v>
      </c>
      <c r="I1790" s="8" t="s">
        <v>7840</v>
      </c>
      <c r="J1790" s="8" t="s">
        <v>7843</v>
      </c>
    </row>
    <row r="1791" spans="1:10" ht="15" customHeight="1" x14ac:dyDescent="0.3">
      <c r="A1791" s="8" t="s">
        <v>1827</v>
      </c>
      <c r="B1791" s="29">
        <v>31.57</v>
      </c>
      <c r="C1791" s="32">
        <v>6.15</v>
      </c>
      <c r="D1791" s="8" t="s">
        <v>7835</v>
      </c>
      <c r="E1791" s="8" t="s">
        <v>7835</v>
      </c>
      <c r="F1791" s="8" t="s">
        <v>7835</v>
      </c>
      <c r="G1791" s="20">
        <v>1</v>
      </c>
      <c r="H1791" s="8" t="s">
        <v>7835</v>
      </c>
      <c r="I1791" s="8" t="s">
        <v>7837</v>
      </c>
      <c r="J1791" s="8" t="s">
        <v>7842</v>
      </c>
    </row>
    <row r="1792" spans="1:10" ht="15" customHeight="1" x14ac:dyDescent="0.3">
      <c r="A1792" s="8" t="s">
        <v>1828</v>
      </c>
      <c r="B1792" s="29">
        <v>33.18</v>
      </c>
      <c r="C1792" s="32">
        <v>5.22</v>
      </c>
      <c r="D1792" s="8" t="s">
        <v>7835</v>
      </c>
      <c r="E1792" s="8" t="s">
        <v>7836</v>
      </c>
      <c r="F1792" s="8" t="s">
        <v>7835</v>
      </c>
      <c r="G1792" s="20">
        <v>1</v>
      </c>
      <c r="H1792" s="8" t="s">
        <v>7835</v>
      </c>
      <c r="I1792" s="8" t="s">
        <v>7837</v>
      </c>
      <c r="J1792" s="8" t="s">
        <v>7843</v>
      </c>
    </row>
    <row r="1793" spans="1:10" ht="15" customHeight="1" x14ac:dyDescent="0.3">
      <c r="A1793" s="8" t="s">
        <v>1829</v>
      </c>
      <c r="B1793" s="29">
        <v>37</v>
      </c>
      <c r="C1793" s="32">
        <v>11.66</v>
      </c>
      <c r="D1793" s="8" t="s">
        <v>7835</v>
      </c>
      <c r="E1793" s="8" t="s">
        <v>7835</v>
      </c>
      <c r="F1793" s="8" t="s">
        <v>7835</v>
      </c>
      <c r="G1793" s="20">
        <v>0</v>
      </c>
      <c r="H1793" s="8" t="s">
        <v>7835</v>
      </c>
      <c r="I1793" s="8" t="s">
        <v>7837</v>
      </c>
      <c r="J1793" s="8" t="s">
        <v>7841</v>
      </c>
    </row>
    <row r="1794" spans="1:10" ht="15" customHeight="1" x14ac:dyDescent="0.3">
      <c r="A1794" s="8" t="s">
        <v>1830</v>
      </c>
      <c r="B1794" s="29">
        <v>18.905000000000001</v>
      </c>
      <c r="C1794" s="32">
        <v>4.91</v>
      </c>
      <c r="D1794" s="8" t="s">
        <v>7836</v>
      </c>
      <c r="E1794" s="8" t="s">
        <v>7835</v>
      </c>
      <c r="F1794" s="8" t="s">
        <v>7835</v>
      </c>
      <c r="G1794" s="20">
        <v>1</v>
      </c>
      <c r="H1794" s="8" t="s">
        <v>7835</v>
      </c>
      <c r="I1794" s="8" t="s">
        <v>7839</v>
      </c>
      <c r="J1794" s="8" t="s">
        <v>7843</v>
      </c>
    </row>
    <row r="1795" spans="1:10" ht="15" customHeight="1" x14ac:dyDescent="0.3">
      <c r="A1795" s="8" t="s">
        <v>1831</v>
      </c>
      <c r="B1795" s="29">
        <v>20.03</v>
      </c>
      <c r="C1795" s="32">
        <v>9.25</v>
      </c>
      <c r="D1795" s="8" t="s">
        <v>7836</v>
      </c>
      <c r="E1795" s="8" t="s">
        <v>7835</v>
      </c>
      <c r="F1795" s="8" t="s">
        <v>7835</v>
      </c>
      <c r="G1795" s="20">
        <v>0</v>
      </c>
      <c r="H1795" s="8" t="s">
        <v>7835</v>
      </c>
      <c r="I1795" s="8" t="s">
        <v>7839</v>
      </c>
      <c r="J1795" s="8" t="s">
        <v>7841</v>
      </c>
    </row>
    <row r="1796" spans="1:10" ht="15" customHeight="1" x14ac:dyDescent="0.3">
      <c r="A1796" s="8" t="s">
        <v>1832</v>
      </c>
      <c r="B1796" s="29">
        <v>16.7</v>
      </c>
      <c r="C1796" s="32">
        <v>11.48</v>
      </c>
      <c r="D1796" s="8" t="s">
        <v>7835</v>
      </c>
      <c r="E1796" s="8" t="s">
        <v>7835</v>
      </c>
      <c r="F1796" s="8" t="s">
        <v>7835</v>
      </c>
      <c r="G1796" s="20">
        <v>0</v>
      </c>
      <c r="H1796" s="8" t="s">
        <v>7835</v>
      </c>
      <c r="I1796" s="8" t="s">
        <v>7840</v>
      </c>
      <c r="J1796" s="8" t="s">
        <v>7841</v>
      </c>
    </row>
    <row r="1797" spans="1:10" ht="15" customHeight="1" x14ac:dyDescent="0.3">
      <c r="A1797" s="8" t="s">
        <v>1833</v>
      </c>
      <c r="B1797" s="29">
        <v>39.82</v>
      </c>
      <c r="C1797" s="32">
        <v>6.06</v>
      </c>
      <c r="D1797" s="8" t="s">
        <v>7835</v>
      </c>
      <c r="E1797" s="8" t="s">
        <v>7835</v>
      </c>
      <c r="F1797" s="8" t="s">
        <v>7835</v>
      </c>
      <c r="G1797" s="20">
        <v>0</v>
      </c>
      <c r="H1797" s="8" t="s">
        <v>7835</v>
      </c>
      <c r="I1797" s="8" t="s">
        <v>7837</v>
      </c>
      <c r="J1797" s="8" t="s">
        <v>7842</v>
      </c>
    </row>
    <row r="1798" spans="1:10" ht="15" customHeight="1" x14ac:dyDescent="0.3">
      <c r="A1798" s="8" t="s">
        <v>1834</v>
      </c>
      <c r="B1798" s="29">
        <v>22.04</v>
      </c>
      <c r="C1798" s="32">
        <v>5.86</v>
      </c>
      <c r="D1798" s="8" t="s">
        <v>7835</v>
      </c>
      <c r="E1798" s="8" t="s">
        <v>7835</v>
      </c>
      <c r="F1798" s="8" t="s">
        <v>7835</v>
      </c>
      <c r="G1798" s="20">
        <v>1</v>
      </c>
      <c r="H1798" s="8" t="s">
        <v>7835</v>
      </c>
      <c r="I1798" s="8" t="s">
        <v>7839</v>
      </c>
      <c r="J1798" s="8" t="s">
        <v>7842</v>
      </c>
    </row>
    <row r="1799" spans="1:10" ht="15" customHeight="1" x14ac:dyDescent="0.3">
      <c r="A1799" s="8" t="s">
        <v>1835</v>
      </c>
      <c r="B1799" s="29">
        <v>28.27</v>
      </c>
      <c r="C1799" s="32">
        <v>5.33</v>
      </c>
      <c r="D1799" s="8" t="s">
        <v>7835</v>
      </c>
      <c r="E1799" s="8" t="s">
        <v>7835</v>
      </c>
      <c r="F1799" s="8" t="s">
        <v>7835</v>
      </c>
      <c r="G1799" s="20">
        <v>0</v>
      </c>
      <c r="H1799" s="8" t="s">
        <v>7835</v>
      </c>
      <c r="I1799" s="8" t="s">
        <v>7838</v>
      </c>
      <c r="J1799" s="8" t="s">
        <v>7843</v>
      </c>
    </row>
    <row r="1800" spans="1:10" ht="15" customHeight="1" x14ac:dyDescent="0.3">
      <c r="A1800" s="8" t="s">
        <v>1836</v>
      </c>
      <c r="B1800" s="29">
        <v>18.5</v>
      </c>
      <c r="C1800" s="32">
        <v>5.33</v>
      </c>
      <c r="D1800" s="8" t="s">
        <v>7835</v>
      </c>
      <c r="E1800" s="8" t="s">
        <v>7835</v>
      </c>
      <c r="F1800" s="8" t="s">
        <v>7835</v>
      </c>
      <c r="G1800" s="20">
        <v>0</v>
      </c>
      <c r="H1800" s="8" t="s">
        <v>7835</v>
      </c>
      <c r="I1800" s="8" t="s">
        <v>7839</v>
      </c>
      <c r="J1800" s="8" t="s">
        <v>7843</v>
      </c>
    </row>
    <row r="1801" spans="1:10" ht="15" customHeight="1" x14ac:dyDescent="0.3">
      <c r="A1801" s="8" t="s">
        <v>1837</v>
      </c>
      <c r="B1801" s="29">
        <v>38.6</v>
      </c>
      <c r="C1801" s="32">
        <v>6.02</v>
      </c>
      <c r="D1801" s="8" t="s">
        <v>7835</v>
      </c>
      <c r="E1801" s="8" t="s">
        <v>7835</v>
      </c>
      <c r="F1801" s="8" t="s">
        <v>7835</v>
      </c>
      <c r="G1801" s="20">
        <v>1</v>
      </c>
      <c r="H1801" s="8" t="s">
        <v>7835</v>
      </c>
      <c r="I1801" s="8" t="s">
        <v>7837</v>
      </c>
      <c r="J1801" s="8" t="s">
        <v>7842</v>
      </c>
    </row>
    <row r="1802" spans="1:10" ht="15" customHeight="1" x14ac:dyDescent="0.3">
      <c r="A1802" s="8" t="s">
        <v>1838</v>
      </c>
      <c r="B1802" s="29">
        <v>43.12</v>
      </c>
      <c r="C1802" s="32">
        <v>6.25</v>
      </c>
      <c r="D1802" s="8" t="s">
        <v>7835</v>
      </c>
      <c r="E1802" s="8" t="s">
        <v>7835</v>
      </c>
      <c r="F1802" s="8" t="s">
        <v>7835</v>
      </c>
      <c r="G1802" s="20">
        <v>1</v>
      </c>
      <c r="H1802" s="8" t="s">
        <v>7835</v>
      </c>
      <c r="I1802" s="8" t="s">
        <v>7837</v>
      </c>
      <c r="J1802" s="8" t="s">
        <v>7842</v>
      </c>
    </row>
    <row r="1803" spans="1:10" ht="15" customHeight="1" x14ac:dyDescent="0.3">
      <c r="A1803" s="8" t="s">
        <v>1839</v>
      </c>
      <c r="B1803" s="29">
        <v>30.5</v>
      </c>
      <c r="C1803" s="32">
        <v>4.8099999999999996</v>
      </c>
      <c r="D1803" s="8" t="s">
        <v>7835</v>
      </c>
      <c r="E1803" s="8" t="s">
        <v>7835</v>
      </c>
      <c r="F1803" s="8" t="s">
        <v>7835</v>
      </c>
      <c r="G1803" s="20">
        <v>1</v>
      </c>
      <c r="H1803" s="8" t="s">
        <v>7835</v>
      </c>
      <c r="I1803" s="8" t="s">
        <v>7837</v>
      </c>
      <c r="J1803" s="8" t="s">
        <v>7843</v>
      </c>
    </row>
    <row r="1804" spans="1:10" ht="15" customHeight="1" x14ac:dyDescent="0.3">
      <c r="A1804" s="8" t="s">
        <v>1840</v>
      </c>
      <c r="B1804" s="29">
        <v>27.61</v>
      </c>
      <c r="C1804" s="32">
        <v>4.5999999999999996</v>
      </c>
      <c r="D1804" s="8" t="s">
        <v>7835</v>
      </c>
      <c r="E1804" s="8" t="s">
        <v>7835</v>
      </c>
      <c r="F1804" s="8" t="s">
        <v>7835</v>
      </c>
      <c r="G1804" s="20">
        <v>1</v>
      </c>
      <c r="H1804" s="8" t="s">
        <v>7835</v>
      </c>
      <c r="I1804" s="8" t="s">
        <v>7838</v>
      </c>
      <c r="J1804" s="8" t="s">
        <v>7843</v>
      </c>
    </row>
    <row r="1805" spans="1:10" ht="15" customHeight="1" x14ac:dyDescent="0.3">
      <c r="A1805" s="8" t="s">
        <v>1841</v>
      </c>
      <c r="B1805" s="29">
        <v>27.1</v>
      </c>
      <c r="C1805" s="32">
        <v>5.08</v>
      </c>
      <c r="D1805" s="8" t="s">
        <v>7835</v>
      </c>
      <c r="E1805" s="8" t="s">
        <v>7835</v>
      </c>
      <c r="F1805" s="8" t="s">
        <v>7835</v>
      </c>
      <c r="G1805" s="20">
        <v>1</v>
      </c>
      <c r="H1805" s="8" t="s">
        <v>7835</v>
      </c>
      <c r="I1805" s="8" t="s">
        <v>7838</v>
      </c>
      <c r="J1805" s="8" t="s">
        <v>7843</v>
      </c>
    </row>
    <row r="1806" spans="1:10" ht="15" customHeight="1" x14ac:dyDescent="0.3">
      <c r="A1806" s="8" t="s">
        <v>1842</v>
      </c>
      <c r="B1806" s="29">
        <v>35.93</v>
      </c>
      <c r="C1806" s="32">
        <v>5.43</v>
      </c>
      <c r="D1806" s="8" t="s">
        <v>7835</v>
      </c>
      <c r="E1806" s="8" t="s">
        <v>7836</v>
      </c>
      <c r="F1806" s="8" t="s">
        <v>7835</v>
      </c>
      <c r="G1806" s="20">
        <v>1</v>
      </c>
      <c r="H1806" s="8" t="s">
        <v>7835</v>
      </c>
      <c r="I1806" s="8" t="s">
        <v>7837</v>
      </c>
      <c r="J1806" s="8" t="s">
        <v>7843</v>
      </c>
    </row>
    <row r="1807" spans="1:10" ht="15" customHeight="1" x14ac:dyDescent="0.3">
      <c r="A1807" s="8" t="s">
        <v>1843</v>
      </c>
      <c r="B1807" s="29">
        <v>32.68</v>
      </c>
      <c r="C1807" s="32">
        <v>5.44</v>
      </c>
      <c r="D1807" s="8" t="s">
        <v>7835</v>
      </c>
      <c r="E1807" s="8" t="s">
        <v>7835</v>
      </c>
      <c r="F1807" s="8" t="s">
        <v>7835</v>
      </c>
      <c r="G1807" s="20">
        <v>0</v>
      </c>
      <c r="H1807" s="8" t="s">
        <v>7835</v>
      </c>
      <c r="I1807" s="8" t="s">
        <v>7837</v>
      </c>
      <c r="J1807" s="8" t="s">
        <v>7843</v>
      </c>
    </row>
    <row r="1808" spans="1:10" ht="15" customHeight="1" x14ac:dyDescent="0.3">
      <c r="A1808" s="8" t="s">
        <v>1844</v>
      </c>
      <c r="B1808" s="29">
        <v>20.74</v>
      </c>
      <c r="C1808" s="32">
        <v>11.69</v>
      </c>
      <c r="D1808" s="8" t="s">
        <v>7836</v>
      </c>
      <c r="E1808" s="8" t="s">
        <v>7835</v>
      </c>
      <c r="F1808" s="8" t="s">
        <v>7835</v>
      </c>
      <c r="G1808" s="20">
        <v>1</v>
      </c>
      <c r="H1808" s="8" t="s">
        <v>7835</v>
      </c>
      <c r="I1808" s="8" t="s">
        <v>7839</v>
      </c>
      <c r="J1808" s="8" t="s">
        <v>7841</v>
      </c>
    </row>
    <row r="1809" spans="1:10" ht="15" customHeight="1" x14ac:dyDescent="0.3">
      <c r="A1809" s="8" t="s">
        <v>1845</v>
      </c>
      <c r="B1809" s="29">
        <v>15.57</v>
      </c>
      <c r="C1809" s="32">
        <v>6.07</v>
      </c>
      <c r="D1809" s="8" t="s">
        <v>7835</v>
      </c>
      <c r="E1809" s="8" t="s">
        <v>7835</v>
      </c>
      <c r="F1809" s="8" t="s">
        <v>7835</v>
      </c>
      <c r="G1809" s="20">
        <v>0</v>
      </c>
      <c r="H1809" s="8" t="s">
        <v>7835</v>
      </c>
      <c r="I1809" s="8" t="s">
        <v>7840</v>
      </c>
      <c r="J1809" s="8" t="s">
        <v>7842</v>
      </c>
    </row>
    <row r="1810" spans="1:10" ht="15" customHeight="1" x14ac:dyDescent="0.3">
      <c r="A1810" s="8" t="s">
        <v>1846</v>
      </c>
      <c r="B1810" s="29">
        <v>23.844999999999999</v>
      </c>
      <c r="C1810" s="32">
        <v>4.3600000000000003</v>
      </c>
      <c r="D1810" s="8" t="s">
        <v>7835</v>
      </c>
      <c r="E1810" s="8" t="s">
        <v>7835</v>
      </c>
      <c r="F1810" s="8" t="s">
        <v>7835</v>
      </c>
      <c r="G1810" s="20">
        <v>0</v>
      </c>
      <c r="H1810" s="8" t="s">
        <v>7835</v>
      </c>
      <c r="I1810" s="8" t="s">
        <v>7839</v>
      </c>
      <c r="J1810" s="8" t="s">
        <v>7843</v>
      </c>
    </row>
    <row r="1811" spans="1:10" ht="15" customHeight="1" x14ac:dyDescent="0.3">
      <c r="A1811" s="8" t="s">
        <v>1847</v>
      </c>
      <c r="B1811" s="29">
        <v>22.895</v>
      </c>
      <c r="C1811" s="32">
        <v>5.24</v>
      </c>
      <c r="D1811" s="8" t="s">
        <v>7835</v>
      </c>
      <c r="E1811" s="8" t="s">
        <v>7835</v>
      </c>
      <c r="F1811" s="8" t="s">
        <v>7835</v>
      </c>
      <c r="G1811" s="20">
        <v>1</v>
      </c>
      <c r="H1811" s="8" t="s">
        <v>7835</v>
      </c>
      <c r="I1811" s="8" t="s">
        <v>7839</v>
      </c>
      <c r="J1811" s="8" t="s">
        <v>7843</v>
      </c>
    </row>
    <row r="1812" spans="1:10" ht="15" customHeight="1" x14ac:dyDescent="0.3">
      <c r="A1812" s="8" t="s">
        <v>1848</v>
      </c>
      <c r="B1812" s="29">
        <v>21.945</v>
      </c>
      <c r="C1812" s="32">
        <v>5.37</v>
      </c>
      <c r="D1812" s="8" t="s">
        <v>7835</v>
      </c>
      <c r="E1812" s="8" t="s">
        <v>7835</v>
      </c>
      <c r="F1812" s="8" t="s">
        <v>7835</v>
      </c>
      <c r="G1812" s="20">
        <v>1</v>
      </c>
      <c r="H1812" s="8" t="s">
        <v>7835</v>
      </c>
      <c r="I1812" s="8" t="s">
        <v>7839</v>
      </c>
      <c r="J1812" s="8" t="s">
        <v>7843</v>
      </c>
    </row>
    <row r="1813" spans="1:10" ht="15" customHeight="1" x14ac:dyDescent="0.3">
      <c r="A1813" s="8" t="s">
        <v>1849</v>
      </c>
      <c r="B1813" s="29">
        <v>19.47</v>
      </c>
      <c r="C1813" s="32">
        <v>6.6</v>
      </c>
      <c r="D1813" s="8" t="s">
        <v>7836</v>
      </c>
      <c r="E1813" s="8" t="s">
        <v>7835</v>
      </c>
      <c r="F1813" s="8" t="s">
        <v>7835</v>
      </c>
      <c r="G1813" s="20">
        <v>0</v>
      </c>
      <c r="H1813" s="8" t="s">
        <v>7835</v>
      </c>
      <c r="I1813" s="8" t="s">
        <v>7839</v>
      </c>
      <c r="J1813" s="8" t="s">
        <v>7841</v>
      </c>
    </row>
    <row r="1814" spans="1:10" ht="15" customHeight="1" x14ac:dyDescent="0.3">
      <c r="A1814" s="8" t="s">
        <v>1850</v>
      </c>
      <c r="B1814" s="29">
        <v>15.61</v>
      </c>
      <c r="C1814" s="32">
        <v>5.77</v>
      </c>
      <c r="D1814" s="8" t="s">
        <v>7835</v>
      </c>
      <c r="E1814" s="8" t="s">
        <v>7835</v>
      </c>
      <c r="F1814" s="8" t="s">
        <v>7835</v>
      </c>
      <c r="G1814" s="20">
        <v>0</v>
      </c>
      <c r="H1814" s="8" t="s">
        <v>7835</v>
      </c>
      <c r="I1814" s="8" t="s">
        <v>7840</v>
      </c>
      <c r="J1814" s="8" t="s">
        <v>7842</v>
      </c>
    </row>
    <row r="1815" spans="1:10" ht="15" customHeight="1" x14ac:dyDescent="0.3">
      <c r="A1815" s="8" t="s">
        <v>1851</v>
      </c>
      <c r="B1815" s="29">
        <v>28.6</v>
      </c>
      <c r="C1815" s="32">
        <v>6.08</v>
      </c>
      <c r="D1815" s="8" t="s">
        <v>7835</v>
      </c>
      <c r="E1815" s="8" t="s">
        <v>7835</v>
      </c>
      <c r="F1815" s="8" t="s">
        <v>7836</v>
      </c>
      <c r="G1815" s="20">
        <v>1</v>
      </c>
      <c r="H1815" s="8" t="s">
        <v>7835</v>
      </c>
      <c r="I1815" s="8" t="s">
        <v>7838</v>
      </c>
      <c r="J1815" s="8" t="s">
        <v>7842</v>
      </c>
    </row>
    <row r="1816" spans="1:10" ht="15" customHeight="1" x14ac:dyDescent="0.3">
      <c r="A1816" s="8" t="s">
        <v>1852</v>
      </c>
      <c r="B1816" s="29">
        <v>46.53</v>
      </c>
      <c r="C1816" s="32">
        <v>4.16</v>
      </c>
      <c r="D1816" s="8" t="s">
        <v>7835</v>
      </c>
      <c r="E1816" s="8" t="s">
        <v>7835</v>
      </c>
      <c r="F1816" s="8" t="s">
        <v>7835</v>
      </c>
      <c r="G1816" s="20">
        <v>0</v>
      </c>
      <c r="H1816" s="8" t="s">
        <v>7835</v>
      </c>
      <c r="I1816" s="8" t="s">
        <v>7837</v>
      </c>
      <c r="J1816" s="8" t="s">
        <v>7843</v>
      </c>
    </row>
    <row r="1817" spans="1:10" ht="15" customHeight="1" x14ac:dyDescent="0.3">
      <c r="A1817" s="8" t="s">
        <v>1853</v>
      </c>
      <c r="B1817" s="29">
        <v>34.99</v>
      </c>
      <c r="C1817" s="32">
        <v>5.0999999999999996</v>
      </c>
      <c r="D1817" s="8" t="s">
        <v>7835</v>
      </c>
      <c r="E1817" s="8" t="s">
        <v>7835</v>
      </c>
      <c r="F1817" s="8" t="s">
        <v>7836</v>
      </c>
      <c r="G1817" s="20">
        <v>1</v>
      </c>
      <c r="H1817" s="8" t="s">
        <v>7835</v>
      </c>
      <c r="I1817" s="8" t="s">
        <v>7837</v>
      </c>
      <c r="J1817" s="8" t="s">
        <v>7843</v>
      </c>
    </row>
    <row r="1818" spans="1:10" ht="15" customHeight="1" x14ac:dyDescent="0.3">
      <c r="A1818" s="8" t="s">
        <v>1854</v>
      </c>
      <c r="B1818" s="29">
        <v>17.05</v>
      </c>
      <c r="C1818" s="32">
        <v>5.3</v>
      </c>
      <c r="D1818" s="8" t="s">
        <v>7835</v>
      </c>
      <c r="E1818" s="8" t="s">
        <v>7835</v>
      </c>
      <c r="F1818" s="8" t="s">
        <v>7836</v>
      </c>
      <c r="G1818" s="20">
        <v>1</v>
      </c>
      <c r="H1818" s="8" t="s">
        <v>7835</v>
      </c>
      <c r="I1818" s="8" t="s">
        <v>7840</v>
      </c>
      <c r="J1818" s="8" t="s">
        <v>7843</v>
      </c>
    </row>
    <row r="1819" spans="1:10" ht="15" customHeight="1" x14ac:dyDescent="0.3">
      <c r="A1819" s="8" t="s">
        <v>1855</v>
      </c>
      <c r="B1819" s="29">
        <v>37.18</v>
      </c>
      <c r="C1819" s="32">
        <v>4.9000000000000004</v>
      </c>
      <c r="D1819" s="8" t="s">
        <v>7835</v>
      </c>
      <c r="E1819" s="8" t="s">
        <v>7835</v>
      </c>
      <c r="F1819" s="8" t="s">
        <v>7835</v>
      </c>
      <c r="G1819" s="20">
        <v>0</v>
      </c>
      <c r="H1819" s="8" t="s">
        <v>7835</v>
      </c>
      <c r="I1819" s="8" t="s">
        <v>7837</v>
      </c>
      <c r="J1819" s="8" t="s">
        <v>7843</v>
      </c>
    </row>
    <row r="1820" spans="1:10" ht="15" customHeight="1" x14ac:dyDescent="0.3">
      <c r="A1820" s="8" t="s">
        <v>1856</v>
      </c>
      <c r="B1820" s="29">
        <v>35.200000000000003</v>
      </c>
      <c r="C1820" s="32">
        <v>5.55</v>
      </c>
      <c r="D1820" s="8" t="s">
        <v>7835</v>
      </c>
      <c r="E1820" s="8" t="s">
        <v>7835</v>
      </c>
      <c r="F1820" s="8" t="s">
        <v>7835</v>
      </c>
      <c r="G1820" s="20">
        <v>0</v>
      </c>
      <c r="H1820" s="8" t="s">
        <v>7835</v>
      </c>
      <c r="I1820" s="8" t="s">
        <v>7837</v>
      </c>
      <c r="J1820" s="8" t="s">
        <v>7843</v>
      </c>
    </row>
    <row r="1821" spans="1:10" ht="15" customHeight="1" x14ac:dyDescent="0.3">
      <c r="A1821" s="8" t="s">
        <v>1857</v>
      </c>
      <c r="B1821" s="29">
        <v>37.335000000000001</v>
      </c>
      <c r="C1821" s="32">
        <v>4.95</v>
      </c>
      <c r="D1821" s="8" t="s">
        <v>7835</v>
      </c>
      <c r="E1821" s="8" t="s">
        <v>7835</v>
      </c>
      <c r="F1821" s="8" t="s">
        <v>7835</v>
      </c>
      <c r="G1821" s="20">
        <v>0</v>
      </c>
      <c r="H1821" s="8" t="s">
        <v>7835</v>
      </c>
      <c r="I1821" s="8" t="s">
        <v>7837</v>
      </c>
      <c r="J1821" s="8" t="s">
        <v>7843</v>
      </c>
    </row>
    <row r="1822" spans="1:10" ht="15" customHeight="1" x14ac:dyDescent="0.3">
      <c r="A1822" s="8" t="s">
        <v>1858</v>
      </c>
      <c r="B1822" s="29">
        <v>27.265000000000001</v>
      </c>
      <c r="C1822" s="32">
        <v>6.46</v>
      </c>
      <c r="D1822" s="8" t="s">
        <v>7836</v>
      </c>
      <c r="E1822" s="8" t="s">
        <v>7835</v>
      </c>
      <c r="F1822" s="8" t="s">
        <v>7835</v>
      </c>
      <c r="G1822" s="20">
        <v>0</v>
      </c>
      <c r="H1822" s="8" t="s">
        <v>7835</v>
      </c>
      <c r="I1822" s="8" t="s">
        <v>7838</v>
      </c>
      <c r="J1822" s="8" t="s">
        <v>7842</v>
      </c>
    </row>
    <row r="1823" spans="1:10" ht="15" customHeight="1" x14ac:dyDescent="0.3">
      <c r="A1823" s="8" t="s">
        <v>1859</v>
      </c>
      <c r="B1823" s="29">
        <v>30.8</v>
      </c>
      <c r="C1823" s="32">
        <v>4.9000000000000004</v>
      </c>
      <c r="D1823" s="8" t="s">
        <v>7836</v>
      </c>
      <c r="E1823" s="8" t="s">
        <v>7835</v>
      </c>
      <c r="F1823" s="8" t="s">
        <v>7835</v>
      </c>
      <c r="G1823" s="20">
        <v>0</v>
      </c>
      <c r="H1823" s="8" t="s">
        <v>7835</v>
      </c>
      <c r="I1823" s="8" t="s">
        <v>7837</v>
      </c>
      <c r="J1823" s="8" t="s">
        <v>7843</v>
      </c>
    </row>
    <row r="1824" spans="1:10" ht="15" customHeight="1" x14ac:dyDescent="0.3">
      <c r="A1824" s="8" t="s">
        <v>1860</v>
      </c>
      <c r="B1824" s="29">
        <v>30.21</v>
      </c>
      <c r="C1824" s="32">
        <v>5.21</v>
      </c>
      <c r="D1824" s="8" t="s">
        <v>7835</v>
      </c>
      <c r="E1824" s="8" t="s">
        <v>7835</v>
      </c>
      <c r="F1824" s="8" t="s">
        <v>7835</v>
      </c>
      <c r="G1824" s="20">
        <v>1</v>
      </c>
      <c r="H1824" s="8" t="s">
        <v>7835</v>
      </c>
      <c r="I1824" s="8" t="s">
        <v>7837</v>
      </c>
      <c r="J1824" s="8" t="s">
        <v>7843</v>
      </c>
    </row>
    <row r="1825" spans="1:10" ht="15" customHeight="1" x14ac:dyDescent="0.3">
      <c r="A1825" s="8" t="s">
        <v>1861</v>
      </c>
      <c r="B1825" s="29">
        <v>35.340000000000003</v>
      </c>
      <c r="C1825" s="32">
        <v>4.13</v>
      </c>
      <c r="D1825" s="8" t="s">
        <v>7835</v>
      </c>
      <c r="E1825" s="8" t="s">
        <v>7836</v>
      </c>
      <c r="F1825" s="8" t="s">
        <v>7835</v>
      </c>
      <c r="G1825" s="20">
        <v>1</v>
      </c>
      <c r="H1825" s="8" t="s">
        <v>7835</v>
      </c>
      <c r="I1825" s="8" t="s">
        <v>7837</v>
      </c>
      <c r="J1825" s="8" t="s">
        <v>7843</v>
      </c>
    </row>
    <row r="1826" spans="1:10" ht="15" customHeight="1" x14ac:dyDescent="0.3">
      <c r="A1826" s="8" t="s">
        <v>1862</v>
      </c>
      <c r="B1826" s="29">
        <v>26.695</v>
      </c>
      <c r="C1826" s="32">
        <v>5.28</v>
      </c>
      <c r="D1826" s="8" t="s">
        <v>7835</v>
      </c>
      <c r="E1826" s="8" t="s">
        <v>7835</v>
      </c>
      <c r="F1826" s="8" t="s">
        <v>7835</v>
      </c>
      <c r="G1826" s="20">
        <v>0</v>
      </c>
      <c r="H1826" s="8" t="s">
        <v>7835</v>
      </c>
      <c r="I1826" s="8" t="s">
        <v>7838</v>
      </c>
      <c r="J1826" s="8" t="s">
        <v>7843</v>
      </c>
    </row>
    <row r="1827" spans="1:10" ht="15" customHeight="1" x14ac:dyDescent="0.3">
      <c r="A1827" s="8" t="s">
        <v>1863</v>
      </c>
      <c r="B1827" s="29">
        <v>29.355</v>
      </c>
      <c r="C1827" s="32">
        <v>4.68</v>
      </c>
      <c r="D1827" s="8" t="s">
        <v>7836</v>
      </c>
      <c r="E1827" s="8" t="s">
        <v>7835</v>
      </c>
      <c r="F1827" s="8" t="s">
        <v>7835</v>
      </c>
      <c r="G1827" s="20">
        <v>0</v>
      </c>
      <c r="H1827" s="8" t="s">
        <v>7835</v>
      </c>
      <c r="I1827" s="8" t="s">
        <v>7838</v>
      </c>
      <c r="J1827" s="8" t="s">
        <v>7843</v>
      </c>
    </row>
    <row r="1828" spans="1:10" ht="15" customHeight="1" x14ac:dyDescent="0.3">
      <c r="A1828" s="8" t="s">
        <v>1864</v>
      </c>
      <c r="B1828" s="29">
        <v>29.59</v>
      </c>
      <c r="C1828" s="32">
        <v>4.0599999999999996</v>
      </c>
      <c r="D1828" s="8" t="s">
        <v>7835</v>
      </c>
      <c r="E1828" s="8" t="s">
        <v>7835</v>
      </c>
      <c r="F1828" s="8" t="s">
        <v>7835</v>
      </c>
      <c r="G1828" s="20">
        <v>0</v>
      </c>
      <c r="H1828" s="8" t="s">
        <v>7835</v>
      </c>
      <c r="I1828" s="8" t="s">
        <v>7838</v>
      </c>
      <c r="J1828" s="8" t="s">
        <v>7843</v>
      </c>
    </row>
    <row r="1829" spans="1:10" ht="15" customHeight="1" x14ac:dyDescent="0.3">
      <c r="A1829" s="8" t="s">
        <v>1865</v>
      </c>
      <c r="B1829" s="29">
        <v>31.35</v>
      </c>
      <c r="C1829" s="32">
        <v>4.2</v>
      </c>
      <c r="D1829" s="8" t="s">
        <v>7835</v>
      </c>
      <c r="E1829" s="8" t="s">
        <v>7836</v>
      </c>
      <c r="F1829" s="8" t="s">
        <v>7835</v>
      </c>
      <c r="G1829" s="20">
        <v>1</v>
      </c>
      <c r="H1829" s="8" t="s">
        <v>7835</v>
      </c>
      <c r="I1829" s="8" t="s">
        <v>7837</v>
      </c>
      <c r="J1829" s="8" t="s">
        <v>7843</v>
      </c>
    </row>
    <row r="1830" spans="1:10" ht="15" customHeight="1" x14ac:dyDescent="0.3">
      <c r="A1830" s="8" t="s">
        <v>1866</v>
      </c>
      <c r="B1830" s="29">
        <v>20.52</v>
      </c>
      <c r="C1830" s="32">
        <v>4.83</v>
      </c>
      <c r="D1830" s="8" t="s">
        <v>7835</v>
      </c>
      <c r="E1830" s="8" t="s">
        <v>7835</v>
      </c>
      <c r="F1830" s="8" t="s">
        <v>7835</v>
      </c>
      <c r="G1830" s="20">
        <v>0</v>
      </c>
      <c r="H1830" s="8" t="s">
        <v>7835</v>
      </c>
      <c r="I1830" s="8" t="s">
        <v>7839</v>
      </c>
      <c r="J1830" s="8" t="s">
        <v>7843</v>
      </c>
    </row>
    <row r="1831" spans="1:10" ht="15" customHeight="1" x14ac:dyDescent="0.3">
      <c r="A1831" s="8" t="s">
        <v>1867</v>
      </c>
      <c r="B1831" s="29">
        <v>42.9</v>
      </c>
      <c r="C1831" s="32">
        <v>4.87</v>
      </c>
      <c r="D1831" s="8" t="s">
        <v>7836</v>
      </c>
      <c r="E1831" s="8" t="s">
        <v>7835</v>
      </c>
      <c r="F1831" s="8" t="s">
        <v>7835</v>
      </c>
      <c r="G1831" s="20">
        <v>1</v>
      </c>
      <c r="H1831" s="8" t="s">
        <v>7835</v>
      </c>
      <c r="I1831" s="8" t="s">
        <v>7837</v>
      </c>
      <c r="J1831" s="8" t="s">
        <v>7843</v>
      </c>
    </row>
    <row r="1832" spans="1:10" ht="15" customHeight="1" x14ac:dyDescent="0.3">
      <c r="A1832" s="8" t="s">
        <v>1868</v>
      </c>
      <c r="B1832" s="29">
        <v>24.6</v>
      </c>
      <c r="C1832" s="32">
        <v>5.86</v>
      </c>
      <c r="D1832" s="8" t="s">
        <v>7835</v>
      </c>
      <c r="E1832" s="8" t="s">
        <v>7835</v>
      </c>
      <c r="F1832" s="8" t="s">
        <v>7836</v>
      </c>
      <c r="G1832" s="20">
        <v>1</v>
      </c>
      <c r="H1832" s="8" t="s">
        <v>7835</v>
      </c>
      <c r="I1832" s="8" t="s">
        <v>7839</v>
      </c>
      <c r="J1832" s="8" t="s">
        <v>7842</v>
      </c>
    </row>
    <row r="1833" spans="1:10" ht="15" customHeight="1" x14ac:dyDescent="0.3">
      <c r="A1833" s="8" t="s">
        <v>1869</v>
      </c>
      <c r="B1833" s="29">
        <v>28.405000000000001</v>
      </c>
      <c r="C1833" s="32">
        <v>4.12</v>
      </c>
      <c r="D1833" s="8" t="s">
        <v>7835</v>
      </c>
      <c r="E1833" s="8" t="s">
        <v>7835</v>
      </c>
      <c r="F1833" s="8" t="s">
        <v>7835</v>
      </c>
      <c r="G1833" s="20">
        <v>1</v>
      </c>
      <c r="H1833" s="8" t="s">
        <v>7835</v>
      </c>
      <c r="I1833" s="8" t="s">
        <v>7838</v>
      </c>
      <c r="J1833" s="8" t="s">
        <v>7843</v>
      </c>
    </row>
    <row r="1834" spans="1:10" ht="15" customHeight="1" x14ac:dyDescent="0.3">
      <c r="A1834" s="8" t="s">
        <v>1870</v>
      </c>
      <c r="B1834" s="29">
        <v>34.674999999999997</v>
      </c>
      <c r="C1834" s="32">
        <v>5.71</v>
      </c>
      <c r="D1834" s="8" t="s">
        <v>7836</v>
      </c>
      <c r="E1834" s="8" t="s">
        <v>7835</v>
      </c>
      <c r="F1834" s="8" t="s">
        <v>7835</v>
      </c>
      <c r="G1834" s="20">
        <v>1</v>
      </c>
      <c r="H1834" s="8" t="s">
        <v>7835</v>
      </c>
      <c r="I1834" s="8" t="s">
        <v>7837</v>
      </c>
      <c r="J1834" s="8" t="s">
        <v>7842</v>
      </c>
    </row>
    <row r="1835" spans="1:10" ht="15" customHeight="1" x14ac:dyDescent="0.3">
      <c r="A1835" s="8" t="s">
        <v>1871</v>
      </c>
      <c r="B1835" s="29">
        <v>18.850000000000001</v>
      </c>
      <c r="C1835" s="32">
        <v>6.03</v>
      </c>
      <c r="D1835" s="8" t="s">
        <v>7835</v>
      </c>
      <c r="E1835" s="8" t="s">
        <v>7835</v>
      </c>
      <c r="F1835" s="8" t="s">
        <v>7835</v>
      </c>
      <c r="G1835" s="20">
        <v>1</v>
      </c>
      <c r="H1835" s="8" t="s">
        <v>7835</v>
      </c>
      <c r="I1835" s="8" t="s">
        <v>7839</v>
      </c>
      <c r="J1835" s="8" t="s">
        <v>7842</v>
      </c>
    </row>
    <row r="1836" spans="1:10" ht="15" customHeight="1" x14ac:dyDescent="0.3">
      <c r="A1836" s="8" t="s">
        <v>1872</v>
      </c>
      <c r="B1836" s="29">
        <v>34.130000000000003</v>
      </c>
      <c r="C1836" s="32">
        <v>5.65</v>
      </c>
      <c r="D1836" s="8" t="s">
        <v>7835</v>
      </c>
      <c r="E1836" s="8" t="s">
        <v>7835</v>
      </c>
      <c r="F1836" s="8" t="s">
        <v>7836</v>
      </c>
      <c r="G1836" s="20">
        <v>1</v>
      </c>
      <c r="H1836" s="8" t="s">
        <v>7835</v>
      </c>
      <c r="I1836" s="8" t="s">
        <v>7837</v>
      </c>
      <c r="J1836" s="8" t="s">
        <v>7843</v>
      </c>
    </row>
    <row r="1837" spans="1:10" ht="15" customHeight="1" x14ac:dyDescent="0.3">
      <c r="A1837" s="8" t="s">
        <v>1873</v>
      </c>
      <c r="B1837" s="29">
        <v>17.34</v>
      </c>
      <c r="C1837" s="32">
        <v>5.05</v>
      </c>
      <c r="D1837" s="8" t="s">
        <v>7835</v>
      </c>
      <c r="E1837" s="8" t="s">
        <v>7835</v>
      </c>
      <c r="F1837" s="8" t="s">
        <v>7835</v>
      </c>
      <c r="G1837" s="20">
        <v>0</v>
      </c>
      <c r="H1837" s="8" t="s">
        <v>7835</v>
      </c>
      <c r="I1837" s="8" t="s">
        <v>7840</v>
      </c>
      <c r="J1837" s="8" t="s">
        <v>7843</v>
      </c>
    </row>
    <row r="1838" spans="1:10" ht="15" customHeight="1" x14ac:dyDescent="0.3">
      <c r="A1838" s="8" t="s">
        <v>1874</v>
      </c>
      <c r="B1838" s="29">
        <v>17.440000000000001</v>
      </c>
      <c r="C1838" s="32">
        <v>6.26</v>
      </c>
      <c r="D1838" s="8" t="s">
        <v>7835</v>
      </c>
      <c r="E1838" s="8" t="s">
        <v>7835</v>
      </c>
      <c r="F1838" s="8" t="s">
        <v>7835</v>
      </c>
      <c r="G1838" s="20">
        <v>0</v>
      </c>
      <c r="H1838" s="8" t="s">
        <v>7835</v>
      </c>
      <c r="I1838" s="8" t="s">
        <v>7840</v>
      </c>
      <c r="J1838" s="8" t="s">
        <v>7842</v>
      </c>
    </row>
    <row r="1839" spans="1:10" ht="15" customHeight="1" x14ac:dyDescent="0.3">
      <c r="A1839" s="8" t="s">
        <v>1875</v>
      </c>
      <c r="B1839" s="29">
        <v>33.659999999999997</v>
      </c>
      <c r="C1839" s="32">
        <v>4.08</v>
      </c>
      <c r="D1839" s="8" t="s">
        <v>7836</v>
      </c>
      <c r="E1839" s="8" t="s">
        <v>7835</v>
      </c>
      <c r="F1839" s="8" t="s">
        <v>7836</v>
      </c>
      <c r="G1839" s="20">
        <v>1</v>
      </c>
      <c r="H1839" s="8" t="s">
        <v>7835</v>
      </c>
      <c r="I1839" s="8" t="s">
        <v>7837</v>
      </c>
      <c r="J1839" s="8" t="s">
        <v>7843</v>
      </c>
    </row>
    <row r="1840" spans="1:10" ht="15" customHeight="1" x14ac:dyDescent="0.3">
      <c r="A1840" s="8" t="s">
        <v>1876</v>
      </c>
      <c r="B1840" s="29">
        <v>21.375</v>
      </c>
      <c r="C1840" s="32">
        <v>6.19</v>
      </c>
      <c r="D1840" s="8" t="s">
        <v>7836</v>
      </c>
      <c r="E1840" s="8" t="s">
        <v>7835</v>
      </c>
      <c r="F1840" s="8" t="s">
        <v>7835</v>
      </c>
      <c r="G1840" s="20">
        <v>1</v>
      </c>
      <c r="H1840" s="8" t="s">
        <v>7835</v>
      </c>
      <c r="I1840" s="8" t="s">
        <v>7839</v>
      </c>
      <c r="J1840" s="8" t="s">
        <v>7842</v>
      </c>
    </row>
    <row r="1841" spans="1:10" ht="15" customHeight="1" x14ac:dyDescent="0.3">
      <c r="A1841" s="8" t="s">
        <v>1877</v>
      </c>
      <c r="B1841" s="29">
        <v>27.14</v>
      </c>
      <c r="C1841" s="32">
        <v>6.01</v>
      </c>
      <c r="D1841" s="8" t="s">
        <v>7835</v>
      </c>
      <c r="E1841" s="8" t="s">
        <v>7835</v>
      </c>
      <c r="F1841" s="8" t="s">
        <v>7835</v>
      </c>
      <c r="G1841" s="20">
        <v>1</v>
      </c>
      <c r="H1841" s="8" t="s">
        <v>7835</v>
      </c>
      <c r="I1841" s="8" t="s">
        <v>7838</v>
      </c>
      <c r="J1841" s="8" t="s">
        <v>7842</v>
      </c>
    </row>
    <row r="1842" spans="1:10" ht="15" customHeight="1" x14ac:dyDescent="0.3">
      <c r="A1842" s="8" t="s">
        <v>1878</v>
      </c>
      <c r="B1842" s="29">
        <v>35.78</v>
      </c>
      <c r="C1842" s="32">
        <v>6.07</v>
      </c>
      <c r="D1842" s="8" t="s">
        <v>7835</v>
      </c>
      <c r="E1842" s="8" t="s">
        <v>7836</v>
      </c>
      <c r="F1842" s="8" t="s">
        <v>7835</v>
      </c>
      <c r="G1842" s="20">
        <v>1</v>
      </c>
      <c r="H1842" s="8" t="s">
        <v>7835</v>
      </c>
      <c r="I1842" s="8" t="s">
        <v>7837</v>
      </c>
      <c r="J1842" s="8" t="s">
        <v>7842</v>
      </c>
    </row>
    <row r="1843" spans="1:10" ht="15" customHeight="1" x14ac:dyDescent="0.3">
      <c r="A1843" s="8" t="s">
        <v>1879</v>
      </c>
      <c r="B1843" s="29">
        <v>34.96</v>
      </c>
      <c r="C1843" s="32">
        <v>5.63</v>
      </c>
      <c r="D1843" s="8" t="s">
        <v>7835</v>
      </c>
      <c r="E1843" s="8" t="s">
        <v>7835</v>
      </c>
      <c r="F1843" s="8" t="s">
        <v>7835</v>
      </c>
      <c r="G1843" s="20">
        <v>0</v>
      </c>
      <c r="H1843" s="8" t="s">
        <v>7835</v>
      </c>
      <c r="I1843" s="8" t="s">
        <v>7837</v>
      </c>
      <c r="J1843" s="8" t="s">
        <v>7843</v>
      </c>
    </row>
    <row r="1844" spans="1:10" ht="15" customHeight="1" x14ac:dyDescent="0.3">
      <c r="A1844" s="8" t="s">
        <v>1880</v>
      </c>
      <c r="B1844" s="29">
        <v>38.39</v>
      </c>
      <c r="C1844" s="32">
        <v>6.05</v>
      </c>
      <c r="D1844" s="8" t="s">
        <v>7835</v>
      </c>
      <c r="E1844" s="8" t="s">
        <v>7835</v>
      </c>
      <c r="F1844" s="8" t="s">
        <v>7835</v>
      </c>
      <c r="G1844" s="20">
        <v>0</v>
      </c>
      <c r="H1844" s="8" t="s">
        <v>7835</v>
      </c>
      <c r="I1844" s="8" t="s">
        <v>7837</v>
      </c>
      <c r="J1844" s="8" t="s">
        <v>7842</v>
      </c>
    </row>
    <row r="1845" spans="1:10" ht="15" customHeight="1" x14ac:dyDescent="0.3">
      <c r="A1845" s="8" t="s">
        <v>1881</v>
      </c>
      <c r="B1845" s="29">
        <v>33.82</v>
      </c>
      <c r="C1845" s="32">
        <v>4.6500000000000004</v>
      </c>
      <c r="D1845" s="8" t="s">
        <v>7835</v>
      </c>
      <c r="E1845" s="8" t="s">
        <v>7835</v>
      </c>
      <c r="F1845" s="8" t="s">
        <v>7835</v>
      </c>
      <c r="G1845" s="20">
        <v>0</v>
      </c>
      <c r="H1845" s="8" t="s">
        <v>7835</v>
      </c>
      <c r="I1845" s="8" t="s">
        <v>7837</v>
      </c>
      <c r="J1845" s="8" t="s">
        <v>7843</v>
      </c>
    </row>
    <row r="1846" spans="1:10" ht="15" customHeight="1" x14ac:dyDescent="0.3">
      <c r="A1846" s="8" t="s">
        <v>1882</v>
      </c>
      <c r="B1846" s="29">
        <v>27.835000000000001</v>
      </c>
      <c r="C1846" s="32">
        <v>5.37</v>
      </c>
      <c r="D1846" s="8" t="s">
        <v>7835</v>
      </c>
      <c r="E1846" s="8" t="s">
        <v>7835</v>
      </c>
      <c r="F1846" s="8" t="s">
        <v>7835</v>
      </c>
      <c r="G1846" s="20">
        <v>0</v>
      </c>
      <c r="H1846" s="8" t="s">
        <v>7835</v>
      </c>
      <c r="I1846" s="8" t="s">
        <v>7838</v>
      </c>
      <c r="J1846" s="8" t="s">
        <v>7843</v>
      </c>
    </row>
    <row r="1847" spans="1:10" ht="15" customHeight="1" x14ac:dyDescent="0.3">
      <c r="A1847" s="8" t="s">
        <v>1883</v>
      </c>
      <c r="B1847" s="29">
        <v>33</v>
      </c>
      <c r="C1847" s="32">
        <v>5.39</v>
      </c>
      <c r="D1847" s="8" t="s">
        <v>7835</v>
      </c>
      <c r="E1847" s="8" t="s">
        <v>7835</v>
      </c>
      <c r="F1847" s="8" t="s">
        <v>7835</v>
      </c>
      <c r="G1847" s="20">
        <v>0</v>
      </c>
      <c r="H1847" s="8" t="s">
        <v>7835</v>
      </c>
      <c r="I1847" s="8" t="s">
        <v>7837</v>
      </c>
      <c r="J1847" s="8" t="s">
        <v>7843</v>
      </c>
    </row>
    <row r="1848" spans="1:10" ht="15" customHeight="1" x14ac:dyDescent="0.3">
      <c r="A1848" s="8" t="s">
        <v>1884</v>
      </c>
      <c r="B1848" s="29">
        <v>26.885000000000002</v>
      </c>
      <c r="C1848" s="32">
        <v>5.86</v>
      </c>
      <c r="D1848" s="8" t="s">
        <v>7835</v>
      </c>
      <c r="E1848" s="8" t="s">
        <v>7835</v>
      </c>
      <c r="F1848" s="8" t="s">
        <v>7835</v>
      </c>
      <c r="G1848" s="20">
        <v>0</v>
      </c>
      <c r="H1848" s="8" t="s">
        <v>7835</v>
      </c>
      <c r="I1848" s="8" t="s">
        <v>7838</v>
      </c>
      <c r="J1848" s="8" t="s">
        <v>7842</v>
      </c>
    </row>
    <row r="1849" spans="1:10" ht="15" customHeight="1" x14ac:dyDescent="0.3">
      <c r="A1849" s="8" t="s">
        <v>1885</v>
      </c>
      <c r="B1849" s="29">
        <v>29.26</v>
      </c>
      <c r="C1849" s="32">
        <v>4.4400000000000004</v>
      </c>
      <c r="D1849" s="8" t="s">
        <v>7835</v>
      </c>
      <c r="E1849" s="8" t="s">
        <v>7835</v>
      </c>
      <c r="F1849" s="8" t="s">
        <v>7835</v>
      </c>
      <c r="G1849" s="20">
        <v>0</v>
      </c>
      <c r="H1849" s="8" t="s">
        <v>7835</v>
      </c>
      <c r="I1849" s="8" t="s">
        <v>7838</v>
      </c>
      <c r="J1849" s="8" t="s">
        <v>7843</v>
      </c>
    </row>
    <row r="1850" spans="1:10" ht="15" customHeight="1" x14ac:dyDescent="0.3">
      <c r="A1850" s="8" t="s">
        <v>1886</v>
      </c>
      <c r="B1850" s="29">
        <v>26.98</v>
      </c>
      <c r="C1850" s="32">
        <v>4.41</v>
      </c>
      <c r="D1850" s="8" t="s">
        <v>7835</v>
      </c>
      <c r="E1850" s="8" t="s">
        <v>7835</v>
      </c>
      <c r="F1850" s="8" t="s">
        <v>7835</v>
      </c>
      <c r="G1850" s="20">
        <v>0</v>
      </c>
      <c r="H1850" s="8" t="s">
        <v>7835</v>
      </c>
      <c r="I1850" s="8" t="s">
        <v>7838</v>
      </c>
      <c r="J1850" s="8" t="s">
        <v>7843</v>
      </c>
    </row>
    <row r="1851" spans="1:10" ht="15" customHeight="1" x14ac:dyDescent="0.3">
      <c r="A1851" s="8" t="s">
        <v>1887</v>
      </c>
      <c r="B1851" s="29">
        <v>32.11</v>
      </c>
      <c r="C1851" s="32">
        <v>5.19</v>
      </c>
      <c r="D1851" s="8" t="s">
        <v>7835</v>
      </c>
      <c r="E1851" s="8" t="s">
        <v>7835</v>
      </c>
      <c r="F1851" s="8" t="s">
        <v>7836</v>
      </c>
      <c r="G1851" s="20">
        <v>1</v>
      </c>
      <c r="H1851" s="8" t="s">
        <v>7835</v>
      </c>
      <c r="I1851" s="8" t="s">
        <v>7837</v>
      </c>
      <c r="J1851" s="8" t="s">
        <v>7843</v>
      </c>
    </row>
    <row r="1852" spans="1:10" ht="15" customHeight="1" x14ac:dyDescent="0.3">
      <c r="A1852" s="8" t="s">
        <v>1888</v>
      </c>
      <c r="B1852" s="29">
        <v>31.73</v>
      </c>
      <c r="C1852" s="32">
        <v>5.16</v>
      </c>
      <c r="D1852" s="8" t="s">
        <v>7835</v>
      </c>
      <c r="E1852" s="8" t="s">
        <v>7835</v>
      </c>
      <c r="F1852" s="8" t="s">
        <v>7836</v>
      </c>
      <c r="G1852" s="20">
        <v>1</v>
      </c>
      <c r="H1852" s="8" t="s">
        <v>7835</v>
      </c>
      <c r="I1852" s="8" t="s">
        <v>7837</v>
      </c>
      <c r="J1852" s="8" t="s">
        <v>7843</v>
      </c>
    </row>
    <row r="1853" spans="1:10" ht="15" customHeight="1" x14ac:dyDescent="0.3">
      <c r="A1853" s="8" t="s">
        <v>1889</v>
      </c>
      <c r="B1853" s="29">
        <v>22.515000000000001</v>
      </c>
      <c r="C1853" s="32">
        <v>4.24</v>
      </c>
      <c r="D1853" s="8" t="s">
        <v>7835</v>
      </c>
      <c r="E1853" s="8" t="s">
        <v>7835</v>
      </c>
      <c r="F1853" s="8" t="s">
        <v>7835</v>
      </c>
      <c r="G1853" s="20">
        <v>0</v>
      </c>
      <c r="H1853" s="8" t="s">
        <v>7835</v>
      </c>
      <c r="I1853" s="8" t="s">
        <v>7839</v>
      </c>
      <c r="J1853" s="8" t="s">
        <v>7843</v>
      </c>
    </row>
    <row r="1854" spans="1:10" ht="15" customHeight="1" x14ac:dyDescent="0.3">
      <c r="A1854" s="8" t="s">
        <v>1890</v>
      </c>
      <c r="B1854" s="29">
        <v>25.9</v>
      </c>
      <c r="C1854" s="32">
        <v>5.45</v>
      </c>
      <c r="D1854" s="8" t="s">
        <v>7835</v>
      </c>
      <c r="E1854" s="8" t="s">
        <v>7835</v>
      </c>
      <c r="F1854" s="8" t="s">
        <v>7835</v>
      </c>
      <c r="G1854" s="20">
        <v>1</v>
      </c>
      <c r="H1854" s="8" t="s">
        <v>7835</v>
      </c>
      <c r="I1854" s="8" t="s">
        <v>7838</v>
      </c>
      <c r="J1854" s="8" t="s">
        <v>7843</v>
      </c>
    </row>
    <row r="1855" spans="1:10" ht="15" customHeight="1" x14ac:dyDescent="0.3">
      <c r="A1855" s="8" t="s">
        <v>1891</v>
      </c>
      <c r="B1855" s="29">
        <v>27.72</v>
      </c>
      <c r="C1855" s="32">
        <v>5.03</v>
      </c>
      <c r="D1855" s="8" t="s">
        <v>7836</v>
      </c>
      <c r="E1855" s="8" t="s">
        <v>7835</v>
      </c>
      <c r="F1855" s="8" t="s">
        <v>7835</v>
      </c>
      <c r="G1855" s="20">
        <v>1</v>
      </c>
      <c r="H1855" s="8" t="s">
        <v>7835</v>
      </c>
      <c r="I1855" s="8" t="s">
        <v>7838</v>
      </c>
      <c r="J1855" s="8" t="s">
        <v>7843</v>
      </c>
    </row>
    <row r="1856" spans="1:10" ht="15" customHeight="1" x14ac:dyDescent="0.3">
      <c r="A1856" s="8" t="s">
        <v>1892</v>
      </c>
      <c r="B1856" s="29">
        <v>31.5</v>
      </c>
      <c r="C1856" s="32">
        <v>9.6199999999999992</v>
      </c>
      <c r="D1856" s="8" t="s">
        <v>7836</v>
      </c>
      <c r="E1856" s="8" t="s">
        <v>7835</v>
      </c>
      <c r="F1856" s="8" t="s">
        <v>7835</v>
      </c>
      <c r="G1856" s="20">
        <v>1</v>
      </c>
      <c r="H1856" s="8" t="s">
        <v>7835</v>
      </c>
      <c r="I1856" s="8" t="s">
        <v>7837</v>
      </c>
      <c r="J1856" s="8" t="s">
        <v>7841</v>
      </c>
    </row>
    <row r="1857" spans="1:10" ht="15" customHeight="1" x14ac:dyDescent="0.3">
      <c r="A1857" s="8" t="s">
        <v>1893</v>
      </c>
      <c r="B1857" s="29">
        <v>29.7</v>
      </c>
      <c r="C1857" s="32">
        <v>6.77</v>
      </c>
      <c r="D1857" s="8" t="s">
        <v>7836</v>
      </c>
      <c r="E1857" s="8" t="s">
        <v>7835</v>
      </c>
      <c r="F1857" s="8" t="s">
        <v>7835</v>
      </c>
      <c r="G1857" s="20">
        <v>1</v>
      </c>
      <c r="H1857" s="8" t="s">
        <v>7835</v>
      </c>
      <c r="I1857" s="8" t="s">
        <v>7838</v>
      </c>
      <c r="J1857" s="8" t="s">
        <v>7841</v>
      </c>
    </row>
    <row r="1858" spans="1:10" ht="15" customHeight="1" x14ac:dyDescent="0.3">
      <c r="A1858" s="8" t="s">
        <v>1894</v>
      </c>
      <c r="B1858" s="29">
        <v>21.26</v>
      </c>
      <c r="C1858" s="32">
        <v>5.36</v>
      </c>
      <c r="D1858" s="8" t="s">
        <v>7836</v>
      </c>
      <c r="E1858" s="8" t="s">
        <v>7835</v>
      </c>
      <c r="F1858" s="8" t="s">
        <v>7835</v>
      </c>
      <c r="G1858" s="20">
        <v>1</v>
      </c>
      <c r="H1858" s="8" t="s">
        <v>7835</v>
      </c>
      <c r="I1858" s="8" t="s">
        <v>7839</v>
      </c>
      <c r="J1858" s="8" t="s">
        <v>7843</v>
      </c>
    </row>
    <row r="1859" spans="1:10" ht="15" customHeight="1" x14ac:dyDescent="0.3">
      <c r="A1859" s="8" t="s">
        <v>1895</v>
      </c>
      <c r="B1859" s="29">
        <v>17.09</v>
      </c>
      <c r="C1859" s="32">
        <v>5.69</v>
      </c>
      <c r="D1859" s="8" t="s">
        <v>7835</v>
      </c>
      <c r="E1859" s="8" t="s">
        <v>7835</v>
      </c>
      <c r="F1859" s="8" t="s">
        <v>7835</v>
      </c>
      <c r="G1859" s="20">
        <v>0</v>
      </c>
      <c r="H1859" s="8" t="s">
        <v>7835</v>
      </c>
      <c r="I1859" s="8" t="s">
        <v>7840</v>
      </c>
      <c r="J1859" s="8" t="s">
        <v>7843</v>
      </c>
    </row>
    <row r="1860" spans="1:10" ht="15" customHeight="1" x14ac:dyDescent="0.3">
      <c r="A1860" s="8" t="s">
        <v>1896</v>
      </c>
      <c r="B1860" s="29">
        <v>24.3</v>
      </c>
      <c r="C1860" s="32">
        <v>4.9000000000000004</v>
      </c>
      <c r="D1860" s="8" t="s">
        <v>7836</v>
      </c>
      <c r="E1860" s="8" t="s">
        <v>7835</v>
      </c>
      <c r="F1860" s="8" t="s">
        <v>7836</v>
      </c>
      <c r="G1860" s="20">
        <v>1</v>
      </c>
      <c r="H1860" s="8" t="s">
        <v>7835</v>
      </c>
      <c r="I1860" s="8" t="s">
        <v>7839</v>
      </c>
      <c r="J1860" s="8" t="s">
        <v>7843</v>
      </c>
    </row>
    <row r="1861" spans="1:10" ht="15" customHeight="1" x14ac:dyDescent="0.3">
      <c r="A1861" s="8" t="s">
        <v>1897</v>
      </c>
      <c r="B1861" s="29">
        <v>29.734999999999999</v>
      </c>
      <c r="C1861" s="32">
        <v>5.78</v>
      </c>
      <c r="D1861" s="8" t="s">
        <v>7835</v>
      </c>
      <c r="E1861" s="8" t="s">
        <v>7835</v>
      </c>
      <c r="F1861" s="8" t="s">
        <v>7835</v>
      </c>
      <c r="G1861" s="20">
        <v>0</v>
      </c>
      <c r="H1861" s="8" t="s">
        <v>7835</v>
      </c>
      <c r="I1861" s="8" t="s">
        <v>7838</v>
      </c>
      <c r="J1861" s="8" t="s">
        <v>7842</v>
      </c>
    </row>
    <row r="1862" spans="1:10" ht="15" customHeight="1" x14ac:dyDescent="0.3">
      <c r="A1862" s="8" t="s">
        <v>1898</v>
      </c>
      <c r="B1862" s="29">
        <v>29.26</v>
      </c>
      <c r="C1862" s="32">
        <v>4.7</v>
      </c>
      <c r="D1862" s="8" t="s">
        <v>7835</v>
      </c>
      <c r="E1862" s="8" t="s">
        <v>7835</v>
      </c>
      <c r="F1862" s="8" t="s">
        <v>7835</v>
      </c>
      <c r="G1862" s="20">
        <v>0</v>
      </c>
      <c r="H1862" s="8" t="s">
        <v>7835</v>
      </c>
      <c r="I1862" s="8" t="s">
        <v>7838</v>
      </c>
      <c r="J1862" s="8" t="s">
        <v>7843</v>
      </c>
    </row>
    <row r="1863" spans="1:10" ht="15" customHeight="1" x14ac:dyDescent="0.3">
      <c r="A1863" s="8" t="s">
        <v>1899</v>
      </c>
      <c r="B1863" s="29">
        <v>33</v>
      </c>
      <c r="C1863" s="32">
        <v>6.28</v>
      </c>
      <c r="D1863" s="8" t="s">
        <v>7835</v>
      </c>
      <c r="E1863" s="8" t="s">
        <v>7835</v>
      </c>
      <c r="F1863" s="8" t="s">
        <v>7835</v>
      </c>
      <c r="G1863" s="20">
        <v>0</v>
      </c>
      <c r="H1863" s="8" t="s">
        <v>7835</v>
      </c>
      <c r="I1863" s="8" t="s">
        <v>7837</v>
      </c>
      <c r="J1863" s="8" t="s">
        <v>7842</v>
      </c>
    </row>
    <row r="1864" spans="1:10" ht="15" customHeight="1" x14ac:dyDescent="0.3">
      <c r="A1864" s="8" t="s">
        <v>1900</v>
      </c>
      <c r="B1864" s="29">
        <v>31.065000000000001</v>
      </c>
      <c r="C1864" s="32">
        <v>4.2300000000000004</v>
      </c>
      <c r="D1864" s="8" t="s">
        <v>7835</v>
      </c>
      <c r="E1864" s="8" t="s">
        <v>7835</v>
      </c>
      <c r="F1864" s="8" t="s">
        <v>7835</v>
      </c>
      <c r="G1864" s="20">
        <v>0</v>
      </c>
      <c r="H1864" s="8" t="s">
        <v>7835</v>
      </c>
      <c r="I1864" s="8" t="s">
        <v>7837</v>
      </c>
      <c r="J1864" s="8" t="s">
        <v>7843</v>
      </c>
    </row>
    <row r="1865" spans="1:10" ht="15" customHeight="1" x14ac:dyDescent="0.3">
      <c r="A1865" s="8" t="s">
        <v>1901</v>
      </c>
      <c r="B1865" s="29">
        <v>26.51</v>
      </c>
      <c r="C1865" s="32">
        <v>6.17</v>
      </c>
      <c r="D1865" s="8" t="s">
        <v>7835</v>
      </c>
      <c r="E1865" s="8" t="s">
        <v>7835</v>
      </c>
      <c r="F1865" s="8" t="s">
        <v>7835</v>
      </c>
      <c r="G1865" s="20">
        <v>0</v>
      </c>
      <c r="H1865" s="8" t="s">
        <v>7835</v>
      </c>
      <c r="I1865" s="8" t="s">
        <v>7838</v>
      </c>
      <c r="J1865" s="8" t="s">
        <v>7842</v>
      </c>
    </row>
    <row r="1866" spans="1:10" ht="15" customHeight="1" x14ac:dyDescent="0.3">
      <c r="A1866" s="8" t="s">
        <v>1902</v>
      </c>
      <c r="B1866" s="29">
        <v>28.88</v>
      </c>
      <c r="C1866" s="32">
        <v>4.96</v>
      </c>
      <c r="D1866" s="8" t="s">
        <v>7835</v>
      </c>
      <c r="E1866" s="8" t="s">
        <v>7835</v>
      </c>
      <c r="F1866" s="8" t="s">
        <v>7835</v>
      </c>
      <c r="G1866" s="20">
        <v>0</v>
      </c>
      <c r="H1866" s="8" t="s">
        <v>7835</v>
      </c>
      <c r="I1866" s="8" t="s">
        <v>7838</v>
      </c>
      <c r="J1866" s="8" t="s">
        <v>7843</v>
      </c>
    </row>
    <row r="1867" spans="1:10" ht="15" customHeight="1" x14ac:dyDescent="0.3">
      <c r="A1867" s="8" t="s">
        <v>1903</v>
      </c>
      <c r="B1867" s="29">
        <v>35.814999999999998</v>
      </c>
      <c r="C1867" s="32">
        <v>5.1100000000000003</v>
      </c>
      <c r="D1867" s="8" t="s">
        <v>7836</v>
      </c>
      <c r="E1867" s="8" t="s">
        <v>7835</v>
      </c>
      <c r="F1867" s="8" t="s">
        <v>7835</v>
      </c>
      <c r="G1867" s="20">
        <v>1</v>
      </c>
      <c r="H1867" s="8" t="s">
        <v>7835</v>
      </c>
      <c r="I1867" s="8" t="s">
        <v>7837</v>
      </c>
      <c r="J1867" s="8" t="s">
        <v>7843</v>
      </c>
    </row>
    <row r="1868" spans="1:10" ht="15" customHeight="1" x14ac:dyDescent="0.3">
      <c r="A1868" s="8" t="s">
        <v>1904</v>
      </c>
      <c r="B1868" s="29">
        <v>21.28</v>
      </c>
      <c r="C1868" s="32">
        <v>4.05</v>
      </c>
      <c r="D1868" s="8" t="s">
        <v>7835</v>
      </c>
      <c r="E1868" s="8" t="s">
        <v>7836</v>
      </c>
      <c r="F1868" s="8" t="s">
        <v>7835</v>
      </c>
      <c r="G1868" s="20">
        <v>1</v>
      </c>
      <c r="H1868" s="8" t="s">
        <v>7835</v>
      </c>
      <c r="I1868" s="8" t="s">
        <v>7839</v>
      </c>
      <c r="J1868" s="8" t="s">
        <v>7843</v>
      </c>
    </row>
    <row r="1869" spans="1:10" ht="15" customHeight="1" x14ac:dyDescent="0.3">
      <c r="A1869" s="8" t="s">
        <v>1905</v>
      </c>
      <c r="B1869" s="29">
        <v>33.81</v>
      </c>
      <c r="C1869" s="32">
        <v>6.49</v>
      </c>
      <c r="D1869" s="8" t="s">
        <v>7835</v>
      </c>
      <c r="E1869" s="8" t="s">
        <v>7835</v>
      </c>
      <c r="F1869" s="8" t="s">
        <v>7836</v>
      </c>
      <c r="G1869" s="20">
        <v>1</v>
      </c>
      <c r="H1869" s="8" t="s">
        <v>7835</v>
      </c>
      <c r="I1869" s="8" t="s">
        <v>7837</v>
      </c>
      <c r="J1869" s="8" t="s">
        <v>7842</v>
      </c>
    </row>
    <row r="1870" spans="1:10" ht="15" customHeight="1" x14ac:dyDescent="0.3">
      <c r="A1870" s="8" t="s">
        <v>1906</v>
      </c>
      <c r="B1870" s="29">
        <v>44.22</v>
      </c>
      <c r="C1870" s="32">
        <v>4.1900000000000004</v>
      </c>
      <c r="D1870" s="8" t="s">
        <v>7835</v>
      </c>
      <c r="E1870" s="8" t="s">
        <v>7835</v>
      </c>
      <c r="F1870" s="8" t="s">
        <v>7835</v>
      </c>
      <c r="G1870" s="20">
        <v>1</v>
      </c>
      <c r="H1870" s="8" t="s">
        <v>7835</v>
      </c>
      <c r="I1870" s="8" t="s">
        <v>7837</v>
      </c>
      <c r="J1870" s="8" t="s">
        <v>7843</v>
      </c>
    </row>
    <row r="1871" spans="1:10" ht="15" customHeight="1" x14ac:dyDescent="0.3">
      <c r="A1871" s="8" t="s">
        <v>1907</v>
      </c>
      <c r="B1871" s="29">
        <v>15.46</v>
      </c>
      <c r="C1871" s="32">
        <v>4.99</v>
      </c>
      <c r="D1871" s="8" t="s">
        <v>7836</v>
      </c>
      <c r="E1871" s="8" t="s">
        <v>7835</v>
      </c>
      <c r="F1871" s="8" t="s">
        <v>7836</v>
      </c>
      <c r="G1871" s="20">
        <v>1</v>
      </c>
      <c r="H1871" s="8" t="s">
        <v>7835</v>
      </c>
      <c r="I1871" s="8" t="s">
        <v>7840</v>
      </c>
      <c r="J1871" s="8" t="s">
        <v>7843</v>
      </c>
    </row>
    <row r="1872" spans="1:10" ht="15" customHeight="1" x14ac:dyDescent="0.3">
      <c r="A1872" s="8" t="s">
        <v>1908</v>
      </c>
      <c r="B1872" s="29">
        <v>30.3</v>
      </c>
      <c r="C1872" s="32">
        <v>4.7699999999999996</v>
      </c>
      <c r="D1872" s="8" t="s">
        <v>7836</v>
      </c>
      <c r="E1872" s="8" t="s">
        <v>7835</v>
      </c>
      <c r="F1872" s="8" t="s">
        <v>7835</v>
      </c>
      <c r="G1872" s="20">
        <v>1</v>
      </c>
      <c r="H1872" s="8" t="s">
        <v>7835</v>
      </c>
      <c r="I1872" s="8" t="s">
        <v>7837</v>
      </c>
      <c r="J1872" s="8" t="s">
        <v>7843</v>
      </c>
    </row>
    <row r="1873" spans="1:10" ht="15" customHeight="1" x14ac:dyDescent="0.3">
      <c r="A1873" s="8" t="s">
        <v>1909</v>
      </c>
      <c r="B1873" s="29">
        <v>16.670000000000002</v>
      </c>
      <c r="C1873" s="32">
        <v>5.46</v>
      </c>
      <c r="D1873" s="8" t="s">
        <v>7835</v>
      </c>
      <c r="E1873" s="8" t="s">
        <v>7835</v>
      </c>
      <c r="F1873" s="8" t="s">
        <v>7835</v>
      </c>
      <c r="G1873" s="20">
        <v>0</v>
      </c>
      <c r="H1873" s="8" t="s">
        <v>7835</v>
      </c>
      <c r="I1873" s="8" t="s">
        <v>7840</v>
      </c>
      <c r="J1873" s="8" t="s">
        <v>7843</v>
      </c>
    </row>
    <row r="1874" spans="1:10" ht="15" customHeight="1" x14ac:dyDescent="0.3">
      <c r="A1874" s="8" t="s">
        <v>1910</v>
      </c>
      <c r="B1874" s="29">
        <v>28.594999999999999</v>
      </c>
      <c r="C1874" s="32">
        <v>5.43</v>
      </c>
      <c r="D1874" s="8" t="s">
        <v>7835</v>
      </c>
      <c r="E1874" s="8" t="s">
        <v>7835</v>
      </c>
      <c r="F1874" s="8" t="s">
        <v>7835</v>
      </c>
      <c r="G1874" s="20">
        <v>0</v>
      </c>
      <c r="H1874" s="8" t="s">
        <v>7835</v>
      </c>
      <c r="I1874" s="8" t="s">
        <v>7838</v>
      </c>
      <c r="J1874" s="8" t="s">
        <v>7843</v>
      </c>
    </row>
    <row r="1875" spans="1:10" ht="15" customHeight="1" x14ac:dyDescent="0.3">
      <c r="A1875" s="8" t="s">
        <v>1911</v>
      </c>
      <c r="B1875" s="29">
        <v>25.934999999999999</v>
      </c>
      <c r="C1875" s="32">
        <v>4.29</v>
      </c>
      <c r="D1875" s="8" t="s">
        <v>7835</v>
      </c>
      <c r="E1875" s="8" t="s">
        <v>7835</v>
      </c>
      <c r="F1875" s="8" t="s">
        <v>7835</v>
      </c>
      <c r="G1875" s="20">
        <v>0</v>
      </c>
      <c r="H1875" s="8" t="s">
        <v>7835</v>
      </c>
      <c r="I1875" s="8" t="s">
        <v>7838</v>
      </c>
      <c r="J1875" s="8" t="s">
        <v>7843</v>
      </c>
    </row>
    <row r="1876" spans="1:10" ht="15" customHeight="1" x14ac:dyDescent="0.3">
      <c r="A1876" s="8" t="s">
        <v>1912</v>
      </c>
      <c r="B1876" s="29">
        <v>27.645</v>
      </c>
      <c r="C1876" s="32">
        <v>5.25</v>
      </c>
      <c r="D1876" s="8" t="s">
        <v>7835</v>
      </c>
      <c r="E1876" s="8" t="s">
        <v>7835</v>
      </c>
      <c r="F1876" s="8" t="s">
        <v>7835</v>
      </c>
      <c r="G1876" s="20">
        <v>1</v>
      </c>
      <c r="H1876" s="8" t="s">
        <v>7835</v>
      </c>
      <c r="I1876" s="8" t="s">
        <v>7838</v>
      </c>
      <c r="J1876" s="8" t="s">
        <v>7843</v>
      </c>
    </row>
    <row r="1877" spans="1:10" ht="15" customHeight="1" x14ac:dyDescent="0.3">
      <c r="A1877" s="8" t="s">
        <v>1913</v>
      </c>
      <c r="B1877" s="29">
        <v>30.1</v>
      </c>
      <c r="C1877" s="32">
        <v>4.04</v>
      </c>
      <c r="D1877" s="8" t="s">
        <v>7835</v>
      </c>
      <c r="E1877" s="8" t="s">
        <v>7835</v>
      </c>
      <c r="F1877" s="8" t="s">
        <v>7835</v>
      </c>
      <c r="G1877" s="20">
        <v>1</v>
      </c>
      <c r="H1877" s="8" t="s">
        <v>7835</v>
      </c>
      <c r="I1877" s="8" t="s">
        <v>7837</v>
      </c>
      <c r="J1877" s="8" t="s">
        <v>7843</v>
      </c>
    </row>
    <row r="1878" spans="1:10" ht="15" customHeight="1" x14ac:dyDescent="0.3">
      <c r="A1878" s="8" t="s">
        <v>1914</v>
      </c>
      <c r="B1878" s="29">
        <v>26.79</v>
      </c>
      <c r="C1878" s="32">
        <v>5</v>
      </c>
      <c r="D1878" s="8" t="s">
        <v>7836</v>
      </c>
      <c r="E1878" s="8" t="s">
        <v>7835</v>
      </c>
      <c r="F1878" s="8" t="s">
        <v>7836</v>
      </c>
      <c r="G1878" s="20">
        <v>1</v>
      </c>
      <c r="H1878" s="8" t="s">
        <v>7835</v>
      </c>
      <c r="I1878" s="8" t="s">
        <v>7838</v>
      </c>
      <c r="J1878" s="8" t="s">
        <v>7843</v>
      </c>
    </row>
    <row r="1879" spans="1:10" ht="15" customHeight="1" x14ac:dyDescent="0.3">
      <c r="A1879" s="8" t="s">
        <v>1915</v>
      </c>
      <c r="B1879" s="29">
        <v>27.1</v>
      </c>
      <c r="C1879" s="32">
        <v>4.01</v>
      </c>
      <c r="D1879" s="8" t="s">
        <v>7836</v>
      </c>
      <c r="E1879" s="8" t="s">
        <v>7835</v>
      </c>
      <c r="F1879" s="8" t="s">
        <v>7835</v>
      </c>
      <c r="G1879" s="20">
        <v>1</v>
      </c>
      <c r="H1879" s="8" t="s">
        <v>7835</v>
      </c>
      <c r="I1879" s="8" t="s">
        <v>7838</v>
      </c>
      <c r="J1879" s="8" t="s">
        <v>7843</v>
      </c>
    </row>
    <row r="1880" spans="1:10" ht="15" customHeight="1" x14ac:dyDescent="0.3">
      <c r="A1880" s="8" t="s">
        <v>1916</v>
      </c>
      <c r="B1880" s="29">
        <v>24.31</v>
      </c>
      <c r="C1880" s="32">
        <v>5.4</v>
      </c>
      <c r="D1880" s="8" t="s">
        <v>7835</v>
      </c>
      <c r="E1880" s="8" t="s">
        <v>7835</v>
      </c>
      <c r="F1880" s="8" t="s">
        <v>7835</v>
      </c>
      <c r="G1880" s="20">
        <v>0</v>
      </c>
      <c r="H1880" s="8" t="s">
        <v>7835</v>
      </c>
      <c r="I1880" s="8" t="s">
        <v>7839</v>
      </c>
      <c r="J1880" s="8" t="s">
        <v>7843</v>
      </c>
    </row>
    <row r="1881" spans="1:10" ht="15" customHeight="1" x14ac:dyDescent="0.3">
      <c r="A1881" s="8" t="s">
        <v>1917</v>
      </c>
      <c r="B1881" s="29">
        <v>15.53</v>
      </c>
      <c r="C1881" s="32">
        <v>5.81</v>
      </c>
      <c r="D1881" s="8" t="s">
        <v>7835</v>
      </c>
      <c r="E1881" s="8" t="s">
        <v>7835</v>
      </c>
      <c r="F1881" s="8" t="s">
        <v>7835</v>
      </c>
      <c r="G1881" s="20">
        <v>1</v>
      </c>
      <c r="H1881" s="8" t="s">
        <v>7835</v>
      </c>
      <c r="I1881" s="8" t="s">
        <v>7840</v>
      </c>
      <c r="J1881" s="8" t="s">
        <v>7842</v>
      </c>
    </row>
    <row r="1882" spans="1:10" ht="15" customHeight="1" x14ac:dyDescent="0.3">
      <c r="A1882" s="8" t="s">
        <v>1918</v>
      </c>
      <c r="B1882" s="29">
        <v>30.7</v>
      </c>
      <c r="C1882" s="32">
        <v>5.82</v>
      </c>
      <c r="D1882" s="8" t="s">
        <v>7835</v>
      </c>
      <c r="E1882" s="8" t="s">
        <v>7835</v>
      </c>
      <c r="F1882" s="8" t="s">
        <v>7835</v>
      </c>
      <c r="G1882" s="20">
        <v>1</v>
      </c>
      <c r="H1882" s="8" t="s">
        <v>7835</v>
      </c>
      <c r="I1882" s="8" t="s">
        <v>7837</v>
      </c>
      <c r="J1882" s="8" t="s">
        <v>7842</v>
      </c>
    </row>
    <row r="1883" spans="1:10" ht="15" customHeight="1" x14ac:dyDescent="0.3">
      <c r="A1883" s="8" t="s">
        <v>1919</v>
      </c>
      <c r="B1883" s="29">
        <v>33.33</v>
      </c>
      <c r="C1883" s="32">
        <v>4.82</v>
      </c>
      <c r="D1883" s="8" t="s">
        <v>7835</v>
      </c>
      <c r="E1883" s="8" t="s">
        <v>7835</v>
      </c>
      <c r="F1883" s="8" t="s">
        <v>7835</v>
      </c>
      <c r="G1883" s="20">
        <v>1</v>
      </c>
      <c r="H1883" s="8" t="s">
        <v>7835</v>
      </c>
      <c r="I1883" s="8" t="s">
        <v>7837</v>
      </c>
      <c r="J1883" s="8" t="s">
        <v>7843</v>
      </c>
    </row>
    <row r="1884" spans="1:10" ht="15" customHeight="1" x14ac:dyDescent="0.3">
      <c r="A1884" s="8" t="s">
        <v>1920</v>
      </c>
      <c r="B1884" s="29">
        <v>32.4</v>
      </c>
      <c r="C1884" s="32">
        <v>5.08</v>
      </c>
      <c r="D1884" s="8" t="s">
        <v>7835</v>
      </c>
      <c r="E1884" s="8" t="s">
        <v>7835</v>
      </c>
      <c r="F1884" s="8" t="s">
        <v>7835</v>
      </c>
      <c r="G1884" s="20">
        <v>1</v>
      </c>
      <c r="H1884" s="8" t="s">
        <v>7835</v>
      </c>
      <c r="I1884" s="8" t="s">
        <v>7837</v>
      </c>
      <c r="J1884" s="8" t="s">
        <v>7843</v>
      </c>
    </row>
    <row r="1885" spans="1:10" ht="15" customHeight="1" x14ac:dyDescent="0.3">
      <c r="A1885" s="8" t="s">
        <v>1921</v>
      </c>
      <c r="B1885" s="29">
        <v>27.93</v>
      </c>
      <c r="C1885" s="32">
        <v>5.59</v>
      </c>
      <c r="D1885" s="8" t="s">
        <v>7835</v>
      </c>
      <c r="E1885" s="8" t="s">
        <v>7835</v>
      </c>
      <c r="F1885" s="8" t="s">
        <v>7835</v>
      </c>
      <c r="G1885" s="20">
        <v>1</v>
      </c>
      <c r="H1885" s="8" t="s">
        <v>7835</v>
      </c>
      <c r="I1885" s="8" t="s">
        <v>7838</v>
      </c>
      <c r="J1885" s="8" t="s">
        <v>7843</v>
      </c>
    </row>
    <row r="1886" spans="1:10" ht="15" customHeight="1" x14ac:dyDescent="0.3">
      <c r="A1886" s="8" t="s">
        <v>1922</v>
      </c>
      <c r="B1886" s="29">
        <v>21.754999999999999</v>
      </c>
      <c r="C1886" s="32">
        <v>5.12</v>
      </c>
      <c r="D1886" s="8" t="s">
        <v>7835</v>
      </c>
      <c r="E1886" s="8" t="s">
        <v>7835</v>
      </c>
      <c r="F1886" s="8" t="s">
        <v>7835</v>
      </c>
      <c r="G1886" s="20">
        <v>0</v>
      </c>
      <c r="H1886" s="8" t="s">
        <v>7835</v>
      </c>
      <c r="I1886" s="8" t="s">
        <v>7839</v>
      </c>
      <c r="J1886" s="8" t="s">
        <v>7843</v>
      </c>
    </row>
    <row r="1887" spans="1:10" ht="15" customHeight="1" x14ac:dyDescent="0.3">
      <c r="A1887" s="8" t="s">
        <v>1923</v>
      </c>
      <c r="B1887" s="29">
        <v>25.934999999999999</v>
      </c>
      <c r="C1887" s="32">
        <v>4.95</v>
      </c>
      <c r="D1887" s="8" t="s">
        <v>7835</v>
      </c>
      <c r="E1887" s="8" t="s">
        <v>7835</v>
      </c>
      <c r="F1887" s="8" t="s">
        <v>7835</v>
      </c>
      <c r="G1887" s="20">
        <v>0</v>
      </c>
      <c r="H1887" s="8" t="s">
        <v>7835</v>
      </c>
      <c r="I1887" s="8" t="s">
        <v>7838</v>
      </c>
      <c r="J1887" s="8" t="s">
        <v>7843</v>
      </c>
    </row>
    <row r="1888" spans="1:10" ht="15" customHeight="1" x14ac:dyDescent="0.3">
      <c r="A1888" s="8" t="s">
        <v>1924</v>
      </c>
      <c r="B1888" s="29">
        <v>31.5</v>
      </c>
      <c r="C1888" s="32">
        <v>6.16</v>
      </c>
      <c r="D1888" s="8" t="s">
        <v>7835</v>
      </c>
      <c r="E1888" s="8" t="s">
        <v>7835</v>
      </c>
      <c r="F1888" s="8" t="s">
        <v>7835</v>
      </c>
      <c r="G1888" s="20">
        <v>0</v>
      </c>
      <c r="H1888" s="8" t="s">
        <v>7835</v>
      </c>
      <c r="I1888" s="8" t="s">
        <v>7837</v>
      </c>
      <c r="J1888" s="8" t="s">
        <v>7842</v>
      </c>
    </row>
    <row r="1889" spans="1:10" ht="15" customHeight="1" x14ac:dyDescent="0.3">
      <c r="A1889" s="8" t="s">
        <v>1925</v>
      </c>
      <c r="B1889" s="29">
        <v>30.03</v>
      </c>
      <c r="C1889" s="32">
        <v>6.41</v>
      </c>
      <c r="D1889" s="8" t="s">
        <v>7835</v>
      </c>
      <c r="E1889" s="8" t="s">
        <v>7835</v>
      </c>
      <c r="F1889" s="8" t="s">
        <v>7835</v>
      </c>
      <c r="G1889" s="20">
        <v>0</v>
      </c>
      <c r="H1889" s="8" t="s">
        <v>7835</v>
      </c>
      <c r="I1889" s="8" t="s">
        <v>7837</v>
      </c>
      <c r="J1889" s="8" t="s">
        <v>7842</v>
      </c>
    </row>
    <row r="1890" spans="1:10" ht="15" customHeight="1" x14ac:dyDescent="0.3">
      <c r="A1890" s="8" t="s">
        <v>1926</v>
      </c>
      <c r="B1890" s="29">
        <v>33.479999999999997</v>
      </c>
      <c r="C1890" s="32">
        <v>8.94</v>
      </c>
      <c r="D1890" s="8" t="s">
        <v>7835</v>
      </c>
      <c r="E1890" s="8" t="s">
        <v>7835</v>
      </c>
      <c r="F1890" s="8" t="s">
        <v>7835</v>
      </c>
      <c r="G1890" s="20">
        <v>0</v>
      </c>
      <c r="H1890" s="8" t="s">
        <v>7835</v>
      </c>
      <c r="I1890" s="8" t="s">
        <v>7837</v>
      </c>
      <c r="J1890" s="8" t="s">
        <v>7841</v>
      </c>
    </row>
    <row r="1891" spans="1:10" ht="15" customHeight="1" x14ac:dyDescent="0.3">
      <c r="A1891" s="8" t="s">
        <v>1927</v>
      </c>
      <c r="B1891" s="29">
        <v>16.510000000000002</v>
      </c>
      <c r="C1891" s="32">
        <v>4.42</v>
      </c>
      <c r="D1891" s="8" t="s">
        <v>7836</v>
      </c>
      <c r="E1891" s="8" t="s">
        <v>7835</v>
      </c>
      <c r="F1891" s="8" t="s">
        <v>7836</v>
      </c>
      <c r="G1891" s="20">
        <v>1</v>
      </c>
      <c r="H1891" s="8" t="s">
        <v>7835</v>
      </c>
      <c r="I1891" s="8" t="s">
        <v>7840</v>
      </c>
      <c r="J1891" s="8" t="s">
        <v>7843</v>
      </c>
    </row>
    <row r="1892" spans="1:10" ht="15" customHeight="1" x14ac:dyDescent="0.3">
      <c r="A1892" s="8" t="s">
        <v>1928</v>
      </c>
      <c r="B1892" s="29">
        <v>33.155000000000001</v>
      </c>
      <c r="C1892" s="32">
        <v>5.3</v>
      </c>
      <c r="D1892" s="8" t="s">
        <v>7836</v>
      </c>
      <c r="E1892" s="8" t="s">
        <v>7835</v>
      </c>
      <c r="F1892" s="8" t="s">
        <v>7835</v>
      </c>
      <c r="G1892" s="20">
        <v>1</v>
      </c>
      <c r="H1892" s="8" t="s">
        <v>7835</v>
      </c>
      <c r="I1892" s="8" t="s">
        <v>7837</v>
      </c>
      <c r="J1892" s="8" t="s">
        <v>7843</v>
      </c>
    </row>
    <row r="1893" spans="1:10" ht="15" customHeight="1" x14ac:dyDescent="0.3">
      <c r="A1893" s="8" t="s">
        <v>1929</v>
      </c>
      <c r="B1893" s="29">
        <v>37.29</v>
      </c>
      <c r="C1893" s="32">
        <v>4.6399999999999997</v>
      </c>
      <c r="D1893" s="8" t="s">
        <v>7835</v>
      </c>
      <c r="E1893" s="8" t="s">
        <v>7835</v>
      </c>
      <c r="F1893" s="8" t="s">
        <v>7836</v>
      </c>
      <c r="G1893" s="20">
        <v>1</v>
      </c>
      <c r="H1893" s="8" t="s">
        <v>7835</v>
      </c>
      <c r="I1893" s="8" t="s">
        <v>7837</v>
      </c>
      <c r="J1893" s="8" t="s">
        <v>7843</v>
      </c>
    </row>
    <row r="1894" spans="1:10" ht="15" customHeight="1" x14ac:dyDescent="0.3">
      <c r="A1894" s="8" t="s">
        <v>1930</v>
      </c>
      <c r="B1894" s="29">
        <v>20.23</v>
      </c>
      <c r="C1894" s="32">
        <v>6.16</v>
      </c>
      <c r="D1894" s="8" t="s">
        <v>7836</v>
      </c>
      <c r="E1894" s="8" t="s">
        <v>7835</v>
      </c>
      <c r="F1894" s="8" t="s">
        <v>7835</v>
      </c>
      <c r="G1894" s="20">
        <v>1</v>
      </c>
      <c r="H1894" s="8" t="s">
        <v>7835</v>
      </c>
      <c r="I1894" s="8" t="s">
        <v>7839</v>
      </c>
      <c r="J1894" s="8" t="s">
        <v>7842</v>
      </c>
    </row>
    <row r="1895" spans="1:10" ht="15" customHeight="1" x14ac:dyDescent="0.3">
      <c r="A1895" s="8" t="s">
        <v>1931</v>
      </c>
      <c r="B1895" s="29">
        <v>28.975000000000001</v>
      </c>
      <c r="C1895" s="32">
        <v>4.12</v>
      </c>
      <c r="D1895" s="8" t="s">
        <v>7835</v>
      </c>
      <c r="E1895" s="8" t="s">
        <v>7835</v>
      </c>
      <c r="F1895" s="8" t="s">
        <v>7836</v>
      </c>
      <c r="G1895" s="20">
        <v>1</v>
      </c>
      <c r="H1895" s="8" t="s">
        <v>7835</v>
      </c>
      <c r="I1895" s="8" t="s">
        <v>7838</v>
      </c>
      <c r="J1895" s="8" t="s">
        <v>7843</v>
      </c>
    </row>
    <row r="1896" spans="1:10" ht="15" customHeight="1" x14ac:dyDescent="0.3">
      <c r="A1896" s="8" t="s">
        <v>1932</v>
      </c>
      <c r="B1896" s="29">
        <v>16.420000000000002</v>
      </c>
      <c r="C1896" s="32">
        <v>5.77</v>
      </c>
      <c r="D1896" s="8" t="s">
        <v>7836</v>
      </c>
      <c r="E1896" s="8" t="s">
        <v>7835</v>
      </c>
      <c r="F1896" s="8" t="s">
        <v>7836</v>
      </c>
      <c r="G1896" s="20">
        <v>1</v>
      </c>
      <c r="H1896" s="8" t="s">
        <v>7835</v>
      </c>
      <c r="I1896" s="8" t="s">
        <v>7840</v>
      </c>
      <c r="J1896" s="8" t="s">
        <v>7842</v>
      </c>
    </row>
    <row r="1897" spans="1:10" ht="15" customHeight="1" x14ac:dyDescent="0.3">
      <c r="A1897" s="8" t="s">
        <v>1933</v>
      </c>
      <c r="B1897" s="29">
        <v>17.559999999999999</v>
      </c>
      <c r="C1897" s="32">
        <v>6.2</v>
      </c>
      <c r="D1897" s="8" t="s">
        <v>7835</v>
      </c>
      <c r="E1897" s="8" t="s">
        <v>7835</v>
      </c>
      <c r="F1897" s="8" t="s">
        <v>7835</v>
      </c>
      <c r="G1897" s="20">
        <v>1</v>
      </c>
      <c r="H1897" s="8" t="s">
        <v>7835</v>
      </c>
      <c r="I1897" s="8" t="s">
        <v>7840</v>
      </c>
      <c r="J1897" s="8" t="s">
        <v>7842</v>
      </c>
    </row>
    <row r="1898" spans="1:10" ht="15" customHeight="1" x14ac:dyDescent="0.3">
      <c r="A1898" s="8" t="s">
        <v>1934</v>
      </c>
      <c r="B1898" s="29">
        <v>24.13</v>
      </c>
      <c r="C1898" s="32">
        <v>4.3899999999999997</v>
      </c>
      <c r="D1898" s="8" t="s">
        <v>7835</v>
      </c>
      <c r="E1898" s="8" t="s">
        <v>7835</v>
      </c>
      <c r="F1898" s="8" t="s">
        <v>7835</v>
      </c>
      <c r="G1898" s="20">
        <v>1</v>
      </c>
      <c r="H1898" s="8" t="s">
        <v>7835</v>
      </c>
      <c r="I1898" s="8" t="s">
        <v>7839</v>
      </c>
      <c r="J1898" s="8" t="s">
        <v>7843</v>
      </c>
    </row>
    <row r="1899" spans="1:10" ht="15" customHeight="1" x14ac:dyDescent="0.3">
      <c r="A1899" s="8" t="s">
        <v>1935</v>
      </c>
      <c r="B1899" s="29">
        <v>19.95</v>
      </c>
      <c r="C1899" s="32">
        <v>5.13</v>
      </c>
      <c r="D1899" s="8" t="s">
        <v>7835</v>
      </c>
      <c r="E1899" s="8" t="s">
        <v>7836</v>
      </c>
      <c r="F1899" s="8" t="s">
        <v>7835</v>
      </c>
      <c r="G1899" s="20">
        <v>2</v>
      </c>
      <c r="H1899" s="8" t="s">
        <v>7835</v>
      </c>
      <c r="I1899" s="8" t="s">
        <v>7839</v>
      </c>
      <c r="J1899" s="8" t="s">
        <v>7843</v>
      </c>
    </row>
    <row r="1900" spans="1:10" ht="15" customHeight="1" x14ac:dyDescent="0.3">
      <c r="A1900" s="8" t="s">
        <v>1936</v>
      </c>
      <c r="B1900" s="29">
        <v>21.24</v>
      </c>
      <c r="C1900" s="32">
        <v>4.49</v>
      </c>
      <c r="D1900" s="8" t="s">
        <v>7835</v>
      </c>
      <c r="E1900" s="8" t="s">
        <v>7835</v>
      </c>
      <c r="F1900" s="8" t="s">
        <v>7835</v>
      </c>
      <c r="G1900" s="20">
        <v>0</v>
      </c>
      <c r="H1900" s="8" t="s">
        <v>7835</v>
      </c>
      <c r="I1900" s="8" t="s">
        <v>7839</v>
      </c>
      <c r="J1900" s="8" t="s">
        <v>7843</v>
      </c>
    </row>
    <row r="1901" spans="1:10" ht="15" customHeight="1" x14ac:dyDescent="0.3">
      <c r="A1901" s="8" t="s">
        <v>1937</v>
      </c>
      <c r="B1901" s="29">
        <v>44.22</v>
      </c>
      <c r="C1901" s="32">
        <v>6.35</v>
      </c>
      <c r="D1901" s="8" t="s">
        <v>7835</v>
      </c>
      <c r="E1901" s="8" t="s">
        <v>7835</v>
      </c>
      <c r="F1901" s="8" t="s">
        <v>7835</v>
      </c>
      <c r="G1901" s="20">
        <v>0</v>
      </c>
      <c r="H1901" s="8" t="s">
        <v>7835</v>
      </c>
      <c r="I1901" s="8" t="s">
        <v>7837</v>
      </c>
      <c r="J1901" s="8" t="s">
        <v>7842</v>
      </c>
    </row>
    <row r="1902" spans="1:10" ht="15" customHeight="1" x14ac:dyDescent="0.3">
      <c r="A1902" s="8" t="s">
        <v>1938</v>
      </c>
      <c r="B1902" s="29">
        <v>41.1</v>
      </c>
      <c r="C1902" s="32">
        <v>5.79</v>
      </c>
      <c r="D1902" s="8" t="s">
        <v>7835</v>
      </c>
      <c r="E1902" s="8" t="s">
        <v>7835</v>
      </c>
      <c r="F1902" s="8" t="s">
        <v>7835</v>
      </c>
      <c r="G1902" s="20">
        <v>0</v>
      </c>
      <c r="H1902" s="8" t="s">
        <v>7835</v>
      </c>
      <c r="I1902" s="8" t="s">
        <v>7837</v>
      </c>
      <c r="J1902" s="8" t="s">
        <v>7842</v>
      </c>
    </row>
    <row r="1903" spans="1:10" ht="15" customHeight="1" x14ac:dyDescent="0.3">
      <c r="A1903" s="8" t="s">
        <v>1939</v>
      </c>
      <c r="B1903" s="29">
        <v>34.200000000000003</v>
      </c>
      <c r="C1903" s="32">
        <v>4.78</v>
      </c>
      <c r="D1903" s="8" t="s">
        <v>7836</v>
      </c>
      <c r="E1903" s="8" t="s">
        <v>7835</v>
      </c>
      <c r="F1903" s="8" t="s">
        <v>7835</v>
      </c>
      <c r="G1903" s="20">
        <v>0</v>
      </c>
      <c r="H1903" s="8" t="s">
        <v>7835</v>
      </c>
      <c r="I1903" s="8" t="s">
        <v>7837</v>
      </c>
      <c r="J1903" s="8" t="s">
        <v>7843</v>
      </c>
    </row>
    <row r="1904" spans="1:10" ht="15" customHeight="1" x14ac:dyDescent="0.3">
      <c r="A1904" s="8" t="s">
        <v>1940</v>
      </c>
      <c r="B1904" s="29">
        <v>29.92</v>
      </c>
      <c r="C1904" s="32">
        <v>6.02</v>
      </c>
      <c r="D1904" s="8" t="s">
        <v>7836</v>
      </c>
      <c r="E1904" s="8" t="s">
        <v>7835</v>
      </c>
      <c r="F1904" s="8" t="s">
        <v>7835</v>
      </c>
      <c r="G1904" s="20">
        <v>0</v>
      </c>
      <c r="H1904" s="8" t="s">
        <v>7835</v>
      </c>
      <c r="I1904" s="8" t="s">
        <v>7838</v>
      </c>
      <c r="J1904" s="8" t="s">
        <v>7842</v>
      </c>
    </row>
    <row r="1905" spans="1:10" ht="15" customHeight="1" x14ac:dyDescent="0.3">
      <c r="A1905" s="8" t="s">
        <v>1941</v>
      </c>
      <c r="B1905" s="29">
        <v>28.93</v>
      </c>
      <c r="C1905" s="32">
        <v>4.4400000000000004</v>
      </c>
      <c r="D1905" s="8" t="s">
        <v>7835</v>
      </c>
      <c r="E1905" s="8" t="s">
        <v>7835</v>
      </c>
      <c r="F1905" s="8" t="s">
        <v>7835</v>
      </c>
      <c r="G1905" s="20">
        <v>0</v>
      </c>
      <c r="H1905" s="8" t="s">
        <v>7835</v>
      </c>
      <c r="I1905" s="8" t="s">
        <v>7838</v>
      </c>
      <c r="J1905" s="8" t="s">
        <v>7843</v>
      </c>
    </row>
    <row r="1906" spans="1:10" ht="15" customHeight="1" x14ac:dyDescent="0.3">
      <c r="A1906" s="8" t="s">
        <v>1942</v>
      </c>
      <c r="B1906" s="29">
        <v>31.254999999999999</v>
      </c>
      <c r="C1906" s="32">
        <v>5.84</v>
      </c>
      <c r="D1906" s="8" t="s">
        <v>7836</v>
      </c>
      <c r="E1906" s="8" t="s">
        <v>7835</v>
      </c>
      <c r="F1906" s="8" t="s">
        <v>7835</v>
      </c>
      <c r="G1906" s="20">
        <v>1</v>
      </c>
      <c r="H1906" s="8" t="s">
        <v>7835</v>
      </c>
      <c r="I1906" s="8" t="s">
        <v>7837</v>
      </c>
      <c r="J1906" s="8" t="s">
        <v>7842</v>
      </c>
    </row>
    <row r="1907" spans="1:10" ht="15" customHeight="1" x14ac:dyDescent="0.3">
      <c r="A1907" s="8" t="s">
        <v>1943</v>
      </c>
      <c r="B1907" s="29">
        <v>29.83</v>
      </c>
      <c r="C1907" s="32">
        <v>5.39</v>
      </c>
      <c r="D1907" s="8" t="s">
        <v>7835</v>
      </c>
      <c r="E1907" s="8" t="s">
        <v>7835</v>
      </c>
      <c r="F1907" s="8" t="s">
        <v>7835</v>
      </c>
      <c r="G1907" s="20">
        <v>0</v>
      </c>
      <c r="H1907" s="8" t="s">
        <v>7835</v>
      </c>
      <c r="I1907" s="8" t="s">
        <v>7838</v>
      </c>
      <c r="J1907" s="8" t="s">
        <v>7843</v>
      </c>
    </row>
    <row r="1908" spans="1:10" ht="15" customHeight="1" x14ac:dyDescent="0.3">
      <c r="A1908" s="8" t="s">
        <v>1944</v>
      </c>
      <c r="B1908" s="29">
        <v>29.59</v>
      </c>
      <c r="C1908" s="32">
        <v>6.16</v>
      </c>
      <c r="D1908" s="8" t="s">
        <v>7835</v>
      </c>
      <c r="E1908" s="8" t="s">
        <v>7835</v>
      </c>
      <c r="F1908" s="8" t="s">
        <v>7836</v>
      </c>
      <c r="G1908" s="20">
        <v>1</v>
      </c>
      <c r="H1908" s="8" t="s">
        <v>7835</v>
      </c>
      <c r="I1908" s="8" t="s">
        <v>7838</v>
      </c>
      <c r="J1908" s="8" t="s">
        <v>7842</v>
      </c>
    </row>
    <row r="1909" spans="1:10" ht="15" customHeight="1" x14ac:dyDescent="0.3">
      <c r="A1909" s="8" t="s">
        <v>1945</v>
      </c>
      <c r="B1909" s="29">
        <v>31.16</v>
      </c>
      <c r="C1909" s="32">
        <v>4.49</v>
      </c>
      <c r="D1909" s="8" t="s">
        <v>7835</v>
      </c>
      <c r="E1909" s="8" t="s">
        <v>7835</v>
      </c>
      <c r="F1909" s="8" t="s">
        <v>7836</v>
      </c>
      <c r="G1909" s="20">
        <v>1</v>
      </c>
      <c r="H1909" s="8" t="s">
        <v>7835</v>
      </c>
      <c r="I1909" s="8" t="s">
        <v>7837</v>
      </c>
      <c r="J1909" s="8" t="s">
        <v>7843</v>
      </c>
    </row>
    <row r="1910" spans="1:10" ht="15" customHeight="1" x14ac:dyDescent="0.3">
      <c r="A1910" s="8" t="s">
        <v>1946</v>
      </c>
      <c r="B1910" s="29">
        <v>34.21</v>
      </c>
      <c r="C1910" s="32">
        <v>4.4800000000000004</v>
      </c>
      <c r="D1910" s="8" t="s">
        <v>7836</v>
      </c>
      <c r="E1910" s="8" t="s">
        <v>7835</v>
      </c>
      <c r="F1910" s="8" t="s">
        <v>7835</v>
      </c>
      <c r="G1910" s="20">
        <v>1</v>
      </c>
      <c r="H1910" s="8" t="s">
        <v>7835</v>
      </c>
      <c r="I1910" s="8" t="s">
        <v>7837</v>
      </c>
      <c r="J1910" s="8" t="s">
        <v>7843</v>
      </c>
    </row>
    <row r="1911" spans="1:10" ht="15" customHeight="1" x14ac:dyDescent="0.3">
      <c r="A1911" s="8" t="s">
        <v>1947</v>
      </c>
      <c r="B1911" s="29">
        <v>34.86</v>
      </c>
      <c r="C1911" s="32">
        <v>10.97</v>
      </c>
      <c r="D1911" s="8" t="s">
        <v>7835</v>
      </c>
      <c r="E1911" s="8" t="s">
        <v>7835</v>
      </c>
      <c r="F1911" s="8" t="s">
        <v>7835</v>
      </c>
      <c r="G1911" s="20">
        <v>0</v>
      </c>
      <c r="H1911" s="8" t="s">
        <v>7835</v>
      </c>
      <c r="I1911" s="8" t="s">
        <v>7837</v>
      </c>
      <c r="J1911" s="8" t="s">
        <v>7841</v>
      </c>
    </row>
    <row r="1912" spans="1:10" ht="15" customHeight="1" x14ac:dyDescent="0.3">
      <c r="A1912" s="8" t="s">
        <v>1948</v>
      </c>
      <c r="B1912" s="29">
        <v>34.58</v>
      </c>
      <c r="C1912" s="32">
        <v>5.14</v>
      </c>
      <c r="D1912" s="8" t="s">
        <v>7835</v>
      </c>
      <c r="E1912" s="8" t="s">
        <v>7836</v>
      </c>
      <c r="F1912" s="8" t="s">
        <v>7835</v>
      </c>
      <c r="G1912" s="20">
        <v>2</v>
      </c>
      <c r="H1912" s="8" t="s">
        <v>7835</v>
      </c>
      <c r="I1912" s="8" t="s">
        <v>7837</v>
      </c>
      <c r="J1912" s="8" t="s">
        <v>7843</v>
      </c>
    </row>
    <row r="1913" spans="1:10" ht="15" customHeight="1" x14ac:dyDescent="0.3">
      <c r="A1913" s="8" t="s">
        <v>1949</v>
      </c>
      <c r="B1913" s="29">
        <v>17.940000000000001</v>
      </c>
      <c r="C1913" s="32">
        <v>5.17</v>
      </c>
      <c r="D1913" s="8" t="s">
        <v>7836</v>
      </c>
      <c r="E1913" s="8" t="s">
        <v>7835</v>
      </c>
      <c r="F1913" s="8" t="s">
        <v>7835</v>
      </c>
      <c r="G1913" s="20">
        <v>0</v>
      </c>
      <c r="H1913" s="8" t="s">
        <v>7835</v>
      </c>
      <c r="I1913" s="8" t="s">
        <v>7840</v>
      </c>
      <c r="J1913" s="8" t="s">
        <v>7843</v>
      </c>
    </row>
    <row r="1914" spans="1:10" ht="15" customHeight="1" x14ac:dyDescent="0.3">
      <c r="A1914" s="8" t="s">
        <v>1950</v>
      </c>
      <c r="B1914" s="29">
        <v>26.8</v>
      </c>
      <c r="C1914" s="32">
        <v>6.18</v>
      </c>
      <c r="D1914" s="8" t="s">
        <v>7836</v>
      </c>
      <c r="E1914" s="8" t="s">
        <v>7835</v>
      </c>
      <c r="F1914" s="8" t="s">
        <v>7836</v>
      </c>
      <c r="G1914" s="20">
        <v>1</v>
      </c>
      <c r="H1914" s="8" t="s">
        <v>7835</v>
      </c>
      <c r="I1914" s="8" t="s">
        <v>7838</v>
      </c>
      <c r="J1914" s="8" t="s">
        <v>7842</v>
      </c>
    </row>
    <row r="1915" spans="1:10" ht="15" customHeight="1" x14ac:dyDescent="0.3">
      <c r="A1915" s="8" t="s">
        <v>1951</v>
      </c>
      <c r="B1915" s="29">
        <v>17.690000000000001</v>
      </c>
      <c r="C1915" s="32">
        <v>9.07</v>
      </c>
      <c r="D1915" s="8" t="s">
        <v>7836</v>
      </c>
      <c r="E1915" s="8" t="s">
        <v>7835</v>
      </c>
      <c r="F1915" s="8" t="s">
        <v>7835</v>
      </c>
      <c r="G1915" s="20">
        <v>0</v>
      </c>
      <c r="H1915" s="8" t="s">
        <v>7835</v>
      </c>
      <c r="I1915" s="8" t="s">
        <v>7840</v>
      </c>
      <c r="J1915" s="8" t="s">
        <v>7841</v>
      </c>
    </row>
    <row r="1916" spans="1:10" ht="15" customHeight="1" x14ac:dyDescent="0.3">
      <c r="A1916" s="8" t="s">
        <v>1952</v>
      </c>
      <c r="B1916" s="29">
        <v>25.77</v>
      </c>
      <c r="C1916" s="32">
        <v>4.43</v>
      </c>
      <c r="D1916" s="8" t="s">
        <v>7835</v>
      </c>
      <c r="E1916" s="8" t="s">
        <v>7835</v>
      </c>
      <c r="F1916" s="8" t="s">
        <v>7836</v>
      </c>
      <c r="G1916" s="20">
        <v>1</v>
      </c>
      <c r="H1916" s="8" t="s">
        <v>7835</v>
      </c>
      <c r="I1916" s="8" t="s">
        <v>7838</v>
      </c>
      <c r="J1916" s="8" t="s">
        <v>7843</v>
      </c>
    </row>
    <row r="1917" spans="1:10" ht="15" customHeight="1" x14ac:dyDescent="0.3">
      <c r="A1917" s="8" t="s">
        <v>1953</v>
      </c>
      <c r="B1917" s="29">
        <v>34.46</v>
      </c>
      <c r="C1917" s="32">
        <v>4.17</v>
      </c>
      <c r="D1917" s="8" t="s">
        <v>7835</v>
      </c>
      <c r="E1917" s="8" t="s">
        <v>7836</v>
      </c>
      <c r="F1917" s="8" t="s">
        <v>7835</v>
      </c>
      <c r="G1917" s="20">
        <v>1</v>
      </c>
      <c r="H1917" s="8" t="s">
        <v>7835</v>
      </c>
      <c r="I1917" s="8" t="s">
        <v>7837</v>
      </c>
      <c r="J1917" s="8" t="s">
        <v>7843</v>
      </c>
    </row>
    <row r="1918" spans="1:10" ht="15" customHeight="1" x14ac:dyDescent="0.3">
      <c r="A1918" s="8" t="s">
        <v>1954</v>
      </c>
      <c r="B1918" s="29">
        <v>30.875</v>
      </c>
      <c r="C1918" s="32">
        <v>4.95</v>
      </c>
      <c r="D1918" s="8" t="s">
        <v>7836</v>
      </c>
      <c r="E1918" s="8" t="s">
        <v>7835</v>
      </c>
      <c r="F1918" s="8" t="s">
        <v>7835</v>
      </c>
      <c r="G1918" s="20">
        <v>0</v>
      </c>
      <c r="H1918" s="8" t="s">
        <v>7835</v>
      </c>
      <c r="I1918" s="8" t="s">
        <v>7837</v>
      </c>
      <c r="J1918" s="8" t="s">
        <v>7843</v>
      </c>
    </row>
    <row r="1919" spans="1:10" ht="15" customHeight="1" x14ac:dyDescent="0.3">
      <c r="A1919" s="8" t="s">
        <v>1955</v>
      </c>
      <c r="B1919" s="29">
        <v>39.49</v>
      </c>
      <c r="C1919" s="32">
        <v>5.13</v>
      </c>
      <c r="D1919" s="8" t="s">
        <v>7835</v>
      </c>
      <c r="E1919" s="8" t="s">
        <v>7835</v>
      </c>
      <c r="F1919" s="8" t="s">
        <v>7835</v>
      </c>
      <c r="G1919" s="20">
        <v>0</v>
      </c>
      <c r="H1919" s="8" t="s">
        <v>7835</v>
      </c>
      <c r="I1919" s="8" t="s">
        <v>7837</v>
      </c>
      <c r="J1919" s="8" t="s">
        <v>7843</v>
      </c>
    </row>
    <row r="1920" spans="1:10" ht="15" customHeight="1" x14ac:dyDescent="0.3">
      <c r="A1920" s="8" t="s">
        <v>1956</v>
      </c>
      <c r="B1920" s="29">
        <v>28.88</v>
      </c>
      <c r="C1920" s="32">
        <v>4.0999999999999996</v>
      </c>
      <c r="D1920" s="8" t="s">
        <v>7835</v>
      </c>
      <c r="E1920" s="8" t="s">
        <v>7835</v>
      </c>
      <c r="F1920" s="8" t="s">
        <v>7835</v>
      </c>
      <c r="G1920" s="20">
        <v>0</v>
      </c>
      <c r="H1920" s="8" t="s">
        <v>7835</v>
      </c>
      <c r="I1920" s="8" t="s">
        <v>7838</v>
      </c>
      <c r="J1920" s="8" t="s">
        <v>7843</v>
      </c>
    </row>
    <row r="1921" spans="1:10" ht="15" customHeight="1" x14ac:dyDescent="0.3">
      <c r="A1921" s="8" t="s">
        <v>1957</v>
      </c>
      <c r="B1921" s="29">
        <v>20.234999999999999</v>
      </c>
      <c r="C1921" s="32">
        <v>5.01</v>
      </c>
      <c r="D1921" s="8" t="s">
        <v>7836</v>
      </c>
      <c r="E1921" s="8" t="s">
        <v>7835</v>
      </c>
      <c r="F1921" s="8" t="s">
        <v>7835</v>
      </c>
      <c r="G1921" s="20">
        <v>0</v>
      </c>
      <c r="H1921" s="8" t="s">
        <v>7835</v>
      </c>
      <c r="I1921" s="8" t="s">
        <v>7839</v>
      </c>
      <c r="J1921" s="8" t="s">
        <v>7843</v>
      </c>
    </row>
    <row r="1922" spans="1:10" ht="15" customHeight="1" x14ac:dyDescent="0.3">
      <c r="A1922" s="8" t="s">
        <v>1958</v>
      </c>
      <c r="B1922" s="29">
        <v>30.67</v>
      </c>
      <c r="C1922" s="32">
        <v>5.09</v>
      </c>
      <c r="D1922" s="8" t="s">
        <v>7836</v>
      </c>
      <c r="E1922" s="8" t="s">
        <v>7835</v>
      </c>
      <c r="F1922" s="8" t="s">
        <v>7835</v>
      </c>
      <c r="G1922" s="20">
        <v>0</v>
      </c>
      <c r="H1922" s="8" t="s">
        <v>7835</v>
      </c>
      <c r="I1922" s="8" t="s">
        <v>7837</v>
      </c>
      <c r="J1922" s="8" t="s">
        <v>7843</v>
      </c>
    </row>
    <row r="1923" spans="1:10" ht="15" customHeight="1" x14ac:dyDescent="0.3">
      <c r="A1923" s="8" t="s">
        <v>1959</v>
      </c>
      <c r="B1923" s="29">
        <v>30.875</v>
      </c>
      <c r="C1923" s="32">
        <v>6.49</v>
      </c>
      <c r="D1923" s="8" t="s">
        <v>7835</v>
      </c>
      <c r="E1923" s="8" t="s">
        <v>7835</v>
      </c>
      <c r="F1923" s="8" t="s">
        <v>7835</v>
      </c>
      <c r="G1923" s="20">
        <v>0</v>
      </c>
      <c r="H1923" s="8" t="s">
        <v>7835</v>
      </c>
      <c r="I1923" s="8" t="s">
        <v>7837</v>
      </c>
      <c r="J1923" s="8" t="s">
        <v>7842</v>
      </c>
    </row>
    <row r="1924" spans="1:10" ht="15" customHeight="1" x14ac:dyDescent="0.3">
      <c r="A1924" s="8" t="s">
        <v>1960</v>
      </c>
      <c r="B1924" s="29">
        <v>23.8</v>
      </c>
      <c r="C1924" s="32">
        <v>4.08</v>
      </c>
      <c r="D1924" s="8" t="s">
        <v>7835</v>
      </c>
      <c r="E1924" s="8" t="s">
        <v>7835</v>
      </c>
      <c r="F1924" s="8" t="s">
        <v>7835</v>
      </c>
      <c r="G1924" s="20">
        <v>0</v>
      </c>
      <c r="H1924" s="8" t="s">
        <v>7835</v>
      </c>
      <c r="I1924" s="8" t="s">
        <v>7839</v>
      </c>
      <c r="J1924" s="8" t="s">
        <v>7843</v>
      </c>
    </row>
    <row r="1925" spans="1:10" ht="15" customHeight="1" x14ac:dyDescent="0.3">
      <c r="A1925" s="8" t="s">
        <v>1961</v>
      </c>
      <c r="B1925" s="29">
        <v>15.37</v>
      </c>
      <c r="C1925" s="32">
        <v>8.6300000000000008</v>
      </c>
      <c r="D1925" s="8" t="s">
        <v>7836</v>
      </c>
      <c r="E1925" s="8" t="s">
        <v>7835</v>
      </c>
      <c r="F1925" s="8" t="s">
        <v>7835</v>
      </c>
      <c r="G1925" s="20">
        <v>0</v>
      </c>
      <c r="H1925" s="8" t="s">
        <v>7835</v>
      </c>
      <c r="I1925" s="8" t="s">
        <v>7840</v>
      </c>
      <c r="J1925" s="8" t="s">
        <v>7841</v>
      </c>
    </row>
    <row r="1926" spans="1:10" ht="15" customHeight="1" x14ac:dyDescent="0.3">
      <c r="A1926" s="8" t="s">
        <v>1962</v>
      </c>
      <c r="B1926" s="29">
        <v>30.4</v>
      </c>
      <c r="C1926" s="32">
        <v>5.28</v>
      </c>
      <c r="D1926" s="8" t="s">
        <v>7835</v>
      </c>
      <c r="E1926" s="8" t="s">
        <v>7835</v>
      </c>
      <c r="F1926" s="8" t="s">
        <v>7835</v>
      </c>
      <c r="G1926" s="20">
        <v>0</v>
      </c>
      <c r="H1926" s="8" t="s">
        <v>7835</v>
      </c>
      <c r="I1926" s="8" t="s">
        <v>7837</v>
      </c>
      <c r="J1926" s="8" t="s">
        <v>7843</v>
      </c>
    </row>
    <row r="1927" spans="1:10" ht="15" customHeight="1" x14ac:dyDescent="0.3">
      <c r="A1927" s="8" t="s">
        <v>1963</v>
      </c>
      <c r="B1927" s="29">
        <v>19.48</v>
      </c>
      <c r="C1927" s="32">
        <v>5.63</v>
      </c>
      <c r="D1927" s="8" t="s">
        <v>7836</v>
      </c>
      <c r="E1927" s="8" t="s">
        <v>7835</v>
      </c>
      <c r="F1927" s="8" t="s">
        <v>7835</v>
      </c>
      <c r="G1927" s="20">
        <v>1</v>
      </c>
      <c r="H1927" s="8" t="s">
        <v>7835</v>
      </c>
      <c r="I1927" s="8" t="s">
        <v>7839</v>
      </c>
      <c r="J1927" s="8" t="s">
        <v>7843</v>
      </c>
    </row>
    <row r="1928" spans="1:10" ht="15" customHeight="1" x14ac:dyDescent="0.3">
      <c r="A1928" s="8" t="s">
        <v>1964</v>
      </c>
      <c r="B1928" s="29">
        <v>16.96</v>
      </c>
      <c r="C1928" s="32">
        <v>11.47</v>
      </c>
      <c r="D1928" s="8" t="s">
        <v>7836</v>
      </c>
      <c r="E1928" s="8" t="s">
        <v>7835</v>
      </c>
      <c r="F1928" s="8" t="s">
        <v>7835</v>
      </c>
      <c r="G1928" s="20">
        <v>0</v>
      </c>
      <c r="H1928" s="8" t="s">
        <v>7835</v>
      </c>
      <c r="I1928" s="8" t="s">
        <v>7840</v>
      </c>
      <c r="J1928" s="8" t="s">
        <v>7841</v>
      </c>
    </row>
    <row r="1929" spans="1:10" ht="15" customHeight="1" x14ac:dyDescent="0.3">
      <c r="A1929" s="8" t="s">
        <v>1965</v>
      </c>
      <c r="B1929" s="29">
        <v>19.05</v>
      </c>
      <c r="C1929" s="32">
        <v>4.92</v>
      </c>
      <c r="D1929" s="8" t="s">
        <v>7835</v>
      </c>
      <c r="E1929" s="8" t="s">
        <v>7835</v>
      </c>
      <c r="F1929" s="8" t="s">
        <v>7835</v>
      </c>
      <c r="G1929" s="20">
        <v>1</v>
      </c>
      <c r="H1929" s="8" t="s">
        <v>7835</v>
      </c>
      <c r="I1929" s="8" t="s">
        <v>7839</v>
      </c>
      <c r="J1929" s="8" t="s">
        <v>7843</v>
      </c>
    </row>
    <row r="1930" spans="1:10" ht="15" customHeight="1" x14ac:dyDescent="0.3">
      <c r="A1930" s="8" t="s">
        <v>1966</v>
      </c>
      <c r="B1930" s="29">
        <v>37.619999999999997</v>
      </c>
      <c r="C1930" s="32">
        <v>4.18</v>
      </c>
      <c r="D1930" s="8" t="s">
        <v>7835</v>
      </c>
      <c r="E1930" s="8" t="s">
        <v>7835</v>
      </c>
      <c r="F1930" s="8" t="s">
        <v>7835</v>
      </c>
      <c r="G1930" s="20">
        <v>0</v>
      </c>
      <c r="H1930" s="8" t="s">
        <v>7835</v>
      </c>
      <c r="I1930" s="8" t="s">
        <v>7837</v>
      </c>
      <c r="J1930" s="8" t="s">
        <v>7843</v>
      </c>
    </row>
    <row r="1931" spans="1:10" ht="15" customHeight="1" x14ac:dyDescent="0.3">
      <c r="A1931" s="8" t="s">
        <v>1967</v>
      </c>
      <c r="B1931" s="29">
        <v>29.1</v>
      </c>
      <c r="C1931" s="32">
        <v>4.67</v>
      </c>
      <c r="D1931" s="8" t="s">
        <v>7835</v>
      </c>
      <c r="E1931" s="8" t="s">
        <v>7835</v>
      </c>
      <c r="F1931" s="8" t="s">
        <v>7835</v>
      </c>
      <c r="G1931" s="20">
        <v>0</v>
      </c>
      <c r="H1931" s="8" t="s">
        <v>7835</v>
      </c>
      <c r="I1931" s="8" t="s">
        <v>7838</v>
      </c>
      <c r="J1931" s="8" t="s">
        <v>7843</v>
      </c>
    </row>
    <row r="1932" spans="1:10" ht="15" customHeight="1" x14ac:dyDescent="0.3">
      <c r="A1932" s="8" t="s">
        <v>1968</v>
      </c>
      <c r="B1932" s="29">
        <v>26.62</v>
      </c>
      <c r="C1932" s="32">
        <v>6.24</v>
      </c>
      <c r="D1932" s="8" t="s">
        <v>7835</v>
      </c>
      <c r="E1932" s="8" t="s">
        <v>7835</v>
      </c>
      <c r="F1932" s="8" t="s">
        <v>7835</v>
      </c>
      <c r="G1932" s="20">
        <v>0</v>
      </c>
      <c r="H1932" s="8" t="s">
        <v>7835</v>
      </c>
      <c r="I1932" s="8" t="s">
        <v>7838</v>
      </c>
      <c r="J1932" s="8" t="s">
        <v>7842</v>
      </c>
    </row>
    <row r="1933" spans="1:10" ht="15" customHeight="1" x14ac:dyDescent="0.3">
      <c r="A1933" s="8" t="s">
        <v>1969</v>
      </c>
      <c r="B1933" s="29">
        <v>25.74</v>
      </c>
      <c r="C1933" s="32">
        <v>5.99</v>
      </c>
      <c r="D1933" s="8" t="s">
        <v>7835</v>
      </c>
      <c r="E1933" s="8" t="s">
        <v>7835</v>
      </c>
      <c r="F1933" s="8" t="s">
        <v>7835</v>
      </c>
      <c r="G1933" s="20">
        <v>0</v>
      </c>
      <c r="H1933" s="8" t="s">
        <v>7835</v>
      </c>
      <c r="I1933" s="8" t="s">
        <v>7838</v>
      </c>
      <c r="J1933" s="8" t="s">
        <v>7842</v>
      </c>
    </row>
    <row r="1934" spans="1:10" ht="15" customHeight="1" x14ac:dyDescent="0.3">
      <c r="A1934" s="8" t="s">
        <v>1970</v>
      </c>
      <c r="B1934" s="29">
        <v>18.22</v>
      </c>
      <c r="C1934" s="32">
        <v>10.27</v>
      </c>
      <c r="D1934" s="8" t="s">
        <v>7836</v>
      </c>
      <c r="E1934" s="8" t="s">
        <v>7835</v>
      </c>
      <c r="F1934" s="8" t="s">
        <v>7835</v>
      </c>
      <c r="G1934" s="20">
        <v>1</v>
      </c>
      <c r="H1934" s="8" t="s">
        <v>7835</v>
      </c>
      <c r="I1934" s="8" t="s">
        <v>7840</v>
      </c>
      <c r="J1934" s="8" t="s">
        <v>7841</v>
      </c>
    </row>
    <row r="1935" spans="1:10" ht="15" customHeight="1" x14ac:dyDescent="0.3">
      <c r="A1935" s="8" t="s">
        <v>1971</v>
      </c>
      <c r="B1935" s="29">
        <v>26.03</v>
      </c>
      <c r="C1935" s="32">
        <v>5.97</v>
      </c>
      <c r="D1935" s="8" t="s">
        <v>7835</v>
      </c>
      <c r="E1935" s="8" t="s">
        <v>7835</v>
      </c>
      <c r="F1935" s="8" t="s">
        <v>7836</v>
      </c>
      <c r="G1935" s="20">
        <v>1</v>
      </c>
      <c r="H1935" s="8" t="s">
        <v>7835</v>
      </c>
      <c r="I1935" s="8" t="s">
        <v>7838</v>
      </c>
      <c r="J1935" s="8" t="s">
        <v>7842</v>
      </c>
    </row>
    <row r="1936" spans="1:10" ht="15" customHeight="1" x14ac:dyDescent="0.3">
      <c r="A1936" s="8" t="s">
        <v>1972</v>
      </c>
      <c r="B1936" s="29">
        <v>17.29</v>
      </c>
      <c r="C1936" s="32">
        <v>4.9800000000000004</v>
      </c>
      <c r="D1936" s="8" t="s">
        <v>7835</v>
      </c>
      <c r="E1936" s="8" t="s">
        <v>7835</v>
      </c>
      <c r="F1936" s="8" t="s">
        <v>7835</v>
      </c>
      <c r="G1936" s="20">
        <v>0</v>
      </c>
      <c r="H1936" s="8" t="s">
        <v>7835</v>
      </c>
      <c r="I1936" s="8" t="s">
        <v>7840</v>
      </c>
      <c r="J1936" s="8" t="s">
        <v>7843</v>
      </c>
    </row>
    <row r="1937" spans="1:10" ht="15" customHeight="1" x14ac:dyDescent="0.3">
      <c r="A1937" s="8" t="s">
        <v>1973</v>
      </c>
      <c r="B1937" s="29">
        <v>18.170000000000002</v>
      </c>
      <c r="C1937" s="32">
        <v>6.91</v>
      </c>
      <c r="D1937" s="8" t="s">
        <v>7836</v>
      </c>
      <c r="E1937" s="8" t="s">
        <v>7835</v>
      </c>
      <c r="F1937" s="8" t="s">
        <v>7835</v>
      </c>
      <c r="G1937" s="20">
        <v>1</v>
      </c>
      <c r="H1937" s="8" t="s">
        <v>7835</v>
      </c>
      <c r="I1937" s="8" t="s">
        <v>7840</v>
      </c>
      <c r="J1937" s="8" t="s">
        <v>7841</v>
      </c>
    </row>
    <row r="1938" spans="1:10" ht="15" customHeight="1" x14ac:dyDescent="0.3">
      <c r="A1938" s="8" t="s">
        <v>1974</v>
      </c>
      <c r="B1938" s="29">
        <v>32.54</v>
      </c>
      <c r="C1938" s="32">
        <v>6.38</v>
      </c>
      <c r="D1938" s="8" t="s">
        <v>7835</v>
      </c>
      <c r="E1938" s="8" t="s">
        <v>7836</v>
      </c>
      <c r="F1938" s="8" t="s">
        <v>7835</v>
      </c>
      <c r="G1938" s="20">
        <v>1</v>
      </c>
      <c r="H1938" s="8" t="s">
        <v>7835</v>
      </c>
      <c r="I1938" s="8" t="s">
        <v>7837</v>
      </c>
      <c r="J1938" s="8" t="s">
        <v>7842</v>
      </c>
    </row>
    <row r="1939" spans="1:10" ht="15" customHeight="1" x14ac:dyDescent="0.3">
      <c r="A1939" s="8" t="s">
        <v>1975</v>
      </c>
      <c r="B1939" s="29">
        <v>30.25</v>
      </c>
      <c r="C1939" s="32">
        <v>4.7699999999999996</v>
      </c>
      <c r="D1939" s="8" t="s">
        <v>7835</v>
      </c>
      <c r="E1939" s="8" t="s">
        <v>7835</v>
      </c>
      <c r="F1939" s="8" t="s">
        <v>7835</v>
      </c>
      <c r="G1939" s="20">
        <v>0</v>
      </c>
      <c r="H1939" s="8" t="s">
        <v>7835</v>
      </c>
      <c r="I1939" s="8" t="s">
        <v>7837</v>
      </c>
      <c r="J1939" s="8" t="s">
        <v>7843</v>
      </c>
    </row>
    <row r="1940" spans="1:10" ht="15" customHeight="1" x14ac:dyDescent="0.3">
      <c r="A1940" s="8" t="s">
        <v>1976</v>
      </c>
      <c r="B1940" s="29">
        <v>19.59</v>
      </c>
      <c r="C1940" s="32">
        <v>6.04</v>
      </c>
      <c r="D1940" s="8" t="s">
        <v>7836</v>
      </c>
      <c r="E1940" s="8" t="s">
        <v>7835</v>
      </c>
      <c r="F1940" s="8" t="s">
        <v>7835</v>
      </c>
      <c r="G1940" s="20">
        <v>1</v>
      </c>
      <c r="H1940" s="8" t="s">
        <v>7835</v>
      </c>
      <c r="I1940" s="8" t="s">
        <v>7839</v>
      </c>
      <c r="J1940" s="8" t="s">
        <v>7842</v>
      </c>
    </row>
    <row r="1941" spans="1:10" ht="15" customHeight="1" x14ac:dyDescent="0.3">
      <c r="A1941" s="8" t="s">
        <v>1977</v>
      </c>
      <c r="B1941" s="29">
        <v>45.9</v>
      </c>
      <c r="C1941" s="32">
        <v>4.3</v>
      </c>
      <c r="D1941" s="8" t="s">
        <v>7836</v>
      </c>
      <c r="E1941" s="8" t="s">
        <v>7835</v>
      </c>
      <c r="F1941" s="8" t="s">
        <v>7835</v>
      </c>
      <c r="G1941" s="20">
        <v>1</v>
      </c>
      <c r="H1941" s="8" t="s">
        <v>7835</v>
      </c>
      <c r="I1941" s="8" t="s">
        <v>7837</v>
      </c>
      <c r="J1941" s="8" t="s">
        <v>7843</v>
      </c>
    </row>
    <row r="1942" spans="1:10" ht="15" customHeight="1" x14ac:dyDescent="0.3">
      <c r="A1942" s="8" t="s">
        <v>1978</v>
      </c>
      <c r="B1942" s="29">
        <v>17.059999999999999</v>
      </c>
      <c r="C1942" s="32">
        <v>8.75</v>
      </c>
      <c r="D1942" s="8" t="s">
        <v>7836</v>
      </c>
      <c r="E1942" s="8" t="s">
        <v>7835</v>
      </c>
      <c r="F1942" s="8" t="s">
        <v>7835</v>
      </c>
      <c r="G1942" s="20">
        <v>0</v>
      </c>
      <c r="H1942" s="8" t="s">
        <v>7835</v>
      </c>
      <c r="I1942" s="8" t="s">
        <v>7840</v>
      </c>
      <c r="J1942" s="8" t="s">
        <v>7841</v>
      </c>
    </row>
    <row r="1943" spans="1:10" ht="15" customHeight="1" x14ac:dyDescent="0.3">
      <c r="A1943" s="8" t="s">
        <v>1979</v>
      </c>
      <c r="B1943" s="29">
        <v>32.07</v>
      </c>
      <c r="C1943" s="32">
        <v>5.25</v>
      </c>
      <c r="D1943" s="8" t="s">
        <v>7835</v>
      </c>
      <c r="E1943" s="8" t="s">
        <v>7835</v>
      </c>
      <c r="F1943" s="8" t="s">
        <v>7836</v>
      </c>
      <c r="G1943" s="20">
        <v>1</v>
      </c>
      <c r="H1943" s="8" t="s">
        <v>7835</v>
      </c>
      <c r="I1943" s="8" t="s">
        <v>7837</v>
      </c>
      <c r="J1943" s="8" t="s">
        <v>7843</v>
      </c>
    </row>
    <row r="1944" spans="1:10" ht="15" customHeight="1" x14ac:dyDescent="0.3">
      <c r="A1944" s="8" t="s">
        <v>1980</v>
      </c>
      <c r="B1944" s="29">
        <v>16.5</v>
      </c>
      <c r="C1944" s="32">
        <v>5.03</v>
      </c>
      <c r="D1944" s="8" t="s">
        <v>7835</v>
      </c>
      <c r="E1944" s="8" t="s">
        <v>7835</v>
      </c>
      <c r="F1944" s="8" t="s">
        <v>7835</v>
      </c>
      <c r="G1944" s="20">
        <v>1</v>
      </c>
      <c r="H1944" s="8" t="s">
        <v>7835</v>
      </c>
      <c r="I1944" s="8" t="s">
        <v>7840</v>
      </c>
      <c r="J1944" s="8" t="s">
        <v>7843</v>
      </c>
    </row>
    <row r="1945" spans="1:10" ht="15" customHeight="1" x14ac:dyDescent="0.3">
      <c r="A1945" s="8" t="s">
        <v>1981</v>
      </c>
      <c r="B1945" s="29">
        <v>31.4</v>
      </c>
      <c r="C1945" s="32">
        <v>5.88</v>
      </c>
      <c r="D1945" s="8" t="s">
        <v>7835</v>
      </c>
      <c r="E1945" s="8" t="s">
        <v>7835</v>
      </c>
      <c r="F1945" s="8" t="s">
        <v>7835</v>
      </c>
      <c r="G1945" s="20">
        <v>1</v>
      </c>
      <c r="H1945" s="8" t="s">
        <v>7835</v>
      </c>
      <c r="I1945" s="8" t="s">
        <v>7837</v>
      </c>
      <c r="J1945" s="8" t="s">
        <v>7842</v>
      </c>
    </row>
    <row r="1946" spans="1:10" ht="15" customHeight="1" x14ac:dyDescent="0.3">
      <c r="A1946" s="8" t="s">
        <v>1982</v>
      </c>
      <c r="B1946" s="29">
        <v>20.36</v>
      </c>
      <c r="C1946" s="32">
        <v>4.49</v>
      </c>
      <c r="D1946" s="8" t="s">
        <v>7835</v>
      </c>
      <c r="E1946" s="8" t="s">
        <v>7835</v>
      </c>
      <c r="F1946" s="8" t="s">
        <v>7835</v>
      </c>
      <c r="G1946" s="20">
        <v>0</v>
      </c>
      <c r="H1946" s="8" t="s">
        <v>7835</v>
      </c>
      <c r="I1946" s="8" t="s">
        <v>7839</v>
      </c>
      <c r="J1946" s="8" t="s">
        <v>7843</v>
      </c>
    </row>
    <row r="1947" spans="1:10" ht="15" customHeight="1" x14ac:dyDescent="0.3">
      <c r="A1947" s="8" t="s">
        <v>1983</v>
      </c>
      <c r="B1947" s="29">
        <v>25.46</v>
      </c>
      <c r="C1947" s="32">
        <v>4.1399999999999997</v>
      </c>
      <c r="D1947" s="8" t="s">
        <v>7835</v>
      </c>
      <c r="E1947" s="8" t="s">
        <v>7835</v>
      </c>
      <c r="F1947" s="8" t="s">
        <v>7835</v>
      </c>
      <c r="G1947" s="20">
        <v>1</v>
      </c>
      <c r="H1947" s="8" t="s">
        <v>7835</v>
      </c>
      <c r="I1947" s="8" t="s">
        <v>7838</v>
      </c>
      <c r="J1947" s="8" t="s">
        <v>7843</v>
      </c>
    </row>
    <row r="1948" spans="1:10" ht="15" customHeight="1" x14ac:dyDescent="0.3">
      <c r="A1948" s="8" t="s">
        <v>1984</v>
      </c>
      <c r="B1948" s="29">
        <v>17.09</v>
      </c>
      <c r="C1948" s="32">
        <v>5.8</v>
      </c>
      <c r="D1948" s="8" t="s">
        <v>7836</v>
      </c>
      <c r="E1948" s="8" t="s">
        <v>7835</v>
      </c>
      <c r="F1948" s="8" t="s">
        <v>7835</v>
      </c>
      <c r="G1948" s="20">
        <v>0</v>
      </c>
      <c r="H1948" s="8" t="s">
        <v>7835</v>
      </c>
      <c r="I1948" s="8" t="s">
        <v>7840</v>
      </c>
      <c r="J1948" s="8" t="s">
        <v>7842</v>
      </c>
    </row>
    <row r="1949" spans="1:10" ht="15" customHeight="1" x14ac:dyDescent="0.3">
      <c r="A1949" s="8" t="s">
        <v>1985</v>
      </c>
      <c r="B1949" s="29">
        <v>20.83</v>
      </c>
      <c r="C1949" s="32">
        <v>5.12</v>
      </c>
      <c r="D1949" s="8" t="s">
        <v>7835</v>
      </c>
      <c r="E1949" s="8" t="s">
        <v>7835</v>
      </c>
      <c r="F1949" s="8" t="s">
        <v>7835</v>
      </c>
      <c r="G1949" s="20">
        <v>0</v>
      </c>
      <c r="H1949" s="8" t="s">
        <v>7835</v>
      </c>
      <c r="I1949" s="8" t="s">
        <v>7839</v>
      </c>
      <c r="J1949" s="8" t="s">
        <v>7843</v>
      </c>
    </row>
    <row r="1950" spans="1:10" ht="15" customHeight="1" x14ac:dyDescent="0.3">
      <c r="A1950" s="8" t="s">
        <v>1986</v>
      </c>
      <c r="B1950" s="29">
        <v>18.920000000000002</v>
      </c>
      <c r="C1950" s="32">
        <v>5.98</v>
      </c>
      <c r="D1950" s="8" t="s">
        <v>7836</v>
      </c>
      <c r="E1950" s="8" t="s">
        <v>7835</v>
      </c>
      <c r="F1950" s="8" t="s">
        <v>7835</v>
      </c>
      <c r="G1950" s="20">
        <v>1</v>
      </c>
      <c r="H1950" s="8" t="s">
        <v>7835</v>
      </c>
      <c r="I1950" s="8" t="s">
        <v>7839</v>
      </c>
      <c r="J1950" s="8" t="s">
        <v>7842</v>
      </c>
    </row>
    <row r="1951" spans="1:10" ht="15" customHeight="1" x14ac:dyDescent="0.3">
      <c r="A1951" s="8" t="s">
        <v>1987</v>
      </c>
      <c r="B1951" s="29">
        <v>37.1</v>
      </c>
      <c r="C1951" s="32">
        <v>5.46</v>
      </c>
      <c r="D1951" s="8" t="s">
        <v>7835</v>
      </c>
      <c r="E1951" s="8" t="s">
        <v>7835</v>
      </c>
      <c r="F1951" s="8" t="s">
        <v>7835</v>
      </c>
      <c r="G1951" s="20">
        <v>0</v>
      </c>
      <c r="H1951" s="8" t="s">
        <v>7835</v>
      </c>
      <c r="I1951" s="8" t="s">
        <v>7837</v>
      </c>
      <c r="J1951" s="8" t="s">
        <v>7843</v>
      </c>
    </row>
    <row r="1952" spans="1:10" ht="15" customHeight="1" x14ac:dyDescent="0.3">
      <c r="A1952" s="8" t="s">
        <v>1988</v>
      </c>
      <c r="B1952" s="29">
        <v>22.515000000000001</v>
      </c>
      <c r="C1952" s="32">
        <v>4.91</v>
      </c>
      <c r="D1952" s="8" t="s">
        <v>7836</v>
      </c>
      <c r="E1952" s="8" t="s">
        <v>7835</v>
      </c>
      <c r="F1952" s="8" t="s">
        <v>7836</v>
      </c>
      <c r="G1952" s="20">
        <v>1</v>
      </c>
      <c r="H1952" s="8" t="s">
        <v>7835</v>
      </c>
      <c r="I1952" s="8" t="s">
        <v>7839</v>
      </c>
      <c r="J1952" s="8" t="s">
        <v>7843</v>
      </c>
    </row>
    <row r="1953" spans="1:10" ht="15" customHeight="1" x14ac:dyDescent="0.3">
      <c r="A1953" s="8" t="s">
        <v>1989</v>
      </c>
      <c r="B1953" s="29">
        <v>32.700000000000003</v>
      </c>
      <c r="C1953" s="32">
        <v>4.66</v>
      </c>
      <c r="D1953" s="8" t="s">
        <v>7835</v>
      </c>
      <c r="E1953" s="8" t="s">
        <v>7835</v>
      </c>
      <c r="F1953" s="8" t="s">
        <v>7835</v>
      </c>
      <c r="G1953" s="20">
        <v>0</v>
      </c>
      <c r="H1953" s="8" t="s">
        <v>7835</v>
      </c>
      <c r="I1953" s="8" t="s">
        <v>7837</v>
      </c>
      <c r="J1953" s="8" t="s">
        <v>7843</v>
      </c>
    </row>
    <row r="1954" spans="1:10" ht="15" customHeight="1" x14ac:dyDescent="0.3">
      <c r="A1954" s="8" t="s">
        <v>1990</v>
      </c>
      <c r="B1954" s="29">
        <v>17.75</v>
      </c>
      <c r="C1954" s="32">
        <v>6.8</v>
      </c>
      <c r="D1954" s="8" t="s">
        <v>7836</v>
      </c>
      <c r="E1954" s="8" t="s">
        <v>7835</v>
      </c>
      <c r="F1954" s="8" t="s">
        <v>7835</v>
      </c>
      <c r="G1954" s="20">
        <v>1</v>
      </c>
      <c r="H1954" s="8" t="s">
        <v>7835</v>
      </c>
      <c r="I1954" s="8" t="s">
        <v>7840</v>
      </c>
      <c r="J1954" s="8" t="s">
        <v>7841</v>
      </c>
    </row>
    <row r="1955" spans="1:10" ht="15" customHeight="1" x14ac:dyDescent="0.3">
      <c r="A1955" s="8" t="s">
        <v>1991</v>
      </c>
      <c r="B1955" s="29">
        <v>33.630000000000003</v>
      </c>
      <c r="C1955" s="32">
        <v>4.47</v>
      </c>
      <c r="D1955" s="8" t="s">
        <v>7836</v>
      </c>
      <c r="E1955" s="8" t="s">
        <v>7835</v>
      </c>
      <c r="F1955" s="8" t="s">
        <v>7835</v>
      </c>
      <c r="G1955" s="20">
        <v>0</v>
      </c>
      <c r="H1955" s="8" t="s">
        <v>7835</v>
      </c>
      <c r="I1955" s="8" t="s">
        <v>7837</v>
      </c>
      <c r="J1955" s="8" t="s">
        <v>7843</v>
      </c>
    </row>
    <row r="1956" spans="1:10" ht="15" customHeight="1" x14ac:dyDescent="0.3">
      <c r="A1956" s="8" t="s">
        <v>1992</v>
      </c>
      <c r="B1956" s="29">
        <v>34.799999999999997</v>
      </c>
      <c r="C1956" s="32">
        <v>4.08</v>
      </c>
      <c r="D1956" s="8" t="s">
        <v>7836</v>
      </c>
      <c r="E1956" s="8" t="s">
        <v>7835</v>
      </c>
      <c r="F1956" s="8" t="s">
        <v>7835</v>
      </c>
      <c r="G1956" s="20">
        <v>1</v>
      </c>
      <c r="H1956" s="8" t="s">
        <v>7835</v>
      </c>
      <c r="I1956" s="8" t="s">
        <v>7837</v>
      </c>
      <c r="J1956" s="8" t="s">
        <v>7843</v>
      </c>
    </row>
    <row r="1957" spans="1:10" ht="15" customHeight="1" x14ac:dyDescent="0.3">
      <c r="A1957" s="8" t="s">
        <v>1993</v>
      </c>
      <c r="B1957" s="29">
        <v>16.809999999999999</v>
      </c>
      <c r="C1957" s="32">
        <v>5.51</v>
      </c>
      <c r="D1957" s="8" t="s">
        <v>7836</v>
      </c>
      <c r="E1957" s="8" t="s">
        <v>7835</v>
      </c>
      <c r="F1957" s="8" t="s">
        <v>7835</v>
      </c>
      <c r="G1957" s="20">
        <v>1</v>
      </c>
      <c r="H1957" s="8" t="s">
        <v>7835</v>
      </c>
      <c r="I1957" s="8" t="s">
        <v>7840</v>
      </c>
      <c r="J1957" s="8" t="s">
        <v>7843</v>
      </c>
    </row>
    <row r="1958" spans="1:10" ht="15" customHeight="1" x14ac:dyDescent="0.3">
      <c r="A1958" s="8" t="s">
        <v>1994</v>
      </c>
      <c r="B1958" s="29">
        <v>16.690000000000001</v>
      </c>
      <c r="C1958" s="32">
        <v>8.4</v>
      </c>
      <c r="D1958" s="8" t="s">
        <v>7836</v>
      </c>
      <c r="E1958" s="8" t="s">
        <v>7835</v>
      </c>
      <c r="F1958" s="8" t="s">
        <v>7835</v>
      </c>
      <c r="G1958" s="20">
        <v>0</v>
      </c>
      <c r="H1958" s="8" t="s">
        <v>7835</v>
      </c>
      <c r="I1958" s="8" t="s">
        <v>7840</v>
      </c>
      <c r="J1958" s="8" t="s">
        <v>7841</v>
      </c>
    </row>
    <row r="1959" spans="1:10" ht="15" customHeight="1" x14ac:dyDescent="0.3">
      <c r="A1959" s="8" t="s">
        <v>1995</v>
      </c>
      <c r="B1959" s="29">
        <v>23.21</v>
      </c>
      <c r="C1959" s="32">
        <v>5.14</v>
      </c>
      <c r="D1959" s="8" t="s">
        <v>7836</v>
      </c>
      <c r="E1959" s="8" t="s">
        <v>7835</v>
      </c>
      <c r="F1959" s="8" t="s">
        <v>7835</v>
      </c>
      <c r="G1959" s="20">
        <v>1</v>
      </c>
      <c r="H1959" s="8" t="s">
        <v>7835</v>
      </c>
      <c r="I1959" s="8" t="s">
        <v>7839</v>
      </c>
      <c r="J1959" s="8" t="s">
        <v>7843</v>
      </c>
    </row>
    <row r="1960" spans="1:10" ht="15" customHeight="1" x14ac:dyDescent="0.3">
      <c r="A1960" s="8" t="s">
        <v>1996</v>
      </c>
      <c r="B1960" s="29">
        <v>25.175000000000001</v>
      </c>
      <c r="C1960" s="32">
        <v>5.21</v>
      </c>
      <c r="D1960" s="8" t="s">
        <v>7836</v>
      </c>
      <c r="E1960" s="8" t="s">
        <v>7835</v>
      </c>
      <c r="F1960" s="8" t="s">
        <v>7835</v>
      </c>
      <c r="G1960" s="20">
        <v>1</v>
      </c>
      <c r="H1960" s="8" t="s">
        <v>7835</v>
      </c>
      <c r="I1960" s="8" t="s">
        <v>7838</v>
      </c>
      <c r="J1960" s="8" t="s">
        <v>7843</v>
      </c>
    </row>
    <row r="1961" spans="1:10" ht="15" customHeight="1" x14ac:dyDescent="0.3">
      <c r="A1961" s="8" t="s">
        <v>1997</v>
      </c>
      <c r="B1961" s="29">
        <v>34.770000000000003</v>
      </c>
      <c r="C1961" s="32">
        <v>6.23</v>
      </c>
      <c r="D1961" s="8" t="s">
        <v>7835</v>
      </c>
      <c r="E1961" s="8" t="s">
        <v>7835</v>
      </c>
      <c r="F1961" s="8" t="s">
        <v>7835</v>
      </c>
      <c r="G1961" s="20">
        <v>0</v>
      </c>
      <c r="H1961" s="8" t="s">
        <v>7835</v>
      </c>
      <c r="I1961" s="8" t="s">
        <v>7837</v>
      </c>
      <c r="J1961" s="8" t="s">
        <v>7842</v>
      </c>
    </row>
    <row r="1962" spans="1:10" ht="15" customHeight="1" x14ac:dyDescent="0.3">
      <c r="A1962" s="8" t="s">
        <v>1998</v>
      </c>
      <c r="B1962" s="29">
        <v>27.7</v>
      </c>
      <c r="C1962" s="32">
        <v>5.6</v>
      </c>
      <c r="D1962" s="8" t="s">
        <v>7835</v>
      </c>
      <c r="E1962" s="8" t="s">
        <v>7835</v>
      </c>
      <c r="F1962" s="8" t="s">
        <v>7835</v>
      </c>
      <c r="G1962" s="20">
        <v>1</v>
      </c>
      <c r="H1962" s="8" t="s">
        <v>7835</v>
      </c>
      <c r="I1962" s="8" t="s">
        <v>7838</v>
      </c>
      <c r="J1962" s="8" t="s">
        <v>7843</v>
      </c>
    </row>
    <row r="1963" spans="1:10" ht="15" customHeight="1" x14ac:dyDescent="0.3">
      <c r="A1963" s="8" t="s">
        <v>1999</v>
      </c>
      <c r="B1963" s="29">
        <v>19.12</v>
      </c>
      <c r="C1963" s="32">
        <v>4.72</v>
      </c>
      <c r="D1963" s="8" t="s">
        <v>7836</v>
      </c>
      <c r="E1963" s="8" t="s">
        <v>7835</v>
      </c>
      <c r="F1963" s="8" t="s">
        <v>7835</v>
      </c>
      <c r="G1963" s="20">
        <v>1</v>
      </c>
      <c r="H1963" s="8" t="s">
        <v>7835</v>
      </c>
      <c r="I1963" s="8" t="s">
        <v>7839</v>
      </c>
      <c r="J1963" s="8" t="s">
        <v>7843</v>
      </c>
    </row>
    <row r="1964" spans="1:10" ht="15" customHeight="1" x14ac:dyDescent="0.3">
      <c r="A1964" s="8" t="s">
        <v>2000</v>
      </c>
      <c r="B1964" s="29">
        <v>32.67</v>
      </c>
      <c r="C1964" s="32">
        <v>4.67</v>
      </c>
      <c r="D1964" s="8" t="s">
        <v>7835</v>
      </c>
      <c r="E1964" s="8" t="s">
        <v>7835</v>
      </c>
      <c r="F1964" s="8" t="s">
        <v>7836</v>
      </c>
      <c r="G1964" s="20">
        <v>1</v>
      </c>
      <c r="H1964" s="8" t="s">
        <v>7835</v>
      </c>
      <c r="I1964" s="8" t="s">
        <v>7837</v>
      </c>
      <c r="J1964" s="8" t="s">
        <v>7843</v>
      </c>
    </row>
    <row r="1965" spans="1:10" ht="15" customHeight="1" x14ac:dyDescent="0.3">
      <c r="A1965" s="8" t="s">
        <v>2001</v>
      </c>
      <c r="B1965" s="29">
        <v>28.5</v>
      </c>
      <c r="C1965" s="32">
        <v>6.11</v>
      </c>
      <c r="D1965" s="8" t="s">
        <v>7835</v>
      </c>
      <c r="E1965" s="8" t="s">
        <v>7835</v>
      </c>
      <c r="F1965" s="8" t="s">
        <v>7835</v>
      </c>
      <c r="G1965" s="20">
        <v>1</v>
      </c>
      <c r="H1965" s="8" t="s">
        <v>7835</v>
      </c>
      <c r="I1965" s="8" t="s">
        <v>7838</v>
      </c>
      <c r="J1965" s="8" t="s">
        <v>7842</v>
      </c>
    </row>
    <row r="1966" spans="1:10" ht="15" customHeight="1" x14ac:dyDescent="0.3">
      <c r="A1966" s="8" t="s">
        <v>2002</v>
      </c>
      <c r="B1966" s="29">
        <v>39.270000000000003</v>
      </c>
      <c r="C1966" s="32">
        <v>6.25</v>
      </c>
      <c r="D1966" s="8" t="s">
        <v>7835</v>
      </c>
      <c r="E1966" s="8" t="s">
        <v>7835</v>
      </c>
      <c r="F1966" s="8" t="s">
        <v>7835</v>
      </c>
      <c r="G1966" s="20">
        <v>0</v>
      </c>
      <c r="H1966" s="8" t="s">
        <v>7835</v>
      </c>
      <c r="I1966" s="8" t="s">
        <v>7837</v>
      </c>
      <c r="J1966" s="8" t="s">
        <v>7842</v>
      </c>
    </row>
    <row r="1967" spans="1:10" ht="15" customHeight="1" x14ac:dyDescent="0.3">
      <c r="A1967" s="8" t="s">
        <v>2003</v>
      </c>
      <c r="B1967" s="29">
        <v>32.49</v>
      </c>
      <c r="C1967" s="32">
        <v>4</v>
      </c>
      <c r="D1967" s="8" t="s">
        <v>7836</v>
      </c>
      <c r="E1967" s="8" t="s">
        <v>7835</v>
      </c>
      <c r="F1967" s="8" t="s">
        <v>7835</v>
      </c>
      <c r="G1967" s="20">
        <v>0</v>
      </c>
      <c r="H1967" s="8" t="s">
        <v>7835</v>
      </c>
      <c r="I1967" s="8" t="s">
        <v>7837</v>
      </c>
      <c r="J1967" s="8" t="s">
        <v>7843</v>
      </c>
    </row>
    <row r="1968" spans="1:10" ht="15" customHeight="1" x14ac:dyDescent="0.3">
      <c r="A1968" s="8" t="s">
        <v>2004</v>
      </c>
      <c r="B1968" s="29">
        <v>23.7</v>
      </c>
      <c r="C1968" s="32">
        <v>5.55</v>
      </c>
      <c r="D1968" s="8" t="s">
        <v>7836</v>
      </c>
      <c r="E1968" s="8" t="s">
        <v>7835</v>
      </c>
      <c r="F1968" s="8" t="s">
        <v>7835</v>
      </c>
      <c r="G1968" s="20">
        <v>0</v>
      </c>
      <c r="H1968" s="8" t="s">
        <v>7835</v>
      </c>
      <c r="I1968" s="8" t="s">
        <v>7839</v>
      </c>
      <c r="J1968" s="8" t="s">
        <v>7843</v>
      </c>
    </row>
    <row r="1969" spans="1:10" ht="15" customHeight="1" x14ac:dyDescent="0.3">
      <c r="A1969" s="8" t="s">
        <v>2005</v>
      </c>
      <c r="B1969" s="29">
        <v>30.4</v>
      </c>
      <c r="C1969" s="32">
        <v>5.95</v>
      </c>
      <c r="D1969" s="8" t="s">
        <v>7835</v>
      </c>
      <c r="E1969" s="8" t="s">
        <v>7836</v>
      </c>
      <c r="F1969" s="8" t="s">
        <v>7835</v>
      </c>
      <c r="G1969" s="20">
        <v>1</v>
      </c>
      <c r="H1969" s="8" t="s">
        <v>7835</v>
      </c>
      <c r="I1969" s="8" t="s">
        <v>7837</v>
      </c>
      <c r="J1969" s="8" t="s">
        <v>7842</v>
      </c>
    </row>
    <row r="1970" spans="1:10" ht="15" customHeight="1" x14ac:dyDescent="0.3">
      <c r="A1970" s="8" t="s">
        <v>2006</v>
      </c>
      <c r="B1970" s="29">
        <v>38.94</v>
      </c>
      <c r="C1970" s="32">
        <v>4.3600000000000003</v>
      </c>
      <c r="D1970" s="8" t="s">
        <v>7835</v>
      </c>
      <c r="E1970" s="8" t="s">
        <v>7835</v>
      </c>
      <c r="F1970" s="8" t="s">
        <v>7836</v>
      </c>
      <c r="G1970" s="20">
        <v>1</v>
      </c>
      <c r="H1970" s="8" t="s">
        <v>7835</v>
      </c>
      <c r="I1970" s="8" t="s">
        <v>7837</v>
      </c>
      <c r="J1970" s="8" t="s">
        <v>7843</v>
      </c>
    </row>
    <row r="1971" spans="1:10" ht="15" customHeight="1" x14ac:dyDescent="0.3">
      <c r="A1971" s="8" t="s">
        <v>2007</v>
      </c>
      <c r="B1971" s="29">
        <v>31.02</v>
      </c>
      <c r="C1971" s="32">
        <v>4.84</v>
      </c>
      <c r="D1971" s="8" t="s">
        <v>7835</v>
      </c>
      <c r="E1971" s="8" t="s">
        <v>7835</v>
      </c>
      <c r="F1971" s="8" t="s">
        <v>7836</v>
      </c>
      <c r="G1971" s="20">
        <v>1</v>
      </c>
      <c r="H1971" s="8" t="s">
        <v>7835</v>
      </c>
      <c r="I1971" s="8" t="s">
        <v>7837</v>
      </c>
      <c r="J1971" s="8" t="s">
        <v>7843</v>
      </c>
    </row>
    <row r="1972" spans="1:10" ht="15" customHeight="1" x14ac:dyDescent="0.3">
      <c r="A1972" s="8" t="s">
        <v>2008</v>
      </c>
      <c r="B1972" s="29">
        <v>17.5</v>
      </c>
      <c r="C1972" s="32">
        <v>4.5599999999999996</v>
      </c>
      <c r="D1972" s="8" t="s">
        <v>7835</v>
      </c>
      <c r="E1972" s="8" t="s">
        <v>7835</v>
      </c>
      <c r="F1972" s="8" t="s">
        <v>7835</v>
      </c>
      <c r="G1972" s="20">
        <v>1</v>
      </c>
      <c r="H1972" s="8" t="s">
        <v>7835</v>
      </c>
      <c r="I1972" s="8" t="s">
        <v>7840</v>
      </c>
      <c r="J1972" s="8" t="s">
        <v>7843</v>
      </c>
    </row>
    <row r="1973" spans="1:10" ht="15" customHeight="1" x14ac:dyDescent="0.3">
      <c r="A1973" s="8" t="s">
        <v>2009</v>
      </c>
      <c r="B1973" s="29">
        <v>34.799999999999997</v>
      </c>
      <c r="C1973" s="32">
        <v>4.42</v>
      </c>
      <c r="D1973" s="8" t="s">
        <v>7836</v>
      </c>
      <c r="E1973" s="8" t="s">
        <v>7836</v>
      </c>
      <c r="F1973" s="8" t="s">
        <v>7835</v>
      </c>
      <c r="G1973" s="20">
        <v>2</v>
      </c>
      <c r="H1973" s="8" t="s">
        <v>7835</v>
      </c>
      <c r="I1973" s="8" t="s">
        <v>7837</v>
      </c>
      <c r="J1973" s="8" t="s">
        <v>7843</v>
      </c>
    </row>
    <row r="1974" spans="1:10" ht="15" customHeight="1" x14ac:dyDescent="0.3">
      <c r="A1974" s="8" t="s">
        <v>2010</v>
      </c>
      <c r="B1974" s="29">
        <v>17.3</v>
      </c>
      <c r="C1974" s="32">
        <v>7.66</v>
      </c>
      <c r="D1974" s="8" t="s">
        <v>7836</v>
      </c>
      <c r="E1974" s="8" t="s">
        <v>7835</v>
      </c>
      <c r="F1974" s="8" t="s">
        <v>7835</v>
      </c>
      <c r="G1974" s="20">
        <v>1</v>
      </c>
      <c r="H1974" s="8" t="s">
        <v>7835</v>
      </c>
      <c r="I1974" s="8" t="s">
        <v>7840</v>
      </c>
      <c r="J1974" s="8" t="s">
        <v>7841</v>
      </c>
    </row>
    <row r="1975" spans="1:10" ht="15" customHeight="1" x14ac:dyDescent="0.3">
      <c r="A1975" s="8" t="s">
        <v>2011</v>
      </c>
      <c r="B1975" s="29">
        <v>32.25</v>
      </c>
      <c r="C1975" s="32">
        <v>5.2</v>
      </c>
      <c r="D1975" s="8" t="s">
        <v>7836</v>
      </c>
      <c r="E1975" s="8" t="s">
        <v>7835</v>
      </c>
      <c r="F1975" s="8" t="s">
        <v>7835</v>
      </c>
      <c r="G1975" s="20">
        <v>0</v>
      </c>
      <c r="H1975" s="8" t="s">
        <v>7835</v>
      </c>
      <c r="I1975" s="8" t="s">
        <v>7837</v>
      </c>
      <c r="J1975" s="8" t="s">
        <v>7843</v>
      </c>
    </row>
    <row r="1976" spans="1:10" ht="15" customHeight="1" x14ac:dyDescent="0.3">
      <c r="A1976" s="8" t="s">
        <v>2012</v>
      </c>
      <c r="B1976" s="29">
        <v>42.4</v>
      </c>
      <c r="C1976" s="32">
        <v>5.53</v>
      </c>
      <c r="D1976" s="8" t="s">
        <v>7836</v>
      </c>
      <c r="E1976" s="8" t="s">
        <v>7835</v>
      </c>
      <c r="F1976" s="8" t="s">
        <v>7835</v>
      </c>
      <c r="G1976" s="20">
        <v>0</v>
      </c>
      <c r="H1976" s="8" t="s">
        <v>7835</v>
      </c>
      <c r="I1976" s="8" t="s">
        <v>7837</v>
      </c>
      <c r="J1976" s="8" t="s">
        <v>7843</v>
      </c>
    </row>
    <row r="1977" spans="1:10" ht="15" customHeight="1" x14ac:dyDescent="0.3">
      <c r="A1977" s="8" t="s">
        <v>2013</v>
      </c>
      <c r="B1977" s="29">
        <v>38.664999999999999</v>
      </c>
      <c r="C1977" s="32">
        <v>4.8600000000000003</v>
      </c>
      <c r="D1977" s="8" t="s">
        <v>7835</v>
      </c>
      <c r="E1977" s="8" t="s">
        <v>7836</v>
      </c>
      <c r="F1977" s="8" t="s">
        <v>7835</v>
      </c>
      <c r="G1977" s="20">
        <v>1</v>
      </c>
      <c r="H1977" s="8" t="s">
        <v>7835</v>
      </c>
      <c r="I1977" s="8" t="s">
        <v>7837</v>
      </c>
      <c r="J1977" s="8" t="s">
        <v>7843</v>
      </c>
    </row>
    <row r="1978" spans="1:10" ht="15" customHeight="1" x14ac:dyDescent="0.3">
      <c r="A1978" s="8" t="s">
        <v>2014</v>
      </c>
      <c r="B1978" s="29">
        <v>29.92</v>
      </c>
      <c r="C1978" s="32">
        <v>5.49</v>
      </c>
      <c r="D1978" s="8" t="s">
        <v>7836</v>
      </c>
      <c r="E1978" s="8" t="s">
        <v>7835</v>
      </c>
      <c r="F1978" s="8" t="s">
        <v>7835</v>
      </c>
      <c r="G1978" s="20">
        <v>0</v>
      </c>
      <c r="H1978" s="8" t="s">
        <v>7835</v>
      </c>
      <c r="I1978" s="8" t="s">
        <v>7838</v>
      </c>
      <c r="J1978" s="8" t="s">
        <v>7843</v>
      </c>
    </row>
    <row r="1979" spans="1:10" ht="15" customHeight="1" x14ac:dyDescent="0.3">
      <c r="A1979" s="8" t="s">
        <v>2015</v>
      </c>
      <c r="B1979" s="29">
        <v>29.48</v>
      </c>
      <c r="C1979" s="32">
        <v>4.09</v>
      </c>
      <c r="D1979" s="8" t="s">
        <v>7836</v>
      </c>
      <c r="E1979" s="8" t="s">
        <v>7835</v>
      </c>
      <c r="F1979" s="8" t="s">
        <v>7835</v>
      </c>
      <c r="G1979" s="20">
        <v>0</v>
      </c>
      <c r="H1979" s="8" t="s">
        <v>7835</v>
      </c>
      <c r="I1979" s="8" t="s">
        <v>7838</v>
      </c>
      <c r="J1979" s="8" t="s">
        <v>7843</v>
      </c>
    </row>
    <row r="1980" spans="1:10" ht="15" customHeight="1" x14ac:dyDescent="0.3">
      <c r="A1980" s="8" t="s">
        <v>2016</v>
      </c>
      <c r="B1980" s="29">
        <v>28.785</v>
      </c>
      <c r="C1980" s="32">
        <v>4.3099999999999996</v>
      </c>
      <c r="D1980" s="8" t="s">
        <v>7836</v>
      </c>
      <c r="E1980" s="8" t="s">
        <v>7835</v>
      </c>
      <c r="F1980" s="8" t="s">
        <v>7835</v>
      </c>
      <c r="G1980" s="20">
        <v>0</v>
      </c>
      <c r="H1980" s="8" t="s">
        <v>7835</v>
      </c>
      <c r="I1980" s="8" t="s">
        <v>7838</v>
      </c>
      <c r="J1980" s="8" t="s">
        <v>7843</v>
      </c>
    </row>
    <row r="1981" spans="1:10" ht="15" customHeight="1" x14ac:dyDescent="0.3">
      <c r="A1981" s="8" t="s">
        <v>2017</v>
      </c>
      <c r="B1981" s="29">
        <v>19.8</v>
      </c>
      <c r="C1981" s="32">
        <v>4</v>
      </c>
      <c r="D1981" s="8" t="s">
        <v>7836</v>
      </c>
      <c r="E1981" s="8" t="s">
        <v>7835</v>
      </c>
      <c r="F1981" s="8" t="s">
        <v>7835</v>
      </c>
      <c r="G1981" s="20">
        <v>0</v>
      </c>
      <c r="H1981" s="8" t="s">
        <v>7835</v>
      </c>
      <c r="I1981" s="8" t="s">
        <v>7839</v>
      </c>
      <c r="J1981" s="8" t="s">
        <v>7843</v>
      </c>
    </row>
    <row r="1982" spans="1:10" ht="15" customHeight="1" x14ac:dyDescent="0.3">
      <c r="A1982" s="8" t="s">
        <v>2018</v>
      </c>
      <c r="B1982" s="29">
        <v>35.53</v>
      </c>
      <c r="C1982" s="32">
        <v>4.68</v>
      </c>
      <c r="D1982" s="8" t="s">
        <v>7835</v>
      </c>
      <c r="E1982" s="8" t="s">
        <v>7835</v>
      </c>
      <c r="F1982" s="8" t="s">
        <v>7836</v>
      </c>
      <c r="G1982" s="20">
        <v>1</v>
      </c>
      <c r="H1982" s="8" t="s">
        <v>7835</v>
      </c>
      <c r="I1982" s="8" t="s">
        <v>7837</v>
      </c>
      <c r="J1982" s="8" t="s">
        <v>7843</v>
      </c>
    </row>
    <row r="1983" spans="1:10" ht="15" customHeight="1" x14ac:dyDescent="0.3">
      <c r="A1983" s="8" t="s">
        <v>2019</v>
      </c>
      <c r="B1983" s="29">
        <v>21.47</v>
      </c>
      <c r="C1983" s="32">
        <v>4.0199999999999996</v>
      </c>
      <c r="D1983" s="8" t="s">
        <v>7836</v>
      </c>
      <c r="E1983" s="8" t="s">
        <v>7835</v>
      </c>
      <c r="F1983" s="8" t="s">
        <v>7835</v>
      </c>
      <c r="G1983" s="20">
        <v>1</v>
      </c>
      <c r="H1983" s="8" t="s">
        <v>7835</v>
      </c>
      <c r="I1983" s="8" t="s">
        <v>7839</v>
      </c>
      <c r="J1983" s="8" t="s">
        <v>7843</v>
      </c>
    </row>
    <row r="1984" spans="1:10" ht="15" customHeight="1" x14ac:dyDescent="0.3">
      <c r="A1984" s="8" t="s">
        <v>2020</v>
      </c>
      <c r="B1984" s="29">
        <v>25.9</v>
      </c>
      <c r="C1984" s="32">
        <v>5.12</v>
      </c>
      <c r="D1984" s="8" t="s">
        <v>7835</v>
      </c>
      <c r="E1984" s="8" t="s">
        <v>7835</v>
      </c>
      <c r="F1984" s="8" t="s">
        <v>7836</v>
      </c>
      <c r="G1984" s="20">
        <v>1</v>
      </c>
      <c r="H1984" s="8" t="s">
        <v>7835</v>
      </c>
      <c r="I1984" s="8" t="s">
        <v>7838</v>
      </c>
      <c r="J1984" s="8" t="s">
        <v>7843</v>
      </c>
    </row>
    <row r="1985" spans="1:10" ht="15" customHeight="1" x14ac:dyDescent="0.3">
      <c r="A1985" s="8" t="s">
        <v>2021</v>
      </c>
      <c r="B1985" s="29">
        <v>20.81</v>
      </c>
      <c r="C1985" s="32">
        <v>5.52</v>
      </c>
      <c r="D1985" s="8" t="s">
        <v>7835</v>
      </c>
      <c r="E1985" s="8" t="s">
        <v>7835</v>
      </c>
      <c r="F1985" s="8" t="s">
        <v>7835</v>
      </c>
      <c r="G1985" s="20">
        <v>0</v>
      </c>
      <c r="H1985" s="8" t="s">
        <v>7835</v>
      </c>
      <c r="I1985" s="8" t="s">
        <v>7839</v>
      </c>
      <c r="J1985" s="8" t="s">
        <v>7843</v>
      </c>
    </row>
    <row r="1986" spans="1:10" ht="15" customHeight="1" x14ac:dyDescent="0.3">
      <c r="A1986" s="8" t="s">
        <v>2022</v>
      </c>
      <c r="B1986" s="29">
        <v>25.84</v>
      </c>
      <c r="C1986" s="32">
        <v>5.81</v>
      </c>
      <c r="D1986" s="8" t="s">
        <v>7836</v>
      </c>
      <c r="E1986" s="8" t="s">
        <v>7835</v>
      </c>
      <c r="F1986" s="8" t="s">
        <v>7836</v>
      </c>
      <c r="G1986" s="20">
        <v>1</v>
      </c>
      <c r="H1986" s="8" t="s">
        <v>7835</v>
      </c>
      <c r="I1986" s="8" t="s">
        <v>7838</v>
      </c>
      <c r="J1986" s="8" t="s">
        <v>7842</v>
      </c>
    </row>
    <row r="1987" spans="1:10" ht="15" customHeight="1" x14ac:dyDescent="0.3">
      <c r="A1987" s="8" t="s">
        <v>2023</v>
      </c>
      <c r="B1987" s="29">
        <v>30.95</v>
      </c>
      <c r="C1987" s="32">
        <v>5.16</v>
      </c>
      <c r="D1987" s="8" t="s">
        <v>7835</v>
      </c>
      <c r="E1987" s="8" t="s">
        <v>7835</v>
      </c>
      <c r="F1987" s="8" t="s">
        <v>7836</v>
      </c>
      <c r="G1987" s="20">
        <v>1</v>
      </c>
      <c r="H1987" s="8" t="s">
        <v>7835</v>
      </c>
      <c r="I1987" s="8" t="s">
        <v>7837</v>
      </c>
      <c r="J1987" s="8" t="s">
        <v>7843</v>
      </c>
    </row>
    <row r="1988" spans="1:10" ht="15" customHeight="1" x14ac:dyDescent="0.3">
      <c r="A1988" s="8" t="s">
        <v>2024</v>
      </c>
      <c r="B1988" s="29">
        <v>30.54</v>
      </c>
      <c r="C1988" s="32">
        <v>5</v>
      </c>
      <c r="D1988" s="8" t="s">
        <v>7835</v>
      </c>
      <c r="E1988" s="8" t="s">
        <v>7835</v>
      </c>
      <c r="F1988" s="8" t="s">
        <v>7836</v>
      </c>
      <c r="G1988" s="20">
        <v>1</v>
      </c>
      <c r="H1988" s="8" t="s">
        <v>7835</v>
      </c>
      <c r="I1988" s="8" t="s">
        <v>7837</v>
      </c>
      <c r="J1988" s="8" t="s">
        <v>7843</v>
      </c>
    </row>
    <row r="1989" spans="1:10" ht="15" customHeight="1" x14ac:dyDescent="0.3">
      <c r="A1989" s="8" t="s">
        <v>2025</v>
      </c>
      <c r="B1989" s="29">
        <v>33.914999999999999</v>
      </c>
      <c r="C1989" s="32">
        <v>5.84</v>
      </c>
      <c r="D1989" s="8" t="s">
        <v>7836</v>
      </c>
      <c r="E1989" s="8" t="s">
        <v>7835</v>
      </c>
      <c r="F1989" s="8" t="s">
        <v>7835</v>
      </c>
      <c r="G1989" s="20">
        <v>0</v>
      </c>
      <c r="H1989" s="8" t="s">
        <v>7835</v>
      </c>
      <c r="I1989" s="8" t="s">
        <v>7837</v>
      </c>
      <c r="J1989" s="8" t="s">
        <v>7842</v>
      </c>
    </row>
    <row r="1990" spans="1:10" ht="15" customHeight="1" x14ac:dyDescent="0.3">
      <c r="A1990" s="8" t="s">
        <v>2026</v>
      </c>
      <c r="B1990" s="29">
        <v>33.31</v>
      </c>
      <c r="C1990" s="32">
        <v>4.1900000000000004</v>
      </c>
      <c r="D1990" s="8" t="s">
        <v>7835</v>
      </c>
      <c r="E1990" s="8" t="s">
        <v>7835</v>
      </c>
      <c r="F1990" s="8" t="s">
        <v>7836</v>
      </c>
      <c r="G1990" s="20">
        <v>1</v>
      </c>
      <c r="H1990" s="8" t="s">
        <v>7835</v>
      </c>
      <c r="I1990" s="8" t="s">
        <v>7837</v>
      </c>
      <c r="J1990" s="8" t="s">
        <v>7843</v>
      </c>
    </row>
    <row r="1991" spans="1:10" ht="15" customHeight="1" x14ac:dyDescent="0.3">
      <c r="A1991" s="8" t="s">
        <v>2027</v>
      </c>
      <c r="B1991" s="29">
        <v>25.745000000000001</v>
      </c>
      <c r="C1991" s="32">
        <v>4.62</v>
      </c>
      <c r="D1991" s="8" t="s">
        <v>7836</v>
      </c>
      <c r="E1991" s="8" t="s">
        <v>7835</v>
      </c>
      <c r="F1991" s="8" t="s">
        <v>7835</v>
      </c>
      <c r="G1991" s="20">
        <v>0</v>
      </c>
      <c r="H1991" s="8" t="s">
        <v>7835</v>
      </c>
      <c r="I1991" s="8" t="s">
        <v>7838</v>
      </c>
      <c r="J1991" s="8" t="s">
        <v>7843</v>
      </c>
    </row>
    <row r="1992" spans="1:10" ht="15" customHeight="1" x14ac:dyDescent="0.3">
      <c r="A1992" s="8" t="s">
        <v>2028</v>
      </c>
      <c r="B1992" s="29">
        <v>37.1</v>
      </c>
      <c r="C1992" s="32">
        <v>6.24</v>
      </c>
      <c r="D1992" s="8" t="s">
        <v>7835</v>
      </c>
      <c r="E1992" s="8" t="s">
        <v>7835</v>
      </c>
      <c r="F1992" s="8" t="s">
        <v>7835</v>
      </c>
      <c r="G1992" s="20">
        <v>0</v>
      </c>
      <c r="H1992" s="8" t="s">
        <v>7835</v>
      </c>
      <c r="I1992" s="8" t="s">
        <v>7837</v>
      </c>
      <c r="J1992" s="8" t="s">
        <v>7842</v>
      </c>
    </row>
    <row r="1993" spans="1:10" ht="15" customHeight="1" x14ac:dyDescent="0.3">
      <c r="A1993" s="8" t="s">
        <v>2029</v>
      </c>
      <c r="B1993" s="29">
        <v>35.435000000000002</v>
      </c>
      <c r="C1993" s="32">
        <v>5.81</v>
      </c>
      <c r="D1993" s="8" t="s">
        <v>7835</v>
      </c>
      <c r="E1993" s="8" t="s">
        <v>7835</v>
      </c>
      <c r="F1993" s="8" t="s">
        <v>7835</v>
      </c>
      <c r="G1993" s="20">
        <v>0</v>
      </c>
      <c r="H1993" s="8" t="s">
        <v>7835</v>
      </c>
      <c r="I1993" s="8" t="s">
        <v>7837</v>
      </c>
      <c r="J1993" s="8" t="s">
        <v>7842</v>
      </c>
    </row>
    <row r="1994" spans="1:10" ht="15" customHeight="1" x14ac:dyDescent="0.3">
      <c r="A1994" s="8" t="s">
        <v>2030</v>
      </c>
      <c r="B1994" s="29">
        <v>20.399999999999999</v>
      </c>
      <c r="C1994" s="32">
        <v>4.83</v>
      </c>
      <c r="D1994" s="8" t="s">
        <v>7835</v>
      </c>
      <c r="E1994" s="8" t="s">
        <v>7835</v>
      </c>
      <c r="F1994" s="8" t="s">
        <v>7835</v>
      </c>
      <c r="G1994" s="20">
        <v>0</v>
      </c>
      <c r="H1994" s="8" t="s">
        <v>7835</v>
      </c>
      <c r="I1994" s="8" t="s">
        <v>7839</v>
      </c>
      <c r="J1994" s="8" t="s">
        <v>7843</v>
      </c>
    </row>
    <row r="1995" spans="1:10" ht="15" customHeight="1" x14ac:dyDescent="0.3">
      <c r="A1995" s="8" t="s">
        <v>2031</v>
      </c>
      <c r="B1995" s="29">
        <v>42.13</v>
      </c>
      <c r="C1995" s="32">
        <v>5.72</v>
      </c>
      <c r="D1995" s="8" t="s">
        <v>7836</v>
      </c>
      <c r="E1995" s="8" t="s">
        <v>7835</v>
      </c>
      <c r="F1995" s="8" t="s">
        <v>7836</v>
      </c>
      <c r="G1995" s="20">
        <v>1</v>
      </c>
      <c r="H1995" s="8" t="s">
        <v>7835</v>
      </c>
      <c r="I1995" s="8" t="s">
        <v>7837</v>
      </c>
      <c r="J1995" s="8" t="s">
        <v>7842</v>
      </c>
    </row>
    <row r="1996" spans="1:10" ht="15" customHeight="1" x14ac:dyDescent="0.3">
      <c r="A1996" s="8" t="s">
        <v>2032</v>
      </c>
      <c r="B1996" s="29">
        <v>33.99</v>
      </c>
      <c r="C1996" s="32">
        <v>4.83</v>
      </c>
      <c r="D1996" s="8" t="s">
        <v>7836</v>
      </c>
      <c r="E1996" s="8" t="s">
        <v>7835</v>
      </c>
      <c r="F1996" s="8" t="s">
        <v>7836</v>
      </c>
      <c r="G1996" s="20">
        <v>1</v>
      </c>
      <c r="H1996" s="8" t="s">
        <v>7835</v>
      </c>
      <c r="I1996" s="8" t="s">
        <v>7837</v>
      </c>
      <c r="J1996" s="8" t="s">
        <v>7843</v>
      </c>
    </row>
    <row r="1997" spans="1:10" ht="15" customHeight="1" x14ac:dyDescent="0.3">
      <c r="A1997" s="8" t="s">
        <v>2033</v>
      </c>
      <c r="B1997" s="29">
        <v>28.594999999999999</v>
      </c>
      <c r="C1997" s="32">
        <v>4.1399999999999997</v>
      </c>
      <c r="D1997" s="8" t="s">
        <v>7836</v>
      </c>
      <c r="E1997" s="8" t="s">
        <v>7835</v>
      </c>
      <c r="F1997" s="8" t="s">
        <v>7836</v>
      </c>
      <c r="G1997" s="20">
        <v>1</v>
      </c>
      <c r="H1997" s="8" t="s">
        <v>7835</v>
      </c>
      <c r="I1997" s="8" t="s">
        <v>7838</v>
      </c>
      <c r="J1997" s="8" t="s">
        <v>7843</v>
      </c>
    </row>
    <row r="1998" spans="1:10" ht="15" customHeight="1" x14ac:dyDescent="0.3">
      <c r="A1998" s="8" t="s">
        <v>2034</v>
      </c>
      <c r="B1998" s="29">
        <v>20.8</v>
      </c>
      <c r="C1998" s="32">
        <v>4.07</v>
      </c>
      <c r="D1998" s="8" t="s">
        <v>7836</v>
      </c>
      <c r="E1998" s="8" t="s">
        <v>7835</v>
      </c>
      <c r="F1998" s="8" t="s">
        <v>7836</v>
      </c>
      <c r="G1998" s="20">
        <v>1</v>
      </c>
      <c r="H1998" s="8" t="s">
        <v>7835</v>
      </c>
      <c r="I1998" s="8" t="s">
        <v>7839</v>
      </c>
      <c r="J1998" s="8" t="s">
        <v>7843</v>
      </c>
    </row>
    <row r="1999" spans="1:10" ht="15" customHeight="1" x14ac:dyDescent="0.3">
      <c r="A1999" s="8" t="s">
        <v>2035</v>
      </c>
      <c r="B1999" s="29">
        <v>23.465</v>
      </c>
      <c r="C1999" s="32">
        <v>6.26</v>
      </c>
      <c r="D1999" s="8" t="s">
        <v>7836</v>
      </c>
      <c r="E1999" s="8" t="s">
        <v>7835</v>
      </c>
      <c r="F1999" s="8" t="s">
        <v>7836</v>
      </c>
      <c r="G1999" s="20">
        <v>1</v>
      </c>
      <c r="H1999" s="8" t="s">
        <v>7835</v>
      </c>
      <c r="I1999" s="8" t="s">
        <v>7839</v>
      </c>
      <c r="J1999" s="8" t="s">
        <v>7842</v>
      </c>
    </row>
    <row r="2000" spans="1:10" ht="15" customHeight="1" x14ac:dyDescent="0.3">
      <c r="A2000" s="8" t="s">
        <v>2036</v>
      </c>
      <c r="B2000" s="29">
        <v>40.185000000000002</v>
      </c>
      <c r="C2000" s="32">
        <v>5.88</v>
      </c>
      <c r="D2000" s="8" t="s">
        <v>7836</v>
      </c>
      <c r="E2000" s="8" t="s">
        <v>7835</v>
      </c>
      <c r="F2000" s="8" t="s">
        <v>7835</v>
      </c>
      <c r="G2000" s="20">
        <v>0</v>
      </c>
      <c r="H2000" s="8" t="s">
        <v>7835</v>
      </c>
      <c r="I2000" s="8" t="s">
        <v>7837</v>
      </c>
      <c r="J2000" s="8" t="s">
        <v>7842</v>
      </c>
    </row>
    <row r="2001" spans="1:10" ht="15" customHeight="1" x14ac:dyDescent="0.3">
      <c r="A2001" s="8" t="s">
        <v>2037</v>
      </c>
      <c r="B2001" s="29">
        <v>21.89</v>
      </c>
      <c r="C2001" s="32">
        <v>5.72</v>
      </c>
      <c r="D2001" s="8" t="s">
        <v>7836</v>
      </c>
      <c r="E2001" s="8" t="s">
        <v>7835</v>
      </c>
      <c r="F2001" s="8" t="s">
        <v>7835</v>
      </c>
      <c r="G2001" s="20">
        <v>0</v>
      </c>
      <c r="H2001" s="8" t="s">
        <v>7835</v>
      </c>
      <c r="I2001" s="8" t="s">
        <v>7839</v>
      </c>
      <c r="J2001" s="8" t="s">
        <v>7842</v>
      </c>
    </row>
    <row r="2002" spans="1:10" ht="15" customHeight="1" x14ac:dyDescent="0.3">
      <c r="A2002" s="8" t="s">
        <v>2038</v>
      </c>
      <c r="B2002" s="29">
        <v>29.34</v>
      </c>
      <c r="C2002" s="32">
        <v>6.09</v>
      </c>
      <c r="D2002" s="8" t="s">
        <v>7836</v>
      </c>
      <c r="E2002" s="8" t="s">
        <v>7836</v>
      </c>
      <c r="F2002" s="8" t="s">
        <v>7835</v>
      </c>
      <c r="G2002" s="20">
        <v>2</v>
      </c>
      <c r="H2002" s="8" t="s">
        <v>7835</v>
      </c>
      <c r="I2002" s="8" t="s">
        <v>7838</v>
      </c>
      <c r="J2002" s="8" t="s">
        <v>7842</v>
      </c>
    </row>
    <row r="2003" spans="1:10" ht="15" customHeight="1" x14ac:dyDescent="0.3">
      <c r="A2003" s="8" t="s">
        <v>2039</v>
      </c>
      <c r="B2003" s="29">
        <v>22.61</v>
      </c>
      <c r="C2003" s="32">
        <v>4.25</v>
      </c>
      <c r="D2003" s="8" t="s">
        <v>7836</v>
      </c>
      <c r="E2003" s="8" t="s">
        <v>7835</v>
      </c>
      <c r="F2003" s="8" t="s">
        <v>7835</v>
      </c>
      <c r="G2003" s="20">
        <v>0</v>
      </c>
      <c r="H2003" s="8" t="s">
        <v>7835</v>
      </c>
      <c r="I2003" s="8" t="s">
        <v>7839</v>
      </c>
      <c r="J2003" s="8" t="s">
        <v>7843</v>
      </c>
    </row>
    <row r="2004" spans="1:10" ht="15" customHeight="1" x14ac:dyDescent="0.3">
      <c r="A2004" s="8" t="s">
        <v>2040</v>
      </c>
      <c r="B2004" s="29">
        <v>22.23</v>
      </c>
      <c r="C2004" s="32">
        <v>6.09</v>
      </c>
      <c r="D2004" s="8" t="s">
        <v>7836</v>
      </c>
      <c r="E2004" s="8" t="s">
        <v>7835</v>
      </c>
      <c r="F2004" s="8" t="s">
        <v>7835</v>
      </c>
      <c r="G2004" s="20">
        <v>0</v>
      </c>
      <c r="H2004" s="8" t="s">
        <v>7835</v>
      </c>
      <c r="I2004" s="8" t="s">
        <v>7839</v>
      </c>
      <c r="J2004" s="8" t="s">
        <v>7842</v>
      </c>
    </row>
    <row r="2005" spans="1:10" ht="15" customHeight="1" x14ac:dyDescent="0.3">
      <c r="A2005" s="8" t="s">
        <v>2041</v>
      </c>
      <c r="B2005" s="29">
        <v>33.4</v>
      </c>
      <c r="C2005" s="32">
        <v>5.51</v>
      </c>
      <c r="D2005" s="8" t="s">
        <v>7835</v>
      </c>
      <c r="E2005" s="8" t="s">
        <v>7835</v>
      </c>
      <c r="F2005" s="8" t="s">
        <v>7835</v>
      </c>
      <c r="G2005" s="20">
        <v>0</v>
      </c>
      <c r="H2005" s="8" t="s">
        <v>7835</v>
      </c>
      <c r="I2005" s="8" t="s">
        <v>7837</v>
      </c>
      <c r="J2005" s="8" t="s">
        <v>7843</v>
      </c>
    </row>
    <row r="2006" spans="1:10" ht="15" customHeight="1" x14ac:dyDescent="0.3">
      <c r="A2006" s="8" t="s">
        <v>2042</v>
      </c>
      <c r="B2006" s="29">
        <v>33.11</v>
      </c>
      <c r="C2006" s="32">
        <v>5.63</v>
      </c>
      <c r="D2006" s="8" t="s">
        <v>7835</v>
      </c>
      <c r="E2006" s="8" t="s">
        <v>7835</v>
      </c>
      <c r="F2006" s="8" t="s">
        <v>7835</v>
      </c>
      <c r="G2006" s="20">
        <v>0</v>
      </c>
      <c r="H2006" s="8" t="s">
        <v>7835</v>
      </c>
      <c r="I2006" s="8" t="s">
        <v>7837</v>
      </c>
      <c r="J2006" s="8" t="s">
        <v>7843</v>
      </c>
    </row>
    <row r="2007" spans="1:10" ht="15" customHeight="1" x14ac:dyDescent="0.3">
      <c r="A2007" s="8" t="s">
        <v>2043</v>
      </c>
      <c r="B2007" s="29">
        <v>16.815000000000001</v>
      </c>
      <c r="C2007" s="32">
        <v>5.29</v>
      </c>
      <c r="D2007" s="8" t="s">
        <v>7836</v>
      </c>
      <c r="E2007" s="8" t="s">
        <v>7835</v>
      </c>
      <c r="F2007" s="8" t="s">
        <v>7835</v>
      </c>
      <c r="G2007" s="20">
        <v>0</v>
      </c>
      <c r="H2007" s="8" t="s">
        <v>7835</v>
      </c>
      <c r="I2007" s="8" t="s">
        <v>7840</v>
      </c>
      <c r="J2007" s="8" t="s">
        <v>7843</v>
      </c>
    </row>
    <row r="2008" spans="1:10" ht="15" customHeight="1" x14ac:dyDescent="0.3">
      <c r="A2008" s="8" t="s">
        <v>2044</v>
      </c>
      <c r="B2008" s="29">
        <v>25.61</v>
      </c>
      <c r="C2008" s="32">
        <v>4</v>
      </c>
      <c r="D2008" s="8" t="s">
        <v>7835</v>
      </c>
      <c r="E2008" s="8" t="s">
        <v>7835</v>
      </c>
      <c r="F2008" s="8" t="s">
        <v>7836</v>
      </c>
      <c r="G2008" s="20">
        <v>1</v>
      </c>
      <c r="H2008" s="8" t="s">
        <v>7835</v>
      </c>
      <c r="I2008" s="8" t="s">
        <v>7838</v>
      </c>
      <c r="J2008" s="8" t="s">
        <v>7843</v>
      </c>
    </row>
    <row r="2009" spans="1:10" ht="15" customHeight="1" x14ac:dyDescent="0.3">
      <c r="A2009" s="8" t="s">
        <v>2045</v>
      </c>
      <c r="B2009" s="29">
        <v>25.8</v>
      </c>
      <c r="C2009" s="32">
        <v>5.49</v>
      </c>
      <c r="D2009" s="8" t="s">
        <v>7835</v>
      </c>
      <c r="E2009" s="8" t="s">
        <v>7835</v>
      </c>
      <c r="F2009" s="8" t="s">
        <v>7835</v>
      </c>
      <c r="G2009" s="20">
        <v>0</v>
      </c>
      <c r="H2009" s="8" t="s">
        <v>7835</v>
      </c>
      <c r="I2009" s="8" t="s">
        <v>7838</v>
      </c>
      <c r="J2009" s="8" t="s">
        <v>7843</v>
      </c>
    </row>
    <row r="2010" spans="1:10" ht="15" customHeight="1" x14ac:dyDescent="0.3">
      <c r="A2010" s="8" t="s">
        <v>2046</v>
      </c>
      <c r="B2010" s="29">
        <v>27.39</v>
      </c>
      <c r="C2010" s="32">
        <v>5.34</v>
      </c>
      <c r="D2010" s="8" t="s">
        <v>7835</v>
      </c>
      <c r="E2010" s="8" t="s">
        <v>7835</v>
      </c>
      <c r="F2010" s="8" t="s">
        <v>7835</v>
      </c>
      <c r="G2010" s="20">
        <v>0</v>
      </c>
      <c r="H2010" s="8" t="s">
        <v>7835</v>
      </c>
      <c r="I2010" s="8" t="s">
        <v>7838</v>
      </c>
      <c r="J2010" s="8" t="s">
        <v>7843</v>
      </c>
    </row>
    <row r="2011" spans="1:10" ht="15" customHeight="1" x14ac:dyDescent="0.3">
      <c r="A2011" s="8" t="s">
        <v>2047</v>
      </c>
      <c r="B2011" s="29">
        <v>17.03</v>
      </c>
      <c r="C2011" s="32">
        <v>4.12</v>
      </c>
      <c r="D2011" s="8" t="s">
        <v>7835</v>
      </c>
      <c r="E2011" s="8" t="s">
        <v>7835</v>
      </c>
      <c r="F2011" s="8" t="s">
        <v>7835</v>
      </c>
      <c r="G2011" s="20">
        <v>1</v>
      </c>
      <c r="H2011" s="8" t="s">
        <v>7835</v>
      </c>
      <c r="I2011" s="8" t="s">
        <v>7840</v>
      </c>
      <c r="J2011" s="8" t="s">
        <v>7843</v>
      </c>
    </row>
    <row r="2012" spans="1:10" ht="15" customHeight="1" x14ac:dyDescent="0.3">
      <c r="A2012" s="8" t="s">
        <v>2048</v>
      </c>
      <c r="B2012" s="29">
        <v>23.75</v>
      </c>
      <c r="C2012" s="32">
        <v>5.49</v>
      </c>
      <c r="D2012" s="8" t="s">
        <v>7836</v>
      </c>
      <c r="E2012" s="8" t="s">
        <v>7835</v>
      </c>
      <c r="F2012" s="8" t="s">
        <v>7835</v>
      </c>
      <c r="G2012" s="20">
        <v>0</v>
      </c>
      <c r="H2012" s="8" t="s">
        <v>7835</v>
      </c>
      <c r="I2012" s="8" t="s">
        <v>7839</v>
      </c>
      <c r="J2012" s="8" t="s">
        <v>7843</v>
      </c>
    </row>
    <row r="2013" spans="1:10" ht="15" customHeight="1" x14ac:dyDescent="0.3">
      <c r="A2013" s="8" t="s">
        <v>2049</v>
      </c>
      <c r="B2013" s="29">
        <v>26.03</v>
      </c>
      <c r="C2013" s="32">
        <v>5.1100000000000003</v>
      </c>
      <c r="D2013" s="8" t="s">
        <v>7836</v>
      </c>
      <c r="E2013" s="8" t="s">
        <v>7835</v>
      </c>
      <c r="F2013" s="8" t="s">
        <v>7835</v>
      </c>
      <c r="G2013" s="20">
        <v>1</v>
      </c>
      <c r="H2013" s="8" t="s">
        <v>7835</v>
      </c>
      <c r="I2013" s="8" t="s">
        <v>7838</v>
      </c>
      <c r="J2013" s="8" t="s">
        <v>7843</v>
      </c>
    </row>
    <row r="2014" spans="1:10" ht="15" customHeight="1" x14ac:dyDescent="0.3">
      <c r="A2014" s="8" t="s">
        <v>2050</v>
      </c>
      <c r="B2014" s="29">
        <v>16.079999999999998</v>
      </c>
      <c r="C2014" s="32">
        <v>5.94</v>
      </c>
      <c r="D2014" s="8" t="s">
        <v>7835</v>
      </c>
      <c r="E2014" s="8" t="s">
        <v>7835</v>
      </c>
      <c r="F2014" s="8" t="s">
        <v>7835</v>
      </c>
      <c r="G2014" s="20">
        <v>0</v>
      </c>
      <c r="H2014" s="8" t="s">
        <v>7835</v>
      </c>
      <c r="I2014" s="8" t="s">
        <v>7840</v>
      </c>
      <c r="J2014" s="8" t="s">
        <v>7842</v>
      </c>
    </row>
    <row r="2015" spans="1:10" ht="15" customHeight="1" x14ac:dyDescent="0.3">
      <c r="A2015" s="8" t="s">
        <v>2051</v>
      </c>
      <c r="B2015" s="29">
        <v>30.875</v>
      </c>
      <c r="C2015" s="32">
        <v>5.54</v>
      </c>
      <c r="D2015" s="8" t="s">
        <v>7835</v>
      </c>
      <c r="E2015" s="8" t="s">
        <v>7835</v>
      </c>
      <c r="F2015" s="8" t="s">
        <v>7835</v>
      </c>
      <c r="G2015" s="20">
        <v>0</v>
      </c>
      <c r="H2015" s="8" t="s">
        <v>7835</v>
      </c>
      <c r="I2015" s="8" t="s">
        <v>7837</v>
      </c>
      <c r="J2015" s="8" t="s">
        <v>7843</v>
      </c>
    </row>
    <row r="2016" spans="1:10" ht="15" customHeight="1" x14ac:dyDescent="0.3">
      <c r="A2016" s="8" t="s">
        <v>2052</v>
      </c>
      <c r="B2016" s="29">
        <v>31.79</v>
      </c>
      <c r="C2016" s="32">
        <v>7.09</v>
      </c>
      <c r="D2016" s="8" t="s">
        <v>7835</v>
      </c>
      <c r="E2016" s="8" t="s">
        <v>7835</v>
      </c>
      <c r="F2016" s="8" t="s">
        <v>7835</v>
      </c>
      <c r="G2016" s="20">
        <v>0</v>
      </c>
      <c r="H2016" s="8" t="s">
        <v>7835</v>
      </c>
      <c r="I2016" s="8" t="s">
        <v>7837</v>
      </c>
      <c r="J2016" s="8" t="s">
        <v>7841</v>
      </c>
    </row>
    <row r="2017" spans="1:10" ht="15" customHeight="1" x14ac:dyDescent="0.3">
      <c r="A2017" s="8" t="s">
        <v>2053</v>
      </c>
      <c r="B2017" s="29">
        <v>28.48</v>
      </c>
      <c r="C2017" s="32">
        <v>6.22</v>
      </c>
      <c r="D2017" s="8" t="s">
        <v>7836</v>
      </c>
      <c r="E2017" s="8" t="s">
        <v>7835</v>
      </c>
      <c r="F2017" s="8" t="s">
        <v>7836</v>
      </c>
      <c r="G2017" s="20">
        <v>1</v>
      </c>
      <c r="H2017" s="8" t="s">
        <v>7835</v>
      </c>
      <c r="I2017" s="8" t="s">
        <v>7838</v>
      </c>
      <c r="J2017" s="8" t="s">
        <v>7842</v>
      </c>
    </row>
    <row r="2018" spans="1:10" ht="15" customHeight="1" x14ac:dyDescent="0.3">
      <c r="A2018" s="8" t="s">
        <v>2054</v>
      </c>
      <c r="B2018" s="29">
        <v>26.6</v>
      </c>
      <c r="C2018" s="32">
        <v>4.33</v>
      </c>
      <c r="D2018" s="8" t="s">
        <v>7835</v>
      </c>
      <c r="E2018" s="8" t="s">
        <v>7835</v>
      </c>
      <c r="F2018" s="8" t="s">
        <v>7835</v>
      </c>
      <c r="G2018" s="20">
        <v>1</v>
      </c>
      <c r="H2018" s="8" t="s">
        <v>7835</v>
      </c>
      <c r="I2018" s="8" t="s">
        <v>7838</v>
      </c>
      <c r="J2018" s="8" t="s">
        <v>7843</v>
      </c>
    </row>
    <row r="2019" spans="1:10" ht="15" customHeight="1" x14ac:dyDescent="0.3">
      <c r="A2019" s="8" t="s">
        <v>2055</v>
      </c>
      <c r="B2019" s="29">
        <v>25.27</v>
      </c>
      <c r="C2019" s="32">
        <v>5.83</v>
      </c>
      <c r="D2019" s="8" t="s">
        <v>7835</v>
      </c>
      <c r="E2019" s="8" t="s">
        <v>7835</v>
      </c>
      <c r="F2019" s="8" t="s">
        <v>7835</v>
      </c>
      <c r="G2019" s="20">
        <v>1</v>
      </c>
      <c r="H2019" s="8" t="s">
        <v>7835</v>
      </c>
      <c r="I2019" s="8" t="s">
        <v>7838</v>
      </c>
      <c r="J2019" s="8" t="s">
        <v>7842</v>
      </c>
    </row>
    <row r="2020" spans="1:10" ht="15" customHeight="1" x14ac:dyDescent="0.3">
      <c r="A2020" s="8" t="s">
        <v>2056</v>
      </c>
      <c r="B2020" s="29">
        <v>34.484999999999999</v>
      </c>
      <c r="C2020" s="32">
        <v>4.7</v>
      </c>
      <c r="D2020" s="8" t="s">
        <v>7836</v>
      </c>
      <c r="E2020" s="8" t="s">
        <v>7835</v>
      </c>
      <c r="F2020" s="8" t="s">
        <v>7836</v>
      </c>
      <c r="G2020" s="20">
        <v>1</v>
      </c>
      <c r="H2020" s="8" t="s">
        <v>7835</v>
      </c>
      <c r="I2020" s="8" t="s">
        <v>7837</v>
      </c>
      <c r="J2020" s="8" t="s">
        <v>7843</v>
      </c>
    </row>
    <row r="2021" spans="1:10" ht="15" customHeight="1" x14ac:dyDescent="0.3">
      <c r="A2021" s="8" t="s">
        <v>2057</v>
      </c>
      <c r="B2021" s="29">
        <v>15.57</v>
      </c>
      <c r="C2021" s="32">
        <v>4.07</v>
      </c>
      <c r="D2021" s="8" t="s">
        <v>7836</v>
      </c>
      <c r="E2021" s="8" t="s">
        <v>7835</v>
      </c>
      <c r="F2021" s="8" t="s">
        <v>7835</v>
      </c>
      <c r="G2021" s="20">
        <v>1</v>
      </c>
      <c r="H2021" s="8" t="s">
        <v>7835</v>
      </c>
      <c r="I2021" s="8" t="s">
        <v>7840</v>
      </c>
      <c r="J2021" s="8" t="s">
        <v>7843</v>
      </c>
    </row>
    <row r="2022" spans="1:10" ht="15" customHeight="1" x14ac:dyDescent="0.3">
      <c r="A2022" s="8" t="s">
        <v>2058</v>
      </c>
      <c r="B2022" s="29">
        <v>30.36</v>
      </c>
      <c r="C2022" s="32">
        <v>9.39</v>
      </c>
      <c r="D2022" s="8" t="s">
        <v>7835</v>
      </c>
      <c r="E2022" s="8" t="s">
        <v>7835</v>
      </c>
      <c r="F2022" s="8" t="s">
        <v>7835</v>
      </c>
      <c r="G2022" s="20">
        <v>0</v>
      </c>
      <c r="H2022" s="8" t="s">
        <v>7835</v>
      </c>
      <c r="I2022" s="8" t="s">
        <v>7837</v>
      </c>
      <c r="J2022" s="8" t="s">
        <v>7841</v>
      </c>
    </row>
    <row r="2023" spans="1:10" ht="15" customHeight="1" x14ac:dyDescent="0.3">
      <c r="A2023" s="8" t="s">
        <v>2059</v>
      </c>
      <c r="B2023" s="29">
        <v>19.37</v>
      </c>
      <c r="C2023" s="32">
        <v>4.18</v>
      </c>
      <c r="D2023" s="8" t="s">
        <v>7835</v>
      </c>
      <c r="E2023" s="8" t="s">
        <v>7835</v>
      </c>
      <c r="F2023" s="8" t="s">
        <v>7835</v>
      </c>
      <c r="G2023" s="20">
        <v>0</v>
      </c>
      <c r="H2023" s="8" t="s">
        <v>7835</v>
      </c>
      <c r="I2023" s="8" t="s">
        <v>7839</v>
      </c>
      <c r="J2023" s="8" t="s">
        <v>7843</v>
      </c>
    </row>
    <row r="2024" spans="1:10" ht="15" customHeight="1" x14ac:dyDescent="0.3">
      <c r="A2024" s="8" t="s">
        <v>2060</v>
      </c>
      <c r="B2024" s="29">
        <v>16.71</v>
      </c>
      <c r="C2024" s="32">
        <v>4.18</v>
      </c>
      <c r="D2024" s="8" t="s">
        <v>7835</v>
      </c>
      <c r="E2024" s="8" t="s">
        <v>7835</v>
      </c>
      <c r="F2024" s="8" t="s">
        <v>7835</v>
      </c>
      <c r="G2024" s="20">
        <v>1</v>
      </c>
      <c r="H2024" s="8" t="s">
        <v>7835</v>
      </c>
      <c r="I2024" s="8" t="s">
        <v>7840</v>
      </c>
      <c r="J2024" s="8" t="s">
        <v>7843</v>
      </c>
    </row>
    <row r="2025" spans="1:10" ht="15" customHeight="1" x14ac:dyDescent="0.3">
      <c r="A2025" s="8" t="s">
        <v>2061</v>
      </c>
      <c r="B2025" s="29">
        <v>24.1</v>
      </c>
      <c r="C2025" s="32">
        <v>4.4000000000000004</v>
      </c>
      <c r="D2025" s="8" t="s">
        <v>7836</v>
      </c>
      <c r="E2025" s="8" t="s">
        <v>7835</v>
      </c>
      <c r="F2025" s="8" t="s">
        <v>7835</v>
      </c>
      <c r="G2025" s="20">
        <v>1</v>
      </c>
      <c r="H2025" s="8" t="s">
        <v>7835</v>
      </c>
      <c r="I2025" s="8" t="s">
        <v>7839</v>
      </c>
      <c r="J2025" s="8" t="s">
        <v>7843</v>
      </c>
    </row>
    <row r="2026" spans="1:10" ht="15" customHeight="1" x14ac:dyDescent="0.3">
      <c r="A2026" s="8" t="s">
        <v>2062</v>
      </c>
      <c r="B2026" s="29">
        <v>29.77</v>
      </c>
      <c r="C2026" s="32">
        <v>9.9</v>
      </c>
      <c r="D2026" s="8" t="s">
        <v>7835</v>
      </c>
      <c r="E2026" s="8" t="s">
        <v>7835</v>
      </c>
      <c r="F2026" s="8" t="s">
        <v>7835</v>
      </c>
      <c r="G2026" s="20">
        <v>0</v>
      </c>
      <c r="H2026" s="8" t="s">
        <v>7835</v>
      </c>
      <c r="I2026" s="8" t="s">
        <v>7838</v>
      </c>
      <c r="J2026" s="8" t="s">
        <v>7841</v>
      </c>
    </row>
    <row r="2027" spans="1:10" ht="15" customHeight="1" x14ac:dyDescent="0.3">
      <c r="A2027" s="8" t="s">
        <v>2063</v>
      </c>
      <c r="B2027" s="29">
        <v>46.53</v>
      </c>
      <c r="C2027" s="32">
        <v>4.84</v>
      </c>
      <c r="D2027" s="8" t="s">
        <v>7836</v>
      </c>
      <c r="E2027" s="8" t="s">
        <v>7835</v>
      </c>
      <c r="F2027" s="8" t="s">
        <v>7835</v>
      </c>
      <c r="G2027" s="20">
        <v>0</v>
      </c>
      <c r="H2027" s="8" t="s">
        <v>7835</v>
      </c>
      <c r="I2027" s="8" t="s">
        <v>7837</v>
      </c>
      <c r="J2027" s="8" t="s">
        <v>7843</v>
      </c>
    </row>
    <row r="2028" spans="1:10" ht="15" customHeight="1" x14ac:dyDescent="0.3">
      <c r="A2028" s="8" t="s">
        <v>2064</v>
      </c>
      <c r="B2028" s="29">
        <v>23.4</v>
      </c>
      <c r="C2028" s="32">
        <v>5.53</v>
      </c>
      <c r="D2028" s="8" t="s">
        <v>7835</v>
      </c>
      <c r="E2028" s="8" t="s">
        <v>7835</v>
      </c>
      <c r="F2028" s="8" t="s">
        <v>7836</v>
      </c>
      <c r="G2028" s="20">
        <v>1</v>
      </c>
      <c r="H2028" s="8" t="s">
        <v>7835</v>
      </c>
      <c r="I2028" s="8" t="s">
        <v>7839</v>
      </c>
      <c r="J2028" s="8" t="s">
        <v>7843</v>
      </c>
    </row>
    <row r="2029" spans="1:10" ht="15" customHeight="1" x14ac:dyDescent="0.3">
      <c r="A2029" s="8" t="s">
        <v>2065</v>
      </c>
      <c r="B2029" s="29">
        <v>30</v>
      </c>
      <c r="C2029" s="32">
        <v>4.33</v>
      </c>
      <c r="D2029" s="8" t="s">
        <v>7836</v>
      </c>
      <c r="E2029" s="8" t="s">
        <v>7835</v>
      </c>
      <c r="F2029" s="8" t="s">
        <v>7835</v>
      </c>
      <c r="G2029" s="20">
        <v>0</v>
      </c>
      <c r="H2029" s="8" t="s">
        <v>7835</v>
      </c>
      <c r="I2029" s="8" t="s">
        <v>7837</v>
      </c>
      <c r="J2029" s="8" t="s">
        <v>7843</v>
      </c>
    </row>
    <row r="2030" spans="1:10" ht="15" customHeight="1" x14ac:dyDescent="0.3">
      <c r="A2030" s="8" t="s">
        <v>2066</v>
      </c>
      <c r="B2030" s="29">
        <v>29.15</v>
      </c>
      <c r="C2030" s="32">
        <v>4.91</v>
      </c>
      <c r="D2030" s="8" t="s">
        <v>7836</v>
      </c>
      <c r="E2030" s="8" t="s">
        <v>7835</v>
      </c>
      <c r="F2030" s="8" t="s">
        <v>7835</v>
      </c>
      <c r="G2030" s="20">
        <v>0</v>
      </c>
      <c r="H2030" s="8" t="s">
        <v>7835</v>
      </c>
      <c r="I2030" s="8" t="s">
        <v>7838</v>
      </c>
      <c r="J2030" s="8" t="s">
        <v>7843</v>
      </c>
    </row>
    <row r="2031" spans="1:10" ht="15" customHeight="1" x14ac:dyDescent="0.3">
      <c r="A2031" s="8" t="s">
        <v>2067</v>
      </c>
      <c r="B2031" s="29">
        <v>34.865000000000002</v>
      </c>
      <c r="C2031" s="32">
        <v>4.8</v>
      </c>
      <c r="D2031" s="8" t="s">
        <v>7835</v>
      </c>
      <c r="E2031" s="8" t="s">
        <v>7835</v>
      </c>
      <c r="F2031" s="8" t="s">
        <v>7835</v>
      </c>
      <c r="G2031" s="20">
        <v>0</v>
      </c>
      <c r="H2031" s="8" t="s">
        <v>7835</v>
      </c>
      <c r="I2031" s="8" t="s">
        <v>7837</v>
      </c>
      <c r="J2031" s="8" t="s">
        <v>7843</v>
      </c>
    </row>
    <row r="2032" spans="1:10" ht="15" customHeight="1" x14ac:dyDescent="0.3">
      <c r="A2032" s="8" t="s">
        <v>2068</v>
      </c>
      <c r="B2032" s="29">
        <v>28.12</v>
      </c>
      <c r="C2032" s="32">
        <v>5.55</v>
      </c>
      <c r="D2032" s="8" t="s">
        <v>7836</v>
      </c>
      <c r="E2032" s="8" t="s">
        <v>7836</v>
      </c>
      <c r="F2032" s="8" t="s">
        <v>7835</v>
      </c>
      <c r="G2032" s="20">
        <v>2</v>
      </c>
      <c r="H2032" s="8" t="s">
        <v>7835</v>
      </c>
      <c r="I2032" s="8" t="s">
        <v>7838</v>
      </c>
      <c r="J2032" s="8" t="s">
        <v>7843</v>
      </c>
    </row>
    <row r="2033" spans="1:10" ht="15" customHeight="1" x14ac:dyDescent="0.3">
      <c r="A2033" s="8" t="s">
        <v>2069</v>
      </c>
      <c r="B2033" s="29">
        <v>29.45</v>
      </c>
      <c r="C2033" s="32">
        <v>5.24</v>
      </c>
      <c r="D2033" s="8" t="s">
        <v>7836</v>
      </c>
      <c r="E2033" s="8" t="s">
        <v>7835</v>
      </c>
      <c r="F2033" s="8" t="s">
        <v>7835</v>
      </c>
      <c r="G2033" s="20">
        <v>0</v>
      </c>
      <c r="H2033" s="8" t="s">
        <v>7835</v>
      </c>
      <c r="I2033" s="8" t="s">
        <v>7838</v>
      </c>
      <c r="J2033" s="8" t="s">
        <v>7843</v>
      </c>
    </row>
    <row r="2034" spans="1:10" ht="15" customHeight="1" x14ac:dyDescent="0.3">
      <c r="A2034" s="8" t="s">
        <v>2070</v>
      </c>
      <c r="B2034" s="29">
        <v>27.94</v>
      </c>
      <c r="C2034" s="32">
        <v>6.08</v>
      </c>
      <c r="D2034" s="8" t="s">
        <v>7835</v>
      </c>
      <c r="E2034" s="8" t="s">
        <v>7835</v>
      </c>
      <c r="F2034" s="8" t="s">
        <v>7836</v>
      </c>
      <c r="G2034" s="20">
        <v>1</v>
      </c>
      <c r="H2034" s="8" t="s">
        <v>7835</v>
      </c>
      <c r="I2034" s="8" t="s">
        <v>7838</v>
      </c>
      <c r="J2034" s="8" t="s">
        <v>7842</v>
      </c>
    </row>
    <row r="2035" spans="1:10" ht="15" customHeight="1" x14ac:dyDescent="0.3">
      <c r="A2035" s="8" t="s">
        <v>2071</v>
      </c>
      <c r="B2035" s="29">
        <v>27.2</v>
      </c>
      <c r="C2035" s="32">
        <v>5.83</v>
      </c>
      <c r="D2035" s="8" t="s">
        <v>7835</v>
      </c>
      <c r="E2035" s="8" t="s">
        <v>7835</v>
      </c>
      <c r="F2035" s="8" t="s">
        <v>7836</v>
      </c>
      <c r="G2035" s="20">
        <v>1</v>
      </c>
      <c r="H2035" s="8" t="s">
        <v>7835</v>
      </c>
      <c r="I2035" s="8" t="s">
        <v>7838</v>
      </c>
      <c r="J2035" s="8" t="s">
        <v>7842</v>
      </c>
    </row>
    <row r="2036" spans="1:10" ht="15" customHeight="1" x14ac:dyDescent="0.3">
      <c r="A2036" s="8" t="s">
        <v>2072</v>
      </c>
      <c r="B2036" s="29">
        <v>33.344999999999999</v>
      </c>
      <c r="C2036" s="32">
        <v>4.29</v>
      </c>
      <c r="D2036" s="8" t="s">
        <v>7835</v>
      </c>
      <c r="E2036" s="8" t="s">
        <v>7835</v>
      </c>
      <c r="F2036" s="8" t="s">
        <v>7835</v>
      </c>
      <c r="G2036" s="20">
        <v>1</v>
      </c>
      <c r="H2036" s="8" t="s">
        <v>7835</v>
      </c>
      <c r="I2036" s="8" t="s">
        <v>7837</v>
      </c>
      <c r="J2036" s="8" t="s">
        <v>7843</v>
      </c>
    </row>
    <row r="2037" spans="1:10" ht="15" customHeight="1" x14ac:dyDescent="0.3">
      <c r="A2037" s="8" t="s">
        <v>2073</v>
      </c>
      <c r="B2037" s="29">
        <v>29.925000000000001</v>
      </c>
      <c r="C2037" s="32">
        <v>5.3</v>
      </c>
      <c r="D2037" s="8" t="s">
        <v>7835</v>
      </c>
      <c r="E2037" s="8" t="s">
        <v>7835</v>
      </c>
      <c r="F2037" s="8" t="s">
        <v>7835</v>
      </c>
      <c r="G2037" s="20">
        <v>1</v>
      </c>
      <c r="H2037" s="8" t="s">
        <v>7835</v>
      </c>
      <c r="I2037" s="8" t="s">
        <v>7838</v>
      </c>
      <c r="J2037" s="8" t="s">
        <v>7843</v>
      </c>
    </row>
    <row r="2038" spans="1:10" ht="15" customHeight="1" x14ac:dyDescent="0.3">
      <c r="A2038" s="8" t="s">
        <v>2074</v>
      </c>
      <c r="B2038" s="29">
        <v>24.225000000000001</v>
      </c>
      <c r="C2038" s="32">
        <v>4.42</v>
      </c>
      <c r="D2038" s="8" t="s">
        <v>7835</v>
      </c>
      <c r="E2038" s="8" t="s">
        <v>7835</v>
      </c>
      <c r="F2038" s="8" t="s">
        <v>7835</v>
      </c>
      <c r="G2038" s="20">
        <v>1</v>
      </c>
      <c r="H2038" s="8" t="s">
        <v>7835</v>
      </c>
      <c r="I2038" s="8" t="s">
        <v>7839</v>
      </c>
      <c r="J2038" s="8" t="s">
        <v>7843</v>
      </c>
    </row>
    <row r="2039" spans="1:10" ht="15" customHeight="1" x14ac:dyDescent="0.3">
      <c r="A2039" s="8" t="s">
        <v>2075</v>
      </c>
      <c r="B2039" s="29">
        <v>29.68</v>
      </c>
      <c r="C2039" s="32">
        <v>5.68</v>
      </c>
      <c r="D2039" s="8" t="s">
        <v>7835</v>
      </c>
      <c r="E2039" s="8" t="s">
        <v>7836</v>
      </c>
      <c r="F2039" s="8" t="s">
        <v>7835</v>
      </c>
      <c r="G2039" s="20">
        <v>1</v>
      </c>
      <c r="H2039" s="8" t="s">
        <v>7835</v>
      </c>
      <c r="I2039" s="8" t="s">
        <v>7838</v>
      </c>
      <c r="J2039" s="8" t="s">
        <v>7843</v>
      </c>
    </row>
    <row r="2040" spans="1:10" ht="15" customHeight="1" x14ac:dyDescent="0.3">
      <c r="A2040" s="8" t="s">
        <v>2076</v>
      </c>
      <c r="B2040" s="29">
        <v>20.614999999999998</v>
      </c>
      <c r="C2040" s="32">
        <v>6.05</v>
      </c>
      <c r="D2040" s="8" t="s">
        <v>7835</v>
      </c>
      <c r="E2040" s="8" t="s">
        <v>7835</v>
      </c>
      <c r="F2040" s="8" t="s">
        <v>7836</v>
      </c>
      <c r="G2040" s="20">
        <v>1</v>
      </c>
      <c r="H2040" s="8" t="s">
        <v>7835</v>
      </c>
      <c r="I2040" s="8" t="s">
        <v>7839</v>
      </c>
      <c r="J2040" s="8" t="s">
        <v>7842</v>
      </c>
    </row>
    <row r="2041" spans="1:10" ht="15" customHeight="1" x14ac:dyDescent="0.3">
      <c r="A2041" s="8" t="s">
        <v>2077</v>
      </c>
      <c r="B2041" s="29">
        <v>32.119999999999997</v>
      </c>
      <c r="C2041" s="32">
        <v>5.33</v>
      </c>
      <c r="D2041" s="8" t="s">
        <v>7835</v>
      </c>
      <c r="E2041" s="8" t="s">
        <v>7836</v>
      </c>
      <c r="F2041" s="8" t="s">
        <v>7835</v>
      </c>
      <c r="G2041" s="20">
        <v>1</v>
      </c>
      <c r="H2041" s="8" t="s">
        <v>7835</v>
      </c>
      <c r="I2041" s="8" t="s">
        <v>7837</v>
      </c>
      <c r="J2041" s="8" t="s">
        <v>7843</v>
      </c>
    </row>
    <row r="2042" spans="1:10" ht="15" customHeight="1" x14ac:dyDescent="0.3">
      <c r="A2042" s="8" t="s">
        <v>2078</v>
      </c>
      <c r="B2042" s="29">
        <v>27.36</v>
      </c>
      <c r="C2042" s="32">
        <v>6.22</v>
      </c>
      <c r="D2042" s="8" t="s">
        <v>7835</v>
      </c>
      <c r="E2042" s="8" t="s">
        <v>7835</v>
      </c>
      <c r="F2042" s="8" t="s">
        <v>7835</v>
      </c>
      <c r="G2042" s="20">
        <v>0</v>
      </c>
      <c r="H2042" s="8" t="s">
        <v>7835</v>
      </c>
      <c r="I2042" s="8" t="s">
        <v>7838</v>
      </c>
      <c r="J2042" s="8" t="s">
        <v>7842</v>
      </c>
    </row>
    <row r="2043" spans="1:10" ht="15" customHeight="1" x14ac:dyDescent="0.3">
      <c r="A2043" s="8" t="s">
        <v>2079</v>
      </c>
      <c r="B2043" s="29">
        <v>17.385000000000002</v>
      </c>
      <c r="C2043" s="32">
        <v>5.84</v>
      </c>
      <c r="D2043" s="8" t="s">
        <v>7835</v>
      </c>
      <c r="E2043" s="8" t="s">
        <v>7835</v>
      </c>
      <c r="F2043" s="8" t="s">
        <v>7835</v>
      </c>
      <c r="G2043" s="20">
        <v>0</v>
      </c>
      <c r="H2043" s="8" t="s">
        <v>7835</v>
      </c>
      <c r="I2043" s="8" t="s">
        <v>7840</v>
      </c>
      <c r="J2043" s="8" t="s">
        <v>7842</v>
      </c>
    </row>
    <row r="2044" spans="1:10" ht="15" customHeight="1" x14ac:dyDescent="0.3">
      <c r="A2044" s="8" t="s">
        <v>2080</v>
      </c>
      <c r="B2044" s="29">
        <v>30.13</v>
      </c>
      <c r="C2044" s="32">
        <v>5.71</v>
      </c>
      <c r="D2044" s="8" t="s">
        <v>7835</v>
      </c>
      <c r="E2044" s="8" t="s">
        <v>7836</v>
      </c>
      <c r="F2044" s="8" t="s">
        <v>7835</v>
      </c>
      <c r="G2044" s="20">
        <v>1</v>
      </c>
      <c r="H2044" s="8" t="s">
        <v>7835</v>
      </c>
      <c r="I2044" s="8" t="s">
        <v>7837</v>
      </c>
      <c r="J2044" s="8" t="s">
        <v>7842</v>
      </c>
    </row>
    <row r="2045" spans="1:10" ht="15" customHeight="1" x14ac:dyDescent="0.3">
      <c r="A2045" s="8" t="s">
        <v>2081</v>
      </c>
      <c r="B2045" s="29">
        <v>25.44</v>
      </c>
      <c r="C2045" s="32">
        <v>6.04</v>
      </c>
      <c r="D2045" s="8" t="s">
        <v>7836</v>
      </c>
      <c r="E2045" s="8" t="s">
        <v>7835</v>
      </c>
      <c r="F2045" s="8" t="s">
        <v>7836</v>
      </c>
      <c r="G2045" s="20">
        <v>1</v>
      </c>
      <c r="H2045" s="8" t="s">
        <v>7835</v>
      </c>
      <c r="I2045" s="8" t="s">
        <v>7838</v>
      </c>
      <c r="J2045" s="8" t="s">
        <v>7842</v>
      </c>
    </row>
    <row r="2046" spans="1:10" ht="15" customHeight="1" x14ac:dyDescent="0.3">
      <c r="A2046" s="8" t="s">
        <v>2082</v>
      </c>
      <c r="B2046" s="29">
        <v>39.805</v>
      </c>
      <c r="C2046" s="32">
        <v>4.38</v>
      </c>
      <c r="D2046" s="8" t="s">
        <v>7835</v>
      </c>
      <c r="E2046" s="8" t="s">
        <v>7836</v>
      </c>
      <c r="F2046" s="8" t="s">
        <v>7835</v>
      </c>
      <c r="G2046" s="20">
        <v>1</v>
      </c>
      <c r="H2046" s="8" t="s">
        <v>7835</v>
      </c>
      <c r="I2046" s="8" t="s">
        <v>7837</v>
      </c>
      <c r="J2046" s="8" t="s">
        <v>7843</v>
      </c>
    </row>
    <row r="2047" spans="1:10" ht="15" customHeight="1" x14ac:dyDescent="0.3">
      <c r="A2047" s="8" t="s">
        <v>2083</v>
      </c>
      <c r="B2047" s="29">
        <v>30.4</v>
      </c>
      <c r="C2047" s="32">
        <v>5.56</v>
      </c>
      <c r="D2047" s="8" t="s">
        <v>7836</v>
      </c>
      <c r="E2047" s="8" t="s">
        <v>7836</v>
      </c>
      <c r="F2047" s="8" t="s">
        <v>7835</v>
      </c>
      <c r="G2047" s="20">
        <v>1</v>
      </c>
      <c r="H2047" s="8" t="s">
        <v>7835</v>
      </c>
      <c r="I2047" s="8" t="s">
        <v>7837</v>
      </c>
      <c r="J2047" s="8" t="s">
        <v>7843</v>
      </c>
    </row>
    <row r="2048" spans="1:10" ht="15" customHeight="1" x14ac:dyDescent="0.3">
      <c r="A2048" s="8" t="s">
        <v>2084</v>
      </c>
      <c r="B2048" s="29">
        <v>23.18</v>
      </c>
      <c r="C2048" s="32">
        <v>4.24</v>
      </c>
      <c r="D2048" s="8" t="s">
        <v>7835</v>
      </c>
      <c r="E2048" s="8" t="s">
        <v>7836</v>
      </c>
      <c r="F2048" s="8" t="s">
        <v>7835</v>
      </c>
      <c r="G2048" s="20">
        <v>1</v>
      </c>
      <c r="H2048" s="8" t="s">
        <v>7835</v>
      </c>
      <c r="I2048" s="8" t="s">
        <v>7839</v>
      </c>
      <c r="J2048" s="8" t="s">
        <v>7843</v>
      </c>
    </row>
    <row r="2049" spans="1:10" ht="15" customHeight="1" x14ac:dyDescent="0.3">
      <c r="A2049" s="8" t="s">
        <v>2085</v>
      </c>
      <c r="B2049" s="29">
        <v>39.615000000000002</v>
      </c>
      <c r="C2049" s="32">
        <v>6.32</v>
      </c>
      <c r="D2049" s="8" t="s">
        <v>7835</v>
      </c>
      <c r="E2049" s="8" t="s">
        <v>7835</v>
      </c>
      <c r="F2049" s="8" t="s">
        <v>7836</v>
      </c>
      <c r="G2049" s="20">
        <v>1</v>
      </c>
      <c r="H2049" s="8" t="s">
        <v>7835</v>
      </c>
      <c r="I2049" s="8" t="s">
        <v>7837</v>
      </c>
      <c r="J2049" s="8" t="s">
        <v>7842</v>
      </c>
    </row>
    <row r="2050" spans="1:10" ht="15" customHeight="1" x14ac:dyDescent="0.3">
      <c r="A2050" s="8" t="s">
        <v>2086</v>
      </c>
      <c r="B2050" s="29">
        <v>30.59</v>
      </c>
      <c r="C2050" s="32">
        <v>6.3</v>
      </c>
      <c r="D2050" s="8" t="s">
        <v>7836</v>
      </c>
      <c r="E2050" s="8" t="s">
        <v>7835</v>
      </c>
      <c r="F2050" s="8" t="s">
        <v>7836</v>
      </c>
      <c r="G2050" s="20">
        <v>1</v>
      </c>
      <c r="H2050" s="8" t="s">
        <v>7835</v>
      </c>
      <c r="I2050" s="8" t="s">
        <v>7837</v>
      </c>
      <c r="J2050" s="8" t="s">
        <v>7842</v>
      </c>
    </row>
    <row r="2051" spans="1:10" ht="15" customHeight="1" x14ac:dyDescent="0.3">
      <c r="A2051" s="8" t="s">
        <v>2087</v>
      </c>
      <c r="B2051" s="29">
        <v>16.72</v>
      </c>
      <c r="C2051" s="32">
        <v>4.38</v>
      </c>
      <c r="D2051" s="8" t="s">
        <v>7836</v>
      </c>
      <c r="E2051" s="8" t="s">
        <v>7835</v>
      </c>
      <c r="F2051" s="8" t="s">
        <v>7835</v>
      </c>
      <c r="G2051" s="20">
        <v>1</v>
      </c>
      <c r="H2051" s="8" t="s">
        <v>7835</v>
      </c>
      <c r="I2051" s="8" t="s">
        <v>7840</v>
      </c>
      <c r="J2051" s="8" t="s">
        <v>7843</v>
      </c>
    </row>
    <row r="2052" spans="1:10" ht="15" customHeight="1" x14ac:dyDescent="0.3">
      <c r="A2052" s="8" t="s">
        <v>2088</v>
      </c>
      <c r="B2052" s="29">
        <v>26.22</v>
      </c>
      <c r="C2052" s="32">
        <v>4.6500000000000004</v>
      </c>
      <c r="D2052" s="8" t="s">
        <v>7836</v>
      </c>
      <c r="E2052" s="8" t="s">
        <v>7835</v>
      </c>
      <c r="F2052" s="8" t="s">
        <v>7836</v>
      </c>
      <c r="G2052" s="20">
        <v>1</v>
      </c>
      <c r="H2052" s="8" t="s">
        <v>7835</v>
      </c>
      <c r="I2052" s="8" t="s">
        <v>7838</v>
      </c>
      <c r="J2052" s="8" t="s">
        <v>7843</v>
      </c>
    </row>
    <row r="2053" spans="1:10" ht="15" customHeight="1" x14ac:dyDescent="0.3">
      <c r="A2053" s="8" t="s">
        <v>2089</v>
      </c>
      <c r="B2053" s="29">
        <v>31.824999999999999</v>
      </c>
      <c r="C2053" s="32">
        <v>4.7</v>
      </c>
      <c r="D2053" s="8" t="s">
        <v>7835</v>
      </c>
      <c r="E2053" s="8" t="s">
        <v>7835</v>
      </c>
      <c r="F2053" s="8" t="s">
        <v>7836</v>
      </c>
      <c r="G2053" s="20">
        <v>1</v>
      </c>
      <c r="H2053" s="8" t="s">
        <v>7835</v>
      </c>
      <c r="I2053" s="8" t="s">
        <v>7837</v>
      </c>
      <c r="J2053" s="8" t="s">
        <v>7843</v>
      </c>
    </row>
    <row r="2054" spans="1:10" ht="15" customHeight="1" x14ac:dyDescent="0.3">
      <c r="A2054" s="8" t="s">
        <v>2090</v>
      </c>
      <c r="B2054" s="29">
        <v>25.745000000000001</v>
      </c>
      <c r="C2054" s="32">
        <v>4.34</v>
      </c>
      <c r="D2054" s="8" t="s">
        <v>7835</v>
      </c>
      <c r="E2054" s="8" t="s">
        <v>7835</v>
      </c>
      <c r="F2054" s="8" t="s">
        <v>7836</v>
      </c>
      <c r="G2054" s="20">
        <v>1</v>
      </c>
      <c r="H2054" s="8" t="s">
        <v>7835</v>
      </c>
      <c r="I2054" s="8" t="s">
        <v>7838</v>
      </c>
      <c r="J2054" s="8" t="s">
        <v>7843</v>
      </c>
    </row>
    <row r="2055" spans="1:10" ht="15" customHeight="1" x14ac:dyDescent="0.3">
      <c r="A2055" s="8" t="s">
        <v>2091</v>
      </c>
      <c r="B2055" s="29">
        <v>24.605</v>
      </c>
      <c r="C2055" s="32">
        <v>5.62</v>
      </c>
      <c r="D2055" s="8" t="s">
        <v>7835</v>
      </c>
      <c r="E2055" s="8" t="s">
        <v>7835</v>
      </c>
      <c r="F2055" s="8" t="s">
        <v>7836</v>
      </c>
      <c r="G2055" s="20">
        <v>1</v>
      </c>
      <c r="H2055" s="8" t="s">
        <v>7835</v>
      </c>
      <c r="I2055" s="8" t="s">
        <v>7839</v>
      </c>
      <c r="J2055" s="8" t="s">
        <v>7843</v>
      </c>
    </row>
    <row r="2056" spans="1:10" ht="15" customHeight="1" x14ac:dyDescent="0.3">
      <c r="A2056" s="8" t="s">
        <v>2092</v>
      </c>
      <c r="B2056" s="29">
        <v>24.51</v>
      </c>
      <c r="C2056" s="32">
        <v>4.24</v>
      </c>
      <c r="D2056" s="8" t="s">
        <v>7835</v>
      </c>
      <c r="E2056" s="8" t="s">
        <v>7835</v>
      </c>
      <c r="F2056" s="8" t="s">
        <v>7836</v>
      </c>
      <c r="G2056" s="20">
        <v>1</v>
      </c>
      <c r="H2056" s="8" t="s">
        <v>7835</v>
      </c>
      <c r="I2056" s="8" t="s">
        <v>7839</v>
      </c>
      <c r="J2056" s="8" t="s">
        <v>7843</v>
      </c>
    </row>
    <row r="2057" spans="1:10" ht="15" customHeight="1" x14ac:dyDescent="0.3">
      <c r="A2057" s="8" t="s">
        <v>2093</v>
      </c>
      <c r="B2057" s="29">
        <v>31.065000000000001</v>
      </c>
      <c r="C2057" s="32">
        <v>4.57</v>
      </c>
      <c r="D2057" s="8" t="s">
        <v>7836</v>
      </c>
      <c r="E2057" s="8" t="s">
        <v>7835</v>
      </c>
      <c r="F2057" s="8" t="s">
        <v>7835</v>
      </c>
      <c r="G2057" s="20">
        <v>0</v>
      </c>
      <c r="H2057" s="8" t="s">
        <v>7835</v>
      </c>
      <c r="I2057" s="8" t="s">
        <v>7837</v>
      </c>
      <c r="J2057" s="8" t="s">
        <v>7843</v>
      </c>
    </row>
    <row r="2058" spans="1:10" ht="15" customHeight="1" x14ac:dyDescent="0.3">
      <c r="A2058" s="8" t="s">
        <v>2094</v>
      </c>
      <c r="B2058" s="29">
        <v>28.12</v>
      </c>
      <c r="C2058" s="32">
        <v>5.05</v>
      </c>
      <c r="D2058" s="8" t="s">
        <v>7835</v>
      </c>
      <c r="E2058" s="8" t="s">
        <v>7835</v>
      </c>
      <c r="F2058" s="8" t="s">
        <v>7835</v>
      </c>
      <c r="G2058" s="20">
        <v>0</v>
      </c>
      <c r="H2058" s="8" t="s">
        <v>7835</v>
      </c>
      <c r="I2058" s="8" t="s">
        <v>7838</v>
      </c>
      <c r="J2058" s="8" t="s">
        <v>7843</v>
      </c>
    </row>
    <row r="2059" spans="1:10" ht="15" customHeight="1" x14ac:dyDescent="0.3">
      <c r="A2059" s="8" t="s">
        <v>2095</v>
      </c>
      <c r="B2059" s="29">
        <v>38.06</v>
      </c>
      <c r="C2059" s="32">
        <v>6.16</v>
      </c>
      <c r="D2059" s="8" t="s">
        <v>7835</v>
      </c>
      <c r="E2059" s="8" t="s">
        <v>7835</v>
      </c>
      <c r="F2059" s="8" t="s">
        <v>7835</v>
      </c>
      <c r="G2059" s="20">
        <v>0</v>
      </c>
      <c r="H2059" s="8" t="s">
        <v>7835</v>
      </c>
      <c r="I2059" s="8" t="s">
        <v>7837</v>
      </c>
      <c r="J2059" s="8" t="s">
        <v>7842</v>
      </c>
    </row>
    <row r="2060" spans="1:10" ht="15" customHeight="1" x14ac:dyDescent="0.3">
      <c r="A2060" s="8" t="s">
        <v>2096</v>
      </c>
      <c r="B2060" s="29">
        <v>24.96</v>
      </c>
      <c r="C2060" s="32">
        <v>4.57</v>
      </c>
      <c r="D2060" s="8" t="s">
        <v>7835</v>
      </c>
      <c r="E2060" s="8" t="s">
        <v>7835</v>
      </c>
      <c r="F2060" s="8" t="s">
        <v>7835</v>
      </c>
      <c r="G2060" s="20">
        <v>0</v>
      </c>
      <c r="H2060" s="8" t="s">
        <v>7835</v>
      </c>
      <c r="I2060" s="8" t="s">
        <v>7839</v>
      </c>
      <c r="J2060" s="8" t="s">
        <v>7843</v>
      </c>
    </row>
    <row r="2061" spans="1:10" ht="15" customHeight="1" x14ac:dyDescent="0.3">
      <c r="A2061" s="8" t="s">
        <v>2097</v>
      </c>
      <c r="B2061" s="29">
        <v>17.670000000000002</v>
      </c>
      <c r="C2061" s="32">
        <v>5.53</v>
      </c>
      <c r="D2061" s="8" t="s">
        <v>7836</v>
      </c>
      <c r="E2061" s="8" t="s">
        <v>7835</v>
      </c>
      <c r="F2061" s="8" t="s">
        <v>7835</v>
      </c>
      <c r="G2061" s="20">
        <v>0</v>
      </c>
      <c r="H2061" s="8" t="s">
        <v>7835</v>
      </c>
      <c r="I2061" s="8" t="s">
        <v>7840</v>
      </c>
      <c r="J2061" s="8" t="s">
        <v>7843</v>
      </c>
    </row>
    <row r="2062" spans="1:10" ht="15" customHeight="1" x14ac:dyDescent="0.3">
      <c r="A2062" s="8" t="s">
        <v>2098</v>
      </c>
      <c r="B2062" s="29">
        <v>31.35</v>
      </c>
      <c r="C2062" s="32">
        <v>5.84</v>
      </c>
      <c r="D2062" s="8" t="s">
        <v>7835</v>
      </c>
      <c r="E2062" s="8" t="s">
        <v>7836</v>
      </c>
      <c r="F2062" s="8" t="s">
        <v>7835</v>
      </c>
      <c r="G2062" s="20">
        <v>1</v>
      </c>
      <c r="H2062" s="8" t="s">
        <v>7835</v>
      </c>
      <c r="I2062" s="8" t="s">
        <v>7837</v>
      </c>
      <c r="J2062" s="8" t="s">
        <v>7842</v>
      </c>
    </row>
    <row r="2063" spans="1:10" ht="15" customHeight="1" x14ac:dyDescent="0.3">
      <c r="A2063" s="8" t="s">
        <v>2099</v>
      </c>
      <c r="B2063" s="29">
        <v>28.31</v>
      </c>
      <c r="C2063" s="32">
        <v>6.41</v>
      </c>
      <c r="D2063" s="8" t="s">
        <v>7835</v>
      </c>
      <c r="E2063" s="8" t="s">
        <v>7836</v>
      </c>
      <c r="F2063" s="8" t="s">
        <v>7835</v>
      </c>
      <c r="G2063" s="20">
        <v>1</v>
      </c>
      <c r="H2063" s="8" t="s">
        <v>7835</v>
      </c>
      <c r="I2063" s="8" t="s">
        <v>7838</v>
      </c>
      <c r="J2063" s="8" t="s">
        <v>7842</v>
      </c>
    </row>
    <row r="2064" spans="1:10" ht="15" customHeight="1" x14ac:dyDescent="0.3">
      <c r="A2064" s="8" t="s">
        <v>2100</v>
      </c>
      <c r="B2064" s="29">
        <v>30.3</v>
      </c>
      <c r="C2064" s="32">
        <v>4.7300000000000004</v>
      </c>
      <c r="D2064" s="8" t="s">
        <v>7836</v>
      </c>
      <c r="E2064" s="8" t="s">
        <v>7835</v>
      </c>
      <c r="F2064" s="8" t="s">
        <v>7836</v>
      </c>
      <c r="G2064" s="20">
        <v>1</v>
      </c>
      <c r="H2064" s="8" t="s">
        <v>7835</v>
      </c>
      <c r="I2064" s="8" t="s">
        <v>7837</v>
      </c>
      <c r="J2064" s="8" t="s">
        <v>7843</v>
      </c>
    </row>
    <row r="2065" spans="1:10" ht="15" customHeight="1" x14ac:dyDescent="0.3">
      <c r="A2065" s="8" t="s">
        <v>2101</v>
      </c>
      <c r="B2065" s="29">
        <v>26.4</v>
      </c>
      <c r="C2065" s="32">
        <v>6.22</v>
      </c>
      <c r="D2065" s="8" t="s">
        <v>7836</v>
      </c>
      <c r="E2065" s="8" t="s">
        <v>7835</v>
      </c>
      <c r="F2065" s="8" t="s">
        <v>7835</v>
      </c>
      <c r="G2065" s="20">
        <v>0</v>
      </c>
      <c r="H2065" s="8" t="s">
        <v>7835</v>
      </c>
      <c r="I2065" s="8" t="s">
        <v>7838</v>
      </c>
      <c r="J2065" s="8" t="s">
        <v>7842</v>
      </c>
    </row>
    <row r="2066" spans="1:10" ht="15" customHeight="1" x14ac:dyDescent="0.3">
      <c r="A2066" s="8" t="s">
        <v>2102</v>
      </c>
      <c r="B2066" s="29">
        <v>22.135000000000002</v>
      </c>
      <c r="C2066" s="32">
        <v>4.46</v>
      </c>
      <c r="D2066" s="8" t="s">
        <v>7836</v>
      </c>
      <c r="E2066" s="8" t="s">
        <v>7835</v>
      </c>
      <c r="F2066" s="8" t="s">
        <v>7835</v>
      </c>
      <c r="G2066" s="20">
        <v>0</v>
      </c>
      <c r="H2066" s="8" t="s">
        <v>7835</v>
      </c>
      <c r="I2066" s="8" t="s">
        <v>7839</v>
      </c>
      <c r="J2066" s="8" t="s">
        <v>7843</v>
      </c>
    </row>
    <row r="2067" spans="1:10" ht="15" customHeight="1" x14ac:dyDescent="0.3">
      <c r="A2067" s="8" t="s">
        <v>2103</v>
      </c>
      <c r="B2067" s="29">
        <v>17.399999999999999</v>
      </c>
      <c r="C2067" s="32">
        <v>4.5</v>
      </c>
      <c r="D2067" s="8" t="s">
        <v>7836</v>
      </c>
      <c r="E2067" s="8" t="s">
        <v>7835</v>
      </c>
      <c r="F2067" s="8" t="s">
        <v>7835</v>
      </c>
      <c r="G2067" s="20">
        <v>0</v>
      </c>
      <c r="H2067" s="8" t="s">
        <v>7835</v>
      </c>
      <c r="I2067" s="8" t="s">
        <v>7840</v>
      </c>
      <c r="J2067" s="8" t="s">
        <v>7843</v>
      </c>
    </row>
    <row r="2068" spans="1:10" ht="15" customHeight="1" x14ac:dyDescent="0.3">
      <c r="A2068" s="8" t="s">
        <v>2104</v>
      </c>
      <c r="B2068" s="29">
        <v>28.06</v>
      </c>
      <c r="C2068" s="32">
        <v>8.93</v>
      </c>
      <c r="D2068" s="8" t="s">
        <v>7835</v>
      </c>
      <c r="E2068" s="8" t="s">
        <v>7835</v>
      </c>
      <c r="F2068" s="8" t="s">
        <v>7835</v>
      </c>
      <c r="G2068" s="20">
        <v>0</v>
      </c>
      <c r="H2068" s="8" t="s">
        <v>7835</v>
      </c>
      <c r="I2068" s="8" t="s">
        <v>7838</v>
      </c>
      <c r="J2068" s="8" t="s">
        <v>7841</v>
      </c>
    </row>
    <row r="2069" spans="1:10" ht="15" customHeight="1" x14ac:dyDescent="0.3">
      <c r="A2069" s="8" t="s">
        <v>2105</v>
      </c>
      <c r="B2069" s="29">
        <v>31.13</v>
      </c>
      <c r="C2069" s="32">
        <v>11.02</v>
      </c>
      <c r="D2069" s="8" t="s">
        <v>7835</v>
      </c>
      <c r="E2069" s="8" t="s">
        <v>7835</v>
      </c>
      <c r="F2069" s="8" t="s">
        <v>7835</v>
      </c>
      <c r="G2069" s="20">
        <v>0</v>
      </c>
      <c r="H2069" s="8" t="s">
        <v>7835</v>
      </c>
      <c r="I2069" s="8" t="s">
        <v>7837</v>
      </c>
      <c r="J2069" s="8" t="s">
        <v>7841</v>
      </c>
    </row>
    <row r="2070" spans="1:10" ht="15" customHeight="1" x14ac:dyDescent="0.3">
      <c r="A2070" s="8" t="s">
        <v>2106</v>
      </c>
      <c r="B2070" s="29">
        <v>18.46</v>
      </c>
      <c r="C2070" s="32">
        <v>5.25</v>
      </c>
      <c r="D2070" s="8" t="s">
        <v>7835</v>
      </c>
      <c r="E2070" s="8" t="s">
        <v>7835</v>
      </c>
      <c r="F2070" s="8" t="s">
        <v>7835</v>
      </c>
      <c r="G2070" s="20">
        <v>0</v>
      </c>
      <c r="H2070" s="8" t="s">
        <v>7835</v>
      </c>
      <c r="I2070" s="8" t="s">
        <v>7840</v>
      </c>
      <c r="J2070" s="8" t="s">
        <v>7843</v>
      </c>
    </row>
    <row r="2071" spans="1:10" ht="15" customHeight="1" x14ac:dyDescent="0.3">
      <c r="A2071" s="8" t="s">
        <v>2107</v>
      </c>
      <c r="B2071" s="29">
        <v>17.3</v>
      </c>
      <c r="C2071" s="32">
        <v>4.75</v>
      </c>
      <c r="D2071" s="8" t="s">
        <v>7835</v>
      </c>
      <c r="E2071" s="8" t="s">
        <v>7835</v>
      </c>
      <c r="F2071" s="8" t="s">
        <v>7835</v>
      </c>
      <c r="G2071" s="20">
        <v>0</v>
      </c>
      <c r="H2071" s="8" t="s">
        <v>7835</v>
      </c>
      <c r="I2071" s="8" t="s">
        <v>7840</v>
      </c>
      <c r="J2071" s="8" t="s">
        <v>7843</v>
      </c>
    </row>
    <row r="2072" spans="1:10" ht="15" customHeight="1" x14ac:dyDescent="0.3">
      <c r="A2072" s="8" t="s">
        <v>2108</v>
      </c>
      <c r="B2072" s="29">
        <v>35.625</v>
      </c>
      <c r="C2072" s="32">
        <v>4.68</v>
      </c>
      <c r="D2072" s="8" t="s">
        <v>7836</v>
      </c>
      <c r="E2072" s="8" t="s">
        <v>7835</v>
      </c>
      <c r="F2072" s="8" t="s">
        <v>7836</v>
      </c>
      <c r="G2072" s="20">
        <v>1</v>
      </c>
      <c r="H2072" s="8" t="s">
        <v>7835</v>
      </c>
      <c r="I2072" s="8" t="s">
        <v>7837</v>
      </c>
      <c r="J2072" s="8" t="s">
        <v>7843</v>
      </c>
    </row>
    <row r="2073" spans="1:10" ht="15" customHeight="1" x14ac:dyDescent="0.3">
      <c r="A2073" s="8" t="s">
        <v>2109</v>
      </c>
      <c r="B2073" s="29">
        <v>20.234999999999999</v>
      </c>
      <c r="C2073" s="32">
        <v>6.17</v>
      </c>
      <c r="D2073" s="8" t="s">
        <v>7836</v>
      </c>
      <c r="E2073" s="8" t="s">
        <v>7836</v>
      </c>
      <c r="F2073" s="8" t="s">
        <v>7835</v>
      </c>
      <c r="G2073" s="20">
        <v>2</v>
      </c>
      <c r="H2073" s="8" t="s">
        <v>7835</v>
      </c>
      <c r="I2073" s="8" t="s">
        <v>7839</v>
      </c>
      <c r="J2073" s="8" t="s">
        <v>7842</v>
      </c>
    </row>
    <row r="2074" spans="1:10" ht="15" customHeight="1" x14ac:dyDescent="0.3">
      <c r="A2074" s="8" t="s">
        <v>2110</v>
      </c>
      <c r="B2074" s="29">
        <v>27.55</v>
      </c>
      <c r="C2074" s="32">
        <v>4.5599999999999996</v>
      </c>
      <c r="D2074" s="8" t="s">
        <v>7836</v>
      </c>
      <c r="E2074" s="8" t="s">
        <v>7835</v>
      </c>
      <c r="F2074" s="8" t="s">
        <v>7836</v>
      </c>
      <c r="G2074" s="20">
        <v>1</v>
      </c>
      <c r="H2074" s="8" t="s">
        <v>7835</v>
      </c>
      <c r="I2074" s="8" t="s">
        <v>7838</v>
      </c>
      <c r="J2074" s="8" t="s">
        <v>7843</v>
      </c>
    </row>
    <row r="2075" spans="1:10" ht="15" customHeight="1" x14ac:dyDescent="0.3">
      <c r="A2075" s="8" t="s">
        <v>2111</v>
      </c>
      <c r="B2075" s="29">
        <v>17.97</v>
      </c>
      <c r="C2075" s="32">
        <v>6.3</v>
      </c>
      <c r="D2075" s="8" t="s">
        <v>7835</v>
      </c>
      <c r="E2075" s="8" t="s">
        <v>7835</v>
      </c>
      <c r="F2075" s="8" t="s">
        <v>7835</v>
      </c>
      <c r="G2075" s="20">
        <v>0</v>
      </c>
      <c r="H2075" s="8" t="s">
        <v>7835</v>
      </c>
      <c r="I2075" s="8" t="s">
        <v>7840</v>
      </c>
      <c r="J2075" s="8" t="s">
        <v>7842</v>
      </c>
    </row>
    <row r="2076" spans="1:10" ht="15" customHeight="1" x14ac:dyDescent="0.3">
      <c r="A2076" s="8" t="s">
        <v>2112</v>
      </c>
      <c r="B2076" s="29">
        <v>29.98</v>
      </c>
      <c r="C2076" s="32">
        <v>6.03</v>
      </c>
      <c r="D2076" s="8" t="s">
        <v>7835</v>
      </c>
      <c r="E2076" s="8" t="s">
        <v>7836</v>
      </c>
      <c r="F2076" s="8" t="s">
        <v>7835</v>
      </c>
      <c r="G2076" s="20">
        <v>1</v>
      </c>
      <c r="H2076" s="8" t="s">
        <v>7835</v>
      </c>
      <c r="I2076" s="8" t="s">
        <v>7838</v>
      </c>
      <c r="J2076" s="8" t="s">
        <v>7842</v>
      </c>
    </row>
    <row r="2077" spans="1:10" ht="15" customHeight="1" x14ac:dyDescent="0.3">
      <c r="A2077" s="8" t="s">
        <v>2113</v>
      </c>
      <c r="B2077" s="29">
        <v>33.659999999999997</v>
      </c>
      <c r="C2077" s="32">
        <v>4.2</v>
      </c>
      <c r="D2077" s="8" t="s">
        <v>7836</v>
      </c>
      <c r="E2077" s="8" t="s">
        <v>7835</v>
      </c>
      <c r="F2077" s="8" t="s">
        <v>7835</v>
      </c>
      <c r="G2077" s="20">
        <v>1</v>
      </c>
      <c r="H2077" s="8" t="s">
        <v>7835</v>
      </c>
      <c r="I2077" s="8" t="s">
        <v>7837</v>
      </c>
      <c r="J2077" s="8" t="s">
        <v>7843</v>
      </c>
    </row>
    <row r="2078" spans="1:10" ht="15" customHeight="1" x14ac:dyDescent="0.3">
      <c r="A2078" s="8" t="s">
        <v>2114</v>
      </c>
      <c r="B2078" s="29">
        <v>32.67</v>
      </c>
      <c r="C2078" s="32">
        <v>5.61</v>
      </c>
      <c r="D2078" s="8" t="s">
        <v>7836</v>
      </c>
      <c r="E2078" s="8" t="s">
        <v>7835</v>
      </c>
      <c r="F2078" s="8" t="s">
        <v>7835</v>
      </c>
      <c r="G2078" s="20">
        <v>1</v>
      </c>
      <c r="H2078" s="8" t="s">
        <v>7835</v>
      </c>
      <c r="I2078" s="8" t="s">
        <v>7837</v>
      </c>
      <c r="J2078" s="8" t="s">
        <v>7843</v>
      </c>
    </row>
    <row r="2079" spans="1:10" ht="15" customHeight="1" x14ac:dyDescent="0.3">
      <c r="A2079" s="8" t="s">
        <v>2115</v>
      </c>
      <c r="B2079" s="29">
        <v>30.5</v>
      </c>
      <c r="C2079" s="32">
        <v>5.88</v>
      </c>
      <c r="D2079" s="8" t="s">
        <v>7836</v>
      </c>
      <c r="E2079" s="8" t="s">
        <v>7835</v>
      </c>
      <c r="F2079" s="8" t="s">
        <v>7835</v>
      </c>
      <c r="G2079" s="20">
        <v>1</v>
      </c>
      <c r="H2079" s="8" t="s">
        <v>7835</v>
      </c>
      <c r="I2079" s="8" t="s">
        <v>7837</v>
      </c>
      <c r="J2079" s="8" t="s">
        <v>7842</v>
      </c>
    </row>
    <row r="2080" spans="1:10" ht="15" customHeight="1" x14ac:dyDescent="0.3">
      <c r="A2080" s="8" t="s">
        <v>2116</v>
      </c>
      <c r="B2080" s="29">
        <v>23.1</v>
      </c>
      <c r="C2080" s="32">
        <v>5.92</v>
      </c>
      <c r="D2080" s="8" t="s">
        <v>7836</v>
      </c>
      <c r="E2080" s="8" t="s">
        <v>7835</v>
      </c>
      <c r="F2080" s="8" t="s">
        <v>7835</v>
      </c>
      <c r="G2080" s="20">
        <v>1</v>
      </c>
      <c r="H2080" s="8" t="s">
        <v>7835</v>
      </c>
      <c r="I2080" s="8" t="s">
        <v>7839</v>
      </c>
      <c r="J2080" s="8" t="s">
        <v>7842</v>
      </c>
    </row>
    <row r="2081" spans="1:10" ht="15" customHeight="1" x14ac:dyDescent="0.3">
      <c r="A2081" s="8" t="s">
        <v>2117</v>
      </c>
      <c r="B2081" s="29">
        <v>39.49</v>
      </c>
      <c r="C2081" s="32">
        <v>4.8099999999999996</v>
      </c>
      <c r="D2081" s="8" t="s">
        <v>7835</v>
      </c>
      <c r="E2081" s="8" t="s">
        <v>7835</v>
      </c>
      <c r="F2081" s="8" t="s">
        <v>7835</v>
      </c>
      <c r="G2081" s="20">
        <v>1</v>
      </c>
      <c r="H2081" s="8" t="s">
        <v>7835</v>
      </c>
      <c r="I2081" s="8" t="s">
        <v>7837</v>
      </c>
      <c r="J2081" s="8" t="s">
        <v>7843</v>
      </c>
    </row>
    <row r="2082" spans="1:10" ht="15" customHeight="1" x14ac:dyDescent="0.3">
      <c r="A2082" s="8" t="s">
        <v>2118</v>
      </c>
      <c r="B2082" s="29">
        <v>33.99</v>
      </c>
      <c r="C2082" s="32">
        <v>4.55</v>
      </c>
      <c r="D2082" s="8" t="s">
        <v>7835</v>
      </c>
      <c r="E2082" s="8" t="s">
        <v>7835</v>
      </c>
      <c r="F2082" s="8" t="s">
        <v>7835</v>
      </c>
      <c r="G2082" s="20">
        <v>1</v>
      </c>
      <c r="H2082" s="8" t="s">
        <v>7835</v>
      </c>
      <c r="I2082" s="8" t="s">
        <v>7837</v>
      </c>
      <c r="J2082" s="8" t="s">
        <v>7843</v>
      </c>
    </row>
    <row r="2083" spans="1:10" ht="15" customHeight="1" x14ac:dyDescent="0.3">
      <c r="A2083" s="8" t="s">
        <v>2119</v>
      </c>
      <c r="B2083" s="29">
        <v>27.72</v>
      </c>
      <c r="C2083" s="32">
        <v>6.43</v>
      </c>
      <c r="D2083" s="8" t="s">
        <v>7835</v>
      </c>
      <c r="E2083" s="8" t="s">
        <v>7835</v>
      </c>
      <c r="F2083" s="8" t="s">
        <v>7835</v>
      </c>
      <c r="G2083" s="20">
        <v>1</v>
      </c>
      <c r="H2083" s="8" t="s">
        <v>7835</v>
      </c>
      <c r="I2083" s="8" t="s">
        <v>7838</v>
      </c>
      <c r="J2083" s="8" t="s">
        <v>7842</v>
      </c>
    </row>
    <row r="2084" spans="1:10" ht="15" customHeight="1" x14ac:dyDescent="0.3">
      <c r="A2084" s="8" t="s">
        <v>2120</v>
      </c>
      <c r="B2084" s="29">
        <v>30.59</v>
      </c>
      <c r="C2084" s="32">
        <v>11.62</v>
      </c>
      <c r="D2084" s="8" t="s">
        <v>7835</v>
      </c>
      <c r="E2084" s="8" t="s">
        <v>7835</v>
      </c>
      <c r="F2084" s="8" t="s">
        <v>7835</v>
      </c>
      <c r="G2084" s="20">
        <v>0</v>
      </c>
      <c r="H2084" s="8" t="s">
        <v>7835</v>
      </c>
      <c r="I2084" s="8" t="s">
        <v>7837</v>
      </c>
      <c r="J2084" s="8" t="s">
        <v>7841</v>
      </c>
    </row>
    <row r="2085" spans="1:10" ht="15" customHeight="1" x14ac:dyDescent="0.3">
      <c r="A2085" s="8" t="s">
        <v>2121</v>
      </c>
      <c r="B2085" s="29">
        <v>22.6</v>
      </c>
      <c r="C2085" s="32">
        <v>6.04</v>
      </c>
      <c r="D2085" s="8" t="s">
        <v>7835</v>
      </c>
      <c r="E2085" s="8" t="s">
        <v>7835</v>
      </c>
      <c r="F2085" s="8" t="s">
        <v>7835</v>
      </c>
      <c r="G2085" s="20">
        <v>1</v>
      </c>
      <c r="H2085" s="8" t="s">
        <v>7835</v>
      </c>
      <c r="I2085" s="8" t="s">
        <v>7839</v>
      </c>
      <c r="J2085" s="8" t="s">
        <v>7842</v>
      </c>
    </row>
    <row r="2086" spans="1:10" ht="15" customHeight="1" x14ac:dyDescent="0.3">
      <c r="A2086" s="8" t="s">
        <v>2122</v>
      </c>
      <c r="B2086" s="29">
        <v>28.785</v>
      </c>
      <c r="C2086" s="32">
        <v>8.82</v>
      </c>
      <c r="D2086" s="8" t="s">
        <v>7835</v>
      </c>
      <c r="E2086" s="8" t="s">
        <v>7835</v>
      </c>
      <c r="F2086" s="8" t="s">
        <v>7835</v>
      </c>
      <c r="G2086" s="20">
        <v>0</v>
      </c>
      <c r="H2086" s="8" t="s">
        <v>7835</v>
      </c>
      <c r="I2086" s="8" t="s">
        <v>7838</v>
      </c>
      <c r="J2086" s="8" t="s">
        <v>7841</v>
      </c>
    </row>
    <row r="2087" spans="1:10" ht="15" customHeight="1" x14ac:dyDescent="0.3">
      <c r="A2087" s="8" t="s">
        <v>2123</v>
      </c>
      <c r="B2087" s="29">
        <v>50.38</v>
      </c>
      <c r="C2087" s="32">
        <v>5.8</v>
      </c>
      <c r="D2087" s="8" t="s">
        <v>7835</v>
      </c>
      <c r="E2087" s="8" t="s">
        <v>7835</v>
      </c>
      <c r="F2087" s="8" t="s">
        <v>7835</v>
      </c>
      <c r="G2087" s="20">
        <v>0</v>
      </c>
      <c r="H2087" s="8" t="s">
        <v>7835</v>
      </c>
      <c r="I2087" s="8" t="s">
        <v>7837</v>
      </c>
      <c r="J2087" s="8" t="s">
        <v>7842</v>
      </c>
    </row>
    <row r="2088" spans="1:10" ht="15" customHeight="1" x14ac:dyDescent="0.3">
      <c r="A2088" s="8" t="s">
        <v>2124</v>
      </c>
      <c r="B2088" s="29">
        <v>35.200000000000003</v>
      </c>
      <c r="C2088" s="32">
        <v>4.28</v>
      </c>
      <c r="D2088" s="8" t="s">
        <v>7835</v>
      </c>
      <c r="E2088" s="8" t="s">
        <v>7835</v>
      </c>
      <c r="F2088" s="8" t="s">
        <v>7835</v>
      </c>
      <c r="G2088" s="20">
        <v>0</v>
      </c>
      <c r="H2088" s="8" t="s">
        <v>7835</v>
      </c>
      <c r="I2088" s="8" t="s">
        <v>7837</v>
      </c>
      <c r="J2088" s="8" t="s">
        <v>7843</v>
      </c>
    </row>
    <row r="2089" spans="1:10" ht="15" customHeight="1" x14ac:dyDescent="0.3">
      <c r="A2089" s="8" t="s">
        <v>2125</v>
      </c>
      <c r="B2089" s="29">
        <v>35.72</v>
      </c>
      <c r="C2089" s="32">
        <v>5.5</v>
      </c>
      <c r="D2089" s="8" t="s">
        <v>7836</v>
      </c>
      <c r="E2089" s="8" t="s">
        <v>7835</v>
      </c>
      <c r="F2089" s="8" t="s">
        <v>7835</v>
      </c>
      <c r="G2089" s="20">
        <v>0</v>
      </c>
      <c r="H2089" s="8" t="s">
        <v>7835</v>
      </c>
      <c r="I2089" s="8" t="s">
        <v>7837</v>
      </c>
      <c r="J2089" s="8" t="s">
        <v>7843</v>
      </c>
    </row>
    <row r="2090" spans="1:10" ht="15" customHeight="1" x14ac:dyDescent="0.3">
      <c r="A2090" s="8" t="s">
        <v>2126</v>
      </c>
      <c r="B2090" s="29">
        <v>24.51</v>
      </c>
      <c r="C2090" s="32">
        <v>4.6900000000000004</v>
      </c>
      <c r="D2090" s="8" t="s">
        <v>7835</v>
      </c>
      <c r="E2090" s="8" t="s">
        <v>7835</v>
      </c>
      <c r="F2090" s="8" t="s">
        <v>7835</v>
      </c>
      <c r="G2090" s="20">
        <v>0</v>
      </c>
      <c r="H2090" s="8" t="s">
        <v>7835</v>
      </c>
      <c r="I2090" s="8" t="s">
        <v>7839</v>
      </c>
      <c r="J2090" s="8" t="s">
        <v>7843</v>
      </c>
    </row>
    <row r="2091" spans="1:10" ht="15" customHeight="1" x14ac:dyDescent="0.3">
      <c r="A2091" s="8" t="s">
        <v>2127</v>
      </c>
      <c r="B2091" s="29">
        <v>23.844999999999999</v>
      </c>
      <c r="C2091" s="32">
        <v>4.43</v>
      </c>
      <c r="D2091" s="8" t="s">
        <v>7835</v>
      </c>
      <c r="E2091" s="8" t="s">
        <v>7835</v>
      </c>
      <c r="F2091" s="8" t="s">
        <v>7835</v>
      </c>
      <c r="G2091" s="20">
        <v>0</v>
      </c>
      <c r="H2091" s="8" t="s">
        <v>7835</v>
      </c>
      <c r="I2091" s="8" t="s">
        <v>7839</v>
      </c>
      <c r="J2091" s="8" t="s">
        <v>7843</v>
      </c>
    </row>
    <row r="2092" spans="1:10" ht="15" customHeight="1" x14ac:dyDescent="0.3">
      <c r="A2092" s="8" t="s">
        <v>2128</v>
      </c>
      <c r="B2092" s="29">
        <v>15.68</v>
      </c>
      <c r="C2092" s="32">
        <v>6.16</v>
      </c>
      <c r="D2092" s="8" t="s">
        <v>7836</v>
      </c>
      <c r="E2092" s="8" t="s">
        <v>7835</v>
      </c>
      <c r="F2092" s="8" t="s">
        <v>7835</v>
      </c>
      <c r="G2092" s="20">
        <v>1</v>
      </c>
      <c r="H2092" s="8" t="s">
        <v>7835</v>
      </c>
      <c r="I2092" s="8" t="s">
        <v>7840</v>
      </c>
      <c r="J2092" s="8" t="s">
        <v>7842</v>
      </c>
    </row>
    <row r="2093" spans="1:10" ht="15" customHeight="1" x14ac:dyDescent="0.3">
      <c r="A2093" s="8" t="s">
        <v>2129</v>
      </c>
      <c r="B2093" s="29">
        <v>32.395000000000003</v>
      </c>
      <c r="C2093" s="32">
        <v>6.66</v>
      </c>
      <c r="D2093" s="8" t="s">
        <v>7835</v>
      </c>
      <c r="E2093" s="8" t="s">
        <v>7835</v>
      </c>
      <c r="F2093" s="8" t="s">
        <v>7835</v>
      </c>
      <c r="G2093" s="20">
        <v>0</v>
      </c>
      <c r="H2093" s="8" t="s">
        <v>7835</v>
      </c>
      <c r="I2093" s="8" t="s">
        <v>7837</v>
      </c>
      <c r="J2093" s="8" t="s">
        <v>7841</v>
      </c>
    </row>
    <row r="2094" spans="1:10" ht="15" customHeight="1" x14ac:dyDescent="0.3">
      <c r="A2094" s="8" t="s">
        <v>2130</v>
      </c>
      <c r="B2094" s="29">
        <v>23.655000000000001</v>
      </c>
      <c r="C2094" s="32">
        <v>5.92</v>
      </c>
      <c r="D2094" s="8" t="s">
        <v>7835</v>
      </c>
      <c r="E2094" s="8" t="s">
        <v>7835</v>
      </c>
      <c r="F2094" s="8" t="s">
        <v>7835</v>
      </c>
      <c r="G2094" s="20">
        <v>1</v>
      </c>
      <c r="H2094" s="8" t="s">
        <v>7835</v>
      </c>
      <c r="I2094" s="8" t="s">
        <v>7839</v>
      </c>
      <c r="J2094" s="8" t="s">
        <v>7842</v>
      </c>
    </row>
    <row r="2095" spans="1:10" ht="15" customHeight="1" x14ac:dyDescent="0.3">
      <c r="A2095" s="8" t="s">
        <v>2131</v>
      </c>
      <c r="B2095" s="29">
        <v>28.4</v>
      </c>
      <c r="C2095" s="32">
        <v>5.97</v>
      </c>
      <c r="D2095" s="8" t="s">
        <v>7835</v>
      </c>
      <c r="E2095" s="8" t="s">
        <v>7835</v>
      </c>
      <c r="F2095" s="8" t="s">
        <v>7836</v>
      </c>
      <c r="G2095" s="20">
        <v>1</v>
      </c>
      <c r="H2095" s="8" t="s">
        <v>7835</v>
      </c>
      <c r="I2095" s="8" t="s">
        <v>7838</v>
      </c>
      <c r="J2095" s="8" t="s">
        <v>7842</v>
      </c>
    </row>
    <row r="2096" spans="1:10" ht="15" customHeight="1" x14ac:dyDescent="0.3">
      <c r="A2096" s="8" t="s">
        <v>2132</v>
      </c>
      <c r="B2096" s="29">
        <v>35.42</v>
      </c>
      <c r="C2096" s="32">
        <v>4.6399999999999997</v>
      </c>
      <c r="D2096" s="8" t="s">
        <v>7836</v>
      </c>
      <c r="E2096" s="8" t="s">
        <v>7835</v>
      </c>
      <c r="F2096" s="8" t="s">
        <v>7835</v>
      </c>
      <c r="G2096" s="20">
        <v>0</v>
      </c>
      <c r="H2096" s="8" t="s">
        <v>7835</v>
      </c>
      <c r="I2096" s="8" t="s">
        <v>7837</v>
      </c>
      <c r="J2096" s="8" t="s">
        <v>7843</v>
      </c>
    </row>
    <row r="2097" spans="1:10" ht="15" customHeight="1" x14ac:dyDescent="0.3">
      <c r="A2097" s="8" t="s">
        <v>2133</v>
      </c>
      <c r="B2097" s="29">
        <v>26.18</v>
      </c>
      <c r="C2097" s="32">
        <v>6.12</v>
      </c>
      <c r="D2097" s="8" t="s">
        <v>7835</v>
      </c>
      <c r="E2097" s="8" t="s">
        <v>7836</v>
      </c>
      <c r="F2097" s="8" t="s">
        <v>7835</v>
      </c>
      <c r="G2097" s="20">
        <v>1</v>
      </c>
      <c r="H2097" s="8" t="s">
        <v>7835</v>
      </c>
      <c r="I2097" s="8" t="s">
        <v>7838</v>
      </c>
      <c r="J2097" s="8" t="s">
        <v>7842</v>
      </c>
    </row>
    <row r="2098" spans="1:10" ht="15" customHeight="1" x14ac:dyDescent="0.3">
      <c r="A2098" s="8" t="s">
        <v>2134</v>
      </c>
      <c r="B2098" s="29">
        <v>20.8</v>
      </c>
      <c r="C2098" s="32">
        <v>4.87</v>
      </c>
      <c r="D2098" s="8" t="s">
        <v>7836</v>
      </c>
      <c r="E2098" s="8" t="s">
        <v>7835</v>
      </c>
      <c r="F2098" s="8" t="s">
        <v>7835</v>
      </c>
      <c r="G2098" s="20">
        <v>0</v>
      </c>
      <c r="H2098" s="8" t="s">
        <v>7835</v>
      </c>
      <c r="I2098" s="8" t="s">
        <v>7839</v>
      </c>
      <c r="J2098" s="8" t="s">
        <v>7843</v>
      </c>
    </row>
    <row r="2099" spans="1:10" ht="15" customHeight="1" x14ac:dyDescent="0.3">
      <c r="A2099" s="8" t="s">
        <v>2135</v>
      </c>
      <c r="B2099" s="29">
        <v>15.82</v>
      </c>
      <c r="C2099" s="32">
        <v>4.5999999999999996</v>
      </c>
      <c r="D2099" s="8" t="s">
        <v>7835</v>
      </c>
      <c r="E2099" s="8" t="s">
        <v>7835</v>
      </c>
      <c r="F2099" s="8" t="s">
        <v>7835</v>
      </c>
      <c r="G2099" s="20">
        <v>0</v>
      </c>
      <c r="H2099" s="8" t="s">
        <v>7835</v>
      </c>
      <c r="I2099" s="8" t="s">
        <v>7840</v>
      </c>
      <c r="J2099" s="8" t="s">
        <v>7843</v>
      </c>
    </row>
    <row r="2100" spans="1:10" ht="15" customHeight="1" x14ac:dyDescent="0.3">
      <c r="A2100" s="8" t="s">
        <v>2136</v>
      </c>
      <c r="B2100" s="29">
        <v>17.670000000000002</v>
      </c>
      <c r="C2100" s="32">
        <v>4.78</v>
      </c>
      <c r="D2100" s="8" t="s">
        <v>7835</v>
      </c>
      <c r="E2100" s="8" t="s">
        <v>7835</v>
      </c>
      <c r="F2100" s="8" t="s">
        <v>7835</v>
      </c>
      <c r="G2100" s="20">
        <v>0</v>
      </c>
      <c r="H2100" s="8" t="s">
        <v>7835</v>
      </c>
      <c r="I2100" s="8" t="s">
        <v>7840</v>
      </c>
      <c r="J2100" s="8" t="s">
        <v>7843</v>
      </c>
    </row>
    <row r="2101" spans="1:10" ht="15" customHeight="1" x14ac:dyDescent="0.3">
      <c r="A2101" s="8" t="s">
        <v>2137</v>
      </c>
      <c r="B2101" s="29">
        <v>31.92</v>
      </c>
      <c r="C2101" s="32">
        <v>11.05</v>
      </c>
      <c r="D2101" s="8" t="s">
        <v>7835</v>
      </c>
      <c r="E2101" s="8" t="s">
        <v>7835</v>
      </c>
      <c r="F2101" s="8" t="s">
        <v>7835</v>
      </c>
      <c r="G2101" s="20">
        <v>0</v>
      </c>
      <c r="H2101" s="8" t="s">
        <v>7835</v>
      </c>
      <c r="I2101" s="8" t="s">
        <v>7837</v>
      </c>
      <c r="J2101" s="8" t="s">
        <v>7841</v>
      </c>
    </row>
    <row r="2102" spans="1:10" ht="15" customHeight="1" x14ac:dyDescent="0.3">
      <c r="A2102" s="8" t="s">
        <v>2138</v>
      </c>
      <c r="B2102" s="29">
        <v>28.975000000000001</v>
      </c>
      <c r="C2102" s="32">
        <v>7.62</v>
      </c>
      <c r="D2102" s="8" t="s">
        <v>7835</v>
      </c>
      <c r="E2102" s="8" t="s">
        <v>7835</v>
      </c>
      <c r="F2102" s="8" t="s">
        <v>7835</v>
      </c>
      <c r="G2102" s="20">
        <v>0</v>
      </c>
      <c r="H2102" s="8" t="s">
        <v>7835</v>
      </c>
      <c r="I2102" s="8" t="s">
        <v>7838</v>
      </c>
      <c r="J2102" s="8" t="s">
        <v>7841</v>
      </c>
    </row>
    <row r="2103" spans="1:10" ht="15" customHeight="1" x14ac:dyDescent="0.3">
      <c r="A2103" s="8" t="s">
        <v>2139</v>
      </c>
      <c r="B2103" s="29">
        <v>31.73</v>
      </c>
      <c r="C2103" s="32">
        <v>4.78</v>
      </c>
      <c r="D2103" s="8" t="s">
        <v>7836</v>
      </c>
      <c r="E2103" s="8" t="s">
        <v>7836</v>
      </c>
      <c r="F2103" s="8" t="s">
        <v>7835</v>
      </c>
      <c r="G2103" s="20">
        <v>2</v>
      </c>
      <c r="H2103" s="8" t="s">
        <v>7835</v>
      </c>
      <c r="I2103" s="8" t="s">
        <v>7837</v>
      </c>
      <c r="J2103" s="8" t="s">
        <v>7843</v>
      </c>
    </row>
    <row r="2104" spans="1:10" ht="15" customHeight="1" x14ac:dyDescent="0.3">
      <c r="A2104" s="8" t="s">
        <v>2140</v>
      </c>
      <c r="B2104" s="29">
        <v>28.88</v>
      </c>
      <c r="C2104" s="32">
        <v>6.09</v>
      </c>
      <c r="D2104" s="8" t="s">
        <v>7836</v>
      </c>
      <c r="E2104" s="8" t="s">
        <v>7836</v>
      </c>
      <c r="F2104" s="8" t="s">
        <v>7835</v>
      </c>
      <c r="G2104" s="20">
        <v>2</v>
      </c>
      <c r="H2104" s="8" t="s">
        <v>7835</v>
      </c>
      <c r="I2104" s="8" t="s">
        <v>7838</v>
      </c>
      <c r="J2104" s="8" t="s">
        <v>7842</v>
      </c>
    </row>
    <row r="2105" spans="1:10" ht="15" customHeight="1" x14ac:dyDescent="0.3">
      <c r="A2105" s="8" t="s">
        <v>2141</v>
      </c>
      <c r="B2105" s="29">
        <v>25.555</v>
      </c>
      <c r="C2105" s="32">
        <v>5.1100000000000003</v>
      </c>
      <c r="D2105" s="8" t="s">
        <v>7835</v>
      </c>
      <c r="E2105" s="8" t="s">
        <v>7835</v>
      </c>
      <c r="F2105" s="8" t="s">
        <v>7836</v>
      </c>
      <c r="G2105" s="20">
        <v>1</v>
      </c>
      <c r="H2105" s="8" t="s">
        <v>7835</v>
      </c>
      <c r="I2105" s="8" t="s">
        <v>7838</v>
      </c>
      <c r="J2105" s="8" t="s">
        <v>7843</v>
      </c>
    </row>
    <row r="2106" spans="1:10" ht="15" customHeight="1" x14ac:dyDescent="0.3">
      <c r="A2106" s="8" t="s">
        <v>2142</v>
      </c>
      <c r="B2106" s="29">
        <v>37.29</v>
      </c>
      <c r="C2106" s="32">
        <v>4.46</v>
      </c>
      <c r="D2106" s="8" t="s">
        <v>7835</v>
      </c>
      <c r="E2106" s="8" t="s">
        <v>7836</v>
      </c>
      <c r="F2106" s="8" t="s">
        <v>7835</v>
      </c>
      <c r="G2106" s="20">
        <v>1</v>
      </c>
      <c r="H2106" s="8" t="s">
        <v>7835</v>
      </c>
      <c r="I2106" s="8" t="s">
        <v>7837</v>
      </c>
      <c r="J2106" s="8" t="s">
        <v>7843</v>
      </c>
    </row>
    <row r="2107" spans="1:10" ht="15" customHeight="1" x14ac:dyDescent="0.3">
      <c r="A2107" s="8" t="s">
        <v>2143</v>
      </c>
      <c r="B2107" s="29">
        <v>40.28</v>
      </c>
      <c r="C2107" s="32">
        <v>6.11</v>
      </c>
      <c r="D2107" s="8" t="s">
        <v>7835</v>
      </c>
      <c r="E2107" s="8" t="s">
        <v>7836</v>
      </c>
      <c r="F2107" s="8" t="s">
        <v>7835</v>
      </c>
      <c r="G2107" s="20">
        <v>1</v>
      </c>
      <c r="H2107" s="8" t="s">
        <v>7835</v>
      </c>
      <c r="I2107" s="8" t="s">
        <v>7837</v>
      </c>
      <c r="J2107" s="8" t="s">
        <v>7842</v>
      </c>
    </row>
    <row r="2108" spans="1:10" ht="15" customHeight="1" x14ac:dyDescent="0.3">
      <c r="A2108" s="8" t="s">
        <v>2144</v>
      </c>
      <c r="B2108" s="29">
        <v>40.185000000000002</v>
      </c>
      <c r="C2108" s="32">
        <v>4.66</v>
      </c>
      <c r="D2108" s="8" t="s">
        <v>7835</v>
      </c>
      <c r="E2108" s="8" t="s">
        <v>7836</v>
      </c>
      <c r="F2108" s="8" t="s">
        <v>7835</v>
      </c>
      <c r="G2108" s="20">
        <v>1</v>
      </c>
      <c r="H2108" s="8" t="s">
        <v>7835</v>
      </c>
      <c r="I2108" s="8" t="s">
        <v>7837</v>
      </c>
      <c r="J2108" s="8" t="s">
        <v>7843</v>
      </c>
    </row>
    <row r="2109" spans="1:10" ht="15" customHeight="1" x14ac:dyDescent="0.3">
      <c r="A2109" s="8" t="s">
        <v>2145</v>
      </c>
      <c r="B2109" s="29">
        <v>23.57</v>
      </c>
      <c r="C2109" s="32">
        <v>6.14</v>
      </c>
      <c r="D2109" s="8" t="s">
        <v>7835</v>
      </c>
      <c r="E2109" s="8" t="s">
        <v>7835</v>
      </c>
      <c r="F2109" s="8" t="s">
        <v>7835</v>
      </c>
      <c r="G2109" s="20">
        <v>0</v>
      </c>
      <c r="H2109" s="8" t="s">
        <v>7835</v>
      </c>
      <c r="I2109" s="8" t="s">
        <v>7839</v>
      </c>
      <c r="J2109" s="8" t="s">
        <v>7842</v>
      </c>
    </row>
    <row r="2110" spans="1:10" ht="15" customHeight="1" x14ac:dyDescent="0.3">
      <c r="A2110" s="8" t="s">
        <v>2146</v>
      </c>
      <c r="B2110" s="29">
        <v>35.625</v>
      </c>
      <c r="C2110" s="32">
        <v>6.21</v>
      </c>
      <c r="D2110" s="8" t="s">
        <v>7835</v>
      </c>
      <c r="E2110" s="8" t="s">
        <v>7836</v>
      </c>
      <c r="F2110" s="8" t="s">
        <v>7835</v>
      </c>
      <c r="G2110" s="20">
        <v>1</v>
      </c>
      <c r="H2110" s="8" t="s">
        <v>7835</v>
      </c>
      <c r="I2110" s="8" t="s">
        <v>7837</v>
      </c>
      <c r="J2110" s="8" t="s">
        <v>7842</v>
      </c>
    </row>
    <row r="2111" spans="1:10" ht="15" customHeight="1" x14ac:dyDescent="0.3">
      <c r="A2111" s="8" t="s">
        <v>2147</v>
      </c>
      <c r="B2111" s="29">
        <v>33.155000000000001</v>
      </c>
      <c r="C2111" s="32">
        <v>4.5999999999999996</v>
      </c>
      <c r="D2111" s="8" t="s">
        <v>7835</v>
      </c>
      <c r="E2111" s="8" t="s">
        <v>7836</v>
      </c>
      <c r="F2111" s="8" t="s">
        <v>7835</v>
      </c>
      <c r="G2111" s="20">
        <v>1</v>
      </c>
      <c r="H2111" s="8" t="s">
        <v>7835</v>
      </c>
      <c r="I2111" s="8" t="s">
        <v>7837</v>
      </c>
      <c r="J2111" s="8" t="s">
        <v>7843</v>
      </c>
    </row>
    <row r="2112" spans="1:10" ht="15" customHeight="1" x14ac:dyDescent="0.3">
      <c r="A2112" s="8" t="s">
        <v>2148</v>
      </c>
      <c r="B2112" s="29">
        <v>31.92</v>
      </c>
      <c r="C2112" s="32">
        <v>5.04</v>
      </c>
      <c r="D2112" s="8" t="s">
        <v>7835</v>
      </c>
      <c r="E2112" s="8" t="s">
        <v>7836</v>
      </c>
      <c r="F2112" s="8" t="s">
        <v>7835</v>
      </c>
      <c r="G2112" s="20">
        <v>1</v>
      </c>
      <c r="H2112" s="8" t="s">
        <v>7835</v>
      </c>
      <c r="I2112" s="8" t="s">
        <v>7837</v>
      </c>
      <c r="J2112" s="8" t="s">
        <v>7843</v>
      </c>
    </row>
    <row r="2113" spans="1:10" ht="15" customHeight="1" x14ac:dyDescent="0.3">
      <c r="A2113" s="8" t="s">
        <v>2149</v>
      </c>
      <c r="B2113" s="29">
        <v>30.305</v>
      </c>
      <c r="C2113" s="32">
        <v>5.08</v>
      </c>
      <c r="D2113" s="8" t="s">
        <v>7835</v>
      </c>
      <c r="E2113" s="8" t="s">
        <v>7836</v>
      </c>
      <c r="F2113" s="8" t="s">
        <v>7835</v>
      </c>
      <c r="G2113" s="20">
        <v>1</v>
      </c>
      <c r="H2113" s="8" t="s">
        <v>7835</v>
      </c>
      <c r="I2113" s="8" t="s">
        <v>7837</v>
      </c>
      <c r="J2113" s="8" t="s">
        <v>7843</v>
      </c>
    </row>
    <row r="2114" spans="1:10" ht="15" customHeight="1" x14ac:dyDescent="0.3">
      <c r="A2114" s="8" t="s">
        <v>2150</v>
      </c>
      <c r="B2114" s="29">
        <v>30.114999999999998</v>
      </c>
      <c r="C2114" s="32">
        <v>4.38</v>
      </c>
      <c r="D2114" s="8" t="s">
        <v>7835</v>
      </c>
      <c r="E2114" s="8" t="s">
        <v>7836</v>
      </c>
      <c r="F2114" s="8" t="s">
        <v>7835</v>
      </c>
      <c r="G2114" s="20">
        <v>1</v>
      </c>
      <c r="H2114" s="8" t="s">
        <v>7835</v>
      </c>
      <c r="I2114" s="8" t="s">
        <v>7837</v>
      </c>
      <c r="J2114" s="8" t="s">
        <v>7843</v>
      </c>
    </row>
    <row r="2115" spans="1:10" ht="15" customHeight="1" x14ac:dyDescent="0.3">
      <c r="A2115" s="8" t="s">
        <v>2151</v>
      </c>
      <c r="B2115" s="29">
        <v>24.09</v>
      </c>
      <c r="C2115" s="32">
        <v>4.79</v>
      </c>
      <c r="D2115" s="8" t="s">
        <v>7835</v>
      </c>
      <c r="E2115" s="8" t="s">
        <v>7836</v>
      </c>
      <c r="F2115" s="8" t="s">
        <v>7835</v>
      </c>
      <c r="G2115" s="20">
        <v>1</v>
      </c>
      <c r="H2115" s="8" t="s">
        <v>7835</v>
      </c>
      <c r="I2115" s="8" t="s">
        <v>7839</v>
      </c>
      <c r="J2115" s="8" t="s">
        <v>7843</v>
      </c>
    </row>
    <row r="2116" spans="1:10" ht="15" customHeight="1" x14ac:dyDescent="0.3">
      <c r="A2116" s="8" t="s">
        <v>2152</v>
      </c>
      <c r="B2116" s="29">
        <v>28.215</v>
      </c>
      <c r="C2116" s="32">
        <v>4.21</v>
      </c>
      <c r="D2116" s="8" t="s">
        <v>7835</v>
      </c>
      <c r="E2116" s="8" t="s">
        <v>7836</v>
      </c>
      <c r="F2116" s="8" t="s">
        <v>7835</v>
      </c>
      <c r="G2116" s="20">
        <v>1</v>
      </c>
      <c r="H2116" s="8" t="s">
        <v>7835</v>
      </c>
      <c r="I2116" s="8" t="s">
        <v>7838</v>
      </c>
      <c r="J2116" s="8" t="s">
        <v>7843</v>
      </c>
    </row>
    <row r="2117" spans="1:10" ht="15" customHeight="1" x14ac:dyDescent="0.3">
      <c r="A2117" s="8" t="s">
        <v>2153</v>
      </c>
      <c r="B2117" s="29">
        <v>26.315000000000001</v>
      </c>
      <c r="C2117" s="32">
        <v>5.47</v>
      </c>
      <c r="D2117" s="8" t="s">
        <v>7835</v>
      </c>
      <c r="E2117" s="8" t="s">
        <v>7836</v>
      </c>
      <c r="F2117" s="8" t="s">
        <v>7835</v>
      </c>
      <c r="G2117" s="20">
        <v>1</v>
      </c>
      <c r="H2117" s="8" t="s">
        <v>7835</v>
      </c>
      <c r="I2117" s="8" t="s">
        <v>7838</v>
      </c>
      <c r="J2117" s="8" t="s">
        <v>7843</v>
      </c>
    </row>
    <row r="2118" spans="1:10" ht="15" customHeight="1" x14ac:dyDescent="0.3">
      <c r="A2118" s="8" t="s">
        <v>2154</v>
      </c>
      <c r="B2118" s="29">
        <v>25.08</v>
      </c>
      <c r="C2118" s="32">
        <v>5.09</v>
      </c>
      <c r="D2118" s="8" t="s">
        <v>7835</v>
      </c>
      <c r="E2118" s="8" t="s">
        <v>7836</v>
      </c>
      <c r="F2118" s="8" t="s">
        <v>7835</v>
      </c>
      <c r="G2118" s="20">
        <v>1</v>
      </c>
      <c r="H2118" s="8" t="s">
        <v>7835</v>
      </c>
      <c r="I2118" s="8" t="s">
        <v>7838</v>
      </c>
      <c r="J2118" s="8" t="s">
        <v>7843</v>
      </c>
    </row>
    <row r="2119" spans="1:10" ht="15" customHeight="1" x14ac:dyDescent="0.3">
      <c r="A2119" s="8" t="s">
        <v>2155</v>
      </c>
      <c r="B2119" s="29">
        <v>15.41</v>
      </c>
      <c r="C2119" s="32">
        <v>5.08</v>
      </c>
      <c r="D2119" s="8" t="s">
        <v>7835</v>
      </c>
      <c r="E2119" s="8" t="s">
        <v>7835</v>
      </c>
      <c r="F2119" s="8" t="s">
        <v>7835</v>
      </c>
      <c r="G2119" s="20">
        <v>0</v>
      </c>
      <c r="H2119" s="8" t="s">
        <v>7835</v>
      </c>
      <c r="I2119" s="8" t="s">
        <v>7840</v>
      </c>
      <c r="J2119" s="8" t="s">
        <v>7843</v>
      </c>
    </row>
    <row r="2120" spans="1:10" ht="15" customHeight="1" x14ac:dyDescent="0.3">
      <c r="A2120" s="8" t="s">
        <v>2156</v>
      </c>
      <c r="B2120" s="29">
        <v>23.83</v>
      </c>
      <c r="C2120" s="32">
        <v>5.68</v>
      </c>
      <c r="D2120" s="8" t="s">
        <v>7835</v>
      </c>
      <c r="E2120" s="8" t="s">
        <v>7835</v>
      </c>
      <c r="F2120" s="8" t="s">
        <v>7835</v>
      </c>
      <c r="G2120" s="20">
        <v>0</v>
      </c>
      <c r="H2120" s="8" t="s">
        <v>7835</v>
      </c>
      <c r="I2120" s="8" t="s">
        <v>7839</v>
      </c>
      <c r="J2120" s="8" t="s">
        <v>7843</v>
      </c>
    </row>
    <row r="2121" spans="1:10" ht="15" customHeight="1" x14ac:dyDescent="0.3">
      <c r="A2121" s="8" t="s">
        <v>2157</v>
      </c>
      <c r="B2121" s="29">
        <v>36</v>
      </c>
      <c r="C2121" s="32">
        <v>4.66</v>
      </c>
      <c r="D2121" s="8" t="s">
        <v>7835</v>
      </c>
      <c r="E2121" s="8" t="s">
        <v>7836</v>
      </c>
      <c r="F2121" s="8" t="s">
        <v>7835</v>
      </c>
      <c r="G2121" s="20">
        <v>1</v>
      </c>
      <c r="H2121" s="8" t="s">
        <v>7835</v>
      </c>
      <c r="I2121" s="8" t="s">
        <v>7837</v>
      </c>
      <c r="J2121" s="8" t="s">
        <v>7843</v>
      </c>
    </row>
    <row r="2122" spans="1:10" ht="15" customHeight="1" x14ac:dyDescent="0.3">
      <c r="A2122" s="8" t="s">
        <v>2158</v>
      </c>
      <c r="B2122" s="29">
        <v>28.82</v>
      </c>
      <c r="C2122" s="32">
        <v>5.59</v>
      </c>
      <c r="D2122" s="8" t="s">
        <v>7835</v>
      </c>
      <c r="E2122" s="8" t="s">
        <v>7836</v>
      </c>
      <c r="F2122" s="8" t="s">
        <v>7835</v>
      </c>
      <c r="G2122" s="20">
        <v>1</v>
      </c>
      <c r="H2122" s="8" t="s">
        <v>7835</v>
      </c>
      <c r="I2122" s="8" t="s">
        <v>7838</v>
      </c>
      <c r="J2122" s="8" t="s">
        <v>7843</v>
      </c>
    </row>
    <row r="2123" spans="1:10" ht="15" customHeight="1" x14ac:dyDescent="0.3">
      <c r="A2123" s="8" t="s">
        <v>2159</v>
      </c>
      <c r="B2123" s="29">
        <v>28.05</v>
      </c>
      <c r="C2123" s="32">
        <v>6.2</v>
      </c>
      <c r="D2123" s="8" t="s">
        <v>7835</v>
      </c>
      <c r="E2123" s="8" t="s">
        <v>7836</v>
      </c>
      <c r="F2123" s="8" t="s">
        <v>7835</v>
      </c>
      <c r="G2123" s="20">
        <v>1</v>
      </c>
      <c r="H2123" s="8" t="s">
        <v>7835</v>
      </c>
      <c r="I2123" s="8" t="s">
        <v>7838</v>
      </c>
      <c r="J2123" s="8" t="s">
        <v>7842</v>
      </c>
    </row>
    <row r="2124" spans="1:10" ht="15" customHeight="1" x14ac:dyDescent="0.3">
      <c r="A2124" s="8" t="s">
        <v>2160</v>
      </c>
      <c r="B2124" s="29">
        <v>27.1</v>
      </c>
      <c r="C2124" s="32">
        <v>4.45</v>
      </c>
      <c r="D2124" s="8" t="s">
        <v>7835</v>
      </c>
      <c r="E2124" s="8" t="s">
        <v>7836</v>
      </c>
      <c r="F2124" s="8" t="s">
        <v>7835</v>
      </c>
      <c r="G2124" s="20">
        <v>1</v>
      </c>
      <c r="H2124" s="8" t="s">
        <v>7835</v>
      </c>
      <c r="I2124" s="8" t="s">
        <v>7838</v>
      </c>
      <c r="J2124" s="8" t="s">
        <v>7843</v>
      </c>
    </row>
    <row r="2125" spans="1:10" ht="15" customHeight="1" x14ac:dyDescent="0.3">
      <c r="A2125" s="8" t="s">
        <v>2161</v>
      </c>
      <c r="B2125" s="29">
        <v>24.3</v>
      </c>
      <c r="C2125" s="32">
        <v>6.1</v>
      </c>
      <c r="D2125" s="8" t="s">
        <v>7836</v>
      </c>
      <c r="E2125" s="8" t="s">
        <v>7836</v>
      </c>
      <c r="F2125" s="8" t="s">
        <v>7835</v>
      </c>
      <c r="G2125" s="20">
        <v>1</v>
      </c>
      <c r="H2125" s="8" t="s">
        <v>7835</v>
      </c>
      <c r="I2125" s="8" t="s">
        <v>7839</v>
      </c>
      <c r="J2125" s="8" t="s">
        <v>7842</v>
      </c>
    </row>
    <row r="2126" spans="1:10" ht="15" customHeight="1" x14ac:dyDescent="0.3">
      <c r="A2126" s="8" t="s">
        <v>2162</v>
      </c>
      <c r="B2126" s="29">
        <v>30.72</v>
      </c>
      <c r="C2126" s="32">
        <v>6.06</v>
      </c>
      <c r="D2126" s="8" t="s">
        <v>7835</v>
      </c>
      <c r="E2126" s="8" t="s">
        <v>7836</v>
      </c>
      <c r="F2126" s="8" t="s">
        <v>7835</v>
      </c>
      <c r="G2126" s="20">
        <v>1</v>
      </c>
      <c r="H2126" s="8" t="s">
        <v>7835</v>
      </c>
      <c r="I2126" s="8" t="s">
        <v>7837</v>
      </c>
      <c r="J2126" s="8" t="s">
        <v>7842</v>
      </c>
    </row>
    <row r="2127" spans="1:10" ht="15" customHeight="1" x14ac:dyDescent="0.3">
      <c r="A2127" s="8" t="s">
        <v>2163</v>
      </c>
      <c r="B2127" s="29">
        <v>37.43</v>
      </c>
      <c r="C2127" s="32">
        <v>4.5599999999999996</v>
      </c>
      <c r="D2127" s="8" t="s">
        <v>7835</v>
      </c>
      <c r="E2127" s="8" t="s">
        <v>7835</v>
      </c>
      <c r="F2127" s="8" t="s">
        <v>7836</v>
      </c>
      <c r="G2127" s="20">
        <v>1</v>
      </c>
      <c r="H2127" s="8" t="s">
        <v>7835</v>
      </c>
      <c r="I2127" s="8" t="s">
        <v>7837</v>
      </c>
      <c r="J2127" s="8" t="s">
        <v>7843</v>
      </c>
    </row>
    <row r="2128" spans="1:10" ht="15" customHeight="1" x14ac:dyDescent="0.3">
      <c r="A2128" s="8" t="s">
        <v>2164</v>
      </c>
      <c r="B2128" s="29">
        <v>25.74</v>
      </c>
      <c r="C2128" s="32">
        <v>6.41</v>
      </c>
      <c r="D2128" s="8" t="s">
        <v>7836</v>
      </c>
      <c r="E2128" s="8" t="s">
        <v>7835</v>
      </c>
      <c r="F2128" s="8" t="s">
        <v>7836</v>
      </c>
      <c r="G2128" s="20">
        <v>1</v>
      </c>
      <c r="H2128" s="8" t="s">
        <v>7835</v>
      </c>
      <c r="I2128" s="8" t="s">
        <v>7838</v>
      </c>
      <c r="J2128" s="8" t="s">
        <v>7842</v>
      </c>
    </row>
    <row r="2129" spans="1:10" ht="15" customHeight="1" x14ac:dyDescent="0.3">
      <c r="A2129" s="8" t="s">
        <v>2165</v>
      </c>
      <c r="B2129" s="29">
        <v>36.575000000000003</v>
      </c>
      <c r="C2129" s="32">
        <v>5.57</v>
      </c>
      <c r="D2129" s="8" t="s">
        <v>7835</v>
      </c>
      <c r="E2129" s="8" t="s">
        <v>7835</v>
      </c>
      <c r="F2129" s="8" t="s">
        <v>7836</v>
      </c>
      <c r="G2129" s="20">
        <v>1</v>
      </c>
      <c r="H2129" s="8" t="s">
        <v>7835</v>
      </c>
      <c r="I2129" s="8" t="s">
        <v>7837</v>
      </c>
      <c r="J2129" s="8" t="s">
        <v>7843</v>
      </c>
    </row>
    <row r="2130" spans="1:10" ht="15" customHeight="1" x14ac:dyDescent="0.3">
      <c r="A2130" s="8" t="s">
        <v>2166</v>
      </c>
      <c r="B2130" s="29">
        <v>35.15</v>
      </c>
      <c r="C2130" s="32">
        <v>5.47</v>
      </c>
      <c r="D2130" s="8" t="s">
        <v>7835</v>
      </c>
      <c r="E2130" s="8" t="s">
        <v>7835</v>
      </c>
      <c r="F2130" s="8" t="s">
        <v>7836</v>
      </c>
      <c r="G2130" s="20">
        <v>1</v>
      </c>
      <c r="H2130" s="8" t="s">
        <v>7835</v>
      </c>
      <c r="I2130" s="8" t="s">
        <v>7837</v>
      </c>
      <c r="J2130" s="8" t="s">
        <v>7843</v>
      </c>
    </row>
    <row r="2131" spans="1:10" ht="15" customHeight="1" x14ac:dyDescent="0.3">
      <c r="A2131" s="8" t="s">
        <v>2167</v>
      </c>
      <c r="B2131" s="29">
        <v>32.11</v>
      </c>
      <c r="C2131" s="32">
        <v>4.43</v>
      </c>
      <c r="D2131" s="8" t="s">
        <v>7835</v>
      </c>
      <c r="E2131" s="8" t="s">
        <v>7835</v>
      </c>
      <c r="F2131" s="8" t="s">
        <v>7836</v>
      </c>
      <c r="G2131" s="20">
        <v>1</v>
      </c>
      <c r="H2131" s="8" t="s">
        <v>7835</v>
      </c>
      <c r="I2131" s="8" t="s">
        <v>7837</v>
      </c>
      <c r="J2131" s="8" t="s">
        <v>7843</v>
      </c>
    </row>
    <row r="2132" spans="1:10" ht="15" customHeight="1" x14ac:dyDescent="0.3">
      <c r="A2132" s="8" t="s">
        <v>2168</v>
      </c>
      <c r="B2132" s="29">
        <v>30.495000000000001</v>
      </c>
      <c r="C2132" s="32">
        <v>4.95</v>
      </c>
      <c r="D2132" s="8" t="s">
        <v>7835</v>
      </c>
      <c r="E2132" s="8" t="s">
        <v>7835</v>
      </c>
      <c r="F2132" s="8" t="s">
        <v>7836</v>
      </c>
      <c r="G2132" s="20">
        <v>1</v>
      </c>
      <c r="H2132" s="8" t="s">
        <v>7835</v>
      </c>
      <c r="I2132" s="8" t="s">
        <v>7837</v>
      </c>
      <c r="J2132" s="8" t="s">
        <v>7843</v>
      </c>
    </row>
    <row r="2133" spans="1:10" ht="15" customHeight="1" x14ac:dyDescent="0.3">
      <c r="A2133" s="8" t="s">
        <v>2169</v>
      </c>
      <c r="B2133" s="29">
        <v>29.24</v>
      </c>
      <c r="C2133" s="32">
        <v>4.04</v>
      </c>
      <c r="D2133" s="8" t="s">
        <v>7835</v>
      </c>
      <c r="E2133" s="8" t="s">
        <v>7836</v>
      </c>
      <c r="F2133" s="8" t="s">
        <v>7835</v>
      </c>
      <c r="G2133" s="20">
        <v>1</v>
      </c>
      <c r="H2133" s="8" t="s">
        <v>7835</v>
      </c>
      <c r="I2133" s="8" t="s">
        <v>7838</v>
      </c>
      <c r="J2133" s="8" t="s">
        <v>7843</v>
      </c>
    </row>
    <row r="2134" spans="1:10" ht="15" customHeight="1" x14ac:dyDescent="0.3">
      <c r="A2134" s="8" t="s">
        <v>2170</v>
      </c>
      <c r="B2134" s="29">
        <v>22.515000000000001</v>
      </c>
      <c r="C2134" s="32">
        <v>5.93</v>
      </c>
      <c r="D2134" s="8" t="s">
        <v>7835</v>
      </c>
      <c r="E2134" s="8" t="s">
        <v>7835</v>
      </c>
      <c r="F2134" s="8" t="s">
        <v>7836</v>
      </c>
      <c r="G2134" s="20">
        <v>1</v>
      </c>
      <c r="H2134" s="8" t="s">
        <v>7835</v>
      </c>
      <c r="I2134" s="8" t="s">
        <v>7839</v>
      </c>
      <c r="J2134" s="8" t="s">
        <v>7842</v>
      </c>
    </row>
    <row r="2135" spans="1:10" ht="15" customHeight="1" x14ac:dyDescent="0.3">
      <c r="A2135" s="8" t="s">
        <v>2171</v>
      </c>
      <c r="B2135" s="29">
        <v>15.65</v>
      </c>
      <c r="C2135" s="32">
        <v>4.2300000000000004</v>
      </c>
      <c r="D2135" s="8" t="s">
        <v>7835</v>
      </c>
      <c r="E2135" s="8" t="s">
        <v>7835</v>
      </c>
      <c r="F2135" s="8" t="s">
        <v>7835</v>
      </c>
      <c r="G2135" s="20">
        <v>0</v>
      </c>
      <c r="H2135" s="8" t="s">
        <v>7835</v>
      </c>
      <c r="I2135" s="8" t="s">
        <v>7840</v>
      </c>
      <c r="J2135" s="8" t="s">
        <v>7843</v>
      </c>
    </row>
    <row r="2136" spans="1:10" ht="15" customHeight="1" x14ac:dyDescent="0.3">
      <c r="A2136" s="8" t="s">
        <v>2172</v>
      </c>
      <c r="B2136" s="29">
        <v>27.36</v>
      </c>
      <c r="C2136" s="32">
        <v>5.59</v>
      </c>
      <c r="D2136" s="8" t="s">
        <v>7836</v>
      </c>
      <c r="E2136" s="8" t="s">
        <v>7835</v>
      </c>
      <c r="F2136" s="8" t="s">
        <v>7835</v>
      </c>
      <c r="G2136" s="20">
        <v>0</v>
      </c>
      <c r="H2136" s="8" t="s">
        <v>7835</v>
      </c>
      <c r="I2136" s="8" t="s">
        <v>7838</v>
      </c>
      <c r="J2136" s="8" t="s">
        <v>7843</v>
      </c>
    </row>
    <row r="2137" spans="1:10" ht="15" customHeight="1" x14ac:dyDescent="0.3">
      <c r="A2137" s="8" t="s">
        <v>2173</v>
      </c>
      <c r="B2137" s="29">
        <v>22.3</v>
      </c>
      <c r="C2137" s="32">
        <v>4.8899999999999997</v>
      </c>
      <c r="D2137" s="8" t="s">
        <v>7836</v>
      </c>
      <c r="E2137" s="8" t="s">
        <v>7835</v>
      </c>
      <c r="F2137" s="8" t="s">
        <v>7835</v>
      </c>
      <c r="G2137" s="20">
        <v>0</v>
      </c>
      <c r="H2137" s="8" t="s">
        <v>7835</v>
      </c>
      <c r="I2137" s="8" t="s">
        <v>7839</v>
      </c>
      <c r="J2137" s="8" t="s">
        <v>7843</v>
      </c>
    </row>
    <row r="2138" spans="1:10" ht="15" customHeight="1" x14ac:dyDescent="0.3">
      <c r="A2138" s="8" t="s">
        <v>2174</v>
      </c>
      <c r="B2138" s="29">
        <v>26.03</v>
      </c>
      <c r="C2138" s="32">
        <v>5.81</v>
      </c>
      <c r="D2138" s="8" t="s">
        <v>7836</v>
      </c>
      <c r="E2138" s="8" t="s">
        <v>7835</v>
      </c>
      <c r="F2138" s="8" t="s">
        <v>7835</v>
      </c>
      <c r="G2138" s="20">
        <v>0</v>
      </c>
      <c r="H2138" s="8" t="s">
        <v>7835</v>
      </c>
      <c r="I2138" s="8" t="s">
        <v>7838</v>
      </c>
      <c r="J2138" s="8" t="s">
        <v>7842</v>
      </c>
    </row>
    <row r="2139" spans="1:10" ht="15" customHeight="1" x14ac:dyDescent="0.3">
      <c r="A2139" s="8" t="s">
        <v>2175</v>
      </c>
      <c r="B2139" s="29">
        <v>27.74</v>
      </c>
      <c r="C2139" s="32">
        <v>4.29</v>
      </c>
      <c r="D2139" s="8" t="s">
        <v>7835</v>
      </c>
      <c r="E2139" s="8" t="s">
        <v>7836</v>
      </c>
      <c r="F2139" s="8" t="s">
        <v>7835</v>
      </c>
      <c r="G2139" s="20">
        <v>1</v>
      </c>
      <c r="H2139" s="8" t="s">
        <v>7835</v>
      </c>
      <c r="I2139" s="8" t="s">
        <v>7838</v>
      </c>
      <c r="J2139" s="8" t="s">
        <v>7843</v>
      </c>
    </row>
    <row r="2140" spans="1:10" ht="15" customHeight="1" x14ac:dyDescent="0.3">
      <c r="A2140" s="8" t="s">
        <v>2176</v>
      </c>
      <c r="B2140" s="29">
        <v>32.11</v>
      </c>
      <c r="C2140" s="32">
        <v>4.03</v>
      </c>
      <c r="D2140" s="8" t="s">
        <v>7836</v>
      </c>
      <c r="E2140" s="8" t="s">
        <v>7836</v>
      </c>
      <c r="F2140" s="8" t="s">
        <v>7835</v>
      </c>
      <c r="G2140" s="20">
        <v>2</v>
      </c>
      <c r="H2140" s="8" t="s">
        <v>7835</v>
      </c>
      <c r="I2140" s="8" t="s">
        <v>7837</v>
      </c>
      <c r="J2140" s="8" t="s">
        <v>7843</v>
      </c>
    </row>
    <row r="2141" spans="1:10" ht="15" customHeight="1" x14ac:dyDescent="0.3">
      <c r="A2141" s="8" t="s">
        <v>2177</v>
      </c>
      <c r="B2141" s="29">
        <v>25.175000000000001</v>
      </c>
      <c r="C2141" s="32">
        <v>6.29</v>
      </c>
      <c r="D2141" s="8" t="s">
        <v>7836</v>
      </c>
      <c r="E2141" s="8" t="s">
        <v>7836</v>
      </c>
      <c r="F2141" s="8" t="s">
        <v>7835</v>
      </c>
      <c r="G2141" s="20">
        <v>2</v>
      </c>
      <c r="H2141" s="8" t="s">
        <v>7835</v>
      </c>
      <c r="I2141" s="8" t="s">
        <v>7838</v>
      </c>
      <c r="J2141" s="8" t="s">
        <v>7842</v>
      </c>
    </row>
    <row r="2142" spans="1:10" ht="15" customHeight="1" x14ac:dyDescent="0.3">
      <c r="A2142" s="8" t="s">
        <v>2178</v>
      </c>
      <c r="B2142" s="29">
        <v>39.49</v>
      </c>
      <c r="C2142" s="32">
        <v>4.4800000000000004</v>
      </c>
      <c r="D2142" s="8" t="s">
        <v>7836</v>
      </c>
      <c r="E2142" s="8" t="s">
        <v>7835</v>
      </c>
      <c r="F2142" s="8" t="s">
        <v>7835</v>
      </c>
      <c r="G2142" s="20">
        <v>0</v>
      </c>
      <c r="H2142" s="8" t="s">
        <v>7835</v>
      </c>
      <c r="I2142" s="8" t="s">
        <v>7837</v>
      </c>
      <c r="J2142" s="8" t="s">
        <v>7843</v>
      </c>
    </row>
    <row r="2143" spans="1:10" ht="15" customHeight="1" x14ac:dyDescent="0.3">
      <c r="A2143" s="8" t="s">
        <v>2179</v>
      </c>
      <c r="B2143" s="29">
        <v>34.869999999999997</v>
      </c>
      <c r="C2143" s="32">
        <v>5.51</v>
      </c>
      <c r="D2143" s="8" t="s">
        <v>7836</v>
      </c>
      <c r="E2143" s="8" t="s">
        <v>7835</v>
      </c>
      <c r="F2143" s="8" t="s">
        <v>7835</v>
      </c>
      <c r="G2143" s="20">
        <v>0</v>
      </c>
      <c r="H2143" s="8" t="s">
        <v>7835</v>
      </c>
      <c r="I2143" s="8" t="s">
        <v>7837</v>
      </c>
      <c r="J2143" s="8" t="s">
        <v>7843</v>
      </c>
    </row>
    <row r="2144" spans="1:10" ht="15" customHeight="1" x14ac:dyDescent="0.3">
      <c r="A2144" s="8" t="s">
        <v>2180</v>
      </c>
      <c r="B2144" s="29">
        <v>34.6</v>
      </c>
      <c r="C2144" s="32">
        <v>4.5</v>
      </c>
      <c r="D2144" s="8" t="s">
        <v>7836</v>
      </c>
      <c r="E2144" s="8" t="s">
        <v>7835</v>
      </c>
      <c r="F2144" s="8" t="s">
        <v>7835</v>
      </c>
      <c r="G2144" s="20">
        <v>0</v>
      </c>
      <c r="H2144" s="8" t="s">
        <v>7835</v>
      </c>
      <c r="I2144" s="8" t="s">
        <v>7837</v>
      </c>
      <c r="J2144" s="8" t="s">
        <v>7843</v>
      </c>
    </row>
    <row r="2145" spans="1:10" ht="15" customHeight="1" x14ac:dyDescent="0.3">
      <c r="A2145" s="8" t="s">
        <v>2181</v>
      </c>
      <c r="B2145" s="29">
        <v>25.8</v>
      </c>
      <c r="C2145" s="32">
        <v>6.29</v>
      </c>
      <c r="D2145" s="8" t="s">
        <v>7836</v>
      </c>
      <c r="E2145" s="8" t="s">
        <v>7835</v>
      </c>
      <c r="F2145" s="8" t="s">
        <v>7835</v>
      </c>
      <c r="G2145" s="20">
        <v>0</v>
      </c>
      <c r="H2145" s="8" t="s">
        <v>7835</v>
      </c>
      <c r="I2145" s="8" t="s">
        <v>7838</v>
      </c>
      <c r="J2145" s="8" t="s">
        <v>7842</v>
      </c>
    </row>
    <row r="2146" spans="1:10" ht="15" customHeight="1" x14ac:dyDescent="0.3">
      <c r="A2146" s="8" t="s">
        <v>2182</v>
      </c>
      <c r="B2146" s="29">
        <v>35.86</v>
      </c>
      <c r="C2146" s="32">
        <v>4.33</v>
      </c>
      <c r="D2146" s="8" t="s">
        <v>7835</v>
      </c>
      <c r="E2146" s="8" t="s">
        <v>7835</v>
      </c>
      <c r="F2146" s="8" t="s">
        <v>7835</v>
      </c>
      <c r="G2146" s="20">
        <v>1</v>
      </c>
      <c r="H2146" s="8" t="s">
        <v>7835</v>
      </c>
      <c r="I2146" s="8" t="s">
        <v>7837</v>
      </c>
      <c r="J2146" s="8" t="s">
        <v>7843</v>
      </c>
    </row>
    <row r="2147" spans="1:10" ht="15" customHeight="1" x14ac:dyDescent="0.3">
      <c r="A2147" s="8" t="s">
        <v>2183</v>
      </c>
      <c r="B2147" s="29">
        <v>40.47</v>
      </c>
      <c r="C2147" s="32">
        <v>11.15</v>
      </c>
      <c r="D2147" s="8" t="s">
        <v>7835</v>
      </c>
      <c r="E2147" s="8" t="s">
        <v>7835</v>
      </c>
      <c r="F2147" s="8" t="s">
        <v>7835</v>
      </c>
      <c r="G2147" s="20">
        <v>0</v>
      </c>
      <c r="H2147" s="8" t="s">
        <v>7835</v>
      </c>
      <c r="I2147" s="8" t="s">
        <v>7837</v>
      </c>
      <c r="J2147" s="8" t="s">
        <v>7841</v>
      </c>
    </row>
    <row r="2148" spans="1:10" ht="15" customHeight="1" x14ac:dyDescent="0.3">
      <c r="A2148" s="8" t="s">
        <v>2184</v>
      </c>
      <c r="B2148" s="29">
        <v>32.01</v>
      </c>
      <c r="C2148" s="32">
        <v>6.45</v>
      </c>
      <c r="D2148" s="8" t="s">
        <v>7835</v>
      </c>
      <c r="E2148" s="8" t="s">
        <v>7835</v>
      </c>
      <c r="F2148" s="8" t="s">
        <v>7835</v>
      </c>
      <c r="G2148" s="20">
        <v>1</v>
      </c>
      <c r="H2148" s="8" t="s">
        <v>7835</v>
      </c>
      <c r="I2148" s="8" t="s">
        <v>7837</v>
      </c>
      <c r="J2148" s="8" t="s">
        <v>7842</v>
      </c>
    </row>
    <row r="2149" spans="1:10" ht="15" customHeight="1" x14ac:dyDescent="0.3">
      <c r="A2149" s="8" t="s">
        <v>2185</v>
      </c>
      <c r="B2149" s="29">
        <v>33</v>
      </c>
      <c r="C2149" s="32">
        <v>9.27</v>
      </c>
      <c r="D2149" s="8" t="s">
        <v>7835</v>
      </c>
      <c r="E2149" s="8" t="s">
        <v>7835</v>
      </c>
      <c r="F2149" s="8" t="s">
        <v>7835</v>
      </c>
      <c r="G2149" s="20">
        <v>0</v>
      </c>
      <c r="H2149" s="8" t="s">
        <v>7835</v>
      </c>
      <c r="I2149" s="8" t="s">
        <v>7837</v>
      </c>
      <c r="J2149" s="8" t="s">
        <v>7841</v>
      </c>
    </row>
    <row r="2150" spans="1:10" ht="15" customHeight="1" x14ac:dyDescent="0.3">
      <c r="A2150" s="8" t="s">
        <v>2186</v>
      </c>
      <c r="B2150" s="29">
        <v>29.3</v>
      </c>
      <c r="C2150" s="32">
        <v>6.15</v>
      </c>
      <c r="D2150" s="8" t="s">
        <v>7835</v>
      </c>
      <c r="E2150" s="8" t="s">
        <v>7835</v>
      </c>
      <c r="F2150" s="8" t="s">
        <v>7835</v>
      </c>
      <c r="G2150" s="20">
        <v>1</v>
      </c>
      <c r="H2150" s="8" t="s">
        <v>7835</v>
      </c>
      <c r="I2150" s="8" t="s">
        <v>7838</v>
      </c>
      <c r="J2150" s="8" t="s">
        <v>7842</v>
      </c>
    </row>
    <row r="2151" spans="1:10" ht="15" customHeight="1" x14ac:dyDescent="0.3">
      <c r="A2151" s="8" t="s">
        <v>2187</v>
      </c>
      <c r="B2151" s="29">
        <v>25.8</v>
      </c>
      <c r="C2151" s="32">
        <v>4.13</v>
      </c>
      <c r="D2151" s="8" t="s">
        <v>7835</v>
      </c>
      <c r="E2151" s="8" t="s">
        <v>7835</v>
      </c>
      <c r="F2151" s="8" t="s">
        <v>7835</v>
      </c>
      <c r="G2151" s="20">
        <v>1</v>
      </c>
      <c r="H2151" s="8" t="s">
        <v>7835</v>
      </c>
      <c r="I2151" s="8" t="s">
        <v>7838</v>
      </c>
      <c r="J2151" s="8" t="s">
        <v>7843</v>
      </c>
    </row>
    <row r="2152" spans="1:10" ht="15" customHeight="1" x14ac:dyDescent="0.3">
      <c r="A2152" s="8" t="s">
        <v>2188</v>
      </c>
      <c r="B2152" s="29">
        <v>23.4</v>
      </c>
      <c r="C2152" s="32">
        <v>4.24</v>
      </c>
      <c r="D2152" s="8" t="s">
        <v>7835</v>
      </c>
      <c r="E2152" s="8" t="s">
        <v>7835</v>
      </c>
      <c r="F2152" s="8" t="s">
        <v>7835</v>
      </c>
      <c r="G2152" s="20">
        <v>1</v>
      </c>
      <c r="H2152" s="8" t="s">
        <v>7835</v>
      </c>
      <c r="I2152" s="8" t="s">
        <v>7839</v>
      </c>
      <c r="J2152" s="8" t="s">
        <v>7843</v>
      </c>
    </row>
    <row r="2153" spans="1:10" ht="15" customHeight="1" x14ac:dyDescent="0.3">
      <c r="A2153" s="8" t="s">
        <v>2189</v>
      </c>
      <c r="B2153" s="29">
        <v>27.93</v>
      </c>
      <c r="C2153" s="32">
        <v>9.8800000000000008</v>
      </c>
      <c r="D2153" s="8" t="s">
        <v>7835</v>
      </c>
      <c r="E2153" s="8" t="s">
        <v>7835</v>
      </c>
      <c r="F2153" s="8" t="s">
        <v>7835</v>
      </c>
      <c r="G2153" s="20">
        <v>0</v>
      </c>
      <c r="H2153" s="8" t="s">
        <v>7835</v>
      </c>
      <c r="I2153" s="8" t="s">
        <v>7838</v>
      </c>
      <c r="J2153" s="8" t="s">
        <v>7841</v>
      </c>
    </row>
    <row r="2154" spans="1:10" ht="15" customHeight="1" x14ac:dyDescent="0.3">
      <c r="A2154" s="8" t="s">
        <v>2190</v>
      </c>
      <c r="B2154" s="29">
        <v>22</v>
      </c>
      <c r="C2154" s="32">
        <v>9.5</v>
      </c>
      <c r="D2154" s="8" t="s">
        <v>7835</v>
      </c>
      <c r="E2154" s="8" t="s">
        <v>7835</v>
      </c>
      <c r="F2154" s="8" t="s">
        <v>7835</v>
      </c>
      <c r="G2154" s="20">
        <v>0</v>
      </c>
      <c r="H2154" s="8" t="s">
        <v>7835</v>
      </c>
      <c r="I2154" s="8" t="s">
        <v>7839</v>
      </c>
      <c r="J2154" s="8" t="s">
        <v>7841</v>
      </c>
    </row>
    <row r="2155" spans="1:10" ht="15" customHeight="1" x14ac:dyDescent="0.3">
      <c r="A2155" s="8" t="s">
        <v>2191</v>
      </c>
      <c r="B2155" s="29">
        <v>36.86</v>
      </c>
      <c r="C2155" s="32">
        <v>4.97</v>
      </c>
      <c r="D2155" s="8" t="s">
        <v>7836</v>
      </c>
      <c r="E2155" s="8" t="s">
        <v>7835</v>
      </c>
      <c r="F2155" s="8" t="s">
        <v>7835</v>
      </c>
      <c r="G2155" s="20">
        <v>0</v>
      </c>
      <c r="H2155" s="8" t="s">
        <v>7835</v>
      </c>
      <c r="I2155" s="8" t="s">
        <v>7837</v>
      </c>
      <c r="J2155" s="8" t="s">
        <v>7843</v>
      </c>
    </row>
    <row r="2156" spans="1:10" ht="15" customHeight="1" x14ac:dyDescent="0.3">
      <c r="A2156" s="8" t="s">
        <v>2192</v>
      </c>
      <c r="B2156" s="29">
        <v>31.254999999999999</v>
      </c>
      <c r="C2156" s="32">
        <v>5.49</v>
      </c>
      <c r="D2156" s="8" t="s">
        <v>7836</v>
      </c>
      <c r="E2156" s="8" t="s">
        <v>7835</v>
      </c>
      <c r="F2156" s="8" t="s">
        <v>7835</v>
      </c>
      <c r="G2156" s="20">
        <v>0</v>
      </c>
      <c r="H2156" s="8" t="s">
        <v>7835</v>
      </c>
      <c r="I2156" s="8" t="s">
        <v>7837</v>
      </c>
      <c r="J2156" s="8" t="s">
        <v>7843</v>
      </c>
    </row>
    <row r="2157" spans="1:10" ht="15" customHeight="1" x14ac:dyDescent="0.3">
      <c r="A2157" s="8" t="s">
        <v>2193</v>
      </c>
      <c r="B2157" s="29">
        <v>23.06</v>
      </c>
      <c r="C2157" s="32">
        <v>4.47</v>
      </c>
      <c r="D2157" s="8" t="s">
        <v>7835</v>
      </c>
      <c r="E2157" s="8" t="s">
        <v>7835</v>
      </c>
      <c r="F2157" s="8" t="s">
        <v>7835</v>
      </c>
      <c r="G2157" s="20">
        <v>0</v>
      </c>
      <c r="H2157" s="8" t="s">
        <v>7835</v>
      </c>
      <c r="I2157" s="8" t="s">
        <v>7839</v>
      </c>
      <c r="J2157" s="8" t="s">
        <v>7843</v>
      </c>
    </row>
    <row r="2158" spans="1:10" ht="15" customHeight="1" x14ac:dyDescent="0.3">
      <c r="A2158" s="8" t="s">
        <v>2194</v>
      </c>
      <c r="B2158" s="29">
        <v>28.975000000000001</v>
      </c>
      <c r="C2158" s="32">
        <v>4.34</v>
      </c>
      <c r="D2158" s="8" t="s">
        <v>7836</v>
      </c>
      <c r="E2158" s="8" t="s">
        <v>7835</v>
      </c>
      <c r="F2158" s="8" t="s">
        <v>7835</v>
      </c>
      <c r="G2158" s="20">
        <v>0</v>
      </c>
      <c r="H2158" s="8" t="s">
        <v>7835</v>
      </c>
      <c r="I2158" s="8" t="s">
        <v>7838</v>
      </c>
      <c r="J2158" s="8" t="s">
        <v>7843</v>
      </c>
    </row>
    <row r="2159" spans="1:10" ht="15" customHeight="1" x14ac:dyDescent="0.3">
      <c r="A2159" s="8" t="s">
        <v>2195</v>
      </c>
      <c r="B2159" s="29">
        <v>33.299999999999997</v>
      </c>
      <c r="C2159" s="32">
        <v>9.49</v>
      </c>
      <c r="D2159" s="8" t="s">
        <v>7835</v>
      </c>
      <c r="E2159" s="8" t="s">
        <v>7835</v>
      </c>
      <c r="F2159" s="8" t="s">
        <v>7835</v>
      </c>
      <c r="G2159" s="20">
        <v>0</v>
      </c>
      <c r="H2159" s="8" t="s">
        <v>7835</v>
      </c>
      <c r="I2159" s="8" t="s">
        <v>7837</v>
      </c>
      <c r="J2159" s="8" t="s">
        <v>7841</v>
      </c>
    </row>
    <row r="2160" spans="1:10" ht="15" customHeight="1" x14ac:dyDescent="0.3">
      <c r="A2160" s="8" t="s">
        <v>2196</v>
      </c>
      <c r="B2160" s="29">
        <v>33</v>
      </c>
      <c r="C2160" s="32">
        <v>10.16</v>
      </c>
      <c r="D2160" s="8" t="s">
        <v>7835</v>
      </c>
      <c r="E2160" s="8" t="s">
        <v>7835</v>
      </c>
      <c r="F2160" s="8" t="s">
        <v>7835</v>
      </c>
      <c r="G2160" s="20">
        <v>0</v>
      </c>
      <c r="H2160" s="8" t="s">
        <v>7835</v>
      </c>
      <c r="I2160" s="8" t="s">
        <v>7837</v>
      </c>
      <c r="J2160" s="8" t="s">
        <v>7841</v>
      </c>
    </row>
    <row r="2161" spans="1:10" ht="15" customHeight="1" x14ac:dyDescent="0.3">
      <c r="A2161" s="8" t="s">
        <v>2197</v>
      </c>
      <c r="B2161" s="29">
        <v>31.46</v>
      </c>
      <c r="C2161" s="32">
        <v>11.19</v>
      </c>
      <c r="D2161" s="8" t="s">
        <v>7835</v>
      </c>
      <c r="E2161" s="8" t="s">
        <v>7835</v>
      </c>
      <c r="F2161" s="8" t="s">
        <v>7835</v>
      </c>
      <c r="G2161" s="20">
        <v>0</v>
      </c>
      <c r="H2161" s="8" t="s">
        <v>7835</v>
      </c>
      <c r="I2161" s="8" t="s">
        <v>7837</v>
      </c>
      <c r="J2161" s="8" t="s">
        <v>7841</v>
      </c>
    </row>
    <row r="2162" spans="1:10" ht="15" customHeight="1" x14ac:dyDescent="0.3">
      <c r="A2162" s="8" t="s">
        <v>2198</v>
      </c>
      <c r="B2162" s="29">
        <v>29.6</v>
      </c>
      <c r="C2162" s="32">
        <v>11.03</v>
      </c>
      <c r="D2162" s="8" t="s">
        <v>7835</v>
      </c>
      <c r="E2162" s="8" t="s">
        <v>7835</v>
      </c>
      <c r="F2162" s="8" t="s">
        <v>7835</v>
      </c>
      <c r="G2162" s="20">
        <v>0</v>
      </c>
      <c r="H2162" s="8" t="s">
        <v>7835</v>
      </c>
      <c r="I2162" s="8" t="s">
        <v>7838</v>
      </c>
      <c r="J2162" s="8" t="s">
        <v>7841</v>
      </c>
    </row>
    <row r="2163" spans="1:10" ht="15" customHeight="1" x14ac:dyDescent="0.3">
      <c r="A2163" s="8" t="s">
        <v>2199</v>
      </c>
      <c r="B2163" s="29">
        <v>22.05</v>
      </c>
      <c r="C2163" s="32">
        <v>4.43</v>
      </c>
      <c r="D2163" s="8" t="s">
        <v>7836</v>
      </c>
      <c r="E2163" s="8" t="s">
        <v>7835</v>
      </c>
      <c r="F2163" s="8" t="s">
        <v>7835</v>
      </c>
      <c r="G2163" s="20">
        <v>0</v>
      </c>
      <c r="H2163" s="8" t="s">
        <v>7835</v>
      </c>
      <c r="I2163" s="8" t="s">
        <v>7839</v>
      </c>
      <c r="J2163" s="8" t="s">
        <v>7843</v>
      </c>
    </row>
    <row r="2164" spans="1:10" ht="15" customHeight="1" x14ac:dyDescent="0.3">
      <c r="A2164" s="8" t="s">
        <v>2200</v>
      </c>
      <c r="B2164" s="29">
        <v>27.06</v>
      </c>
      <c r="C2164" s="32">
        <v>6.14</v>
      </c>
      <c r="D2164" s="8" t="s">
        <v>7835</v>
      </c>
      <c r="E2164" s="8" t="s">
        <v>7836</v>
      </c>
      <c r="F2164" s="8" t="s">
        <v>7835</v>
      </c>
      <c r="G2164" s="20">
        <v>1</v>
      </c>
      <c r="H2164" s="8" t="s">
        <v>7835</v>
      </c>
      <c r="I2164" s="8" t="s">
        <v>7838</v>
      </c>
      <c r="J2164" s="8" t="s">
        <v>7842</v>
      </c>
    </row>
    <row r="2165" spans="1:10" ht="15" customHeight="1" x14ac:dyDescent="0.3">
      <c r="A2165" s="8" t="s">
        <v>2201</v>
      </c>
      <c r="B2165" s="29">
        <v>20.49</v>
      </c>
      <c r="C2165" s="32">
        <v>4.87</v>
      </c>
      <c r="D2165" s="8" t="s">
        <v>7835</v>
      </c>
      <c r="E2165" s="8" t="s">
        <v>7835</v>
      </c>
      <c r="F2165" s="8" t="s">
        <v>7835</v>
      </c>
      <c r="G2165" s="20">
        <v>0</v>
      </c>
      <c r="H2165" s="8" t="s">
        <v>7835</v>
      </c>
      <c r="I2165" s="8" t="s">
        <v>7839</v>
      </c>
      <c r="J2165" s="8" t="s">
        <v>7843</v>
      </c>
    </row>
    <row r="2166" spans="1:10" ht="15" customHeight="1" x14ac:dyDescent="0.3">
      <c r="A2166" s="8" t="s">
        <v>2202</v>
      </c>
      <c r="B2166" s="29">
        <v>28.4</v>
      </c>
      <c r="C2166" s="32">
        <v>4.3</v>
      </c>
      <c r="D2166" s="8" t="s">
        <v>7835</v>
      </c>
      <c r="E2166" s="8" t="s">
        <v>7835</v>
      </c>
      <c r="F2166" s="8" t="s">
        <v>7836</v>
      </c>
      <c r="G2166" s="20">
        <v>1</v>
      </c>
      <c r="H2166" s="8" t="s">
        <v>7835</v>
      </c>
      <c r="I2166" s="8" t="s">
        <v>7838</v>
      </c>
      <c r="J2166" s="8" t="s">
        <v>7843</v>
      </c>
    </row>
    <row r="2167" spans="1:10" ht="15" customHeight="1" x14ac:dyDescent="0.3">
      <c r="A2167" s="8" t="s">
        <v>2203</v>
      </c>
      <c r="B2167" s="29">
        <v>41.91</v>
      </c>
      <c r="C2167" s="32">
        <v>6.19</v>
      </c>
      <c r="D2167" s="8" t="s">
        <v>7835</v>
      </c>
      <c r="E2167" s="8" t="s">
        <v>7835</v>
      </c>
      <c r="F2167" s="8" t="s">
        <v>7835</v>
      </c>
      <c r="G2167" s="20">
        <v>0</v>
      </c>
      <c r="H2167" s="8" t="s">
        <v>7835</v>
      </c>
      <c r="I2167" s="8" t="s">
        <v>7837</v>
      </c>
      <c r="J2167" s="8" t="s">
        <v>7842</v>
      </c>
    </row>
    <row r="2168" spans="1:10" ht="15" customHeight="1" x14ac:dyDescent="0.3">
      <c r="A2168" s="8" t="s">
        <v>2204</v>
      </c>
      <c r="B2168" s="29">
        <v>24.6</v>
      </c>
      <c r="C2168" s="32">
        <v>6.19</v>
      </c>
      <c r="D2168" s="8" t="s">
        <v>7835</v>
      </c>
      <c r="E2168" s="8" t="s">
        <v>7835</v>
      </c>
      <c r="F2168" s="8" t="s">
        <v>7836</v>
      </c>
      <c r="G2168" s="20">
        <v>1</v>
      </c>
      <c r="H2168" s="8" t="s">
        <v>7835</v>
      </c>
      <c r="I2168" s="8" t="s">
        <v>7839</v>
      </c>
      <c r="J2168" s="8" t="s">
        <v>7842</v>
      </c>
    </row>
    <row r="2169" spans="1:10" ht="15" customHeight="1" x14ac:dyDescent="0.3">
      <c r="A2169" s="8" t="s">
        <v>2205</v>
      </c>
      <c r="B2169" s="29">
        <v>20.9</v>
      </c>
      <c r="C2169" s="32">
        <v>5.12</v>
      </c>
      <c r="D2169" s="8" t="s">
        <v>7835</v>
      </c>
      <c r="E2169" s="8" t="s">
        <v>7835</v>
      </c>
      <c r="F2169" s="8" t="s">
        <v>7836</v>
      </c>
      <c r="G2169" s="20">
        <v>1</v>
      </c>
      <c r="H2169" s="8" t="s">
        <v>7835</v>
      </c>
      <c r="I2169" s="8" t="s">
        <v>7839</v>
      </c>
      <c r="J2169" s="8" t="s">
        <v>7843</v>
      </c>
    </row>
    <row r="2170" spans="1:10" ht="15" customHeight="1" x14ac:dyDescent="0.3">
      <c r="A2170" s="8" t="s">
        <v>2206</v>
      </c>
      <c r="B2170" s="29">
        <v>34.4</v>
      </c>
      <c r="C2170" s="32">
        <v>4.04</v>
      </c>
      <c r="D2170" s="8" t="s">
        <v>7835</v>
      </c>
      <c r="E2170" s="8" t="s">
        <v>7835</v>
      </c>
      <c r="F2170" s="8" t="s">
        <v>7835</v>
      </c>
      <c r="G2170" s="20">
        <v>0</v>
      </c>
      <c r="H2170" s="8" t="s">
        <v>7835</v>
      </c>
      <c r="I2170" s="8" t="s">
        <v>7837</v>
      </c>
      <c r="J2170" s="8" t="s">
        <v>7843</v>
      </c>
    </row>
    <row r="2171" spans="1:10" ht="15" customHeight="1" x14ac:dyDescent="0.3">
      <c r="A2171" s="8" t="s">
        <v>2207</v>
      </c>
      <c r="B2171" s="29">
        <v>32.56</v>
      </c>
      <c r="C2171" s="32">
        <v>5.36</v>
      </c>
      <c r="D2171" s="8" t="s">
        <v>7835</v>
      </c>
      <c r="E2171" s="8" t="s">
        <v>7835</v>
      </c>
      <c r="F2171" s="8" t="s">
        <v>7835</v>
      </c>
      <c r="G2171" s="20">
        <v>0</v>
      </c>
      <c r="H2171" s="8" t="s">
        <v>7835</v>
      </c>
      <c r="I2171" s="8" t="s">
        <v>7837</v>
      </c>
      <c r="J2171" s="8" t="s">
        <v>7843</v>
      </c>
    </row>
    <row r="2172" spans="1:10" ht="15" customHeight="1" x14ac:dyDescent="0.3">
      <c r="A2172" s="8" t="s">
        <v>2208</v>
      </c>
      <c r="B2172" s="29">
        <v>27.98</v>
      </c>
      <c r="C2172" s="32">
        <v>4.38</v>
      </c>
      <c r="D2172" s="8" t="s">
        <v>7835</v>
      </c>
      <c r="E2172" s="8" t="s">
        <v>7836</v>
      </c>
      <c r="F2172" s="8" t="s">
        <v>7835</v>
      </c>
      <c r="G2172" s="20">
        <v>1</v>
      </c>
      <c r="H2172" s="8" t="s">
        <v>7835</v>
      </c>
      <c r="I2172" s="8" t="s">
        <v>7838</v>
      </c>
      <c r="J2172" s="8" t="s">
        <v>7843</v>
      </c>
    </row>
    <row r="2173" spans="1:10" ht="15" customHeight="1" x14ac:dyDescent="0.3">
      <c r="A2173" s="8" t="s">
        <v>2209</v>
      </c>
      <c r="B2173" s="29">
        <v>26.51</v>
      </c>
      <c r="C2173" s="32">
        <v>4.58</v>
      </c>
      <c r="D2173" s="8" t="s">
        <v>7835</v>
      </c>
      <c r="E2173" s="8" t="s">
        <v>7835</v>
      </c>
      <c r="F2173" s="8" t="s">
        <v>7835</v>
      </c>
      <c r="G2173" s="20">
        <v>0</v>
      </c>
      <c r="H2173" s="8" t="s">
        <v>7835</v>
      </c>
      <c r="I2173" s="8" t="s">
        <v>7838</v>
      </c>
      <c r="J2173" s="8" t="s">
        <v>7843</v>
      </c>
    </row>
    <row r="2174" spans="1:10" ht="15" customHeight="1" x14ac:dyDescent="0.3">
      <c r="A2174" s="8" t="s">
        <v>2210</v>
      </c>
      <c r="B2174" s="29">
        <v>29.734999999999999</v>
      </c>
      <c r="C2174" s="32">
        <v>11.92</v>
      </c>
      <c r="D2174" s="8" t="s">
        <v>7835</v>
      </c>
      <c r="E2174" s="8" t="s">
        <v>7835</v>
      </c>
      <c r="F2174" s="8" t="s">
        <v>7835</v>
      </c>
      <c r="G2174" s="20">
        <v>0</v>
      </c>
      <c r="H2174" s="8" t="s">
        <v>7835</v>
      </c>
      <c r="I2174" s="8" t="s">
        <v>7838</v>
      </c>
      <c r="J2174" s="8" t="s">
        <v>7841</v>
      </c>
    </row>
    <row r="2175" spans="1:10" ht="15" customHeight="1" x14ac:dyDescent="0.3">
      <c r="A2175" s="8" t="s">
        <v>2211</v>
      </c>
      <c r="B2175" s="29">
        <v>40.5</v>
      </c>
      <c r="C2175" s="32">
        <v>5.4</v>
      </c>
      <c r="D2175" s="8" t="s">
        <v>7835</v>
      </c>
      <c r="E2175" s="8" t="s">
        <v>7835</v>
      </c>
      <c r="F2175" s="8" t="s">
        <v>7836</v>
      </c>
      <c r="G2175" s="20">
        <v>1</v>
      </c>
      <c r="H2175" s="8" t="s">
        <v>7835</v>
      </c>
      <c r="I2175" s="8" t="s">
        <v>7837</v>
      </c>
      <c r="J2175" s="8" t="s">
        <v>7843</v>
      </c>
    </row>
    <row r="2176" spans="1:10" ht="15" customHeight="1" x14ac:dyDescent="0.3">
      <c r="A2176" s="8" t="s">
        <v>2212</v>
      </c>
      <c r="B2176" s="29">
        <v>25.64</v>
      </c>
      <c r="C2176" s="32">
        <v>4.76</v>
      </c>
      <c r="D2176" s="8" t="s">
        <v>7835</v>
      </c>
      <c r="E2176" s="8" t="s">
        <v>7835</v>
      </c>
      <c r="F2176" s="8" t="s">
        <v>7835</v>
      </c>
      <c r="G2176" s="20">
        <v>1</v>
      </c>
      <c r="H2176" s="8" t="s">
        <v>7835</v>
      </c>
      <c r="I2176" s="8" t="s">
        <v>7838</v>
      </c>
      <c r="J2176" s="8" t="s">
        <v>7843</v>
      </c>
    </row>
    <row r="2177" spans="1:10" ht="15" customHeight="1" x14ac:dyDescent="0.3">
      <c r="A2177" s="8" t="s">
        <v>2213</v>
      </c>
      <c r="B2177" s="29">
        <v>32.9</v>
      </c>
      <c r="C2177" s="32">
        <v>4.78</v>
      </c>
      <c r="D2177" s="8" t="s">
        <v>7835</v>
      </c>
      <c r="E2177" s="8" t="s">
        <v>7835</v>
      </c>
      <c r="F2177" s="8" t="s">
        <v>7836</v>
      </c>
      <c r="G2177" s="20">
        <v>1</v>
      </c>
      <c r="H2177" s="8" t="s">
        <v>7835</v>
      </c>
      <c r="I2177" s="8" t="s">
        <v>7837</v>
      </c>
      <c r="J2177" s="8" t="s">
        <v>7843</v>
      </c>
    </row>
    <row r="2178" spans="1:10" ht="15" customHeight="1" x14ac:dyDescent="0.3">
      <c r="A2178" s="8" t="s">
        <v>2214</v>
      </c>
      <c r="B2178" s="29">
        <v>29.8</v>
      </c>
      <c r="C2178" s="32">
        <v>4.26</v>
      </c>
      <c r="D2178" s="8" t="s">
        <v>7835</v>
      </c>
      <c r="E2178" s="8" t="s">
        <v>7835</v>
      </c>
      <c r="F2178" s="8" t="s">
        <v>7836</v>
      </c>
      <c r="G2178" s="20">
        <v>1</v>
      </c>
      <c r="H2178" s="8" t="s">
        <v>7835</v>
      </c>
      <c r="I2178" s="8" t="s">
        <v>7838</v>
      </c>
      <c r="J2178" s="8" t="s">
        <v>7843</v>
      </c>
    </row>
    <row r="2179" spans="1:10" ht="15" customHeight="1" x14ac:dyDescent="0.3">
      <c r="A2179" s="8" t="s">
        <v>2215</v>
      </c>
      <c r="B2179" s="29">
        <v>28.9</v>
      </c>
      <c r="C2179" s="32">
        <v>5.85</v>
      </c>
      <c r="D2179" s="8" t="s">
        <v>7835</v>
      </c>
      <c r="E2179" s="8" t="s">
        <v>7835</v>
      </c>
      <c r="F2179" s="8" t="s">
        <v>7836</v>
      </c>
      <c r="G2179" s="20">
        <v>1</v>
      </c>
      <c r="H2179" s="8" t="s">
        <v>7835</v>
      </c>
      <c r="I2179" s="8" t="s">
        <v>7838</v>
      </c>
      <c r="J2179" s="8" t="s">
        <v>7842</v>
      </c>
    </row>
    <row r="2180" spans="1:10" ht="15" customHeight="1" x14ac:dyDescent="0.3">
      <c r="A2180" s="8" t="s">
        <v>2216</v>
      </c>
      <c r="B2180" s="29">
        <v>24.7</v>
      </c>
      <c r="C2180" s="32">
        <v>5.32</v>
      </c>
      <c r="D2180" s="8" t="s">
        <v>7835</v>
      </c>
      <c r="E2180" s="8" t="s">
        <v>7835</v>
      </c>
      <c r="F2180" s="8" t="s">
        <v>7836</v>
      </c>
      <c r="G2180" s="20">
        <v>1</v>
      </c>
      <c r="H2180" s="8" t="s">
        <v>7835</v>
      </c>
      <c r="I2180" s="8" t="s">
        <v>7839</v>
      </c>
      <c r="J2180" s="8" t="s">
        <v>7843</v>
      </c>
    </row>
    <row r="2181" spans="1:10" ht="15" customHeight="1" x14ac:dyDescent="0.3">
      <c r="A2181" s="8" t="s">
        <v>2217</v>
      </c>
      <c r="B2181" s="29">
        <v>20.6</v>
      </c>
      <c r="C2181" s="32">
        <v>5.14</v>
      </c>
      <c r="D2181" s="8" t="s">
        <v>7835</v>
      </c>
      <c r="E2181" s="8" t="s">
        <v>7835</v>
      </c>
      <c r="F2181" s="8" t="s">
        <v>7836</v>
      </c>
      <c r="G2181" s="20">
        <v>1</v>
      </c>
      <c r="H2181" s="8" t="s">
        <v>7835</v>
      </c>
      <c r="I2181" s="8" t="s">
        <v>7839</v>
      </c>
      <c r="J2181" s="8" t="s">
        <v>7843</v>
      </c>
    </row>
    <row r="2182" spans="1:10" ht="15" customHeight="1" x14ac:dyDescent="0.3">
      <c r="A2182" s="8" t="s">
        <v>2218</v>
      </c>
      <c r="B2182" s="29">
        <v>18.600000000000001</v>
      </c>
      <c r="C2182" s="32">
        <v>5</v>
      </c>
      <c r="D2182" s="8" t="s">
        <v>7835</v>
      </c>
      <c r="E2182" s="8" t="s">
        <v>7835</v>
      </c>
      <c r="F2182" s="8" t="s">
        <v>7836</v>
      </c>
      <c r="G2182" s="20">
        <v>1</v>
      </c>
      <c r="H2182" s="8" t="s">
        <v>7835</v>
      </c>
      <c r="I2182" s="8" t="s">
        <v>7839</v>
      </c>
      <c r="J2182" s="8" t="s">
        <v>7843</v>
      </c>
    </row>
    <row r="2183" spans="1:10" ht="15" customHeight="1" x14ac:dyDescent="0.3">
      <c r="A2183" s="8" t="s">
        <v>2219</v>
      </c>
      <c r="B2183" s="29">
        <v>17.8</v>
      </c>
      <c r="C2183" s="32">
        <v>4.55</v>
      </c>
      <c r="D2183" s="8" t="s">
        <v>7835</v>
      </c>
      <c r="E2183" s="8" t="s">
        <v>7835</v>
      </c>
      <c r="F2183" s="8" t="s">
        <v>7836</v>
      </c>
      <c r="G2183" s="20">
        <v>1</v>
      </c>
      <c r="H2183" s="8" t="s">
        <v>7835</v>
      </c>
      <c r="I2183" s="8" t="s">
        <v>7840</v>
      </c>
      <c r="J2183" s="8" t="s">
        <v>7843</v>
      </c>
    </row>
    <row r="2184" spans="1:10" ht="15" customHeight="1" x14ac:dyDescent="0.3">
      <c r="A2184" s="8" t="s">
        <v>2220</v>
      </c>
      <c r="B2184" s="29">
        <v>35.200000000000003</v>
      </c>
      <c r="C2184" s="32">
        <v>5.97</v>
      </c>
      <c r="D2184" s="8" t="s">
        <v>7835</v>
      </c>
      <c r="E2184" s="8" t="s">
        <v>7836</v>
      </c>
      <c r="F2184" s="8" t="s">
        <v>7835</v>
      </c>
      <c r="G2184" s="20">
        <v>1</v>
      </c>
      <c r="H2184" s="8" t="s">
        <v>7835</v>
      </c>
      <c r="I2184" s="8" t="s">
        <v>7837</v>
      </c>
      <c r="J2184" s="8" t="s">
        <v>7842</v>
      </c>
    </row>
    <row r="2185" spans="1:10" ht="15" customHeight="1" x14ac:dyDescent="0.3">
      <c r="A2185" s="8" t="s">
        <v>2221</v>
      </c>
      <c r="B2185" s="29">
        <v>33.770000000000003</v>
      </c>
      <c r="C2185" s="32">
        <v>4.0199999999999996</v>
      </c>
      <c r="D2185" s="8" t="s">
        <v>7835</v>
      </c>
      <c r="E2185" s="8" t="s">
        <v>7836</v>
      </c>
      <c r="F2185" s="8" t="s">
        <v>7835</v>
      </c>
      <c r="G2185" s="20">
        <v>1</v>
      </c>
      <c r="H2185" s="8" t="s">
        <v>7835</v>
      </c>
      <c r="I2185" s="8" t="s">
        <v>7837</v>
      </c>
      <c r="J2185" s="8" t="s">
        <v>7843</v>
      </c>
    </row>
    <row r="2186" spans="1:10" ht="15" customHeight="1" x14ac:dyDescent="0.3">
      <c r="A2186" s="8" t="s">
        <v>2222</v>
      </c>
      <c r="B2186" s="29">
        <v>30.03</v>
      </c>
      <c r="C2186" s="32">
        <v>4.04</v>
      </c>
      <c r="D2186" s="8" t="s">
        <v>7835</v>
      </c>
      <c r="E2186" s="8" t="s">
        <v>7836</v>
      </c>
      <c r="F2186" s="8" t="s">
        <v>7835</v>
      </c>
      <c r="G2186" s="20">
        <v>1</v>
      </c>
      <c r="H2186" s="8" t="s">
        <v>7835</v>
      </c>
      <c r="I2186" s="8" t="s">
        <v>7837</v>
      </c>
      <c r="J2186" s="8" t="s">
        <v>7843</v>
      </c>
    </row>
    <row r="2187" spans="1:10" ht="15" customHeight="1" x14ac:dyDescent="0.3">
      <c r="A2187" s="8" t="s">
        <v>2223</v>
      </c>
      <c r="B2187" s="29">
        <v>29.37</v>
      </c>
      <c r="C2187" s="32">
        <v>5.54</v>
      </c>
      <c r="D2187" s="8" t="s">
        <v>7835</v>
      </c>
      <c r="E2187" s="8" t="s">
        <v>7836</v>
      </c>
      <c r="F2187" s="8" t="s">
        <v>7835</v>
      </c>
      <c r="G2187" s="20">
        <v>1</v>
      </c>
      <c r="H2187" s="8" t="s">
        <v>7835</v>
      </c>
      <c r="I2187" s="8" t="s">
        <v>7838</v>
      </c>
      <c r="J2187" s="8" t="s">
        <v>7843</v>
      </c>
    </row>
    <row r="2188" spans="1:10" ht="15" customHeight="1" x14ac:dyDescent="0.3">
      <c r="A2188" s="8" t="s">
        <v>2224</v>
      </c>
      <c r="B2188" s="29">
        <v>28.5</v>
      </c>
      <c r="C2188" s="32">
        <v>4.03</v>
      </c>
      <c r="D2188" s="8" t="s">
        <v>7835</v>
      </c>
      <c r="E2188" s="8" t="s">
        <v>7836</v>
      </c>
      <c r="F2188" s="8" t="s">
        <v>7835</v>
      </c>
      <c r="G2188" s="20">
        <v>1</v>
      </c>
      <c r="H2188" s="8" t="s">
        <v>7835</v>
      </c>
      <c r="I2188" s="8" t="s">
        <v>7838</v>
      </c>
      <c r="J2188" s="8" t="s">
        <v>7843</v>
      </c>
    </row>
    <row r="2189" spans="1:10" ht="15" customHeight="1" x14ac:dyDescent="0.3">
      <c r="A2189" s="8" t="s">
        <v>2225</v>
      </c>
      <c r="B2189" s="29">
        <v>23.32</v>
      </c>
      <c r="C2189" s="32">
        <v>5.62</v>
      </c>
      <c r="D2189" s="8" t="s">
        <v>7835</v>
      </c>
      <c r="E2189" s="8" t="s">
        <v>7836</v>
      </c>
      <c r="F2189" s="8" t="s">
        <v>7835</v>
      </c>
      <c r="G2189" s="20">
        <v>1</v>
      </c>
      <c r="H2189" s="8" t="s">
        <v>7835</v>
      </c>
      <c r="I2189" s="8" t="s">
        <v>7839</v>
      </c>
      <c r="J2189" s="8" t="s">
        <v>7843</v>
      </c>
    </row>
    <row r="2190" spans="1:10" ht="15" customHeight="1" x14ac:dyDescent="0.3">
      <c r="A2190" s="8" t="s">
        <v>2226</v>
      </c>
      <c r="B2190" s="29">
        <v>26.125</v>
      </c>
      <c r="C2190" s="32">
        <v>5.27</v>
      </c>
      <c r="D2190" s="8" t="s">
        <v>7835</v>
      </c>
      <c r="E2190" s="8" t="s">
        <v>7836</v>
      </c>
      <c r="F2190" s="8" t="s">
        <v>7835</v>
      </c>
      <c r="G2190" s="20">
        <v>1</v>
      </c>
      <c r="H2190" s="8" t="s">
        <v>7835</v>
      </c>
      <c r="I2190" s="8" t="s">
        <v>7838</v>
      </c>
      <c r="J2190" s="8" t="s">
        <v>7843</v>
      </c>
    </row>
    <row r="2191" spans="1:10" ht="15" customHeight="1" x14ac:dyDescent="0.3">
      <c r="A2191" s="8" t="s">
        <v>2227</v>
      </c>
      <c r="B2191" s="29">
        <v>25.46</v>
      </c>
      <c r="C2191" s="32">
        <v>5.18</v>
      </c>
      <c r="D2191" s="8" t="s">
        <v>7835</v>
      </c>
      <c r="E2191" s="8" t="s">
        <v>7836</v>
      </c>
      <c r="F2191" s="8" t="s">
        <v>7835</v>
      </c>
      <c r="G2191" s="20">
        <v>1</v>
      </c>
      <c r="H2191" s="8" t="s">
        <v>7835</v>
      </c>
      <c r="I2191" s="8" t="s">
        <v>7838</v>
      </c>
      <c r="J2191" s="8" t="s">
        <v>7843</v>
      </c>
    </row>
    <row r="2192" spans="1:10" ht="15" customHeight="1" x14ac:dyDescent="0.3">
      <c r="A2192" s="8" t="s">
        <v>2228</v>
      </c>
      <c r="B2192" s="29">
        <v>23.75</v>
      </c>
      <c r="C2192" s="32">
        <v>5.27</v>
      </c>
      <c r="D2192" s="8" t="s">
        <v>7835</v>
      </c>
      <c r="E2192" s="8" t="s">
        <v>7836</v>
      </c>
      <c r="F2192" s="8" t="s">
        <v>7835</v>
      </c>
      <c r="G2192" s="20">
        <v>1</v>
      </c>
      <c r="H2192" s="8" t="s">
        <v>7835</v>
      </c>
      <c r="I2192" s="8" t="s">
        <v>7839</v>
      </c>
      <c r="J2192" s="8" t="s">
        <v>7843</v>
      </c>
    </row>
    <row r="2193" spans="1:10" ht="15" customHeight="1" x14ac:dyDescent="0.3">
      <c r="A2193" s="8" t="s">
        <v>2229</v>
      </c>
      <c r="B2193" s="29">
        <v>23.085000000000001</v>
      </c>
      <c r="C2193" s="32">
        <v>5.62</v>
      </c>
      <c r="D2193" s="8" t="s">
        <v>7835</v>
      </c>
      <c r="E2193" s="8" t="s">
        <v>7836</v>
      </c>
      <c r="F2193" s="8" t="s">
        <v>7835</v>
      </c>
      <c r="G2193" s="20">
        <v>1</v>
      </c>
      <c r="H2193" s="8" t="s">
        <v>7835</v>
      </c>
      <c r="I2193" s="8" t="s">
        <v>7839</v>
      </c>
      <c r="J2193" s="8" t="s">
        <v>7843</v>
      </c>
    </row>
    <row r="2194" spans="1:10" ht="15" customHeight="1" x14ac:dyDescent="0.3">
      <c r="A2194" s="8" t="s">
        <v>2230</v>
      </c>
      <c r="B2194" s="29">
        <v>22.99</v>
      </c>
      <c r="C2194" s="32">
        <v>5.0599999999999996</v>
      </c>
      <c r="D2194" s="8" t="s">
        <v>7835</v>
      </c>
      <c r="E2194" s="8" t="s">
        <v>7836</v>
      </c>
      <c r="F2194" s="8" t="s">
        <v>7835</v>
      </c>
      <c r="G2194" s="20">
        <v>1</v>
      </c>
      <c r="H2194" s="8" t="s">
        <v>7835</v>
      </c>
      <c r="I2194" s="8" t="s">
        <v>7839</v>
      </c>
      <c r="J2194" s="8" t="s">
        <v>7843</v>
      </c>
    </row>
    <row r="2195" spans="1:10" ht="15" customHeight="1" x14ac:dyDescent="0.3">
      <c r="A2195" s="8" t="s">
        <v>2231</v>
      </c>
      <c r="B2195" s="29">
        <v>21.47</v>
      </c>
      <c r="C2195" s="32">
        <v>4.6900000000000004</v>
      </c>
      <c r="D2195" s="8" t="s">
        <v>7835</v>
      </c>
      <c r="E2195" s="8" t="s">
        <v>7836</v>
      </c>
      <c r="F2195" s="8" t="s">
        <v>7835</v>
      </c>
      <c r="G2195" s="20">
        <v>1</v>
      </c>
      <c r="H2195" s="8" t="s">
        <v>7835</v>
      </c>
      <c r="I2195" s="8" t="s">
        <v>7839</v>
      </c>
      <c r="J2195" s="8" t="s">
        <v>7843</v>
      </c>
    </row>
    <row r="2196" spans="1:10" ht="15" customHeight="1" x14ac:dyDescent="0.3">
      <c r="A2196" s="8" t="s">
        <v>2232</v>
      </c>
      <c r="B2196" s="29">
        <v>15.96</v>
      </c>
      <c r="C2196" s="32">
        <v>5.44</v>
      </c>
      <c r="D2196" s="8" t="s">
        <v>7835</v>
      </c>
      <c r="E2196" s="8" t="s">
        <v>7836</v>
      </c>
      <c r="F2196" s="8" t="s">
        <v>7835</v>
      </c>
      <c r="G2196" s="20">
        <v>1</v>
      </c>
      <c r="H2196" s="8" t="s">
        <v>7835</v>
      </c>
      <c r="I2196" s="8" t="s">
        <v>7840</v>
      </c>
      <c r="J2196" s="8" t="s">
        <v>7843</v>
      </c>
    </row>
    <row r="2197" spans="1:10" ht="15" customHeight="1" x14ac:dyDescent="0.3">
      <c r="A2197" s="8" t="s">
        <v>2233</v>
      </c>
      <c r="B2197" s="29">
        <v>39.5</v>
      </c>
      <c r="C2197" s="32">
        <v>5.05</v>
      </c>
      <c r="D2197" s="8" t="s">
        <v>7835</v>
      </c>
      <c r="E2197" s="8" t="s">
        <v>7836</v>
      </c>
      <c r="F2197" s="8" t="s">
        <v>7835</v>
      </c>
      <c r="G2197" s="20">
        <v>1</v>
      </c>
      <c r="H2197" s="8" t="s">
        <v>7835</v>
      </c>
      <c r="I2197" s="8" t="s">
        <v>7837</v>
      </c>
      <c r="J2197" s="8" t="s">
        <v>7843</v>
      </c>
    </row>
    <row r="2198" spans="1:10" ht="15" customHeight="1" x14ac:dyDescent="0.3">
      <c r="A2198" s="8" t="s">
        <v>2234</v>
      </c>
      <c r="B2198" s="29">
        <v>33.770000000000003</v>
      </c>
      <c r="C2198" s="32">
        <v>6</v>
      </c>
      <c r="D2198" s="8" t="s">
        <v>7835</v>
      </c>
      <c r="E2198" s="8" t="s">
        <v>7836</v>
      </c>
      <c r="F2198" s="8" t="s">
        <v>7835</v>
      </c>
      <c r="G2198" s="20">
        <v>1</v>
      </c>
      <c r="H2198" s="8" t="s">
        <v>7835</v>
      </c>
      <c r="I2198" s="8" t="s">
        <v>7837</v>
      </c>
      <c r="J2198" s="8" t="s">
        <v>7842</v>
      </c>
    </row>
    <row r="2199" spans="1:10" ht="15" customHeight="1" x14ac:dyDescent="0.3">
      <c r="A2199" s="8" t="s">
        <v>2235</v>
      </c>
      <c r="B2199" s="29">
        <v>26.84</v>
      </c>
      <c r="C2199" s="32">
        <v>5.99</v>
      </c>
      <c r="D2199" s="8" t="s">
        <v>7836</v>
      </c>
      <c r="E2199" s="8" t="s">
        <v>7836</v>
      </c>
      <c r="F2199" s="8" t="s">
        <v>7835</v>
      </c>
      <c r="G2199" s="20">
        <v>1</v>
      </c>
      <c r="H2199" s="8" t="s">
        <v>7835</v>
      </c>
      <c r="I2199" s="8" t="s">
        <v>7838</v>
      </c>
      <c r="J2199" s="8" t="s">
        <v>7842</v>
      </c>
    </row>
    <row r="2200" spans="1:10" ht="15" customHeight="1" x14ac:dyDescent="0.3">
      <c r="A2200" s="8" t="s">
        <v>2236</v>
      </c>
      <c r="B2200" s="29">
        <v>35.53</v>
      </c>
      <c r="C2200" s="32">
        <v>4.3600000000000003</v>
      </c>
      <c r="D2200" s="8" t="s">
        <v>7835</v>
      </c>
      <c r="E2200" s="8" t="s">
        <v>7835</v>
      </c>
      <c r="F2200" s="8" t="s">
        <v>7836</v>
      </c>
      <c r="G2200" s="20">
        <v>1</v>
      </c>
      <c r="H2200" s="8" t="s">
        <v>7835</v>
      </c>
      <c r="I2200" s="8" t="s">
        <v>7837</v>
      </c>
      <c r="J2200" s="8" t="s">
        <v>7843</v>
      </c>
    </row>
    <row r="2201" spans="1:10" ht="15" customHeight="1" x14ac:dyDescent="0.3">
      <c r="A2201" s="8" t="s">
        <v>2237</v>
      </c>
      <c r="B2201" s="29">
        <v>30.59</v>
      </c>
      <c r="C2201" s="32">
        <v>4.41</v>
      </c>
      <c r="D2201" s="8" t="s">
        <v>7835</v>
      </c>
      <c r="E2201" s="8" t="s">
        <v>7835</v>
      </c>
      <c r="F2201" s="8" t="s">
        <v>7836</v>
      </c>
      <c r="G2201" s="20">
        <v>1</v>
      </c>
      <c r="H2201" s="8" t="s">
        <v>7835</v>
      </c>
      <c r="I2201" s="8" t="s">
        <v>7837</v>
      </c>
      <c r="J2201" s="8" t="s">
        <v>7843</v>
      </c>
    </row>
    <row r="2202" spans="1:10" ht="15" customHeight="1" x14ac:dyDescent="0.3">
      <c r="A2202" s="8" t="s">
        <v>2238</v>
      </c>
      <c r="B2202" s="29">
        <v>30.59</v>
      </c>
      <c r="C2202" s="32">
        <v>4.17</v>
      </c>
      <c r="D2202" s="8" t="s">
        <v>7835</v>
      </c>
      <c r="E2202" s="8" t="s">
        <v>7835</v>
      </c>
      <c r="F2202" s="8" t="s">
        <v>7836</v>
      </c>
      <c r="G2202" s="20">
        <v>1</v>
      </c>
      <c r="H2202" s="8" t="s">
        <v>7835</v>
      </c>
      <c r="I2202" s="8" t="s">
        <v>7837</v>
      </c>
      <c r="J2202" s="8" t="s">
        <v>7843</v>
      </c>
    </row>
    <row r="2203" spans="1:10" ht="15" customHeight="1" x14ac:dyDescent="0.3">
      <c r="A2203" s="8" t="s">
        <v>2239</v>
      </c>
      <c r="B2203" s="29">
        <v>27.835000000000001</v>
      </c>
      <c r="C2203" s="32">
        <v>4.4400000000000004</v>
      </c>
      <c r="D2203" s="8" t="s">
        <v>7835</v>
      </c>
      <c r="E2203" s="8" t="s">
        <v>7835</v>
      </c>
      <c r="F2203" s="8" t="s">
        <v>7836</v>
      </c>
      <c r="G2203" s="20">
        <v>1</v>
      </c>
      <c r="H2203" s="8" t="s">
        <v>7835</v>
      </c>
      <c r="I2203" s="8" t="s">
        <v>7838</v>
      </c>
      <c r="J2203" s="8" t="s">
        <v>7843</v>
      </c>
    </row>
    <row r="2204" spans="1:10" ht="15" customHeight="1" x14ac:dyDescent="0.3">
      <c r="A2204" s="8" t="s">
        <v>2240</v>
      </c>
      <c r="B2204" s="29">
        <v>40.26</v>
      </c>
      <c r="C2204" s="32">
        <v>5.52</v>
      </c>
      <c r="D2204" s="8" t="s">
        <v>7835</v>
      </c>
      <c r="E2204" s="8" t="s">
        <v>7836</v>
      </c>
      <c r="F2204" s="8" t="s">
        <v>7835</v>
      </c>
      <c r="G2204" s="20">
        <v>1</v>
      </c>
      <c r="H2204" s="8" t="s">
        <v>7835</v>
      </c>
      <c r="I2204" s="8" t="s">
        <v>7837</v>
      </c>
      <c r="J2204" s="8" t="s">
        <v>7843</v>
      </c>
    </row>
    <row r="2205" spans="1:10" ht="15" customHeight="1" x14ac:dyDescent="0.3">
      <c r="A2205" s="8" t="s">
        <v>2241</v>
      </c>
      <c r="B2205" s="29">
        <v>39.82</v>
      </c>
      <c r="C2205" s="32">
        <v>6.01</v>
      </c>
      <c r="D2205" s="8" t="s">
        <v>7835</v>
      </c>
      <c r="E2205" s="8" t="s">
        <v>7836</v>
      </c>
      <c r="F2205" s="8" t="s">
        <v>7835</v>
      </c>
      <c r="G2205" s="20">
        <v>1</v>
      </c>
      <c r="H2205" s="8" t="s">
        <v>7835</v>
      </c>
      <c r="I2205" s="8" t="s">
        <v>7837</v>
      </c>
      <c r="J2205" s="8" t="s">
        <v>7842</v>
      </c>
    </row>
    <row r="2206" spans="1:10" ht="15" customHeight="1" x14ac:dyDescent="0.3">
      <c r="A2206" s="8" t="s">
        <v>2242</v>
      </c>
      <c r="B2206" s="29">
        <v>39.159999999999997</v>
      </c>
      <c r="C2206" s="32">
        <v>5.81</v>
      </c>
      <c r="D2206" s="8" t="s">
        <v>7835</v>
      </c>
      <c r="E2206" s="8" t="s">
        <v>7836</v>
      </c>
      <c r="F2206" s="8" t="s">
        <v>7835</v>
      </c>
      <c r="G2206" s="20">
        <v>1</v>
      </c>
      <c r="H2206" s="8" t="s">
        <v>7835</v>
      </c>
      <c r="I2206" s="8" t="s">
        <v>7837</v>
      </c>
      <c r="J2206" s="8" t="s">
        <v>7842</v>
      </c>
    </row>
    <row r="2207" spans="1:10" ht="15" customHeight="1" x14ac:dyDescent="0.3">
      <c r="A2207" s="8" t="s">
        <v>2243</v>
      </c>
      <c r="B2207" s="29">
        <v>25.555</v>
      </c>
      <c r="C2207" s="32">
        <v>4.37</v>
      </c>
      <c r="D2207" s="8" t="s">
        <v>7835</v>
      </c>
      <c r="E2207" s="8" t="s">
        <v>7835</v>
      </c>
      <c r="F2207" s="8" t="s">
        <v>7836</v>
      </c>
      <c r="G2207" s="20">
        <v>1</v>
      </c>
      <c r="H2207" s="8" t="s">
        <v>7835</v>
      </c>
      <c r="I2207" s="8" t="s">
        <v>7838</v>
      </c>
      <c r="J2207" s="8" t="s">
        <v>7843</v>
      </c>
    </row>
    <row r="2208" spans="1:10" ht="15" customHeight="1" x14ac:dyDescent="0.3">
      <c r="A2208" s="8" t="s">
        <v>2244</v>
      </c>
      <c r="B2208" s="29">
        <v>25.175000000000001</v>
      </c>
      <c r="C2208" s="32">
        <v>5.74</v>
      </c>
      <c r="D2208" s="8" t="s">
        <v>7835</v>
      </c>
      <c r="E2208" s="8" t="s">
        <v>7835</v>
      </c>
      <c r="F2208" s="8" t="s">
        <v>7836</v>
      </c>
      <c r="G2208" s="20">
        <v>1</v>
      </c>
      <c r="H2208" s="8" t="s">
        <v>7835</v>
      </c>
      <c r="I2208" s="8" t="s">
        <v>7838</v>
      </c>
      <c r="J2208" s="8" t="s">
        <v>7842</v>
      </c>
    </row>
    <row r="2209" spans="1:10" ht="15" customHeight="1" x14ac:dyDescent="0.3">
      <c r="A2209" s="8" t="s">
        <v>2245</v>
      </c>
      <c r="B2209" s="29">
        <v>38.28</v>
      </c>
      <c r="C2209" s="32">
        <v>5.39</v>
      </c>
      <c r="D2209" s="8" t="s">
        <v>7835</v>
      </c>
      <c r="E2209" s="8" t="s">
        <v>7836</v>
      </c>
      <c r="F2209" s="8" t="s">
        <v>7835</v>
      </c>
      <c r="G2209" s="20">
        <v>1</v>
      </c>
      <c r="H2209" s="8" t="s">
        <v>7835</v>
      </c>
      <c r="I2209" s="8" t="s">
        <v>7837</v>
      </c>
      <c r="J2209" s="8" t="s">
        <v>7843</v>
      </c>
    </row>
    <row r="2210" spans="1:10" ht="15" customHeight="1" x14ac:dyDescent="0.3">
      <c r="A2210" s="8" t="s">
        <v>2246</v>
      </c>
      <c r="B2210" s="29">
        <v>38.17</v>
      </c>
      <c r="C2210" s="32">
        <v>4.07</v>
      </c>
      <c r="D2210" s="8" t="s">
        <v>7835</v>
      </c>
      <c r="E2210" s="8" t="s">
        <v>7836</v>
      </c>
      <c r="F2210" s="8" t="s">
        <v>7835</v>
      </c>
      <c r="G2210" s="20">
        <v>1</v>
      </c>
      <c r="H2210" s="8" t="s">
        <v>7835</v>
      </c>
      <c r="I2210" s="8" t="s">
        <v>7837</v>
      </c>
      <c r="J2210" s="8" t="s">
        <v>7843</v>
      </c>
    </row>
    <row r="2211" spans="1:10" ht="15" customHeight="1" x14ac:dyDescent="0.3">
      <c r="A2211" s="8" t="s">
        <v>2247</v>
      </c>
      <c r="B2211" s="29">
        <v>36.85</v>
      </c>
      <c r="C2211" s="32">
        <v>5.49</v>
      </c>
      <c r="D2211" s="8" t="s">
        <v>7835</v>
      </c>
      <c r="E2211" s="8" t="s">
        <v>7836</v>
      </c>
      <c r="F2211" s="8" t="s">
        <v>7835</v>
      </c>
      <c r="G2211" s="20">
        <v>1</v>
      </c>
      <c r="H2211" s="8" t="s">
        <v>7835</v>
      </c>
      <c r="I2211" s="8" t="s">
        <v>7837</v>
      </c>
      <c r="J2211" s="8" t="s">
        <v>7843</v>
      </c>
    </row>
    <row r="2212" spans="1:10" ht="15" customHeight="1" x14ac:dyDescent="0.3">
      <c r="A2212" s="8" t="s">
        <v>2248</v>
      </c>
      <c r="B2212" s="29">
        <v>22.61</v>
      </c>
      <c r="C2212" s="32">
        <v>5.68</v>
      </c>
      <c r="D2212" s="8" t="s">
        <v>7835</v>
      </c>
      <c r="E2212" s="8" t="s">
        <v>7835</v>
      </c>
      <c r="F2212" s="8" t="s">
        <v>7836</v>
      </c>
      <c r="G2212" s="20">
        <v>1</v>
      </c>
      <c r="H2212" s="8" t="s">
        <v>7835</v>
      </c>
      <c r="I2212" s="8" t="s">
        <v>7839</v>
      </c>
      <c r="J2212" s="8" t="s">
        <v>7843</v>
      </c>
    </row>
    <row r="2213" spans="1:10" ht="15" customHeight="1" x14ac:dyDescent="0.3">
      <c r="A2213" s="8" t="s">
        <v>2249</v>
      </c>
      <c r="B2213" s="29">
        <v>21.754999999999999</v>
      </c>
      <c r="C2213" s="32">
        <v>6.09</v>
      </c>
      <c r="D2213" s="8" t="s">
        <v>7835</v>
      </c>
      <c r="E2213" s="8" t="s">
        <v>7835</v>
      </c>
      <c r="F2213" s="8" t="s">
        <v>7836</v>
      </c>
      <c r="G2213" s="20">
        <v>1</v>
      </c>
      <c r="H2213" s="8" t="s">
        <v>7835</v>
      </c>
      <c r="I2213" s="8" t="s">
        <v>7839</v>
      </c>
      <c r="J2213" s="8" t="s">
        <v>7842</v>
      </c>
    </row>
    <row r="2214" spans="1:10" ht="15" customHeight="1" x14ac:dyDescent="0.3">
      <c r="A2214" s="8" t="s">
        <v>2250</v>
      </c>
      <c r="B2214" s="29">
        <v>20.425000000000001</v>
      </c>
      <c r="C2214" s="32">
        <v>5.53</v>
      </c>
      <c r="D2214" s="8" t="s">
        <v>7835</v>
      </c>
      <c r="E2214" s="8" t="s">
        <v>7835</v>
      </c>
      <c r="F2214" s="8" t="s">
        <v>7836</v>
      </c>
      <c r="G2214" s="20">
        <v>1</v>
      </c>
      <c r="H2214" s="8" t="s">
        <v>7835</v>
      </c>
      <c r="I2214" s="8" t="s">
        <v>7839</v>
      </c>
      <c r="J2214" s="8" t="s">
        <v>7843</v>
      </c>
    </row>
    <row r="2215" spans="1:10" ht="15" customHeight="1" x14ac:dyDescent="0.3">
      <c r="A2215" s="8" t="s">
        <v>2251</v>
      </c>
      <c r="B2215" s="29">
        <v>31.35</v>
      </c>
      <c r="C2215" s="32">
        <v>4.28</v>
      </c>
      <c r="D2215" s="8" t="s">
        <v>7835</v>
      </c>
      <c r="E2215" s="8" t="s">
        <v>7836</v>
      </c>
      <c r="F2215" s="8" t="s">
        <v>7835</v>
      </c>
      <c r="G2215" s="20">
        <v>1</v>
      </c>
      <c r="H2215" s="8" t="s">
        <v>7835</v>
      </c>
      <c r="I2215" s="8" t="s">
        <v>7837</v>
      </c>
      <c r="J2215" s="8" t="s">
        <v>7843</v>
      </c>
    </row>
    <row r="2216" spans="1:10" ht="15" customHeight="1" x14ac:dyDescent="0.3">
      <c r="A2216" s="8" t="s">
        <v>2252</v>
      </c>
      <c r="B2216" s="29">
        <v>31.13</v>
      </c>
      <c r="C2216" s="32">
        <v>6.01</v>
      </c>
      <c r="D2216" s="8" t="s">
        <v>7835</v>
      </c>
      <c r="E2216" s="8" t="s">
        <v>7836</v>
      </c>
      <c r="F2216" s="8" t="s">
        <v>7835</v>
      </c>
      <c r="G2216" s="20">
        <v>1</v>
      </c>
      <c r="H2216" s="8" t="s">
        <v>7835</v>
      </c>
      <c r="I2216" s="8" t="s">
        <v>7837</v>
      </c>
      <c r="J2216" s="8" t="s">
        <v>7842</v>
      </c>
    </row>
    <row r="2217" spans="1:10" ht="15" customHeight="1" x14ac:dyDescent="0.3">
      <c r="A2217" s="8" t="s">
        <v>2253</v>
      </c>
      <c r="B2217" s="29">
        <v>17.48</v>
      </c>
      <c r="C2217" s="32">
        <v>4.59</v>
      </c>
      <c r="D2217" s="8" t="s">
        <v>7835</v>
      </c>
      <c r="E2217" s="8" t="s">
        <v>7835</v>
      </c>
      <c r="F2217" s="8" t="s">
        <v>7836</v>
      </c>
      <c r="G2217" s="20">
        <v>1</v>
      </c>
      <c r="H2217" s="8" t="s">
        <v>7835</v>
      </c>
      <c r="I2217" s="8" t="s">
        <v>7840</v>
      </c>
      <c r="J2217" s="8" t="s">
        <v>7843</v>
      </c>
    </row>
    <row r="2218" spans="1:10" ht="15" customHeight="1" x14ac:dyDescent="0.3">
      <c r="A2218" s="8" t="s">
        <v>2254</v>
      </c>
      <c r="B2218" s="29">
        <v>22.57</v>
      </c>
      <c r="C2218" s="32">
        <v>5.8</v>
      </c>
      <c r="D2218" s="8" t="s">
        <v>7836</v>
      </c>
      <c r="E2218" s="8" t="s">
        <v>7835</v>
      </c>
      <c r="F2218" s="8" t="s">
        <v>7835</v>
      </c>
      <c r="G2218" s="20">
        <v>1</v>
      </c>
      <c r="H2218" s="8" t="s">
        <v>7835</v>
      </c>
      <c r="I2218" s="8" t="s">
        <v>7839</v>
      </c>
      <c r="J2218" s="8" t="s">
        <v>7842</v>
      </c>
    </row>
    <row r="2219" spans="1:10" ht="15" customHeight="1" x14ac:dyDescent="0.3">
      <c r="A2219" s="8" t="s">
        <v>2255</v>
      </c>
      <c r="B2219" s="29">
        <v>26.73</v>
      </c>
      <c r="C2219" s="32">
        <v>5.08</v>
      </c>
      <c r="D2219" s="8" t="s">
        <v>7835</v>
      </c>
      <c r="E2219" s="8" t="s">
        <v>7836</v>
      </c>
      <c r="F2219" s="8" t="s">
        <v>7835</v>
      </c>
      <c r="G2219" s="20">
        <v>1</v>
      </c>
      <c r="H2219" s="8" t="s">
        <v>7835</v>
      </c>
      <c r="I2219" s="8" t="s">
        <v>7838</v>
      </c>
      <c r="J2219" s="8" t="s">
        <v>7843</v>
      </c>
    </row>
    <row r="2220" spans="1:10" ht="15" customHeight="1" x14ac:dyDescent="0.3">
      <c r="A2220" s="8" t="s">
        <v>2256</v>
      </c>
      <c r="B2220" s="29">
        <v>20.79</v>
      </c>
      <c r="C2220" s="32">
        <v>5.84</v>
      </c>
      <c r="D2220" s="8" t="s">
        <v>7835</v>
      </c>
      <c r="E2220" s="8" t="s">
        <v>7836</v>
      </c>
      <c r="F2220" s="8" t="s">
        <v>7835</v>
      </c>
      <c r="G2220" s="20">
        <v>1</v>
      </c>
      <c r="H2220" s="8" t="s">
        <v>7835</v>
      </c>
      <c r="I2220" s="8" t="s">
        <v>7839</v>
      </c>
      <c r="J2220" s="8" t="s">
        <v>7842</v>
      </c>
    </row>
    <row r="2221" spans="1:10" ht="15" customHeight="1" x14ac:dyDescent="0.3">
      <c r="A2221" s="8" t="s">
        <v>2257</v>
      </c>
      <c r="B2221" s="29">
        <v>20.149999999999999</v>
      </c>
      <c r="C2221" s="32">
        <v>4.1500000000000004</v>
      </c>
      <c r="D2221" s="8" t="s">
        <v>7835</v>
      </c>
      <c r="E2221" s="8" t="s">
        <v>7835</v>
      </c>
      <c r="F2221" s="8" t="s">
        <v>7835</v>
      </c>
      <c r="G2221" s="20">
        <v>1</v>
      </c>
      <c r="H2221" s="8" t="s">
        <v>7835</v>
      </c>
      <c r="I2221" s="8" t="s">
        <v>7839</v>
      </c>
      <c r="J2221" s="8" t="s">
        <v>7843</v>
      </c>
    </row>
    <row r="2222" spans="1:10" ht="15" customHeight="1" x14ac:dyDescent="0.3">
      <c r="A2222" s="8" t="s">
        <v>2258</v>
      </c>
      <c r="B2222" s="29">
        <v>36.85</v>
      </c>
      <c r="C2222" s="32">
        <v>4.3600000000000003</v>
      </c>
      <c r="D2222" s="8" t="s">
        <v>7836</v>
      </c>
      <c r="E2222" s="8" t="s">
        <v>7835</v>
      </c>
      <c r="F2222" s="8" t="s">
        <v>7835</v>
      </c>
      <c r="G2222" s="20">
        <v>0</v>
      </c>
      <c r="H2222" s="8" t="s">
        <v>7835</v>
      </c>
      <c r="I2222" s="8" t="s">
        <v>7837</v>
      </c>
      <c r="J2222" s="8" t="s">
        <v>7843</v>
      </c>
    </row>
    <row r="2223" spans="1:10" ht="15" customHeight="1" x14ac:dyDescent="0.3">
      <c r="A2223" s="8" t="s">
        <v>2259</v>
      </c>
      <c r="B2223" s="29">
        <v>35.53</v>
      </c>
      <c r="C2223" s="32">
        <v>4.55</v>
      </c>
      <c r="D2223" s="8" t="s">
        <v>7836</v>
      </c>
      <c r="E2223" s="8" t="s">
        <v>7835</v>
      </c>
      <c r="F2223" s="8" t="s">
        <v>7835</v>
      </c>
      <c r="G2223" s="20">
        <v>0</v>
      </c>
      <c r="H2223" s="8" t="s">
        <v>7835</v>
      </c>
      <c r="I2223" s="8" t="s">
        <v>7837</v>
      </c>
      <c r="J2223" s="8" t="s">
        <v>7843</v>
      </c>
    </row>
    <row r="2224" spans="1:10" ht="15" customHeight="1" x14ac:dyDescent="0.3">
      <c r="A2224" s="8" t="s">
        <v>2260</v>
      </c>
      <c r="B2224" s="29">
        <v>31.1</v>
      </c>
      <c r="C2224" s="32">
        <v>4.37</v>
      </c>
      <c r="D2224" s="8" t="s">
        <v>7836</v>
      </c>
      <c r="E2224" s="8" t="s">
        <v>7835</v>
      </c>
      <c r="F2224" s="8" t="s">
        <v>7835</v>
      </c>
      <c r="G2224" s="20">
        <v>0</v>
      </c>
      <c r="H2224" s="8" t="s">
        <v>7835</v>
      </c>
      <c r="I2224" s="8" t="s">
        <v>7837</v>
      </c>
      <c r="J2224" s="8" t="s">
        <v>7843</v>
      </c>
    </row>
    <row r="2225" spans="1:10" ht="15" customHeight="1" x14ac:dyDescent="0.3">
      <c r="A2225" s="8" t="s">
        <v>2261</v>
      </c>
      <c r="B2225" s="29">
        <v>23.21</v>
      </c>
      <c r="C2225" s="32">
        <v>5.24</v>
      </c>
      <c r="D2225" s="8" t="s">
        <v>7836</v>
      </c>
      <c r="E2225" s="8" t="s">
        <v>7835</v>
      </c>
      <c r="F2225" s="8" t="s">
        <v>7835</v>
      </c>
      <c r="G2225" s="20">
        <v>0</v>
      </c>
      <c r="H2225" s="8" t="s">
        <v>7835</v>
      </c>
      <c r="I2225" s="8" t="s">
        <v>7839</v>
      </c>
      <c r="J2225" s="8" t="s">
        <v>7843</v>
      </c>
    </row>
    <row r="2226" spans="1:10" ht="15" customHeight="1" x14ac:dyDescent="0.3">
      <c r="A2226" s="8" t="s">
        <v>2262</v>
      </c>
      <c r="B2226" s="29">
        <v>18.36</v>
      </c>
      <c r="C2226" s="32">
        <v>5.96</v>
      </c>
      <c r="D2226" s="8" t="s">
        <v>7835</v>
      </c>
      <c r="E2226" s="8" t="s">
        <v>7835</v>
      </c>
      <c r="F2226" s="8" t="s">
        <v>7835</v>
      </c>
      <c r="G2226" s="20">
        <v>1</v>
      </c>
      <c r="H2226" s="8" t="s">
        <v>7835</v>
      </c>
      <c r="I2226" s="8" t="s">
        <v>7840</v>
      </c>
      <c r="J2226" s="8" t="s">
        <v>7842</v>
      </c>
    </row>
    <row r="2227" spans="1:10" ht="15" customHeight="1" x14ac:dyDescent="0.3">
      <c r="A2227" s="8" t="s">
        <v>2263</v>
      </c>
      <c r="B2227" s="29">
        <v>15.92</v>
      </c>
      <c r="C2227" s="32">
        <v>4.76</v>
      </c>
      <c r="D2227" s="8" t="s">
        <v>7836</v>
      </c>
      <c r="E2227" s="8" t="s">
        <v>7835</v>
      </c>
      <c r="F2227" s="8" t="s">
        <v>7835</v>
      </c>
      <c r="G2227" s="20">
        <v>1</v>
      </c>
      <c r="H2227" s="8" t="s">
        <v>7835</v>
      </c>
      <c r="I2227" s="8" t="s">
        <v>7840</v>
      </c>
      <c r="J2227" s="8" t="s">
        <v>7843</v>
      </c>
    </row>
    <row r="2228" spans="1:10" ht="15" customHeight="1" x14ac:dyDescent="0.3">
      <c r="A2228" s="8" t="s">
        <v>2264</v>
      </c>
      <c r="B2228" s="29">
        <v>15.17</v>
      </c>
      <c r="C2228" s="32">
        <v>4.3</v>
      </c>
      <c r="D2228" s="8" t="s">
        <v>7836</v>
      </c>
      <c r="E2228" s="8" t="s">
        <v>7835</v>
      </c>
      <c r="F2228" s="8" t="s">
        <v>7836</v>
      </c>
      <c r="G2228" s="20">
        <v>1</v>
      </c>
      <c r="H2228" s="8" t="s">
        <v>7835</v>
      </c>
      <c r="I2228" s="8" t="s">
        <v>7840</v>
      </c>
      <c r="J2228" s="8" t="s">
        <v>7843</v>
      </c>
    </row>
    <row r="2229" spans="1:10" ht="15" customHeight="1" x14ac:dyDescent="0.3">
      <c r="A2229" s="8" t="s">
        <v>2265</v>
      </c>
      <c r="B2229" s="29">
        <v>16.63</v>
      </c>
      <c r="C2229" s="32">
        <v>4.5</v>
      </c>
      <c r="D2229" s="8" t="s">
        <v>7835</v>
      </c>
      <c r="E2229" s="8" t="s">
        <v>7835</v>
      </c>
      <c r="F2229" s="8" t="s">
        <v>7835</v>
      </c>
      <c r="G2229" s="20">
        <v>1</v>
      </c>
      <c r="H2229" s="8" t="s">
        <v>7835</v>
      </c>
      <c r="I2229" s="8" t="s">
        <v>7840</v>
      </c>
      <c r="J2229" s="8" t="s">
        <v>7843</v>
      </c>
    </row>
    <row r="2230" spans="1:10" ht="15" customHeight="1" x14ac:dyDescent="0.3">
      <c r="A2230" s="8" t="s">
        <v>2266</v>
      </c>
      <c r="B2230" s="29">
        <v>19.39</v>
      </c>
      <c r="C2230" s="32">
        <v>5.59</v>
      </c>
      <c r="D2230" s="8" t="s">
        <v>7835</v>
      </c>
      <c r="E2230" s="8" t="s">
        <v>7835</v>
      </c>
      <c r="F2230" s="8" t="s">
        <v>7836</v>
      </c>
      <c r="G2230" s="20">
        <v>1</v>
      </c>
      <c r="H2230" s="8" t="s">
        <v>7835</v>
      </c>
      <c r="I2230" s="8" t="s">
        <v>7839</v>
      </c>
      <c r="J2230" s="8" t="s">
        <v>7843</v>
      </c>
    </row>
    <row r="2231" spans="1:10" ht="15" customHeight="1" x14ac:dyDescent="0.3">
      <c r="A2231" s="8" t="s">
        <v>2267</v>
      </c>
      <c r="B2231" s="29">
        <v>17.34</v>
      </c>
      <c r="C2231" s="32">
        <v>6.29</v>
      </c>
      <c r="D2231" s="8" t="s">
        <v>7836</v>
      </c>
      <c r="E2231" s="8" t="s">
        <v>7835</v>
      </c>
      <c r="F2231" s="8" t="s">
        <v>7836</v>
      </c>
      <c r="G2231" s="20">
        <v>1</v>
      </c>
      <c r="H2231" s="8" t="s">
        <v>7835</v>
      </c>
      <c r="I2231" s="8" t="s">
        <v>7840</v>
      </c>
      <c r="J2231" s="8" t="s">
        <v>7842</v>
      </c>
    </row>
    <row r="2232" spans="1:10" ht="15" customHeight="1" x14ac:dyDescent="0.3">
      <c r="A2232" s="8" t="s">
        <v>2268</v>
      </c>
      <c r="B2232" s="29">
        <v>17.940000000000001</v>
      </c>
      <c r="C2232" s="32">
        <v>4.1900000000000004</v>
      </c>
      <c r="D2232" s="8" t="s">
        <v>7835</v>
      </c>
      <c r="E2232" s="8" t="s">
        <v>7836</v>
      </c>
      <c r="F2232" s="8" t="s">
        <v>7835</v>
      </c>
      <c r="G2232" s="20">
        <v>1</v>
      </c>
      <c r="H2232" s="8" t="s">
        <v>7835</v>
      </c>
      <c r="I2232" s="8" t="s">
        <v>7840</v>
      </c>
      <c r="J2232" s="8" t="s">
        <v>7843</v>
      </c>
    </row>
    <row r="2233" spans="1:10" ht="15" customHeight="1" x14ac:dyDescent="0.3">
      <c r="A2233" s="8" t="s">
        <v>2269</v>
      </c>
      <c r="B2233" s="29">
        <v>16.670000000000002</v>
      </c>
      <c r="C2233" s="32">
        <v>4.7</v>
      </c>
      <c r="D2233" s="8" t="s">
        <v>7836</v>
      </c>
      <c r="E2233" s="8" t="s">
        <v>7835</v>
      </c>
      <c r="F2233" s="8" t="s">
        <v>7836</v>
      </c>
      <c r="G2233" s="20">
        <v>1</v>
      </c>
      <c r="H2233" s="8" t="s">
        <v>7835</v>
      </c>
      <c r="I2233" s="8" t="s">
        <v>7840</v>
      </c>
      <c r="J2233" s="8" t="s">
        <v>7843</v>
      </c>
    </row>
    <row r="2234" spans="1:10" ht="15" customHeight="1" x14ac:dyDescent="0.3">
      <c r="A2234" s="8" t="s">
        <v>2270</v>
      </c>
      <c r="B2234" s="29">
        <v>20.58</v>
      </c>
      <c r="C2234" s="32">
        <v>5.64</v>
      </c>
      <c r="D2234" s="8" t="s">
        <v>7836</v>
      </c>
      <c r="E2234" s="8" t="s">
        <v>7835</v>
      </c>
      <c r="F2234" s="8" t="s">
        <v>7835</v>
      </c>
      <c r="G2234" s="20">
        <v>0</v>
      </c>
      <c r="H2234" s="8" t="s">
        <v>7835</v>
      </c>
      <c r="I2234" s="8" t="s">
        <v>7839</v>
      </c>
      <c r="J2234" s="8" t="s">
        <v>7843</v>
      </c>
    </row>
    <row r="2235" spans="1:10" ht="15" customHeight="1" x14ac:dyDescent="0.3">
      <c r="A2235" s="8" t="s">
        <v>2271</v>
      </c>
      <c r="B2235" s="29">
        <v>16.5</v>
      </c>
      <c r="C2235" s="32">
        <v>4.1100000000000003</v>
      </c>
      <c r="D2235" s="8" t="s">
        <v>7836</v>
      </c>
      <c r="E2235" s="8" t="s">
        <v>7835</v>
      </c>
      <c r="F2235" s="8" t="s">
        <v>7835</v>
      </c>
      <c r="G2235" s="20">
        <v>0</v>
      </c>
      <c r="H2235" s="8" t="s">
        <v>7835</v>
      </c>
      <c r="I2235" s="8" t="s">
        <v>7840</v>
      </c>
      <c r="J2235" s="8" t="s">
        <v>7843</v>
      </c>
    </row>
    <row r="2236" spans="1:10" ht="15" customHeight="1" x14ac:dyDescent="0.3">
      <c r="A2236" s="8" t="s">
        <v>2272</v>
      </c>
      <c r="B2236" s="29">
        <v>15.41</v>
      </c>
      <c r="C2236" s="32">
        <v>5.43</v>
      </c>
      <c r="D2236" s="8" t="s">
        <v>7836</v>
      </c>
      <c r="E2236" s="8" t="s">
        <v>7835</v>
      </c>
      <c r="F2236" s="8" t="s">
        <v>7836</v>
      </c>
      <c r="G2236" s="20">
        <v>1</v>
      </c>
      <c r="H2236" s="8" t="s">
        <v>7835</v>
      </c>
      <c r="I2236" s="8" t="s">
        <v>7840</v>
      </c>
      <c r="J2236" s="8" t="s">
        <v>7843</v>
      </c>
    </row>
    <row r="2237" spans="1:10" ht="15" customHeight="1" x14ac:dyDescent="0.3">
      <c r="A2237" s="8" t="s">
        <v>2273</v>
      </c>
      <c r="B2237" s="29">
        <v>24.59</v>
      </c>
      <c r="C2237" s="32">
        <v>4.38</v>
      </c>
      <c r="D2237" s="8" t="s">
        <v>7835</v>
      </c>
      <c r="E2237" s="8" t="s">
        <v>7835</v>
      </c>
      <c r="F2237" s="8" t="s">
        <v>7835</v>
      </c>
      <c r="G2237" s="20">
        <v>1</v>
      </c>
      <c r="H2237" s="8" t="s">
        <v>7835</v>
      </c>
      <c r="I2237" s="8" t="s">
        <v>7839</v>
      </c>
      <c r="J2237" s="8" t="s">
        <v>7843</v>
      </c>
    </row>
    <row r="2238" spans="1:10" ht="15" customHeight="1" x14ac:dyDescent="0.3">
      <c r="A2238" s="8" t="s">
        <v>2274</v>
      </c>
      <c r="B2238" s="29">
        <v>33.33</v>
      </c>
      <c r="C2238" s="32">
        <v>9.7899999999999991</v>
      </c>
      <c r="D2238" s="8" t="s">
        <v>7835</v>
      </c>
      <c r="E2238" s="8" t="s">
        <v>7835</v>
      </c>
      <c r="F2238" s="8" t="s">
        <v>7835</v>
      </c>
      <c r="G2238" s="20">
        <v>0</v>
      </c>
      <c r="H2238" s="8" t="s">
        <v>7835</v>
      </c>
      <c r="I2238" s="8" t="s">
        <v>7837</v>
      </c>
      <c r="J2238" s="8" t="s">
        <v>7841</v>
      </c>
    </row>
    <row r="2239" spans="1:10" ht="15" customHeight="1" x14ac:dyDescent="0.3">
      <c r="A2239" s="8" t="s">
        <v>2275</v>
      </c>
      <c r="B2239" s="29">
        <v>18.5</v>
      </c>
      <c r="C2239" s="32">
        <v>11.84</v>
      </c>
      <c r="D2239" s="8" t="s">
        <v>7835</v>
      </c>
      <c r="E2239" s="8" t="s">
        <v>7835</v>
      </c>
      <c r="F2239" s="8" t="s">
        <v>7835</v>
      </c>
      <c r="G2239" s="20">
        <v>0</v>
      </c>
      <c r="H2239" s="8" t="s">
        <v>7835</v>
      </c>
      <c r="I2239" s="8" t="s">
        <v>7839</v>
      </c>
      <c r="J2239" s="8" t="s">
        <v>7841</v>
      </c>
    </row>
    <row r="2240" spans="1:10" ht="15" customHeight="1" x14ac:dyDescent="0.3">
      <c r="A2240" s="8" t="s">
        <v>2276</v>
      </c>
      <c r="B2240" s="29">
        <v>18.579999999999998</v>
      </c>
      <c r="C2240" s="32">
        <v>6.22</v>
      </c>
      <c r="D2240" s="8" t="s">
        <v>7835</v>
      </c>
      <c r="E2240" s="8" t="s">
        <v>7835</v>
      </c>
      <c r="F2240" s="8" t="s">
        <v>7835</v>
      </c>
      <c r="G2240" s="20">
        <v>0</v>
      </c>
      <c r="H2240" s="8" t="s">
        <v>7835</v>
      </c>
      <c r="I2240" s="8" t="s">
        <v>7839</v>
      </c>
      <c r="J2240" s="8" t="s">
        <v>7842</v>
      </c>
    </row>
    <row r="2241" spans="1:10" ht="15" customHeight="1" x14ac:dyDescent="0.3">
      <c r="A2241" s="8" t="s">
        <v>2277</v>
      </c>
      <c r="B2241" s="29">
        <v>16.64</v>
      </c>
      <c r="C2241" s="32">
        <v>10.01</v>
      </c>
      <c r="D2241" s="8" t="s">
        <v>7835</v>
      </c>
      <c r="E2241" s="8" t="s">
        <v>7835</v>
      </c>
      <c r="F2241" s="8" t="s">
        <v>7835</v>
      </c>
      <c r="G2241" s="20">
        <v>0</v>
      </c>
      <c r="H2241" s="8" t="s">
        <v>7835</v>
      </c>
      <c r="I2241" s="8" t="s">
        <v>7840</v>
      </c>
      <c r="J2241" s="8" t="s">
        <v>7841</v>
      </c>
    </row>
    <row r="2242" spans="1:10" ht="15" customHeight="1" x14ac:dyDescent="0.3">
      <c r="A2242" s="8" t="s">
        <v>2278</v>
      </c>
      <c r="B2242" s="29">
        <v>19.329999999999998</v>
      </c>
      <c r="C2242" s="32">
        <v>4.32</v>
      </c>
      <c r="D2242" s="8" t="s">
        <v>7835</v>
      </c>
      <c r="E2242" s="8" t="s">
        <v>7835</v>
      </c>
      <c r="F2242" s="8" t="s">
        <v>7835</v>
      </c>
      <c r="G2242" s="20">
        <v>1</v>
      </c>
      <c r="H2242" s="8" t="s">
        <v>7835</v>
      </c>
      <c r="I2242" s="8" t="s">
        <v>7839</v>
      </c>
      <c r="J2242" s="8" t="s">
        <v>7843</v>
      </c>
    </row>
    <row r="2243" spans="1:10" ht="15" customHeight="1" x14ac:dyDescent="0.3">
      <c r="A2243" s="8" t="s">
        <v>2279</v>
      </c>
      <c r="B2243" s="29">
        <v>21.26</v>
      </c>
      <c r="C2243" s="32">
        <v>5.65</v>
      </c>
      <c r="D2243" s="8" t="s">
        <v>7836</v>
      </c>
      <c r="E2243" s="8" t="s">
        <v>7835</v>
      </c>
      <c r="F2243" s="8" t="s">
        <v>7836</v>
      </c>
      <c r="G2243" s="20">
        <v>1</v>
      </c>
      <c r="H2243" s="8" t="s">
        <v>7835</v>
      </c>
      <c r="I2243" s="8" t="s">
        <v>7839</v>
      </c>
      <c r="J2243" s="8" t="s">
        <v>7843</v>
      </c>
    </row>
    <row r="2244" spans="1:10" ht="15" customHeight="1" x14ac:dyDescent="0.3">
      <c r="A2244" s="8" t="s">
        <v>2280</v>
      </c>
      <c r="B2244" s="29">
        <v>15.6</v>
      </c>
      <c r="C2244" s="32">
        <v>4.12</v>
      </c>
      <c r="D2244" s="8" t="s">
        <v>7836</v>
      </c>
      <c r="E2244" s="8" t="s">
        <v>7835</v>
      </c>
      <c r="F2244" s="8" t="s">
        <v>7835</v>
      </c>
      <c r="G2244" s="20">
        <v>1</v>
      </c>
      <c r="H2244" s="8" t="s">
        <v>7835</v>
      </c>
      <c r="I2244" s="8" t="s">
        <v>7840</v>
      </c>
      <c r="J2244" s="8" t="s">
        <v>7843</v>
      </c>
    </row>
    <row r="2245" spans="1:10" ht="15" customHeight="1" x14ac:dyDescent="0.3">
      <c r="A2245" s="8" t="s">
        <v>2281</v>
      </c>
      <c r="B2245" s="29">
        <v>24.39</v>
      </c>
      <c r="C2245" s="32">
        <v>6.24</v>
      </c>
      <c r="D2245" s="8" t="s">
        <v>7835</v>
      </c>
      <c r="E2245" s="8" t="s">
        <v>7835</v>
      </c>
      <c r="F2245" s="8" t="s">
        <v>7835</v>
      </c>
      <c r="G2245" s="20">
        <v>1</v>
      </c>
      <c r="H2245" s="8" t="s">
        <v>7835</v>
      </c>
      <c r="I2245" s="8" t="s">
        <v>7839</v>
      </c>
      <c r="J2245" s="8" t="s">
        <v>7842</v>
      </c>
    </row>
    <row r="2246" spans="1:10" ht="15" customHeight="1" x14ac:dyDescent="0.3">
      <c r="A2246" s="8" t="s">
        <v>2282</v>
      </c>
      <c r="B2246" s="29">
        <v>24.75</v>
      </c>
      <c r="C2246" s="32">
        <v>4.83</v>
      </c>
      <c r="D2246" s="8" t="s">
        <v>7835</v>
      </c>
      <c r="E2246" s="8" t="s">
        <v>7835</v>
      </c>
      <c r="F2246" s="8" t="s">
        <v>7835</v>
      </c>
      <c r="G2246" s="20">
        <v>0</v>
      </c>
      <c r="H2246" s="8" t="s">
        <v>7835</v>
      </c>
      <c r="I2246" s="8" t="s">
        <v>7839</v>
      </c>
      <c r="J2246" s="8" t="s">
        <v>7843</v>
      </c>
    </row>
    <row r="2247" spans="1:10" ht="15" customHeight="1" x14ac:dyDescent="0.3">
      <c r="A2247" s="8" t="s">
        <v>2283</v>
      </c>
      <c r="B2247" s="29">
        <v>20.88</v>
      </c>
      <c r="C2247" s="32">
        <v>7.4</v>
      </c>
      <c r="D2247" s="8" t="s">
        <v>7835</v>
      </c>
      <c r="E2247" s="8" t="s">
        <v>7835</v>
      </c>
      <c r="F2247" s="8" t="s">
        <v>7835</v>
      </c>
      <c r="G2247" s="20">
        <v>0</v>
      </c>
      <c r="H2247" s="8" t="s">
        <v>7835</v>
      </c>
      <c r="I2247" s="8" t="s">
        <v>7839</v>
      </c>
      <c r="J2247" s="8" t="s">
        <v>7841</v>
      </c>
    </row>
    <row r="2248" spans="1:10" ht="15" customHeight="1" x14ac:dyDescent="0.3">
      <c r="A2248" s="8" t="s">
        <v>2284</v>
      </c>
      <c r="B2248" s="29">
        <v>20.43</v>
      </c>
      <c r="C2248" s="32">
        <v>4.54</v>
      </c>
      <c r="D2248" s="8" t="s">
        <v>7835</v>
      </c>
      <c r="E2248" s="8" t="s">
        <v>7835</v>
      </c>
      <c r="F2248" s="8" t="s">
        <v>7835</v>
      </c>
      <c r="G2248" s="20">
        <v>0</v>
      </c>
      <c r="H2248" s="8" t="s">
        <v>7835</v>
      </c>
      <c r="I2248" s="8" t="s">
        <v>7839</v>
      </c>
      <c r="J2248" s="8" t="s">
        <v>7843</v>
      </c>
    </row>
    <row r="2249" spans="1:10" ht="15" customHeight="1" x14ac:dyDescent="0.3">
      <c r="A2249" s="8" t="s">
        <v>2285</v>
      </c>
      <c r="B2249" s="29">
        <v>15.18</v>
      </c>
      <c r="C2249" s="32">
        <v>11.11</v>
      </c>
      <c r="D2249" s="8" t="s">
        <v>7835</v>
      </c>
      <c r="E2249" s="8" t="s">
        <v>7835</v>
      </c>
      <c r="F2249" s="8" t="s">
        <v>7835</v>
      </c>
      <c r="G2249" s="20">
        <v>0</v>
      </c>
      <c r="H2249" s="8" t="s">
        <v>7835</v>
      </c>
      <c r="I2249" s="8" t="s">
        <v>7840</v>
      </c>
      <c r="J2249" s="8" t="s">
        <v>7841</v>
      </c>
    </row>
    <row r="2250" spans="1:10" ht="15" customHeight="1" x14ac:dyDescent="0.3">
      <c r="A2250" s="8" t="s">
        <v>2286</v>
      </c>
      <c r="B2250" s="29">
        <v>15.12</v>
      </c>
      <c r="C2250" s="32">
        <v>4.03</v>
      </c>
      <c r="D2250" s="8" t="s">
        <v>7836</v>
      </c>
      <c r="E2250" s="8" t="s">
        <v>7835</v>
      </c>
      <c r="F2250" s="8" t="s">
        <v>7835</v>
      </c>
      <c r="G2250" s="20">
        <v>0</v>
      </c>
      <c r="H2250" s="8" t="s">
        <v>7835</v>
      </c>
      <c r="I2250" s="8" t="s">
        <v>7840</v>
      </c>
      <c r="J2250" s="8" t="s">
        <v>7843</v>
      </c>
    </row>
    <row r="2251" spans="1:10" ht="15" customHeight="1" x14ac:dyDescent="0.3">
      <c r="A2251" s="8" t="s">
        <v>2287</v>
      </c>
      <c r="B2251" s="29">
        <v>23.88</v>
      </c>
      <c r="C2251" s="32">
        <v>4.51</v>
      </c>
      <c r="D2251" s="8" t="s">
        <v>7835</v>
      </c>
      <c r="E2251" s="8" t="s">
        <v>7835</v>
      </c>
      <c r="F2251" s="8" t="s">
        <v>7835</v>
      </c>
      <c r="G2251" s="20">
        <v>1</v>
      </c>
      <c r="H2251" s="8" t="s">
        <v>7835</v>
      </c>
      <c r="I2251" s="8" t="s">
        <v>7839</v>
      </c>
      <c r="J2251" s="8" t="s">
        <v>7843</v>
      </c>
    </row>
    <row r="2252" spans="1:10" ht="15" customHeight="1" x14ac:dyDescent="0.3">
      <c r="A2252" s="8" t="s">
        <v>2288</v>
      </c>
      <c r="B2252" s="29">
        <v>16.13</v>
      </c>
      <c r="C2252" s="32">
        <v>5.56</v>
      </c>
      <c r="D2252" s="8" t="s">
        <v>7835</v>
      </c>
      <c r="E2252" s="8" t="s">
        <v>7836</v>
      </c>
      <c r="F2252" s="8" t="s">
        <v>7835</v>
      </c>
      <c r="G2252" s="20">
        <v>1</v>
      </c>
      <c r="H2252" s="8" t="s">
        <v>7835</v>
      </c>
      <c r="I2252" s="8" t="s">
        <v>7840</v>
      </c>
      <c r="J2252" s="8" t="s">
        <v>7843</v>
      </c>
    </row>
    <row r="2253" spans="1:10" ht="15" customHeight="1" x14ac:dyDescent="0.3">
      <c r="A2253" s="8" t="s">
        <v>2289</v>
      </c>
      <c r="B2253" s="29">
        <v>24.09</v>
      </c>
      <c r="C2253" s="32">
        <v>4.0999999999999996</v>
      </c>
      <c r="D2253" s="8" t="s">
        <v>7835</v>
      </c>
      <c r="E2253" s="8" t="s">
        <v>7836</v>
      </c>
      <c r="F2253" s="8" t="s">
        <v>7835</v>
      </c>
      <c r="G2253" s="20">
        <v>1</v>
      </c>
      <c r="H2253" s="8" t="s">
        <v>7835</v>
      </c>
      <c r="I2253" s="8" t="s">
        <v>7839</v>
      </c>
      <c r="J2253" s="8" t="s">
        <v>7843</v>
      </c>
    </row>
    <row r="2254" spans="1:10" ht="15" customHeight="1" x14ac:dyDescent="0.3">
      <c r="A2254" s="8" t="s">
        <v>2290</v>
      </c>
      <c r="B2254" s="29">
        <v>19.43</v>
      </c>
      <c r="C2254" s="32">
        <v>5.85</v>
      </c>
      <c r="D2254" s="8" t="s">
        <v>7835</v>
      </c>
      <c r="E2254" s="8" t="s">
        <v>7836</v>
      </c>
      <c r="F2254" s="8" t="s">
        <v>7835</v>
      </c>
      <c r="G2254" s="20">
        <v>1</v>
      </c>
      <c r="H2254" s="8" t="s">
        <v>7835</v>
      </c>
      <c r="I2254" s="8" t="s">
        <v>7839</v>
      </c>
      <c r="J2254" s="8" t="s">
        <v>7842</v>
      </c>
    </row>
    <row r="2255" spans="1:10" ht="15" customHeight="1" x14ac:dyDescent="0.3">
      <c r="A2255" s="8" t="s">
        <v>2291</v>
      </c>
      <c r="B2255" s="29">
        <v>15.22</v>
      </c>
      <c r="C2255" s="32">
        <v>4.92</v>
      </c>
      <c r="D2255" s="8" t="s">
        <v>7836</v>
      </c>
      <c r="E2255" s="8" t="s">
        <v>7835</v>
      </c>
      <c r="F2255" s="8" t="s">
        <v>7836</v>
      </c>
      <c r="G2255" s="20">
        <v>1</v>
      </c>
      <c r="H2255" s="8" t="s">
        <v>7835</v>
      </c>
      <c r="I2255" s="8" t="s">
        <v>7840</v>
      </c>
      <c r="J2255" s="8" t="s">
        <v>7843</v>
      </c>
    </row>
    <row r="2256" spans="1:10" ht="15" customHeight="1" x14ac:dyDescent="0.3">
      <c r="A2256" s="8" t="s">
        <v>2292</v>
      </c>
      <c r="B2256" s="29">
        <v>20.72</v>
      </c>
      <c r="C2256" s="32">
        <v>9.4600000000000009</v>
      </c>
      <c r="D2256" s="8" t="s">
        <v>7835</v>
      </c>
      <c r="E2256" s="8" t="s">
        <v>7835</v>
      </c>
      <c r="F2256" s="8" t="s">
        <v>7835</v>
      </c>
      <c r="G2256" s="20">
        <v>0</v>
      </c>
      <c r="H2256" s="8" t="s">
        <v>7835</v>
      </c>
      <c r="I2256" s="8" t="s">
        <v>7839</v>
      </c>
      <c r="J2256" s="8" t="s">
        <v>7841</v>
      </c>
    </row>
    <row r="2257" spans="1:10" ht="15" customHeight="1" x14ac:dyDescent="0.3">
      <c r="A2257" s="8" t="s">
        <v>2293</v>
      </c>
      <c r="B2257" s="29">
        <v>35.4</v>
      </c>
      <c r="C2257" s="32">
        <v>5.94</v>
      </c>
      <c r="D2257" s="8" t="s">
        <v>7835</v>
      </c>
      <c r="E2257" s="8" t="s">
        <v>7835</v>
      </c>
      <c r="F2257" s="8" t="s">
        <v>7836</v>
      </c>
      <c r="G2257" s="20">
        <v>1</v>
      </c>
      <c r="H2257" s="8" t="s">
        <v>7835</v>
      </c>
      <c r="I2257" s="8" t="s">
        <v>7837</v>
      </c>
      <c r="J2257" s="8" t="s">
        <v>7842</v>
      </c>
    </row>
    <row r="2258" spans="1:10" ht="15" customHeight="1" x14ac:dyDescent="0.3">
      <c r="A2258" s="8" t="s">
        <v>2294</v>
      </c>
      <c r="B2258" s="29">
        <v>34.4</v>
      </c>
      <c r="C2258" s="32">
        <v>5.7</v>
      </c>
      <c r="D2258" s="8" t="s">
        <v>7835</v>
      </c>
      <c r="E2258" s="8" t="s">
        <v>7835</v>
      </c>
      <c r="F2258" s="8" t="s">
        <v>7836</v>
      </c>
      <c r="G2258" s="20">
        <v>1</v>
      </c>
      <c r="H2258" s="8" t="s">
        <v>7835</v>
      </c>
      <c r="I2258" s="8" t="s">
        <v>7837</v>
      </c>
      <c r="J2258" s="8" t="s">
        <v>7842</v>
      </c>
    </row>
    <row r="2259" spans="1:10" ht="15" customHeight="1" x14ac:dyDescent="0.3">
      <c r="A2259" s="8" t="s">
        <v>2295</v>
      </c>
      <c r="B2259" s="29">
        <v>34.1</v>
      </c>
      <c r="C2259" s="32">
        <v>4.13</v>
      </c>
      <c r="D2259" s="8" t="s">
        <v>7835</v>
      </c>
      <c r="E2259" s="8" t="s">
        <v>7835</v>
      </c>
      <c r="F2259" s="8" t="s">
        <v>7836</v>
      </c>
      <c r="G2259" s="20">
        <v>1</v>
      </c>
      <c r="H2259" s="8" t="s">
        <v>7835</v>
      </c>
      <c r="I2259" s="8" t="s">
        <v>7837</v>
      </c>
      <c r="J2259" s="8" t="s">
        <v>7843</v>
      </c>
    </row>
    <row r="2260" spans="1:10" ht="15" customHeight="1" x14ac:dyDescent="0.3">
      <c r="A2260" s="8" t="s">
        <v>2296</v>
      </c>
      <c r="B2260" s="29">
        <v>30.4</v>
      </c>
      <c r="C2260" s="32">
        <v>4.7699999999999996</v>
      </c>
      <c r="D2260" s="8" t="s">
        <v>7835</v>
      </c>
      <c r="E2260" s="8" t="s">
        <v>7835</v>
      </c>
      <c r="F2260" s="8" t="s">
        <v>7836</v>
      </c>
      <c r="G2260" s="20">
        <v>1</v>
      </c>
      <c r="H2260" s="8" t="s">
        <v>7835</v>
      </c>
      <c r="I2260" s="8" t="s">
        <v>7837</v>
      </c>
      <c r="J2260" s="8" t="s">
        <v>7843</v>
      </c>
    </row>
    <row r="2261" spans="1:10" ht="15" customHeight="1" x14ac:dyDescent="0.3">
      <c r="A2261" s="8" t="s">
        <v>2297</v>
      </c>
      <c r="B2261" s="29">
        <v>28.7</v>
      </c>
      <c r="C2261" s="32">
        <v>4.99</v>
      </c>
      <c r="D2261" s="8" t="s">
        <v>7835</v>
      </c>
      <c r="E2261" s="8" t="s">
        <v>7835</v>
      </c>
      <c r="F2261" s="8" t="s">
        <v>7836</v>
      </c>
      <c r="G2261" s="20">
        <v>1</v>
      </c>
      <c r="H2261" s="8" t="s">
        <v>7835</v>
      </c>
      <c r="I2261" s="8" t="s">
        <v>7838</v>
      </c>
      <c r="J2261" s="8" t="s">
        <v>7843</v>
      </c>
    </row>
    <row r="2262" spans="1:10" ht="15" customHeight="1" x14ac:dyDescent="0.3">
      <c r="A2262" s="8" t="s">
        <v>2298</v>
      </c>
      <c r="B2262" s="29">
        <v>17.440000000000001</v>
      </c>
      <c r="C2262" s="32">
        <v>4.42</v>
      </c>
      <c r="D2262" s="8" t="s">
        <v>7836</v>
      </c>
      <c r="E2262" s="8" t="s">
        <v>7835</v>
      </c>
      <c r="F2262" s="8" t="s">
        <v>7836</v>
      </c>
      <c r="G2262" s="20">
        <v>1</v>
      </c>
      <c r="H2262" s="8" t="s">
        <v>7835</v>
      </c>
      <c r="I2262" s="8" t="s">
        <v>7840</v>
      </c>
      <c r="J2262" s="8" t="s">
        <v>7843</v>
      </c>
    </row>
    <row r="2263" spans="1:10" ht="15" customHeight="1" x14ac:dyDescent="0.3">
      <c r="A2263" s="8" t="s">
        <v>2299</v>
      </c>
      <c r="B2263" s="29">
        <v>27.6</v>
      </c>
      <c r="C2263" s="32">
        <v>4.01</v>
      </c>
      <c r="D2263" s="8" t="s">
        <v>7835</v>
      </c>
      <c r="E2263" s="8" t="s">
        <v>7835</v>
      </c>
      <c r="F2263" s="8" t="s">
        <v>7836</v>
      </c>
      <c r="G2263" s="20">
        <v>1</v>
      </c>
      <c r="H2263" s="8" t="s">
        <v>7835</v>
      </c>
      <c r="I2263" s="8" t="s">
        <v>7838</v>
      </c>
      <c r="J2263" s="8" t="s">
        <v>7843</v>
      </c>
    </row>
    <row r="2264" spans="1:10" ht="15" customHeight="1" x14ac:dyDescent="0.3">
      <c r="A2264" s="8" t="s">
        <v>2300</v>
      </c>
      <c r="B2264" s="29">
        <v>20.7</v>
      </c>
      <c r="C2264" s="32">
        <v>4.49</v>
      </c>
      <c r="D2264" s="8" t="s">
        <v>7835</v>
      </c>
      <c r="E2264" s="8" t="s">
        <v>7835</v>
      </c>
      <c r="F2264" s="8" t="s">
        <v>7836</v>
      </c>
      <c r="G2264" s="20">
        <v>1</v>
      </c>
      <c r="H2264" s="8" t="s">
        <v>7835</v>
      </c>
      <c r="I2264" s="8" t="s">
        <v>7839</v>
      </c>
      <c r="J2264" s="8" t="s">
        <v>7843</v>
      </c>
    </row>
    <row r="2265" spans="1:10" ht="15" customHeight="1" x14ac:dyDescent="0.3">
      <c r="A2265" s="8" t="s">
        <v>2301</v>
      </c>
      <c r="B2265" s="29">
        <v>20.3</v>
      </c>
      <c r="C2265" s="32">
        <v>6.37</v>
      </c>
      <c r="D2265" s="8" t="s">
        <v>7835</v>
      </c>
      <c r="E2265" s="8" t="s">
        <v>7835</v>
      </c>
      <c r="F2265" s="8" t="s">
        <v>7836</v>
      </c>
      <c r="G2265" s="20">
        <v>1</v>
      </c>
      <c r="H2265" s="8" t="s">
        <v>7835</v>
      </c>
      <c r="I2265" s="8" t="s">
        <v>7839</v>
      </c>
      <c r="J2265" s="8" t="s">
        <v>7842</v>
      </c>
    </row>
    <row r="2266" spans="1:10" ht="15" customHeight="1" x14ac:dyDescent="0.3">
      <c r="A2266" s="8" t="s">
        <v>2302</v>
      </c>
      <c r="B2266" s="29">
        <v>19.8</v>
      </c>
      <c r="C2266" s="32">
        <v>5.12</v>
      </c>
      <c r="D2266" s="8" t="s">
        <v>7835</v>
      </c>
      <c r="E2266" s="8" t="s">
        <v>7835</v>
      </c>
      <c r="F2266" s="8" t="s">
        <v>7836</v>
      </c>
      <c r="G2266" s="20">
        <v>1</v>
      </c>
      <c r="H2266" s="8" t="s">
        <v>7835</v>
      </c>
      <c r="I2266" s="8" t="s">
        <v>7839</v>
      </c>
      <c r="J2266" s="8" t="s">
        <v>7843</v>
      </c>
    </row>
    <row r="2267" spans="1:10" ht="15" customHeight="1" x14ac:dyDescent="0.3">
      <c r="A2267" s="8" t="s">
        <v>2303</v>
      </c>
      <c r="B2267" s="29">
        <v>21.87</v>
      </c>
      <c r="C2267" s="32">
        <v>8.59</v>
      </c>
      <c r="D2267" s="8" t="s">
        <v>7835</v>
      </c>
      <c r="E2267" s="8" t="s">
        <v>7835</v>
      </c>
      <c r="F2267" s="8" t="s">
        <v>7835</v>
      </c>
      <c r="G2267" s="20">
        <v>0</v>
      </c>
      <c r="H2267" s="8" t="s">
        <v>7835</v>
      </c>
      <c r="I2267" s="8" t="s">
        <v>7839</v>
      </c>
      <c r="J2267" s="8" t="s">
        <v>7841</v>
      </c>
    </row>
    <row r="2268" spans="1:10" ht="15" customHeight="1" x14ac:dyDescent="0.3">
      <c r="A2268" s="8" t="s">
        <v>2304</v>
      </c>
      <c r="B2268" s="29">
        <v>16.600000000000001</v>
      </c>
      <c r="C2268" s="32">
        <v>5.87</v>
      </c>
      <c r="D2268" s="8" t="s">
        <v>7835</v>
      </c>
      <c r="E2268" s="8" t="s">
        <v>7835</v>
      </c>
      <c r="F2268" s="8" t="s">
        <v>7835</v>
      </c>
      <c r="G2268" s="20">
        <v>1</v>
      </c>
      <c r="H2268" s="8" t="s">
        <v>7835</v>
      </c>
      <c r="I2268" s="8" t="s">
        <v>7840</v>
      </c>
      <c r="J2268" s="8" t="s">
        <v>7842</v>
      </c>
    </row>
    <row r="2269" spans="1:10" ht="15" customHeight="1" x14ac:dyDescent="0.3">
      <c r="A2269" s="8" t="s">
        <v>2305</v>
      </c>
      <c r="B2269" s="29">
        <v>21.98</v>
      </c>
      <c r="C2269" s="32">
        <v>7.03</v>
      </c>
      <c r="D2269" s="8" t="s">
        <v>7835</v>
      </c>
      <c r="E2269" s="8" t="s">
        <v>7835</v>
      </c>
      <c r="F2269" s="8" t="s">
        <v>7835</v>
      </c>
      <c r="G2269" s="20">
        <v>0</v>
      </c>
      <c r="H2269" s="8" t="s">
        <v>7835</v>
      </c>
      <c r="I2269" s="8" t="s">
        <v>7839</v>
      </c>
      <c r="J2269" s="8" t="s">
        <v>7841</v>
      </c>
    </row>
    <row r="2270" spans="1:10" ht="15" customHeight="1" x14ac:dyDescent="0.3">
      <c r="A2270" s="8" t="s">
        <v>2306</v>
      </c>
      <c r="B2270" s="29">
        <v>19.7</v>
      </c>
      <c r="C2270" s="32">
        <v>5.51</v>
      </c>
      <c r="D2270" s="8" t="s">
        <v>7835</v>
      </c>
      <c r="E2270" s="8" t="s">
        <v>7835</v>
      </c>
      <c r="F2270" s="8" t="s">
        <v>7835</v>
      </c>
      <c r="G2270" s="20">
        <v>1</v>
      </c>
      <c r="H2270" s="8" t="s">
        <v>7835</v>
      </c>
      <c r="I2270" s="8" t="s">
        <v>7839</v>
      </c>
      <c r="J2270" s="8" t="s">
        <v>7843</v>
      </c>
    </row>
    <row r="2271" spans="1:10" ht="15" customHeight="1" x14ac:dyDescent="0.3">
      <c r="A2271" s="8" t="s">
        <v>2307</v>
      </c>
      <c r="B2271" s="29">
        <v>19.21</v>
      </c>
      <c r="C2271" s="32">
        <v>4.76</v>
      </c>
      <c r="D2271" s="8" t="s">
        <v>7835</v>
      </c>
      <c r="E2271" s="8" t="s">
        <v>7836</v>
      </c>
      <c r="F2271" s="8" t="s">
        <v>7835</v>
      </c>
      <c r="G2271" s="20">
        <v>1</v>
      </c>
      <c r="H2271" s="8" t="s">
        <v>7835</v>
      </c>
      <c r="I2271" s="8" t="s">
        <v>7839</v>
      </c>
      <c r="J2271" s="8" t="s">
        <v>7843</v>
      </c>
    </row>
    <row r="2272" spans="1:10" ht="15" customHeight="1" x14ac:dyDescent="0.3">
      <c r="A2272" s="8" t="s">
        <v>2308</v>
      </c>
      <c r="B2272" s="29">
        <v>19.3</v>
      </c>
      <c r="C2272" s="32">
        <v>4.7</v>
      </c>
      <c r="D2272" s="8" t="s">
        <v>7835</v>
      </c>
      <c r="E2272" s="8" t="s">
        <v>7836</v>
      </c>
      <c r="F2272" s="8" t="s">
        <v>7835</v>
      </c>
      <c r="G2272" s="20">
        <v>1</v>
      </c>
      <c r="H2272" s="8" t="s">
        <v>7835</v>
      </c>
      <c r="I2272" s="8" t="s">
        <v>7839</v>
      </c>
      <c r="J2272" s="8" t="s">
        <v>7843</v>
      </c>
    </row>
    <row r="2273" spans="1:10" ht="15" customHeight="1" x14ac:dyDescent="0.3">
      <c r="A2273" s="8" t="s">
        <v>2309</v>
      </c>
      <c r="B2273" s="29">
        <v>16.22</v>
      </c>
      <c r="C2273" s="32">
        <v>6.21</v>
      </c>
      <c r="D2273" s="8" t="s">
        <v>7836</v>
      </c>
      <c r="E2273" s="8" t="s">
        <v>7835</v>
      </c>
      <c r="F2273" s="8" t="s">
        <v>7835</v>
      </c>
      <c r="G2273" s="20">
        <v>0</v>
      </c>
      <c r="H2273" s="8" t="s">
        <v>7835</v>
      </c>
      <c r="I2273" s="8" t="s">
        <v>7840</v>
      </c>
      <c r="J2273" s="8" t="s">
        <v>7842</v>
      </c>
    </row>
    <row r="2274" spans="1:10" ht="15" customHeight="1" x14ac:dyDescent="0.3">
      <c r="A2274" s="8" t="s">
        <v>2310</v>
      </c>
      <c r="B2274" s="29">
        <v>17.12</v>
      </c>
      <c r="C2274" s="32">
        <v>4.5199999999999996</v>
      </c>
      <c r="D2274" s="8" t="s">
        <v>7835</v>
      </c>
      <c r="E2274" s="8" t="s">
        <v>7836</v>
      </c>
      <c r="F2274" s="8" t="s">
        <v>7835</v>
      </c>
      <c r="G2274" s="20">
        <v>1</v>
      </c>
      <c r="H2274" s="8" t="s">
        <v>7835</v>
      </c>
      <c r="I2274" s="8" t="s">
        <v>7840</v>
      </c>
      <c r="J2274" s="8" t="s">
        <v>7843</v>
      </c>
    </row>
    <row r="2275" spans="1:10" ht="15" customHeight="1" x14ac:dyDescent="0.3">
      <c r="A2275" s="8" t="s">
        <v>2311</v>
      </c>
      <c r="B2275" s="29">
        <v>19.07</v>
      </c>
      <c r="C2275" s="32">
        <v>5.45</v>
      </c>
      <c r="D2275" s="8" t="s">
        <v>7835</v>
      </c>
      <c r="E2275" s="8" t="s">
        <v>7835</v>
      </c>
      <c r="F2275" s="8" t="s">
        <v>7835</v>
      </c>
      <c r="G2275" s="20">
        <v>1</v>
      </c>
      <c r="H2275" s="8" t="s">
        <v>7835</v>
      </c>
      <c r="I2275" s="8" t="s">
        <v>7839</v>
      </c>
      <c r="J2275" s="8" t="s">
        <v>7843</v>
      </c>
    </row>
    <row r="2276" spans="1:10" ht="15" customHeight="1" x14ac:dyDescent="0.3">
      <c r="A2276" s="8" t="s">
        <v>2312</v>
      </c>
      <c r="B2276" s="29">
        <v>15.56</v>
      </c>
      <c r="C2276" s="32">
        <v>4.42</v>
      </c>
      <c r="D2276" s="8" t="s">
        <v>7835</v>
      </c>
      <c r="E2276" s="8" t="s">
        <v>7835</v>
      </c>
      <c r="F2276" s="8" t="s">
        <v>7835</v>
      </c>
      <c r="G2276" s="20">
        <v>0</v>
      </c>
      <c r="H2276" s="8" t="s">
        <v>7835</v>
      </c>
      <c r="I2276" s="8" t="s">
        <v>7840</v>
      </c>
      <c r="J2276" s="8" t="s">
        <v>7843</v>
      </c>
    </row>
    <row r="2277" spans="1:10" ht="15" customHeight="1" x14ac:dyDescent="0.3">
      <c r="A2277" s="8" t="s">
        <v>2313</v>
      </c>
      <c r="B2277" s="29">
        <v>22.76</v>
      </c>
      <c r="C2277" s="32">
        <v>9.44</v>
      </c>
      <c r="D2277" s="8" t="s">
        <v>7835</v>
      </c>
      <c r="E2277" s="8" t="s">
        <v>7835</v>
      </c>
      <c r="F2277" s="8" t="s">
        <v>7835</v>
      </c>
      <c r="G2277" s="20">
        <v>0</v>
      </c>
      <c r="H2277" s="8" t="s">
        <v>7835</v>
      </c>
      <c r="I2277" s="8" t="s">
        <v>7839</v>
      </c>
      <c r="J2277" s="8" t="s">
        <v>7841</v>
      </c>
    </row>
    <row r="2278" spans="1:10" ht="15" customHeight="1" x14ac:dyDescent="0.3">
      <c r="A2278" s="8" t="s">
        <v>2314</v>
      </c>
      <c r="B2278" s="29">
        <v>22.79</v>
      </c>
      <c r="C2278" s="32">
        <v>6.15</v>
      </c>
      <c r="D2278" s="8" t="s">
        <v>7836</v>
      </c>
      <c r="E2278" s="8" t="s">
        <v>7835</v>
      </c>
      <c r="F2278" s="8" t="s">
        <v>7836</v>
      </c>
      <c r="G2278" s="20">
        <v>1</v>
      </c>
      <c r="H2278" s="8" t="s">
        <v>7835</v>
      </c>
      <c r="I2278" s="8" t="s">
        <v>7839</v>
      </c>
      <c r="J2278" s="8" t="s">
        <v>7842</v>
      </c>
    </row>
    <row r="2279" spans="1:10" ht="15" customHeight="1" x14ac:dyDescent="0.3">
      <c r="A2279" s="8" t="s">
        <v>2315</v>
      </c>
      <c r="B2279" s="29">
        <v>17.41</v>
      </c>
      <c r="C2279" s="32">
        <v>5.13</v>
      </c>
      <c r="D2279" s="8" t="s">
        <v>7836</v>
      </c>
      <c r="E2279" s="8" t="s">
        <v>7835</v>
      </c>
      <c r="F2279" s="8" t="s">
        <v>7835</v>
      </c>
      <c r="G2279" s="20">
        <v>0</v>
      </c>
      <c r="H2279" s="8" t="s">
        <v>7835</v>
      </c>
      <c r="I2279" s="8" t="s">
        <v>7840</v>
      </c>
      <c r="J2279" s="8" t="s">
        <v>7843</v>
      </c>
    </row>
    <row r="2280" spans="1:10" ht="15" customHeight="1" x14ac:dyDescent="0.3">
      <c r="A2280" s="8" t="s">
        <v>2316</v>
      </c>
      <c r="B2280" s="29">
        <v>19.32</v>
      </c>
      <c r="C2280" s="32">
        <v>4.96</v>
      </c>
      <c r="D2280" s="8" t="s">
        <v>7836</v>
      </c>
      <c r="E2280" s="8" t="s">
        <v>7835</v>
      </c>
      <c r="F2280" s="8" t="s">
        <v>7835</v>
      </c>
      <c r="G2280" s="20">
        <v>0</v>
      </c>
      <c r="H2280" s="8" t="s">
        <v>7835</v>
      </c>
      <c r="I2280" s="8" t="s">
        <v>7839</v>
      </c>
      <c r="J2280" s="8" t="s">
        <v>7843</v>
      </c>
    </row>
    <row r="2281" spans="1:10" ht="15" customHeight="1" x14ac:dyDescent="0.3">
      <c r="A2281" s="8" t="s">
        <v>2317</v>
      </c>
      <c r="B2281" s="29">
        <v>18.25</v>
      </c>
      <c r="C2281" s="32">
        <v>10.95</v>
      </c>
      <c r="D2281" s="8" t="s">
        <v>7835</v>
      </c>
      <c r="E2281" s="8" t="s">
        <v>7835</v>
      </c>
      <c r="F2281" s="8" t="s">
        <v>7835</v>
      </c>
      <c r="G2281" s="20">
        <v>0</v>
      </c>
      <c r="H2281" s="8" t="s">
        <v>7835</v>
      </c>
      <c r="I2281" s="8" t="s">
        <v>7840</v>
      </c>
      <c r="J2281" s="8" t="s">
        <v>7841</v>
      </c>
    </row>
    <row r="2282" spans="1:10" ht="15" customHeight="1" x14ac:dyDescent="0.3">
      <c r="A2282" s="8" t="s">
        <v>2318</v>
      </c>
      <c r="B2282" s="29">
        <v>53.13</v>
      </c>
      <c r="C2282" s="32">
        <v>4.4400000000000004</v>
      </c>
      <c r="D2282" s="8" t="s">
        <v>7835</v>
      </c>
      <c r="E2282" s="8" t="s">
        <v>7836</v>
      </c>
      <c r="F2282" s="8" t="s">
        <v>7835</v>
      </c>
      <c r="G2282" s="20">
        <v>1</v>
      </c>
      <c r="H2282" s="8" t="s">
        <v>7835</v>
      </c>
      <c r="I2282" s="8" t="s">
        <v>7837</v>
      </c>
      <c r="J2282" s="8" t="s">
        <v>7843</v>
      </c>
    </row>
    <row r="2283" spans="1:10" ht="15" customHeight="1" x14ac:dyDescent="0.3">
      <c r="A2283" s="8" t="s">
        <v>2319</v>
      </c>
      <c r="B2283" s="29">
        <v>20.46</v>
      </c>
      <c r="C2283" s="32">
        <v>4.0199999999999996</v>
      </c>
      <c r="D2283" s="8" t="s">
        <v>7835</v>
      </c>
      <c r="E2283" s="8" t="s">
        <v>7835</v>
      </c>
      <c r="F2283" s="8" t="s">
        <v>7835</v>
      </c>
      <c r="G2283" s="20">
        <v>0</v>
      </c>
      <c r="H2283" s="8" t="s">
        <v>7835</v>
      </c>
      <c r="I2283" s="8" t="s">
        <v>7839</v>
      </c>
      <c r="J2283" s="8" t="s">
        <v>7843</v>
      </c>
    </row>
    <row r="2284" spans="1:10" ht="15" customHeight="1" x14ac:dyDescent="0.3">
      <c r="A2284" s="8" t="s">
        <v>2320</v>
      </c>
      <c r="B2284" s="29">
        <v>43.01</v>
      </c>
      <c r="C2284" s="32">
        <v>5.44</v>
      </c>
      <c r="D2284" s="8" t="s">
        <v>7835</v>
      </c>
      <c r="E2284" s="8" t="s">
        <v>7836</v>
      </c>
      <c r="F2284" s="8" t="s">
        <v>7835</v>
      </c>
      <c r="G2284" s="20">
        <v>1</v>
      </c>
      <c r="H2284" s="8" t="s">
        <v>7835</v>
      </c>
      <c r="I2284" s="8" t="s">
        <v>7837</v>
      </c>
      <c r="J2284" s="8" t="s">
        <v>7843</v>
      </c>
    </row>
    <row r="2285" spans="1:10" ht="15" customHeight="1" x14ac:dyDescent="0.3">
      <c r="A2285" s="8" t="s">
        <v>2321</v>
      </c>
      <c r="B2285" s="29">
        <v>15.01</v>
      </c>
      <c r="C2285" s="32">
        <v>4.1500000000000004</v>
      </c>
      <c r="D2285" s="8" t="s">
        <v>7835</v>
      </c>
      <c r="E2285" s="8" t="s">
        <v>7835</v>
      </c>
      <c r="F2285" s="8" t="s">
        <v>7836</v>
      </c>
      <c r="G2285" s="20">
        <v>1</v>
      </c>
      <c r="H2285" s="8" t="s">
        <v>7835</v>
      </c>
      <c r="I2285" s="8" t="s">
        <v>7840</v>
      </c>
      <c r="J2285" s="8" t="s">
        <v>7843</v>
      </c>
    </row>
    <row r="2286" spans="1:10" ht="15" customHeight="1" x14ac:dyDescent="0.3">
      <c r="A2286" s="8" t="s">
        <v>2322</v>
      </c>
      <c r="B2286" s="29">
        <v>41.14</v>
      </c>
      <c r="C2286" s="32">
        <v>6.02</v>
      </c>
      <c r="D2286" s="8" t="s">
        <v>7835</v>
      </c>
      <c r="E2286" s="8" t="s">
        <v>7836</v>
      </c>
      <c r="F2286" s="8" t="s">
        <v>7835</v>
      </c>
      <c r="G2286" s="20">
        <v>1</v>
      </c>
      <c r="H2286" s="8" t="s">
        <v>7835</v>
      </c>
      <c r="I2286" s="8" t="s">
        <v>7837</v>
      </c>
      <c r="J2286" s="8" t="s">
        <v>7842</v>
      </c>
    </row>
    <row r="2287" spans="1:10" ht="15" customHeight="1" x14ac:dyDescent="0.3">
      <c r="A2287" s="8" t="s">
        <v>2323</v>
      </c>
      <c r="B2287" s="29">
        <v>16.55</v>
      </c>
      <c r="C2287" s="32">
        <v>7.73</v>
      </c>
      <c r="D2287" s="8" t="s">
        <v>7835</v>
      </c>
      <c r="E2287" s="8" t="s">
        <v>7835</v>
      </c>
      <c r="F2287" s="8" t="s">
        <v>7835</v>
      </c>
      <c r="G2287" s="20">
        <v>0</v>
      </c>
      <c r="H2287" s="8" t="s">
        <v>7835</v>
      </c>
      <c r="I2287" s="8" t="s">
        <v>7840</v>
      </c>
      <c r="J2287" s="8" t="s">
        <v>7841</v>
      </c>
    </row>
    <row r="2288" spans="1:10" ht="15" customHeight="1" x14ac:dyDescent="0.3">
      <c r="A2288" s="8" t="s">
        <v>2324</v>
      </c>
      <c r="B2288" s="29">
        <v>37.29</v>
      </c>
      <c r="C2288" s="32">
        <v>5.03</v>
      </c>
      <c r="D2288" s="8" t="s">
        <v>7835</v>
      </c>
      <c r="E2288" s="8" t="s">
        <v>7836</v>
      </c>
      <c r="F2288" s="8" t="s">
        <v>7835</v>
      </c>
      <c r="G2288" s="20">
        <v>1</v>
      </c>
      <c r="H2288" s="8" t="s">
        <v>7835</v>
      </c>
      <c r="I2288" s="8" t="s">
        <v>7837</v>
      </c>
      <c r="J2288" s="8" t="s">
        <v>7843</v>
      </c>
    </row>
    <row r="2289" spans="1:10" ht="15" customHeight="1" x14ac:dyDescent="0.3">
      <c r="A2289" s="8" t="s">
        <v>2325</v>
      </c>
      <c r="B2289" s="29">
        <v>16.739999999999998</v>
      </c>
      <c r="C2289" s="32">
        <v>4.08</v>
      </c>
      <c r="D2289" s="8" t="s">
        <v>7836</v>
      </c>
      <c r="E2289" s="8" t="s">
        <v>7835</v>
      </c>
      <c r="F2289" s="8" t="s">
        <v>7835</v>
      </c>
      <c r="G2289" s="20">
        <v>0</v>
      </c>
      <c r="H2289" s="8" t="s">
        <v>7835</v>
      </c>
      <c r="I2289" s="8" t="s">
        <v>7840</v>
      </c>
      <c r="J2289" s="8" t="s">
        <v>7843</v>
      </c>
    </row>
    <row r="2290" spans="1:10" ht="15" customHeight="1" x14ac:dyDescent="0.3">
      <c r="A2290" s="8" t="s">
        <v>2326</v>
      </c>
      <c r="B2290" s="29">
        <v>34.43</v>
      </c>
      <c r="C2290" s="32">
        <v>4.2699999999999996</v>
      </c>
      <c r="D2290" s="8" t="s">
        <v>7835</v>
      </c>
      <c r="E2290" s="8" t="s">
        <v>7836</v>
      </c>
      <c r="F2290" s="8" t="s">
        <v>7835</v>
      </c>
      <c r="G2290" s="20">
        <v>1</v>
      </c>
      <c r="H2290" s="8" t="s">
        <v>7835</v>
      </c>
      <c r="I2290" s="8" t="s">
        <v>7837</v>
      </c>
      <c r="J2290" s="8" t="s">
        <v>7843</v>
      </c>
    </row>
    <row r="2291" spans="1:10" ht="15" customHeight="1" x14ac:dyDescent="0.3">
      <c r="A2291" s="8" t="s">
        <v>2327</v>
      </c>
      <c r="B2291" s="29">
        <v>34.1</v>
      </c>
      <c r="C2291" s="32">
        <v>4.07</v>
      </c>
      <c r="D2291" s="8" t="s">
        <v>7835</v>
      </c>
      <c r="E2291" s="8" t="s">
        <v>7836</v>
      </c>
      <c r="F2291" s="8" t="s">
        <v>7835</v>
      </c>
      <c r="G2291" s="20">
        <v>1</v>
      </c>
      <c r="H2291" s="8" t="s">
        <v>7835</v>
      </c>
      <c r="I2291" s="8" t="s">
        <v>7837</v>
      </c>
      <c r="J2291" s="8" t="s">
        <v>7843</v>
      </c>
    </row>
    <row r="2292" spans="1:10" ht="15" customHeight="1" x14ac:dyDescent="0.3">
      <c r="A2292" s="8" t="s">
        <v>2328</v>
      </c>
      <c r="B2292" s="29">
        <v>19.3</v>
      </c>
      <c r="C2292" s="32">
        <v>10.36</v>
      </c>
      <c r="D2292" s="8" t="s">
        <v>7835</v>
      </c>
      <c r="E2292" s="8" t="s">
        <v>7835</v>
      </c>
      <c r="F2292" s="8" t="s">
        <v>7835</v>
      </c>
      <c r="G2292" s="20">
        <v>0</v>
      </c>
      <c r="H2292" s="8" t="s">
        <v>7835</v>
      </c>
      <c r="I2292" s="8" t="s">
        <v>7839</v>
      </c>
      <c r="J2292" s="8" t="s">
        <v>7841</v>
      </c>
    </row>
    <row r="2293" spans="1:10" ht="15" customHeight="1" x14ac:dyDescent="0.3">
      <c r="A2293" s="8" t="s">
        <v>2329</v>
      </c>
      <c r="B2293" s="29">
        <v>33.659999999999997</v>
      </c>
      <c r="C2293" s="32">
        <v>5.71</v>
      </c>
      <c r="D2293" s="8" t="s">
        <v>7835</v>
      </c>
      <c r="E2293" s="8" t="s">
        <v>7836</v>
      </c>
      <c r="F2293" s="8" t="s">
        <v>7835</v>
      </c>
      <c r="G2293" s="20">
        <v>1</v>
      </c>
      <c r="H2293" s="8" t="s">
        <v>7835</v>
      </c>
      <c r="I2293" s="8" t="s">
        <v>7837</v>
      </c>
      <c r="J2293" s="8" t="s">
        <v>7842</v>
      </c>
    </row>
    <row r="2294" spans="1:10" ht="15" customHeight="1" x14ac:dyDescent="0.3">
      <c r="A2294" s="8" t="s">
        <v>2330</v>
      </c>
      <c r="B2294" s="29">
        <v>33.33</v>
      </c>
      <c r="C2294" s="32">
        <v>6.08</v>
      </c>
      <c r="D2294" s="8" t="s">
        <v>7835</v>
      </c>
      <c r="E2294" s="8" t="s">
        <v>7836</v>
      </c>
      <c r="F2294" s="8" t="s">
        <v>7835</v>
      </c>
      <c r="G2294" s="20">
        <v>1</v>
      </c>
      <c r="H2294" s="8" t="s">
        <v>7835</v>
      </c>
      <c r="I2294" s="8" t="s">
        <v>7837</v>
      </c>
      <c r="J2294" s="8" t="s">
        <v>7842</v>
      </c>
    </row>
    <row r="2295" spans="1:10" ht="15" customHeight="1" x14ac:dyDescent="0.3">
      <c r="A2295" s="8" t="s">
        <v>2331</v>
      </c>
      <c r="B2295" s="29">
        <v>21.84</v>
      </c>
      <c r="C2295" s="32">
        <v>5.71</v>
      </c>
      <c r="D2295" s="8" t="s">
        <v>7835</v>
      </c>
      <c r="E2295" s="8" t="s">
        <v>7836</v>
      </c>
      <c r="F2295" s="8" t="s">
        <v>7835</v>
      </c>
      <c r="G2295" s="20">
        <v>1</v>
      </c>
      <c r="H2295" s="8" t="s">
        <v>7835</v>
      </c>
      <c r="I2295" s="8" t="s">
        <v>7839</v>
      </c>
      <c r="J2295" s="8" t="s">
        <v>7842</v>
      </c>
    </row>
    <row r="2296" spans="1:10" ht="15" customHeight="1" x14ac:dyDescent="0.3">
      <c r="A2296" s="8" t="s">
        <v>2332</v>
      </c>
      <c r="B2296" s="29">
        <v>16.87</v>
      </c>
      <c r="C2296" s="32">
        <v>9.1300000000000008</v>
      </c>
      <c r="D2296" s="8" t="s">
        <v>7835</v>
      </c>
      <c r="E2296" s="8" t="s">
        <v>7835</v>
      </c>
      <c r="F2296" s="8" t="s">
        <v>7835</v>
      </c>
      <c r="G2296" s="20">
        <v>0</v>
      </c>
      <c r="H2296" s="8" t="s">
        <v>7835</v>
      </c>
      <c r="I2296" s="8" t="s">
        <v>7840</v>
      </c>
      <c r="J2296" s="8" t="s">
        <v>7841</v>
      </c>
    </row>
    <row r="2297" spans="1:10" ht="15" customHeight="1" x14ac:dyDescent="0.3">
      <c r="A2297" s="8" t="s">
        <v>2333</v>
      </c>
      <c r="B2297" s="29">
        <v>30.14</v>
      </c>
      <c r="C2297" s="32">
        <v>5.49</v>
      </c>
      <c r="D2297" s="8" t="s">
        <v>7835</v>
      </c>
      <c r="E2297" s="8" t="s">
        <v>7836</v>
      </c>
      <c r="F2297" s="8" t="s">
        <v>7835</v>
      </c>
      <c r="G2297" s="20">
        <v>1</v>
      </c>
      <c r="H2297" s="8" t="s">
        <v>7835</v>
      </c>
      <c r="I2297" s="8" t="s">
        <v>7837</v>
      </c>
      <c r="J2297" s="8" t="s">
        <v>7843</v>
      </c>
    </row>
    <row r="2298" spans="1:10" ht="15" customHeight="1" x14ac:dyDescent="0.3">
      <c r="A2298" s="8" t="s">
        <v>2334</v>
      </c>
      <c r="B2298" s="29">
        <v>23.21</v>
      </c>
      <c r="C2298" s="32">
        <v>4.37</v>
      </c>
      <c r="D2298" s="8" t="s">
        <v>7835</v>
      </c>
      <c r="E2298" s="8" t="s">
        <v>7836</v>
      </c>
      <c r="F2298" s="8" t="s">
        <v>7835</v>
      </c>
      <c r="G2298" s="20">
        <v>1</v>
      </c>
      <c r="H2298" s="8" t="s">
        <v>7835</v>
      </c>
      <c r="I2298" s="8" t="s">
        <v>7839</v>
      </c>
      <c r="J2298" s="8" t="s">
        <v>7843</v>
      </c>
    </row>
    <row r="2299" spans="1:10" ht="15" customHeight="1" x14ac:dyDescent="0.3">
      <c r="A2299" s="8" t="s">
        <v>2335</v>
      </c>
      <c r="B2299" s="29">
        <v>17.170000000000002</v>
      </c>
      <c r="C2299" s="32">
        <v>8.4600000000000009</v>
      </c>
      <c r="D2299" s="8" t="s">
        <v>7835</v>
      </c>
      <c r="E2299" s="8" t="s">
        <v>7835</v>
      </c>
      <c r="F2299" s="8" t="s">
        <v>7835</v>
      </c>
      <c r="G2299" s="20">
        <v>0</v>
      </c>
      <c r="H2299" s="8" t="s">
        <v>7835</v>
      </c>
      <c r="I2299" s="8" t="s">
        <v>7840</v>
      </c>
      <c r="J2299" s="8" t="s">
        <v>7841</v>
      </c>
    </row>
    <row r="2300" spans="1:10" ht="15" customHeight="1" x14ac:dyDescent="0.3">
      <c r="A2300" s="8" t="s">
        <v>2336</v>
      </c>
      <c r="B2300" s="29">
        <v>15.61</v>
      </c>
      <c r="C2300" s="32">
        <v>5.28</v>
      </c>
      <c r="D2300" s="8" t="s">
        <v>7835</v>
      </c>
      <c r="E2300" s="8" t="s">
        <v>7835</v>
      </c>
      <c r="F2300" s="8" t="s">
        <v>7835</v>
      </c>
      <c r="G2300" s="20">
        <v>1</v>
      </c>
      <c r="H2300" s="8" t="s">
        <v>7835</v>
      </c>
      <c r="I2300" s="8" t="s">
        <v>7840</v>
      </c>
      <c r="J2300" s="8" t="s">
        <v>7843</v>
      </c>
    </row>
    <row r="2301" spans="1:10" ht="15" customHeight="1" x14ac:dyDescent="0.3">
      <c r="A2301" s="8" t="s">
        <v>2337</v>
      </c>
      <c r="B2301" s="29">
        <v>17.98</v>
      </c>
      <c r="C2301" s="32">
        <v>5.33</v>
      </c>
      <c r="D2301" s="8" t="s">
        <v>7836</v>
      </c>
      <c r="E2301" s="8" t="s">
        <v>7835</v>
      </c>
      <c r="F2301" s="8" t="s">
        <v>7836</v>
      </c>
      <c r="G2301" s="20">
        <v>1</v>
      </c>
      <c r="H2301" s="8" t="s">
        <v>7835</v>
      </c>
      <c r="I2301" s="8" t="s">
        <v>7840</v>
      </c>
      <c r="J2301" s="8" t="s">
        <v>7843</v>
      </c>
    </row>
    <row r="2302" spans="1:10" ht="15" customHeight="1" x14ac:dyDescent="0.3">
      <c r="A2302" s="8" t="s">
        <v>2338</v>
      </c>
      <c r="B2302" s="29">
        <v>21.64</v>
      </c>
      <c r="C2302" s="32">
        <v>5.5</v>
      </c>
      <c r="D2302" s="8" t="s">
        <v>7835</v>
      </c>
      <c r="E2302" s="8" t="s">
        <v>7836</v>
      </c>
      <c r="F2302" s="8" t="s">
        <v>7835</v>
      </c>
      <c r="G2302" s="20">
        <v>1</v>
      </c>
      <c r="H2302" s="8" t="s">
        <v>7835</v>
      </c>
      <c r="I2302" s="8" t="s">
        <v>7839</v>
      </c>
      <c r="J2302" s="8" t="s">
        <v>7843</v>
      </c>
    </row>
    <row r="2303" spans="1:10" ht="15" customHeight="1" x14ac:dyDescent="0.3">
      <c r="A2303" s="8" t="s">
        <v>2339</v>
      </c>
      <c r="B2303" s="29">
        <v>16.399999999999999</v>
      </c>
      <c r="C2303" s="32">
        <v>5.4</v>
      </c>
      <c r="D2303" s="8" t="s">
        <v>7835</v>
      </c>
      <c r="E2303" s="8" t="s">
        <v>7835</v>
      </c>
      <c r="F2303" s="8" t="s">
        <v>7836</v>
      </c>
      <c r="G2303" s="20">
        <v>1</v>
      </c>
      <c r="H2303" s="8" t="s">
        <v>7835</v>
      </c>
      <c r="I2303" s="8" t="s">
        <v>7840</v>
      </c>
      <c r="J2303" s="8" t="s">
        <v>7843</v>
      </c>
    </row>
    <row r="2304" spans="1:10" ht="15" customHeight="1" x14ac:dyDescent="0.3">
      <c r="A2304" s="8" t="s">
        <v>2340</v>
      </c>
      <c r="B2304" s="29">
        <v>15.77</v>
      </c>
      <c r="C2304" s="32">
        <v>6.05</v>
      </c>
      <c r="D2304" s="8" t="s">
        <v>7836</v>
      </c>
      <c r="E2304" s="8" t="s">
        <v>7835</v>
      </c>
      <c r="F2304" s="8" t="s">
        <v>7835</v>
      </c>
      <c r="G2304" s="20">
        <v>1</v>
      </c>
      <c r="H2304" s="8" t="s">
        <v>7835</v>
      </c>
      <c r="I2304" s="8" t="s">
        <v>7840</v>
      </c>
      <c r="J2304" s="8" t="s">
        <v>7842</v>
      </c>
    </row>
    <row r="2305" spans="1:10" ht="15" customHeight="1" x14ac:dyDescent="0.3">
      <c r="A2305" s="8" t="s">
        <v>2341</v>
      </c>
      <c r="B2305" s="29">
        <v>18.27</v>
      </c>
      <c r="C2305" s="32">
        <v>11.46</v>
      </c>
      <c r="D2305" s="8" t="s">
        <v>7835</v>
      </c>
      <c r="E2305" s="8" t="s">
        <v>7835</v>
      </c>
      <c r="F2305" s="8" t="s">
        <v>7835</v>
      </c>
      <c r="G2305" s="20">
        <v>0</v>
      </c>
      <c r="H2305" s="8" t="s">
        <v>7835</v>
      </c>
      <c r="I2305" s="8" t="s">
        <v>7840</v>
      </c>
      <c r="J2305" s="8" t="s">
        <v>7841</v>
      </c>
    </row>
    <row r="2306" spans="1:10" ht="15" customHeight="1" x14ac:dyDescent="0.3">
      <c r="A2306" s="8" t="s">
        <v>2342</v>
      </c>
      <c r="B2306" s="29">
        <v>16.489999999999998</v>
      </c>
      <c r="C2306" s="32">
        <v>8.48</v>
      </c>
      <c r="D2306" s="8" t="s">
        <v>7835</v>
      </c>
      <c r="E2306" s="8" t="s">
        <v>7835</v>
      </c>
      <c r="F2306" s="8" t="s">
        <v>7835</v>
      </c>
      <c r="G2306" s="20">
        <v>0</v>
      </c>
      <c r="H2306" s="8" t="s">
        <v>7835</v>
      </c>
      <c r="I2306" s="8" t="s">
        <v>7840</v>
      </c>
      <c r="J2306" s="8" t="s">
        <v>7841</v>
      </c>
    </row>
    <row r="2307" spans="1:10" ht="15" customHeight="1" x14ac:dyDescent="0.3">
      <c r="A2307" s="8" t="s">
        <v>2343</v>
      </c>
      <c r="B2307" s="29">
        <v>16.14</v>
      </c>
      <c r="C2307" s="32">
        <v>4.8600000000000003</v>
      </c>
      <c r="D2307" s="8" t="s">
        <v>7835</v>
      </c>
      <c r="E2307" s="8" t="s">
        <v>7835</v>
      </c>
      <c r="F2307" s="8" t="s">
        <v>7835</v>
      </c>
      <c r="G2307" s="20">
        <v>0</v>
      </c>
      <c r="H2307" s="8" t="s">
        <v>7835</v>
      </c>
      <c r="I2307" s="8" t="s">
        <v>7840</v>
      </c>
      <c r="J2307" s="8" t="s">
        <v>7843</v>
      </c>
    </row>
    <row r="2308" spans="1:10" ht="15" customHeight="1" x14ac:dyDescent="0.3">
      <c r="A2308" s="8" t="s">
        <v>2344</v>
      </c>
      <c r="B2308" s="29">
        <v>20.85</v>
      </c>
      <c r="C2308" s="32">
        <v>4.45</v>
      </c>
      <c r="D2308" s="8" t="s">
        <v>7836</v>
      </c>
      <c r="E2308" s="8" t="s">
        <v>7835</v>
      </c>
      <c r="F2308" s="8" t="s">
        <v>7835</v>
      </c>
      <c r="G2308" s="20">
        <v>1</v>
      </c>
      <c r="H2308" s="8" t="s">
        <v>7835</v>
      </c>
      <c r="I2308" s="8" t="s">
        <v>7839</v>
      </c>
      <c r="J2308" s="8" t="s">
        <v>7843</v>
      </c>
    </row>
    <row r="2309" spans="1:10" ht="15" customHeight="1" x14ac:dyDescent="0.3">
      <c r="A2309" s="8" t="s">
        <v>2345</v>
      </c>
      <c r="B2309" s="29">
        <v>15.88</v>
      </c>
      <c r="C2309" s="32">
        <v>4.3600000000000003</v>
      </c>
      <c r="D2309" s="8" t="s">
        <v>7835</v>
      </c>
      <c r="E2309" s="8" t="s">
        <v>7835</v>
      </c>
      <c r="F2309" s="8" t="s">
        <v>7835</v>
      </c>
      <c r="G2309" s="20">
        <v>0</v>
      </c>
      <c r="H2309" s="8" t="s">
        <v>7835</v>
      </c>
      <c r="I2309" s="8" t="s">
        <v>7840</v>
      </c>
      <c r="J2309" s="8" t="s">
        <v>7843</v>
      </c>
    </row>
    <row r="2310" spans="1:10" ht="15" customHeight="1" x14ac:dyDescent="0.3">
      <c r="A2310" s="8" t="s">
        <v>2346</v>
      </c>
      <c r="B2310" s="29">
        <v>20.66</v>
      </c>
      <c r="C2310" s="32">
        <v>5.8</v>
      </c>
      <c r="D2310" s="8" t="s">
        <v>7835</v>
      </c>
      <c r="E2310" s="8" t="s">
        <v>7836</v>
      </c>
      <c r="F2310" s="8" t="s">
        <v>7835</v>
      </c>
      <c r="G2310" s="20">
        <v>1</v>
      </c>
      <c r="H2310" s="8" t="s">
        <v>7835</v>
      </c>
      <c r="I2310" s="8" t="s">
        <v>7839</v>
      </c>
      <c r="J2310" s="8" t="s">
        <v>7842</v>
      </c>
    </row>
    <row r="2311" spans="1:10" ht="15" customHeight="1" x14ac:dyDescent="0.3">
      <c r="A2311" s="8" t="s">
        <v>2347</v>
      </c>
      <c r="B2311" s="29">
        <v>20.399999999999999</v>
      </c>
      <c r="C2311" s="32">
        <v>5.27</v>
      </c>
      <c r="D2311" s="8" t="s">
        <v>7835</v>
      </c>
      <c r="E2311" s="8" t="s">
        <v>7835</v>
      </c>
      <c r="F2311" s="8" t="s">
        <v>7835</v>
      </c>
      <c r="G2311" s="20">
        <v>0</v>
      </c>
      <c r="H2311" s="8" t="s">
        <v>7835</v>
      </c>
      <c r="I2311" s="8" t="s">
        <v>7839</v>
      </c>
      <c r="J2311" s="8" t="s">
        <v>7843</v>
      </c>
    </row>
    <row r="2312" spans="1:10" ht="15" customHeight="1" x14ac:dyDescent="0.3">
      <c r="A2312" s="8" t="s">
        <v>2348</v>
      </c>
      <c r="B2312" s="29">
        <v>25.19</v>
      </c>
      <c r="C2312" s="32">
        <v>5.64</v>
      </c>
      <c r="D2312" s="8" t="s">
        <v>7836</v>
      </c>
      <c r="E2312" s="8" t="s">
        <v>7835</v>
      </c>
      <c r="F2312" s="8" t="s">
        <v>7835</v>
      </c>
      <c r="G2312" s="20">
        <v>0</v>
      </c>
      <c r="H2312" s="8" t="s">
        <v>7835</v>
      </c>
      <c r="I2312" s="8" t="s">
        <v>7838</v>
      </c>
      <c r="J2312" s="8" t="s">
        <v>7843</v>
      </c>
    </row>
    <row r="2313" spans="1:10" ht="15" customHeight="1" x14ac:dyDescent="0.3">
      <c r="A2313" s="8" t="s">
        <v>2349</v>
      </c>
      <c r="B2313" s="29">
        <v>20.54</v>
      </c>
      <c r="C2313" s="32">
        <v>4.2</v>
      </c>
      <c r="D2313" s="8" t="s">
        <v>7836</v>
      </c>
      <c r="E2313" s="8" t="s">
        <v>7835</v>
      </c>
      <c r="F2313" s="8" t="s">
        <v>7835</v>
      </c>
      <c r="G2313" s="20">
        <v>1</v>
      </c>
      <c r="H2313" s="8" t="s">
        <v>7835</v>
      </c>
      <c r="I2313" s="8" t="s">
        <v>7839</v>
      </c>
      <c r="J2313" s="8" t="s">
        <v>7843</v>
      </c>
    </row>
    <row r="2314" spans="1:10" ht="15" customHeight="1" x14ac:dyDescent="0.3">
      <c r="A2314" s="8" t="s">
        <v>2350</v>
      </c>
      <c r="B2314" s="29">
        <v>20.13</v>
      </c>
      <c r="C2314" s="32">
        <v>5.42</v>
      </c>
      <c r="D2314" s="8" t="s">
        <v>7835</v>
      </c>
      <c r="E2314" s="8" t="s">
        <v>7835</v>
      </c>
      <c r="F2314" s="8" t="s">
        <v>7835</v>
      </c>
      <c r="G2314" s="20">
        <v>0</v>
      </c>
      <c r="H2314" s="8" t="s">
        <v>7835</v>
      </c>
      <c r="I2314" s="8" t="s">
        <v>7839</v>
      </c>
      <c r="J2314" s="8" t="s">
        <v>7843</v>
      </c>
    </row>
    <row r="2315" spans="1:10" ht="15" customHeight="1" x14ac:dyDescent="0.3">
      <c r="A2315" s="8" t="s">
        <v>2351</v>
      </c>
      <c r="B2315" s="29">
        <v>18.93</v>
      </c>
      <c r="C2315" s="32">
        <v>6.11</v>
      </c>
      <c r="D2315" s="8" t="s">
        <v>7835</v>
      </c>
      <c r="E2315" s="8" t="s">
        <v>7835</v>
      </c>
      <c r="F2315" s="8" t="s">
        <v>7836</v>
      </c>
      <c r="G2315" s="20">
        <v>1</v>
      </c>
      <c r="H2315" s="8" t="s">
        <v>7835</v>
      </c>
      <c r="I2315" s="8" t="s">
        <v>7839</v>
      </c>
      <c r="J2315" s="8" t="s">
        <v>7842</v>
      </c>
    </row>
    <row r="2316" spans="1:10" ht="15" customHeight="1" x14ac:dyDescent="0.3">
      <c r="A2316" s="8" t="s">
        <v>2352</v>
      </c>
      <c r="B2316" s="29">
        <v>24.14</v>
      </c>
      <c r="C2316" s="32">
        <v>5.29</v>
      </c>
      <c r="D2316" s="8" t="s">
        <v>7835</v>
      </c>
      <c r="E2316" s="8" t="s">
        <v>7836</v>
      </c>
      <c r="F2316" s="8" t="s">
        <v>7835</v>
      </c>
      <c r="G2316" s="20">
        <v>1</v>
      </c>
      <c r="H2316" s="8" t="s">
        <v>7835</v>
      </c>
      <c r="I2316" s="8" t="s">
        <v>7839</v>
      </c>
      <c r="J2316" s="8" t="s">
        <v>7843</v>
      </c>
    </row>
    <row r="2317" spans="1:10" ht="15" customHeight="1" x14ac:dyDescent="0.3">
      <c r="A2317" s="8" t="s">
        <v>2353</v>
      </c>
      <c r="B2317" s="29">
        <v>25.03</v>
      </c>
      <c r="C2317" s="32">
        <v>5.91</v>
      </c>
      <c r="D2317" s="8" t="s">
        <v>7835</v>
      </c>
      <c r="E2317" s="8" t="s">
        <v>7836</v>
      </c>
      <c r="F2317" s="8" t="s">
        <v>7835</v>
      </c>
      <c r="G2317" s="20">
        <v>1</v>
      </c>
      <c r="H2317" s="8" t="s">
        <v>7835</v>
      </c>
      <c r="I2317" s="8" t="s">
        <v>7838</v>
      </c>
      <c r="J2317" s="8" t="s">
        <v>7842</v>
      </c>
    </row>
    <row r="2318" spans="1:10" ht="15" customHeight="1" x14ac:dyDescent="0.3">
      <c r="A2318" s="8" t="s">
        <v>2354</v>
      </c>
      <c r="B2318" s="29">
        <v>20.47</v>
      </c>
      <c r="C2318" s="32">
        <v>5.81</v>
      </c>
      <c r="D2318" s="8" t="s">
        <v>7836</v>
      </c>
      <c r="E2318" s="8" t="s">
        <v>7835</v>
      </c>
      <c r="F2318" s="8" t="s">
        <v>7835</v>
      </c>
      <c r="G2318" s="20">
        <v>1</v>
      </c>
      <c r="H2318" s="8" t="s">
        <v>7835</v>
      </c>
      <c r="I2318" s="8" t="s">
        <v>7839</v>
      </c>
      <c r="J2318" s="8" t="s">
        <v>7842</v>
      </c>
    </row>
    <row r="2319" spans="1:10" ht="15" customHeight="1" x14ac:dyDescent="0.3">
      <c r="A2319" s="8" t="s">
        <v>2355</v>
      </c>
      <c r="B2319" s="29">
        <v>18.82</v>
      </c>
      <c r="C2319" s="32">
        <v>5.51</v>
      </c>
      <c r="D2319" s="8" t="s">
        <v>7836</v>
      </c>
      <c r="E2319" s="8" t="s">
        <v>7835</v>
      </c>
      <c r="F2319" s="8" t="s">
        <v>7835</v>
      </c>
      <c r="G2319" s="20">
        <v>0</v>
      </c>
      <c r="H2319" s="8" t="s">
        <v>7835</v>
      </c>
      <c r="I2319" s="8" t="s">
        <v>7839</v>
      </c>
      <c r="J2319" s="8" t="s">
        <v>7843</v>
      </c>
    </row>
    <row r="2320" spans="1:10" ht="15" customHeight="1" x14ac:dyDescent="0.3">
      <c r="A2320" s="8" t="s">
        <v>2356</v>
      </c>
      <c r="B2320" s="29">
        <v>17.079999999999998</v>
      </c>
      <c r="C2320" s="32">
        <v>5.73</v>
      </c>
      <c r="D2320" s="8" t="s">
        <v>7835</v>
      </c>
      <c r="E2320" s="8" t="s">
        <v>7835</v>
      </c>
      <c r="F2320" s="8" t="s">
        <v>7836</v>
      </c>
      <c r="G2320" s="20">
        <v>1</v>
      </c>
      <c r="H2320" s="8" t="s">
        <v>7835</v>
      </c>
      <c r="I2320" s="8" t="s">
        <v>7840</v>
      </c>
      <c r="J2320" s="8" t="s">
        <v>7842</v>
      </c>
    </row>
    <row r="2321" spans="1:10" ht="15" customHeight="1" x14ac:dyDescent="0.3">
      <c r="A2321" s="8" t="s">
        <v>2357</v>
      </c>
      <c r="B2321" s="29">
        <v>19.21</v>
      </c>
      <c r="C2321" s="32">
        <v>5.53</v>
      </c>
      <c r="D2321" s="8" t="s">
        <v>7836</v>
      </c>
      <c r="E2321" s="8" t="s">
        <v>7835</v>
      </c>
      <c r="F2321" s="8" t="s">
        <v>7835</v>
      </c>
      <c r="G2321" s="20">
        <v>0</v>
      </c>
      <c r="H2321" s="8" t="s">
        <v>7835</v>
      </c>
      <c r="I2321" s="8" t="s">
        <v>7839</v>
      </c>
      <c r="J2321" s="8" t="s">
        <v>7843</v>
      </c>
    </row>
    <row r="2322" spans="1:10" ht="15" customHeight="1" x14ac:dyDescent="0.3">
      <c r="A2322" s="8" t="s">
        <v>2358</v>
      </c>
      <c r="B2322" s="29">
        <v>17.86</v>
      </c>
      <c r="C2322" s="32">
        <v>5.43</v>
      </c>
      <c r="D2322" s="8" t="s">
        <v>7835</v>
      </c>
      <c r="E2322" s="8" t="s">
        <v>7835</v>
      </c>
      <c r="F2322" s="8" t="s">
        <v>7836</v>
      </c>
      <c r="G2322" s="20">
        <v>1</v>
      </c>
      <c r="H2322" s="8" t="s">
        <v>7835</v>
      </c>
      <c r="I2322" s="8" t="s">
        <v>7840</v>
      </c>
      <c r="J2322" s="8" t="s">
        <v>7843</v>
      </c>
    </row>
    <row r="2323" spans="1:10" ht="15" customHeight="1" x14ac:dyDescent="0.3">
      <c r="A2323" s="8" t="s">
        <v>2359</v>
      </c>
      <c r="B2323" s="29">
        <v>21.38</v>
      </c>
      <c r="C2323" s="32">
        <v>8.01</v>
      </c>
      <c r="D2323" s="8" t="s">
        <v>7835</v>
      </c>
      <c r="E2323" s="8" t="s">
        <v>7835</v>
      </c>
      <c r="F2323" s="8" t="s">
        <v>7835</v>
      </c>
      <c r="G2323" s="20">
        <v>0</v>
      </c>
      <c r="H2323" s="8" t="s">
        <v>7835</v>
      </c>
      <c r="I2323" s="8" t="s">
        <v>7839</v>
      </c>
      <c r="J2323" s="8" t="s">
        <v>7841</v>
      </c>
    </row>
    <row r="2324" spans="1:10" ht="15" customHeight="1" x14ac:dyDescent="0.3">
      <c r="A2324" s="8" t="s">
        <v>2360</v>
      </c>
      <c r="B2324" s="29">
        <v>23.35</v>
      </c>
      <c r="C2324" s="32">
        <v>5.94</v>
      </c>
      <c r="D2324" s="8" t="s">
        <v>7835</v>
      </c>
      <c r="E2324" s="8" t="s">
        <v>7835</v>
      </c>
      <c r="F2324" s="8" t="s">
        <v>7835</v>
      </c>
      <c r="G2324" s="20">
        <v>0</v>
      </c>
      <c r="H2324" s="8" t="s">
        <v>7835</v>
      </c>
      <c r="I2324" s="8" t="s">
        <v>7839</v>
      </c>
      <c r="J2324" s="8" t="s">
        <v>7842</v>
      </c>
    </row>
    <row r="2325" spans="1:10" ht="15" customHeight="1" x14ac:dyDescent="0.3">
      <c r="A2325" s="8" t="s">
        <v>2361</v>
      </c>
      <c r="B2325" s="29">
        <v>22.24</v>
      </c>
      <c r="C2325" s="32">
        <v>5.04</v>
      </c>
      <c r="D2325" s="8" t="s">
        <v>7835</v>
      </c>
      <c r="E2325" s="8" t="s">
        <v>7835</v>
      </c>
      <c r="F2325" s="8" t="s">
        <v>7835</v>
      </c>
      <c r="G2325" s="20">
        <v>0</v>
      </c>
      <c r="H2325" s="8" t="s">
        <v>7835</v>
      </c>
      <c r="I2325" s="8" t="s">
        <v>7839</v>
      </c>
      <c r="J2325" s="8" t="s">
        <v>7843</v>
      </c>
    </row>
    <row r="2326" spans="1:10" ht="15" customHeight="1" x14ac:dyDescent="0.3">
      <c r="A2326" s="8" t="s">
        <v>2362</v>
      </c>
      <c r="B2326" s="29">
        <v>24.76</v>
      </c>
      <c r="C2326" s="32">
        <v>4.54</v>
      </c>
      <c r="D2326" s="8" t="s">
        <v>7836</v>
      </c>
      <c r="E2326" s="8" t="s">
        <v>7835</v>
      </c>
      <c r="F2326" s="8" t="s">
        <v>7835</v>
      </c>
      <c r="G2326" s="20">
        <v>0</v>
      </c>
      <c r="H2326" s="8" t="s">
        <v>7835</v>
      </c>
      <c r="I2326" s="8" t="s">
        <v>7839</v>
      </c>
      <c r="J2326" s="8" t="s">
        <v>7843</v>
      </c>
    </row>
    <row r="2327" spans="1:10" ht="15" customHeight="1" x14ac:dyDescent="0.3">
      <c r="A2327" s="8" t="s">
        <v>2363</v>
      </c>
      <c r="B2327" s="29">
        <v>20.100000000000001</v>
      </c>
      <c r="C2327" s="32">
        <v>5.6</v>
      </c>
      <c r="D2327" s="8" t="s">
        <v>7836</v>
      </c>
      <c r="E2327" s="8" t="s">
        <v>7835</v>
      </c>
      <c r="F2327" s="8" t="s">
        <v>7836</v>
      </c>
      <c r="G2327" s="20">
        <v>1</v>
      </c>
      <c r="H2327" s="8" t="s">
        <v>7835</v>
      </c>
      <c r="I2327" s="8" t="s">
        <v>7839</v>
      </c>
      <c r="J2327" s="8" t="s">
        <v>7843</v>
      </c>
    </row>
    <row r="2328" spans="1:10" ht="15" customHeight="1" x14ac:dyDescent="0.3">
      <c r="A2328" s="8" t="s">
        <v>2364</v>
      </c>
      <c r="B2328" s="29">
        <v>21.77</v>
      </c>
      <c r="C2328" s="32">
        <v>10.67</v>
      </c>
      <c r="D2328" s="8" t="s">
        <v>7835</v>
      </c>
      <c r="E2328" s="8" t="s">
        <v>7835</v>
      </c>
      <c r="F2328" s="8" t="s">
        <v>7835</v>
      </c>
      <c r="G2328" s="20">
        <v>0</v>
      </c>
      <c r="H2328" s="8" t="s">
        <v>7835</v>
      </c>
      <c r="I2328" s="8" t="s">
        <v>7839</v>
      </c>
      <c r="J2328" s="8" t="s">
        <v>7841</v>
      </c>
    </row>
    <row r="2329" spans="1:10" ht="15" customHeight="1" x14ac:dyDescent="0.3">
      <c r="A2329" s="8" t="s">
        <v>2365</v>
      </c>
      <c r="B2329" s="29">
        <v>17.82</v>
      </c>
      <c r="C2329" s="32">
        <v>5.26</v>
      </c>
      <c r="D2329" s="8" t="s">
        <v>7836</v>
      </c>
      <c r="E2329" s="8" t="s">
        <v>7835</v>
      </c>
      <c r="F2329" s="8" t="s">
        <v>7835</v>
      </c>
      <c r="G2329" s="20">
        <v>1</v>
      </c>
      <c r="H2329" s="8" t="s">
        <v>7835</v>
      </c>
      <c r="I2329" s="8" t="s">
        <v>7840</v>
      </c>
      <c r="J2329" s="8" t="s">
        <v>7843</v>
      </c>
    </row>
    <row r="2330" spans="1:10" ht="15" customHeight="1" x14ac:dyDescent="0.3">
      <c r="A2330" s="8" t="s">
        <v>2366</v>
      </c>
      <c r="B2330" s="29">
        <v>17.07</v>
      </c>
      <c r="C2330" s="32">
        <v>5.22</v>
      </c>
      <c r="D2330" s="8" t="s">
        <v>7835</v>
      </c>
      <c r="E2330" s="8" t="s">
        <v>7835</v>
      </c>
      <c r="F2330" s="8" t="s">
        <v>7836</v>
      </c>
      <c r="G2330" s="20">
        <v>1</v>
      </c>
      <c r="H2330" s="8" t="s">
        <v>7835</v>
      </c>
      <c r="I2330" s="8" t="s">
        <v>7840</v>
      </c>
      <c r="J2330" s="8" t="s">
        <v>7843</v>
      </c>
    </row>
    <row r="2331" spans="1:10" ht="15" customHeight="1" x14ac:dyDescent="0.3">
      <c r="A2331" s="8" t="s">
        <v>2367</v>
      </c>
      <c r="B2331" s="29">
        <v>22.24</v>
      </c>
      <c r="C2331" s="32">
        <v>4.29</v>
      </c>
      <c r="D2331" s="8" t="s">
        <v>7836</v>
      </c>
      <c r="E2331" s="8" t="s">
        <v>7835</v>
      </c>
      <c r="F2331" s="8" t="s">
        <v>7835</v>
      </c>
      <c r="G2331" s="20">
        <v>0</v>
      </c>
      <c r="H2331" s="8" t="s">
        <v>7835</v>
      </c>
      <c r="I2331" s="8" t="s">
        <v>7839</v>
      </c>
      <c r="J2331" s="8" t="s">
        <v>7843</v>
      </c>
    </row>
    <row r="2332" spans="1:10" ht="15" customHeight="1" x14ac:dyDescent="0.3">
      <c r="A2332" s="8" t="s">
        <v>2368</v>
      </c>
      <c r="B2332" s="29">
        <v>22.34</v>
      </c>
      <c r="C2332" s="32">
        <v>5.57</v>
      </c>
      <c r="D2332" s="8" t="s">
        <v>7835</v>
      </c>
      <c r="E2332" s="8" t="s">
        <v>7835</v>
      </c>
      <c r="F2332" s="8" t="s">
        <v>7835</v>
      </c>
      <c r="G2332" s="20">
        <v>1</v>
      </c>
      <c r="H2332" s="8" t="s">
        <v>7835</v>
      </c>
      <c r="I2332" s="8" t="s">
        <v>7839</v>
      </c>
      <c r="J2332" s="8" t="s">
        <v>7843</v>
      </c>
    </row>
    <row r="2333" spans="1:10" ht="15" customHeight="1" x14ac:dyDescent="0.3">
      <c r="A2333" s="8" t="s">
        <v>2369</v>
      </c>
      <c r="B2333" s="29">
        <v>17.7</v>
      </c>
      <c r="C2333" s="32">
        <v>6.28</v>
      </c>
      <c r="D2333" s="8" t="s">
        <v>7835</v>
      </c>
      <c r="E2333" s="8" t="s">
        <v>7835</v>
      </c>
      <c r="F2333" s="8" t="s">
        <v>7835</v>
      </c>
      <c r="G2333" s="20">
        <v>1</v>
      </c>
      <c r="H2333" s="8" t="s">
        <v>7835</v>
      </c>
      <c r="I2333" s="8" t="s">
        <v>7840</v>
      </c>
      <c r="J2333" s="8" t="s">
        <v>7842</v>
      </c>
    </row>
    <row r="2334" spans="1:10" ht="15" customHeight="1" x14ac:dyDescent="0.3">
      <c r="A2334" s="8" t="s">
        <v>2370</v>
      </c>
      <c r="B2334" s="29">
        <v>16.47</v>
      </c>
      <c r="C2334" s="32">
        <v>6.35</v>
      </c>
      <c r="D2334" s="8" t="s">
        <v>7835</v>
      </c>
      <c r="E2334" s="8" t="s">
        <v>7835</v>
      </c>
      <c r="F2334" s="8" t="s">
        <v>7836</v>
      </c>
      <c r="G2334" s="20">
        <v>1</v>
      </c>
      <c r="H2334" s="8" t="s">
        <v>7835</v>
      </c>
      <c r="I2334" s="8" t="s">
        <v>7840</v>
      </c>
      <c r="J2334" s="8" t="s">
        <v>7842</v>
      </c>
    </row>
    <row r="2335" spans="1:10" ht="15" customHeight="1" x14ac:dyDescent="0.3">
      <c r="A2335" s="8" t="s">
        <v>2371</v>
      </c>
      <c r="B2335" s="29">
        <v>17.600000000000001</v>
      </c>
      <c r="C2335" s="32">
        <v>4.3899999999999997</v>
      </c>
      <c r="D2335" s="8" t="s">
        <v>7835</v>
      </c>
      <c r="E2335" s="8" t="s">
        <v>7835</v>
      </c>
      <c r="F2335" s="8" t="s">
        <v>7835</v>
      </c>
      <c r="G2335" s="20">
        <v>1</v>
      </c>
      <c r="H2335" s="8" t="s">
        <v>7835</v>
      </c>
      <c r="I2335" s="8" t="s">
        <v>7840</v>
      </c>
      <c r="J2335" s="8" t="s">
        <v>7843</v>
      </c>
    </row>
    <row r="2336" spans="1:10" ht="15" customHeight="1" x14ac:dyDescent="0.3">
      <c r="A2336" s="8" t="s">
        <v>2372</v>
      </c>
      <c r="B2336" s="29">
        <v>17.579999999999998</v>
      </c>
      <c r="C2336" s="32">
        <v>4.51</v>
      </c>
      <c r="D2336" s="8" t="s">
        <v>7835</v>
      </c>
      <c r="E2336" s="8" t="s">
        <v>7835</v>
      </c>
      <c r="F2336" s="8" t="s">
        <v>7835</v>
      </c>
      <c r="G2336" s="20">
        <v>1</v>
      </c>
      <c r="H2336" s="8" t="s">
        <v>7835</v>
      </c>
      <c r="I2336" s="8" t="s">
        <v>7840</v>
      </c>
      <c r="J2336" s="8" t="s">
        <v>7843</v>
      </c>
    </row>
  </sheetData>
  <autoFilter ref="A1:J2336" xr:uid="{ECD4ECB6-EBB3-4B3C-B59F-4B45E465334D}"/>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344"/>
  <sheetViews>
    <sheetView workbookViewId="0">
      <selection activeCell="L1" sqref="L1"/>
    </sheetView>
  </sheetViews>
  <sheetFormatPr defaultColWidth="14.44140625" defaultRowHeight="15" customHeight="1" x14ac:dyDescent="0.3"/>
  <cols>
    <col min="1" max="11" width="14.44140625" customWidth="1"/>
    <col min="12" max="24" width="8.6640625" customWidth="1"/>
  </cols>
  <sheetData>
    <row r="1" spans="1:13" ht="19.5" customHeight="1" x14ac:dyDescent="0.3">
      <c r="A1" s="11" t="s">
        <v>0</v>
      </c>
      <c r="B1" s="16" t="s">
        <v>7875</v>
      </c>
      <c r="C1" s="16" t="s">
        <v>7876</v>
      </c>
      <c r="D1" s="16" t="s">
        <v>7877</v>
      </c>
      <c r="E1" s="16" t="s">
        <v>7878</v>
      </c>
      <c r="F1" s="16" t="s">
        <v>7879</v>
      </c>
      <c r="G1" s="16" t="s">
        <v>7880</v>
      </c>
      <c r="H1" s="16" t="s">
        <v>7881</v>
      </c>
      <c r="I1" s="11" t="s">
        <v>12</v>
      </c>
      <c r="J1" s="11" t="s">
        <v>13</v>
      </c>
      <c r="K1" s="11" t="s">
        <v>14</v>
      </c>
    </row>
    <row r="2" spans="1:13" ht="15" customHeight="1" x14ac:dyDescent="0.3">
      <c r="A2" s="8" t="s">
        <v>38</v>
      </c>
      <c r="B2" s="8">
        <v>1968</v>
      </c>
      <c r="C2" s="8" t="s">
        <v>7850</v>
      </c>
      <c r="D2" s="8">
        <v>12</v>
      </c>
      <c r="E2" s="8">
        <v>0</v>
      </c>
      <c r="F2" s="12">
        <v>63770.43</v>
      </c>
      <c r="G2" s="8" t="s">
        <v>7883</v>
      </c>
      <c r="H2" s="8" t="s">
        <v>7882</v>
      </c>
      <c r="I2" s="8" t="s">
        <v>7859</v>
      </c>
      <c r="J2" s="13">
        <v>25123</v>
      </c>
      <c r="K2" s="8">
        <v>54</v>
      </c>
    </row>
    <row r="3" spans="1:13" ht="15" customHeight="1" x14ac:dyDescent="0.3">
      <c r="A3" s="8" t="s">
        <v>39</v>
      </c>
      <c r="B3" s="8">
        <v>1977</v>
      </c>
      <c r="C3" s="8" t="s">
        <v>7846</v>
      </c>
      <c r="D3" s="8">
        <v>8</v>
      </c>
      <c r="E3" s="8">
        <v>0</v>
      </c>
      <c r="F3" s="12">
        <v>62592.87</v>
      </c>
      <c r="G3" s="8" t="s">
        <v>7884</v>
      </c>
      <c r="H3" s="8" t="s">
        <v>7882</v>
      </c>
      <c r="I3" s="8" t="s">
        <v>7859</v>
      </c>
      <c r="J3" s="13">
        <v>28284</v>
      </c>
      <c r="K3" s="8">
        <v>46</v>
      </c>
    </row>
    <row r="4" spans="1:13" ht="15" customHeight="1" x14ac:dyDescent="0.3">
      <c r="A4" s="8" t="s">
        <v>40</v>
      </c>
      <c r="B4" s="8">
        <v>1970</v>
      </c>
      <c r="C4" s="8" t="s">
        <v>7847</v>
      </c>
      <c r="D4" s="8">
        <v>11</v>
      </c>
      <c r="E4" s="8">
        <v>3</v>
      </c>
      <c r="F4" s="12">
        <v>60021.4</v>
      </c>
      <c r="G4" s="8" t="s">
        <v>7883</v>
      </c>
      <c r="H4" s="8" t="s">
        <v>7883</v>
      </c>
      <c r="I4" s="8" t="s">
        <v>7860</v>
      </c>
      <c r="J4" s="13">
        <v>25822</v>
      </c>
      <c r="K4" s="8">
        <v>52</v>
      </c>
    </row>
    <row r="5" spans="1:13" ht="15" customHeight="1" x14ac:dyDescent="0.3">
      <c r="A5" s="8" t="s">
        <v>41</v>
      </c>
      <c r="B5" s="8">
        <v>1991</v>
      </c>
      <c r="C5" s="8" t="s">
        <v>7846</v>
      </c>
      <c r="D5" s="8">
        <v>6</v>
      </c>
      <c r="E5" s="8">
        <v>1</v>
      </c>
      <c r="F5" s="12">
        <v>58571.07</v>
      </c>
      <c r="G5" s="8" t="s">
        <v>7883</v>
      </c>
      <c r="H5" s="8" t="s">
        <v>7882</v>
      </c>
      <c r="I5" s="8" t="s">
        <v>7867</v>
      </c>
      <c r="J5" s="13">
        <v>33395</v>
      </c>
      <c r="K5" s="8">
        <v>32</v>
      </c>
    </row>
    <row r="6" spans="1:13" ht="15" customHeight="1" x14ac:dyDescent="0.3">
      <c r="A6" s="8" t="s">
        <v>42</v>
      </c>
      <c r="B6" s="8">
        <v>1989</v>
      </c>
      <c r="C6" s="8" t="s">
        <v>7846</v>
      </c>
      <c r="D6" s="8">
        <v>19</v>
      </c>
      <c r="E6" s="8">
        <v>0</v>
      </c>
      <c r="F6" s="12">
        <v>55135.4</v>
      </c>
      <c r="G6" s="8" t="s">
        <v>7883</v>
      </c>
      <c r="H6" s="8" t="s">
        <v>7884</v>
      </c>
      <c r="I6" s="8" t="s">
        <v>7860</v>
      </c>
      <c r="J6" s="13">
        <v>32678</v>
      </c>
      <c r="K6" s="8">
        <v>33</v>
      </c>
    </row>
    <row r="7" spans="1:13" ht="15" customHeight="1" x14ac:dyDescent="0.3">
      <c r="A7" s="8" t="s">
        <v>43</v>
      </c>
      <c r="B7" s="8">
        <v>1962</v>
      </c>
      <c r="C7" s="8" t="s">
        <v>7849</v>
      </c>
      <c r="D7" s="8">
        <v>4</v>
      </c>
      <c r="E7" s="8">
        <v>0</v>
      </c>
      <c r="F7" s="12">
        <v>52590.83</v>
      </c>
      <c r="G7" s="8" t="s">
        <v>7883</v>
      </c>
      <c r="H7" s="8" t="s">
        <v>7882</v>
      </c>
      <c r="I7" s="8" t="s">
        <v>7861</v>
      </c>
      <c r="J7" s="13">
        <v>22862</v>
      </c>
      <c r="K7" s="8">
        <v>60</v>
      </c>
    </row>
    <row r="8" spans="1:13" ht="15" customHeight="1" x14ac:dyDescent="0.3">
      <c r="A8" s="8" t="s">
        <v>44</v>
      </c>
      <c r="B8" s="8">
        <v>1994</v>
      </c>
      <c r="C8" s="8" t="s">
        <v>7850</v>
      </c>
      <c r="D8" s="8">
        <v>27</v>
      </c>
      <c r="E8" s="8">
        <v>1</v>
      </c>
      <c r="F8" s="12">
        <v>51194.559999999998</v>
      </c>
      <c r="G8" s="8" t="s">
        <v>7883</v>
      </c>
      <c r="H8" s="8" t="s">
        <v>7882</v>
      </c>
      <c r="I8" s="8" t="s">
        <v>7861</v>
      </c>
      <c r="J8" s="13">
        <v>34634</v>
      </c>
      <c r="K8" s="8">
        <v>28</v>
      </c>
    </row>
    <row r="9" spans="1:13" ht="15" customHeight="1" x14ac:dyDescent="0.3">
      <c r="A9" s="8" t="s">
        <v>45</v>
      </c>
      <c r="B9" s="8">
        <v>1958</v>
      </c>
      <c r="C9" s="8" t="s">
        <v>7846</v>
      </c>
      <c r="D9" s="8">
        <v>27</v>
      </c>
      <c r="E9" s="8">
        <v>2</v>
      </c>
      <c r="F9" s="12">
        <v>49577.66</v>
      </c>
      <c r="G9" s="8" t="s">
        <v>7884</v>
      </c>
      <c r="H9" s="8" t="s">
        <v>7884</v>
      </c>
      <c r="I9" s="8" t="s">
        <v>7859</v>
      </c>
      <c r="J9" s="13">
        <v>21363</v>
      </c>
      <c r="K9" s="8">
        <v>64</v>
      </c>
      <c r="M9" s="19"/>
    </row>
    <row r="10" spans="1:13" ht="15" customHeight="1" x14ac:dyDescent="0.3">
      <c r="A10" s="8" t="s">
        <v>46</v>
      </c>
      <c r="B10" s="8">
        <v>1963</v>
      </c>
      <c r="C10" s="8" t="s">
        <v>7847</v>
      </c>
      <c r="D10" s="8">
        <v>4</v>
      </c>
      <c r="E10" s="8">
        <v>1</v>
      </c>
      <c r="F10" s="12">
        <v>48970.25</v>
      </c>
      <c r="G10" s="8" t="s">
        <v>7883</v>
      </c>
      <c r="H10" s="8" t="s">
        <v>7884</v>
      </c>
      <c r="I10" s="8" t="s">
        <v>7859</v>
      </c>
      <c r="J10" s="13">
        <v>23258</v>
      </c>
      <c r="K10" s="8">
        <v>59</v>
      </c>
    </row>
    <row r="11" spans="1:13" ht="15" customHeight="1" x14ac:dyDescent="0.3">
      <c r="A11" s="8" t="s">
        <v>47</v>
      </c>
      <c r="B11" s="8">
        <v>1978</v>
      </c>
      <c r="C11" s="8" t="s">
        <v>7848</v>
      </c>
      <c r="D11" s="8">
        <v>29</v>
      </c>
      <c r="E11" s="8">
        <v>0</v>
      </c>
      <c r="F11" s="12">
        <v>48885.14</v>
      </c>
      <c r="G11" s="8" t="s">
        <v>7883</v>
      </c>
      <c r="H11" s="8" t="s">
        <v>7884</v>
      </c>
      <c r="I11" s="8" t="s">
        <v>7859</v>
      </c>
      <c r="J11" s="13">
        <v>28853</v>
      </c>
      <c r="K11" s="8">
        <v>44</v>
      </c>
    </row>
    <row r="12" spans="1:13" ht="15" customHeight="1" x14ac:dyDescent="0.3">
      <c r="A12" s="8" t="s">
        <v>48</v>
      </c>
      <c r="B12" s="8">
        <v>1959</v>
      </c>
      <c r="C12" s="8" t="s">
        <v>7844</v>
      </c>
      <c r="D12" s="8">
        <v>22</v>
      </c>
      <c r="E12" s="8">
        <v>0</v>
      </c>
      <c r="F12" s="12">
        <v>48824.45</v>
      </c>
      <c r="G12" s="8" t="s">
        <v>7884</v>
      </c>
      <c r="H12" s="8" t="s">
        <v>7883</v>
      </c>
      <c r="I12" s="8" t="s">
        <v>7861</v>
      </c>
      <c r="J12" s="13">
        <v>21753</v>
      </c>
      <c r="K12" s="8">
        <v>63</v>
      </c>
    </row>
    <row r="13" spans="1:13" ht="15" customHeight="1" x14ac:dyDescent="0.3">
      <c r="A13" s="8" t="s">
        <v>49</v>
      </c>
      <c r="B13" s="8">
        <v>1965</v>
      </c>
      <c r="C13" s="8" t="s">
        <v>7850</v>
      </c>
      <c r="D13" s="8">
        <v>27</v>
      </c>
      <c r="E13" s="8">
        <v>1</v>
      </c>
      <c r="F13" s="12">
        <v>48675.519999999997</v>
      </c>
      <c r="G13" s="8" t="s">
        <v>7883</v>
      </c>
      <c r="H13" s="8" t="s">
        <v>7884</v>
      </c>
      <c r="I13" s="8" t="s">
        <v>7859</v>
      </c>
      <c r="J13" s="13">
        <v>24042</v>
      </c>
      <c r="K13" s="8">
        <v>57</v>
      </c>
    </row>
    <row r="14" spans="1:13" ht="15" customHeight="1" x14ac:dyDescent="0.3">
      <c r="A14" s="8" t="s">
        <v>50</v>
      </c>
      <c r="B14" s="8">
        <v>1962</v>
      </c>
      <c r="C14" s="8" t="s">
        <v>7850</v>
      </c>
      <c r="D14" s="8">
        <v>11</v>
      </c>
      <c r="E14" s="8">
        <v>0</v>
      </c>
      <c r="F14" s="12">
        <v>48673.56</v>
      </c>
      <c r="G14" s="8" t="s">
        <v>7883</v>
      </c>
      <c r="H14" s="8" t="s">
        <v>7884</v>
      </c>
      <c r="I14" s="8" t="s">
        <v>7859</v>
      </c>
      <c r="J14" s="13">
        <v>22930</v>
      </c>
      <c r="K14" s="8">
        <v>60</v>
      </c>
    </row>
    <row r="15" spans="1:13" ht="15" customHeight="1" x14ac:dyDescent="0.3">
      <c r="A15" s="8" t="s">
        <v>51</v>
      </c>
      <c r="B15" s="8">
        <v>1968</v>
      </c>
      <c r="C15" s="8" t="s">
        <v>7848</v>
      </c>
      <c r="D15" s="8">
        <v>1</v>
      </c>
      <c r="E15" s="8">
        <v>3</v>
      </c>
      <c r="F15" s="12">
        <v>48549.18</v>
      </c>
      <c r="G15" s="8" t="s">
        <v>7883</v>
      </c>
      <c r="H15" s="8" t="s">
        <v>7882</v>
      </c>
      <c r="I15" s="8" t="s">
        <v>7864</v>
      </c>
      <c r="J15" s="13">
        <v>25173</v>
      </c>
      <c r="K15" s="8">
        <v>54</v>
      </c>
    </row>
    <row r="16" spans="1:13" ht="15" customHeight="1" x14ac:dyDescent="0.3">
      <c r="A16" s="8" t="s">
        <v>52</v>
      </c>
      <c r="B16" s="8">
        <v>1961</v>
      </c>
      <c r="C16" s="8" t="s">
        <v>7848</v>
      </c>
      <c r="D16" s="8">
        <v>21</v>
      </c>
      <c r="E16" s="8">
        <v>1</v>
      </c>
      <c r="F16" s="12">
        <v>48517.56</v>
      </c>
      <c r="G16" s="8" t="s">
        <v>7883</v>
      </c>
      <c r="H16" s="8" t="s">
        <v>7882</v>
      </c>
      <c r="I16" s="8" t="s">
        <v>7867</v>
      </c>
      <c r="J16" s="13">
        <v>22636</v>
      </c>
      <c r="K16" s="8">
        <v>61</v>
      </c>
    </row>
    <row r="17" spans="1:11" ht="15" customHeight="1" x14ac:dyDescent="0.3">
      <c r="A17" s="8" t="s">
        <v>53</v>
      </c>
      <c r="B17" s="8">
        <v>1962</v>
      </c>
      <c r="C17" s="8" t="s">
        <v>7849</v>
      </c>
      <c r="D17" s="8">
        <v>27</v>
      </c>
      <c r="E17" s="8">
        <v>0</v>
      </c>
      <c r="F17" s="12">
        <v>48173.36</v>
      </c>
      <c r="G17" s="8" t="s">
        <v>7883</v>
      </c>
      <c r="H17" s="8" t="s">
        <v>7882</v>
      </c>
      <c r="I17" s="8" t="s">
        <v>7861</v>
      </c>
      <c r="J17" s="13">
        <v>22885</v>
      </c>
      <c r="K17" s="8">
        <v>60</v>
      </c>
    </row>
    <row r="18" spans="1:11" ht="15" customHeight="1" x14ac:dyDescent="0.3">
      <c r="A18" s="8" t="s">
        <v>54</v>
      </c>
      <c r="B18" s="8">
        <v>1958</v>
      </c>
      <c r="C18" s="8" t="s">
        <v>7845</v>
      </c>
      <c r="D18" s="8">
        <v>16</v>
      </c>
      <c r="E18" s="8">
        <v>1</v>
      </c>
      <c r="F18" s="12">
        <v>47928.03</v>
      </c>
      <c r="G18" s="8" t="s">
        <v>7884</v>
      </c>
      <c r="H18" s="8" t="s">
        <v>7882</v>
      </c>
      <c r="I18" s="8" t="s">
        <v>7861</v>
      </c>
      <c r="J18" s="13">
        <v>21505</v>
      </c>
      <c r="K18" s="8">
        <v>64</v>
      </c>
    </row>
    <row r="19" spans="1:11" ht="15" customHeight="1" x14ac:dyDescent="0.3">
      <c r="A19" s="8" t="s">
        <v>55</v>
      </c>
      <c r="B19" s="8">
        <v>1963</v>
      </c>
      <c r="C19" s="8" t="s">
        <v>7849</v>
      </c>
      <c r="D19" s="8">
        <v>5</v>
      </c>
      <c r="E19" s="8">
        <v>1</v>
      </c>
      <c r="F19" s="12">
        <v>47896.79</v>
      </c>
      <c r="G19" s="8" t="s">
        <v>7883</v>
      </c>
      <c r="H19" s="8" t="s">
        <v>7882</v>
      </c>
      <c r="I19" s="8" t="s">
        <v>7867</v>
      </c>
      <c r="J19" s="13">
        <v>23228</v>
      </c>
      <c r="K19" s="8">
        <v>59</v>
      </c>
    </row>
    <row r="20" spans="1:11" ht="15" customHeight="1" x14ac:dyDescent="0.3">
      <c r="A20" s="8" t="s">
        <v>56</v>
      </c>
      <c r="B20" s="8">
        <v>1964</v>
      </c>
      <c r="C20" s="8" t="s">
        <v>7845</v>
      </c>
      <c r="D20" s="8">
        <v>7</v>
      </c>
      <c r="E20" s="8">
        <v>2</v>
      </c>
      <c r="F20" s="12">
        <v>47496.49</v>
      </c>
      <c r="G20" s="8" t="s">
        <v>7883</v>
      </c>
      <c r="H20" s="8" t="s">
        <v>7882</v>
      </c>
      <c r="I20" s="8" t="s">
        <v>7860</v>
      </c>
      <c r="J20" s="13">
        <v>23688</v>
      </c>
      <c r="K20" s="8">
        <v>58</v>
      </c>
    </row>
    <row r="21" spans="1:11" ht="15.75" customHeight="1" x14ac:dyDescent="0.3">
      <c r="A21" s="8" t="s">
        <v>57</v>
      </c>
      <c r="B21" s="8">
        <v>1971</v>
      </c>
      <c r="C21" s="8" t="s">
        <v>7847</v>
      </c>
      <c r="D21" s="8">
        <v>27</v>
      </c>
      <c r="E21" s="8">
        <v>2</v>
      </c>
      <c r="F21" s="12">
        <v>47462.89</v>
      </c>
      <c r="G21" s="8" t="s">
        <v>7883</v>
      </c>
      <c r="H21" s="8" t="s">
        <v>7884</v>
      </c>
      <c r="I21" s="8" t="s">
        <v>7859</v>
      </c>
      <c r="J21" s="13">
        <v>26203</v>
      </c>
      <c r="K21" s="8">
        <v>51</v>
      </c>
    </row>
    <row r="22" spans="1:11" ht="15.75" customHeight="1" x14ac:dyDescent="0.3">
      <c r="A22" s="8" t="s">
        <v>58</v>
      </c>
      <c r="B22" s="8">
        <v>1961</v>
      </c>
      <c r="C22" s="8" t="s">
        <v>7846</v>
      </c>
      <c r="D22" s="8">
        <v>13</v>
      </c>
      <c r="E22" s="8">
        <v>1</v>
      </c>
      <c r="F22" s="12">
        <v>47403.88</v>
      </c>
      <c r="G22" s="8" t="s">
        <v>7883</v>
      </c>
      <c r="H22" s="8" t="s">
        <v>7882</v>
      </c>
      <c r="I22" s="8" t="s">
        <v>7861</v>
      </c>
      <c r="J22" s="13">
        <v>22445</v>
      </c>
      <c r="K22" s="8">
        <v>61</v>
      </c>
    </row>
    <row r="23" spans="1:11" ht="15.75" customHeight="1" x14ac:dyDescent="0.3">
      <c r="A23" s="8" t="s">
        <v>59</v>
      </c>
      <c r="B23" s="8">
        <v>1959</v>
      </c>
      <c r="C23" s="8" t="s">
        <v>7850</v>
      </c>
      <c r="D23" s="8">
        <v>4</v>
      </c>
      <c r="E23" s="8">
        <v>2</v>
      </c>
      <c r="F23" s="12">
        <v>47305.31</v>
      </c>
      <c r="G23" s="8" t="s">
        <v>7884</v>
      </c>
      <c r="H23" s="8" t="s">
        <v>7883</v>
      </c>
      <c r="I23" s="8" t="s">
        <v>7861</v>
      </c>
      <c r="J23" s="13">
        <v>21827</v>
      </c>
      <c r="K23" s="8">
        <v>63</v>
      </c>
    </row>
    <row r="24" spans="1:11" ht="15.75" customHeight="1" x14ac:dyDescent="0.3">
      <c r="A24" s="8" t="s">
        <v>60</v>
      </c>
      <c r="B24" s="8">
        <v>1958</v>
      </c>
      <c r="C24" s="8" t="s">
        <v>7847</v>
      </c>
      <c r="D24" s="8">
        <v>3</v>
      </c>
      <c r="E24" s="8">
        <v>2</v>
      </c>
      <c r="F24" s="12">
        <v>47291.06</v>
      </c>
      <c r="G24" s="8" t="s">
        <v>7884</v>
      </c>
      <c r="H24" s="8" t="s">
        <v>7883</v>
      </c>
      <c r="I24" s="8" t="s">
        <v>7861</v>
      </c>
      <c r="J24" s="13">
        <v>21431</v>
      </c>
      <c r="K24" s="8">
        <v>64</v>
      </c>
    </row>
    <row r="25" spans="1:11" ht="15.75" customHeight="1" x14ac:dyDescent="0.3">
      <c r="A25" s="8" t="s">
        <v>61</v>
      </c>
      <c r="B25" s="8">
        <v>1970</v>
      </c>
      <c r="C25" s="8" t="s">
        <v>7848</v>
      </c>
      <c r="D25" s="8">
        <v>28</v>
      </c>
      <c r="E25" s="8">
        <v>2</v>
      </c>
      <c r="F25" s="12">
        <v>47269.85</v>
      </c>
      <c r="G25" s="8" t="s">
        <v>7883</v>
      </c>
      <c r="H25" s="8" t="s">
        <v>7884</v>
      </c>
      <c r="I25" s="8" t="s">
        <v>7859</v>
      </c>
      <c r="J25" s="13">
        <v>25930</v>
      </c>
      <c r="K25" s="8">
        <v>52</v>
      </c>
    </row>
    <row r="26" spans="1:11" ht="15.75" customHeight="1" x14ac:dyDescent="0.3">
      <c r="A26" s="8" t="s">
        <v>62</v>
      </c>
      <c r="B26" s="8">
        <v>1959</v>
      </c>
      <c r="C26" s="8" t="s">
        <v>7844</v>
      </c>
      <c r="D26" s="8">
        <v>14</v>
      </c>
      <c r="E26" s="8">
        <v>0</v>
      </c>
      <c r="F26" s="12">
        <v>47055.53</v>
      </c>
      <c r="G26" s="8" t="s">
        <v>7884</v>
      </c>
      <c r="H26" s="8" t="s">
        <v>7883</v>
      </c>
      <c r="I26" s="8" t="s">
        <v>7859</v>
      </c>
      <c r="J26" s="13">
        <v>21745</v>
      </c>
      <c r="K26" s="8">
        <v>63</v>
      </c>
    </row>
    <row r="27" spans="1:11" ht="15.75" customHeight="1" x14ac:dyDescent="0.3">
      <c r="A27" s="8" t="s">
        <v>63</v>
      </c>
      <c r="B27" s="8">
        <v>1958</v>
      </c>
      <c r="C27" s="8" t="s">
        <v>7847</v>
      </c>
      <c r="D27" s="8">
        <v>15</v>
      </c>
      <c r="E27" s="8">
        <v>0</v>
      </c>
      <c r="F27" s="12">
        <v>46889.26</v>
      </c>
      <c r="G27" s="8" t="s">
        <v>7884</v>
      </c>
      <c r="H27" s="8" t="s">
        <v>7882</v>
      </c>
      <c r="I27" s="8" t="s">
        <v>7859</v>
      </c>
      <c r="J27" s="13">
        <v>21443</v>
      </c>
      <c r="K27" s="8">
        <v>64</v>
      </c>
    </row>
    <row r="28" spans="1:11" ht="15.75" customHeight="1" x14ac:dyDescent="0.3">
      <c r="A28" s="8" t="s">
        <v>64</v>
      </c>
      <c r="B28" s="8">
        <v>1960</v>
      </c>
      <c r="C28" s="8" t="s">
        <v>7845</v>
      </c>
      <c r="D28" s="8">
        <v>17</v>
      </c>
      <c r="E28" s="8">
        <v>3</v>
      </c>
      <c r="F28" s="12">
        <v>46718.16</v>
      </c>
      <c r="G28" s="8" t="s">
        <v>7883</v>
      </c>
      <c r="H28" s="8" t="s">
        <v>7883</v>
      </c>
      <c r="I28" s="8" t="s">
        <v>7860</v>
      </c>
      <c r="J28" s="13">
        <v>22237</v>
      </c>
      <c r="K28" s="8">
        <v>62</v>
      </c>
    </row>
    <row r="29" spans="1:11" ht="15.75" customHeight="1" x14ac:dyDescent="0.3">
      <c r="A29" s="8" t="s">
        <v>65</v>
      </c>
      <c r="B29" s="8">
        <v>1969</v>
      </c>
      <c r="C29" s="8" t="s">
        <v>7846</v>
      </c>
      <c r="D29" s="8">
        <v>23</v>
      </c>
      <c r="E29" s="8">
        <v>3</v>
      </c>
      <c r="F29" s="12">
        <v>46661.440000000002</v>
      </c>
      <c r="G29" s="8" t="s">
        <v>7883</v>
      </c>
      <c r="H29" s="8" t="s">
        <v>7882</v>
      </c>
      <c r="I29" s="8" t="s">
        <v>7860</v>
      </c>
      <c r="J29" s="13">
        <v>25377</v>
      </c>
      <c r="K29" s="8">
        <v>53</v>
      </c>
    </row>
    <row r="30" spans="1:11" ht="15.75" customHeight="1" x14ac:dyDescent="0.3">
      <c r="A30" s="8" t="s">
        <v>66</v>
      </c>
      <c r="B30" s="8">
        <v>1961</v>
      </c>
      <c r="C30" s="8" t="s">
        <v>7849</v>
      </c>
      <c r="D30" s="8">
        <v>8</v>
      </c>
      <c r="E30" s="8">
        <v>0</v>
      </c>
      <c r="F30" s="12">
        <v>46599.11</v>
      </c>
      <c r="G30" s="8" t="s">
        <v>7883</v>
      </c>
      <c r="H30" s="8" t="s">
        <v>7883</v>
      </c>
      <c r="I30" s="8" t="s">
        <v>7859</v>
      </c>
      <c r="J30" s="13">
        <v>22501</v>
      </c>
      <c r="K30" s="8">
        <v>61</v>
      </c>
    </row>
    <row r="31" spans="1:11" ht="15.75" customHeight="1" x14ac:dyDescent="0.3">
      <c r="A31" s="8" t="s">
        <v>67</v>
      </c>
      <c r="B31" s="8">
        <v>1971</v>
      </c>
      <c r="C31" s="8" t="s">
        <v>7848</v>
      </c>
      <c r="D31" s="8">
        <v>6</v>
      </c>
      <c r="E31" s="8">
        <v>3</v>
      </c>
      <c r="F31" s="12">
        <v>46255.11</v>
      </c>
      <c r="G31" s="8" t="s">
        <v>7883</v>
      </c>
      <c r="H31" s="8" t="s">
        <v>7882</v>
      </c>
      <c r="I31" s="8" t="s">
        <v>7867</v>
      </c>
      <c r="J31" s="13">
        <v>26273</v>
      </c>
      <c r="K31" s="8">
        <v>51</v>
      </c>
    </row>
    <row r="32" spans="1:11" ht="15.75" customHeight="1" x14ac:dyDescent="0.3">
      <c r="A32" s="8" t="s">
        <v>68</v>
      </c>
      <c r="B32" s="8">
        <v>1978</v>
      </c>
      <c r="C32" s="8" t="s">
        <v>7849</v>
      </c>
      <c r="D32" s="8">
        <v>17</v>
      </c>
      <c r="E32" s="8">
        <v>2</v>
      </c>
      <c r="F32" s="12">
        <v>46200.99</v>
      </c>
      <c r="G32" s="8" t="s">
        <v>7883</v>
      </c>
      <c r="H32" s="8" t="s">
        <v>7883</v>
      </c>
      <c r="I32" s="8" t="s">
        <v>7859</v>
      </c>
      <c r="J32" s="13">
        <v>28719</v>
      </c>
      <c r="K32" s="8">
        <v>44</v>
      </c>
    </row>
    <row r="33" spans="1:11" ht="15.75" customHeight="1" x14ac:dyDescent="0.3">
      <c r="A33" s="8" t="s">
        <v>69</v>
      </c>
      <c r="B33" s="8">
        <v>1976</v>
      </c>
      <c r="C33" s="8" t="s">
        <v>7848</v>
      </c>
      <c r="D33" s="8">
        <v>2</v>
      </c>
      <c r="E33" s="8">
        <v>3</v>
      </c>
      <c r="F33" s="12">
        <v>46151.12</v>
      </c>
      <c r="G33" s="8" t="s">
        <v>7883</v>
      </c>
      <c r="H33" s="8" t="s">
        <v>7882</v>
      </c>
      <c r="I33" s="8" t="s">
        <v>7859</v>
      </c>
      <c r="J33" s="13">
        <v>28096</v>
      </c>
      <c r="K33" s="8">
        <v>46</v>
      </c>
    </row>
    <row r="34" spans="1:11" ht="15.75" customHeight="1" x14ac:dyDescent="0.3">
      <c r="A34" s="8" t="s">
        <v>70</v>
      </c>
      <c r="B34" s="8">
        <v>1962</v>
      </c>
      <c r="C34" s="8" t="s">
        <v>7848</v>
      </c>
      <c r="D34" s="8">
        <v>4</v>
      </c>
      <c r="E34" s="8">
        <v>3</v>
      </c>
      <c r="F34" s="12">
        <v>46130.53</v>
      </c>
      <c r="G34" s="8" t="s">
        <v>7883</v>
      </c>
      <c r="H34" s="8" t="s">
        <v>7883</v>
      </c>
      <c r="I34" s="8" t="s">
        <v>7860</v>
      </c>
      <c r="J34" s="13">
        <v>22984</v>
      </c>
      <c r="K34" s="8">
        <v>60</v>
      </c>
    </row>
    <row r="35" spans="1:11" ht="15.75" customHeight="1" x14ac:dyDescent="0.3">
      <c r="A35" s="8" t="s">
        <v>71</v>
      </c>
      <c r="B35" s="8">
        <v>1985</v>
      </c>
      <c r="C35" s="8" t="s">
        <v>7847</v>
      </c>
      <c r="D35" s="8">
        <v>30</v>
      </c>
      <c r="E35" s="8">
        <v>2</v>
      </c>
      <c r="F35" s="12">
        <v>46113.51</v>
      </c>
      <c r="G35" s="8" t="s">
        <v>7884</v>
      </c>
      <c r="H35" s="8" t="s">
        <v>7882</v>
      </c>
      <c r="I35" s="8" t="s">
        <v>7861</v>
      </c>
      <c r="J35" s="13">
        <v>31320</v>
      </c>
      <c r="K35" s="8">
        <v>37</v>
      </c>
    </row>
    <row r="36" spans="1:11" ht="15.75" customHeight="1" x14ac:dyDescent="0.3">
      <c r="A36" s="8" t="s">
        <v>72</v>
      </c>
      <c r="B36" s="8">
        <v>1979</v>
      </c>
      <c r="C36" s="8" t="s">
        <v>7849</v>
      </c>
      <c r="D36" s="8">
        <v>12</v>
      </c>
      <c r="E36" s="8">
        <v>0</v>
      </c>
      <c r="F36" s="12">
        <v>45863.21</v>
      </c>
      <c r="G36" s="8" t="s">
        <v>7884</v>
      </c>
      <c r="H36" s="8" t="s">
        <v>7883</v>
      </c>
      <c r="I36" s="8" t="s">
        <v>7859</v>
      </c>
      <c r="J36" s="13">
        <v>29079</v>
      </c>
      <c r="K36" s="8">
        <v>43</v>
      </c>
    </row>
    <row r="37" spans="1:11" ht="15.75" customHeight="1" x14ac:dyDescent="0.3">
      <c r="A37" s="8" t="s">
        <v>73</v>
      </c>
      <c r="B37" s="8">
        <v>1960</v>
      </c>
      <c r="C37" s="8" t="s">
        <v>7848</v>
      </c>
      <c r="D37" s="8">
        <v>21</v>
      </c>
      <c r="E37" s="8">
        <v>0</v>
      </c>
      <c r="F37" s="12">
        <v>45710.21</v>
      </c>
      <c r="G37" s="8" t="s">
        <v>7884</v>
      </c>
      <c r="H37" s="8" t="s">
        <v>7884</v>
      </c>
      <c r="I37" s="8" t="s">
        <v>7864</v>
      </c>
      <c r="J37" s="13">
        <v>22271</v>
      </c>
      <c r="K37" s="8">
        <v>62</v>
      </c>
    </row>
    <row r="38" spans="1:11" ht="15.75" customHeight="1" x14ac:dyDescent="0.3">
      <c r="A38" s="8" t="s">
        <v>74</v>
      </c>
      <c r="B38" s="8">
        <v>1974</v>
      </c>
      <c r="C38" s="8" t="s">
        <v>7849</v>
      </c>
      <c r="D38" s="8">
        <v>9</v>
      </c>
      <c r="E38" s="8">
        <v>2</v>
      </c>
      <c r="F38" s="12">
        <v>45702.02</v>
      </c>
      <c r="G38" s="8" t="s">
        <v>7884</v>
      </c>
      <c r="H38" s="8" t="s">
        <v>7884</v>
      </c>
      <c r="I38" s="8" t="s">
        <v>7860</v>
      </c>
      <c r="J38" s="13">
        <v>27250</v>
      </c>
      <c r="K38" s="8">
        <v>48</v>
      </c>
    </row>
    <row r="39" spans="1:11" ht="15.75" customHeight="1" x14ac:dyDescent="0.3">
      <c r="A39" s="8" t="s">
        <v>75</v>
      </c>
      <c r="B39" s="8">
        <v>1962</v>
      </c>
      <c r="C39" s="8" t="s">
        <v>7848</v>
      </c>
      <c r="D39" s="8">
        <v>17</v>
      </c>
      <c r="E39" s="8">
        <v>0</v>
      </c>
      <c r="F39" s="12">
        <v>45008.959999999999</v>
      </c>
      <c r="G39" s="8" t="s">
        <v>7884</v>
      </c>
      <c r="H39" s="8" t="s">
        <v>7884</v>
      </c>
      <c r="I39" s="8" t="s">
        <v>7859</v>
      </c>
      <c r="J39" s="13">
        <v>22997</v>
      </c>
      <c r="K39" s="8">
        <v>60</v>
      </c>
    </row>
    <row r="40" spans="1:11" ht="15.75" customHeight="1" x14ac:dyDescent="0.3">
      <c r="A40" s="8" t="s">
        <v>76</v>
      </c>
      <c r="B40" s="8">
        <v>1971</v>
      </c>
      <c r="C40" s="8" t="s">
        <v>7849</v>
      </c>
      <c r="D40" s="8">
        <v>13</v>
      </c>
      <c r="E40" s="8">
        <v>2</v>
      </c>
      <c r="F40" s="12">
        <v>44641.2</v>
      </c>
      <c r="G40" s="8" t="s">
        <v>7884</v>
      </c>
      <c r="H40" s="8" t="s">
        <v>7882</v>
      </c>
      <c r="I40" s="8" t="s">
        <v>7867</v>
      </c>
      <c r="J40" s="13">
        <v>26158</v>
      </c>
      <c r="K40" s="8">
        <v>51</v>
      </c>
    </row>
    <row r="41" spans="1:11" ht="15.75" customHeight="1" x14ac:dyDescent="0.3">
      <c r="A41" s="8" t="s">
        <v>77</v>
      </c>
      <c r="B41" s="8">
        <v>1993</v>
      </c>
      <c r="C41" s="8" t="s">
        <v>7850</v>
      </c>
      <c r="D41" s="8">
        <v>11</v>
      </c>
      <c r="E41" s="8">
        <v>2</v>
      </c>
      <c r="F41" s="12">
        <v>44585.46</v>
      </c>
      <c r="G41" s="8" t="s">
        <v>7884</v>
      </c>
      <c r="H41" s="8" t="s">
        <v>7884</v>
      </c>
      <c r="I41" s="8" t="s">
        <v>7861</v>
      </c>
      <c r="J41" s="13">
        <v>34253</v>
      </c>
      <c r="K41" s="8">
        <v>29</v>
      </c>
    </row>
    <row r="42" spans="1:11" ht="15.75" customHeight="1" x14ac:dyDescent="0.3">
      <c r="A42" s="8" t="s">
        <v>78</v>
      </c>
      <c r="B42" s="8">
        <v>2000</v>
      </c>
      <c r="C42" s="8" t="s">
        <v>7849</v>
      </c>
      <c r="D42" s="8">
        <v>2</v>
      </c>
      <c r="E42" s="8">
        <v>1</v>
      </c>
      <c r="F42" s="12">
        <v>44501.4</v>
      </c>
      <c r="G42" s="8" t="s">
        <v>7884</v>
      </c>
      <c r="H42" s="8" t="s">
        <v>7882</v>
      </c>
      <c r="I42" s="8" t="s">
        <v>7859</v>
      </c>
      <c r="J42" s="13">
        <v>36740</v>
      </c>
      <c r="K42" s="8">
        <v>22</v>
      </c>
    </row>
    <row r="43" spans="1:11" ht="15.75" customHeight="1" x14ac:dyDescent="0.3">
      <c r="A43" s="8" t="s">
        <v>79</v>
      </c>
      <c r="B43" s="8">
        <v>1967</v>
      </c>
      <c r="C43" s="8" t="s">
        <v>7847</v>
      </c>
      <c r="D43" s="8">
        <v>14</v>
      </c>
      <c r="E43" s="8">
        <v>0</v>
      </c>
      <c r="F43" s="12">
        <v>44423.8</v>
      </c>
      <c r="G43" s="8" t="s">
        <v>7884</v>
      </c>
      <c r="H43" s="8" t="s">
        <v>7882</v>
      </c>
      <c r="I43" s="8" t="s">
        <v>7859</v>
      </c>
      <c r="J43" s="13">
        <v>24729</v>
      </c>
      <c r="K43" s="8">
        <v>55</v>
      </c>
    </row>
    <row r="44" spans="1:11" ht="15.75" customHeight="1" x14ac:dyDescent="0.3">
      <c r="A44" s="8" t="s">
        <v>80</v>
      </c>
      <c r="B44" s="8">
        <v>1971</v>
      </c>
      <c r="C44" s="8" t="s">
        <v>7850</v>
      </c>
      <c r="D44" s="8">
        <v>29</v>
      </c>
      <c r="E44" s="8">
        <v>0</v>
      </c>
      <c r="F44" s="12">
        <v>44400.41</v>
      </c>
      <c r="G44" s="8" t="s">
        <v>7884</v>
      </c>
      <c r="H44" s="8" t="s">
        <v>7884</v>
      </c>
      <c r="I44" s="8" t="s">
        <v>7859</v>
      </c>
      <c r="J44" s="13">
        <v>26235</v>
      </c>
      <c r="K44" s="8">
        <v>51</v>
      </c>
    </row>
    <row r="45" spans="1:11" ht="15.75" customHeight="1" x14ac:dyDescent="0.3">
      <c r="A45" s="8" t="s">
        <v>81</v>
      </c>
      <c r="B45" s="8">
        <v>1968</v>
      </c>
      <c r="C45" s="8" t="s">
        <v>7845</v>
      </c>
      <c r="D45" s="8">
        <v>24</v>
      </c>
      <c r="E45" s="8">
        <v>2</v>
      </c>
      <c r="F45" s="12">
        <v>44260.75</v>
      </c>
      <c r="G45" s="8" t="s">
        <v>7884</v>
      </c>
      <c r="H45" s="8" t="s">
        <v>7883</v>
      </c>
      <c r="I45" s="8" t="s">
        <v>7859</v>
      </c>
      <c r="J45" s="13">
        <v>25166</v>
      </c>
      <c r="K45" s="8">
        <v>54</v>
      </c>
    </row>
    <row r="46" spans="1:11" ht="15.75" customHeight="1" x14ac:dyDescent="0.3">
      <c r="A46" s="8" t="s">
        <v>82</v>
      </c>
      <c r="B46" s="8">
        <v>1975</v>
      </c>
      <c r="C46" s="8" t="s">
        <v>7846</v>
      </c>
      <c r="D46" s="8">
        <v>1</v>
      </c>
      <c r="E46" s="8">
        <v>2</v>
      </c>
      <c r="F46" s="12">
        <v>44202.65</v>
      </c>
      <c r="G46" s="8" t="s">
        <v>7884</v>
      </c>
      <c r="H46" s="8" t="s">
        <v>7884</v>
      </c>
      <c r="I46" s="8" t="s">
        <v>7859</v>
      </c>
      <c r="J46" s="13">
        <v>27546</v>
      </c>
      <c r="K46" s="8">
        <v>48</v>
      </c>
    </row>
    <row r="47" spans="1:11" ht="15.75" customHeight="1" x14ac:dyDescent="0.3">
      <c r="A47" s="8" t="s">
        <v>83</v>
      </c>
      <c r="B47" s="8">
        <v>1988</v>
      </c>
      <c r="C47" s="8" t="s">
        <v>7844</v>
      </c>
      <c r="D47" s="8">
        <v>16</v>
      </c>
      <c r="E47" s="8">
        <v>1</v>
      </c>
      <c r="F47" s="12">
        <v>43943.88</v>
      </c>
      <c r="G47" s="8" t="s">
        <v>7884</v>
      </c>
      <c r="H47" s="8" t="s">
        <v>7883</v>
      </c>
      <c r="I47" s="8" t="s">
        <v>7860</v>
      </c>
      <c r="J47" s="13">
        <v>32340</v>
      </c>
      <c r="K47" s="8">
        <v>34</v>
      </c>
    </row>
    <row r="48" spans="1:11" ht="15.75" customHeight="1" x14ac:dyDescent="0.3">
      <c r="A48" s="8" t="s">
        <v>84</v>
      </c>
      <c r="B48" s="8">
        <v>1966</v>
      </c>
      <c r="C48" s="8" t="s">
        <v>7850</v>
      </c>
      <c r="D48" s="8">
        <v>5</v>
      </c>
      <c r="E48" s="8">
        <v>0</v>
      </c>
      <c r="F48" s="12">
        <v>43921.18</v>
      </c>
      <c r="G48" s="8" t="s">
        <v>7884</v>
      </c>
      <c r="H48" s="8" t="s">
        <v>7884</v>
      </c>
      <c r="I48" s="8" t="s">
        <v>7860</v>
      </c>
      <c r="J48" s="13">
        <v>24385</v>
      </c>
      <c r="K48" s="8">
        <v>56</v>
      </c>
    </row>
    <row r="49" spans="1:11" ht="15.75" customHeight="1" x14ac:dyDescent="0.3">
      <c r="A49" s="8" t="s">
        <v>85</v>
      </c>
      <c r="B49" s="8">
        <v>1980</v>
      </c>
      <c r="C49" s="8" t="s">
        <v>7845</v>
      </c>
      <c r="D49" s="8">
        <v>10</v>
      </c>
      <c r="E49" s="8">
        <v>2</v>
      </c>
      <c r="F49" s="12">
        <v>43896.38</v>
      </c>
      <c r="G49" s="8" t="s">
        <v>7884</v>
      </c>
      <c r="H49" s="8" t="s">
        <v>7883</v>
      </c>
      <c r="I49" s="8" t="s">
        <v>7859</v>
      </c>
      <c r="J49" s="13">
        <v>29535</v>
      </c>
      <c r="K49" s="8">
        <v>42</v>
      </c>
    </row>
    <row r="50" spans="1:11" ht="15.75" customHeight="1" x14ac:dyDescent="0.3">
      <c r="A50" s="8" t="s">
        <v>86</v>
      </c>
      <c r="B50" s="8">
        <v>1966</v>
      </c>
      <c r="C50" s="8" t="s">
        <v>7844</v>
      </c>
      <c r="D50" s="8">
        <v>2</v>
      </c>
      <c r="E50" s="8">
        <v>0</v>
      </c>
      <c r="F50" s="12">
        <v>43817.45</v>
      </c>
      <c r="G50" s="8" t="s">
        <v>7884</v>
      </c>
      <c r="H50" s="8" t="s">
        <v>7882</v>
      </c>
      <c r="I50" s="8" t="s">
        <v>7860</v>
      </c>
      <c r="J50" s="13">
        <v>24290</v>
      </c>
      <c r="K50" s="8">
        <v>56</v>
      </c>
    </row>
    <row r="51" spans="1:11" ht="15.75" customHeight="1" x14ac:dyDescent="0.3">
      <c r="A51" s="8" t="s">
        <v>87</v>
      </c>
      <c r="B51" s="8">
        <v>1966</v>
      </c>
      <c r="C51" s="8" t="s">
        <v>7850</v>
      </c>
      <c r="D51" s="8">
        <v>25</v>
      </c>
      <c r="E51" s="8">
        <v>2</v>
      </c>
      <c r="F51" s="12">
        <v>43813.87</v>
      </c>
      <c r="G51" s="8" t="s">
        <v>7884</v>
      </c>
      <c r="H51" s="8" t="s">
        <v>7884</v>
      </c>
      <c r="I51" s="8" t="s">
        <v>7859</v>
      </c>
      <c r="J51" s="13">
        <v>24405</v>
      </c>
      <c r="K51" s="8">
        <v>56</v>
      </c>
    </row>
    <row r="52" spans="1:11" ht="15.75" customHeight="1" x14ac:dyDescent="0.3">
      <c r="A52" s="8" t="s">
        <v>88</v>
      </c>
      <c r="B52" s="8">
        <v>1986</v>
      </c>
      <c r="C52" s="8" t="s">
        <v>7848</v>
      </c>
      <c r="D52" s="8">
        <v>29</v>
      </c>
      <c r="E52" s="8">
        <v>3</v>
      </c>
      <c r="F52" s="12">
        <v>43753.34</v>
      </c>
      <c r="G52" s="8" t="s">
        <v>7884</v>
      </c>
      <c r="H52" s="8" t="s">
        <v>7883</v>
      </c>
      <c r="I52" s="8" t="s">
        <v>7862</v>
      </c>
      <c r="J52" s="13">
        <v>31775</v>
      </c>
      <c r="K52" s="8">
        <v>36</v>
      </c>
    </row>
    <row r="53" spans="1:11" ht="15.75" customHeight="1" x14ac:dyDescent="0.3">
      <c r="A53" s="8" t="s">
        <v>89</v>
      </c>
      <c r="B53" s="8">
        <v>1965</v>
      </c>
      <c r="C53" s="8" t="s">
        <v>7849</v>
      </c>
      <c r="D53" s="8">
        <v>22</v>
      </c>
      <c r="E53" s="8">
        <v>0</v>
      </c>
      <c r="F53" s="12">
        <v>43578.94</v>
      </c>
      <c r="G53" s="8" t="s">
        <v>7884</v>
      </c>
      <c r="H53" s="8" t="s">
        <v>7884</v>
      </c>
      <c r="I53" s="8" t="s">
        <v>7860</v>
      </c>
      <c r="J53" s="13">
        <v>23976</v>
      </c>
      <c r="K53" s="8">
        <v>57</v>
      </c>
    </row>
    <row r="54" spans="1:11" ht="15.75" customHeight="1" x14ac:dyDescent="0.3">
      <c r="A54" s="8" t="s">
        <v>90</v>
      </c>
      <c r="B54" s="8">
        <v>1969</v>
      </c>
      <c r="C54" s="8" t="s">
        <v>7848</v>
      </c>
      <c r="D54" s="8">
        <v>3</v>
      </c>
      <c r="E54" s="8">
        <v>0</v>
      </c>
      <c r="F54" s="12">
        <v>43254.42</v>
      </c>
      <c r="G54" s="8" t="s">
        <v>7884</v>
      </c>
      <c r="H54" s="8" t="s">
        <v>7884</v>
      </c>
      <c r="I54" s="8" t="s">
        <v>7864</v>
      </c>
      <c r="J54" s="13">
        <v>25540</v>
      </c>
      <c r="K54" s="8">
        <v>53</v>
      </c>
    </row>
    <row r="55" spans="1:11" ht="15.75" customHeight="1" x14ac:dyDescent="0.3">
      <c r="A55" s="8" t="s">
        <v>91</v>
      </c>
      <c r="B55" s="8">
        <v>1965</v>
      </c>
      <c r="C55" s="8" t="s">
        <v>7845</v>
      </c>
      <c r="D55" s="8">
        <v>29</v>
      </c>
      <c r="E55" s="8">
        <v>0</v>
      </c>
      <c r="F55" s="12">
        <v>43073.760000000002</v>
      </c>
      <c r="G55" s="8" t="s">
        <v>7884</v>
      </c>
      <c r="H55" s="8" t="s">
        <v>7884</v>
      </c>
      <c r="I55" s="8" t="s">
        <v>7861</v>
      </c>
      <c r="J55" s="13">
        <v>24075</v>
      </c>
      <c r="K55" s="8">
        <v>57</v>
      </c>
    </row>
    <row r="56" spans="1:11" ht="15.75" customHeight="1" x14ac:dyDescent="0.3">
      <c r="A56" s="8" t="s">
        <v>92</v>
      </c>
      <c r="B56" s="8">
        <v>1978</v>
      </c>
      <c r="C56" s="8" t="s">
        <v>7845</v>
      </c>
      <c r="D56" s="8">
        <v>4</v>
      </c>
      <c r="E56" s="8">
        <v>0</v>
      </c>
      <c r="F56" s="12">
        <v>42983.46</v>
      </c>
      <c r="G56" s="8" t="s">
        <v>7883</v>
      </c>
      <c r="H56" s="8" t="s">
        <v>7884</v>
      </c>
      <c r="I56" s="8" t="s">
        <v>7860</v>
      </c>
      <c r="J56" s="13">
        <v>28798</v>
      </c>
      <c r="K56" s="8">
        <v>44</v>
      </c>
    </row>
    <row r="57" spans="1:11" ht="15.75" customHeight="1" x14ac:dyDescent="0.3">
      <c r="A57" s="8" t="s">
        <v>93</v>
      </c>
      <c r="B57" s="8">
        <v>1975</v>
      </c>
      <c r="C57" s="8" t="s">
        <v>7850</v>
      </c>
      <c r="D57" s="8">
        <v>23</v>
      </c>
      <c r="E57" s="8">
        <v>1</v>
      </c>
      <c r="F57" s="12">
        <v>42969.85</v>
      </c>
      <c r="G57" s="8" t="s">
        <v>7883</v>
      </c>
      <c r="H57" s="8" t="s">
        <v>7882</v>
      </c>
      <c r="I57" s="8" t="s">
        <v>7859</v>
      </c>
      <c r="J57" s="13">
        <v>27690</v>
      </c>
      <c r="K57" s="8">
        <v>47</v>
      </c>
    </row>
    <row r="58" spans="1:11" ht="15.75" customHeight="1" x14ac:dyDescent="0.3">
      <c r="A58" s="8" t="s">
        <v>94</v>
      </c>
      <c r="B58" s="8">
        <v>1972</v>
      </c>
      <c r="C58" s="8" t="s">
        <v>7847</v>
      </c>
      <c r="D58" s="8">
        <v>10</v>
      </c>
      <c r="E58" s="8">
        <v>2</v>
      </c>
      <c r="F58" s="12">
        <v>42856.84</v>
      </c>
      <c r="G58" s="8" t="s">
        <v>7883</v>
      </c>
      <c r="H58" s="8" t="s">
        <v>7883</v>
      </c>
      <c r="I58" s="8" t="s">
        <v>7861</v>
      </c>
      <c r="J58" s="13">
        <v>26552</v>
      </c>
      <c r="K58" s="8">
        <v>50</v>
      </c>
    </row>
    <row r="59" spans="1:11" ht="15.75" customHeight="1" x14ac:dyDescent="0.3">
      <c r="A59" s="8" t="s">
        <v>95</v>
      </c>
      <c r="B59" s="8">
        <v>1965</v>
      </c>
      <c r="C59" s="8" t="s">
        <v>7850</v>
      </c>
      <c r="D59" s="8">
        <v>29</v>
      </c>
      <c r="E59" s="8">
        <v>0</v>
      </c>
      <c r="F59" s="12">
        <v>42764.12</v>
      </c>
      <c r="G59" s="8" t="s">
        <v>7883</v>
      </c>
      <c r="H59" s="8" t="s">
        <v>7884</v>
      </c>
      <c r="I59" s="8" t="s">
        <v>7861</v>
      </c>
      <c r="J59" s="13">
        <v>24044</v>
      </c>
      <c r="K59" s="8">
        <v>57</v>
      </c>
    </row>
    <row r="60" spans="1:11" ht="15.75" customHeight="1" x14ac:dyDescent="0.3">
      <c r="A60" s="8" t="s">
        <v>96</v>
      </c>
      <c r="B60" s="8">
        <v>1977</v>
      </c>
      <c r="C60" s="8" t="s">
        <v>7850</v>
      </c>
      <c r="D60" s="8">
        <v>21</v>
      </c>
      <c r="E60" s="8">
        <v>2</v>
      </c>
      <c r="F60" s="12">
        <v>42760.5</v>
      </c>
      <c r="G60" s="8" t="s">
        <v>7883</v>
      </c>
      <c r="H60" s="8" t="s">
        <v>7884</v>
      </c>
      <c r="I60" s="8" t="s">
        <v>7860</v>
      </c>
      <c r="J60" s="13">
        <v>28419</v>
      </c>
      <c r="K60" s="8">
        <v>45</v>
      </c>
    </row>
    <row r="61" spans="1:11" ht="15.75" customHeight="1" x14ac:dyDescent="0.3">
      <c r="A61" s="8" t="s">
        <v>97</v>
      </c>
      <c r="B61" s="8">
        <v>1971</v>
      </c>
      <c r="C61" s="8" t="s">
        <v>7845</v>
      </c>
      <c r="D61" s="8">
        <v>3</v>
      </c>
      <c r="E61" s="8">
        <v>0</v>
      </c>
      <c r="F61" s="12">
        <v>42644.2</v>
      </c>
      <c r="G61" s="8" t="s">
        <v>7883</v>
      </c>
      <c r="H61" s="8" t="s">
        <v>7882</v>
      </c>
      <c r="I61" s="8" t="s">
        <v>7861</v>
      </c>
      <c r="J61" s="13">
        <v>26240</v>
      </c>
      <c r="K61" s="8">
        <v>51</v>
      </c>
    </row>
    <row r="62" spans="1:11" ht="15.75" customHeight="1" x14ac:dyDescent="0.3">
      <c r="A62" s="8" t="s">
        <v>98</v>
      </c>
      <c r="B62" s="8">
        <v>1979</v>
      </c>
      <c r="C62" s="8" t="s">
        <v>7848</v>
      </c>
      <c r="D62" s="8">
        <v>27</v>
      </c>
      <c r="E62" s="8">
        <v>2</v>
      </c>
      <c r="F62" s="12">
        <v>42560.43</v>
      </c>
      <c r="G62" s="8" t="s">
        <v>7883</v>
      </c>
      <c r="H62" s="8" t="s">
        <v>7882</v>
      </c>
      <c r="I62" s="8" t="s">
        <v>7859</v>
      </c>
      <c r="J62" s="13">
        <v>29216</v>
      </c>
      <c r="K62" s="8">
        <v>43</v>
      </c>
    </row>
    <row r="63" spans="1:11" ht="15.75" customHeight="1" x14ac:dyDescent="0.3">
      <c r="A63" s="8" t="s">
        <v>99</v>
      </c>
      <c r="B63" s="8">
        <v>1967</v>
      </c>
      <c r="C63" s="8" t="s">
        <v>7846</v>
      </c>
      <c r="D63" s="8">
        <v>27</v>
      </c>
      <c r="E63" s="8">
        <v>0</v>
      </c>
      <c r="F63" s="12">
        <v>42538.720000000001</v>
      </c>
      <c r="G63" s="8" t="s">
        <v>7883</v>
      </c>
      <c r="H63" s="8" t="s">
        <v>7882</v>
      </c>
      <c r="I63" s="8" t="s">
        <v>7861</v>
      </c>
      <c r="J63" s="13">
        <v>24650</v>
      </c>
      <c r="K63" s="8">
        <v>55</v>
      </c>
    </row>
    <row r="64" spans="1:11" ht="15.75" customHeight="1" x14ac:dyDescent="0.3">
      <c r="A64" s="8" t="s">
        <v>100</v>
      </c>
      <c r="B64" s="8">
        <v>1968</v>
      </c>
      <c r="C64" s="8" t="s">
        <v>7849</v>
      </c>
      <c r="D64" s="8">
        <v>3</v>
      </c>
      <c r="E64" s="8">
        <v>0</v>
      </c>
      <c r="F64" s="12">
        <v>42478.6</v>
      </c>
      <c r="G64" s="8" t="s">
        <v>7883</v>
      </c>
      <c r="H64" s="8" t="s">
        <v>7884</v>
      </c>
      <c r="I64" s="8" t="s">
        <v>7861</v>
      </c>
      <c r="J64" s="13">
        <v>25053</v>
      </c>
      <c r="K64" s="8">
        <v>54</v>
      </c>
    </row>
    <row r="65" spans="1:11" ht="15.75" customHeight="1" x14ac:dyDescent="0.3">
      <c r="A65" s="8" t="s">
        <v>101</v>
      </c>
      <c r="B65" s="8">
        <v>1967</v>
      </c>
      <c r="C65" s="8" t="s">
        <v>7846</v>
      </c>
      <c r="D65" s="8">
        <v>28</v>
      </c>
      <c r="E65" s="8">
        <v>0</v>
      </c>
      <c r="F65" s="12">
        <v>42303.69</v>
      </c>
      <c r="G65" s="8" t="s">
        <v>7883</v>
      </c>
      <c r="H65" s="8" t="s">
        <v>7884</v>
      </c>
      <c r="I65" s="8" t="s">
        <v>7864</v>
      </c>
      <c r="J65" s="13">
        <v>24651</v>
      </c>
      <c r="K65" s="8">
        <v>55</v>
      </c>
    </row>
    <row r="66" spans="1:11" ht="15.75" customHeight="1" x14ac:dyDescent="0.3">
      <c r="A66" s="8" t="s">
        <v>102</v>
      </c>
      <c r="B66" s="8">
        <v>1975</v>
      </c>
      <c r="C66" s="8" t="s">
        <v>7849</v>
      </c>
      <c r="D66" s="8">
        <v>15</v>
      </c>
      <c r="E66" s="8">
        <v>1</v>
      </c>
      <c r="F66" s="12">
        <v>42211.14</v>
      </c>
      <c r="G66" s="8" t="s">
        <v>7883</v>
      </c>
      <c r="H66" s="8" t="s">
        <v>7882</v>
      </c>
      <c r="I66" s="8" t="s">
        <v>7859</v>
      </c>
      <c r="J66" s="13">
        <v>27621</v>
      </c>
      <c r="K66" s="8">
        <v>47</v>
      </c>
    </row>
    <row r="67" spans="1:11" ht="15.75" customHeight="1" x14ac:dyDescent="0.3">
      <c r="A67" s="8" t="s">
        <v>103</v>
      </c>
      <c r="B67" s="8">
        <v>1973</v>
      </c>
      <c r="C67" s="8" t="s">
        <v>7847</v>
      </c>
      <c r="D67" s="8">
        <v>18</v>
      </c>
      <c r="E67" s="8">
        <v>0</v>
      </c>
      <c r="F67" s="12">
        <v>42188.15</v>
      </c>
      <c r="G67" s="8" t="s">
        <v>7883</v>
      </c>
      <c r="H67" s="8" t="s">
        <v>7883</v>
      </c>
      <c r="I67" s="8" t="s">
        <v>7861</v>
      </c>
      <c r="J67" s="13">
        <v>26925</v>
      </c>
      <c r="K67" s="8">
        <v>49</v>
      </c>
    </row>
    <row r="68" spans="1:11" ht="15.75" customHeight="1" x14ac:dyDescent="0.3">
      <c r="A68" s="8" t="s">
        <v>104</v>
      </c>
      <c r="B68" s="8">
        <v>1979</v>
      </c>
      <c r="C68" s="8" t="s">
        <v>7844</v>
      </c>
      <c r="D68" s="8">
        <v>3</v>
      </c>
      <c r="E68" s="8">
        <v>3</v>
      </c>
      <c r="F68" s="12">
        <v>42124.52</v>
      </c>
      <c r="G68" s="8" t="s">
        <v>7883</v>
      </c>
      <c r="H68" s="8" t="s">
        <v>7883</v>
      </c>
      <c r="I68" s="8" t="s">
        <v>7859</v>
      </c>
      <c r="J68" s="13">
        <v>29039</v>
      </c>
      <c r="K68" s="8">
        <v>43</v>
      </c>
    </row>
    <row r="69" spans="1:11" ht="15.75" customHeight="1" x14ac:dyDescent="0.3">
      <c r="A69" s="8" t="s">
        <v>105</v>
      </c>
      <c r="B69" s="8">
        <v>1997</v>
      </c>
      <c r="C69" s="8" t="s">
        <v>7848</v>
      </c>
      <c r="D69" s="8">
        <v>9</v>
      </c>
      <c r="E69" s="8">
        <v>2</v>
      </c>
      <c r="F69" s="12">
        <v>42112.24</v>
      </c>
      <c r="G69" s="8" t="s">
        <v>7883</v>
      </c>
      <c r="H69" s="8" t="s">
        <v>7882</v>
      </c>
      <c r="I69" s="8" t="s">
        <v>7859</v>
      </c>
      <c r="J69" s="13">
        <v>35773</v>
      </c>
      <c r="K69" s="8">
        <v>25</v>
      </c>
    </row>
    <row r="70" spans="1:11" ht="15.75" customHeight="1" x14ac:dyDescent="0.3">
      <c r="A70" s="8" t="s">
        <v>106</v>
      </c>
      <c r="B70" s="8">
        <v>1976</v>
      </c>
      <c r="C70" s="8" t="s">
        <v>7845</v>
      </c>
      <c r="D70" s="8">
        <v>28</v>
      </c>
      <c r="E70" s="8">
        <v>0</v>
      </c>
      <c r="F70" s="12">
        <v>42111.66</v>
      </c>
      <c r="G70" s="8" t="s">
        <v>7883</v>
      </c>
      <c r="H70" s="8" t="s">
        <v>7883</v>
      </c>
      <c r="I70" s="8" t="s">
        <v>7867</v>
      </c>
      <c r="J70" s="13">
        <v>28092</v>
      </c>
      <c r="K70" s="8">
        <v>46</v>
      </c>
    </row>
    <row r="71" spans="1:11" ht="15.75" customHeight="1" x14ac:dyDescent="0.3">
      <c r="A71" s="8" t="s">
        <v>107</v>
      </c>
      <c r="B71" s="8">
        <v>1968</v>
      </c>
      <c r="C71" s="8" t="s">
        <v>7848</v>
      </c>
      <c r="D71" s="8">
        <v>19</v>
      </c>
      <c r="E71" s="8">
        <v>1</v>
      </c>
      <c r="F71" s="12">
        <v>41999.519999999997</v>
      </c>
      <c r="G71" s="8" t="s">
        <v>7883</v>
      </c>
      <c r="H71" s="8" t="s">
        <v>7882</v>
      </c>
      <c r="I71" s="8" t="s">
        <v>7859</v>
      </c>
      <c r="J71" s="13">
        <v>25191</v>
      </c>
      <c r="K71" s="8">
        <v>54</v>
      </c>
    </row>
    <row r="72" spans="1:11" ht="15.75" customHeight="1" x14ac:dyDescent="0.3">
      <c r="A72" s="8" t="s">
        <v>108</v>
      </c>
      <c r="B72" s="8">
        <v>1984</v>
      </c>
      <c r="C72" s="8" t="s">
        <v>7845</v>
      </c>
      <c r="D72" s="8">
        <v>10</v>
      </c>
      <c r="E72" s="8">
        <v>3</v>
      </c>
      <c r="F72" s="12">
        <v>41949.24</v>
      </c>
      <c r="G72" s="8" t="s">
        <v>7883</v>
      </c>
      <c r="H72" s="8" t="s">
        <v>7883</v>
      </c>
      <c r="I72" s="8" t="s">
        <v>7859</v>
      </c>
      <c r="J72" s="13">
        <v>30996</v>
      </c>
      <c r="K72" s="8">
        <v>38</v>
      </c>
    </row>
    <row r="73" spans="1:11" ht="15.75" customHeight="1" x14ac:dyDescent="0.3">
      <c r="A73" s="8" t="s">
        <v>109</v>
      </c>
      <c r="B73" s="8">
        <v>1972</v>
      </c>
      <c r="C73" s="8" t="s">
        <v>7846</v>
      </c>
      <c r="D73" s="8">
        <v>8</v>
      </c>
      <c r="E73" s="8">
        <v>1</v>
      </c>
      <c r="F73" s="12">
        <v>41919.1</v>
      </c>
      <c r="G73" s="8" t="s">
        <v>7883</v>
      </c>
      <c r="H73" s="8" t="s">
        <v>7883</v>
      </c>
      <c r="I73" s="8" t="s">
        <v>7864</v>
      </c>
      <c r="J73" s="13">
        <v>26458</v>
      </c>
      <c r="K73" s="8">
        <v>51</v>
      </c>
    </row>
    <row r="74" spans="1:11" ht="15.75" customHeight="1" x14ac:dyDescent="0.3">
      <c r="A74" s="8" t="s">
        <v>110</v>
      </c>
      <c r="B74" s="8">
        <v>1966</v>
      </c>
      <c r="C74" s="8" t="s">
        <v>7847</v>
      </c>
      <c r="D74" s="8">
        <v>21</v>
      </c>
      <c r="E74" s="8">
        <v>0</v>
      </c>
      <c r="F74" s="12">
        <v>41886.54</v>
      </c>
      <c r="G74" s="8" t="s">
        <v>7883</v>
      </c>
      <c r="H74" s="8" t="s">
        <v>7882</v>
      </c>
      <c r="I74" s="8" t="s">
        <v>7861</v>
      </c>
      <c r="J74" s="13">
        <v>24371</v>
      </c>
      <c r="K74" s="8">
        <v>56</v>
      </c>
    </row>
    <row r="75" spans="1:11" ht="15.75" customHeight="1" x14ac:dyDescent="0.3">
      <c r="A75" s="8" t="s">
        <v>111</v>
      </c>
      <c r="B75" s="8">
        <v>1962</v>
      </c>
      <c r="C75" s="8" t="s">
        <v>7847</v>
      </c>
      <c r="D75" s="8">
        <v>22</v>
      </c>
      <c r="E75" s="8">
        <v>0</v>
      </c>
      <c r="F75" s="12">
        <v>41794.629999999997</v>
      </c>
      <c r="G75" s="8" t="s">
        <v>7883</v>
      </c>
      <c r="H75" s="8" t="s">
        <v>7882</v>
      </c>
      <c r="I75" s="8" t="s">
        <v>7861</v>
      </c>
      <c r="J75" s="13">
        <v>22911</v>
      </c>
      <c r="K75" s="8">
        <v>60</v>
      </c>
    </row>
    <row r="76" spans="1:11" ht="15.75" customHeight="1" x14ac:dyDescent="0.3">
      <c r="A76" s="8" t="s">
        <v>112</v>
      </c>
      <c r="B76" s="8">
        <v>1975</v>
      </c>
      <c r="C76" s="8" t="s">
        <v>7847</v>
      </c>
      <c r="D76" s="8">
        <v>29</v>
      </c>
      <c r="E76" s="8">
        <v>1</v>
      </c>
      <c r="F76" s="12">
        <v>41681.86</v>
      </c>
      <c r="G76" s="8" t="s">
        <v>7883</v>
      </c>
      <c r="H76" s="8" t="s">
        <v>7883</v>
      </c>
      <c r="I76" s="8" t="s">
        <v>7861</v>
      </c>
      <c r="J76" s="13">
        <v>27666</v>
      </c>
      <c r="K76" s="8">
        <v>47</v>
      </c>
    </row>
    <row r="77" spans="1:11" ht="15.75" customHeight="1" x14ac:dyDescent="0.3">
      <c r="A77" s="8" t="s">
        <v>113</v>
      </c>
      <c r="B77" s="8">
        <v>1975</v>
      </c>
      <c r="C77" s="8" t="s">
        <v>7845</v>
      </c>
      <c r="D77" s="8">
        <v>14</v>
      </c>
      <c r="E77" s="8">
        <v>0</v>
      </c>
      <c r="F77" s="12">
        <v>41676.080000000002</v>
      </c>
      <c r="G77" s="8" t="s">
        <v>7883</v>
      </c>
      <c r="H77" s="8" t="s">
        <v>7884</v>
      </c>
      <c r="I77" s="8" t="s">
        <v>7859</v>
      </c>
      <c r="J77" s="13">
        <v>27712</v>
      </c>
      <c r="K77" s="8">
        <v>47</v>
      </c>
    </row>
    <row r="78" spans="1:11" ht="15.75" customHeight="1" x14ac:dyDescent="0.3">
      <c r="A78" s="8" t="s">
        <v>114</v>
      </c>
      <c r="B78" s="8">
        <v>1976</v>
      </c>
      <c r="C78" s="8" t="s">
        <v>7850</v>
      </c>
      <c r="D78" s="8">
        <v>29</v>
      </c>
      <c r="E78" s="8">
        <v>1</v>
      </c>
      <c r="F78" s="12">
        <v>41661.599999999999</v>
      </c>
      <c r="G78" s="8" t="s">
        <v>7883</v>
      </c>
      <c r="H78" s="8" t="s">
        <v>7882</v>
      </c>
      <c r="I78" s="8" t="s">
        <v>7861</v>
      </c>
      <c r="J78" s="13">
        <v>28062</v>
      </c>
      <c r="K78" s="8">
        <v>46</v>
      </c>
    </row>
    <row r="79" spans="1:11" ht="15.75" customHeight="1" x14ac:dyDescent="0.3">
      <c r="A79" s="8" t="s">
        <v>115</v>
      </c>
      <c r="B79" s="8">
        <v>1974</v>
      </c>
      <c r="C79" s="8" t="s">
        <v>7845</v>
      </c>
      <c r="D79" s="8">
        <v>24</v>
      </c>
      <c r="E79" s="8">
        <v>0</v>
      </c>
      <c r="F79" s="12">
        <v>41636.199999999997</v>
      </c>
      <c r="G79" s="8" t="s">
        <v>7883</v>
      </c>
      <c r="H79" s="8" t="s">
        <v>7883</v>
      </c>
      <c r="I79" s="8" t="s">
        <v>7861</v>
      </c>
      <c r="J79" s="13">
        <v>27357</v>
      </c>
      <c r="K79" s="8">
        <v>48</v>
      </c>
    </row>
    <row r="80" spans="1:11" ht="15.75" customHeight="1" x14ac:dyDescent="0.3">
      <c r="A80" s="8" t="s">
        <v>116</v>
      </c>
      <c r="B80" s="8">
        <v>1967</v>
      </c>
      <c r="C80" s="8" t="s">
        <v>7848</v>
      </c>
      <c r="D80" s="8">
        <v>22</v>
      </c>
      <c r="E80" s="8">
        <v>0</v>
      </c>
      <c r="F80" s="12">
        <v>41505.15</v>
      </c>
      <c r="G80" s="8" t="s">
        <v>7883</v>
      </c>
      <c r="H80" s="8" t="s">
        <v>7884</v>
      </c>
      <c r="I80" s="8" t="s">
        <v>7861</v>
      </c>
      <c r="J80" s="13">
        <v>24828</v>
      </c>
      <c r="K80" s="8">
        <v>55</v>
      </c>
    </row>
    <row r="81" spans="1:11" ht="15.75" customHeight="1" x14ac:dyDescent="0.3">
      <c r="A81" s="8" t="s">
        <v>117</v>
      </c>
      <c r="B81" s="8">
        <v>1971</v>
      </c>
      <c r="C81" s="8" t="s">
        <v>7850</v>
      </c>
      <c r="D81" s="8">
        <v>16</v>
      </c>
      <c r="E81" s="8">
        <v>0</v>
      </c>
      <c r="F81" s="12">
        <v>41351.879999999997</v>
      </c>
      <c r="G81" s="8" t="s">
        <v>7883</v>
      </c>
      <c r="H81" s="8" t="s">
        <v>7884</v>
      </c>
      <c r="I81" s="8" t="s">
        <v>7861</v>
      </c>
      <c r="J81" s="13">
        <v>26222</v>
      </c>
      <c r="K81" s="8">
        <v>51</v>
      </c>
    </row>
    <row r="82" spans="1:11" ht="15.75" customHeight="1" x14ac:dyDescent="0.3">
      <c r="A82" s="8" t="s">
        <v>118</v>
      </c>
      <c r="B82" s="8">
        <v>1964</v>
      </c>
      <c r="C82" s="8" t="s">
        <v>7850</v>
      </c>
      <c r="D82" s="8">
        <v>7</v>
      </c>
      <c r="E82" s="8">
        <v>0</v>
      </c>
      <c r="F82" s="12">
        <v>41331.79</v>
      </c>
      <c r="G82" s="8" t="s">
        <v>7883</v>
      </c>
      <c r="H82" s="8" t="s">
        <v>7884</v>
      </c>
      <c r="I82" s="8" t="s">
        <v>7861</v>
      </c>
      <c r="J82" s="13">
        <v>23657</v>
      </c>
      <c r="K82" s="8">
        <v>58</v>
      </c>
    </row>
    <row r="83" spans="1:11" ht="15.75" customHeight="1" x14ac:dyDescent="0.3">
      <c r="A83" s="8" t="s">
        <v>119</v>
      </c>
      <c r="B83" s="8">
        <v>1977</v>
      </c>
      <c r="C83" s="8" t="s">
        <v>7849</v>
      </c>
      <c r="D83" s="8">
        <v>27</v>
      </c>
      <c r="E83" s="8">
        <v>2</v>
      </c>
      <c r="F83" s="12">
        <v>41271.5</v>
      </c>
      <c r="G83" s="8" t="s">
        <v>7883</v>
      </c>
      <c r="H83" s="8" t="s">
        <v>7884</v>
      </c>
      <c r="I83" s="8" t="s">
        <v>7861</v>
      </c>
      <c r="J83" s="13">
        <v>28364</v>
      </c>
      <c r="K83" s="8">
        <v>45</v>
      </c>
    </row>
    <row r="84" spans="1:11" ht="15.75" customHeight="1" x14ac:dyDescent="0.3">
      <c r="A84" s="8" t="s">
        <v>120</v>
      </c>
      <c r="B84" s="8">
        <v>1964</v>
      </c>
      <c r="C84" s="8" t="s">
        <v>7846</v>
      </c>
      <c r="D84" s="8">
        <v>6</v>
      </c>
      <c r="E84" s="8">
        <v>0</v>
      </c>
      <c r="F84" s="12">
        <v>41250.39</v>
      </c>
      <c r="G84" s="8" t="s">
        <v>7883</v>
      </c>
      <c r="H84" s="8" t="s">
        <v>7882</v>
      </c>
      <c r="I84" s="8" t="s">
        <v>7861</v>
      </c>
      <c r="J84" s="13">
        <v>23534</v>
      </c>
      <c r="K84" s="8">
        <v>59</v>
      </c>
    </row>
    <row r="85" spans="1:11" ht="15.75" customHeight="1" x14ac:dyDescent="0.3">
      <c r="A85" s="8" t="s">
        <v>121</v>
      </c>
      <c r="B85" s="8">
        <v>1969</v>
      </c>
      <c r="C85" s="8" t="s">
        <v>7849</v>
      </c>
      <c r="D85" s="8">
        <v>8</v>
      </c>
      <c r="E85" s="8">
        <v>0</v>
      </c>
      <c r="F85" s="12">
        <v>41191.57</v>
      </c>
      <c r="G85" s="8" t="s">
        <v>7883</v>
      </c>
      <c r="H85" s="8" t="s">
        <v>7884</v>
      </c>
      <c r="I85" s="8" t="s">
        <v>7861</v>
      </c>
      <c r="J85" s="13">
        <v>25423</v>
      </c>
      <c r="K85" s="8">
        <v>53</v>
      </c>
    </row>
    <row r="86" spans="1:11" ht="15.75" customHeight="1" x14ac:dyDescent="0.3">
      <c r="A86" s="8" t="s">
        <v>122</v>
      </c>
      <c r="B86" s="8">
        <v>1972</v>
      </c>
      <c r="C86" s="8" t="s">
        <v>7847</v>
      </c>
      <c r="D86" s="8">
        <v>6</v>
      </c>
      <c r="E86" s="8">
        <v>0</v>
      </c>
      <c r="F86" s="12">
        <v>41097.160000000003</v>
      </c>
      <c r="G86" s="8" t="s">
        <v>7883</v>
      </c>
      <c r="H86" s="8" t="s">
        <v>7882</v>
      </c>
      <c r="I86" s="8" t="s">
        <v>7864</v>
      </c>
      <c r="J86" s="13">
        <v>26548</v>
      </c>
      <c r="K86" s="8">
        <v>50</v>
      </c>
    </row>
    <row r="87" spans="1:11" ht="15.75" customHeight="1" x14ac:dyDescent="0.3">
      <c r="A87" s="8" t="s">
        <v>123</v>
      </c>
      <c r="B87" s="8">
        <v>1972</v>
      </c>
      <c r="C87" s="8" t="s">
        <v>7849</v>
      </c>
      <c r="D87" s="8">
        <v>12</v>
      </c>
      <c r="E87" s="8">
        <v>0</v>
      </c>
      <c r="F87" s="12">
        <v>41055.29</v>
      </c>
      <c r="G87" s="8" t="s">
        <v>7883</v>
      </c>
      <c r="H87" s="8" t="s">
        <v>7884</v>
      </c>
      <c r="I87" s="8" t="s">
        <v>7861</v>
      </c>
      <c r="J87" s="13">
        <v>26523</v>
      </c>
      <c r="K87" s="8">
        <v>50</v>
      </c>
    </row>
    <row r="88" spans="1:11" ht="15.75" customHeight="1" x14ac:dyDescent="0.3">
      <c r="A88" s="8" t="s">
        <v>124</v>
      </c>
      <c r="B88" s="8">
        <v>1979</v>
      </c>
      <c r="C88" s="8" t="s">
        <v>7850</v>
      </c>
      <c r="D88" s="8">
        <v>11</v>
      </c>
      <c r="E88" s="8">
        <v>1</v>
      </c>
      <c r="F88" s="12">
        <v>41034.22</v>
      </c>
      <c r="G88" s="8" t="s">
        <v>7883</v>
      </c>
      <c r="H88" s="8" t="s">
        <v>7882</v>
      </c>
      <c r="I88" s="8" t="s">
        <v>7871</v>
      </c>
      <c r="J88" s="13">
        <v>29139</v>
      </c>
      <c r="K88" s="8">
        <v>43</v>
      </c>
    </row>
    <row r="89" spans="1:11" ht="15.75" customHeight="1" x14ac:dyDescent="0.3">
      <c r="A89" s="8" t="s">
        <v>125</v>
      </c>
      <c r="B89" s="8">
        <v>1974</v>
      </c>
      <c r="C89" s="8" t="s">
        <v>7846</v>
      </c>
      <c r="D89" s="8">
        <v>5</v>
      </c>
      <c r="E89" s="8">
        <v>0</v>
      </c>
      <c r="F89" s="12">
        <v>40974.160000000003</v>
      </c>
      <c r="G89" s="8" t="s">
        <v>7883</v>
      </c>
      <c r="H89" s="8" t="s">
        <v>7884</v>
      </c>
      <c r="I89" s="8" t="s">
        <v>7859</v>
      </c>
      <c r="J89" s="13">
        <v>27185</v>
      </c>
      <c r="K89" s="8">
        <v>49</v>
      </c>
    </row>
    <row r="90" spans="1:11" ht="15.75" customHeight="1" x14ac:dyDescent="0.3">
      <c r="A90" s="8" t="s">
        <v>126</v>
      </c>
      <c r="B90" s="8">
        <v>1983</v>
      </c>
      <c r="C90" s="8" t="s">
        <v>7847</v>
      </c>
      <c r="D90" s="8">
        <v>8</v>
      </c>
      <c r="E90" s="8">
        <v>3</v>
      </c>
      <c r="F90" s="12">
        <v>40961.29</v>
      </c>
      <c r="G90" s="8" t="s">
        <v>7883</v>
      </c>
      <c r="H90" s="8" t="s">
        <v>7884</v>
      </c>
      <c r="I90" s="8" t="s">
        <v>7861</v>
      </c>
      <c r="J90" s="13">
        <v>30567</v>
      </c>
      <c r="K90" s="8">
        <v>39</v>
      </c>
    </row>
    <row r="91" spans="1:11" ht="15.75" customHeight="1" x14ac:dyDescent="0.3">
      <c r="A91" s="8" t="s">
        <v>127</v>
      </c>
      <c r="B91" s="8">
        <v>1979</v>
      </c>
      <c r="C91" s="8" t="s">
        <v>7847</v>
      </c>
      <c r="D91" s="8">
        <v>16</v>
      </c>
      <c r="E91" s="8">
        <v>3</v>
      </c>
      <c r="F91" s="12">
        <v>40941.29</v>
      </c>
      <c r="G91" s="8" t="s">
        <v>7883</v>
      </c>
      <c r="H91" s="8" t="s">
        <v>7884</v>
      </c>
      <c r="I91" s="8" t="s">
        <v>7859</v>
      </c>
      <c r="J91" s="13">
        <v>29114</v>
      </c>
      <c r="K91" s="8">
        <v>43</v>
      </c>
    </row>
    <row r="92" spans="1:11" ht="15.75" customHeight="1" x14ac:dyDescent="0.3">
      <c r="A92" s="8" t="s">
        <v>128</v>
      </c>
      <c r="B92" s="8">
        <v>1992</v>
      </c>
      <c r="C92" s="8" t="s">
        <v>7849</v>
      </c>
      <c r="D92" s="8">
        <v>4</v>
      </c>
      <c r="E92" s="8">
        <v>3</v>
      </c>
      <c r="F92" s="12">
        <v>40932.43</v>
      </c>
      <c r="G92" s="8" t="s">
        <v>7883</v>
      </c>
      <c r="H92" s="8" t="s">
        <v>7884</v>
      </c>
      <c r="I92" s="8" t="s">
        <v>7859</v>
      </c>
      <c r="J92" s="13">
        <v>33820</v>
      </c>
      <c r="K92" s="8">
        <v>30</v>
      </c>
    </row>
    <row r="93" spans="1:11" ht="15.75" customHeight="1" x14ac:dyDescent="0.3">
      <c r="A93" s="8" t="s">
        <v>129</v>
      </c>
      <c r="B93" s="8">
        <v>1999</v>
      </c>
      <c r="C93" s="8" t="s">
        <v>7844</v>
      </c>
      <c r="D93" s="8">
        <v>2</v>
      </c>
      <c r="E93" s="8">
        <v>1</v>
      </c>
      <c r="F93" s="12">
        <v>40904.199999999997</v>
      </c>
      <c r="G93" s="8" t="s">
        <v>7883</v>
      </c>
      <c r="H93" s="8" t="s">
        <v>7883</v>
      </c>
      <c r="I93" s="8" t="s">
        <v>7867</v>
      </c>
      <c r="J93" s="13">
        <v>36343</v>
      </c>
      <c r="K93" s="8">
        <v>23</v>
      </c>
    </row>
    <row r="94" spans="1:11" ht="15.75" customHeight="1" x14ac:dyDescent="0.3">
      <c r="A94" s="8" t="s">
        <v>130</v>
      </c>
      <c r="B94" s="8">
        <v>1972</v>
      </c>
      <c r="C94" s="8" t="s">
        <v>7846</v>
      </c>
      <c r="D94" s="8">
        <v>10</v>
      </c>
      <c r="E94" s="8">
        <v>0</v>
      </c>
      <c r="F94" s="12">
        <v>40817.85</v>
      </c>
      <c r="G94" s="8" t="s">
        <v>7883</v>
      </c>
      <c r="H94" s="8" t="s">
        <v>7882</v>
      </c>
      <c r="I94" s="8" t="s">
        <v>7861</v>
      </c>
      <c r="J94" s="13">
        <v>26460</v>
      </c>
      <c r="K94" s="8">
        <v>50</v>
      </c>
    </row>
    <row r="95" spans="1:11" ht="15.75" customHeight="1" x14ac:dyDescent="0.3">
      <c r="A95" s="8" t="s">
        <v>131</v>
      </c>
      <c r="B95" s="8">
        <v>1976</v>
      </c>
      <c r="C95" s="8" t="s">
        <v>7848</v>
      </c>
      <c r="D95" s="8">
        <v>26</v>
      </c>
      <c r="E95" s="8">
        <v>3</v>
      </c>
      <c r="F95" s="12">
        <v>40720.550000000003</v>
      </c>
      <c r="G95" s="8" t="s">
        <v>7883</v>
      </c>
      <c r="H95" s="8" t="s">
        <v>7882</v>
      </c>
      <c r="I95" s="8" t="s">
        <v>7860</v>
      </c>
      <c r="J95" s="13">
        <v>28120</v>
      </c>
      <c r="K95" s="8">
        <v>46</v>
      </c>
    </row>
    <row r="96" spans="1:11" ht="15.75" customHeight="1" x14ac:dyDescent="0.3">
      <c r="A96" s="8" t="s">
        <v>132</v>
      </c>
      <c r="B96" s="8">
        <v>1970</v>
      </c>
      <c r="C96" s="8" t="s">
        <v>7847</v>
      </c>
      <c r="D96" s="8">
        <v>25</v>
      </c>
      <c r="E96" s="8">
        <v>0</v>
      </c>
      <c r="F96" s="12">
        <v>40692.910000000003</v>
      </c>
      <c r="G96" s="8" t="s">
        <v>7883</v>
      </c>
      <c r="H96" s="8" t="s">
        <v>7883</v>
      </c>
      <c r="I96" s="8" t="s">
        <v>7861</v>
      </c>
      <c r="J96" s="13">
        <v>25836</v>
      </c>
      <c r="K96" s="8">
        <v>52</v>
      </c>
    </row>
    <row r="97" spans="1:11" ht="15.75" customHeight="1" x14ac:dyDescent="0.3">
      <c r="A97" s="8" t="s">
        <v>133</v>
      </c>
      <c r="B97" s="8">
        <v>1975</v>
      </c>
      <c r="C97" s="8" t="s">
        <v>7844</v>
      </c>
      <c r="D97" s="8">
        <v>10</v>
      </c>
      <c r="E97" s="8">
        <v>1</v>
      </c>
      <c r="F97" s="12">
        <v>40590.550000000003</v>
      </c>
      <c r="G97" s="8" t="s">
        <v>7883</v>
      </c>
      <c r="H97" s="8" t="s">
        <v>7882</v>
      </c>
      <c r="I97" s="8" t="s">
        <v>7860</v>
      </c>
      <c r="J97" s="13">
        <v>27585</v>
      </c>
      <c r="K97" s="8">
        <v>47</v>
      </c>
    </row>
    <row r="98" spans="1:11" ht="15.75" customHeight="1" x14ac:dyDescent="0.3">
      <c r="A98" s="8" t="s">
        <v>134</v>
      </c>
      <c r="B98" s="8">
        <v>1985</v>
      </c>
      <c r="C98" s="8" t="s">
        <v>7845</v>
      </c>
      <c r="D98" s="8">
        <v>3</v>
      </c>
      <c r="E98" s="8">
        <v>0</v>
      </c>
      <c r="F98" s="12">
        <v>40419.019999999997</v>
      </c>
      <c r="G98" s="8" t="s">
        <v>7883</v>
      </c>
      <c r="H98" s="8" t="s">
        <v>7884</v>
      </c>
      <c r="I98" s="8" t="s">
        <v>7859</v>
      </c>
      <c r="J98" s="13">
        <v>31354</v>
      </c>
      <c r="K98" s="8">
        <v>37</v>
      </c>
    </row>
    <row r="99" spans="1:11" ht="15.75" customHeight="1" x14ac:dyDescent="0.3">
      <c r="A99" s="8" t="s">
        <v>135</v>
      </c>
      <c r="B99" s="8">
        <v>1966</v>
      </c>
      <c r="C99" s="8" t="s">
        <v>7849</v>
      </c>
      <c r="D99" s="8">
        <v>12</v>
      </c>
      <c r="E99" s="8">
        <v>0</v>
      </c>
      <c r="F99" s="12">
        <v>40373.74</v>
      </c>
      <c r="G99" s="8" t="s">
        <v>7883</v>
      </c>
      <c r="H99" s="8" t="s">
        <v>7882</v>
      </c>
      <c r="I99" s="8" t="s">
        <v>7861</v>
      </c>
      <c r="J99" s="13">
        <v>24331</v>
      </c>
      <c r="K99" s="8">
        <v>56</v>
      </c>
    </row>
    <row r="100" spans="1:11" ht="15.75" customHeight="1" x14ac:dyDescent="0.3">
      <c r="A100" s="8" t="s">
        <v>136</v>
      </c>
      <c r="B100" s="8">
        <v>1962</v>
      </c>
      <c r="C100" s="8" t="s">
        <v>7847</v>
      </c>
      <c r="D100" s="8">
        <v>4</v>
      </c>
      <c r="E100" s="8">
        <v>0</v>
      </c>
      <c r="F100" s="12">
        <v>40309.93</v>
      </c>
      <c r="G100" s="8" t="s">
        <v>7883</v>
      </c>
      <c r="H100" s="8" t="s">
        <v>7882</v>
      </c>
      <c r="I100" s="8" t="s">
        <v>7861</v>
      </c>
      <c r="J100" s="13">
        <v>22893</v>
      </c>
      <c r="K100" s="8">
        <v>60</v>
      </c>
    </row>
    <row r="101" spans="1:11" ht="15.75" customHeight="1" x14ac:dyDescent="0.3">
      <c r="A101" s="8" t="s">
        <v>137</v>
      </c>
      <c r="B101" s="8">
        <v>1977</v>
      </c>
      <c r="C101" s="8" t="s">
        <v>7846</v>
      </c>
      <c r="D101" s="8">
        <v>27</v>
      </c>
      <c r="E101" s="8">
        <v>2</v>
      </c>
      <c r="F101" s="12">
        <v>40284.379999999997</v>
      </c>
      <c r="G101" s="8" t="s">
        <v>7883</v>
      </c>
      <c r="H101" s="8" t="s">
        <v>7882</v>
      </c>
      <c r="I101" s="8" t="s">
        <v>7860</v>
      </c>
      <c r="J101" s="13">
        <v>28303</v>
      </c>
      <c r="K101" s="8">
        <v>45</v>
      </c>
    </row>
    <row r="102" spans="1:11" ht="15.75" customHeight="1" x14ac:dyDescent="0.3">
      <c r="A102" s="8" t="s">
        <v>138</v>
      </c>
      <c r="B102" s="8">
        <v>1981</v>
      </c>
      <c r="C102" s="8" t="s">
        <v>7850</v>
      </c>
      <c r="D102" s="8">
        <v>4</v>
      </c>
      <c r="E102" s="8">
        <v>1</v>
      </c>
      <c r="F102" s="12">
        <v>40273.65</v>
      </c>
      <c r="G102" s="8" t="s">
        <v>7883</v>
      </c>
      <c r="H102" s="8" t="s">
        <v>7882</v>
      </c>
      <c r="I102" s="8" t="s">
        <v>7859</v>
      </c>
      <c r="J102" s="13">
        <v>29863</v>
      </c>
      <c r="K102" s="8">
        <v>41</v>
      </c>
    </row>
    <row r="103" spans="1:11" ht="15.75" customHeight="1" x14ac:dyDescent="0.3">
      <c r="A103" s="8" t="s">
        <v>139</v>
      </c>
      <c r="B103" s="8">
        <v>1981</v>
      </c>
      <c r="C103" s="8" t="s">
        <v>7844</v>
      </c>
      <c r="D103" s="8">
        <v>28</v>
      </c>
      <c r="E103" s="8">
        <v>1</v>
      </c>
      <c r="F103" s="12">
        <v>40208.559999999998</v>
      </c>
      <c r="G103" s="8" t="s">
        <v>7883</v>
      </c>
      <c r="H103" s="8" t="s">
        <v>7884</v>
      </c>
      <c r="I103" s="8" t="s">
        <v>7861</v>
      </c>
      <c r="J103" s="13">
        <v>29795</v>
      </c>
      <c r="K103" s="8">
        <v>41</v>
      </c>
    </row>
    <row r="104" spans="1:11" ht="15.75" customHeight="1" x14ac:dyDescent="0.3">
      <c r="A104" s="8" t="s">
        <v>140</v>
      </c>
      <c r="B104" s="8">
        <v>1979</v>
      </c>
      <c r="C104" s="8" t="s">
        <v>7849</v>
      </c>
      <c r="D104" s="8">
        <v>18</v>
      </c>
      <c r="E104" s="8">
        <v>2</v>
      </c>
      <c r="F104" s="12">
        <v>40204.83</v>
      </c>
      <c r="G104" s="8" t="s">
        <v>7883</v>
      </c>
      <c r="H104" s="8" t="s">
        <v>7882</v>
      </c>
      <c r="I104" s="8" t="s">
        <v>7860</v>
      </c>
      <c r="J104" s="13">
        <v>29085</v>
      </c>
      <c r="K104" s="8">
        <v>43</v>
      </c>
    </row>
    <row r="105" spans="1:11" ht="15.75" customHeight="1" x14ac:dyDescent="0.3">
      <c r="A105" s="8" t="s">
        <v>141</v>
      </c>
      <c r="B105" s="8">
        <v>1985</v>
      </c>
      <c r="C105" s="8" t="s">
        <v>7850</v>
      </c>
      <c r="D105" s="8">
        <v>21</v>
      </c>
      <c r="E105" s="8">
        <v>4</v>
      </c>
      <c r="F105" s="12">
        <v>40182.25</v>
      </c>
      <c r="G105" s="8" t="s">
        <v>7883</v>
      </c>
      <c r="H105" s="8" t="s">
        <v>7884</v>
      </c>
      <c r="I105" s="8" t="s">
        <v>7861</v>
      </c>
      <c r="J105" s="13">
        <v>31341</v>
      </c>
      <c r="K105" s="8">
        <v>37</v>
      </c>
    </row>
    <row r="106" spans="1:11" ht="15.75" customHeight="1" x14ac:dyDescent="0.3">
      <c r="A106" s="8" t="s">
        <v>142</v>
      </c>
      <c r="B106" s="8">
        <v>1983</v>
      </c>
      <c r="C106" s="8" t="s">
        <v>7850</v>
      </c>
      <c r="D106" s="8">
        <v>14</v>
      </c>
      <c r="E106" s="8">
        <v>2</v>
      </c>
      <c r="F106" s="12">
        <v>40103.89</v>
      </c>
      <c r="G106" s="8" t="s">
        <v>7883</v>
      </c>
      <c r="H106" s="8" t="s">
        <v>7884</v>
      </c>
      <c r="I106" s="8" t="s">
        <v>7861</v>
      </c>
      <c r="J106" s="13">
        <v>30603</v>
      </c>
      <c r="K106" s="8">
        <v>39</v>
      </c>
    </row>
    <row r="107" spans="1:11" ht="15.75" customHeight="1" x14ac:dyDescent="0.3">
      <c r="A107" s="8" t="s">
        <v>143</v>
      </c>
      <c r="B107" s="8">
        <v>1966</v>
      </c>
      <c r="C107" s="8" t="s">
        <v>7849</v>
      </c>
      <c r="D107" s="8">
        <v>12</v>
      </c>
      <c r="E107" s="8">
        <v>0</v>
      </c>
      <c r="F107" s="12">
        <v>40069.440000000002</v>
      </c>
      <c r="G107" s="8" t="s">
        <v>7883</v>
      </c>
      <c r="H107" s="8" t="s">
        <v>7882</v>
      </c>
      <c r="I107" s="8" t="s">
        <v>7861</v>
      </c>
      <c r="J107" s="13">
        <v>24331</v>
      </c>
      <c r="K107" s="8">
        <v>56</v>
      </c>
    </row>
    <row r="108" spans="1:11" ht="15.75" customHeight="1" x14ac:dyDescent="0.3">
      <c r="A108" s="8" t="s">
        <v>144</v>
      </c>
      <c r="B108" s="8">
        <v>1978</v>
      </c>
      <c r="C108" s="8" t="s">
        <v>7848</v>
      </c>
      <c r="D108" s="8">
        <v>20</v>
      </c>
      <c r="E108" s="8">
        <v>2</v>
      </c>
      <c r="F108" s="12">
        <v>40054.730000000003</v>
      </c>
      <c r="G108" s="8" t="s">
        <v>7883</v>
      </c>
      <c r="H108" s="8" t="s">
        <v>7882</v>
      </c>
      <c r="I108" s="8" t="s">
        <v>7861</v>
      </c>
      <c r="J108" s="13">
        <v>28844</v>
      </c>
      <c r="K108" s="8">
        <v>44</v>
      </c>
    </row>
    <row r="109" spans="1:11" ht="15.75" customHeight="1" x14ac:dyDescent="0.3">
      <c r="A109" s="8" t="s">
        <v>145</v>
      </c>
      <c r="B109" s="8">
        <v>1982</v>
      </c>
      <c r="C109" s="8" t="s">
        <v>7848</v>
      </c>
      <c r="D109" s="8">
        <v>25</v>
      </c>
      <c r="E109" s="8">
        <v>2</v>
      </c>
      <c r="F109" s="12">
        <v>40003.33</v>
      </c>
      <c r="G109" s="8" t="s">
        <v>7883</v>
      </c>
      <c r="H109" s="8" t="s">
        <v>7883</v>
      </c>
      <c r="I109" s="8" t="s">
        <v>7860</v>
      </c>
      <c r="J109" s="13">
        <v>30310</v>
      </c>
      <c r="K109" s="8">
        <v>40</v>
      </c>
    </row>
    <row r="110" spans="1:11" ht="15.75" customHeight="1" x14ac:dyDescent="0.3">
      <c r="A110" s="8" t="s">
        <v>146</v>
      </c>
      <c r="B110" s="8">
        <v>1987</v>
      </c>
      <c r="C110" s="8" t="s">
        <v>7849</v>
      </c>
      <c r="D110" s="8">
        <v>8</v>
      </c>
      <c r="E110" s="8">
        <v>3</v>
      </c>
      <c r="F110" s="12">
        <v>39983.43</v>
      </c>
      <c r="G110" s="8" t="s">
        <v>7884</v>
      </c>
      <c r="H110" s="8" t="s">
        <v>7882</v>
      </c>
      <c r="I110" s="8" t="s">
        <v>7860</v>
      </c>
      <c r="J110" s="13">
        <v>31997</v>
      </c>
      <c r="K110" s="8">
        <v>35</v>
      </c>
    </row>
    <row r="111" spans="1:11" ht="15.75" customHeight="1" x14ac:dyDescent="0.3">
      <c r="A111" s="8" t="s">
        <v>147</v>
      </c>
      <c r="B111" s="8">
        <v>1975</v>
      </c>
      <c r="C111" s="8" t="s">
        <v>7848</v>
      </c>
      <c r="D111" s="8">
        <v>2</v>
      </c>
      <c r="E111" s="8">
        <v>1</v>
      </c>
      <c r="F111" s="12">
        <v>39963.120000000003</v>
      </c>
      <c r="G111" s="8" t="s">
        <v>7884</v>
      </c>
      <c r="H111" s="8" t="s">
        <v>7884</v>
      </c>
      <c r="I111" s="8" t="s">
        <v>7861</v>
      </c>
      <c r="J111" s="13">
        <v>27730</v>
      </c>
      <c r="K111" s="8">
        <v>47</v>
      </c>
    </row>
    <row r="112" spans="1:11" ht="15.75" customHeight="1" x14ac:dyDescent="0.3">
      <c r="A112" s="8" t="s">
        <v>148</v>
      </c>
      <c r="B112" s="8">
        <v>1985</v>
      </c>
      <c r="C112" s="8" t="s">
        <v>7849</v>
      </c>
      <c r="D112" s="8">
        <v>22</v>
      </c>
      <c r="E112" s="8">
        <v>1</v>
      </c>
      <c r="F112" s="12">
        <v>39871.699999999997</v>
      </c>
      <c r="G112" s="8" t="s">
        <v>7883</v>
      </c>
      <c r="H112" s="8" t="s">
        <v>7884</v>
      </c>
      <c r="I112" s="8" t="s">
        <v>7859</v>
      </c>
      <c r="J112" s="13">
        <v>31281</v>
      </c>
      <c r="K112" s="8">
        <v>37</v>
      </c>
    </row>
    <row r="113" spans="1:11" ht="15.75" customHeight="1" x14ac:dyDescent="0.3">
      <c r="A113" s="8" t="s">
        <v>149</v>
      </c>
      <c r="B113" s="8">
        <v>1983</v>
      </c>
      <c r="C113" s="8" t="s">
        <v>7846</v>
      </c>
      <c r="D113" s="8">
        <v>1</v>
      </c>
      <c r="E113" s="8">
        <v>3</v>
      </c>
      <c r="F113" s="12">
        <v>39865.699999999997</v>
      </c>
      <c r="G113" s="8" t="s">
        <v>7884</v>
      </c>
      <c r="H113" s="8" t="s">
        <v>7884</v>
      </c>
      <c r="I113" s="8" t="s">
        <v>7861</v>
      </c>
      <c r="J113" s="13">
        <v>30468</v>
      </c>
      <c r="K113" s="8">
        <v>40</v>
      </c>
    </row>
    <row r="114" spans="1:11" ht="15.75" customHeight="1" x14ac:dyDescent="0.3">
      <c r="A114" s="8" t="s">
        <v>150</v>
      </c>
      <c r="B114" s="8">
        <v>1985</v>
      </c>
      <c r="C114" s="8" t="s">
        <v>7844</v>
      </c>
      <c r="D114" s="8">
        <v>17</v>
      </c>
      <c r="E114" s="8">
        <v>2</v>
      </c>
      <c r="F114" s="12">
        <v>39836.519999999997</v>
      </c>
      <c r="G114" s="8" t="s">
        <v>7884</v>
      </c>
      <c r="H114" s="8" t="s">
        <v>7883</v>
      </c>
      <c r="I114" s="8" t="s">
        <v>7861</v>
      </c>
      <c r="J114" s="13">
        <v>31245</v>
      </c>
      <c r="K114" s="8">
        <v>37</v>
      </c>
    </row>
    <row r="115" spans="1:11" ht="15.75" customHeight="1" x14ac:dyDescent="0.3">
      <c r="A115" s="8" t="s">
        <v>151</v>
      </c>
      <c r="B115" s="8">
        <v>1987</v>
      </c>
      <c r="C115" s="8" t="s">
        <v>7844</v>
      </c>
      <c r="D115" s="8">
        <v>24</v>
      </c>
      <c r="E115" s="8">
        <v>1</v>
      </c>
      <c r="F115" s="12">
        <v>39774.28</v>
      </c>
      <c r="G115" s="8" t="s">
        <v>7883</v>
      </c>
      <c r="H115" s="8" t="s">
        <v>7883</v>
      </c>
      <c r="I115" s="8" t="s">
        <v>7869</v>
      </c>
      <c r="J115" s="13">
        <v>31982</v>
      </c>
      <c r="K115" s="8">
        <v>35</v>
      </c>
    </row>
    <row r="116" spans="1:11" ht="15.75" customHeight="1" x14ac:dyDescent="0.3">
      <c r="A116" s="8" t="s">
        <v>152</v>
      </c>
      <c r="B116" s="8">
        <v>1973</v>
      </c>
      <c r="C116" s="8" t="s">
        <v>7848</v>
      </c>
      <c r="D116" s="8">
        <v>17</v>
      </c>
      <c r="E116" s="8">
        <v>0</v>
      </c>
      <c r="F116" s="12">
        <v>39727.61</v>
      </c>
      <c r="G116" s="8" t="s">
        <v>7883</v>
      </c>
      <c r="H116" s="8" t="s">
        <v>7884</v>
      </c>
      <c r="I116" s="8" t="s">
        <v>7861</v>
      </c>
      <c r="J116" s="13">
        <v>27015</v>
      </c>
      <c r="K116" s="8">
        <v>49</v>
      </c>
    </row>
    <row r="117" spans="1:11" ht="15.75" customHeight="1" x14ac:dyDescent="0.3">
      <c r="A117" s="8" t="s">
        <v>153</v>
      </c>
      <c r="B117" s="8">
        <v>1977</v>
      </c>
      <c r="C117" s="8" t="s">
        <v>7849</v>
      </c>
      <c r="D117" s="8">
        <v>12</v>
      </c>
      <c r="E117" s="8">
        <v>1</v>
      </c>
      <c r="F117" s="12">
        <v>39725.519999999997</v>
      </c>
      <c r="G117" s="8" t="s">
        <v>7884</v>
      </c>
      <c r="H117" s="8" t="s">
        <v>7883</v>
      </c>
      <c r="I117" s="8" t="s">
        <v>7860</v>
      </c>
      <c r="J117" s="13">
        <v>28349</v>
      </c>
      <c r="K117" s="8">
        <v>45</v>
      </c>
    </row>
    <row r="118" spans="1:11" ht="15.75" customHeight="1" x14ac:dyDescent="0.3">
      <c r="A118" s="8" t="s">
        <v>154</v>
      </c>
      <c r="B118" s="8">
        <v>2003</v>
      </c>
      <c r="C118" s="8" t="s">
        <v>7844</v>
      </c>
      <c r="D118" s="8">
        <v>16</v>
      </c>
      <c r="E118" s="8">
        <v>0</v>
      </c>
      <c r="F118" s="12">
        <v>39722.75</v>
      </c>
      <c r="G118" s="8" t="s">
        <v>7883</v>
      </c>
      <c r="H118" s="8" t="s">
        <v>7883</v>
      </c>
      <c r="I118" s="8" t="s">
        <v>7859</v>
      </c>
      <c r="J118" s="13">
        <v>37818</v>
      </c>
      <c r="K118" s="8">
        <v>19</v>
      </c>
    </row>
    <row r="119" spans="1:11" ht="15.75" customHeight="1" x14ac:dyDescent="0.3">
      <c r="A119" s="8" t="s">
        <v>155</v>
      </c>
      <c r="B119" s="8">
        <v>1968</v>
      </c>
      <c r="C119" s="8" t="s">
        <v>7847</v>
      </c>
      <c r="D119" s="8">
        <v>29</v>
      </c>
      <c r="E119" s="8">
        <v>0</v>
      </c>
      <c r="F119" s="12">
        <v>39721.93</v>
      </c>
      <c r="G119" s="8" t="s">
        <v>7884</v>
      </c>
      <c r="H119" s="8" t="s">
        <v>7884</v>
      </c>
      <c r="I119" s="8" t="s">
        <v>7861</v>
      </c>
      <c r="J119" s="13">
        <v>25110</v>
      </c>
      <c r="K119" s="8">
        <v>54</v>
      </c>
    </row>
    <row r="120" spans="1:11" ht="15.75" customHeight="1" x14ac:dyDescent="0.3">
      <c r="A120" s="8" t="s">
        <v>156</v>
      </c>
      <c r="B120" s="8">
        <v>1977</v>
      </c>
      <c r="C120" s="8" t="s">
        <v>7848</v>
      </c>
      <c r="D120" s="8">
        <v>17</v>
      </c>
      <c r="E120" s="8">
        <v>2</v>
      </c>
      <c r="F120" s="12">
        <v>39670.44</v>
      </c>
      <c r="G120" s="8" t="s">
        <v>7884</v>
      </c>
      <c r="H120" s="8" t="s">
        <v>7883</v>
      </c>
      <c r="I120" s="8" t="s">
        <v>7860</v>
      </c>
      <c r="J120" s="13">
        <v>28476</v>
      </c>
      <c r="K120" s="8">
        <v>45</v>
      </c>
    </row>
    <row r="121" spans="1:11" ht="15.75" customHeight="1" x14ac:dyDescent="0.3">
      <c r="A121" s="8" t="s">
        <v>157</v>
      </c>
      <c r="B121" s="8">
        <v>1995</v>
      </c>
      <c r="C121" s="8" t="s">
        <v>7849</v>
      </c>
      <c r="D121" s="8">
        <v>7</v>
      </c>
      <c r="E121" s="8">
        <v>0</v>
      </c>
      <c r="F121" s="12">
        <v>39611.760000000002</v>
      </c>
      <c r="G121" s="8" t="s">
        <v>7883</v>
      </c>
      <c r="H121" s="8" t="s">
        <v>7882</v>
      </c>
      <c r="I121" s="8" t="s">
        <v>7859</v>
      </c>
      <c r="J121" s="13">
        <v>34918</v>
      </c>
      <c r="K121" s="8">
        <v>27</v>
      </c>
    </row>
    <row r="122" spans="1:11" ht="15.75" customHeight="1" x14ac:dyDescent="0.3">
      <c r="A122" s="8" t="s">
        <v>158</v>
      </c>
      <c r="B122" s="8">
        <v>1981</v>
      </c>
      <c r="C122" s="8" t="s">
        <v>7844</v>
      </c>
      <c r="D122" s="8">
        <v>5</v>
      </c>
      <c r="E122" s="8">
        <v>3</v>
      </c>
      <c r="F122" s="12">
        <v>39597.410000000003</v>
      </c>
      <c r="G122" s="8" t="s">
        <v>7883</v>
      </c>
      <c r="H122" s="8" t="s">
        <v>7884</v>
      </c>
      <c r="I122" s="8" t="s">
        <v>7871</v>
      </c>
      <c r="J122" s="13">
        <v>29772</v>
      </c>
      <c r="K122" s="8">
        <v>41</v>
      </c>
    </row>
    <row r="123" spans="1:11" ht="15.75" customHeight="1" x14ac:dyDescent="0.3">
      <c r="A123" s="8" t="s">
        <v>159</v>
      </c>
      <c r="B123" s="8">
        <v>1978</v>
      </c>
      <c r="C123" s="8" t="s">
        <v>7844</v>
      </c>
      <c r="D123" s="8">
        <v>12</v>
      </c>
      <c r="E123" s="8">
        <v>1</v>
      </c>
      <c r="F123" s="12">
        <v>39556.49</v>
      </c>
      <c r="G123" s="8" t="s">
        <v>7883</v>
      </c>
      <c r="H123" s="8" t="s">
        <v>7884</v>
      </c>
      <c r="I123" s="8" t="s">
        <v>7862</v>
      </c>
      <c r="J123" s="13">
        <v>28683</v>
      </c>
      <c r="K123" s="8">
        <v>44</v>
      </c>
    </row>
    <row r="124" spans="1:11" ht="15.75" customHeight="1" x14ac:dyDescent="0.3">
      <c r="A124" s="8" t="s">
        <v>160</v>
      </c>
      <c r="B124" s="8">
        <v>1966</v>
      </c>
      <c r="C124" s="8" t="s">
        <v>7846</v>
      </c>
      <c r="D124" s="8">
        <v>24</v>
      </c>
      <c r="E124" s="8">
        <v>0</v>
      </c>
      <c r="F124" s="12">
        <v>39396.86</v>
      </c>
      <c r="G124" s="8" t="s">
        <v>7884</v>
      </c>
      <c r="H124" s="8" t="s">
        <v>7884</v>
      </c>
      <c r="I124" s="8" t="s">
        <v>7861</v>
      </c>
      <c r="J124" s="13">
        <v>24282</v>
      </c>
      <c r="K124" s="8">
        <v>56</v>
      </c>
    </row>
    <row r="125" spans="1:11" ht="15.75" customHeight="1" x14ac:dyDescent="0.3">
      <c r="A125" s="8" t="s">
        <v>161</v>
      </c>
      <c r="B125" s="8">
        <v>1978</v>
      </c>
      <c r="C125" s="8" t="s">
        <v>7849</v>
      </c>
      <c r="D125" s="8">
        <v>5</v>
      </c>
      <c r="E125" s="8">
        <v>2</v>
      </c>
      <c r="F125" s="12">
        <v>39352.6</v>
      </c>
      <c r="G125" s="8" t="s">
        <v>7884</v>
      </c>
      <c r="H125" s="8" t="s">
        <v>7882</v>
      </c>
      <c r="I125" s="8" t="s">
        <v>7861</v>
      </c>
      <c r="J125" s="13">
        <v>28707</v>
      </c>
      <c r="K125" s="8">
        <v>44</v>
      </c>
    </row>
    <row r="126" spans="1:11" ht="15.75" customHeight="1" x14ac:dyDescent="0.3">
      <c r="A126" s="8" t="s">
        <v>162</v>
      </c>
      <c r="B126" s="8">
        <v>1982</v>
      </c>
      <c r="C126" s="8" t="s">
        <v>7849</v>
      </c>
      <c r="D126" s="8">
        <v>16</v>
      </c>
      <c r="E126" s="8">
        <v>3</v>
      </c>
      <c r="F126" s="12">
        <v>39315.279999999999</v>
      </c>
      <c r="G126" s="8" t="s">
        <v>7884</v>
      </c>
      <c r="H126" s="8" t="s">
        <v>7882</v>
      </c>
      <c r="I126" s="8" t="s">
        <v>7861</v>
      </c>
      <c r="J126" s="13">
        <v>30179</v>
      </c>
      <c r="K126" s="8">
        <v>40</v>
      </c>
    </row>
    <row r="127" spans="1:11" ht="15.75" customHeight="1" x14ac:dyDescent="0.3">
      <c r="A127" s="8" t="s">
        <v>163</v>
      </c>
      <c r="B127" s="8">
        <v>1992</v>
      </c>
      <c r="C127" s="8" t="s">
        <v>7845</v>
      </c>
      <c r="D127" s="8">
        <v>30</v>
      </c>
      <c r="E127" s="8">
        <v>2</v>
      </c>
      <c r="F127" s="12">
        <v>39241.440000000002</v>
      </c>
      <c r="G127" s="8" t="s">
        <v>7883</v>
      </c>
      <c r="H127" s="8" t="s">
        <v>7882</v>
      </c>
      <c r="I127" s="8" t="s">
        <v>7861</v>
      </c>
      <c r="J127" s="13">
        <v>33938</v>
      </c>
      <c r="K127" s="8">
        <v>30</v>
      </c>
    </row>
    <row r="128" spans="1:11" ht="15.75" customHeight="1" x14ac:dyDescent="0.3">
      <c r="A128" s="8" t="s">
        <v>164</v>
      </c>
      <c r="B128" s="8">
        <v>1962</v>
      </c>
      <c r="C128" s="8" t="s">
        <v>7844</v>
      </c>
      <c r="D128" s="8">
        <v>7</v>
      </c>
      <c r="E128" s="8">
        <v>0</v>
      </c>
      <c r="F128" s="12">
        <v>39221.120000000003</v>
      </c>
      <c r="G128" s="8" t="s">
        <v>7884</v>
      </c>
      <c r="H128" s="8" t="s">
        <v>7883</v>
      </c>
      <c r="I128" s="8" t="s">
        <v>7861</v>
      </c>
      <c r="J128" s="13">
        <v>22834</v>
      </c>
      <c r="K128" s="8">
        <v>60</v>
      </c>
    </row>
    <row r="129" spans="1:11" ht="15.75" customHeight="1" x14ac:dyDescent="0.3">
      <c r="A129" s="8" t="s">
        <v>165</v>
      </c>
      <c r="B129" s="8">
        <v>1982</v>
      </c>
      <c r="C129" s="8" t="s">
        <v>7849</v>
      </c>
      <c r="D129" s="8">
        <v>4</v>
      </c>
      <c r="E129" s="8">
        <v>1</v>
      </c>
      <c r="F129" s="12">
        <v>39125.33</v>
      </c>
      <c r="G129" s="8" t="s">
        <v>7883</v>
      </c>
      <c r="H129" s="8" t="s">
        <v>7883</v>
      </c>
      <c r="I129" s="8" t="s">
        <v>7864</v>
      </c>
      <c r="J129" s="13">
        <v>30167</v>
      </c>
      <c r="K129" s="8">
        <v>40</v>
      </c>
    </row>
    <row r="130" spans="1:11" ht="15.75" customHeight="1" x14ac:dyDescent="0.3">
      <c r="A130" s="8" t="s">
        <v>166</v>
      </c>
      <c r="B130" s="8">
        <v>1985</v>
      </c>
      <c r="C130" s="8" t="s">
        <v>7847</v>
      </c>
      <c r="D130" s="8">
        <v>20</v>
      </c>
      <c r="E130" s="8">
        <v>1</v>
      </c>
      <c r="F130" s="12">
        <v>39047.29</v>
      </c>
      <c r="G130" s="8" t="s">
        <v>7883</v>
      </c>
      <c r="H130" s="8" t="s">
        <v>7882</v>
      </c>
      <c r="I130" s="8" t="s">
        <v>7871</v>
      </c>
      <c r="J130" s="13">
        <v>31310</v>
      </c>
      <c r="K130" s="8">
        <v>37</v>
      </c>
    </row>
    <row r="131" spans="1:11" ht="15.75" customHeight="1" x14ac:dyDescent="0.3">
      <c r="A131" s="8" t="s">
        <v>167</v>
      </c>
      <c r="B131" s="8">
        <v>1978</v>
      </c>
      <c r="C131" s="8" t="s">
        <v>7850</v>
      </c>
      <c r="D131" s="8">
        <v>12</v>
      </c>
      <c r="E131" s="8">
        <v>2</v>
      </c>
      <c r="F131" s="12">
        <v>38998.550000000003</v>
      </c>
      <c r="G131" s="8" t="s">
        <v>7883</v>
      </c>
      <c r="H131" s="8" t="s">
        <v>7883</v>
      </c>
      <c r="I131" s="8" t="s">
        <v>7861</v>
      </c>
      <c r="J131" s="13">
        <v>28775</v>
      </c>
      <c r="K131" s="8">
        <v>44</v>
      </c>
    </row>
    <row r="132" spans="1:11" ht="15.75" customHeight="1" x14ac:dyDescent="0.3">
      <c r="A132" s="8" t="s">
        <v>168</v>
      </c>
      <c r="B132" s="8">
        <v>1980</v>
      </c>
      <c r="C132" s="8" t="s">
        <v>7847</v>
      </c>
      <c r="D132" s="8">
        <v>24</v>
      </c>
      <c r="E132" s="8">
        <v>2</v>
      </c>
      <c r="F132" s="12">
        <v>38947.43</v>
      </c>
      <c r="G132" s="8" t="s">
        <v>7884</v>
      </c>
      <c r="H132" s="8" t="s">
        <v>7882</v>
      </c>
      <c r="I132" s="8" t="s">
        <v>7861</v>
      </c>
      <c r="J132" s="13">
        <v>29488</v>
      </c>
      <c r="K132" s="8">
        <v>42</v>
      </c>
    </row>
    <row r="133" spans="1:11" ht="15.75" customHeight="1" x14ac:dyDescent="0.3">
      <c r="A133" s="8" t="s">
        <v>169</v>
      </c>
      <c r="B133" s="8">
        <v>1976</v>
      </c>
      <c r="C133" s="8" t="s">
        <v>7848</v>
      </c>
      <c r="D133" s="8">
        <v>15</v>
      </c>
      <c r="E133" s="8">
        <v>2</v>
      </c>
      <c r="F133" s="12">
        <v>38932.559999999998</v>
      </c>
      <c r="G133" s="8" t="s">
        <v>7884</v>
      </c>
      <c r="H133" s="8" t="s">
        <v>7882</v>
      </c>
      <c r="I133" s="8" t="s">
        <v>7861</v>
      </c>
      <c r="J133" s="13">
        <v>28109</v>
      </c>
      <c r="K133" s="8">
        <v>46</v>
      </c>
    </row>
    <row r="134" spans="1:11" ht="15.75" customHeight="1" x14ac:dyDescent="0.3">
      <c r="A134" s="8" t="s">
        <v>170</v>
      </c>
      <c r="B134" s="8">
        <v>1987</v>
      </c>
      <c r="C134" s="8" t="s">
        <v>7846</v>
      </c>
      <c r="D134" s="8">
        <v>16</v>
      </c>
      <c r="E134" s="8">
        <v>3</v>
      </c>
      <c r="F134" s="12">
        <v>38924.04</v>
      </c>
      <c r="G134" s="8" t="s">
        <v>7884</v>
      </c>
      <c r="H134" s="8" t="s">
        <v>7884</v>
      </c>
      <c r="I134" s="8" t="s">
        <v>7861</v>
      </c>
      <c r="J134" s="13">
        <v>31944</v>
      </c>
      <c r="K134" s="8">
        <v>35</v>
      </c>
    </row>
    <row r="135" spans="1:11" ht="15.75" customHeight="1" x14ac:dyDescent="0.3">
      <c r="A135" s="8" t="s">
        <v>171</v>
      </c>
      <c r="B135" s="8">
        <v>1967</v>
      </c>
      <c r="C135" s="8" t="s">
        <v>7844</v>
      </c>
      <c r="D135" s="8">
        <v>30</v>
      </c>
      <c r="E135" s="8">
        <v>0</v>
      </c>
      <c r="F135" s="12">
        <v>38893.360000000001</v>
      </c>
      <c r="G135" s="8" t="s">
        <v>7883</v>
      </c>
      <c r="H135" s="8" t="s">
        <v>7884</v>
      </c>
      <c r="I135" s="8" t="s">
        <v>7861</v>
      </c>
      <c r="J135" s="13">
        <v>24683</v>
      </c>
      <c r="K135" s="8">
        <v>55</v>
      </c>
    </row>
    <row r="136" spans="1:11" ht="15.75" customHeight="1" x14ac:dyDescent="0.3">
      <c r="A136" s="8" t="s">
        <v>172</v>
      </c>
      <c r="B136" s="8">
        <v>1964</v>
      </c>
      <c r="C136" s="8" t="s">
        <v>7846</v>
      </c>
      <c r="D136" s="8">
        <v>6</v>
      </c>
      <c r="E136" s="8">
        <v>0</v>
      </c>
      <c r="F136" s="12">
        <v>38869.25</v>
      </c>
      <c r="G136" s="8" t="s">
        <v>7884</v>
      </c>
      <c r="H136" s="8" t="s">
        <v>7884</v>
      </c>
      <c r="I136" s="8" t="s">
        <v>7861</v>
      </c>
      <c r="J136" s="13">
        <v>23534</v>
      </c>
      <c r="K136" s="8">
        <v>59</v>
      </c>
    </row>
    <row r="137" spans="1:11" ht="15.75" customHeight="1" x14ac:dyDescent="0.3">
      <c r="A137" s="8" t="s">
        <v>173</v>
      </c>
      <c r="B137" s="8">
        <v>1979</v>
      </c>
      <c r="C137" s="8" t="s">
        <v>7848</v>
      </c>
      <c r="D137" s="8">
        <v>3</v>
      </c>
      <c r="E137" s="8">
        <v>2</v>
      </c>
      <c r="F137" s="12">
        <v>38836.980000000003</v>
      </c>
      <c r="G137" s="8" t="s">
        <v>7884</v>
      </c>
      <c r="H137" s="8" t="s">
        <v>7883</v>
      </c>
      <c r="I137" s="8" t="s">
        <v>7861</v>
      </c>
      <c r="J137" s="13">
        <v>29192</v>
      </c>
      <c r="K137" s="8">
        <v>43</v>
      </c>
    </row>
    <row r="138" spans="1:11" ht="15.75" customHeight="1" x14ac:dyDescent="0.3">
      <c r="A138" s="8" t="s">
        <v>174</v>
      </c>
      <c r="B138" s="8">
        <v>2004</v>
      </c>
      <c r="C138" s="8" t="s">
        <v>7848</v>
      </c>
      <c r="D138" s="8">
        <v>5</v>
      </c>
      <c r="E138" s="8">
        <v>0</v>
      </c>
      <c r="F138" s="12">
        <v>38792.69</v>
      </c>
      <c r="G138" s="8" t="s">
        <v>7884</v>
      </c>
      <c r="H138" s="8" t="s">
        <v>7884</v>
      </c>
      <c r="I138" s="8" t="s">
        <v>7859</v>
      </c>
      <c r="J138" s="13">
        <v>38326</v>
      </c>
      <c r="K138" s="8">
        <v>18</v>
      </c>
    </row>
    <row r="139" spans="1:11" ht="15.75" customHeight="1" x14ac:dyDescent="0.3">
      <c r="A139" s="8" t="s">
        <v>175</v>
      </c>
      <c r="B139" s="8">
        <v>1991</v>
      </c>
      <c r="C139" s="8" t="s">
        <v>7845</v>
      </c>
      <c r="D139" s="8">
        <v>8</v>
      </c>
      <c r="E139" s="8">
        <v>3</v>
      </c>
      <c r="F139" s="12">
        <v>38746.36</v>
      </c>
      <c r="G139" s="8" t="s">
        <v>7883</v>
      </c>
      <c r="H139" s="8" t="s">
        <v>7884</v>
      </c>
      <c r="I139" s="8" t="s">
        <v>7860</v>
      </c>
      <c r="J139" s="13">
        <v>33550</v>
      </c>
      <c r="K139" s="8">
        <v>31</v>
      </c>
    </row>
    <row r="140" spans="1:11" ht="15.75" customHeight="1" x14ac:dyDescent="0.3">
      <c r="A140" s="8" t="s">
        <v>176</v>
      </c>
      <c r="B140" s="8">
        <v>1976</v>
      </c>
      <c r="C140" s="8" t="s">
        <v>7846</v>
      </c>
      <c r="D140" s="8">
        <v>15</v>
      </c>
      <c r="E140" s="8">
        <v>2</v>
      </c>
      <c r="F140" s="12">
        <v>38740.120000000003</v>
      </c>
      <c r="G140" s="8" t="s">
        <v>7884</v>
      </c>
      <c r="H140" s="8" t="s">
        <v>7884</v>
      </c>
      <c r="I140" s="8" t="s">
        <v>7860</v>
      </c>
      <c r="J140" s="13">
        <v>27926</v>
      </c>
      <c r="K140" s="8">
        <v>46</v>
      </c>
    </row>
    <row r="141" spans="1:11" ht="15.75" customHeight="1" x14ac:dyDescent="0.3">
      <c r="A141" s="8" t="s">
        <v>177</v>
      </c>
      <c r="B141" s="8">
        <v>1991</v>
      </c>
      <c r="C141" s="8" t="s">
        <v>7845</v>
      </c>
      <c r="D141" s="8">
        <v>2</v>
      </c>
      <c r="E141" s="8">
        <v>2</v>
      </c>
      <c r="F141" s="12">
        <v>38711</v>
      </c>
      <c r="G141" s="8" t="s">
        <v>7884</v>
      </c>
      <c r="H141" s="8" t="s">
        <v>7884</v>
      </c>
      <c r="I141" s="8" t="s">
        <v>7861</v>
      </c>
      <c r="J141" s="13">
        <v>33544</v>
      </c>
      <c r="K141" s="8">
        <v>31</v>
      </c>
    </row>
    <row r="142" spans="1:11" ht="15.75" customHeight="1" x14ac:dyDescent="0.3">
      <c r="A142" s="8" t="s">
        <v>178</v>
      </c>
      <c r="B142" s="8">
        <v>1986</v>
      </c>
      <c r="C142" s="8" t="s">
        <v>7844</v>
      </c>
      <c r="D142" s="8">
        <v>20</v>
      </c>
      <c r="E142" s="8">
        <v>1</v>
      </c>
      <c r="F142" s="12">
        <v>38709.18</v>
      </c>
      <c r="G142" s="8" t="s">
        <v>7883</v>
      </c>
      <c r="H142" s="8" t="s">
        <v>7882</v>
      </c>
      <c r="I142" s="8" t="s">
        <v>7859</v>
      </c>
      <c r="J142" s="13">
        <v>31613</v>
      </c>
      <c r="K142" s="8">
        <v>36</v>
      </c>
    </row>
    <row r="143" spans="1:11" ht="15.75" customHeight="1" x14ac:dyDescent="0.3">
      <c r="A143" s="8" t="s">
        <v>179</v>
      </c>
      <c r="B143" s="8">
        <v>1990</v>
      </c>
      <c r="C143" s="8" t="s">
        <v>7844</v>
      </c>
      <c r="D143" s="8">
        <v>13</v>
      </c>
      <c r="E143" s="8">
        <v>3</v>
      </c>
      <c r="F143" s="12">
        <v>38652.089999999997</v>
      </c>
      <c r="G143" s="8" t="s">
        <v>7884</v>
      </c>
      <c r="H143" s="8" t="s">
        <v>7884</v>
      </c>
      <c r="I143" s="8" t="s">
        <v>7861</v>
      </c>
      <c r="J143" s="13">
        <v>33067</v>
      </c>
      <c r="K143" s="8">
        <v>32</v>
      </c>
    </row>
    <row r="144" spans="1:11" ht="15.75" customHeight="1" x14ac:dyDescent="0.3">
      <c r="A144" s="8" t="s">
        <v>180</v>
      </c>
      <c r="B144" s="8">
        <v>1999</v>
      </c>
      <c r="C144" s="8" t="s">
        <v>7845</v>
      </c>
      <c r="D144" s="8">
        <v>12</v>
      </c>
      <c r="E144" s="8">
        <v>2</v>
      </c>
      <c r="F144" s="12">
        <v>38511.629999999997</v>
      </c>
      <c r="G144" s="8" t="s">
        <v>7884</v>
      </c>
      <c r="H144" s="8" t="s">
        <v>7884</v>
      </c>
      <c r="I144" s="8" t="s">
        <v>7867</v>
      </c>
      <c r="J144" s="13">
        <v>36476</v>
      </c>
      <c r="K144" s="8">
        <v>23</v>
      </c>
    </row>
    <row r="145" spans="1:11" ht="15.75" customHeight="1" x14ac:dyDescent="0.3">
      <c r="A145" s="8" t="s">
        <v>181</v>
      </c>
      <c r="B145" s="8">
        <v>1986</v>
      </c>
      <c r="C145" s="8" t="s">
        <v>7846</v>
      </c>
      <c r="D145" s="8">
        <v>21</v>
      </c>
      <c r="E145" s="8">
        <v>2</v>
      </c>
      <c r="F145" s="12">
        <v>38415.47</v>
      </c>
      <c r="G145" s="8" t="s">
        <v>7883</v>
      </c>
      <c r="H145" s="8" t="s">
        <v>7884</v>
      </c>
      <c r="I145" s="8" t="s">
        <v>7861</v>
      </c>
      <c r="J145" s="13">
        <v>31584</v>
      </c>
      <c r="K145" s="8">
        <v>36</v>
      </c>
    </row>
    <row r="146" spans="1:11" ht="15.75" customHeight="1" x14ac:dyDescent="0.3">
      <c r="A146" s="8" t="s">
        <v>182</v>
      </c>
      <c r="B146" s="8">
        <v>1971</v>
      </c>
      <c r="C146" s="8" t="s">
        <v>7848</v>
      </c>
      <c r="D146" s="8">
        <v>23</v>
      </c>
      <c r="E146" s="8">
        <v>0</v>
      </c>
      <c r="F146" s="12">
        <v>38405.26</v>
      </c>
      <c r="G146" s="8" t="s">
        <v>7884</v>
      </c>
      <c r="H146" s="8" t="s">
        <v>7883</v>
      </c>
      <c r="I146" s="8" t="s">
        <v>7861</v>
      </c>
      <c r="J146" s="13">
        <v>26290</v>
      </c>
      <c r="K146" s="8">
        <v>51</v>
      </c>
    </row>
    <row r="147" spans="1:11" ht="15.75" customHeight="1" x14ac:dyDescent="0.3">
      <c r="A147" s="8" t="s">
        <v>183</v>
      </c>
      <c r="B147" s="8">
        <v>1970</v>
      </c>
      <c r="C147" s="8" t="s">
        <v>7849</v>
      </c>
      <c r="D147" s="8">
        <v>22</v>
      </c>
      <c r="E147" s="8">
        <v>0</v>
      </c>
      <c r="F147" s="12">
        <v>38389.79</v>
      </c>
      <c r="G147" s="8" t="s">
        <v>7884</v>
      </c>
      <c r="H147" s="8" t="s">
        <v>7882</v>
      </c>
      <c r="I147" s="8" t="s">
        <v>7861</v>
      </c>
      <c r="J147" s="13">
        <v>25802</v>
      </c>
      <c r="K147" s="8">
        <v>52</v>
      </c>
    </row>
    <row r="148" spans="1:11" ht="15.75" customHeight="1" x14ac:dyDescent="0.3">
      <c r="A148" s="8" t="s">
        <v>184</v>
      </c>
      <c r="B148" s="8">
        <v>2002</v>
      </c>
      <c r="C148" s="8" t="s">
        <v>7847</v>
      </c>
      <c r="D148" s="8">
        <v>17</v>
      </c>
      <c r="E148" s="8">
        <v>2</v>
      </c>
      <c r="F148" s="12">
        <v>38344.57</v>
      </c>
      <c r="G148" s="8" t="s">
        <v>7883</v>
      </c>
      <c r="H148" s="8" t="s">
        <v>7882</v>
      </c>
      <c r="I148" s="8" t="s">
        <v>7861</v>
      </c>
      <c r="J148" s="13">
        <v>37516</v>
      </c>
      <c r="K148" s="8">
        <v>20</v>
      </c>
    </row>
    <row r="149" spans="1:11" ht="15.75" customHeight="1" x14ac:dyDescent="0.3">
      <c r="A149" s="8" t="s">
        <v>185</v>
      </c>
      <c r="B149" s="8">
        <v>1980</v>
      </c>
      <c r="C149" s="8" t="s">
        <v>7846</v>
      </c>
      <c r="D149" s="8">
        <v>12</v>
      </c>
      <c r="E149" s="8">
        <v>2</v>
      </c>
      <c r="F149" s="12">
        <v>38313.129999999997</v>
      </c>
      <c r="G149" s="8" t="s">
        <v>7883</v>
      </c>
      <c r="H149" s="8" t="s">
        <v>7882</v>
      </c>
      <c r="I149" s="8" t="s">
        <v>7861</v>
      </c>
      <c r="J149" s="13">
        <v>29384</v>
      </c>
      <c r="K149" s="8">
        <v>42</v>
      </c>
    </row>
    <row r="150" spans="1:11" ht="15.75" customHeight="1" x14ac:dyDescent="0.3">
      <c r="A150" s="8" t="s">
        <v>186</v>
      </c>
      <c r="B150" s="8">
        <v>1989</v>
      </c>
      <c r="C150" s="8" t="s">
        <v>7850</v>
      </c>
      <c r="D150" s="8">
        <v>30</v>
      </c>
      <c r="E150" s="8">
        <v>1</v>
      </c>
      <c r="F150" s="12">
        <v>38282.75</v>
      </c>
      <c r="G150" s="8" t="s">
        <v>7883</v>
      </c>
      <c r="H150" s="8" t="s">
        <v>7884</v>
      </c>
      <c r="I150" s="8" t="s">
        <v>7859</v>
      </c>
      <c r="J150" s="13">
        <v>32811</v>
      </c>
      <c r="K150" s="8">
        <v>33</v>
      </c>
    </row>
    <row r="151" spans="1:11" ht="15.75" customHeight="1" x14ac:dyDescent="0.3">
      <c r="A151" s="8" t="s">
        <v>187</v>
      </c>
      <c r="B151" s="8">
        <v>1980</v>
      </c>
      <c r="C151" s="8" t="s">
        <v>7849</v>
      </c>
      <c r="D151" s="8">
        <v>16</v>
      </c>
      <c r="E151" s="8">
        <v>1</v>
      </c>
      <c r="F151" s="12">
        <v>38245.589999999997</v>
      </c>
      <c r="G151" s="8" t="s">
        <v>7883</v>
      </c>
      <c r="H151" s="8" t="s">
        <v>7884</v>
      </c>
      <c r="I151" s="8" t="s">
        <v>7859</v>
      </c>
      <c r="J151" s="13">
        <v>29449</v>
      </c>
      <c r="K151" s="8">
        <v>42</v>
      </c>
    </row>
    <row r="152" spans="1:11" ht="15.75" customHeight="1" x14ac:dyDescent="0.3">
      <c r="A152" s="8" t="s">
        <v>188</v>
      </c>
      <c r="B152" s="8">
        <v>1964</v>
      </c>
      <c r="C152" s="8" t="s">
        <v>7846</v>
      </c>
      <c r="D152" s="8">
        <v>16</v>
      </c>
      <c r="E152" s="8">
        <v>0</v>
      </c>
      <c r="F152" s="12">
        <v>38241.74</v>
      </c>
      <c r="G152" s="8" t="s">
        <v>7884</v>
      </c>
      <c r="H152" s="8" t="s">
        <v>7882</v>
      </c>
      <c r="I152" s="8" t="s">
        <v>7861</v>
      </c>
      <c r="J152" s="13">
        <v>23544</v>
      </c>
      <c r="K152" s="8">
        <v>58</v>
      </c>
    </row>
    <row r="153" spans="1:11" ht="15.75" customHeight="1" x14ac:dyDescent="0.3">
      <c r="A153" s="8" t="s">
        <v>189</v>
      </c>
      <c r="B153" s="8">
        <v>1989</v>
      </c>
      <c r="C153" s="8" t="s">
        <v>7847</v>
      </c>
      <c r="D153" s="8">
        <v>8</v>
      </c>
      <c r="E153" s="8">
        <v>3</v>
      </c>
      <c r="F153" s="12">
        <v>38237.339999999997</v>
      </c>
      <c r="G153" s="8" t="s">
        <v>7884</v>
      </c>
      <c r="H153" s="8" t="s">
        <v>7882</v>
      </c>
      <c r="I153" s="8" t="s">
        <v>7861</v>
      </c>
      <c r="J153" s="13">
        <v>32759</v>
      </c>
      <c r="K153" s="8">
        <v>33</v>
      </c>
    </row>
    <row r="154" spans="1:11" ht="15.75" customHeight="1" x14ac:dyDescent="0.3">
      <c r="A154" s="8" t="s">
        <v>190</v>
      </c>
      <c r="B154" s="8">
        <v>1972</v>
      </c>
      <c r="C154" s="8" t="s">
        <v>7845</v>
      </c>
      <c r="D154" s="8">
        <v>19</v>
      </c>
      <c r="E154" s="8">
        <v>0</v>
      </c>
      <c r="F154" s="12">
        <v>38189.1</v>
      </c>
      <c r="G154" s="8" t="s">
        <v>7884</v>
      </c>
      <c r="H154" s="8" t="s">
        <v>7884</v>
      </c>
      <c r="I154" s="8" t="s">
        <v>7861</v>
      </c>
      <c r="J154" s="13">
        <v>26622</v>
      </c>
      <c r="K154" s="8">
        <v>50</v>
      </c>
    </row>
    <row r="155" spans="1:11" ht="15.75" customHeight="1" x14ac:dyDescent="0.3">
      <c r="A155" s="8" t="s">
        <v>191</v>
      </c>
      <c r="B155" s="8">
        <v>1998</v>
      </c>
      <c r="C155" s="8" t="s">
        <v>7844</v>
      </c>
      <c r="D155" s="8">
        <v>29</v>
      </c>
      <c r="E155" s="8">
        <v>0</v>
      </c>
      <c r="F155" s="12">
        <v>38126.25</v>
      </c>
      <c r="G155" s="8" t="s">
        <v>7883</v>
      </c>
      <c r="H155" s="8" t="s">
        <v>7882</v>
      </c>
      <c r="I155" s="8" t="s">
        <v>7859</v>
      </c>
      <c r="J155" s="13">
        <v>36005</v>
      </c>
      <c r="K155" s="8">
        <v>24</v>
      </c>
    </row>
    <row r="156" spans="1:11" ht="15.75" customHeight="1" x14ac:dyDescent="0.3">
      <c r="A156" s="8" t="s">
        <v>192</v>
      </c>
      <c r="B156" s="8">
        <v>1979</v>
      </c>
      <c r="C156" s="8" t="s">
        <v>7847</v>
      </c>
      <c r="D156" s="8">
        <v>9</v>
      </c>
      <c r="E156" s="8">
        <v>0</v>
      </c>
      <c r="F156" s="12">
        <v>37829.72</v>
      </c>
      <c r="G156" s="8" t="s">
        <v>7883</v>
      </c>
      <c r="H156" s="8" t="s">
        <v>7884</v>
      </c>
      <c r="I156" s="8" t="s">
        <v>7861</v>
      </c>
      <c r="J156" s="13">
        <v>29107</v>
      </c>
      <c r="K156" s="8">
        <v>43</v>
      </c>
    </row>
    <row r="157" spans="1:11" ht="15.75" customHeight="1" x14ac:dyDescent="0.3">
      <c r="A157" s="8" t="s">
        <v>193</v>
      </c>
      <c r="B157" s="8">
        <v>1983</v>
      </c>
      <c r="C157" s="8" t="s">
        <v>7844</v>
      </c>
      <c r="D157" s="8">
        <v>26</v>
      </c>
      <c r="E157" s="8">
        <v>3</v>
      </c>
      <c r="F157" s="12">
        <v>37800.980000000003</v>
      </c>
      <c r="G157" s="8" t="s">
        <v>7884</v>
      </c>
      <c r="H157" s="8" t="s">
        <v>7884</v>
      </c>
      <c r="I157" s="8" t="s">
        <v>7861</v>
      </c>
      <c r="J157" s="13">
        <v>30523</v>
      </c>
      <c r="K157" s="8">
        <v>39</v>
      </c>
    </row>
    <row r="158" spans="1:11" ht="15.75" customHeight="1" x14ac:dyDescent="0.3">
      <c r="A158" s="8" t="s">
        <v>194</v>
      </c>
      <c r="B158" s="8">
        <v>1986</v>
      </c>
      <c r="C158" s="8" t="s">
        <v>7849</v>
      </c>
      <c r="D158" s="8">
        <v>15</v>
      </c>
      <c r="E158" s="8">
        <v>0</v>
      </c>
      <c r="F158" s="12">
        <v>37742.58</v>
      </c>
      <c r="G158" s="8" t="s">
        <v>7883</v>
      </c>
      <c r="H158" s="8" t="s">
        <v>7883</v>
      </c>
      <c r="I158" s="8" t="s">
        <v>7859</v>
      </c>
      <c r="J158" s="13">
        <v>31639</v>
      </c>
      <c r="K158" s="8">
        <v>36</v>
      </c>
    </row>
    <row r="159" spans="1:11" ht="15.75" customHeight="1" x14ac:dyDescent="0.3">
      <c r="A159" s="8" t="s">
        <v>195</v>
      </c>
      <c r="B159" s="8">
        <v>1976</v>
      </c>
      <c r="C159" s="8" t="s">
        <v>7847</v>
      </c>
      <c r="D159" s="8">
        <v>18</v>
      </c>
      <c r="E159" s="8">
        <v>2</v>
      </c>
      <c r="F159" s="12">
        <v>37735.199999999997</v>
      </c>
      <c r="G159" s="8" t="s">
        <v>7884</v>
      </c>
      <c r="H159" s="8" t="s">
        <v>7884</v>
      </c>
      <c r="I159" s="8" t="s">
        <v>7861</v>
      </c>
      <c r="J159" s="13">
        <v>28021</v>
      </c>
      <c r="K159" s="8">
        <v>46</v>
      </c>
    </row>
    <row r="160" spans="1:11" ht="15.75" customHeight="1" x14ac:dyDescent="0.3">
      <c r="A160" s="8" t="s">
        <v>196</v>
      </c>
      <c r="B160" s="8">
        <v>1988</v>
      </c>
      <c r="C160" s="8" t="s">
        <v>7850</v>
      </c>
      <c r="D160" s="8">
        <v>10</v>
      </c>
      <c r="E160" s="8">
        <v>1</v>
      </c>
      <c r="F160" s="12">
        <v>37701.879999999997</v>
      </c>
      <c r="G160" s="8" t="s">
        <v>7884</v>
      </c>
      <c r="H160" s="8" t="s">
        <v>7882</v>
      </c>
      <c r="I160" s="8" t="s">
        <v>7868</v>
      </c>
      <c r="J160" s="13">
        <v>32426</v>
      </c>
      <c r="K160" s="8">
        <v>34</v>
      </c>
    </row>
    <row r="161" spans="1:11" ht="15.75" customHeight="1" x14ac:dyDescent="0.3">
      <c r="A161" s="8" t="s">
        <v>197</v>
      </c>
      <c r="B161" s="8">
        <v>1970</v>
      </c>
      <c r="C161" s="8" t="s">
        <v>7850</v>
      </c>
      <c r="D161" s="8">
        <v>28</v>
      </c>
      <c r="E161" s="8">
        <v>0</v>
      </c>
      <c r="F161" s="12">
        <v>37675.06</v>
      </c>
      <c r="G161" s="8" t="s">
        <v>7884</v>
      </c>
      <c r="H161" s="8" t="s">
        <v>7882</v>
      </c>
      <c r="I161" s="8" t="s">
        <v>7861</v>
      </c>
      <c r="J161" s="13">
        <v>25869</v>
      </c>
      <c r="K161" s="8">
        <v>52</v>
      </c>
    </row>
    <row r="162" spans="1:11" ht="15.75" customHeight="1" x14ac:dyDescent="0.3">
      <c r="A162" s="8" t="s">
        <v>198</v>
      </c>
      <c r="B162" s="8">
        <v>1982</v>
      </c>
      <c r="C162" s="8" t="s">
        <v>7846</v>
      </c>
      <c r="D162" s="8">
        <v>20</v>
      </c>
      <c r="E162" s="8">
        <v>3</v>
      </c>
      <c r="F162" s="12">
        <v>37650.74</v>
      </c>
      <c r="G162" s="8" t="s">
        <v>7884</v>
      </c>
      <c r="H162" s="8" t="s">
        <v>7884</v>
      </c>
      <c r="I162" s="8" t="s">
        <v>7860</v>
      </c>
      <c r="J162" s="13">
        <v>30122</v>
      </c>
      <c r="K162" s="8">
        <v>40</v>
      </c>
    </row>
    <row r="163" spans="1:11" ht="15.75" customHeight="1" x14ac:dyDescent="0.3">
      <c r="A163" s="8" t="s">
        <v>199</v>
      </c>
      <c r="B163" s="8">
        <v>1990</v>
      </c>
      <c r="C163" s="8" t="s">
        <v>7845</v>
      </c>
      <c r="D163" s="8">
        <v>16</v>
      </c>
      <c r="E163" s="8">
        <v>1</v>
      </c>
      <c r="F163" s="12">
        <v>37607.53</v>
      </c>
      <c r="G163" s="8" t="s">
        <v>7883</v>
      </c>
      <c r="H163" s="8" t="s">
        <v>7884</v>
      </c>
      <c r="I163" s="8" t="s">
        <v>7863</v>
      </c>
      <c r="J163" s="13">
        <v>33193</v>
      </c>
      <c r="K163" s="8">
        <v>32</v>
      </c>
    </row>
    <row r="164" spans="1:11" ht="15.75" customHeight="1" x14ac:dyDescent="0.3">
      <c r="A164" s="8" t="s">
        <v>200</v>
      </c>
      <c r="B164" s="8">
        <v>2000</v>
      </c>
      <c r="C164" s="8" t="s">
        <v>7850</v>
      </c>
      <c r="D164" s="8">
        <v>12</v>
      </c>
      <c r="E164" s="8">
        <v>2</v>
      </c>
      <c r="F164" s="12">
        <v>37484.449999999997</v>
      </c>
      <c r="G164" s="8" t="s">
        <v>7883</v>
      </c>
      <c r="H164" s="8" t="s">
        <v>7883</v>
      </c>
      <c r="I164" s="8" t="s">
        <v>7859</v>
      </c>
      <c r="J164" s="13">
        <v>36811</v>
      </c>
      <c r="K164" s="8">
        <v>22</v>
      </c>
    </row>
    <row r="165" spans="1:11" ht="15.75" customHeight="1" x14ac:dyDescent="0.3">
      <c r="A165" s="8" t="s">
        <v>201</v>
      </c>
      <c r="B165" s="8">
        <v>2002</v>
      </c>
      <c r="C165" s="8" t="s">
        <v>7847</v>
      </c>
      <c r="D165" s="8">
        <v>27</v>
      </c>
      <c r="E165" s="8">
        <v>3</v>
      </c>
      <c r="F165" s="12">
        <v>37465.339999999997</v>
      </c>
      <c r="G165" s="8" t="s">
        <v>7883</v>
      </c>
      <c r="H165" s="8" t="s">
        <v>7884</v>
      </c>
      <c r="I165" s="8" t="s">
        <v>7860</v>
      </c>
      <c r="J165" s="13">
        <v>37526</v>
      </c>
      <c r="K165" s="8">
        <v>20</v>
      </c>
    </row>
    <row r="166" spans="1:11" ht="15.75" customHeight="1" x14ac:dyDescent="0.3">
      <c r="A166" s="8" t="s">
        <v>202</v>
      </c>
      <c r="B166" s="8">
        <v>1979</v>
      </c>
      <c r="C166" s="8" t="s">
        <v>7849</v>
      </c>
      <c r="D166" s="8">
        <v>3</v>
      </c>
      <c r="E166" s="8">
        <v>2</v>
      </c>
      <c r="F166" s="12">
        <v>37425.94</v>
      </c>
      <c r="G166" s="8" t="s">
        <v>7884</v>
      </c>
      <c r="H166" s="8" t="s">
        <v>7883</v>
      </c>
      <c r="I166" s="8" t="s">
        <v>7861</v>
      </c>
      <c r="J166" s="13">
        <v>29070</v>
      </c>
      <c r="K166" s="8">
        <v>43</v>
      </c>
    </row>
    <row r="167" spans="1:11" ht="15.75" customHeight="1" x14ac:dyDescent="0.3">
      <c r="A167" s="8" t="s">
        <v>203</v>
      </c>
      <c r="B167" s="8">
        <v>1969</v>
      </c>
      <c r="C167" s="8" t="s">
        <v>7850</v>
      </c>
      <c r="D167" s="8">
        <v>30</v>
      </c>
      <c r="E167" s="8">
        <v>0</v>
      </c>
      <c r="F167" s="12">
        <v>37277.269999999997</v>
      </c>
      <c r="G167" s="8" t="s">
        <v>7883</v>
      </c>
      <c r="H167" s="8" t="s">
        <v>7882</v>
      </c>
      <c r="I167" s="8" t="s">
        <v>7861</v>
      </c>
      <c r="J167" s="13">
        <v>25506</v>
      </c>
      <c r="K167" s="8">
        <v>53</v>
      </c>
    </row>
    <row r="168" spans="1:11" ht="15.75" customHeight="1" x14ac:dyDescent="0.3">
      <c r="A168" s="8" t="s">
        <v>204</v>
      </c>
      <c r="B168" s="8">
        <v>1975</v>
      </c>
      <c r="C168" s="8" t="s">
        <v>7845</v>
      </c>
      <c r="D168" s="8">
        <v>9</v>
      </c>
      <c r="E168" s="8">
        <v>1</v>
      </c>
      <c r="F168" s="12">
        <v>37272.339999999997</v>
      </c>
      <c r="G168" s="8" t="s">
        <v>7884</v>
      </c>
      <c r="H168" s="8" t="s">
        <v>7882</v>
      </c>
      <c r="I168" s="8" t="s">
        <v>7861</v>
      </c>
      <c r="J168" s="13">
        <v>27707</v>
      </c>
      <c r="K168" s="8">
        <v>47</v>
      </c>
    </row>
    <row r="169" spans="1:11" ht="15.75" customHeight="1" x14ac:dyDescent="0.3">
      <c r="A169" s="8" t="s">
        <v>205</v>
      </c>
      <c r="B169" s="8">
        <v>1985</v>
      </c>
      <c r="C169" s="8" t="s">
        <v>7845</v>
      </c>
      <c r="D169" s="8">
        <v>17</v>
      </c>
      <c r="E169" s="8">
        <v>0</v>
      </c>
      <c r="F169" s="12">
        <v>37270.15</v>
      </c>
      <c r="G169" s="8" t="s">
        <v>7884</v>
      </c>
      <c r="H169" s="8" t="s">
        <v>7883</v>
      </c>
      <c r="I169" s="8" t="s">
        <v>7867</v>
      </c>
      <c r="J169" s="13">
        <v>31368</v>
      </c>
      <c r="K169" s="8">
        <v>37</v>
      </c>
    </row>
    <row r="170" spans="1:11" ht="15.75" customHeight="1" x14ac:dyDescent="0.3">
      <c r="A170" s="8" t="s">
        <v>206</v>
      </c>
      <c r="B170" s="8">
        <v>1990</v>
      </c>
      <c r="C170" s="8" t="s">
        <v>7850</v>
      </c>
      <c r="D170" s="8">
        <v>17</v>
      </c>
      <c r="E170" s="8">
        <v>3</v>
      </c>
      <c r="F170" s="12">
        <v>37251.22</v>
      </c>
      <c r="G170" s="8" t="s">
        <v>7884</v>
      </c>
      <c r="H170" s="8" t="s">
        <v>7884</v>
      </c>
      <c r="I170" s="8" t="s">
        <v>7861</v>
      </c>
      <c r="J170" s="13">
        <v>33163</v>
      </c>
      <c r="K170" s="8">
        <v>32</v>
      </c>
    </row>
    <row r="171" spans="1:11" ht="15.75" customHeight="1" x14ac:dyDescent="0.3">
      <c r="A171" s="8" t="s">
        <v>207</v>
      </c>
      <c r="B171" s="8">
        <v>2000</v>
      </c>
      <c r="C171" s="8" t="s">
        <v>7847</v>
      </c>
      <c r="D171" s="8">
        <v>5</v>
      </c>
      <c r="E171" s="8">
        <v>1</v>
      </c>
      <c r="F171" s="12">
        <v>37165.160000000003</v>
      </c>
      <c r="G171" s="8" t="s">
        <v>7883</v>
      </c>
      <c r="H171" s="8" t="s">
        <v>7882</v>
      </c>
      <c r="I171" s="8" t="s">
        <v>7859</v>
      </c>
      <c r="J171" s="13">
        <v>36774</v>
      </c>
      <c r="K171" s="8">
        <v>22</v>
      </c>
    </row>
    <row r="172" spans="1:11" ht="15.75" customHeight="1" x14ac:dyDescent="0.3">
      <c r="A172" s="8" t="s">
        <v>208</v>
      </c>
      <c r="B172" s="8">
        <v>1995</v>
      </c>
      <c r="C172" s="8" t="s">
        <v>7850</v>
      </c>
      <c r="D172" s="8">
        <v>30</v>
      </c>
      <c r="E172" s="8">
        <v>0</v>
      </c>
      <c r="F172" s="12">
        <v>37133.9</v>
      </c>
      <c r="G172" s="8" t="s">
        <v>7884</v>
      </c>
      <c r="H172" s="8" t="s">
        <v>7884</v>
      </c>
      <c r="I172" s="8" t="s">
        <v>7859</v>
      </c>
      <c r="J172" s="13">
        <v>35002</v>
      </c>
      <c r="K172" s="8">
        <v>27</v>
      </c>
    </row>
    <row r="173" spans="1:11" ht="15.75" customHeight="1" x14ac:dyDescent="0.3">
      <c r="A173" s="8" t="s">
        <v>209</v>
      </c>
      <c r="B173" s="8">
        <v>1989</v>
      </c>
      <c r="C173" s="8" t="s">
        <v>7846</v>
      </c>
      <c r="D173" s="8">
        <v>10</v>
      </c>
      <c r="E173" s="8">
        <v>0</v>
      </c>
      <c r="F173" s="12">
        <v>37079.370000000003</v>
      </c>
      <c r="G173" s="8" t="s">
        <v>7884</v>
      </c>
      <c r="H173" s="8" t="s">
        <v>7882</v>
      </c>
      <c r="I173" s="8" t="s">
        <v>7861</v>
      </c>
      <c r="J173" s="13">
        <v>32669</v>
      </c>
      <c r="K173" s="8">
        <v>33</v>
      </c>
    </row>
    <row r="174" spans="1:11" ht="15.75" customHeight="1" x14ac:dyDescent="0.3">
      <c r="A174" s="8" t="s">
        <v>210</v>
      </c>
      <c r="B174" s="8">
        <v>1988</v>
      </c>
      <c r="C174" s="8" t="s">
        <v>7848</v>
      </c>
      <c r="D174" s="8">
        <v>17</v>
      </c>
      <c r="E174" s="8">
        <v>3</v>
      </c>
      <c r="F174" s="12">
        <v>37076.370000000003</v>
      </c>
      <c r="G174" s="8" t="s">
        <v>7884</v>
      </c>
      <c r="H174" s="8" t="s">
        <v>7883</v>
      </c>
      <c r="I174" s="8" t="s">
        <v>7861</v>
      </c>
      <c r="J174" s="13">
        <v>32494</v>
      </c>
      <c r="K174" s="8">
        <v>34</v>
      </c>
    </row>
    <row r="175" spans="1:11" ht="15.75" customHeight="1" x14ac:dyDescent="0.3">
      <c r="A175" s="8" t="s">
        <v>211</v>
      </c>
      <c r="B175" s="8">
        <v>1991</v>
      </c>
      <c r="C175" s="8" t="s">
        <v>7845</v>
      </c>
      <c r="D175" s="8">
        <v>1</v>
      </c>
      <c r="E175" s="8">
        <v>3</v>
      </c>
      <c r="F175" s="12">
        <v>37040.879999999997</v>
      </c>
      <c r="G175" s="8" t="s">
        <v>7884</v>
      </c>
      <c r="H175" s="8" t="s">
        <v>7884</v>
      </c>
      <c r="I175" s="8" t="s">
        <v>7861</v>
      </c>
      <c r="J175" s="13">
        <v>33543</v>
      </c>
      <c r="K175" s="8">
        <v>31</v>
      </c>
    </row>
    <row r="176" spans="1:11" ht="15.75" customHeight="1" x14ac:dyDescent="0.3">
      <c r="A176" s="8" t="s">
        <v>212</v>
      </c>
      <c r="B176" s="8">
        <v>1992</v>
      </c>
      <c r="C176" s="8" t="s">
        <v>7847</v>
      </c>
      <c r="D176" s="8">
        <v>13</v>
      </c>
      <c r="E176" s="8">
        <v>0</v>
      </c>
      <c r="F176" s="12">
        <v>36976.449999999997</v>
      </c>
      <c r="G176" s="8" t="s">
        <v>7884</v>
      </c>
      <c r="H176" s="8" t="s">
        <v>7882</v>
      </c>
      <c r="I176" s="8" t="s">
        <v>7861</v>
      </c>
      <c r="J176" s="13">
        <v>33860</v>
      </c>
      <c r="K176" s="8">
        <v>30</v>
      </c>
    </row>
    <row r="177" spans="1:11" ht="15.75" customHeight="1" x14ac:dyDescent="0.3">
      <c r="A177" s="8" t="s">
        <v>213</v>
      </c>
      <c r="B177" s="8">
        <v>1992</v>
      </c>
      <c r="C177" s="8" t="s">
        <v>7849</v>
      </c>
      <c r="D177" s="8">
        <v>25</v>
      </c>
      <c r="E177" s="8">
        <v>0</v>
      </c>
      <c r="F177" s="12">
        <v>36950.26</v>
      </c>
      <c r="G177" s="8" t="s">
        <v>7883</v>
      </c>
      <c r="H177" s="8" t="s">
        <v>7883</v>
      </c>
      <c r="I177" s="8" t="s">
        <v>7859</v>
      </c>
      <c r="J177" s="13">
        <v>33841</v>
      </c>
      <c r="K177" s="8">
        <v>30</v>
      </c>
    </row>
    <row r="178" spans="1:11" ht="15.75" customHeight="1" x14ac:dyDescent="0.3">
      <c r="A178" s="8" t="s">
        <v>214</v>
      </c>
      <c r="B178" s="8">
        <v>1977</v>
      </c>
      <c r="C178" s="8" t="s">
        <v>7849</v>
      </c>
      <c r="D178" s="8">
        <v>13</v>
      </c>
      <c r="E178" s="8">
        <v>2</v>
      </c>
      <c r="F178" s="12">
        <v>36935.64</v>
      </c>
      <c r="G178" s="8" t="s">
        <v>7884</v>
      </c>
      <c r="H178" s="8" t="s">
        <v>7883</v>
      </c>
      <c r="I178" s="8" t="s">
        <v>7861</v>
      </c>
      <c r="J178" s="13">
        <v>28350</v>
      </c>
      <c r="K178" s="8">
        <v>45</v>
      </c>
    </row>
    <row r="179" spans="1:11" ht="15.75" customHeight="1" x14ac:dyDescent="0.3">
      <c r="A179" s="8" t="s">
        <v>215</v>
      </c>
      <c r="B179" s="8">
        <v>1968</v>
      </c>
      <c r="C179" s="8" t="s">
        <v>7850</v>
      </c>
      <c r="D179" s="8">
        <v>22</v>
      </c>
      <c r="E179" s="8">
        <v>0</v>
      </c>
      <c r="F179" s="12">
        <v>36922.61</v>
      </c>
      <c r="G179" s="8" t="s">
        <v>7884</v>
      </c>
      <c r="H179" s="8" t="s">
        <v>7883</v>
      </c>
      <c r="I179" s="8" t="s">
        <v>7861</v>
      </c>
      <c r="J179" s="13">
        <v>25133</v>
      </c>
      <c r="K179" s="8">
        <v>54</v>
      </c>
    </row>
    <row r="180" spans="1:11" ht="15.75" customHeight="1" x14ac:dyDescent="0.3">
      <c r="A180" s="8" t="s">
        <v>216</v>
      </c>
      <c r="B180" s="8">
        <v>1991</v>
      </c>
      <c r="C180" s="8" t="s">
        <v>7846</v>
      </c>
      <c r="D180" s="8">
        <v>10</v>
      </c>
      <c r="E180" s="8">
        <v>3</v>
      </c>
      <c r="F180" s="12">
        <v>36911.99</v>
      </c>
      <c r="G180" s="8" t="s">
        <v>7884</v>
      </c>
      <c r="H180" s="8" t="s">
        <v>7884</v>
      </c>
      <c r="I180" s="8" t="s">
        <v>7861</v>
      </c>
      <c r="J180" s="13">
        <v>33399</v>
      </c>
      <c r="K180" s="8">
        <v>31</v>
      </c>
    </row>
    <row r="181" spans="1:11" ht="15.75" customHeight="1" x14ac:dyDescent="0.3">
      <c r="A181" s="8" t="s">
        <v>217</v>
      </c>
      <c r="B181" s="8">
        <v>1963</v>
      </c>
      <c r="C181" s="8" t="s">
        <v>7844</v>
      </c>
      <c r="D181" s="8">
        <v>24</v>
      </c>
      <c r="E181" s="8">
        <v>2</v>
      </c>
      <c r="F181" s="12">
        <v>36910.61</v>
      </c>
      <c r="G181" s="8" t="s">
        <v>7884</v>
      </c>
      <c r="H181" s="8" t="s">
        <v>7884</v>
      </c>
      <c r="I181" s="8" t="s">
        <v>7861</v>
      </c>
      <c r="J181" s="13">
        <v>23216</v>
      </c>
      <c r="K181" s="8">
        <v>59</v>
      </c>
    </row>
    <row r="182" spans="1:11" ht="15.75" customHeight="1" x14ac:dyDescent="0.3">
      <c r="A182" s="8" t="s">
        <v>218</v>
      </c>
      <c r="B182" s="8">
        <v>2003</v>
      </c>
      <c r="C182" s="8" t="s">
        <v>7846</v>
      </c>
      <c r="D182" s="8">
        <v>21</v>
      </c>
      <c r="E182" s="8">
        <v>0</v>
      </c>
      <c r="F182" s="12">
        <v>36898.730000000003</v>
      </c>
      <c r="G182" s="8" t="s">
        <v>7884</v>
      </c>
      <c r="H182" s="8" t="s">
        <v>7883</v>
      </c>
      <c r="I182" s="8" t="s">
        <v>7860</v>
      </c>
      <c r="J182" s="13">
        <v>37793</v>
      </c>
      <c r="K182" s="8">
        <v>19</v>
      </c>
    </row>
    <row r="183" spans="1:11" ht="15.75" customHeight="1" x14ac:dyDescent="0.3">
      <c r="A183" s="8" t="s">
        <v>219</v>
      </c>
      <c r="B183" s="8">
        <v>1972</v>
      </c>
      <c r="C183" s="8" t="s">
        <v>7848</v>
      </c>
      <c r="D183" s="8">
        <v>5</v>
      </c>
      <c r="E183" s="8">
        <v>0</v>
      </c>
      <c r="F183" s="12">
        <v>36889.99</v>
      </c>
      <c r="G183" s="8" t="s">
        <v>7883</v>
      </c>
      <c r="H183" s="8" t="s">
        <v>7882</v>
      </c>
      <c r="I183" s="8" t="s">
        <v>7861</v>
      </c>
      <c r="J183" s="13">
        <v>26638</v>
      </c>
      <c r="K183" s="8">
        <v>50</v>
      </c>
    </row>
    <row r="184" spans="1:11" ht="15.75" customHeight="1" x14ac:dyDescent="0.3">
      <c r="A184" s="8" t="s">
        <v>220</v>
      </c>
      <c r="B184" s="8">
        <v>1992</v>
      </c>
      <c r="C184" s="8" t="s">
        <v>7844</v>
      </c>
      <c r="D184" s="8">
        <v>4</v>
      </c>
      <c r="E184" s="8">
        <v>0</v>
      </c>
      <c r="F184" s="12">
        <v>36837.47</v>
      </c>
      <c r="G184" s="8" t="s">
        <v>7884</v>
      </c>
      <c r="H184" s="8" t="s">
        <v>7882</v>
      </c>
      <c r="I184" s="8" t="s">
        <v>7861</v>
      </c>
      <c r="J184" s="13">
        <v>33789</v>
      </c>
      <c r="K184" s="8">
        <v>30</v>
      </c>
    </row>
    <row r="185" spans="1:11" ht="15.75" customHeight="1" x14ac:dyDescent="0.3">
      <c r="A185" s="8" t="s">
        <v>221</v>
      </c>
      <c r="B185" s="8">
        <v>1965</v>
      </c>
      <c r="C185" s="8" t="s">
        <v>7848</v>
      </c>
      <c r="D185" s="8">
        <v>28</v>
      </c>
      <c r="E185" s="8">
        <v>0</v>
      </c>
      <c r="F185" s="12">
        <v>36795.29</v>
      </c>
      <c r="G185" s="8" t="s">
        <v>7884</v>
      </c>
      <c r="H185" s="8" t="s">
        <v>7883</v>
      </c>
      <c r="I185" s="8" t="s">
        <v>7861</v>
      </c>
      <c r="J185" s="13">
        <v>24104</v>
      </c>
      <c r="K185" s="8">
        <v>57</v>
      </c>
    </row>
    <row r="186" spans="1:11" ht="15.75" customHeight="1" x14ac:dyDescent="0.3">
      <c r="A186" s="8" t="s">
        <v>222</v>
      </c>
      <c r="B186" s="8">
        <v>1970</v>
      </c>
      <c r="C186" s="8" t="s">
        <v>7844</v>
      </c>
      <c r="D186" s="8">
        <v>14</v>
      </c>
      <c r="E186" s="8">
        <v>0</v>
      </c>
      <c r="F186" s="12">
        <v>36786.370000000003</v>
      </c>
      <c r="G186" s="8" t="s">
        <v>7883</v>
      </c>
      <c r="H186" s="8" t="s">
        <v>7883</v>
      </c>
      <c r="I186" s="8" t="s">
        <v>7861</v>
      </c>
      <c r="J186" s="13">
        <v>25763</v>
      </c>
      <c r="K186" s="8">
        <v>52</v>
      </c>
    </row>
    <row r="187" spans="1:11" ht="15.75" customHeight="1" x14ac:dyDescent="0.3">
      <c r="A187" s="8" t="s">
        <v>223</v>
      </c>
      <c r="B187" s="8">
        <v>1961</v>
      </c>
      <c r="C187" s="8" t="s">
        <v>7844</v>
      </c>
      <c r="D187" s="8">
        <v>29</v>
      </c>
      <c r="E187" s="8">
        <v>4</v>
      </c>
      <c r="F187" s="12">
        <v>36580.28</v>
      </c>
      <c r="G187" s="8" t="s">
        <v>7884</v>
      </c>
      <c r="H187" s="8" t="s">
        <v>7884</v>
      </c>
      <c r="I187" s="8" t="s">
        <v>7859</v>
      </c>
      <c r="J187" s="13">
        <v>22491</v>
      </c>
      <c r="K187" s="8">
        <v>61</v>
      </c>
    </row>
    <row r="188" spans="1:11" ht="15.75" customHeight="1" x14ac:dyDescent="0.3">
      <c r="A188" s="8" t="s">
        <v>224</v>
      </c>
      <c r="B188" s="8">
        <v>1992</v>
      </c>
      <c r="C188" s="8" t="s">
        <v>7850</v>
      </c>
      <c r="D188" s="8">
        <v>9</v>
      </c>
      <c r="E188" s="8">
        <v>0</v>
      </c>
      <c r="F188" s="12">
        <v>36572.800000000003</v>
      </c>
      <c r="G188" s="8" t="s">
        <v>7883</v>
      </c>
      <c r="H188" s="8" t="s">
        <v>7884</v>
      </c>
      <c r="I188" s="8" t="s">
        <v>7861</v>
      </c>
      <c r="J188" s="13">
        <v>33886</v>
      </c>
      <c r="K188" s="8">
        <v>30</v>
      </c>
    </row>
    <row r="189" spans="1:11" ht="15.75" customHeight="1" x14ac:dyDescent="0.3">
      <c r="A189" s="8" t="s">
        <v>225</v>
      </c>
      <c r="B189" s="8">
        <v>1973</v>
      </c>
      <c r="C189" s="8" t="s">
        <v>7849</v>
      </c>
      <c r="D189" s="8">
        <v>9</v>
      </c>
      <c r="E189" s="8">
        <v>0</v>
      </c>
      <c r="F189" s="12">
        <v>36541.550000000003</v>
      </c>
      <c r="G189" s="8" t="s">
        <v>7884</v>
      </c>
      <c r="H189" s="8" t="s">
        <v>7882</v>
      </c>
      <c r="I189" s="8" t="s">
        <v>7861</v>
      </c>
      <c r="J189" s="13">
        <v>26885</v>
      </c>
      <c r="K189" s="8">
        <v>49</v>
      </c>
    </row>
    <row r="190" spans="1:11" ht="15.75" customHeight="1" x14ac:dyDescent="0.3">
      <c r="A190" s="8" t="s">
        <v>226</v>
      </c>
      <c r="B190" s="8">
        <v>1962</v>
      </c>
      <c r="C190" s="8" t="s">
        <v>7845</v>
      </c>
      <c r="D190" s="8">
        <v>19</v>
      </c>
      <c r="E190" s="8">
        <v>0</v>
      </c>
      <c r="F190" s="12">
        <v>36445.550000000003</v>
      </c>
      <c r="G190" s="8" t="s">
        <v>7884</v>
      </c>
      <c r="H190" s="8" t="s">
        <v>7884</v>
      </c>
      <c r="I190" s="8" t="s">
        <v>7861</v>
      </c>
      <c r="J190" s="13">
        <v>22969</v>
      </c>
      <c r="K190" s="8">
        <v>60</v>
      </c>
    </row>
    <row r="191" spans="1:11" ht="15.75" customHeight="1" x14ac:dyDescent="0.3">
      <c r="A191" s="8" t="s">
        <v>227</v>
      </c>
      <c r="B191" s="8">
        <v>2003</v>
      </c>
      <c r="C191" s="8" t="s">
        <v>7848</v>
      </c>
      <c r="D191" s="8">
        <v>9</v>
      </c>
      <c r="E191" s="8">
        <v>2</v>
      </c>
      <c r="F191" s="12">
        <v>36397.58</v>
      </c>
      <c r="G191" s="8" t="s">
        <v>7884</v>
      </c>
      <c r="H191" s="8" t="s">
        <v>7882</v>
      </c>
      <c r="I191" s="8" t="s">
        <v>7861</v>
      </c>
      <c r="J191" s="13">
        <v>37964</v>
      </c>
      <c r="K191" s="8">
        <v>19</v>
      </c>
    </row>
    <row r="192" spans="1:11" ht="15.75" customHeight="1" x14ac:dyDescent="0.3">
      <c r="A192" s="8" t="s">
        <v>228</v>
      </c>
      <c r="B192" s="8">
        <v>1975</v>
      </c>
      <c r="C192" s="8" t="s">
        <v>7846</v>
      </c>
      <c r="D192" s="8">
        <v>5</v>
      </c>
      <c r="E192" s="8">
        <v>1</v>
      </c>
      <c r="F192" s="12">
        <v>36350.71</v>
      </c>
      <c r="G192" s="8" t="s">
        <v>7883</v>
      </c>
      <c r="H192" s="8" t="s">
        <v>7884</v>
      </c>
      <c r="I192" s="8" t="s">
        <v>7861</v>
      </c>
      <c r="J192" s="13">
        <v>27550</v>
      </c>
      <c r="K192" s="8">
        <v>48</v>
      </c>
    </row>
    <row r="193" spans="1:11" ht="15.75" customHeight="1" x14ac:dyDescent="0.3">
      <c r="A193" s="8" t="s">
        <v>229</v>
      </c>
      <c r="B193" s="8">
        <v>1967</v>
      </c>
      <c r="C193" s="8" t="s">
        <v>7850</v>
      </c>
      <c r="D193" s="8">
        <v>18</v>
      </c>
      <c r="E193" s="8">
        <v>0</v>
      </c>
      <c r="F193" s="12">
        <v>36332.449999999997</v>
      </c>
      <c r="G193" s="8" t="s">
        <v>7883</v>
      </c>
      <c r="H193" s="8" t="s">
        <v>7882</v>
      </c>
      <c r="I193" s="8" t="s">
        <v>7861</v>
      </c>
      <c r="J193" s="13">
        <v>24763</v>
      </c>
      <c r="K193" s="8">
        <v>55</v>
      </c>
    </row>
    <row r="194" spans="1:11" ht="15.75" customHeight="1" x14ac:dyDescent="0.3">
      <c r="A194" s="8" t="s">
        <v>230</v>
      </c>
      <c r="B194" s="8">
        <v>1992</v>
      </c>
      <c r="C194" s="8" t="s">
        <v>7846</v>
      </c>
      <c r="D194" s="8">
        <v>16</v>
      </c>
      <c r="E194" s="8">
        <v>0</v>
      </c>
      <c r="F194" s="12">
        <v>36314.050000000003</v>
      </c>
      <c r="G194" s="8" t="s">
        <v>7884</v>
      </c>
      <c r="H194" s="8" t="s">
        <v>7884</v>
      </c>
      <c r="I194" s="8" t="s">
        <v>7861</v>
      </c>
      <c r="J194" s="13">
        <v>33771</v>
      </c>
      <c r="K194" s="8">
        <v>30</v>
      </c>
    </row>
    <row r="195" spans="1:11" ht="15.75" customHeight="1" x14ac:dyDescent="0.3">
      <c r="A195" s="8" t="s">
        <v>231</v>
      </c>
      <c r="B195" s="8">
        <v>2004</v>
      </c>
      <c r="C195" s="8" t="s">
        <v>7848</v>
      </c>
      <c r="D195" s="8">
        <v>25</v>
      </c>
      <c r="E195" s="8">
        <v>0</v>
      </c>
      <c r="F195" s="12">
        <v>36307.800000000003</v>
      </c>
      <c r="G195" s="8" t="s">
        <v>7883</v>
      </c>
      <c r="H195" s="8" t="s">
        <v>7884</v>
      </c>
      <c r="I195" s="8" t="s">
        <v>7859</v>
      </c>
      <c r="J195" s="13">
        <v>38346</v>
      </c>
      <c r="K195" s="8">
        <v>18</v>
      </c>
    </row>
    <row r="196" spans="1:11" ht="15.75" customHeight="1" x14ac:dyDescent="0.3">
      <c r="A196" s="8" t="s">
        <v>232</v>
      </c>
      <c r="B196" s="8">
        <v>2003</v>
      </c>
      <c r="C196" s="8" t="s">
        <v>7847</v>
      </c>
      <c r="D196" s="8">
        <v>5</v>
      </c>
      <c r="E196" s="8">
        <v>0</v>
      </c>
      <c r="F196" s="12">
        <v>36219.410000000003</v>
      </c>
      <c r="G196" s="8" t="s">
        <v>7883</v>
      </c>
      <c r="H196" s="8" t="s">
        <v>7883</v>
      </c>
      <c r="I196" s="8" t="s">
        <v>7860</v>
      </c>
      <c r="J196" s="13">
        <v>37869</v>
      </c>
      <c r="K196" s="8">
        <v>19</v>
      </c>
    </row>
    <row r="197" spans="1:11" ht="15.75" customHeight="1" x14ac:dyDescent="0.3">
      <c r="A197" s="8" t="s">
        <v>233</v>
      </c>
      <c r="B197" s="8">
        <v>1993</v>
      </c>
      <c r="C197" s="8" t="s">
        <v>7848</v>
      </c>
      <c r="D197" s="8">
        <v>28</v>
      </c>
      <c r="E197" s="8">
        <v>0</v>
      </c>
      <c r="F197" s="12">
        <v>36197.699999999997</v>
      </c>
      <c r="G197" s="8" t="s">
        <v>7883</v>
      </c>
      <c r="H197" s="8" t="s">
        <v>7882</v>
      </c>
      <c r="I197" s="8" t="s">
        <v>7861</v>
      </c>
      <c r="J197" s="13">
        <v>34331</v>
      </c>
      <c r="K197" s="8">
        <v>29</v>
      </c>
    </row>
    <row r="198" spans="1:11" ht="15.75" customHeight="1" x14ac:dyDescent="0.3">
      <c r="A198" s="8" t="s">
        <v>234</v>
      </c>
      <c r="B198" s="8">
        <v>1999</v>
      </c>
      <c r="C198" s="8" t="s">
        <v>7850</v>
      </c>
      <c r="D198" s="8">
        <v>1</v>
      </c>
      <c r="E198" s="8">
        <v>3</v>
      </c>
      <c r="F198" s="12">
        <v>36189.1</v>
      </c>
      <c r="G198" s="8" t="s">
        <v>7883</v>
      </c>
      <c r="H198" s="8" t="s">
        <v>7882</v>
      </c>
      <c r="I198" s="8" t="s">
        <v>7864</v>
      </c>
      <c r="J198" s="13">
        <v>36434</v>
      </c>
      <c r="K198" s="8">
        <v>23</v>
      </c>
    </row>
    <row r="199" spans="1:11" ht="15.75" customHeight="1" x14ac:dyDescent="0.3">
      <c r="A199" s="8" t="s">
        <v>235</v>
      </c>
      <c r="B199" s="8">
        <v>1974</v>
      </c>
      <c r="C199" s="8" t="s">
        <v>7848</v>
      </c>
      <c r="D199" s="8">
        <v>6</v>
      </c>
      <c r="E199" s="8">
        <v>0</v>
      </c>
      <c r="F199" s="12">
        <v>36182.870000000003</v>
      </c>
      <c r="G199" s="8" t="s">
        <v>7884</v>
      </c>
      <c r="H199" s="8" t="s">
        <v>7882</v>
      </c>
      <c r="I199" s="8" t="s">
        <v>7860</v>
      </c>
      <c r="J199" s="13">
        <v>27369</v>
      </c>
      <c r="K199" s="8">
        <v>48</v>
      </c>
    </row>
    <row r="200" spans="1:11" ht="15.75" customHeight="1" x14ac:dyDescent="0.3">
      <c r="A200" s="8" t="s">
        <v>236</v>
      </c>
      <c r="B200" s="8">
        <v>2004</v>
      </c>
      <c r="C200" s="8" t="s">
        <v>7849</v>
      </c>
      <c r="D200" s="8">
        <v>30</v>
      </c>
      <c r="E200" s="8">
        <v>0</v>
      </c>
      <c r="F200" s="12">
        <v>36149.480000000003</v>
      </c>
      <c r="G200" s="8" t="s">
        <v>7884</v>
      </c>
      <c r="H200" s="8" t="s">
        <v>7884</v>
      </c>
      <c r="I200" s="8" t="s">
        <v>7859</v>
      </c>
      <c r="J200" s="13">
        <v>38229</v>
      </c>
      <c r="K200" s="8">
        <v>18</v>
      </c>
    </row>
    <row r="201" spans="1:11" ht="15.75" customHeight="1" x14ac:dyDescent="0.3">
      <c r="A201" s="8" t="s">
        <v>237</v>
      </c>
      <c r="B201" s="8">
        <v>1997</v>
      </c>
      <c r="C201" s="8" t="s">
        <v>7846</v>
      </c>
      <c r="D201" s="8">
        <v>12</v>
      </c>
      <c r="E201" s="8">
        <v>2</v>
      </c>
      <c r="F201" s="12">
        <v>36124.57</v>
      </c>
      <c r="G201" s="8" t="s">
        <v>7883</v>
      </c>
      <c r="H201" s="8" t="s">
        <v>7882</v>
      </c>
      <c r="I201" s="8" t="s">
        <v>7859</v>
      </c>
      <c r="J201" s="13">
        <v>35593</v>
      </c>
      <c r="K201" s="8">
        <v>25</v>
      </c>
    </row>
    <row r="202" spans="1:11" ht="15.75" customHeight="1" x14ac:dyDescent="0.3">
      <c r="A202" s="8" t="s">
        <v>238</v>
      </c>
      <c r="B202" s="8">
        <v>1979</v>
      </c>
      <c r="C202" s="8" t="s">
        <v>7845</v>
      </c>
      <c r="D202" s="8">
        <v>4</v>
      </c>
      <c r="E202" s="8">
        <v>2</v>
      </c>
      <c r="F202" s="12">
        <v>36090.49</v>
      </c>
      <c r="G202" s="8" t="s">
        <v>7884</v>
      </c>
      <c r="H202" s="8" t="s">
        <v>7884</v>
      </c>
      <c r="I202" s="8" t="s">
        <v>7861</v>
      </c>
      <c r="J202" s="13">
        <v>29163</v>
      </c>
      <c r="K202" s="8">
        <v>43</v>
      </c>
    </row>
    <row r="203" spans="1:11" ht="15.75" customHeight="1" x14ac:dyDescent="0.3">
      <c r="A203" s="8" t="s">
        <v>239</v>
      </c>
      <c r="B203" s="8">
        <v>1996</v>
      </c>
      <c r="C203" s="8" t="s">
        <v>7849</v>
      </c>
      <c r="D203" s="8">
        <v>20</v>
      </c>
      <c r="E203" s="8">
        <v>2</v>
      </c>
      <c r="F203" s="12">
        <v>36085.22</v>
      </c>
      <c r="G203" s="8" t="s">
        <v>7883</v>
      </c>
      <c r="H203" s="8" t="s">
        <v>7883</v>
      </c>
      <c r="I203" s="8" t="s">
        <v>7861</v>
      </c>
      <c r="J203" s="13">
        <v>35297</v>
      </c>
      <c r="K203" s="8">
        <v>26</v>
      </c>
    </row>
    <row r="204" spans="1:11" ht="15.75" customHeight="1" x14ac:dyDescent="0.3">
      <c r="A204" s="8" t="s">
        <v>240</v>
      </c>
      <c r="B204" s="8">
        <v>1963</v>
      </c>
      <c r="C204" s="8" t="s">
        <v>7844</v>
      </c>
      <c r="D204" s="8">
        <v>22</v>
      </c>
      <c r="E204" s="8">
        <v>0</v>
      </c>
      <c r="F204" s="12">
        <v>36074.339999999997</v>
      </c>
      <c r="G204" s="8" t="s">
        <v>7884</v>
      </c>
      <c r="H204" s="8" t="s">
        <v>7883</v>
      </c>
      <c r="I204" s="8" t="s">
        <v>7861</v>
      </c>
      <c r="J204" s="13">
        <v>23214</v>
      </c>
      <c r="K204" s="8">
        <v>59</v>
      </c>
    </row>
    <row r="205" spans="1:11" ht="15.75" customHeight="1" x14ac:dyDescent="0.3">
      <c r="A205" s="8" t="s">
        <v>241</v>
      </c>
      <c r="B205" s="8">
        <v>1999</v>
      </c>
      <c r="C205" s="8" t="s">
        <v>7847</v>
      </c>
      <c r="D205" s="8">
        <v>4</v>
      </c>
      <c r="E205" s="8">
        <v>2</v>
      </c>
      <c r="F205" s="12">
        <v>36021.01</v>
      </c>
      <c r="G205" s="8" t="s">
        <v>7884</v>
      </c>
      <c r="H205" s="8" t="s">
        <v>7882</v>
      </c>
      <c r="I205" s="8" t="s">
        <v>7859</v>
      </c>
      <c r="J205" s="13">
        <v>36407</v>
      </c>
      <c r="K205" s="8">
        <v>23</v>
      </c>
    </row>
    <row r="206" spans="1:11" ht="15.75" customHeight="1" x14ac:dyDescent="0.3">
      <c r="A206" s="8" t="s">
        <v>242</v>
      </c>
      <c r="B206" s="8">
        <v>1981</v>
      </c>
      <c r="C206" s="8" t="s">
        <v>7845</v>
      </c>
      <c r="D206" s="8">
        <v>22</v>
      </c>
      <c r="E206" s="8">
        <v>1</v>
      </c>
      <c r="F206" s="12">
        <v>35952.65</v>
      </c>
      <c r="G206" s="8" t="s">
        <v>7883</v>
      </c>
      <c r="H206" s="8" t="s">
        <v>7882</v>
      </c>
      <c r="I206" s="8" t="s">
        <v>7861</v>
      </c>
      <c r="J206" s="13">
        <v>29912</v>
      </c>
      <c r="K206" s="8">
        <v>41</v>
      </c>
    </row>
    <row r="207" spans="1:11" ht="15.75" customHeight="1" x14ac:dyDescent="0.3">
      <c r="A207" s="8" t="s">
        <v>243</v>
      </c>
      <c r="B207" s="8">
        <v>1992</v>
      </c>
      <c r="C207" s="8" t="s">
        <v>7846</v>
      </c>
      <c r="D207" s="8">
        <v>18</v>
      </c>
      <c r="E207" s="8">
        <v>0</v>
      </c>
      <c r="F207" s="12">
        <v>35883.269999999997</v>
      </c>
      <c r="G207" s="8" t="s">
        <v>7884</v>
      </c>
      <c r="H207" s="8" t="s">
        <v>7883</v>
      </c>
      <c r="I207" s="8" t="s">
        <v>7861</v>
      </c>
      <c r="J207" s="13">
        <v>33773</v>
      </c>
      <c r="K207" s="8">
        <v>30</v>
      </c>
    </row>
    <row r="208" spans="1:11" ht="15.75" customHeight="1" x14ac:dyDescent="0.3">
      <c r="A208" s="8" t="s">
        <v>244</v>
      </c>
      <c r="B208" s="8">
        <v>1976</v>
      </c>
      <c r="C208" s="8" t="s">
        <v>7850</v>
      </c>
      <c r="D208" s="8">
        <v>4</v>
      </c>
      <c r="E208" s="8">
        <v>2</v>
      </c>
      <c r="F208" s="12">
        <v>35733.96</v>
      </c>
      <c r="G208" s="8" t="s">
        <v>7884</v>
      </c>
      <c r="H208" s="8" t="s">
        <v>7884</v>
      </c>
      <c r="I208" s="8" t="s">
        <v>7861</v>
      </c>
      <c r="J208" s="13">
        <v>28037</v>
      </c>
      <c r="K208" s="8">
        <v>46</v>
      </c>
    </row>
    <row r="209" spans="1:11" ht="15.75" customHeight="1" x14ac:dyDescent="0.3">
      <c r="A209" s="8" t="s">
        <v>245</v>
      </c>
      <c r="B209" s="8">
        <v>1974</v>
      </c>
      <c r="C209" s="8" t="s">
        <v>7844</v>
      </c>
      <c r="D209" s="8">
        <v>15</v>
      </c>
      <c r="E209" s="8">
        <v>0</v>
      </c>
      <c r="F209" s="12">
        <v>35711.39</v>
      </c>
      <c r="G209" s="8" t="s">
        <v>7884</v>
      </c>
      <c r="H209" s="8" t="s">
        <v>7882</v>
      </c>
      <c r="I209" s="8" t="s">
        <v>7860</v>
      </c>
      <c r="J209" s="13">
        <v>27225</v>
      </c>
      <c r="K209" s="8">
        <v>48</v>
      </c>
    </row>
    <row r="210" spans="1:11" ht="15.75" customHeight="1" x14ac:dyDescent="0.3">
      <c r="A210" s="8" t="s">
        <v>246</v>
      </c>
      <c r="B210" s="8">
        <v>1978</v>
      </c>
      <c r="C210" s="8" t="s">
        <v>7848</v>
      </c>
      <c r="D210" s="8">
        <v>19</v>
      </c>
      <c r="E210" s="8">
        <v>2</v>
      </c>
      <c r="F210" s="12">
        <v>35701.9</v>
      </c>
      <c r="G210" s="8" t="s">
        <v>7884</v>
      </c>
      <c r="H210" s="8" t="s">
        <v>7883</v>
      </c>
      <c r="I210" s="8" t="s">
        <v>7861</v>
      </c>
      <c r="J210" s="13">
        <v>28843</v>
      </c>
      <c r="K210" s="8">
        <v>44</v>
      </c>
    </row>
    <row r="211" spans="1:11" ht="15.75" customHeight="1" x14ac:dyDescent="0.3">
      <c r="A211" s="8" t="s">
        <v>247</v>
      </c>
      <c r="B211" s="8">
        <v>2000</v>
      </c>
      <c r="C211" s="8" t="s">
        <v>7848</v>
      </c>
      <c r="D211" s="8">
        <v>17</v>
      </c>
      <c r="E211" s="8">
        <v>3</v>
      </c>
      <c r="F211" s="12">
        <v>35595.589999999997</v>
      </c>
      <c r="G211" s="8" t="s">
        <v>7884</v>
      </c>
      <c r="H211" s="8" t="s">
        <v>7882</v>
      </c>
      <c r="I211" s="8" t="s">
        <v>7859</v>
      </c>
      <c r="J211" s="13">
        <v>36877</v>
      </c>
      <c r="K211" s="8">
        <v>22</v>
      </c>
    </row>
    <row r="212" spans="1:11" ht="15.75" customHeight="1" x14ac:dyDescent="0.3">
      <c r="A212" s="8" t="s">
        <v>248</v>
      </c>
      <c r="B212" s="8">
        <v>2000</v>
      </c>
      <c r="C212" s="8" t="s">
        <v>7845</v>
      </c>
      <c r="D212" s="8">
        <v>19</v>
      </c>
      <c r="E212" s="8">
        <v>0</v>
      </c>
      <c r="F212" s="12">
        <v>35585.58</v>
      </c>
      <c r="G212" s="8" t="s">
        <v>7884</v>
      </c>
      <c r="H212" s="8" t="s">
        <v>7882</v>
      </c>
      <c r="I212" s="8" t="s">
        <v>7861</v>
      </c>
      <c r="J212" s="13">
        <v>36849</v>
      </c>
      <c r="K212" s="8">
        <v>22</v>
      </c>
    </row>
    <row r="213" spans="1:11" ht="15.75" customHeight="1" x14ac:dyDescent="0.3">
      <c r="A213" s="8" t="s">
        <v>249</v>
      </c>
      <c r="B213" s="8">
        <v>1971</v>
      </c>
      <c r="C213" s="8" t="s">
        <v>7849</v>
      </c>
      <c r="D213" s="8">
        <v>10</v>
      </c>
      <c r="E213" s="8">
        <v>0</v>
      </c>
      <c r="F213" s="12">
        <v>35583.17</v>
      </c>
      <c r="G213" s="8" t="s">
        <v>7883</v>
      </c>
      <c r="H213" s="8" t="s">
        <v>7882</v>
      </c>
      <c r="I213" s="8" t="s">
        <v>7861</v>
      </c>
      <c r="J213" s="13">
        <v>26155</v>
      </c>
      <c r="K213" s="8">
        <v>51</v>
      </c>
    </row>
    <row r="214" spans="1:11" ht="15.75" customHeight="1" x14ac:dyDescent="0.3">
      <c r="A214" s="8" t="s">
        <v>250</v>
      </c>
      <c r="B214" s="8">
        <v>1964</v>
      </c>
      <c r="C214" s="8" t="s">
        <v>7849</v>
      </c>
      <c r="D214" s="8">
        <v>29</v>
      </c>
      <c r="E214" s="8">
        <v>0</v>
      </c>
      <c r="F214" s="12">
        <v>35573.26</v>
      </c>
      <c r="G214" s="8" t="s">
        <v>7884</v>
      </c>
      <c r="H214" s="8" t="s">
        <v>7883</v>
      </c>
      <c r="I214" s="8" t="s">
        <v>7861</v>
      </c>
      <c r="J214" s="13">
        <v>23618</v>
      </c>
      <c r="K214" s="8">
        <v>58</v>
      </c>
    </row>
    <row r="215" spans="1:11" ht="15.75" customHeight="1" x14ac:dyDescent="0.3">
      <c r="A215" s="8" t="s">
        <v>251</v>
      </c>
      <c r="B215" s="8">
        <v>1973</v>
      </c>
      <c r="C215" s="8" t="s">
        <v>7850</v>
      </c>
      <c r="D215" s="8">
        <v>27</v>
      </c>
      <c r="E215" s="8">
        <v>0</v>
      </c>
      <c r="F215" s="12">
        <v>35547.72</v>
      </c>
      <c r="G215" s="8" t="s">
        <v>7883</v>
      </c>
      <c r="H215" s="8" t="s">
        <v>7883</v>
      </c>
      <c r="I215" s="8" t="s">
        <v>7861</v>
      </c>
      <c r="J215" s="13">
        <v>26964</v>
      </c>
      <c r="K215" s="8">
        <v>49</v>
      </c>
    </row>
    <row r="216" spans="1:11" ht="15.75" customHeight="1" x14ac:dyDescent="0.3">
      <c r="A216" s="8" t="s">
        <v>252</v>
      </c>
      <c r="B216" s="8">
        <v>1992</v>
      </c>
      <c r="C216" s="8" t="s">
        <v>7847</v>
      </c>
      <c r="D216" s="8">
        <v>13</v>
      </c>
      <c r="E216" s="8">
        <v>0</v>
      </c>
      <c r="F216" s="12">
        <v>35547.47</v>
      </c>
      <c r="G216" s="8" t="s">
        <v>7884</v>
      </c>
      <c r="H216" s="8" t="s">
        <v>7882</v>
      </c>
      <c r="I216" s="8" t="s">
        <v>7861</v>
      </c>
      <c r="J216" s="13">
        <v>33860</v>
      </c>
      <c r="K216" s="8">
        <v>30</v>
      </c>
    </row>
    <row r="217" spans="1:11" ht="15.75" customHeight="1" x14ac:dyDescent="0.3">
      <c r="A217" s="8" t="s">
        <v>253</v>
      </c>
      <c r="B217" s="8">
        <v>1973</v>
      </c>
      <c r="C217" s="8" t="s">
        <v>7848</v>
      </c>
      <c r="D217" s="8">
        <v>16</v>
      </c>
      <c r="E217" s="8">
        <v>0</v>
      </c>
      <c r="F217" s="12">
        <v>35517.19</v>
      </c>
      <c r="G217" s="8" t="s">
        <v>7884</v>
      </c>
      <c r="H217" s="8" t="s">
        <v>7884</v>
      </c>
      <c r="I217" s="8" t="s">
        <v>7861</v>
      </c>
      <c r="J217" s="13">
        <v>27014</v>
      </c>
      <c r="K217" s="8">
        <v>49</v>
      </c>
    </row>
    <row r="218" spans="1:11" ht="15.75" customHeight="1" x14ac:dyDescent="0.3">
      <c r="A218" s="8" t="s">
        <v>254</v>
      </c>
      <c r="B218" s="8">
        <v>1988</v>
      </c>
      <c r="C218" s="8" t="s">
        <v>7845</v>
      </c>
      <c r="D218" s="8">
        <v>20</v>
      </c>
      <c r="E218" s="8">
        <v>0</v>
      </c>
      <c r="F218" s="12">
        <v>35491.64</v>
      </c>
      <c r="G218" s="8" t="s">
        <v>7883</v>
      </c>
      <c r="H218" s="8" t="s">
        <v>7884</v>
      </c>
      <c r="I218" s="8" t="s">
        <v>7861</v>
      </c>
      <c r="J218" s="13">
        <v>32467</v>
      </c>
      <c r="K218" s="8">
        <v>34</v>
      </c>
    </row>
    <row r="219" spans="1:11" ht="15.75" customHeight="1" x14ac:dyDescent="0.3">
      <c r="A219" s="8" t="s">
        <v>255</v>
      </c>
      <c r="B219" s="8">
        <v>1971</v>
      </c>
      <c r="C219" s="8" t="s">
        <v>7847</v>
      </c>
      <c r="D219" s="8">
        <v>22</v>
      </c>
      <c r="E219" s="8">
        <v>0</v>
      </c>
      <c r="F219" s="12">
        <v>35345.730000000003</v>
      </c>
      <c r="G219" s="8" t="s">
        <v>7884</v>
      </c>
      <c r="H219" s="8" t="s">
        <v>7882</v>
      </c>
      <c r="I219" s="8" t="s">
        <v>7861</v>
      </c>
      <c r="J219" s="13">
        <v>26198</v>
      </c>
      <c r="K219" s="8">
        <v>51</v>
      </c>
    </row>
    <row r="220" spans="1:11" ht="15.75" customHeight="1" x14ac:dyDescent="0.3">
      <c r="A220" s="8" t="s">
        <v>256</v>
      </c>
      <c r="B220" s="8">
        <v>1988</v>
      </c>
      <c r="C220" s="8" t="s">
        <v>7847</v>
      </c>
      <c r="D220" s="8">
        <v>19</v>
      </c>
      <c r="E220" s="8">
        <v>3</v>
      </c>
      <c r="F220" s="12">
        <v>35315.96</v>
      </c>
      <c r="G220" s="8" t="s">
        <v>7884</v>
      </c>
      <c r="H220" s="8" t="s">
        <v>7883</v>
      </c>
      <c r="I220" s="8" t="s">
        <v>7861</v>
      </c>
      <c r="J220" s="13">
        <v>32405</v>
      </c>
      <c r="K220" s="8">
        <v>34</v>
      </c>
    </row>
    <row r="221" spans="1:11" ht="15.75" customHeight="1" x14ac:dyDescent="0.3">
      <c r="A221" s="8" t="s">
        <v>257</v>
      </c>
      <c r="B221" s="8">
        <v>1997</v>
      </c>
      <c r="C221" s="8" t="s">
        <v>7844</v>
      </c>
      <c r="D221" s="8">
        <v>9</v>
      </c>
      <c r="E221" s="8">
        <v>0</v>
      </c>
      <c r="F221" s="12">
        <v>35302.089999999997</v>
      </c>
      <c r="G221" s="8" t="s">
        <v>7883</v>
      </c>
      <c r="H221" s="8" t="s">
        <v>7884</v>
      </c>
      <c r="I221" s="8" t="s">
        <v>7861</v>
      </c>
      <c r="J221" s="13">
        <v>35620</v>
      </c>
      <c r="K221" s="8">
        <v>25</v>
      </c>
    </row>
    <row r="222" spans="1:11" ht="15.75" customHeight="1" x14ac:dyDescent="0.3">
      <c r="A222" s="8" t="s">
        <v>258</v>
      </c>
      <c r="B222" s="8">
        <v>1967</v>
      </c>
      <c r="C222" s="8" t="s">
        <v>7848</v>
      </c>
      <c r="D222" s="8">
        <v>30</v>
      </c>
      <c r="E222" s="8">
        <v>1</v>
      </c>
      <c r="F222" s="12">
        <v>35160.129999999997</v>
      </c>
      <c r="G222" s="8" t="s">
        <v>7884</v>
      </c>
      <c r="H222" s="8" t="s">
        <v>7884</v>
      </c>
      <c r="I222" s="8" t="s">
        <v>7861</v>
      </c>
      <c r="J222" s="13">
        <v>24836</v>
      </c>
      <c r="K222" s="8">
        <v>55</v>
      </c>
    </row>
    <row r="223" spans="1:11" ht="15.75" customHeight="1" x14ac:dyDescent="0.3">
      <c r="A223" s="8" t="s">
        <v>259</v>
      </c>
      <c r="B223" s="8">
        <v>1998</v>
      </c>
      <c r="C223" s="8" t="s">
        <v>7848</v>
      </c>
      <c r="D223" s="8">
        <v>22</v>
      </c>
      <c r="E223" s="8">
        <v>0</v>
      </c>
      <c r="F223" s="12">
        <v>35147.53</v>
      </c>
      <c r="G223" s="8" t="s">
        <v>7883</v>
      </c>
      <c r="H223" s="8" t="s">
        <v>7883</v>
      </c>
      <c r="I223" s="8" t="s">
        <v>7864</v>
      </c>
      <c r="J223" s="13">
        <v>36151</v>
      </c>
      <c r="K223" s="8">
        <v>24</v>
      </c>
    </row>
    <row r="224" spans="1:11" ht="15.75" customHeight="1" x14ac:dyDescent="0.3">
      <c r="A224" s="8" t="s">
        <v>260</v>
      </c>
      <c r="B224" s="8">
        <v>1977</v>
      </c>
      <c r="C224" s="8" t="s">
        <v>7846</v>
      </c>
      <c r="D224" s="8">
        <v>29</v>
      </c>
      <c r="E224" s="8">
        <v>0</v>
      </c>
      <c r="F224" s="12">
        <v>35069.370000000003</v>
      </c>
      <c r="G224" s="8" t="s">
        <v>7883</v>
      </c>
      <c r="H224" s="8" t="s">
        <v>7883</v>
      </c>
      <c r="I224" s="8" t="s">
        <v>7871</v>
      </c>
      <c r="J224" s="13">
        <v>28305</v>
      </c>
      <c r="K224" s="8">
        <v>45</v>
      </c>
    </row>
    <row r="225" spans="1:11" ht="15.75" customHeight="1" x14ac:dyDescent="0.3">
      <c r="A225" s="8" t="s">
        <v>261</v>
      </c>
      <c r="B225" s="8">
        <v>1975</v>
      </c>
      <c r="C225" s="8" t="s">
        <v>7849</v>
      </c>
      <c r="D225" s="8">
        <v>29</v>
      </c>
      <c r="E225" s="8">
        <v>1</v>
      </c>
      <c r="F225" s="12">
        <v>35050.620000000003</v>
      </c>
      <c r="G225" s="8" t="s">
        <v>7884</v>
      </c>
      <c r="H225" s="8" t="s">
        <v>7883</v>
      </c>
      <c r="I225" s="8" t="s">
        <v>7861</v>
      </c>
      <c r="J225" s="13">
        <v>27635</v>
      </c>
      <c r="K225" s="8">
        <v>47</v>
      </c>
    </row>
    <row r="226" spans="1:11" ht="15.75" customHeight="1" x14ac:dyDescent="0.3">
      <c r="A226" s="8" t="s">
        <v>262</v>
      </c>
      <c r="B226" s="8">
        <v>1982</v>
      </c>
      <c r="C226" s="8" t="s">
        <v>7844</v>
      </c>
      <c r="D226" s="8">
        <v>5</v>
      </c>
      <c r="E226" s="8">
        <v>3</v>
      </c>
      <c r="F226" s="12">
        <v>35000.730000000003</v>
      </c>
      <c r="G226" s="8" t="s">
        <v>7884</v>
      </c>
      <c r="H226" s="8" t="s">
        <v>7882</v>
      </c>
      <c r="I226" s="8" t="s">
        <v>7861</v>
      </c>
      <c r="J226" s="13">
        <v>30137</v>
      </c>
      <c r="K226" s="8">
        <v>40</v>
      </c>
    </row>
    <row r="227" spans="1:11" ht="15.75" customHeight="1" x14ac:dyDescent="0.3">
      <c r="A227" s="8" t="s">
        <v>263</v>
      </c>
      <c r="B227" s="8">
        <v>1997</v>
      </c>
      <c r="C227" s="8" t="s">
        <v>7849</v>
      </c>
      <c r="D227" s="8">
        <v>22</v>
      </c>
      <c r="E227" s="8">
        <v>0</v>
      </c>
      <c r="F227" s="12">
        <v>34979.86</v>
      </c>
      <c r="G227" s="8" t="s">
        <v>7884</v>
      </c>
      <c r="H227" s="8" t="s">
        <v>7884</v>
      </c>
      <c r="I227" s="8" t="s">
        <v>7861</v>
      </c>
      <c r="J227" s="13">
        <v>35664</v>
      </c>
      <c r="K227" s="8">
        <v>25</v>
      </c>
    </row>
    <row r="228" spans="1:11" ht="15.75" customHeight="1" x14ac:dyDescent="0.3">
      <c r="A228" s="8" t="s">
        <v>264</v>
      </c>
      <c r="B228" s="8">
        <v>1998</v>
      </c>
      <c r="C228" s="8" t="s">
        <v>7849</v>
      </c>
      <c r="D228" s="8">
        <v>22</v>
      </c>
      <c r="E228" s="8">
        <v>0</v>
      </c>
      <c r="F228" s="12">
        <v>34976.42</v>
      </c>
      <c r="G228" s="8" t="s">
        <v>7884</v>
      </c>
      <c r="H228" s="8" t="s">
        <v>7883</v>
      </c>
      <c r="I228" s="8" t="s">
        <v>7861</v>
      </c>
      <c r="J228" s="13">
        <v>36029</v>
      </c>
      <c r="K228" s="8">
        <v>24</v>
      </c>
    </row>
    <row r="229" spans="1:11" ht="15.75" customHeight="1" x14ac:dyDescent="0.3">
      <c r="A229" s="8" t="s">
        <v>265</v>
      </c>
      <c r="B229" s="8">
        <v>1967</v>
      </c>
      <c r="C229" s="8" t="s">
        <v>7850</v>
      </c>
      <c r="D229" s="8">
        <v>7</v>
      </c>
      <c r="E229" s="8">
        <v>0</v>
      </c>
      <c r="F229" s="12">
        <v>34975.68</v>
      </c>
      <c r="G229" s="8" t="s">
        <v>7884</v>
      </c>
      <c r="H229" s="8" t="s">
        <v>7884</v>
      </c>
      <c r="I229" s="8" t="s">
        <v>7861</v>
      </c>
      <c r="J229" s="13">
        <v>24752</v>
      </c>
      <c r="K229" s="8">
        <v>55</v>
      </c>
    </row>
    <row r="230" spans="1:11" ht="15.75" customHeight="1" x14ac:dyDescent="0.3">
      <c r="A230" s="8" t="s">
        <v>266</v>
      </c>
      <c r="B230" s="8">
        <v>1983</v>
      </c>
      <c r="C230" s="8" t="s">
        <v>7844</v>
      </c>
      <c r="D230" s="8">
        <v>29</v>
      </c>
      <c r="E230" s="8">
        <v>3</v>
      </c>
      <c r="F230" s="12">
        <v>34940.61</v>
      </c>
      <c r="G230" s="8" t="s">
        <v>7884</v>
      </c>
      <c r="H230" s="8" t="s">
        <v>7882</v>
      </c>
      <c r="I230" s="8" t="s">
        <v>7861</v>
      </c>
      <c r="J230" s="13">
        <v>30526</v>
      </c>
      <c r="K230" s="8">
        <v>39</v>
      </c>
    </row>
    <row r="231" spans="1:11" ht="15.75" customHeight="1" x14ac:dyDescent="0.3">
      <c r="A231" s="8" t="s">
        <v>267</v>
      </c>
      <c r="B231" s="8">
        <v>1995</v>
      </c>
      <c r="C231" s="8" t="s">
        <v>7850</v>
      </c>
      <c r="D231" s="8">
        <v>17</v>
      </c>
      <c r="E231" s="8">
        <v>0</v>
      </c>
      <c r="F231" s="12">
        <v>34838.870000000003</v>
      </c>
      <c r="G231" s="8" t="s">
        <v>7884</v>
      </c>
      <c r="H231" s="8" t="s">
        <v>7882</v>
      </c>
      <c r="I231" s="8" t="s">
        <v>7861</v>
      </c>
      <c r="J231" s="13">
        <v>34989</v>
      </c>
      <c r="K231" s="8">
        <v>27</v>
      </c>
    </row>
    <row r="232" spans="1:11" ht="15.75" customHeight="1" x14ac:dyDescent="0.3">
      <c r="A232" s="8" t="s">
        <v>268</v>
      </c>
      <c r="B232" s="8">
        <v>2003</v>
      </c>
      <c r="C232" s="8" t="s">
        <v>7847</v>
      </c>
      <c r="D232" s="8">
        <v>17</v>
      </c>
      <c r="E232" s="8">
        <v>0</v>
      </c>
      <c r="F232" s="12">
        <v>34828.65</v>
      </c>
      <c r="G232" s="8" t="s">
        <v>7883</v>
      </c>
      <c r="H232" s="8" t="s">
        <v>7882</v>
      </c>
      <c r="I232" s="8" t="s">
        <v>7861</v>
      </c>
      <c r="J232" s="13">
        <v>37881</v>
      </c>
      <c r="K232" s="8">
        <v>19</v>
      </c>
    </row>
    <row r="233" spans="1:11" ht="15.75" customHeight="1" x14ac:dyDescent="0.3">
      <c r="A233" s="8" t="s">
        <v>269</v>
      </c>
      <c r="B233" s="8">
        <v>1995</v>
      </c>
      <c r="C233" s="8" t="s">
        <v>7848</v>
      </c>
      <c r="D233" s="8">
        <v>27</v>
      </c>
      <c r="E233" s="8">
        <v>1</v>
      </c>
      <c r="F233" s="12">
        <v>34806.47</v>
      </c>
      <c r="G233" s="8" t="s">
        <v>7883</v>
      </c>
      <c r="H233" s="8" t="s">
        <v>7884</v>
      </c>
      <c r="I233" s="8" t="s">
        <v>7859</v>
      </c>
      <c r="J233" s="13">
        <v>35060</v>
      </c>
      <c r="K233" s="8">
        <v>27</v>
      </c>
    </row>
    <row r="234" spans="1:11" ht="15.75" customHeight="1" x14ac:dyDescent="0.3">
      <c r="A234" s="8" t="s">
        <v>270</v>
      </c>
      <c r="B234" s="8">
        <v>2003</v>
      </c>
      <c r="C234" s="8" t="s">
        <v>7844</v>
      </c>
      <c r="D234" s="8">
        <v>3</v>
      </c>
      <c r="E234" s="8">
        <v>0</v>
      </c>
      <c r="F234" s="12">
        <v>34779.620000000003</v>
      </c>
      <c r="G234" s="8" t="s">
        <v>7883</v>
      </c>
      <c r="H234" s="8" t="s">
        <v>7884</v>
      </c>
      <c r="I234" s="8" t="s">
        <v>7861</v>
      </c>
      <c r="J234" s="13">
        <v>37805</v>
      </c>
      <c r="K234" s="8">
        <v>19</v>
      </c>
    </row>
    <row r="235" spans="1:11" ht="15.75" customHeight="1" x14ac:dyDescent="0.3">
      <c r="A235" s="8" t="s">
        <v>271</v>
      </c>
      <c r="B235" s="8">
        <v>1994</v>
      </c>
      <c r="C235" s="8" t="s">
        <v>7844</v>
      </c>
      <c r="D235" s="8">
        <v>7</v>
      </c>
      <c r="E235" s="8">
        <v>0</v>
      </c>
      <c r="F235" s="12">
        <v>34672.15</v>
      </c>
      <c r="G235" s="8" t="s">
        <v>7883</v>
      </c>
      <c r="H235" s="8" t="s">
        <v>7882</v>
      </c>
      <c r="I235" s="8" t="s">
        <v>7859</v>
      </c>
      <c r="J235" s="13">
        <v>34522</v>
      </c>
      <c r="K235" s="8">
        <v>28</v>
      </c>
    </row>
    <row r="236" spans="1:11" ht="15.75" customHeight="1" x14ac:dyDescent="0.3">
      <c r="A236" s="8" t="s">
        <v>272</v>
      </c>
      <c r="B236" s="8">
        <v>2004</v>
      </c>
      <c r="C236" s="8" t="s">
        <v>7850</v>
      </c>
      <c r="D236" s="8">
        <v>9</v>
      </c>
      <c r="E236" s="8">
        <v>0</v>
      </c>
      <c r="F236" s="12">
        <v>34617.839999999997</v>
      </c>
      <c r="G236" s="8" t="s">
        <v>7883</v>
      </c>
      <c r="H236" s="8" t="s">
        <v>7882</v>
      </c>
      <c r="I236" s="8" t="s">
        <v>7864</v>
      </c>
      <c r="J236" s="13">
        <v>38269</v>
      </c>
      <c r="K236" s="8">
        <v>18</v>
      </c>
    </row>
    <row r="237" spans="1:11" ht="15.75" customHeight="1" x14ac:dyDescent="0.3">
      <c r="A237" s="8" t="s">
        <v>273</v>
      </c>
      <c r="B237" s="8">
        <v>1976</v>
      </c>
      <c r="C237" s="8" t="s">
        <v>7845</v>
      </c>
      <c r="D237" s="8">
        <v>25</v>
      </c>
      <c r="E237" s="8">
        <v>2</v>
      </c>
      <c r="F237" s="12">
        <v>34543.39</v>
      </c>
      <c r="G237" s="8" t="s">
        <v>7884</v>
      </c>
      <c r="H237" s="8" t="s">
        <v>7882</v>
      </c>
      <c r="I237" s="8" t="s">
        <v>7861</v>
      </c>
      <c r="J237" s="13">
        <v>28089</v>
      </c>
      <c r="K237" s="8">
        <v>46</v>
      </c>
    </row>
    <row r="238" spans="1:11" ht="15.75" customHeight="1" x14ac:dyDescent="0.3">
      <c r="A238" s="8" t="s">
        <v>274</v>
      </c>
      <c r="B238" s="8">
        <v>1998</v>
      </c>
      <c r="C238" s="8" t="s">
        <v>7846</v>
      </c>
      <c r="D238" s="8">
        <v>24</v>
      </c>
      <c r="E238" s="8">
        <v>0</v>
      </c>
      <c r="F238" s="12">
        <v>34472.839999999997</v>
      </c>
      <c r="G238" s="8" t="s">
        <v>7883</v>
      </c>
      <c r="H238" s="8" t="s">
        <v>7882</v>
      </c>
      <c r="I238" s="8" t="s">
        <v>7861</v>
      </c>
      <c r="J238" s="13">
        <v>35970</v>
      </c>
      <c r="K238" s="8">
        <v>24</v>
      </c>
    </row>
    <row r="239" spans="1:11" ht="15.75" customHeight="1" x14ac:dyDescent="0.3">
      <c r="A239" s="8" t="s">
        <v>275</v>
      </c>
      <c r="B239" s="8">
        <v>1990</v>
      </c>
      <c r="C239" s="8" t="s">
        <v>7847</v>
      </c>
      <c r="D239" s="8">
        <v>24</v>
      </c>
      <c r="E239" s="8">
        <v>3</v>
      </c>
      <c r="F239" s="12">
        <v>34456.269999999997</v>
      </c>
      <c r="G239" s="8" t="s">
        <v>7883</v>
      </c>
      <c r="H239" s="8" t="s">
        <v>7884</v>
      </c>
      <c r="I239" s="8" t="s">
        <v>7861</v>
      </c>
      <c r="J239" s="13">
        <v>33140</v>
      </c>
      <c r="K239" s="8">
        <v>32</v>
      </c>
    </row>
    <row r="240" spans="1:11" ht="15.75" customHeight="1" x14ac:dyDescent="0.3">
      <c r="A240" s="8" t="s">
        <v>276</v>
      </c>
      <c r="B240" s="8">
        <v>2003</v>
      </c>
      <c r="C240" s="8" t="s">
        <v>7850</v>
      </c>
      <c r="D240" s="8">
        <v>5</v>
      </c>
      <c r="E240" s="8">
        <v>0</v>
      </c>
      <c r="F240" s="12">
        <v>34439.86</v>
      </c>
      <c r="G240" s="8" t="s">
        <v>7884</v>
      </c>
      <c r="H240" s="8" t="s">
        <v>7883</v>
      </c>
      <c r="I240" s="8" t="s">
        <v>7859</v>
      </c>
      <c r="J240" s="13">
        <v>37899</v>
      </c>
      <c r="K240" s="8">
        <v>19</v>
      </c>
    </row>
    <row r="241" spans="1:11" ht="15.75" customHeight="1" x14ac:dyDescent="0.3">
      <c r="A241" s="8" t="s">
        <v>277</v>
      </c>
      <c r="B241" s="8">
        <v>1984</v>
      </c>
      <c r="C241" s="8" t="s">
        <v>7850</v>
      </c>
      <c r="D241" s="8">
        <v>1</v>
      </c>
      <c r="E241" s="8">
        <v>3</v>
      </c>
      <c r="F241" s="12">
        <v>34402.22</v>
      </c>
      <c r="G241" s="8" t="s">
        <v>7884</v>
      </c>
      <c r="H241" s="8" t="s">
        <v>7882</v>
      </c>
      <c r="I241" s="8" t="s">
        <v>7861</v>
      </c>
      <c r="J241" s="13">
        <v>30956</v>
      </c>
      <c r="K241" s="8">
        <v>38</v>
      </c>
    </row>
    <row r="242" spans="1:11" ht="15.75" customHeight="1" x14ac:dyDescent="0.3">
      <c r="A242" s="8" t="s">
        <v>278</v>
      </c>
      <c r="B242" s="8">
        <v>1983</v>
      </c>
      <c r="C242" s="8" t="s">
        <v>7850</v>
      </c>
      <c r="D242" s="8">
        <v>2</v>
      </c>
      <c r="E242" s="8">
        <v>3</v>
      </c>
      <c r="F242" s="12">
        <v>34307.22</v>
      </c>
      <c r="G242" s="8" t="s">
        <v>7884</v>
      </c>
      <c r="H242" s="8" t="s">
        <v>7884</v>
      </c>
      <c r="I242" s="8" t="s">
        <v>7860</v>
      </c>
      <c r="J242" s="13">
        <v>30591</v>
      </c>
      <c r="K242" s="8">
        <v>39</v>
      </c>
    </row>
    <row r="243" spans="1:11" ht="15.75" customHeight="1" x14ac:dyDescent="0.3">
      <c r="A243" s="8" t="s">
        <v>279</v>
      </c>
      <c r="B243" s="8">
        <v>1986</v>
      </c>
      <c r="C243" s="8" t="s">
        <v>7850</v>
      </c>
      <c r="D243" s="8">
        <v>11</v>
      </c>
      <c r="E243" s="8">
        <v>3</v>
      </c>
      <c r="F243" s="12">
        <v>34293.120000000003</v>
      </c>
      <c r="G243" s="8" t="s">
        <v>7883</v>
      </c>
      <c r="H243" s="8" t="s">
        <v>7884</v>
      </c>
      <c r="I243" s="8" t="s">
        <v>7861</v>
      </c>
      <c r="J243" s="13">
        <v>31696</v>
      </c>
      <c r="K243" s="8">
        <v>36</v>
      </c>
    </row>
    <row r="244" spans="1:11" ht="15.75" customHeight="1" x14ac:dyDescent="0.3">
      <c r="A244" s="8" t="s">
        <v>280</v>
      </c>
      <c r="B244" s="8">
        <v>1995</v>
      </c>
      <c r="C244" s="8" t="s">
        <v>7850</v>
      </c>
      <c r="D244" s="8">
        <v>30</v>
      </c>
      <c r="E244" s="8">
        <v>0</v>
      </c>
      <c r="F244" s="12">
        <v>34289.43</v>
      </c>
      <c r="G244" s="8" t="s">
        <v>7883</v>
      </c>
      <c r="H244" s="8" t="s">
        <v>7883</v>
      </c>
      <c r="I244" s="8" t="s">
        <v>7861</v>
      </c>
      <c r="J244" s="13">
        <v>35002</v>
      </c>
      <c r="K244" s="8">
        <v>27</v>
      </c>
    </row>
    <row r="245" spans="1:11" ht="15.75" customHeight="1" x14ac:dyDescent="0.3">
      <c r="A245" s="8" t="s">
        <v>281</v>
      </c>
      <c r="B245" s="8">
        <v>1998</v>
      </c>
      <c r="C245" s="8" t="s">
        <v>7846</v>
      </c>
      <c r="D245" s="8">
        <v>11</v>
      </c>
      <c r="E245" s="8">
        <v>0</v>
      </c>
      <c r="F245" s="12">
        <v>34254.050000000003</v>
      </c>
      <c r="G245" s="8" t="s">
        <v>7883</v>
      </c>
      <c r="H245" s="8" t="s">
        <v>7882</v>
      </c>
      <c r="I245" s="8" t="s">
        <v>7863</v>
      </c>
      <c r="J245" s="13">
        <v>35957</v>
      </c>
      <c r="K245" s="8">
        <v>24</v>
      </c>
    </row>
    <row r="246" spans="1:11" ht="15.75" customHeight="1" x14ac:dyDescent="0.3">
      <c r="A246" s="8" t="s">
        <v>282</v>
      </c>
      <c r="B246" s="8">
        <v>1962</v>
      </c>
      <c r="C246" s="8" t="s">
        <v>7844</v>
      </c>
      <c r="D246" s="8">
        <v>5</v>
      </c>
      <c r="E246" s="8">
        <v>0</v>
      </c>
      <c r="F246" s="12">
        <v>34218.019999999997</v>
      </c>
      <c r="G246" s="8" t="s">
        <v>7883</v>
      </c>
      <c r="H246" s="8" t="s">
        <v>7883</v>
      </c>
      <c r="I246" s="8" t="s">
        <v>7861</v>
      </c>
      <c r="J246" s="13">
        <v>22832</v>
      </c>
      <c r="K246" s="8">
        <v>60</v>
      </c>
    </row>
    <row r="247" spans="1:11" ht="15.75" customHeight="1" x14ac:dyDescent="0.3">
      <c r="A247" s="8" t="s">
        <v>283</v>
      </c>
      <c r="B247" s="8">
        <v>1975</v>
      </c>
      <c r="C247" s="8" t="s">
        <v>7844</v>
      </c>
      <c r="D247" s="8">
        <v>21</v>
      </c>
      <c r="E247" s="8">
        <v>1</v>
      </c>
      <c r="F247" s="12">
        <v>34210.33</v>
      </c>
      <c r="G247" s="8" t="s">
        <v>7884</v>
      </c>
      <c r="H247" s="8" t="s">
        <v>7883</v>
      </c>
      <c r="I247" s="8" t="s">
        <v>7860</v>
      </c>
      <c r="J247" s="13">
        <v>27596</v>
      </c>
      <c r="K247" s="8">
        <v>47</v>
      </c>
    </row>
    <row r="248" spans="1:11" ht="15.75" customHeight="1" x14ac:dyDescent="0.3">
      <c r="A248" s="8" t="s">
        <v>284</v>
      </c>
      <c r="B248" s="8">
        <v>1971</v>
      </c>
      <c r="C248" s="8" t="s">
        <v>7849</v>
      </c>
      <c r="D248" s="8">
        <v>25</v>
      </c>
      <c r="E248" s="8">
        <v>0</v>
      </c>
      <c r="F248" s="12">
        <v>34205.07</v>
      </c>
      <c r="G248" s="8" t="s">
        <v>7884</v>
      </c>
      <c r="H248" s="8" t="s">
        <v>7884</v>
      </c>
      <c r="I248" s="8" t="s">
        <v>7861</v>
      </c>
      <c r="J248" s="13">
        <v>26170</v>
      </c>
      <c r="K248" s="8">
        <v>51</v>
      </c>
    </row>
    <row r="249" spans="1:11" ht="15.75" customHeight="1" x14ac:dyDescent="0.3">
      <c r="A249" s="8" t="s">
        <v>285</v>
      </c>
      <c r="B249" s="8">
        <v>1999</v>
      </c>
      <c r="C249" s="8" t="s">
        <v>7845</v>
      </c>
      <c r="D249" s="8">
        <v>6</v>
      </c>
      <c r="E249" s="8">
        <v>0</v>
      </c>
      <c r="F249" s="12">
        <v>34166.269999999997</v>
      </c>
      <c r="G249" s="8" t="s">
        <v>7884</v>
      </c>
      <c r="H249" s="8" t="s">
        <v>7882</v>
      </c>
      <c r="I249" s="8" t="s">
        <v>7861</v>
      </c>
      <c r="J249" s="13">
        <v>36470</v>
      </c>
      <c r="K249" s="8">
        <v>23</v>
      </c>
    </row>
    <row r="250" spans="1:11" ht="15.75" customHeight="1" x14ac:dyDescent="0.3">
      <c r="A250" s="8" t="s">
        <v>286</v>
      </c>
      <c r="B250" s="8">
        <v>2002</v>
      </c>
      <c r="C250" s="8" t="s">
        <v>7848</v>
      </c>
      <c r="D250" s="8">
        <v>26</v>
      </c>
      <c r="E250" s="8">
        <v>0</v>
      </c>
      <c r="F250" s="12">
        <v>34084.68</v>
      </c>
      <c r="G250" s="8" t="s">
        <v>7884</v>
      </c>
      <c r="H250" s="8" t="s">
        <v>7882</v>
      </c>
      <c r="I250" s="8" t="s">
        <v>7861</v>
      </c>
      <c r="J250" s="13">
        <v>37616</v>
      </c>
      <c r="K250" s="8">
        <v>20</v>
      </c>
    </row>
    <row r="251" spans="1:11" ht="15.75" customHeight="1" x14ac:dyDescent="0.3">
      <c r="A251" s="8" t="s">
        <v>287</v>
      </c>
      <c r="B251" s="8">
        <v>1972</v>
      </c>
      <c r="C251" s="8" t="s">
        <v>7844</v>
      </c>
      <c r="D251" s="8">
        <v>26</v>
      </c>
      <c r="E251" s="8">
        <v>0</v>
      </c>
      <c r="F251" s="12">
        <v>34053.360000000001</v>
      </c>
      <c r="G251" s="8" t="s">
        <v>7884</v>
      </c>
      <c r="H251" s="8" t="s">
        <v>7884</v>
      </c>
      <c r="I251" s="8" t="s">
        <v>7861</v>
      </c>
      <c r="J251" s="13">
        <v>26506</v>
      </c>
      <c r="K251" s="8">
        <v>50</v>
      </c>
    </row>
    <row r="252" spans="1:11" ht="15.75" customHeight="1" x14ac:dyDescent="0.3">
      <c r="A252" s="8" t="s">
        <v>288</v>
      </c>
      <c r="B252" s="8">
        <v>1994</v>
      </c>
      <c r="C252" s="8" t="s">
        <v>7847</v>
      </c>
      <c r="D252" s="8">
        <v>25</v>
      </c>
      <c r="E252" s="8">
        <v>0</v>
      </c>
      <c r="F252" s="12">
        <v>33975.47</v>
      </c>
      <c r="G252" s="8" t="s">
        <v>7884</v>
      </c>
      <c r="H252" s="8" t="s">
        <v>7884</v>
      </c>
      <c r="I252" s="8" t="s">
        <v>7861</v>
      </c>
      <c r="J252" s="13">
        <v>34602</v>
      </c>
      <c r="K252" s="8">
        <v>28</v>
      </c>
    </row>
    <row r="253" spans="1:11" ht="15.75" customHeight="1" x14ac:dyDescent="0.3">
      <c r="A253" s="8" t="s">
        <v>289</v>
      </c>
      <c r="B253" s="8">
        <v>2000</v>
      </c>
      <c r="C253" s="8" t="s">
        <v>7848</v>
      </c>
      <c r="D253" s="8">
        <v>27</v>
      </c>
      <c r="E253" s="8">
        <v>0</v>
      </c>
      <c r="F253" s="12">
        <v>33907.550000000003</v>
      </c>
      <c r="G253" s="8" t="s">
        <v>7884</v>
      </c>
      <c r="H253" s="8" t="s">
        <v>7884</v>
      </c>
      <c r="I253" s="8" t="s">
        <v>7860</v>
      </c>
      <c r="J253" s="13">
        <v>36887</v>
      </c>
      <c r="K253" s="8">
        <v>22</v>
      </c>
    </row>
    <row r="254" spans="1:11" ht="15.75" customHeight="1" x14ac:dyDescent="0.3">
      <c r="A254" s="8" t="s">
        <v>290</v>
      </c>
      <c r="B254" s="8">
        <v>1997</v>
      </c>
      <c r="C254" s="8" t="s">
        <v>7849</v>
      </c>
      <c r="D254" s="8">
        <v>9</v>
      </c>
      <c r="E254" s="8">
        <v>0</v>
      </c>
      <c r="F254" s="12">
        <v>33900.65</v>
      </c>
      <c r="G254" s="8" t="s">
        <v>7884</v>
      </c>
      <c r="H254" s="8" t="s">
        <v>7882</v>
      </c>
      <c r="I254" s="8" t="s">
        <v>7861</v>
      </c>
      <c r="J254" s="13">
        <v>35651</v>
      </c>
      <c r="K254" s="8">
        <v>25</v>
      </c>
    </row>
    <row r="255" spans="1:11" ht="15.75" customHeight="1" x14ac:dyDescent="0.3">
      <c r="A255" s="8" t="s">
        <v>291</v>
      </c>
      <c r="B255" s="8">
        <v>2000</v>
      </c>
      <c r="C255" s="8" t="s">
        <v>7850</v>
      </c>
      <c r="D255" s="8">
        <v>26</v>
      </c>
      <c r="E255" s="8">
        <v>0</v>
      </c>
      <c r="F255" s="12">
        <v>33829.39</v>
      </c>
      <c r="G255" s="8" t="s">
        <v>7884</v>
      </c>
      <c r="H255" s="8" t="s">
        <v>7882</v>
      </c>
      <c r="I255" s="8" t="s">
        <v>7861</v>
      </c>
      <c r="J255" s="13">
        <v>36825</v>
      </c>
      <c r="K255" s="8">
        <v>22</v>
      </c>
    </row>
    <row r="256" spans="1:11" ht="15.75" customHeight="1" x14ac:dyDescent="0.3">
      <c r="A256" s="8" t="s">
        <v>292</v>
      </c>
      <c r="B256" s="8">
        <v>1962</v>
      </c>
      <c r="C256" s="8" t="s">
        <v>7848</v>
      </c>
      <c r="D256" s="8">
        <v>11</v>
      </c>
      <c r="E256" s="8">
        <v>0</v>
      </c>
      <c r="F256" s="12">
        <v>33753.32</v>
      </c>
      <c r="G256" s="8" t="s">
        <v>7883</v>
      </c>
      <c r="H256" s="8" t="s">
        <v>7882</v>
      </c>
      <c r="I256" s="8" t="s">
        <v>7861</v>
      </c>
      <c r="J256" s="13">
        <v>22991</v>
      </c>
      <c r="K256" s="8">
        <v>60</v>
      </c>
    </row>
    <row r="257" spans="1:11" ht="15.75" customHeight="1" x14ac:dyDescent="0.3">
      <c r="A257" s="8" t="s">
        <v>293</v>
      </c>
      <c r="B257" s="8">
        <v>2003</v>
      </c>
      <c r="C257" s="8" t="s">
        <v>7847</v>
      </c>
      <c r="D257" s="8">
        <v>12</v>
      </c>
      <c r="E257" s="8">
        <v>0</v>
      </c>
      <c r="F257" s="12">
        <v>33750.29</v>
      </c>
      <c r="G257" s="8" t="s">
        <v>7883</v>
      </c>
      <c r="H257" s="8" t="s">
        <v>7882</v>
      </c>
      <c r="I257" s="8" t="s">
        <v>7860</v>
      </c>
      <c r="J257" s="13">
        <v>37876</v>
      </c>
      <c r="K257" s="8">
        <v>19</v>
      </c>
    </row>
    <row r="258" spans="1:11" ht="15.75" customHeight="1" x14ac:dyDescent="0.3">
      <c r="A258" s="8" t="s">
        <v>294</v>
      </c>
      <c r="B258" s="8">
        <v>2004</v>
      </c>
      <c r="C258" s="8" t="s">
        <v>7845</v>
      </c>
      <c r="D258" s="8">
        <v>1</v>
      </c>
      <c r="E258" s="8">
        <v>0</v>
      </c>
      <c r="F258" s="12">
        <v>33732.69</v>
      </c>
      <c r="G258" s="8" t="s">
        <v>7883</v>
      </c>
      <c r="H258" s="8" t="s">
        <v>7883</v>
      </c>
      <c r="I258" s="8" t="s">
        <v>7871</v>
      </c>
      <c r="J258" s="13">
        <v>38292</v>
      </c>
      <c r="K258" s="8">
        <v>18</v>
      </c>
    </row>
    <row r="259" spans="1:11" ht="15.75" customHeight="1" x14ac:dyDescent="0.3">
      <c r="A259" s="8" t="s">
        <v>295</v>
      </c>
      <c r="B259" s="8">
        <v>1993</v>
      </c>
      <c r="C259" s="8" t="s">
        <v>7845</v>
      </c>
      <c r="D259" s="8">
        <v>28</v>
      </c>
      <c r="E259" s="8">
        <v>0</v>
      </c>
      <c r="F259" s="12">
        <v>33707.550000000003</v>
      </c>
      <c r="G259" s="8" t="s">
        <v>7884</v>
      </c>
      <c r="H259" s="8" t="s">
        <v>7884</v>
      </c>
      <c r="I259" s="8" t="s">
        <v>7861</v>
      </c>
      <c r="J259" s="13">
        <v>34301</v>
      </c>
      <c r="K259" s="8">
        <v>29</v>
      </c>
    </row>
    <row r="260" spans="1:11" ht="15.75" customHeight="1" x14ac:dyDescent="0.3">
      <c r="A260" s="8" t="s">
        <v>296</v>
      </c>
      <c r="B260" s="8">
        <v>2003</v>
      </c>
      <c r="C260" s="8" t="s">
        <v>7847</v>
      </c>
      <c r="D260" s="8">
        <v>9</v>
      </c>
      <c r="E260" s="8">
        <v>0</v>
      </c>
      <c r="F260" s="12">
        <v>33611.71</v>
      </c>
      <c r="G260" s="8" t="s">
        <v>7883</v>
      </c>
      <c r="H260" s="8" t="s">
        <v>7884</v>
      </c>
      <c r="I260" s="8" t="s">
        <v>7861</v>
      </c>
      <c r="J260" s="13">
        <v>37873</v>
      </c>
      <c r="K260" s="8">
        <v>19</v>
      </c>
    </row>
    <row r="261" spans="1:11" ht="15.75" customHeight="1" x14ac:dyDescent="0.3">
      <c r="A261" s="8" t="s">
        <v>297</v>
      </c>
      <c r="B261" s="8">
        <v>1984</v>
      </c>
      <c r="C261" s="8" t="s">
        <v>7844</v>
      </c>
      <c r="D261" s="8">
        <v>22</v>
      </c>
      <c r="E261" s="8">
        <v>3</v>
      </c>
      <c r="F261" s="12">
        <v>33527.1</v>
      </c>
      <c r="G261" s="8" t="s">
        <v>7884</v>
      </c>
      <c r="H261" s="8" t="s">
        <v>7882</v>
      </c>
      <c r="I261" s="8" t="s">
        <v>7861</v>
      </c>
      <c r="J261" s="13">
        <v>30885</v>
      </c>
      <c r="K261" s="8">
        <v>38</v>
      </c>
    </row>
    <row r="262" spans="1:11" ht="15.75" customHeight="1" x14ac:dyDescent="0.3">
      <c r="A262" s="8" t="s">
        <v>298</v>
      </c>
      <c r="B262" s="8">
        <v>2002</v>
      </c>
      <c r="C262" s="8" t="s">
        <v>7849</v>
      </c>
      <c r="D262" s="8">
        <v>25</v>
      </c>
      <c r="E262" s="8">
        <v>0</v>
      </c>
      <c r="F262" s="12">
        <v>33475.82</v>
      </c>
      <c r="G262" s="8" t="s">
        <v>7883</v>
      </c>
      <c r="H262" s="8" t="s">
        <v>7883</v>
      </c>
      <c r="I262" s="8" t="s">
        <v>7865</v>
      </c>
      <c r="J262" s="13">
        <v>37493</v>
      </c>
      <c r="K262" s="8">
        <v>20</v>
      </c>
    </row>
    <row r="263" spans="1:11" ht="15.75" customHeight="1" x14ac:dyDescent="0.3">
      <c r="A263" s="8" t="s">
        <v>299</v>
      </c>
      <c r="B263" s="8">
        <v>1970</v>
      </c>
      <c r="C263" s="8" t="s">
        <v>7846</v>
      </c>
      <c r="D263" s="8">
        <v>18</v>
      </c>
      <c r="E263" s="8">
        <v>2</v>
      </c>
      <c r="F263" s="12">
        <v>33471.97</v>
      </c>
      <c r="G263" s="8" t="s">
        <v>7884</v>
      </c>
      <c r="H263" s="8" t="s">
        <v>7884</v>
      </c>
      <c r="I263" s="8" t="s">
        <v>7860</v>
      </c>
      <c r="J263" s="13">
        <v>25737</v>
      </c>
      <c r="K263" s="8">
        <v>52</v>
      </c>
    </row>
    <row r="264" spans="1:11" ht="15.75" customHeight="1" x14ac:dyDescent="0.3">
      <c r="A264" s="8" t="s">
        <v>300</v>
      </c>
      <c r="B264" s="8">
        <v>1985</v>
      </c>
      <c r="C264" s="8" t="s">
        <v>7848</v>
      </c>
      <c r="D264" s="8">
        <v>7</v>
      </c>
      <c r="E264" s="8">
        <v>3</v>
      </c>
      <c r="F264" s="12">
        <v>33450.99</v>
      </c>
      <c r="G264" s="8" t="s">
        <v>7884</v>
      </c>
      <c r="H264" s="8" t="s">
        <v>7884</v>
      </c>
      <c r="I264" s="8" t="s">
        <v>7861</v>
      </c>
      <c r="J264" s="13">
        <v>31388</v>
      </c>
      <c r="K264" s="8">
        <v>37</v>
      </c>
    </row>
    <row r="265" spans="1:11" ht="15.75" customHeight="1" x14ac:dyDescent="0.3">
      <c r="A265" s="8" t="s">
        <v>301</v>
      </c>
      <c r="B265" s="8">
        <v>1972</v>
      </c>
      <c r="C265" s="8" t="s">
        <v>7847</v>
      </c>
      <c r="D265" s="8">
        <v>5</v>
      </c>
      <c r="E265" s="8">
        <v>0</v>
      </c>
      <c r="F265" s="12">
        <v>33344.449999999997</v>
      </c>
      <c r="G265" s="8" t="s">
        <v>7884</v>
      </c>
      <c r="H265" s="8" t="s">
        <v>7882</v>
      </c>
      <c r="I265" s="8" t="s">
        <v>7861</v>
      </c>
      <c r="J265" s="13">
        <v>26547</v>
      </c>
      <c r="K265" s="8">
        <v>50</v>
      </c>
    </row>
    <row r="266" spans="1:11" ht="15.75" customHeight="1" x14ac:dyDescent="0.3">
      <c r="A266" s="8" t="s">
        <v>302</v>
      </c>
      <c r="B266" s="8">
        <v>2003</v>
      </c>
      <c r="C266" s="8" t="s">
        <v>7845</v>
      </c>
      <c r="D266" s="8">
        <v>28</v>
      </c>
      <c r="E266" s="8">
        <v>0</v>
      </c>
      <c r="F266" s="12">
        <v>33307.550000000003</v>
      </c>
      <c r="G266" s="8" t="s">
        <v>7884</v>
      </c>
      <c r="H266" s="8" t="s">
        <v>7882</v>
      </c>
      <c r="I266" s="8" t="s">
        <v>7860</v>
      </c>
      <c r="J266" s="13">
        <v>37953</v>
      </c>
      <c r="K266" s="8">
        <v>19</v>
      </c>
    </row>
    <row r="267" spans="1:11" ht="15.75" customHeight="1" x14ac:dyDescent="0.3">
      <c r="A267" s="8" t="s">
        <v>303</v>
      </c>
      <c r="B267" s="8">
        <v>1990</v>
      </c>
      <c r="C267" s="8" t="s">
        <v>7850</v>
      </c>
      <c r="D267" s="8">
        <v>12</v>
      </c>
      <c r="E267" s="8">
        <v>3</v>
      </c>
      <c r="F267" s="12">
        <v>33292.83</v>
      </c>
      <c r="G267" s="8" t="s">
        <v>7884</v>
      </c>
      <c r="H267" s="8" t="s">
        <v>7883</v>
      </c>
      <c r="I267" s="8" t="s">
        <v>7861</v>
      </c>
      <c r="J267" s="13">
        <v>33158</v>
      </c>
      <c r="K267" s="8">
        <v>32</v>
      </c>
    </row>
    <row r="268" spans="1:11" ht="15.75" customHeight="1" x14ac:dyDescent="0.3">
      <c r="A268" s="8" t="s">
        <v>304</v>
      </c>
      <c r="B268" s="8">
        <v>1985</v>
      </c>
      <c r="C268" s="8" t="s">
        <v>7844</v>
      </c>
      <c r="D268" s="8">
        <v>15</v>
      </c>
      <c r="E268" s="8">
        <v>3</v>
      </c>
      <c r="F268" s="12">
        <v>33121</v>
      </c>
      <c r="G268" s="8" t="s">
        <v>7884</v>
      </c>
      <c r="H268" s="8" t="s">
        <v>7883</v>
      </c>
      <c r="I268" s="8" t="s">
        <v>7861</v>
      </c>
      <c r="J268" s="13">
        <v>31243</v>
      </c>
      <c r="K268" s="8">
        <v>37</v>
      </c>
    </row>
    <row r="269" spans="1:11" ht="15.75" customHeight="1" x14ac:dyDescent="0.3">
      <c r="A269" s="8" t="s">
        <v>305</v>
      </c>
      <c r="B269" s="8">
        <v>1969</v>
      </c>
      <c r="C269" s="8" t="s">
        <v>7850</v>
      </c>
      <c r="D269" s="8">
        <v>30</v>
      </c>
      <c r="E269" s="8">
        <v>0</v>
      </c>
      <c r="F269" s="12">
        <v>33090.660000000003</v>
      </c>
      <c r="G269" s="8" t="s">
        <v>7884</v>
      </c>
      <c r="H269" s="8" t="s">
        <v>7884</v>
      </c>
      <c r="I269" s="8" t="s">
        <v>7861</v>
      </c>
      <c r="J269" s="13">
        <v>25506</v>
      </c>
      <c r="K269" s="8">
        <v>53</v>
      </c>
    </row>
    <row r="270" spans="1:11" ht="15.75" customHeight="1" x14ac:dyDescent="0.3">
      <c r="A270" s="8" t="s">
        <v>306</v>
      </c>
      <c r="B270" s="8">
        <v>1962</v>
      </c>
      <c r="C270" s="8" t="s">
        <v>7844</v>
      </c>
      <c r="D270" s="8">
        <v>1</v>
      </c>
      <c r="E270" s="8">
        <v>0</v>
      </c>
      <c r="F270" s="12">
        <v>33074.94</v>
      </c>
      <c r="G270" s="8" t="s">
        <v>7883</v>
      </c>
      <c r="H270" s="8" t="s">
        <v>7884</v>
      </c>
      <c r="I270" s="8" t="s">
        <v>7861</v>
      </c>
      <c r="J270" s="13">
        <v>22828</v>
      </c>
      <c r="K270" s="8">
        <v>60</v>
      </c>
    </row>
    <row r="271" spans="1:11" ht="15.75" customHeight="1" x14ac:dyDescent="0.3">
      <c r="A271" s="8" t="s">
        <v>307</v>
      </c>
      <c r="B271" s="8">
        <v>1994</v>
      </c>
      <c r="C271" s="8" t="s">
        <v>7844</v>
      </c>
      <c r="D271" s="8">
        <v>28</v>
      </c>
      <c r="E271" s="8">
        <v>0</v>
      </c>
      <c r="F271" s="12">
        <v>33057.230000000003</v>
      </c>
      <c r="G271" s="8" t="s">
        <v>7883</v>
      </c>
      <c r="H271" s="8" t="s">
        <v>7884</v>
      </c>
      <c r="I271" s="8" t="s">
        <v>7861</v>
      </c>
      <c r="J271" s="13">
        <v>34543</v>
      </c>
      <c r="K271" s="8">
        <v>28</v>
      </c>
    </row>
    <row r="272" spans="1:11" ht="15.75" customHeight="1" x14ac:dyDescent="0.3">
      <c r="A272" s="8" t="s">
        <v>308</v>
      </c>
      <c r="B272" s="8">
        <v>1967</v>
      </c>
      <c r="C272" s="8" t="s">
        <v>7844</v>
      </c>
      <c r="D272" s="8">
        <v>10</v>
      </c>
      <c r="E272" s="8">
        <v>0</v>
      </c>
      <c r="F272" s="12">
        <v>33025.32</v>
      </c>
      <c r="G272" s="8" t="s">
        <v>7884</v>
      </c>
      <c r="H272" s="8" t="s">
        <v>7882</v>
      </c>
      <c r="I272" s="8" t="s">
        <v>7861</v>
      </c>
      <c r="J272" s="13">
        <v>24663</v>
      </c>
      <c r="K272" s="8">
        <v>55</v>
      </c>
    </row>
    <row r="273" spans="1:11" ht="15.75" customHeight="1" x14ac:dyDescent="0.3">
      <c r="A273" s="8" t="s">
        <v>309</v>
      </c>
      <c r="B273" s="8">
        <v>1995</v>
      </c>
      <c r="C273" s="8" t="s">
        <v>7844</v>
      </c>
      <c r="D273" s="8">
        <v>8</v>
      </c>
      <c r="E273" s="8">
        <v>0</v>
      </c>
      <c r="F273" s="12">
        <v>33017.46</v>
      </c>
      <c r="G273" s="8" t="s">
        <v>7883</v>
      </c>
      <c r="H273" s="8" t="s">
        <v>7883</v>
      </c>
      <c r="I273" s="8" t="s">
        <v>7861</v>
      </c>
      <c r="J273" s="13">
        <v>34888</v>
      </c>
      <c r="K273" s="8">
        <v>27</v>
      </c>
    </row>
    <row r="274" spans="1:11" ht="15.75" customHeight="1" x14ac:dyDescent="0.3">
      <c r="A274" s="8" t="s">
        <v>310</v>
      </c>
      <c r="B274" s="8">
        <v>1971</v>
      </c>
      <c r="C274" s="8" t="s">
        <v>7849</v>
      </c>
      <c r="D274" s="8">
        <v>24</v>
      </c>
      <c r="E274" s="8">
        <v>0</v>
      </c>
      <c r="F274" s="12">
        <v>32947.629999999997</v>
      </c>
      <c r="G274" s="8" t="s">
        <v>7884</v>
      </c>
      <c r="H274" s="8" t="s">
        <v>7883</v>
      </c>
      <c r="I274" s="8" t="s">
        <v>7861</v>
      </c>
      <c r="J274" s="13">
        <v>26169</v>
      </c>
      <c r="K274" s="8">
        <v>51</v>
      </c>
    </row>
    <row r="275" spans="1:11" ht="15.75" customHeight="1" x14ac:dyDescent="0.3">
      <c r="A275" s="8" t="s">
        <v>311</v>
      </c>
      <c r="B275" s="8">
        <v>1981</v>
      </c>
      <c r="C275" s="8" t="s">
        <v>7845</v>
      </c>
      <c r="D275" s="8">
        <v>17</v>
      </c>
      <c r="E275" s="8">
        <v>1</v>
      </c>
      <c r="F275" s="12">
        <v>32906.69</v>
      </c>
      <c r="G275" s="8" t="s">
        <v>7884</v>
      </c>
      <c r="H275" s="8" t="s">
        <v>7882</v>
      </c>
      <c r="I275" s="8" t="s">
        <v>7861</v>
      </c>
      <c r="J275" s="13">
        <v>29907</v>
      </c>
      <c r="K275" s="8">
        <v>41</v>
      </c>
    </row>
    <row r="276" spans="1:11" ht="15.75" customHeight="1" x14ac:dyDescent="0.3">
      <c r="A276" s="8" t="s">
        <v>312</v>
      </c>
      <c r="B276" s="8">
        <v>1995</v>
      </c>
      <c r="C276" s="8" t="s">
        <v>7848</v>
      </c>
      <c r="D276" s="8">
        <v>4</v>
      </c>
      <c r="E276" s="8">
        <v>0</v>
      </c>
      <c r="F276" s="12">
        <v>32827.51</v>
      </c>
      <c r="G276" s="8" t="s">
        <v>7883</v>
      </c>
      <c r="H276" s="8" t="s">
        <v>7884</v>
      </c>
      <c r="I276" s="8" t="s">
        <v>7861</v>
      </c>
      <c r="J276" s="13">
        <v>35037</v>
      </c>
      <c r="K276" s="8">
        <v>27</v>
      </c>
    </row>
    <row r="277" spans="1:11" ht="15.75" customHeight="1" x14ac:dyDescent="0.3">
      <c r="A277" s="8" t="s">
        <v>313</v>
      </c>
      <c r="B277" s="8">
        <v>1980</v>
      </c>
      <c r="C277" s="8" t="s">
        <v>7848</v>
      </c>
      <c r="D277" s="8">
        <v>12</v>
      </c>
      <c r="E277" s="8">
        <v>3</v>
      </c>
      <c r="F277" s="12">
        <v>32787.46</v>
      </c>
      <c r="G277" s="8" t="s">
        <v>7883</v>
      </c>
      <c r="H277" s="8" t="s">
        <v>7882</v>
      </c>
      <c r="I277" s="8" t="s">
        <v>7860</v>
      </c>
      <c r="J277" s="13">
        <v>29567</v>
      </c>
      <c r="K277" s="8">
        <v>42</v>
      </c>
    </row>
    <row r="278" spans="1:11" ht="15.75" customHeight="1" x14ac:dyDescent="0.3">
      <c r="A278" s="8" t="s">
        <v>314</v>
      </c>
      <c r="B278" s="8">
        <v>1972</v>
      </c>
      <c r="C278" s="8" t="s">
        <v>7845</v>
      </c>
      <c r="D278" s="8">
        <v>7</v>
      </c>
      <c r="E278" s="8">
        <v>0</v>
      </c>
      <c r="F278" s="12">
        <v>32765.33</v>
      </c>
      <c r="G278" s="8" t="s">
        <v>7884</v>
      </c>
      <c r="H278" s="8" t="s">
        <v>7884</v>
      </c>
      <c r="I278" s="8" t="s">
        <v>7860</v>
      </c>
      <c r="J278" s="13">
        <v>26610</v>
      </c>
      <c r="K278" s="8">
        <v>50</v>
      </c>
    </row>
    <row r="279" spans="1:11" ht="15.75" customHeight="1" x14ac:dyDescent="0.3">
      <c r="A279" s="8" t="s">
        <v>315</v>
      </c>
      <c r="B279" s="8">
        <v>1974</v>
      </c>
      <c r="C279" s="8" t="s">
        <v>7848</v>
      </c>
      <c r="D279" s="8">
        <v>6</v>
      </c>
      <c r="E279" s="8">
        <v>0</v>
      </c>
      <c r="F279" s="12">
        <v>32760.48</v>
      </c>
      <c r="G279" s="8" t="s">
        <v>7883</v>
      </c>
      <c r="H279" s="8" t="s">
        <v>7883</v>
      </c>
      <c r="I279" s="8" t="s">
        <v>7861</v>
      </c>
      <c r="J279" s="13">
        <v>27369</v>
      </c>
      <c r="K279" s="8">
        <v>48</v>
      </c>
    </row>
    <row r="280" spans="1:11" ht="15.75" customHeight="1" x14ac:dyDescent="0.3">
      <c r="A280" s="8" t="s">
        <v>316</v>
      </c>
      <c r="B280" s="8">
        <v>1990</v>
      </c>
      <c r="C280" s="8" t="s">
        <v>7844</v>
      </c>
      <c r="D280" s="8">
        <v>9</v>
      </c>
      <c r="E280" s="8">
        <v>2</v>
      </c>
      <c r="F280" s="12">
        <v>32734.19</v>
      </c>
      <c r="G280" s="8" t="s">
        <v>7884</v>
      </c>
      <c r="H280" s="8" t="s">
        <v>7883</v>
      </c>
      <c r="I280" s="8" t="s">
        <v>7860</v>
      </c>
      <c r="J280" s="13">
        <v>33063</v>
      </c>
      <c r="K280" s="8">
        <v>32</v>
      </c>
    </row>
    <row r="281" spans="1:11" ht="15.75" customHeight="1" x14ac:dyDescent="0.3">
      <c r="A281" s="8" t="s">
        <v>317</v>
      </c>
      <c r="B281" s="8">
        <v>1990</v>
      </c>
      <c r="C281" s="8" t="s">
        <v>7847</v>
      </c>
      <c r="D281" s="8">
        <v>30</v>
      </c>
      <c r="E281" s="8">
        <v>3</v>
      </c>
      <c r="F281" s="12">
        <v>32716.2</v>
      </c>
      <c r="G281" s="8" t="s">
        <v>7883</v>
      </c>
      <c r="H281" s="8" t="s">
        <v>7884</v>
      </c>
      <c r="I281" s="8" t="s">
        <v>7861</v>
      </c>
      <c r="J281" s="13">
        <v>33146</v>
      </c>
      <c r="K281" s="8">
        <v>32</v>
      </c>
    </row>
    <row r="282" spans="1:11" ht="15.75" customHeight="1" x14ac:dyDescent="0.3">
      <c r="A282" s="8" t="s">
        <v>318</v>
      </c>
      <c r="B282" s="8">
        <v>1968</v>
      </c>
      <c r="C282" s="8" t="s">
        <v>7845</v>
      </c>
      <c r="D282" s="8">
        <v>1</v>
      </c>
      <c r="E282" s="8">
        <v>0</v>
      </c>
      <c r="F282" s="12">
        <v>32686.080000000002</v>
      </c>
      <c r="G282" s="8" t="s">
        <v>7884</v>
      </c>
      <c r="H282" s="8" t="s">
        <v>7882</v>
      </c>
      <c r="I282" s="8" t="s">
        <v>7861</v>
      </c>
      <c r="J282" s="13">
        <v>25143</v>
      </c>
      <c r="K282" s="8">
        <v>54</v>
      </c>
    </row>
    <row r="283" spans="1:11" ht="15.75" customHeight="1" x14ac:dyDescent="0.3">
      <c r="A283" s="8" t="s">
        <v>319</v>
      </c>
      <c r="B283" s="8">
        <v>1990</v>
      </c>
      <c r="C283" s="8" t="s">
        <v>7844</v>
      </c>
      <c r="D283" s="8">
        <v>13</v>
      </c>
      <c r="E283" s="8">
        <v>3</v>
      </c>
      <c r="F283" s="12">
        <v>32672.11</v>
      </c>
      <c r="G283" s="8" t="s">
        <v>7883</v>
      </c>
      <c r="H283" s="8" t="s">
        <v>7883</v>
      </c>
      <c r="I283" s="8" t="s">
        <v>7861</v>
      </c>
      <c r="J283" s="13">
        <v>33067</v>
      </c>
      <c r="K283" s="8">
        <v>32</v>
      </c>
    </row>
    <row r="284" spans="1:11" ht="15.75" customHeight="1" x14ac:dyDescent="0.3">
      <c r="A284" s="8" t="s">
        <v>320</v>
      </c>
      <c r="B284" s="8">
        <v>2003</v>
      </c>
      <c r="C284" s="8" t="s">
        <v>7850</v>
      </c>
      <c r="D284" s="8">
        <v>8</v>
      </c>
      <c r="E284" s="8">
        <v>0</v>
      </c>
      <c r="F284" s="12">
        <v>32548.34</v>
      </c>
      <c r="G284" s="8" t="s">
        <v>7883</v>
      </c>
      <c r="H284" s="8" t="s">
        <v>7884</v>
      </c>
      <c r="I284" s="8" t="s">
        <v>7859</v>
      </c>
      <c r="J284" s="13">
        <v>37902</v>
      </c>
      <c r="K284" s="8">
        <v>19</v>
      </c>
    </row>
    <row r="285" spans="1:11" ht="15.75" customHeight="1" x14ac:dyDescent="0.3">
      <c r="A285" s="8" t="s">
        <v>321</v>
      </c>
      <c r="B285" s="8">
        <v>1976</v>
      </c>
      <c r="C285" s="8" t="s">
        <v>7847</v>
      </c>
      <c r="D285" s="8">
        <v>19</v>
      </c>
      <c r="E285" s="8">
        <v>2</v>
      </c>
      <c r="F285" s="12">
        <v>32485.46</v>
      </c>
      <c r="G285" s="8" t="s">
        <v>7884</v>
      </c>
      <c r="H285" s="8" t="s">
        <v>7883</v>
      </c>
      <c r="I285" s="8" t="s">
        <v>7861</v>
      </c>
      <c r="J285" s="13">
        <v>28022</v>
      </c>
      <c r="K285" s="8">
        <v>46</v>
      </c>
    </row>
    <row r="286" spans="1:11" ht="15.75" customHeight="1" x14ac:dyDescent="0.3">
      <c r="A286" s="8" t="s">
        <v>322</v>
      </c>
      <c r="B286" s="8">
        <v>1981</v>
      </c>
      <c r="C286" s="8" t="s">
        <v>7847</v>
      </c>
      <c r="D286" s="8">
        <v>27</v>
      </c>
      <c r="E286" s="8">
        <v>1</v>
      </c>
      <c r="F286" s="12">
        <v>32462.35</v>
      </c>
      <c r="G286" s="8" t="s">
        <v>7884</v>
      </c>
      <c r="H286" s="8" t="s">
        <v>7884</v>
      </c>
      <c r="I286" s="8" t="s">
        <v>7861</v>
      </c>
      <c r="J286" s="13">
        <v>29856</v>
      </c>
      <c r="K286" s="8">
        <v>41</v>
      </c>
    </row>
    <row r="287" spans="1:11" ht="15.75" customHeight="1" x14ac:dyDescent="0.3">
      <c r="A287" s="8" t="s">
        <v>323</v>
      </c>
      <c r="B287" s="8">
        <v>1976</v>
      </c>
      <c r="C287" s="8" t="s">
        <v>7849</v>
      </c>
      <c r="D287" s="8">
        <v>9</v>
      </c>
      <c r="E287" s="8">
        <v>2</v>
      </c>
      <c r="F287" s="12">
        <v>32430.22</v>
      </c>
      <c r="G287" s="8" t="s">
        <v>7884</v>
      </c>
      <c r="H287" s="8" t="s">
        <v>7882</v>
      </c>
      <c r="I287" s="8" t="s">
        <v>7861</v>
      </c>
      <c r="J287" s="13">
        <v>27981</v>
      </c>
      <c r="K287" s="8">
        <v>46</v>
      </c>
    </row>
    <row r="288" spans="1:11" ht="15.75" customHeight="1" x14ac:dyDescent="0.3">
      <c r="A288" s="8" t="s">
        <v>324</v>
      </c>
      <c r="B288" s="8">
        <v>1972</v>
      </c>
      <c r="C288" s="8" t="s">
        <v>7850</v>
      </c>
      <c r="D288" s="8">
        <v>19</v>
      </c>
      <c r="E288" s="8">
        <v>0</v>
      </c>
      <c r="F288" s="12">
        <v>32428.63</v>
      </c>
      <c r="G288" s="8" t="s">
        <v>7884</v>
      </c>
      <c r="H288" s="8" t="s">
        <v>7884</v>
      </c>
      <c r="I288" s="8" t="s">
        <v>7861</v>
      </c>
      <c r="J288" s="13">
        <v>26591</v>
      </c>
      <c r="K288" s="8">
        <v>50</v>
      </c>
    </row>
    <row r="289" spans="1:11" ht="15.75" customHeight="1" x14ac:dyDescent="0.3">
      <c r="A289" s="8" t="s">
        <v>325</v>
      </c>
      <c r="B289" s="8">
        <v>1986</v>
      </c>
      <c r="C289" s="8" t="s">
        <v>7848</v>
      </c>
      <c r="D289" s="8">
        <v>2</v>
      </c>
      <c r="E289" s="8">
        <v>3</v>
      </c>
      <c r="F289" s="12">
        <v>32288.49</v>
      </c>
      <c r="G289" s="8" t="s">
        <v>7884</v>
      </c>
      <c r="H289" s="8" t="s">
        <v>7884</v>
      </c>
      <c r="I289" s="8" t="s">
        <v>7861</v>
      </c>
      <c r="J289" s="13">
        <v>31748</v>
      </c>
      <c r="K289" s="8">
        <v>36</v>
      </c>
    </row>
    <row r="290" spans="1:11" ht="15.75" customHeight="1" x14ac:dyDescent="0.3">
      <c r="A290" s="8" t="s">
        <v>326</v>
      </c>
      <c r="B290" s="8">
        <v>1975</v>
      </c>
      <c r="C290" s="8" t="s">
        <v>7848</v>
      </c>
      <c r="D290" s="8">
        <v>17</v>
      </c>
      <c r="E290" s="8">
        <v>1</v>
      </c>
      <c r="F290" s="12">
        <v>32259.96</v>
      </c>
      <c r="G290" s="8" t="s">
        <v>7884</v>
      </c>
      <c r="H290" s="8" t="s">
        <v>7882</v>
      </c>
      <c r="I290" s="8" t="s">
        <v>7860</v>
      </c>
      <c r="J290" s="13">
        <v>27745</v>
      </c>
      <c r="K290" s="8">
        <v>47</v>
      </c>
    </row>
    <row r="291" spans="1:11" ht="15.75" customHeight="1" x14ac:dyDescent="0.3">
      <c r="A291" s="8" t="s">
        <v>327</v>
      </c>
      <c r="B291" s="8">
        <v>1994</v>
      </c>
      <c r="C291" s="8" t="s">
        <v>7847</v>
      </c>
      <c r="D291" s="8">
        <v>8</v>
      </c>
      <c r="E291" s="8">
        <v>0</v>
      </c>
      <c r="F291" s="12">
        <v>32222.81</v>
      </c>
      <c r="G291" s="8" t="s">
        <v>7884</v>
      </c>
      <c r="H291" s="8" t="s">
        <v>7883</v>
      </c>
      <c r="I291" s="8" t="s">
        <v>7861</v>
      </c>
      <c r="J291" s="13">
        <v>34585</v>
      </c>
      <c r="K291" s="8">
        <v>28</v>
      </c>
    </row>
    <row r="292" spans="1:11" ht="15.75" customHeight="1" x14ac:dyDescent="0.3">
      <c r="A292" s="8" t="s">
        <v>328</v>
      </c>
      <c r="B292" s="8">
        <v>1969</v>
      </c>
      <c r="C292" s="8" t="s">
        <v>7847</v>
      </c>
      <c r="D292" s="8">
        <v>11</v>
      </c>
      <c r="E292" s="8">
        <v>0</v>
      </c>
      <c r="F292" s="12">
        <v>32192.76</v>
      </c>
      <c r="G292" s="8" t="s">
        <v>7883</v>
      </c>
      <c r="H292" s="8" t="s">
        <v>7884</v>
      </c>
      <c r="I292" s="8" t="s">
        <v>7861</v>
      </c>
      <c r="J292" s="13">
        <v>25457</v>
      </c>
      <c r="K292" s="8">
        <v>53</v>
      </c>
    </row>
    <row r="293" spans="1:11" ht="15.75" customHeight="1" x14ac:dyDescent="0.3">
      <c r="A293" s="8" t="s">
        <v>329</v>
      </c>
      <c r="B293" s="8">
        <v>1978</v>
      </c>
      <c r="C293" s="8" t="s">
        <v>7845</v>
      </c>
      <c r="D293" s="8">
        <v>10</v>
      </c>
      <c r="E293" s="8">
        <v>2</v>
      </c>
      <c r="F293" s="12">
        <v>32108.66</v>
      </c>
      <c r="G293" s="8" t="s">
        <v>7883</v>
      </c>
      <c r="H293" s="8" t="s">
        <v>7882</v>
      </c>
      <c r="I293" s="8" t="s">
        <v>7871</v>
      </c>
      <c r="J293" s="13">
        <v>28804</v>
      </c>
      <c r="K293" s="8">
        <v>44</v>
      </c>
    </row>
    <row r="294" spans="1:11" ht="15.75" customHeight="1" x14ac:dyDescent="0.3">
      <c r="A294" s="8" t="s">
        <v>330</v>
      </c>
      <c r="B294" s="8">
        <v>1993</v>
      </c>
      <c r="C294" s="8" t="s">
        <v>7847</v>
      </c>
      <c r="D294" s="8">
        <v>13</v>
      </c>
      <c r="E294" s="8">
        <v>0</v>
      </c>
      <c r="F294" s="12">
        <v>32086.21</v>
      </c>
      <c r="G294" s="8" t="s">
        <v>7883</v>
      </c>
      <c r="H294" s="8" t="s">
        <v>7882</v>
      </c>
      <c r="I294" s="8" t="s">
        <v>7861</v>
      </c>
      <c r="J294" s="13">
        <v>34225</v>
      </c>
      <c r="K294" s="8">
        <v>29</v>
      </c>
    </row>
    <row r="295" spans="1:11" ht="15.75" customHeight="1" x14ac:dyDescent="0.3">
      <c r="A295" s="8" t="s">
        <v>331</v>
      </c>
      <c r="B295" s="8">
        <v>1972</v>
      </c>
      <c r="C295" s="8" t="s">
        <v>7847</v>
      </c>
      <c r="D295" s="8">
        <v>21</v>
      </c>
      <c r="E295" s="8">
        <v>0</v>
      </c>
      <c r="F295" s="12">
        <v>31980.89</v>
      </c>
      <c r="G295" s="8" t="s">
        <v>7884</v>
      </c>
      <c r="H295" s="8" t="s">
        <v>7883</v>
      </c>
      <c r="I295" s="8" t="s">
        <v>7861</v>
      </c>
      <c r="J295" s="13">
        <v>26563</v>
      </c>
      <c r="K295" s="8">
        <v>50</v>
      </c>
    </row>
    <row r="296" spans="1:11" ht="15.75" customHeight="1" x14ac:dyDescent="0.3">
      <c r="A296" s="8" t="s">
        <v>332</v>
      </c>
      <c r="B296" s="8">
        <v>1975</v>
      </c>
      <c r="C296" s="8" t="s">
        <v>7847</v>
      </c>
      <c r="D296" s="8">
        <v>25</v>
      </c>
      <c r="E296" s="8">
        <v>1</v>
      </c>
      <c r="F296" s="12">
        <v>31897.1</v>
      </c>
      <c r="G296" s="8" t="s">
        <v>7884</v>
      </c>
      <c r="H296" s="8" t="s">
        <v>7882</v>
      </c>
      <c r="I296" s="8" t="s">
        <v>7861</v>
      </c>
      <c r="J296" s="13">
        <v>27662</v>
      </c>
      <c r="K296" s="8">
        <v>47</v>
      </c>
    </row>
    <row r="297" spans="1:11" ht="15.75" customHeight="1" x14ac:dyDescent="0.3">
      <c r="A297" s="8" t="s">
        <v>333</v>
      </c>
      <c r="B297" s="8">
        <v>1984</v>
      </c>
      <c r="C297" s="8" t="s">
        <v>7847</v>
      </c>
      <c r="D297" s="8">
        <v>10</v>
      </c>
      <c r="E297" s="8">
        <v>3</v>
      </c>
      <c r="F297" s="12">
        <v>31743.919999999998</v>
      </c>
      <c r="G297" s="8" t="s">
        <v>7884</v>
      </c>
      <c r="H297" s="8" t="s">
        <v>7883</v>
      </c>
      <c r="I297" s="8" t="s">
        <v>7861</v>
      </c>
      <c r="J297" s="13">
        <v>30935</v>
      </c>
      <c r="K297" s="8">
        <v>38</v>
      </c>
    </row>
    <row r="298" spans="1:11" ht="15.75" customHeight="1" x14ac:dyDescent="0.3">
      <c r="A298" s="8" t="s">
        <v>334</v>
      </c>
      <c r="B298" s="8">
        <v>1977</v>
      </c>
      <c r="C298" s="8" t="s">
        <v>7850</v>
      </c>
      <c r="D298" s="8">
        <v>14</v>
      </c>
      <c r="E298" s="8">
        <v>2</v>
      </c>
      <c r="F298" s="12">
        <v>31736.7</v>
      </c>
      <c r="G298" s="8" t="s">
        <v>7884</v>
      </c>
      <c r="H298" s="8" t="s">
        <v>7884</v>
      </c>
      <c r="I298" s="8" t="s">
        <v>7860</v>
      </c>
      <c r="J298" s="13">
        <v>28412</v>
      </c>
      <c r="K298" s="8">
        <v>45</v>
      </c>
    </row>
    <row r="299" spans="1:11" ht="15.75" customHeight="1" x14ac:dyDescent="0.3">
      <c r="A299" s="8" t="s">
        <v>335</v>
      </c>
      <c r="B299" s="8">
        <v>1960</v>
      </c>
      <c r="C299" s="8" t="s">
        <v>7848</v>
      </c>
      <c r="D299" s="8">
        <v>13</v>
      </c>
      <c r="E299" s="8">
        <v>1</v>
      </c>
      <c r="F299" s="12">
        <v>31620</v>
      </c>
      <c r="G299" s="8" t="s">
        <v>7884</v>
      </c>
      <c r="H299" s="8" t="s">
        <v>7883</v>
      </c>
      <c r="I299" s="8" t="s">
        <v>7867</v>
      </c>
      <c r="J299" s="13">
        <v>22263</v>
      </c>
      <c r="K299" s="8">
        <v>62</v>
      </c>
    </row>
    <row r="300" spans="1:11" ht="15.75" customHeight="1" x14ac:dyDescent="0.3">
      <c r="A300" s="8" t="s">
        <v>336</v>
      </c>
      <c r="B300" s="8">
        <v>1975</v>
      </c>
      <c r="C300" s="8" t="s">
        <v>7850</v>
      </c>
      <c r="D300" s="8">
        <v>29</v>
      </c>
      <c r="E300" s="8">
        <v>1</v>
      </c>
      <c r="F300" s="12">
        <v>31591.82</v>
      </c>
      <c r="G300" s="8" t="s">
        <v>7884</v>
      </c>
      <c r="H300" s="8" t="s">
        <v>7883</v>
      </c>
      <c r="I300" s="8" t="s">
        <v>7861</v>
      </c>
      <c r="J300" s="13">
        <v>27696</v>
      </c>
      <c r="K300" s="8">
        <v>47</v>
      </c>
    </row>
    <row r="301" spans="1:11" ht="15.75" customHeight="1" x14ac:dyDescent="0.3">
      <c r="A301" s="8" t="s">
        <v>337</v>
      </c>
      <c r="B301" s="8">
        <v>1974</v>
      </c>
      <c r="C301" s="8" t="s">
        <v>7850</v>
      </c>
      <c r="D301" s="8">
        <v>8</v>
      </c>
      <c r="E301" s="8">
        <v>0</v>
      </c>
      <c r="F301" s="12">
        <v>31368.81</v>
      </c>
      <c r="G301" s="8" t="s">
        <v>7884</v>
      </c>
      <c r="H301" s="8" t="s">
        <v>7882</v>
      </c>
      <c r="I301" s="8" t="s">
        <v>7861</v>
      </c>
      <c r="J301" s="13">
        <v>27310</v>
      </c>
      <c r="K301" s="8">
        <v>48</v>
      </c>
    </row>
    <row r="302" spans="1:11" ht="15.75" customHeight="1" x14ac:dyDescent="0.3">
      <c r="A302" s="8" t="s">
        <v>338</v>
      </c>
      <c r="B302" s="8">
        <v>1995</v>
      </c>
      <c r="C302" s="8" t="s">
        <v>7847</v>
      </c>
      <c r="D302" s="8">
        <v>27</v>
      </c>
      <c r="E302" s="8">
        <v>0</v>
      </c>
      <c r="F302" s="12">
        <v>31328.27</v>
      </c>
      <c r="G302" s="8" t="s">
        <v>7884</v>
      </c>
      <c r="H302" s="8" t="s">
        <v>7884</v>
      </c>
      <c r="I302" s="8" t="s">
        <v>7861</v>
      </c>
      <c r="J302" s="13">
        <v>34969</v>
      </c>
      <c r="K302" s="8">
        <v>27</v>
      </c>
    </row>
    <row r="303" spans="1:11" ht="15.75" customHeight="1" x14ac:dyDescent="0.3">
      <c r="A303" s="8" t="s">
        <v>339</v>
      </c>
      <c r="B303" s="8">
        <v>1968</v>
      </c>
      <c r="C303" s="8" t="s">
        <v>7844</v>
      </c>
      <c r="D303" s="8">
        <v>9</v>
      </c>
      <c r="E303" s="8">
        <v>0</v>
      </c>
      <c r="F303" s="12">
        <v>31322.53</v>
      </c>
      <c r="G303" s="8" t="s">
        <v>7884</v>
      </c>
      <c r="H303" s="8" t="s">
        <v>7883</v>
      </c>
      <c r="I303" s="8" t="s">
        <v>7861</v>
      </c>
      <c r="J303" s="13">
        <v>25028</v>
      </c>
      <c r="K303" s="8">
        <v>54</v>
      </c>
    </row>
    <row r="304" spans="1:11" ht="15.75" customHeight="1" x14ac:dyDescent="0.3">
      <c r="A304" s="8" t="s">
        <v>340</v>
      </c>
      <c r="B304" s="8">
        <v>2000</v>
      </c>
      <c r="C304" s="8" t="s">
        <v>7844</v>
      </c>
      <c r="D304" s="8">
        <v>22</v>
      </c>
      <c r="E304" s="8">
        <v>0</v>
      </c>
      <c r="F304" s="12">
        <v>31234.560000000001</v>
      </c>
      <c r="G304" s="8" t="s">
        <v>7883</v>
      </c>
      <c r="H304" s="8" t="s">
        <v>7883</v>
      </c>
      <c r="I304" s="8" t="s">
        <v>7861</v>
      </c>
      <c r="J304" s="13">
        <v>36729</v>
      </c>
      <c r="K304" s="8">
        <v>22</v>
      </c>
    </row>
    <row r="305" spans="1:11" ht="15.75" customHeight="1" x14ac:dyDescent="0.3">
      <c r="A305" s="8" t="s">
        <v>341</v>
      </c>
      <c r="B305" s="8">
        <v>2004</v>
      </c>
      <c r="C305" s="8" t="s">
        <v>7845</v>
      </c>
      <c r="D305" s="8">
        <v>9</v>
      </c>
      <c r="E305" s="8">
        <v>0</v>
      </c>
      <c r="F305" s="12">
        <v>31196.61</v>
      </c>
      <c r="G305" s="8" t="s">
        <v>7884</v>
      </c>
      <c r="H305" s="8" t="s">
        <v>7883</v>
      </c>
      <c r="I305" s="8" t="s">
        <v>7861</v>
      </c>
      <c r="J305" s="13">
        <v>38300</v>
      </c>
      <c r="K305" s="8">
        <v>18</v>
      </c>
    </row>
    <row r="306" spans="1:11" ht="15.75" customHeight="1" x14ac:dyDescent="0.3">
      <c r="A306" s="8" t="s">
        <v>342</v>
      </c>
      <c r="B306" s="8">
        <v>1961</v>
      </c>
      <c r="C306" s="8" t="s">
        <v>7847</v>
      </c>
      <c r="D306" s="8">
        <v>9</v>
      </c>
      <c r="E306" s="8">
        <v>3</v>
      </c>
      <c r="F306" s="12">
        <v>30942.19</v>
      </c>
      <c r="G306" s="8" t="s">
        <v>7884</v>
      </c>
      <c r="H306" s="8" t="s">
        <v>7884</v>
      </c>
      <c r="I306" s="8" t="s">
        <v>7859</v>
      </c>
      <c r="J306" s="13">
        <v>22533</v>
      </c>
      <c r="K306" s="8">
        <v>61</v>
      </c>
    </row>
    <row r="307" spans="1:11" ht="15.75" customHeight="1" x14ac:dyDescent="0.3">
      <c r="A307" s="8" t="s">
        <v>343</v>
      </c>
      <c r="B307" s="8">
        <v>1988</v>
      </c>
      <c r="C307" s="8" t="s">
        <v>7847</v>
      </c>
      <c r="D307" s="8">
        <v>5</v>
      </c>
      <c r="E307" s="8">
        <v>3</v>
      </c>
      <c r="F307" s="12">
        <v>30763.01</v>
      </c>
      <c r="G307" s="8" t="s">
        <v>7884</v>
      </c>
      <c r="H307" s="8" t="s">
        <v>7883</v>
      </c>
      <c r="I307" s="8" t="s">
        <v>7861</v>
      </c>
      <c r="J307" s="13">
        <v>32391</v>
      </c>
      <c r="K307" s="8">
        <v>34</v>
      </c>
    </row>
    <row r="308" spans="1:11" ht="15.75" customHeight="1" x14ac:dyDescent="0.3">
      <c r="A308" s="8" t="s">
        <v>344</v>
      </c>
      <c r="B308" s="8">
        <v>1983</v>
      </c>
      <c r="C308" s="8" t="s">
        <v>7848</v>
      </c>
      <c r="D308" s="8">
        <v>21</v>
      </c>
      <c r="E308" s="8">
        <v>3</v>
      </c>
      <c r="F308" s="12">
        <v>30724.44</v>
      </c>
      <c r="G308" s="8" t="s">
        <v>7884</v>
      </c>
      <c r="H308" s="8" t="s">
        <v>7882</v>
      </c>
      <c r="I308" s="8" t="s">
        <v>7861</v>
      </c>
      <c r="J308" s="13">
        <v>30671</v>
      </c>
      <c r="K308" s="8">
        <v>39</v>
      </c>
    </row>
    <row r="309" spans="1:11" ht="15.75" customHeight="1" x14ac:dyDescent="0.3">
      <c r="A309" s="8" t="s">
        <v>345</v>
      </c>
      <c r="B309" s="8">
        <v>1999</v>
      </c>
      <c r="C309" s="8" t="s">
        <v>7847</v>
      </c>
      <c r="D309" s="8">
        <v>21</v>
      </c>
      <c r="E309" s="8">
        <v>0</v>
      </c>
      <c r="F309" s="12">
        <v>30697.71</v>
      </c>
      <c r="G309" s="8" t="s">
        <v>7883</v>
      </c>
      <c r="H309" s="8" t="s">
        <v>7884</v>
      </c>
      <c r="I309" s="8" t="s">
        <v>7861</v>
      </c>
      <c r="J309" s="13">
        <v>36424</v>
      </c>
      <c r="K309" s="8">
        <v>23</v>
      </c>
    </row>
    <row r="310" spans="1:11" ht="15.75" customHeight="1" x14ac:dyDescent="0.3">
      <c r="A310" s="8" t="s">
        <v>346</v>
      </c>
      <c r="B310" s="8">
        <v>1970</v>
      </c>
      <c r="C310" s="8" t="s">
        <v>7845</v>
      </c>
      <c r="D310" s="8">
        <v>11</v>
      </c>
      <c r="E310" s="8">
        <v>0</v>
      </c>
      <c r="F310" s="12">
        <v>30625.65</v>
      </c>
      <c r="G310" s="8" t="s">
        <v>7884</v>
      </c>
      <c r="H310" s="8" t="s">
        <v>7882</v>
      </c>
      <c r="I310" s="8" t="s">
        <v>7861</v>
      </c>
      <c r="J310" s="13">
        <v>25883</v>
      </c>
      <c r="K310" s="8">
        <v>52</v>
      </c>
    </row>
    <row r="311" spans="1:11" ht="15.75" customHeight="1" x14ac:dyDescent="0.3">
      <c r="A311" s="8" t="s">
        <v>347</v>
      </c>
      <c r="B311" s="8">
        <v>1986</v>
      </c>
      <c r="C311" s="8" t="s">
        <v>7849</v>
      </c>
      <c r="D311" s="8">
        <v>10</v>
      </c>
      <c r="E311" s="8">
        <v>3</v>
      </c>
      <c r="F311" s="12">
        <v>30530.5</v>
      </c>
      <c r="G311" s="8" t="s">
        <v>7884</v>
      </c>
      <c r="H311" s="8" t="s">
        <v>7883</v>
      </c>
      <c r="I311" s="8" t="s">
        <v>7861</v>
      </c>
      <c r="J311" s="13">
        <v>31634</v>
      </c>
      <c r="K311" s="8">
        <v>36</v>
      </c>
    </row>
    <row r="312" spans="1:11" ht="15.75" customHeight="1" x14ac:dyDescent="0.3">
      <c r="A312" s="8" t="s">
        <v>348</v>
      </c>
      <c r="B312" s="8">
        <v>1983</v>
      </c>
      <c r="C312" s="8" t="s">
        <v>7847</v>
      </c>
      <c r="D312" s="8">
        <v>3</v>
      </c>
      <c r="E312" s="8">
        <v>3</v>
      </c>
      <c r="F312" s="12">
        <v>30457.37</v>
      </c>
      <c r="G312" s="8" t="s">
        <v>7884</v>
      </c>
      <c r="H312" s="8" t="s">
        <v>7883</v>
      </c>
      <c r="I312" s="8" t="s">
        <v>7860</v>
      </c>
      <c r="J312" s="13">
        <v>30562</v>
      </c>
      <c r="K312" s="8">
        <v>39</v>
      </c>
    </row>
    <row r="313" spans="1:11" ht="15.75" customHeight="1" x14ac:dyDescent="0.3">
      <c r="A313" s="8" t="s">
        <v>349</v>
      </c>
      <c r="B313" s="8">
        <v>1998</v>
      </c>
      <c r="C313" s="8" t="s">
        <v>7850</v>
      </c>
      <c r="D313" s="8">
        <v>28</v>
      </c>
      <c r="E313" s="8">
        <v>0</v>
      </c>
      <c r="F313" s="12">
        <v>30422.03</v>
      </c>
      <c r="G313" s="8" t="s">
        <v>7884</v>
      </c>
      <c r="H313" s="8" t="s">
        <v>7882</v>
      </c>
      <c r="I313" s="8" t="s">
        <v>7861</v>
      </c>
      <c r="J313" s="13">
        <v>36096</v>
      </c>
      <c r="K313" s="8">
        <v>24</v>
      </c>
    </row>
    <row r="314" spans="1:11" ht="15.75" customHeight="1" x14ac:dyDescent="0.3">
      <c r="A314" s="8" t="s">
        <v>350</v>
      </c>
      <c r="B314" s="8">
        <v>1976</v>
      </c>
      <c r="C314" s="8" t="s">
        <v>7847</v>
      </c>
      <c r="D314" s="8">
        <v>3</v>
      </c>
      <c r="E314" s="8">
        <v>2</v>
      </c>
      <c r="F314" s="12">
        <v>30409.53</v>
      </c>
      <c r="G314" s="8" t="s">
        <v>7884</v>
      </c>
      <c r="H314" s="8" t="s">
        <v>7882</v>
      </c>
      <c r="I314" s="8" t="s">
        <v>7860</v>
      </c>
      <c r="J314" s="13">
        <v>28006</v>
      </c>
      <c r="K314" s="8">
        <v>46</v>
      </c>
    </row>
    <row r="315" spans="1:11" ht="15.75" customHeight="1" x14ac:dyDescent="0.3">
      <c r="A315" s="8" t="s">
        <v>351</v>
      </c>
      <c r="B315" s="8">
        <v>1969</v>
      </c>
      <c r="C315" s="8" t="s">
        <v>7844</v>
      </c>
      <c r="D315" s="8">
        <v>30</v>
      </c>
      <c r="E315" s="8">
        <v>0</v>
      </c>
      <c r="F315" s="12">
        <v>30366.93</v>
      </c>
      <c r="G315" s="8" t="s">
        <v>7884</v>
      </c>
      <c r="H315" s="8" t="s">
        <v>7884</v>
      </c>
      <c r="I315" s="8" t="s">
        <v>7861</v>
      </c>
      <c r="J315" s="13">
        <v>25414</v>
      </c>
      <c r="K315" s="8">
        <v>53</v>
      </c>
    </row>
    <row r="316" spans="1:11" ht="15.75" customHeight="1" x14ac:dyDescent="0.3">
      <c r="A316" s="8" t="s">
        <v>352</v>
      </c>
      <c r="B316" s="8">
        <v>2004</v>
      </c>
      <c r="C316" s="8" t="s">
        <v>7846</v>
      </c>
      <c r="D316" s="8">
        <v>1</v>
      </c>
      <c r="E316" s="8">
        <v>0</v>
      </c>
      <c r="F316" s="12">
        <v>30328.27</v>
      </c>
      <c r="G316" s="8" t="s">
        <v>7884</v>
      </c>
      <c r="H316" s="8" t="s">
        <v>7884</v>
      </c>
      <c r="I316" s="8" t="s">
        <v>7861</v>
      </c>
      <c r="J316" s="13">
        <v>38139</v>
      </c>
      <c r="K316" s="8">
        <v>19</v>
      </c>
    </row>
    <row r="317" spans="1:11" ht="15.75" customHeight="1" x14ac:dyDescent="0.3">
      <c r="A317" s="8" t="s">
        <v>353</v>
      </c>
      <c r="B317" s="8">
        <v>1972</v>
      </c>
      <c r="C317" s="8" t="s">
        <v>7844</v>
      </c>
      <c r="D317" s="8">
        <v>24</v>
      </c>
      <c r="E317" s="8">
        <v>2</v>
      </c>
      <c r="F317" s="12">
        <v>30284.639999999999</v>
      </c>
      <c r="G317" s="8" t="s">
        <v>7883</v>
      </c>
      <c r="H317" s="8" t="s">
        <v>7883</v>
      </c>
      <c r="I317" s="8" t="s">
        <v>7860</v>
      </c>
      <c r="J317" s="13">
        <v>26504</v>
      </c>
      <c r="K317" s="8">
        <v>50</v>
      </c>
    </row>
    <row r="318" spans="1:11" ht="15.75" customHeight="1" x14ac:dyDescent="0.3">
      <c r="A318" s="8" t="s">
        <v>354</v>
      </c>
      <c r="B318" s="8">
        <v>1962</v>
      </c>
      <c r="C318" s="8" t="s">
        <v>7847</v>
      </c>
      <c r="D318" s="8">
        <v>15</v>
      </c>
      <c r="E318" s="8">
        <v>0</v>
      </c>
      <c r="F318" s="12">
        <v>30260</v>
      </c>
      <c r="G318" s="8" t="s">
        <v>7883</v>
      </c>
      <c r="H318" s="8" t="s">
        <v>7883</v>
      </c>
      <c r="I318" s="8" t="s">
        <v>7869</v>
      </c>
      <c r="J318" s="13">
        <v>22904</v>
      </c>
      <c r="K318" s="8">
        <v>60</v>
      </c>
    </row>
    <row r="319" spans="1:11" ht="15.75" customHeight="1" x14ac:dyDescent="0.3">
      <c r="A319" s="8" t="s">
        <v>355</v>
      </c>
      <c r="B319" s="8">
        <v>1963</v>
      </c>
      <c r="C319" s="8" t="s">
        <v>7847</v>
      </c>
      <c r="D319" s="8">
        <v>13</v>
      </c>
      <c r="E319" s="8">
        <v>3</v>
      </c>
      <c r="F319" s="12">
        <v>30184.94</v>
      </c>
      <c r="G319" s="8" t="s">
        <v>7883</v>
      </c>
      <c r="H319" s="8" t="s">
        <v>7883</v>
      </c>
      <c r="I319" s="8" t="s">
        <v>7869</v>
      </c>
      <c r="J319" s="13">
        <v>23267</v>
      </c>
      <c r="K319" s="8">
        <v>59</v>
      </c>
    </row>
    <row r="320" spans="1:11" ht="15.75" customHeight="1" x14ac:dyDescent="0.3">
      <c r="A320" s="8" t="s">
        <v>356</v>
      </c>
      <c r="B320" s="8">
        <v>1958</v>
      </c>
      <c r="C320" s="8" t="s">
        <v>7849</v>
      </c>
      <c r="D320" s="8">
        <v>11</v>
      </c>
      <c r="E320" s="8">
        <v>1</v>
      </c>
      <c r="F320" s="12">
        <v>30166.62</v>
      </c>
      <c r="G320" s="8" t="s">
        <v>7883</v>
      </c>
      <c r="H320" s="8" t="s">
        <v>7882</v>
      </c>
      <c r="I320" s="8" t="s">
        <v>7860</v>
      </c>
      <c r="J320" s="13">
        <v>21408</v>
      </c>
      <c r="K320" s="8">
        <v>64</v>
      </c>
    </row>
    <row r="321" spans="1:11" ht="15.75" customHeight="1" x14ac:dyDescent="0.3">
      <c r="A321" s="8" t="s">
        <v>357</v>
      </c>
      <c r="B321" s="8">
        <v>1971</v>
      </c>
      <c r="C321" s="8" t="s">
        <v>7848</v>
      </c>
      <c r="D321" s="8">
        <v>25</v>
      </c>
      <c r="E321" s="8">
        <v>0</v>
      </c>
      <c r="F321" s="12">
        <v>30134.75</v>
      </c>
      <c r="G321" s="8" t="s">
        <v>7884</v>
      </c>
      <c r="H321" s="8" t="s">
        <v>7882</v>
      </c>
      <c r="I321" s="8" t="s">
        <v>7861</v>
      </c>
      <c r="J321" s="13">
        <v>26292</v>
      </c>
      <c r="K321" s="8">
        <v>51</v>
      </c>
    </row>
    <row r="322" spans="1:11" ht="15.75" customHeight="1" x14ac:dyDescent="0.3">
      <c r="A322" s="8" t="s">
        <v>358</v>
      </c>
      <c r="B322" s="8">
        <v>1979</v>
      </c>
      <c r="C322" s="8" t="s">
        <v>7847</v>
      </c>
      <c r="D322" s="8">
        <v>2</v>
      </c>
      <c r="E322" s="8">
        <v>2</v>
      </c>
      <c r="F322" s="12">
        <v>30095.97</v>
      </c>
      <c r="G322" s="8" t="s">
        <v>7884</v>
      </c>
      <c r="H322" s="8" t="s">
        <v>7882</v>
      </c>
      <c r="I322" s="8" t="s">
        <v>7861</v>
      </c>
      <c r="J322" s="13">
        <v>29100</v>
      </c>
      <c r="K322" s="8">
        <v>43</v>
      </c>
    </row>
    <row r="323" spans="1:11" ht="15.75" customHeight="1" x14ac:dyDescent="0.3">
      <c r="A323" s="8" t="s">
        <v>359</v>
      </c>
      <c r="B323" s="8">
        <v>1967</v>
      </c>
      <c r="C323" s="8" t="s">
        <v>7846</v>
      </c>
      <c r="D323" s="8">
        <v>16</v>
      </c>
      <c r="E323" s="8">
        <v>3</v>
      </c>
      <c r="F323" s="12">
        <v>30063.58</v>
      </c>
      <c r="G323" s="8" t="s">
        <v>7883</v>
      </c>
      <c r="H323" s="8" t="s">
        <v>7883</v>
      </c>
      <c r="I323" s="8" t="s">
        <v>7860</v>
      </c>
      <c r="J323" s="13">
        <v>24639</v>
      </c>
      <c r="K323" s="8">
        <v>55</v>
      </c>
    </row>
    <row r="324" spans="1:11" ht="15.75" customHeight="1" x14ac:dyDescent="0.3">
      <c r="A324" s="8" t="s">
        <v>360</v>
      </c>
      <c r="B324" s="8">
        <v>1981</v>
      </c>
      <c r="C324" s="8" t="s">
        <v>7849</v>
      </c>
      <c r="D324" s="8">
        <v>4</v>
      </c>
      <c r="E324" s="8">
        <v>1</v>
      </c>
      <c r="F324" s="12">
        <v>30026.87</v>
      </c>
      <c r="G324" s="8" t="s">
        <v>7884</v>
      </c>
      <c r="H324" s="8" t="s">
        <v>7882</v>
      </c>
      <c r="I324" s="8" t="s">
        <v>7860</v>
      </c>
      <c r="J324" s="13">
        <v>29802</v>
      </c>
      <c r="K324" s="8">
        <v>41</v>
      </c>
    </row>
    <row r="325" spans="1:11" ht="15.75" customHeight="1" x14ac:dyDescent="0.3">
      <c r="A325" s="8" t="s">
        <v>361</v>
      </c>
      <c r="B325" s="8">
        <v>1991</v>
      </c>
      <c r="C325" s="8" t="s">
        <v>7850</v>
      </c>
      <c r="D325" s="8">
        <v>5</v>
      </c>
      <c r="E325" s="8">
        <v>3</v>
      </c>
      <c r="F325" s="12">
        <v>29969.67</v>
      </c>
      <c r="G325" s="8" t="s">
        <v>7883</v>
      </c>
      <c r="H325" s="8" t="s">
        <v>7883</v>
      </c>
      <c r="I325" s="8" t="s">
        <v>7861</v>
      </c>
      <c r="J325" s="13">
        <v>33516</v>
      </c>
      <c r="K325" s="8">
        <v>31</v>
      </c>
    </row>
    <row r="326" spans="1:11" ht="15.75" customHeight="1" x14ac:dyDescent="0.3">
      <c r="A326" s="8" t="s">
        <v>362</v>
      </c>
      <c r="B326" s="8">
        <v>1976</v>
      </c>
      <c r="C326" s="8" t="s">
        <v>7846</v>
      </c>
      <c r="D326" s="8">
        <v>12</v>
      </c>
      <c r="E326" s="8">
        <v>2</v>
      </c>
      <c r="F326" s="12">
        <v>29933.75</v>
      </c>
      <c r="G326" s="8" t="s">
        <v>7883</v>
      </c>
      <c r="H326" s="8" t="s">
        <v>7883</v>
      </c>
      <c r="I326" s="8" t="s">
        <v>7861</v>
      </c>
      <c r="J326" s="13">
        <v>27923</v>
      </c>
      <c r="K326" s="8">
        <v>46</v>
      </c>
    </row>
    <row r="327" spans="1:11" ht="15.75" customHeight="1" x14ac:dyDescent="0.3">
      <c r="A327" s="8" t="s">
        <v>363</v>
      </c>
      <c r="B327" s="8">
        <v>1988</v>
      </c>
      <c r="C327" s="8" t="s">
        <v>7848</v>
      </c>
      <c r="D327" s="8">
        <v>30</v>
      </c>
      <c r="E327" s="8">
        <v>3</v>
      </c>
      <c r="F327" s="12">
        <v>29929.56</v>
      </c>
      <c r="G327" s="8" t="s">
        <v>7883</v>
      </c>
      <c r="H327" s="8" t="s">
        <v>7883</v>
      </c>
      <c r="I327" s="8" t="s">
        <v>7861</v>
      </c>
      <c r="J327" s="13">
        <v>32507</v>
      </c>
      <c r="K327" s="8">
        <v>34</v>
      </c>
    </row>
    <row r="328" spans="1:11" ht="15.75" customHeight="1" x14ac:dyDescent="0.3">
      <c r="A328" s="8" t="s">
        <v>364</v>
      </c>
      <c r="B328" s="8">
        <v>1975</v>
      </c>
      <c r="C328" s="8" t="s">
        <v>7849</v>
      </c>
      <c r="D328" s="8">
        <v>19</v>
      </c>
      <c r="E328" s="8">
        <v>1</v>
      </c>
      <c r="F328" s="12">
        <v>29899.25</v>
      </c>
      <c r="G328" s="8" t="s">
        <v>7883</v>
      </c>
      <c r="H328" s="8" t="s">
        <v>7882</v>
      </c>
      <c r="I328" s="8" t="s">
        <v>7861</v>
      </c>
      <c r="J328" s="13">
        <v>27625</v>
      </c>
      <c r="K328" s="8">
        <v>47</v>
      </c>
    </row>
    <row r="329" spans="1:11" ht="15.75" customHeight="1" x14ac:dyDescent="0.3">
      <c r="A329" s="8" t="s">
        <v>365</v>
      </c>
      <c r="B329" s="8">
        <v>1989</v>
      </c>
      <c r="C329" s="8" t="s">
        <v>7848</v>
      </c>
      <c r="D329" s="8">
        <v>30</v>
      </c>
      <c r="E329" s="8">
        <v>3</v>
      </c>
      <c r="F329" s="12">
        <v>29852.48</v>
      </c>
      <c r="G329" s="8" t="s">
        <v>7883</v>
      </c>
      <c r="H329" s="8" t="s">
        <v>7882</v>
      </c>
      <c r="I329" s="8" t="s">
        <v>7861</v>
      </c>
      <c r="J329" s="13">
        <v>32872</v>
      </c>
      <c r="K329" s="8">
        <v>33</v>
      </c>
    </row>
    <row r="330" spans="1:11" ht="15.75" customHeight="1" x14ac:dyDescent="0.3">
      <c r="A330" s="8" t="s">
        <v>366</v>
      </c>
      <c r="B330" s="8">
        <v>1982</v>
      </c>
      <c r="C330" s="8" t="s">
        <v>7850</v>
      </c>
      <c r="D330" s="8">
        <v>29</v>
      </c>
      <c r="E330" s="8">
        <v>3</v>
      </c>
      <c r="F330" s="12">
        <v>29818.76</v>
      </c>
      <c r="G330" s="8" t="s">
        <v>7883</v>
      </c>
      <c r="H330" s="8" t="s">
        <v>7883</v>
      </c>
      <c r="I330" s="8" t="s">
        <v>7860</v>
      </c>
      <c r="J330" s="13">
        <v>30253</v>
      </c>
      <c r="K330" s="8">
        <v>40</v>
      </c>
    </row>
    <row r="331" spans="1:11" ht="15.75" customHeight="1" x14ac:dyDescent="0.3">
      <c r="A331" s="8" t="s">
        <v>367</v>
      </c>
      <c r="B331" s="8">
        <v>1981</v>
      </c>
      <c r="C331" s="8" t="s">
        <v>7849</v>
      </c>
      <c r="D331" s="8">
        <v>13</v>
      </c>
      <c r="E331" s="8">
        <v>1</v>
      </c>
      <c r="F331" s="12">
        <v>29816.639999999999</v>
      </c>
      <c r="G331" s="8" t="s">
        <v>7883</v>
      </c>
      <c r="H331" s="8" t="s">
        <v>7884</v>
      </c>
      <c r="I331" s="8" t="s">
        <v>7861</v>
      </c>
      <c r="J331" s="13">
        <v>29811</v>
      </c>
      <c r="K331" s="8">
        <v>41</v>
      </c>
    </row>
    <row r="332" spans="1:11" ht="15.75" customHeight="1" x14ac:dyDescent="0.3">
      <c r="A332" s="8" t="s">
        <v>368</v>
      </c>
      <c r="B332" s="8">
        <v>1998</v>
      </c>
      <c r="C332" s="8" t="s">
        <v>7846</v>
      </c>
      <c r="D332" s="8">
        <v>20</v>
      </c>
      <c r="E332" s="8">
        <v>0</v>
      </c>
      <c r="F332" s="12">
        <v>29760.6</v>
      </c>
      <c r="G332" s="8" t="s">
        <v>7883</v>
      </c>
      <c r="H332" s="8" t="s">
        <v>7884</v>
      </c>
      <c r="I332" s="8" t="s">
        <v>7861</v>
      </c>
      <c r="J332" s="13">
        <v>35966</v>
      </c>
      <c r="K332" s="8">
        <v>24</v>
      </c>
    </row>
    <row r="333" spans="1:11" ht="15.75" customHeight="1" x14ac:dyDescent="0.3">
      <c r="A333" s="8" t="s">
        <v>369</v>
      </c>
      <c r="B333" s="8">
        <v>1973</v>
      </c>
      <c r="C333" s="8" t="s">
        <v>7849</v>
      </c>
      <c r="D333" s="8">
        <v>23</v>
      </c>
      <c r="E333" s="8">
        <v>0</v>
      </c>
      <c r="F333" s="12">
        <v>29757.69</v>
      </c>
      <c r="G333" s="8" t="s">
        <v>7883</v>
      </c>
      <c r="H333" s="8" t="s">
        <v>7882</v>
      </c>
      <c r="I333" s="8" t="s">
        <v>7861</v>
      </c>
      <c r="J333" s="13">
        <v>26899</v>
      </c>
      <c r="K333" s="8">
        <v>49</v>
      </c>
    </row>
    <row r="334" spans="1:11" ht="15.75" customHeight="1" x14ac:dyDescent="0.3">
      <c r="A334" s="8" t="s">
        <v>370</v>
      </c>
      <c r="B334" s="8">
        <v>1993</v>
      </c>
      <c r="C334" s="8" t="s">
        <v>7844</v>
      </c>
      <c r="D334" s="8">
        <v>27</v>
      </c>
      <c r="E334" s="8">
        <v>0</v>
      </c>
      <c r="F334" s="12">
        <v>29622.69</v>
      </c>
      <c r="G334" s="8" t="s">
        <v>7883</v>
      </c>
      <c r="H334" s="8" t="s">
        <v>7883</v>
      </c>
      <c r="I334" s="8" t="s">
        <v>7861</v>
      </c>
      <c r="J334" s="13">
        <v>34177</v>
      </c>
      <c r="K334" s="8">
        <v>29</v>
      </c>
    </row>
    <row r="335" spans="1:11" ht="15.75" customHeight="1" x14ac:dyDescent="0.3">
      <c r="A335" s="8" t="s">
        <v>371</v>
      </c>
      <c r="B335" s="8">
        <v>1975</v>
      </c>
      <c r="C335" s="8" t="s">
        <v>7845</v>
      </c>
      <c r="D335" s="8">
        <v>3</v>
      </c>
      <c r="E335" s="8">
        <v>1</v>
      </c>
      <c r="F335" s="12">
        <v>29583.8</v>
      </c>
      <c r="G335" s="8" t="s">
        <v>7883</v>
      </c>
      <c r="H335" s="8" t="s">
        <v>7883</v>
      </c>
      <c r="I335" s="8" t="s">
        <v>7861</v>
      </c>
      <c r="J335" s="13">
        <v>27701</v>
      </c>
      <c r="K335" s="8">
        <v>47</v>
      </c>
    </row>
    <row r="336" spans="1:11" ht="15.75" customHeight="1" x14ac:dyDescent="0.3">
      <c r="A336" s="8" t="s">
        <v>372</v>
      </c>
      <c r="B336" s="8">
        <v>1959</v>
      </c>
      <c r="C336" s="8" t="s">
        <v>7850</v>
      </c>
      <c r="D336" s="8">
        <v>20</v>
      </c>
      <c r="E336" s="8">
        <v>0</v>
      </c>
      <c r="F336" s="12">
        <v>29523.17</v>
      </c>
      <c r="G336" s="8" t="s">
        <v>7883</v>
      </c>
      <c r="H336" s="8" t="s">
        <v>7884</v>
      </c>
      <c r="I336" s="8" t="s">
        <v>7867</v>
      </c>
      <c r="J336" s="13">
        <v>21843</v>
      </c>
      <c r="K336" s="8">
        <v>63</v>
      </c>
    </row>
    <row r="337" spans="1:11" ht="15.75" customHeight="1" x14ac:dyDescent="0.3">
      <c r="A337" s="8" t="s">
        <v>373</v>
      </c>
      <c r="B337" s="8">
        <v>1987</v>
      </c>
      <c r="C337" s="8" t="s">
        <v>7844</v>
      </c>
      <c r="D337" s="8">
        <v>16</v>
      </c>
      <c r="E337" s="8">
        <v>3</v>
      </c>
      <c r="F337" s="12">
        <v>29443.59</v>
      </c>
      <c r="G337" s="8" t="s">
        <v>7883</v>
      </c>
      <c r="H337" s="8" t="s">
        <v>7883</v>
      </c>
      <c r="I337" s="8" t="s">
        <v>7861</v>
      </c>
      <c r="J337" s="13">
        <v>31974</v>
      </c>
      <c r="K337" s="8">
        <v>35</v>
      </c>
    </row>
    <row r="338" spans="1:11" ht="15.75" customHeight="1" x14ac:dyDescent="0.3">
      <c r="A338" s="8" t="s">
        <v>374</v>
      </c>
      <c r="B338" s="8">
        <v>1985</v>
      </c>
      <c r="C338" s="8" t="s">
        <v>7845</v>
      </c>
      <c r="D338" s="8">
        <v>7</v>
      </c>
      <c r="E338" s="8">
        <v>3</v>
      </c>
      <c r="F338" s="12">
        <v>29352.560000000001</v>
      </c>
      <c r="G338" s="8" t="s">
        <v>7883</v>
      </c>
      <c r="H338" s="8" t="s">
        <v>7883</v>
      </c>
      <c r="I338" s="8" t="s">
        <v>7861</v>
      </c>
      <c r="J338" s="13">
        <v>31358</v>
      </c>
      <c r="K338" s="8">
        <v>37</v>
      </c>
    </row>
    <row r="339" spans="1:11" ht="15.75" customHeight="1" x14ac:dyDescent="0.3">
      <c r="A339" s="8" t="s">
        <v>375</v>
      </c>
      <c r="B339" s="8">
        <v>1958</v>
      </c>
      <c r="C339" s="8" t="s">
        <v>7846</v>
      </c>
      <c r="D339" s="8">
        <v>5</v>
      </c>
      <c r="E339" s="8">
        <v>0</v>
      </c>
      <c r="F339" s="12">
        <v>29330.98</v>
      </c>
      <c r="G339" s="8" t="s">
        <v>7883</v>
      </c>
      <c r="H339" s="8" t="s">
        <v>7884</v>
      </c>
      <c r="I339" s="8" t="s">
        <v>7860</v>
      </c>
      <c r="J339" s="13">
        <v>21341</v>
      </c>
      <c r="K339" s="8">
        <v>65</v>
      </c>
    </row>
    <row r="340" spans="1:11" ht="15.75" customHeight="1" x14ac:dyDescent="0.3">
      <c r="A340" s="8" t="s">
        <v>376</v>
      </c>
      <c r="B340" s="8">
        <v>1978</v>
      </c>
      <c r="C340" s="8" t="s">
        <v>7844</v>
      </c>
      <c r="D340" s="8">
        <v>21</v>
      </c>
      <c r="E340" s="8">
        <v>2</v>
      </c>
      <c r="F340" s="12">
        <v>29227.599999999999</v>
      </c>
      <c r="G340" s="8" t="s">
        <v>7883</v>
      </c>
      <c r="H340" s="8" t="s">
        <v>7882</v>
      </c>
      <c r="I340" s="8" t="s">
        <v>7860</v>
      </c>
      <c r="J340" s="13">
        <v>28692</v>
      </c>
      <c r="K340" s="8">
        <v>44</v>
      </c>
    </row>
    <row r="341" spans="1:11" ht="15.75" customHeight="1" x14ac:dyDescent="0.3">
      <c r="A341" s="8" t="s">
        <v>377</v>
      </c>
      <c r="B341" s="8">
        <v>1969</v>
      </c>
      <c r="C341" s="8" t="s">
        <v>7844</v>
      </c>
      <c r="D341" s="8">
        <v>9</v>
      </c>
      <c r="E341" s="8">
        <v>2</v>
      </c>
      <c r="F341" s="12">
        <v>29186.48</v>
      </c>
      <c r="G341" s="8" t="s">
        <v>7883</v>
      </c>
      <c r="H341" s="8" t="s">
        <v>7882</v>
      </c>
      <c r="I341" s="8" t="s">
        <v>7867</v>
      </c>
      <c r="J341" s="13">
        <v>25393</v>
      </c>
      <c r="K341" s="8">
        <v>53</v>
      </c>
    </row>
    <row r="342" spans="1:11" ht="15.75" customHeight="1" x14ac:dyDescent="0.3">
      <c r="A342" s="8" t="s">
        <v>378</v>
      </c>
      <c r="B342" s="8">
        <v>1976</v>
      </c>
      <c r="C342" s="8" t="s">
        <v>7845</v>
      </c>
      <c r="D342" s="8">
        <v>8</v>
      </c>
      <c r="E342" s="8">
        <v>2</v>
      </c>
      <c r="F342" s="12">
        <v>29160.39</v>
      </c>
      <c r="G342" s="8" t="s">
        <v>7883</v>
      </c>
      <c r="H342" s="8" t="s">
        <v>7884</v>
      </c>
      <c r="I342" s="8" t="s">
        <v>7861</v>
      </c>
      <c r="J342" s="13">
        <v>28072</v>
      </c>
      <c r="K342" s="8">
        <v>46</v>
      </c>
    </row>
    <row r="343" spans="1:11" ht="15.75" customHeight="1" x14ac:dyDescent="0.3">
      <c r="A343" s="8" t="s">
        <v>379</v>
      </c>
      <c r="B343" s="8">
        <v>1961</v>
      </c>
      <c r="C343" s="8" t="s">
        <v>7848</v>
      </c>
      <c r="D343" s="8">
        <v>24</v>
      </c>
      <c r="E343" s="8">
        <v>0</v>
      </c>
      <c r="F343" s="12">
        <v>29141.360000000001</v>
      </c>
      <c r="G343" s="8" t="s">
        <v>7883</v>
      </c>
      <c r="H343" s="8" t="s">
        <v>7882</v>
      </c>
      <c r="I343" s="8" t="s">
        <v>7860</v>
      </c>
      <c r="J343" s="13">
        <v>22639</v>
      </c>
      <c r="K343" s="8">
        <v>61</v>
      </c>
    </row>
    <row r="344" spans="1:11" ht="15.75" customHeight="1" x14ac:dyDescent="0.3">
      <c r="A344" s="8" t="s">
        <v>380</v>
      </c>
      <c r="B344" s="8">
        <v>1978</v>
      </c>
      <c r="C344" s="8" t="s">
        <v>7845</v>
      </c>
      <c r="D344" s="8">
        <v>29</v>
      </c>
      <c r="E344" s="8">
        <v>2</v>
      </c>
      <c r="F344" s="12">
        <v>29114.77</v>
      </c>
      <c r="G344" s="8" t="s">
        <v>7883</v>
      </c>
      <c r="H344" s="8" t="s">
        <v>7883</v>
      </c>
      <c r="I344" s="8" t="s">
        <v>7861</v>
      </c>
      <c r="J344" s="13">
        <v>28823</v>
      </c>
      <c r="K344" s="8">
        <v>44</v>
      </c>
    </row>
    <row r="345" spans="1:11" ht="15.75" customHeight="1" x14ac:dyDescent="0.3">
      <c r="A345" s="8" t="s">
        <v>381</v>
      </c>
      <c r="B345" s="8">
        <v>1980</v>
      </c>
      <c r="C345" s="8" t="s">
        <v>7844</v>
      </c>
      <c r="D345" s="8">
        <v>14</v>
      </c>
      <c r="E345" s="8">
        <v>2</v>
      </c>
      <c r="F345" s="12">
        <v>29114.21</v>
      </c>
      <c r="G345" s="8" t="s">
        <v>7883</v>
      </c>
      <c r="H345" s="8" t="s">
        <v>7882</v>
      </c>
      <c r="I345" s="8" t="s">
        <v>7861</v>
      </c>
      <c r="J345" s="13">
        <v>29416</v>
      </c>
      <c r="K345" s="8">
        <v>42</v>
      </c>
    </row>
    <row r="346" spans="1:11" ht="15.75" customHeight="1" x14ac:dyDescent="0.3">
      <c r="A346" s="8" t="s">
        <v>382</v>
      </c>
      <c r="B346" s="8">
        <v>1992</v>
      </c>
      <c r="C346" s="8" t="s">
        <v>7844</v>
      </c>
      <c r="D346" s="8">
        <v>7</v>
      </c>
      <c r="E346" s="8">
        <v>0</v>
      </c>
      <c r="F346" s="12">
        <v>29007.82</v>
      </c>
      <c r="G346" s="8" t="s">
        <v>7883</v>
      </c>
      <c r="H346" s="8" t="s">
        <v>7882</v>
      </c>
      <c r="I346" s="8" t="s">
        <v>7861</v>
      </c>
      <c r="J346" s="13">
        <v>33792</v>
      </c>
      <c r="K346" s="8">
        <v>30</v>
      </c>
    </row>
    <row r="347" spans="1:11" ht="15.75" customHeight="1" x14ac:dyDescent="0.3">
      <c r="A347" s="8" t="s">
        <v>383</v>
      </c>
      <c r="B347" s="8">
        <v>2003</v>
      </c>
      <c r="C347" s="8" t="s">
        <v>7847</v>
      </c>
      <c r="D347" s="8">
        <v>1</v>
      </c>
      <c r="E347" s="8">
        <v>0</v>
      </c>
      <c r="F347" s="12">
        <v>28998.68</v>
      </c>
      <c r="G347" s="8" t="s">
        <v>7883</v>
      </c>
      <c r="H347" s="8" t="s">
        <v>7882</v>
      </c>
      <c r="I347" s="8" t="s">
        <v>7861</v>
      </c>
      <c r="J347" s="13">
        <v>37865</v>
      </c>
      <c r="K347" s="8">
        <v>19</v>
      </c>
    </row>
    <row r="348" spans="1:11" ht="15.75" customHeight="1" x14ac:dyDescent="0.3">
      <c r="A348" s="8" t="s">
        <v>384</v>
      </c>
      <c r="B348" s="8">
        <v>1959</v>
      </c>
      <c r="C348" s="8" t="s">
        <v>7848</v>
      </c>
      <c r="D348" s="8">
        <v>5</v>
      </c>
      <c r="E348" s="8">
        <v>0</v>
      </c>
      <c r="F348" s="12">
        <v>28950.47</v>
      </c>
      <c r="G348" s="8" t="s">
        <v>7883</v>
      </c>
      <c r="H348" s="8" t="s">
        <v>7883</v>
      </c>
      <c r="I348" s="8" t="s">
        <v>7860</v>
      </c>
      <c r="J348" s="13">
        <v>21889</v>
      </c>
      <c r="K348" s="8">
        <v>63</v>
      </c>
    </row>
    <row r="349" spans="1:11" ht="15.75" customHeight="1" x14ac:dyDescent="0.3">
      <c r="A349" s="8" t="s">
        <v>385</v>
      </c>
      <c r="B349" s="8">
        <v>1962</v>
      </c>
      <c r="C349" s="8" t="s">
        <v>7844</v>
      </c>
      <c r="D349" s="8">
        <v>25</v>
      </c>
      <c r="E349" s="8">
        <v>0</v>
      </c>
      <c r="F349" s="12">
        <v>28923.14</v>
      </c>
      <c r="G349" s="8" t="s">
        <v>7883</v>
      </c>
      <c r="H349" s="8" t="s">
        <v>7883</v>
      </c>
      <c r="I349" s="8" t="s">
        <v>7860</v>
      </c>
      <c r="J349" s="13">
        <v>22852</v>
      </c>
      <c r="K349" s="8">
        <v>60</v>
      </c>
    </row>
    <row r="350" spans="1:11" ht="15.75" customHeight="1" x14ac:dyDescent="0.3">
      <c r="A350" s="8" t="s">
        <v>386</v>
      </c>
      <c r="B350" s="8">
        <v>1961</v>
      </c>
      <c r="C350" s="8" t="s">
        <v>7849</v>
      </c>
      <c r="D350" s="8">
        <v>3</v>
      </c>
      <c r="E350" s="8">
        <v>1</v>
      </c>
      <c r="F350" s="12">
        <v>28868.66</v>
      </c>
      <c r="G350" s="8" t="s">
        <v>7883</v>
      </c>
      <c r="H350" s="8" t="s">
        <v>7884</v>
      </c>
      <c r="I350" s="8" t="s">
        <v>7860</v>
      </c>
      <c r="J350" s="13">
        <v>22496</v>
      </c>
      <c r="K350" s="8">
        <v>61</v>
      </c>
    </row>
    <row r="351" spans="1:11" ht="15.75" customHeight="1" x14ac:dyDescent="0.3">
      <c r="A351" s="8" t="s">
        <v>387</v>
      </c>
      <c r="B351" s="8">
        <v>1990</v>
      </c>
      <c r="C351" s="8" t="s">
        <v>7848</v>
      </c>
      <c r="D351" s="8">
        <v>5</v>
      </c>
      <c r="E351" s="8">
        <v>3</v>
      </c>
      <c r="F351" s="12">
        <v>28716.14</v>
      </c>
      <c r="G351" s="8" t="s">
        <v>7883</v>
      </c>
      <c r="H351" s="8" t="s">
        <v>7882</v>
      </c>
      <c r="I351" s="8" t="s">
        <v>7861</v>
      </c>
      <c r="J351" s="13">
        <v>33212</v>
      </c>
      <c r="K351" s="8">
        <v>32</v>
      </c>
    </row>
    <row r="352" spans="1:11" ht="15.75" customHeight="1" x14ac:dyDescent="0.3">
      <c r="A352" s="8" t="s">
        <v>388</v>
      </c>
      <c r="B352" s="8">
        <v>1985</v>
      </c>
      <c r="C352" s="8" t="s">
        <v>7847</v>
      </c>
      <c r="D352" s="8">
        <v>27</v>
      </c>
      <c r="E352" s="8">
        <v>3</v>
      </c>
      <c r="F352" s="12">
        <v>28542.86</v>
      </c>
      <c r="G352" s="8" t="s">
        <v>7883</v>
      </c>
      <c r="H352" s="8" t="s">
        <v>7882</v>
      </c>
      <c r="I352" s="8" t="s">
        <v>7861</v>
      </c>
      <c r="J352" s="13">
        <v>31317</v>
      </c>
      <c r="K352" s="8">
        <v>37</v>
      </c>
    </row>
    <row r="353" spans="1:11" ht="15.75" customHeight="1" x14ac:dyDescent="0.3">
      <c r="A353" s="8" t="s">
        <v>389</v>
      </c>
      <c r="B353" s="8">
        <v>1982</v>
      </c>
      <c r="C353" s="8" t="s">
        <v>7848</v>
      </c>
      <c r="D353" s="8">
        <v>11</v>
      </c>
      <c r="E353" s="8">
        <v>1</v>
      </c>
      <c r="F353" s="12">
        <v>28476.73</v>
      </c>
      <c r="G353" s="8" t="s">
        <v>7883</v>
      </c>
      <c r="H353" s="8" t="s">
        <v>7884</v>
      </c>
      <c r="I353" s="8" t="s">
        <v>7860</v>
      </c>
      <c r="J353" s="13">
        <v>30296</v>
      </c>
      <c r="K353" s="8">
        <v>40</v>
      </c>
    </row>
    <row r="354" spans="1:11" ht="15.75" customHeight="1" x14ac:dyDescent="0.3">
      <c r="A354" s="8" t="s">
        <v>390</v>
      </c>
      <c r="B354" s="8">
        <v>1974</v>
      </c>
      <c r="C354" s="8" t="s">
        <v>7847</v>
      </c>
      <c r="D354" s="8">
        <v>16</v>
      </c>
      <c r="E354" s="8">
        <v>1</v>
      </c>
      <c r="F354" s="12">
        <v>28468.92</v>
      </c>
      <c r="G354" s="8" t="s">
        <v>7883</v>
      </c>
      <c r="H354" s="8" t="s">
        <v>7883</v>
      </c>
      <c r="I354" s="8" t="s">
        <v>7860</v>
      </c>
      <c r="J354" s="13">
        <v>27288</v>
      </c>
      <c r="K354" s="8">
        <v>48</v>
      </c>
    </row>
    <row r="355" spans="1:11" ht="15.75" customHeight="1" x14ac:dyDescent="0.3">
      <c r="A355" s="8" t="s">
        <v>391</v>
      </c>
      <c r="B355" s="8">
        <v>1977</v>
      </c>
      <c r="C355" s="8" t="s">
        <v>7848</v>
      </c>
      <c r="D355" s="8">
        <v>2</v>
      </c>
      <c r="E355" s="8">
        <v>1</v>
      </c>
      <c r="F355" s="12">
        <v>28340.19</v>
      </c>
      <c r="G355" s="8" t="s">
        <v>7883</v>
      </c>
      <c r="H355" s="8" t="s">
        <v>7884</v>
      </c>
      <c r="I355" s="8" t="s">
        <v>7860</v>
      </c>
      <c r="J355" s="13">
        <v>28461</v>
      </c>
      <c r="K355" s="8">
        <v>45</v>
      </c>
    </row>
    <row r="356" spans="1:11" ht="15.75" customHeight="1" x14ac:dyDescent="0.3">
      <c r="A356" s="8" t="s">
        <v>392</v>
      </c>
      <c r="B356" s="8">
        <v>1990</v>
      </c>
      <c r="C356" s="8" t="s">
        <v>7848</v>
      </c>
      <c r="D356" s="8">
        <v>24</v>
      </c>
      <c r="E356" s="8">
        <v>3</v>
      </c>
      <c r="F356" s="12">
        <v>28302.33</v>
      </c>
      <c r="G356" s="8" t="s">
        <v>7883</v>
      </c>
      <c r="H356" s="8" t="s">
        <v>7884</v>
      </c>
      <c r="I356" s="8" t="s">
        <v>7861</v>
      </c>
      <c r="J356" s="13">
        <v>33231</v>
      </c>
      <c r="K356" s="8">
        <v>32</v>
      </c>
    </row>
    <row r="357" spans="1:11" ht="15.75" customHeight="1" x14ac:dyDescent="0.3">
      <c r="A357" s="8" t="s">
        <v>393</v>
      </c>
      <c r="B357" s="8">
        <v>1963</v>
      </c>
      <c r="C357" s="8" t="s">
        <v>7845</v>
      </c>
      <c r="D357" s="8">
        <v>25</v>
      </c>
      <c r="E357" s="8">
        <v>1</v>
      </c>
      <c r="F357" s="12">
        <v>28287.9</v>
      </c>
      <c r="G357" s="8" t="s">
        <v>7883</v>
      </c>
      <c r="H357" s="8" t="s">
        <v>7883</v>
      </c>
      <c r="I357" s="8" t="s">
        <v>7859</v>
      </c>
      <c r="J357" s="13">
        <v>23340</v>
      </c>
      <c r="K357" s="8">
        <v>59</v>
      </c>
    </row>
    <row r="358" spans="1:11" ht="15.75" customHeight="1" x14ac:dyDescent="0.3">
      <c r="A358" s="8" t="s">
        <v>394</v>
      </c>
      <c r="B358" s="8">
        <v>1999</v>
      </c>
      <c r="C358" s="8" t="s">
        <v>7847</v>
      </c>
      <c r="D358" s="8">
        <v>6</v>
      </c>
      <c r="E358" s="8">
        <v>0</v>
      </c>
      <c r="F358" s="12">
        <v>28245.34</v>
      </c>
      <c r="G358" s="8" t="s">
        <v>7883</v>
      </c>
      <c r="H358" s="8" t="s">
        <v>7882</v>
      </c>
      <c r="I358" s="8" t="s">
        <v>7861</v>
      </c>
      <c r="J358" s="13">
        <v>36409</v>
      </c>
      <c r="K358" s="8">
        <v>23</v>
      </c>
    </row>
    <row r="359" spans="1:11" ht="15.75" customHeight="1" x14ac:dyDescent="0.3">
      <c r="A359" s="8" t="s">
        <v>395</v>
      </c>
      <c r="B359" s="8">
        <v>1960</v>
      </c>
      <c r="C359" s="8" t="s">
        <v>7845</v>
      </c>
      <c r="D359" s="8">
        <v>22</v>
      </c>
      <c r="E359" s="8">
        <v>0</v>
      </c>
      <c r="F359" s="12">
        <v>28101.33</v>
      </c>
      <c r="G359" s="8" t="s">
        <v>7883</v>
      </c>
      <c r="H359" s="8" t="s">
        <v>7884</v>
      </c>
      <c r="I359" s="8" t="s">
        <v>7863</v>
      </c>
      <c r="J359" s="13">
        <v>22242</v>
      </c>
      <c r="K359" s="8">
        <v>62</v>
      </c>
    </row>
    <row r="360" spans="1:11" ht="15.75" customHeight="1" x14ac:dyDescent="0.3">
      <c r="A360" s="8" t="s">
        <v>396</v>
      </c>
      <c r="B360" s="8">
        <v>1985</v>
      </c>
      <c r="C360" s="8" t="s">
        <v>7845</v>
      </c>
      <c r="D360" s="8">
        <v>29</v>
      </c>
      <c r="E360" s="8">
        <v>3</v>
      </c>
      <c r="F360" s="12">
        <v>28006.94</v>
      </c>
      <c r="G360" s="8" t="s">
        <v>7883</v>
      </c>
      <c r="H360" s="8" t="s">
        <v>7884</v>
      </c>
      <c r="I360" s="8" t="s">
        <v>7861</v>
      </c>
      <c r="J360" s="13">
        <v>31380</v>
      </c>
      <c r="K360" s="8">
        <v>37</v>
      </c>
    </row>
    <row r="361" spans="1:11" ht="15.75" customHeight="1" x14ac:dyDescent="0.3">
      <c r="A361" s="8" t="s">
        <v>397</v>
      </c>
      <c r="B361" s="8">
        <v>1999</v>
      </c>
      <c r="C361" s="8" t="s">
        <v>7848</v>
      </c>
      <c r="D361" s="8">
        <v>21</v>
      </c>
      <c r="E361" s="8">
        <v>0</v>
      </c>
      <c r="F361" s="12">
        <v>27980.77</v>
      </c>
      <c r="G361" s="8" t="s">
        <v>7883</v>
      </c>
      <c r="H361" s="8" t="s">
        <v>7883</v>
      </c>
      <c r="I361" s="8" t="s">
        <v>7861</v>
      </c>
      <c r="J361" s="13">
        <v>36515</v>
      </c>
      <c r="K361" s="8">
        <v>23</v>
      </c>
    </row>
    <row r="362" spans="1:11" ht="15.75" customHeight="1" x14ac:dyDescent="0.3">
      <c r="A362" s="8" t="s">
        <v>398</v>
      </c>
      <c r="B362" s="8">
        <v>1961</v>
      </c>
      <c r="C362" s="8" t="s">
        <v>7844</v>
      </c>
      <c r="D362" s="8">
        <v>28</v>
      </c>
      <c r="E362" s="8">
        <v>3</v>
      </c>
      <c r="F362" s="12">
        <v>27941.29</v>
      </c>
      <c r="G362" s="8" t="s">
        <v>7883</v>
      </c>
      <c r="H362" s="8" t="s">
        <v>7882</v>
      </c>
      <c r="I362" s="8" t="s">
        <v>7861</v>
      </c>
      <c r="J362" s="13">
        <v>22490</v>
      </c>
      <c r="K362" s="8">
        <v>61</v>
      </c>
    </row>
    <row r="363" spans="1:11" ht="15.75" customHeight="1" x14ac:dyDescent="0.3">
      <c r="A363" s="8" t="s">
        <v>399</v>
      </c>
      <c r="B363" s="8">
        <v>1991</v>
      </c>
      <c r="C363" s="8" t="s">
        <v>7846</v>
      </c>
      <c r="D363" s="8">
        <v>4</v>
      </c>
      <c r="E363" s="8">
        <v>3</v>
      </c>
      <c r="F363" s="12">
        <v>27931.11</v>
      </c>
      <c r="G363" s="8" t="s">
        <v>7883</v>
      </c>
      <c r="H363" s="8" t="s">
        <v>7882</v>
      </c>
      <c r="I363" s="8" t="s">
        <v>7861</v>
      </c>
      <c r="J363" s="13">
        <v>33393</v>
      </c>
      <c r="K363" s="8">
        <v>32</v>
      </c>
    </row>
    <row r="364" spans="1:11" ht="15.75" customHeight="1" x14ac:dyDescent="0.3">
      <c r="A364" s="8" t="s">
        <v>400</v>
      </c>
      <c r="B364" s="8">
        <v>1989</v>
      </c>
      <c r="C364" s="8" t="s">
        <v>7845</v>
      </c>
      <c r="D364" s="8">
        <v>21</v>
      </c>
      <c r="E364" s="8">
        <v>3</v>
      </c>
      <c r="F364" s="12">
        <v>27925.86</v>
      </c>
      <c r="G364" s="8" t="s">
        <v>7883</v>
      </c>
      <c r="H364" s="8" t="s">
        <v>7884</v>
      </c>
      <c r="I364" s="8" t="s">
        <v>7861</v>
      </c>
      <c r="J364" s="13">
        <v>32833</v>
      </c>
      <c r="K364" s="8">
        <v>33</v>
      </c>
    </row>
    <row r="365" spans="1:11" ht="15.75" customHeight="1" x14ac:dyDescent="0.3">
      <c r="A365" s="8" t="s">
        <v>401</v>
      </c>
      <c r="B365" s="8">
        <v>1985</v>
      </c>
      <c r="C365" s="8" t="s">
        <v>7848</v>
      </c>
      <c r="D365" s="8">
        <v>4</v>
      </c>
      <c r="E365" s="8">
        <v>3</v>
      </c>
      <c r="F365" s="12">
        <v>27849.94</v>
      </c>
      <c r="G365" s="8" t="s">
        <v>7883</v>
      </c>
      <c r="H365" s="8" t="s">
        <v>7883</v>
      </c>
      <c r="I365" s="8" t="s">
        <v>7861</v>
      </c>
      <c r="J365" s="13">
        <v>31385</v>
      </c>
      <c r="K365" s="8">
        <v>37</v>
      </c>
    </row>
    <row r="366" spans="1:11" ht="15.75" customHeight="1" x14ac:dyDescent="0.3">
      <c r="A366" s="8" t="s">
        <v>402</v>
      </c>
      <c r="B366" s="8">
        <v>1960</v>
      </c>
      <c r="C366" s="8" t="s">
        <v>7844</v>
      </c>
      <c r="D366" s="8">
        <v>6</v>
      </c>
      <c r="E366" s="8">
        <v>0</v>
      </c>
      <c r="F366" s="12">
        <v>27808.73</v>
      </c>
      <c r="G366" s="8" t="s">
        <v>7883</v>
      </c>
      <c r="H366" s="8" t="s">
        <v>7883</v>
      </c>
      <c r="I366" s="8" t="s">
        <v>7859</v>
      </c>
      <c r="J366" s="13">
        <v>22103</v>
      </c>
      <c r="K366" s="8">
        <v>62</v>
      </c>
    </row>
    <row r="367" spans="1:11" ht="15.75" customHeight="1" x14ac:dyDescent="0.3">
      <c r="A367" s="8" t="s">
        <v>403</v>
      </c>
      <c r="B367" s="8">
        <v>2002</v>
      </c>
      <c r="C367" s="8" t="s">
        <v>7848</v>
      </c>
      <c r="D367" s="8">
        <v>6</v>
      </c>
      <c r="E367" s="8">
        <v>1</v>
      </c>
      <c r="F367" s="12">
        <v>27724.29</v>
      </c>
      <c r="G367" s="8" t="s">
        <v>7883</v>
      </c>
      <c r="H367" s="8" t="s">
        <v>7882</v>
      </c>
      <c r="I367" s="8" t="s">
        <v>7859</v>
      </c>
      <c r="J367" s="13">
        <v>37596</v>
      </c>
      <c r="K367" s="8">
        <v>20</v>
      </c>
    </row>
    <row r="368" spans="1:11" ht="15.75" customHeight="1" x14ac:dyDescent="0.3">
      <c r="A368" s="8" t="s">
        <v>404</v>
      </c>
      <c r="B368" s="8">
        <v>1992</v>
      </c>
      <c r="C368" s="8" t="s">
        <v>7844</v>
      </c>
      <c r="D368" s="8">
        <v>3</v>
      </c>
      <c r="E368" s="8">
        <v>0</v>
      </c>
      <c r="F368" s="12">
        <v>27696.11</v>
      </c>
      <c r="G368" s="8" t="s">
        <v>7883</v>
      </c>
      <c r="H368" s="8" t="s">
        <v>7884</v>
      </c>
      <c r="I368" s="8" t="s">
        <v>7861</v>
      </c>
      <c r="J368" s="13">
        <v>33788</v>
      </c>
      <c r="K368" s="8">
        <v>30</v>
      </c>
    </row>
    <row r="369" spans="1:11" ht="15.75" customHeight="1" x14ac:dyDescent="0.3">
      <c r="A369" s="8" t="s">
        <v>405</v>
      </c>
      <c r="B369" s="8">
        <v>1997</v>
      </c>
      <c r="C369" s="8" t="s">
        <v>7850</v>
      </c>
      <c r="D369" s="8">
        <v>7</v>
      </c>
      <c r="E369" s="8">
        <v>0</v>
      </c>
      <c r="F369" s="12">
        <v>27625.17</v>
      </c>
      <c r="G369" s="8" t="s">
        <v>7883</v>
      </c>
      <c r="H369" s="8" t="s">
        <v>7883</v>
      </c>
      <c r="I369" s="8" t="s">
        <v>7861</v>
      </c>
      <c r="J369" s="13">
        <v>35710</v>
      </c>
      <c r="K369" s="8">
        <v>25</v>
      </c>
    </row>
    <row r="370" spans="1:11" ht="15.75" customHeight="1" x14ac:dyDescent="0.3">
      <c r="A370" s="8" t="s">
        <v>406</v>
      </c>
      <c r="B370" s="8">
        <v>1997</v>
      </c>
      <c r="C370" s="8" t="s">
        <v>7847</v>
      </c>
      <c r="D370" s="8">
        <v>9</v>
      </c>
      <c r="E370" s="8">
        <v>0</v>
      </c>
      <c r="F370" s="12">
        <v>27619.360000000001</v>
      </c>
      <c r="G370" s="8" t="s">
        <v>7884</v>
      </c>
      <c r="H370" s="8" t="s">
        <v>7882</v>
      </c>
      <c r="I370" s="8" t="s">
        <v>7861</v>
      </c>
      <c r="J370" s="13">
        <v>35682</v>
      </c>
      <c r="K370" s="8">
        <v>25</v>
      </c>
    </row>
    <row r="371" spans="1:11" ht="15.75" customHeight="1" x14ac:dyDescent="0.3">
      <c r="A371" s="8" t="s">
        <v>407</v>
      </c>
      <c r="B371" s="8">
        <v>1992</v>
      </c>
      <c r="C371" s="8" t="s">
        <v>7846</v>
      </c>
      <c r="D371" s="8">
        <v>11</v>
      </c>
      <c r="E371" s="8">
        <v>0</v>
      </c>
      <c r="F371" s="12">
        <v>27614.71</v>
      </c>
      <c r="G371" s="8" t="s">
        <v>7884</v>
      </c>
      <c r="H371" s="8" t="s">
        <v>7882</v>
      </c>
      <c r="I371" s="8" t="s">
        <v>7861</v>
      </c>
      <c r="J371" s="13">
        <v>33766</v>
      </c>
      <c r="K371" s="8">
        <v>30</v>
      </c>
    </row>
    <row r="372" spans="1:11" ht="15.75" customHeight="1" x14ac:dyDescent="0.3">
      <c r="A372" s="8" t="s">
        <v>408</v>
      </c>
      <c r="B372" s="8">
        <v>1985</v>
      </c>
      <c r="C372" s="8" t="s">
        <v>7845</v>
      </c>
      <c r="D372" s="8">
        <v>6</v>
      </c>
      <c r="E372" s="8">
        <v>3</v>
      </c>
      <c r="F372" s="12">
        <v>27598.93</v>
      </c>
      <c r="G372" s="8" t="s">
        <v>7884</v>
      </c>
      <c r="H372" s="8" t="s">
        <v>7883</v>
      </c>
      <c r="I372" s="8" t="s">
        <v>7861</v>
      </c>
      <c r="J372" s="13">
        <v>31357</v>
      </c>
      <c r="K372" s="8">
        <v>37</v>
      </c>
    </row>
    <row r="373" spans="1:11" ht="15.75" customHeight="1" x14ac:dyDescent="0.3">
      <c r="A373" s="8" t="s">
        <v>409</v>
      </c>
      <c r="B373" s="8">
        <v>1984</v>
      </c>
      <c r="C373" s="8" t="s">
        <v>7844</v>
      </c>
      <c r="D373" s="8">
        <v>22</v>
      </c>
      <c r="E373" s="8">
        <v>3</v>
      </c>
      <c r="F373" s="12">
        <v>27534.53</v>
      </c>
      <c r="G373" s="8" t="s">
        <v>7884</v>
      </c>
      <c r="H373" s="8" t="s">
        <v>7884</v>
      </c>
      <c r="I373" s="8" t="s">
        <v>7861</v>
      </c>
      <c r="J373" s="13">
        <v>30885</v>
      </c>
      <c r="K373" s="8">
        <v>38</v>
      </c>
    </row>
    <row r="374" spans="1:11" ht="15.75" customHeight="1" x14ac:dyDescent="0.3">
      <c r="A374" s="8" t="s">
        <v>410</v>
      </c>
      <c r="B374" s="8">
        <v>1965</v>
      </c>
      <c r="C374" s="8" t="s">
        <v>7850</v>
      </c>
      <c r="D374" s="8">
        <v>19</v>
      </c>
      <c r="E374" s="8">
        <v>0</v>
      </c>
      <c r="F374" s="12">
        <v>27533.91</v>
      </c>
      <c r="G374" s="8" t="s">
        <v>7884</v>
      </c>
      <c r="H374" s="8" t="s">
        <v>7882</v>
      </c>
      <c r="I374" s="8" t="s">
        <v>7859</v>
      </c>
      <c r="J374" s="13">
        <v>24034</v>
      </c>
      <c r="K374" s="8">
        <v>57</v>
      </c>
    </row>
    <row r="375" spans="1:11" ht="15.75" customHeight="1" x14ac:dyDescent="0.3">
      <c r="A375" s="8" t="s">
        <v>411</v>
      </c>
      <c r="B375" s="8">
        <v>1981</v>
      </c>
      <c r="C375" s="8" t="s">
        <v>7850</v>
      </c>
      <c r="D375" s="8">
        <v>3</v>
      </c>
      <c r="E375" s="8">
        <v>1</v>
      </c>
      <c r="F375" s="12">
        <v>27495.59</v>
      </c>
      <c r="G375" s="8" t="s">
        <v>7884</v>
      </c>
      <c r="H375" s="8" t="s">
        <v>7883</v>
      </c>
      <c r="I375" s="8" t="s">
        <v>7861</v>
      </c>
      <c r="J375" s="13">
        <v>29862</v>
      </c>
      <c r="K375" s="8">
        <v>41</v>
      </c>
    </row>
    <row r="376" spans="1:11" ht="15.75" customHeight="1" x14ac:dyDescent="0.3">
      <c r="A376" s="8" t="s">
        <v>412</v>
      </c>
      <c r="B376" s="8">
        <v>1985</v>
      </c>
      <c r="C376" s="8" t="s">
        <v>7848</v>
      </c>
      <c r="D376" s="8">
        <v>5</v>
      </c>
      <c r="E376" s="8">
        <v>3</v>
      </c>
      <c r="F376" s="12">
        <v>27432.73</v>
      </c>
      <c r="G376" s="8" t="s">
        <v>7884</v>
      </c>
      <c r="H376" s="8" t="s">
        <v>7883</v>
      </c>
      <c r="I376" s="8" t="s">
        <v>7861</v>
      </c>
      <c r="J376" s="13">
        <v>31386</v>
      </c>
      <c r="K376" s="8">
        <v>37</v>
      </c>
    </row>
    <row r="377" spans="1:11" ht="15.75" customHeight="1" x14ac:dyDescent="0.3">
      <c r="A377" s="8" t="s">
        <v>413</v>
      </c>
      <c r="B377" s="8">
        <v>1988</v>
      </c>
      <c r="C377" s="8" t="s">
        <v>7847</v>
      </c>
      <c r="D377" s="8">
        <v>15</v>
      </c>
      <c r="E377" s="8">
        <v>2</v>
      </c>
      <c r="F377" s="12">
        <v>27375.9</v>
      </c>
      <c r="G377" s="8" t="s">
        <v>7884</v>
      </c>
      <c r="H377" s="8" t="s">
        <v>7882</v>
      </c>
      <c r="I377" s="8" t="s">
        <v>7862</v>
      </c>
      <c r="J377" s="13">
        <v>32401</v>
      </c>
      <c r="K377" s="8">
        <v>34</v>
      </c>
    </row>
    <row r="378" spans="1:11" ht="15.75" customHeight="1" x14ac:dyDescent="0.3">
      <c r="A378" s="8" t="s">
        <v>414</v>
      </c>
      <c r="B378" s="8">
        <v>1969</v>
      </c>
      <c r="C378" s="8" t="s">
        <v>7850</v>
      </c>
      <c r="D378" s="8">
        <v>16</v>
      </c>
      <c r="E378" s="8">
        <v>0</v>
      </c>
      <c r="F378" s="12">
        <v>27346.04</v>
      </c>
      <c r="G378" s="8" t="s">
        <v>7884</v>
      </c>
      <c r="H378" s="8" t="s">
        <v>7884</v>
      </c>
      <c r="I378" s="8" t="s">
        <v>7859</v>
      </c>
      <c r="J378" s="13">
        <v>25492</v>
      </c>
      <c r="K378" s="8">
        <v>53</v>
      </c>
    </row>
    <row r="379" spans="1:11" ht="15.75" customHeight="1" x14ac:dyDescent="0.3">
      <c r="A379" s="8" t="s">
        <v>415</v>
      </c>
      <c r="B379" s="8">
        <v>1968</v>
      </c>
      <c r="C379" s="8" t="s">
        <v>7846</v>
      </c>
      <c r="D379" s="8">
        <v>6</v>
      </c>
      <c r="E379" s="8">
        <v>3</v>
      </c>
      <c r="F379" s="12">
        <v>27322.73</v>
      </c>
      <c r="G379" s="8" t="s">
        <v>7884</v>
      </c>
      <c r="H379" s="8" t="s">
        <v>7884</v>
      </c>
      <c r="I379" s="8" t="s">
        <v>7859</v>
      </c>
      <c r="J379" s="13">
        <v>24995</v>
      </c>
      <c r="K379" s="8">
        <v>55</v>
      </c>
    </row>
    <row r="380" spans="1:11" ht="15.75" customHeight="1" x14ac:dyDescent="0.3">
      <c r="A380" s="8" t="s">
        <v>416</v>
      </c>
      <c r="B380" s="8">
        <v>1999</v>
      </c>
      <c r="C380" s="8" t="s">
        <v>7848</v>
      </c>
      <c r="D380" s="8">
        <v>2</v>
      </c>
      <c r="E380" s="8">
        <v>0</v>
      </c>
      <c r="F380" s="12">
        <v>27236.959999999999</v>
      </c>
      <c r="G380" s="8" t="s">
        <v>7884</v>
      </c>
      <c r="H380" s="8" t="s">
        <v>7883</v>
      </c>
      <c r="I380" s="8" t="s">
        <v>7861</v>
      </c>
      <c r="J380" s="13">
        <v>36496</v>
      </c>
      <c r="K380" s="8">
        <v>23</v>
      </c>
    </row>
    <row r="381" spans="1:11" ht="15.75" customHeight="1" x14ac:dyDescent="0.3">
      <c r="A381" s="8" t="s">
        <v>417</v>
      </c>
      <c r="B381" s="8">
        <v>1965</v>
      </c>
      <c r="C381" s="8" t="s">
        <v>7848</v>
      </c>
      <c r="D381" s="8">
        <v>21</v>
      </c>
      <c r="E381" s="8">
        <v>0</v>
      </c>
      <c r="F381" s="12">
        <v>27218.44</v>
      </c>
      <c r="G381" s="8" t="s">
        <v>7884</v>
      </c>
      <c r="H381" s="8" t="s">
        <v>7883</v>
      </c>
      <c r="I381" s="8" t="s">
        <v>7871</v>
      </c>
      <c r="J381" s="13">
        <v>24097</v>
      </c>
      <c r="K381" s="8">
        <v>57</v>
      </c>
    </row>
    <row r="382" spans="1:11" ht="15.75" customHeight="1" x14ac:dyDescent="0.3">
      <c r="A382" s="8" t="s">
        <v>418</v>
      </c>
      <c r="B382" s="8">
        <v>1970</v>
      </c>
      <c r="C382" s="8" t="s">
        <v>7850</v>
      </c>
      <c r="D382" s="8">
        <v>2</v>
      </c>
      <c r="E382" s="8">
        <v>0</v>
      </c>
      <c r="F382" s="12">
        <v>27117.99</v>
      </c>
      <c r="G382" s="8" t="s">
        <v>7884</v>
      </c>
      <c r="H382" s="8" t="s">
        <v>7884</v>
      </c>
      <c r="I382" s="8" t="s">
        <v>7859</v>
      </c>
      <c r="J382" s="13">
        <v>25843</v>
      </c>
      <c r="K382" s="8">
        <v>52</v>
      </c>
    </row>
    <row r="383" spans="1:11" ht="15.75" customHeight="1" x14ac:dyDescent="0.3">
      <c r="A383" s="8" t="s">
        <v>419</v>
      </c>
      <c r="B383" s="8">
        <v>1990</v>
      </c>
      <c r="C383" s="8" t="s">
        <v>7848</v>
      </c>
      <c r="D383" s="8">
        <v>13</v>
      </c>
      <c r="E383" s="8">
        <v>3</v>
      </c>
      <c r="F383" s="12">
        <v>27092.38</v>
      </c>
      <c r="G383" s="8" t="s">
        <v>7884</v>
      </c>
      <c r="H383" s="8" t="s">
        <v>7882</v>
      </c>
      <c r="I383" s="8" t="s">
        <v>7861</v>
      </c>
      <c r="J383" s="13">
        <v>33220</v>
      </c>
      <c r="K383" s="8">
        <v>32</v>
      </c>
    </row>
    <row r="384" spans="1:11" ht="15.75" customHeight="1" x14ac:dyDescent="0.3">
      <c r="A384" s="8" t="s">
        <v>420</v>
      </c>
      <c r="B384" s="8">
        <v>1994</v>
      </c>
      <c r="C384" s="8" t="s">
        <v>7844</v>
      </c>
      <c r="D384" s="8">
        <v>2</v>
      </c>
      <c r="E384" s="8">
        <v>0</v>
      </c>
      <c r="F384" s="12">
        <v>27080.639999999999</v>
      </c>
      <c r="G384" s="8" t="s">
        <v>7884</v>
      </c>
      <c r="H384" s="8" t="s">
        <v>7884</v>
      </c>
      <c r="I384" s="8" t="s">
        <v>7861</v>
      </c>
      <c r="J384" s="13">
        <v>34517</v>
      </c>
      <c r="K384" s="8">
        <v>28</v>
      </c>
    </row>
    <row r="385" spans="1:11" ht="15.75" customHeight="1" x14ac:dyDescent="0.3">
      <c r="A385" s="8" t="s">
        <v>421</v>
      </c>
      <c r="B385" s="8">
        <v>1958</v>
      </c>
      <c r="C385" s="8" t="s">
        <v>7846</v>
      </c>
      <c r="D385" s="8">
        <v>30</v>
      </c>
      <c r="E385" s="8">
        <v>0</v>
      </c>
      <c r="F385" s="12">
        <v>27037.91</v>
      </c>
      <c r="G385" s="8" t="s">
        <v>7884</v>
      </c>
      <c r="H385" s="8" t="s">
        <v>7884</v>
      </c>
      <c r="I385" s="8" t="s">
        <v>7859</v>
      </c>
      <c r="J385" s="13">
        <v>21366</v>
      </c>
      <c r="K385" s="8">
        <v>64</v>
      </c>
    </row>
    <row r="386" spans="1:11" ht="15.75" customHeight="1" x14ac:dyDescent="0.3">
      <c r="A386" s="8" t="s">
        <v>422</v>
      </c>
      <c r="B386" s="8">
        <v>1960</v>
      </c>
      <c r="C386" s="8" t="s">
        <v>7844</v>
      </c>
      <c r="D386" s="8">
        <v>9</v>
      </c>
      <c r="E386" s="8">
        <v>1</v>
      </c>
      <c r="F386" s="12">
        <v>27000.98</v>
      </c>
      <c r="G386" s="8" t="s">
        <v>7884</v>
      </c>
      <c r="H386" s="8" t="s">
        <v>7884</v>
      </c>
      <c r="I386" s="8" t="s">
        <v>7859</v>
      </c>
      <c r="J386" s="13">
        <v>22106</v>
      </c>
      <c r="K386" s="8">
        <v>62</v>
      </c>
    </row>
    <row r="387" spans="1:11" ht="15.75" customHeight="1" x14ac:dyDescent="0.3">
      <c r="A387" s="8" t="s">
        <v>423</v>
      </c>
      <c r="B387" s="8">
        <v>2000</v>
      </c>
      <c r="C387" s="8" t="s">
        <v>7845</v>
      </c>
      <c r="D387" s="8">
        <v>9</v>
      </c>
      <c r="E387" s="8">
        <v>0</v>
      </c>
      <c r="F387" s="12">
        <v>26936.98</v>
      </c>
      <c r="G387" s="8" t="s">
        <v>7884</v>
      </c>
      <c r="H387" s="8" t="s">
        <v>7882</v>
      </c>
      <c r="I387" s="8" t="s">
        <v>7861</v>
      </c>
      <c r="J387" s="13">
        <v>36839</v>
      </c>
      <c r="K387" s="8">
        <v>22</v>
      </c>
    </row>
    <row r="388" spans="1:11" ht="15.75" customHeight="1" x14ac:dyDescent="0.3">
      <c r="A388" s="8" t="s">
        <v>424</v>
      </c>
      <c r="B388" s="8">
        <v>2002</v>
      </c>
      <c r="C388" s="8" t="s">
        <v>7846</v>
      </c>
      <c r="D388" s="8">
        <v>17</v>
      </c>
      <c r="E388" s="8">
        <v>0</v>
      </c>
      <c r="F388" s="12">
        <v>26927.69</v>
      </c>
      <c r="G388" s="8" t="s">
        <v>7884</v>
      </c>
      <c r="H388" s="8" t="s">
        <v>7884</v>
      </c>
      <c r="I388" s="8" t="s">
        <v>7861</v>
      </c>
      <c r="J388" s="13">
        <v>37424</v>
      </c>
      <c r="K388" s="8">
        <v>20</v>
      </c>
    </row>
    <row r="389" spans="1:11" ht="15.75" customHeight="1" x14ac:dyDescent="0.3">
      <c r="A389" s="8" t="s">
        <v>425</v>
      </c>
      <c r="B389" s="8">
        <v>1958</v>
      </c>
      <c r="C389" s="8" t="s">
        <v>7848</v>
      </c>
      <c r="D389" s="8">
        <v>25</v>
      </c>
      <c r="E389" s="8">
        <v>0</v>
      </c>
      <c r="F389" s="12">
        <v>26926.51</v>
      </c>
      <c r="G389" s="8" t="s">
        <v>7884</v>
      </c>
      <c r="H389" s="8" t="s">
        <v>7883</v>
      </c>
      <c r="I389" s="8" t="s">
        <v>7859</v>
      </c>
      <c r="J389" s="13">
        <v>21544</v>
      </c>
      <c r="K389" s="8">
        <v>64</v>
      </c>
    </row>
    <row r="390" spans="1:11" ht="15.75" customHeight="1" x14ac:dyDescent="0.3">
      <c r="A390" s="8" t="s">
        <v>426</v>
      </c>
      <c r="B390" s="8">
        <v>1991</v>
      </c>
      <c r="C390" s="8" t="s">
        <v>7849</v>
      </c>
      <c r="D390" s="8">
        <v>22</v>
      </c>
      <c r="E390" s="8">
        <v>3</v>
      </c>
      <c r="F390" s="12">
        <v>26912.560000000001</v>
      </c>
      <c r="G390" s="8" t="s">
        <v>7884</v>
      </c>
      <c r="H390" s="8" t="s">
        <v>7884</v>
      </c>
      <c r="I390" s="8" t="s">
        <v>7861</v>
      </c>
      <c r="J390" s="13">
        <v>33472</v>
      </c>
      <c r="K390" s="8">
        <v>31</v>
      </c>
    </row>
    <row r="391" spans="1:11" ht="15.75" customHeight="1" x14ac:dyDescent="0.3">
      <c r="A391" s="8" t="s">
        <v>427</v>
      </c>
      <c r="B391" s="8">
        <v>1988</v>
      </c>
      <c r="C391" s="8" t="s">
        <v>7844</v>
      </c>
      <c r="D391" s="8">
        <v>22</v>
      </c>
      <c r="E391" s="8">
        <v>3</v>
      </c>
      <c r="F391" s="12">
        <v>26607.89</v>
      </c>
      <c r="G391" s="8" t="s">
        <v>7884</v>
      </c>
      <c r="H391" s="8" t="s">
        <v>7883</v>
      </c>
      <c r="I391" s="8" t="s">
        <v>7861</v>
      </c>
      <c r="J391" s="13">
        <v>32346</v>
      </c>
      <c r="K391" s="8">
        <v>34</v>
      </c>
    </row>
    <row r="392" spans="1:11" ht="15.75" customHeight="1" x14ac:dyDescent="0.3">
      <c r="A392" s="8" t="s">
        <v>428</v>
      </c>
      <c r="B392" s="8">
        <v>2004</v>
      </c>
      <c r="C392" s="8" t="s">
        <v>7847</v>
      </c>
      <c r="D392" s="8">
        <v>5</v>
      </c>
      <c r="E392" s="8">
        <v>0</v>
      </c>
      <c r="F392" s="12">
        <v>26479.4</v>
      </c>
      <c r="G392" s="8" t="s">
        <v>7884</v>
      </c>
      <c r="H392" s="8" t="s">
        <v>7884</v>
      </c>
      <c r="I392" s="8" t="s">
        <v>7861</v>
      </c>
      <c r="J392" s="13">
        <v>38235</v>
      </c>
      <c r="K392" s="8">
        <v>18</v>
      </c>
    </row>
    <row r="393" spans="1:11" ht="15.75" customHeight="1" x14ac:dyDescent="0.3">
      <c r="A393" s="8" t="s">
        <v>429</v>
      </c>
      <c r="B393" s="8">
        <v>1970</v>
      </c>
      <c r="C393" s="8" t="s">
        <v>7849</v>
      </c>
      <c r="D393" s="8">
        <v>27</v>
      </c>
      <c r="E393" s="8">
        <v>2</v>
      </c>
      <c r="F393" s="12">
        <v>26467.1</v>
      </c>
      <c r="G393" s="8" t="s">
        <v>7884</v>
      </c>
      <c r="H393" s="8" t="s">
        <v>7882</v>
      </c>
      <c r="I393" s="8" t="s">
        <v>7860</v>
      </c>
      <c r="J393" s="13">
        <v>25807</v>
      </c>
      <c r="K393" s="8">
        <v>52</v>
      </c>
    </row>
    <row r="394" spans="1:11" ht="15.75" customHeight="1" x14ac:dyDescent="0.3">
      <c r="A394" s="8" t="s">
        <v>430</v>
      </c>
      <c r="B394" s="8">
        <v>1974</v>
      </c>
      <c r="C394" s="8" t="s">
        <v>7847</v>
      </c>
      <c r="D394" s="8">
        <v>21</v>
      </c>
      <c r="E394" s="8">
        <v>1</v>
      </c>
      <c r="F394" s="12">
        <v>26392.26</v>
      </c>
      <c r="G394" s="8" t="s">
        <v>7884</v>
      </c>
      <c r="H394" s="8" t="s">
        <v>7884</v>
      </c>
      <c r="I394" s="8" t="s">
        <v>7867</v>
      </c>
      <c r="J394" s="13">
        <v>27293</v>
      </c>
      <c r="K394" s="8">
        <v>48</v>
      </c>
    </row>
    <row r="395" spans="1:11" ht="15.75" customHeight="1" x14ac:dyDescent="0.3">
      <c r="A395" s="8" t="s">
        <v>431</v>
      </c>
      <c r="B395" s="8">
        <v>2004</v>
      </c>
      <c r="C395" s="8" t="s">
        <v>7848</v>
      </c>
      <c r="D395" s="8">
        <v>5</v>
      </c>
      <c r="E395" s="8">
        <v>0</v>
      </c>
      <c r="F395" s="12">
        <v>26316.59</v>
      </c>
      <c r="G395" s="8" t="s">
        <v>7884</v>
      </c>
      <c r="H395" s="8" t="s">
        <v>7882</v>
      </c>
      <c r="I395" s="8" t="s">
        <v>7861</v>
      </c>
      <c r="J395" s="13">
        <v>38326</v>
      </c>
      <c r="K395" s="8">
        <v>18</v>
      </c>
    </row>
    <row r="396" spans="1:11" ht="15.75" customHeight="1" x14ac:dyDescent="0.3">
      <c r="A396" s="8" t="s">
        <v>432</v>
      </c>
      <c r="B396" s="8">
        <v>1975</v>
      </c>
      <c r="C396" s="8" t="s">
        <v>7846</v>
      </c>
      <c r="D396" s="8">
        <v>4</v>
      </c>
      <c r="E396" s="8">
        <v>1</v>
      </c>
      <c r="F396" s="12">
        <v>26236.58</v>
      </c>
      <c r="G396" s="8" t="s">
        <v>7884</v>
      </c>
      <c r="H396" s="8" t="s">
        <v>7883</v>
      </c>
      <c r="I396" s="8" t="s">
        <v>7861</v>
      </c>
      <c r="J396" s="13">
        <v>27549</v>
      </c>
      <c r="K396" s="8">
        <v>48</v>
      </c>
    </row>
    <row r="397" spans="1:11" ht="15.75" customHeight="1" x14ac:dyDescent="0.3">
      <c r="A397" s="8" t="s">
        <v>433</v>
      </c>
      <c r="B397" s="8">
        <v>1973</v>
      </c>
      <c r="C397" s="8" t="s">
        <v>7844</v>
      </c>
      <c r="D397" s="8">
        <v>7</v>
      </c>
      <c r="E397" s="8">
        <v>1</v>
      </c>
      <c r="F397" s="12">
        <v>26140.36</v>
      </c>
      <c r="G397" s="8" t="s">
        <v>7884</v>
      </c>
      <c r="H397" s="8" t="s">
        <v>7882</v>
      </c>
      <c r="I397" s="8" t="s">
        <v>7861</v>
      </c>
      <c r="J397" s="13">
        <v>26852</v>
      </c>
      <c r="K397" s="8">
        <v>49</v>
      </c>
    </row>
    <row r="398" spans="1:11" ht="15.75" customHeight="1" x14ac:dyDescent="0.3">
      <c r="A398" s="8" t="s">
        <v>434</v>
      </c>
      <c r="B398" s="8">
        <v>2002</v>
      </c>
      <c r="C398" s="8" t="s">
        <v>7850</v>
      </c>
      <c r="D398" s="8">
        <v>11</v>
      </c>
      <c r="E398" s="8">
        <v>0</v>
      </c>
      <c r="F398" s="12">
        <v>26125.67</v>
      </c>
      <c r="G398" s="8" t="s">
        <v>7884</v>
      </c>
      <c r="H398" s="8" t="s">
        <v>7883</v>
      </c>
      <c r="I398" s="8" t="s">
        <v>7859</v>
      </c>
      <c r="J398" s="13">
        <v>37540</v>
      </c>
      <c r="K398" s="8">
        <v>20</v>
      </c>
    </row>
    <row r="399" spans="1:11" ht="15.75" customHeight="1" x14ac:dyDescent="0.3">
      <c r="A399" s="8" t="s">
        <v>435</v>
      </c>
      <c r="B399" s="8">
        <v>1966</v>
      </c>
      <c r="C399" s="8" t="s">
        <v>7844</v>
      </c>
      <c r="D399" s="8">
        <v>9</v>
      </c>
      <c r="E399" s="8">
        <v>1</v>
      </c>
      <c r="F399" s="12">
        <v>26109.33</v>
      </c>
      <c r="G399" s="8" t="s">
        <v>7884</v>
      </c>
      <c r="H399" s="8" t="s">
        <v>7882</v>
      </c>
      <c r="I399" s="8" t="s">
        <v>7860</v>
      </c>
      <c r="J399" s="13">
        <v>24297</v>
      </c>
      <c r="K399" s="8">
        <v>56</v>
      </c>
    </row>
    <row r="400" spans="1:11" ht="15.75" customHeight="1" x14ac:dyDescent="0.3">
      <c r="A400" s="8" t="s">
        <v>436</v>
      </c>
      <c r="B400" s="8">
        <v>2000</v>
      </c>
      <c r="C400" s="8" t="s">
        <v>7848</v>
      </c>
      <c r="D400" s="8">
        <v>26</v>
      </c>
      <c r="E400" s="8">
        <v>0</v>
      </c>
      <c r="F400" s="12">
        <v>26026.97</v>
      </c>
      <c r="G400" s="8" t="s">
        <v>7884</v>
      </c>
      <c r="H400" s="8" t="s">
        <v>7882</v>
      </c>
      <c r="I400" s="8" t="s">
        <v>7861</v>
      </c>
      <c r="J400" s="13">
        <v>36886</v>
      </c>
      <c r="K400" s="8">
        <v>22</v>
      </c>
    </row>
    <row r="401" spans="1:11" ht="15.75" customHeight="1" x14ac:dyDescent="0.3">
      <c r="A401" s="8" t="s">
        <v>437</v>
      </c>
      <c r="B401" s="8">
        <v>2001</v>
      </c>
      <c r="C401" s="8" t="s">
        <v>7846</v>
      </c>
      <c r="D401" s="8">
        <v>5</v>
      </c>
      <c r="E401" s="8">
        <v>2</v>
      </c>
      <c r="F401" s="12">
        <v>26018.95</v>
      </c>
      <c r="G401" s="8" t="s">
        <v>7884</v>
      </c>
      <c r="H401" s="8" t="s">
        <v>7884</v>
      </c>
      <c r="I401" s="8" t="s">
        <v>7860</v>
      </c>
      <c r="J401" s="13">
        <v>37047</v>
      </c>
      <c r="K401" s="8">
        <v>22</v>
      </c>
    </row>
    <row r="402" spans="1:11" ht="15.75" customHeight="1" x14ac:dyDescent="0.3">
      <c r="A402" s="8" t="s">
        <v>438</v>
      </c>
      <c r="B402" s="8">
        <v>1970</v>
      </c>
      <c r="C402" s="8" t="s">
        <v>7848</v>
      </c>
      <c r="D402" s="8">
        <v>3</v>
      </c>
      <c r="E402" s="8">
        <v>3</v>
      </c>
      <c r="F402" s="12">
        <v>25992.82</v>
      </c>
      <c r="G402" s="8" t="s">
        <v>7884</v>
      </c>
      <c r="H402" s="8" t="s">
        <v>7884</v>
      </c>
      <c r="I402" s="8" t="s">
        <v>7859</v>
      </c>
      <c r="J402" s="13">
        <v>25905</v>
      </c>
      <c r="K402" s="8">
        <v>52</v>
      </c>
    </row>
    <row r="403" spans="1:11" ht="15.75" customHeight="1" x14ac:dyDescent="0.3">
      <c r="A403" s="8" t="s">
        <v>439</v>
      </c>
      <c r="B403" s="8">
        <v>1963</v>
      </c>
      <c r="C403" s="8" t="s">
        <v>7849</v>
      </c>
      <c r="D403" s="8">
        <v>21</v>
      </c>
      <c r="E403" s="8">
        <v>0</v>
      </c>
      <c r="F403" s="12">
        <v>25678.78</v>
      </c>
      <c r="G403" s="8" t="s">
        <v>7884</v>
      </c>
      <c r="H403" s="8" t="s">
        <v>7882</v>
      </c>
      <c r="I403" s="8" t="s">
        <v>7860</v>
      </c>
      <c r="J403" s="13">
        <v>23244</v>
      </c>
      <c r="K403" s="8">
        <v>59</v>
      </c>
    </row>
    <row r="404" spans="1:11" ht="15.75" customHeight="1" x14ac:dyDescent="0.3">
      <c r="A404" s="8" t="s">
        <v>440</v>
      </c>
      <c r="B404" s="8">
        <v>1972</v>
      </c>
      <c r="C404" s="8" t="s">
        <v>7844</v>
      </c>
      <c r="D404" s="8">
        <v>17</v>
      </c>
      <c r="E404" s="8">
        <v>0</v>
      </c>
      <c r="F404" s="12">
        <v>25656.58</v>
      </c>
      <c r="G404" s="8" t="s">
        <v>7884</v>
      </c>
      <c r="H404" s="8" t="s">
        <v>7882</v>
      </c>
      <c r="I404" s="8" t="s">
        <v>7867</v>
      </c>
      <c r="J404" s="13">
        <v>26497</v>
      </c>
      <c r="K404" s="8">
        <v>50</v>
      </c>
    </row>
    <row r="405" spans="1:11" ht="15.75" customHeight="1" x14ac:dyDescent="0.3">
      <c r="A405" s="8" t="s">
        <v>441</v>
      </c>
      <c r="B405" s="8">
        <v>2001</v>
      </c>
      <c r="C405" s="8" t="s">
        <v>7849</v>
      </c>
      <c r="D405" s="8">
        <v>2</v>
      </c>
      <c r="E405" s="8">
        <v>0</v>
      </c>
      <c r="F405" s="12">
        <v>25648.98</v>
      </c>
      <c r="G405" s="8" t="s">
        <v>7884</v>
      </c>
      <c r="H405" s="8" t="s">
        <v>7883</v>
      </c>
      <c r="I405" s="8" t="s">
        <v>7861</v>
      </c>
      <c r="J405" s="13">
        <v>37105</v>
      </c>
      <c r="K405" s="8">
        <v>21</v>
      </c>
    </row>
    <row r="406" spans="1:11" ht="15.75" customHeight="1" x14ac:dyDescent="0.3">
      <c r="A406" s="8" t="s">
        <v>442</v>
      </c>
      <c r="B406" s="8">
        <v>1968</v>
      </c>
      <c r="C406" s="8" t="s">
        <v>7848</v>
      </c>
      <c r="D406" s="8">
        <v>11</v>
      </c>
      <c r="E406" s="8">
        <v>1</v>
      </c>
      <c r="F406" s="12">
        <v>25517.11</v>
      </c>
      <c r="G406" s="8" t="s">
        <v>7884</v>
      </c>
      <c r="H406" s="8" t="s">
        <v>7882</v>
      </c>
      <c r="I406" s="8" t="s">
        <v>7871</v>
      </c>
      <c r="J406" s="13">
        <v>25183</v>
      </c>
      <c r="K406" s="8">
        <v>54</v>
      </c>
    </row>
    <row r="407" spans="1:11" ht="15.75" customHeight="1" x14ac:dyDescent="0.3">
      <c r="A407" s="8" t="s">
        <v>443</v>
      </c>
      <c r="B407" s="8">
        <v>1968</v>
      </c>
      <c r="C407" s="8" t="s">
        <v>7849</v>
      </c>
      <c r="D407" s="8">
        <v>22</v>
      </c>
      <c r="E407" s="8">
        <v>3</v>
      </c>
      <c r="F407" s="12">
        <v>25382.3</v>
      </c>
      <c r="G407" s="8" t="s">
        <v>7884</v>
      </c>
      <c r="H407" s="8" t="s">
        <v>7884</v>
      </c>
      <c r="I407" s="8" t="s">
        <v>7861</v>
      </c>
      <c r="J407" s="13">
        <v>25072</v>
      </c>
      <c r="K407" s="8">
        <v>54</v>
      </c>
    </row>
    <row r="408" spans="1:11" ht="15.75" customHeight="1" x14ac:dyDescent="0.3">
      <c r="A408" s="8" t="s">
        <v>444</v>
      </c>
      <c r="B408" s="8">
        <v>1972</v>
      </c>
      <c r="C408" s="8" t="s">
        <v>7847</v>
      </c>
      <c r="D408" s="8">
        <v>26</v>
      </c>
      <c r="E408" s="8">
        <v>2</v>
      </c>
      <c r="F408" s="12">
        <v>25333.33</v>
      </c>
      <c r="G408" s="8" t="s">
        <v>7884</v>
      </c>
      <c r="H408" s="8" t="s">
        <v>7884</v>
      </c>
      <c r="I408" s="8" t="s">
        <v>7871</v>
      </c>
      <c r="J408" s="13">
        <v>26568</v>
      </c>
      <c r="K408" s="8">
        <v>50</v>
      </c>
    </row>
    <row r="409" spans="1:11" ht="15.75" customHeight="1" x14ac:dyDescent="0.3">
      <c r="A409" s="8" t="s">
        <v>445</v>
      </c>
      <c r="B409" s="8">
        <v>1975</v>
      </c>
      <c r="C409" s="8" t="s">
        <v>7848</v>
      </c>
      <c r="D409" s="8">
        <v>14</v>
      </c>
      <c r="E409" s="8">
        <v>3</v>
      </c>
      <c r="F409" s="12">
        <v>25309.49</v>
      </c>
      <c r="G409" s="8" t="s">
        <v>7884</v>
      </c>
      <c r="H409" s="8" t="s">
        <v>7883</v>
      </c>
      <c r="I409" s="8" t="s">
        <v>7861</v>
      </c>
      <c r="J409" s="13">
        <v>27742</v>
      </c>
      <c r="K409" s="8">
        <v>47</v>
      </c>
    </row>
    <row r="410" spans="1:11" ht="15.75" customHeight="1" x14ac:dyDescent="0.3">
      <c r="A410" s="8" t="s">
        <v>446</v>
      </c>
      <c r="B410" s="8">
        <v>1998</v>
      </c>
      <c r="C410" s="8" t="s">
        <v>7845</v>
      </c>
      <c r="D410" s="8">
        <v>24</v>
      </c>
      <c r="E410" s="8">
        <v>0</v>
      </c>
      <c r="F410" s="12">
        <v>25127.22</v>
      </c>
      <c r="G410" s="8" t="s">
        <v>7884</v>
      </c>
      <c r="H410" s="8" t="s">
        <v>7882</v>
      </c>
      <c r="I410" s="8" t="s">
        <v>7861</v>
      </c>
      <c r="J410" s="13">
        <v>36123</v>
      </c>
      <c r="K410" s="8">
        <v>24</v>
      </c>
    </row>
    <row r="411" spans="1:11" ht="15.75" customHeight="1" x14ac:dyDescent="0.3">
      <c r="A411" s="8" t="s">
        <v>447</v>
      </c>
      <c r="B411" s="8">
        <v>1998</v>
      </c>
      <c r="C411" s="8" t="s">
        <v>7846</v>
      </c>
      <c r="D411" s="8">
        <v>14</v>
      </c>
      <c r="E411" s="8">
        <v>0</v>
      </c>
      <c r="F411" s="12">
        <v>25081.77</v>
      </c>
      <c r="G411" s="8" t="s">
        <v>7884</v>
      </c>
      <c r="H411" s="8" t="s">
        <v>7884</v>
      </c>
      <c r="I411" s="8" t="s">
        <v>7859</v>
      </c>
      <c r="J411" s="13">
        <v>35960</v>
      </c>
      <c r="K411" s="8">
        <v>24</v>
      </c>
    </row>
    <row r="412" spans="1:11" ht="15.75" customHeight="1" x14ac:dyDescent="0.3">
      <c r="A412" s="8" t="s">
        <v>448</v>
      </c>
      <c r="B412" s="8">
        <v>1995</v>
      </c>
      <c r="C412" s="8" t="s">
        <v>7848</v>
      </c>
      <c r="D412" s="8">
        <v>4</v>
      </c>
      <c r="E412" s="8">
        <v>0</v>
      </c>
      <c r="F412" s="12">
        <v>25075.97</v>
      </c>
      <c r="G412" s="8" t="s">
        <v>7884</v>
      </c>
      <c r="H412" s="8" t="s">
        <v>7884</v>
      </c>
      <c r="I412" s="8" t="s">
        <v>7861</v>
      </c>
      <c r="J412" s="13">
        <v>35037</v>
      </c>
      <c r="K412" s="8">
        <v>27</v>
      </c>
    </row>
    <row r="413" spans="1:11" ht="15.75" customHeight="1" x14ac:dyDescent="0.3">
      <c r="A413" s="8" t="s">
        <v>449</v>
      </c>
      <c r="B413" s="8">
        <v>1975</v>
      </c>
      <c r="C413" s="8" t="s">
        <v>7845</v>
      </c>
      <c r="D413" s="8">
        <v>14</v>
      </c>
      <c r="E413" s="8">
        <v>3</v>
      </c>
      <c r="F413" s="12">
        <v>24915.22</v>
      </c>
      <c r="G413" s="8" t="s">
        <v>7884</v>
      </c>
      <c r="H413" s="8" t="s">
        <v>7882</v>
      </c>
      <c r="I413" s="8" t="s">
        <v>7860</v>
      </c>
      <c r="J413" s="13">
        <v>27712</v>
      </c>
      <c r="K413" s="8">
        <v>47</v>
      </c>
    </row>
    <row r="414" spans="1:11" ht="15.75" customHeight="1" x14ac:dyDescent="0.3">
      <c r="A414" s="8" t="s">
        <v>450</v>
      </c>
      <c r="B414" s="8">
        <v>1987</v>
      </c>
      <c r="C414" s="8" t="s">
        <v>7846</v>
      </c>
      <c r="D414" s="8">
        <v>14</v>
      </c>
      <c r="E414" s="8">
        <v>2</v>
      </c>
      <c r="F414" s="12">
        <v>24915.05</v>
      </c>
      <c r="G414" s="8" t="s">
        <v>7884</v>
      </c>
      <c r="H414" s="8" t="s">
        <v>7883</v>
      </c>
      <c r="I414" s="8" t="s">
        <v>7867</v>
      </c>
      <c r="J414" s="13">
        <v>31942</v>
      </c>
      <c r="K414" s="8">
        <v>35</v>
      </c>
    </row>
    <row r="415" spans="1:11" ht="15.75" customHeight="1" x14ac:dyDescent="0.3">
      <c r="A415" s="8" t="s">
        <v>451</v>
      </c>
      <c r="B415" s="8">
        <v>1969</v>
      </c>
      <c r="C415" s="8" t="s">
        <v>7844</v>
      </c>
      <c r="D415" s="8">
        <v>23</v>
      </c>
      <c r="E415" s="8">
        <v>3</v>
      </c>
      <c r="F415" s="12">
        <v>24873.38</v>
      </c>
      <c r="G415" s="8" t="s">
        <v>7884</v>
      </c>
      <c r="H415" s="8" t="s">
        <v>7883</v>
      </c>
      <c r="I415" s="8" t="s">
        <v>7867</v>
      </c>
      <c r="J415" s="13">
        <v>25407</v>
      </c>
      <c r="K415" s="8">
        <v>53</v>
      </c>
    </row>
    <row r="416" spans="1:11" ht="15.75" customHeight="1" x14ac:dyDescent="0.3">
      <c r="A416" s="8" t="s">
        <v>452</v>
      </c>
      <c r="B416" s="8">
        <v>1970</v>
      </c>
      <c r="C416" s="8" t="s">
        <v>7845</v>
      </c>
      <c r="D416" s="8">
        <v>26</v>
      </c>
      <c r="E416" s="8">
        <v>3</v>
      </c>
      <c r="F416" s="12">
        <v>24869.84</v>
      </c>
      <c r="G416" s="8" t="s">
        <v>7884</v>
      </c>
      <c r="H416" s="8" t="s">
        <v>7884</v>
      </c>
      <c r="I416" s="8" t="s">
        <v>7864</v>
      </c>
      <c r="J416" s="13">
        <v>25898</v>
      </c>
      <c r="K416" s="8">
        <v>52</v>
      </c>
    </row>
    <row r="417" spans="1:11" ht="15.75" customHeight="1" x14ac:dyDescent="0.3">
      <c r="A417" s="8" t="s">
        <v>453</v>
      </c>
      <c r="B417" s="8">
        <v>1995</v>
      </c>
      <c r="C417" s="8" t="s">
        <v>7846</v>
      </c>
      <c r="D417" s="8">
        <v>10</v>
      </c>
      <c r="E417" s="8">
        <v>0</v>
      </c>
      <c r="F417" s="12">
        <v>24863.25</v>
      </c>
      <c r="G417" s="8" t="s">
        <v>7884</v>
      </c>
      <c r="H417" s="8" t="s">
        <v>7882</v>
      </c>
      <c r="I417" s="8" t="s">
        <v>7861</v>
      </c>
      <c r="J417" s="13">
        <v>34860</v>
      </c>
      <c r="K417" s="8">
        <v>27</v>
      </c>
    </row>
    <row r="418" spans="1:11" ht="15.75" customHeight="1" x14ac:dyDescent="0.3">
      <c r="A418" s="8" t="s">
        <v>454</v>
      </c>
      <c r="B418" s="8">
        <v>1994</v>
      </c>
      <c r="C418" s="8" t="s">
        <v>7847</v>
      </c>
      <c r="D418" s="8">
        <v>9</v>
      </c>
      <c r="E418" s="8">
        <v>0</v>
      </c>
      <c r="F418" s="12">
        <v>24817.25</v>
      </c>
      <c r="G418" s="8" t="s">
        <v>7884</v>
      </c>
      <c r="H418" s="8" t="s">
        <v>7884</v>
      </c>
      <c r="I418" s="8" t="s">
        <v>7861</v>
      </c>
      <c r="J418" s="13">
        <v>34586</v>
      </c>
      <c r="K418" s="8">
        <v>28</v>
      </c>
    </row>
    <row r="419" spans="1:11" ht="15.75" customHeight="1" x14ac:dyDescent="0.3">
      <c r="A419" s="8" t="s">
        <v>455</v>
      </c>
      <c r="B419" s="8">
        <v>1992</v>
      </c>
      <c r="C419" s="8" t="s">
        <v>7850</v>
      </c>
      <c r="D419" s="8">
        <v>11</v>
      </c>
      <c r="E419" s="8">
        <v>0</v>
      </c>
      <c r="F419" s="12">
        <v>24795.040000000001</v>
      </c>
      <c r="G419" s="8" t="s">
        <v>7884</v>
      </c>
      <c r="H419" s="8" t="s">
        <v>7882</v>
      </c>
      <c r="I419" s="8" t="s">
        <v>7861</v>
      </c>
      <c r="J419" s="13">
        <v>33888</v>
      </c>
      <c r="K419" s="8">
        <v>30</v>
      </c>
    </row>
    <row r="420" spans="1:11" ht="15.75" customHeight="1" x14ac:dyDescent="0.3">
      <c r="A420" s="8" t="s">
        <v>456</v>
      </c>
      <c r="B420" s="8">
        <v>1996</v>
      </c>
      <c r="C420" s="8" t="s">
        <v>7849</v>
      </c>
      <c r="D420" s="8">
        <v>28</v>
      </c>
      <c r="E420" s="8">
        <v>4</v>
      </c>
      <c r="F420" s="12">
        <v>24671.66</v>
      </c>
      <c r="G420" s="8" t="s">
        <v>7884</v>
      </c>
      <c r="H420" s="8" t="s">
        <v>7883</v>
      </c>
      <c r="I420" s="8" t="s">
        <v>7867</v>
      </c>
      <c r="J420" s="13">
        <v>35305</v>
      </c>
      <c r="K420" s="8">
        <v>26</v>
      </c>
    </row>
    <row r="421" spans="1:11" ht="15.75" customHeight="1" x14ac:dyDescent="0.3">
      <c r="A421" s="8" t="s">
        <v>457</v>
      </c>
      <c r="B421" s="8">
        <v>1970</v>
      </c>
      <c r="C421" s="8" t="s">
        <v>7846</v>
      </c>
      <c r="D421" s="8">
        <v>12</v>
      </c>
      <c r="E421" s="8">
        <v>2</v>
      </c>
      <c r="F421" s="12">
        <v>24667.42</v>
      </c>
      <c r="G421" s="8" t="s">
        <v>7884</v>
      </c>
      <c r="H421" s="8" t="s">
        <v>7882</v>
      </c>
      <c r="I421" s="8" t="s">
        <v>7859</v>
      </c>
      <c r="J421" s="13">
        <v>25731</v>
      </c>
      <c r="K421" s="8">
        <v>52</v>
      </c>
    </row>
    <row r="422" spans="1:11" ht="15.75" customHeight="1" x14ac:dyDescent="0.3">
      <c r="A422" s="8" t="s">
        <v>458</v>
      </c>
      <c r="B422" s="8">
        <v>1976</v>
      </c>
      <c r="C422" s="8" t="s">
        <v>7850</v>
      </c>
      <c r="D422" s="8">
        <v>12</v>
      </c>
      <c r="E422" s="8">
        <v>0</v>
      </c>
      <c r="F422" s="12">
        <v>24603.05</v>
      </c>
      <c r="G422" s="8" t="s">
        <v>7884</v>
      </c>
      <c r="H422" s="8" t="s">
        <v>7884</v>
      </c>
      <c r="I422" s="8" t="s">
        <v>7861</v>
      </c>
      <c r="J422" s="13">
        <v>28045</v>
      </c>
      <c r="K422" s="8">
        <v>46</v>
      </c>
    </row>
    <row r="423" spans="1:11" ht="15.75" customHeight="1" x14ac:dyDescent="0.3">
      <c r="A423" s="8" t="s">
        <v>459</v>
      </c>
      <c r="B423" s="8">
        <v>1975</v>
      </c>
      <c r="C423" s="8" t="s">
        <v>7846</v>
      </c>
      <c r="D423" s="8">
        <v>13</v>
      </c>
      <c r="E423" s="8">
        <v>2</v>
      </c>
      <c r="F423" s="12">
        <v>24535.7</v>
      </c>
      <c r="G423" s="8" t="s">
        <v>7884</v>
      </c>
      <c r="H423" s="8" t="s">
        <v>7884</v>
      </c>
      <c r="I423" s="8" t="s">
        <v>7860</v>
      </c>
      <c r="J423" s="13">
        <v>27558</v>
      </c>
      <c r="K423" s="8">
        <v>47</v>
      </c>
    </row>
    <row r="424" spans="1:11" ht="15.75" customHeight="1" x14ac:dyDescent="0.3">
      <c r="A424" s="8" t="s">
        <v>460</v>
      </c>
      <c r="B424" s="8">
        <v>1972</v>
      </c>
      <c r="C424" s="8" t="s">
        <v>7847</v>
      </c>
      <c r="D424" s="8">
        <v>14</v>
      </c>
      <c r="E424" s="8">
        <v>1</v>
      </c>
      <c r="F424" s="12">
        <v>24520.26</v>
      </c>
      <c r="G424" s="8" t="s">
        <v>7884</v>
      </c>
      <c r="H424" s="8" t="s">
        <v>7882</v>
      </c>
      <c r="I424" s="8" t="s">
        <v>7861</v>
      </c>
      <c r="J424" s="13">
        <v>26556</v>
      </c>
      <c r="K424" s="8">
        <v>50</v>
      </c>
    </row>
    <row r="425" spans="1:11" ht="15.75" customHeight="1" x14ac:dyDescent="0.3">
      <c r="A425" s="8" t="s">
        <v>461</v>
      </c>
      <c r="B425" s="8">
        <v>1961</v>
      </c>
      <c r="C425" s="8" t="s">
        <v>7850</v>
      </c>
      <c r="D425" s="8">
        <v>21</v>
      </c>
      <c r="E425" s="8">
        <v>0</v>
      </c>
      <c r="F425" s="12">
        <v>24513.09</v>
      </c>
      <c r="G425" s="8" t="s">
        <v>7884</v>
      </c>
      <c r="H425" s="8" t="s">
        <v>7884</v>
      </c>
      <c r="I425" s="8" t="s">
        <v>7859</v>
      </c>
      <c r="J425" s="13">
        <v>22575</v>
      </c>
      <c r="K425" s="8">
        <v>61</v>
      </c>
    </row>
    <row r="426" spans="1:11" ht="15.75" customHeight="1" x14ac:dyDescent="0.3">
      <c r="A426" s="8" t="s">
        <v>462</v>
      </c>
      <c r="B426" s="8">
        <v>1968</v>
      </c>
      <c r="C426" s="8" t="s">
        <v>7844</v>
      </c>
      <c r="D426" s="8">
        <v>6</v>
      </c>
      <c r="E426" s="8">
        <v>0</v>
      </c>
      <c r="F426" s="12">
        <v>24476.48</v>
      </c>
      <c r="G426" s="8" t="s">
        <v>7884</v>
      </c>
      <c r="H426" s="8" t="s">
        <v>7884</v>
      </c>
      <c r="I426" s="8" t="s">
        <v>7860</v>
      </c>
      <c r="J426" s="13">
        <v>25025</v>
      </c>
      <c r="K426" s="8">
        <v>54</v>
      </c>
    </row>
    <row r="427" spans="1:11" ht="15.75" customHeight="1" x14ac:dyDescent="0.3">
      <c r="A427" s="8" t="s">
        <v>463</v>
      </c>
      <c r="B427" s="8">
        <v>1970</v>
      </c>
      <c r="C427" s="8" t="s">
        <v>7845</v>
      </c>
      <c r="D427" s="8">
        <v>30</v>
      </c>
      <c r="E427" s="8">
        <v>0</v>
      </c>
      <c r="F427" s="12">
        <v>24393.62</v>
      </c>
      <c r="G427" s="8" t="s">
        <v>7884</v>
      </c>
      <c r="H427" s="8" t="s">
        <v>7882</v>
      </c>
      <c r="I427" s="8" t="s">
        <v>7860</v>
      </c>
      <c r="J427" s="13">
        <v>25902</v>
      </c>
      <c r="K427" s="8">
        <v>52</v>
      </c>
    </row>
    <row r="428" spans="1:11" ht="15.75" customHeight="1" x14ac:dyDescent="0.3">
      <c r="A428" s="8" t="s">
        <v>464</v>
      </c>
      <c r="B428" s="8">
        <v>1999</v>
      </c>
      <c r="C428" s="8" t="s">
        <v>7850</v>
      </c>
      <c r="D428" s="8">
        <v>7</v>
      </c>
      <c r="E428" s="8">
        <v>0</v>
      </c>
      <c r="F428" s="12">
        <v>24387.74</v>
      </c>
      <c r="G428" s="8" t="s">
        <v>7884</v>
      </c>
      <c r="H428" s="8" t="s">
        <v>7883</v>
      </c>
      <c r="I428" s="8" t="s">
        <v>7861</v>
      </c>
      <c r="J428" s="13">
        <v>36440</v>
      </c>
      <c r="K428" s="8">
        <v>23</v>
      </c>
    </row>
    <row r="429" spans="1:11" ht="15.75" customHeight="1" x14ac:dyDescent="0.3">
      <c r="A429" s="8" t="s">
        <v>465</v>
      </c>
      <c r="B429" s="8">
        <v>2004</v>
      </c>
      <c r="C429" s="8" t="s">
        <v>7849</v>
      </c>
      <c r="D429" s="8">
        <v>3</v>
      </c>
      <c r="E429" s="8">
        <v>0</v>
      </c>
      <c r="F429" s="12">
        <v>24294.02</v>
      </c>
      <c r="G429" s="8" t="s">
        <v>7884</v>
      </c>
      <c r="H429" s="8" t="s">
        <v>7883</v>
      </c>
      <c r="I429" s="8" t="s">
        <v>7861</v>
      </c>
      <c r="J429" s="13">
        <v>38202</v>
      </c>
      <c r="K429" s="8">
        <v>18</v>
      </c>
    </row>
    <row r="430" spans="1:11" ht="15.75" customHeight="1" x14ac:dyDescent="0.3">
      <c r="A430" s="8" t="s">
        <v>466</v>
      </c>
      <c r="B430" s="8">
        <v>1964</v>
      </c>
      <c r="C430" s="8" t="s">
        <v>7848</v>
      </c>
      <c r="D430" s="8">
        <v>16</v>
      </c>
      <c r="E430" s="8">
        <v>0</v>
      </c>
      <c r="F430" s="12">
        <v>24227.34</v>
      </c>
      <c r="G430" s="8" t="s">
        <v>7884</v>
      </c>
      <c r="H430" s="8" t="s">
        <v>7883</v>
      </c>
      <c r="I430" s="8" t="s">
        <v>7859</v>
      </c>
      <c r="J430" s="13">
        <v>23727</v>
      </c>
      <c r="K430" s="8">
        <v>58</v>
      </c>
    </row>
    <row r="431" spans="1:11" ht="15.75" customHeight="1" x14ac:dyDescent="0.3">
      <c r="A431" s="8" t="s">
        <v>467</v>
      </c>
      <c r="B431" s="8">
        <v>1974</v>
      </c>
      <c r="C431" s="8" t="s">
        <v>7847</v>
      </c>
      <c r="D431" s="8">
        <v>10</v>
      </c>
      <c r="E431" s="8">
        <v>3</v>
      </c>
      <c r="F431" s="12">
        <v>24180.93</v>
      </c>
      <c r="G431" s="8" t="s">
        <v>7884</v>
      </c>
      <c r="H431" s="8" t="s">
        <v>7883</v>
      </c>
      <c r="I431" s="8" t="s">
        <v>7859</v>
      </c>
      <c r="J431" s="13">
        <v>27282</v>
      </c>
      <c r="K431" s="8">
        <v>48</v>
      </c>
    </row>
    <row r="432" spans="1:11" ht="15.75" customHeight="1" x14ac:dyDescent="0.3">
      <c r="A432" s="8" t="s">
        <v>468</v>
      </c>
      <c r="B432" s="8">
        <v>1973</v>
      </c>
      <c r="C432" s="8" t="s">
        <v>7846</v>
      </c>
      <c r="D432" s="8">
        <v>13</v>
      </c>
      <c r="E432" s="8">
        <v>3</v>
      </c>
      <c r="F432" s="12">
        <v>24106.91</v>
      </c>
      <c r="G432" s="8" t="s">
        <v>7884</v>
      </c>
      <c r="H432" s="8" t="s">
        <v>7884</v>
      </c>
      <c r="I432" s="8" t="s">
        <v>7867</v>
      </c>
      <c r="J432" s="13">
        <v>26828</v>
      </c>
      <c r="K432" s="8">
        <v>49</v>
      </c>
    </row>
    <row r="433" spans="1:11" ht="15.75" customHeight="1" x14ac:dyDescent="0.3">
      <c r="A433" s="8" t="s">
        <v>469</v>
      </c>
      <c r="B433" s="8">
        <v>2003</v>
      </c>
      <c r="C433" s="8" t="s">
        <v>7848</v>
      </c>
      <c r="D433" s="8">
        <v>30</v>
      </c>
      <c r="E433" s="8">
        <v>2</v>
      </c>
      <c r="F433" s="12">
        <v>24059.68</v>
      </c>
      <c r="G433" s="8" t="s">
        <v>7884</v>
      </c>
      <c r="H433" s="8" t="s">
        <v>7884</v>
      </c>
      <c r="I433" s="8" t="s">
        <v>7860</v>
      </c>
      <c r="J433" s="13">
        <v>37985</v>
      </c>
      <c r="K433" s="8">
        <v>19</v>
      </c>
    </row>
    <row r="434" spans="1:11" ht="15.75" customHeight="1" x14ac:dyDescent="0.3">
      <c r="A434" s="8" t="s">
        <v>470</v>
      </c>
      <c r="B434" s="8">
        <v>1971</v>
      </c>
      <c r="C434" s="8" t="s">
        <v>7844</v>
      </c>
      <c r="D434" s="8">
        <v>10</v>
      </c>
      <c r="E434" s="8">
        <v>2</v>
      </c>
      <c r="F434" s="12">
        <v>23967.38</v>
      </c>
      <c r="G434" s="8" t="s">
        <v>7884</v>
      </c>
      <c r="H434" s="8" t="s">
        <v>7884</v>
      </c>
      <c r="I434" s="8" t="s">
        <v>7860</v>
      </c>
      <c r="J434" s="13">
        <v>26124</v>
      </c>
      <c r="K434" s="8">
        <v>51</v>
      </c>
    </row>
    <row r="435" spans="1:11" ht="15.75" customHeight="1" x14ac:dyDescent="0.3">
      <c r="A435" s="8" t="s">
        <v>471</v>
      </c>
      <c r="B435" s="8">
        <v>1970</v>
      </c>
      <c r="C435" s="8" t="s">
        <v>7849</v>
      </c>
      <c r="D435" s="8">
        <v>8</v>
      </c>
      <c r="E435" s="8">
        <v>1</v>
      </c>
      <c r="F435" s="12">
        <v>23887.66</v>
      </c>
      <c r="G435" s="8" t="s">
        <v>7884</v>
      </c>
      <c r="H435" s="8" t="s">
        <v>7882</v>
      </c>
      <c r="I435" s="8" t="s">
        <v>7860</v>
      </c>
      <c r="J435" s="13">
        <v>25788</v>
      </c>
      <c r="K435" s="8">
        <v>52</v>
      </c>
    </row>
    <row r="436" spans="1:11" ht="15.75" customHeight="1" x14ac:dyDescent="0.3">
      <c r="A436" s="8" t="s">
        <v>472</v>
      </c>
      <c r="B436" s="8">
        <v>1973</v>
      </c>
      <c r="C436" s="8" t="s">
        <v>7846</v>
      </c>
      <c r="D436" s="8">
        <v>27</v>
      </c>
      <c r="E436" s="8">
        <v>2</v>
      </c>
      <c r="F436" s="12">
        <v>23807.24</v>
      </c>
      <c r="G436" s="8" t="s">
        <v>7884</v>
      </c>
      <c r="H436" s="8" t="s">
        <v>7882</v>
      </c>
      <c r="I436" s="8" t="s">
        <v>7860</v>
      </c>
      <c r="J436" s="13">
        <v>26842</v>
      </c>
      <c r="K436" s="8">
        <v>49</v>
      </c>
    </row>
    <row r="437" spans="1:11" ht="15.75" customHeight="1" x14ac:dyDescent="0.3">
      <c r="A437" s="8" t="s">
        <v>473</v>
      </c>
      <c r="B437" s="8">
        <v>1974</v>
      </c>
      <c r="C437" s="8" t="s">
        <v>7846</v>
      </c>
      <c r="D437" s="8">
        <v>2</v>
      </c>
      <c r="E437" s="8">
        <v>1</v>
      </c>
      <c r="F437" s="12">
        <v>23568.27</v>
      </c>
      <c r="G437" s="8" t="s">
        <v>7884</v>
      </c>
      <c r="H437" s="8" t="s">
        <v>7884</v>
      </c>
      <c r="I437" s="8" t="s">
        <v>7861</v>
      </c>
      <c r="J437" s="13">
        <v>27182</v>
      </c>
      <c r="K437" s="8">
        <v>49</v>
      </c>
    </row>
    <row r="438" spans="1:11" ht="15.75" customHeight="1" x14ac:dyDescent="0.3">
      <c r="A438" s="8" t="s">
        <v>474</v>
      </c>
      <c r="B438" s="8">
        <v>1983</v>
      </c>
      <c r="C438" s="8" t="s">
        <v>7849</v>
      </c>
      <c r="D438" s="8">
        <v>26</v>
      </c>
      <c r="E438" s="8">
        <v>2</v>
      </c>
      <c r="F438" s="12">
        <v>23563.02</v>
      </c>
      <c r="G438" s="8" t="s">
        <v>7884</v>
      </c>
      <c r="H438" s="8" t="s">
        <v>7884</v>
      </c>
      <c r="I438" s="8" t="s">
        <v>7859</v>
      </c>
      <c r="J438" s="13">
        <v>30554</v>
      </c>
      <c r="K438" s="8">
        <v>39</v>
      </c>
    </row>
    <row r="439" spans="1:11" ht="15.75" customHeight="1" x14ac:dyDescent="0.3">
      <c r="A439" s="8" t="s">
        <v>475</v>
      </c>
      <c r="B439" s="8">
        <v>1975</v>
      </c>
      <c r="C439" s="8" t="s">
        <v>7845</v>
      </c>
      <c r="D439" s="8">
        <v>13</v>
      </c>
      <c r="E439" s="8">
        <v>1</v>
      </c>
      <c r="F439" s="12">
        <v>23401.31</v>
      </c>
      <c r="G439" s="8" t="s">
        <v>7884</v>
      </c>
      <c r="H439" s="8" t="s">
        <v>7882</v>
      </c>
      <c r="I439" s="8" t="s">
        <v>7867</v>
      </c>
      <c r="J439" s="13">
        <v>27711</v>
      </c>
      <c r="K439" s="8">
        <v>47</v>
      </c>
    </row>
    <row r="440" spans="1:11" ht="15.75" customHeight="1" x14ac:dyDescent="0.3">
      <c r="A440" s="8" t="s">
        <v>476</v>
      </c>
      <c r="B440" s="8">
        <v>1973</v>
      </c>
      <c r="C440" s="8" t="s">
        <v>7850</v>
      </c>
      <c r="D440" s="8">
        <v>22</v>
      </c>
      <c r="E440" s="8">
        <v>2</v>
      </c>
      <c r="F440" s="12">
        <v>23306.55</v>
      </c>
      <c r="G440" s="8" t="s">
        <v>7884</v>
      </c>
      <c r="H440" s="8" t="s">
        <v>7884</v>
      </c>
      <c r="I440" s="8" t="s">
        <v>7861</v>
      </c>
      <c r="J440" s="13">
        <v>26959</v>
      </c>
      <c r="K440" s="8">
        <v>49</v>
      </c>
    </row>
    <row r="441" spans="1:11" ht="15.75" customHeight="1" x14ac:dyDescent="0.3">
      <c r="A441" s="8" t="s">
        <v>477</v>
      </c>
      <c r="B441" s="8">
        <v>1994</v>
      </c>
      <c r="C441" s="8" t="s">
        <v>7850</v>
      </c>
      <c r="D441" s="8">
        <v>3</v>
      </c>
      <c r="E441" s="8">
        <v>1</v>
      </c>
      <c r="F441" s="12">
        <v>23288.93</v>
      </c>
      <c r="G441" s="8" t="s">
        <v>7884</v>
      </c>
      <c r="H441" s="8" t="s">
        <v>7882</v>
      </c>
      <c r="I441" s="8" t="s">
        <v>7867</v>
      </c>
      <c r="J441" s="13">
        <v>34610</v>
      </c>
      <c r="K441" s="8">
        <v>28</v>
      </c>
    </row>
    <row r="442" spans="1:11" ht="15.75" customHeight="1" x14ac:dyDescent="0.3">
      <c r="A442" s="8" t="s">
        <v>478</v>
      </c>
      <c r="B442" s="8">
        <v>1969</v>
      </c>
      <c r="C442" s="8" t="s">
        <v>7845</v>
      </c>
      <c r="D442" s="8">
        <v>14</v>
      </c>
      <c r="E442" s="8">
        <v>1</v>
      </c>
      <c r="F442" s="12">
        <v>23244.79</v>
      </c>
      <c r="G442" s="8" t="s">
        <v>7884</v>
      </c>
      <c r="H442" s="8" t="s">
        <v>7882</v>
      </c>
      <c r="I442" s="8" t="s">
        <v>7859</v>
      </c>
      <c r="J442" s="13">
        <v>25521</v>
      </c>
      <c r="K442" s="8">
        <v>53</v>
      </c>
    </row>
    <row r="443" spans="1:11" ht="15.75" customHeight="1" x14ac:dyDescent="0.3">
      <c r="A443" s="8" t="s">
        <v>479</v>
      </c>
      <c r="B443" s="8">
        <v>1997</v>
      </c>
      <c r="C443" s="8" t="s">
        <v>7849</v>
      </c>
      <c r="D443" s="8">
        <v>7</v>
      </c>
      <c r="E443" s="8">
        <v>2</v>
      </c>
      <c r="F443" s="12">
        <v>23241.47</v>
      </c>
      <c r="G443" s="8" t="s">
        <v>7884</v>
      </c>
      <c r="H443" s="8" t="s">
        <v>7882</v>
      </c>
      <c r="I443" s="8" t="s">
        <v>7865</v>
      </c>
      <c r="J443" s="13">
        <v>35649</v>
      </c>
      <c r="K443" s="8">
        <v>25</v>
      </c>
    </row>
    <row r="444" spans="1:11" ht="15.75" customHeight="1" x14ac:dyDescent="0.3">
      <c r="A444" s="8" t="s">
        <v>480</v>
      </c>
      <c r="B444" s="8">
        <v>2003</v>
      </c>
      <c r="C444" s="8" t="s">
        <v>7848</v>
      </c>
      <c r="D444" s="8">
        <v>14</v>
      </c>
      <c r="E444" s="8">
        <v>0</v>
      </c>
      <c r="F444" s="12">
        <v>23082.959999999999</v>
      </c>
      <c r="G444" s="8" t="s">
        <v>7884</v>
      </c>
      <c r="H444" s="8" t="s">
        <v>7884</v>
      </c>
      <c r="I444" s="8" t="s">
        <v>7861</v>
      </c>
      <c r="J444" s="13">
        <v>37969</v>
      </c>
      <c r="K444" s="8">
        <v>19</v>
      </c>
    </row>
    <row r="445" spans="1:11" ht="15.75" customHeight="1" x14ac:dyDescent="0.3">
      <c r="A445" s="8" t="s">
        <v>481</v>
      </c>
      <c r="B445" s="8">
        <v>1975</v>
      </c>
      <c r="C445" s="8" t="s">
        <v>7847</v>
      </c>
      <c r="D445" s="8">
        <v>9</v>
      </c>
      <c r="E445" s="8">
        <v>0</v>
      </c>
      <c r="F445" s="12">
        <v>23065.42</v>
      </c>
      <c r="G445" s="8" t="s">
        <v>7884</v>
      </c>
      <c r="H445" s="8" t="s">
        <v>7884</v>
      </c>
      <c r="I445" s="8" t="s">
        <v>7859</v>
      </c>
      <c r="J445" s="13">
        <v>27646</v>
      </c>
      <c r="K445" s="8">
        <v>47</v>
      </c>
    </row>
    <row r="446" spans="1:11" ht="15.75" customHeight="1" x14ac:dyDescent="0.3">
      <c r="A446" s="8" t="s">
        <v>482</v>
      </c>
      <c r="B446" s="8">
        <v>1970</v>
      </c>
      <c r="C446" s="8" t="s">
        <v>7845</v>
      </c>
      <c r="D446" s="8">
        <v>9</v>
      </c>
      <c r="E446" s="8">
        <v>0</v>
      </c>
      <c r="F446" s="12">
        <v>23045.57</v>
      </c>
      <c r="G446" s="8" t="s">
        <v>7884</v>
      </c>
      <c r="H446" s="8" t="s">
        <v>7884</v>
      </c>
      <c r="I446" s="8" t="s">
        <v>7867</v>
      </c>
      <c r="J446" s="13">
        <v>25881</v>
      </c>
      <c r="K446" s="8">
        <v>52</v>
      </c>
    </row>
    <row r="447" spans="1:11" ht="15.75" customHeight="1" x14ac:dyDescent="0.3">
      <c r="A447" s="8" t="s">
        <v>483</v>
      </c>
      <c r="B447" s="8">
        <v>2003</v>
      </c>
      <c r="C447" s="8" t="s">
        <v>7844</v>
      </c>
      <c r="D447" s="8">
        <v>25</v>
      </c>
      <c r="E447" s="8">
        <v>2</v>
      </c>
      <c r="F447" s="12">
        <v>22493.66</v>
      </c>
      <c r="G447" s="8" t="s">
        <v>7884</v>
      </c>
      <c r="H447" s="8" t="s">
        <v>7883</v>
      </c>
      <c r="I447" s="8" t="s">
        <v>7860</v>
      </c>
      <c r="J447" s="13">
        <v>37827</v>
      </c>
      <c r="K447" s="8">
        <v>19</v>
      </c>
    </row>
    <row r="448" spans="1:11" ht="15.75" customHeight="1" x14ac:dyDescent="0.3">
      <c r="A448" s="8" t="s">
        <v>484</v>
      </c>
      <c r="B448" s="8">
        <v>1979</v>
      </c>
      <c r="C448" s="8" t="s">
        <v>7845</v>
      </c>
      <c r="D448" s="8">
        <v>14</v>
      </c>
      <c r="E448" s="8">
        <v>2</v>
      </c>
      <c r="F448" s="12">
        <v>22478.6</v>
      </c>
      <c r="G448" s="8" t="s">
        <v>7882</v>
      </c>
      <c r="H448" s="8" t="s">
        <v>7884</v>
      </c>
      <c r="I448" s="8" t="s">
        <v>7861</v>
      </c>
      <c r="J448" s="13">
        <v>29173</v>
      </c>
      <c r="K448" s="8">
        <v>43</v>
      </c>
    </row>
    <row r="449" spans="1:11" ht="15.75" customHeight="1" x14ac:dyDescent="0.3">
      <c r="A449" s="8" t="s">
        <v>485</v>
      </c>
      <c r="B449" s="8">
        <v>1983</v>
      </c>
      <c r="C449" s="8" t="s">
        <v>7848</v>
      </c>
      <c r="D449" s="8">
        <v>21</v>
      </c>
      <c r="E449" s="8">
        <v>1</v>
      </c>
      <c r="F449" s="12">
        <v>22462.04</v>
      </c>
      <c r="G449" s="8" t="s">
        <v>7882</v>
      </c>
      <c r="H449" s="8" t="s">
        <v>7883</v>
      </c>
      <c r="I449" s="8" t="s">
        <v>7863</v>
      </c>
      <c r="J449" s="13">
        <v>30671</v>
      </c>
      <c r="K449" s="8">
        <v>39</v>
      </c>
    </row>
    <row r="450" spans="1:11" ht="15.75" customHeight="1" x14ac:dyDescent="0.3">
      <c r="A450" s="8" t="s">
        <v>486</v>
      </c>
      <c r="B450" s="8">
        <v>1966</v>
      </c>
      <c r="C450" s="8" t="s">
        <v>7849</v>
      </c>
      <c r="D450" s="8">
        <v>18</v>
      </c>
      <c r="E450" s="8">
        <v>0</v>
      </c>
      <c r="F450" s="12">
        <v>22412.65</v>
      </c>
      <c r="G450" s="8" t="s">
        <v>7882</v>
      </c>
      <c r="H450" s="8" t="s">
        <v>7882</v>
      </c>
      <c r="I450" s="8" t="s">
        <v>7869</v>
      </c>
      <c r="J450" s="13">
        <v>24337</v>
      </c>
      <c r="K450" s="8">
        <v>56</v>
      </c>
    </row>
    <row r="451" spans="1:11" ht="15.75" customHeight="1" x14ac:dyDescent="0.3">
      <c r="A451" s="8" t="s">
        <v>487</v>
      </c>
      <c r="B451" s="8">
        <v>1999</v>
      </c>
      <c r="C451" s="8" t="s">
        <v>7849</v>
      </c>
      <c r="D451" s="8">
        <v>26</v>
      </c>
      <c r="E451" s="8">
        <v>2</v>
      </c>
      <c r="F451" s="12">
        <v>22395.74</v>
      </c>
      <c r="G451" s="8" t="s">
        <v>7882</v>
      </c>
      <c r="H451" s="8" t="s">
        <v>7884</v>
      </c>
      <c r="I451" s="8" t="s">
        <v>7867</v>
      </c>
      <c r="J451" s="13">
        <v>36398</v>
      </c>
      <c r="K451" s="8">
        <v>23</v>
      </c>
    </row>
    <row r="452" spans="1:11" ht="15.75" customHeight="1" x14ac:dyDescent="0.3">
      <c r="A452" s="8" t="s">
        <v>488</v>
      </c>
      <c r="B452" s="8">
        <v>1982</v>
      </c>
      <c r="C452" s="8" t="s">
        <v>7848</v>
      </c>
      <c r="D452" s="8">
        <v>27</v>
      </c>
      <c r="E452" s="8">
        <v>1</v>
      </c>
      <c r="F452" s="12">
        <v>22331.57</v>
      </c>
      <c r="G452" s="8" t="s">
        <v>7884</v>
      </c>
      <c r="H452" s="8" t="s">
        <v>7882</v>
      </c>
      <c r="I452" s="8" t="s">
        <v>7867</v>
      </c>
      <c r="J452" s="13">
        <v>30312</v>
      </c>
      <c r="K452" s="8">
        <v>40</v>
      </c>
    </row>
    <row r="453" spans="1:11" ht="15.75" customHeight="1" x14ac:dyDescent="0.3">
      <c r="A453" s="8" t="s">
        <v>489</v>
      </c>
      <c r="B453" s="8">
        <v>1971</v>
      </c>
      <c r="C453" s="8" t="s">
        <v>7846</v>
      </c>
      <c r="D453" s="8">
        <v>16</v>
      </c>
      <c r="E453" s="8">
        <v>1</v>
      </c>
      <c r="F453" s="12">
        <v>22218.11</v>
      </c>
      <c r="G453" s="8" t="s">
        <v>7884</v>
      </c>
      <c r="H453" s="8" t="s">
        <v>7882</v>
      </c>
      <c r="I453" s="8" t="s">
        <v>7859</v>
      </c>
      <c r="J453" s="13">
        <v>26100</v>
      </c>
      <c r="K453" s="8">
        <v>51</v>
      </c>
    </row>
    <row r="454" spans="1:11" ht="15.75" customHeight="1" x14ac:dyDescent="0.3">
      <c r="A454" s="8" t="s">
        <v>490</v>
      </c>
      <c r="B454" s="8">
        <v>1965</v>
      </c>
      <c r="C454" s="8" t="s">
        <v>7849</v>
      </c>
      <c r="D454" s="8">
        <v>24</v>
      </c>
      <c r="E454" s="8">
        <v>1</v>
      </c>
      <c r="F454" s="12">
        <v>22192.44</v>
      </c>
      <c r="G454" s="8" t="s">
        <v>7882</v>
      </c>
      <c r="H454" s="8" t="s">
        <v>7883</v>
      </c>
      <c r="I454" s="8" t="s">
        <v>7859</v>
      </c>
      <c r="J454" s="13">
        <v>23978</v>
      </c>
      <c r="K454" s="8">
        <v>57</v>
      </c>
    </row>
    <row r="455" spans="1:11" ht="15.75" customHeight="1" x14ac:dyDescent="0.3">
      <c r="A455" s="8" t="s">
        <v>491</v>
      </c>
      <c r="B455" s="8">
        <v>1980</v>
      </c>
      <c r="C455" s="8" t="s">
        <v>7847</v>
      </c>
      <c r="D455" s="8">
        <v>12</v>
      </c>
      <c r="E455" s="8">
        <v>0</v>
      </c>
      <c r="F455" s="12">
        <v>22144.03</v>
      </c>
      <c r="G455" s="8" t="s">
        <v>7884</v>
      </c>
      <c r="H455" s="8" t="s">
        <v>7884</v>
      </c>
      <c r="I455" s="8" t="s">
        <v>7861</v>
      </c>
      <c r="J455" s="13">
        <v>29476</v>
      </c>
      <c r="K455" s="8">
        <v>42</v>
      </c>
    </row>
    <row r="456" spans="1:11" ht="15.75" customHeight="1" x14ac:dyDescent="0.3">
      <c r="A456" s="8" t="s">
        <v>492</v>
      </c>
      <c r="B456" s="8">
        <v>2001</v>
      </c>
      <c r="C456" s="8" t="s">
        <v>7849</v>
      </c>
      <c r="D456" s="8">
        <v>28</v>
      </c>
      <c r="E456" s="8">
        <v>0</v>
      </c>
      <c r="F456" s="12">
        <v>22097.62</v>
      </c>
      <c r="G456" s="8" t="s">
        <v>7882</v>
      </c>
      <c r="H456" s="8" t="s">
        <v>7883</v>
      </c>
      <c r="I456" s="8" t="s">
        <v>7861</v>
      </c>
      <c r="J456" s="13">
        <v>37131</v>
      </c>
      <c r="K456" s="8">
        <v>21</v>
      </c>
    </row>
    <row r="457" spans="1:11" ht="15.75" customHeight="1" x14ac:dyDescent="0.3">
      <c r="A457" s="8" t="s">
        <v>493</v>
      </c>
      <c r="B457" s="8">
        <v>1989</v>
      </c>
      <c r="C457" s="8" t="s">
        <v>7850</v>
      </c>
      <c r="D457" s="8">
        <v>14</v>
      </c>
      <c r="E457" s="8">
        <v>0</v>
      </c>
      <c r="F457" s="12">
        <v>21984.47</v>
      </c>
      <c r="G457" s="8" t="s">
        <v>7882</v>
      </c>
      <c r="H457" s="8" t="s">
        <v>7883</v>
      </c>
      <c r="I457" s="8" t="s">
        <v>7860</v>
      </c>
      <c r="J457" s="13">
        <v>32795</v>
      </c>
      <c r="K457" s="8">
        <v>33</v>
      </c>
    </row>
    <row r="458" spans="1:11" ht="15.75" customHeight="1" x14ac:dyDescent="0.3">
      <c r="A458" s="8" t="s">
        <v>494</v>
      </c>
      <c r="B458" s="8">
        <v>1975</v>
      </c>
      <c r="C458" s="8" t="s">
        <v>7848</v>
      </c>
      <c r="D458" s="8">
        <v>19</v>
      </c>
      <c r="E458" s="8">
        <v>1</v>
      </c>
      <c r="F458" s="12">
        <v>21978.68</v>
      </c>
      <c r="G458" s="8" t="s">
        <v>7882</v>
      </c>
      <c r="H458" s="8" t="s">
        <v>7882</v>
      </c>
      <c r="I458" s="8" t="s">
        <v>7859</v>
      </c>
      <c r="J458" s="13">
        <v>27747</v>
      </c>
      <c r="K458" s="8">
        <v>47</v>
      </c>
    </row>
    <row r="459" spans="1:11" ht="15.75" customHeight="1" x14ac:dyDescent="0.3">
      <c r="A459" s="8" t="s">
        <v>495</v>
      </c>
      <c r="B459" s="8">
        <v>2003</v>
      </c>
      <c r="C459" s="8" t="s">
        <v>7847</v>
      </c>
      <c r="D459" s="8">
        <v>28</v>
      </c>
      <c r="E459" s="8">
        <v>0</v>
      </c>
      <c r="F459" s="12">
        <v>21882.400000000001</v>
      </c>
      <c r="G459" s="8" t="s">
        <v>7884</v>
      </c>
      <c r="H459" s="8" t="s">
        <v>7883</v>
      </c>
      <c r="I459" s="8" t="s">
        <v>7861</v>
      </c>
      <c r="J459" s="13">
        <v>37892</v>
      </c>
      <c r="K459" s="8">
        <v>19</v>
      </c>
    </row>
    <row r="460" spans="1:11" ht="15.75" customHeight="1" x14ac:dyDescent="0.3">
      <c r="A460" s="8" t="s">
        <v>496</v>
      </c>
      <c r="B460" s="8">
        <v>1979</v>
      </c>
      <c r="C460" s="8" t="s">
        <v>7849</v>
      </c>
      <c r="D460" s="8">
        <v>17</v>
      </c>
      <c r="E460" s="8">
        <v>2</v>
      </c>
      <c r="F460" s="12">
        <v>21880.82</v>
      </c>
      <c r="G460" s="8" t="s">
        <v>7882</v>
      </c>
      <c r="H460" s="8" t="s">
        <v>7883</v>
      </c>
      <c r="I460" s="8" t="s">
        <v>7860</v>
      </c>
      <c r="J460" s="13">
        <v>29084</v>
      </c>
      <c r="K460" s="8">
        <v>43</v>
      </c>
    </row>
    <row r="461" spans="1:11" ht="15.75" customHeight="1" x14ac:dyDescent="0.3">
      <c r="A461" s="8" t="s">
        <v>497</v>
      </c>
      <c r="B461" s="8">
        <v>1963</v>
      </c>
      <c r="C461" s="8" t="s">
        <v>7849</v>
      </c>
      <c r="D461" s="8">
        <v>27</v>
      </c>
      <c r="E461" s="8">
        <v>0</v>
      </c>
      <c r="F461" s="12">
        <v>21797</v>
      </c>
      <c r="G461" s="8" t="s">
        <v>7882</v>
      </c>
      <c r="H461" s="8" t="s">
        <v>7883</v>
      </c>
      <c r="I461" s="8" t="s">
        <v>7861</v>
      </c>
      <c r="J461" s="13">
        <v>23250</v>
      </c>
      <c r="K461" s="8">
        <v>59</v>
      </c>
    </row>
    <row r="462" spans="1:11" ht="15.75" customHeight="1" x14ac:dyDescent="0.3">
      <c r="A462" s="8" t="s">
        <v>498</v>
      </c>
      <c r="B462" s="8">
        <v>1979</v>
      </c>
      <c r="C462" s="8" t="s">
        <v>7847</v>
      </c>
      <c r="D462" s="8">
        <v>28</v>
      </c>
      <c r="E462" s="8">
        <v>0</v>
      </c>
      <c r="F462" s="12">
        <v>21774.32</v>
      </c>
      <c r="G462" s="8" t="s">
        <v>7882</v>
      </c>
      <c r="H462" s="8" t="s">
        <v>7884</v>
      </c>
      <c r="I462" s="8" t="s">
        <v>7860</v>
      </c>
      <c r="J462" s="13">
        <v>29126</v>
      </c>
      <c r="K462" s="8">
        <v>43</v>
      </c>
    </row>
    <row r="463" spans="1:11" ht="15.75" customHeight="1" x14ac:dyDescent="0.3">
      <c r="A463" s="8" t="s">
        <v>499</v>
      </c>
      <c r="B463" s="8">
        <v>1979</v>
      </c>
      <c r="C463" s="8" t="s">
        <v>7847</v>
      </c>
      <c r="D463" s="8">
        <v>20</v>
      </c>
      <c r="E463" s="8">
        <v>1</v>
      </c>
      <c r="F463" s="12">
        <v>21771.34</v>
      </c>
      <c r="G463" s="8" t="s">
        <v>7882</v>
      </c>
      <c r="H463" s="8" t="s">
        <v>7883</v>
      </c>
      <c r="I463" s="8" t="s">
        <v>7867</v>
      </c>
      <c r="J463" s="13">
        <v>29118</v>
      </c>
      <c r="K463" s="8">
        <v>43</v>
      </c>
    </row>
    <row r="464" spans="1:11" ht="15.75" customHeight="1" x14ac:dyDescent="0.3">
      <c r="A464" s="8" t="s">
        <v>500</v>
      </c>
      <c r="B464" s="8">
        <v>1976</v>
      </c>
      <c r="C464" s="8" t="s">
        <v>7844</v>
      </c>
      <c r="D464" s="8">
        <v>18</v>
      </c>
      <c r="E464" s="8">
        <v>1</v>
      </c>
      <c r="F464" s="12">
        <v>21677.279999999999</v>
      </c>
      <c r="G464" s="8" t="s">
        <v>7882</v>
      </c>
      <c r="H464" s="8" t="s">
        <v>7883</v>
      </c>
      <c r="I464" s="8" t="s">
        <v>7860</v>
      </c>
      <c r="J464" s="13">
        <v>27959</v>
      </c>
      <c r="K464" s="8">
        <v>46</v>
      </c>
    </row>
    <row r="465" spans="1:11" ht="15.75" customHeight="1" x14ac:dyDescent="0.3">
      <c r="A465" s="8" t="s">
        <v>501</v>
      </c>
      <c r="B465" s="8">
        <v>1962</v>
      </c>
      <c r="C465" s="8" t="s">
        <v>7845</v>
      </c>
      <c r="D465" s="8">
        <v>16</v>
      </c>
      <c r="E465" s="8">
        <v>0</v>
      </c>
      <c r="F465" s="12">
        <v>21661.16</v>
      </c>
      <c r="G465" s="8" t="s">
        <v>7884</v>
      </c>
      <c r="H465" s="8" t="s">
        <v>7884</v>
      </c>
      <c r="I465" s="8" t="s">
        <v>7860</v>
      </c>
      <c r="J465" s="13">
        <v>22966</v>
      </c>
      <c r="K465" s="8">
        <v>60</v>
      </c>
    </row>
    <row r="466" spans="1:11" ht="15.75" customHeight="1" x14ac:dyDescent="0.3">
      <c r="A466" s="8" t="s">
        <v>502</v>
      </c>
      <c r="B466" s="8">
        <v>1983</v>
      </c>
      <c r="C466" s="8" t="s">
        <v>7848</v>
      </c>
      <c r="D466" s="8">
        <v>25</v>
      </c>
      <c r="E466" s="8">
        <v>3</v>
      </c>
      <c r="F466" s="12">
        <v>21659.93</v>
      </c>
      <c r="G466" s="8" t="s">
        <v>7882</v>
      </c>
      <c r="H466" s="8" t="s">
        <v>7882</v>
      </c>
      <c r="I466" s="8" t="s">
        <v>7867</v>
      </c>
      <c r="J466" s="13">
        <v>30675</v>
      </c>
      <c r="K466" s="8">
        <v>39</v>
      </c>
    </row>
    <row r="467" spans="1:11" ht="15.75" customHeight="1" x14ac:dyDescent="0.3">
      <c r="A467" s="8" t="s">
        <v>503</v>
      </c>
      <c r="B467" s="8">
        <v>1999</v>
      </c>
      <c r="C467" s="8" t="s">
        <v>7846</v>
      </c>
      <c r="D467" s="8">
        <v>12</v>
      </c>
      <c r="E467" s="8">
        <v>0</v>
      </c>
      <c r="F467" s="12">
        <v>21595.38</v>
      </c>
      <c r="G467" s="8" t="s">
        <v>7884</v>
      </c>
      <c r="H467" s="8" t="s">
        <v>7882</v>
      </c>
      <c r="I467" s="8" t="s">
        <v>7860</v>
      </c>
      <c r="J467" s="13">
        <v>36323</v>
      </c>
      <c r="K467" s="8">
        <v>23</v>
      </c>
    </row>
    <row r="468" spans="1:11" ht="15.75" customHeight="1" x14ac:dyDescent="0.3">
      <c r="A468" s="8" t="s">
        <v>504</v>
      </c>
      <c r="B468" s="8">
        <v>1990</v>
      </c>
      <c r="C468" s="8" t="s">
        <v>7845</v>
      </c>
      <c r="D468" s="8">
        <v>21</v>
      </c>
      <c r="E468" s="8">
        <v>4</v>
      </c>
      <c r="F468" s="12">
        <v>21472.48</v>
      </c>
      <c r="G468" s="8" t="s">
        <v>7884</v>
      </c>
      <c r="H468" s="8" t="s">
        <v>7884</v>
      </c>
      <c r="I468" s="8" t="s">
        <v>7860</v>
      </c>
      <c r="J468" s="13">
        <v>33198</v>
      </c>
      <c r="K468" s="8">
        <v>32</v>
      </c>
    </row>
    <row r="469" spans="1:11" ht="15.75" customHeight="1" x14ac:dyDescent="0.3">
      <c r="A469" s="8" t="s">
        <v>505</v>
      </c>
      <c r="B469" s="8">
        <v>1980</v>
      </c>
      <c r="C469" s="8" t="s">
        <v>7847</v>
      </c>
      <c r="D469" s="8">
        <v>4</v>
      </c>
      <c r="E469" s="8">
        <v>0</v>
      </c>
      <c r="F469" s="12">
        <v>21348.71</v>
      </c>
      <c r="G469" s="8" t="s">
        <v>7884</v>
      </c>
      <c r="H469" s="8" t="s">
        <v>7883</v>
      </c>
      <c r="I469" s="8" t="s">
        <v>7860</v>
      </c>
      <c r="J469" s="13">
        <v>29468</v>
      </c>
      <c r="K469" s="8">
        <v>42</v>
      </c>
    </row>
    <row r="470" spans="1:11" ht="15.75" customHeight="1" x14ac:dyDescent="0.3">
      <c r="A470" s="8" t="s">
        <v>506</v>
      </c>
      <c r="B470" s="8">
        <v>2004</v>
      </c>
      <c r="C470" s="8" t="s">
        <v>7849</v>
      </c>
      <c r="D470" s="8">
        <v>4</v>
      </c>
      <c r="E470" s="8">
        <v>0</v>
      </c>
      <c r="F470" s="12">
        <v>21344.85</v>
      </c>
      <c r="G470" s="8" t="s">
        <v>7882</v>
      </c>
      <c r="H470" s="8" t="s">
        <v>7883</v>
      </c>
      <c r="I470" s="8" t="s">
        <v>7867</v>
      </c>
      <c r="J470" s="13">
        <v>38203</v>
      </c>
      <c r="K470" s="8">
        <v>18</v>
      </c>
    </row>
    <row r="471" spans="1:11" ht="15.75" customHeight="1" x14ac:dyDescent="0.3">
      <c r="A471" s="8" t="s">
        <v>507</v>
      </c>
      <c r="B471" s="8">
        <v>1980</v>
      </c>
      <c r="C471" s="8" t="s">
        <v>7848</v>
      </c>
      <c r="D471" s="8">
        <v>10</v>
      </c>
      <c r="E471" s="8">
        <v>2</v>
      </c>
      <c r="F471" s="12">
        <v>21259.38</v>
      </c>
      <c r="G471" s="8" t="s">
        <v>7882</v>
      </c>
      <c r="H471" s="8" t="s">
        <v>7882</v>
      </c>
      <c r="I471" s="8" t="s">
        <v>7863</v>
      </c>
      <c r="J471" s="13">
        <v>29565</v>
      </c>
      <c r="K471" s="8">
        <v>42</v>
      </c>
    </row>
    <row r="472" spans="1:11" ht="15.75" customHeight="1" x14ac:dyDescent="0.3">
      <c r="A472" s="8" t="s">
        <v>508</v>
      </c>
      <c r="B472" s="8">
        <v>1974</v>
      </c>
      <c r="C472" s="8" t="s">
        <v>7847</v>
      </c>
      <c r="D472" s="8">
        <v>3</v>
      </c>
      <c r="E472" s="8">
        <v>0</v>
      </c>
      <c r="F472" s="12">
        <v>21232.18</v>
      </c>
      <c r="G472" s="8" t="s">
        <v>7882</v>
      </c>
      <c r="H472" s="8" t="s">
        <v>7884</v>
      </c>
      <c r="I472" s="8" t="s">
        <v>7861</v>
      </c>
      <c r="J472" s="13">
        <v>27275</v>
      </c>
      <c r="K472" s="8">
        <v>48</v>
      </c>
    </row>
    <row r="473" spans="1:11" ht="15.75" customHeight="1" x14ac:dyDescent="0.3">
      <c r="A473" s="8" t="s">
        <v>509</v>
      </c>
      <c r="B473" s="8">
        <v>1974</v>
      </c>
      <c r="C473" s="8" t="s">
        <v>7850</v>
      </c>
      <c r="D473" s="8">
        <v>14</v>
      </c>
      <c r="E473" s="8">
        <v>0</v>
      </c>
      <c r="F473" s="12">
        <v>21223.68</v>
      </c>
      <c r="G473" s="8" t="s">
        <v>7882</v>
      </c>
      <c r="H473" s="8" t="s">
        <v>7884</v>
      </c>
      <c r="I473" s="8" t="s">
        <v>7859</v>
      </c>
      <c r="J473" s="13">
        <v>27316</v>
      </c>
      <c r="K473" s="8">
        <v>48</v>
      </c>
    </row>
    <row r="474" spans="1:11" ht="15.75" customHeight="1" x14ac:dyDescent="0.3">
      <c r="A474" s="8" t="s">
        <v>510</v>
      </c>
      <c r="B474" s="8">
        <v>1969</v>
      </c>
      <c r="C474" s="8" t="s">
        <v>7849</v>
      </c>
      <c r="D474" s="8">
        <v>26</v>
      </c>
      <c r="E474" s="8">
        <v>0</v>
      </c>
      <c r="F474" s="12">
        <v>21195.82</v>
      </c>
      <c r="G474" s="8" t="s">
        <v>7882</v>
      </c>
      <c r="H474" s="8" t="s">
        <v>7883</v>
      </c>
      <c r="I474" s="8" t="s">
        <v>7859</v>
      </c>
      <c r="J474" s="13">
        <v>25441</v>
      </c>
      <c r="K474" s="8">
        <v>53</v>
      </c>
    </row>
    <row r="475" spans="1:11" ht="15.75" customHeight="1" x14ac:dyDescent="0.3">
      <c r="A475" s="8" t="s">
        <v>511</v>
      </c>
      <c r="B475" s="8">
        <v>1977</v>
      </c>
      <c r="C475" s="8" t="s">
        <v>7845</v>
      </c>
      <c r="D475" s="8">
        <v>23</v>
      </c>
      <c r="E475" s="8">
        <v>2</v>
      </c>
      <c r="F475" s="12">
        <v>21098.55</v>
      </c>
      <c r="G475" s="8" t="s">
        <v>7882</v>
      </c>
      <c r="H475" s="8" t="s">
        <v>7882</v>
      </c>
      <c r="I475" s="8" t="s">
        <v>7860</v>
      </c>
      <c r="J475" s="13">
        <v>28452</v>
      </c>
      <c r="K475" s="8">
        <v>45</v>
      </c>
    </row>
    <row r="476" spans="1:11" ht="15.75" customHeight="1" x14ac:dyDescent="0.3">
      <c r="A476" s="8" t="s">
        <v>512</v>
      </c>
      <c r="B476" s="8">
        <v>1983</v>
      </c>
      <c r="C476" s="8" t="s">
        <v>7844</v>
      </c>
      <c r="D476" s="8">
        <v>2</v>
      </c>
      <c r="E476" s="8">
        <v>1</v>
      </c>
      <c r="F476" s="12">
        <v>21082.16</v>
      </c>
      <c r="G476" s="8" t="s">
        <v>7882</v>
      </c>
      <c r="H476" s="8" t="s">
        <v>7884</v>
      </c>
      <c r="I476" s="8" t="s">
        <v>7861</v>
      </c>
      <c r="J476" s="13">
        <v>30499</v>
      </c>
      <c r="K476" s="8">
        <v>39</v>
      </c>
    </row>
    <row r="477" spans="1:11" ht="15.75" customHeight="1" x14ac:dyDescent="0.3">
      <c r="A477" s="8" t="s">
        <v>513</v>
      </c>
      <c r="B477" s="8">
        <v>1964</v>
      </c>
      <c r="C477" s="8" t="s">
        <v>7845</v>
      </c>
      <c r="D477" s="8">
        <v>19</v>
      </c>
      <c r="E477" s="8">
        <v>0</v>
      </c>
      <c r="F477" s="12">
        <v>20893.060000000001</v>
      </c>
      <c r="G477" s="8" t="s">
        <v>7884</v>
      </c>
      <c r="H477" s="8" t="s">
        <v>7882</v>
      </c>
      <c r="I477" s="8" t="s">
        <v>7860</v>
      </c>
      <c r="J477" s="13">
        <v>23700</v>
      </c>
      <c r="K477" s="8">
        <v>58</v>
      </c>
    </row>
    <row r="478" spans="1:11" ht="15.75" customHeight="1" x14ac:dyDescent="0.3">
      <c r="A478" s="8" t="s">
        <v>514</v>
      </c>
      <c r="B478" s="8">
        <v>1975</v>
      </c>
      <c r="C478" s="8" t="s">
        <v>7848</v>
      </c>
      <c r="D478" s="8">
        <v>8</v>
      </c>
      <c r="E478" s="8">
        <v>0</v>
      </c>
      <c r="F478" s="12">
        <v>20878.78</v>
      </c>
      <c r="G478" s="8" t="s">
        <v>7884</v>
      </c>
      <c r="H478" s="8" t="s">
        <v>7883</v>
      </c>
      <c r="I478" s="8" t="s">
        <v>7867</v>
      </c>
      <c r="J478" s="13">
        <v>27736</v>
      </c>
      <c r="K478" s="8">
        <v>47</v>
      </c>
    </row>
    <row r="479" spans="1:11" ht="15.75" customHeight="1" x14ac:dyDescent="0.3">
      <c r="A479" s="8" t="s">
        <v>515</v>
      </c>
      <c r="B479" s="8">
        <v>1967</v>
      </c>
      <c r="C479" s="8" t="s">
        <v>7847</v>
      </c>
      <c r="D479" s="8">
        <v>8</v>
      </c>
      <c r="E479" s="8">
        <v>0</v>
      </c>
      <c r="F479" s="12">
        <v>20781.490000000002</v>
      </c>
      <c r="G479" s="8" t="s">
        <v>7884</v>
      </c>
      <c r="H479" s="8" t="s">
        <v>7882</v>
      </c>
      <c r="I479" s="8" t="s">
        <v>7859</v>
      </c>
      <c r="J479" s="13">
        <v>24723</v>
      </c>
      <c r="K479" s="8">
        <v>55</v>
      </c>
    </row>
    <row r="480" spans="1:11" ht="15.75" customHeight="1" x14ac:dyDescent="0.3">
      <c r="A480" s="8" t="s">
        <v>516</v>
      </c>
      <c r="B480" s="8">
        <v>1986</v>
      </c>
      <c r="C480" s="8" t="s">
        <v>7849</v>
      </c>
      <c r="D480" s="8">
        <v>4</v>
      </c>
      <c r="E480" s="8">
        <v>1</v>
      </c>
      <c r="F480" s="12">
        <v>20773.63</v>
      </c>
      <c r="G480" s="8" t="s">
        <v>7884</v>
      </c>
      <c r="H480" s="8" t="s">
        <v>7882</v>
      </c>
      <c r="I480" s="8" t="s">
        <v>7871</v>
      </c>
      <c r="J480" s="13">
        <v>31628</v>
      </c>
      <c r="K480" s="8">
        <v>36</v>
      </c>
    </row>
    <row r="481" spans="1:11" ht="15.75" customHeight="1" x14ac:dyDescent="0.3">
      <c r="A481" s="8" t="s">
        <v>517</v>
      </c>
      <c r="B481" s="8">
        <v>1992</v>
      </c>
      <c r="C481" s="8" t="s">
        <v>7847</v>
      </c>
      <c r="D481" s="8">
        <v>14</v>
      </c>
      <c r="E481" s="8">
        <v>3</v>
      </c>
      <c r="F481" s="12">
        <v>20745.990000000002</v>
      </c>
      <c r="G481" s="8" t="s">
        <v>7882</v>
      </c>
      <c r="H481" s="8" t="s">
        <v>7883</v>
      </c>
      <c r="I481" s="8" t="s">
        <v>7860</v>
      </c>
      <c r="J481" s="13">
        <v>33861</v>
      </c>
      <c r="K481" s="8">
        <v>30</v>
      </c>
    </row>
    <row r="482" spans="1:11" ht="15.75" customHeight="1" x14ac:dyDescent="0.3">
      <c r="A482" s="8" t="s">
        <v>518</v>
      </c>
      <c r="B482" s="8">
        <v>1965</v>
      </c>
      <c r="C482" s="8" t="s">
        <v>7849</v>
      </c>
      <c r="D482" s="8">
        <v>1</v>
      </c>
      <c r="E482" s="8">
        <v>0</v>
      </c>
      <c r="F482" s="12">
        <v>20709.02</v>
      </c>
      <c r="G482" s="8" t="s">
        <v>7882</v>
      </c>
      <c r="H482" s="8" t="s">
        <v>7884</v>
      </c>
      <c r="I482" s="8" t="s">
        <v>7863</v>
      </c>
      <c r="J482" s="13">
        <v>23955</v>
      </c>
      <c r="K482" s="8">
        <v>57</v>
      </c>
    </row>
    <row r="483" spans="1:11" ht="15.75" customHeight="1" x14ac:dyDescent="0.3">
      <c r="A483" s="8" t="s">
        <v>519</v>
      </c>
      <c r="B483" s="8">
        <v>1967</v>
      </c>
      <c r="C483" s="8" t="s">
        <v>7848</v>
      </c>
      <c r="D483" s="8">
        <v>17</v>
      </c>
      <c r="E483" s="8">
        <v>0</v>
      </c>
      <c r="F483" s="12">
        <v>20630.28</v>
      </c>
      <c r="G483" s="8" t="s">
        <v>7884</v>
      </c>
      <c r="H483" s="8" t="s">
        <v>7882</v>
      </c>
      <c r="I483" s="8" t="s">
        <v>7861</v>
      </c>
      <c r="J483" s="13">
        <v>24823</v>
      </c>
      <c r="K483" s="8">
        <v>55</v>
      </c>
    </row>
    <row r="484" spans="1:11" ht="15.75" customHeight="1" x14ac:dyDescent="0.3">
      <c r="A484" s="8" t="s">
        <v>520</v>
      </c>
      <c r="B484" s="8">
        <v>1966</v>
      </c>
      <c r="C484" s="8" t="s">
        <v>7844</v>
      </c>
      <c r="D484" s="8">
        <v>9</v>
      </c>
      <c r="E484" s="8">
        <v>0</v>
      </c>
      <c r="F484" s="12">
        <v>20568.32</v>
      </c>
      <c r="G484" s="8" t="s">
        <v>7882</v>
      </c>
      <c r="H484" s="8" t="s">
        <v>7884</v>
      </c>
      <c r="I484" s="8" t="s">
        <v>7860</v>
      </c>
      <c r="J484" s="13">
        <v>24297</v>
      </c>
      <c r="K484" s="8">
        <v>56</v>
      </c>
    </row>
    <row r="485" spans="1:11" ht="15.75" customHeight="1" x14ac:dyDescent="0.3">
      <c r="A485" s="8" t="s">
        <v>521</v>
      </c>
      <c r="B485" s="8">
        <v>1969</v>
      </c>
      <c r="C485" s="8" t="s">
        <v>7850</v>
      </c>
      <c r="D485" s="8">
        <v>13</v>
      </c>
      <c r="E485" s="8">
        <v>3</v>
      </c>
      <c r="F485" s="12">
        <v>20463</v>
      </c>
      <c r="G485" s="8" t="s">
        <v>7884</v>
      </c>
      <c r="H485" s="8" t="s">
        <v>7884</v>
      </c>
      <c r="I485" s="8" t="s">
        <v>7859</v>
      </c>
      <c r="J485" s="13">
        <v>25489</v>
      </c>
      <c r="K485" s="8">
        <v>53</v>
      </c>
    </row>
    <row r="486" spans="1:11" ht="15.75" customHeight="1" x14ac:dyDescent="0.3">
      <c r="A486" s="8" t="s">
        <v>522</v>
      </c>
      <c r="B486" s="8">
        <v>1962</v>
      </c>
      <c r="C486" s="8" t="s">
        <v>7850</v>
      </c>
      <c r="D486" s="8">
        <v>18</v>
      </c>
      <c r="E486" s="8">
        <v>0</v>
      </c>
      <c r="F486" s="12">
        <v>20446.849999999999</v>
      </c>
      <c r="G486" s="8" t="s">
        <v>7884</v>
      </c>
      <c r="H486" s="8" t="s">
        <v>7883</v>
      </c>
      <c r="I486" s="8" t="s">
        <v>7860</v>
      </c>
      <c r="J486" s="13">
        <v>22937</v>
      </c>
      <c r="K486" s="8">
        <v>60</v>
      </c>
    </row>
    <row r="487" spans="1:11" ht="15.75" customHeight="1" x14ac:dyDescent="0.3">
      <c r="A487" s="8" t="s">
        <v>523</v>
      </c>
      <c r="B487" s="8">
        <v>1985</v>
      </c>
      <c r="C487" s="8" t="s">
        <v>7844</v>
      </c>
      <c r="D487" s="8">
        <v>12</v>
      </c>
      <c r="E487" s="8">
        <v>0</v>
      </c>
      <c r="F487" s="12">
        <v>20420.599999999999</v>
      </c>
      <c r="G487" s="8" t="s">
        <v>7882</v>
      </c>
      <c r="H487" s="8" t="s">
        <v>7884</v>
      </c>
      <c r="I487" s="8" t="s">
        <v>7861</v>
      </c>
      <c r="J487" s="13">
        <v>31240</v>
      </c>
      <c r="K487" s="8">
        <v>37</v>
      </c>
    </row>
    <row r="488" spans="1:11" ht="15.75" customHeight="1" x14ac:dyDescent="0.3">
      <c r="A488" s="8" t="s">
        <v>524</v>
      </c>
      <c r="B488" s="8">
        <v>1962</v>
      </c>
      <c r="C488" s="8" t="s">
        <v>7844</v>
      </c>
      <c r="D488" s="8">
        <v>2</v>
      </c>
      <c r="E488" s="8">
        <v>0</v>
      </c>
      <c r="F488" s="12">
        <v>20354.5</v>
      </c>
      <c r="G488" s="8" t="s">
        <v>7882</v>
      </c>
      <c r="H488" s="8" t="s">
        <v>7884</v>
      </c>
      <c r="I488" s="8" t="s">
        <v>7873</v>
      </c>
      <c r="J488" s="13">
        <v>22829</v>
      </c>
      <c r="K488" s="8">
        <v>60</v>
      </c>
    </row>
    <row r="489" spans="1:11" ht="15.75" customHeight="1" x14ac:dyDescent="0.3">
      <c r="A489" s="8" t="s">
        <v>525</v>
      </c>
      <c r="B489" s="8">
        <v>1985</v>
      </c>
      <c r="C489" s="8" t="s">
        <v>7847</v>
      </c>
      <c r="D489" s="8">
        <v>17</v>
      </c>
      <c r="E489" s="8">
        <v>1</v>
      </c>
      <c r="F489" s="12">
        <v>20296.86</v>
      </c>
      <c r="G489" s="8" t="s">
        <v>7882</v>
      </c>
      <c r="H489" s="8" t="s">
        <v>7883</v>
      </c>
      <c r="I489" s="8" t="s">
        <v>7867</v>
      </c>
      <c r="J489" s="13">
        <v>31307</v>
      </c>
      <c r="K489" s="8">
        <v>37</v>
      </c>
    </row>
    <row r="490" spans="1:11" ht="15.75" customHeight="1" x14ac:dyDescent="0.3">
      <c r="A490" s="8" t="s">
        <v>526</v>
      </c>
      <c r="B490" s="8">
        <v>1993</v>
      </c>
      <c r="C490" s="8" t="s">
        <v>7847</v>
      </c>
      <c r="D490" s="8">
        <v>7</v>
      </c>
      <c r="E490" s="8">
        <v>1</v>
      </c>
      <c r="F490" s="12">
        <v>20277.810000000001</v>
      </c>
      <c r="G490" s="8" t="s">
        <v>7882</v>
      </c>
      <c r="H490" s="8" t="s">
        <v>7882</v>
      </c>
      <c r="I490" s="8" t="s">
        <v>7864</v>
      </c>
      <c r="J490" s="13">
        <v>34219</v>
      </c>
      <c r="K490" s="8">
        <v>29</v>
      </c>
    </row>
    <row r="491" spans="1:11" ht="15.75" customHeight="1" x14ac:dyDescent="0.3">
      <c r="A491" s="8" t="s">
        <v>527</v>
      </c>
      <c r="B491" s="8">
        <v>1966</v>
      </c>
      <c r="C491" s="8" t="s">
        <v>7849</v>
      </c>
      <c r="D491" s="8">
        <v>22</v>
      </c>
      <c r="E491" s="8">
        <v>0</v>
      </c>
      <c r="F491" s="12">
        <v>20253.84</v>
      </c>
      <c r="G491" s="8" t="s">
        <v>7884</v>
      </c>
      <c r="H491" s="8" t="s">
        <v>7882</v>
      </c>
      <c r="I491" s="8" t="s">
        <v>7860</v>
      </c>
      <c r="J491" s="13">
        <v>24341</v>
      </c>
      <c r="K491" s="8">
        <v>56</v>
      </c>
    </row>
    <row r="492" spans="1:11" ht="15.75" customHeight="1" x14ac:dyDescent="0.3">
      <c r="A492" s="8" t="s">
        <v>528</v>
      </c>
      <c r="B492" s="8">
        <v>1987</v>
      </c>
      <c r="C492" s="8" t="s">
        <v>7850</v>
      </c>
      <c r="D492" s="8">
        <v>17</v>
      </c>
      <c r="E492" s="8">
        <v>0</v>
      </c>
      <c r="F492" s="12">
        <v>20234.849999999999</v>
      </c>
      <c r="G492" s="8" t="s">
        <v>7884</v>
      </c>
      <c r="H492" s="8" t="s">
        <v>7882</v>
      </c>
      <c r="I492" s="8" t="s">
        <v>7860</v>
      </c>
      <c r="J492" s="13">
        <v>32067</v>
      </c>
      <c r="K492" s="8">
        <v>35</v>
      </c>
    </row>
    <row r="493" spans="1:11" ht="15.75" customHeight="1" x14ac:dyDescent="0.3">
      <c r="A493" s="8" t="s">
        <v>529</v>
      </c>
      <c r="B493" s="8">
        <v>1994</v>
      </c>
      <c r="C493" s="8" t="s">
        <v>7846</v>
      </c>
      <c r="D493" s="8">
        <v>8</v>
      </c>
      <c r="E493" s="8">
        <v>2</v>
      </c>
      <c r="F493" s="12">
        <v>20177.669999999998</v>
      </c>
      <c r="G493" s="8" t="s">
        <v>7884</v>
      </c>
      <c r="H493" s="8" t="s">
        <v>7883</v>
      </c>
      <c r="I493" s="8" t="s">
        <v>7861</v>
      </c>
      <c r="J493" s="13">
        <v>34493</v>
      </c>
      <c r="K493" s="8">
        <v>29</v>
      </c>
    </row>
    <row r="494" spans="1:11" ht="15.75" customHeight="1" x14ac:dyDescent="0.3">
      <c r="A494" s="8" t="s">
        <v>530</v>
      </c>
      <c r="B494" s="8">
        <v>2002</v>
      </c>
      <c r="C494" s="8" t="s">
        <v>7844</v>
      </c>
      <c r="D494" s="8">
        <v>9</v>
      </c>
      <c r="E494" s="8">
        <v>0</v>
      </c>
      <c r="F494" s="12">
        <v>20167.34</v>
      </c>
      <c r="G494" s="8" t="s">
        <v>7882</v>
      </c>
      <c r="H494" s="8" t="s">
        <v>7882</v>
      </c>
      <c r="I494" s="8" t="s">
        <v>7861</v>
      </c>
      <c r="J494" s="13">
        <v>37446</v>
      </c>
      <c r="K494" s="8">
        <v>20</v>
      </c>
    </row>
    <row r="495" spans="1:11" ht="15.75" customHeight="1" x14ac:dyDescent="0.3">
      <c r="A495" s="8" t="s">
        <v>531</v>
      </c>
      <c r="B495" s="8">
        <v>1983</v>
      </c>
      <c r="C495" s="8" t="s">
        <v>7850</v>
      </c>
      <c r="D495" s="8">
        <v>6</v>
      </c>
      <c r="E495" s="8">
        <v>0</v>
      </c>
      <c r="F495" s="12">
        <v>20149.32</v>
      </c>
      <c r="G495" s="8" t="s">
        <v>7884</v>
      </c>
      <c r="H495" s="8" t="s">
        <v>7883</v>
      </c>
      <c r="I495" s="8" t="s">
        <v>7864</v>
      </c>
      <c r="J495" s="13">
        <v>30595</v>
      </c>
      <c r="K495" s="8">
        <v>39</v>
      </c>
    </row>
    <row r="496" spans="1:11" ht="15.75" customHeight="1" x14ac:dyDescent="0.3">
      <c r="A496" s="8" t="s">
        <v>532</v>
      </c>
      <c r="B496" s="8">
        <v>1988</v>
      </c>
      <c r="C496" s="8" t="s">
        <v>7844</v>
      </c>
      <c r="D496" s="8">
        <v>25</v>
      </c>
      <c r="E496" s="8">
        <v>1</v>
      </c>
      <c r="F496" s="12">
        <v>20009.63</v>
      </c>
      <c r="G496" s="8" t="s">
        <v>7884</v>
      </c>
      <c r="H496" s="8" t="s">
        <v>7883</v>
      </c>
      <c r="I496" s="8" t="s">
        <v>7860</v>
      </c>
      <c r="J496" s="13">
        <v>32349</v>
      </c>
      <c r="K496" s="8">
        <v>34</v>
      </c>
    </row>
    <row r="497" spans="1:11" ht="15.75" customHeight="1" x14ac:dyDescent="0.3">
      <c r="A497" s="8" t="s">
        <v>533</v>
      </c>
      <c r="B497" s="8">
        <v>1966</v>
      </c>
      <c r="C497" s="8" t="s">
        <v>7849</v>
      </c>
      <c r="D497" s="8">
        <v>10</v>
      </c>
      <c r="E497" s="8">
        <v>0</v>
      </c>
      <c r="F497" s="12">
        <v>19995.29</v>
      </c>
      <c r="G497" s="8" t="s">
        <v>7883</v>
      </c>
      <c r="H497" s="8" t="s">
        <v>7882</v>
      </c>
      <c r="I497" s="8" t="s">
        <v>7873</v>
      </c>
      <c r="J497" s="13">
        <v>24329</v>
      </c>
      <c r="K497" s="8">
        <v>56</v>
      </c>
    </row>
    <row r="498" spans="1:11" ht="15.75" customHeight="1" x14ac:dyDescent="0.3">
      <c r="A498" s="8" t="s">
        <v>534</v>
      </c>
      <c r="B498" s="8">
        <v>1980</v>
      </c>
      <c r="C498" s="8" t="s">
        <v>7850</v>
      </c>
      <c r="D498" s="8">
        <v>9</v>
      </c>
      <c r="E498" s="8">
        <v>0</v>
      </c>
      <c r="F498" s="12">
        <v>19964.75</v>
      </c>
      <c r="G498" s="8" t="s">
        <v>7883</v>
      </c>
      <c r="H498" s="8" t="s">
        <v>7884</v>
      </c>
      <c r="I498" s="8" t="s">
        <v>7867</v>
      </c>
      <c r="J498" s="13">
        <v>29503</v>
      </c>
      <c r="K498" s="8">
        <v>42</v>
      </c>
    </row>
    <row r="499" spans="1:11" ht="15.75" customHeight="1" x14ac:dyDescent="0.3">
      <c r="A499" s="8" t="s">
        <v>535</v>
      </c>
      <c r="B499" s="8">
        <v>1997</v>
      </c>
      <c r="C499" s="8" t="s">
        <v>7850</v>
      </c>
      <c r="D499" s="8">
        <v>18</v>
      </c>
      <c r="E499" s="8">
        <v>3</v>
      </c>
      <c r="F499" s="12">
        <v>19933.46</v>
      </c>
      <c r="G499" s="8" t="s">
        <v>7883</v>
      </c>
      <c r="H499" s="8" t="s">
        <v>7882</v>
      </c>
      <c r="I499" s="8" t="s">
        <v>7861</v>
      </c>
      <c r="J499" s="13">
        <v>35721</v>
      </c>
      <c r="K499" s="8">
        <v>25</v>
      </c>
    </row>
    <row r="500" spans="1:11" ht="15.75" customHeight="1" x14ac:dyDescent="0.3">
      <c r="A500" s="8" t="s">
        <v>536</v>
      </c>
      <c r="B500" s="8">
        <v>1979</v>
      </c>
      <c r="C500" s="8" t="s">
        <v>7850</v>
      </c>
      <c r="D500" s="8">
        <v>30</v>
      </c>
      <c r="E500" s="8">
        <v>2</v>
      </c>
      <c r="F500" s="12">
        <v>19798.05</v>
      </c>
      <c r="G500" s="8" t="s">
        <v>7883</v>
      </c>
      <c r="H500" s="8" t="s">
        <v>7883</v>
      </c>
      <c r="I500" s="8" t="s">
        <v>7867</v>
      </c>
      <c r="J500" s="13">
        <v>29158</v>
      </c>
      <c r="K500" s="8">
        <v>43</v>
      </c>
    </row>
    <row r="501" spans="1:11" ht="15.75" customHeight="1" x14ac:dyDescent="0.3">
      <c r="A501" s="8" t="s">
        <v>537</v>
      </c>
      <c r="B501" s="8">
        <v>1972</v>
      </c>
      <c r="C501" s="8" t="s">
        <v>7846</v>
      </c>
      <c r="D501" s="8">
        <v>14</v>
      </c>
      <c r="E501" s="8">
        <v>3</v>
      </c>
      <c r="F501" s="12">
        <v>19749.38</v>
      </c>
      <c r="G501" s="8" t="s">
        <v>7883</v>
      </c>
      <c r="H501" s="8" t="s">
        <v>7882</v>
      </c>
      <c r="I501" s="8" t="s">
        <v>7859</v>
      </c>
      <c r="J501" s="13">
        <v>26464</v>
      </c>
      <c r="K501" s="8">
        <v>50</v>
      </c>
    </row>
    <row r="502" spans="1:11" ht="15.75" customHeight="1" x14ac:dyDescent="0.3">
      <c r="A502" s="8" t="s">
        <v>538</v>
      </c>
      <c r="B502" s="8">
        <v>1990</v>
      </c>
      <c r="C502" s="8" t="s">
        <v>7849</v>
      </c>
      <c r="D502" s="8">
        <v>8</v>
      </c>
      <c r="E502" s="8">
        <v>1</v>
      </c>
      <c r="F502" s="12">
        <v>19719.689999999999</v>
      </c>
      <c r="G502" s="8" t="s">
        <v>7883</v>
      </c>
      <c r="H502" s="8" t="s">
        <v>7884</v>
      </c>
      <c r="I502" s="8" t="s">
        <v>7859</v>
      </c>
      <c r="J502" s="13">
        <v>33093</v>
      </c>
      <c r="K502" s="8">
        <v>32</v>
      </c>
    </row>
    <row r="503" spans="1:11" ht="15.75" customHeight="1" x14ac:dyDescent="0.3">
      <c r="A503" s="8" t="s">
        <v>539</v>
      </c>
      <c r="B503" s="8">
        <v>1994</v>
      </c>
      <c r="C503" s="8" t="s">
        <v>7849</v>
      </c>
      <c r="D503" s="8">
        <v>27</v>
      </c>
      <c r="E503" s="8">
        <v>0</v>
      </c>
      <c r="F503" s="12">
        <v>19673.34</v>
      </c>
      <c r="G503" s="8" t="s">
        <v>7883</v>
      </c>
      <c r="H503" s="8" t="s">
        <v>7884</v>
      </c>
      <c r="I503" s="8" t="s">
        <v>7860</v>
      </c>
      <c r="J503" s="13">
        <v>34573</v>
      </c>
      <c r="K503" s="8">
        <v>28</v>
      </c>
    </row>
    <row r="504" spans="1:11" ht="15.75" customHeight="1" x14ac:dyDescent="0.3">
      <c r="A504" s="8" t="s">
        <v>540</v>
      </c>
      <c r="B504" s="8">
        <v>1978</v>
      </c>
      <c r="C504" s="8" t="s">
        <v>7847</v>
      </c>
      <c r="D504" s="8">
        <v>24</v>
      </c>
      <c r="E504" s="8">
        <v>1</v>
      </c>
      <c r="F504" s="12">
        <v>19594.810000000001</v>
      </c>
      <c r="G504" s="8" t="s">
        <v>7883</v>
      </c>
      <c r="H504" s="8" t="s">
        <v>7883</v>
      </c>
      <c r="I504" s="8" t="s">
        <v>7867</v>
      </c>
      <c r="J504" s="13">
        <v>28757</v>
      </c>
      <c r="K504" s="8">
        <v>44</v>
      </c>
    </row>
    <row r="505" spans="1:11" ht="15.75" customHeight="1" x14ac:dyDescent="0.3">
      <c r="A505" s="8" t="s">
        <v>541</v>
      </c>
      <c r="B505" s="8">
        <v>1963</v>
      </c>
      <c r="C505" s="8" t="s">
        <v>7844</v>
      </c>
      <c r="D505" s="8">
        <v>14</v>
      </c>
      <c r="E505" s="8">
        <v>0</v>
      </c>
      <c r="F505" s="12">
        <v>19551.34</v>
      </c>
      <c r="G505" s="8" t="s">
        <v>7883</v>
      </c>
      <c r="H505" s="8" t="s">
        <v>7882</v>
      </c>
      <c r="I505" s="8" t="s">
        <v>7860</v>
      </c>
      <c r="J505" s="13">
        <v>23206</v>
      </c>
      <c r="K505" s="8">
        <v>59</v>
      </c>
    </row>
    <row r="506" spans="1:11" ht="15.75" customHeight="1" x14ac:dyDescent="0.3">
      <c r="A506" s="8" t="s">
        <v>542</v>
      </c>
      <c r="B506" s="8">
        <v>1985</v>
      </c>
      <c r="C506" s="8" t="s">
        <v>7847</v>
      </c>
      <c r="D506" s="8">
        <v>17</v>
      </c>
      <c r="E506" s="8">
        <v>0</v>
      </c>
      <c r="F506" s="12">
        <v>19539.240000000002</v>
      </c>
      <c r="G506" s="8" t="s">
        <v>7883</v>
      </c>
      <c r="H506" s="8" t="s">
        <v>7883</v>
      </c>
      <c r="I506" s="8" t="s">
        <v>7859</v>
      </c>
      <c r="J506" s="13">
        <v>31307</v>
      </c>
      <c r="K506" s="8">
        <v>37</v>
      </c>
    </row>
    <row r="507" spans="1:11" ht="15.75" customHeight="1" x14ac:dyDescent="0.3">
      <c r="A507" s="8" t="s">
        <v>543</v>
      </c>
      <c r="B507" s="8">
        <v>1992</v>
      </c>
      <c r="C507" s="8" t="s">
        <v>7849</v>
      </c>
      <c r="D507" s="8">
        <v>19</v>
      </c>
      <c r="E507" s="8">
        <v>1</v>
      </c>
      <c r="F507" s="12">
        <v>19521.97</v>
      </c>
      <c r="G507" s="8" t="s">
        <v>7883</v>
      </c>
      <c r="H507" s="8" t="s">
        <v>7884</v>
      </c>
      <c r="I507" s="8" t="s">
        <v>7859</v>
      </c>
      <c r="J507" s="13">
        <v>33835</v>
      </c>
      <c r="K507" s="8">
        <v>30</v>
      </c>
    </row>
    <row r="508" spans="1:11" ht="15.75" customHeight="1" x14ac:dyDescent="0.3">
      <c r="A508" s="8" t="s">
        <v>544</v>
      </c>
      <c r="B508" s="8">
        <v>1980</v>
      </c>
      <c r="C508" s="8" t="s">
        <v>7845</v>
      </c>
      <c r="D508" s="8">
        <v>8</v>
      </c>
      <c r="E508" s="8">
        <v>0</v>
      </c>
      <c r="F508" s="12">
        <v>19515.54</v>
      </c>
      <c r="G508" s="8" t="s">
        <v>7883</v>
      </c>
      <c r="H508" s="8" t="s">
        <v>7883</v>
      </c>
      <c r="I508" s="8" t="s">
        <v>7859</v>
      </c>
      <c r="J508" s="13">
        <v>29533</v>
      </c>
      <c r="K508" s="8">
        <v>42</v>
      </c>
    </row>
    <row r="509" spans="1:11" ht="15.75" customHeight="1" x14ac:dyDescent="0.3">
      <c r="A509" s="8" t="s">
        <v>545</v>
      </c>
      <c r="B509" s="8">
        <v>1987</v>
      </c>
      <c r="C509" s="8" t="s">
        <v>7845</v>
      </c>
      <c r="D509" s="8">
        <v>30</v>
      </c>
      <c r="E509" s="8">
        <v>4</v>
      </c>
      <c r="F509" s="12">
        <v>19496.72</v>
      </c>
      <c r="G509" s="8" t="s">
        <v>7883</v>
      </c>
      <c r="H509" s="8" t="s">
        <v>7882</v>
      </c>
      <c r="I509" s="8" t="s">
        <v>7863</v>
      </c>
      <c r="J509" s="13">
        <v>32111</v>
      </c>
      <c r="K509" s="8">
        <v>35</v>
      </c>
    </row>
    <row r="510" spans="1:11" ht="15.75" customHeight="1" x14ac:dyDescent="0.3">
      <c r="A510" s="8" t="s">
        <v>546</v>
      </c>
      <c r="B510" s="8">
        <v>1982</v>
      </c>
      <c r="C510" s="8" t="s">
        <v>7848</v>
      </c>
      <c r="D510" s="8">
        <v>15</v>
      </c>
      <c r="E510" s="8">
        <v>2</v>
      </c>
      <c r="F510" s="12">
        <v>19444.27</v>
      </c>
      <c r="G510" s="8" t="s">
        <v>7883</v>
      </c>
      <c r="H510" s="8" t="s">
        <v>7883</v>
      </c>
      <c r="I510" s="8" t="s">
        <v>7859</v>
      </c>
      <c r="J510" s="13">
        <v>30300</v>
      </c>
      <c r="K510" s="8">
        <v>40</v>
      </c>
    </row>
    <row r="511" spans="1:11" ht="15.75" customHeight="1" x14ac:dyDescent="0.3">
      <c r="A511" s="8" t="s">
        <v>547</v>
      </c>
      <c r="B511" s="8">
        <v>1993</v>
      </c>
      <c r="C511" s="8" t="s">
        <v>7847</v>
      </c>
      <c r="D511" s="8">
        <v>6</v>
      </c>
      <c r="E511" s="8">
        <v>2</v>
      </c>
      <c r="F511" s="12">
        <v>19442.349999999999</v>
      </c>
      <c r="G511" s="8" t="s">
        <v>7883</v>
      </c>
      <c r="H511" s="8" t="s">
        <v>7882</v>
      </c>
      <c r="I511" s="8" t="s">
        <v>7860</v>
      </c>
      <c r="J511" s="13">
        <v>34218</v>
      </c>
      <c r="K511" s="8">
        <v>29</v>
      </c>
    </row>
    <row r="512" spans="1:11" ht="15.75" customHeight="1" x14ac:dyDescent="0.3">
      <c r="A512" s="8" t="s">
        <v>548</v>
      </c>
      <c r="B512" s="8">
        <v>1987</v>
      </c>
      <c r="C512" s="8" t="s">
        <v>7846</v>
      </c>
      <c r="D512" s="8">
        <v>30</v>
      </c>
      <c r="E512" s="8">
        <v>3</v>
      </c>
      <c r="F512" s="12">
        <v>19362</v>
      </c>
      <c r="G512" s="8" t="s">
        <v>7883</v>
      </c>
      <c r="H512" s="8" t="s">
        <v>7882</v>
      </c>
      <c r="I512" s="8" t="s">
        <v>7859</v>
      </c>
      <c r="J512" s="13">
        <v>31958</v>
      </c>
      <c r="K512" s="8">
        <v>35</v>
      </c>
    </row>
    <row r="513" spans="1:11" ht="15.75" customHeight="1" x14ac:dyDescent="0.3">
      <c r="A513" s="8" t="s">
        <v>549</v>
      </c>
      <c r="B513" s="8">
        <v>1991</v>
      </c>
      <c r="C513" s="8" t="s">
        <v>7849</v>
      </c>
      <c r="D513" s="8">
        <v>24</v>
      </c>
      <c r="E513" s="8">
        <v>0</v>
      </c>
      <c r="F513" s="12">
        <v>19350.37</v>
      </c>
      <c r="G513" s="8" t="s">
        <v>7883</v>
      </c>
      <c r="H513" s="8" t="s">
        <v>7882</v>
      </c>
      <c r="I513" s="8" t="s">
        <v>7859</v>
      </c>
      <c r="J513" s="13">
        <v>33474</v>
      </c>
      <c r="K513" s="8">
        <v>31</v>
      </c>
    </row>
    <row r="514" spans="1:11" ht="15.75" customHeight="1" x14ac:dyDescent="0.3">
      <c r="A514" s="8" t="s">
        <v>550</v>
      </c>
      <c r="B514" s="8">
        <v>1966</v>
      </c>
      <c r="C514" s="8" t="s">
        <v>7845</v>
      </c>
      <c r="D514" s="8">
        <v>15</v>
      </c>
      <c r="E514" s="8">
        <v>0</v>
      </c>
      <c r="F514" s="12">
        <v>19321.060000000001</v>
      </c>
      <c r="G514" s="8" t="s">
        <v>7883</v>
      </c>
      <c r="H514" s="8" t="s">
        <v>7883</v>
      </c>
      <c r="I514" s="8" t="s">
        <v>7860</v>
      </c>
      <c r="J514" s="13">
        <v>24426</v>
      </c>
      <c r="K514" s="8">
        <v>56</v>
      </c>
    </row>
    <row r="515" spans="1:11" ht="15.75" customHeight="1" x14ac:dyDescent="0.3">
      <c r="A515" s="8" t="s">
        <v>551</v>
      </c>
      <c r="B515" s="8">
        <v>1967</v>
      </c>
      <c r="C515" s="8" t="s">
        <v>7844</v>
      </c>
      <c r="D515" s="8">
        <v>29</v>
      </c>
      <c r="E515" s="8">
        <v>0</v>
      </c>
      <c r="F515" s="12">
        <v>19259.96</v>
      </c>
      <c r="G515" s="8" t="s">
        <v>7883</v>
      </c>
      <c r="H515" s="8" t="s">
        <v>7883</v>
      </c>
      <c r="I515" s="8" t="s">
        <v>7860</v>
      </c>
      <c r="J515" s="13">
        <v>24682</v>
      </c>
      <c r="K515" s="8">
        <v>55</v>
      </c>
    </row>
    <row r="516" spans="1:11" ht="15.75" customHeight="1" x14ac:dyDescent="0.3">
      <c r="A516" s="8" t="s">
        <v>552</v>
      </c>
      <c r="B516" s="8">
        <v>1985</v>
      </c>
      <c r="C516" s="8" t="s">
        <v>7848</v>
      </c>
      <c r="D516" s="8">
        <v>28</v>
      </c>
      <c r="E516" s="8">
        <v>0</v>
      </c>
      <c r="F516" s="12">
        <v>19214.71</v>
      </c>
      <c r="G516" s="8" t="s">
        <v>7883</v>
      </c>
      <c r="H516" s="8" t="s">
        <v>7882</v>
      </c>
      <c r="I516" s="8" t="s">
        <v>7859</v>
      </c>
      <c r="J516" s="13">
        <v>31409</v>
      </c>
      <c r="K516" s="8">
        <v>37</v>
      </c>
    </row>
    <row r="517" spans="1:11" ht="15.75" customHeight="1" x14ac:dyDescent="0.3">
      <c r="A517" s="8" t="s">
        <v>553</v>
      </c>
      <c r="B517" s="8">
        <v>1991</v>
      </c>
      <c r="C517" s="8" t="s">
        <v>7847</v>
      </c>
      <c r="D517" s="8">
        <v>16</v>
      </c>
      <c r="E517" s="8">
        <v>3</v>
      </c>
      <c r="F517" s="12">
        <v>19199.939999999999</v>
      </c>
      <c r="G517" s="8" t="s">
        <v>7883</v>
      </c>
      <c r="H517" s="8" t="s">
        <v>7882</v>
      </c>
      <c r="I517" s="8" t="s">
        <v>7861</v>
      </c>
      <c r="J517" s="13">
        <v>33497</v>
      </c>
      <c r="K517" s="8">
        <v>31</v>
      </c>
    </row>
    <row r="518" spans="1:11" ht="15.75" customHeight="1" x14ac:dyDescent="0.3">
      <c r="A518" s="8" t="s">
        <v>554</v>
      </c>
      <c r="B518" s="8">
        <v>1979</v>
      </c>
      <c r="C518" s="8" t="s">
        <v>7844</v>
      </c>
      <c r="D518" s="8">
        <v>2</v>
      </c>
      <c r="E518" s="8">
        <v>2</v>
      </c>
      <c r="F518" s="12">
        <v>19144.580000000002</v>
      </c>
      <c r="G518" s="8" t="s">
        <v>7883</v>
      </c>
      <c r="H518" s="8" t="s">
        <v>7883</v>
      </c>
      <c r="I518" s="8" t="s">
        <v>7867</v>
      </c>
      <c r="J518" s="13">
        <v>29038</v>
      </c>
      <c r="K518" s="8">
        <v>43</v>
      </c>
    </row>
    <row r="519" spans="1:11" ht="15.75" customHeight="1" x14ac:dyDescent="0.3">
      <c r="A519" s="8" t="s">
        <v>555</v>
      </c>
      <c r="B519" s="8">
        <v>1993</v>
      </c>
      <c r="C519" s="8" t="s">
        <v>7847</v>
      </c>
      <c r="D519" s="8">
        <v>28</v>
      </c>
      <c r="E519" s="8">
        <v>1</v>
      </c>
      <c r="F519" s="12">
        <v>19107.78</v>
      </c>
      <c r="G519" s="8" t="s">
        <v>7883</v>
      </c>
      <c r="H519" s="8" t="s">
        <v>7884</v>
      </c>
      <c r="I519" s="8" t="s">
        <v>7859</v>
      </c>
      <c r="J519" s="13">
        <v>34240</v>
      </c>
      <c r="K519" s="8">
        <v>29</v>
      </c>
    </row>
    <row r="520" spans="1:11" ht="15.75" customHeight="1" x14ac:dyDescent="0.3">
      <c r="A520" s="8" t="s">
        <v>556</v>
      </c>
      <c r="B520" s="8">
        <v>1989</v>
      </c>
      <c r="C520" s="8" t="s">
        <v>7846</v>
      </c>
      <c r="D520" s="8">
        <v>5</v>
      </c>
      <c r="E520" s="8">
        <v>1</v>
      </c>
      <c r="F520" s="12">
        <v>19040.88</v>
      </c>
      <c r="G520" s="8" t="s">
        <v>7883</v>
      </c>
      <c r="H520" s="8" t="s">
        <v>7882</v>
      </c>
      <c r="I520" s="8" t="s">
        <v>7861</v>
      </c>
      <c r="J520" s="13">
        <v>32664</v>
      </c>
      <c r="K520" s="8">
        <v>34</v>
      </c>
    </row>
    <row r="521" spans="1:11" ht="15.75" customHeight="1" x14ac:dyDescent="0.3">
      <c r="A521" s="8" t="s">
        <v>557</v>
      </c>
      <c r="B521" s="8">
        <v>1983</v>
      </c>
      <c r="C521" s="8" t="s">
        <v>7848</v>
      </c>
      <c r="D521" s="8">
        <v>19</v>
      </c>
      <c r="E521" s="8">
        <v>5</v>
      </c>
      <c r="F521" s="12">
        <v>19023.259999999998</v>
      </c>
      <c r="G521" s="8" t="s">
        <v>7883</v>
      </c>
      <c r="H521" s="8" t="s">
        <v>7882</v>
      </c>
      <c r="I521" s="8" t="s">
        <v>7861</v>
      </c>
      <c r="J521" s="13">
        <v>30669</v>
      </c>
      <c r="K521" s="8">
        <v>39</v>
      </c>
    </row>
    <row r="522" spans="1:11" ht="15.75" customHeight="1" x14ac:dyDescent="0.3">
      <c r="A522" s="8" t="s">
        <v>558</v>
      </c>
      <c r="B522" s="8">
        <v>1988</v>
      </c>
      <c r="C522" s="8" t="s">
        <v>7850</v>
      </c>
      <c r="D522" s="8">
        <v>24</v>
      </c>
      <c r="E522" s="8">
        <v>2</v>
      </c>
      <c r="F522" s="12">
        <v>18972.5</v>
      </c>
      <c r="G522" s="8" t="s">
        <v>7883</v>
      </c>
      <c r="H522" s="8" t="s">
        <v>7882</v>
      </c>
      <c r="I522" s="8" t="s">
        <v>7859</v>
      </c>
      <c r="J522" s="13">
        <v>32440</v>
      </c>
      <c r="K522" s="8">
        <v>34</v>
      </c>
    </row>
    <row r="523" spans="1:11" ht="15.75" customHeight="1" x14ac:dyDescent="0.3">
      <c r="A523" s="8" t="s">
        <v>559</v>
      </c>
      <c r="B523" s="8">
        <v>1992</v>
      </c>
      <c r="C523" s="8" t="s">
        <v>7845</v>
      </c>
      <c r="D523" s="8">
        <v>30</v>
      </c>
      <c r="E523" s="8">
        <v>1</v>
      </c>
      <c r="F523" s="12">
        <v>18963.169999999998</v>
      </c>
      <c r="G523" s="8" t="s">
        <v>7883</v>
      </c>
      <c r="H523" s="8" t="s">
        <v>7883</v>
      </c>
      <c r="I523" s="8" t="s">
        <v>7859</v>
      </c>
      <c r="J523" s="13">
        <v>33938</v>
      </c>
      <c r="K523" s="8">
        <v>30</v>
      </c>
    </row>
    <row r="524" spans="1:11" ht="15.75" customHeight="1" x14ac:dyDescent="0.3">
      <c r="A524" s="8" t="s">
        <v>560</v>
      </c>
      <c r="B524" s="8">
        <v>1998</v>
      </c>
      <c r="C524" s="8" t="s">
        <v>7849</v>
      </c>
      <c r="D524" s="8">
        <v>6</v>
      </c>
      <c r="E524" s="8">
        <v>0</v>
      </c>
      <c r="F524" s="12">
        <v>18955.22</v>
      </c>
      <c r="G524" s="8" t="s">
        <v>7883</v>
      </c>
      <c r="H524" s="8" t="s">
        <v>7882</v>
      </c>
      <c r="I524" s="8" t="s">
        <v>7861</v>
      </c>
      <c r="J524" s="13">
        <v>36013</v>
      </c>
      <c r="K524" s="8">
        <v>24</v>
      </c>
    </row>
    <row r="525" spans="1:11" ht="15.75" customHeight="1" x14ac:dyDescent="0.3">
      <c r="A525" s="8" t="s">
        <v>561</v>
      </c>
      <c r="B525" s="8">
        <v>1963</v>
      </c>
      <c r="C525" s="8" t="s">
        <v>7850</v>
      </c>
      <c r="D525" s="8">
        <v>20</v>
      </c>
      <c r="E525" s="8">
        <v>0</v>
      </c>
      <c r="F525" s="12">
        <v>18954.560000000001</v>
      </c>
      <c r="G525" s="8" t="s">
        <v>7883</v>
      </c>
      <c r="H525" s="8" t="s">
        <v>7883</v>
      </c>
      <c r="I525" s="8" t="s">
        <v>7873</v>
      </c>
      <c r="J525" s="13">
        <v>23304</v>
      </c>
      <c r="K525" s="8">
        <v>59</v>
      </c>
    </row>
    <row r="526" spans="1:11" ht="15.75" customHeight="1" x14ac:dyDescent="0.3">
      <c r="A526" s="8" t="s">
        <v>562</v>
      </c>
      <c r="B526" s="8">
        <v>1969</v>
      </c>
      <c r="C526" s="8" t="s">
        <v>7849</v>
      </c>
      <c r="D526" s="8">
        <v>3</v>
      </c>
      <c r="E526" s="8">
        <v>0</v>
      </c>
      <c r="F526" s="12">
        <v>18932.810000000001</v>
      </c>
      <c r="G526" s="8" t="s">
        <v>7883</v>
      </c>
      <c r="H526" s="8" t="s">
        <v>7882</v>
      </c>
      <c r="I526" s="8" t="s">
        <v>7860</v>
      </c>
      <c r="J526" s="13">
        <v>25418</v>
      </c>
      <c r="K526" s="8">
        <v>53</v>
      </c>
    </row>
    <row r="527" spans="1:11" ht="15.75" customHeight="1" x14ac:dyDescent="0.3">
      <c r="A527" s="8" t="s">
        <v>563</v>
      </c>
      <c r="B527" s="8">
        <v>1995</v>
      </c>
      <c r="C527" s="8" t="s">
        <v>7847</v>
      </c>
      <c r="D527" s="8">
        <v>27</v>
      </c>
      <c r="E527" s="8">
        <v>1</v>
      </c>
      <c r="F527" s="12">
        <v>18903.490000000002</v>
      </c>
      <c r="G527" s="8" t="s">
        <v>7883</v>
      </c>
      <c r="H527" s="8" t="s">
        <v>7884</v>
      </c>
      <c r="I527" s="8" t="s">
        <v>7867</v>
      </c>
      <c r="J527" s="13">
        <v>34969</v>
      </c>
      <c r="K527" s="8">
        <v>27</v>
      </c>
    </row>
    <row r="528" spans="1:11" ht="15.75" customHeight="1" x14ac:dyDescent="0.3">
      <c r="A528" s="8" t="s">
        <v>564</v>
      </c>
      <c r="B528" s="8">
        <v>1963</v>
      </c>
      <c r="C528" s="8" t="s">
        <v>7848</v>
      </c>
      <c r="D528" s="8">
        <v>6</v>
      </c>
      <c r="E528" s="8">
        <v>0</v>
      </c>
      <c r="F528" s="12">
        <v>18883.330000000002</v>
      </c>
      <c r="G528" s="8" t="s">
        <v>7883</v>
      </c>
      <c r="H528" s="8" t="s">
        <v>7883</v>
      </c>
      <c r="I528" s="8" t="s">
        <v>7873</v>
      </c>
      <c r="J528" s="13">
        <v>23351</v>
      </c>
      <c r="K528" s="8">
        <v>59</v>
      </c>
    </row>
    <row r="529" spans="1:11" ht="15.75" customHeight="1" x14ac:dyDescent="0.3">
      <c r="A529" s="8" t="s">
        <v>565</v>
      </c>
      <c r="B529" s="8">
        <v>2003</v>
      </c>
      <c r="C529" s="8" t="s">
        <v>7844</v>
      </c>
      <c r="D529" s="8">
        <v>24</v>
      </c>
      <c r="E529" s="8">
        <v>3</v>
      </c>
      <c r="F529" s="12">
        <v>18838.7</v>
      </c>
      <c r="G529" s="8" t="s">
        <v>7883</v>
      </c>
      <c r="H529" s="8" t="s">
        <v>7882</v>
      </c>
      <c r="I529" s="8" t="s">
        <v>7860</v>
      </c>
      <c r="J529" s="13">
        <v>37826</v>
      </c>
      <c r="K529" s="8">
        <v>19</v>
      </c>
    </row>
    <row r="530" spans="1:11" ht="15.75" customHeight="1" x14ac:dyDescent="0.3">
      <c r="A530" s="8" t="s">
        <v>566</v>
      </c>
      <c r="B530" s="8">
        <v>1962</v>
      </c>
      <c r="C530" s="8" t="s">
        <v>7848</v>
      </c>
      <c r="D530" s="8">
        <v>18</v>
      </c>
      <c r="E530" s="8">
        <v>0</v>
      </c>
      <c r="F530" s="12">
        <v>18815.53</v>
      </c>
      <c r="G530" s="8" t="s">
        <v>7883</v>
      </c>
      <c r="H530" s="8" t="s">
        <v>7883</v>
      </c>
      <c r="I530" s="8" t="s">
        <v>7868</v>
      </c>
      <c r="J530" s="13">
        <v>22998</v>
      </c>
      <c r="K530" s="8">
        <v>60</v>
      </c>
    </row>
    <row r="531" spans="1:11" ht="15.75" customHeight="1" x14ac:dyDescent="0.3">
      <c r="A531" s="8" t="s">
        <v>567</v>
      </c>
      <c r="B531" s="8">
        <v>1979</v>
      </c>
      <c r="C531" s="8" t="s">
        <v>7850</v>
      </c>
      <c r="D531" s="8">
        <v>15</v>
      </c>
      <c r="E531" s="8">
        <v>2</v>
      </c>
      <c r="F531" s="12">
        <v>18806.150000000001</v>
      </c>
      <c r="G531" s="8" t="s">
        <v>7883</v>
      </c>
      <c r="H531" s="8" t="s">
        <v>7884</v>
      </c>
      <c r="I531" s="8" t="s">
        <v>7859</v>
      </c>
      <c r="J531" s="13">
        <v>29143</v>
      </c>
      <c r="K531" s="8">
        <v>43</v>
      </c>
    </row>
    <row r="532" spans="1:11" ht="15.75" customHeight="1" x14ac:dyDescent="0.3">
      <c r="A532" s="8" t="s">
        <v>568</v>
      </c>
      <c r="B532" s="8">
        <v>1995</v>
      </c>
      <c r="C532" s="8" t="s">
        <v>7845</v>
      </c>
      <c r="D532" s="8">
        <v>28</v>
      </c>
      <c r="E532" s="8">
        <v>3</v>
      </c>
      <c r="F532" s="12">
        <v>18804.75</v>
      </c>
      <c r="G532" s="8" t="s">
        <v>7883</v>
      </c>
      <c r="H532" s="8" t="s">
        <v>7883</v>
      </c>
      <c r="I532" s="8" t="s">
        <v>7860</v>
      </c>
      <c r="J532" s="13">
        <v>35031</v>
      </c>
      <c r="K532" s="8">
        <v>27</v>
      </c>
    </row>
    <row r="533" spans="1:11" ht="15.75" customHeight="1" x14ac:dyDescent="0.3">
      <c r="A533" s="8" t="s">
        <v>569</v>
      </c>
      <c r="B533" s="8">
        <v>1979</v>
      </c>
      <c r="C533" s="8" t="s">
        <v>7845</v>
      </c>
      <c r="D533" s="8">
        <v>19</v>
      </c>
      <c r="E533" s="8">
        <v>2</v>
      </c>
      <c r="F533" s="12">
        <v>18767.740000000002</v>
      </c>
      <c r="G533" s="8" t="s">
        <v>7883</v>
      </c>
      <c r="H533" s="8" t="s">
        <v>7883</v>
      </c>
      <c r="I533" s="8" t="s">
        <v>7859</v>
      </c>
      <c r="J533" s="13">
        <v>29178</v>
      </c>
      <c r="K533" s="8">
        <v>43</v>
      </c>
    </row>
    <row r="534" spans="1:11" ht="15.75" customHeight="1" x14ac:dyDescent="0.3">
      <c r="A534" s="8" t="s">
        <v>570</v>
      </c>
      <c r="B534" s="8">
        <v>1992</v>
      </c>
      <c r="C534" s="8" t="s">
        <v>7848</v>
      </c>
      <c r="D534" s="8">
        <v>27</v>
      </c>
      <c r="E534" s="8">
        <v>3</v>
      </c>
      <c r="F534" s="12">
        <v>18765.88</v>
      </c>
      <c r="G534" s="8" t="s">
        <v>7883</v>
      </c>
      <c r="H534" s="8" t="s">
        <v>7884</v>
      </c>
      <c r="I534" s="8" t="s">
        <v>7860</v>
      </c>
      <c r="J534" s="13">
        <v>33965</v>
      </c>
      <c r="K534" s="8">
        <v>30</v>
      </c>
    </row>
    <row r="535" spans="1:11" ht="15.75" customHeight="1" x14ac:dyDescent="0.3">
      <c r="A535" s="8" t="s">
        <v>571</v>
      </c>
      <c r="B535" s="8">
        <v>1967</v>
      </c>
      <c r="C535" s="8" t="s">
        <v>7849</v>
      </c>
      <c r="D535" s="8">
        <v>30</v>
      </c>
      <c r="E535" s="8">
        <v>0</v>
      </c>
      <c r="F535" s="12">
        <v>18694.689999999999</v>
      </c>
      <c r="G535" s="8" t="s">
        <v>7883</v>
      </c>
      <c r="H535" s="8" t="s">
        <v>7883</v>
      </c>
      <c r="I535" s="8" t="s">
        <v>7868</v>
      </c>
      <c r="J535" s="13">
        <v>24714</v>
      </c>
      <c r="K535" s="8">
        <v>55</v>
      </c>
    </row>
    <row r="536" spans="1:11" ht="15.75" customHeight="1" x14ac:dyDescent="0.3">
      <c r="A536" s="8" t="s">
        <v>572</v>
      </c>
      <c r="B536" s="8">
        <v>1970</v>
      </c>
      <c r="C536" s="8" t="s">
        <v>7850</v>
      </c>
      <c r="D536" s="8">
        <v>17</v>
      </c>
      <c r="E536" s="8">
        <v>0</v>
      </c>
      <c r="F536" s="12">
        <v>18682.740000000002</v>
      </c>
      <c r="G536" s="8" t="s">
        <v>7883</v>
      </c>
      <c r="H536" s="8" t="s">
        <v>7882</v>
      </c>
      <c r="I536" s="8" t="s">
        <v>7860</v>
      </c>
      <c r="J536" s="13">
        <v>25858</v>
      </c>
      <c r="K536" s="8">
        <v>52</v>
      </c>
    </row>
    <row r="537" spans="1:11" ht="15.75" customHeight="1" x14ac:dyDescent="0.3">
      <c r="A537" s="8" t="s">
        <v>573</v>
      </c>
      <c r="B537" s="8">
        <v>1998</v>
      </c>
      <c r="C537" s="8" t="s">
        <v>7847</v>
      </c>
      <c r="D537" s="8">
        <v>23</v>
      </c>
      <c r="E537" s="8">
        <v>0</v>
      </c>
      <c r="F537" s="12">
        <v>18648.419999999998</v>
      </c>
      <c r="G537" s="8" t="s">
        <v>7883</v>
      </c>
      <c r="H537" s="8" t="s">
        <v>7883</v>
      </c>
      <c r="I537" s="8" t="s">
        <v>7863</v>
      </c>
      <c r="J537" s="13">
        <v>36061</v>
      </c>
      <c r="K537" s="8">
        <v>24</v>
      </c>
    </row>
    <row r="538" spans="1:11" ht="15.75" customHeight="1" x14ac:dyDescent="0.3">
      <c r="A538" s="8" t="s">
        <v>574</v>
      </c>
      <c r="B538" s="8">
        <v>1986</v>
      </c>
      <c r="C538" s="8" t="s">
        <v>7849</v>
      </c>
      <c r="D538" s="8">
        <v>12</v>
      </c>
      <c r="E538" s="8">
        <v>2</v>
      </c>
      <c r="F538" s="12">
        <v>18608.259999999998</v>
      </c>
      <c r="G538" s="8" t="s">
        <v>7883</v>
      </c>
      <c r="H538" s="8" t="s">
        <v>7882</v>
      </c>
      <c r="I538" s="8" t="s">
        <v>7861</v>
      </c>
      <c r="J538" s="13">
        <v>31636</v>
      </c>
      <c r="K538" s="8">
        <v>36</v>
      </c>
    </row>
    <row r="539" spans="1:11" ht="15.75" customHeight="1" x14ac:dyDescent="0.3">
      <c r="A539" s="8" t="s">
        <v>575</v>
      </c>
      <c r="B539" s="8">
        <v>1964</v>
      </c>
      <c r="C539" s="8" t="s">
        <v>7847</v>
      </c>
      <c r="D539" s="8">
        <v>26</v>
      </c>
      <c r="E539" s="8">
        <v>0</v>
      </c>
      <c r="F539" s="12">
        <v>18443.11</v>
      </c>
      <c r="G539" s="8" t="s">
        <v>7883</v>
      </c>
      <c r="H539" s="8" t="s">
        <v>7884</v>
      </c>
      <c r="I539" s="8" t="s">
        <v>7860</v>
      </c>
      <c r="J539" s="13">
        <v>23646</v>
      </c>
      <c r="K539" s="8">
        <v>58</v>
      </c>
    </row>
    <row r="540" spans="1:11" ht="15.75" customHeight="1" x14ac:dyDescent="0.3">
      <c r="A540" s="8" t="s">
        <v>576</v>
      </c>
      <c r="B540" s="8">
        <v>1999</v>
      </c>
      <c r="C540" s="8" t="s">
        <v>7848</v>
      </c>
      <c r="D540" s="8">
        <v>15</v>
      </c>
      <c r="E540" s="8">
        <v>1</v>
      </c>
      <c r="F540" s="12">
        <v>18328.240000000002</v>
      </c>
      <c r="G540" s="8" t="s">
        <v>7883</v>
      </c>
      <c r="H540" s="8" t="s">
        <v>7884</v>
      </c>
      <c r="I540" s="8" t="s">
        <v>7859</v>
      </c>
      <c r="J540" s="13">
        <v>36509</v>
      </c>
      <c r="K540" s="8">
        <v>23</v>
      </c>
    </row>
    <row r="541" spans="1:11" ht="15.75" customHeight="1" x14ac:dyDescent="0.3">
      <c r="A541" s="8" t="s">
        <v>577</v>
      </c>
      <c r="B541" s="8">
        <v>1995</v>
      </c>
      <c r="C541" s="8" t="s">
        <v>7844</v>
      </c>
      <c r="D541" s="8">
        <v>4</v>
      </c>
      <c r="E541" s="8">
        <v>0</v>
      </c>
      <c r="F541" s="12">
        <v>18310.740000000002</v>
      </c>
      <c r="G541" s="8" t="s">
        <v>7883</v>
      </c>
      <c r="H541" s="8" t="s">
        <v>7882</v>
      </c>
      <c r="I541" s="8" t="s">
        <v>7860</v>
      </c>
      <c r="J541" s="13">
        <v>34884</v>
      </c>
      <c r="K541" s="8">
        <v>27</v>
      </c>
    </row>
    <row r="542" spans="1:11" ht="15.75" customHeight="1" x14ac:dyDescent="0.3">
      <c r="A542" s="8" t="s">
        <v>578</v>
      </c>
      <c r="B542" s="8">
        <v>1992</v>
      </c>
      <c r="C542" s="8" t="s">
        <v>7848</v>
      </c>
      <c r="D542" s="8">
        <v>25</v>
      </c>
      <c r="E542" s="8">
        <v>3</v>
      </c>
      <c r="F542" s="12">
        <v>18259.22</v>
      </c>
      <c r="G542" s="8" t="s">
        <v>7883</v>
      </c>
      <c r="H542" s="8" t="s">
        <v>7882</v>
      </c>
      <c r="I542" s="8" t="s">
        <v>7861</v>
      </c>
      <c r="J542" s="13">
        <v>33963</v>
      </c>
      <c r="K542" s="8">
        <v>30</v>
      </c>
    </row>
    <row r="543" spans="1:11" ht="15.75" customHeight="1" x14ac:dyDescent="0.3">
      <c r="A543" s="8" t="s">
        <v>579</v>
      </c>
      <c r="B543" s="8">
        <v>1995</v>
      </c>
      <c r="C543" s="8" t="s">
        <v>7849</v>
      </c>
      <c r="D543" s="8">
        <v>3</v>
      </c>
      <c r="E543" s="8">
        <v>0</v>
      </c>
      <c r="F543" s="12">
        <v>18246.5</v>
      </c>
      <c r="G543" s="8" t="s">
        <v>7883</v>
      </c>
      <c r="H543" s="8" t="s">
        <v>7883</v>
      </c>
      <c r="I543" s="8" t="s">
        <v>7859</v>
      </c>
      <c r="J543" s="13">
        <v>34914</v>
      </c>
      <c r="K543" s="8">
        <v>27</v>
      </c>
    </row>
    <row r="544" spans="1:11" ht="15.75" customHeight="1" x14ac:dyDescent="0.3">
      <c r="A544" s="8" t="s">
        <v>580</v>
      </c>
      <c r="B544" s="8">
        <v>2004</v>
      </c>
      <c r="C544" s="8" t="s">
        <v>7847</v>
      </c>
      <c r="D544" s="8">
        <v>10</v>
      </c>
      <c r="E544" s="8">
        <v>3</v>
      </c>
      <c r="F544" s="12">
        <v>18223.45</v>
      </c>
      <c r="G544" s="8" t="s">
        <v>7883</v>
      </c>
      <c r="H544" s="8" t="s">
        <v>7882</v>
      </c>
      <c r="I544" s="8" t="s">
        <v>7859</v>
      </c>
      <c r="J544" s="13">
        <v>38240</v>
      </c>
      <c r="K544" s="8">
        <v>18</v>
      </c>
    </row>
    <row r="545" spans="1:11" ht="15.75" customHeight="1" x14ac:dyDescent="0.3">
      <c r="A545" s="8" t="s">
        <v>581</v>
      </c>
      <c r="B545" s="8">
        <v>1997</v>
      </c>
      <c r="C545" s="8" t="s">
        <v>7846</v>
      </c>
      <c r="D545" s="8">
        <v>15</v>
      </c>
      <c r="E545" s="8">
        <v>1</v>
      </c>
      <c r="F545" s="12">
        <v>18218.16</v>
      </c>
      <c r="G545" s="8" t="s">
        <v>7883</v>
      </c>
      <c r="H545" s="8" t="s">
        <v>7883</v>
      </c>
      <c r="I545" s="8" t="s">
        <v>7859</v>
      </c>
      <c r="J545" s="13">
        <v>35596</v>
      </c>
      <c r="K545" s="8">
        <v>25</v>
      </c>
    </row>
    <row r="546" spans="1:11" ht="15.75" customHeight="1" x14ac:dyDescent="0.3">
      <c r="A546" s="8" t="s">
        <v>582</v>
      </c>
      <c r="B546" s="8">
        <v>1963</v>
      </c>
      <c r="C546" s="8" t="s">
        <v>7844</v>
      </c>
      <c r="D546" s="8">
        <v>4</v>
      </c>
      <c r="E546" s="8">
        <v>0</v>
      </c>
      <c r="F546" s="12">
        <v>18208.34</v>
      </c>
      <c r="G546" s="8" t="s">
        <v>7883</v>
      </c>
      <c r="H546" s="8" t="s">
        <v>7884</v>
      </c>
      <c r="I546" s="8" t="s">
        <v>7873</v>
      </c>
      <c r="J546" s="13">
        <v>23196</v>
      </c>
      <c r="K546" s="8">
        <v>59</v>
      </c>
    </row>
    <row r="547" spans="1:11" ht="15.75" customHeight="1" x14ac:dyDescent="0.3">
      <c r="A547" s="8" t="s">
        <v>583</v>
      </c>
      <c r="B547" s="8">
        <v>1993</v>
      </c>
      <c r="C547" s="8" t="s">
        <v>7844</v>
      </c>
      <c r="D547" s="8">
        <v>12</v>
      </c>
      <c r="E547" s="8">
        <v>2</v>
      </c>
      <c r="F547" s="12">
        <v>18157.88</v>
      </c>
      <c r="G547" s="8" t="s">
        <v>7883</v>
      </c>
      <c r="H547" s="8" t="s">
        <v>7883</v>
      </c>
      <c r="I547" s="8" t="s">
        <v>7860</v>
      </c>
      <c r="J547" s="13">
        <v>34162</v>
      </c>
      <c r="K547" s="8">
        <v>29</v>
      </c>
    </row>
    <row r="548" spans="1:11" ht="15.75" customHeight="1" x14ac:dyDescent="0.3">
      <c r="A548" s="8" t="s">
        <v>584</v>
      </c>
      <c r="B548" s="8">
        <v>1999</v>
      </c>
      <c r="C548" s="8" t="s">
        <v>7850</v>
      </c>
      <c r="D548" s="8">
        <v>24</v>
      </c>
      <c r="E548" s="8">
        <v>0</v>
      </c>
      <c r="F548" s="12">
        <v>18033.97</v>
      </c>
      <c r="G548" s="8" t="s">
        <v>7883</v>
      </c>
      <c r="H548" s="8" t="s">
        <v>7883</v>
      </c>
      <c r="I548" s="8" t="s">
        <v>7860</v>
      </c>
      <c r="J548" s="13">
        <v>36457</v>
      </c>
      <c r="K548" s="8">
        <v>23</v>
      </c>
    </row>
    <row r="549" spans="1:11" ht="15.75" customHeight="1" x14ac:dyDescent="0.3">
      <c r="A549" s="8" t="s">
        <v>585</v>
      </c>
      <c r="B549" s="8">
        <v>1965</v>
      </c>
      <c r="C549" s="8" t="s">
        <v>7850</v>
      </c>
      <c r="D549" s="8">
        <v>17</v>
      </c>
      <c r="E549" s="8">
        <v>0</v>
      </c>
      <c r="F549" s="12">
        <v>18031.189999999999</v>
      </c>
      <c r="G549" s="8" t="s">
        <v>7883</v>
      </c>
      <c r="H549" s="8" t="s">
        <v>7884</v>
      </c>
      <c r="I549" s="8" t="s">
        <v>7860</v>
      </c>
      <c r="J549" s="13">
        <v>24032</v>
      </c>
      <c r="K549" s="8">
        <v>57</v>
      </c>
    </row>
    <row r="550" spans="1:11" ht="15.75" customHeight="1" x14ac:dyDescent="0.3">
      <c r="A550" s="8" t="s">
        <v>586</v>
      </c>
      <c r="B550" s="8">
        <v>1975</v>
      </c>
      <c r="C550" s="8" t="s">
        <v>7846</v>
      </c>
      <c r="D550" s="8">
        <v>27</v>
      </c>
      <c r="E550" s="8">
        <v>1</v>
      </c>
      <c r="F550" s="12">
        <v>18031.16</v>
      </c>
      <c r="G550" s="8" t="s">
        <v>7883</v>
      </c>
      <c r="H550" s="8" t="s">
        <v>7882</v>
      </c>
      <c r="I550" s="8" t="s">
        <v>7868</v>
      </c>
      <c r="J550" s="13">
        <v>27572</v>
      </c>
      <c r="K550" s="8">
        <v>47</v>
      </c>
    </row>
    <row r="551" spans="1:11" ht="15.75" customHeight="1" x14ac:dyDescent="0.3">
      <c r="A551" s="8" t="s">
        <v>587</v>
      </c>
      <c r="B551" s="8">
        <v>2001</v>
      </c>
      <c r="C551" s="8" t="s">
        <v>7847</v>
      </c>
      <c r="D551" s="8">
        <v>28</v>
      </c>
      <c r="E551" s="8">
        <v>4</v>
      </c>
      <c r="F551" s="12">
        <v>17942.11</v>
      </c>
      <c r="G551" s="8" t="s">
        <v>7883</v>
      </c>
      <c r="H551" s="8" t="s">
        <v>7884</v>
      </c>
      <c r="I551" s="8" t="s">
        <v>7861</v>
      </c>
      <c r="J551" s="13">
        <v>37162</v>
      </c>
      <c r="K551" s="8">
        <v>21</v>
      </c>
    </row>
    <row r="552" spans="1:11" ht="15.75" customHeight="1" x14ac:dyDescent="0.3">
      <c r="A552" s="8" t="s">
        <v>588</v>
      </c>
      <c r="B552" s="8">
        <v>1977</v>
      </c>
      <c r="C552" s="8" t="s">
        <v>7850</v>
      </c>
      <c r="D552" s="8">
        <v>17</v>
      </c>
      <c r="E552" s="8">
        <v>0</v>
      </c>
      <c r="F552" s="12">
        <v>17929.3</v>
      </c>
      <c r="G552" s="8" t="s">
        <v>7883</v>
      </c>
      <c r="H552" s="8" t="s">
        <v>7884</v>
      </c>
      <c r="I552" s="8" t="s">
        <v>7859</v>
      </c>
      <c r="J552" s="13">
        <v>28415</v>
      </c>
      <c r="K552" s="8">
        <v>45</v>
      </c>
    </row>
    <row r="553" spans="1:11" ht="15.75" customHeight="1" x14ac:dyDescent="0.3">
      <c r="A553" s="8" t="s">
        <v>589</v>
      </c>
      <c r="B553" s="8">
        <v>1989</v>
      </c>
      <c r="C553" s="8" t="s">
        <v>7848</v>
      </c>
      <c r="D553" s="8">
        <v>4</v>
      </c>
      <c r="E553" s="8">
        <v>0</v>
      </c>
      <c r="F553" s="12">
        <v>17904.53</v>
      </c>
      <c r="G553" s="8" t="s">
        <v>7883</v>
      </c>
      <c r="H553" s="8" t="s">
        <v>7884</v>
      </c>
      <c r="I553" s="8" t="s">
        <v>7871</v>
      </c>
      <c r="J553" s="13">
        <v>32846</v>
      </c>
      <c r="K553" s="8">
        <v>33</v>
      </c>
    </row>
    <row r="554" spans="1:11" ht="15.75" customHeight="1" x14ac:dyDescent="0.3">
      <c r="A554" s="8" t="s">
        <v>590</v>
      </c>
      <c r="B554" s="8">
        <v>1979</v>
      </c>
      <c r="C554" s="8" t="s">
        <v>7845</v>
      </c>
      <c r="D554" s="8">
        <v>12</v>
      </c>
      <c r="E554" s="8">
        <v>2</v>
      </c>
      <c r="F554" s="12">
        <v>17882.669999999998</v>
      </c>
      <c r="G554" s="8" t="s">
        <v>7883</v>
      </c>
      <c r="H554" s="8" t="s">
        <v>7882</v>
      </c>
      <c r="I554" s="8" t="s">
        <v>7860</v>
      </c>
      <c r="J554" s="13">
        <v>29171</v>
      </c>
      <c r="K554" s="8">
        <v>43</v>
      </c>
    </row>
    <row r="555" spans="1:11" ht="15.75" customHeight="1" x14ac:dyDescent="0.3">
      <c r="A555" s="8" t="s">
        <v>591</v>
      </c>
      <c r="B555" s="8">
        <v>1997</v>
      </c>
      <c r="C555" s="8" t="s">
        <v>7849</v>
      </c>
      <c r="D555" s="8">
        <v>26</v>
      </c>
      <c r="E555" s="8">
        <v>0</v>
      </c>
      <c r="F555" s="12">
        <v>17878.900000000001</v>
      </c>
      <c r="G555" s="8" t="s">
        <v>7883</v>
      </c>
      <c r="H555" s="8" t="s">
        <v>7884</v>
      </c>
      <c r="I555" s="8" t="s">
        <v>7867</v>
      </c>
      <c r="J555" s="13">
        <v>35668</v>
      </c>
      <c r="K555" s="8">
        <v>25</v>
      </c>
    </row>
    <row r="556" spans="1:11" ht="15.75" customHeight="1" x14ac:dyDescent="0.3">
      <c r="A556" s="8" t="s">
        <v>592</v>
      </c>
      <c r="B556" s="8">
        <v>1976</v>
      </c>
      <c r="C556" s="8" t="s">
        <v>7848</v>
      </c>
      <c r="D556" s="8">
        <v>12</v>
      </c>
      <c r="E556" s="8">
        <v>2</v>
      </c>
      <c r="F556" s="12">
        <v>17862.919999999998</v>
      </c>
      <c r="G556" s="8" t="s">
        <v>7883</v>
      </c>
      <c r="H556" s="8" t="s">
        <v>7884</v>
      </c>
      <c r="I556" s="8" t="s">
        <v>7860</v>
      </c>
      <c r="J556" s="13">
        <v>28106</v>
      </c>
      <c r="K556" s="8">
        <v>46</v>
      </c>
    </row>
    <row r="557" spans="1:11" ht="15.75" customHeight="1" x14ac:dyDescent="0.3">
      <c r="A557" s="8" t="s">
        <v>593</v>
      </c>
      <c r="B557" s="8">
        <v>1963</v>
      </c>
      <c r="C557" s="8" t="s">
        <v>7848</v>
      </c>
      <c r="D557" s="8">
        <v>8</v>
      </c>
      <c r="E557" s="8">
        <v>0</v>
      </c>
      <c r="F557" s="12">
        <v>17832.599999999999</v>
      </c>
      <c r="G557" s="8" t="s">
        <v>7883</v>
      </c>
      <c r="H557" s="8" t="s">
        <v>7884</v>
      </c>
      <c r="I557" s="8" t="s">
        <v>7860</v>
      </c>
      <c r="J557" s="13">
        <v>23353</v>
      </c>
      <c r="K557" s="8">
        <v>59</v>
      </c>
    </row>
    <row r="558" spans="1:11" ht="15.75" customHeight="1" x14ac:dyDescent="0.3">
      <c r="A558" s="8" t="s">
        <v>594</v>
      </c>
      <c r="B558" s="8">
        <v>1979</v>
      </c>
      <c r="C558" s="8" t="s">
        <v>7850</v>
      </c>
      <c r="D558" s="8">
        <v>10</v>
      </c>
      <c r="E558" s="8">
        <v>2</v>
      </c>
      <c r="F558" s="12">
        <v>17779.939999999999</v>
      </c>
      <c r="G558" s="8" t="s">
        <v>7883</v>
      </c>
      <c r="H558" s="8" t="s">
        <v>7884</v>
      </c>
      <c r="I558" s="8" t="s">
        <v>7860</v>
      </c>
      <c r="J558" s="13">
        <v>29138</v>
      </c>
      <c r="K558" s="8">
        <v>43</v>
      </c>
    </row>
    <row r="559" spans="1:11" ht="15.75" customHeight="1" x14ac:dyDescent="0.3">
      <c r="A559" s="8" t="s">
        <v>595</v>
      </c>
      <c r="B559" s="8">
        <v>1966</v>
      </c>
      <c r="C559" s="8" t="s">
        <v>7846</v>
      </c>
      <c r="D559" s="8">
        <v>21</v>
      </c>
      <c r="E559" s="8">
        <v>0</v>
      </c>
      <c r="F559" s="12">
        <v>17777.73</v>
      </c>
      <c r="G559" s="8" t="s">
        <v>7883</v>
      </c>
      <c r="H559" s="8" t="s">
        <v>7882</v>
      </c>
      <c r="I559" s="8" t="s">
        <v>7860</v>
      </c>
      <c r="J559" s="13">
        <v>24279</v>
      </c>
      <c r="K559" s="8">
        <v>56</v>
      </c>
    </row>
    <row r="560" spans="1:11" ht="15.75" customHeight="1" x14ac:dyDescent="0.3">
      <c r="A560" s="8" t="s">
        <v>596</v>
      </c>
      <c r="B560" s="8">
        <v>2003</v>
      </c>
      <c r="C560" s="8" t="s">
        <v>7844</v>
      </c>
      <c r="D560" s="8">
        <v>14</v>
      </c>
      <c r="E560" s="8">
        <v>0</v>
      </c>
      <c r="F560" s="12">
        <v>17748.509999999998</v>
      </c>
      <c r="G560" s="8" t="s">
        <v>7883</v>
      </c>
      <c r="H560" s="8" t="s">
        <v>7883</v>
      </c>
      <c r="I560" s="8" t="s">
        <v>7860</v>
      </c>
      <c r="J560" s="13">
        <v>37816</v>
      </c>
      <c r="K560" s="8">
        <v>19</v>
      </c>
    </row>
    <row r="561" spans="1:11" ht="15.75" customHeight="1" x14ac:dyDescent="0.3">
      <c r="A561" s="8" t="s">
        <v>597</v>
      </c>
      <c r="B561" s="8">
        <v>1994</v>
      </c>
      <c r="C561" s="8" t="s">
        <v>7844</v>
      </c>
      <c r="D561" s="8">
        <v>1</v>
      </c>
      <c r="E561" s="8">
        <v>3</v>
      </c>
      <c r="F561" s="12">
        <v>17663.14</v>
      </c>
      <c r="G561" s="8" t="s">
        <v>7883</v>
      </c>
      <c r="H561" s="8" t="s">
        <v>7882</v>
      </c>
      <c r="I561" s="8" t="s">
        <v>7859</v>
      </c>
      <c r="J561" s="13">
        <v>34516</v>
      </c>
      <c r="K561" s="8">
        <v>28</v>
      </c>
    </row>
    <row r="562" spans="1:11" ht="15.75" customHeight="1" x14ac:dyDescent="0.3">
      <c r="A562" s="8" t="s">
        <v>598</v>
      </c>
      <c r="B562" s="8">
        <v>1990</v>
      </c>
      <c r="C562" s="8" t="s">
        <v>7850</v>
      </c>
      <c r="D562" s="8">
        <v>25</v>
      </c>
      <c r="E562" s="8">
        <v>1</v>
      </c>
      <c r="F562" s="12">
        <v>17626.240000000002</v>
      </c>
      <c r="G562" s="8" t="s">
        <v>7883</v>
      </c>
      <c r="H562" s="8" t="s">
        <v>7882</v>
      </c>
      <c r="I562" s="8" t="s">
        <v>7859</v>
      </c>
      <c r="J562" s="13">
        <v>33171</v>
      </c>
      <c r="K562" s="8">
        <v>32</v>
      </c>
    </row>
    <row r="563" spans="1:11" ht="15.75" customHeight="1" x14ac:dyDescent="0.3">
      <c r="A563" s="8" t="s">
        <v>599</v>
      </c>
      <c r="B563" s="8">
        <v>1970</v>
      </c>
      <c r="C563" s="8" t="s">
        <v>7844</v>
      </c>
      <c r="D563" s="8">
        <v>26</v>
      </c>
      <c r="E563" s="8">
        <v>0</v>
      </c>
      <c r="F563" s="12">
        <v>17584.72</v>
      </c>
      <c r="G563" s="8" t="s">
        <v>7883</v>
      </c>
      <c r="H563" s="8" t="s">
        <v>7882</v>
      </c>
      <c r="I563" s="8" t="s">
        <v>7860</v>
      </c>
      <c r="J563" s="13">
        <v>25775</v>
      </c>
      <c r="K563" s="8">
        <v>52</v>
      </c>
    </row>
    <row r="564" spans="1:11" ht="15.75" customHeight="1" x14ac:dyDescent="0.3">
      <c r="A564" s="8" t="s">
        <v>600</v>
      </c>
      <c r="B564" s="8">
        <v>2002</v>
      </c>
      <c r="C564" s="8" t="s">
        <v>7849</v>
      </c>
      <c r="D564" s="8">
        <v>25</v>
      </c>
      <c r="E564" s="8">
        <v>1</v>
      </c>
      <c r="F564" s="12">
        <v>17560.38</v>
      </c>
      <c r="G564" s="8" t="s">
        <v>7883</v>
      </c>
      <c r="H564" s="8" t="s">
        <v>7883</v>
      </c>
      <c r="I564" s="8" t="s">
        <v>7860</v>
      </c>
      <c r="J564" s="13">
        <v>37493</v>
      </c>
      <c r="K564" s="8">
        <v>20</v>
      </c>
    </row>
    <row r="565" spans="1:11" ht="15.75" customHeight="1" x14ac:dyDescent="0.3">
      <c r="A565" s="8" t="s">
        <v>601</v>
      </c>
      <c r="B565" s="8">
        <v>1963</v>
      </c>
      <c r="C565" s="8" t="s">
        <v>7845</v>
      </c>
      <c r="D565" s="8">
        <v>16</v>
      </c>
      <c r="E565" s="8">
        <v>0</v>
      </c>
      <c r="F565" s="12">
        <v>17556.88</v>
      </c>
      <c r="G565" s="8" t="s">
        <v>7883</v>
      </c>
      <c r="H565" s="8" t="s">
        <v>7884</v>
      </c>
      <c r="I565" s="8" t="s">
        <v>7860</v>
      </c>
      <c r="J565" s="13">
        <v>23331</v>
      </c>
      <c r="K565" s="8">
        <v>59</v>
      </c>
    </row>
    <row r="566" spans="1:11" ht="15.75" customHeight="1" x14ac:dyDescent="0.3">
      <c r="A566" s="8" t="s">
        <v>602</v>
      </c>
      <c r="B566" s="8">
        <v>1968</v>
      </c>
      <c r="C566" s="8" t="s">
        <v>7844</v>
      </c>
      <c r="D566" s="8">
        <v>12</v>
      </c>
      <c r="E566" s="8">
        <v>0</v>
      </c>
      <c r="F566" s="12">
        <v>17507.47</v>
      </c>
      <c r="G566" s="8" t="s">
        <v>7883</v>
      </c>
      <c r="H566" s="8" t="s">
        <v>7883</v>
      </c>
      <c r="I566" s="8" t="s">
        <v>7873</v>
      </c>
      <c r="J566" s="13">
        <v>25031</v>
      </c>
      <c r="K566" s="8">
        <v>54</v>
      </c>
    </row>
    <row r="567" spans="1:11" ht="15.75" customHeight="1" x14ac:dyDescent="0.3">
      <c r="A567" s="8" t="s">
        <v>603</v>
      </c>
      <c r="B567" s="8">
        <v>1965</v>
      </c>
      <c r="C567" s="8" t="s">
        <v>7846</v>
      </c>
      <c r="D567" s="8">
        <v>16</v>
      </c>
      <c r="E567" s="8">
        <v>0</v>
      </c>
      <c r="F567" s="12">
        <v>17505.650000000001</v>
      </c>
      <c r="G567" s="8" t="s">
        <v>7883</v>
      </c>
      <c r="H567" s="8" t="s">
        <v>7884</v>
      </c>
      <c r="I567" s="8" t="s">
        <v>7868</v>
      </c>
      <c r="J567" s="13">
        <v>23909</v>
      </c>
      <c r="K567" s="8">
        <v>57</v>
      </c>
    </row>
    <row r="568" spans="1:11" ht="15.75" customHeight="1" x14ac:dyDescent="0.3">
      <c r="A568" s="8" t="s">
        <v>604</v>
      </c>
      <c r="B568" s="8">
        <v>1990</v>
      </c>
      <c r="C568" s="8" t="s">
        <v>7848</v>
      </c>
      <c r="D568" s="8">
        <v>29</v>
      </c>
      <c r="E568" s="8">
        <v>0</v>
      </c>
      <c r="F568" s="12">
        <v>17496.310000000001</v>
      </c>
      <c r="G568" s="8" t="s">
        <v>7883</v>
      </c>
      <c r="H568" s="8" t="s">
        <v>7884</v>
      </c>
      <c r="I568" s="8" t="s">
        <v>7861</v>
      </c>
      <c r="J568" s="13">
        <v>33236</v>
      </c>
      <c r="K568" s="8">
        <v>32</v>
      </c>
    </row>
    <row r="569" spans="1:11" ht="15.75" customHeight="1" x14ac:dyDescent="0.3">
      <c r="A569" s="8" t="s">
        <v>605</v>
      </c>
      <c r="B569" s="8">
        <v>1971</v>
      </c>
      <c r="C569" s="8" t="s">
        <v>7846</v>
      </c>
      <c r="D569" s="8">
        <v>8</v>
      </c>
      <c r="E569" s="8">
        <v>0</v>
      </c>
      <c r="F569" s="12">
        <v>17479.53</v>
      </c>
      <c r="G569" s="8" t="s">
        <v>7883</v>
      </c>
      <c r="H569" s="8" t="s">
        <v>7883</v>
      </c>
      <c r="I569" s="8" t="s">
        <v>7860</v>
      </c>
      <c r="J569" s="13">
        <v>26092</v>
      </c>
      <c r="K569" s="8">
        <v>52</v>
      </c>
    </row>
    <row r="570" spans="1:11" ht="15.75" customHeight="1" x14ac:dyDescent="0.3">
      <c r="A570" s="8" t="s">
        <v>606</v>
      </c>
      <c r="B570" s="8">
        <v>2003</v>
      </c>
      <c r="C570" s="8" t="s">
        <v>7845</v>
      </c>
      <c r="D570" s="8">
        <v>2</v>
      </c>
      <c r="E570" s="8">
        <v>0</v>
      </c>
      <c r="F570" s="12">
        <v>17468.98</v>
      </c>
      <c r="G570" s="8" t="s">
        <v>7884</v>
      </c>
      <c r="H570" s="8" t="s">
        <v>7883</v>
      </c>
      <c r="I570" s="8" t="s">
        <v>7860</v>
      </c>
      <c r="J570" s="13">
        <v>37927</v>
      </c>
      <c r="K570" s="8">
        <v>19</v>
      </c>
    </row>
    <row r="571" spans="1:11" ht="15.75" customHeight="1" x14ac:dyDescent="0.3">
      <c r="A571" s="8" t="s">
        <v>607</v>
      </c>
      <c r="B571" s="8">
        <v>1992</v>
      </c>
      <c r="C571" s="8" t="s">
        <v>7850</v>
      </c>
      <c r="D571" s="8">
        <v>18</v>
      </c>
      <c r="E571" s="8">
        <v>2</v>
      </c>
      <c r="F571" s="12">
        <v>17361.77</v>
      </c>
      <c r="G571" s="8" t="s">
        <v>7884</v>
      </c>
      <c r="H571" s="8" t="s">
        <v>7883</v>
      </c>
      <c r="I571" s="8" t="s">
        <v>7860</v>
      </c>
      <c r="J571" s="13">
        <v>33895</v>
      </c>
      <c r="K571" s="8">
        <v>30</v>
      </c>
    </row>
    <row r="572" spans="1:11" ht="15.75" customHeight="1" x14ac:dyDescent="0.3">
      <c r="A572" s="8" t="s">
        <v>608</v>
      </c>
      <c r="B572" s="8">
        <v>2003</v>
      </c>
      <c r="C572" s="8" t="s">
        <v>7845</v>
      </c>
      <c r="D572" s="8">
        <v>1</v>
      </c>
      <c r="E572" s="8">
        <v>0</v>
      </c>
      <c r="F572" s="12">
        <v>17352.68</v>
      </c>
      <c r="G572" s="8" t="s">
        <v>7884</v>
      </c>
      <c r="H572" s="8" t="s">
        <v>7882</v>
      </c>
      <c r="I572" s="8" t="s">
        <v>7860</v>
      </c>
      <c r="J572" s="13">
        <v>37926</v>
      </c>
      <c r="K572" s="8">
        <v>19</v>
      </c>
    </row>
    <row r="573" spans="1:11" ht="15.75" customHeight="1" x14ac:dyDescent="0.3">
      <c r="A573" s="8" t="s">
        <v>609</v>
      </c>
      <c r="B573" s="8">
        <v>1963</v>
      </c>
      <c r="C573" s="8" t="s">
        <v>7844</v>
      </c>
      <c r="D573" s="8">
        <v>12</v>
      </c>
      <c r="E573" s="8">
        <v>0</v>
      </c>
      <c r="F573" s="12">
        <v>17337.580000000002</v>
      </c>
      <c r="G573" s="8" t="s">
        <v>7884</v>
      </c>
      <c r="H573" s="8" t="s">
        <v>7882</v>
      </c>
      <c r="I573" s="8" t="s">
        <v>7868</v>
      </c>
      <c r="J573" s="13">
        <v>23204</v>
      </c>
      <c r="K573" s="8">
        <v>59</v>
      </c>
    </row>
    <row r="574" spans="1:11" ht="15.75" customHeight="1" x14ac:dyDescent="0.3">
      <c r="A574" s="8" t="s">
        <v>610</v>
      </c>
      <c r="B574" s="8">
        <v>1975</v>
      </c>
      <c r="C574" s="8" t="s">
        <v>7849</v>
      </c>
      <c r="D574" s="8">
        <v>25</v>
      </c>
      <c r="E574" s="8">
        <v>1</v>
      </c>
      <c r="F574" s="12">
        <v>17253.43</v>
      </c>
      <c r="G574" s="8" t="s">
        <v>7884</v>
      </c>
      <c r="H574" s="8" t="s">
        <v>7882</v>
      </c>
      <c r="I574" s="8" t="s">
        <v>7873</v>
      </c>
      <c r="J574" s="13">
        <v>27631</v>
      </c>
      <c r="K574" s="8">
        <v>47</v>
      </c>
    </row>
    <row r="575" spans="1:11" ht="15.75" customHeight="1" x14ac:dyDescent="0.3">
      <c r="A575" s="8" t="s">
        <v>611</v>
      </c>
      <c r="B575" s="8">
        <v>1982</v>
      </c>
      <c r="C575" s="8" t="s">
        <v>7850</v>
      </c>
      <c r="D575" s="8">
        <v>22</v>
      </c>
      <c r="E575" s="8">
        <v>1</v>
      </c>
      <c r="F575" s="12">
        <v>17179.52</v>
      </c>
      <c r="G575" s="8" t="s">
        <v>7884</v>
      </c>
      <c r="H575" s="8" t="s">
        <v>7883</v>
      </c>
      <c r="I575" s="8" t="s">
        <v>7859</v>
      </c>
      <c r="J575" s="13">
        <v>30246</v>
      </c>
      <c r="K575" s="8">
        <v>40</v>
      </c>
    </row>
    <row r="576" spans="1:11" ht="15.75" customHeight="1" x14ac:dyDescent="0.3">
      <c r="A576" s="8" t="s">
        <v>612</v>
      </c>
      <c r="B576" s="8">
        <v>2004</v>
      </c>
      <c r="C576" s="8" t="s">
        <v>7849</v>
      </c>
      <c r="D576" s="8">
        <v>18</v>
      </c>
      <c r="E576" s="8">
        <v>1</v>
      </c>
      <c r="F576" s="12">
        <v>17178.68</v>
      </c>
      <c r="G576" s="8" t="s">
        <v>7884</v>
      </c>
      <c r="H576" s="8" t="s">
        <v>7884</v>
      </c>
      <c r="I576" s="8" t="s">
        <v>7863</v>
      </c>
      <c r="J576" s="13">
        <v>38217</v>
      </c>
      <c r="K576" s="8">
        <v>18</v>
      </c>
    </row>
    <row r="577" spans="1:11" ht="15.75" customHeight="1" x14ac:dyDescent="0.3">
      <c r="A577" s="8" t="s">
        <v>613</v>
      </c>
      <c r="B577" s="8">
        <v>1964</v>
      </c>
      <c r="C577" s="8" t="s">
        <v>7846</v>
      </c>
      <c r="D577" s="8">
        <v>7</v>
      </c>
      <c r="E577" s="8">
        <v>0</v>
      </c>
      <c r="F577" s="12">
        <v>17174.52</v>
      </c>
      <c r="G577" s="8" t="s">
        <v>7884</v>
      </c>
      <c r="H577" s="8" t="s">
        <v>7884</v>
      </c>
      <c r="I577" s="8" t="s">
        <v>7860</v>
      </c>
      <c r="J577" s="13">
        <v>23535</v>
      </c>
      <c r="K577" s="8">
        <v>59</v>
      </c>
    </row>
    <row r="578" spans="1:11" ht="15.75" customHeight="1" x14ac:dyDescent="0.3">
      <c r="A578" s="8" t="s">
        <v>614</v>
      </c>
      <c r="B578" s="8">
        <v>1965</v>
      </c>
      <c r="C578" s="8" t="s">
        <v>7847</v>
      </c>
      <c r="D578" s="8">
        <v>16</v>
      </c>
      <c r="E578" s="8">
        <v>0</v>
      </c>
      <c r="F578" s="12">
        <v>17172.27</v>
      </c>
      <c r="G578" s="8" t="s">
        <v>7884</v>
      </c>
      <c r="H578" s="8" t="s">
        <v>7884</v>
      </c>
      <c r="I578" s="8" t="s">
        <v>7873</v>
      </c>
      <c r="J578" s="13">
        <v>24001</v>
      </c>
      <c r="K578" s="8">
        <v>57</v>
      </c>
    </row>
    <row r="579" spans="1:11" ht="15.75" customHeight="1" x14ac:dyDescent="0.3">
      <c r="A579" s="8" t="s">
        <v>615</v>
      </c>
      <c r="B579" s="8">
        <v>1998</v>
      </c>
      <c r="C579" s="8" t="s">
        <v>7846</v>
      </c>
      <c r="D579" s="8">
        <v>3</v>
      </c>
      <c r="E579" s="8">
        <v>4</v>
      </c>
      <c r="F579" s="12">
        <v>17128.43</v>
      </c>
      <c r="G579" s="8" t="s">
        <v>7884</v>
      </c>
      <c r="H579" s="8" t="s">
        <v>7882</v>
      </c>
      <c r="I579" s="8" t="s">
        <v>7864</v>
      </c>
      <c r="J579" s="13">
        <v>35949</v>
      </c>
      <c r="K579" s="8">
        <v>25</v>
      </c>
    </row>
    <row r="580" spans="1:11" ht="15.75" customHeight="1" x14ac:dyDescent="0.3">
      <c r="A580" s="8" t="s">
        <v>616</v>
      </c>
      <c r="B580" s="8">
        <v>2002</v>
      </c>
      <c r="C580" s="8" t="s">
        <v>7846</v>
      </c>
      <c r="D580" s="8">
        <v>28</v>
      </c>
      <c r="E580" s="8">
        <v>1</v>
      </c>
      <c r="F580" s="12">
        <v>17085.27</v>
      </c>
      <c r="G580" s="8" t="s">
        <v>7884</v>
      </c>
      <c r="H580" s="8" t="s">
        <v>7882</v>
      </c>
      <c r="I580" s="8" t="s">
        <v>7859</v>
      </c>
      <c r="J580" s="13">
        <v>37435</v>
      </c>
      <c r="K580" s="8">
        <v>20</v>
      </c>
    </row>
    <row r="581" spans="1:11" ht="15.75" customHeight="1" x14ac:dyDescent="0.3">
      <c r="A581" s="8" t="s">
        <v>617</v>
      </c>
      <c r="B581" s="8">
        <v>2003</v>
      </c>
      <c r="C581" s="8" t="s">
        <v>7848</v>
      </c>
      <c r="D581" s="8">
        <v>26</v>
      </c>
      <c r="E581" s="8">
        <v>0</v>
      </c>
      <c r="F581" s="12">
        <v>17081.080000000002</v>
      </c>
      <c r="G581" s="8" t="s">
        <v>7884</v>
      </c>
      <c r="H581" s="8" t="s">
        <v>7884</v>
      </c>
      <c r="I581" s="8" t="s">
        <v>7861</v>
      </c>
      <c r="J581" s="13">
        <v>37981</v>
      </c>
      <c r="K581" s="8">
        <v>19</v>
      </c>
    </row>
    <row r="582" spans="1:11" ht="15.75" customHeight="1" x14ac:dyDescent="0.3">
      <c r="A582" s="8" t="s">
        <v>618</v>
      </c>
      <c r="B582" s="8">
        <v>1996</v>
      </c>
      <c r="C582" s="8" t="s">
        <v>7846</v>
      </c>
      <c r="D582" s="8">
        <v>10</v>
      </c>
      <c r="E582" s="8">
        <v>0</v>
      </c>
      <c r="F582" s="12">
        <v>17043.34</v>
      </c>
      <c r="G582" s="8" t="s">
        <v>7884</v>
      </c>
      <c r="H582" s="8" t="s">
        <v>7882</v>
      </c>
      <c r="I582" s="8" t="s">
        <v>7859</v>
      </c>
      <c r="J582" s="13">
        <v>35226</v>
      </c>
      <c r="K582" s="8">
        <v>26</v>
      </c>
    </row>
    <row r="583" spans="1:11" ht="15.75" customHeight="1" x14ac:dyDescent="0.3">
      <c r="A583" s="8" t="s">
        <v>619</v>
      </c>
      <c r="B583" s="8">
        <v>1971</v>
      </c>
      <c r="C583" s="8" t="s">
        <v>7849</v>
      </c>
      <c r="D583" s="8">
        <v>22</v>
      </c>
      <c r="E583" s="8">
        <v>0</v>
      </c>
      <c r="F583" s="12">
        <v>17016.009999999998</v>
      </c>
      <c r="G583" s="8" t="s">
        <v>7884</v>
      </c>
      <c r="H583" s="8" t="s">
        <v>7884</v>
      </c>
      <c r="I583" s="8" t="s">
        <v>7868</v>
      </c>
      <c r="J583" s="13">
        <v>26167</v>
      </c>
      <c r="K583" s="8">
        <v>51</v>
      </c>
    </row>
    <row r="584" spans="1:11" ht="15.75" customHeight="1" x14ac:dyDescent="0.3">
      <c r="A584" s="8" t="s">
        <v>620</v>
      </c>
      <c r="B584" s="8">
        <v>1980</v>
      </c>
      <c r="C584" s="8" t="s">
        <v>7844</v>
      </c>
      <c r="D584" s="8">
        <v>16</v>
      </c>
      <c r="E584" s="8">
        <v>2</v>
      </c>
      <c r="F584" s="12">
        <v>16990.55</v>
      </c>
      <c r="G584" s="8" t="s">
        <v>7884</v>
      </c>
      <c r="H584" s="8" t="s">
        <v>7882</v>
      </c>
      <c r="I584" s="8" t="s">
        <v>7860</v>
      </c>
      <c r="J584" s="13">
        <v>29418</v>
      </c>
      <c r="K584" s="8">
        <v>42</v>
      </c>
    </row>
    <row r="585" spans="1:11" ht="15.75" customHeight="1" x14ac:dyDescent="0.3">
      <c r="A585" s="8" t="s">
        <v>621</v>
      </c>
      <c r="B585" s="8">
        <v>1977</v>
      </c>
      <c r="C585" s="8" t="s">
        <v>7849</v>
      </c>
      <c r="D585" s="8">
        <v>25</v>
      </c>
      <c r="E585" s="8">
        <v>2</v>
      </c>
      <c r="F585" s="12">
        <v>16921.09</v>
      </c>
      <c r="G585" s="8" t="s">
        <v>7884</v>
      </c>
      <c r="H585" s="8" t="s">
        <v>7882</v>
      </c>
      <c r="I585" s="8" t="s">
        <v>7868</v>
      </c>
      <c r="J585" s="13">
        <v>28362</v>
      </c>
      <c r="K585" s="8">
        <v>45</v>
      </c>
    </row>
    <row r="586" spans="1:11" ht="15.75" customHeight="1" x14ac:dyDescent="0.3">
      <c r="A586" s="8" t="s">
        <v>622</v>
      </c>
      <c r="B586" s="8">
        <v>1968</v>
      </c>
      <c r="C586" s="8" t="s">
        <v>7850</v>
      </c>
      <c r="D586" s="8">
        <v>21</v>
      </c>
      <c r="E586" s="8">
        <v>0</v>
      </c>
      <c r="F586" s="12">
        <v>16903.5</v>
      </c>
      <c r="G586" s="8" t="s">
        <v>7884</v>
      </c>
      <c r="H586" s="8" t="s">
        <v>7882</v>
      </c>
      <c r="I586" s="8" t="s">
        <v>7860</v>
      </c>
      <c r="J586" s="13">
        <v>25132</v>
      </c>
      <c r="K586" s="8">
        <v>54</v>
      </c>
    </row>
    <row r="587" spans="1:11" ht="15.75" customHeight="1" x14ac:dyDescent="0.3">
      <c r="A587" s="8" t="s">
        <v>623</v>
      </c>
      <c r="B587" s="8">
        <v>2003</v>
      </c>
      <c r="C587" s="8" t="s">
        <v>7847</v>
      </c>
      <c r="D587" s="8">
        <v>10</v>
      </c>
      <c r="E587" s="8">
        <v>0</v>
      </c>
      <c r="F587" s="12">
        <v>16884.919999999998</v>
      </c>
      <c r="G587" s="8" t="s">
        <v>7884</v>
      </c>
      <c r="H587" s="8" t="s">
        <v>7884</v>
      </c>
      <c r="I587" s="8" t="s">
        <v>7861</v>
      </c>
      <c r="J587" s="13">
        <v>37874</v>
      </c>
      <c r="K587" s="8">
        <v>19</v>
      </c>
    </row>
    <row r="588" spans="1:11" ht="15.75" customHeight="1" x14ac:dyDescent="0.3">
      <c r="A588" s="8" t="s">
        <v>624</v>
      </c>
      <c r="B588" s="8">
        <v>1974</v>
      </c>
      <c r="C588" s="8" t="s">
        <v>7849</v>
      </c>
      <c r="D588" s="8">
        <v>8</v>
      </c>
      <c r="E588" s="8">
        <v>0</v>
      </c>
      <c r="F588" s="12">
        <v>16841.32</v>
      </c>
      <c r="G588" s="8" t="s">
        <v>7884</v>
      </c>
      <c r="H588" s="8" t="s">
        <v>7882</v>
      </c>
      <c r="I588" s="8" t="s">
        <v>7861</v>
      </c>
      <c r="J588" s="13">
        <v>27249</v>
      </c>
      <c r="K588" s="8">
        <v>48</v>
      </c>
    </row>
    <row r="589" spans="1:11" ht="15.75" customHeight="1" x14ac:dyDescent="0.3">
      <c r="A589" s="8" t="s">
        <v>625</v>
      </c>
      <c r="B589" s="8">
        <v>1995</v>
      </c>
      <c r="C589" s="8" t="s">
        <v>7850</v>
      </c>
      <c r="D589" s="8">
        <v>19</v>
      </c>
      <c r="E589" s="8">
        <v>1</v>
      </c>
      <c r="F589" s="12">
        <v>16796.41</v>
      </c>
      <c r="G589" s="8" t="s">
        <v>7884</v>
      </c>
      <c r="H589" s="8" t="s">
        <v>7882</v>
      </c>
      <c r="I589" s="8" t="s">
        <v>7867</v>
      </c>
      <c r="J589" s="13">
        <v>34991</v>
      </c>
      <c r="K589" s="8">
        <v>27</v>
      </c>
    </row>
    <row r="590" spans="1:11" ht="15.75" customHeight="1" x14ac:dyDescent="0.3">
      <c r="A590" s="8" t="s">
        <v>626</v>
      </c>
      <c r="B590" s="8">
        <v>1962</v>
      </c>
      <c r="C590" s="8" t="s">
        <v>7844</v>
      </c>
      <c r="D590" s="8">
        <v>29</v>
      </c>
      <c r="E590" s="8">
        <v>0</v>
      </c>
      <c r="F590" s="12">
        <v>16779.400000000001</v>
      </c>
      <c r="G590" s="8" t="s">
        <v>7884</v>
      </c>
      <c r="H590" s="8" t="s">
        <v>7884</v>
      </c>
      <c r="I590" s="8" t="s">
        <v>7873</v>
      </c>
      <c r="J590" s="13">
        <v>22856</v>
      </c>
      <c r="K590" s="8">
        <v>60</v>
      </c>
    </row>
    <row r="591" spans="1:11" ht="15.75" customHeight="1" x14ac:dyDescent="0.3">
      <c r="A591" s="8" t="s">
        <v>627</v>
      </c>
      <c r="B591" s="8">
        <v>1989</v>
      </c>
      <c r="C591" s="8" t="s">
        <v>7847</v>
      </c>
      <c r="D591" s="8">
        <v>23</v>
      </c>
      <c r="E591" s="8">
        <v>2</v>
      </c>
      <c r="F591" s="12">
        <v>16776.3</v>
      </c>
      <c r="G591" s="8" t="s">
        <v>7884</v>
      </c>
      <c r="H591" s="8" t="s">
        <v>7884</v>
      </c>
      <c r="I591" s="8" t="s">
        <v>7867</v>
      </c>
      <c r="J591" s="13">
        <v>32774</v>
      </c>
      <c r="K591" s="8">
        <v>33</v>
      </c>
    </row>
    <row r="592" spans="1:11" ht="15.75" customHeight="1" x14ac:dyDescent="0.3">
      <c r="A592" s="8" t="s">
        <v>628</v>
      </c>
      <c r="B592" s="8">
        <v>1974</v>
      </c>
      <c r="C592" s="8" t="s">
        <v>7849</v>
      </c>
      <c r="D592" s="8">
        <v>28</v>
      </c>
      <c r="E592" s="8">
        <v>0</v>
      </c>
      <c r="F592" s="12">
        <v>16770.990000000002</v>
      </c>
      <c r="G592" s="8" t="s">
        <v>7884</v>
      </c>
      <c r="H592" s="8" t="s">
        <v>7883</v>
      </c>
      <c r="I592" s="8" t="s">
        <v>7860</v>
      </c>
      <c r="J592" s="13">
        <v>27269</v>
      </c>
      <c r="K592" s="8">
        <v>48</v>
      </c>
    </row>
    <row r="593" spans="1:11" ht="15.75" customHeight="1" x14ac:dyDescent="0.3">
      <c r="A593" s="8" t="s">
        <v>629</v>
      </c>
      <c r="B593" s="8">
        <v>1993</v>
      </c>
      <c r="C593" s="8" t="s">
        <v>7845</v>
      </c>
      <c r="D593" s="8">
        <v>5</v>
      </c>
      <c r="E593" s="8">
        <v>1</v>
      </c>
      <c r="F593" s="12">
        <v>16657.72</v>
      </c>
      <c r="G593" s="8" t="s">
        <v>7884</v>
      </c>
      <c r="H593" s="8" t="s">
        <v>7883</v>
      </c>
      <c r="I593" s="8" t="s">
        <v>7867</v>
      </c>
      <c r="J593" s="13">
        <v>34278</v>
      </c>
      <c r="K593" s="8">
        <v>29</v>
      </c>
    </row>
    <row r="594" spans="1:11" ht="15.75" customHeight="1" x14ac:dyDescent="0.3">
      <c r="A594" s="8" t="s">
        <v>630</v>
      </c>
      <c r="B594" s="8">
        <v>1977</v>
      </c>
      <c r="C594" s="8" t="s">
        <v>7847</v>
      </c>
      <c r="D594" s="8">
        <v>25</v>
      </c>
      <c r="E594" s="8">
        <v>2</v>
      </c>
      <c r="F594" s="12">
        <v>16631.61</v>
      </c>
      <c r="G594" s="8" t="s">
        <v>7884</v>
      </c>
      <c r="H594" s="8" t="s">
        <v>7883</v>
      </c>
      <c r="I594" s="8" t="s">
        <v>7860</v>
      </c>
      <c r="J594" s="13">
        <v>28393</v>
      </c>
      <c r="K594" s="8">
        <v>45</v>
      </c>
    </row>
    <row r="595" spans="1:11" ht="15.75" customHeight="1" x14ac:dyDescent="0.3">
      <c r="A595" s="8" t="s">
        <v>631</v>
      </c>
      <c r="B595" s="8">
        <v>1975</v>
      </c>
      <c r="C595" s="8" t="s">
        <v>7844</v>
      </c>
      <c r="D595" s="8">
        <v>24</v>
      </c>
      <c r="E595" s="8">
        <v>1</v>
      </c>
      <c r="F595" s="12">
        <v>16602.18</v>
      </c>
      <c r="G595" s="8" t="s">
        <v>7884</v>
      </c>
      <c r="H595" s="8" t="s">
        <v>7883</v>
      </c>
      <c r="I595" s="8" t="s">
        <v>7873</v>
      </c>
      <c r="J595" s="13">
        <v>27599</v>
      </c>
      <c r="K595" s="8">
        <v>47</v>
      </c>
    </row>
    <row r="596" spans="1:11" ht="15.75" customHeight="1" x14ac:dyDescent="0.3">
      <c r="A596" s="8" t="s">
        <v>632</v>
      </c>
      <c r="B596" s="8">
        <v>1970</v>
      </c>
      <c r="C596" s="8" t="s">
        <v>7844</v>
      </c>
      <c r="D596" s="8">
        <v>10</v>
      </c>
      <c r="E596" s="8">
        <v>0</v>
      </c>
      <c r="F596" s="12">
        <v>16600.16</v>
      </c>
      <c r="G596" s="8" t="s">
        <v>7884</v>
      </c>
      <c r="H596" s="8" t="s">
        <v>7884</v>
      </c>
      <c r="I596" s="8" t="s">
        <v>7861</v>
      </c>
      <c r="J596" s="13">
        <v>25759</v>
      </c>
      <c r="K596" s="8">
        <v>52</v>
      </c>
    </row>
    <row r="597" spans="1:11" ht="15.75" customHeight="1" x14ac:dyDescent="0.3">
      <c r="A597" s="8" t="s">
        <v>633</v>
      </c>
      <c r="B597" s="8">
        <v>1963</v>
      </c>
      <c r="C597" s="8" t="s">
        <v>7846</v>
      </c>
      <c r="D597" s="8">
        <v>25</v>
      </c>
      <c r="E597" s="8">
        <v>0</v>
      </c>
      <c r="F597" s="12">
        <v>16587.96</v>
      </c>
      <c r="G597" s="8" t="s">
        <v>7884</v>
      </c>
      <c r="H597" s="8" t="s">
        <v>7884</v>
      </c>
      <c r="I597" s="8" t="s">
        <v>7868</v>
      </c>
      <c r="J597" s="13">
        <v>23187</v>
      </c>
      <c r="K597" s="8">
        <v>59</v>
      </c>
    </row>
    <row r="598" spans="1:11" ht="15.75" customHeight="1" x14ac:dyDescent="0.3">
      <c r="A598" s="8" t="s">
        <v>634</v>
      </c>
      <c r="B598" s="8">
        <v>2001</v>
      </c>
      <c r="C598" s="8" t="s">
        <v>7846</v>
      </c>
      <c r="D598" s="8">
        <v>25</v>
      </c>
      <c r="E598" s="8">
        <v>0</v>
      </c>
      <c r="F598" s="12">
        <v>16586.5</v>
      </c>
      <c r="G598" s="8" t="s">
        <v>7884</v>
      </c>
      <c r="H598" s="8" t="s">
        <v>7883</v>
      </c>
      <c r="I598" s="8" t="s">
        <v>7859</v>
      </c>
      <c r="J598" s="13">
        <v>37067</v>
      </c>
      <c r="K598" s="8">
        <v>21</v>
      </c>
    </row>
    <row r="599" spans="1:11" ht="15.75" customHeight="1" x14ac:dyDescent="0.3">
      <c r="A599" s="8" t="s">
        <v>635</v>
      </c>
      <c r="B599" s="8">
        <v>1995</v>
      </c>
      <c r="C599" s="8" t="s">
        <v>7848</v>
      </c>
      <c r="D599" s="8">
        <v>23</v>
      </c>
      <c r="E599" s="8">
        <v>0</v>
      </c>
      <c r="F599" s="12">
        <v>16577.78</v>
      </c>
      <c r="G599" s="8" t="s">
        <v>7884</v>
      </c>
      <c r="H599" s="8" t="s">
        <v>7883</v>
      </c>
      <c r="I599" s="8" t="s">
        <v>7859</v>
      </c>
      <c r="J599" s="13">
        <v>35056</v>
      </c>
      <c r="K599" s="8">
        <v>27</v>
      </c>
    </row>
    <row r="600" spans="1:11" ht="15.75" customHeight="1" x14ac:dyDescent="0.3">
      <c r="A600" s="8" t="s">
        <v>636</v>
      </c>
      <c r="B600" s="8">
        <v>1958</v>
      </c>
      <c r="C600" s="8" t="s">
        <v>7850</v>
      </c>
      <c r="D600" s="8">
        <v>10</v>
      </c>
      <c r="E600" s="8">
        <v>3</v>
      </c>
      <c r="F600" s="12">
        <v>16455.71</v>
      </c>
      <c r="G600" s="8" t="s">
        <v>7884</v>
      </c>
      <c r="H600" s="8" t="s">
        <v>7884</v>
      </c>
      <c r="I600" s="8" t="s">
        <v>7860</v>
      </c>
      <c r="J600" s="13">
        <v>21468</v>
      </c>
      <c r="K600" s="8">
        <v>64</v>
      </c>
    </row>
    <row r="601" spans="1:11" ht="15.75" customHeight="1" x14ac:dyDescent="0.3">
      <c r="A601" s="8" t="s">
        <v>637</v>
      </c>
      <c r="B601" s="8">
        <v>2003</v>
      </c>
      <c r="C601" s="8" t="s">
        <v>7848</v>
      </c>
      <c r="D601" s="8">
        <v>20</v>
      </c>
      <c r="E601" s="8">
        <v>1</v>
      </c>
      <c r="F601" s="12">
        <v>16450.89</v>
      </c>
      <c r="G601" s="8" t="s">
        <v>7884</v>
      </c>
      <c r="H601" s="8" t="s">
        <v>7883</v>
      </c>
      <c r="I601" s="8" t="s">
        <v>7860</v>
      </c>
      <c r="J601" s="13">
        <v>37975</v>
      </c>
      <c r="K601" s="8">
        <v>19</v>
      </c>
    </row>
    <row r="602" spans="1:11" ht="15.75" customHeight="1" x14ac:dyDescent="0.3">
      <c r="A602" s="8" t="s">
        <v>638</v>
      </c>
      <c r="B602" s="8">
        <v>1995</v>
      </c>
      <c r="C602" s="8" t="s">
        <v>7847</v>
      </c>
      <c r="D602" s="8">
        <v>28</v>
      </c>
      <c r="E602" s="8">
        <v>3</v>
      </c>
      <c r="F602" s="12">
        <v>16420.490000000002</v>
      </c>
      <c r="G602" s="8" t="s">
        <v>7884</v>
      </c>
      <c r="H602" s="8" t="s">
        <v>7882</v>
      </c>
      <c r="I602" s="8" t="s">
        <v>7860</v>
      </c>
      <c r="J602" s="13">
        <v>34970</v>
      </c>
      <c r="K602" s="8">
        <v>27</v>
      </c>
    </row>
    <row r="603" spans="1:11" ht="15.75" customHeight="1" x14ac:dyDescent="0.3">
      <c r="A603" s="8" t="s">
        <v>639</v>
      </c>
      <c r="B603" s="8">
        <v>1965</v>
      </c>
      <c r="C603" s="8" t="s">
        <v>7848</v>
      </c>
      <c r="D603" s="8">
        <v>5</v>
      </c>
      <c r="E603" s="8">
        <v>0</v>
      </c>
      <c r="F603" s="12">
        <v>16351.42</v>
      </c>
      <c r="G603" s="8" t="s">
        <v>7884</v>
      </c>
      <c r="H603" s="8" t="s">
        <v>7882</v>
      </c>
      <c r="I603" s="8" t="s">
        <v>7873</v>
      </c>
      <c r="J603" s="13">
        <v>24081</v>
      </c>
      <c r="K603" s="8">
        <v>57</v>
      </c>
    </row>
    <row r="604" spans="1:11" ht="15.75" customHeight="1" x14ac:dyDescent="0.3">
      <c r="A604" s="8" t="s">
        <v>640</v>
      </c>
      <c r="B604" s="8">
        <v>1969</v>
      </c>
      <c r="C604" s="8" t="s">
        <v>7849</v>
      </c>
      <c r="D604" s="8">
        <v>8</v>
      </c>
      <c r="E604" s="8">
        <v>0</v>
      </c>
      <c r="F604" s="12">
        <v>16311.05</v>
      </c>
      <c r="G604" s="8" t="s">
        <v>7884</v>
      </c>
      <c r="H604" s="8" t="s">
        <v>7882</v>
      </c>
      <c r="I604" s="8" t="s">
        <v>7873</v>
      </c>
      <c r="J604" s="13">
        <v>25423</v>
      </c>
      <c r="K604" s="8">
        <v>53</v>
      </c>
    </row>
    <row r="605" spans="1:11" ht="15.75" customHeight="1" x14ac:dyDescent="0.3">
      <c r="A605" s="8" t="s">
        <v>641</v>
      </c>
      <c r="B605" s="8">
        <v>2003</v>
      </c>
      <c r="C605" s="8" t="s">
        <v>7849</v>
      </c>
      <c r="D605" s="8">
        <v>24</v>
      </c>
      <c r="E605" s="8">
        <v>0</v>
      </c>
      <c r="F605" s="12">
        <v>16297.85</v>
      </c>
      <c r="G605" s="8" t="s">
        <v>7884</v>
      </c>
      <c r="H605" s="8" t="s">
        <v>7882</v>
      </c>
      <c r="I605" s="8" t="s">
        <v>7861</v>
      </c>
      <c r="J605" s="13">
        <v>37857</v>
      </c>
      <c r="K605" s="8">
        <v>19</v>
      </c>
    </row>
    <row r="606" spans="1:11" ht="15.75" customHeight="1" x14ac:dyDescent="0.3">
      <c r="A606" s="8" t="s">
        <v>642</v>
      </c>
      <c r="B606" s="8">
        <v>1972</v>
      </c>
      <c r="C606" s="8" t="s">
        <v>7844</v>
      </c>
      <c r="D606" s="8">
        <v>30</v>
      </c>
      <c r="E606" s="8">
        <v>0</v>
      </c>
      <c r="F606" s="12">
        <v>16267.32</v>
      </c>
      <c r="G606" s="8" t="s">
        <v>7884</v>
      </c>
      <c r="H606" s="8" t="s">
        <v>7884</v>
      </c>
      <c r="I606" s="8" t="s">
        <v>7868</v>
      </c>
      <c r="J606" s="13">
        <v>26510</v>
      </c>
      <c r="K606" s="8">
        <v>50</v>
      </c>
    </row>
    <row r="607" spans="1:11" ht="15.75" customHeight="1" x14ac:dyDescent="0.3">
      <c r="A607" s="8" t="s">
        <v>643</v>
      </c>
      <c r="B607" s="8">
        <v>2002</v>
      </c>
      <c r="C607" s="8" t="s">
        <v>7847</v>
      </c>
      <c r="D607" s="8">
        <v>8</v>
      </c>
      <c r="E607" s="8">
        <v>0</v>
      </c>
      <c r="F607" s="12">
        <v>16232.85</v>
      </c>
      <c r="G607" s="8" t="s">
        <v>7884</v>
      </c>
      <c r="H607" s="8" t="s">
        <v>7883</v>
      </c>
      <c r="I607" s="8" t="s">
        <v>7861</v>
      </c>
      <c r="J607" s="13">
        <v>37507</v>
      </c>
      <c r="K607" s="8">
        <v>20</v>
      </c>
    </row>
    <row r="608" spans="1:11" ht="15.75" customHeight="1" x14ac:dyDescent="0.3">
      <c r="A608" s="8" t="s">
        <v>644</v>
      </c>
      <c r="B608" s="8">
        <v>1988</v>
      </c>
      <c r="C608" s="8" t="s">
        <v>7849</v>
      </c>
      <c r="D608" s="8">
        <v>21</v>
      </c>
      <c r="E608" s="8">
        <v>3</v>
      </c>
      <c r="F608" s="12">
        <v>16205.88</v>
      </c>
      <c r="G608" s="8" t="s">
        <v>7884</v>
      </c>
      <c r="H608" s="8" t="s">
        <v>7883</v>
      </c>
      <c r="I608" s="8" t="s">
        <v>7860</v>
      </c>
      <c r="J608" s="13">
        <v>32376</v>
      </c>
      <c r="K608" s="8">
        <v>34</v>
      </c>
    </row>
    <row r="609" spans="1:11" ht="15.75" customHeight="1" x14ac:dyDescent="0.3">
      <c r="A609" s="8" t="s">
        <v>645</v>
      </c>
      <c r="B609" s="8">
        <v>1988</v>
      </c>
      <c r="C609" s="8" t="s">
        <v>7849</v>
      </c>
      <c r="D609" s="8">
        <v>6</v>
      </c>
      <c r="E609" s="8">
        <v>3</v>
      </c>
      <c r="F609" s="12">
        <v>16199.1</v>
      </c>
      <c r="G609" s="8" t="s">
        <v>7884</v>
      </c>
      <c r="H609" s="8" t="s">
        <v>7884</v>
      </c>
      <c r="I609" s="8" t="s">
        <v>7860</v>
      </c>
      <c r="J609" s="13">
        <v>32361</v>
      </c>
      <c r="K609" s="8">
        <v>34</v>
      </c>
    </row>
    <row r="610" spans="1:11" ht="15.75" customHeight="1" x14ac:dyDescent="0.3">
      <c r="A610" s="8" t="s">
        <v>646</v>
      </c>
      <c r="B610" s="8">
        <v>1974</v>
      </c>
      <c r="C610" s="8" t="s">
        <v>7847</v>
      </c>
      <c r="D610" s="8">
        <v>11</v>
      </c>
      <c r="E610" s="8">
        <v>0</v>
      </c>
      <c r="F610" s="12">
        <v>16190.97</v>
      </c>
      <c r="G610" s="8" t="s">
        <v>7884</v>
      </c>
      <c r="H610" s="8" t="s">
        <v>7882</v>
      </c>
      <c r="I610" s="8" t="s">
        <v>7860</v>
      </c>
      <c r="J610" s="13">
        <v>27283</v>
      </c>
      <c r="K610" s="8">
        <v>48</v>
      </c>
    </row>
    <row r="611" spans="1:11" ht="15.75" customHeight="1" x14ac:dyDescent="0.3">
      <c r="A611" s="8" t="s">
        <v>647</v>
      </c>
      <c r="B611" s="8">
        <v>1982</v>
      </c>
      <c r="C611" s="8" t="s">
        <v>7844</v>
      </c>
      <c r="D611" s="8">
        <v>6</v>
      </c>
      <c r="E611" s="8">
        <v>3</v>
      </c>
      <c r="F611" s="12">
        <v>16152.04</v>
      </c>
      <c r="G611" s="8" t="s">
        <v>7884</v>
      </c>
      <c r="H611" s="8" t="s">
        <v>7883</v>
      </c>
      <c r="I611" s="8" t="s">
        <v>7873</v>
      </c>
      <c r="J611" s="13">
        <v>30138</v>
      </c>
      <c r="K611" s="8">
        <v>40</v>
      </c>
    </row>
    <row r="612" spans="1:11" ht="15.75" customHeight="1" x14ac:dyDescent="0.3">
      <c r="A612" s="8" t="s">
        <v>648</v>
      </c>
      <c r="B612" s="8">
        <v>1993</v>
      </c>
      <c r="C612" s="8" t="s">
        <v>7848</v>
      </c>
      <c r="D612" s="8">
        <v>12</v>
      </c>
      <c r="E612" s="8">
        <v>0</v>
      </c>
      <c r="F612" s="12">
        <v>16138.76</v>
      </c>
      <c r="G612" s="8" t="s">
        <v>7884</v>
      </c>
      <c r="H612" s="8" t="s">
        <v>7882</v>
      </c>
      <c r="I612" s="8" t="s">
        <v>7871</v>
      </c>
      <c r="J612" s="13">
        <v>34315</v>
      </c>
      <c r="K612" s="8">
        <v>29</v>
      </c>
    </row>
    <row r="613" spans="1:11" ht="15.75" customHeight="1" x14ac:dyDescent="0.3">
      <c r="A613" s="8" t="s">
        <v>649</v>
      </c>
      <c r="B613" s="8">
        <v>1987</v>
      </c>
      <c r="C613" s="8" t="s">
        <v>7850</v>
      </c>
      <c r="D613" s="8">
        <v>6</v>
      </c>
      <c r="E613" s="8">
        <v>3</v>
      </c>
      <c r="F613" s="12">
        <v>16122.65</v>
      </c>
      <c r="G613" s="8" t="s">
        <v>7884</v>
      </c>
      <c r="H613" s="8" t="s">
        <v>7883</v>
      </c>
      <c r="I613" s="8" t="s">
        <v>7861</v>
      </c>
      <c r="J613" s="13">
        <v>32056</v>
      </c>
      <c r="K613" s="8">
        <v>35</v>
      </c>
    </row>
    <row r="614" spans="1:11" ht="15.75" customHeight="1" x14ac:dyDescent="0.3">
      <c r="A614" s="8" t="s">
        <v>650</v>
      </c>
      <c r="B614" s="8">
        <v>1993</v>
      </c>
      <c r="C614" s="8" t="s">
        <v>7849</v>
      </c>
      <c r="D614" s="8">
        <v>8</v>
      </c>
      <c r="E614" s="8">
        <v>0</v>
      </c>
      <c r="F614" s="12">
        <v>16115.3</v>
      </c>
      <c r="G614" s="8" t="s">
        <v>7884</v>
      </c>
      <c r="H614" s="8" t="s">
        <v>7883</v>
      </c>
      <c r="I614" s="8" t="s">
        <v>7867</v>
      </c>
      <c r="J614" s="13">
        <v>34189</v>
      </c>
      <c r="K614" s="8">
        <v>29</v>
      </c>
    </row>
    <row r="615" spans="1:11" ht="15.75" customHeight="1" x14ac:dyDescent="0.3">
      <c r="A615" s="8" t="s">
        <v>651</v>
      </c>
      <c r="B615" s="8">
        <v>1985</v>
      </c>
      <c r="C615" s="8" t="s">
        <v>7849</v>
      </c>
      <c r="D615" s="8">
        <v>27</v>
      </c>
      <c r="E615" s="8">
        <v>3</v>
      </c>
      <c r="F615" s="12">
        <v>16097.94</v>
      </c>
      <c r="G615" s="8" t="s">
        <v>7884</v>
      </c>
      <c r="H615" s="8" t="s">
        <v>7882</v>
      </c>
      <c r="I615" s="8" t="s">
        <v>7860</v>
      </c>
      <c r="J615" s="13">
        <v>31286</v>
      </c>
      <c r="K615" s="8">
        <v>37</v>
      </c>
    </row>
    <row r="616" spans="1:11" ht="15.75" customHeight="1" x14ac:dyDescent="0.3">
      <c r="A616" s="8" t="s">
        <v>652</v>
      </c>
      <c r="B616" s="8">
        <v>1958</v>
      </c>
      <c r="C616" s="8" t="s">
        <v>7846</v>
      </c>
      <c r="D616" s="8">
        <v>21</v>
      </c>
      <c r="E616" s="8">
        <v>3</v>
      </c>
      <c r="F616" s="12">
        <v>16085.13</v>
      </c>
      <c r="G616" s="8" t="s">
        <v>7884</v>
      </c>
      <c r="H616" s="8" t="s">
        <v>7884</v>
      </c>
      <c r="I616" s="8" t="s">
        <v>7859</v>
      </c>
      <c r="J616" s="13">
        <v>21357</v>
      </c>
      <c r="K616" s="8">
        <v>64</v>
      </c>
    </row>
    <row r="617" spans="1:11" ht="15.75" customHeight="1" x14ac:dyDescent="0.3">
      <c r="A617" s="8" t="s">
        <v>653</v>
      </c>
      <c r="B617" s="8">
        <v>1958</v>
      </c>
      <c r="C617" s="8" t="s">
        <v>7850</v>
      </c>
      <c r="D617" s="8">
        <v>22</v>
      </c>
      <c r="E617" s="8">
        <v>2</v>
      </c>
      <c r="F617" s="12">
        <v>16069.08</v>
      </c>
      <c r="G617" s="8" t="s">
        <v>7884</v>
      </c>
      <c r="H617" s="8" t="s">
        <v>7884</v>
      </c>
      <c r="I617" s="8" t="s">
        <v>7867</v>
      </c>
      <c r="J617" s="13">
        <v>21480</v>
      </c>
      <c r="K617" s="8">
        <v>64</v>
      </c>
    </row>
    <row r="618" spans="1:11" ht="15.75" customHeight="1" x14ac:dyDescent="0.3">
      <c r="A618" s="8" t="s">
        <v>654</v>
      </c>
      <c r="B618" s="8">
        <v>1978</v>
      </c>
      <c r="C618" s="8" t="s">
        <v>7847</v>
      </c>
      <c r="D618" s="8">
        <v>16</v>
      </c>
      <c r="E618" s="8">
        <v>2</v>
      </c>
      <c r="F618" s="12">
        <v>16062.89</v>
      </c>
      <c r="G618" s="8" t="s">
        <v>7884</v>
      </c>
      <c r="H618" s="8" t="s">
        <v>7884</v>
      </c>
      <c r="I618" s="8" t="s">
        <v>7873</v>
      </c>
      <c r="J618" s="13">
        <v>28749</v>
      </c>
      <c r="K618" s="8">
        <v>44</v>
      </c>
    </row>
    <row r="619" spans="1:11" ht="15.75" customHeight="1" x14ac:dyDescent="0.3">
      <c r="A619" s="8" t="s">
        <v>655</v>
      </c>
      <c r="B619" s="8">
        <v>1988</v>
      </c>
      <c r="C619" s="8" t="s">
        <v>7848</v>
      </c>
      <c r="D619" s="8">
        <v>5</v>
      </c>
      <c r="E619" s="8">
        <v>3</v>
      </c>
      <c r="F619" s="12">
        <v>16059.06</v>
      </c>
      <c r="G619" s="8" t="s">
        <v>7884</v>
      </c>
      <c r="H619" s="8" t="s">
        <v>7882</v>
      </c>
      <c r="I619" s="8" t="s">
        <v>7860</v>
      </c>
      <c r="J619" s="13">
        <v>32482</v>
      </c>
      <c r="K619" s="8">
        <v>34</v>
      </c>
    </row>
    <row r="620" spans="1:11" ht="15.75" customHeight="1" x14ac:dyDescent="0.3">
      <c r="A620" s="8" t="s">
        <v>656</v>
      </c>
      <c r="B620" s="8">
        <v>1980</v>
      </c>
      <c r="C620" s="8" t="s">
        <v>7847</v>
      </c>
      <c r="D620" s="8">
        <v>19</v>
      </c>
      <c r="E620" s="8">
        <v>2</v>
      </c>
      <c r="F620" s="12">
        <v>15966.19</v>
      </c>
      <c r="G620" s="8" t="s">
        <v>7884</v>
      </c>
      <c r="H620" s="8" t="s">
        <v>7884</v>
      </c>
      <c r="I620" s="8" t="s">
        <v>7860</v>
      </c>
      <c r="J620" s="13">
        <v>29483</v>
      </c>
      <c r="K620" s="8">
        <v>42</v>
      </c>
    </row>
    <row r="621" spans="1:11" ht="15.75" customHeight="1" x14ac:dyDescent="0.3">
      <c r="A621" s="8" t="s">
        <v>657</v>
      </c>
      <c r="B621" s="8">
        <v>1982</v>
      </c>
      <c r="C621" s="8" t="s">
        <v>7844</v>
      </c>
      <c r="D621" s="8">
        <v>24</v>
      </c>
      <c r="E621" s="8">
        <v>3</v>
      </c>
      <c r="F621" s="12">
        <v>15965.29</v>
      </c>
      <c r="G621" s="8" t="s">
        <v>7884</v>
      </c>
      <c r="H621" s="8" t="s">
        <v>7883</v>
      </c>
      <c r="I621" s="8" t="s">
        <v>7860</v>
      </c>
      <c r="J621" s="13">
        <v>30156</v>
      </c>
      <c r="K621" s="8">
        <v>40</v>
      </c>
    </row>
    <row r="622" spans="1:11" ht="15.75" customHeight="1" x14ac:dyDescent="0.3">
      <c r="A622" s="8" t="s">
        <v>658</v>
      </c>
      <c r="B622" s="8">
        <v>1980</v>
      </c>
      <c r="C622" s="8" t="s">
        <v>7850</v>
      </c>
      <c r="D622" s="8">
        <v>12</v>
      </c>
      <c r="E622" s="8">
        <v>2</v>
      </c>
      <c r="F622" s="12">
        <v>15922.29</v>
      </c>
      <c r="G622" s="8" t="s">
        <v>7884</v>
      </c>
      <c r="H622" s="8" t="s">
        <v>7882</v>
      </c>
      <c r="I622" s="8" t="s">
        <v>7873</v>
      </c>
      <c r="J622" s="13">
        <v>29506</v>
      </c>
      <c r="K622" s="8">
        <v>42</v>
      </c>
    </row>
    <row r="623" spans="1:11" ht="15.75" customHeight="1" x14ac:dyDescent="0.3">
      <c r="A623" s="8" t="s">
        <v>659</v>
      </c>
      <c r="B623" s="8">
        <v>1962</v>
      </c>
      <c r="C623" s="8" t="s">
        <v>7848</v>
      </c>
      <c r="D623" s="8">
        <v>25</v>
      </c>
      <c r="E623" s="8">
        <v>0</v>
      </c>
      <c r="F623" s="12">
        <v>15840.81</v>
      </c>
      <c r="G623" s="8" t="s">
        <v>7884</v>
      </c>
      <c r="H623" s="8" t="s">
        <v>7883</v>
      </c>
      <c r="I623" s="8" t="s">
        <v>7874</v>
      </c>
      <c r="J623" s="13">
        <v>23005</v>
      </c>
      <c r="K623" s="8">
        <v>60</v>
      </c>
    </row>
    <row r="624" spans="1:11" ht="15.75" customHeight="1" x14ac:dyDescent="0.3">
      <c r="A624" s="8" t="s">
        <v>660</v>
      </c>
      <c r="B624" s="8">
        <v>1982</v>
      </c>
      <c r="C624" s="8" t="s">
        <v>7845</v>
      </c>
      <c r="D624" s="8">
        <v>11</v>
      </c>
      <c r="E624" s="8">
        <v>4</v>
      </c>
      <c r="F624" s="12">
        <v>15828.82</v>
      </c>
      <c r="G624" s="8" t="s">
        <v>7884</v>
      </c>
      <c r="H624" s="8" t="s">
        <v>7882</v>
      </c>
      <c r="I624" s="8" t="s">
        <v>7861</v>
      </c>
      <c r="J624" s="13">
        <v>30266</v>
      </c>
      <c r="K624" s="8">
        <v>40</v>
      </c>
    </row>
    <row r="625" spans="1:11" ht="15.75" customHeight="1" x14ac:dyDescent="0.3">
      <c r="A625" s="8" t="s">
        <v>661</v>
      </c>
      <c r="B625" s="8">
        <v>1984</v>
      </c>
      <c r="C625" s="8" t="s">
        <v>7846</v>
      </c>
      <c r="D625" s="8">
        <v>26</v>
      </c>
      <c r="E625" s="8">
        <v>0</v>
      </c>
      <c r="F625" s="12">
        <v>15820.7</v>
      </c>
      <c r="G625" s="8" t="s">
        <v>7884</v>
      </c>
      <c r="H625" s="8" t="s">
        <v>7882</v>
      </c>
      <c r="I625" s="8" t="s">
        <v>7861</v>
      </c>
      <c r="J625" s="13">
        <v>30859</v>
      </c>
      <c r="K625" s="8">
        <v>38</v>
      </c>
    </row>
    <row r="626" spans="1:11" ht="15.75" customHeight="1" x14ac:dyDescent="0.3">
      <c r="A626" s="8" t="s">
        <v>662</v>
      </c>
      <c r="B626" s="8">
        <v>1997</v>
      </c>
      <c r="C626" s="8" t="s">
        <v>7850</v>
      </c>
      <c r="D626" s="8">
        <v>9</v>
      </c>
      <c r="E626" s="8">
        <v>0</v>
      </c>
      <c r="F626" s="12">
        <v>15817.99</v>
      </c>
      <c r="G626" s="8" t="s">
        <v>7884</v>
      </c>
      <c r="H626" s="8" t="s">
        <v>7884</v>
      </c>
      <c r="I626" s="8" t="s">
        <v>7860</v>
      </c>
      <c r="J626" s="13">
        <v>35712</v>
      </c>
      <c r="K626" s="8">
        <v>25</v>
      </c>
    </row>
    <row r="627" spans="1:11" ht="15.75" customHeight="1" x14ac:dyDescent="0.3">
      <c r="A627" s="8" t="s">
        <v>663</v>
      </c>
      <c r="B627" s="8">
        <v>1974</v>
      </c>
      <c r="C627" s="8" t="s">
        <v>7849</v>
      </c>
      <c r="D627" s="8">
        <v>29</v>
      </c>
      <c r="E627" s="8">
        <v>0</v>
      </c>
      <c r="F627" s="12">
        <v>15746.62</v>
      </c>
      <c r="G627" s="8" t="s">
        <v>7884</v>
      </c>
      <c r="H627" s="8" t="s">
        <v>7883</v>
      </c>
      <c r="I627" s="8" t="s">
        <v>7860</v>
      </c>
      <c r="J627" s="13">
        <v>27270</v>
      </c>
      <c r="K627" s="8">
        <v>48</v>
      </c>
    </row>
    <row r="628" spans="1:11" ht="15.75" customHeight="1" x14ac:dyDescent="0.3">
      <c r="A628" s="8" t="s">
        <v>664</v>
      </c>
      <c r="B628" s="8">
        <v>1976</v>
      </c>
      <c r="C628" s="8" t="s">
        <v>7847</v>
      </c>
      <c r="D628" s="8">
        <v>20</v>
      </c>
      <c r="E628" s="8">
        <v>2</v>
      </c>
      <c r="F628" s="12">
        <v>15698.86</v>
      </c>
      <c r="G628" s="8" t="s">
        <v>7884</v>
      </c>
      <c r="H628" s="8" t="s">
        <v>7884</v>
      </c>
      <c r="I628" s="8" t="s">
        <v>7860</v>
      </c>
      <c r="J628" s="13">
        <v>28023</v>
      </c>
      <c r="K628" s="8">
        <v>46</v>
      </c>
    </row>
    <row r="629" spans="1:11" ht="15.75" customHeight="1" x14ac:dyDescent="0.3">
      <c r="A629" s="8" t="s">
        <v>665</v>
      </c>
      <c r="B629" s="8">
        <v>1973</v>
      </c>
      <c r="C629" s="8" t="s">
        <v>7846</v>
      </c>
      <c r="D629" s="8">
        <v>26</v>
      </c>
      <c r="E629" s="8">
        <v>0</v>
      </c>
      <c r="F629" s="12">
        <v>15670.3</v>
      </c>
      <c r="G629" s="8" t="s">
        <v>7884</v>
      </c>
      <c r="H629" s="8" t="s">
        <v>7884</v>
      </c>
      <c r="I629" s="8" t="s">
        <v>7873</v>
      </c>
      <c r="J629" s="13">
        <v>26841</v>
      </c>
      <c r="K629" s="8">
        <v>49</v>
      </c>
    </row>
    <row r="630" spans="1:11" ht="15.75" customHeight="1" x14ac:dyDescent="0.3">
      <c r="A630" s="8" t="s">
        <v>666</v>
      </c>
      <c r="B630" s="8">
        <v>1988</v>
      </c>
      <c r="C630" s="8" t="s">
        <v>7848</v>
      </c>
      <c r="D630" s="8">
        <v>22</v>
      </c>
      <c r="E630" s="8">
        <v>3</v>
      </c>
      <c r="F630" s="12">
        <v>15646.28</v>
      </c>
      <c r="G630" s="8" t="s">
        <v>7884</v>
      </c>
      <c r="H630" s="8" t="s">
        <v>7884</v>
      </c>
      <c r="I630" s="8" t="s">
        <v>7861</v>
      </c>
      <c r="J630" s="13">
        <v>32499</v>
      </c>
      <c r="K630" s="8">
        <v>34</v>
      </c>
    </row>
    <row r="631" spans="1:11" ht="15.75" customHeight="1" x14ac:dyDescent="0.3">
      <c r="A631" s="8" t="s">
        <v>667</v>
      </c>
      <c r="B631" s="8">
        <v>1960</v>
      </c>
      <c r="C631" s="8" t="s">
        <v>7846</v>
      </c>
      <c r="D631" s="8">
        <v>6</v>
      </c>
      <c r="E631" s="8">
        <v>3</v>
      </c>
      <c r="F631" s="12">
        <v>15612.19</v>
      </c>
      <c r="G631" s="8" t="s">
        <v>7884</v>
      </c>
      <c r="H631" s="8" t="s">
        <v>7884</v>
      </c>
      <c r="I631" s="8" t="s">
        <v>7860</v>
      </c>
      <c r="J631" s="13">
        <v>22073</v>
      </c>
      <c r="K631" s="8">
        <v>63</v>
      </c>
    </row>
    <row r="632" spans="1:11" ht="15.75" customHeight="1" x14ac:dyDescent="0.3">
      <c r="A632" s="8" t="s">
        <v>668</v>
      </c>
      <c r="B632" s="8">
        <v>1965</v>
      </c>
      <c r="C632" s="8" t="s">
        <v>7850</v>
      </c>
      <c r="D632" s="8">
        <v>28</v>
      </c>
      <c r="E632" s="8">
        <v>0</v>
      </c>
      <c r="F632" s="12">
        <v>15608.58</v>
      </c>
      <c r="G632" s="8" t="s">
        <v>7884</v>
      </c>
      <c r="H632" s="8" t="s">
        <v>7884</v>
      </c>
      <c r="I632" s="8" t="s">
        <v>7873</v>
      </c>
      <c r="J632" s="13">
        <v>24043</v>
      </c>
      <c r="K632" s="8">
        <v>57</v>
      </c>
    </row>
    <row r="633" spans="1:11" ht="15.75" customHeight="1" x14ac:dyDescent="0.3">
      <c r="A633" s="8" t="s">
        <v>669</v>
      </c>
      <c r="B633" s="8">
        <v>1974</v>
      </c>
      <c r="C633" s="8" t="s">
        <v>7844</v>
      </c>
      <c r="D633" s="8">
        <v>30</v>
      </c>
      <c r="E633" s="8">
        <v>0</v>
      </c>
      <c r="F633" s="12">
        <v>15556.67</v>
      </c>
      <c r="G633" s="8" t="s">
        <v>7884</v>
      </c>
      <c r="H633" s="8" t="s">
        <v>7884</v>
      </c>
      <c r="I633" s="8" t="s">
        <v>7860</v>
      </c>
      <c r="J633" s="13">
        <v>27240</v>
      </c>
      <c r="K633" s="8">
        <v>48</v>
      </c>
    </row>
    <row r="634" spans="1:11" ht="15.75" customHeight="1" x14ac:dyDescent="0.3">
      <c r="A634" s="8" t="s">
        <v>670</v>
      </c>
      <c r="B634" s="8">
        <v>1959</v>
      </c>
      <c r="C634" s="8" t="s">
        <v>7850</v>
      </c>
      <c r="D634" s="8">
        <v>2</v>
      </c>
      <c r="E634" s="8">
        <v>3</v>
      </c>
      <c r="F634" s="12">
        <v>15555.19</v>
      </c>
      <c r="G634" s="8" t="s">
        <v>7884</v>
      </c>
      <c r="H634" s="8" t="s">
        <v>7882</v>
      </c>
      <c r="I634" s="8" t="s">
        <v>7860</v>
      </c>
      <c r="J634" s="13">
        <v>21825</v>
      </c>
      <c r="K634" s="8">
        <v>63</v>
      </c>
    </row>
    <row r="635" spans="1:11" ht="15.75" customHeight="1" x14ac:dyDescent="0.3">
      <c r="A635" s="8" t="s">
        <v>671</v>
      </c>
      <c r="B635" s="8">
        <v>1974</v>
      </c>
      <c r="C635" s="8" t="s">
        <v>7846</v>
      </c>
      <c r="D635" s="8">
        <v>28</v>
      </c>
      <c r="E635" s="8">
        <v>0</v>
      </c>
      <c r="F635" s="12">
        <v>15532.16</v>
      </c>
      <c r="G635" s="8" t="s">
        <v>7884</v>
      </c>
      <c r="H635" s="8" t="s">
        <v>7884</v>
      </c>
      <c r="I635" s="8" t="s">
        <v>7873</v>
      </c>
      <c r="J635" s="13">
        <v>27208</v>
      </c>
      <c r="K635" s="8">
        <v>48</v>
      </c>
    </row>
    <row r="636" spans="1:11" ht="15.75" customHeight="1" x14ac:dyDescent="0.3">
      <c r="A636" s="8" t="s">
        <v>672</v>
      </c>
      <c r="B636" s="8">
        <v>2004</v>
      </c>
      <c r="C636" s="8" t="s">
        <v>7844</v>
      </c>
      <c r="D636" s="8">
        <v>17</v>
      </c>
      <c r="E636" s="8">
        <v>0</v>
      </c>
      <c r="F636" s="12">
        <v>15518.18</v>
      </c>
      <c r="G636" s="8" t="s">
        <v>7884</v>
      </c>
      <c r="H636" s="8" t="s">
        <v>7882</v>
      </c>
      <c r="I636" s="8" t="s">
        <v>7862</v>
      </c>
      <c r="J636" s="13">
        <v>38185</v>
      </c>
      <c r="K636" s="8">
        <v>18</v>
      </c>
    </row>
    <row r="637" spans="1:11" ht="15.75" customHeight="1" x14ac:dyDescent="0.3">
      <c r="A637" s="8" t="s">
        <v>673</v>
      </c>
      <c r="B637" s="8">
        <v>1976</v>
      </c>
      <c r="C637" s="8" t="s">
        <v>7844</v>
      </c>
      <c r="D637" s="8">
        <v>20</v>
      </c>
      <c r="E637" s="8">
        <v>2</v>
      </c>
      <c r="F637" s="12">
        <v>15450.48</v>
      </c>
      <c r="G637" s="8" t="s">
        <v>7884</v>
      </c>
      <c r="H637" s="8" t="s">
        <v>7883</v>
      </c>
      <c r="I637" s="8" t="s">
        <v>7873</v>
      </c>
      <c r="J637" s="13">
        <v>27961</v>
      </c>
      <c r="K637" s="8">
        <v>46</v>
      </c>
    </row>
    <row r="638" spans="1:11" ht="15.75" customHeight="1" x14ac:dyDescent="0.3">
      <c r="A638" s="8" t="s">
        <v>674</v>
      </c>
      <c r="B638" s="8">
        <v>1990</v>
      </c>
      <c r="C638" s="8" t="s">
        <v>7850</v>
      </c>
      <c r="D638" s="8">
        <v>25</v>
      </c>
      <c r="E638" s="8">
        <v>3</v>
      </c>
      <c r="F638" s="12">
        <v>15440.2</v>
      </c>
      <c r="G638" s="8" t="s">
        <v>7884</v>
      </c>
      <c r="H638" s="8" t="s">
        <v>7883</v>
      </c>
      <c r="I638" s="8" t="s">
        <v>7860</v>
      </c>
      <c r="J638" s="13">
        <v>33171</v>
      </c>
      <c r="K638" s="8">
        <v>32</v>
      </c>
    </row>
    <row r="639" spans="1:11" ht="15.75" customHeight="1" x14ac:dyDescent="0.3">
      <c r="A639" s="8" t="s">
        <v>675</v>
      </c>
      <c r="B639" s="8">
        <v>1964</v>
      </c>
      <c r="C639" s="8" t="s">
        <v>7847</v>
      </c>
      <c r="D639" s="8">
        <v>4</v>
      </c>
      <c r="E639" s="8">
        <v>0</v>
      </c>
      <c r="F639" s="12">
        <v>15377.77</v>
      </c>
      <c r="G639" s="8" t="s">
        <v>7884</v>
      </c>
      <c r="H639" s="8" t="s">
        <v>7884</v>
      </c>
      <c r="I639" s="8" t="s">
        <v>7860</v>
      </c>
      <c r="J639" s="13">
        <v>23624</v>
      </c>
      <c r="K639" s="8">
        <v>58</v>
      </c>
    </row>
    <row r="640" spans="1:11" ht="15.75" customHeight="1" x14ac:dyDescent="0.3">
      <c r="A640" s="8" t="s">
        <v>676</v>
      </c>
      <c r="B640" s="8">
        <v>1962</v>
      </c>
      <c r="C640" s="8" t="s">
        <v>7847</v>
      </c>
      <c r="D640" s="8">
        <v>6</v>
      </c>
      <c r="E640" s="8">
        <v>0</v>
      </c>
      <c r="F640" s="12">
        <v>15368.22</v>
      </c>
      <c r="G640" s="8" t="s">
        <v>7884</v>
      </c>
      <c r="H640" s="8" t="s">
        <v>7884</v>
      </c>
      <c r="I640" s="8" t="s">
        <v>7861</v>
      </c>
      <c r="J640" s="13">
        <v>22895</v>
      </c>
      <c r="K640" s="8">
        <v>60</v>
      </c>
    </row>
    <row r="641" spans="1:11" ht="15.75" customHeight="1" x14ac:dyDescent="0.3">
      <c r="A641" s="8" t="s">
        <v>677</v>
      </c>
      <c r="B641" s="8">
        <v>1968</v>
      </c>
      <c r="C641" s="8" t="s">
        <v>7844</v>
      </c>
      <c r="D641" s="8">
        <v>18</v>
      </c>
      <c r="E641" s="8">
        <v>0</v>
      </c>
      <c r="F641" s="12">
        <v>15363.77</v>
      </c>
      <c r="G641" s="8" t="s">
        <v>7884</v>
      </c>
      <c r="H641" s="8" t="s">
        <v>7883</v>
      </c>
      <c r="I641" s="8" t="s">
        <v>7873</v>
      </c>
      <c r="J641" s="13">
        <v>25037</v>
      </c>
      <c r="K641" s="8">
        <v>54</v>
      </c>
    </row>
    <row r="642" spans="1:11" ht="15.75" customHeight="1" x14ac:dyDescent="0.3">
      <c r="A642" s="8" t="s">
        <v>678</v>
      </c>
      <c r="B642" s="8">
        <v>1988</v>
      </c>
      <c r="C642" s="8" t="s">
        <v>7848</v>
      </c>
      <c r="D642" s="8">
        <v>17</v>
      </c>
      <c r="E642" s="8">
        <v>3</v>
      </c>
      <c r="F642" s="12">
        <v>15361.5</v>
      </c>
      <c r="G642" s="8" t="s">
        <v>7884</v>
      </c>
      <c r="H642" s="8" t="s">
        <v>7882</v>
      </c>
      <c r="I642" s="8" t="s">
        <v>7868</v>
      </c>
      <c r="J642" s="13">
        <v>32494</v>
      </c>
      <c r="K642" s="8">
        <v>34</v>
      </c>
    </row>
    <row r="643" spans="1:11" ht="15.75" customHeight="1" x14ac:dyDescent="0.3">
      <c r="A643" s="8" t="s">
        <v>679</v>
      </c>
      <c r="B643" s="8">
        <v>2001</v>
      </c>
      <c r="C643" s="8" t="s">
        <v>7844</v>
      </c>
      <c r="D643" s="8">
        <v>14</v>
      </c>
      <c r="E643" s="8">
        <v>1</v>
      </c>
      <c r="F643" s="12">
        <v>15359.1</v>
      </c>
      <c r="G643" s="8" t="s">
        <v>7884</v>
      </c>
      <c r="H643" s="8" t="s">
        <v>7882</v>
      </c>
      <c r="I643" s="8" t="s">
        <v>7867</v>
      </c>
      <c r="J643" s="13">
        <v>37086</v>
      </c>
      <c r="K643" s="8">
        <v>21</v>
      </c>
    </row>
    <row r="644" spans="1:11" ht="15.75" customHeight="1" x14ac:dyDescent="0.3">
      <c r="A644" s="8" t="s">
        <v>680</v>
      </c>
      <c r="B644" s="8">
        <v>1963</v>
      </c>
      <c r="C644" s="8" t="s">
        <v>7848</v>
      </c>
      <c r="D644" s="8">
        <v>13</v>
      </c>
      <c r="E644" s="8">
        <v>0</v>
      </c>
      <c r="F644" s="12">
        <v>15322.77</v>
      </c>
      <c r="G644" s="8" t="s">
        <v>7884</v>
      </c>
      <c r="H644" s="8" t="s">
        <v>7882</v>
      </c>
      <c r="I644" s="8" t="s">
        <v>7870</v>
      </c>
      <c r="J644" s="13">
        <v>23358</v>
      </c>
      <c r="K644" s="8">
        <v>59</v>
      </c>
    </row>
    <row r="645" spans="1:11" ht="15.75" customHeight="1" x14ac:dyDescent="0.3">
      <c r="A645" s="8" t="s">
        <v>681</v>
      </c>
      <c r="B645" s="8">
        <v>1969</v>
      </c>
      <c r="C645" s="8" t="s">
        <v>7847</v>
      </c>
      <c r="D645" s="8">
        <v>16</v>
      </c>
      <c r="E645" s="8">
        <v>0</v>
      </c>
      <c r="F645" s="12">
        <v>15260.52</v>
      </c>
      <c r="G645" s="8" t="s">
        <v>7884</v>
      </c>
      <c r="H645" s="8" t="s">
        <v>7884</v>
      </c>
      <c r="I645" s="8" t="s">
        <v>7868</v>
      </c>
      <c r="J645" s="13">
        <v>25462</v>
      </c>
      <c r="K645" s="8">
        <v>53</v>
      </c>
    </row>
    <row r="646" spans="1:11" ht="15.75" customHeight="1" x14ac:dyDescent="0.3">
      <c r="A646" s="8" t="s">
        <v>682</v>
      </c>
      <c r="B646" s="8">
        <v>1960</v>
      </c>
      <c r="C646" s="8" t="s">
        <v>7844</v>
      </c>
      <c r="D646" s="8">
        <v>25</v>
      </c>
      <c r="E646" s="8">
        <v>2</v>
      </c>
      <c r="F646" s="12">
        <v>15230.32</v>
      </c>
      <c r="G646" s="8" t="s">
        <v>7884</v>
      </c>
      <c r="H646" s="8" t="s">
        <v>7884</v>
      </c>
      <c r="I646" s="8" t="s">
        <v>7867</v>
      </c>
      <c r="J646" s="13">
        <v>22122</v>
      </c>
      <c r="K646" s="8">
        <v>62</v>
      </c>
    </row>
    <row r="647" spans="1:11" ht="15.75" customHeight="1" x14ac:dyDescent="0.3">
      <c r="A647" s="8" t="s">
        <v>683</v>
      </c>
      <c r="B647" s="8">
        <v>1978</v>
      </c>
      <c r="C647" s="8" t="s">
        <v>7845</v>
      </c>
      <c r="D647" s="8">
        <v>23</v>
      </c>
      <c r="E647" s="8">
        <v>2</v>
      </c>
      <c r="F647" s="12">
        <v>15207.92</v>
      </c>
      <c r="G647" s="8" t="s">
        <v>7884</v>
      </c>
      <c r="H647" s="8" t="s">
        <v>7883</v>
      </c>
      <c r="I647" s="8" t="s">
        <v>7860</v>
      </c>
      <c r="J647" s="13">
        <v>28817</v>
      </c>
      <c r="K647" s="8">
        <v>44</v>
      </c>
    </row>
    <row r="648" spans="1:11" ht="15.75" customHeight="1" x14ac:dyDescent="0.3">
      <c r="A648" s="8" t="s">
        <v>684</v>
      </c>
      <c r="B648" s="8">
        <v>1962</v>
      </c>
      <c r="C648" s="8" t="s">
        <v>7846</v>
      </c>
      <c r="D648" s="8">
        <v>17</v>
      </c>
      <c r="E648" s="8">
        <v>0</v>
      </c>
      <c r="F648" s="12">
        <v>15174.81</v>
      </c>
      <c r="G648" s="8" t="s">
        <v>7884</v>
      </c>
      <c r="H648" s="8" t="s">
        <v>7883</v>
      </c>
      <c r="I648" s="8" t="s">
        <v>7860</v>
      </c>
      <c r="J648" s="13">
        <v>22814</v>
      </c>
      <c r="K648" s="8">
        <v>60</v>
      </c>
    </row>
    <row r="649" spans="1:11" ht="15.75" customHeight="1" x14ac:dyDescent="0.3">
      <c r="A649" s="8" t="s">
        <v>685</v>
      </c>
      <c r="B649" s="8">
        <v>1959</v>
      </c>
      <c r="C649" s="8" t="s">
        <v>7848</v>
      </c>
      <c r="D649" s="8">
        <v>3</v>
      </c>
      <c r="E649" s="8">
        <v>3</v>
      </c>
      <c r="F649" s="12">
        <v>15170.07</v>
      </c>
      <c r="G649" s="8" t="s">
        <v>7884</v>
      </c>
      <c r="H649" s="8" t="s">
        <v>7882</v>
      </c>
      <c r="I649" s="8" t="s">
        <v>7861</v>
      </c>
      <c r="J649" s="13">
        <v>21887</v>
      </c>
      <c r="K649" s="8">
        <v>63</v>
      </c>
    </row>
    <row r="650" spans="1:11" ht="15.75" customHeight="1" x14ac:dyDescent="0.3">
      <c r="A650" s="8" t="s">
        <v>686</v>
      </c>
      <c r="B650" s="8">
        <v>1959</v>
      </c>
      <c r="C650" s="8" t="s">
        <v>7846</v>
      </c>
      <c r="D650" s="8">
        <v>4</v>
      </c>
      <c r="E650" s="8">
        <v>3</v>
      </c>
      <c r="F650" s="12">
        <v>15161.53</v>
      </c>
      <c r="G650" s="8" t="s">
        <v>7884</v>
      </c>
      <c r="H650" s="8" t="s">
        <v>7883</v>
      </c>
      <c r="I650" s="8" t="s">
        <v>7859</v>
      </c>
      <c r="J650" s="13">
        <v>21705</v>
      </c>
      <c r="K650" s="8">
        <v>64</v>
      </c>
    </row>
    <row r="651" spans="1:11" ht="15.75" customHeight="1" x14ac:dyDescent="0.3">
      <c r="A651" s="8" t="s">
        <v>687</v>
      </c>
      <c r="B651" s="8">
        <v>1962</v>
      </c>
      <c r="C651" s="8" t="s">
        <v>7850</v>
      </c>
      <c r="D651" s="8">
        <v>25</v>
      </c>
      <c r="E651" s="8">
        <v>0</v>
      </c>
      <c r="F651" s="12">
        <v>15161.25</v>
      </c>
      <c r="G651" s="8" t="s">
        <v>7884</v>
      </c>
      <c r="H651" s="8" t="s">
        <v>7884</v>
      </c>
      <c r="I651" s="8" t="s">
        <v>7860</v>
      </c>
      <c r="J651" s="13">
        <v>22944</v>
      </c>
      <c r="K651" s="8">
        <v>60</v>
      </c>
    </row>
    <row r="652" spans="1:11" ht="15.75" customHeight="1" x14ac:dyDescent="0.3">
      <c r="A652" s="8" t="s">
        <v>688</v>
      </c>
      <c r="B652" s="8">
        <v>1971</v>
      </c>
      <c r="C652" s="8" t="s">
        <v>7845</v>
      </c>
      <c r="D652" s="8">
        <v>25</v>
      </c>
      <c r="E652" s="8">
        <v>0</v>
      </c>
      <c r="F652" s="12">
        <v>15150.44</v>
      </c>
      <c r="G652" s="8" t="s">
        <v>7884</v>
      </c>
      <c r="H652" s="8" t="s">
        <v>7883</v>
      </c>
      <c r="I652" s="8" t="s">
        <v>7868</v>
      </c>
      <c r="J652" s="13">
        <v>26262</v>
      </c>
      <c r="K652" s="8">
        <v>51</v>
      </c>
    </row>
    <row r="653" spans="1:11" ht="15.75" customHeight="1" x14ac:dyDescent="0.3">
      <c r="A653" s="8" t="s">
        <v>689</v>
      </c>
      <c r="B653" s="8">
        <v>1978</v>
      </c>
      <c r="C653" s="8" t="s">
        <v>7847</v>
      </c>
      <c r="D653" s="8">
        <v>5</v>
      </c>
      <c r="E653" s="8">
        <v>2</v>
      </c>
      <c r="F653" s="12">
        <v>15123.19</v>
      </c>
      <c r="G653" s="8" t="s">
        <v>7884</v>
      </c>
      <c r="H653" s="8" t="s">
        <v>7883</v>
      </c>
      <c r="I653" s="8" t="s">
        <v>7861</v>
      </c>
      <c r="J653" s="13">
        <v>28738</v>
      </c>
      <c r="K653" s="8">
        <v>44</v>
      </c>
    </row>
    <row r="654" spans="1:11" ht="15.75" customHeight="1" x14ac:dyDescent="0.3">
      <c r="A654" s="8" t="s">
        <v>690</v>
      </c>
      <c r="B654" s="8">
        <v>1972</v>
      </c>
      <c r="C654" s="8" t="s">
        <v>7845</v>
      </c>
      <c r="D654" s="8">
        <v>7</v>
      </c>
      <c r="E654" s="8">
        <v>0</v>
      </c>
      <c r="F654" s="12">
        <v>15103.69</v>
      </c>
      <c r="G654" s="8" t="s">
        <v>7884</v>
      </c>
      <c r="H654" s="8" t="s">
        <v>7883</v>
      </c>
      <c r="I654" s="8" t="s">
        <v>7860</v>
      </c>
      <c r="J654" s="13">
        <v>26610</v>
      </c>
      <c r="K654" s="8">
        <v>50</v>
      </c>
    </row>
    <row r="655" spans="1:11" ht="15.75" customHeight="1" x14ac:dyDescent="0.3">
      <c r="A655" s="8" t="s">
        <v>691</v>
      </c>
      <c r="B655" s="8">
        <v>1975</v>
      </c>
      <c r="C655" s="8" t="s">
        <v>7850</v>
      </c>
      <c r="D655" s="8">
        <v>26</v>
      </c>
      <c r="E655" s="8">
        <v>1</v>
      </c>
      <c r="F655" s="12">
        <v>15090.35</v>
      </c>
      <c r="G655" s="8" t="s">
        <v>7884</v>
      </c>
      <c r="H655" s="8" t="s">
        <v>7883</v>
      </c>
      <c r="I655" s="8" t="s">
        <v>7868</v>
      </c>
      <c r="J655" s="13">
        <v>27693</v>
      </c>
      <c r="K655" s="8">
        <v>47</v>
      </c>
    </row>
    <row r="656" spans="1:11" ht="15.75" customHeight="1" x14ac:dyDescent="0.3">
      <c r="A656" s="8" t="s">
        <v>692</v>
      </c>
      <c r="B656" s="8">
        <v>1968</v>
      </c>
      <c r="C656" s="8" t="s">
        <v>7846</v>
      </c>
      <c r="D656" s="8">
        <v>12</v>
      </c>
      <c r="E656" s="8">
        <v>0</v>
      </c>
      <c r="F656" s="12">
        <v>15052.68</v>
      </c>
      <c r="G656" s="8" t="s">
        <v>7884</v>
      </c>
      <c r="H656" s="8" t="s">
        <v>7884</v>
      </c>
      <c r="I656" s="8" t="s">
        <v>7874</v>
      </c>
      <c r="J656" s="13">
        <v>25001</v>
      </c>
      <c r="K656" s="8">
        <v>54</v>
      </c>
    </row>
    <row r="657" spans="1:11" ht="15.75" customHeight="1" x14ac:dyDescent="0.3">
      <c r="A657" s="8" t="s">
        <v>693</v>
      </c>
      <c r="B657" s="8">
        <v>1971</v>
      </c>
      <c r="C657" s="8" t="s">
        <v>7849</v>
      </c>
      <c r="D657" s="8">
        <v>15</v>
      </c>
      <c r="E657" s="8">
        <v>0</v>
      </c>
      <c r="F657" s="12">
        <v>15038.51</v>
      </c>
      <c r="G657" s="8" t="s">
        <v>7884</v>
      </c>
      <c r="H657" s="8" t="s">
        <v>7882</v>
      </c>
      <c r="I657" s="8" t="s">
        <v>7868</v>
      </c>
      <c r="J657" s="13">
        <v>26160</v>
      </c>
      <c r="K657" s="8">
        <v>51</v>
      </c>
    </row>
    <row r="658" spans="1:11" ht="15.75" customHeight="1" x14ac:dyDescent="0.3">
      <c r="A658" s="8" t="s">
        <v>694</v>
      </c>
      <c r="B658" s="8">
        <v>1970</v>
      </c>
      <c r="C658" s="8" t="s">
        <v>7847</v>
      </c>
      <c r="D658" s="8">
        <v>11</v>
      </c>
      <c r="E658" s="8">
        <v>0</v>
      </c>
      <c r="F658" s="12">
        <v>15026.3</v>
      </c>
      <c r="G658" s="8" t="s">
        <v>7884</v>
      </c>
      <c r="H658" s="8" t="s">
        <v>7882</v>
      </c>
      <c r="I658" s="8" t="s">
        <v>7861</v>
      </c>
      <c r="J658" s="13">
        <v>25822</v>
      </c>
      <c r="K658" s="8">
        <v>52</v>
      </c>
    </row>
    <row r="659" spans="1:11" ht="15.75" customHeight="1" x14ac:dyDescent="0.3">
      <c r="A659" s="8" t="s">
        <v>695</v>
      </c>
      <c r="B659" s="8">
        <v>1979</v>
      </c>
      <c r="C659" s="8" t="s">
        <v>7845</v>
      </c>
      <c r="D659" s="8">
        <v>25</v>
      </c>
      <c r="E659" s="8">
        <v>2</v>
      </c>
      <c r="F659" s="12">
        <v>15025.76</v>
      </c>
      <c r="G659" s="8" t="s">
        <v>7884</v>
      </c>
      <c r="H659" s="8" t="s">
        <v>7883</v>
      </c>
      <c r="I659" s="8" t="s">
        <v>7861</v>
      </c>
      <c r="J659" s="13">
        <v>29184</v>
      </c>
      <c r="K659" s="8">
        <v>43</v>
      </c>
    </row>
    <row r="660" spans="1:11" ht="15.75" customHeight="1" x14ac:dyDescent="0.3">
      <c r="A660" s="8" t="s">
        <v>696</v>
      </c>
      <c r="B660" s="8">
        <v>1960</v>
      </c>
      <c r="C660" s="8" t="s">
        <v>7849</v>
      </c>
      <c r="D660" s="8">
        <v>8</v>
      </c>
      <c r="E660" s="8">
        <v>2</v>
      </c>
      <c r="F660" s="12">
        <v>15019.76</v>
      </c>
      <c r="G660" s="8" t="s">
        <v>7884</v>
      </c>
      <c r="H660" s="8" t="s">
        <v>7884</v>
      </c>
      <c r="I660" s="8" t="s">
        <v>7860</v>
      </c>
      <c r="J660" s="13">
        <v>22136</v>
      </c>
      <c r="K660" s="8">
        <v>62</v>
      </c>
    </row>
    <row r="661" spans="1:11" ht="15.75" customHeight="1" x14ac:dyDescent="0.3">
      <c r="A661" s="8" t="s">
        <v>697</v>
      </c>
      <c r="B661" s="8">
        <v>1995</v>
      </c>
      <c r="C661" s="8" t="s">
        <v>7849</v>
      </c>
      <c r="D661" s="8">
        <v>2</v>
      </c>
      <c r="E661" s="8">
        <v>2</v>
      </c>
      <c r="F661" s="12">
        <v>15006.58</v>
      </c>
      <c r="G661" s="8" t="s">
        <v>7884</v>
      </c>
      <c r="H661" s="8" t="s">
        <v>7884</v>
      </c>
      <c r="I661" s="8" t="s">
        <v>7867</v>
      </c>
      <c r="J661" s="13">
        <v>34913</v>
      </c>
      <c r="K661" s="8">
        <v>27</v>
      </c>
    </row>
    <row r="662" spans="1:11" ht="15.75" customHeight="1" x14ac:dyDescent="0.3">
      <c r="A662" s="8" t="s">
        <v>698</v>
      </c>
      <c r="B662" s="8">
        <v>1958</v>
      </c>
      <c r="C662" s="8" t="s">
        <v>7844</v>
      </c>
      <c r="D662" s="8">
        <v>29</v>
      </c>
      <c r="E662" s="8">
        <v>2</v>
      </c>
      <c r="F662" s="12">
        <v>14988.43</v>
      </c>
      <c r="G662" s="8" t="s">
        <v>7884</v>
      </c>
      <c r="H662" s="8" t="s">
        <v>7882</v>
      </c>
      <c r="I662" s="8" t="s">
        <v>7861</v>
      </c>
      <c r="J662" s="13">
        <v>21395</v>
      </c>
      <c r="K662" s="8">
        <v>64</v>
      </c>
    </row>
    <row r="663" spans="1:11" ht="15.75" customHeight="1" x14ac:dyDescent="0.3">
      <c r="A663" s="8" t="s">
        <v>699</v>
      </c>
      <c r="B663" s="8">
        <v>1962</v>
      </c>
      <c r="C663" s="8" t="s">
        <v>7845</v>
      </c>
      <c r="D663" s="8">
        <v>29</v>
      </c>
      <c r="E663" s="8">
        <v>0</v>
      </c>
      <c r="F663" s="12">
        <v>14945.34</v>
      </c>
      <c r="G663" s="8" t="s">
        <v>7884</v>
      </c>
      <c r="H663" s="8" t="s">
        <v>7883</v>
      </c>
      <c r="I663" s="8" t="s">
        <v>7870</v>
      </c>
      <c r="J663" s="13">
        <v>22979</v>
      </c>
      <c r="K663" s="8">
        <v>60</v>
      </c>
    </row>
    <row r="664" spans="1:11" ht="15.75" customHeight="1" x14ac:dyDescent="0.3">
      <c r="A664" s="8" t="s">
        <v>700</v>
      </c>
      <c r="B664" s="8">
        <v>1968</v>
      </c>
      <c r="C664" s="8" t="s">
        <v>7845</v>
      </c>
      <c r="D664" s="8">
        <v>8</v>
      </c>
      <c r="E664" s="8">
        <v>0</v>
      </c>
      <c r="F664" s="12">
        <v>14926.97</v>
      </c>
      <c r="G664" s="8" t="s">
        <v>7884</v>
      </c>
      <c r="H664" s="8" t="s">
        <v>7884</v>
      </c>
      <c r="I664" s="8" t="s">
        <v>7860</v>
      </c>
      <c r="J664" s="13">
        <v>25150</v>
      </c>
      <c r="K664" s="8">
        <v>54</v>
      </c>
    </row>
    <row r="665" spans="1:11" ht="15.75" customHeight="1" x14ac:dyDescent="0.3">
      <c r="A665" s="8" t="s">
        <v>701</v>
      </c>
      <c r="B665" s="8">
        <v>1981</v>
      </c>
      <c r="C665" s="8" t="s">
        <v>7844</v>
      </c>
      <c r="D665" s="8">
        <v>4</v>
      </c>
      <c r="E665" s="8">
        <v>1</v>
      </c>
      <c r="F665" s="12">
        <v>14908.27</v>
      </c>
      <c r="G665" s="8" t="s">
        <v>7884</v>
      </c>
      <c r="H665" s="8" t="s">
        <v>7883</v>
      </c>
      <c r="I665" s="8" t="s">
        <v>7861</v>
      </c>
      <c r="J665" s="13">
        <v>29771</v>
      </c>
      <c r="K665" s="8">
        <v>41</v>
      </c>
    </row>
    <row r="666" spans="1:11" ht="15.75" customHeight="1" x14ac:dyDescent="0.3">
      <c r="A666" s="8" t="s">
        <v>702</v>
      </c>
      <c r="B666" s="8">
        <v>1958</v>
      </c>
      <c r="C666" s="8" t="s">
        <v>7850</v>
      </c>
      <c r="D666" s="8">
        <v>17</v>
      </c>
      <c r="E666" s="8">
        <v>0</v>
      </c>
      <c r="F666" s="12">
        <v>14901.52</v>
      </c>
      <c r="G666" s="8" t="s">
        <v>7884</v>
      </c>
      <c r="H666" s="8" t="s">
        <v>7884</v>
      </c>
      <c r="I666" s="8" t="s">
        <v>7867</v>
      </c>
      <c r="J666" s="13">
        <v>21475</v>
      </c>
      <c r="K666" s="8">
        <v>64</v>
      </c>
    </row>
    <row r="667" spans="1:11" ht="15.75" customHeight="1" x14ac:dyDescent="0.3">
      <c r="A667" s="8" t="s">
        <v>703</v>
      </c>
      <c r="B667" s="8">
        <v>1970</v>
      </c>
      <c r="C667" s="8" t="s">
        <v>7845</v>
      </c>
      <c r="D667" s="8">
        <v>11</v>
      </c>
      <c r="E667" s="8">
        <v>0</v>
      </c>
      <c r="F667" s="12">
        <v>14847.63</v>
      </c>
      <c r="G667" s="8" t="s">
        <v>7884</v>
      </c>
      <c r="H667" s="8" t="s">
        <v>7884</v>
      </c>
      <c r="I667" s="8" t="s">
        <v>7868</v>
      </c>
      <c r="J667" s="13">
        <v>25883</v>
      </c>
      <c r="K667" s="8">
        <v>52</v>
      </c>
    </row>
    <row r="668" spans="1:11" ht="15.75" customHeight="1" x14ac:dyDescent="0.3">
      <c r="A668" s="8" t="s">
        <v>704</v>
      </c>
      <c r="B668" s="8">
        <v>1981</v>
      </c>
      <c r="C668" s="8" t="s">
        <v>7846</v>
      </c>
      <c r="D668" s="8">
        <v>5</v>
      </c>
      <c r="E668" s="8">
        <v>1</v>
      </c>
      <c r="F668" s="12">
        <v>14843.96</v>
      </c>
      <c r="G668" s="8" t="s">
        <v>7884</v>
      </c>
      <c r="H668" s="8" t="s">
        <v>7882</v>
      </c>
      <c r="I668" s="8" t="s">
        <v>7873</v>
      </c>
      <c r="J668" s="13">
        <v>29742</v>
      </c>
      <c r="K668" s="8">
        <v>42</v>
      </c>
    </row>
    <row r="669" spans="1:11" ht="15.75" customHeight="1" x14ac:dyDescent="0.3">
      <c r="A669" s="8" t="s">
        <v>705</v>
      </c>
      <c r="B669" s="8">
        <v>1979</v>
      </c>
      <c r="C669" s="8" t="s">
        <v>7850</v>
      </c>
      <c r="D669" s="8">
        <v>18</v>
      </c>
      <c r="E669" s="8">
        <v>2</v>
      </c>
      <c r="F669" s="12">
        <v>14839.34</v>
      </c>
      <c r="G669" s="8" t="s">
        <v>7884</v>
      </c>
      <c r="H669" s="8" t="s">
        <v>7882</v>
      </c>
      <c r="I669" s="8" t="s">
        <v>7873</v>
      </c>
      <c r="J669" s="13">
        <v>29146</v>
      </c>
      <c r="K669" s="8">
        <v>43</v>
      </c>
    </row>
    <row r="670" spans="1:11" ht="15.75" customHeight="1" x14ac:dyDescent="0.3">
      <c r="A670" s="8" t="s">
        <v>706</v>
      </c>
      <c r="B670" s="8">
        <v>1975</v>
      </c>
      <c r="C670" s="8" t="s">
        <v>7848</v>
      </c>
      <c r="D670" s="8">
        <v>10</v>
      </c>
      <c r="E670" s="8">
        <v>1</v>
      </c>
      <c r="F670" s="12">
        <v>14819</v>
      </c>
      <c r="G670" s="8" t="s">
        <v>7884</v>
      </c>
      <c r="H670" s="8" t="s">
        <v>7882</v>
      </c>
      <c r="I670" s="8" t="s">
        <v>7868</v>
      </c>
      <c r="J670" s="13">
        <v>27738</v>
      </c>
      <c r="K670" s="8">
        <v>47</v>
      </c>
    </row>
    <row r="671" spans="1:11" ht="15.75" customHeight="1" x14ac:dyDescent="0.3">
      <c r="A671" s="8" t="s">
        <v>707</v>
      </c>
      <c r="B671" s="8">
        <v>1965</v>
      </c>
      <c r="C671" s="8" t="s">
        <v>7844</v>
      </c>
      <c r="D671" s="8">
        <v>27</v>
      </c>
      <c r="E671" s="8">
        <v>0</v>
      </c>
      <c r="F671" s="12">
        <v>14750.42</v>
      </c>
      <c r="G671" s="8" t="s">
        <v>7884</v>
      </c>
      <c r="H671" s="8" t="s">
        <v>7884</v>
      </c>
      <c r="I671" s="8" t="s">
        <v>7873</v>
      </c>
      <c r="J671" s="13">
        <v>23950</v>
      </c>
      <c r="K671" s="8">
        <v>57</v>
      </c>
    </row>
    <row r="672" spans="1:11" ht="15.75" customHeight="1" x14ac:dyDescent="0.3">
      <c r="A672" s="8" t="s">
        <v>708</v>
      </c>
      <c r="B672" s="8">
        <v>1962</v>
      </c>
      <c r="C672" s="8" t="s">
        <v>7844</v>
      </c>
      <c r="D672" s="8">
        <v>29</v>
      </c>
      <c r="E672" s="8">
        <v>0</v>
      </c>
      <c r="F672" s="12">
        <v>14738.43</v>
      </c>
      <c r="G672" s="8" t="s">
        <v>7884</v>
      </c>
      <c r="H672" s="8" t="s">
        <v>7882</v>
      </c>
      <c r="I672" s="8" t="s">
        <v>7870</v>
      </c>
      <c r="J672" s="13">
        <v>22856</v>
      </c>
      <c r="K672" s="8">
        <v>60</v>
      </c>
    </row>
    <row r="673" spans="1:11" ht="15.75" customHeight="1" x14ac:dyDescent="0.3">
      <c r="A673" s="8" t="s">
        <v>709</v>
      </c>
      <c r="B673" s="8">
        <v>2002</v>
      </c>
      <c r="C673" s="8" t="s">
        <v>7847</v>
      </c>
      <c r="D673" s="8">
        <v>24</v>
      </c>
      <c r="E673" s="8">
        <v>0</v>
      </c>
      <c r="F673" s="12">
        <v>14711.74</v>
      </c>
      <c r="G673" s="8" t="s">
        <v>7884</v>
      </c>
      <c r="H673" s="8" t="s">
        <v>7884</v>
      </c>
      <c r="I673" s="8" t="s">
        <v>7860</v>
      </c>
      <c r="J673" s="13">
        <v>37523</v>
      </c>
      <c r="K673" s="8">
        <v>20</v>
      </c>
    </row>
    <row r="674" spans="1:11" ht="15.75" customHeight="1" x14ac:dyDescent="0.3">
      <c r="A674" s="8" t="s">
        <v>710</v>
      </c>
      <c r="B674" s="8">
        <v>1982</v>
      </c>
      <c r="C674" s="8" t="s">
        <v>7847</v>
      </c>
      <c r="D674" s="8">
        <v>4</v>
      </c>
      <c r="E674" s="8">
        <v>3</v>
      </c>
      <c r="F674" s="12">
        <v>14696.77</v>
      </c>
      <c r="G674" s="8" t="s">
        <v>7884</v>
      </c>
      <c r="H674" s="8" t="s">
        <v>7884</v>
      </c>
      <c r="I674" s="8" t="s">
        <v>7861</v>
      </c>
      <c r="J674" s="13">
        <v>30198</v>
      </c>
      <c r="K674" s="8">
        <v>40</v>
      </c>
    </row>
    <row r="675" spans="1:11" ht="15.75" customHeight="1" x14ac:dyDescent="0.3">
      <c r="A675" s="8" t="s">
        <v>711</v>
      </c>
      <c r="B675" s="8">
        <v>1958</v>
      </c>
      <c r="C675" s="8" t="s">
        <v>7844</v>
      </c>
      <c r="D675" s="8">
        <v>23</v>
      </c>
      <c r="E675" s="8">
        <v>0</v>
      </c>
      <c r="F675" s="12">
        <v>14692.67</v>
      </c>
      <c r="G675" s="8" t="s">
        <v>7884</v>
      </c>
      <c r="H675" s="8" t="s">
        <v>7883</v>
      </c>
      <c r="I675" s="8" t="s">
        <v>7860</v>
      </c>
      <c r="J675" s="13">
        <v>21389</v>
      </c>
      <c r="K675" s="8">
        <v>64</v>
      </c>
    </row>
    <row r="676" spans="1:11" ht="15.75" customHeight="1" x14ac:dyDescent="0.3">
      <c r="A676" s="8" t="s">
        <v>712</v>
      </c>
      <c r="B676" s="8">
        <v>1969</v>
      </c>
      <c r="C676" s="8" t="s">
        <v>7850</v>
      </c>
      <c r="D676" s="8">
        <v>20</v>
      </c>
      <c r="E676" s="8">
        <v>0</v>
      </c>
      <c r="F676" s="12">
        <v>14665.75</v>
      </c>
      <c r="G676" s="8" t="s">
        <v>7884</v>
      </c>
      <c r="H676" s="8" t="s">
        <v>7883</v>
      </c>
      <c r="I676" s="8" t="s">
        <v>7860</v>
      </c>
      <c r="J676" s="13">
        <v>25496</v>
      </c>
      <c r="K676" s="8">
        <v>53</v>
      </c>
    </row>
    <row r="677" spans="1:11" ht="15.75" customHeight="1" x14ac:dyDescent="0.3">
      <c r="A677" s="8" t="s">
        <v>713</v>
      </c>
      <c r="B677" s="8">
        <v>1981</v>
      </c>
      <c r="C677" s="8" t="s">
        <v>7845</v>
      </c>
      <c r="D677" s="8">
        <v>13</v>
      </c>
      <c r="E677" s="8">
        <v>1</v>
      </c>
      <c r="F677" s="12">
        <v>14657.2</v>
      </c>
      <c r="G677" s="8" t="s">
        <v>7884</v>
      </c>
      <c r="H677" s="8" t="s">
        <v>7883</v>
      </c>
      <c r="I677" s="8" t="s">
        <v>7860</v>
      </c>
      <c r="J677" s="13">
        <v>29903</v>
      </c>
      <c r="K677" s="8">
        <v>41</v>
      </c>
    </row>
    <row r="678" spans="1:11" ht="15.75" customHeight="1" x14ac:dyDescent="0.3">
      <c r="A678" s="8" t="s">
        <v>714</v>
      </c>
      <c r="B678" s="8">
        <v>1967</v>
      </c>
      <c r="C678" s="8" t="s">
        <v>7847</v>
      </c>
      <c r="D678" s="8">
        <v>1</v>
      </c>
      <c r="E678" s="8">
        <v>0</v>
      </c>
      <c r="F678" s="12">
        <v>14640.35</v>
      </c>
      <c r="G678" s="8" t="s">
        <v>7884</v>
      </c>
      <c r="H678" s="8" t="s">
        <v>7882</v>
      </c>
      <c r="I678" s="8" t="s">
        <v>7873</v>
      </c>
      <c r="J678" s="13">
        <v>24716</v>
      </c>
      <c r="K678" s="8">
        <v>55</v>
      </c>
    </row>
    <row r="679" spans="1:11" ht="15.75" customHeight="1" x14ac:dyDescent="0.3">
      <c r="A679" s="8" t="s">
        <v>715</v>
      </c>
      <c r="B679" s="8">
        <v>1991</v>
      </c>
      <c r="C679" s="8" t="s">
        <v>7849</v>
      </c>
      <c r="D679" s="8">
        <v>21</v>
      </c>
      <c r="E679" s="8">
        <v>3</v>
      </c>
      <c r="F679" s="12">
        <v>14630.52</v>
      </c>
      <c r="G679" s="8" t="s">
        <v>7884</v>
      </c>
      <c r="H679" s="8" t="s">
        <v>7882</v>
      </c>
      <c r="I679" s="8" t="s">
        <v>7861</v>
      </c>
      <c r="J679" s="13">
        <v>33471</v>
      </c>
      <c r="K679" s="8">
        <v>31</v>
      </c>
    </row>
    <row r="680" spans="1:11" ht="15.75" customHeight="1" x14ac:dyDescent="0.3">
      <c r="A680" s="8" t="s">
        <v>716</v>
      </c>
      <c r="B680" s="8">
        <v>1965</v>
      </c>
      <c r="C680" s="8" t="s">
        <v>7845</v>
      </c>
      <c r="D680" s="8">
        <v>8</v>
      </c>
      <c r="E680" s="8">
        <v>0</v>
      </c>
      <c r="F680" s="12">
        <v>14612.33</v>
      </c>
      <c r="G680" s="8" t="s">
        <v>7884</v>
      </c>
      <c r="H680" s="8" t="s">
        <v>7882</v>
      </c>
      <c r="I680" s="8" t="s">
        <v>7870</v>
      </c>
      <c r="J680" s="13">
        <v>24054</v>
      </c>
      <c r="K680" s="8">
        <v>57</v>
      </c>
    </row>
    <row r="681" spans="1:11" ht="15.75" customHeight="1" x14ac:dyDescent="0.3">
      <c r="A681" s="8" t="s">
        <v>717</v>
      </c>
      <c r="B681" s="8">
        <v>1967</v>
      </c>
      <c r="C681" s="8" t="s">
        <v>7844</v>
      </c>
      <c r="D681" s="8">
        <v>18</v>
      </c>
      <c r="E681" s="8">
        <v>0</v>
      </c>
      <c r="F681" s="12">
        <v>14600.62</v>
      </c>
      <c r="G681" s="8" t="s">
        <v>7884</v>
      </c>
      <c r="H681" s="8" t="s">
        <v>7882</v>
      </c>
      <c r="I681" s="8" t="s">
        <v>7874</v>
      </c>
      <c r="J681" s="13">
        <v>24671</v>
      </c>
      <c r="K681" s="8">
        <v>55</v>
      </c>
    </row>
    <row r="682" spans="1:11" ht="15.75" customHeight="1" x14ac:dyDescent="0.3">
      <c r="A682" s="8" t="s">
        <v>718</v>
      </c>
      <c r="B682" s="8">
        <v>1963</v>
      </c>
      <c r="C682" s="8" t="s">
        <v>7850</v>
      </c>
      <c r="D682" s="8">
        <v>14</v>
      </c>
      <c r="E682" s="8">
        <v>3</v>
      </c>
      <c r="F682" s="12">
        <v>14590.63</v>
      </c>
      <c r="G682" s="8" t="s">
        <v>7884</v>
      </c>
      <c r="H682" s="8" t="s">
        <v>7883</v>
      </c>
      <c r="I682" s="8" t="s">
        <v>7867</v>
      </c>
      <c r="J682" s="13">
        <v>23298</v>
      </c>
      <c r="K682" s="8">
        <v>59</v>
      </c>
    </row>
    <row r="683" spans="1:11" ht="15.75" customHeight="1" x14ac:dyDescent="0.3">
      <c r="A683" s="8" t="s">
        <v>719</v>
      </c>
      <c r="B683" s="8">
        <v>1962</v>
      </c>
      <c r="C683" s="8" t="s">
        <v>7848</v>
      </c>
      <c r="D683" s="8">
        <v>3</v>
      </c>
      <c r="E683" s="8">
        <v>0</v>
      </c>
      <c r="F683" s="12">
        <v>14574.64</v>
      </c>
      <c r="G683" s="8" t="s">
        <v>7884</v>
      </c>
      <c r="H683" s="8" t="s">
        <v>7883</v>
      </c>
      <c r="I683" s="8" t="s">
        <v>7866</v>
      </c>
      <c r="J683" s="13">
        <v>22983</v>
      </c>
      <c r="K683" s="8">
        <v>60</v>
      </c>
    </row>
    <row r="684" spans="1:11" ht="15.75" customHeight="1" x14ac:dyDescent="0.3">
      <c r="A684" s="8" t="s">
        <v>720</v>
      </c>
      <c r="B684" s="8">
        <v>1998</v>
      </c>
      <c r="C684" s="8" t="s">
        <v>7847</v>
      </c>
      <c r="D684" s="8">
        <v>12</v>
      </c>
      <c r="E684" s="8">
        <v>0</v>
      </c>
      <c r="F684" s="12">
        <v>14571.89</v>
      </c>
      <c r="G684" s="8" t="s">
        <v>7884</v>
      </c>
      <c r="H684" s="8" t="s">
        <v>7883</v>
      </c>
      <c r="I684" s="8" t="s">
        <v>7867</v>
      </c>
      <c r="J684" s="13">
        <v>36050</v>
      </c>
      <c r="K684" s="8">
        <v>24</v>
      </c>
    </row>
    <row r="685" spans="1:11" ht="15.75" customHeight="1" x14ac:dyDescent="0.3">
      <c r="A685" s="8" t="s">
        <v>721</v>
      </c>
      <c r="B685" s="8">
        <v>1989</v>
      </c>
      <c r="C685" s="8" t="s">
        <v>7844</v>
      </c>
      <c r="D685" s="8">
        <v>14</v>
      </c>
      <c r="E685" s="8">
        <v>3</v>
      </c>
      <c r="F685" s="12">
        <v>14547.26</v>
      </c>
      <c r="G685" s="8" t="s">
        <v>7884</v>
      </c>
      <c r="H685" s="8" t="s">
        <v>7882</v>
      </c>
      <c r="I685" s="8" t="s">
        <v>7861</v>
      </c>
      <c r="J685" s="13">
        <v>32703</v>
      </c>
      <c r="K685" s="8">
        <v>33</v>
      </c>
    </row>
    <row r="686" spans="1:11" ht="15.75" customHeight="1" x14ac:dyDescent="0.3">
      <c r="A686" s="8" t="s">
        <v>722</v>
      </c>
      <c r="B686" s="8">
        <v>1989</v>
      </c>
      <c r="C686" s="8" t="s">
        <v>7844</v>
      </c>
      <c r="D686" s="8">
        <v>22</v>
      </c>
      <c r="E686" s="8">
        <v>3</v>
      </c>
      <c r="F686" s="12">
        <v>14507.46</v>
      </c>
      <c r="G686" s="8" t="s">
        <v>7884</v>
      </c>
      <c r="H686" s="8" t="s">
        <v>7882</v>
      </c>
      <c r="I686" s="8" t="s">
        <v>7860</v>
      </c>
      <c r="J686" s="13">
        <v>32711</v>
      </c>
      <c r="K686" s="8">
        <v>33</v>
      </c>
    </row>
    <row r="687" spans="1:11" ht="15.75" customHeight="1" x14ac:dyDescent="0.3">
      <c r="A687" s="8" t="s">
        <v>723</v>
      </c>
      <c r="B687" s="8">
        <v>1979</v>
      </c>
      <c r="C687" s="8" t="s">
        <v>7850</v>
      </c>
      <c r="D687" s="8">
        <v>20</v>
      </c>
      <c r="E687" s="8">
        <v>5</v>
      </c>
      <c r="F687" s="12">
        <v>14478.33</v>
      </c>
      <c r="G687" s="8" t="s">
        <v>7884</v>
      </c>
      <c r="H687" s="8" t="s">
        <v>7884</v>
      </c>
      <c r="I687" s="8" t="s">
        <v>7859</v>
      </c>
      <c r="J687" s="13">
        <v>29148</v>
      </c>
      <c r="K687" s="8">
        <v>43</v>
      </c>
    </row>
    <row r="688" spans="1:11" ht="15.75" customHeight="1" x14ac:dyDescent="0.3">
      <c r="A688" s="8" t="s">
        <v>724</v>
      </c>
      <c r="B688" s="8">
        <v>1959</v>
      </c>
      <c r="C688" s="8" t="s">
        <v>7845</v>
      </c>
      <c r="D688" s="8">
        <v>20</v>
      </c>
      <c r="E688" s="8">
        <v>1</v>
      </c>
      <c r="F688" s="12">
        <v>14474.68</v>
      </c>
      <c r="G688" s="8" t="s">
        <v>7884</v>
      </c>
      <c r="H688" s="8" t="s">
        <v>7884</v>
      </c>
      <c r="I688" s="8" t="s">
        <v>7859</v>
      </c>
      <c r="J688" s="13">
        <v>21874</v>
      </c>
      <c r="K688" s="8">
        <v>63</v>
      </c>
    </row>
    <row r="689" spans="1:11" ht="15.75" customHeight="1" x14ac:dyDescent="0.3">
      <c r="A689" s="8" t="s">
        <v>725</v>
      </c>
      <c r="B689" s="8">
        <v>1976</v>
      </c>
      <c r="C689" s="8" t="s">
        <v>7845</v>
      </c>
      <c r="D689" s="8">
        <v>27</v>
      </c>
      <c r="E689" s="8">
        <v>2</v>
      </c>
      <c r="F689" s="12">
        <v>14470.01</v>
      </c>
      <c r="G689" s="8" t="s">
        <v>7884</v>
      </c>
      <c r="H689" s="8" t="s">
        <v>7882</v>
      </c>
      <c r="I689" s="8" t="s">
        <v>7860</v>
      </c>
      <c r="J689" s="13">
        <v>28091</v>
      </c>
      <c r="K689" s="8">
        <v>46</v>
      </c>
    </row>
    <row r="690" spans="1:11" ht="15.75" customHeight="1" x14ac:dyDescent="0.3">
      <c r="A690" s="8" t="s">
        <v>726</v>
      </c>
      <c r="B690" s="8">
        <v>1996</v>
      </c>
      <c r="C690" s="8" t="s">
        <v>7845</v>
      </c>
      <c r="D690" s="8">
        <v>10</v>
      </c>
      <c r="E690" s="8">
        <v>2</v>
      </c>
      <c r="F690" s="12">
        <v>14455.64</v>
      </c>
      <c r="G690" s="8" t="s">
        <v>7884</v>
      </c>
      <c r="H690" s="8" t="s">
        <v>7882</v>
      </c>
      <c r="I690" s="8" t="s">
        <v>7867</v>
      </c>
      <c r="J690" s="13">
        <v>35379</v>
      </c>
      <c r="K690" s="8">
        <v>26</v>
      </c>
    </row>
    <row r="691" spans="1:11" ht="15.75" customHeight="1" x14ac:dyDescent="0.3">
      <c r="A691" s="8" t="s">
        <v>727</v>
      </c>
      <c r="B691" s="8">
        <v>1959</v>
      </c>
      <c r="C691" s="8" t="s">
        <v>7849</v>
      </c>
      <c r="D691" s="8">
        <v>3</v>
      </c>
      <c r="E691" s="8">
        <v>0</v>
      </c>
      <c r="F691" s="12">
        <v>14451.84</v>
      </c>
      <c r="G691" s="8" t="s">
        <v>7884</v>
      </c>
      <c r="H691" s="8" t="s">
        <v>7882</v>
      </c>
      <c r="I691" s="8" t="s">
        <v>7868</v>
      </c>
      <c r="J691" s="13">
        <v>21765</v>
      </c>
      <c r="K691" s="8">
        <v>63</v>
      </c>
    </row>
    <row r="692" spans="1:11" ht="15.75" customHeight="1" x14ac:dyDescent="0.3">
      <c r="A692" s="8" t="s">
        <v>728</v>
      </c>
      <c r="B692" s="8">
        <v>1959</v>
      </c>
      <c r="C692" s="8" t="s">
        <v>7846</v>
      </c>
      <c r="D692" s="8">
        <v>29</v>
      </c>
      <c r="E692" s="8">
        <v>0</v>
      </c>
      <c r="F692" s="12">
        <v>14449.85</v>
      </c>
      <c r="G692" s="8" t="s">
        <v>7884</v>
      </c>
      <c r="H692" s="8" t="s">
        <v>7883</v>
      </c>
      <c r="I692" s="8" t="s">
        <v>7867</v>
      </c>
      <c r="J692" s="13">
        <v>21730</v>
      </c>
      <c r="K692" s="8">
        <v>63</v>
      </c>
    </row>
    <row r="693" spans="1:11" ht="15.75" customHeight="1" x14ac:dyDescent="0.3">
      <c r="A693" s="8" t="s">
        <v>729</v>
      </c>
      <c r="B693" s="8">
        <v>1967</v>
      </c>
      <c r="C693" s="8" t="s">
        <v>7845</v>
      </c>
      <c r="D693" s="8">
        <v>4</v>
      </c>
      <c r="E693" s="8">
        <v>0</v>
      </c>
      <c r="F693" s="12">
        <v>14427.63</v>
      </c>
      <c r="G693" s="8" t="s">
        <v>7884</v>
      </c>
      <c r="H693" s="8" t="s">
        <v>7884</v>
      </c>
      <c r="I693" s="8" t="s">
        <v>7870</v>
      </c>
      <c r="J693" s="13">
        <v>24780</v>
      </c>
      <c r="K693" s="8">
        <v>55</v>
      </c>
    </row>
    <row r="694" spans="1:11" ht="15.75" customHeight="1" x14ac:dyDescent="0.3">
      <c r="A694" s="8" t="s">
        <v>730</v>
      </c>
      <c r="B694" s="8">
        <v>1967</v>
      </c>
      <c r="C694" s="8" t="s">
        <v>7849</v>
      </c>
      <c r="D694" s="8">
        <v>15</v>
      </c>
      <c r="E694" s="8">
        <v>0</v>
      </c>
      <c r="F694" s="12">
        <v>14426.66</v>
      </c>
      <c r="G694" s="8" t="s">
        <v>7884</v>
      </c>
      <c r="H694" s="8" t="s">
        <v>7884</v>
      </c>
      <c r="I694" s="8" t="s">
        <v>7873</v>
      </c>
      <c r="J694" s="13">
        <v>24699</v>
      </c>
      <c r="K694" s="8">
        <v>55</v>
      </c>
    </row>
    <row r="695" spans="1:11" ht="15.75" customHeight="1" x14ac:dyDescent="0.3">
      <c r="A695" s="8" t="s">
        <v>731</v>
      </c>
      <c r="B695" s="8">
        <v>1999</v>
      </c>
      <c r="C695" s="8" t="s">
        <v>7849</v>
      </c>
      <c r="D695" s="8">
        <v>10</v>
      </c>
      <c r="E695" s="8">
        <v>2</v>
      </c>
      <c r="F695" s="12">
        <v>14426.07</v>
      </c>
      <c r="G695" s="8" t="s">
        <v>7884</v>
      </c>
      <c r="H695" s="8" t="s">
        <v>7883</v>
      </c>
      <c r="I695" s="8" t="s">
        <v>7860</v>
      </c>
      <c r="J695" s="13">
        <v>36382</v>
      </c>
      <c r="K695" s="8">
        <v>23</v>
      </c>
    </row>
    <row r="696" spans="1:11" ht="15.75" customHeight="1" x14ac:dyDescent="0.3">
      <c r="A696" s="8" t="s">
        <v>732</v>
      </c>
      <c r="B696" s="8">
        <v>1958</v>
      </c>
      <c r="C696" s="8" t="s">
        <v>7847</v>
      </c>
      <c r="D696" s="8">
        <v>20</v>
      </c>
      <c r="E696" s="8">
        <v>1</v>
      </c>
      <c r="F696" s="12">
        <v>14418.28</v>
      </c>
      <c r="G696" s="8" t="s">
        <v>7884</v>
      </c>
      <c r="H696" s="8" t="s">
        <v>7882</v>
      </c>
      <c r="I696" s="8" t="s">
        <v>7859</v>
      </c>
      <c r="J696" s="13">
        <v>21448</v>
      </c>
      <c r="K696" s="8">
        <v>64</v>
      </c>
    </row>
    <row r="697" spans="1:11" ht="15.75" customHeight="1" x14ac:dyDescent="0.3">
      <c r="A697" s="8" t="s">
        <v>733</v>
      </c>
      <c r="B697" s="8">
        <v>1958</v>
      </c>
      <c r="C697" s="8" t="s">
        <v>7844</v>
      </c>
      <c r="D697" s="8">
        <v>29</v>
      </c>
      <c r="E697" s="8">
        <v>0</v>
      </c>
      <c r="F697" s="12">
        <v>14410.93</v>
      </c>
      <c r="G697" s="8" t="s">
        <v>7884</v>
      </c>
      <c r="H697" s="8" t="s">
        <v>7884</v>
      </c>
      <c r="I697" s="8" t="s">
        <v>7864</v>
      </c>
      <c r="J697" s="13">
        <v>21395</v>
      </c>
      <c r="K697" s="8">
        <v>64</v>
      </c>
    </row>
    <row r="698" spans="1:11" ht="15.75" customHeight="1" x14ac:dyDescent="0.3">
      <c r="A698" s="8" t="s">
        <v>734</v>
      </c>
      <c r="B698" s="8">
        <v>1958</v>
      </c>
      <c r="C698" s="8" t="s">
        <v>7847</v>
      </c>
      <c r="D698" s="8">
        <v>14</v>
      </c>
      <c r="E698" s="8">
        <v>0</v>
      </c>
      <c r="F698" s="12">
        <v>14394.56</v>
      </c>
      <c r="G698" s="8" t="s">
        <v>7884</v>
      </c>
      <c r="H698" s="8" t="s">
        <v>7883</v>
      </c>
      <c r="I698" s="8" t="s">
        <v>7865</v>
      </c>
      <c r="J698" s="13">
        <v>21442</v>
      </c>
      <c r="K698" s="8">
        <v>64</v>
      </c>
    </row>
    <row r="699" spans="1:11" ht="15.75" customHeight="1" x14ac:dyDescent="0.3">
      <c r="A699" s="8" t="s">
        <v>735</v>
      </c>
      <c r="B699" s="8">
        <v>1965</v>
      </c>
      <c r="C699" s="8" t="s">
        <v>7846</v>
      </c>
      <c r="D699" s="8">
        <v>22</v>
      </c>
      <c r="E699" s="8">
        <v>4</v>
      </c>
      <c r="F699" s="12">
        <v>14394.4</v>
      </c>
      <c r="G699" s="8" t="s">
        <v>7884</v>
      </c>
      <c r="H699" s="8" t="s">
        <v>7882</v>
      </c>
      <c r="I699" s="8" t="s">
        <v>7867</v>
      </c>
      <c r="J699" s="13">
        <v>23915</v>
      </c>
      <c r="K699" s="8">
        <v>57</v>
      </c>
    </row>
    <row r="700" spans="1:11" ht="15.75" customHeight="1" x14ac:dyDescent="0.3">
      <c r="A700" s="8" t="s">
        <v>736</v>
      </c>
      <c r="B700" s="8">
        <v>1963</v>
      </c>
      <c r="C700" s="8" t="s">
        <v>7844</v>
      </c>
      <c r="D700" s="8">
        <v>16</v>
      </c>
      <c r="E700" s="8">
        <v>3</v>
      </c>
      <c r="F700" s="12">
        <v>14382.71</v>
      </c>
      <c r="G700" s="8" t="s">
        <v>7884</v>
      </c>
      <c r="H700" s="8" t="s">
        <v>7884</v>
      </c>
      <c r="I700" s="8" t="s">
        <v>7860</v>
      </c>
      <c r="J700" s="13">
        <v>23208</v>
      </c>
      <c r="K700" s="8">
        <v>59</v>
      </c>
    </row>
    <row r="701" spans="1:11" ht="15.75" customHeight="1" x14ac:dyDescent="0.3">
      <c r="A701" s="8" t="s">
        <v>737</v>
      </c>
      <c r="B701" s="8">
        <v>1988</v>
      </c>
      <c r="C701" s="8" t="s">
        <v>7845</v>
      </c>
      <c r="D701" s="8">
        <v>16</v>
      </c>
      <c r="E701" s="8">
        <v>1</v>
      </c>
      <c r="F701" s="12">
        <v>14358.36</v>
      </c>
      <c r="G701" s="8" t="s">
        <v>7884</v>
      </c>
      <c r="H701" s="8" t="s">
        <v>7884</v>
      </c>
      <c r="I701" s="8" t="s">
        <v>7861</v>
      </c>
      <c r="J701" s="13">
        <v>32463</v>
      </c>
      <c r="K701" s="8">
        <v>34</v>
      </c>
    </row>
    <row r="702" spans="1:11" ht="15.75" customHeight="1" x14ac:dyDescent="0.3">
      <c r="A702" s="8" t="s">
        <v>738</v>
      </c>
      <c r="B702" s="8">
        <v>1967</v>
      </c>
      <c r="C702" s="8" t="s">
        <v>7850</v>
      </c>
      <c r="D702" s="8">
        <v>10</v>
      </c>
      <c r="E702" s="8">
        <v>0</v>
      </c>
      <c r="F702" s="12">
        <v>14355.43</v>
      </c>
      <c r="G702" s="8" t="s">
        <v>7884</v>
      </c>
      <c r="H702" s="8" t="s">
        <v>7883</v>
      </c>
      <c r="I702" s="8" t="s">
        <v>7873</v>
      </c>
      <c r="J702" s="13">
        <v>24755</v>
      </c>
      <c r="K702" s="8">
        <v>55</v>
      </c>
    </row>
    <row r="703" spans="1:11" ht="15.75" customHeight="1" x14ac:dyDescent="0.3">
      <c r="A703" s="8" t="s">
        <v>739</v>
      </c>
      <c r="B703" s="8">
        <v>1959</v>
      </c>
      <c r="C703" s="8" t="s">
        <v>7848</v>
      </c>
      <c r="D703" s="8">
        <v>24</v>
      </c>
      <c r="E703" s="8">
        <v>1</v>
      </c>
      <c r="F703" s="12">
        <v>14349.85</v>
      </c>
      <c r="G703" s="8" t="s">
        <v>7884</v>
      </c>
      <c r="H703" s="8" t="s">
        <v>7884</v>
      </c>
      <c r="I703" s="8" t="s">
        <v>7860</v>
      </c>
      <c r="J703" s="13">
        <v>21908</v>
      </c>
      <c r="K703" s="8">
        <v>63</v>
      </c>
    </row>
    <row r="704" spans="1:11" ht="15.75" customHeight="1" x14ac:dyDescent="0.3">
      <c r="A704" s="8" t="s">
        <v>740</v>
      </c>
      <c r="B704" s="8">
        <v>1969</v>
      </c>
      <c r="C704" s="8" t="s">
        <v>7847</v>
      </c>
      <c r="D704" s="8">
        <v>26</v>
      </c>
      <c r="E704" s="8">
        <v>0</v>
      </c>
      <c r="F704" s="12">
        <v>14337.91</v>
      </c>
      <c r="G704" s="8" t="s">
        <v>7884</v>
      </c>
      <c r="H704" s="8" t="s">
        <v>7882</v>
      </c>
      <c r="I704" s="8" t="s">
        <v>7874</v>
      </c>
      <c r="J704" s="13">
        <v>25472</v>
      </c>
      <c r="K704" s="8">
        <v>53</v>
      </c>
    </row>
    <row r="705" spans="1:11" ht="15.75" customHeight="1" x14ac:dyDescent="0.3">
      <c r="A705" s="8" t="s">
        <v>741</v>
      </c>
      <c r="B705" s="8">
        <v>1958</v>
      </c>
      <c r="C705" s="8" t="s">
        <v>7844</v>
      </c>
      <c r="D705" s="8">
        <v>10</v>
      </c>
      <c r="E705" s="8">
        <v>0</v>
      </c>
      <c r="F705" s="12">
        <v>14319.03</v>
      </c>
      <c r="G705" s="8" t="s">
        <v>7884</v>
      </c>
      <c r="H705" s="8" t="s">
        <v>7884</v>
      </c>
      <c r="I705" s="8" t="s">
        <v>7861</v>
      </c>
      <c r="J705" s="13">
        <v>21376</v>
      </c>
      <c r="K705" s="8">
        <v>64</v>
      </c>
    </row>
    <row r="706" spans="1:11" ht="15.75" customHeight="1" x14ac:dyDescent="0.3">
      <c r="A706" s="8" t="s">
        <v>742</v>
      </c>
      <c r="B706" s="8">
        <v>1958</v>
      </c>
      <c r="C706" s="8" t="s">
        <v>7850</v>
      </c>
      <c r="D706" s="8">
        <v>15</v>
      </c>
      <c r="E706" s="8">
        <v>0</v>
      </c>
      <c r="F706" s="12">
        <v>14313.85</v>
      </c>
      <c r="G706" s="8" t="s">
        <v>7884</v>
      </c>
      <c r="H706" s="8" t="s">
        <v>7882</v>
      </c>
      <c r="I706" s="8" t="s">
        <v>7859</v>
      </c>
      <c r="J706" s="13">
        <v>21473</v>
      </c>
      <c r="K706" s="8">
        <v>64</v>
      </c>
    </row>
    <row r="707" spans="1:11" ht="15.75" customHeight="1" x14ac:dyDescent="0.3">
      <c r="A707" s="8" t="s">
        <v>743</v>
      </c>
      <c r="B707" s="8">
        <v>1968</v>
      </c>
      <c r="C707" s="8" t="s">
        <v>7848</v>
      </c>
      <c r="D707" s="8">
        <v>15</v>
      </c>
      <c r="E707" s="8">
        <v>0</v>
      </c>
      <c r="F707" s="12">
        <v>14285.9</v>
      </c>
      <c r="G707" s="8" t="s">
        <v>7884</v>
      </c>
      <c r="H707" s="8" t="s">
        <v>7882</v>
      </c>
      <c r="I707" s="8" t="s">
        <v>7860</v>
      </c>
      <c r="J707" s="13">
        <v>25187</v>
      </c>
      <c r="K707" s="8">
        <v>54</v>
      </c>
    </row>
    <row r="708" spans="1:11" ht="15.75" customHeight="1" x14ac:dyDescent="0.3">
      <c r="A708" s="8" t="s">
        <v>744</v>
      </c>
      <c r="B708" s="8">
        <v>2004</v>
      </c>
      <c r="C708" s="8" t="s">
        <v>7847</v>
      </c>
      <c r="D708" s="8">
        <v>6</v>
      </c>
      <c r="E708" s="8">
        <v>0</v>
      </c>
      <c r="F708" s="12">
        <v>14283.46</v>
      </c>
      <c r="G708" s="8" t="s">
        <v>7884</v>
      </c>
      <c r="H708" s="8" t="s">
        <v>7884</v>
      </c>
      <c r="I708" s="8" t="s">
        <v>7867</v>
      </c>
      <c r="J708" s="13">
        <v>38236</v>
      </c>
      <c r="K708" s="8">
        <v>18</v>
      </c>
    </row>
    <row r="709" spans="1:11" ht="15.75" customHeight="1" x14ac:dyDescent="0.3">
      <c r="A709" s="8" t="s">
        <v>745</v>
      </c>
      <c r="B709" s="8">
        <v>1972</v>
      </c>
      <c r="C709" s="8" t="s">
        <v>7844</v>
      </c>
      <c r="D709" s="8">
        <v>13</v>
      </c>
      <c r="E709" s="8">
        <v>0</v>
      </c>
      <c r="F709" s="12">
        <v>14258.33</v>
      </c>
      <c r="G709" s="8" t="s">
        <v>7884</v>
      </c>
      <c r="H709" s="8" t="s">
        <v>7884</v>
      </c>
      <c r="I709" s="8" t="s">
        <v>7873</v>
      </c>
      <c r="J709" s="13">
        <v>26493</v>
      </c>
      <c r="K709" s="8">
        <v>50</v>
      </c>
    </row>
    <row r="710" spans="1:11" ht="15.75" customHeight="1" x14ac:dyDescent="0.3">
      <c r="A710" s="8" t="s">
        <v>746</v>
      </c>
      <c r="B710" s="8">
        <v>1974</v>
      </c>
      <c r="C710" s="8" t="s">
        <v>7848</v>
      </c>
      <c r="D710" s="8">
        <v>26</v>
      </c>
      <c r="E710" s="8">
        <v>0</v>
      </c>
      <c r="F710" s="12">
        <v>14256.79</v>
      </c>
      <c r="G710" s="8" t="s">
        <v>7884</v>
      </c>
      <c r="H710" s="8" t="s">
        <v>7884</v>
      </c>
      <c r="I710" s="8" t="s">
        <v>7873</v>
      </c>
      <c r="J710" s="13">
        <v>27389</v>
      </c>
      <c r="K710" s="8">
        <v>48</v>
      </c>
    </row>
    <row r="711" spans="1:11" ht="15.75" customHeight="1" x14ac:dyDescent="0.3">
      <c r="A711" s="8" t="s">
        <v>747</v>
      </c>
      <c r="B711" s="8">
        <v>1959</v>
      </c>
      <c r="C711" s="8" t="s">
        <v>7845</v>
      </c>
      <c r="D711" s="8">
        <v>8</v>
      </c>
      <c r="E711" s="8">
        <v>0</v>
      </c>
      <c r="F711" s="12">
        <v>14256.19</v>
      </c>
      <c r="G711" s="8" t="s">
        <v>7884</v>
      </c>
      <c r="H711" s="8" t="s">
        <v>7882</v>
      </c>
      <c r="I711" s="8" t="s">
        <v>7860</v>
      </c>
      <c r="J711" s="13">
        <v>21862</v>
      </c>
      <c r="K711" s="8">
        <v>63</v>
      </c>
    </row>
    <row r="712" spans="1:11" ht="15.75" customHeight="1" x14ac:dyDescent="0.3">
      <c r="A712" s="8" t="s">
        <v>748</v>
      </c>
      <c r="B712" s="8">
        <v>1959</v>
      </c>
      <c r="C712" s="8" t="s">
        <v>7850</v>
      </c>
      <c r="D712" s="8">
        <v>10</v>
      </c>
      <c r="E712" s="8">
        <v>0</v>
      </c>
      <c r="F712" s="12">
        <v>14254.61</v>
      </c>
      <c r="G712" s="8" t="s">
        <v>7884</v>
      </c>
      <c r="H712" s="8" t="s">
        <v>7883</v>
      </c>
      <c r="I712" s="8" t="s">
        <v>7860</v>
      </c>
      <c r="J712" s="13">
        <v>21833</v>
      </c>
      <c r="K712" s="8">
        <v>63</v>
      </c>
    </row>
    <row r="713" spans="1:11" ht="15.75" customHeight="1" x14ac:dyDescent="0.3">
      <c r="A713" s="8" t="s">
        <v>749</v>
      </c>
      <c r="B713" s="8">
        <v>1961</v>
      </c>
      <c r="C713" s="8" t="s">
        <v>7847</v>
      </c>
      <c r="D713" s="8">
        <v>25</v>
      </c>
      <c r="E713" s="8">
        <v>2</v>
      </c>
      <c r="F713" s="12">
        <v>14235.07</v>
      </c>
      <c r="G713" s="8" t="s">
        <v>7884</v>
      </c>
      <c r="H713" s="8" t="s">
        <v>7883</v>
      </c>
      <c r="I713" s="8" t="s">
        <v>7861</v>
      </c>
      <c r="J713" s="13">
        <v>22549</v>
      </c>
      <c r="K713" s="8">
        <v>61</v>
      </c>
    </row>
    <row r="714" spans="1:11" ht="15.75" customHeight="1" x14ac:dyDescent="0.3">
      <c r="A714" s="8" t="s">
        <v>750</v>
      </c>
      <c r="B714" s="8">
        <v>1958</v>
      </c>
      <c r="C714" s="8" t="s">
        <v>7847</v>
      </c>
      <c r="D714" s="8">
        <v>21</v>
      </c>
      <c r="E714" s="8">
        <v>0</v>
      </c>
      <c r="F714" s="12">
        <v>14210.54</v>
      </c>
      <c r="G714" s="8" t="s">
        <v>7884</v>
      </c>
      <c r="H714" s="8" t="s">
        <v>7884</v>
      </c>
      <c r="I714" s="8" t="s">
        <v>7860</v>
      </c>
      <c r="J714" s="13">
        <v>21449</v>
      </c>
      <c r="K714" s="8">
        <v>64</v>
      </c>
    </row>
    <row r="715" spans="1:11" ht="15.75" customHeight="1" x14ac:dyDescent="0.3">
      <c r="A715" s="8" t="s">
        <v>751</v>
      </c>
      <c r="B715" s="8">
        <v>1983</v>
      </c>
      <c r="C715" s="8" t="s">
        <v>7845</v>
      </c>
      <c r="D715" s="8">
        <v>17</v>
      </c>
      <c r="E715" s="8">
        <v>3</v>
      </c>
      <c r="F715" s="12">
        <v>14209.4</v>
      </c>
      <c r="G715" s="8" t="s">
        <v>7884</v>
      </c>
      <c r="H715" s="8" t="s">
        <v>7883</v>
      </c>
      <c r="I715" s="8" t="s">
        <v>7873</v>
      </c>
      <c r="J715" s="13">
        <v>30637</v>
      </c>
      <c r="K715" s="8">
        <v>39</v>
      </c>
    </row>
    <row r="716" spans="1:11" ht="15.75" customHeight="1" x14ac:dyDescent="0.3">
      <c r="A716" s="8" t="s">
        <v>752</v>
      </c>
      <c r="B716" s="8">
        <v>1968</v>
      </c>
      <c r="C716" s="8" t="s">
        <v>7848</v>
      </c>
      <c r="D716" s="8">
        <v>25</v>
      </c>
      <c r="E716" s="8">
        <v>0</v>
      </c>
      <c r="F716" s="12">
        <v>14193.55</v>
      </c>
      <c r="G716" s="8" t="s">
        <v>7884</v>
      </c>
      <c r="H716" s="8" t="s">
        <v>7883</v>
      </c>
      <c r="I716" s="8" t="s">
        <v>7873</v>
      </c>
      <c r="J716" s="13">
        <v>25197</v>
      </c>
      <c r="K716" s="8">
        <v>54</v>
      </c>
    </row>
    <row r="717" spans="1:11" ht="15.75" customHeight="1" x14ac:dyDescent="0.3">
      <c r="A717" s="8" t="s">
        <v>753</v>
      </c>
      <c r="B717" s="8">
        <v>1984</v>
      </c>
      <c r="C717" s="8" t="s">
        <v>7844</v>
      </c>
      <c r="D717" s="8">
        <v>7</v>
      </c>
      <c r="E717" s="8">
        <v>3</v>
      </c>
      <c r="F717" s="12">
        <v>14152.46</v>
      </c>
      <c r="G717" s="8" t="s">
        <v>7884</v>
      </c>
      <c r="H717" s="8" t="s">
        <v>7883</v>
      </c>
      <c r="I717" s="8" t="s">
        <v>7860</v>
      </c>
      <c r="J717" s="13">
        <v>30870</v>
      </c>
      <c r="K717" s="8">
        <v>38</v>
      </c>
    </row>
    <row r="718" spans="1:11" ht="15.75" customHeight="1" x14ac:dyDescent="0.3">
      <c r="A718" s="8" t="s">
        <v>754</v>
      </c>
      <c r="B718" s="8">
        <v>2004</v>
      </c>
      <c r="C718" s="8" t="s">
        <v>7844</v>
      </c>
      <c r="D718" s="8">
        <v>6</v>
      </c>
      <c r="E718" s="8">
        <v>0</v>
      </c>
      <c r="F718" s="12">
        <v>14133.04</v>
      </c>
      <c r="G718" s="8" t="s">
        <v>7884</v>
      </c>
      <c r="H718" s="8" t="s">
        <v>7882</v>
      </c>
      <c r="I718" s="8" t="s">
        <v>7859</v>
      </c>
      <c r="J718" s="13">
        <v>38174</v>
      </c>
      <c r="K718" s="8">
        <v>18</v>
      </c>
    </row>
    <row r="719" spans="1:11" ht="15.75" customHeight="1" x14ac:dyDescent="0.3">
      <c r="A719" s="8" t="s">
        <v>755</v>
      </c>
      <c r="B719" s="8">
        <v>1961</v>
      </c>
      <c r="C719" s="8" t="s">
        <v>7846</v>
      </c>
      <c r="D719" s="8">
        <v>14</v>
      </c>
      <c r="E719" s="8">
        <v>2</v>
      </c>
      <c r="F719" s="12">
        <v>14119.62</v>
      </c>
      <c r="G719" s="8" t="s">
        <v>7884</v>
      </c>
      <c r="H719" s="8" t="s">
        <v>7883</v>
      </c>
      <c r="I719" s="8" t="s">
        <v>7860</v>
      </c>
      <c r="J719" s="13">
        <v>22446</v>
      </c>
      <c r="K719" s="8">
        <v>61</v>
      </c>
    </row>
    <row r="720" spans="1:11" ht="15.75" customHeight="1" x14ac:dyDescent="0.3">
      <c r="A720" s="8" t="s">
        <v>756</v>
      </c>
      <c r="B720" s="8">
        <v>1976</v>
      </c>
      <c r="C720" s="8" t="s">
        <v>7847</v>
      </c>
      <c r="D720" s="8">
        <v>26</v>
      </c>
      <c r="E720" s="8">
        <v>2</v>
      </c>
      <c r="F720" s="12">
        <v>14098.07</v>
      </c>
      <c r="G720" s="8" t="s">
        <v>7884</v>
      </c>
      <c r="H720" s="8" t="s">
        <v>7882</v>
      </c>
      <c r="I720" s="8" t="s">
        <v>7868</v>
      </c>
      <c r="J720" s="13">
        <v>28029</v>
      </c>
      <c r="K720" s="8">
        <v>46</v>
      </c>
    </row>
    <row r="721" spans="1:11" ht="15.75" customHeight="1" x14ac:dyDescent="0.3">
      <c r="A721" s="8" t="s">
        <v>757</v>
      </c>
      <c r="B721" s="8">
        <v>1991</v>
      </c>
      <c r="C721" s="8" t="s">
        <v>7847</v>
      </c>
      <c r="D721" s="8">
        <v>12</v>
      </c>
      <c r="E721" s="8">
        <v>3</v>
      </c>
      <c r="F721" s="12">
        <v>14081.93</v>
      </c>
      <c r="G721" s="8" t="s">
        <v>7884</v>
      </c>
      <c r="H721" s="8" t="s">
        <v>7882</v>
      </c>
      <c r="I721" s="8" t="s">
        <v>7860</v>
      </c>
      <c r="J721" s="13">
        <v>33493</v>
      </c>
      <c r="K721" s="8">
        <v>31</v>
      </c>
    </row>
    <row r="722" spans="1:11" ht="15.75" customHeight="1" x14ac:dyDescent="0.3">
      <c r="A722" s="8" t="s">
        <v>758</v>
      </c>
      <c r="B722" s="8">
        <v>1960</v>
      </c>
      <c r="C722" s="8" t="s">
        <v>7845</v>
      </c>
      <c r="D722" s="8">
        <v>8</v>
      </c>
      <c r="E722" s="8">
        <v>0</v>
      </c>
      <c r="F722" s="12">
        <v>14043.48</v>
      </c>
      <c r="G722" s="8" t="s">
        <v>7884</v>
      </c>
      <c r="H722" s="8" t="s">
        <v>7882</v>
      </c>
      <c r="I722" s="8" t="s">
        <v>7867</v>
      </c>
      <c r="J722" s="13">
        <v>22228</v>
      </c>
      <c r="K722" s="8">
        <v>62</v>
      </c>
    </row>
    <row r="723" spans="1:11" ht="15.75" customHeight="1" x14ac:dyDescent="0.3">
      <c r="A723" s="8" t="s">
        <v>759</v>
      </c>
      <c r="B723" s="8">
        <v>1963</v>
      </c>
      <c r="C723" s="8" t="s">
        <v>7844</v>
      </c>
      <c r="D723" s="8">
        <v>8</v>
      </c>
      <c r="E723" s="8">
        <v>3</v>
      </c>
      <c r="F723" s="12">
        <v>14007.22</v>
      </c>
      <c r="G723" s="8" t="s">
        <v>7884</v>
      </c>
      <c r="H723" s="8" t="s">
        <v>7882</v>
      </c>
      <c r="I723" s="8" t="s">
        <v>7861</v>
      </c>
      <c r="J723" s="13">
        <v>23200</v>
      </c>
      <c r="K723" s="8">
        <v>59</v>
      </c>
    </row>
    <row r="724" spans="1:11" ht="15.75" customHeight="1" x14ac:dyDescent="0.3">
      <c r="A724" s="8" t="s">
        <v>760</v>
      </c>
      <c r="B724" s="8">
        <v>1963</v>
      </c>
      <c r="C724" s="8" t="s">
        <v>7844</v>
      </c>
      <c r="D724" s="8">
        <v>6</v>
      </c>
      <c r="E724" s="8">
        <v>3</v>
      </c>
      <c r="F724" s="12">
        <v>14001.29</v>
      </c>
      <c r="G724" s="8" t="s">
        <v>7884</v>
      </c>
      <c r="H724" s="8" t="s">
        <v>7884</v>
      </c>
      <c r="I724" s="8" t="s">
        <v>7859</v>
      </c>
      <c r="J724" s="13">
        <v>23198</v>
      </c>
      <c r="K724" s="8">
        <v>59</v>
      </c>
    </row>
    <row r="725" spans="1:11" ht="15.75" customHeight="1" x14ac:dyDescent="0.3">
      <c r="A725" s="8" t="s">
        <v>761</v>
      </c>
      <c r="B725" s="8">
        <v>1963</v>
      </c>
      <c r="C725" s="8" t="s">
        <v>7848</v>
      </c>
      <c r="D725" s="8">
        <v>23</v>
      </c>
      <c r="E725" s="8">
        <v>3</v>
      </c>
      <c r="F725" s="12">
        <v>14001.13</v>
      </c>
      <c r="G725" s="8" t="s">
        <v>7884</v>
      </c>
      <c r="H725" s="8" t="s">
        <v>7883</v>
      </c>
      <c r="I725" s="8" t="s">
        <v>7859</v>
      </c>
      <c r="J725" s="13">
        <v>23368</v>
      </c>
      <c r="K725" s="8">
        <v>59</v>
      </c>
    </row>
    <row r="726" spans="1:11" ht="15.75" customHeight="1" x14ac:dyDescent="0.3">
      <c r="A726" s="8" t="s">
        <v>762</v>
      </c>
      <c r="B726" s="8">
        <v>1959</v>
      </c>
      <c r="C726" s="8" t="s">
        <v>7847</v>
      </c>
      <c r="D726" s="8">
        <v>6</v>
      </c>
      <c r="E726" s="8">
        <v>0</v>
      </c>
      <c r="F726" s="12">
        <v>13981.85</v>
      </c>
      <c r="G726" s="8" t="s">
        <v>7884</v>
      </c>
      <c r="H726" s="8" t="s">
        <v>7883</v>
      </c>
      <c r="I726" s="8" t="s">
        <v>7864</v>
      </c>
      <c r="J726" s="13">
        <v>21799</v>
      </c>
      <c r="K726" s="8">
        <v>63</v>
      </c>
    </row>
    <row r="727" spans="1:11" ht="15.75" customHeight="1" x14ac:dyDescent="0.3">
      <c r="A727" s="8" t="s">
        <v>763</v>
      </c>
      <c r="B727" s="8">
        <v>1990</v>
      </c>
      <c r="C727" s="8" t="s">
        <v>7844</v>
      </c>
      <c r="D727" s="8">
        <v>13</v>
      </c>
      <c r="E727" s="8">
        <v>3</v>
      </c>
      <c r="F727" s="12">
        <v>13979.45</v>
      </c>
      <c r="G727" s="8" t="s">
        <v>7884</v>
      </c>
      <c r="H727" s="8" t="s">
        <v>7883</v>
      </c>
      <c r="I727" s="8" t="s">
        <v>7868</v>
      </c>
      <c r="J727" s="13">
        <v>33067</v>
      </c>
      <c r="K727" s="8">
        <v>32</v>
      </c>
    </row>
    <row r="728" spans="1:11" ht="15.75" customHeight="1" x14ac:dyDescent="0.3">
      <c r="A728" s="8" t="s">
        <v>764</v>
      </c>
      <c r="B728" s="8">
        <v>1959</v>
      </c>
      <c r="C728" s="8" t="s">
        <v>7849</v>
      </c>
      <c r="D728" s="8">
        <v>29</v>
      </c>
      <c r="E728" s="8">
        <v>0</v>
      </c>
      <c r="F728" s="12">
        <v>13974.46</v>
      </c>
      <c r="G728" s="8" t="s">
        <v>7884</v>
      </c>
      <c r="H728" s="8" t="s">
        <v>7884</v>
      </c>
      <c r="I728" s="8" t="s">
        <v>7863</v>
      </c>
      <c r="J728" s="13">
        <v>21791</v>
      </c>
      <c r="K728" s="8">
        <v>63</v>
      </c>
    </row>
    <row r="729" spans="1:11" ht="15.75" customHeight="1" x14ac:dyDescent="0.3">
      <c r="A729" s="8" t="s">
        <v>765</v>
      </c>
      <c r="B729" s="8">
        <v>1960</v>
      </c>
      <c r="C729" s="8" t="s">
        <v>7846</v>
      </c>
      <c r="D729" s="8">
        <v>18</v>
      </c>
      <c r="E729" s="8">
        <v>1</v>
      </c>
      <c r="F729" s="12">
        <v>13937.67</v>
      </c>
      <c r="G729" s="8" t="s">
        <v>7884</v>
      </c>
      <c r="H729" s="8" t="s">
        <v>7883</v>
      </c>
      <c r="I729" s="8" t="s">
        <v>7860</v>
      </c>
      <c r="J729" s="13">
        <v>22085</v>
      </c>
      <c r="K729" s="8">
        <v>62</v>
      </c>
    </row>
    <row r="730" spans="1:11" ht="15.75" customHeight="1" x14ac:dyDescent="0.3">
      <c r="A730" s="8" t="s">
        <v>766</v>
      </c>
      <c r="B730" s="8">
        <v>1962</v>
      </c>
      <c r="C730" s="8" t="s">
        <v>7844</v>
      </c>
      <c r="D730" s="8">
        <v>27</v>
      </c>
      <c r="E730" s="8">
        <v>3</v>
      </c>
      <c r="F730" s="12">
        <v>13919.82</v>
      </c>
      <c r="G730" s="8" t="s">
        <v>7884</v>
      </c>
      <c r="H730" s="8" t="s">
        <v>7884</v>
      </c>
      <c r="I730" s="8" t="s">
        <v>7859</v>
      </c>
      <c r="J730" s="13">
        <v>22854</v>
      </c>
      <c r="K730" s="8">
        <v>60</v>
      </c>
    </row>
    <row r="731" spans="1:11" ht="15.75" customHeight="1" x14ac:dyDescent="0.3">
      <c r="A731" s="8" t="s">
        <v>767</v>
      </c>
      <c r="B731" s="8">
        <v>1959</v>
      </c>
      <c r="C731" s="8" t="s">
        <v>7844</v>
      </c>
      <c r="D731" s="8">
        <v>7</v>
      </c>
      <c r="E731" s="8">
        <v>0</v>
      </c>
      <c r="F731" s="12">
        <v>13887.97</v>
      </c>
      <c r="G731" s="8" t="s">
        <v>7884</v>
      </c>
      <c r="H731" s="8" t="s">
        <v>7884</v>
      </c>
      <c r="I731" s="8" t="s">
        <v>7859</v>
      </c>
      <c r="J731" s="13">
        <v>21738</v>
      </c>
      <c r="K731" s="8">
        <v>63</v>
      </c>
    </row>
    <row r="732" spans="1:11" ht="15.75" customHeight="1" x14ac:dyDescent="0.3">
      <c r="A732" s="8" t="s">
        <v>768</v>
      </c>
      <c r="B732" s="8">
        <v>1959</v>
      </c>
      <c r="C732" s="8" t="s">
        <v>7848</v>
      </c>
      <c r="D732" s="8">
        <v>29</v>
      </c>
      <c r="E732" s="8">
        <v>0</v>
      </c>
      <c r="F732" s="12">
        <v>13887.2</v>
      </c>
      <c r="G732" s="8" t="s">
        <v>7884</v>
      </c>
      <c r="H732" s="8" t="s">
        <v>7882</v>
      </c>
      <c r="I732" s="8" t="s">
        <v>7859</v>
      </c>
      <c r="J732" s="13">
        <v>21913</v>
      </c>
      <c r="K732" s="8">
        <v>63</v>
      </c>
    </row>
    <row r="733" spans="1:11" ht="15.75" customHeight="1" x14ac:dyDescent="0.3">
      <c r="A733" s="8" t="s">
        <v>769</v>
      </c>
      <c r="B733" s="8">
        <v>1985</v>
      </c>
      <c r="C733" s="8" t="s">
        <v>7847</v>
      </c>
      <c r="D733" s="8">
        <v>25</v>
      </c>
      <c r="E733" s="8">
        <v>3</v>
      </c>
      <c r="F733" s="12">
        <v>13886.4</v>
      </c>
      <c r="G733" s="8" t="s">
        <v>7884</v>
      </c>
      <c r="H733" s="8" t="s">
        <v>7884</v>
      </c>
      <c r="I733" s="8" t="s">
        <v>7860</v>
      </c>
      <c r="J733" s="13">
        <v>31315</v>
      </c>
      <c r="K733" s="8">
        <v>37</v>
      </c>
    </row>
    <row r="734" spans="1:11" ht="15.75" customHeight="1" x14ac:dyDescent="0.3">
      <c r="A734" s="8" t="s">
        <v>770</v>
      </c>
      <c r="B734" s="8">
        <v>1959</v>
      </c>
      <c r="C734" s="8" t="s">
        <v>7850</v>
      </c>
      <c r="D734" s="8">
        <v>5</v>
      </c>
      <c r="E734" s="8">
        <v>0</v>
      </c>
      <c r="F734" s="12">
        <v>13880.95</v>
      </c>
      <c r="G734" s="8" t="s">
        <v>7884</v>
      </c>
      <c r="H734" s="8" t="s">
        <v>7884</v>
      </c>
      <c r="I734" s="8" t="s">
        <v>7861</v>
      </c>
      <c r="J734" s="13">
        <v>21828</v>
      </c>
      <c r="K734" s="8">
        <v>63</v>
      </c>
    </row>
    <row r="735" spans="1:11" ht="15.75" customHeight="1" x14ac:dyDescent="0.3">
      <c r="A735" s="8" t="s">
        <v>771</v>
      </c>
      <c r="B735" s="8">
        <v>1978</v>
      </c>
      <c r="C735" s="8" t="s">
        <v>7848</v>
      </c>
      <c r="D735" s="8">
        <v>19</v>
      </c>
      <c r="E735" s="8">
        <v>2</v>
      </c>
      <c r="F735" s="12">
        <v>13874.89</v>
      </c>
      <c r="G735" s="8" t="s">
        <v>7884</v>
      </c>
      <c r="H735" s="8" t="s">
        <v>7883</v>
      </c>
      <c r="I735" s="8" t="s">
        <v>7860</v>
      </c>
      <c r="J735" s="13">
        <v>28843</v>
      </c>
      <c r="K735" s="8">
        <v>44</v>
      </c>
    </row>
    <row r="736" spans="1:11" ht="15.75" customHeight="1" x14ac:dyDescent="0.3">
      <c r="A736" s="8" t="s">
        <v>772</v>
      </c>
      <c r="B736" s="8">
        <v>1960</v>
      </c>
      <c r="C736" s="8" t="s">
        <v>7844</v>
      </c>
      <c r="D736" s="8">
        <v>21</v>
      </c>
      <c r="E736" s="8">
        <v>0</v>
      </c>
      <c r="F736" s="12">
        <v>13844.8</v>
      </c>
      <c r="G736" s="8" t="s">
        <v>7884</v>
      </c>
      <c r="H736" s="8" t="s">
        <v>7884</v>
      </c>
      <c r="I736" s="8" t="s">
        <v>7860</v>
      </c>
      <c r="J736" s="13">
        <v>22118</v>
      </c>
      <c r="K736" s="8">
        <v>62</v>
      </c>
    </row>
    <row r="737" spans="1:11" ht="15.75" customHeight="1" x14ac:dyDescent="0.3">
      <c r="A737" s="8" t="s">
        <v>773</v>
      </c>
      <c r="B737" s="8">
        <v>2003</v>
      </c>
      <c r="C737" s="8" t="s">
        <v>7846</v>
      </c>
      <c r="D737" s="8">
        <v>7</v>
      </c>
      <c r="E737" s="8">
        <v>0</v>
      </c>
      <c r="F737" s="12">
        <v>13844.51</v>
      </c>
      <c r="G737" s="8" t="s">
        <v>7884</v>
      </c>
      <c r="H737" s="8" t="s">
        <v>7883</v>
      </c>
      <c r="I737" s="8" t="s">
        <v>7861</v>
      </c>
      <c r="J737" s="13">
        <v>37779</v>
      </c>
      <c r="K737" s="8">
        <v>20</v>
      </c>
    </row>
    <row r="738" spans="1:11" ht="15.75" customHeight="1" x14ac:dyDescent="0.3">
      <c r="A738" s="8" t="s">
        <v>774</v>
      </c>
      <c r="B738" s="8">
        <v>1958</v>
      </c>
      <c r="C738" s="8" t="s">
        <v>7848</v>
      </c>
      <c r="D738" s="8">
        <v>10</v>
      </c>
      <c r="E738" s="8">
        <v>0</v>
      </c>
      <c r="F738" s="12">
        <v>13831.12</v>
      </c>
      <c r="G738" s="8" t="s">
        <v>7882</v>
      </c>
      <c r="H738" s="8" t="s">
        <v>7883</v>
      </c>
      <c r="I738" s="8" t="s">
        <v>7859</v>
      </c>
      <c r="J738" s="13">
        <v>21529</v>
      </c>
      <c r="K738" s="8">
        <v>64</v>
      </c>
    </row>
    <row r="739" spans="1:11" ht="15.75" customHeight="1" x14ac:dyDescent="0.3">
      <c r="A739" s="8" t="s">
        <v>775</v>
      </c>
      <c r="B739" s="8">
        <v>1958</v>
      </c>
      <c r="C739" s="8" t="s">
        <v>7845</v>
      </c>
      <c r="D739" s="8">
        <v>25</v>
      </c>
      <c r="E739" s="8">
        <v>0</v>
      </c>
      <c r="F739" s="12">
        <v>13822.8</v>
      </c>
      <c r="G739" s="8" t="s">
        <v>7882</v>
      </c>
      <c r="H739" s="8" t="s">
        <v>7882</v>
      </c>
      <c r="I739" s="8" t="s">
        <v>7861</v>
      </c>
      <c r="J739" s="13">
        <v>21514</v>
      </c>
      <c r="K739" s="8">
        <v>64</v>
      </c>
    </row>
    <row r="740" spans="1:11" ht="15.75" customHeight="1" x14ac:dyDescent="0.3">
      <c r="A740" s="8" t="s">
        <v>776</v>
      </c>
      <c r="B740" s="8">
        <v>1986</v>
      </c>
      <c r="C740" s="8" t="s">
        <v>7848</v>
      </c>
      <c r="D740" s="8">
        <v>8</v>
      </c>
      <c r="E740" s="8">
        <v>3</v>
      </c>
      <c r="F740" s="12">
        <v>13819.49</v>
      </c>
      <c r="G740" s="8" t="s">
        <v>7882</v>
      </c>
      <c r="H740" s="8" t="s">
        <v>7884</v>
      </c>
      <c r="I740" s="8" t="s">
        <v>7860</v>
      </c>
      <c r="J740" s="13">
        <v>31754</v>
      </c>
      <c r="K740" s="8">
        <v>36</v>
      </c>
    </row>
    <row r="741" spans="1:11" ht="15.75" customHeight="1" x14ac:dyDescent="0.3">
      <c r="A741" s="8" t="s">
        <v>777</v>
      </c>
      <c r="B741" s="8">
        <v>1966</v>
      </c>
      <c r="C741" s="8" t="s">
        <v>7845</v>
      </c>
      <c r="D741" s="8">
        <v>10</v>
      </c>
      <c r="E741" s="8">
        <v>0</v>
      </c>
      <c r="F741" s="12">
        <v>13801.61</v>
      </c>
      <c r="G741" s="8" t="s">
        <v>7882</v>
      </c>
      <c r="H741" s="8" t="s">
        <v>7882</v>
      </c>
      <c r="I741" s="8" t="s">
        <v>7873</v>
      </c>
      <c r="J741" s="13">
        <v>24421</v>
      </c>
      <c r="K741" s="8">
        <v>56</v>
      </c>
    </row>
    <row r="742" spans="1:11" ht="15.75" customHeight="1" x14ac:dyDescent="0.3">
      <c r="A742" s="8" t="s">
        <v>778</v>
      </c>
      <c r="B742" s="8">
        <v>1959</v>
      </c>
      <c r="C742" s="8" t="s">
        <v>7849</v>
      </c>
      <c r="D742" s="8">
        <v>6</v>
      </c>
      <c r="E742" s="8">
        <v>0</v>
      </c>
      <c r="F742" s="12">
        <v>13770.1</v>
      </c>
      <c r="G742" s="8" t="s">
        <v>7882</v>
      </c>
      <c r="H742" s="8" t="s">
        <v>7883</v>
      </c>
      <c r="I742" s="8" t="s">
        <v>7860</v>
      </c>
      <c r="J742" s="13">
        <v>21768</v>
      </c>
      <c r="K742" s="8">
        <v>63</v>
      </c>
    </row>
    <row r="743" spans="1:11" ht="15.75" customHeight="1" x14ac:dyDescent="0.3">
      <c r="A743" s="8" t="s">
        <v>779</v>
      </c>
      <c r="B743" s="8">
        <v>2004</v>
      </c>
      <c r="C743" s="8" t="s">
        <v>7844</v>
      </c>
      <c r="D743" s="8">
        <v>16</v>
      </c>
      <c r="E743" s="8">
        <v>0</v>
      </c>
      <c r="F743" s="12">
        <v>13747.87</v>
      </c>
      <c r="G743" s="8" t="s">
        <v>7882</v>
      </c>
      <c r="H743" s="8" t="s">
        <v>7884</v>
      </c>
      <c r="I743" s="8" t="s">
        <v>7865</v>
      </c>
      <c r="J743" s="13">
        <v>38184</v>
      </c>
      <c r="K743" s="8">
        <v>18</v>
      </c>
    </row>
    <row r="744" spans="1:11" ht="15.75" customHeight="1" x14ac:dyDescent="0.3">
      <c r="A744" s="8" t="s">
        <v>780</v>
      </c>
      <c r="B744" s="8">
        <v>1969</v>
      </c>
      <c r="C744" s="8" t="s">
        <v>7850</v>
      </c>
      <c r="D744" s="8">
        <v>23</v>
      </c>
      <c r="E744" s="8">
        <v>0</v>
      </c>
      <c r="F744" s="12">
        <v>13746.74</v>
      </c>
      <c r="G744" s="8" t="s">
        <v>7882</v>
      </c>
      <c r="H744" s="8" t="s">
        <v>7884</v>
      </c>
      <c r="I744" s="8" t="s">
        <v>7873</v>
      </c>
      <c r="J744" s="13">
        <v>25499</v>
      </c>
      <c r="K744" s="8">
        <v>53</v>
      </c>
    </row>
    <row r="745" spans="1:11" ht="15.75" customHeight="1" x14ac:dyDescent="0.3">
      <c r="A745" s="8" t="s">
        <v>781</v>
      </c>
      <c r="B745" s="8">
        <v>1985</v>
      </c>
      <c r="C745" s="8" t="s">
        <v>7849</v>
      </c>
      <c r="D745" s="8">
        <v>29</v>
      </c>
      <c r="E745" s="8">
        <v>3</v>
      </c>
      <c r="F745" s="12">
        <v>13726.21</v>
      </c>
      <c r="G745" s="8" t="s">
        <v>7882</v>
      </c>
      <c r="H745" s="8" t="s">
        <v>7882</v>
      </c>
      <c r="I745" s="8" t="s">
        <v>7873</v>
      </c>
      <c r="J745" s="13">
        <v>31288</v>
      </c>
      <c r="K745" s="8">
        <v>37</v>
      </c>
    </row>
    <row r="746" spans="1:11" ht="15.75" customHeight="1" x14ac:dyDescent="0.3">
      <c r="A746" s="8" t="s">
        <v>782</v>
      </c>
      <c r="B746" s="8">
        <v>1981</v>
      </c>
      <c r="C746" s="8" t="s">
        <v>7849</v>
      </c>
      <c r="D746" s="8">
        <v>2</v>
      </c>
      <c r="E746" s="8">
        <v>1</v>
      </c>
      <c r="F746" s="12">
        <v>13725.47</v>
      </c>
      <c r="G746" s="8" t="s">
        <v>7882</v>
      </c>
      <c r="H746" s="8" t="s">
        <v>7884</v>
      </c>
      <c r="I746" s="8" t="s">
        <v>7867</v>
      </c>
      <c r="J746" s="13">
        <v>29800</v>
      </c>
      <c r="K746" s="8">
        <v>41</v>
      </c>
    </row>
    <row r="747" spans="1:11" ht="15.75" customHeight="1" x14ac:dyDescent="0.3">
      <c r="A747" s="8" t="s">
        <v>783</v>
      </c>
      <c r="B747" s="8">
        <v>1986</v>
      </c>
      <c r="C747" s="8" t="s">
        <v>7845</v>
      </c>
      <c r="D747" s="8">
        <v>24</v>
      </c>
      <c r="E747" s="8">
        <v>3</v>
      </c>
      <c r="F747" s="12">
        <v>13714.55</v>
      </c>
      <c r="G747" s="8" t="s">
        <v>7882</v>
      </c>
      <c r="H747" s="8" t="s">
        <v>7884</v>
      </c>
      <c r="I747" s="8" t="s">
        <v>7868</v>
      </c>
      <c r="J747" s="13">
        <v>31740</v>
      </c>
      <c r="K747" s="8">
        <v>36</v>
      </c>
    </row>
    <row r="748" spans="1:11" ht="15.75" customHeight="1" x14ac:dyDescent="0.3">
      <c r="A748" s="8" t="s">
        <v>784</v>
      </c>
      <c r="B748" s="8">
        <v>1985</v>
      </c>
      <c r="C748" s="8" t="s">
        <v>7847</v>
      </c>
      <c r="D748" s="8">
        <v>14</v>
      </c>
      <c r="E748" s="8">
        <v>3</v>
      </c>
      <c r="F748" s="12">
        <v>13685.51</v>
      </c>
      <c r="G748" s="8" t="s">
        <v>7882</v>
      </c>
      <c r="H748" s="8" t="s">
        <v>7883</v>
      </c>
      <c r="I748" s="8" t="s">
        <v>7873</v>
      </c>
      <c r="J748" s="13">
        <v>31304</v>
      </c>
      <c r="K748" s="8">
        <v>37</v>
      </c>
    </row>
    <row r="749" spans="1:11" ht="15.75" customHeight="1" x14ac:dyDescent="0.3">
      <c r="A749" s="8" t="s">
        <v>785</v>
      </c>
      <c r="B749" s="8">
        <v>1963</v>
      </c>
      <c r="C749" s="8" t="s">
        <v>7849</v>
      </c>
      <c r="D749" s="8">
        <v>4</v>
      </c>
      <c r="E749" s="8">
        <v>0</v>
      </c>
      <c r="F749" s="12">
        <v>13677.68</v>
      </c>
      <c r="G749" s="8" t="s">
        <v>7882</v>
      </c>
      <c r="H749" s="8" t="s">
        <v>7884</v>
      </c>
      <c r="I749" s="8" t="s">
        <v>7870</v>
      </c>
      <c r="J749" s="13">
        <v>23227</v>
      </c>
      <c r="K749" s="8">
        <v>59</v>
      </c>
    </row>
    <row r="750" spans="1:11" ht="15.75" customHeight="1" x14ac:dyDescent="0.3">
      <c r="A750" s="8" t="s">
        <v>786</v>
      </c>
      <c r="B750" s="8">
        <v>1984</v>
      </c>
      <c r="C750" s="8" t="s">
        <v>7844</v>
      </c>
      <c r="D750" s="8">
        <v>20</v>
      </c>
      <c r="E750" s="8">
        <v>3</v>
      </c>
      <c r="F750" s="12">
        <v>13638.06</v>
      </c>
      <c r="G750" s="8" t="s">
        <v>7882</v>
      </c>
      <c r="H750" s="8" t="s">
        <v>7882</v>
      </c>
      <c r="I750" s="8" t="s">
        <v>7868</v>
      </c>
      <c r="J750" s="13">
        <v>30883</v>
      </c>
      <c r="K750" s="8">
        <v>38</v>
      </c>
    </row>
    <row r="751" spans="1:11" ht="15.75" customHeight="1" x14ac:dyDescent="0.3">
      <c r="A751" s="8" t="s">
        <v>787</v>
      </c>
      <c r="B751" s="8">
        <v>1961</v>
      </c>
      <c r="C751" s="8" t="s">
        <v>7848</v>
      </c>
      <c r="D751" s="8">
        <v>24</v>
      </c>
      <c r="E751" s="8">
        <v>0</v>
      </c>
      <c r="F751" s="12">
        <v>13635.64</v>
      </c>
      <c r="G751" s="8" t="s">
        <v>7882</v>
      </c>
      <c r="H751" s="8" t="s">
        <v>7882</v>
      </c>
      <c r="I751" s="8" t="s">
        <v>7867</v>
      </c>
      <c r="J751" s="13">
        <v>22639</v>
      </c>
      <c r="K751" s="8">
        <v>61</v>
      </c>
    </row>
    <row r="752" spans="1:11" ht="15.75" customHeight="1" x14ac:dyDescent="0.3">
      <c r="A752" s="8" t="s">
        <v>788</v>
      </c>
      <c r="B752" s="8">
        <v>1969</v>
      </c>
      <c r="C752" s="8" t="s">
        <v>7844</v>
      </c>
      <c r="D752" s="8">
        <v>26</v>
      </c>
      <c r="E752" s="8">
        <v>0</v>
      </c>
      <c r="F752" s="12">
        <v>13622.01</v>
      </c>
      <c r="G752" s="8" t="s">
        <v>7882</v>
      </c>
      <c r="H752" s="8" t="s">
        <v>7882</v>
      </c>
      <c r="I752" s="8" t="s">
        <v>7860</v>
      </c>
      <c r="J752" s="13">
        <v>25410</v>
      </c>
      <c r="K752" s="8">
        <v>53</v>
      </c>
    </row>
    <row r="753" spans="1:11" ht="15.75" customHeight="1" x14ac:dyDescent="0.3">
      <c r="A753" s="8" t="s">
        <v>789</v>
      </c>
      <c r="B753" s="8">
        <v>1961</v>
      </c>
      <c r="C753" s="8" t="s">
        <v>7845</v>
      </c>
      <c r="D753" s="8">
        <v>18</v>
      </c>
      <c r="E753" s="8">
        <v>0</v>
      </c>
      <c r="F753" s="12">
        <v>13616.36</v>
      </c>
      <c r="G753" s="8" t="s">
        <v>7882</v>
      </c>
      <c r="H753" s="8" t="s">
        <v>7882</v>
      </c>
      <c r="I753" s="8" t="s">
        <v>7867</v>
      </c>
      <c r="J753" s="13">
        <v>22603</v>
      </c>
      <c r="K753" s="8">
        <v>61</v>
      </c>
    </row>
    <row r="754" spans="1:11" ht="15.75" customHeight="1" x14ac:dyDescent="0.3">
      <c r="A754" s="8" t="s">
        <v>790</v>
      </c>
      <c r="B754" s="8">
        <v>1964</v>
      </c>
      <c r="C754" s="8" t="s">
        <v>7847</v>
      </c>
      <c r="D754" s="8">
        <v>10</v>
      </c>
      <c r="E754" s="8">
        <v>2</v>
      </c>
      <c r="F754" s="12">
        <v>13607.37</v>
      </c>
      <c r="G754" s="8" t="s">
        <v>7882</v>
      </c>
      <c r="H754" s="8" t="s">
        <v>7883</v>
      </c>
      <c r="I754" s="8" t="s">
        <v>7867</v>
      </c>
      <c r="J754" s="13">
        <v>23630</v>
      </c>
      <c r="K754" s="8">
        <v>58</v>
      </c>
    </row>
    <row r="755" spans="1:11" ht="15.75" customHeight="1" x14ac:dyDescent="0.3">
      <c r="A755" s="8" t="s">
        <v>791</v>
      </c>
      <c r="B755" s="8">
        <v>1992</v>
      </c>
      <c r="C755" s="8" t="s">
        <v>7849</v>
      </c>
      <c r="D755" s="8">
        <v>14</v>
      </c>
      <c r="E755" s="8">
        <v>0</v>
      </c>
      <c r="F755" s="12">
        <v>13588.17</v>
      </c>
      <c r="G755" s="8" t="s">
        <v>7882</v>
      </c>
      <c r="H755" s="8" t="s">
        <v>7883</v>
      </c>
      <c r="I755" s="8" t="s">
        <v>7860</v>
      </c>
      <c r="J755" s="13">
        <v>33830</v>
      </c>
      <c r="K755" s="8">
        <v>30</v>
      </c>
    </row>
    <row r="756" spans="1:11" ht="15.75" customHeight="1" x14ac:dyDescent="0.3">
      <c r="A756" s="8" t="s">
        <v>792</v>
      </c>
      <c r="B756" s="8">
        <v>1968</v>
      </c>
      <c r="C756" s="8" t="s">
        <v>7844</v>
      </c>
      <c r="D756" s="8">
        <v>15</v>
      </c>
      <c r="E756" s="8">
        <v>0</v>
      </c>
      <c r="F756" s="12">
        <v>13566.04</v>
      </c>
      <c r="G756" s="8" t="s">
        <v>7882</v>
      </c>
      <c r="H756" s="8" t="s">
        <v>7882</v>
      </c>
      <c r="I756" s="8" t="s">
        <v>7873</v>
      </c>
      <c r="J756" s="13">
        <v>25034</v>
      </c>
      <c r="K756" s="8">
        <v>54</v>
      </c>
    </row>
    <row r="757" spans="1:11" ht="15.75" customHeight="1" x14ac:dyDescent="0.3">
      <c r="A757" s="8" t="s">
        <v>793</v>
      </c>
      <c r="B757" s="8">
        <v>1960</v>
      </c>
      <c r="C757" s="8" t="s">
        <v>7844</v>
      </c>
      <c r="D757" s="8">
        <v>11</v>
      </c>
      <c r="E757" s="8">
        <v>0</v>
      </c>
      <c r="F757" s="12">
        <v>13555</v>
      </c>
      <c r="G757" s="8" t="s">
        <v>7882</v>
      </c>
      <c r="H757" s="8" t="s">
        <v>7882</v>
      </c>
      <c r="I757" s="8" t="s">
        <v>7871</v>
      </c>
      <c r="J757" s="13">
        <v>22108</v>
      </c>
      <c r="K757" s="8">
        <v>62</v>
      </c>
    </row>
    <row r="758" spans="1:11" ht="15.75" customHeight="1" x14ac:dyDescent="0.3">
      <c r="A758" s="8" t="s">
        <v>794</v>
      </c>
      <c r="B758" s="8">
        <v>1963</v>
      </c>
      <c r="C758" s="8" t="s">
        <v>7850</v>
      </c>
      <c r="D758" s="8">
        <v>14</v>
      </c>
      <c r="E758" s="8">
        <v>0</v>
      </c>
      <c r="F758" s="12">
        <v>13511.28</v>
      </c>
      <c r="G758" s="8" t="s">
        <v>7882</v>
      </c>
      <c r="H758" s="8" t="s">
        <v>7883</v>
      </c>
      <c r="I758" s="8" t="s">
        <v>7860</v>
      </c>
      <c r="J758" s="13">
        <v>23298</v>
      </c>
      <c r="K758" s="8">
        <v>59</v>
      </c>
    </row>
    <row r="759" spans="1:11" ht="15.75" customHeight="1" x14ac:dyDescent="0.3">
      <c r="A759" s="8" t="s">
        <v>795</v>
      </c>
      <c r="B759" s="8">
        <v>1990</v>
      </c>
      <c r="C759" s="8" t="s">
        <v>7849</v>
      </c>
      <c r="D759" s="8">
        <v>30</v>
      </c>
      <c r="E759" s="8">
        <v>3</v>
      </c>
      <c r="F759" s="12">
        <v>13480.83</v>
      </c>
      <c r="G759" s="8" t="s">
        <v>7882</v>
      </c>
      <c r="H759" s="8" t="s">
        <v>7884</v>
      </c>
      <c r="I759" s="8" t="s">
        <v>7868</v>
      </c>
      <c r="J759" s="13">
        <v>33115</v>
      </c>
      <c r="K759" s="8">
        <v>32</v>
      </c>
    </row>
    <row r="760" spans="1:11" ht="15.75" customHeight="1" x14ac:dyDescent="0.3">
      <c r="A760" s="8" t="s">
        <v>796</v>
      </c>
      <c r="B760" s="8">
        <v>1975</v>
      </c>
      <c r="C760" s="8" t="s">
        <v>7849</v>
      </c>
      <c r="D760" s="8">
        <v>7</v>
      </c>
      <c r="E760" s="8">
        <v>1</v>
      </c>
      <c r="F760" s="12">
        <v>13472.19</v>
      </c>
      <c r="G760" s="8" t="s">
        <v>7882</v>
      </c>
      <c r="H760" s="8" t="s">
        <v>7884</v>
      </c>
      <c r="I760" s="8" t="s">
        <v>7860</v>
      </c>
      <c r="J760" s="13">
        <v>27613</v>
      </c>
      <c r="K760" s="8">
        <v>47</v>
      </c>
    </row>
    <row r="761" spans="1:11" ht="15.75" customHeight="1" x14ac:dyDescent="0.3">
      <c r="A761" s="8" t="s">
        <v>797</v>
      </c>
      <c r="B761" s="8">
        <v>1960</v>
      </c>
      <c r="C761" s="8" t="s">
        <v>7844</v>
      </c>
      <c r="D761" s="8">
        <v>24</v>
      </c>
      <c r="E761" s="8">
        <v>0</v>
      </c>
      <c r="F761" s="12">
        <v>13470.86</v>
      </c>
      <c r="G761" s="8" t="s">
        <v>7882</v>
      </c>
      <c r="H761" s="8" t="s">
        <v>7882</v>
      </c>
      <c r="I761" s="8" t="s">
        <v>7861</v>
      </c>
      <c r="J761" s="13">
        <v>22121</v>
      </c>
      <c r="K761" s="8">
        <v>62</v>
      </c>
    </row>
    <row r="762" spans="1:11" ht="15.75" customHeight="1" x14ac:dyDescent="0.3">
      <c r="A762" s="8" t="s">
        <v>798</v>
      </c>
      <c r="B762" s="8">
        <v>1960</v>
      </c>
      <c r="C762" s="8" t="s">
        <v>7844</v>
      </c>
      <c r="D762" s="8">
        <v>28</v>
      </c>
      <c r="E762" s="8">
        <v>0</v>
      </c>
      <c r="F762" s="12">
        <v>13470.8</v>
      </c>
      <c r="G762" s="8" t="s">
        <v>7882</v>
      </c>
      <c r="H762" s="8" t="s">
        <v>7884</v>
      </c>
      <c r="I762" s="8" t="s">
        <v>7859</v>
      </c>
      <c r="J762" s="13">
        <v>22125</v>
      </c>
      <c r="K762" s="8">
        <v>62</v>
      </c>
    </row>
    <row r="763" spans="1:11" ht="15.75" customHeight="1" x14ac:dyDescent="0.3">
      <c r="A763" s="8" t="s">
        <v>799</v>
      </c>
      <c r="B763" s="8">
        <v>1985</v>
      </c>
      <c r="C763" s="8" t="s">
        <v>7849</v>
      </c>
      <c r="D763" s="8">
        <v>19</v>
      </c>
      <c r="E763" s="8">
        <v>3</v>
      </c>
      <c r="F763" s="12">
        <v>13465.8</v>
      </c>
      <c r="G763" s="8" t="s">
        <v>7882</v>
      </c>
      <c r="H763" s="8" t="s">
        <v>7883</v>
      </c>
      <c r="I763" s="8" t="s">
        <v>7860</v>
      </c>
      <c r="J763" s="13">
        <v>31278</v>
      </c>
      <c r="K763" s="8">
        <v>37</v>
      </c>
    </row>
    <row r="764" spans="1:11" ht="15.75" customHeight="1" x14ac:dyDescent="0.3">
      <c r="A764" s="8" t="s">
        <v>800</v>
      </c>
      <c r="B764" s="8">
        <v>1960</v>
      </c>
      <c r="C764" s="8" t="s">
        <v>7848</v>
      </c>
      <c r="D764" s="8">
        <v>16</v>
      </c>
      <c r="E764" s="8">
        <v>0</v>
      </c>
      <c r="F764" s="12">
        <v>13462.52</v>
      </c>
      <c r="G764" s="8" t="s">
        <v>7882</v>
      </c>
      <c r="H764" s="8" t="s">
        <v>7884</v>
      </c>
      <c r="I764" s="8" t="s">
        <v>7861</v>
      </c>
      <c r="J764" s="13">
        <v>22266</v>
      </c>
      <c r="K764" s="8">
        <v>62</v>
      </c>
    </row>
    <row r="765" spans="1:11" ht="15.75" customHeight="1" x14ac:dyDescent="0.3">
      <c r="A765" s="8" t="s">
        <v>801</v>
      </c>
      <c r="B765" s="8">
        <v>1960</v>
      </c>
      <c r="C765" s="8" t="s">
        <v>7844</v>
      </c>
      <c r="D765" s="8">
        <v>11</v>
      </c>
      <c r="E765" s="8">
        <v>0</v>
      </c>
      <c r="F765" s="12">
        <v>13457.96</v>
      </c>
      <c r="G765" s="8" t="s">
        <v>7882</v>
      </c>
      <c r="H765" s="8" t="s">
        <v>7883</v>
      </c>
      <c r="I765" s="8" t="s">
        <v>7859</v>
      </c>
      <c r="J765" s="13">
        <v>22108</v>
      </c>
      <c r="K765" s="8">
        <v>62</v>
      </c>
    </row>
    <row r="766" spans="1:11" ht="15.75" customHeight="1" x14ac:dyDescent="0.3">
      <c r="A766" s="8" t="s">
        <v>802</v>
      </c>
      <c r="B766" s="8">
        <v>1960</v>
      </c>
      <c r="C766" s="8" t="s">
        <v>7849</v>
      </c>
      <c r="D766" s="8">
        <v>13</v>
      </c>
      <c r="E766" s="8">
        <v>0</v>
      </c>
      <c r="F766" s="12">
        <v>13451.12</v>
      </c>
      <c r="G766" s="8" t="s">
        <v>7882</v>
      </c>
      <c r="H766" s="8" t="s">
        <v>7883</v>
      </c>
      <c r="I766" s="8" t="s">
        <v>7861</v>
      </c>
      <c r="J766" s="13">
        <v>22141</v>
      </c>
      <c r="K766" s="8">
        <v>62</v>
      </c>
    </row>
    <row r="767" spans="1:11" ht="15.75" customHeight="1" x14ac:dyDescent="0.3">
      <c r="A767" s="8" t="s">
        <v>803</v>
      </c>
      <c r="B767" s="8">
        <v>1975</v>
      </c>
      <c r="C767" s="8" t="s">
        <v>7846</v>
      </c>
      <c r="D767" s="8">
        <v>29</v>
      </c>
      <c r="E767" s="8">
        <v>1</v>
      </c>
      <c r="F767" s="12">
        <v>13440.7</v>
      </c>
      <c r="G767" s="8" t="s">
        <v>7882</v>
      </c>
      <c r="H767" s="8" t="s">
        <v>7884</v>
      </c>
      <c r="I767" s="8" t="s">
        <v>7860</v>
      </c>
      <c r="J767" s="13">
        <v>27574</v>
      </c>
      <c r="K767" s="8">
        <v>47</v>
      </c>
    </row>
    <row r="768" spans="1:11" ht="15.75" customHeight="1" x14ac:dyDescent="0.3">
      <c r="A768" s="8" t="s">
        <v>804</v>
      </c>
      <c r="B768" s="8">
        <v>1966</v>
      </c>
      <c r="C768" s="8" t="s">
        <v>7845</v>
      </c>
      <c r="D768" s="8">
        <v>14</v>
      </c>
      <c r="E768" s="8">
        <v>3</v>
      </c>
      <c r="F768" s="12">
        <v>13430.27</v>
      </c>
      <c r="G768" s="8" t="s">
        <v>7882</v>
      </c>
      <c r="H768" s="8" t="s">
        <v>7882</v>
      </c>
      <c r="I768" s="8" t="s">
        <v>7867</v>
      </c>
      <c r="J768" s="13">
        <v>24425</v>
      </c>
      <c r="K768" s="8">
        <v>56</v>
      </c>
    </row>
    <row r="769" spans="1:11" ht="15.75" customHeight="1" x14ac:dyDescent="0.3">
      <c r="A769" s="8" t="s">
        <v>805</v>
      </c>
      <c r="B769" s="8">
        <v>1961</v>
      </c>
      <c r="C769" s="8" t="s">
        <v>7845</v>
      </c>
      <c r="D769" s="8">
        <v>3</v>
      </c>
      <c r="E769" s="8">
        <v>0</v>
      </c>
      <c r="F769" s="12">
        <v>13429.04</v>
      </c>
      <c r="G769" s="8" t="s">
        <v>7882</v>
      </c>
      <c r="H769" s="8" t="s">
        <v>7882</v>
      </c>
      <c r="I769" s="8" t="s">
        <v>7860</v>
      </c>
      <c r="J769" s="13">
        <v>22588</v>
      </c>
      <c r="K769" s="8">
        <v>61</v>
      </c>
    </row>
    <row r="770" spans="1:11" ht="15.75" customHeight="1" x14ac:dyDescent="0.3">
      <c r="A770" s="8" t="s">
        <v>806</v>
      </c>
      <c r="B770" s="8">
        <v>1994</v>
      </c>
      <c r="C770" s="8" t="s">
        <v>7846</v>
      </c>
      <c r="D770" s="8">
        <v>17</v>
      </c>
      <c r="E770" s="8">
        <v>0</v>
      </c>
      <c r="F770" s="12">
        <v>13417.05</v>
      </c>
      <c r="G770" s="8" t="s">
        <v>7882</v>
      </c>
      <c r="H770" s="8" t="s">
        <v>7882</v>
      </c>
      <c r="I770" s="8" t="s">
        <v>7860</v>
      </c>
      <c r="J770" s="13">
        <v>34502</v>
      </c>
      <c r="K770" s="8">
        <v>28</v>
      </c>
    </row>
    <row r="771" spans="1:11" ht="15.75" customHeight="1" x14ac:dyDescent="0.3">
      <c r="A771" s="8" t="s">
        <v>807</v>
      </c>
      <c r="B771" s="8">
        <v>1961</v>
      </c>
      <c r="C771" s="8" t="s">
        <v>7844</v>
      </c>
      <c r="D771" s="8">
        <v>22</v>
      </c>
      <c r="E771" s="8">
        <v>0</v>
      </c>
      <c r="F771" s="12">
        <v>13415.04</v>
      </c>
      <c r="G771" s="8" t="s">
        <v>7882</v>
      </c>
      <c r="H771" s="8" t="s">
        <v>7884</v>
      </c>
      <c r="I771" s="8" t="s">
        <v>7860</v>
      </c>
      <c r="J771" s="13">
        <v>22484</v>
      </c>
      <c r="K771" s="8">
        <v>61</v>
      </c>
    </row>
    <row r="772" spans="1:11" ht="15.75" customHeight="1" x14ac:dyDescent="0.3">
      <c r="A772" s="8" t="s">
        <v>808</v>
      </c>
      <c r="B772" s="8">
        <v>1992</v>
      </c>
      <c r="C772" s="8" t="s">
        <v>7848</v>
      </c>
      <c r="D772" s="8">
        <v>19</v>
      </c>
      <c r="E772" s="8">
        <v>0</v>
      </c>
      <c r="F772" s="12">
        <v>13412.97</v>
      </c>
      <c r="G772" s="8" t="s">
        <v>7882</v>
      </c>
      <c r="H772" s="8" t="s">
        <v>7882</v>
      </c>
      <c r="I772" s="8" t="s">
        <v>7868</v>
      </c>
      <c r="J772" s="13">
        <v>33957</v>
      </c>
      <c r="K772" s="8">
        <v>30</v>
      </c>
    </row>
    <row r="773" spans="1:11" ht="15.75" customHeight="1" x14ac:dyDescent="0.3">
      <c r="A773" s="8" t="s">
        <v>809</v>
      </c>
      <c r="B773" s="8">
        <v>1959</v>
      </c>
      <c r="C773" s="8" t="s">
        <v>7848</v>
      </c>
      <c r="D773" s="8">
        <v>20</v>
      </c>
      <c r="E773" s="8">
        <v>0</v>
      </c>
      <c r="F773" s="12">
        <v>13405.39</v>
      </c>
      <c r="G773" s="8" t="s">
        <v>7882</v>
      </c>
      <c r="H773" s="8" t="s">
        <v>7882</v>
      </c>
      <c r="I773" s="8" t="s">
        <v>7859</v>
      </c>
      <c r="J773" s="13">
        <v>21904</v>
      </c>
      <c r="K773" s="8">
        <v>63</v>
      </c>
    </row>
    <row r="774" spans="1:11" ht="15.75" customHeight="1" x14ac:dyDescent="0.3">
      <c r="A774" s="8" t="s">
        <v>810</v>
      </c>
      <c r="B774" s="8">
        <v>1959</v>
      </c>
      <c r="C774" s="8" t="s">
        <v>7845</v>
      </c>
      <c r="D774" s="8">
        <v>25</v>
      </c>
      <c r="E774" s="8">
        <v>0</v>
      </c>
      <c r="F774" s="12">
        <v>13393.76</v>
      </c>
      <c r="G774" s="8" t="s">
        <v>7882</v>
      </c>
      <c r="H774" s="8" t="s">
        <v>7883</v>
      </c>
      <c r="I774" s="8" t="s">
        <v>7861</v>
      </c>
      <c r="J774" s="13">
        <v>21879</v>
      </c>
      <c r="K774" s="8">
        <v>63</v>
      </c>
    </row>
    <row r="775" spans="1:11" ht="15.75" customHeight="1" x14ac:dyDescent="0.3">
      <c r="A775" s="8" t="s">
        <v>811</v>
      </c>
      <c r="B775" s="8">
        <v>1959</v>
      </c>
      <c r="C775" s="8" t="s">
        <v>7848</v>
      </c>
      <c r="D775" s="8">
        <v>9</v>
      </c>
      <c r="E775" s="8">
        <v>0</v>
      </c>
      <c r="F775" s="12">
        <v>13390.56</v>
      </c>
      <c r="G775" s="8" t="s">
        <v>7882</v>
      </c>
      <c r="H775" s="8" t="s">
        <v>7882</v>
      </c>
      <c r="I775" s="8" t="s">
        <v>7861</v>
      </c>
      <c r="J775" s="13">
        <v>21893</v>
      </c>
      <c r="K775" s="8">
        <v>63</v>
      </c>
    </row>
    <row r="776" spans="1:11" ht="15.75" customHeight="1" x14ac:dyDescent="0.3">
      <c r="A776" s="8" t="s">
        <v>812</v>
      </c>
      <c r="B776" s="8">
        <v>1984</v>
      </c>
      <c r="C776" s="8" t="s">
        <v>7846</v>
      </c>
      <c r="D776" s="8">
        <v>6</v>
      </c>
      <c r="E776" s="8">
        <v>3</v>
      </c>
      <c r="F776" s="12">
        <v>13383.67</v>
      </c>
      <c r="G776" s="8" t="s">
        <v>7882</v>
      </c>
      <c r="H776" s="8" t="s">
        <v>7884</v>
      </c>
      <c r="I776" s="8" t="s">
        <v>7868</v>
      </c>
      <c r="J776" s="13">
        <v>30839</v>
      </c>
      <c r="K776" s="8">
        <v>39</v>
      </c>
    </row>
    <row r="777" spans="1:11" ht="15.75" customHeight="1" x14ac:dyDescent="0.3">
      <c r="A777" s="8" t="s">
        <v>813</v>
      </c>
      <c r="B777" s="8">
        <v>1979</v>
      </c>
      <c r="C777" s="8" t="s">
        <v>7847</v>
      </c>
      <c r="D777" s="8">
        <v>30</v>
      </c>
      <c r="E777" s="8">
        <v>2</v>
      </c>
      <c r="F777" s="12">
        <v>13377.41</v>
      </c>
      <c r="G777" s="8" t="s">
        <v>7882</v>
      </c>
      <c r="H777" s="8" t="s">
        <v>7882</v>
      </c>
      <c r="I777" s="8" t="s">
        <v>7873</v>
      </c>
      <c r="J777" s="13">
        <v>29128</v>
      </c>
      <c r="K777" s="8">
        <v>43</v>
      </c>
    </row>
    <row r="778" spans="1:11" ht="15.75" customHeight="1" x14ac:dyDescent="0.3">
      <c r="A778" s="8" t="s">
        <v>814</v>
      </c>
      <c r="B778" s="8">
        <v>1964</v>
      </c>
      <c r="C778" s="8" t="s">
        <v>7847</v>
      </c>
      <c r="D778" s="8">
        <v>24</v>
      </c>
      <c r="E778" s="8">
        <v>0</v>
      </c>
      <c r="F778" s="12">
        <v>13375.76</v>
      </c>
      <c r="G778" s="8" t="s">
        <v>7882</v>
      </c>
      <c r="H778" s="8" t="s">
        <v>7884</v>
      </c>
      <c r="I778" s="8" t="s">
        <v>7866</v>
      </c>
      <c r="J778" s="13">
        <v>23644</v>
      </c>
      <c r="K778" s="8">
        <v>58</v>
      </c>
    </row>
    <row r="779" spans="1:11" ht="15.75" customHeight="1" x14ac:dyDescent="0.3">
      <c r="A779" s="8" t="s">
        <v>815</v>
      </c>
      <c r="B779" s="8">
        <v>1990</v>
      </c>
      <c r="C779" s="8" t="s">
        <v>7850</v>
      </c>
      <c r="D779" s="8">
        <v>2</v>
      </c>
      <c r="E779" s="8">
        <v>3</v>
      </c>
      <c r="F779" s="12">
        <v>13360.94</v>
      </c>
      <c r="G779" s="8" t="s">
        <v>7882</v>
      </c>
      <c r="H779" s="8" t="s">
        <v>7883</v>
      </c>
      <c r="I779" s="8" t="s">
        <v>7860</v>
      </c>
      <c r="J779" s="13">
        <v>33148</v>
      </c>
      <c r="K779" s="8">
        <v>32</v>
      </c>
    </row>
    <row r="780" spans="1:11" ht="15.75" customHeight="1" x14ac:dyDescent="0.3">
      <c r="A780" s="8" t="s">
        <v>816</v>
      </c>
      <c r="B780" s="8">
        <v>1960</v>
      </c>
      <c r="C780" s="8" t="s">
        <v>7845</v>
      </c>
      <c r="D780" s="8">
        <v>11</v>
      </c>
      <c r="E780" s="8">
        <v>0</v>
      </c>
      <c r="F780" s="12">
        <v>13352.1</v>
      </c>
      <c r="G780" s="8" t="s">
        <v>7882</v>
      </c>
      <c r="H780" s="8" t="s">
        <v>7883</v>
      </c>
      <c r="I780" s="8" t="s">
        <v>7860</v>
      </c>
      <c r="J780" s="13">
        <v>22231</v>
      </c>
      <c r="K780" s="8">
        <v>62</v>
      </c>
    </row>
    <row r="781" spans="1:11" ht="15.75" customHeight="1" x14ac:dyDescent="0.3">
      <c r="A781" s="8" t="s">
        <v>817</v>
      </c>
      <c r="B781" s="8">
        <v>1976</v>
      </c>
      <c r="C781" s="8" t="s">
        <v>7849</v>
      </c>
      <c r="D781" s="8">
        <v>23</v>
      </c>
      <c r="E781" s="8">
        <v>2</v>
      </c>
      <c r="F781" s="12">
        <v>13333.71</v>
      </c>
      <c r="G781" s="8" t="s">
        <v>7882</v>
      </c>
      <c r="H781" s="8" t="s">
        <v>7884</v>
      </c>
      <c r="I781" s="8" t="s">
        <v>7860</v>
      </c>
      <c r="J781" s="13">
        <v>27995</v>
      </c>
      <c r="K781" s="8">
        <v>46</v>
      </c>
    </row>
    <row r="782" spans="1:11" ht="15.75" customHeight="1" x14ac:dyDescent="0.3">
      <c r="A782" s="8" t="s">
        <v>818</v>
      </c>
      <c r="B782" s="8">
        <v>1994</v>
      </c>
      <c r="C782" s="8" t="s">
        <v>7844</v>
      </c>
      <c r="D782" s="8">
        <v>1</v>
      </c>
      <c r="E782" s="8">
        <v>0</v>
      </c>
      <c r="F782" s="12">
        <v>13292.52</v>
      </c>
      <c r="G782" s="8" t="s">
        <v>7882</v>
      </c>
      <c r="H782" s="8" t="s">
        <v>7882</v>
      </c>
      <c r="I782" s="8" t="s">
        <v>7860</v>
      </c>
      <c r="J782" s="13">
        <v>34516</v>
      </c>
      <c r="K782" s="8">
        <v>28</v>
      </c>
    </row>
    <row r="783" spans="1:11" ht="15.75" customHeight="1" x14ac:dyDescent="0.3">
      <c r="A783" s="8" t="s">
        <v>819</v>
      </c>
      <c r="B783" s="8">
        <v>1962</v>
      </c>
      <c r="C783" s="8" t="s">
        <v>7850</v>
      </c>
      <c r="D783" s="8">
        <v>11</v>
      </c>
      <c r="E783" s="8">
        <v>0</v>
      </c>
      <c r="F783" s="12">
        <v>13228.85</v>
      </c>
      <c r="G783" s="8" t="s">
        <v>7882</v>
      </c>
      <c r="H783" s="8" t="s">
        <v>7882</v>
      </c>
      <c r="I783" s="8" t="s">
        <v>7868</v>
      </c>
      <c r="J783" s="13">
        <v>22930</v>
      </c>
      <c r="K783" s="8">
        <v>60</v>
      </c>
    </row>
    <row r="784" spans="1:11" ht="15.75" customHeight="1" x14ac:dyDescent="0.3">
      <c r="A784" s="8" t="s">
        <v>820</v>
      </c>
      <c r="B784" s="8">
        <v>1962</v>
      </c>
      <c r="C784" s="8" t="s">
        <v>7845</v>
      </c>
      <c r="D784" s="8">
        <v>24</v>
      </c>
      <c r="E784" s="8">
        <v>1</v>
      </c>
      <c r="F784" s="12">
        <v>13224.69</v>
      </c>
      <c r="G784" s="8" t="s">
        <v>7882</v>
      </c>
      <c r="H784" s="8" t="s">
        <v>7884</v>
      </c>
      <c r="I784" s="8" t="s">
        <v>7861</v>
      </c>
      <c r="J784" s="13">
        <v>22974</v>
      </c>
      <c r="K784" s="8">
        <v>60</v>
      </c>
    </row>
    <row r="785" spans="1:11" ht="15.75" customHeight="1" x14ac:dyDescent="0.3">
      <c r="A785" s="8" t="s">
        <v>821</v>
      </c>
      <c r="B785" s="8">
        <v>1965</v>
      </c>
      <c r="C785" s="8" t="s">
        <v>7845</v>
      </c>
      <c r="D785" s="8">
        <v>13</v>
      </c>
      <c r="E785" s="8">
        <v>2</v>
      </c>
      <c r="F785" s="12">
        <v>13224.06</v>
      </c>
      <c r="G785" s="8" t="s">
        <v>7882</v>
      </c>
      <c r="H785" s="8" t="s">
        <v>7882</v>
      </c>
      <c r="I785" s="8" t="s">
        <v>7867</v>
      </c>
      <c r="J785" s="13">
        <v>24059</v>
      </c>
      <c r="K785" s="8">
        <v>57</v>
      </c>
    </row>
    <row r="786" spans="1:11" ht="15.75" customHeight="1" x14ac:dyDescent="0.3">
      <c r="A786" s="8" t="s">
        <v>822</v>
      </c>
      <c r="B786" s="8">
        <v>1962</v>
      </c>
      <c r="C786" s="8" t="s">
        <v>7848</v>
      </c>
      <c r="D786" s="8">
        <v>7</v>
      </c>
      <c r="E786" s="8">
        <v>0</v>
      </c>
      <c r="F786" s="12">
        <v>13217.09</v>
      </c>
      <c r="G786" s="8" t="s">
        <v>7882</v>
      </c>
      <c r="H786" s="8" t="s">
        <v>7883</v>
      </c>
      <c r="I786" s="8" t="s">
        <v>7867</v>
      </c>
      <c r="J786" s="13">
        <v>22987</v>
      </c>
      <c r="K786" s="8">
        <v>60</v>
      </c>
    </row>
    <row r="787" spans="1:11" ht="15.75" customHeight="1" x14ac:dyDescent="0.3">
      <c r="A787" s="8" t="s">
        <v>823</v>
      </c>
      <c r="B787" s="8">
        <v>1982</v>
      </c>
      <c r="C787" s="8" t="s">
        <v>7850</v>
      </c>
      <c r="D787" s="8">
        <v>15</v>
      </c>
      <c r="E787" s="8">
        <v>3</v>
      </c>
      <c r="F787" s="12">
        <v>13214.43</v>
      </c>
      <c r="G787" s="8" t="s">
        <v>7882</v>
      </c>
      <c r="H787" s="8" t="s">
        <v>7884</v>
      </c>
      <c r="I787" s="8" t="s">
        <v>7860</v>
      </c>
      <c r="J787" s="13">
        <v>30239</v>
      </c>
      <c r="K787" s="8">
        <v>40</v>
      </c>
    </row>
    <row r="788" spans="1:11" ht="15.75" customHeight="1" x14ac:dyDescent="0.3">
      <c r="A788" s="8" t="s">
        <v>824</v>
      </c>
      <c r="B788" s="8">
        <v>1962</v>
      </c>
      <c r="C788" s="8" t="s">
        <v>7849</v>
      </c>
      <c r="D788" s="8">
        <v>5</v>
      </c>
      <c r="E788" s="8">
        <v>0</v>
      </c>
      <c r="F788" s="12">
        <v>13204.29</v>
      </c>
      <c r="G788" s="8" t="s">
        <v>7882</v>
      </c>
      <c r="H788" s="8" t="s">
        <v>7883</v>
      </c>
      <c r="I788" s="8" t="s">
        <v>7867</v>
      </c>
      <c r="J788" s="13">
        <v>22863</v>
      </c>
      <c r="K788" s="8">
        <v>60</v>
      </c>
    </row>
    <row r="789" spans="1:11" ht="15.75" customHeight="1" x14ac:dyDescent="0.3">
      <c r="A789" s="8" t="s">
        <v>825</v>
      </c>
      <c r="B789" s="8">
        <v>1961</v>
      </c>
      <c r="C789" s="8" t="s">
        <v>7848</v>
      </c>
      <c r="D789" s="8">
        <v>6</v>
      </c>
      <c r="E789" s="8">
        <v>0</v>
      </c>
      <c r="F789" s="12">
        <v>13143.86</v>
      </c>
      <c r="G789" s="8" t="s">
        <v>7882</v>
      </c>
      <c r="H789" s="8" t="s">
        <v>7884</v>
      </c>
      <c r="I789" s="8" t="s">
        <v>7864</v>
      </c>
      <c r="J789" s="13">
        <v>22621</v>
      </c>
      <c r="K789" s="8">
        <v>61</v>
      </c>
    </row>
    <row r="790" spans="1:11" ht="15.75" customHeight="1" x14ac:dyDescent="0.3">
      <c r="A790" s="8" t="s">
        <v>826</v>
      </c>
      <c r="B790" s="8">
        <v>1961</v>
      </c>
      <c r="C790" s="8" t="s">
        <v>7848</v>
      </c>
      <c r="D790" s="8">
        <v>6</v>
      </c>
      <c r="E790" s="8">
        <v>0</v>
      </c>
      <c r="F790" s="12">
        <v>13143.34</v>
      </c>
      <c r="G790" s="8" t="s">
        <v>7882</v>
      </c>
      <c r="H790" s="8" t="s">
        <v>7884</v>
      </c>
      <c r="I790" s="8" t="s">
        <v>7872</v>
      </c>
      <c r="J790" s="13">
        <v>22621</v>
      </c>
      <c r="K790" s="8">
        <v>61</v>
      </c>
    </row>
    <row r="791" spans="1:11" ht="15.75" customHeight="1" x14ac:dyDescent="0.3">
      <c r="A791" s="8" t="s">
        <v>827</v>
      </c>
      <c r="B791" s="8">
        <v>1961</v>
      </c>
      <c r="C791" s="8" t="s">
        <v>7847</v>
      </c>
      <c r="D791" s="8">
        <v>7</v>
      </c>
      <c r="E791" s="8">
        <v>0</v>
      </c>
      <c r="F791" s="12">
        <v>13129.6</v>
      </c>
      <c r="G791" s="8" t="s">
        <v>7882</v>
      </c>
      <c r="H791" s="8" t="s">
        <v>7884</v>
      </c>
      <c r="I791" s="8" t="s">
        <v>7871</v>
      </c>
      <c r="J791" s="13">
        <v>22531</v>
      </c>
      <c r="K791" s="8">
        <v>61</v>
      </c>
    </row>
    <row r="792" spans="1:11" ht="15.75" customHeight="1" x14ac:dyDescent="0.3">
      <c r="A792" s="8" t="s">
        <v>828</v>
      </c>
      <c r="B792" s="8">
        <v>1999</v>
      </c>
      <c r="C792" s="8" t="s">
        <v>7849</v>
      </c>
      <c r="D792" s="8">
        <v>16</v>
      </c>
      <c r="E792" s="8">
        <v>0</v>
      </c>
      <c r="F792" s="12">
        <v>13126.68</v>
      </c>
      <c r="G792" s="8" t="s">
        <v>7882</v>
      </c>
      <c r="H792" s="8" t="s">
        <v>7882</v>
      </c>
      <c r="I792" s="8" t="s">
        <v>7861</v>
      </c>
      <c r="J792" s="13">
        <v>36388</v>
      </c>
      <c r="K792" s="8">
        <v>23</v>
      </c>
    </row>
    <row r="793" spans="1:11" ht="15.75" customHeight="1" x14ac:dyDescent="0.3">
      <c r="A793" s="8" t="s">
        <v>829</v>
      </c>
      <c r="B793" s="8">
        <v>1963</v>
      </c>
      <c r="C793" s="8" t="s">
        <v>7847</v>
      </c>
      <c r="D793" s="8">
        <v>14</v>
      </c>
      <c r="E793" s="8">
        <v>0</v>
      </c>
      <c r="F793" s="12">
        <v>13116.84</v>
      </c>
      <c r="G793" s="8" t="s">
        <v>7882</v>
      </c>
      <c r="H793" s="8" t="s">
        <v>7883</v>
      </c>
      <c r="I793" s="8" t="s">
        <v>7860</v>
      </c>
      <c r="J793" s="13">
        <v>23268</v>
      </c>
      <c r="K793" s="8">
        <v>59</v>
      </c>
    </row>
    <row r="794" spans="1:11" ht="15.75" customHeight="1" x14ac:dyDescent="0.3">
      <c r="A794" s="8" t="s">
        <v>830</v>
      </c>
      <c r="B794" s="8">
        <v>1992</v>
      </c>
      <c r="C794" s="8" t="s">
        <v>7849</v>
      </c>
      <c r="D794" s="8">
        <v>12</v>
      </c>
      <c r="E794" s="8">
        <v>0</v>
      </c>
      <c r="F794" s="12">
        <v>13113.51</v>
      </c>
      <c r="G794" s="8" t="s">
        <v>7882</v>
      </c>
      <c r="H794" s="8" t="s">
        <v>7884</v>
      </c>
      <c r="I794" s="8" t="s">
        <v>7873</v>
      </c>
      <c r="J794" s="13">
        <v>33828</v>
      </c>
      <c r="K794" s="8">
        <v>30</v>
      </c>
    </row>
    <row r="795" spans="1:11" ht="15.75" customHeight="1" x14ac:dyDescent="0.3">
      <c r="A795" s="8" t="s">
        <v>831</v>
      </c>
      <c r="B795" s="8">
        <v>1962</v>
      </c>
      <c r="C795" s="8" t="s">
        <v>7849</v>
      </c>
      <c r="D795" s="8">
        <v>2</v>
      </c>
      <c r="E795" s="8">
        <v>1</v>
      </c>
      <c r="F795" s="12">
        <v>13112.6</v>
      </c>
      <c r="G795" s="8" t="s">
        <v>7882</v>
      </c>
      <c r="H795" s="8" t="s">
        <v>7882</v>
      </c>
      <c r="I795" s="8" t="s">
        <v>7860</v>
      </c>
      <c r="J795" s="13">
        <v>22860</v>
      </c>
      <c r="K795" s="8">
        <v>60</v>
      </c>
    </row>
    <row r="796" spans="1:11" ht="15.75" customHeight="1" x14ac:dyDescent="0.3">
      <c r="A796" s="8" t="s">
        <v>832</v>
      </c>
      <c r="B796" s="8">
        <v>1971</v>
      </c>
      <c r="C796" s="8" t="s">
        <v>7850</v>
      </c>
      <c r="D796" s="8">
        <v>30</v>
      </c>
      <c r="E796" s="8">
        <v>0</v>
      </c>
      <c r="F796" s="12">
        <v>13110.79</v>
      </c>
      <c r="G796" s="8" t="s">
        <v>7882</v>
      </c>
      <c r="H796" s="8" t="s">
        <v>7884</v>
      </c>
      <c r="I796" s="8" t="s">
        <v>7861</v>
      </c>
      <c r="J796" s="13">
        <v>26236</v>
      </c>
      <c r="K796" s="8">
        <v>51</v>
      </c>
    </row>
    <row r="797" spans="1:11" ht="15.75" customHeight="1" x14ac:dyDescent="0.3">
      <c r="A797" s="8" t="s">
        <v>833</v>
      </c>
      <c r="B797" s="8">
        <v>1978</v>
      </c>
      <c r="C797" s="8" t="s">
        <v>7844</v>
      </c>
      <c r="D797" s="8">
        <v>17</v>
      </c>
      <c r="E797" s="8">
        <v>2</v>
      </c>
      <c r="F797" s="12">
        <v>13101.74</v>
      </c>
      <c r="G797" s="8" t="s">
        <v>7882</v>
      </c>
      <c r="H797" s="8" t="s">
        <v>7884</v>
      </c>
      <c r="I797" s="8" t="s">
        <v>7873</v>
      </c>
      <c r="J797" s="13">
        <v>28688</v>
      </c>
      <c r="K797" s="8">
        <v>44</v>
      </c>
    </row>
    <row r="798" spans="1:11" ht="15.75" customHeight="1" x14ac:dyDescent="0.3">
      <c r="A798" s="8" t="s">
        <v>834</v>
      </c>
      <c r="B798" s="8">
        <v>1961</v>
      </c>
      <c r="C798" s="8" t="s">
        <v>7845</v>
      </c>
      <c r="D798" s="8">
        <v>6</v>
      </c>
      <c r="E798" s="8">
        <v>0</v>
      </c>
      <c r="F798" s="12">
        <v>13063.88</v>
      </c>
      <c r="G798" s="8" t="s">
        <v>7882</v>
      </c>
      <c r="H798" s="8" t="s">
        <v>7884</v>
      </c>
      <c r="I798" s="8" t="s">
        <v>7861</v>
      </c>
      <c r="J798" s="13">
        <v>22591</v>
      </c>
      <c r="K798" s="8">
        <v>61</v>
      </c>
    </row>
    <row r="799" spans="1:11" ht="15.75" customHeight="1" x14ac:dyDescent="0.3">
      <c r="A799" s="8" t="s">
        <v>835</v>
      </c>
      <c r="B799" s="8">
        <v>1985</v>
      </c>
      <c r="C799" s="8" t="s">
        <v>7850</v>
      </c>
      <c r="D799" s="8">
        <v>26</v>
      </c>
      <c r="E799" s="8">
        <v>3</v>
      </c>
      <c r="F799" s="12">
        <v>13051.22</v>
      </c>
      <c r="G799" s="8" t="s">
        <v>7882</v>
      </c>
      <c r="H799" s="8" t="s">
        <v>7883</v>
      </c>
      <c r="I799" s="8" t="s">
        <v>7873</v>
      </c>
      <c r="J799" s="13">
        <v>31346</v>
      </c>
      <c r="K799" s="8">
        <v>37</v>
      </c>
    </row>
    <row r="800" spans="1:11" ht="15.75" customHeight="1" x14ac:dyDescent="0.3">
      <c r="A800" s="8" t="s">
        <v>836</v>
      </c>
      <c r="B800" s="8">
        <v>1967</v>
      </c>
      <c r="C800" s="8" t="s">
        <v>7849</v>
      </c>
      <c r="D800" s="8">
        <v>6</v>
      </c>
      <c r="E800" s="8">
        <v>3</v>
      </c>
      <c r="F800" s="12">
        <v>13047.33</v>
      </c>
      <c r="G800" s="8" t="s">
        <v>7882</v>
      </c>
      <c r="H800" s="8" t="s">
        <v>7882</v>
      </c>
      <c r="I800" s="8" t="s">
        <v>7867</v>
      </c>
      <c r="J800" s="13">
        <v>24690</v>
      </c>
      <c r="K800" s="8">
        <v>55</v>
      </c>
    </row>
    <row r="801" spans="1:11" ht="15.75" customHeight="1" x14ac:dyDescent="0.3">
      <c r="A801" s="8" t="s">
        <v>837</v>
      </c>
      <c r="B801" s="8">
        <v>1969</v>
      </c>
      <c r="C801" s="8" t="s">
        <v>7847</v>
      </c>
      <c r="D801" s="8">
        <v>23</v>
      </c>
      <c r="E801" s="8">
        <v>0</v>
      </c>
      <c r="F801" s="12">
        <v>13044.41</v>
      </c>
      <c r="G801" s="8" t="s">
        <v>7882</v>
      </c>
      <c r="H801" s="8" t="s">
        <v>7883</v>
      </c>
      <c r="I801" s="8" t="s">
        <v>7860</v>
      </c>
      <c r="J801" s="13">
        <v>25469</v>
      </c>
      <c r="K801" s="8">
        <v>53</v>
      </c>
    </row>
    <row r="802" spans="1:11" ht="15.75" customHeight="1" x14ac:dyDescent="0.3">
      <c r="A802" s="8" t="s">
        <v>838</v>
      </c>
      <c r="B802" s="8">
        <v>1961</v>
      </c>
      <c r="C802" s="8" t="s">
        <v>7845</v>
      </c>
      <c r="D802" s="8">
        <v>9</v>
      </c>
      <c r="E802" s="8">
        <v>0</v>
      </c>
      <c r="F802" s="12">
        <v>13041.92</v>
      </c>
      <c r="G802" s="8" t="s">
        <v>7882</v>
      </c>
      <c r="H802" s="8" t="s">
        <v>7883</v>
      </c>
      <c r="I802" s="8" t="s">
        <v>7861</v>
      </c>
      <c r="J802" s="13">
        <v>22594</v>
      </c>
      <c r="K802" s="8">
        <v>61</v>
      </c>
    </row>
    <row r="803" spans="1:11" ht="15.75" customHeight="1" x14ac:dyDescent="0.3">
      <c r="A803" s="8" t="s">
        <v>839</v>
      </c>
      <c r="B803" s="8">
        <v>1965</v>
      </c>
      <c r="C803" s="8" t="s">
        <v>7845</v>
      </c>
      <c r="D803" s="8">
        <v>4</v>
      </c>
      <c r="E803" s="8">
        <v>0</v>
      </c>
      <c r="F803" s="12">
        <v>13023.93</v>
      </c>
      <c r="G803" s="8" t="s">
        <v>7882</v>
      </c>
      <c r="H803" s="8" t="s">
        <v>7884</v>
      </c>
      <c r="I803" s="8" t="s">
        <v>7866</v>
      </c>
      <c r="J803" s="13">
        <v>24050</v>
      </c>
      <c r="K803" s="8">
        <v>57</v>
      </c>
    </row>
    <row r="804" spans="1:11" ht="15.75" customHeight="1" x14ac:dyDescent="0.3">
      <c r="A804" s="8" t="s">
        <v>840</v>
      </c>
      <c r="B804" s="8">
        <v>1964</v>
      </c>
      <c r="C804" s="8" t="s">
        <v>7847</v>
      </c>
      <c r="D804" s="8">
        <v>23</v>
      </c>
      <c r="E804" s="8">
        <v>1</v>
      </c>
      <c r="F804" s="12">
        <v>13019.16</v>
      </c>
      <c r="G804" s="8" t="s">
        <v>7882</v>
      </c>
      <c r="H804" s="8" t="s">
        <v>7883</v>
      </c>
      <c r="I804" s="8" t="s">
        <v>7867</v>
      </c>
      <c r="J804" s="13">
        <v>23643</v>
      </c>
      <c r="K804" s="8">
        <v>58</v>
      </c>
    </row>
    <row r="805" spans="1:11" ht="15.75" customHeight="1" x14ac:dyDescent="0.3">
      <c r="A805" s="8" t="s">
        <v>841</v>
      </c>
      <c r="B805" s="8">
        <v>1962</v>
      </c>
      <c r="C805" s="8" t="s">
        <v>7844</v>
      </c>
      <c r="D805" s="8">
        <v>20</v>
      </c>
      <c r="E805" s="8">
        <v>0</v>
      </c>
      <c r="F805" s="12">
        <v>13012.21</v>
      </c>
      <c r="G805" s="8" t="s">
        <v>7882</v>
      </c>
      <c r="H805" s="8" t="s">
        <v>7883</v>
      </c>
      <c r="I805" s="8" t="s">
        <v>7860</v>
      </c>
      <c r="J805" s="13">
        <v>22847</v>
      </c>
      <c r="K805" s="8">
        <v>60</v>
      </c>
    </row>
    <row r="806" spans="1:11" ht="15.75" customHeight="1" x14ac:dyDescent="0.3">
      <c r="A806" s="8" t="s">
        <v>842</v>
      </c>
      <c r="B806" s="8">
        <v>1972</v>
      </c>
      <c r="C806" s="8" t="s">
        <v>7847</v>
      </c>
      <c r="D806" s="8">
        <v>27</v>
      </c>
      <c r="E806" s="8">
        <v>0</v>
      </c>
      <c r="F806" s="12">
        <v>13010.86</v>
      </c>
      <c r="G806" s="8" t="s">
        <v>7882</v>
      </c>
      <c r="H806" s="8" t="s">
        <v>7884</v>
      </c>
      <c r="I806" s="8" t="s">
        <v>7860</v>
      </c>
      <c r="J806" s="13">
        <v>26569</v>
      </c>
      <c r="K806" s="8">
        <v>50</v>
      </c>
    </row>
    <row r="807" spans="1:11" ht="15.75" customHeight="1" x14ac:dyDescent="0.3">
      <c r="A807" s="8" t="s">
        <v>843</v>
      </c>
      <c r="B807" s="8">
        <v>1969</v>
      </c>
      <c r="C807" s="8" t="s">
        <v>7848</v>
      </c>
      <c r="D807" s="8">
        <v>13</v>
      </c>
      <c r="E807" s="8">
        <v>0</v>
      </c>
      <c r="F807" s="12">
        <v>13008.07</v>
      </c>
      <c r="G807" s="8" t="s">
        <v>7882</v>
      </c>
      <c r="H807" s="8" t="s">
        <v>7882</v>
      </c>
      <c r="I807" s="8" t="s">
        <v>7860</v>
      </c>
      <c r="J807" s="13">
        <v>25550</v>
      </c>
      <c r="K807" s="8">
        <v>53</v>
      </c>
    </row>
    <row r="808" spans="1:11" ht="15.75" customHeight="1" x14ac:dyDescent="0.3">
      <c r="A808" s="8" t="s">
        <v>844</v>
      </c>
      <c r="B808" s="8">
        <v>1962</v>
      </c>
      <c r="C808" s="8" t="s">
        <v>7846</v>
      </c>
      <c r="D808" s="8">
        <v>24</v>
      </c>
      <c r="E808" s="8">
        <v>0</v>
      </c>
      <c r="F808" s="12">
        <v>13004.95</v>
      </c>
      <c r="G808" s="8" t="s">
        <v>7882</v>
      </c>
      <c r="H808" s="8" t="s">
        <v>7883</v>
      </c>
      <c r="I808" s="8" t="s">
        <v>7860</v>
      </c>
      <c r="J808" s="13">
        <v>22821</v>
      </c>
      <c r="K808" s="8">
        <v>60</v>
      </c>
    </row>
    <row r="809" spans="1:11" ht="15.75" customHeight="1" x14ac:dyDescent="0.3">
      <c r="A809" s="8" t="s">
        <v>845</v>
      </c>
      <c r="B809" s="8">
        <v>1981</v>
      </c>
      <c r="C809" s="8" t="s">
        <v>7850</v>
      </c>
      <c r="D809" s="8">
        <v>30</v>
      </c>
      <c r="E809" s="8">
        <v>1</v>
      </c>
      <c r="F809" s="12">
        <v>13002.91</v>
      </c>
      <c r="G809" s="8" t="s">
        <v>7882</v>
      </c>
      <c r="H809" s="8" t="s">
        <v>7883</v>
      </c>
      <c r="I809" s="8" t="s">
        <v>7860</v>
      </c>
      <c r="J809" s="13">
        <v>29889</v>
      </c>
      <c r="K809" s="8">
        <v>41</v>
      </c>
    </row>
    <row r="810" spans="1:11" ht="15.75" customHeight="1" x14ac:dyDescent="0.3">
      <c r="A810" s="8" t="s">
        <v>846</v>
      </c>
      <c r="B810" s="8">
        <v>1979</v>
      </c>
      <c r="C810" s="8" t="s">
        <v>7845</v>
      </c>
      <c r="D810" s="8">
        <v>27</v>
      </c>
      <c r="E810" s="8">
        <v>2</v>
      </c>
      <c r="F810" s="12">
        <v>12994.12</v>
      </c>
      <c r="G810" s="8" t="s">
        <v>7882</v>
      </c>
      <c r="H810" s="8" t="s">
        <v>7884</v>
      </c>
      <c r="I810" s="8" t="s">
        <v>7873</v>
      </c>
      <c r="J810" s="13">
        <v>29186</v>
      </c>
      <c r="K810" s="8">
        <v>43</v>
      </c>
    </row>
    <row r="811" spans="1:11" ht="15.75" customHeight="1" x14ac:dyDescent="0.3">
      <c r="A811" s="8" t="s">
        <v>847</v>
      </c>
      <c r="B811" s="8">
        <v>1960</v>
      </c>
      <c r="C811" s="8" t="s">
        <v>7845</v>
      </c>
      <c r="D811" s="8">
        <v>28</v>
      </c>
      <c r="E811" s="8">
        <v>0</v>
      </c>
      <c r="F811" s="12">
        <v>12982.87</v>
      </c>
      <c r="G811" s="8" t="s">
        <v>7882</v>
      </c>
      <c r="H811" s="8" t="s">
        <v>7883</v>
      </c>
      <c r="I811" s="8" t="s">
        <v>7859</v>
      </c>
      <c r="J811" s="13">
        <v>22248</v>
      </c>
      <c r="K811" s="8">
        <v>62</v>
      </c>
    </row>
    <row r="812" spans="1:11" ht="15.75" customHeight="1" x14ac:dyDescent="0.3">
      <c r="A812" s="8" t="s">
        <v>848</v>
      </c>
      <c r="B812" s="8">
        <v>1960</v>
      </c>
      <c r="C812" s="8" t="s">
        <v>7847</v>
      </c>
      <c r="D812" s="8">
        <v>23</v>
      </c>
      <c r="E812" s="8">
        <v>0</v>
      </c>
      <c r="F812" s="12">
        <v>12981.35</v>
      </c>
      <c r="G812" s="8" t="s">
        <v>7882</v>
      </c>
      <c r="H812" s="8" t="s">
        <v>7882</v>
      </c>
      <c r="I812" s="8" t="s">
        <v>7859</v>
      </c>
      <c r="J812" s="13">
        <v>22182</v>
      </c>
      <c r="K812" s="8">
        <v>62</v>
      </c>
    </row>
    <row r="813" spans="1:11" ht="15.75" customHeight="1" x14ac:dyDescent="0.3">
      <c r="A813" s="8" t="s">
        <v>849</v>
      </c>
      <c r="B813" s="8">
        <v>1960</v>
      </c>
      <c r="C813" s="8" t="s">
        <v>7846</v>
      </c>
      <c r="D813" s="8">
        <v>22</v>
      </c>
      <c r="E813" s="8">
        <v>0</v>
      </c>
      <c r="F813" s="12">
        <v>12979.36</v>
      </c>
      <c r="G813" s="8" t="s">
        <v>7882</v>
      </c>
      <c r="H813" s="8" t="s">
        <v>7883</v>
      </c>
      <c r="I813" s="8" t="s">
        <v>7861</v>
      </c>
      <c r="J813" s="13">
        <v>22089</v>
      </c>
      <c r="K813" s="8">
        <v>62</v>
      </c>
    </row>
    <row r="814" spans="1:11" ht="15.75" customHeight="1" x14ac:dyDescent="0.3">
      <c r="A814" s="8" t="s">
        <v>850</v>
      </c>
      <c r="B814" s="8">
        <v>1960</v>
      </c>
      <c r="C814" s="8" t="s">
        <v>7845</v>
      </c>
      <c r="D814" s="8">
        <v>4</v>
      </c>
      <c r="E814" s="8">
        <v>0</v>
      </c>
      <c r="F814" s="12">
        <v>12957.12</v>
      </c>
      <c r="G814" s="8" t="s">
        <v>7882</v>
      </c>
      <c r="H814" s="8" t="s">
        <v>7883</v>
      </c>
      <c r="I814" s="8" t="s">
        <v>7861</v>
      </c>
      <c r="J814" s="13">
        <v>22224</v>
      </c>
      <c r="K814" s="8">
        <v>62</v>
      </c>
    </row>
    <row r="815" spans="1:11" ht="15.75" customHeight="1" x14ac:dyDescent="0.3">
      <c r="A815" s="8" t="s">
        <v>851</v>
      </c>
      <c r="B815" s="8">
        <v>1961</v>
      </c>
      <c r="C815" s="8" t="s">
        <v>7849</v>
      </c>
      <c r="D815" s="8">
        <v>20</v>
      </c>
      <c r="E815" s="8">
        <v>0</v>
      </c>
      <c r="F815" s="12">
        <v>12950.07</v>
      </c>
      <c r="G815" s="8" t="s">
        <v>7882</v>
      </c>
      <c r="H815" s="8" t="s">
        <v>7883</v>
      </c>
      <c r="I815" s="8" t="s">
        <v>7860</v>
      </c>
      <c r="J815" s="13">
        <v>22513</v>
      </c>
      <c r="K815" s="8">
        <v>61</v>
      </c>
    </row>
    <row r="816" spans="1:11" ht="15.75" customHeight="1" x14ac:dyDescent="0.3">
      <c r="A816" s="8" t="s">
        <v>852</v>
      </c>
      <c r="B816" s="8">
        <v>1966</v>
      </c>
      <c r="C816" s="8" t="s">
        <v>7848</v>
      </c>
      <c r="D816" s="8">
        <v>22</v>
      </c>
      <c r="E816" s="8">
        <v>4</v>
      </c>
      <c r="F816" s="12">
        <v>12949.16</v>
      </c>
      <c r="G816" s="8" t="s">
        <v>7882</v>
      </c>
      <c r="H816" s="8" t="s">
        <v>7882</v>
      </c>
      <c r="I816" s="8" t="s">
        <v>7859</v>
      </c>
      <c r="J816" s="13">
        <v>24463</v>
      </c>
      <c r="K816" s="8">
        <v>56</v>
      </c>
    </row>
    <row r="817" spans="1:11" ht="15.75" customHeight="1" x14ac:dyDescent="0.3">
      <c r="A817" s="8" t="s">
        <v>853</v>
      </c>
      <c r="B817" s="8">
        <v>1963</v>
      </c>
      <c r="C817" s="8" t="s">
        <v>7849</v>
      </c>
      <c r="D817" s="8">
        <v>14</v>
      </c>
      <c r="E817" s="8">
        <v>2</v>
      </c>
      <c r="F817" s="12">
        <v>12928.79</v>
      </c>
      <c r="G817" s="8" t="s">
        <v>7882</v>
      </c>
      <c r="H817" s="8" t="s">
        <v>7884</v>
      </c>
      <c r="I817" s="8" t="s">
        <v>7859</v>
      </c>
      <c r="J817" s="13">
        <v>23237</v>
      </c>
      <c r="K817" s="8">
        <v>59</v>
      </c>
    </row>
    <row r="818" spans="1:11" ht="15.75" customHeight="1" x14ac:dyDescent="0.3">
      <c r="A818" s="8" t="s">
        <v>854</v>
      </c>
      <c r="B818" s="8">
        <v>1963</v>
      </c>
      <c r="C818" s="8" t="s">
        <v>7847</v>
      </c>
      <c r="D818" s="8">
        <v>1</v>
      </c>
      <c r="E818" s="8">
        <v>2</v>
      </c>
      <c r="F818" s="12">
        <v>12925.89</v>
      </c>
      <c r="G818" s="8" t="s">
        <v>7882</v>
      </c>
      <c r="H818" s="8" t="s">
        <v>7884</v>
      </c>
      <c r="I818" s="8" t="s">
        <v>7859</v>
      </c>
      <c r="J818" s="13">
        <v>23255</v>
      </c>
      <c r="K818" s="8">
        <v>59</v>
      </c>
    </row>
    <row r="819" spans="1:11" ht="15.75" customHeight="1" x14ac:dyDescent="0.3">
      <c r="A819" s="8" t="s">
        <v>855</v>
      </c>
      <c r="B819" s="8">
        <v>1963</v>
      </c>
      <c r="C819" s="8" t="s">
        <v>7849</v>
      </c>
      <c r="D819" s="8">
        <v>16</v>
      </c>
      <c r="E819" s="8">
        <v>1</v>
      </c>
      <c r="F819" s="12">
        <v>12913.99</v>
      </c>
      <c r="G819" s="8" t="s">
        <v>7882</v>
      </c>
      <c r="H819" s="8" t="s">
        <v>7884</v>
      </c>
      <c r="I819" s="8" t="s">
        <v>7864</v>
      </c>
      <c r="J819" s="13">
        <v>23239</v>
      </c>
      <c r="K819" s="8">
        <v>59</v>
      </c>
    </row>
    <row r="820" spans="1:11" ht="15.75" customHeight="1" x14ac:dyDescent="0.3">
      <c r="A820" s="8" t="s">
        <v>856</v>
      </c>
      <c r="B820" s="8">
        <v>2004</v>
      </c>
      <c r="C820" s="8" t="s">
        <v>7844</v>
      </c>
      <c r="D820" s="8">
        <v>9</v>
      </c>
      <c r="E820" s="8">
        <v>0</v>
      </c>
      <c r="F820" s="12">
        <v>12890.06</v>
      </c>
      <c r="G820" s="8" t="s">
        <v>7882</v>
      </c>
      <c r="H820" s="8" t="s">
        <v>7883</v>
      </c>
      <c r="I820" s="8" t="s">
        <v>7863</v>
      </c>
      <c r="J820" s="13">
        <v>38177</v>
      </c>
      <c r="K820" s="8">
        <v>18</v>
      </c>
    </row>
    <row r="821" spans="1:11" ht="15.75" customHeight="1" x14ac:dyDescent="0.3">
      <c r="A821" s="8" t="s">
        <v>857</v>
      </c>
      <c r="B821" s="8">
        <v>1984</v>
      </c>
      <c r="C821" s="8" t="s">
        <v>7849</v>
      </c>
      <c r="D821" s="8">
        <v>6</v>
      </c>
      <c r="E821" s="8">
        <v>3</v>
      </c>
      <c r="F821" s="12">
        <v>12870.31</v>
      </c>
      <c r="G821" s="8" t="s">
        <v>7882</v>
      </c>
      <c r="H821" s="8" t="s">
        <v>7882</v>
      </c>
      <c r="I821" s="8" t="s">
        <v>7860</v>
      </c>
      <c r="J821" s="13">
        <v>30900</v>
      </c>
      <c r="K821" s="8">
        <v>38</v>
      </c>
    </row>
    <row r="822" spans="1:11" ht="15.75" customHeight="1" x14ac:dyDescent="0.3">
      <c r="A822" s="8" t="s">
        <v>858</v>
      </c>
      <c r="B822" s="8">
        <v>1963</v>
      </c>
      <c r="C822" s="8" t="s">
        <v>7847</v>
      </c>
      <c r="D822" s="8">
        <v>27</v>
      </c>
      <c r="E822" s="8">
        <v>0</v>
      </c>
      <c r="F822" s="12">
        <v>12856.84</v>
      </c>
      <c r="G822" s="8" t="s">
        <v>7882</v>
      </c>
      <c r="H822" s="8" t="s">
        <v>7882</v>
      </c>
      <c r="I822" s="8" t="s">
        <v>7870</v>
      </c>
      <c r="J822" s="13">
        <v>23281</v>
      </c>
      <c r="K822" s="8">
        <v>59</v>
      </c>
    </row>
    <row r="823" spans="1:11" ht="15.75" customHeight="1" x14ac:dyDescent="0.3">
      <c r="A823" s="8" t="s">
        <v>859</v>
      </c>
      <c r="B823" s="8">
        <v>1973</v>
      </c>
      <c r="C823" s="8" t="s">
        <v>7847</v>
      </c>
      <c r="D823" s="8">
        <v>22</v>
      </c>
      <c r="E823" s="8">
        <v>0</v>
      </c>
      <c r="F823" s="12">
        <v>12852.37</v>
      </c>
      <c r="G823" s="8" t="s">
        <v>7882</v>
      </c>
      <c r="H823" s="8" t="s">
        <v>7883</v>
      </c>
      <c r="I823" s="8" t="s">
        <v>7860</v>
      </c>
      <c r="J823" s="13">
        <v>26929</v>
      </c>
      <c r="K823" s="8">
        <v>49</v>
      </c>
    </row>
    <row r="824" spans="1:11" ht="15.75" customHeight="1" x14ac:dyDescent="0.3">
      <c r="A824" s="8" t="s">
        <v>860</v>
      </c>
      <c r="B824" s="8">
        <v>1993</v>
      </c>
      <c r="C824" s="8" t="s">
        <v>7847</v>
      </c>
      <c r="D824" s="8">
        <v>27</v>
      </c>
      <c r="E824" s="8">
        <v>0</v>
      </c>
      <c r="F824" s="12">
        <v>12847.24</v>
      </c>
      <c r="G824" s="8" t="s">
        <v>7882</v>
      </c>
      <c r="H824" s="8" t="s">
        <v>7884</v>
      </c>
      <c r="I824" s="8" t="s">
        <v>7860</v>
      </c>
      <c r="J824" s="13">
        <v>34239</v>
      </c>
      <c r="K824" s="8">
        <v>29</v>
      </c>
    </row>
    <row r="825" spans="1:11" ht="15.75" customHeight="1" x14ac:dyDescent="0.3">
      <c r="A825" s="8" t="s">
        <v>861</v>
      </c>
      <c r="B825" s="8">
        <v>2004</v>
      </c>
      <c r="C825" s="8" t="s">
        <v>7845</v>
      </c>
      <c r="D825" s="8">
        <v>9</v>
      </c>
      <c r="E825" s="8">
        <v>2</v>
      </c>
      <c r="F825" s="12">
        <v>12829.46</v>
      </c>
      <c r="G825" s="8" t="s">
        <v>7882</v>
      </c>
      <c r="H825" s="8" t="s">
        <v>7882</v>
      </c>
      <c r="I825" s="8" t="s">
        <v>7864</v>
      </c>
      <c r="J825" s="13">
        <v>38300</v>
      </c>
      <c r="K825" s="8">
        <v>18</v>
      </c>
    </row>
    <row r="826" spans="1:11" ht="15.75" customHeight="1" x14ac:dyDescent="0.3">
      <c r="A826" s="8" t="s">
        <v>862</v>
      </c>
      <c r="B826" s="8">
        <v>1967</v>
      </c>
      <c r="C826" s="8" t="s">
        <v>7847</v>
      </c>
      <c r="D826" s="8">
        <v>25</v>
      </c>
      <c r="E826" s="8">
        <v>0</v>
      </c>
      <c r="F826" s="12">
        <v>12823.25</v>
      </c>
      <c r="G826" s="8" t="s">
        <v>7882</v>
      </c>
      <c r="H826" s="8" t="s">
        <v>7882</v>
      </c>
      <c r="I826" s="8" t="s">
        <v>7870</v>
      </c>
      <c r="J826" s="13">
        <v>24740</v>
      </c>
      <c r="K826" s="8">
        <v>55</v>
      </c>
    </row>
    <row r="827" spans="1:11" ht="15.75" customHeight="1" x14ac:dyDescent="0.3">
      <c r="A827" s="8" t="s">
        <v>863</v>
      </c>
      <c r="B827" s="8">
        <v>1963</v>
      </c>
      <c r="C827" s="8" t="s">
        <v>7844</v>
      </c>
      <c r="D827" s="8">
        <v>20</v>
      </c>
      <c r="E827" s="8">
        <v>0</v>
      </c>
      <c r="F827" s="12">
        <v>12815.44</v>
      </c>
      <c r="G827" s="8" t="s">
        <v>7882</v>
      </c>
      <c r="H827" s="8" t="s">
        <v>7882</v>
      </c>
      <c r="I827" s="8" t="s">
        <v>7867</v>
      </c>
      <c r="J827" s="13">
        <v>23212</v>
      </c>
      <c r="K827" s="8">
        <v>59</v>
      </c>
    </row>
    <row r="828" spans="1:11" ht="15.75" customHeight="1" x14ac:dyDescent="0.3">
      <c r="A828" s="8" t="s">
        <v>864</v>
      </c>
      <c r="B828" s="8">
        <v>1978</v>
      </c>
      <c r="C828" s="8" t="s">
        <v>7844</v>
      </c>
      <c r="D828" s="8">
        <v>24</v>
      </c>
      <c r="E828" s="8">
        <v>0</v>
      </c>
      <c r="F828" s="12">
        <v>12797.21</v>
      </c>
      <c r="G828" s="8" t="s">
        <v>7882</v>
      </c>
      <c r="H828" s="8" t="s">
        <v>7883</v>
      </c>
      <c r="I828" s="8" t="s">
        <v>7867</v>
      </c>
      <c r="J828" s="13">
        <v>28695</v>
      </c>
      <c r="K828" s="8">
        <v>44</v>
      </c>
    </row>
    <row r="829" spans="1:11" ht="15.75" customHeight="1" x14ac:dyDescent="0.3">
      <c r="A829" s="8" t="s">
        <v>865</v>
      </c>
      <c r="B829" s="8">
        <v>1983</v>
      </c>
      <c r="C829" s="8" t="s">
        <v>7850</v>
      </c>
      <c r="D829" s="8">
        <v>29</v>
      </c>
      <c r="E829" s="8">
        <v>3</v>
      </c>
      <c r="F829" s="12">
        <v>12788.18</v>
      </c>
      <c r="G829" s="8" t="s">
        <v>7882</v>
      </c>
      <c r="H829" s="8" t="s">
        <v>7883</v>
      </c>
      <c r="I829" s="8" t="s">
        <v>7873</v>
      </c>
      <c r="J829" s="13">
        <v>30618</v>
      </c>
      <c r="K829" s="8">
        <v>39</v>
      </c>
    </row>
    <row r="830" spans="1:11" ht="15.75" customHeight="1" x14ac:dyDescent="0.3">
      <c r="A830" s="8" t="s">
        <v>866</v>
      </c>
      <c r="B830" s="8">
        <v>1963</v>
      </c>
      <c r="C830" s="8" t="s">
        <v>7848</v>
      </c>
      <c r="D830" s="8">
        <v>5</v>
      </c>
      <c r="E830" s="8">
        <v>0</v>
      </c>
      <c r="F830" s="12">
        <v>12788.03</v>
      </c>
      <c r="G830" s="8" t="s">
        <v>7882</v>
      </c>
      <c r="H830" s="8" t="s">
        <v>7882</v>
      </c>
      <c r="I830" s="8" t="s">
        <v>7866</v>
      </c>
      <c r="J830" s="13">
        <v>23350</v>
      </c>
      <c r="K830" s="8">
        <v>59</v>
      </c>
    </row>
    <row r="831" spans="1:11" ht="15.75" customHeight="1" x14ac:dyDescent="0.3">
      <c r="A831" s="8" t="s">
        <v>867</v>
      </c>
      <c r="B831" s="8">
        <v>1972</v>
      </c>
      <c r="C831" s="8" t="s">
        <v>7850</v>
      </c>
      <c r="D831" s="8">
        <v>7</v>
      </c>
      <c r="E831" s="8">
        <v>0</v>
      </c>
      <c r="F831" s="12">
        <v>12776.05</v>
      </c>
      <c r="G831" s="8" t="s">
        <v>7882</v>
      </c>
      <c r="H831" s="8" t="s">
        <v>7882</v>
      </c>
      <c r="I831" s="8" t="s">
        <v>7873</v>
      </c>
      <c r="J831" s="13">
        <v>26579</v>
      </c>
      <c r="K831" s="8">
        <v>50</v>
      </c>
    </row>
    <row r="832" spans="1:11" ht="15.75" customHeight="1" x14ac:dyDescent="0.3">
      <c r="A832" s="8" t="s">
        <v>868</v>
      </c>
      <c r="B832" s="8">
        <v>1975</v>
      </c>
      <c r="C832" s="8" t="s">
        <v>7847</v>
      </c>
      <c r="D832" s="8">
        <v>25</v>
      </c>
      <c r="E832" s="8">
        <v>1</v>
      </c>
      <c r="F832" s="12">
        <v>12770.27</v>
      </c>
      <c r="G832" s="8" t="s">
        <v>7882</v>
      </c>
      <c r="H832" s="8" t="s">
        <v>7882</v>
      </c>
      <c r="I832" s="8" t="s">
        <v>7870</v>
      </c>
      <c r="J832" s="13">
        <v>27662</v>
      </c>
      <c r="K832" s="8">
        <v>47</v>
      </c>
    </row>
    <row r="833" spans="1:11" ht="15.75" customHeight="1" x14ac:dyDescent="0.3">
      <c r="A833" s="8" t="s">
        <v>869</v>
      </c>
      <c r="B833" s="8">
        <v>1962</v>
      </c>
      <c r="C833" s="8" t="s">
        <v>7850</v>
      </c>
      <c r="D833" s="8">
        <v>1</v>
      </c>
      <c r="E833" s="8">
        <v>0</v>
      </c>
      <c r="F833" s="12">
        <v>12741.17</v>
      </c>
      <c r="G833" s="8" t="s">
        <v>7882</v>
      </c>
      <c r="H833" s="8" t="s">
        <v>7883</v>
      </c>
      <c r="I833" s="8" t="s">
        <v>7871</v>
      </c>
      <c r="J833" s="13">
        <v>22920</v>
      </c>
      <c r="K833" s="8">
        <v>60</v>
      </c>
    </row>
    <row r="834" spans="1:11" ht="15.75" customHeight="1" x14ac:dyDescent="0.3">
      <c r="A834" s="8" t="s">
        <v>870</v>
      </c>
      <c r="B834" s="8">
        <v>1962</v>
      </c>
      <c r="C834" s="8" t="s">
        <v>7847</v>
      </c>
      <c r="D834" s="8">
        <v>2</v>
      </c>
      <c r="E834" s="8">
        <v>0</v>
      </c>
      <c r="F834" s="12">
        <v>12731</v>
      </c>
      <c r="G834" s="8" t="s">
        <v>7882</v>
      </c>
      <c r="H834" s="8" t="s">
        <v>7882</v>
      </c>
      <c r="I834" s="8" t="s">
        <v>7864</v>
      </c>
      <c r="J834" s="13">
        <v>22891</v>
      </c>
      <c r="K834" s="8">
        <v>60</v>
      </c>
    </row>
    <row r="835" spans="1:11" ht="15.75" customHeight="1" x14ac:dyDescent="0.3">
      <c r="A835" s="8" t="s">
        <v>871</v>
      </c>
      <c r="B835" s="8">
        <v>1988</v>
      </c>
      <c r="C835" s="8" t="s">
        <v>7844</v>
      </c>
      <c r="D835" s="8">
        <v>17</v>
      </c>
      <c r="E835" s="8">
        <v>3</v>
      </c>
      <c r="F835" s="12">
        <v>12718.21</v>
      </c>
      <c r="G835" s="8" t="s">
        <v>7882</v>
      </c>
      <c r="H835" s="8" t="s">
        <v>7883</v>
      </c>
      <c r="I835" s="8" t="s">
        <v>7873</v>
      </c>
      <c r="J835" s="13">
        <v>32341</v>
      </c>
      <c r="K835" s="8">
        <v>34</v>
      </c>
    </row>
    <row r="836" spans="1:11" ht="15.75" customHeight="1" x14ac:dyDescent="0.3">
      <c r="A836" s="8" t="s">
        <v>872</v>
      </c>
      <c r="B836" s="8">
        <v>1970</v>
      </c>
      <c r="C836" s="8" t="s">
        <v>7844</v>
      </c>
      <c r="D836" s="8">
        <v>8</v>
      </c>
      <c r="E836" s="8">
        <v>0</v>
      </c>
      <c r="F836" s="12">
        <v>12713</v>
      </c>
      <c r="G836" s="8" t="s">
        <v>7882</v>
      </c>
      <c r="H836" s="8" t="s">
        <v>7883</v>
      </c>
      <c r="I836" s="8" t="s">
        <v>7861</v>
      </c>
      <c r="J836" s="13">
        <v>25757</v>
      </c>
      <c r="K836" s="8">
        <v>52</v>
      </c>
    </row>
    <row r="837" spans="1:11" ht="15.75" customHeight="1" x14ac:dyDescent="0.3">
      <c r="A837" s="8" t="s">
        <v>873</v>
      </c>
      <c r="B837" s="8">
        <v>1964</v>
      </c>
      <c r="C837" s="8" t="s">
        <v>7845</v>
      </c>
      <c r="D837" s="8">
        <v>28</v>
      </c>
      <c r="E837" s="8">
        <v>0</v>
      </c>
      <c r="F837" s="12">
        <v>12700.63</v>
      </c>
      <c r="G837" s="8" t="s">
        <v>7882</v>
      </c>
      <c r="H837" s="8" t="s">
        <v>7882</v>
      </c>
      <c r="I837" s="8" t="s">
        <v>7861</v>
      </c>
      <c r="J837" s="13">
        <v>23709</v>
      </c>
      <c r="K837" s="8">
        <v>58</v>
      </c>
    </row>
    <row r="838" spans="1:11" ht="15.75" customHeight="1" x14ac:dyDescent="0.3">
      <c r="A838" s="8" t="s">
        <v>874</v>
      </c>
      <c r="B838" s="8">
        <v>1992</v>
      </c>
      <c r="C838" s="8" t="s">
        <v>7844</v>
      </c>
      <c r="D838" s="8">
        <v>7</v>
      </c>
      <c r="E838" s="8">
        <v>0</v>
      </c>
      <c r="F838" s="12">
        <v>12699.56</v>
      </c>
      <c r="G838" s="8" t="s">
        <v>7882</v>
      </c>
      <c r="H838" s="8" t="s">
        <v>7884</v>
      </c>
      <c r="I838" s="8" t="s">
        <v>7861</v>
      </c>
      <c r="J838" s="13">
        <v>33792</v>
      </c>
      <c r="K838" s="8">
        <v>30</v>
      </c>
    </row>
    <row r="839" spans="1:11" ht="15.75" customHeight="1" x14ac:dyDescent="0.3">
      <c r="A839" s="8" t="s">
        <v>875</v>
      </c>
      <c r="B839" s="8">
        <v>1974</v>
      </c>
      <c r="C839" s="8" t="s">
        <v>7847</v>
      </c>
      <c r="D839" s="8">
        <v>24</v>
      </c>
      <c r="E839" s="8">
        <v>0</v>
      </c>
      <c r="F839" s="12">
        <v>12697.48</v>
      </c>
      <c r="G839" s="8" t="s">
        <v>7882</v>
      </c>
      <c r="H839" s="8" t="s">
        <v>7882</v>
      </c>
      <c r="I839" s="8" t="s">
        <v>7870</v>
      </c>
      <c r="J839" s="13">
        <v>27296</v>
      </c>
      <c r="K839" s="8">
        <v>48</v>
      </c>
    </row>
    <row r="840" spans="1:11" ht="15.75" customHeight="1" x14ac:dyDescent="0.3">
      <c r="A840" s="8" t="s">
        <v>876</v>
      </c>
      <c r="B840" s="8">
        <v>1962</v>
      </c>
      <c r="C840" s="8" t="s">
        <v>7849</v>
      </c>
      <c r="D840" s="8">
        <v>27</v>
      </c>
      <c r="E840" s="8">
        <v>0</v>
      </c>
      <c r="F840" s="12">
        <v>12648.7</v>
      </c>
      <c r="G840" s="8" t="s">
        <v>7882</v>
      </c>
      <c r="H840" s="8" t="s">
        <v>7884</v>
      </c>
      <c r="I840" s="8" t="s">
        <v>7859</v>
      </c>
      <c r="J840" s="13">
        <v>22885</v>
      </c>
      <c r="K840" s="8">
        <v>60</v>
      </c>
    </row>
    <row r="841" spans="1:11" ht="15.75" customHeight="1" x14ac:dyDescent="0.3">
      <c r="A841" s="8" t="s">
        <v>877</v>
      </c>
      <c r="B841" s="8">
        <v>1965</v>
      </c>
      <c r="C841" s="8" t="s">
        <v>7847</v>
      </c>
      <c r="D841" s="8">
        <v>14</v>
      </c>
      <c r="E841" s="8">
        <v>2</v>
      </c>
      <c r="F841" s="12">
        <v>12646.21</v>
      </c>
      <c r="G841" s="8" t="s">
        <v>7882</v>
      </c>
      <c r="H841" s="8" t="s">
        <v>7884</v>
      </c>
      <c r="I841" s="8" t="s">
        <v>7861</v>
      </c>
      <c r="J841" s="13">
        <v>23999</v>
      </c>
      <c r="K841" s="8">
        <v>57</v>
      </c>
    </row>
    <row r="842" spans="1:11" ht="15.75" customHeight="1" x14ac:dyDescent="0.3">
      <c r="A842" s="8" t="s">
        <v>878</v>
      </c>
      <c r="B842" s="8">
        <v>1962</v>
      </c>
      <c r="C842" s="8" t="s">
        <v>7844</v>
      </c>
      <c r="D842" s="8">
        <v>11</v>
      </c>
      <c r="E842" s="8">
        <v>0</v>
      </c>
      <c r="F842" s="12">
        <v>12644.59</v>
      </c>
      <c r="G842" s="8" t="s">
        <v>7882</v>
      </c>
      <c r="H842" s="8" t="s">
        <v>7884</v>
      </c>
      <c r="I842" s="8" t="s">
        <v>7861</v>
      </c>
      <c r="J842" s="13">
        <v>22838</v>
      </c>
      <c r="K842" s="8">
        <v>60</v>
      </c>
    </row>
    <row r="843" spans="1:11" ht="15.75" customHeight="1" x14ac:dyDescent="0.3">
      <c r="A843" s="8" t="s">
        <v>879</v>
      </c>
      <c r="B843" s="8">
        <v>1966</v>
      </c>
      <c r="C843" s="8" t="s">
        <v>7848</v>
      </c>
      <c r="D843" s="8">
        <v>17</v>
      </c>
      <c r="E843" s="8">
        <v>2</v>
      </c>
      <c r="F843" s="12">
        <v>12643.38</v>
      </c>
      <c r="G843" s="8" t="s">
        <v>7882</v>
      </c>
      <c r="H843" s="8" t="s">
        <v>7883</v>
      </c>
      <c r="I843" s="8" t="s">
        <v>7860</v>
      </c>
      <c r="J843" s="13">
        <v>24458</v>
      </c>
      <c r="K843" s="8">
        <v>56</v>
      </c>
    </row>
    <row r="844" spans="1:11" ht="15.75" customHeight="1" x14ac:dyDescent="0.3">
      <c r="A844" s="8" t="s">
        <v>880</v>
      </c>
      <c r="B844" s="8">
        <v>1972</v>
      </c>
      <c r="C844" s="8" t="s">
        <v>7847</v>
      </c>
      <c r="D844" s="8">
        <v>5</v>
      </c>
      <c r="E844" s="8">
        <v>0</v>
      </c>
      <c r="F844" s="12">
        <v>12640.24</v>
      </c>
      <c r="G844" s="8" t="s">
        <v>7882</v>
      </c>
      <c r="H844" s="8" t="s">
        <v>7883</v>
      </c>
      <c r="I844" s="8" t="s">
        <v>7861</v>
      </c>
      <c r="J844" s="13">
        <v>26547</v>
      </c>
      <c r="K844" s="8">
        <v>50</v>
      </c>
    </row>
    <row r="845" spans="1:11" ht="15.75" customHeight="1" x14ac:dyDescent="0.3">
      <c r="A845" s="8" t="s">
        <v>881</v>
      </c>
      <c r="B845" s="8">
        <v>1962</v>
      </c>
      <c r="C845" s="8" t="s">
        <v>7844</v>
      </c>
      <c r="D845" s="8">
        <v>22</v>
      </c>
      <c r="E845" s="8">
        <v>0</v>
      </c>
      <c r="F845" s="12">
        <v>12638.2</v>
      </c>
      <c r="G845" s="8" t="s">
        <v>7882</v>
      </c>
      <c r="H845" s="8" t="s">
        <v>7883</v>
      </c>
      <c r="I845" s="8" t="s">
        <v>7861</v>
      </c>
      <c r="J845" s="13">
        <v>22849</v>
      </c>
      <c r="K845" s="8">
        <v>60</v>
      </c>
    </row>
    <row r="846" spans="1:11" ht="15.75" customHeight="1" x14ac:dyDescent="0.3">
      <c r="A846" s="8" t="s">
        <v>882</v>
      </c>
      <c r="B846" s="8">
        <v>1962</v>
      </c>
      <c r="C846" s="8" t="s">
        <v>7845</v>
      </c>
      <c r="D846" s="8">
        <v>22</v>
      </c>
      <c r="E846" s="8">
        <v>0</v>
      </c>
      <c r="F846" s="12">
        <v>12629.9</v>
      </c>
      <c r="G846" s="8" t="s">
        <v>7882</v>
      </c>
      <c r="H846" s="8" t="s">
        <v>7882</v>
      </c>
      <c r="I846" s="8" t="s">
        <v>7859</v>
      </c>
      <c r="J846" s="13">
        <v>22972</v>
      </c>
      <c r="K846" s="8">
        <v>60</v>
      </c>
    </row>
    <row r="847" spans="1:11" ht="15.75" customHeight="1" x14ac:dyDescent="0.3">
      <c r="A847" s="8" t="s">
        <v>883</v>
      </c>
      <c r="B847" s="8">
        <v>1965</v>
      </c>
      <c r="C847" s="8" t="s">
        <v>7850</v>
      </c>
      <c r="D847" s="8">
        <v>4</v>
      </c>
      <c r="E847" s="8">
        <v>2</v>
      </c>
      <c r="F847" s="12">
        <v>12629.17</v>
      </c>
      <c r="G847" s="8" t="s">
        <v>7882</v>
      </c>
      <c r="H847" s="8" t="s">
        <v>7883</v>
      </c>
      <c r="I847" s="8" t="s">
        <v>7859</v>
      </c>
      <c r="J847" s="13">
        <v>24019</v>
      </c>
      <c r="K847" s="8">
        <v>57</v>
      </c>
    </row>
    <row r="848" spans="1:11" ht="15.75" customHeight="1" x14ac:dyDescent="0.3">
      <c r="A848" s="8" t="s">
        <v>884</v>
      </c>
      <c r="B848" s="8">
        <v>1970</v>
      </c>
      <c r="C848" s="8" t="s">
        <v>7848</v>
      </c>
      <c r="D848" s="8">
        <v>28</v>
      </c>
      <c r="E848" s="8">
        <v>0</v>
      </c>
      <c r="F848" s="12">
        <v>12624.74</v>
      </c>
      <c r="G848" s="8" t="s">
        <v>7882</v>
      </c>
      <c r="H848" s="8" t="s">
        <v>7883</v>
      </c>
      <c r="I848" s="8" t="s">
        <v>7860</v>
      </c>
      <c r="J848" s="13">
        <v>25930</v>
      </c>
      <c r="K848" s="8">
        <v>52</v>
      </c>
    </row>
    <row r="849" spans="1:11" ht="15.75" customHeight="1" x14ac:dyDescent="0.3">
      <c r="A849" s="8" t="s">
        <v>885</v>
      </c>
      <c r="B849" s="8">
        <v>1963</v>
      </c>
      <c r="C849" s="8" t="s">
        <v>7849</v>
      </c>
      <c r="D849" s="8">
        <v>19</v>
      </c>
      <c r="E849" s="8">
        <v>0</v>
      </c>
      <c r="F849" s="12">
        <v>12622.18</v>
      </c>
      <c r="G849" s="8" t="s">
        <v>7882</v>
      </c>
      <c r="H849" s="8" t="s">
        <v>7883</v>
      </c>
      <c r="I849" s="8" t="s">
        <v>7860</v>
      </c>
      <c r="J849" s="13">
        <v>23242</v>
      </c>
      <c r="K849" s="8">
        <v>59</v>
      </c>
    </row>
    <row r="850" spans="1:11" ht="15.75" customHeight="1" x14ac:dyDescent="0.3">
      <c r="A850" s="8" t="s">
        <v>886</v>
      </c>
      <c r="B850" s="8">
        <v>1998</v>
      </c>
      <c r="C850" s="8" t="s">
        <v>7845</v>
      </c>
      <c r="D850" s="8">
        <v>18</v>
      </c>
      <c r="E850" s="8">
        <v>1</v>
      </c>
      <c r="F850" s="12">
        <v>12609.89</v>
      </c>
      <c r="G850" s="8" t="s">
        <v>7882</v>
      </c>
      <c r="H850" s="8" t="s">
        <v>7882</v>
      </c>
      <c r="I850" s="8" t="s">
        <v>7860</v>
      </c>
      <c r="J850" s="13">
        <v>36117</v>
      </c>
      <c r="K850" s="8">
        <v>24</v>
      </c>
    </row>
    <row r="851" spans="1:11" ht="15.75" customHeight="1" x14ac:dyDescent="0.3">
      <c r="A851" s="8" t="s">
        <v>887</v>
      </c>
      <c r="B851" s="8">
        <v>1988</v>
      </c>
      <c r="C851" s="8" t="s">
        <v>7849</v>
      </c>
      <c r="D851" s="8">
        <v>11</v>
      </c>
      <c r="E851" s="8">
        <v>3</v>
      </c>
      <c r="F851" s="12">
        <v>12600.46</v>
      </c>
      <c r="G851" s="8" t="s">
        <v>7882</v>
      </c>
      <c r="H851" s="8" t="s">
        <v>7883</v>
      </c>
      <c r="I851" s="8" t="s">
        <v>7868</v>
      </c>
      <c r="J851" s="13">
        <v>32366</v>
      </c>
      <c r="K851" s="8">
        <v>34</v>
      </c>
    </row>
    <row r="852" spans="1:11" ht="15.75" customHeight="1" x14ac:dyDescent="0.3">
      <c r="A852" s="8" t="s">
        <v>888</v>
      </c>
      <c r="B852" s="8">
        <v>1970</v>
      </c>
      <c r="C852" s="8" t="s">
        <v>7846</v>
      </c>
      <c r="D852" s="8">
        <v>18</v>
      </c>
      <c r="E852" s="8">
        <v>5</v>
      </c>
      <c r="F852" s="12">
        <v>12592.53</v>
      </c>
      <c r="G852" s="8" t="s">
        <v>7882</v>
      </c>
      <c r="H852" s="8" t="s">
        <v>7884</v>
      </c>
      <c r="I852" s="8" t="s">
        <v>7859</v>
      </c>
      <c r="J852" s="13">
        <v>25737</v>
      </c>
      <c r="K852" s="8">
        <v>52</v>
      </c>
    </row>
    <row r="853" spans="1:11" ht="15.75" customHeight="1" x14ac:dyDescent="0.3">
      <c r="A853" s="8" t="s">
        <v>889</v>
      </c>
      <c r="B853" s="8">
        <v>1969</v>
      </c>
      <c r="C853" s="8" t="s">
        <v>7845</v>
      </c>
      <c r="D853" s="8">
        <v>26</v>
      </c>
      <c r="E853" s="8">
        <v>0</v>
      </c>
      <c r="F853" s="12">
        <v>12579.92</v>
      </c>
      <c r="G853" s="8" t="s">
        <v>7882</v>
      </c>
      <c r="H853" s="8" t="s">
        <v>7883</v>
      </c>
      <c r="I853" s="8" t="s">
        <v>7866</v>
      </c>
      <c r="J853" s="13">
        <v>25533</v>
      </c>
      <c r="K853" s="8">
        <v>53</v>
      </c>
    </row>
    <row r="854" spans="1:11" ht="15.75" customHeight="1" x14ac:dyDescent="0.3">
      <c r="A854" s="8" t="s">
        <v>890</v>
      </c>
      <c r="B854" s="8">
        <v>1961</v>
      </c>
      <c r="C854" s="8" t="s">
        <v>7845</v>
      </c>
      <c r="D854" s="8">
        <v>28</v>
      </c>
      <c r="E854" s="8">
        <v>0</v>
      </c>
      <c r="F854" s="12">
        <v>12574.05</v>
      </c>
      <c r="G854" s="8" t="s">
        <v>7882</v>
      </c>
      <c r="H854" s="8" t="s">
        <v>7883</v>
      </c>
      <c r="I854" s="8" t="s">
        <v>7861</v>
      </c>
      <c r="J854" s="13">
        <v>22613</v>
      </c>
      <c r="K854" s="8">
        <v>61</v>
      </c>
    </row>
    <row r="855" spans="1:11" ht="15.75" customHeight="1" x14ac:dyDescent="0.3">
      <c r="A855" s="8" t="s">
        <v>891</v>
      </c>
      <c r="B855" s="8">
        <v>1961</v>
      </c>
      <c r="C855" s="8" t="s">
        <v>7845</v>
      </c>
      <c r="D855" s="8">
        <v>28</v>
      </c>
      <c r="E855" s="8">
        <v>0</v>
      </c>
      <c r="F855" s="12">
        <v>12557.61</v>
      </c>
      <c r="G855" s="8" t="s">
        <v>7882</v>
      </c>
      <c r="H855" s="8" t="s">
        <v>7882</v>
      </c>
      <c r="I855" s="8" t="s">
        <v>7859</v>
      </c>
      <c r="J855" s="13">
        <v>22613</v>
      </c>
      <c r="K855" s="8">
        <v>61</v>
      </c>
    </row>
    <row r="856" spans="1:11" ht="15.75" customHeight="1" x14ac:dyDescent="0.3">
      <c r="A856" s="8" t="s">
        <v>892</v>
      </c>
      <c r="B856" s="8">
        <v>1962</v>
      </c>
      <c r="C856" s="8" t="s">
        <v>7850</v>
      </c>
      <c r="D856" s="8">
        <v>16</v>
      </c>
      <c r="E856" s="8">
        <v>0</v>
      </c>
      <c r="F856" s="12">
        <v>12523.6</v>
      </c>
      <c r="G856" s="8" t="s">
        <v>7882</v>
      </c>
      <c r="H856" s="8" t="s">
        <v>7882</v>
      </c>
      <c r="I856" s="8" t="s">
        <v>7860</v>
      </c>
      <c r="J856" s="13">
        <v>22935</v>
      </c>
      <c r="K856" s="8">
        <v>60</v>
      </c>
    </row>
    <row r="857" spans="1:11" ht="15.75" customHeight="1" x14ac:dyDescent="0.3">
      <c r="A857" s="8" t="s">
        <v>893</v>
      </c>
      <c r="B857" s="8">
        <v>1966</v>
      </c>
      <c r="C857" s="8" t="s">
        <v>7844</v>
      </c>
      <c r="D857" s="8">
        <v>12</v>
      </c>
      <c r="E857" s="8">
        <v>0</v>
      </c>
      <c r="F857" s="12">
        <v>12499.88</v>
      </c>
      <c r="G857" s="8" t="s">
        <v>7882</v>
      </c>
      <c r="H857" s="8" t="s">
        <v>7884</v>
      </c>
      <c r="I857" s="8" t="s">
        <v>7860</v>
      </c>
      <c r="J857" s="13">
        <v>24300</v>
      </c>
      <c r="K857" s="8">
        <v>56</v>
      </c>
    </row>
    <row r="858" spans="1:11" ht="15.75" customHeight="1" x14ac:dyDescent="0.3">
      <c r="A858" s="8" t="s">
        <v>894</v>
      </c>
      <c r="B858" s="8">
        <v>1968</v>
      </c>
      <c r="C858" s="8" t="s">
        <v>7848</v>
      </c>
      <c r="D858" s="8">
        <v>3</v>
      </c>
      <c r="E858" s="8">
        <v>3</v>
      </c>
      <c r="F858" s="12">
        <v>12495.29</v>
      </c>
      <c r="G858" s="8" t="s">
        <v>7882</v>
      </c>
      <c r="H858" s="8" t="s">
        <v>7882</v>
      </c>
      <c r="I858" s="8" t="s">
        <v>7860</v>
      </c>
      <c r="J858" s="13">
        <v>25175</v>
      </c>
      <c r="K858" s="8">
        <v>54</v>
      </c>
    </row>
    <row r="859" spans="1:11" ht="15.75" customHeight="1" x14ac:dyDescent="0.3">
      <c r="A859" s="8" t="s">
        <v>895</v>
      </c>
      <c r="B859" s="8">
        <v>1967</v>
      </c>
      <c r="C859" s="8" t="s">
        <v>7847</v>
      </c>
      <c r="D859" s="8">
        <v>1</v>
      </c>
      <c r="E859" s="8">
        <v>3</v>
      </c>
      <c r="F859" s="12">
        <v>12485.8</v>
      </c>
      <c r="G859" s="8" t="s">
        <v>7882</v>
      </c>
      <c r="H859" s="8" t="s">
        <v>7882</v>
      </c>
      <c r="I859" s="8" t="s">
        <v>7859</v>
      </c>
      <c r="J859" s="13">
        <v>24716</v>
      </c>
      <c r="K859" s="8">
        <v>55</v>
      </c>
    </row>
    <row r="860" spans="1:11" ht="15.75" customHeight="1" x14ac:dyDescent="0.3">
      <c r="A860" s="8" t="s">
        <v>896</v>
      </c>
      <c r="B860" s="8">
        <v>1968</v>
      </c>
      <c r="C860" s="8" t="s">
        <v>7845</v>
      </c>
      <c r="D860" s="8">
        <v>12</v>
      </c>
      <c r="E860" s="8">
        <v>3</v>
      </c>
      <c r="F860" s="12">
        <v>12479.71</v>
      </c>
      <c r="G860" s="8" t="s">
        <v>7882</v>
      </c>
      <c r="H860" s="8" t="s">
        <v>7882</v>
      </c>
      <c r="I860" s="8" t="s">
        <v>7860</v>
      </c>
      <c r="J860" s="13">
        <v>25154</v>
      </c>
      <c r="K860" s="8">
        <v>54</v>
      </c>
    </row>
    <row r="861" spans="1:11" ht="15.75" customHeight="1" x14ac:dyDescent="0.3">
      <c r="A861" s="8" t="s">
        <v>897</v>
      </c>
      <c r="B861" s="8">
        <v>1968</v>
      </c>
      <c r="C861" s="8" t="s">
        <v>7845</v>
      </c>
      <c r="D861" s="8">
        <v>26</v>
      </c>
      <c r="E861" s="8">
        <v>3</v>
      </c>
      <c r="F861" s="12">
        <v>12475.35</v>
      </c>
      <c r="G861" s="8" t="s">
        <v>7882</v>
      </c>
      <c r="H861" s="8" t="s">
        <v>7883</v>
      </c>
      <c r="I861" s="8" t="s">
        <v>7860</v>
      </c>
      <c r="J861" s="13">
        <v>25168</v>
      </c>
      <c r="K861" s="8">
        <v>54</v>
      </c>
    </row>
    <row r="862" spans="1:11" ht="15.75" customHeight="1" x14ac:dyDescent="0.3">
      <c r="A862" s="8" t="s">
        <v>898</v>
      </c>
      <c r="B862" s="8">
        <v>1995</v>
      </c>
      <c r="C862" s="8" t="s">
        <v>7849</v>
      </c>
      <c r="D862" s="8">
        <v>9</v>
      </c>
      <c r="E862" s="8">
        <v>0</v>
      </c>
      <c r="F862" s="12">
        <v>12452.25</v>
      </c>
      <c r="G862" s="8" t="s">
        <v>7882</v>
      </c>
      <c r="H862" s="8" t="s">
        <v>7882</v>
      </c>
      <c r="I862" s="8" t="s">
        <v>7860</v>
      </c>
      <c r="J862" s="13">
        <v>34920</v>
      </c>
      <c r="K862" s="8">
        <v>27</v>
      </c>
    </row>
    <row r="863" spans="1:11" ht="15.75" customHeight="1" x14ac:dyDescent="0.3">
      <c r="A863" s="8" t="s">
        <v>899</v>
      </c>
      <c r="B863" s="8">
        <v>1964</v>
      </c>
      <c r="C863" s="8" t="s">
        <v>7849</v>
      </c>
      <c r="D863" s="8">
        <v>4</v>
      </c>
      <c r="E863" s="8">
        <v>0</v>
      </c>
      <c r="F863" s="12">
        <v>12430.95</v>
      </c>
      <c r="G863" s="8" t="s">
        <v>7882</v>
      </c>
      <c r="H863" s="8" t="s">
        <v>7882</v>
      </c>
      <c r="I863" s="8" t="s">
        <v>7867</v>
      </c>
      <c r="J863" s="13">
        <v>23593</v>
      </c>
      <c r="K863" s="8">
        <v>58</v>
      </c>
    </row>
    <row r="864" spans="1:11" ht="15.75" customHeight="1" x14ac:dyDescent="0.3">
      <c r="A864" s="8" t="s">
        <v>900</v>
      </c>
      <c r="B864" s="8">
        <v>1979</v>
      </c>
      <c r="C864" s="8" t="s">
        <v>7844</v>
      </c>
      <c r="D864" s="8">
        <v>14</v>
      </c>
      <c r="E864" s="8">
        <v>2</v>
      </c>
      <c r="F864" s="12">
        <v>12408.29</v>
      </c>
      <c r="G864" s="8" t="s">
        <v>7882</v>
      </c>
      <c r="H864" s="8" t="s">
        <v>7883</v>
      </c>
      <c r="I864" s="8" t="s">
        <v>7874</v>
      </c>
      <c r="J864" s="13">
        <v>29050</v>
      </c>
      <c r="K864" s="8">
        <v>43</v>
      </c>
    </row>
    <row r="865" spans="1:11" ht="15.75" customHeight="1" x14ac:dyDescent="0.3">
      <c r="A865" s="8" t="s">
        <v>901</v>
      </c>
      <c r="B865" s="8">
        <v>1972</v>
      </c>
      <c r="C865" s="8" t="s">
        <v>7849</v>
      </c>
      <c r="D865" s="8">
        <v>21</v>
      </c>
      <c r="E865" s="8">
        <v>0</v>
      </c>
      <c r="F865" s="12">
        <v>12407.3</v>
      </c>
      <c r="G865" s="8" t="s">
        <v>7882</v>
      </c>
      <c r="H865" s="8" t="s">
        <v>7884</v>
      </c>
      <c r="I865" s="8" t="s">
        <v>7870</v>
      </c>
      <c r="J865" s="13">
        <v>26532</v>
      </c>
      <c r="K865" s="8">
        <v>50</v>
      </c>
    </row>
    <row r="866" spans="1:11" ht="15.75" customHeight="1" x14ac:dyDescent="0.3">
      <c r="A866" s="8" t="s">
        <v>902</v>
      </c>
      <c r="B866" s="8">
        <v>1989</v>
      </c>
      <c r="C866" s="8" t="s">
        <v>7848</v>
      </c>
      <c r="D866" s="8">
        <v>29</v>
      </c>
      <c r="E866" s="8">
        <v>0</v>
      </c>
      <c r="F866" s="12">
        <v>12404.88</v>
      </c>
      <c r="G866" s="8" t="s">
        <v>7882</v>
      </c>
      <c r="H866" s="8" t="s">
        <v>7882</v>
      </c>
      <c r="I866" s="8" t="s">
        <v>7864</v>
      </c>
      <c r="J866" s="13">
        <v>32871</v>
      </c>
      <c r="K866" s="8">
        <v>33</v>
      </c>
    </row>
    <row r="867" spans="1:11" ht="15.75" customHeight="1" x14ac:dyDescent="0.3">
      <c r="A867" s="8" t="s">
        <v>903</v>
      </c>
      <c r="B867" s="8">
        <v>1962</v>
      </c>
      <c r="C867" s="8" t="s">
        <v>7847</v>
      </c>
      <c r="D867" s="8">
        <v>26</v>
      </c>
      <c r="E867" s="8">
        <v>0</v>
      </c>
      <c r="F867" s="12">
        <v>12369.89</v>
      </c>
      <c r="G867" s="8" t="s">
        <v>7882</v>
      </c>
      <c r="H867" s="8" t="s">
        <v>7884</v>
      </c>
      <c r="I867" s="8" t="s">
        <v>7867</v>
      </c>
      <c r="J867" s="13">
        <v>22915</v>
      </c>
      <c r="K867" s="8">
        <v>60</v>
      </c>
    </row>
    <row r="868" spans="1:11" ht="15.75" customHeight="1" x14ac:dyDescent="0.3">
      <c r="A868" s="8" t="s">
        <v>904</v>
      </c>
      <c r="B868" s="8">
        <v>1966</v>
      </c>
      <c r="C868" s="8" t="s">
        <v>7848</v>
      </c>
      <c r="D868" s="8">
        <v>29</v>
      </c>
      <c r="E868" s="8">
        <v>3</v>
      </c>
      <c r="F868" s="12">
        <v>12363.55</v>
      </c>
      <c r="G868" s="8" t="s">
        <v>7882</v>
      </c>
      <c r="H868" s="8" t="s">
        <v>7882</v>
      </c>
      <c r="I868" s="8" t="s">
        <v>7861</v>
      </c>
      <c r="J868" s="13">
        <v>24470</v>
      </c>
      <c r="K868" s="8">
        <v>56</v>
      </c>
    </row>
    <row r="869" spans="1:11" ht="15.75" customHeight="1" x14ac:dyDescent="0.3">
      <c r="A869" s="8" t="s">
        <v>905</v>
      </c>
      <c r="B869" s="8">
        <v>1963</v>
      </c>
      <c r="C869" s="8" t="s">
        <v>7847</v>
      </c>
      <c r="D869" s="8">
        <v>22</v>
      </c>
      <c r="E869" s="8">
        <v>1</v>
      </c>
      <c r="F869" s="12">
        <v>12347.17</v>
      </c>
      <c r="G869" s="8" t="s">
        <v>7882</v>
      </c>
      <c r="H869" s="8" t="s">
        <v>7882</v>
      </c>
      <c r="I869" s="8" t="s">
        <v>7861</v>
      </c>
      <c r="J869" s="13">
        <v>23276</v>
      </c>
      <c r="K869" s="8">
        <v>59</v>
      </c>
    </row>
    <row r="870" spans="1:11" ht="15.75" customHeight="1" x14ac:dyDescent="0.3">
      <c r="A870" s="8" t="s">
        <v>906</v>
      </c>
      <c r="B870" s="8">
        <v>1963</v>
      </c>
      <c r="C870" s="8" t="s">
        <v>7849</v>
      </c>
      <c r="D870" s="8">
        <v>2</v>
      </c>
      <c r="E870" s="8">
        <v>1</v>
      </c>
      <c r="F870" s="12">
        <v>12333.83</v>
      </c>
      <c r="G870" s="8" t="s">
        <v>7882</v>
      </c>
      <c r="H870" s="8" t="s">
        <v>7884</v>
      </c>
      <c r="I870" s="8" t="s">
        <v>7861</v>
      </c>
      <c r="J870" s="13">
        <v>23225</v>
      </c>
      <c r="K870" s="8">
        <v>59</v>
      </c>
    </row>
    <row r="871" spans="1:11" ht="15.75" customHeight="1" x14ac:dyDescent="0.3">
      <c r="A871" s="8" t="s">
        <v>907</v>
      </c>
      <c r="B871" s="8">
        <v>1963</v>
      </c>
      <c r="C871" s="8" t="s">
        <v>7849</v>
      </c>
      <c r="D871" s="8">
        <v>29</v>
      </c>
      <c r="E871" s="8">
        <v>0</v>
      </c>
      <c r="F871" s="12">
        <v>12323.94</v>
      </c>
      <c r="G871" s="8" t="s">
        <v>7882</v>
      </c>
      <c r="H871" s="8" t="s">
        <v>7882</v>
      </c>
      <c r="I871" s="8" t="s">
        <v>7871</v>
      </c>
      <c r="J871" s="13">
        <v>23252</v>
      </c>
      <c r="K871" s="8">
        <v>59</v>
      </c>
    </row>
    <row r="872" spans="1:11" ht="15.75" customHeight="1" x14ac:dyDescent="0.3">
      <c r="A872" s="8" t="s">
        <v>908</v>
      </c>
      <c r="B872" s="8">
        <v>1963</v>
      </c>
      <c r="C872" s="8" t="s">
        <v>7850</v>
      </c>
      <c r="D872" s="8">
        <v>28</v>
      </c>
      <c r="E872" s="8">
        <v>0</v>
      </c>
      <c r="F872" s="12">
        <v>12299.59</v>
      </c>
      <c r="G872" s="8" t="s">
        <v>7882</v>
      </c>
      <c r="H872" s="8" t="s">
        <v>7883</v>
      </c>
      <c r="I872" s="8" t="s">
        <v>7866</v>
      </c>
      <c r="J872" s="13">
        <v>23312</v>
      </c>
      <c r="K872" s="8">
        <v>59</v>
      </c>
    </row>
    <row r="873" spans="1:11" ht="15.75" customHeight="1" x14ac:dyDescent="0.3">
      <c r="A873" s="8" t="s">
        <v>909</v>
      </c>
      <c r="B873" s="8">
        <v>1990</v>
      </c>
      <c r="C873" s="8" t="s">
        <v>7850</v>
      </c>
      <c r="D873" s="8">
        <v>29</v>
      </c>
      <c r="E873" s="8">
        <v>3</v>
      </c>
      <c r="F873" s="12">
        <v>12282.38</v>
      </c>
      <c r="G873" s="8" t="s">
        <v>7882</v>
      </c>
      <c r="H873" s="8" t="s">
        <v>7883</v>
      </c>
      <c r="I873" s="8" t="s">
        <v>7861</v>
      </c>
      <c r="J873" s="13">
        <v>33175</v>
      </c>
      <c r="K873" s="8">
        <v>32</v>
      </c>
    </row>
    <row r="874" spans="1:11" ht="15.75" customHeight="1" x14ac:dyDescent="0.3">
      <c r="A874" s="8" t="s">
        <v>910</v>
      </c>
      <c r="B874" s="8">
        <v>1966</v>
      </c>
      <c r="C874" s="8" t="s">
        <v>7845</v>
      </c>
      <c r="D874" s="8">
        <v>16</v>
      </c>
      <c r="E874" s="8">
        <v>0</v>
      </c>
      <c r="F874" s="12">
        <v>12282.03</v>
      </c>
      <c r="G874" s="8" t="s">
        <v>7882</v>
      </c>
      <c r="H874" s="8" t="s">
        <v>7883</v>
      </c>
      <c r="I874" s="8" t="s">
        <v>7866</v>
      </c>
      <c r="J874" s="13">
        <v>24427</v>
      </c>
      <c r="K874" s="8">
        <v>56</v>
      </c>
    </row>
    <row r="875" spans="1:11" ht="15.75" customHeight="1" x14ac:dyDescent="0.3">
      <c r="A875" s="8" t="s">
        <v>911</v>
      </c>
      <c r="B875" s="8">
        <v>1967</v>
      </c>
      <c r="C875" s="8" t="s">
        <v>7849</v>
      </c>
      <c r="D875" s="8">
        <v>28</v>
      </c>
      <c r="E875" s="8">
        <v>2</v>
      </c>
      <c r="F875" s="12">
        <v>12269.69</v>
      </c>
      <c r="G875" s="8" t="s">
        <v>7882</v>
      </c>
      <c r="H875" s="8" t="s">
        <v>7884</v>
      </c>
      <c r="I875" s="8" t="s">
        <v>7860</v>
      </c>
      <c r="J875" s="13">
        <v>24712</v>
      </c>
      <c r="K875" s="8">
        <v>55</v>
      </c>
    </row>
    <row r="876" spans="1:11" ht="15.75" customHeight="1" x14ac:dyDescent="0.3">
      <c r="A876" s="8" t="s">
        <v>912</v>
      </c>
      <c r="B876" s="8">
        <v>1967</v>
      </c>
      <c r="C876" s="8" t="s">
        <v>7848</v>
      </c>
      <c r="D876" s="8">
        <v>30</v>
      </c>
      <c r="E876" s="8">
        <v>2</v>
      </c>
      <c r="F876" s="12">
        <v>12268.63</v>
      </c>
      <c r="G876" s="8" t="s">
        <v>7882</v>
      </c>
      <c r="H876" s="8" t="s">
        <v>7883</v>
      </c>
      <c r="I876" s="8" t="s">
        <v>7860</v>
      </c>
      <c r="J876" s="13">
        <v>24836</v>
      </c>
      <c r="K876" s="8">
        <v>55</v>
      </c>
    </row>
    <row r="877" spans="1:11" ht="15.75" customHeight="1" x14ac:dyDescent="0.3">
      <c r="A877" s="8" t="s">
        <v>913</v>
      </c>
      <c r="B877" s="8">
        <v>1966</v>
      </c>
      <c r="C877" s="8" t="s">
        <v>7848</v>
      </c>
      <c r="D877" s="8">
        <v>6</v>
      </c>
      <c r="E877" s="8">
        <v>2</v>
      </c>
      <c r="F877" s="12">
        <v>12265.51</v>
      </c>
      <c r="G877" s="8" t="s">
        <v>7882</v>
      </c>
      <c r="H877" s="8" t="s">
        <v>7882</v>
      </c>
      <c r="I877" s="8" t="s">
        <v>7859</v>
      </c>
      <c r="J877" s="13">
        <v>24447</v>
      </c>
      <c r="K877" s="8">
        <v>56</v>
      </c>
    </row>
    <row r="878" spans="1:11" ht="15.75" customHeight="1" x14ac:dyDescent="0.3">
      <c r="A878" s="8" t="s">
        <v>914</v>
      </c>
      <c r="B878" s="8">
        <v>1986</v>
      </c>
      <c r="C878" s="8" t="s">
        <v>7849</v>
      </c>
      <c r="D878" s="8">
        <v>13</v>
      </c>
      <c r="E878" s="8">
        <v>3</v>
      </c>
      <c r="F878" s="12">
        <v>12255.04</v>
      </c>
      <c r="G878" s="8" t="s">
        <v>7882</v>
      </c>
      <c r="H878" s="8" t="s">
        <v>7884</v>
      </c>
      <c r="I878" s="8" t="s">
        <v>7873</v>
      </c>
      <c r="J878" s="13">
        <v>31637</v>
      </c>
      <c r="K878" s="8">
        <v>36</v>
      </c>
    </row>
    <row r="879" spans="1:11" ht="15.75" customHeight="1" x14ac:dyDescent="0.3">
      <c r="A879" s="8" t="s">
        <v>915</v>
      </c>
      <c r="B879" s="8">
        <v>1989</v>
      </c>
      <c r="C879" s="8" t="s">
        <v>7845</v>
      </c>
      <c r="D879" s="8">
        <v>23</v>
      </c>
      <c r="E879" s="8">
        <v>3</v>
      </c>
      <c r="F879" s="12">
        <v>12254.44</v>
      </c>
      <c r="G879" s="8" t="s">
        <v>7882</v>
      </c>
      <c r="H879" s="8" t="s">
        <v>7882</v>
      </c>
      <c r="I879" s="8" t="s">
        <v>7873</v>
      </c>
      <c r="J879" s="13">
        <v>32835</v>
      </c>
      <c r="K879" s="8">
        <v>33</v>
      </c>
    </row>
    <row r="880" spans="1:11" ht="15.75" customHeight="1" x14ac:dyDescent="0.3">
      <c r="A880" s="8" t="s">
        <v>916</v>
      </c>
      <c r="B880" s="8">
        <v>1974</v>
      </c>
      <c r="C880" s="8" t="s">
        <v>7846</v>
      </c>
      <c r="D880" s="8">
        <v>23</v>
      </c>
      <c r="E880" s="8">
        <v>0</v>
      </c>
      <c r="F880" s="12">
        <v>12245.17</v>
      </c>
      <c r="G880" s="8" t="s">
        <v>7882</v>
      </c>
      <c r="H880" s="8" t="s">
        <v>7883</v>
      </c>
      <c r="I880" s="8" t="s">
        <v>7860</v>
      </c>
      <c r="J880" s="13">
        <v>27203</v>
      </c>
      <c r="K880" s="8">
        <v>48</v>
      </c>
    </row>
    <row r="881" spans="1:11" ht="15.75" customHeight="1" x14ac:dyDescent="0.3">
      <c r="A881" s="8" t="s">
        <v>917</v>
      </c>
      <c r="B881" s="8">
        <v>1963</v>
      </c>
      <c r="C881" s="8" t="s">
        <v>7844</v>
      </c>
      <c r="D881" s="8">
        <v>17</v>
      </c>
      <c r="E881" s="8">
        <v>0</v>
      </c>
      <c r="F881" s="12">
        <v>12244.53</v>
      </c>
      <c r="G881" s="8" t="s">
        <v>7882</v>
      </c>
      <c r="H881" s="8" t="s">
        <v>7883</v>
      </c>
      <c r="I881" s="8" t="s">
        <v>7859</v>
      </c>
      <c r="J881" s="13">
        <v>23209</v>
      </c>
      <c r="K881" s="8">
        <v>59</v>
      </c>
    </row>
    <row r="882" spans="1:11" ht="15.75" customHeight="1" x14ac:dyDescent="0.3">
      <c r="A882" s="8" t="s">
        <v>918</v>
      </c>
      <c r="B882" s="8">
        <v>1966</v>
      </c>
      <c r="C882" s="8" t="s">
        <v>7844</v>
      </c>
      <c r="D882" s="8">
        <v>29</v>
      </c>
      <c r="E882" s="8">
        <v>0</v>
      </c>
      <c r="F882" s="12">
        <v>12237.73</v>
      </c>
      <c r="G882" s="8" t="s">
        <v>7882</v>
      </c>
      <c r="H882" s="8" t="s">
        <v>7882</v>
      </c>
      <c r="I882" s="8" t="s">
        <v>7860</v>
      </c>
      <c r="J882" s="13">
        <v>24317</v>
      </c>
      <c r="K882" s="8">
        <v>56</v>
      </c>
    </row>
    <row r="883" spans="1:11" ht="15.75" customHeight="1" x14ac:dyDescent="0.3">
      <c r="A883" s="8" t="s">
        <v>919</v>
      </c>
      <c r="B883" s="8">
        <v>1964</v>
      </c>
      <c r="C883" s="8" t="s">
        <v>7850</v>
      </c>
      <c r="D883" s="8">
        <v>15</v>
      </c>
      <c r="E883" s="8">
        <v>0</v>
      </c>
      <c r="F883" s="12">
        <v>12235.84</v>
      </c>
      <c r="G883" s="8" t="s">
        <v>7882</v>
      </c>
      <c r="H883" s="8" t="s">
        <v>7882</v>
      </c>
      <c r="I883" s="8" t="s">
        <v>7860</v>
      </c>
      <c r="J883" s="13">
        <v>23665</v>
      </c>
      <c r="K883" s="8">
        <v>58</v>
      </c>
    </row>
    <row r="884" spans="1:11" ht="15.75" customHeight="1" x14ac:dyDescent="0.3">
      <c r="A884" s="8" t="s">
        <v>920</v>
      </c>
      <c r="B884" s="8">
        <v>1963</v>
      </c>
      <c r="C884" s="8" t="s">
        <v>7844</v>
      </c>
      <c r="D884" s="8">
        <v>19</v>
      </c>
      <c r="E884" s="8">
        <v>0</v>
      </c>
      <c r="F884" s="12">
        <v>12233.83</v>
      </c>
      <c r="G884" s="8" t="s">
        <v>7882</v>
      </c>
      <c r="H884" s="8" t="s">
        <v>7883</v>
      </c>
      <c r="I884" s="8" t="s">
        <v>7861</v>
      </c>
      <c r="J884" s="13">
        <v>23211</v>
      </c>
      <c r="K884" s="8">
        <v>59</v>
      </c>
    </row>
    <row r="885" spans="1:11" ht="15.75" customHeight="1" x14ac:dyDescent="0.3">
      <c r="A885" s="8" t="s">
        <v>921</v>
      </c>
      <c r="B885" s="8">
        <v>1964</v>
      </c>
      <c r="C885" s="8" t="s">
        <v>7846</v>
      </c>
      <c r="D885" s="8">
        <v>24</v>
      </c>
      <c r="E885" s="8">
        <v>0</v>
      </c>
      <c r="F885" s="12">
        <v>12231.61</v>
      </c>
      <c r="G885" s="8" t="s">
        <v>7882</v>
      </c>
      <c r="H885" s="8" t="s">
        <v>7882</v>
      </c>
      <c r="I885" s="8" t="s">
        <v>7860</v>
      </c>
      <c r="J885" s="13">
        <v>23552</v>
      </c>
      <c r="K885" s="8">
        <v>58</v>
      </c>
    </row>
    <row r="886" spans="1:11" ht="15.75" customHeight="1" x14ac:dyDescent="0.3">
      <c r="A886" s="8" t="s">
        <v>922</v>
      </c>
      <c r="B886" s="8">
        <v>1964</v>
      </c>
      <c r="C886" s="8" t="s">
        <v>7844</v>
      </c>
      <c r="D886" s="8">
        <v>2</v>
      </c>
      <c r="E886" s="8">
        <v>0</v>
      </c>
      <c r="F886" s="12">
        <v>12224.35</v>
      </c>
      <c r="G886" s="8" t="s">
        <v>7882</v>
      </c>
      <c r="H886" s="8" t="s">
        <v>7883</v>
      </c>
      <c r="I886" s="8" t="s">
        <v>7860</v>
      </c>
      <c r="J886" s="13">
        <v>23560</v>
      </c>
      <c r="K886" s="8">
        <v>58</v>
      </c>
    </row>
    <row r="887" spans="1:11" ht="15.75" customHeight="1" x14ac:dyDescent="0.3">
      <c r="A887" s="8" t="s">
        <v>923</v>
      </c>
      <c r="B887" s="8">
        <v>1964</v>
      </c>
      <c r="C887" s="8" t="s">
        <v>7844</v>
      </c>
      <c r="D887" s="8">
        <v>20</v>
      </c>
      <c r="E887" s="8">
        <v>0</v>
      </c>
      <c r="F887" s="12">
        <v>12222.9</v>
      </c>
      <c r="G887" s="8" t="s">
        <v>7882</v>
      </c>
      <c r="H887" s="8" t="s">
        <v>7884</v>
      </c>
      <c r="I887" s="8" t="s">
        <v>7860</v>
      </c>
      <c r="J887" s="13">
        <v>23578</v>
      </c>
      <c r="K887" s="8">
        <v>58</v>
      </c>
    </row>
    <row r="888" spans="1:11" ht="15.75" customHeight="1" x14ac:dyDescent="0.3">
      <c r="A888" s="8" t="s">
        <v>924</v>
      </c>
      <c r="B888" s="8">
        <v>1977</v>
      </c>
      <c r="C888" s="8" t="s">
        <v>7849</v>
      </c>
      <c r="D888" s="8">
        <v>14</v>
      </c>
      <c r="E888" s="8">
        <v>2</v>
      </c>
      <c r="F888" s="12">
        <v>12218.7</v>
      </c>
      <c r="G888" s="8" t="s">
        <v>7882</v>
      </c>
      <c r="H888" s="8" t="s">
        <v>7883</v>
      </c>
      <c r="I888" s="8" t="s">
        <v>7860</v>
      </c>
      <c r="J888" s="13">
        <v>28351</v>
      </c>
      <c r="K888" s="8">
        <v>45</v>
      </c>
    </row>
    <row r="889" spans="1:11" ht="15.75" customHeight="1" x14ac:dyDescent="0.3">
      <c r="A889" s="8" t="s">
        <v>925</v>
      </c>
      <c r="B889" s="8">
        <v>1991</v>
      </c>
      <c r="C889" s="8" t="s">
        <v>7849</v>
      </c>
      <c r="D889" s="8">
        <v>29</v>
      </c>
      <c r="E889" s="8">
        <v>3</v>
      </c>
      <c r="F889" s="12">
        <v>12198.64</v>
      </c>
      <c r="G889" s="8" t="s">
        <v>7882</v>
      </c>
      <c r="H889" s="8" t="s">
        <v>7882</v>
      </c>
      <c r="I889" s="8" t="s">
        <v>7873</v>
      </c>
      <c r="J889" s="13">
        <v>33479</v>
      </c>
      <c r="K889" s="8">
        <v>31</v>
      </c>
    </row>
    <row r="890" spans="1:11" ht="15.75" customHeight="1" x14ac:dyDescent="0.3">
      <c r="A890" s="8" t="s">
        <v>926</v>
      </c>
      <c r="B890" s="8">
        <v>1987</v>
      </c>
      <c r="C890" s="8" t="s">
        <v>7850</v>
      </c>
      <c r="D890" s="8">
        <v>5</v>
      </c>
      <c r="E890" s="8">
        <v>3</v>
      </c>
      <c r="F890" s="12">
        <v>12148.2</v>
      </c>
      <c r="G890" s="8" t="s">
        <v>7882</v>
      </c>
      <c r="H890" s="8" t="s">
        <v>7882</v>
      </c>
      <c r="I890" s="8" t="s">
        <v>7860</v>
      </c>
      <c r="J890" s="13">
        <v>32055</v>
      </c>
      <c r="K890" s="8">
        <v>35</v>
      </c>
    </row>
    <row r="891" spans="1:11" ht="15.75" customHeight="1" x14ac:dyDescent="0.3">
      <c r="A891" s="8" t="s">
        <v>927</v>
      </c>
      <c r="B891" s="8">
        <v>1962</v>
      </c>
      <c r="C891" s="8" t="s">
        <v>7847</v>
      </c>
      <c r="D891" s="8">
        <v>15</v>
      </c>
      <c r="E891" s="8">
        <v>0</v>
      </c>
      <c r="F891" s="12">
        <v>12146.97</v>
      </c>
      <c r="G891" s="8" t="s">
        <v>7882</v>
      </c>
      <c r="H891" s="8" t="s">
        <v>7882</v>
      </c>
      <c r="I891" s="8" t="s">
        <v>7861</v>
      </c>
      <c r="J891" s="13">
        <v>22904</v>
      </c>
      <c r="K891" s="8">
        <v>60</v>
      </c>
    </row>
    <row r="892" spans="1:11" ht="15.75" customHeight="1" x14ac:dyDescent="0.3">
      <c r="A892" s="8" t="s">
        <v>928</v>
      </c>
      <c r="B892" s="8">
        <v>1962</v>
      </c>
      <c r="C892" s="8" t="s">
        <v>7845</v>
      </c>
      <c r="D892" s="8">
        <v>4</v>
      </c>
      <c r="E892" s="8">
        <v>0</v>
      </c>
      <c r="F892" s="12">
        <v>12142.58</v>
      </c>
      <c r="G892" s="8" t="s">
        <v>7882</v>
      </c>
      <c r="H892" s="8" t="s">
        <v>7884</v>
      </c>
      <c r="I892" s="8" t="s">
        <v>7859</v>
      </c>
      <c r="J892" s="13">
        <v>22954</v>
      </c>
      <c r="K892" s="8">
        <v>60</v>
      </c>
    </row>
    <row r="893" spans="1:11" ht="15.75" customHeight="1" x14ac:dyDescent="0.3">
      <c r="A893" s="8" t="s">
        <v>929</v>
      </c>
      <c r="B893" s="8">
        <v>1974</v>
      </c>
      <c r="C893" s="8" t="s">
        <v>7847</v>
      </c>
      <c r="D893" s="8">
        <v>16</v>
      </c>
      <c r="E893" s="8">
        <v>0</v>
      </c>
      <c r="F893" s="12">
        <v>12137.6</v>
      </c>
      <c r="G893" s="8" t="s">
        <v>7882</v>
      </c>
      <c r="H893" s="8" t="s">
        <v>7882</v>
      </c>
      <c r="I893" s="8" t="s">
        <v>7860</v>
      </c>
      <c r="J893" s="13">
        <v>27288</v>
      </c>
      <c r="K893" s="8">
        <v>48</v>
      </c>
    </row>
    <row r="894" spans="1:11" ht="15.75" customHeight="1" x14ac:dyDescent="0.3">
      <c r="A894" s="8" t="s">
        <v>930</v>
      </c>
      <c r="B894" s="8">
        <v>1991</v>
      </c>
      <c r="C894" s="8" t="s">
        <v>7845</v>
      </c>
      <c r="D894" s="8">
        <v>6</v>
      </c>
      <c r="E894" s="8">
        <v>3</v>
      </c>
      <c r="F894" s="12">
        <v>12130.8</v>
      </c>
      <c r="G894" s="8" t="s">
        <v>7882</v>
      </c>
      <c r="H894" s="8" t="s">
        <v>7882</v>
      </c>
      <c r="I894" s="8" t="s">
        <v>7873</v>
      </c>
      <c r="J894" s="13">
        <v>33548</v>
      </c>
      <c r="K894" s="8">
        <v>31</v>
      </c>
    </row>
    <row r="895" spans="1:11" ht="15.75" customHeight="1" x14ac:dyDescent="0.3">
      <c r="A895" s="8" t="s">
        <v>931</v>
      </c>
      <c r="B895" s="8">
        <v>1963</v>
      </c>
      <c r="C895" s="8" t="s">
        <v>7846</v>
      </c>
      <c r="D895" s="8">
        <v>4</v>
      </c>
      <c r="E895" s="8">
        <v>0</v>
      </c>
      <c r="F895" s="12">
        <v>12129.61</v>
      </c>
      <c r="G895" s="8" t="s">
        <v>7882</v>
      </c>
      <c r="H895" s="8" t="s">
        <v>7883</v>
      </c>
      <c r="I895" s="8" t="s">
        <v>7860</v>
      </c>
      <c r="J895" s="13">
        <v>23166</v>
      </c>
      <c r="K895" s="8">
        <v>60</v>
      </c>
    </row>
    <row r="896" spans="1:11" ht="15.75" customHeight="1" x14ac:dyDescent="0.3">
      <c r="A896" s="8" t="s">
        <v>932</v>
      </c>
      <c r="B896" s="8">
        <v>1963</v>
      </c>
      <c r="C896" s="8" t="s">
        <v>7844</v>
      </c>
      <c r="D896" s="8">
        <v>20</v>
      </c>
      <c r="E896" s="8">
        <v>0</v>
      </c>
      <c r="F896" s="12">
        <v>12124.99</v>
      </c>
      <c r="G896" s="8" t="s">
        <v>7882</v>
      </c>
      <c r="H896" s="8" t="s">
        <v>7883</v>
      </c>
      <c r="I896" s="8" t="s">
        <v>7860</v>
      </c>
      <c r="J896" s="13">
        <v>23212</v>
      </c>
      <c r="K896" s="8">
        <v>59</v>
      </c>
    </row>
    <row r="897" spans="1:11" ht="15.75" customHeight="1" x14ac:dyDescent="0.3">
      <c r="A897" s="8" t="s">
        <v>933</v>
      </c>
      <c r="B897" s="8">
        <v>1968</v>
      </c>
      <c r="C897" s="8" t="s">
        <v>7850</v>
      </c>
      <c r="D897" s="8">
        <v>25</v>
      </c>
      <c r="E897" s="8">
        <v>3</v>
      </c>
      <c r="F897" s="12">
        <v>12105.32</v>
      </c>
      <c r="G897" s="8" t="s">
        <v>7882</v>
      </c>
      <c r="H897" s="8" t="s">
        <v>7882</v>
      </c>
      <c r="I897" s="8" t="s">
        <v>7861</v>
      </c>
      <c r="J897" s="13">
        <v>25136</v>
      </c>
      <c r="K897" s="8">
        <v>54</v>
      </c>
    </row>
    <row r="898" spans="1:11" ht="15.75" customHeight="1" x14ac:dyDescent="0.3">
      <c r="A898" s="8" t="s">
        <v>934</v>
      </c>
      <c r="B898" s="8">
        <v>1968</v>
      </c>
      <c r="C898" s="8" t="s">
        <v>7848</v>
      </c>
      <c r="D898" s="8">
        <v>9</v>
      </c>
      <c r="E898" s="8">
        <v>2</v>
      </c>
      <c r="F898" s="12">
        <v>12096.65</v>
      </c>
      <c r="G898" s="8" t="s">
        <v>7882</v>
      </c>
      <c r="H898" s="8" t="s">
        <v>7883</v>
      </c>
      <c r="I898" s="8" t="s">
        <v>7867</v>
      </c>
      <c r="J898" s="13">
        <v>25181</v>
      </c>
      <c r="K898" s="8">
        <v>54</v>
      </c>
    </row>
    <row r="899" spans="1:11" ht="15.75" customHeight="1" x14ac:dyDescent="0.3">
      <c r="A899" s="8" t="s">
        <v>935</v>
      </c>
      <c r="B899" s="8">
        <v>1968</v>
      </c>
      <c r="C899" s="8" t="s">
        <v>7846</v>
      </c>
      <c r="D899" s="8">
        <v>21</v>
      </c>
      <c r="E899" s="8">
        <v>3</v>
      </c>
      <c r="F899" s="12">
        <v>12094.48</v>
      </c>
      <c r="G899" s="8" t="s">
        <v>7882</v>
      </c>
      <c r="H899" s="8" t="s">
        <v>7882</v>
      </c>
      <c r="I899" s="8" t="s">
        <v>7861</v>
      </c>
      <c r="J899" s="13">
        <v>25010</v>
      </c>
      <c r="K899" s="8">
        <v>54</v>
      </c>
    </row>
    <row r="900" spans="1:11" ht="15.75" customHeight="1" x14ac:dyDescent="0.3">
      <c r="A900" s="8" t="s">
        <v>936</v>
      </c>
      <c r="B900" s="8">
        <v>1984</v>
      </c>
      <c r="C900" s="8" t="s">
        <v>7847</v>
      </c>
      <c r="D900" s="8">
        <v>2</v>
      </c>
      <c r="E900" s="8">
        <v>3</v>
      </c>
      <c r="F900" s="12">
        <v>12091.34</v>
      </c>
      <c r="G900" s="8" t="s">
        <v>7882</v>
      </c>
      <c r="H900" s="8" t="s">
        <v>7884</v>
      </c>
      <c r="I900" s="8" t="s">
        <v>7874</v>
      </c>
      <c r="J900" s="13">
        <v>30927</v>
      </c>
      <c r="K900" s="8">
        <v>38</v>
      </c>
    </row>
    <row r="901" spans="1:11" ht="15.75" customHeight="1" x14ac:dyDescent="0.3">
      <c r="A901" s="8" t="s">
        <v>937</v>
      </c>
      <c r="B901" s="8">
        <v>1986</v>
      </c>
      <c r="C901" s="8" t="s">
        <v>7847</v>
      </c>
      <c r="D901" s="8">
        <v>7</v>
      </c>
      <c r="E901" s="8">
        <v>3</v>
      </c>
      <c r="F901" s="12">
        <v>12048.13</v>
      </c>
      <c r="G901" s="8" t="s">
        <v>7882</v>
      </c>
      <c r="H901" s="8" t="s">
        <v>7884</v>
      </c>
      <c r="I901" s="8" t="s">
        <v>7873</v>
      </c>
      <c r="J901" s="13">
        <v>31662</v>
      </c>
      <c r="K901" s="8">
        <v>36</v>
      </c>
    </row>
    <row r="902" spans="1:11" ht="15.75" customHeight="1" x14ac:dyDescent="0.3">
      <c r="A902" s="8" t="s">
        <v>938</v>
      </c>
      <c r="B902" s="8">
        <v>1966</v>
      </c>
      <c r="C902" s="8" t="s">
        <v>7845</v>
      </c>
      <c r="D902" s="8">
        <v>24</v>
      </c>
      <c r="E902" s="8">
        <v>1</v>
      </c>
      <c r="F902" s="12">
        <v>12044.34</v>
      </c>
      <c r="G902" s="8" t="s">
        <v>7882</v>
      </c>
      <c r="H902" s="8" t="s">
        <v>7883</v>
      </c>
      <c r="I902" s="8" t="s">
        <v>7860</v>
      </c>
      <c r="J902" s="13">
        <v>24435</v>
      </c>
      <c r="K902" s="8">
        <v>56</v>
      </c>
    </row>
    <row r="903" spans="1:11" ht="15.75" customHeight="1" x14ac:dyDescent="0.3">
      <c r="A903" s="8" t="s">
        <v>939</v>
      </c>
      <c r="B903" s="8">
        <v>1979</v>
      </c>
      <c r="C903" s="8" t="s">
        <v>7850</v>
      </c>
      <c r="D903" s="8">
        <v>16</v>
      </c>
      <c r="E903" s="8">
        <v>2</v>
      </c>
      <c r="F903" s="12">
        <v>12035.18</v>
      </c>
      <c r="G903" s="8" t="s">
        <v>7882</v>
      </c>
      <c r="H903" s="8" t="s">
        <v>7882</v>
      </c>
      <c r="I903" s="8" t="s">
        <v>7870</v>
      </c>
      <c r="J903" s="13">
        <v>29144</v>
      </c>
      <c r="K903" s="8">
        <v>43</v>
      </c>
    </row>
    <row r="904" spans="1:11" ht="15.75" customHeight="1" x14ac:dyDescent="0.3">
      <c r="A904" s="8" t="s">
        <v>940</v>
      </c>
      <c r="B904" s="8">
        <v>1965</v>
      </c>
      <c r="C904" s="8" t="s">
        <v>7850</v>
      </c>
      <c r="D904" s="8">
        <v>29</v>
      </c>
      <c r="E904" s="8">
        <v>1</v>
      </c>
      <c r="F904" s="12">
        <v>12032.33</v>
      </c>
      <c r="G904" s="8" t="s">
        <v>7882</v>
      </c>
      <c r="H904" s="8" t="s">
        <v>7883</v>
      </c>
      <c r="I904" s="8" t="s">
        <v>7861</v>
      </c>
      <c r="J904" s="13">
        <v>24044</v>
      </c>
      <c r="K904" s="8">
        <v>57</v>
      </c>
    </row>
    <row r="905" spans="1:11" ht="15.75" customHeight="1" x14ac:dyDescent="0.3">
      <c r="A905" s="8" t="s">
        <v>941</v>
      </c>
      <c r="B905" s="8">
        <v>1965</v>
      </c>
      <c r="C905" s="8" t="s">
        <v>7846</v>
      </c>
      <c r="D905" s="8">
        <v>9</v>
      </c>
      <c r="E905" s="8">
        <v>0</v>
      </c>
      <c r="F905" s="12">
        <v>12029.29</v>
      </c>
      <c r="G905" s="8" t="s">
        <v>7882</v>
      </c>
      <c r="H905" s="8" t="s">
        <v>7884</v>
      </c>
      <c r="I905" s="8" t="s">
        <v>7867</v>
      </c>
      <c r="J905" s="13">
        <v>23902</v>
      </c>
      <c r="K905" s="8">
        <v>57</v>
      </c>
    </row>
    <row r="906" spans="1:11" ht="15.75" customHeight="1" x14ac:dyDescent="0.3">
      <c r="A906" s="8" t="s">
        <v>942</v>
      </c>
      <c r="B906" s="8">
        <v>1982</v>
      </c>
      <c r="C906" s="8" t="s">
        <v>7850</v>
      </c>
      <c r="D906" s="8">
        <v>17</v>
      </c>
      <c r="E906" s="8">
        <v>3</v>
      </c>
      <c r="F906" s="12">
        <v>12001.29</v>
      </c>
      <c r="G906" s="8" t="s">
        <v>7882</v>
      </c>
      <c r="H906" s="8" t="s">
        <v>7882</v>
      </c>
      <c r="I906" s="8" t="s">
        <v>7870</v>
      </c>
      <c r="J906" s="13">
        <v>30241</v>
      </c>
      <c r="K906" s="8">
        <v>40</v>
      </c>
    </row>
    <row r="907" spans="1:11" ht="15.75" customHeight="1" x14ac:dyDescent="0.3">
      <c r="A907" s="8" t="s">
        <v>943</v>
      </c>
      <c r="B907" s="8">
        <v>1993</v>
      </c>
      <c r="C907" s="8" t="s">
        <v>7848</v>
      </c>
      <c r="D907" s="8">
        <v>12</v>
      </c>
      <c r="E907" s="8">
        <v>0</v>
      </c>
      <c r="F907" s="12">
        <v>11994.89</v>
      </c>
      <c r="G907" s="8" t="s">
        <v>7882</v>
      </c>
      <c r="H907" s="8" t="s">
        <v>7884</v>
      </c>
      <c r="I907" s="8" t="s">
        <v>7860</v>
      </c>
      <c r="J907" s="13">
        <v>34315</v>
      </c>
      <c r="K907" s="8">
        <v>29</v>
      </c>
    </row>
    <row r="908" spans="1:11" ht="15.75" customHeight="1" x14ac:dyDescent="0.3">
      <c r="A908" s="8" t="s">
        <v>944</v>
      </c>
      <c r="B908" s="8">
        <v>1983</v>
      </c>
      <c r="C908" s="8" t="s">
        <v>7844</v>
      </c>
      <c r="D908" s="8">
        <v>4</v>
      </c>
      <c r="E908" s="8">
        <v>3</v>
      </c>
      <c r="F908" s="12">
        <v>11987.68</v>
      </c>
      <c r="G908" s="8" t="s">
        <v>7882</v>
      </c>
      <c r="H908" s="8" t="s">
        <v>7884</v>
      </c>
      <c r="I908" s="8" t="s">
        <v>7873</v>
      </c>
      <c r="J908" s="13">
        <v>30501</v>
      </c>
      <c r="K908" s="8">
        <v>39</v>
      </c>
    </row>
    <row r="909" spans="1:11" ht="15.75" customHeight="1" x14ac:dyDescent="0.3">
      <c r="A909" s="8" t="s">
        <v>945</v>
      </c>
      <c r="B909" s="8">
        <v>1967</v>
      </c>
      <c r="C909" s="8" t="s">
        <v>7848</v>
      </c>
      <c r="D909" s="8">
        <v>22</v>
      </c>
      <c r="E909" s="8">
        <v>3</v>
      </c>
      <c r="F909" s="12">
        <v>11987.17</v>
      </c>
      <c r="G909" s="8" t="s">
        <v>7882</v>
      </c>
      <c r="H909" s="8" t="s">
        <v>7882</v>
      </c>
      <c r="I909" s="8" t="s">
        <v>7859</v>
      </c>
      <c r="J909" s="13">
        <v>24828</v>
      </c>
      <c r="K909" s="8">
        <v>55</v>
      </c>
    </row>
    <row r="910" spans="1:11" ht="15.75" customHeight="1" x14ac:dyDescent="0.3">
      <c r="A910" s="8" t="s">
        <v>946</v>
      </c>
      <c r="B910" s="8">
        <v>1964</v>
      </c>
      <c r="C910" s="8" t="s">
        <v>7847</v>
      </c>
      <c r="D910" s="8">
        <v>29</v>
      </c>
      <c r="E910" s="8">
        <v>1</v>
      </c>
      <c r="F910" s="12">
        <v>11946.63</v>
      </c>
      <c r="G910" s="8" t="s">
        <v>7882</v>
      </c>
      <c r="H910" s="8" t="s">
        <v>7884</v>
      </c>
      <c r="I910" s="8" t="s">
        <v>7859</v>
      </c>
      <c r="J910" s="13">
        <v>23649</v>
      </c>
      <c r="K910" s="8">
        <v>58</v>
      </c>
    </row>
    <row r="911" spans="1:11" ht="15.75" customHeight="1" x14ac:dyDescent="0.3">
      <c r="A911" s="8" t="s">
        <v>947</v>
      </c>
      <c r="B911" s="8">
        <v>1965</v>
      </c>
      <c r="C911" s="8" t="s">
        <v>7845</v>
      </c>
      <c r="D911" s="8">
        <v>1</v>
      </c>
      <c r="E911" s="8">
        <v>1</v>
      </c>
      <c r="F911" s="12">
        <v>11945.13</v>
      </c>
      <c r="G911" s="8" t="s">
        <v>7882</v>
      </c>
      <c r="H911" s="8" t="s">
        <v>7884</v>
      </c>
      <c r="I911" s="8" t="s">
        <v>7860</v>
      </c>
      <c r="J911" s="13">
        <v>24047</v>
      </c>
      <c r="K911" s="8">
        <v>57</v>
      </c>
    </row>
    <row r="912" spans="1:11" ht="15.75" customHeight="1" x14ac:dyDescent="0.3">
      <c r="A912" s="8" t="s">
        <v>948</v>
      </c>
      <c r="B912" s="8">
        <v>1964</v>
      </c>
      <c r="C912" s="8" t="s">
        <v>7848</v>
      </c>
      <c r="D912" s="8">
        <v>25</v>
      </c>
      <c r="E912" s="8">
        <v>0</v>
      </c>
      <c r="F912" s="12">
        <v>11944.59</v>
      </c>
      <c r="G912" s="8" t="s">
        <v>7882</v>
      </c>
      <c r="H912" s="8" t="s">
        <v>7884</v>
      </c>
      <c r="I912" s="8" t="s">
        <v>7864</v>
      </c>
      <c r="J912" s="13">
        <v>23736</v>
      </c>
      <c r="K912" s="8">
        <v>58</v>
      </c>
    </row>
    <row r="913" spans="1:11" ht="15.75" customHeight="1" x14ac:dyDescent="0.3">
      <c r="A913" s="8" t="s">
        <v>949</v>
      </c>
      <c r="B913" s="8">
        <v>1991</v>
      </c>
      <c r="C913" s="8" t="s">
        <v>7850</v>
      </c>
      <c r="D913" s="8">
        <v>19</v>
      </c>
      <c r="E913" s="8">
        <v>3</v>
      </c>
      <c r="F913" s="12">
        <v>11941.83</v>
      </c>
      <c r="G913" s="8" t="s">
        <v>7882</v>
      </c>
      <c r="H913" s="8" t="s">
        <v>7883</v>
      </c>
      <c r="I913" s="8" t="s">
        <v>7868</v>
      </c>
      <c r="J913" s="13">
        <v>33530</v>
      </c>
      <c r="K913" s="8">
        <v>31</v>
      </c>
    </row>
    <row r="914" spans="1:11" ht="15.75" customHeight="1" x14ac:dyDescent="0.3">
      <c r="A914" s="8" t="s">
        <v>950</v>
      </c>
      <c r="B914" s="8">
        <v>1964</v>
      </c>
      <c r="C914" s="8" t="s">
        <v>7849</v>
      </c>
      <c r="D914" s="8">
        <v>2</v>
      </c>
      <c r="E914" s="8">
        <v>0</v>
      </c>
      <c r="F914" s="12">
        <v>11938.26</v>
      </c>
      <c r="G914" s="8" t="s">
        <v>7882</v>
      </c>
      <c r="H914" s="8" t="s">
        <v>7882</v>
      </c>
      <c r="I914" s="8" t="s">
        <v>7863</v>
      </c>
      <c r="J914" s="13">
        <v>23591</v>
      </c>
      <c r="K914" s="8">
        <v>58</v>
      </c>
    </row>
    <row r="915" spans="1:11" ht="15.75" customHeight="1" x14ac:dyDescent="0.3">
      <c r="A915" s="8" t="s">
        <v>951</v>
      </c>
      <c r="B915" s="8">
        <v>1964</v>
      </c>
      <c r="C915" s="8" t="s">
        <v>7848</v>
      </c>
      <c r="D915" s="8">
        <v>20</v>
      </c>
      <c r="E915" s="8">
        <v>0</v>
      </c>
      <c r="F915" s="12">
        <v>11931.13</v>
      </c>
      <c r="G915" s="8" t="s">
        <v>7882</v>
      </c>
      <c r="H915" s="8" t="s">
        <v>7883</v>
      </c>
      <c r="I915" s="8" t="s">
        <v>7863</v>
      </c>
      <c r="J915" s="13">
        <v>23731</v>
      </c>
      <c r="K915" s="8">
        <v>58</v>
      </c>
    </row>
    <row r="916" spans="1:11" ht="15.75" customHeight="1" x14ac:dyDescent="0.3">
      <c r="A916" s="8" t="s">
        <v>952</v>
      </c>
      <c r="B916" s="8">
        <v>1964</v>
      </c>
      <c r="C916" s="8" t="s">
        <v>7845</v>
      </c>
      <c r="D916" s="8">
        <v>19</v>
      </c>
      <c r="E916" s="8">
        <v>0</v>
      </c>
      <c r="F916" s="12">
        <v>11918.2</v>
      </c>
      <c r="G916" s="8" t="s">
        <v>7882</v>
      </c>
      <c r="H916" s="8" t="s">
        <v>7883</v>
      </c>
      <c r="I916" s="8" t="s">
        <v>7870</v>
      </c>
      <c r="J916" s="13">
        <v>23700</v>
      </c>
      <c r="K916" s="8">
        <v>58</v>
      </c>
    </row>
    <row r="917" spans="1:11" ht="15.75" customHeight="1" x14ac:dyDescent="0.3">
      <c r="A917" s="8" t="s">
        <v>953</v>
      </c>
      <c r="B917" s="8">
        <v>2004</v>
      </c>
      <c r="C917" s="8" t="s">
        <v>7846</v>
      </c>
      <c r="D917" s="8">
        <v>2</v>
      </c>
      <c r="E917" s="8">
        <v>2</v>
      </c>
      <c r="F917" s="12">
        <v>11884.05</v>
      </c>
      <c r="G917" s="8" t="s">
        <v>7882</v>
      </c>
      <c r="H917" s="8" t="s">
        <v>7882</v>
      </c>
      <c r="I917" s="8" t="s">
        <v>7859</v>
      </c>
      <c r="J917" s="13">
        <v>38140</v>
      </c>
      <c r="K917" s="8">
        <v>19</v>
      </c>
    </row>
    <row r="918" spans="1:11" ht="15.75" customHeight="1" x14ac:dyDescent="0.3">
      <c r="A918" s="8" t="s">
        <v>954</v>
      </c>
      <c r="B918" s="8">
        <v>1967</v>
      </c>
      <c r="C918" s="8" t="s">
        <v>7850</v>
      </c>
      <c r="D918" s="8">
        <v>29</v>
      </c>
      <c r="E918" s="8">
        <v>2</v>
      </c>
      <c r="F918" s="12">
        <v>11881.97</v>
      </c>
      <c r="G918" s="8" t="s">
        <v>7882</v>
      </c>
      <c r="H918" s="8" t="s">
        <v>7883</v>
      </c>
      <c r="I918" s="8" t="s">
        <v>7859</v>
      </c>
      <c r="J918" s="13">
        <v>24774</v>
      </c>
      <c r="K918" s="8">
        <v>55</v>
      </c>
    </row>
    <row r="919" spans="1:11" ht="15.75" customHeight="1" x14ac:dyDescent="0.3">
      <c r="A919" s="8" t="s">
        <v>955</v>
      </c>
      <c r="B919" s="8">
        <v>1967</v>
      </c>
      <c r="C919" s="8" t="s">
        <v>7844</v>
      </c>
      <c r="D919" s="8">
        <v>14</v>
      </c>
      <c r="E919" s="8">
        <v>2</v>
      </c>
      <c r="F919" s="12">
        <v>11881.36</v>
      </c>
      <c r="G919" s="8" t="s">
        <v>7882</v>
      </c>
      <c r="H919" s="8" t="s">
        <v>7884</v>
      </c>
      <c r="I919" s="8" t="s">
        <v>7861</v>
      </c>
      <c r="J919" s="13">
        <v>24667</v>
      </c>
      <c r="K919" s="8">
        <v>55</v>
      </c>
    </row>
    <row r="920" spans="1:11" ht="15.75" customHeight="1" x14ac:dyDescent="0.3">
      <c r="A920" s="8" t="s">
        <v>956</v>
      </c>
      <c r="B920" s="8">
        <v>1967</v>
      </c>
      <c r="C920" s="8" t="s">
        <v>7849</v>
      </c>
      <c r="D920" s="8">
        <v>24</v>
      </c>
      <c r="E920" s="8">
        <v>1</v>
      </c>
      <c r="F920" s="12">
        <v>11879.1</v>
      </c>
      <c r="G920" s="8" t="s">
        <v>7882</v>
      </c>
      <c r="H920" s="8" t="s">
        <v>7882</v>
      </c>
      <c r="I920" s="8" t="s">
        <v>7867</v>
      </c>
      <c r="J920" s="13">
        <v>24708</v>
      </c>
      <c r="K920" s="8">
        <v>55</v>
      </c>
    </row>
    <row r="921" spans="1:11" ht="15.75" customHeight="1" x14ac:dyDescent="0.3">
      <c r="A921" s="8" t="s">
        <v>957</v>
      </c>
      <c r="B921" s="8">
        <v>1974</v>
      </c>
      <c r="C921" s="8" t="s">
        <v>7844</v>
      </c>
      <c r="D921" s="8">
        <v>7</v>
      </c>
      <c r="E921" s="8">
        <v>0</v>
      </c>
      <c r="F921" s="12">
        <v>11858.56</v>
      </c>
      <c r="G921" s="8" t="s">
        <v>7882</v>
      </c>
      <c r="H921" s="8" t="s">
        <v>7882</v>
      </c>
      <c r="I921" s="8" t="s">
        <v>7861</v>
      </c>
      <c r="J921" s="13">
        <v>27217</v>
      </c>
      <c r="K921" s="8">
        <v>48</v>
      </c>
    </row>
    <row r="922" spans="1:11" ht="15.75" customHeight="1" x14ac:dyDescent="0.3">
      <c r="A922" s="8" t="s">
        <v>958</v>
      </c>
      <c r="B922" s="8">
        <v>1964</v>
      </c>
      <c r="C922" s="8" t="s">
        <v>7847</v>
      </c>
      <c r="D922" s="8">
        <v>29</v>
      </c>
      <c r="E922" s="8">
        <v>0</v>
      </c>
      <c r="F922" s="12">
        <v>11856.41</v>
      </c>
      <c r="G922" s="8" t="s">
        <v>7882</v>
      </c>
      <c r="H922" s="8" t="s">
        <v>7884</v>
      </c>
      <c r="I922" s="8" t="s">
        <v>7859</v>
      </c>
      <c r="J922" s="13">
        <v>23649</v>
      </c>
      <c r="K922" s="8">
        <v>58</v>
      </c>
    </row>
    <row r="923" spans="1:11" ht="15.75" customHeight="1" x14ac:dyDescent="0.3">
      <c r="A923" s="8" t="s">
        <v>959</v>
      </c>
      <c r="B923" s="8">
        <v>1964</v>
      </c>
      <c r="C923" s="8" t="s">
        <v>7846</v>
      </c>
      <c r="D923" s="8">
        <v>27</v>
      </c>
      <c r="E923" s="8">
        <v>0</v>
      </c>
      <c r="F923" s="12">
        <v>11848.14</v>
      </c>
      <c r="G923" s="8" t="s">
        <v>7882</v>
      </c>
      <c r="H923" s="8" t="s">
        <v>7884</v>
      </c>
      <c r="I923" s="8" t="s">
        <v>7861</v>
      </c>
      <c r="J923" s="13">
        <v>23555</v>
      </c>
      <c r="K923" s="8">
        <v>58</v>
      </c>
    </row>
    <row r="924" spans="1:11" ht="15.75" customHeight="1" x14ac:dyDescent="0.3">
      <c r="A924" s="8" t="s">
        <v>960</v>
      </c>
      <c r="B924" s="8">
        <v>1965</v>
      </c>
      <c r="C924" s="8" t="s">
        <v>7845</v>
      </c>
      <c r="D924" s="8">
        <v>10</v>
      </c>
      <c r="E924" s="8">
        <v>0</v>
      </c>
      <c r="F924" s="12">
        <v>11842.62</v>
      </c>
      <c r="G924" s="8" t="s">
        <v>7882</v>
      </c>
      <c r="H924" s="8" t="s">
        <v>7882</v>
      </c>
      <c r="I924" s="8" t="s">
        <v>7860</v>
      </c>
      <c r="J924" s="13">
        <v>24056</v>
      </c>
      <c r="K924" s="8">
        <v>57</v>
      </c>
    </row>
    <row r="925" spans="1:11" ht="15.75" customHeight="1" x14ac:dyDescent="0.3">
      <c r="A925" s="8" t="s">
        <v>961</v>
      </c>
      <c r="B925" s="8">
        <v>1964</v>
      </c>
      <c r="C925" s="8" t="s">
        <v>7844</v>
      </c>
      <c r="D925" s="8">
        <v>11</v>
      </c>
      <c r="E925" s="8">
        <v>0</v>
      </c>
      <c r="F925" s="12">
        <v>11842.44</v>
      </c>
      <c r="G925" s="8" t="s">
        <v>7882</v>
      </c>
      <c r="H925" s="8" t="s">
        <v>7884</v>
      </c>
      <c r="I925" s="8" t="s">
        <v>7861</v>
      </c>
      <c r="J925" s="13">
        <v>23569</v>
      </c>
      <c r="K925" s="8">
        <v>58</v>
      </c>
    </row>
    <row r="926" spans="1:11" ht="15.75" customHeight="1" x14ac:dyDescent="0.3">
      <c r="A926" s="8" t="s">
        <v>962</v>
      </c>
      <c r="B926" s="8">
        <v>1965</v>
      </c>
      <c r="C926" s="8" t="s">
        <v>7847</v>
      </c>
      <c r="D926" s="8">
        <v>25</v>
      </c>
      <c r="E926" s="8">
        <v>0</v>
      </c>
      <c r="F926" s="12">
        <v>11840.78</v>
      </c>
      <c r="G926" s="8" t="s">
        <v>7882</v>
      </c>
      <c r="H926" s="8" t="s">
        <v>7884</v>
      </c>
      <c r="I926" s="8" t="s">
        <v>7860</v>
      </c>
      <c r="J926" s="13">
        <v>24010</v>
      </c>
      <c r="K926" s="8">
        <v>57</v>
      </c>
    </row>
    <row r="927" spans="1:11" ht="15.75" customHeight="1" x14ac:dyDescent="0.3">
      <c r="A927" s="8" t="s">
        <v>963</v>
      </c>
      <c r="B927" s="8">
        <v>1964</v>
      </c>
      <c r="C927" s="8" t="s">
        <v>7847</v>
      </c>
      <c r="D927" s="8">
        <v>11</v>
      </c>
      <c r="E927" s="8">
        <v>0</v>
      </c>
      <c r="F927" s="12">
        <v>11837.16</v>
      </c>
      <c r="G927" s="8" t="s">
        <v>7882</v>
      </c>
      <c r="H927" s="8" t="s">
        <v>7882</v>
      </c>
      <c r="I927" s="8" t="s">
        <v>7861</v>
      </c>
      <c r="J927" s="13">
        <v>23631</v>
      </c>
      <c r="K927" s="8">
        <v>58</v>
      </c>
    </row>
    <row r="928" spans="1:11" ht="15.75" customHeight="1" x14ac:dyDescent="0.3">
      <c r="A928" s="8" t="s">
        <v>964</v>
      </c>
      <c r="B928" s="8">
        <v>1964</v>
      </c>
      <c r="C928" s="8" t="s">
        <v>7846</v>
      </c>
      <c r="D928" s="8">
        <v>27</v>
      </c>
      <c r="E928" s="8">
        <v>0</v>
      </c>
      <c r="F928" s="12">
        <v>11833.78</v>
      </c>
      <c r="G928" s="8" t="s">
        <v>7882</v>
      </c>
      <c r="H928" s="8" t="s">
        <v>7882</v>
      </c>
      <c r="I928" s="8" t="s">
        <v>7859</v>
      </c>
      <c r="J928" s="13">
        <v>23555</v>
      </c>
      <c r="K928" s="8">
        <v>58</v>
      </c>
    </row>
    <row r="929" spans="1:11" ht="15.75" customHeight="1" x14ac:dyDescent="0.3">
      <c r="A929" s="8" t="s">
        <v>965</v>
      </c>
      <c r="B929" s="8">
        <v>1965</v>
      </c>
      <c r="C929" s="8" t="s">
        <v>7850</v>
      </c>
      <c r="D929" s="8">
        <v>3</v>
      </c>
      <c r="E929" s="8">
        <v>0</v>
      </c>
      <c r="F929" s="12">
        <v>11830.61</v>
      </c>
      <c r="G929" s="8" t="s">
        <v>7882</v>
      </c>
      <c r="H929" s="8" t="s">
        <v>7883</v>
      </c>
      <c r="I929" s="8" t="s">
        <v>7860</v>
      </c>
      <c r="J929" s="13">
        <v>24018</v>
      </c>
      <c r="K929" s="8">
        <v>57</v>
      </c>
    </row>
    <row r="930" spans="1:11" ht="15.75" customHeight="1" x14ac:dyDescent="0.3">
      <c r="A930" s="8" t="s">
        <v>966</v>
      </c>
      <c r="B930" s="8">
        <v>1982</v>
      </c>
      <c r="C930" s="8" t="s">
        <v>7845</v>
      </c>
      <c r="D930" s="8">
        <v>20</v>
      </c>
      <c r="E930" s="8">
        <v>3</v>
      </c>
      <c r="F930" s="12">
        <v>11773.06</v>
      </c>
      <c r="G930" s="8" t="s">
        <v>7882</v>
      </c>
      <c r="H930" s="8" t="s">
        <v>7882</v>
      </c>
      <c r="I930" s="8" t="s">
        <v>7873</v>
      </c>
      <c r="J930" s="13">
        <v>30275</v>
      </c>
      <c r="K930" s="8">
        <v>40</v>
      </c>
    </row>
    <row r="931" spans="1:11" ht="15.75" customHeight="1" x14ac:dyDescent="0.3">
      <c r="A931" s="8" t="s">
        <v>967</v>
      </c>
      <c r="B931" s="8">
        <v>1966</v>
      </c>
      <c r="C931" s="8" t="s">
        <v>7844</v>
      </c>
      <c r="D931" s="8">
        <v>25</v>
      </c>
      <c r="E931" s="8">
        <v>1</v>
      </c>
      <c r="F931" s="12">
        <v>11763</v>
      </c>
      <c r="G931" s="8" t="s">
        <v>7882</v>
      </c>
      <c r="H931" s="8" t="s">
        <v>7882</v>
      </c>
      <c r="I931" s="8" t="s">
        <v>7864</v>
      </c>
      <c r="J931" s="13">
        <v>24313</v>
      </c>
      <c r="K931" s="8">
        <v>56</v>
      </c>
    </row>
    <row r="932" spans="1:11" ht="15.75" customHeight="1" x14ac:dyDescent="0.3">
      <c r="A932" s="8" t="s">
        <v>968</v>
      </c>
      <c r="B932" s="8">
        <v>1979</v>
      </c>
      <c r="C932" s="8" t="s">
        <v>7845</v>
      </c>
      <c r="D932" s="8">
        <v>6</v>
      </c>
      <c r="E932" s="8">
        <v>2</v>
      </c>
      <c r="F932" s="12">
        <v>11752.68</v>
      </c>
      <c r="G932" s="8" t="s">
        <v>7882</v>
      </c>
      <c r="H932" s="8" t="s">
        <v>7883</v>
      </c>
      <c r="I932" s="8" t="s">
        <v>7873</v>
      </c>
      <c r="J932" s="13">
        <v>29165</v>
      </c>
      <c r="K932" s="8">
        <v>43</v>
      </c>
    </row>
    <row r="933" spans="1:11" ht="15.75" customHeight="1" x14ac:dyDescent="0.3">
      <c r="A933" s="8" t="s">
        <v>969</v>
      </c>
      <c r="B933" s="8">
        <v>1964</v>
      </c>
      <c r="C933" s="8" t="s">
        <v>7848</v>
      </c>
      <c r="D933" s="8">
        <v>2</v>
      </c>
      <c r="E933" s="8">
        <v>0</v>
      </c>
      <c r="F933" s="12">
        <v>11743.93</v>
      </c>
      <c r="G933" s="8" t="s">
        <v>7882</v>
      </c>
      <c r="H933" s="8" t="s">
        <v>7883</v>
      </c>
      <c r="I933" s="8" t="s">
        <v>7860</v>
      </c>
      <c r="J933" s="13">
        <v>23713</v>
      </c>
      <c r="K933" s="8">
        <v>58</v>
      </c>
    </row>
    <row r="934" spans="1:11" ht="15.75" customHeight="1" x14ac:dyDescent="0.3">
      <c r="A934" s="8" t="s">
        <v>970</v>
      </c>
      <c r="B934" s="8">
        <v>1963</v>
      </c>
      <c r="C934" s="8" t="s">
        <v>7846</v>
      </c>
      <c r="D934" s="8">
        <v>9</v>
      </c>
      <c r="E934" s="8">
        <v>0</v>
      </c>
      <c r="F934" s="12">
        <v>11743.3</v>
      </c>
      <c r="G934" s="8" t="s">
        <v>7882</v>
      </c>
      <c r="H934" s="8" t="s">
        <v>7882</v>
      </c>
      <c r="I934" s="8" t="s">
        <v>7859</v>
      </c>
      <c r="J934" s="13">
        <v>23171</v>
      </c>
      <c r="K934" s="8">
        <v>59</v>
      </c>
    </row>
    <row r="935" spans="1:11" ht="15.75" customHeight="1" x14ac:dyDescent="0.3">
      <c r="A935" s="8" t="s">
        <v>971</v>
      </c>
      <c r="B935" s="8">
        <v>1969</v>
      </c>
      <c r="C935" s="8" t="s">
        <v>7845</v>
      </c>
      <c r="D935" s="8">
        <v>12</v>
      </c>
      <c r="E935" s="8">
        <v>3</v>
      </c>
      <c r="F935" s="12">
        <v>11741.73</v>
      </c>
      <c r="G935" s="8" t="s">
        <v>7882</v>
      </c>
      <c r="H935" s="8" t="s">
        <v>7883</v>
      </c>
      <c r="I935" s="8" t="s">
        <v>7861</v>
      </c>
      <c r="J935" s="13">
        <v>25519</v>
      </c>
      <c r="K935" s="8">
        <v>53</v>
      </c>
    </row>
    <row r="936" spans="1:11" ht="15.75" customHeight="1" x14ac:dyDescent="0.3">
      <c r="A936" s="8" t="s">
        <v>972</v>
      </c>
      <c r="B936" s="8">
        <v>1988</v>
      </c>
      <c r="C936" s="8" t="s">
        <v>7847</v>
      </c>
      <c r="D936" s="8">
        <v>5</v>
      </c>
      <c r="E936" s="8">
        <v>2</v>
      </c>
      <c r="F936" s="12">
        <v>11737.85</v>
      </c>
      <c r="G936" s="8" t="s">
        <v>7882</v>
      </c>
      <c r="H936" s="8" t="s">
        <v>7883</v>
      </c>
      <c r="I936" s="8" t="s">
        <v>7861</v>
      </c>
      <c r="J936" s="13">
        <v>32391</v>
      </c>
      <c r="K936" s="8">
        <v>34</v>
      </c>
    </row>
    <row r="937" spans="1:11" ht="15.75" customHeight="1" x14ac:dyDescent="0.3">
      <c r="A937" s="8" t="s">
        <v>973</v>
      </c>
      <c r="B937" s="8">
        <v>1964</v>
      </c>
      <c r="C937" s="8" t="s">
        <v>7845</v>
      </c>
      <c r="D937" s="8">
        <v>9</v>
      </c>
      <c r="E937" s="8">
        <v>0</v>
      </c>
      <c r="F937" s="12">
        <v>11735.88</v>
      </c>
      <c r="G937" s="8" t="s">
        <v>7882</v>
      </c>
      <c r="H937" s="8" t="s">
        <v>7883</v>
      </c>
      <c r="I937" s="8" t="s">
        <v>7860</v>
      </c>
      <c r="J937" s="13">
        <v>23690</v>
      </c>
      <c r="K937" s="8">
        <v>58</v>
      </c>
    </row>
    <row r="938" spans="1:11" ht="15.75" customHeight="1" x14ac:dyDescent="0.3">
      <c r="A938" s="8" t="s">
        <v>974</v>
      </c>
      <c r="B938" s="8">
        <v>1984</v>
      </c>
      <c r="C938" s="8" t="s">
        <v>7845</v>
      </c>
      <c r="D938" s="8">
        <v>26</v>
      </c>
      <c r="E938" s="8">
        <v>3</v>
      </c>
      <c r="F938" s="12">
        <v>11730.82</v>
      </c>
      <c r="G938" s="8" t="s">
        <v>7882</v>
      </c>
      <c r="H938" s="8" t="s">
        <v>7882</v>
      </c>
      <c r="I938" s="8" t="s">
        <v>7873</v>
      </c>
      <c r="J938" s="13">
        <v>31012</v>
      </c>
      <c r="K938" s="8">
        <v>38</v>
      </c>
    </row>
    <row r="939" spans="1:11" ht="15.75" customHeight="1" x14ac:dyDescent="0.3">
      <c r="A939" s="8" t="s">
        <v>975</v>
      </c>
      <c r="B939" s="8">
        <v>1969</v>
      </c>
      <c r="C939" s="8" t="s">
        <v>7850</v>
      </c>
      <c r="D939" s="8">
        <v>12</v>
      </c>
      <c r="E939" s="8">
        <v>2</v>
      </c>
      <c r="F939" s="12">
        <v>11729.68</v>
      </c>
      <c r="G939" s="8" t="s">
        <v>7882</v>
      </c>
      <c r="H939" s="8" t="s">
        <v>7883</v>
      </c>
      <c r="I939" s="8" t="s">
        <v>7867</v>
      </c>
      <c r="J939" s="13">
        <v>25488</v>
      </c>
      <c r="K939" s="8">
        <v>53</v>
      </c>
    </row>
    <row r="940" spans="1:11" ht="15.75" customHeight="1" x14ac:dyDescent="0.3">
      <c r="A940" s="8" t="s">
        <v>976</v>
      </c>
      <c r="B940" s="8">
        <v>1982</v>
      </c>
      <c r="C940" s="8" t="s">
        <v>7850</v>
      </c>
      <c r="D940" s="8">
        <v>21</v>
      </c>
      <c r="E940" s="8">
        <v>3</v>
      </c>
      <c r="F940" s="12">
        <v>11712.97</v>
      </c>
      <c r="G940" s="8" t="s">
        <v>7882</v>
      </c>
      <c r="H940" s="8" t="s">
        <v>7884</v>
      </c>
      <c r="I940" s="8" t="s">
        <v>7870</v>
      </c>
      <c r="J940" s="13">
        <v>30245</v>
      </c>
      <c r="K940" s="8">
        <v>40</v>
      </c>
    </row>
    <row r="941" spans="1:11" ht="15.75" customHeight="1" x14ac:dyDescent="0.3">
      <c r="A941" s="8" t="s">
        <v>977</v>
      </c>
      <c r="B941" s="8">
        <v>1970</v>
      </c>
      <c r="C941" s="8" t="s">
        <v>7848</v>
      </c>
      <c r="D941" s="8">
        <v>1</v>
      </c>
      <c r="E941" s="8">
        <v>0</v>
      </c>
      <c r="F941" s="12">
        <v>11696.52</v>
      </c>
      <c r="G941" s="8" t="s">
        <v>7882</v>
      </c>
      <c r="H941" s="8" t="s">
        <v>7883</v>
      </c>
      <c r="I941" s="8" t="s">
        <v>7870</v>
      </c>
      <c r="J941" s="13">
        <v>25903</v>
      </c>
      <c r="K941" s="8">
        <v>52</v>
      </c>
    </row>
    <row r="942" spans="1:11" ht="15.75" customHeight="1" x14ac:dyDescent="0.3">
      <c r="A942" s="8" t="s">
        <v>978</v>
      </c>
      <c r="B942" s="8">
        <v>1966</v>
      </c>
      <c r="C942" s="8" t="s">
        <v>7845</v>
      </c>
      <c r="D942" s="8">
        <v>9</v>
      </c>
      <c r="E942" s="8">
        <v>1</v>
      </c>
      <c r="F942" s="12">
        <v>11674.13</v>
      </c>
      <c r="G942" s="8" t="s">
        <v>7882</v>
      </c>
      <c r="H942" s="8" t="s">
        <v>7883</v>
      </c>
      <c r="I942" s="8" t="s">
        <v>7861</v>
      </c>
      <c r="J942" s="13">
        <v>24420</v>
      </c>
      <c r="K942" s="8">
        <v>56</v>
      </c>
    </row>
    <row r="943" spans="1:11" ht="15.75" customHeight="1" x14ac:dyDescent="0.3">
      <c r="A943" s="8" t="s">
        <v>979</v>
      </c>
      <c r="B943" s="8">
        <v>1966</v>
      </c>
      <c r="C943" s="8" t="s">
        <v>7849</v>
      </c>
      <c r="D943" s="8">
        <v>23</v>
      </c>
      <c r="E943" s="8">
        <v>0</v>
      </c>
      <c r="F943" s="12">
        <v>11658.38</v>
      </c>
      <c r="G943" s="8" t="s">
        <v>7882</v>
      </c>
      <c r="H943" s="8" t="s">
        <v>7882</v>
      </c>
      <c r="I943" s="8" t="s">
        <v>7867</v>
      </c>
      <c r="J943" s="13">
        <v>24342</v>
      </c>
      <c r="K943" s="8">
        <v>56</v>
      </c>
    </row>
    <row r="944" spans="1:11" ht="15.75" customHeight="1" x14ac:dyDescent="0.3">
      <c r="A944" s="8" t="s">
        <v>980</v>
      </c>
      <c r="B944" s="8">
        <v>1966</v>
      </c>
      <c r="C944" s="8" t="s">
        <v>7844</v>
      </c>
      <c r="D944" s="8">
        <v>6</v>
      </c>
      <c r="E944" s="8">
        <v>0</v>
      </c>
      <c r="F944" s="12">
        <v>11658.12</v>
      </c>
      <c r="G944" s="8" t="s">
        <v>7882</v>
      </c>
      <c r="H944" s="8" t="s">
        <v>7883</v>
      </c>
      <c r="I944" s="8" t="s">
        <v>7867</v>
      </c>
      <c r="J944" s="13">
        <v>24294</v>
      </c>
      <c r="K944" s="8">
        <v>56</v>
      </c>
    </row>
    <row r="945" spans="1:11" ht="15.75" customHeight="1" x14ac:dyDescent="0.3">
      <c r="A945" s="8" t="s">
        <v>981</v>
      </c>
      <c r="B945" s="8">
        <v>1994</v>
      </c>
      <c r="C945" s="8" t="s">
        <v>7844</v>
      </c>
      <c r="D945" s="8">
        <v>20</v>
      </c>
      <c r="E945" s="8">
        <v>0</v>
      </c>
      <c r="F945" s="12">
        <v>11657.81</v>
      </c>
      <c r="G945" s="8" t="s">
        <v>7882</v>
      </c>
      <c r="H945" s="8" t="s">
        <v>7884</v>
      </c>
      <c r="I945" s="8" t="s">
        <v>7868</v>
      </c>
      <c r="J945" s="13">
        <v>34535</v>
      </c>
      <c r="K945" s="8">
        <v>28</v>
      </c>
    </row>
    <row r="946" spans="1:11" ht="15.75" customHeight="1" x14ac:dyDescent="0.3">
      <c r="A946" s="8" t="s">
        <v>982</v>
      </c>
      <c r="B946" s="8">
        <v>1966</v>
      </c>
      <c r="C946" s="8" t="s">
        <v>7850</v>
      </c>
      <c r="D946" s="8">
        <v>4</v>
      </c>
      <c r="E946" s="8">
        <v>0</v>
      </c>
      <c r="F946" s="12">
        <v>11657.72</v>
      </c>
      <c r="G946" s="8" t="s">
        <v>7882</v>
      </c>
      <c r="H946" s="8" t="s">
        <v>7884</v>
      </c>
      <c r="I946" s="8" t="s">
        <v>7867</v>
      </c>
      <c r="J946" s="13">
        <v>24384</v>
      </c>
      <c r="K946" s="8">
        <v>56</v>
      </c>
    </row>
    <row r="947" spans="1:11" ht="15.75" customHeight="1" x14ac:dyDescent="0.3">
      <c r="A947" s="8" t="s">
        <v>983</v>
      </c>
      <c r="B947" s="8">
        <v>1986</v>
      </c>
      <c r="C947" s="8" t="s">
        <v>7844</v>
      </c>
      <c r="D947" s="8">
        <v>17</v>
      </c>
      <c r="E947" s="8">
        <v>3</v>
      </c>
      <c r="F947" s="12">
        <v>11625.11</v>
      </c>
      <c r="G947" s="8" t="s">
        <v>7882</v>
      </c>
      <c r="H947" s="8" t="s">
        <v>7882</v>
      </c>
      <c r="I947" s="8" t="s">
        <v>7874</v>
      </c>
      <c r="J947" s="13">
        <v>31610</v>
      </c>
      <c r="K947" s="8">
        <v>36</v>
      </c>
    </row>
    <row r="948" spans="1:11" ht="15.75" customHeight="1" x14ac:dyDescent="0.3">
      <c r="A948" s="8" t="s">
        <v>984</v>
      </c>
      <c r="B948" s="8">
        <v>1964</v>
      </c>
      <c r="C948" s="8" t="s">
        <v>7846</v>
      </c>
      <c r="D948" s="8">
        <v>20</v>
      </c>
      <c r="E948" s="8">
        <v>0</v>
      </c>
      <c r="F948" s="12">
        <v>11602.75</v>
      </c>
      <c r="G948" s="8" t="s">
        <v>7882</v>
      </c>
      <c r="H948" s="8" t="s">
        <v>7883</v>
      </c>
      <c r="I948" s="8" t="s">
        <v>7872</v>
      </c>
      <c r="J948" s="13">
        <v>23548</v>
      </c>
      <c r="K948" s="8">
        <v>58</v>
      </c>
    </row>
    <row r="949" spans="1:11" ht="15.75" customHeight="1" x14ac:dyDescent="0.3">
      <c r="A949" s="8" t="s">
        <v>985</v>
      </c>
      <c r="B949" s="8">
        <v>1965</v>
      </c>
      <c r="C949" s="8" t="s">
        <v>7845</v>
      </c>
      <c r="D949" s="8">
        <v>6</v>
      </c>
      <c r="E949" s="8">
        <v>1</v>
      </c>
      <c r="F949" s="12">
        <v>11576.13</v>
      </c>
      <c r="G949" s="8" t="s">
        <v>7882</v>
      </c>
      <c r="H949" s="8" t="s">
        <v>7882</v>
      </c>
      <c r="I949" s="8" t="s">
        <v>7861</v>
      </c>
      <c r="J949" s="13">
        <v>24052</v>
      </c>
      <c r="K949" s="8">
        <v>57</v>
      </c>
    </row>
    <row r="950" spans="1:11" ht="15.75" customHeight="1" x14ac:dyDescent="0.3">
      <c r="A950" s="8" t="s">
        <v>986</v>
      </c>
      <c r="B950" s="8">
        <v>1965</v>
      </c>
      <c r="C950" s="8" t="s">
        <v>7848</v>
      </c>
      <c r="D950" s="8">
        <v>25</v>
      </c>
      <c r="E950" s="8">
        <v>0</v>
      </c>
      <c r="F950" s="12">
        <v>11566.3</v>
      </c>
      <c r="G950" s="8" t="s">
        <v>7882</v>
      </c>
      <c r="H950" s="8" t="s">
        <v>7882</v>
      </c>
      <c r="I950" s="8" t="s">
        <v>7864</v>
      </c>
      <c r="J950" s="13">
        <v>24101</v>
      </c>
      <c r="K950" s="8">
        <v>57</v>
      </c>
    </row>
    <row r="951" spans="1:11" ht="15.75" customHeight="1" x14ac:dyDescent="0.3">
      <c r="A951" s="8" t="s">
        <v>987</v>
      </c>
      <c r="B951" s="8">
        <v>1965</v>
      </c>
      <c r="C951" s="8" t="s">
        <v>7850</v>
      </c>
      <c r="D951" s="8">
        <v>27</v>
      </c>
      <c r="E951" s="8">
        <v>1</v>
      </c>
      <c r="F951" s="12">
        <v>11554.22</v>
      </c>
      <c r="G951" s="8" t="s">
        <v>7882</v>
      </c>
      <c r="H951" s="8" t="s">
        <v>7883</v>
      </c>
      <c r="I951" s="8" t="s">
        <v>7859</v>
      </c>
      <c r="J951" s="13">
        <v>24042</v>
      </c>
      <c r="K951" s="8">
        <v>57</v>
      </c>
    </row>
    <row r="952" spans="1:11" ht="15.75" customHeight="1" x14ac:dyDescent="0.3">
      <c r="A952" s="8" t="s">
        <v>988</v>
      </c>
      <c r="B952" s="8">
        <v>1973</v>
      </c>
      <c r="C952" s="8" t="s">
        <v>7844</v>
      </c>
      <c r="D952" s="8">
        <v>23</v>
      </c>
      <c r="E952" s="8">
        <v>5</v>
      </c>
      <c r="F952" s="12">
        <v>11552.9</v>
      </c>
      <c r="G952" s="8" t="s">
        <v>7882</v>
      </c>
      <c r="H952" s="8" t="s">
        <v>7884</v>
      </c>
      <c r="I952" s="8" t="s">
        <v>7861</v>
      </c>
      <c r="J952" s="13">
        <v>26868</v>
      </c>
      <c r="K952" s="8">
        <v>49</v>
      </c>
    </row>
    <row r="953" spans="1:11" ht="15.75" customHeight="1" x14ac:dyDescent="0.3">
      <c r="A953" s="8" t="s">
        <v>989</v>
      </c>
      <c r="B953" s="8">
        <v>1971</v>
      </c>
      <c r="C953" s="8" t="s">
        <v>7848</v>
      </c>
      <c r="D953" s="8">
        <v>1</v>
      </c>
      <c r="E953" s="8">
        <v>0</v>
      </c>
      <c r="F953" s="12">
        <v>11540.25</v>
      </c>
      <c r="G953" s="8" t="s">
        <v>7882</v>
      </c>
      <c r="H953" s="8" t="s">
        <v>7883</v>
      </c>
      <c r="I953" s="8" t="s">
        <v>7860</v>
      </c>
      <c r="J953" s="13">
        <v>26268</v>
      </c>
      <c r="K953" s="8">
        <v>51</v>
      </c>
    </row>
    <row r="954" spans="1:11" ht="15.75" customHeight="1" x14ac:dyDescent="0.3">
      <c r="A954" s="8" t="s">
        <v>990</v>
      </c>
      <c r="B954" s="8">
        <v>1968</v>
      </c>
      <c r="C954" s="8" t="s">
        <v>7845</v>
      </c>
      <c r="D954" s="8">
        <v>14</v>
      </c>
      <c r="E954" s="8">
        <v>2</v>
      </c>
      <c r="F954" s="12">
        <v>11538.42</v>
      </c>
      <c r="G954" s="8" t="s">
        <v>7882</v>
      </c>
      <c r="H954" s="8" t="s">
        <v>7883</v>
      </c>
      <c r="I954" s="8" t="s">
        <v>7861</v>
      </c>
      <c r="J954" s="13">
        <v>25156</v>
      </c>
      <c r="K954" s="8">
        <v>54</v>
      </c>
    </row>
    <row r="955" spans="1:11" ht="15.75" customHeight="1" x14ac:dyDescent="0.3">
      <c r="A955" s="8" t="s">
        <v>991</v>
      </c>
      <c r="B955" s="8">
        <v>1965</v>
      </c>
      <c r="C955" s="8" t="s">
        <v>7850</v>
      </c>
      <c r="D955" s="8">
        <v>3</v>
      </c>
      <c r="E955" s="8">
        <v>0</v>
      </c>
      <c r="F955" s="12">
        <v>11534.87</v>
      </c>
      <c r="G955" s="8" t="s">
        <v>7882</v>
      </c>
      <c r="H955" s="8" t="s">
        <v>7883</v>
      </c>
      <c r="I955" s="8" t="s">
        <v>7871</v>
      </c>
      <c r="J955" s="13">
        <v>24018</v>
      </c>
      <c r="K955" s="8">
        <v>57</v>
      </c>
    </row>
    <row r="956" spans="1:11" ht="15.75" customHeight="1" x14ac:dyDescent="0.3">
      <c r="A956" s="8" t="s">
        <v>992</v>
      </c>
      <c r="B956" s="8">
        <v>1970</v>
      </c>
      <c r="C956" s="8" t="s">
        <v>7844</v>
      </c>
      <c r="D956" s="8">
        <v>23</v>
      </c>
      <c r="E956" s="8">
        <v>0</v>
      </c>
      <c r="F956" s="12">
        <v>11530.12</v>
      </c>
      <c r="G956" s="8" t="s">
        <v>7882</v>
      </c>
      <c r="H956" s="8" t="s">
        <v>7883</v>
      </c>
      <c r="I956" s="8" t="s">
        <v>7860</v>
      </c>
      <c r="J956" s="13">
        <v>25772</v>
      </c>
      <c r="K956" s="8">
        <v>52</v>
      </c>
    </row>
    <row r="957" spans="1:11" ht="15.75" customHeight="1" x14ac:dyDescent="0.3">
      <c r="A957" s="8" t="s">
        <v>993</v>
      </c>
      <c r="B957" s="8">
        <v>1988</v>
      </c>
      <c r="C957" s="8" t="s">
        <v>7846</v>
      </c>
      <c r="D957" s="8">
        <v>12</v>
      </c>
      <c r="E957" s="8">
        <v>3</v>
      </c>
      <c r="F957" s="12">
        <v>11524.25</v>
      </c>
      <c r="G957" s="8" t="s">
        <v>7882</v>
      </c>
      <c r="H957" s="8" t="s">
        <v>7883</v>
      </c>
      <c r="I957" s="8" t="s">
        <v>7873</v>
      </c>
      <c r="J957" s="13">
        <v>32306</v>
      </c>
      <c r="K957" s="8">
        <v>34</v>
      </c>
    </row>
    <row r="958" spans="1:11" ht="15.75" customHeight="1" x14ac:dyDescent="0.3">
      <c r="A958" s="8" t="s">
        <v>994</v>
      </c>
      <c r="B958" s="8">
        <v>1971</v>
      </c>
      <c r="C958" s="8" t="s">
        <v>7848</v>
      </c>
      <c r="D958" s="8">
        <v>19</v>
      </c>
      <c r="E958" s="8">
        <v>4</v>
      </c>
      <c r="F958" s="12">
        <v>11520.1</v>
      </c>
      <c r="G958" s="8" t="s">
        <v>7882</v>
      </c>
      <c r="H958" s="8" t="s">
        <v>7883</v>
      </c>
      <c r="I958" s="8" t="s">
        <v>7860</v>
      </c>
      <c r="J958" s="13">
        <v>26286</v>
      </c>
      <c r="K958" s="8">
        <v>51</v>
      </c>
    </row>
    <row r="959" spans="1:11" ht="15.75" customHeight="1" x14ac:dyDescent="0.3">
      <c r="A959" s="8" t="s">
        <v>995</v>
      </c>
      <c r="B959" s="8">
        <v>1968</v>
      </c>
      <c r="C959" s="8" t="s">
        <v>7846</v>
      </c>
      <c r="D959" s="8">
        <v>24</v>
      </c>
      <c r="E959" s="8">
        <v>1</v>
      </c>
      <c r="F959" s="12">
        <v>11512.41</v>
      </c>
      <c r="G959" s="8" t="s">
        <v>7882</v>
      </c>
      <c r="H959" s="8" t="s">
        <v>7883</v>
      </c>
      <c r="I959" s="8" t="s">
        <v>7867</v>
      </c>
      <c r="J959" s="13">
        <v>25013</v>
      </c>
      <c r="K959" s="8">
        <v>54</v>
      </c>
    </row>
    <row r="960" spans="1:11" ht="15.75" customHeight="1" x14ac:dyDescent="0.3">
      <c r="A960" s="8" t="s">
        <v>996</v>
      </c>
      <c r="B960" s="8">
        <v>1989</v>
      </c>
      <c r="C960" s="8" t="s">
        <v>7850</v>
      </c>
      <c r="D960" s="8">
        <v>6</v>
      </c>
      <c r="E960" s="8">
        <v>3</v>
      </c>
      <c r="F960" s="12">
        <v>11511.61</v>
      </c>
      <c r="G960" s="8" t="s">
        <v>7882</v>
      </c>
      <c r="H960" s="8" t="s">
        <v>7882</v>
      </c>
      <c r="I960" s="8" t="s">
        <v>7873</v>
      </c>
      <c r="J960" s="13">
        <v>32787</v>
      </c>
      <c r="K960" s="8">
        <v>33</v>
      </c>
    </row>
    <row r="961" spans="1:11" ht="15.75" customHeight="1" x14ac:dyDescent="0.3">
      <c r="A961" s="8" t="s">
        <v>997</v>
      </c>
      <c r="B961" s="8">
        <v>1969</v>
      </c>
      <c r="C961" s="8" t="s">
        <v>7849</v>
      </c>
      <c r="D961" s="8">
        <v>11</v>
      </c>
      <c r="E961" s="8">
        <v>0</v>
      </c>
      <c r="F961" s="12">
        <v>11497.69</v>
      </c>
      <c r="G961" s="8" t="s">
        <v>7882</v>
      </c>
      <c r="H961" s="8" t="s">
        <v>7883</v>
      </c>
      <c r="I961" s="8" t="s">
        <v>7860</v>
      </c>
      <c r="J961" s="13">
        <v>25426</v>
      </c>
      <c r="K961" s="8">
        <v>53</v>
      </c>
    </row>
    <row r="962" spans="1:11" ht="15.75" customHeight="1" x14ac:dyDescent="0.3">
      <c r="A962" s="8" t="s">
        <v>998</v>
      </c>
      <c r="B962" s="8">
        <v>1983</v>
      </c>
      <c r="C962" s="8" t="s">
        <v>7846</v>
      </c>
      <c r="D962" s="8">
        <v>7</v>
      </c>
      <c r="E962" s="8">
        <v>3</v>
      </c>
      <c r="F962" s="12">
        <v>11492.46</v>
      </c>
      <c r="G962" s="8" t="s">
        <v>7882</v>
      </c>
      <c r="H962" s="8" t="s">
        <v>7882</v>
      </c>
      <c r="I962" s="8" t="s">
        <v>7873</v>
      </c>
      <c r="J962" s="13">
        <v>30474</v>
      </c>
      <c r="K962" s="8">
        <v>40</v>
      </c>
    </row>
    <row r="963" spans="1:11" ht="15.75" customHeight="1" x14ac:dyDescent="0.3">
      <c r="A963" s="8" t="s">
        <v>999</v>
      </c>
      <c r="B963" s="8">
        <v>1970</v>
      </c>
      <c r="C963" s="8" t="s">
        <v>7850</v>
      </c>
      <c r="D963" s="8">
        <v>13</v>
      </c>
      <c r="E963" s="8">
        <v>3</v>
      </c>
      <c r="F963" s="12">
        <v>11488.32</v>
      </c>
      <c r="G963" s="8" t="s">
        <v>7882</v>
      </c>
      <c r="H963" s="8" t="s">
        <v>7883</v>
      </c>
      <c r="I963" s="8" t="s">
        <v>7869</v>
      </c>
      <c r="J963" s="13">
        <v>25854</v>
      </c>
      <c r="K963" s="8">
        <v>52</v>
      </c>
    </row>
    <row r="964" spans="1:11" ht="15.75" customHeight="1" x14ac:dyDescent="0.3">
      <c r="A964" s="8" t="s">
        <v>1000</v>
      </c>
      <c r="B964" s="8">
        <v>2004</v>
      </c>
      <c r="C964" s="8" t="s">
        <v>7847</v>
      </c>
      <c r="D964" s="8">
        <v>10</v>
      </c>
      <c r="E964" s="8">
        <v>0</v>
      </c>
      <c r="F964" s="12">
        <v>11482.63</v>
      </c>
      <c r="G964" s="8" t="s">
        <v>7882</v>
      </c>
      <c r="H964" s="8" t="s">
        <v>7884</v>
      </c>
      <c r="I964" s="8" t="s">
        <v>7859</v>
      </c>
      <c r="J964" s="13">
        <v>38240</v>
      </c>
      <c r="K964" s="8">
        <v>18</v>
      </c>
    </row>
    <row r="965" spans="1:11" ht="15.75" customHeight="1" x14ac:dyDescent="0.3">
      <c r="A965" s="8" t="s">
        <v>1001</v>
      </c>
      <c r="B965" s="8">
        <v>1966</v>
      </c>
      <c r="C965" s="8" t="s">
        <v>7847</v>
      </c>
      <c r="D965" s="8">
        <v>7</v>
      </c>
      <c r="E965" s="8">
        <v>0</v>
      </c>
      <c r="F965" s="12">
        <v>11478.14</v>
      </c>
      <c r="G965" s="8" t="s">
        <v>7882</v>
      </c>
      <c r="H965" s="8" t="s">
        <v>7884</v>
      </c>
      <c r="I965" s="8" t="s">
        <v>7866</v>
      </c>
      <c r="J965" s="13">
        <v>24357</v>
      </c>
      <c r="K965" s="8">
        <v>56</v>
      </c>
    </row>
    <row r="966" spans="1:11" ht="15.75" customHeight="1" x14ac:dyDescent="0.3">
      <c r="A966" s="8" t="s">
        <v>1002</v>
      </c>
      <c r="B966" s="8">
        <v>1965</v>
      </c>
      <c r="C966" s="8" t="s">
        <v>7846</v>
      </c>
      <c r="D966" s="8">
        <v>23</v>
      </c>
      <c r="E966" s="8">
        <v>0</v>
      </c>
      <c r="F966" s="12">
        <v>11455.28</v>
      </c>
      <c r="G966" s="8" t="s">
        <v>7882</v>
      </c>
      <c r="H966" s="8" t="s">
        <v>7884</v>
      </c>
      <c r="I966" s="8" t="s">
        <v>7861</v>
      </c>
      <c r="J966" s="13">
        <v>23916</v>
      </c>
      <c r="K966" s="8">
        <v>57</v>
      </c>
    </row>
    <row r="967" spans="1:11" ht="15.75" customHeight="1" x14ac:dyDescent="0.3">
      <c r="A967" s="8" t="s">
        <v>1003</v>
      </c>
      <c r="B967" s="8">
        <v>1966</v>
      </c>
      <c r="C967" s="8" t="s">
        <v>7846</v>
      </c>
      <c r="D967" s="8">
        <v>14</v>
      </c>
      <c r="E967" s="8">
        <v>0</v>
      </c>
      <c r="F967" s="12">
        <v>11454.02</v>
      </c>
      <c r="G967" s="8" t="s">
        <v>7882</v>
      </c>
      <c r="H967" s="8" t="s">
        <v>7883</v>
      </c>
      <c r="I967" s="8" t="s">
        <v>7860</v>
      </c>
      <c r="J967" s="13">
        <v>24272</v>
      </c>
      <c r="K967" s="8">
        <v>56</v>
      </c>
    </row>
    <row r="968" spans="1:11" ht="15.75" customHeight="1" x14ac:dyDescent="0.3">
      <c r="A968" s="8" t="s">
        <v>1004</v>
      </c>
      <c r="B968" s="8">
        <v>1971</v>
      </c>
      <c r="C968" s="8" t="s">
        <v>7847</v>
      </c>
      <c r="D968" s="8">
        <v>12</v>
      </c>
      <c r="E968" s="8">
        <v>3</v>
      </c>
      <c r="F968" s="12">
        <v>11436.74</v>
      </c>
      <c r="G968" s="8" t="s">
        <v>7882</v>
      </c>
      <c r="H968" s="8" t="s">
        <v>7882</v>
      </c>
      <c r="I968" s="8" t="s">
        <v>7860</v>
      </c>
      <c r="J968" s="13">
        <v>26188</v>
      </c>
      <c r="K968" s="8">
        <v>51</v>
      </c>
    </row>
    <row r="969" spans="1:11" ht="15.75" customHeight="1" x14ac:dyDescent="0.3">
      <c r="A969" s="8" t="s">
        <v>1005</v>
      </c>
      <c r="B969" s="8">
        <v>1980</v>
      </c>
      <c r="C969" s="8" t="s">
        <v>7844</v>
      </c>
      <c r="D969" s="8">
        <v>17</v>
      </c>
      <c r="E969" s="8">
        <v>2</v>
      </c>
      <c r="F969" s="12">
        <v>11435.74</v>
      </c>
      <c r="G969" s="8" t="s">
        <v>7882</v>
      </c>
      <c r="H969" s="8" t="s">
        <v>7882</v>
      </c>
      <c r="I969" s="8" t="s">
        <v>7870</v>
      </c>
      <c r="J969" s="13">
        <v>29419</v>
      </c>
      <c r="K969" s="8">
        <v>42</v>
      </c>
    </row>
    <row r="970" spans="1:11" ht="15.75" customHeight="1" x14ac:dyDescent="0.3">
      <c r="A970" s="8" t="s">
        <v>1006</v>
      </c>
      <c r="B970" s="8">
        <v>1985</v>
      </c>
      <c r="C970" s="8" t="s">
        <v>7846</v>
      </c>
      <c r="D970" s="8">
        <v>9</v>
      </c>
      <c r="E970" s="8">
        <v>3</v>
      </c>
      <c r="F970" s="12">
        <v>11419.49</v>
      </c>
      <c r="G970" s="8" t="s">
        <v>7882</v>
      </c>
      <c r="H970" s="8" t="s">
        <v>7883</v>
      </c>
      <c r="I970" s="8" t="s">
        <v>7860</v>
      </c>
      <c r="J970" s="13">
        <v>31207</v>
      </c>
      <c r="K970" s="8">
        <v>37</v>
      </c>
    </row>
    <row r="971" spans="1:11" ht="15.75" customHeight="1" x14ac:dyDescent="0.3">
      <c r="A971" s="8" t="s">
        <v>1007</v>
      </c>
      <c r="B971" s="8">
        <v>1983</v>
      </c>
      <c r="C971" s="8" t="s">
        <v>7850</v>
      </c>
      <c r="D971" s="8">
        <v>23</v>
      </c>
      <c r="E971" s="8">
        <v>3</v>
      </c>
      <c r="F971" s="12">
        <v>11412.02</v>
      </c>
      <c r="G971" s="8" t="s">
        <v>7882</v>
      </c>
      <c r="H971" s="8" t="s">
        <v>7883</v>
      </c>
      <c r="I971" s="8" t="s">
        <v>7870</v>
      </c>
      <c r="J971" s="13">
        <v>30612</v>
      </c>
      <c r="K971" s="8">
        <v>39</v>
      </c>
    </row>
    <row r="972" spans="1:11" ht="15.75" customHeight="1" x14ac:dyDescent="0.3">
      <c r="A972" s="8" t="s">
        <v>1008</v>
      </c>
      <c r="B972" s="8">
        <v>1970</v>
      </c>
      <c r="C972" s="8" t="s">
        <v>7850</v>
      </c>
      <c r="D972" s="8">
        <v>7</v>
      </c>
      <c r="E972" s="8">
        <v>3</v>
      </c>
      <c r="F972" s="12">
        <v>11411.69</v>
      </c>
      <c r="G972" s="8" t="s">
        <v>7882</v>
      </c>
      <c r="H972" s="8" t="s">
        <v>7884</v>
      </c>
      <c r="I972" s="8" t="s">
        <v>7861</v>
      </c>
      <c r="J972" s="13">
        <v>25848</v>
      </c>
      <c r="K972" s="8">
        <v>52</v>
      </c>
    </row>
    <row r="973" spans="1:11" ht="15.75" customHeight="1" x14ac:dyDescent="0.3">
      <c r="A973" s="8" t="s">
        <v>1009</v>
      </c>
      <c r="B973" s="8">
        <v>1970</v>
      </c>
      <c r="C973" s="8" t="s">
        <v>7850</v>
      </c>
      <c r="D973" s="8">
        <v>2</v>
      </c>
      <c r="E973" s="8">
        <v>2</v>
      </c>
      <c r="F973" s="12">
        <v>11396.9</v>
      </c>
      <c r="G973" s="8" t="s">
        <v>7882</v>
      </c>
      <c r="H973" s="8" t="s">
        <v>7882</v>
      </c>
      <c r="I973" s="8" t="s">
        <v>7867</v>
      </c>
      <c r="J973" s="13">
        <v>25843</v>
      </c>
      <c r="K973" s="8">
        <v>52</v>
      </c>
    </row>
    <row r="974" spans="1:11" ht="15.75" customHeight="1" x14ac:dyDescent="0.3">
      <c r="A974" s="8" t="s">
        <v>1010</v>
      </c>
      <c r="B974" s="8">
        <v>1967</v>
      </c>
      <c r="C974" s="8" t="s">
        <v>7848</v>
      </c>
      <c r="D974" s="8">
        <v>19</v>
      </c>
      <c r="E974" s="8">
        <v>1</v>
      </c>
      <c r="F974" s="12">
        <v>11394.07</v>
      </c>
      <c r="G974" s="8" t="s">
        <v>7882</v>
      </c>
      <c r="H974" s="8" t="s">
        <v>7883</v>
      </c>
      <c r="I974" s="8" t="s">
        <v>7865</v>
      </c>
      <c r="J974" s="13">
        <v>24825</v>
      </c>
      <c r="K974" s="8">
        <v>55</v>
      </c>
    </row>
    <row r="975" spans="1:11" ht="15.75" customHeight="1" x14ac:dyDescent="0.3">
      <c r="A975" s="8" t="s">
        <v>1011</v>
      </c>
      <c r="B975" s="8">
        <v>1997</v>
      </c>
      <c r="C975" s="8" t="s">
        <v>7844</v>
      </c>
      <c r="D975" s="8">
        <v>28</v>
      </c>
      <c r="E975" s="8">
        <v>0</v>
      </c>
      <c r="F975" s="12">
        <v>11388.27</v>
      </c>
      <c r="G975" s="8" t="s">
        <v>7882</v>
      </c>
      <c r="H975" s="8" t="s">
        <v>7884</v>
      </c>
      <c r="I975" s="8" t="s">
        <v>7873</v>
      </c>
      <c r="J975" s="13">
        <v>35639</v>
      </c>
      <c r="K975" s="8">
        <v>25</v>
      </c>
    </row>
    <row r="976" spans="1:11" ht="15.75" customHeight="1" x14ac:dyDescent="0.3">
      <c r="A976" s="8" t="s">
        <v>1012</v>
      </c>
      <c r="B976" s="8">
        <v>1964</v>
      </c>
      <c r="C976" s="8" t="s">
        <v>7846</v>
      </c>
      <c r="D976" s="8">
        <v>13</v>
      </c>
      <c r="E976" s="8">
        <v>0</v>
      </c>
      <c r="F976" s="12">
        <v>11381.33</v>
      </c>
      <c r="G976" s="8" t="s">
        <v>7882</v>
      </c>
      <c r="H976" s="8" t="s">
        <v>7884</v>
      </c>
      <c r="I976" s="8" t="s">
        <v>7859</v>
      </c>
      <c r="J976" s="13">
        <v>23541</v>
      </c>
      <c r="K976" s="8">
        <v>58</v>
      </c>
    </row>
    <row r="977" spans="1:11" ht="15.75" customHeight="1" x14ac:dyDescent="0.3">
      <c r="A977" s="8" t="s">
        <v>1013</v>
      </c>
      <c r="B977" s="8">
        <v>1972</v>
      </c>
      <c r="C977" s="8" t="s">
        <v>7848</v>
      </c>
      <c r="D977" s="8">
        <v>6</v>
      </c>
      <c r="E977" s="8">
        <v>0</v>
      </c>
      <c r="F977" s="12">
        <v>11378.57</v>
      </c>
      <c r="G977" s="8" t="s">
        <v>7882</v>
      </c>
      <c r="H977" s="8" t="s">
        <v>7884</v>
      </c>
      <c r="I977" s="8" t="s">
        <v>7866</v>
      </c>
      <c r="J977" s="13">
        <v>26639</v>
      </c>
      <c r="K977" s="8">
        <v>50</v>
      </c>
    </row>
    <row r="978" spans="1:11" ht="15.75" customHeight="1" x14ac:dyDescent="0.3">
      <c r="A978" s="8" t="s">
        <v>1014</v>
      </c>
      <c r="B978" s="8">
        <v>1979</v>
      </c>
      <c r="C978" s="8" t="s">
        <v>7846</v>
      </c>
      <c r="D978" s="8">
        <v>7</v>
      </c>
      <c r="E978" s="8">
        <v>2</v>
      </c>
      <c r="F978" s="12">
        <v>11369.39</v>
      </c>
      <c r="G978" s="8" t="s">
        <v>7882</v>
      </c>
      <c r="H978" s="8" t="s">
        <v>7883</v>
      </c>
      <c r="I978" s="8" t="s">
        <v>7873</v>
      </c>
      <c r="J978" s="13">
        <v>29013</v>
      </c>
      <c r="K978" s="8">
        <v>44</v>
      </c>
    </row>
    <row r="979" spans="1:11" ht="15.75" customHeight="1" x14ac:dyDescent="0.3">
      <c r="A979" s="8" t="s">
        <v>1015</v>
      </c>
      <c r="B979" s="8">
        <v>1964</v>
      </c>
      <c r="C979" s="8" t="s">
        <v>7848</v>
      </c>
      <c r="D979" s="8">
        <v>13</v>
      </c>
      <c r="E979" s="8">
        <v>0</v>
      </c>
      <c r="F979" s="12">
        <v>11365.95</v>
      </c>
      <c r="G979" s="8" t="s">
        <v>7882</v>
      </c>
      <c r="H979" s="8" t="s">
        <v>7884</v>
      </c>
      <c r="I979" s="8" t="s">
        <v>7861</v>
      </c>
      <c r="J979" s="13">
        <v>23724</v>
      </c>
      <c r="K979" s="8">
        <v>58</v>
      </c>
    </row>
    <row r="980" spans="1:11" ht="15.75" customHeight="1" x14ac:dyDescent="0.3">
      <c r="A980" s="8" t="s">
        <v>1016</v>
      </c>
      <c r="B980" s="8">
        <v>1964</v>
      </c>
      <c r="C980" s="8" t="s">
        <v>7844</v>
      </c>
      <c r="D980" s="8">
        <v>3</v>
      </c>
      <c r="E980" s="8">
        <v>0</v>
      </c>
      <c r="F980" s="12">
        <v>11363.28</v>
      </c>
      <c r="G980" s="8" t="s">
        <v>7882</v>
      </c>
      <c r="H980" s="8" t="s">
        <v>7883</v>
      </c>
      <c r="I980" s="8" t="s">
        <v>7859</v>
      </c>
      <c r="J980" s="13">
        <v>23561</v>
      </c>
      <c r="K980" s="8">
        <v>58</v>
      </c>
    </row>
    <row r="981" spans="1:11" ht="15.75" customHeight="1" x14ac:dyDescent="0.3">
      <c r="A981" s="8" t="s">
        <v>1017</v>
      </c>
      <c r="B981" s="8">
        <v>1964</v>
      </c>
      <c r="C981" s="8" t="s">
        <v>7844</v>
      </c>
      <c r="D981" s="8">
        <v>4</v>
      </c>
      <c r="E981" s="8">
        <v>0</v>
      </c>
      <c r="F981" s="12">
        <v>11362.76</v>
      </c>
      <c r="G981" s="8" t="s">
        <v>7882</v>
      </c>
      <c r="H981" s="8" t="s">
        <v>7883</v>
      </c>
      <c r="I981" s="8" t="s">
        <v>7861</v>
      </c>
      <c r="J981" s="13">
        <v>23562</v>
      </c>
      <c r="K981" s="8">
        <v>58</v>
      </c>
    </row>
    <row r="982" spans="1:11" ht="15.75" customHeight="1" x14ac:dyDescent="0.3">
      <c r="A982" s="8" t="s">
        <v>1018</v>
      </c>
      <c r="B982" s="8">
        <v>1965</v>
      </c>
      <c r="C982" s="8" t="s">
        <v>7847</v>
      </c>
      <c r="D982" s="8">
        <v>26</v>
      </c>
      <c r="E982" s="8">
        <v>0</v>
      </c>
      <c r="F982" s="12">
        <v>11356.66</v>
      </c>
      <c r="G982" s="8" t="s">
        <v>7882</v>
      </c>
      <c r="H982" s="8" t="s">
        <v>7882</v>
      </c>
      <c r="I982" s="8" t="s">
        <v>7860</v>
      </c>
      <c r="J982" s="13">
        <v>24011</v>
      </c>
      <c r="K982" s="8">
        <v>57</v>
      </c>
    </row>
    <row r="983" spans="1:11" ht="15.75" customHeight="1" x14ac:dyDescent="0.3">
      <c r="A983" s="8" t="s">
        <v>1019</v>
      </c>
      <c r="B983" s="8">
        <v>1965</v>
      </c>
      <c r="C983" s="8" t="s">
        <v>7845</v>
      </c>
      <c r="D983" s="8">
        <v>29</v>
      </c>
      <c r="E983" s="8">
        <v>0</v>
      </c>
      <c r="F983" s="12">
        <v>11353.23</v>
      </c>
      <c r="G983" s="8" t="s">
        <v>7882</v>
      </c>
      <c r="H983" s="8" t="s">
        <v>7883</v>
      </c>
      <c r="I983" s="8" t="s">
        <v>7860</v>
      </c>
      <c r="J983" s="13">
        <v>24075</v>
      </c>
      <c r="K983" s="8">
        <v>57</v>
      </c>
    </row>
    <row r="984" spans="1:11" ht="15.75" customHeight="1" x14ac:dyDescent="0.3">
      <c r="A984" s="8" t="s">
        <v>1020</v>
      </c>
      <c r="B984" s="8">
        <v>1964</v>
      </c>
      <c r="C984" s="8" t="s">
        <v>7844</v>
      </c>
      <c r="D984" s="8">
        <v>12</v>
      </c>
      <c r="E984" s="8">
        <v>0</v>
      </c>
      <c r="F984" s="12">
        <v>11345.52</v>
      </c>
      <c r="G984" s="8" t="s">
        <v>7882</v>
      </c>
      <c r="H984" s="8" t="s">
        <v>7882</v>
      </c>
      <c r="I984" s="8" t="s">
        <v>7861</v>
      </c>
      <c r="J984" s="13">
        <v>23570</v>
      </c>
      <c r="K984" s="8">
        <v>58</v>
      </c>
    </row>
    <row r="985" spans="1:11" ht="15.75" customHeight="1" x14ac:dyDescent="0.3">
      <c r="A985" s="8" t="s">
        <v>1021</v>
      </c>
      <c r="B985" s="8">
        <v>1968</v>
      </c>
      <c r="C985" s="8" t="s">
        <v>7845</v>
      </c>
      <c r="D985" s="8">
        <v>2</v>
      </c>
      <c r="E985" s="8">
        <v>0</v>
      </c>
      <c r="F985" s="12">
        <v>11344.32</v>
      </c>
      <c r="G985" s="8" t="s">
        <v>7882</v>
      </c>
      <c r="H985" s="8" t="s">
        <v>7884</v>
      </c>
      <c r="I985" s="8" t="s">
        <v>7866</v>
      </c>
      <c r="J985" s="13">
        <v>25144</v>
      </c>
      <c r="K985" s="8">
        <v>54</v>
      </c>
    </row>
    <row r="986" spans="1:11" ht="15.75" customHeight="1" x14ac:dyDescent="0.3">
      <c r="A986" s="8" t="s">
        <v>1022</v>
      </c>
      <c r="B986" s="8">
        <v>1989</v>
      </c>
      <c r="C986" s="8" t="s">
        <v>7849</v>
      </c>
      <c r="D986" s="8">
        <v>19</v>
      </c>
      <c r="E986" s="8">
        <v>1</v>
      </c>
      <c r="F986" s="12">
        <v>11326.71</v>
      </c>
      <c r="G986" s="8" t="s">
        <v>7882</v>
      </c>
      <c r="H986" s="8" t="s">
        <v>7882</v>
      </c>
      <c r="I986" s="8" t="s">
        <v>7859</v>
      </c>
      <c r="J986" s="13">
        <v>32739</v>
      </c>
      <c r="K986" s="8">
        <v>33</v>
      </c>
    </row>
    <row r="987" spans="1:11" ht="15.75" customHeight="1" x14ac:dyDescent="0.3">
      <c r="A987" s="8" t="s">
        <v>1023</v>
      </c>
      <c r="B987" s="8">
        <v>2002</v>
      </c>
      <c r="C987" s="8" t="s">
        <v>7847</v>
      </c>
      <c r="D987" s="8">
        <v>20</v>
      </c>
      <c r="E987" s="8">
        <v>0</v>
      </c>
      <c r="F987" s="12">
        <v>11321.49</v>
      </c>
      <c r="G987" s="8" t="s">
        <v>7882</v>
      </c>
      <c r="H987" s="8" t="s">
        <v>7882</v>
      </c>
      <c r="I987" s="8" t="s">
        <v>7860</v>
      </c>
      <c r="J987" s="13">
        <v>37519</v>
      </c>
      <c r="K987" s="8">
        <v>20</v>
      </c>
    </row>
    <row r="988" spans="1:11" ht="15.75" customHeight="1" x14ac:dyDescent="0.3">
      <c r="A988" s="8" t="s">
        <v>1024</v>
      </c>
      <c r="B988" s="8">
        <v>1963</v>
      </c>
      <c r="C988" s="8" t="s">
        <v>7844</v>
      </c>
      <c r="D988" s="8">
        <v>11</v>
      </c>
      <c r="E988" s="8">
        <v>0</v>
      </c>
      <c r="F988" s="12">
        <v>11319.12</v>
      </c>
      <c r="G988" s="8" t="s">
        <v>7882</v>
      </c>
      <c r="H988" s="8" t="s">
        <v>7883</v>
      </c>
      <c r="I988" s="8" t="s">
        <v>7860</v>
      </c>
      <c r="J988" s="13">
        <v>23203</v>
      </c>
      <c r="K988" s="8">
        <v>59</v>
      </c>
    </row>
    <row r="989" spans="1:11" ht="15.75" customHeight="1" x14ac:dyDescent="0.3">
      <c r="A989" s="8" t="s">
        <v>1025</v>
      </c>
      <c r="B989" s="8">
        <v>1995</v>
      </c>
      <c r="C989" s="8" t="s">
        <v>7848</v>
      </c>
      <c r="D989" s="8">
        <v>10</v>
      </c>
      <c r="E989" s="8">
        <v>0</v>
      </c>
      <c r="F989" s="12">
        <v>11318.57</v>
      </c>
      <c r="G989" s="8" t="s">
        <v>7882</v>
      </c>
      <c r="H989" s="8" t="s">
        <v>7884</v>
      </c>
      <c r="I989" s="8" t="s">
        <v>7873</v>
      </c>
      <c r="J989" s="13">
        <v>35043</v>
      </c>
      <c r="K989" s="8">
        <v>27</v>
      </c>
    </row>
    <row r="990" spans="1:11" ht="15.75" customHeight="1" x14ac:dyDescent="0.3">
      <c r="A990" s="8" t="s">
        <v>1026</v>
      </c>
      <c r="B990" s="8">
        <v>1963</v>
      </c>
      <c r="C990" s="8" t="s">
        <v>7845</v>
      </c>
      <c r="D990" s="8">
        <v>22</v>
      </c>
      <c r="E990" s="8">
        <v>0</v>
      </c>
      <c r="F990" s="12">
        <v>11312.33</v>
      </c>
      <c r="G990" s="8" t="s">
        <v>7882</v>
      </c>
      <c r="H990" s="8" t="s">
        <v>7882</v>
      </c>
      <c r="I990" s="8" t="s">
        <v>7860</v>
      </c>
      <c r="J990" s="13">
        <v>23337</v>
      </c>
      <c r="K990" s="8">
        <v>59</v>
      </c>
    </row>
    <row r="991" spans="1:11" ht="15.75" customHeight="1" x14ac:dyDescent="0.3">
      <c r="A991" s="8" t="s">
        <v>1027</v>
      </c>
      <c r="B991" s="8">
        <v>1968</v>
      </c>
      <c r="C991" s="8" t="s">
        <v>7850</v>
      </c>
      <c r="D991" s="8">
        <v>6</v>
      </c>
      <c r="E991" s="8">
        <v>1</v>
      </c>
      <c r="F991" s="12">
        <v>11305.93</v>
      </c>
      <c r="G991" s="8" t="s">
        <v>7882</v>
      </c>
      <c r="H991" s="8" t="s">
        <v>7883</v>
      </c>
      <c r="I991" s="8" t="s">
        <v>7860</v>
      </c>
      <c r="J991" s="13">
        <v>25117</v>
      </c>
      <c r="K991" s="8">
        <v>54</v>
      </c>
    </row>
    <row r="992" spans="1:11" ht="15.75" customHeight="1" x14ac:dyDescent="0.3">
      <c r="A992" s="8" t="s">
        <v>1028</v>
      </c>
      <c r="B992" s="8">
        <v>1972</v>
      </c>
      <c r="C992" s="8" t="s">
        <v>7847</v>
      </c>
      <c r="D992" s="8">
        <v>25</v>
      </c>
      <c r="E992" s="8">
        <v>4</v>
      </c>
      <c r="F992" s="12">
        <v>11299.34</v>
      </c>
      <c r="G992" s="8" t="s">
        <v>7882</v>
      </c>
      <c r="H992" s="8" t="s">
        <v>7884</v>
      </c>
      <c r="I992" s="8" t="s">
        <v>7861</v>
      </c>
      <c r="J992" s="13">
        <v>26567</v>
      </c>
      <c r="K992" s="8">
        <v>50</v>
      </c>
    </row>
    <row r="993" spans="1:11" ht="15.75" customHeight="1" x14ac:dyDescent="0.3">
      <c r="A993" s="8" t="s">
        <v>1029</v>
      </c>
      <c r="B993" s="8">
        <v>1988</v>
      </c>
      <c r="C993" s="8" t="s">
        <v>7845</v>
      </c>
      <c r="D993" s="8">
        <v>14</v>
      </c>
      <c r="E993" s="8">
        <v>3</v>
      </c>
      <c r="F993" s="12">
        <v>11294.57</v>
      </c>
      <c r="G993" s="8" t="s">
        <v>7882</v>
      </c>
      <c r="H993" s="8" t="s">
        <v>7883</v>
      </c>
      <c r="I993" s="8" t="s">
        <v>7874</v>
      </c>
      <c r="J993" s="13">
        <v>32461</v>
      </c>
      <c r="K993" s="8">
        <v>34</v>
      </c>
    </row>
    <row r="994" spans="1:11" ht="15.75" customHeight="1" x14ac:dyDescent="0.3">
      <c r="A994" s="8" t="s">
        <v>1030</v>
      </c>
      <c r="B994" s="8">
        <v>1970</v>
      </c>
      <c r="C994" s="8" t="s">
        <v>7846</v>
      </c>
      <c r="D994" s="8">
        <v>22</v>
      </c>
      <c r="E994" s="8">
        <v>3</v>
      </c>
      <c r="F994" s="12">
        <v>11289.11</v>
      </c>
      <c r="G994" s="8" t="s">
        <v>7882</v>
      </c>
      <c r="H994" s="8" t="s">
        <v>7883</v>
      </c>
      <c r="I994" s="8" t="s">
        <v>7860</v>
      </c>
      <c r="J994" s="13">
        <v>25741</v>
      </c>
      <c r="K994" s="8">
        <v>52</v>
      </c>
    </row>
    <row r="995" spans="1:11" ht="15.75" customHeight="1" x14ac:dyDescent="0.3">
      <c r="A995" s="8" t="s">
        <v>1031</v>
      </c>
      <c r="B995" s="8">
        <v>1967</v>
      </c>
      <c r="C995" s="8" t="s">
        <v>7846</v>
      </c>
      <c r="D995" s="8">
        <v>14</v>
      </c>
      <c r="E995" s="8">
        <v>0</v>
      </c>
      <c r="F995" s="12">
        <v>11286.54</v>
      </c>
      <c r="G995" s="8" t="s">
        <v>7882</v>
      </c>
      <c r="H995" s="8" t="s">
        <v>7882</v>
      </c>
      <c r="I995" s="8" t="s">
        <v>7867</v>
      </c>
      <c r="J995" s="13">
        <v>24637</v>
      </c>
      <c r="K995" s="8">
        <v>55</v>
      </c>
    </row>
    <row r="996" spans="1:11" ht="15.75" customHeight="1" x14ac:dyDescent="0.3">
      <c r="A996" s="8" t="s">
        <v>1032</v>
      </c>
      <c r="B996" s="8">
        <v>2004</v>
      </c>
      <c r="C996" s="8" t="s">
        <v>7850</v>
      </c>
      <c r="D996" s="8">
        <v>4</v>
      </c>
      <c r="E996" s="8">
        <v>1</v>
      </c>
      <c r="F996" s="12">
        <v>11272.33</v>
      </c>
      <c r="G996" s="8" t="s">
        <v>7882</v>
      </c>
      <c r="H996" s="8" t="s">
        <v>7884</v>
      </c>
      <c r="I996" s="8" t="s">
        <v>7863</v>
      </c>
      <c r="J996" s="13">
        <v>38264</v>
      </c>
      <c r="K996" s="8">
        <v>18</v>
      </c>
    </row>
    <row r="997" spans="1:11" ht="15.75" customHeight="1" x14ac:dyDescent="0.3">
      <c r="A997" s="8" t="s">
        <v>1033</v>
      </c>
      <c r="B997" s="8">
        <v>1971</v>
      </c>
      <c r="C997" s="8" t="s">
        <v>7848</v>
      </c>
      <c r="D997" s="8">
        <v>26</v>
      </c>
      <c r="E997" s="8">
        <v>0</v>
      </c>
      <c r="F997" s="12">
        <v>11265.71</v>
      </c>
      <c r="G997" s="8" t="s">
        <v>7882</v>
      </c>
      <c r="H997" s="8" t="s">
        <v>7883</v>
      </c>
      <c r="I997" s="8" t="s">
        <v>7866</v>
      </c>
      <c r="J997" s="13">
        <v>26293</v>
      </c>
      <c r="K997" s="8">
        <v>51</v>
      </c>
    </row>
    <row r="998" spans="1:11" ht="15.75" customHeight="1" x14ac:dyDescent="0.3">
      <c r="A998" s="8" t="s">
        <v>1034</v>
      </c>
      <c r="B998" s="8">
        <v>1969</v>
      </c>
      <c r="C998" s="8" t="s">
        <v>7850</v>
      </c>
      <c r="D998" s="8">
        <v>11</v>
      </c>
      <c r="E998" s="8">
        <v>3</v>
      </c>
      <c r="F998" s="12">
        <v>11264.54</v>
      </c>
      <c r="G998" s="8" t="s">
        <v>7882</v>
      </c>
      <c r="H998" s="8" t="s">
        <v>7884</v>
      </c>
      <c r="I998" s="8" t="s">
        <v>7861</v>
      </c>
      <c r="J998" s="13">
        <v>25487</v>
      </c>
      <c r="K998" s="8">
        <v>53</v>
      </c>
    </row>
    <row r="999" spans="1:11" ht="15.75" customHeight="1" x14ac:dyDescent="0.3">
      <c r="A999" s="8" t="s">
        <v>1035</v>
      </c>
      <c r="B999" s="8">
        <v>1981</v>
      </c>
      <c r="C999" s="8" t="s">
        <v>7850</v>
      </c>
      <c r="D999" s="8">
        <v>2</v>
      </c>
      <c r="E999" s="8">
        <v>1</v>
      </c>
      <c r="F999" s="12">
        <v>11255.29</v>
      </c>
      <c r="G999" s="8" t="s">
        <v>7882</v>
      </c>
      <c r="H999" s="8" t="s">
        <v>7883</v>
      </c>
      <c r="I999" s="8" t="s">
        <v>7873</v>
      </c>
      <c r="J999" s="13">
        <v>29861</v>
      </c>
      <c r="K999" s="8">
        <v>41</v>
      </c>
    </row>
    <row r="1000" spans="1:11" ht="15.75" customHeight="1" x14ac:dyDescent="0.3">
      <c r="A1000" s="8" t="s">
        <v>1036</v>
      </c>
      <c r="B1000" s="8">
        <v>1969</v>
      </c>
      <c r="C1000" s="8" t="s">
        <v>7849</v>
      </c>
      <c r="D1000" s="8">
        <v>20</v>
      </c>
      <c r="E1000" s="8">
        <v>3</v>
      </c>
      <c r="F1000" s="12">
        <v>11253.42</v>
      </c>
      <c r="G1000" s="8" t="s">
        <v>7882</v>
      </c>
      <c r="H1000" s="8" t="s">
        <v>7883</v>
      </c>
      <c r="I1000" s="8" t="s">
        <v>7861</v>
      </c>
      <c r="J1000" s="13">
        <v>25435</v>
      </c>
      <c r="K1000" s="8">
        <v>53</v>
      </c>
    </row>
    <row r="1001" spans="1:11" ht="15" customHeight="1" x14ac:dyDescent="0.3">
      <c r="A1001" s="8" t="s">
        <v>1037</v>
      </c>
      <c r="B1001" s="8">
        <v>1989</v>
      </c>
      <c r="C1001" s="8" t="s">
        <v>7848</v>
      </c>
      <c r="D1001" s="8">
        <v>17</v>
      </c>
      <c r="E1001" s="8">
        <v>3</v>
      </c>
      <c r="F1001" s="12">
        <v>11250.43</v>
      </c>
      <c r="G1001" s="8" t="s">
        <v>7882</v>
      </c>
      <c r="H1001" s="8" t="s">
        <v>7884</v>
      </c>
      <c r="I1001" s="8" t="s">
        <v>7873</v>
      </c>
      <c r="J1001" s="13">
        <v>32859</v>
      </c>
      <c r="K1001" s="8">
        <v>33</v>
      </c>
    </row>
    <row r="1002" spans="1:11" ht="15" customHeight="1" x14ac:dyDescent="0.3">
      <c r="A1002" s="8" t="s">
        <v>1038</v>
      </c>
      <c r="B1002" s="8">
        <v>1969</v>
      </c>
      <c r="C1002" s="8" t="s">
        <v>7848</v>
      </c>
      <c r="D1002" s="8">
        <v>30</v>
      </c>
      <c r="E1002" s="8">
        <v>2</v>
      </c>
      <c r="F1002" s="12">
        <v>11244.38</v>
      </c>
      <c r="G1002" s="8" t="s">
        <v>7882</v>
      </c>
      <c r="H1002" s="8" t="s">
        <v>7883</v>
      </c>
      <c r="I1002" s="8" t="s">
        <v>7864</v>
      </c>
      <c r="J1002" s="13">
        <v>25567</v>
      </c>
      <c r="K1002" s="8">
        <v>53</v>
      </c>
    </row>
    <row r="1003" spans="1:11" ht="15" customHeight="1" x14ac:dyDescent="0.3">
      <c r="A1003" s="8" t="s">
        <v>1039</v>
      </c>
      <c r="B1003" s="8">
        <v>1976</v>
      </c>
      <c r="C1003" s="8" t="s">
        <v>7846</v>
      </c>
      <c r="D1003" s="8">
        <v>28</v>
      </c>
      <c r="E1003" s="8">
        <v>2</v>
      </c>
      <c r="F1003" s="12">
        <v>11217.35</v>
      </c>
      <c r="G1003" s="8" t="s">
        <v>7882</v>
      </c>
      <c r="H1003" s="8" t="s">
        <v>7884</v>
      </c>
      <c r="I1003" s="8" t="s">
        <v>7866</v>
      </c>
      <c r="J1003" s="13">
        <v>27939</v>
      </c>
      <c r="K1003" s="8">
        <v>46</v>
      </c>
    </row>
    <row r="1004" spans="1:11" ht="15" customHeight="1" x14ac:dyDescent="0.3">
      <c r="A1004" s="8" t="s">
        <v>1040</v>
      </c>
      <c r="B1004" s="8">
        <v>1970</v>
      </c>
      <c r="C1004" s="8" t="s">
        <v>7846</v>
      </c>
      <c r="D1004" s="8">
        <v>14</v>
      </c>
      <c r="E1004" s="8">
        <v>2</v>
      </c>
      <c r="F1004" s="12">
        <v>11187.66</v>
      </c>
      <c r="G1004" s="8" t="s">
        <v>7882</v>
      </c>
      <c r="H1004" s="8" t="s">
        <v>7884</v>
      </c>
      <c r="I1004" s="8" t="s">
        <v>7860</v>
      </c>
      <c r="J1004" s="13">
        <v>25733</v>
      </c>
      <c r="K1004" s="8">
        <v>52</v>
      </c>
    </row>
    <row r="1005" spans="1:11" ht="15" customHeight="1" x14ac:dyDescent="0.3">
      <c r="A1005" s="8" t="s">
        <v>1041</v>
      </c>
      <c r="B1005" s="8">
        <v>1972</v>
      </c>
      <c r="C1005" s="8" t="s">
        <v>7847</v>
      </c>
      <c r="D1005" s="8">
        <v>3</v>
      </c>
      <c r="E1005" s="8">
        <v>0</v>
      </c>
      <c r="F1005" s="12">
        <v>11186.2</v>
      </c>
      <c r="G1005" s="8" t="s">
        <v>7882</v>
      </c>
      <c r="H1005" s="8" t="s">
        <v>7884</v>
      </c>
      <c r="I1005" s="8" t="s">
        <v>7870</v>
      </c>
      <c r="J1005" s="13">
        <v>26545</v>
      </c>
      <c r="K1005" s="8">
        <v>50</v>
      </c>
    </row>
    <row r="1006" spans="1:11" ht="15" customHeight="1" x14ac:dyDescent="0.3">
      <c r="A1006" s="8" t="s">
        <v>1042</v>
      </c>
      <c r="B1006" s="8">
        <v>1966</v>
      </c>
      <c r="C1006" s="8" t="s">
        <v>7849</v>
      </c>
      <c r="D1006" s="8">
        <v>6</v>
      </c>
      <c r="E1006" s="8">
        <v>0</v>
      </c>
      <c r="F1006" s="12">
        <v>11165.42</v>
      </c>
      <c r="G1006" s="8" t="s">
        <v>7882</v>
      </c>
      <c r="H1006" s="8" t="s">
        <v>7883</v>
      </c>
      <c r="I1006" s="8" t="s">
        <v>7864</v>
      </c>
      <c r="J1006" s="13">
        <v>24325</v>
      </c>
      <c r="K1006" s="8">
        <v>56</v>
      </c>
    </row>
    <row r="1007" spans="1:11" ht="15" customHeight="1" x14ac:dyDescent="0.3">
      <c r="A1007" s="8" t="s">
        <v>1043</v>
      </c>
      <c r="B1007" s="8">
        <v>1969</v>
      </c>
      <c r="C1007" s="8" t="s">
        <v>7846</v>
      </c>
      <c r="D1007" s="8">
        <v>25</v>
      </c>
      <c r="E1007" s="8">
        <v>2</v>
      </c>
      <c r="F1007" s="12">
        <v>11163.57</v>
      </c>
      <c r="G1007" s="8" t="s">
        <v>7882</v>
      </c>
      <c r="H1007" s="8" t="s">
        <v>7884</v>
      </c>
      <c r="I1007" s="8" t="s">
        <v>7861</v>
      </c>
      <c r="J1007" s="13">
        <v>25379</v>
      </c>
      <c r="K1007" s="8">
        <v>53</v>
      </c>
    </row>
    <row r="1008" spans="1:11" ht="15" customHeight="1" x14ac:dyDescent="0.3">
      <c r="A1008" s="8" t="s">
        <v>1044</v>
      </c>
      <c r="B1008" s="8">
        <v>1969</v>
      </c>
      <c r="C1008" s="8" t="s">
        <v>7845</v>
      </c>
      <c r="D1008" s="8">
        <v>30</v>
      </c>
      <c r="E1008" s="8">
        <v>2</v>
      </c>
      <c r="F1008" s="12">
        <v>11150.78</v>
      </c>
      <c r="G1008" s="8" t="s">
        <v>7882</v>
      </c>
      <c r="H1008" s="8" t="s">
        <v>7884</v>
      </c>
      <c r="I1008" s="8" t="s">
        <v>7861</v>
      </c>
      <c r="J1008" s="13">
        <v>25537</v>
      </c>
      <c r="K1008" s="8">
        <v>53</v>
      </c>
    </row>
    <row r="1009" spans="1:11" ht="15" customHeight="1" x14ac:dyDescent="0.3">
      <c r="A1009" s="8" t="s">
        <v>1045</v>
      </c>
      <c r="B1009" s="8">
        <v>1980</v>
      </c>
      <c r="C1009" s="8" t="s">
        <v>7849</v>
      </c>
      <c r="D1009" s="8">
        <v>20</v>
      </c>
      <c r="E1009" s="8">
        <v>2</v>
      </c>
      <c r="F1009" s="12">
        <v>11103.33</v>
      </c>
      <c r="G1009" s="8" t="s">
        <v>7882</v>
      </c>
      <c r="H1009" s="8" t="s">
        <v>7883</v>
      </c>
      <c r="I1009" s="8" t="s">
        <v>7870</v>
      </c>
      <c r="J1009" s="13">
        <v>29453</v>
      </c>
      <c r="K1009" s="8">
        <v>42</v>
      </c>
    </row>
    <row r="1010" spans="1:11" ht="15" customHeight="1" x14ac:dyDescent="0.3">
      <c r="A1010" s="8" t="s">
        <v>1046</v>
      </c>
      <c r="B1010" s="8">
        <v>1966</v>
      </c>
      <c r="C1010" s="8" t="s">
        <v>7844</v>
      </c>
      <c r="D1010" s="8">
        <v>5</v>
      </c>
      <c r="E1010" s="8">
        <v>0</v>
      </c>
      <c r="F1010" s="12">
        <v>11093.62</v>
      </c>
      <c r="G1010" s="8" t="s">
        <v>7882</v>
      </c>
      <c r="H1010" s="8" t="s">
        <v>7883</v>
      </c>
      <c r="I1010" s="8" t="s">
        <v>7859</v>
      </c>
      <c r="J1010" s="13">
        <v>24293</v>
      </c>
      <c r="K1010" s="8">
        <v>56</v>
      </c>
    </row>
    <row r="1011" spans="1:11" ht="15" customHeight="1" x14ac:dyDescent="0.3">
      <c r="A1011" s="8" t="s">
        <v>1047</v>
      </c>
      <c r="B1011" s="8">
        <v>1966</v>
      </c>
      <c r="C1011" s="8" t="s">
        <v>7847</v>
      </c>
      <c r="D1011" s="8">
        <v>9</v>
      </c>
      <c r="E1011" s="8">
        <v>0</v>
      </c>
      <c r="F1011" s="12">
        <v>11090.72</v>
      </c>
      <c r="G1011" s="8" t="s">
        <v>7882</v>
      </c>
      <c r="H1011" s="8" t="s">
        <v>7883</v>
      </c>
      <c r="I1011" s="8" t="s">
        <v>7859</v>
      </c>
      <c r="J1011" s="13">
        <v>24359</v>
      </c>
      <c r="K1011" s="8">
        <v>56</v>
      </c>
    </row>
    <row r="1012" spans="1:11" ht="15" customHeight="1" x14ac:dyDescent="0.3">
      <c r="A1012" s="8" t="s">
        <v>1048</v>
      </c>
      <c r="B1012" s="8">
        <v>1972</v>
      </c>
      <c r="C1012" s="8" t="s">
        <v>7850</v>
      </c>
      <c r="D1012" s="8">
        <v>7</v>
      </c>
      <c r="E1012" s="8">
        <v>3</v>
      </c>
      <c r="F1012" s="12">
        <v>11085.59</v>
      </c>
      <c r="G1012" s="8" t="s">
        <v>7882</v>
      </c>
      <c r="H1012" s="8" t="s">
        <v>7884</v>
      </c>
      <c r="I1012" s="8" t="s">
        <v>7860</v>
      </c>
      <c r="J1012" s="13">
        <v>26579</v>
      </c>
      <c r="K1012" s="8">
        <v>50</v>
      </c>
    </row>
    <row r="1013" spans="1:11" ht="15" customHeight="1" x14ac:dyDescent="0.3">
      <c r="A1013" s="8" t="s">
        <v>1049</v>
      </c>
      <c r="B1013" s="8">
        <v>1967</v>
      </c>
      <c r="C1013" s="8" t="s">
        <v>7847</v>
      </c>
      <c r="D1013" s="8">
        <v>4</v>
      </c>
      <c r="E1013" s="8">
        <v>0</v>
      </c>
      <c r="F1013" s="12">
        <v>11082.58</v>
      </c>
      <c r="G1013" s="8" t="s">
        <v>7882</v>
      </c>
      <c r="H1013" s="8" t="s">
        <v>7884</v>
      </c>
      <c r="I1013" s="8" t="s">
        <v>7860</v>
      </c>
      <c r="J1013" s="13">
        <v>24719</v>
      </c>
      <c r="K1013" s="8">
        <v>55</v>
      </c>
    </row>
    <row r="1014" spans="1:11" ht="15" customHeight="1" x14ac:dyDescent="0.3">
      <c r="A1014" s="8" t="s">
        <v>1050</v>
      </c>
      <c r="B1014" s="8">
        <v>1966</v>
      </c>
      <c r="C1014" s="8" t="s">
        <v>7845</v>
      </c>
      <c r="D1014" s="8">
        <v>20</v>
      </c>
      <c r="E1014" s="8">
        <v>0</v>
      </c>
      <c r="F1014" s="12">
        <v>11073.18</v>
      </c>
      <c r="G1014" s="8" t="s">
        <v>7882</v>
      </c>
      <c r="H1014" s="8" t="s">
        <v>7882</v>
      </c>
      <c r="I1014" s="8" t="s">
        <v>7861</v>
      </c>
      <c r="J1014" s="13">
        <v>24431</v>
      </c>
      <c r="K1014" s="8">
        <v>56</v>
      </c>
    </row>
    <row r="1015" spans="1:11" ht="15" customHeight="1" x14ac:dyDescent="0.3">
      <c r="A1015" s="8" t="s">
        <v>1051</v>
      </c>
      <c r="B1015" s="8">
        <v>1966</v>
      </c>
      <c r="C1015" s="8" t="s">
        <v>7845</v>
      </c>
      <c r="D1015" s="8">
        <v>7</v>
      </c>
      <c r="E1015" s="8">
        <v>0</v>
      </c>
      <c r="F1015" s="12">
        <v>11070.54</v>
      </c>
      <c r="G1015" s="8" t="s">
        <v>7882</v>
      </c>
      <c r="H1015" s="8" t="s">
        <v>7882</v>
      </c>
      <c r="I1015" s="8" t="s">
        <v>7861</v>
      </c>
      <c r="J1015" s="13">
        <v>24418</v>
      </c>
      <c r="K1015" s="8">
        <v>56</v>
      </c>
    </row>
    <row r="1016" spans="1:11" ht="15" customHeight="1" x14ac:dyDescent="0.3">
      <c r="A1016" s="8" t="s">
        <v>1052</v>
      </c>
      <c r="B1016" s="8">
        <v>1971</v>
      </c>
      <c r="C1016" s="8" t="s">
        <v>7845</v>
      </c>
      <c r="D1016" s="8">
        <v>9</v>
      </c>
      <c r="E1016" s="8">
        <v>0</v>
      </c>
      <c r="F1016" s="12">
        <v>11068.77</v>
      </c>
      <c r="G1016" s="8" t="s">
        <v>7882</v>
      </c>
      <c r="H1016" s="8" t="s">
        <v>7884</v>
      </c>
      <c r="I1016" s="8" t="s">
        <v>7860</v>
      </c>
      <c r="J1016" s="13">
        <v>26246</v>
      </c>
      <c r="K1016" s="8">
        <v>51</v>
      </c>
    </row>
    <row r="1017" spans="1:11" ht="15" customHeight="1" x14ac:dyDescent="0.3">
      <c r="A1017" s="8" t="s">
        <v>1053</v>
      </c>
      <c r="B1017" s="8">
        <v>2000</v>
      </c>
      <c r="C1017" s="8" t="s">
        <v>7847</v>
      </c>
      <c r="D1017" s="8">
        <v>18</v>
      </c>
      <c r="E1017" s="8">
        <v>0</v>
      </c>
      <c r="F1017" s="12">
        <v>11068.7</v>
      </c>
      <c r="G1017" s="8" t="s">
        <v>7882</v>
      </c>
      <c r="H1017" s="8" t="s">
        <v>7883</v>
      </c>
      <c r="I1017" s="8" t="s">
        <v>7861</v>
      </c>
      <c r="J1017" s="13">
        <v>36787</v>
      </c>
      <c r="K1017" s="8">
        <v>22</v>
      </c>
    </row>
    <row r="1018" spans="1:11" ht="15" customHeight="1" x14ac:dyDescent="0.3">
      <c r="A1018" s="8" t="s">
        <v>1054</v>
      </c>
      <c r="B1018" s="8">
        <v>2001</v>
      </c>
      <c r="C1018" s="8" t="s">
        <v>7848</v>
      </c>
      <c r="D1018" s="8">
        <v>17</v>
      </c>
      <c r="E1018" s="8">
        <v>0</v>
      </c>
      <c r="F1018" s="12">
        <v>11046.02</v>
      </c>
      <c r="G1018" s="8" t="s">
        <v>7882</v>
      </c>
      <c r="H1018" s="8" t="s">
        <v>7883</v>
      </c>
      <c r="I1018" s="8" t="s">
        <v>7873</v>
      </c>
      <c r="J1018" s="13">
        <v>37242</v>
      </c>
      <c r="K1018" s="8">
        <v>21</v>
      </c>
    </row>
    <row r="1019" spans="1:11" ht="15" customHeight="1" x14ac:dyDescent="0.3">
      <c r="A1019" s="8" t="s">
        <v>1055</v>
      </c>
      <c r="B1019" s="8">
        <v>1974</v>
      </c>
      <c r="C1019" s="8" t="s">
        <v>7849</v>
      </c>
      <c r="D1019" s="8">
        <v>30</v>
      </c>
      <c r="E1019" s="8">
        <v>0</v>
      </c>
      <c r="F1019" s="12">
        <v>11037.85</v>
      </c>
      <c r="G1019" s="8" t="s">
        <v>7882</v>
      </c>
      <c r="H1019" s="8" t="s">
        <v>7884</v>
      </c>
      <c r="I1019" s="8" t="s">
        <v>7866</v>
      </c>
      <c r="J1019" s="13">
        <v>27271</v>
      </c>
      <c r="K1019" s="8">
        <v>48</v>
      </c>
    </row>
    <row r="1020" spans="1:11" ht="15" customHeight="1" x14ac:dyDescent="0.3">
      <c r="A1020" s="8" t="s">
        <v>1056</v>
      </c>
      <c r="B1020" s="8">
        <v>1989</v>
      </c>
      <c r="C1020" s="8" t="s">
        <v>7850</v>
      </c>
      <c r="D1020" s="8">
        <v>25</v>
      </c>
      <c r="E1020" s="8">
        <v>3</v>
      </c>
      <c r="F1020" s="12">
        <v>11037.51</v>
      </c>
      <c r="G1020" s="8" t="s">
        <v>7882</v>
      </c>
      <c r="H1020" s="8" t="s">
        <v>7883</v>
      </c>
      <c r="I1020" s="8" t="s">
        <v>7860</v>
      </c>
      <c r="J1020" s="13">
        <v>32806</v>
      </c>
      <c r="K1020" s="8">
        <v>33</v>
      </c>
    </row>
    <row r="1021" spans="1:11" ht="15" customHeight="1" x14ac:dyDescent="0.3">
      <c r="A1021" s="8" t="s">
        <v>1057</v>
      </c>
      <c r="B1021" s="8">
        <v>1974</v>
      </c>
      <c r="C1021" s="8" t="s">
        <v>7848</v>
      </c>
      <c r="D1021" s="8">
        <v>10</v>
      </c>
      <c r="E1021" s="8">
        <v>4</v>
      </c>
      <c r="F1021" s="12">
        <v>11033.66</v>
      </c>
      <c r="G1021" s="8" t="s">
        <v>7882</v>
      </c>
      <c r="H1021" s="8" t="s">
        <v>7882</v>
      </c>
      <c r="I1021" s="8" t="s">
        <v>7860</v>
      </c>
      <c r="J1021" s="13">
        <v>27373</v>
      </c>
      <c r="K1021" s="8">
        <v>48</v>
      </c>
    </row>
    <row r="1022" spans="1:11" ht="15" customHeight="1" x14ac:dyDescent="0.3">
      <c r="A1022" s="8" t="s">
        <v>1058</v>
      </c>
      <c r="B1022" s="8">
        <v>1996</v>
      </c>
      <c r="C1022" s="8" t="s">
        <v>7844</v>
      </c>
      <c r="D1022" s="8">
        <v>21</v>
      </c>
      <c r="E1022" s="8">
        <v>0</v>
      </c>
      <c r="F1022" s="12">
        <v>11028.56</v>
      </c>
      <c r="G1022" s="8" t="s">
        <v>7882</v>
      </c>
      <c r="H1022" s="8" t="s">
        <v>7882</v>
      </c>
      <c r="I1022" s="8" t="s">
        <v>7860</v>
      </c>
      <c r="J1022" s="13">
        <v>35267</v>
      </c>
      <c r="K1022" s="8">
        <v>26</v>
      </c>
    </row>
    <row r="1023" spans="1:11" ht="15" customHeight="1" x14ac:dyDescent="0.3">
      <c r="A1023" s="8" t="s">
        <v>1059</v>
      </c>
      <c r="B1023" s="8">
        <v>1991</v>
      </c>
      <c r="C1023" s="8" t="s">
        <v>7846</v>
      </c>
      <c r="D1023" s="8">
        <v>26</v>
      </c>
      <c r="E1023" s="8">
        <v>3</v>
      </c>
      <c r="F1023" s="12">
        <v>11018.05</v>
      </c>
      <c r="G1023" s="8" t="s">
        <v>7882</v>
      </c>
      <c r="H1023" s="8" t="s">
        <v>7884</v>
      </c>
      <c r="I1023" s="8" t="s">
        <v>7860</v>
      </c>
      <c r="J1023" s="13">
        <v>33415</v>
      </c>
      <c r="K1023" s="8">
        <v>31</v>
      </c>
    </row>
    <row r="1024" spans="1:11" ht="15" customHeight="1" x14ac:dyDescent="0.3">
      <c r="A1024" s="8" t="s">
        <v>1060</v>
      </c>
      <c r="B1024" s="8">
        <v>1974</v>
      </c>
      <c r="C1024" s="8" t="s">
        <v>7848</v>
      </c>
      <c r="D1024" s="8">
        <v>15</v>
      </c>
      <c r="E1024" s="8">
        <v>4</v>
      </c>
      <c r="F1024" s="12">
        <v>11015.17</v>
      </c>
      <c r="G1024" s="8" t="s">
        <v>7882</v>
      </c>
      <c r="H1024" s="8" t="s">
        <v>7883</v>
      </c>
      <c r="I1024" s="8" t="s">
        <v>7860</v>
      </c>
      <c r="J1024" s="13">
        <v>27378</v>
      </c>
      <c r="K1024" s="8">
        <v>48</v>
      </c>
    </row>
    <row r="1025" spans="1:11" ht="15" customHeight="1" x14ac:dyDescent="0.3">
      <c r="A1025" s="8" t="s">
        <v>1061</v>
      </c>
      <c r="B1025" s="8">
        <v>1968</v>
      </c>
      <c r="C1025" s="8" t="s">
        <v>7850</v>
      </c>
      <c r="D1025" s="8">
        <v>24</v>
      </c>
      <c r="E1025" s="8">
        <v>2</v>
      </c>
      <c r="F1025" s="12">
        <v>11013.71</v>
      </c>
      <c r="G1025" s="8" t="s">
        <v>7882</v>
      </c>
      <c r="H1025" s="8" t="s">
        <v>7883</v>
      </c>
      <c r="I1025" s="8" t="s">
        <v>7859</v>
      </c>
      <c r="J1025" s="13">
        <v>25135</v>
      </c>
      <c r="K1025" s="8">
        <v>54</v>
      </c>
    </row>
    <row r="1026" spans="1:11" ht="15" customHeight="1" x14ac:dyDescent="0.3">
      <c r="A1026" s="8" t="s">
        <v>1062</v>
      </c>
      <c r="B1026" s="8">
        <v>2000</v>
      </c>
      <c r="C1026" s="8" t="s">
        <v>7847</v>
      </c>
      <c r="D1026" s="8">
        <v>17</v>
      </c>
      <c r="E1026" s="8">
        <v>0</v>
      </c>
      <c r="F1026" s="12">
        <v>10991.58</v>
      </c>
      <c r="G1026" s="8" t="s">
        <v>7882</v>
      </c>
      <c r="H1026" s="8" t="s">
        <v>7882</v>
      </c>
      <c r="I1026" s="8" t="s">
        <v>7860</v>
      </c>
      <c r="J1026" s="13">
        <v>36786</v>
      </c>
      <c r="K1026" s="8">
        <v>22</v>
      </c>
    </row>
    <row r="1027" spans="1:11" ht="15" customHeight="1" x14ac:dyDescent="0.3">
      <c r="A1027" s="8" t="s">
        <v>1063</v>
      </c>
      <c r="B1027" s="8">
        <v>1965</v>
      </c>
      <c r="C1027" s="8" t="s">
        <v>7848</v>
      </c>
      <c r="D1027" s="8">
        <v>18</v>
      </c>
      <c r="E1027" s="8">
        <v>0</v>
      </c>
      <c r="F1027" s="12">
        <v>10982.5</v>
      </c>
      <c r="G1027" s="8" t="s">
        <v>7882</v>
      </c>
      <c r="H1027" s="8" t="s">
        <v>7882</v>
      </c>
      <c r="I1027" s="8" t="s">
        <v>7859</v>
      </c>
      <c r="J1027" s="13">
        <v>24094</v>
      </c>
      <c r="K1027" s="8">
        <v>57</v>
      </c>
    </row>
    <row r="1028" spans="1:11" ht="15" customHeight="1" x14ac:dyDescent="0.3">
      <c r="A1028" s="8" t="s">
        <v>1064</v>
      </c>
      <c r="B1028" s="8">
        <v>1973</v>
      </c>
      <c r="C1028" s="8" t="s">
        <v>7850</v>
      </c>
      <c r="D1028" s="8">
        <v>21</v>
      </c>
      <c r="E1028" s="8">
        <v>4</v>
      </c>
      <c r="F1028" s="12">
        <v>10977.21</v>
      </c>
      <c r="G1028" s="8" t="s">
        <v>7882</v>
      </c>
      <c r="H1028" s="8" t="s">
        <v>7883</v>
      </c>
      <c r="I1028" s="8" t="s">
        <v>7859</v>
      </c>
      <c r="J1028" s="13">
        <v>26958</v>
      </c>
      <c r="K1028" s="8">
        <v>49</v>
      </c>
    </row>
    <row r="1029" spans="1:11" ht="15" customHeight="1" x14ac:dyDescent="0.3">
      <c r="A1029" s="8" t="s">
        <v>1065</v>
      </c>
      <c r="B1029" s="8">
        <v>1966</v>
      </c>
      <c r="C1029" s="8" t="s">
        <v>7844</v>
      </c>
      <c r="D1029" s="8">
        <v>9</v>
      </c>
      <c r="E1029" s="8">
        <v>0</v>
      </c>
      <c r="F1029" s="12">
        <v>10976.25</v>
      </c>
      <c r="G1029" s="8" t="s">
        <v>7882</v>
      </c>
      <c r="H1029" s="8" t="s">
        <v>7884</v>
      </c>
      <c r="I1029" s="8" t="s">
        <v>7860</v>
      </c>
      <c r="J1029" s="13">
        <v>24297</v>
      </c>
      <c r="K1029" s="8">
        <v>56</v>
      </c>
    </row>
    <row r="1030" spans="1:11" ht="15" customHeight="1" x14ac:dyDescent="0.3">
      <c r="A1030" s="8" t="s">
        <v>1066</v>
      </c>
      <c r="B1030" s="8">
        <v>1965</v>
      </c>
      <c r="C1030" s="8" t="s">
        <v>7846</v>
      </c>
      <c r="D1030" s="8">
        <v>19</v>
      </c>
      <c r="E1030" s="8">
        <v>0</v>
      </c>
      <c r="F1030" s="12">
        <v>10965.45</v>
      </c>
      <c r="G1030" s="8" t="s">
        <v>7882</v>
      </c>
      <c r="H1030" s="8" t="s">
        <v>7884</v>
      </c>
      <c r="I1030" s="8" t="s">
        <v>7861</v>
      </c>
      <c r="J1030" s="13">
        <v>23912</v>
      </c>
      <c r="K1030" s="8">
        <v>57</v>
      </c>
    </row>
    <row r="1031" spans="1:11" ht="15" customHeight="1" x14ac:dyDescent="0.3">
      <c r="A1031" s="8" t="s">
        <v>1067</v>
      </c>
      <c r="B1031" s="8">
        <v>1969</v>
      </c>
      <c r="C1031" s="8" t="s">
        <v>7849</v>
      </c>
      <c r="D1031" s="8">
        <v>14</v>
      </c>
      <c r="E1031" s="8">
        <v>1</v>
      </c>
      <c r="F1031" s="12">
        <v>10959.69</v>
      </c>
      <c r="G1031" s="8" t="s">
        <v>7882</v>
      </c>
      <c r="H1031" s="8" t="s">
        <v>7882</v>
      </c>
      <c r="I1031" s="8" t="s">
        <v>7860</v>
      </c>
      <c r="J1031" s="13">
        <v>25429</v>
      </c>
      <c r="K1031" s="8">
        <v>53</v>
      </c>
    </row>
    <row r="1032" spans="1:11" ht="15" customHeight="1" x14ac:dyDescent="0.3">
      <c r="A1032" s="8" t="s">
        <v>1068</v>
      </c>
      <c r="B1032" s="8">
        <v>1965</v>
      </c>
      <c r="C1032" s="8" t="s">
        <v>7848</v>
      </c>
      <c r="D1032" s="8">
        <v>4</v>
      </c>
      <c r="E1032" s="8">
        <v>0</v>
      </c>
      <c r="F1032" s="12">
        <v>10959.33</v>
      </c>
      <c r="G1032" s="8" t="s">
        <v>7882</v>
      </c>
      <c r="H1032" s="8" t="s">
        <v>7882</v>
      </c>
      <c r="I1032" s="8" t="s">
        <v>7861</v>
      </c>
      <c r="J1032" s="13">
        <v>24080</v>
      </c>
      <c r="K1032" s="8">
        <v>57</v>
      </c>
    </row>
    <row r="1033" spans="1:11" ht="15" customHeight="1" x14ac:dyDescent="0.3">
      <c r="A1033" s="8" t="s">
        <v>1069</v>
      </c>
      <c r="B1033" s="8">
        <v>1969</v>
      </c>
      <c r="C1033" s="8" t="s">
        <v>7845</v>
      </c>
      <c r="D1033" s="8">
        <v>10</v>
      </c>
      <c r="E1033" s="8">
        <v>1</v>
      </c>
      <c r="F1033" s="12">
        <v>10942.13</v>
      </c>
      <c r="G1033" s="8" t="s">
        <v>7882</v>
      </c>
      <c r="H1033" s="8" t="s">
        <v>7882</v>
      </c>
      <c r="I1033" s="8" t="s">
        <v>7860</v>
      </c>
      <c r="J1033" s="13">
        <v>25517</v>
      </c>
      <c r="K1033" s="8">
        <v>53</v>
      </c>
    </row>
    <row r="1034" spans="1:11" ht="15" customHeight="1" x14ac:dyDescent="0.3">
      <c r="A1034" s="8" t="s">
        <v>1070</v>
      </c>
      <c r="B1034" s="8">
        <v>1968</v>
      </c>
      <c r="C1034" s="8" t="s">
        <v>7845</v>
      </c>
      <c r="D1034" s="8">
        <v>12</v>
      </c>
      <c r="E1034" s="8">
        <v>1</v>
      </c>
      <c r="F1034" s="12">
        <v>10928.85</v>
      </c>
      <c r="G1034" s="8" t="s">
        <v>7882</v>
      </c>
      <c r="H1034" s="8" t="s">
        <v>7882</v>
      </c>
      <c r="I1034" s="8" t="s">
        <v>7859</v>
      </c>
      <c r="J1034" s="13">
        <v>25154</v>
      </c>
      <c r="K1034" s="8">
        <v>54</v>
      </c>
    </row>
    <row r="1035" spans="1:11" ht="15" customHeight="1" x14ac:dyDescent="0.3">
      <c r="A1035" s="8" t="s">
        <v>1071</v>
      </c>
      <c r="B1035" s="8">
        <v>1968</v>
      </c>
      <c r="C1035" s="8" t="s">
        <v>7845</v>
      </c>
      <c r="D1035" s="8">
        <v>13</v>
      </c>
      <c r="E1035" s="8">
        <v>0</v>
      </c>
      <c r="F1035" s="12">
        <v>10923.93</v>
      </c>
      <c r="G1035" s="8" t="s">
        <v>7882</v>
      </c>
      <c r="H1035" s="8" t="s">
        <v>7883</v>
      </c>
      <c r="I1035" s="8" t="s">
        <v>7867</v>
      </c>
      <c r="J1035" s="13">
        <v>25155</v>
      </c>
      <c r="K1035" s="8">
        <v>54</v>
      </c>
    </row>
    <row r="1036" spans="1:11" ht="15" customHeight="1" x14ac:dyDescent="0.3">
      <c r="A1036" s="8" t="s">
        <v>1072</v>
      </c>
      <c r="B1036" s="8">
        <v>1994</v>
      </c>
      <c r="C1036" s="8" t="s">
        <v>7847</v>
      </c>
      <c r="D1036" s="8">
        <v>6</v>
      </c>
      <c r="E1036" s="8">
        <v>0</v>
      </c>
      <c r="F1036" s="12">
        <v>10886.66</v>
      </c>
      <c r="G1036" s="8" t="s">
        <v>7882</v>
      </c>
      <c r="H1036" s="8" t="s">
        <v>7882</v>
      </c>
      <c r="I1036" s="8" t="s">
        <v>7860</v>
      </c>
      <c r="J1036" s="13">
        <v>34583</v>
      </c>
      <c r="K1036" s="8">
        <v>28</v>
      </c>
    </row>
    <row r="1037" spans="1:11" ht="15" customHeight="1" x14ac:dyDescent="0.3">
      <c r="A1037" s="8" t="s">
        <v>1073</v>
      </c>
      <c r="B1037" s="8">
        <v>1971</v>
      </c>
      <c r="C1037" s="8" t="s">
        <v>7848</v>
      </c>
      <c r="D1037" s="8">
        <v>20</v>
      </c>
      <c r="E1037" s="8">
        <v>2</v>
      </c>
      <c r="F1037" s="12">
        <v>10848.13</v>
      </c>
      <c r="G1037" s="8" t="s">
        <v>7882</v>
      </c>
      <c r="H1037" s="8" t="s">
        <v>7882</v>
      </c>
      <c r="I1037" s="8" t="s">
        <v>7860</v>
      </c>
      <c r="J1037" s="13">
        <v>26287</v>
      </c>
      <c r="K1037" s="8">
        <v>51</v>
      </c>
    </row>
    <row r="1038" spans="1:11" ht="15" customHeight="1" x14ac:dyDescent="0.3">
      <c r="A1038" s="8" t="s">
        <v>1074</v>
      </c>
      <c r="B1038" s="8">
        <v>1968</v>
      </c>
      <c r="C1038" s="8" t="s">
        <v>7844</v>
      </c>
      <c r="D1038" s="8">
        <v>28</v>
      </c>
      <c r="E1038" s="8">
        <v>1</v>
      </c>
      <c r="F1038" s="12">
        <v>10825.25</v>
      </c>
      <c r="G1038" s="8" t="s">
        <v>7882</v>
      </c>
      <c r="H1038" s="8" t="s">
        <v>7882</v>
      </c>
      <c r="I1038" s="8" t="s">
        <v>7860</v>
      </c>
      <c r="J1038" s="13">
        <v>25047</v>
      </c>
      <c r="K1038" s="8">
        <v>54</v>
      </c>
    </row>
    <row r="1039" spans="1:11" ht="15" customHeight="1" x14ac:dyDescent="0.3">
      <c r="A1039" s="8" t="s">
        <v>1075</v>
      </c>
      <c r="B1039" s="8">
        <v>1967</v>
      </c>
      <c r="C1039" s="8" t="s">
        <v>7850</v>
      </c>
      <c r="D1039" s="8">
        <v>2</v>
      </c>
      <c r="E1039" s="8">
        <v>1</v>
      </c>
      <c r="F1039" s="12">
        <v>10807.49</v>
      </c>
      <c r="G1039" s="8" t="s">
        <v>7882</v>
      </c>
      <c r="H1039" s="8" t="s">
        <v>7884</v>
      </c>
      <c r="I1039" s="8" t="s">
        <v>7859</v>
      </c>
      <c r="J1039" s="13">
        <v>24747</v>
      </c>
      <c r="K1039" s="8">
        <v>55</v>
      </c>
    </row>
    <row r="1040" spans="1:11" ht="15" customHeight="1" x14ac:dyDescent="0.3">
      <c r="A1040" s="8" t="s">
        <v>1076</v>
      </c>
      <c r="B1040" s="8">
        <v>1970</v>
      </c>
      <c r="C1040" s="8" t="s">
        <v>7848</v>
      </c>
      <c r="D1040" s="8">
        <v>18</v>
      </c>
      <c r="E1040" s="8">
        <v>2</v>
      </c>
      <c r="F1040" s="12">
        <v>10806.84</v>
      </c>
      <c r="G1040" s="8" t="s">
        <v>7882</v>
      </c>
      <c r="H1040" s="8" t="s">
        <v>7884</v>
      </c>
      <c r="I1040" s="8" t="s">
        <v>7861</v>
      </c>
      <c r="J1040" s="13">
        <v>25920</v>
      </c>
      <c r="K1040" s="8">
        <v>52</v>
      </c>
    </row>
    <row r="1041" spans="1:11" ht="15" customHeight="1" x14ac:dyDescent="0.3">
      <c r="A1041" s="8" t="s">
        <v>1077</v>
      </c>
      <c r="B1041" s="8">
        <v>1970</v>
      </c>
      <c r="C1041" s="8" t="s">
        <v>7850</v>
      </c>
      <c r="D1041" s="8">
        <v>28</v>
      </c>
      <c r="E1041" s="8">
        <v>1</v>
      </c>
      <c r="F1041" s="12">
        <v>10797.34</v>
      </c>
      <c r="G1041" s="8" t="s">
        <v>7882</v>
      </c>
      <c r="H1041" s="8" t="s">
        <v>7884</v>
      </c>
      <c r="I1041" s="8" t="s">
        <v>7868</v>
      </c>
      <c r="J1041" s="13">
        <v>25869</v>
      </c>
      <c r="K1041" s="8">
        <v>52</v>
      </c>
    </row>
    <row r="1042" spans="1:11" ht="15" customHeight="1" x14ac:dyDescent="0.3">
      <c r="A1042" s="8" t="s">
        <v>1078</v>
      </c>
      <c r="B1042" s="8">
        <v>1967</v>
      </c>
      <c r="C1042" s="8" t="s">
        <v>7850</v>
      </c>
      <c r="D1042" s="8">
        <v>23</v>
      </c>
      <c r="E1042" s="8">
        <v>0</v>
      </c>
      <c r="F1042" s="12">
        <v>10796.35</v>
      </c>
      <c r="G1042" s="8" t="s">
        <v>7882</v>
      </c>
      <c r="H1042" s="8" t="s">
        <v>7883</v>
      </c>
      <c r="I1042" s="8" t="s">
        <v>7863</v>
      </c>
      <c r="J1042" s="13">
        <v>24768</v>
      </c>
      <c r="K1042" s="8">
        <v>55</v>
      </c>
    </row>
    <row r="1043" spans="1:11" ht="15" customHeight="1" x14ac:dyDescent="0.3">
      <c r="A1043" s="8" t="s">
        <v>1079</v>
      </c>
      <c r="B1043" s="8">
        <v>1999</v>
      </c>
      <c r="C1043" s="8" t="s">
        <v>7848</v>
      </c>
      <c r="D1043" s="8">
        <v>24</v>
      </c>
      <c r="E1043" s="8">
        <v>0</v>
      </c>
      <c r="F1043" s="12">
        <v>10795.94</v>
      </c>
      <c r="G1043" s="8" t="s">
        <v>7882</v>
      </c>
      <c r="H1043" s="8" t="s">
        <v>7883</v>
      </c>
      <c r="I1043" s="8" t="s">
        <v>7861</v>
      </c>
      <c r="J1043" s="13">
        <v>36518</v>
      </c>
      <c r="K1043" s="8">
        <v>23</v>
      </c>
    </row>
    <row r="1044" spans="1:11" ht="15" customHeight="1" x14ac:dyDescent="0.3">
      <c r="A1044" s="8" t="s">
        <v>1080</v>
      </c>
      <c r="B1044" s="8">
        <v>1967</v>
      </c>
      <c r="C1044" s="8" t="s">
        <v>7845</v>
      </c>
      <c r="D1044" s="8">
        <v>11</v>
      </c>
      <c r="E1044" s="8">
        <v>1</v>
      </c>
      <c r="F1044" s="12">
        <v>10791.96</v>
      </c>
      <c r="G1044" s="8" t="s">
        <v>7882</v>
      </c>
      <c r="H1044" s="8" t="s">
        <v>7884</v>
      </c>
      <c r="I1044" s="8" t="s">
        <v>7861</v>
      </c>
      <c r="J1044" s="13">
        <v>24787</v>
      </c>
      <c r="K1044" s="8">
        <v>55</v>
      </c>
    </row>
    <row r="1045" spans="1:11" ht="15" customHeight="1" x14ac:dyDescent="0.3">
      <c r="A1045" s="8" t="s">
        <v>1081</v>
      </c>
      <c r="B1045" s="8">
        <v>1989</v>
      </c>
      <c r="C1045" s="8" t="s">
        <v>7845</v>
      </c>
      <c r="D1045" s="8">
        <v>25</v>
      </c>
      <c r="E1045" s="8">
        <v>3</v>
      </c>
      <c r="F1045" s="12">
        <v>10769.75</v>
      </c>
      <c r="G1045" s="8" t="s">
        <v>7882</v>
      </c>
      <c r="H1045" s="8" t="s">
        <v>7884</v>
      </c>
      <c r="I1045" s="8" t="s">
        <v>7874</v>
      </c>
      <c r="J1045" s="13">
        <v>32837</v>
      </c>
      <c r="K1045" s="8">
        <v>33</v>
      </c>
    </row>
    <row r="1046" spans="1:11" ht="15" customHeight="1" x14ac:dyDescent="0.3">
      <c r="A1046" s="8" t="s">
        <v>1082</v>
      </c>
      <c r="B1046" s="8">
        <v>1986</v>
      </c>
      <c r="C1046" s="8" t="s">
        <v>7849</v>
      </c>
      <c r="D1046" s="8">
        <v>29</v>
      </c>
      <c r="E1046" s="8">
        <v>3</v>
      </c>
      <c r="F1046" s="12">
        <v>10749.02</v>
      </c>
      <c r="G1046" s="8" t="s">
        <v>7882</v>
      </c>
      <c r="H1046" s="8" t="s">
        <v>7883</v>
      </c>
      <c r="I1046" s="8" t="s">
        <v>7873</v>
      </c>
      <c r="J1046" s="13">
        <v>31653</v>
      </c>
      <c r="K1046" s="8">
        <v>36</v>
      </c>
    </row>
    <row r="1047" spans="1:11" ht="15" customHeight="1" x14ac:dyDescent="0.3">
      <c r="A1047" s="8" t="s">
        <v>1083</v>
      </c>
      <c r="B1047" s="8">
        <v>1974</v>
      </c>
      <c r="C1047" s="8" t="s">
        <v>7848</v>
      </c>
      <c r="D1047" s="8">
        <v>9</v>
      </c>
      <c r="E1047" s="8">
        <v>4</v>
      </c>
      <c r="F1047" s="12">
        <v>10736.87</v>
      </c>
      <c r="G1047" s="8" t="s">
        <v>7882</v>
      </c>
      <c r="H1047" s="8" t="s">
        <v>7883</v>
      </c>
      <c r="I1047" s="8" t="s">
        <v>7864</v>
      </c>
      <c r="J1047" s="13">
        <v>27372</v>
      </c>
      <c r="K1047" s="8">
        <v>48</v>
      </c>
    </row>
    <row r="1048" spans="1:11" ht="15" customHeight="1" x14ac:dyDescent="0.3">
      <c r="A1048" s="8" t="s">
        <v>1084</v>
      </c>
      <c r="B1048" s="8">
        <v>1992</v>
      </c>
      <c r="C1048" s="8" t="s">
        <v>7846</v>
      </c>
      <c r="D1048" s="8">
        <v>25</v>
      </c>
      <c r="E1048" s="8">
        <v>0</v>
      </c>
      <c r="F1048" s="12">
        <v>10719.57</v>
      </c>
      <c r="G1048" s="8" t="s">
        <v>7882</v>
      </c>
      <c r="H1048" s="8" t="s">
        <v>7883</v>
      </c>
      <c r="I1048" s="8" t="s">
        <v>7860</v>
      </c>
      <c r="J1048" s="13">
        <v>33780</v>
      </c>
      <c r="K1048" s="8">
        <v>30</v>
      </c>
    </row>
    <row r="1049" spans="1:11" ht="15" customHeight="1" x14ac:dyDescent="0.3">
      <c r="A1049" s="8" t="s">
        <v>1085</v>
      </c>
      <c r="B1049" s="8">
        <v>1967</v>
      </c>
      <c r="C1049" s="8" t="s">
        <v>7850</v>
      </c>
      <c r="D1049" s="8">
        <v>5</v>
      </c>
      <c r="E1049" s="8">
        <v>0</v>
      </c>
      <c r="F1049" s="12">
        <v>10713.64</v>
      </c>
      <c r="G1049" s="8" t="s">
        <v>7882</v>
      </c>
      <c r="H1049" s="8" t="s">
        <v>7882</v>
      </c>
      <c r="I1049" s="8" t="s">
        <v>7861</v>
      </c>
      <c r="J1049" s="13">
        <v>24750</v>
      </c>
      <c r="K1049" s="8">
        <v>55</v>
      </c>
    </row>
    <row r="1050" spans="1:11" ht="15" customHeight="1" x14ac:dyDescent="0.3">
      <c r="A1050" s="8" t="s">
        <v>1086</v>
      </c>
      <c r="B1050" s="8">
        <v>1967</v>
      </c>
      <c r="C1050" s="8" t="s">
        <v>7844</v>
      </c>
      <c r="D1050" s="8">
        <v>30</v>
      </c>
      <c r="E1050" s="8">
        <v>0</v>
      </c>
      <c r="F1050" s="12">
        <v>10704.47</v>
      </c>
      <c r="G1050" s="8" t="s">
        <v>7882</v>
      </c>
      <c r="H1050" s="8" t="s">
        <v>7884</v>
      </c>
      <c r="I1050" s="8" t="s">
        <v>7861</v>
      </c>
      <c r="J1050" s="13">
        <v>24683</v>
      </c>
      <c r="K1050" s="8">
        <v>55</v>
      </c>
    </row>
    <row r="1051" spans="1:11" ht="15" customHeight="1" x14ac:dyDescent="0.3">
      <c r="A1051" s="8" t="s">
        <v>1087</v>
      </c>
      <c r="B1051" s="8">
        <v>1972</v>
      </c>
      <c r="C1051" s="8" t="s">
        <v>7850</v>
      </c>
      <c r="D1051" s="8">
        <v>24</v>
      </c>
      <c r="E1051" s="8">
        <v>3</v>
      </c>
      <c r="F1051" s="12">
        <v>10702.64</v>
      </c>
      <c r="G1051" s="8" t="s">
        <v>7882</v>
      </c>
      <c r="H1051" s="8" t="s">
        <v>7882</v>
      </c>
      <c r="I1051" s="8" t="s">
        <v>7859</v>
      </c>
      <c r="J1051" s="13">
        <v>26596</v>
      </c>
      <c r="K1051" s="8">
        <v>50</v>
      </c>
    </row>
    <row r="1052" spans="1:11" ht="15" customHeight="1" x14ac:dyDescent="0.3">
      <c r="A1052" s="8" t="s">
        <v>1088</v>
      </c>
      <c r="B1052" s="8">
        <v>1976</v>
      </c>
      <c r="C1052" s="8" t="s">
        <v>7847</v>
      </c>
      <c r="D1052" s="8">
        <v>30</v>
      </c>
      <c r="E1052" s="8">
        <v>2</v>
      </c>
      <c r="F1052" s="12">
        <v>10698.38</v>
      </c>
      <c r="G1052" s="8" t="s">
        <v>7882</v>
      </c>
      <c r="H1052" s="8" t="s">
        <v>7883</v>
      </c>
      <c r="I1052" s="8" t="s">
        <v>7866</v>
      </c>
      <c r="J1052" s="13">
        <v>28033</v>
      </c>
      <c r="K1052" s="8">
        <v>46</v>
      </c>
    </row>
    <row r="1053" spans="1:11" ht="15" customHeight="1" x14ac:dyDescent="0.3">
      <c r="A1053" s="8" t="s">
        <v>1089</v>
      </c>
      <c r="B1053" s="8">
        <v>1977</v>
      </c>
      <c r="C1053" s="8" t="s">
        <v>7849</v>
      </c>
      <c r="D1053" s="8">
        <v>2</v>
      </c>
      <c r="E1053" s="8">
        <v>2</v>
      </c>
      <c r="F1053" s="12">
        <v>10690.11</v>
      </c>
      <c r="G1053" s="8" t="s">
        <v>7882</v>
      </c>
      <c r="H1053" s="8" t="s">
        <v>7884</v>
      </c>
      <c r="I1053" s="8" t="s">
        <v>7870</v>
      </c>
      <c r="J1053" s="13">
        <v>28339</v>
      </c>
      <c r="K1053" s="8">
        <v>45</v>
      </c>
    </row>
    <row r="1054" spans="1:11" ht="15" customHeight="1" x14ac:dyDescent="0.3">
      <c r="A1054" s="8" t="s">
        <v>1090</v>
      </c>
      <c r="B1054" s="8">
        <v>1962</v>
      </c>
      <c r="C1054" s="8" t="s">
        <v>7847</v>
      </c>
      <c r="D1054" s="8">
        <v>7</v>
      </c>
      <c r="E1054" s="8">
        <v>0</v>
      </c>
      <c r="F1054" s="12">
        <v>10676.83</v>
      </c>
      <c r="G1054" s="8" t="s">
        <v>7882</v>
      </c>
      <c r="H1054" s="8" t="s">
        <v>7882</v>
      </c>
      <c r="I1054" s="8" t="s">
        <v>7859</v>
      </c>
      <c r="J1054" s="13">
        <v>22896</v>
      </c>
      <c r="K1054" s="8">
        <v>60</v>
      </c>
    </row>
    <row r="1055" spans="1:11" ht="15" customHeight="1" x14ac:dyDescent="0.3">
      <c r="A1055" s="8" t="s">
        <v>1091</v>
      </c>
      <c r="B1055" s="8">
        <v>1976</v>
      </c>
      <c r="C1055" s="8" t="s">
        <v>7845</v>
      </c>
      <c r="D1055" s="8">
        <v>22</v>
      </c>
      <c r="E1055" s="8">
        <v>2</v>
      </c>
      <c r="F1055" s="12">
        <v>10665.44</v>
      </c>
      <c r="G1055" s="8" t="s">
        <v>7882</v>
      </c>
      <c r="H1055" s="8" t="s">
        <v>7884</v>
      </c>
      <c r="I1055" s="8" t="s">
        <v>7870</v>
      </c>
      <c r="J1055" s="13">
        <v>28086</v>
      </c>
      <c r="K1055" s="8">
        <v>46</v>
      </c>
    </row>
    <row r="1056" spans="1:11" ht="15" customHeight="1" x14ac:dyDescent="0.3">
      <c r="A1056" s="8" t="s">
        <v>1092</v>
      </c>
      <c r="B1056" s="8">
        <v>1964</v>
      </c>
      <c r="C1056" s="8" t="s">
        <v>7849</v>
      </c>
      <c r="D1056" s="8">
        <v>8</v>
      </c>
      <c r="E1056" s="8">
        <v>0</v>
      </c>
      <c r="F1056" s="12">
        <v>10627.81</v>
      </c>
      <c r="G1056" s="8" t="s">
        <v>7882</v>
      </c>
      <c r="H1056" s="8" t="s">
        <v>7882</v>
      </c>
      <c r="I1056" s="8" t="s">
        <v>7859</v>
      </c>
      <c r="J1056" s="13">
        <v>23597</v>
      </c>
      <c r="K1056" s="8">
        <v>58</v>
      </c>
    </row>
    <row r="1057" spans="1:11" ht="15" customHeight="1" x14ac:dyDescent="0.3">
      <c r="A1057" s="8" t="s">
        <v>1093</v>
      </c>
      <c r="B1057" s="8">
        <v>1990</v>
      </c>
      <c r="C1057" s="8" t="s">
        <v>7844</v>
      </c>
      <c r="D1057" s="8">
        <v>6</v>
      </c>
      <c r="E1057" s="8">
        <v>3</v>
      </c>
      <c r="F1057" s="12">
        <v>10620.26</v>
      </c>
      <c r="G1057" s="8" t="s">
        <v>7882</v>
      </c>
      <c r="H1057" s="8" t="s">
        <v>7882</v>
      </c>
      <c r="I1057" s="8" t="s">
        <v>7860</v>
      </c>
      <c r="J1057" s="13">
        <v>33060</v>
      </c>
      <c r="K1057" s="8">
        <v>32</v>
      </c>
    </row>
    <row r="1058" spans="1:11" ht="15" customHeight="1" x14ac:dyDescent="0.3">
      <c r="A1058" s="8" t="s">
        <v>1094</v>
      </c>
      <c r="B1058" s="8">
        <v>1992</v>
      </c>
      <c r="C1058" s="8" t="s">
        <v>7844</v>
      </c>
      <c r="D1058" s="8">
        <v>23</v>
      </c>
      <c r="E1058" s="8">
        <v>0</v>
      </c>
      <c r="F1058" s="12">
        <v>10617.04</v>
      </c>
      <c r="G1058" s="8" t="s">
        <v>7882</v>
      </c>
      <c r="H1058" s="8" t="s">
        <v>7882</v>
      </c>
      <c r="I1058" s="8" t="s">
        <v>7873</v>
      </c>
      <c r="J1058" s="13">
        <v>33808</v>
      </c>
      <c r="K1058" s="8">
        <v>30</v>
      </c>
    </row>
    <row r="1059" spans="1:11" ht="15" customHeight="1" x14ac:dyDescent="0.3">
      <c r="A1059" s="8" t="s">
        <v>1095</v>
      </c>
      <c r="B1059" s="8">
        <v>1965</v>
      </c>
      <c r="C1059" s="8" t="s">
        <v>7846</v>
      </c>
      <c r="D1059" s="8">
        <v>27</v>
      </c>
      <c r="E1059" s="8">
        <v>0</v>
      </c>
      <c r="F1059" s="12">
        <v>10608.67</v>
      </c>
      <c r="G1059" s="8" t="s">
        <v>7882</v>
      </c>
      <c r="H1059" s="8" t="s">
        <v>7882</v>
      </c>
      <c r="I1059" s="8" t="s">
        <v>7860</v>
      </c>
      <c r="J1059" s="13">
        <v>23920</v>
      </c>
      <c r="K1059" s="8">
        <v>57</v>
      </c>
    </row>
    <row r="1060" spans="1:11" ht="15" customHeight="1" x14ac:dyDescent="0.3">
      <c r="A1060" s="8" t="s">
        <v>1096</v>
      </c>
      <c r="B1060" s="8">
        <v>1966</v>
      </c>
      <c r="C1060" s="8" t="s">
        <v>7844</v>
      </c>
      <c r="D1060" s="8">
        <v>2</v>
      </c>
      <c r="E1060" s="8">
        <v>0</v>
      </c>
      <c r="F1060" s="12">
        <v>10602.39</v>
      </c>
      <c r="G1060" s="8" t="s">
        <v>7882</v>
      </c>
      <c r="H1060" s="8" t="s">
        <v>7882</v>
      </c>
      <c r="I1060" s="8" t="s">
        <v>7861</v>
      </c>
      <c r="J1060" s="13">
        <v>24290</v>
      </c>
      <c r="K1060" s="8">
        <v>56</v>
      </c>
    </row>
    <row r="1061" spans="1:11" ht="15" customHeight="1" x14ac:dyDescent="0.3">
      <c r="A1061" s="8" t="s">
        <v>1097</v>
      </c>
      <c r="B1061" s="8">
        <v>1967</v>
      </c>
      <c r="C1061" s="8" t="s">
        <v>7846</v>
      </c>
      <c r="D1061" s="8">
        <v>23</v>
      </c>
      <c r="E1061" s="8">
        <v>0</v>
      </c>
      <c r="F1061" s="12">
        <v>10601.63</v>
      </c>
      <c r="G1061" s="8" t="s">
        <v>7882</v>
      </c>
      <c r="H1061" s="8" t="s">
        <v>7884</v>
      </c>
      <c r="I1061" s="8" t="s">
        <v>7860</v>
      </c>
      <c r="J1061" s="13">
        <v>24646</v>
      </c>
      <c r="K1061" s="8">
        <v>55</v>
      </c>
    </row>
    <row r="1062" spans="1:11" ht="15" customHeight="1" x14ac:dyDescent="0.3">
      <c r="A1062" s="8" t="s">
        <v>1098</v>
      </c>
      <c r="B1062" s="8">
        <v>1966</v>
      </c>
      <c r="C1062" s="8" t="s">
        <v>7844</v>
      </c>
      <c r="D1062" s="8">
        <v>20</v>
      </c>
      <c r="E1062" s="8">
        <v>0</v>
      </c>
      <c r="F1062" s="12">
        <v>10601.41</v>
      </c>
      <c r="G1062" s="8" t="s">
        <v>7882</v>
      </c>
      <c r="H1062" s="8" t="s">
        <v>7884</v>
      </c>
      <c r="I1062" s="8" t="s">
        <v>7861</v>
      </c>
      <c r="J1062" s="13">
        <v>24308</v>
      </c>
      <c r="K1062" s="8">
        <v>56</v>
      </c>
    </row>
    <row r="1063" spans="1:11" ht="15" customHeight="1" x14ac:dyDescent="0.3">
      <c r="A1063" s="8" t="s">
        <v>1099</v>
      </c>
      <c r="B1063" s="8">
        <v>1972</v>
      </c>
      <c r="C1063" s="8" t="s">
        <v>7848</v>
      </c>
      <c r="D1063" s="8">
        <v>14</v>
      </c>
      <c r="E1063" s="8">
        <v>3</v>
      </c>
      <c r="F1063" s="12">
        <v>10600.55</v>
      </c>
      <c r="G1063" s="8" t="s">
        <v>7882</v>
      </c>
      <c r="H1063" s="8" t="s">
        <v>7883</v>
      </c>
      <c r="I1063" s="8" t="s">
        <v>7860</v>
      </c>
      <c r="J1063" s="13">
        <v>26647</v>
      </c>
      <c r="K1063" s="8">
        <v>50</v>
      </c>
    </row>
    <row r="1064" spans="1:11" ht="15" customHeight="1" x14ac:dyDescent="0.3">
      <c r="A1064" s="8" t="s">
        <v>1100</v>
      </c>
      <c r="B1064" s="8">
        <v>1967</v>
      </c>
      <c r="C1064" s="8" t="s">
        <v>7845</v>
      </c>
      <c r="D1064" s="8">
        <v>29</v>
      </c>
      <c r="E1064" s="8">
        <v>0</v>
      </c>
      <c r="F1064" s="12">
        <v>10594.5</v>
      </c>
      <c r="G1064" s="8" t="s">
        <v>7882</v>
      </c>
      <c r="H1064" s="8" t="s">
        <v>7883</v>
      </c>
      <c r="I1064" s="8" t="s">
        <v>7860</v>
      </c>
      <c r="J1064" s="13">
        <v>24805</v>
      </c>
      <c r="K1064" s="8">
        <v>55</v>
      </c>
    </row>
    <row r="1065" spans="1:11" ht="15" customHeight="1" x14ac:dyDescent="0.3">
      <c r="A1065" s="8" t="s">
        <v>1101</v>
      </c>
      <c r="B1065" s="8">
        <v>1966</v>
      </c>
      <c r="C1065" s="8" t="s">
        <v>7845</v>
      </c>
      <c r="D1065" s="8">
        <v>3</v>
      </c>
      <c r="E1065" s="8">
        <v>0</v>
      </c>
      <c r="F1065" s="12">
        <v>10594.23</v>
      </c>
      <c r="G1065" s="8" t="s">
        <v>7882</v>
      </c>
      <c r="H1065" s="8" t="s">
        <v>7882</v>
      </c>
      <c r="I1065" s="8" t="s">
        <v>7859</v>
      </c>
      <c r="J1065" s="13">
        <v>24414</v>
      </c>
      <c r="K1065" s="8">
        <v>56</v>
      </c>
    </row>
    <row r="1066" spans="1:11" ht="15" customHeight="1" x14ac:dyDescent="0.3">
      <c r="A1066" s="8" t="s">
        <v>1102</v>
      </c>
      <c r="B1066" s="8">
        <v>1969</v>
      </c>
      <c r="C1066" s="8" t="s">
        <v>7848</v>
      </c>
      <c r="D1066" s="8">
        <v>25</v>
      </c>
      <c r="E1066" s="8">
        <v>1</v>
      </c>
      <c r="F1066" s="12">
        <v>10579.71</v>
      </c>
      <c r="G1066" s="8" t="s">
        <v>7882</v>
      </c>
      <c r="H1066" s="8" t="s">
        <v>7882</v>
      </c>
      <c r="I1066" s="8" t="s">
        <v>7859</v>
      </c>
      <c r="J1066" s="13">
        <v>25562</v>
      </c>
      <c r="K1066" s="8">
        <v>53</v>
      </c>
    </row>
    <row r="1067" spans="1:11" ht="15" customHeight="1" x14ac:dyDescent="0.3">
      <c r="A1067" s="8" t="s">
        <v>1103</v>
      </c>
      <c r="B1067" s="8">
        <v>1966</v>
      </c>
      <c r="C1067" s="8" t="s">
        <v>7848</v>
      </c>
      <c r="D1067" s="8">
        <v>11</v>
      </c>
      <c r="E1067" s="8">
        <v>0</v>
      </c>
      <c r="F1067" s="12">
        <v>10577.09</v>
      </c>
      <c r="G1067" s="8" t="s">
        <v>7882</v>
      </c>
      <c r="H1067" s="8" t="s">
        <v>7882</v>
      </c>
      <c r="I1067" s="8" t="s">
        <v>7861</v>
      </c>
      <c r="J1067" s="13">
        <v>24452</v>
      </c>
      <c r="K1067" s="8">
        <v>56</v>
      </c>
    </row>
    <row r="1068" spans="1:11" ht="15" customHeight="1" x14ac:dyDescent="0.3">
      <c r="A1068" s="8" t="s">
        <v>1104</v>
      </c>
      <c r="B1068" s="8">
        <v>1969</v>
      </c>
      <c r="C1068" s="8" t="s">
        <v>7844</v>
      </c>
      <c r="D1068" s="8">
        <v>17</v>
      </c>
      <c r="E1068" s="8">
        <v>0</v>
      </c>
      <c r="F1068" s="12">
        <v>10564.88</v>
      </c>
      <c r="G1068" s="8" t="s">
        <v>7882</v>
      </c>
      <c r="H1068" s="8" t="s">
        <v>7883</v>
      </c>
      <c r="I1068" s="8" t="s">
        <v>7867</v>
      </c>
      <c r="J1068" s="13">
        <v>25401</v>
      </c>
      <c r="K1068" s="8">
        <v>53</v>
      </c>
    </row>
    <row r="1069" spans="1:11" ht="15" customHeight="1" x14ac:dyDescent="0.3">
      <c r="A1069" s="8" t="s">
        <v>1105</v>
      </c>
      <c r="B1069" s="8">
        <v>1971</v>
      </c>
      <c r="C1069" s="8" t="s">
        <v>7846</v>
      </c>
      <c r="D1069" s="8">
        <v>29</v>
      </c>
      <c r="E1069" s="8">
        <v>3</v>
      </c>
      <c r="F1069" s="12">
        <v>10560.49</v>
      </c>
      <c r="G1069" s="8" t="s">
        <v>7882</v>
      </c>
      <c r="H1069" s="8" t="s">
        <v>7884</v>
      </c>
      <c r="I1069" s="8" t="s">
        <v>7859</v>
      </c>
      <c r="J1069" s="13">
        <v>26113</v>
      </c>
      <c r="K1069" s="8">
        <v>51</v>
      </c>
    </row>
    <row r="1070" spans="1:11" ht="15" customHeight="1" x14ac:dyDescent="0.3">
      <c r="A1070" s="8" t="s">
        <v>1106</v>
      </c>
      <c r="B1070" s="8">
        <v>1971</v>
      </c>
      <c r="C1070" s="8" t="s">
        <v>7847</v>
      </c>
      <c r="D1070" s="8">
        <v>26</v>
      </c>
      <c r="E1070" s="8">
        <v>0</v>
      </c>
      <c r="F1070" s="12">
        <v>10546.48</v>
      </c>
      <c r="G1070" s="8" t="s">
        <v>7882</v>
      </c>
      <c r="H1070" s="8" t="s">
        <v>7882</v>
      </c>
      <c r="I1070" s="8" t="s">
        <v>7861</v>
      </c>
      <c r="J1070" s="13">
        <v>26202</v>
      </c>
      <c r="K1070" s="8">
        <v>51</v>
      </c>
    </row>
    <row r="1071" spans="1:11" ht="15" customHeight="1" x14ac:dyDescent="0.3">
      <c r="A1071" s="8" t="s">
        <v>1107</v>
      </c>
      <c r="B1071" s="8">
        <v>1977</v>
      </c>
      <c r="C1071" s="8" t="s">
        <v>7850</v>
      </c>
      <c r="D1071" s="8">
        <v>25</v>
      </c>
      <c r="E1071" s="8">
        <v>2</v>
      </c>
      <c r="F1071" s="12">
        <v>10495.6</v>
      </c>
      <c r="G1071" s="8" t="s">
        <v>7882</v>
      </c>
      <c r="H1071" s="8" t="s">
        <v>7883</v>
      </c>
      <c r="I1071" s="8" t="s">
        <v>7860</v>
      </c>
      <c r="J1071" s="13">
        <v>28423</v>
      </c>
      <c r="K1071" s="8">
        <v>45</v>
      </c>
    </row>
    <row r="1072" spans="1:11" ht="15" customHeight="1" x14ac:dyDescent="0.3">
      <c r="A1072" s="8" t="s">
        <v>1108</v>
      </c>
      <c r="B1072" s="8">
        <v>1972</v>
      </c>
      <c r="C1072" s="8" t="s">
        <v>7850</v>
      </c>
      <c r="D1072" s="8">
        <v>19</v>
      </c>
      <c r="E1072" s="8">
        <v>2</v>
      </c>
      <c r="F1072" s="12">
        <v>10493.95</v>
      </c>
      <c r="G1072" s="8" t="s">
        <v>7882</v>
      </c>
      <c r="H1072" s="8" t="s">
        <v>7883</v>
      </c>
      <c r="I1072" s="8" t="s">
        <v>7860</v>
      </c>
      <c r="J1072" s="13">
        <v>26591</v>
      </c>
      <c r="K1072" s="8">
        <v>50</v>
      </c>
    </row>
    <row r="1073" spans="1:11" ht="15" customHeight="1" x14ac:dyDescent="0.3">
      <c r="A1073" s="8" t="s">
        <v>1109</v>
      </c>
      <c r="B1073" s="8">
        <v>1978</v>
      </c>
      <c r="C1073" s="8" t="s">
        <v>7849</v>
      </c>
      <c r="D1073" s="8">
        <v>21</v>
      </c>
      <c r="E1073" s="8">
        <v>2</v>
      </c>
      <c r="F1073" s="12">
        <v>10486.55</v>
      </c>
      <c r="G1073" s="8" t="s">
        <v>7882</v>
      </c>
      <c r="H1073" s="8" t="s">
        <v>7882</v>
      </c>
      <c r="I1073" s="8" t="s">
        <v>7866</v>
      </c>
      <c r="J1073" s="13">
        <v>28723</v>
      </c>
      <c r="K1073" s="8">
        <v>44</v>
      </c>
    </row>
    <row r="1074" spans="1:11" ht="15" customHeight="1" x14ac:dyDescent="0.3">
      <c r="A1074" s="8" t="s">
        <v>1110</v>
      </c>
      <c r="B1074" s="8">
        <v>1987</v>
      </c>
      <c r="C1074" s="8" t="s">
        <v>7846</v>
      </c>
      <c r="D1074" s="8">
        <v>28</v>
      </c>
      <c r="E1074" s="8">
        <v>3</v>
      </c>
      <c r="F1074" s="12">
        <v>10464.83</v>
      </c>
      <c r="G1074" s="8" t="s">
        <v>7882</v>
      </c>
      <c r="H1074" s="8" t="s">
        <v>7883</v>
      </c>
      <c r="I1074" s="8" t="s">
        <v>7860</v>
      </c>
      <c r="J1074" s="13">
        <v>31956</v>
      </c>
      <c r="K1074" s="8">
        <v>35</v>
      </c>
    </row>
    <row r="1075" spans="1:11" ht="15" customHeight="1" x14ac:dyDescent="0.3">
      <c r="A1075" s="8" t="s">
        <v>1111</v>
      </c>
      <c r="B1075" s="8">
        <v>1969</v>
      </c>
      <c r="C1075" s="8" t="s">
        <v>7847</v>
      </c>
      <c r="D1075" s="8">
        <v>22</v>
      </c>
      <c r="E1075" s="8">
        <v>1</v>
      </c>
      <c r="F1075" s="12">
        <v>10461.98</v>
      </c>
      <c r="G1075" s="8" t="s">
        <v>7882</v>
      </c>
      <c r="H1075" s="8" t="s">
        <v>7883</v>
      </c>
      <c r="I1075" s="8" t="s">
        <v>7860</v>
      </c>
      <c r="J1075" s="13">
        <v>25468</v>
      </c>
      <c r="K1075" s="8">
        <v>53</v>
      </c>
    </row>
    <row r="1076" spans="1:11" ht="15" customHeight="1" x14ac:dyDescent="0.3">
      <c r="A1076" s="8" t="s">
        <v>1112</v>
      </c>
      <c r="B1076" s="8">
        <v>1964</v>
      </c>
      <c r="C1076" s="8" t="s">
        <v>7844</v>
      </c>
      <c r="D1076" s="8">
        <v>27</v>
      </c>
      <c r="E1076" s="8">
        <v>0</v>
      </c>
      <c r="F1076" s="12">
        <v>10459.19</v>
      </c>
      <c r="G1076" s="8" t="s">
        <v>7882</v>
      </c>
      <c r="H1076" s="8" t="s">
        <v>7883</v>
      </c>
      <c r="I1076" s="8" t="s">
        <v>7859</v>
      </c>
      <c r="J1076" s="13">
        <v>23585</v>
      </c>
      <c r="K1076" s="8">
        <v>58</v>
      </c>
    </row>
    <row r="1077" spans="1:11" ht="15" customHeight="1" x14ac:dyDescent="0.3">
      <c r="A1077" s="8" t="s">
        <v>1113</v>
      </c>
      <c r="B1077" s="8">
        <v>1976</v>
      </c>
      <c r="C1077" s="8" t="s">
        <v>7849</v>
      </c>
      <c r="D1077" s="8">
        <v>3</v>
      </c>
      <c r="E1077" s="8">
        <v>2</v>
      </c>
      <c r="F1077" s="12">
        <v>10455.14</v>
      </c>
      <c r="G1077" s="8" t="s">
        <v>7882</v>
      </c>
      <c r="H1077" s="8" t="s">
        <v>7884</v>
      </c>
      <c r="I1077" s="8" t="s">
        <v>7870</v>
      </c>
      <c r="J1077" s="13">
        <v>27975</v>
      </c>
      <c r="K1077" s="8">
        <v>46</v>
      </c>
    </row>
    <row r="1078" spans="1:11" ht="15" customHeight="1" x14ac:dyDescent="0.3">
      <c r="A1078" s="8" t="s">
        <v>1114</v>
      </c>
      <c r="B1078" s="8">
        <v>1964</v>
      </c>
      <c r="C1078" s="8" t="s">
        <v>7850</v>
      </c>
      <c r="D1078" s="8">
        <v>14</v>
      </c>
      <c r="E1078" s="8">
        <v>0</v>
      </c>
      <c r="F1078" s="12">
        <v>10455.1</v>
      </c>
      <c r="G1078" s="8" t="s">
        <v>7882</v>
      </c>
      <c r="H1078" s="8" t="s">
        <v>7883</v>
      </c>
      <c r="I1078" s="8" t="s">
        <v>7860</v>
      </c>
      <c r="J1078" s="13">
        <v>23664</v>
      </c>
      <c r="K1078" s="8">
        <v>58</v>
      </c>
    </row>
    <row r="1079" spans="1:11" ht="15" customHeight="1" x14ac:dyDescent="0.3">
      <c r="A1079" s="8" t="s">
        <v>1115</v>
      </c>
      <c r="B1079" s="8">
        <v>1968</v>
      </c>
      <c r="C1079" s="8" t="s">
        <v>7845</v>
      </c>
      <c r="D1079" s="8">
        <v>8</v>
      </c>
      <c r="E1079" s="8">
        <v>1</v>
      </c>
      <c r="F1079" s="12">
        <v>10450.549999999999</v>
      </c>
      <c r="G1079" s="8" t="s">
        <v>7882</v>
      </c>
      <c r="H1079" s="8" t="s">
        <v>7883</v>
      </c>
      <c r="I1079" s="8" t="s">
        <v>7861</v>
      </c>
      <c r="J1079" s="13">
        <v>25150</v>
      </c>
      <c r="K1079" s="8">
        <v>54</v>
      </c>
    </row>
    <row r="1080" spans="1:11" ht="15" customHeight="1" x14ac:dyDescent="0.3">
      <c r="A1080" s="8" t="s">
        <v>1116</v>
      </c>
      <c r="B1080" s="8">
        <v>1968</v>
      </c>
      <c r="C1080" s="8" t="s">
        <v>7849</v>
      </c>
      <c r="D1080" s="8">
        <v>29</v>
      </c>
      <c r="E1080" s="8">
        <v>1</v>
      </c>
      <c r="F1080" s="12">
        <v>10436.1</v>
      </c>
      <c r="G1080" s="8" t="s">
        <v>7882</v>
      </c>
      <c r="H1080" s="8" t="s">
        <v>7882</v>
      </c>
      <c r="I1080" s="8" t="s">
        <v>7861</v>
      </c>
      <c r="J1080" s="13">
        <v>25079</v>
      </c>
      <c r="K1080" s="8">
        <v>54</v>
      </c>
    </row>
    <row r="1081" spans="1:11" ht="15" customHeight="1" x14ac:dyDescent="0.3">
      <c r="A1081" s="8" t="s">
        <v>1117</v>
      </c>
      <c r="B1081" s="8">
        <v>1968</v>
      </c>
      <c r="C1081" s="8" t="s">
        <v>7849</v>
      </c>
      <c r="D1081" s="8">
        <v>23</v>
      </c>
      <c r="E1081" s="8">
        <v>0</v>
      </c>
      <c r="F1081" s="12">
        <v>10435.07</v>
      </c>
      <c r="G1081" s="8" t="s">
        <v>7882</v>
      </c>
      <c r="H1081" s="8" t="s">
        <v>7883</v>
      </c>
      <c r="I1081" s="8" t="s">
        <v>7864</v>
      </c>
      <c r="J1081" s="13">
        <v>25073</v>
      </c>
      <c r="K1081" s="8">
        <v>54</v>
      </c>
    </row>
    <row r="1082" spans="1:11" ht="15" customHeight="1" x14ac:dyDescent="0.3">
      <c r="A1082" s="8" t="s">
        <v>1118</v>
      </c>
      <c r="B1082" s="8">
        <v>1968</v>
      </c>
      <c r="C1082" s="8" t="s">
        <v>7848</v>
      </c>
      <c r="D1082" s="8">
        <v>27</v>
      </c>
      <c r="E1082" s="8">
        <v>0</v>
      </c>
      <c r="F1082" s="12">
        <v>10422.92</v>
      </c>
      <c r="G1082" s="8" t="s">
        <v>7882</v>
      </c>
      <c r="H1082" s="8" t="s">
        <v>7883</v>
      </c>
      <c r="I1082" s="8" t="s">
        <v>7871</v>
      </c>
      <c r="J1082" s="13">
        <v>25199</v>
      </c>
      <c r="K1082" s="8">
        <v>54</v>
      </c>
    </row>
    <row r="1083" spans="1:11" ht="15" customHeight="1" x14ac:dyDescent="0.3">
      <c r="A1083" s="8" t="s">
        <v>1119</v>
      </c>
      <c r="B1083" s="8">
        <v>1979</v>
      </c>
      <c r="C1083" s="8" t="s">
        <v>7845</v>
      </c>
      <c r="D1083" s="8">
        <v>25</v>
      </c>
      <c r="E1083" s="8">
        <v>2</v>
      </c>
      <c r="F1083" s="12">
        <v>10419.65</v>
      </c>
      <c r="G1083" s="8" t="s">
        <v>7882</v>
      </c>
      <c r="H1083" s="8" t="s">
        <v>7884</v>
      </c>
      <c r="I1083" s="8" t="s">
        <v>7866</v>
      </c>
      <c r="J1083" s="13">
        <v>29184</v>
      </c>
      <c r="K1083" s="8">
        <v>43</v>
      </c>
    </row>
    <row r="1084" spans="1:11" ht="15" customHeight="1" x14ac:dyDescent="0.3">
      <c r="A1084" s="8" t="s">
        <v>1120</v>
      </c>
      <c r="B1084" s="8">
        <v>1973</v>
      </c>
      <c r="C1084" s="8" t="s">
        <v>7850</v>
      </c>
      <c r="D1084" s="8">
        <v>11</v>
      </c>
      <c r="E1084" s="8">
        <v>0</v>
      </c>
      <c r="F1084" s="12">
        <v>10419.59</v>
      </c>
      <c r="G1084" s="8" t="s">
        <v>7882</v>
      </c>
      <c r="H1084" s="8" t="s">
        <v>7884</v>
      </c>
      <c r="I1084" s="8" t="s">
        <v>7866</v>
      </c>
      <c r="J1084" s="13">
        <v>26948</v>
      </c>
      <c r="K1084" s="8">
        <v>49</v>
      </c>
    </row>
    <row r="1085" spans="1:11" ht="15" customHeight="1" x14ac:dyDescent="0.3">
      <c r="A1085" s="8" t="s">
        <v>1121</v>
      </c>
      <c r="B1085" s="8">
        <v>1980</v>
      </c>
      <c r="C1085" s="8" t="s">
        <v>7850</v>
      </c>
      <c r="D1085" s="8">
        <v>24</v>
      </c>
      <c r="E1085" s="8">
        <v>2</v>
      </c>
      <c r="F1085" s="12">
        <v>10407.98</v>
      </c>
      <c r="G1085" s="8" t="s">
        <v>7882</v>
      </c>
      <c r="H1085" s="8" t="s">
        <v>7883</v>
      </c>
      <c r="I1085" s="8" t="s">
        <v>7870</v>
      </c>
      <c r="J1085" s="13">
        <v>29518</v>
      </c>
      <c r="K1085" s="8">
        <v>42</v>
      </c>
    </row>
    <row r="1086" spans="1:11" ht="15" customHeight="1" x14ac:dyDescent="0.3">
      <c r="A1086" s="8" t="s">
        <v>1122</v>
      </c>
      <c r="B1086" s="8">
        <v>1975</v>
      </c>
      <c r="C1086" s="8" t="s">
        <v>7846</v>
      </c>
      <c r="D1086" s="8">
        <v>5</v>
      </c>
      <c r="E1086" s="8">
        <v>4</v>
      </c>
      <c r="F1086" s="12">
        <v>10407.09</v>
      </c>
      <c r="G1086" s="8" t="s">
        <v>7882</v>
      </c>
      <c r="H1086" s="8" t="s">
        <v>7883</v>
      </c>
      <c r="I1086" s="8" t="s">
        <v>7862</v>
      </c>
      <c r="J1086" s="13">
        <v>27550</v>
      </c>
      <c r="K1086" s="8">
        <v>48</v>
      </c>
    </row>
    <row r="1087" spans="1:11" ht="15" customHeight="1" x14ac:dyDescent="0.3">
      <c r="A1087" s="8" t="s">
        <v>1123</v>
      </c>
      <c r="B1087" s="8">
        <v>1969</v>
      </c>
      <c r="C1087" s="8" t="s">
        <v>7844</v>
      </c>
      <c r="D1087" s="8">
        <v>7</v>
      </c>
      <c r="E1087" s="8">
        <v>0</v>
      </c>
      <c r="F1087" s="12">
        <v>10403.27</v>
      </c>
      <c r="G1087" s="8" t="s">
        <v>7882</v>
      </c>
      <c r="H1087" s="8" t="s">
        <v>7884</v>
      </c>
      <c r="I1087" s="8" t="s">
        <v>7872</v>
      </c>
      <c r="J1087" s="13">
        <v>25391</v>
      </c>
      <c r="K1087" s="8">
        <v>53</v>
      </c>
    </row>
    <row r="1088" spans="1:11" ht="15" customHeight="1" x14ac:dyDescent="0.3">
      <c r="A1088" s="8" t="s">
        <v>1124</v>
      </c>
      <c r="B1088" s="8">
        <v>1973</v>
      </c>
      <c r="C1088" s="8" t="s">
        <v>7847</v>
      </c>
      <c r="D1088" s="8">
        <v>19</v>
      </c>
      <c r="E1088" s="8">
        <v>3</v>
      </c>
      <c r="F1088" s="12">
        <v>10381.48</v>
      </c>
      <c r="G1088" s="8" t="s">
        <v>7882</v>
      </c>
      <c r="H1088" s="8" t="s">
        <v>7882</v>
      </c>
      <c r="I1088" s="8" t="s">
        <v>7859</v>
      </c>
      <c r="J1088" s="13">
        <v>26926</v>
      </c>
      <c r="K1088" s="8">
        <v>49</v>
      </c>
    </row>
    <row r="1089" spans="1:11" ht="15" customHeight="1" x14ac:dyDescent="0.3">
      <c r="A1089" s="8" t="s">
        <v>1125</v>
      </c>
      <c r="B1089" s="8">
        <v>1973</v>
      </c>
      <c r="C1089" s="8" t="s">
        <v>7847</v>
      </c>
      <c r="D1089" s="8">
        <v>29</v>
      </c>
      <c r="E1089" s="8">
        <v>2</v>
      </c>
      <c r="F1089" s="12">
        <v>10370.91</v>
      </c>
      <c r="G1089" s="8" t="s">
        <v>7882</v>
      </c>
      <c r="H1089" s="8" t="s">
        <v>7882</v>
      </c>
      <c r="I1089" s="8" t="s">
        <v>7867</v>
      </c>
      <c r="J1089" s="13">
        <v>26936</v>
      </c>
      <c r="K1089" s="8">
        <v>49</v>
      </c>
    </row>
    <row r="1090" spans="1:11" ht="15" customHeight="1" x14ac:dyDescent="0.3">
      <c r="A1090" s="8" t="s">
        <v>1126</v>
      </c>
      <c r="B1090" s="8">
        <v>1971</v>
      </c>
      <c r="C1090" s="8" t="s">
        <v>7847</v>
      </c>
      <c r="D1090" s="8">
        <v>6</v>
      </c>
      <c r="E1090" s="8">
        <v>0</v>
      </c>
      <c r="F1090" s="12">
        <v>10356.67</v>
      </c>
      <c r="G1090" s="8" t="s">
        <v>7882</v>
      </c>
      <c r="H1090" s="8" t="s">
        <v>7883</v>
      </c>
      <c r="I1090" s="8" t="s">
        <v>7866</v>
      </c>
      <c r="J1090" s="13">
        <v>26182</v>
      </c>
      <c r="K1090" s="8">
        <v>51</v>
      </c>
    </row>
    <row r="1091" spans="1:11" ht="15" customHeight="1" x14ac:dyDescent="0.3">
      <c r="A1091" s="8" t="s">
        <v>1127</v>
      </c>
      <c r="B1091" s="8">
        <v>1969</v>
      </c>
      <c r="C1091" s="8" t="s">
        <v>7846</v>
      </c>
      <c r="D1091" s="8">
        <v>17</v>
      </c>
      <c r="E1091" s="8">
        <v>0</v>
      </c>
      <c r="F1091" s="12">
        <v>10355.64</v>
      </c>
      <c r="G1091" s="8" t="s">
        <v>7882</v>
      </c>
      <c r="H1091" s="8" t="s">
        <v>7883</v>
      </c>
      <c r="I1091" s="8" t="s">
        <v>7860</v>
      </c>
      <c r="J1091" s="13">
        <v>25371</v>
      </c>
      <c r="K1091" s="8">
        <v>53</v>
      </c>
    </row>
    <row r="1092" spans="1:11" ht="15" customHeight="1" x14ac:dyDescent="0.3">
      <c r="A1092" s="8" t="s">
        <v>1128</v>
      </c>
      <c r="B1092" s="8">
        <v>1974</v>
      </c>
      <c r="C1092" s="8" t="s">
        <v>7847</v>
      </c>
      <c r="D1092" s="8">
        <v>29</v>
      </c>
      <c r="E1092" s="8">
        <v>0</v>
      </c>
      <c r="F1092" s="12">
        <v>10352.48</v>
      </c>
      <c r="G1092" s="8" t="s">
        <v>7882</v>
      </c>
      <c r="H1092" s="8" t="s">
        <v>7883</v>
      </c>
      <c r="I1092" s="8" t="s">
        <v>7860</v>
      </c>
      <c r="J1092" s="13">
        <v>27301</v>
      </c>
      <c r="K1092" s="8">
        <v>48</v>
      </c>
    </row>
    <row r="1093" spans="1:11" ht="15" customHeight="1" x14ac:dyDescent="0.3">
      <c r="A1093" s="8" t="s">
        <v>1129</v>
      </c>
      <c r="B1093" s="8">
        <v>1973</v>
      </c>
      <c r="C1093" s="8" t="s">
        <v>7849</v>
      </c>
      <c r="D1093" s="8">
        <v>8</v>
      </c>
      <c r="E1093" s="8">
        <v>0</v>
      </c>
      <c r="F1093" s="12">
        <v>10345.93</v>
      </c>
      <c r="G1093" s="8" t="s">
        <v>7882</v>
      </c>
      <c r="H1093" s="8" t="s">
        <v>7884</v>
      </c>
      <c r="I1093" s="8" t="s">
        <v>7870</v>
      </c>
      <c r="J1093" s="13">
        <v>26884</v>
      </c>
      <c r="K1093" s="8">
        <v>49</v>
      </c>
    </row>
    <row r="1094" spans="1:11" ht="15" customHeight="1" x14ac:dyDescent="0.3">
      <c r="A1094" s="8" t="s">
        <v>1130</v>
      </c>
      <c r="B1094" s="8">
        <v>1968</v>
      </c>
      <c r="C1094" s="8" t="s">
        <v>7844</v>
      </c>
      <c r="D1094" s="8">
        <v>19</v>
      </c>
      <c r="E1094" s="8">
        <v>0</v>
      </c>
      <c r="F1094" s="12">
        <v>10338.93</v>
      </c>
      <c r="G1094" s="8" t="s">
        <v>7882</v>
      </c>
      <c r="H1094" s="8" t="s">
        <v>7883</v>
      </c>
      <c r="I1094" s="8" t="s">
        <v>7859</v>
      </c>
      <c r="J1094" s="13">
        <v>25038</v>
      </c>
      <c r="K1094" s="8">
        <v>54</v>
      </c>
    </row>
    <row r="1095" spans="1:11" ht="15" customHeight="1" x14ac:dyDescent="0.3">
      <c r="A1095" s="8" t="s">
        <v>1131</v>
      </c>
      <c r="B1095" s="8">
        <v>1982</v>
      </c>
      <c r="C1095" s="8" t="s">
        <v>7844</v>
      </c>
      <c r="D1095" s="8">
        <v>21</v>
      </c>
      <c r="E1095" s="8">
        <v>3</v>
      </c>
      <c r="F1095" s="12">
        <v>10329.06</v>
      </c>
      <c r="G1095" s="8" t="s">
        <v>7882</v>
      </c>
      <c r="H1095" s="8" t="s">
        <v>7883</v>
      </c>
      <c r="I1095" s="8" t="s">
        <v>7870</v>
      </c>
      <c r="J1095" s="13">
        <v>30153</v>
      </c>
      <c r="K1095" s="8">
        <v>40</v>
      </c>
    </row>
    <row r="1096" spans="1:11" ht="15" customHeight="1" x14ac:dyDescent="0.3">
      <c r="A1096" s="8" t="s">
        <v>1132</v>
      </c>
      <c r="B1096" s="8">
        <v>1970</v>
      </c>
      <c r="C1096" s="8" t="s">
        <v>7848</v>
      </c>
      <c r="D1096" s="8">
        <v>1</v>
      </c>
      <c r="E1096" s="8">
        <v>2</v>
      </c>
      <c r="F1096" s="12">
        <v>10325.209999999999</v>
      </c>
      <c r="G1096" s="8" t="s">
        <v>7882</v>
      </c>
      <c r="H1096" s="8" t="s">
        <v>7882</v>
      </c>
      <c r="I1096" s="8" t="s">
        <v>7861</v>
      </c>
      <c r="J1096" s="13">
        <v>25903</v>
      </c>
      <c r="K1096" s="8">
        <v>52</v>
      </c>
    </row>
    <row r="1097" spans="1:11" ht="15" customHeight="1" x14ac:dyDescent="0.3">
      <c r="A1097" s="8" t="s">
        <v>1133</v>
      </c>
      <c r="B1097" s="8">
        <v>1991</v>
      </c>
      <c r="C1097" s="8" t="s">
        <v>7849</v>
      </c>
      <c r="D1097" s="8">
        <v>21</v>
      </c>
      <c r="E1097" s="8">
        <v>3</v>
      </c>
      <c r="F1097" s="12">
        <v>10322.9</v>
      </c>
      <c r="G1097" s="8" t="s">
        <v>7882</v>
      </c>
      <c r="H1097" s="8" t="s">
        <v>7883</v>
      </c>
      <c r="I1097" s="8" t="s">
        <v>7873</v>
      </c>
      <c r="J1097" s="13">
        <v>33471</v>
      </c>
      <c r="K1097" s="8">
        <v>31</v>
      </c>
    </row>
    <row r="1098" spans="1:11" ht="15" customHeight="1" x14ac:dyDescent="0.3">
      <c r="A1098" s="8" t="s">
        <v>1134</v>
      </c>
      <c r="B1098" s="8">
        <v>1991</v>
      </c>
      <c r="C1098" s="8" t="s">
        <v>7845</v>
      </c>
      <c r="D1098" s="8">
        <v>17</v>
      </c>
      <c r="E1098" s="8">
        <v>3</v>
      </c>
      <c r="F1098" s="12">
        <v>10315.91</v>
      </c>
      <c r="G1098" s="8" t="s">
        <v>7882</v>
      </c>
      <c r="H1098" s="8" t="s">
        <v>7884</v>
      </c>
      <c r="I1098" s="8" t="s">
        <v>7860</v>
      </c>
      <c r="J1098" s="13">
        <v>33559</v>
      </c>
      <c r="K1098" s="8">
        <v>31</v>
      </c>
    </row>
    <row r="1099" spans="1:11" ht="15" customHeight="1" x14ac:dyDescent="0.3">
      <c r="A1099" s="8" t="s">
        <v>1135</v>
      </c>
      <c r="B1099" s="8">
        <v>1962</v>
      </c>
      <c r="C1099" s="8" t="s">
        <v>7844</v>
      </c>
      <c r="D1099" s="8">
        <v>12</v>
      </c>
      <c r="E1099" s="8">
        <v>0</v>
      </c>
      <c r="F1099" s="12">
        <v>10310.780000000001</v>
      </c>
      <c r="G1099" s="8" t="s">
        <v>7882</v>
      </c>
      <c r="H1099" s="8" t="s">
        <v>7882</v>
      </c>
      <c r="I1099" s="8" t="s">
        <v>7860</v>
      </c>
      <c r="J1099" s="13">
        <v>22839</v>
      </c>
      <c r="K1099" s="8">
        <v>60</v>
      </c>
    </row>
    <row r="1100" spans="1:11" ht="15" customHeight="1" x14ac:dyDescent="0.3">
      <c r="A1100" s="8" t="s">
        <v>1136</v>
      </c>
      <c r="B1100" s="8">
        <v>1963</v>
      </c>
      <c r="C1100" s="8" t="s">
        <v>7847</v>
      </c>
      <c r="D1100" s="8">
        <v>24</v>
      </c>
      <c r="E1100" s="8">
        <v>0</v>
      </c>
      <c r="F1100" s="12">
        <v>10308.040000000001</v>
      </c>
      <c r="G1100" s="8" t="s">
        <v>7882</v>
      </c>
      <c r="H1100" s="8" t="s">
        <v>7883</v>
      </c>
      <c r="I1100" s="8" t="s">
        <v>7859</v>
      </c>
      <c r="J1100" s="13">
        <v>23278</v>
      </c>
      <c r="K1100" s="8">
        <v>59</v>
      </c>
    </row>
    <row r="1101" spans="1:11" ht="15" customHeight="1" x14ac:dyDescent="0.3">
      <c r="A1101" s="8" t="s">
        <v>1137</v>
      </c>
      <c r="B1101" s="8">
        <v>1988</v>
      </c>
      <c r="C1101" s="8" t="s">
        <v>7847</v>
      </c>
      <c r="D1101" s="8">
        <v>14</v>
      </c>
      <c r="E1101" s="8">
        <v>3</v>
      </c>
      <c r="F1101" s="12">
        <v>10276.99</v>
      </c>
      <c r="G1101" s="8" t="s">
        <v>7882</v>
      </c>
      <c r="H1101" s="8" t="s">
        <v>7883</v>
      </c>
      <c r="I1101" s="8" t="s">
        <v>7870</v>
      </c>
      <c r="J1101" s="13">
        <v>32400</v>
      </c>
      <c r="K1101" s="8">
        <v>34</v>
      </c>
    </row>
    <row r="1102" spans="1:11" ht="15" customHeight="1" x14ac:dyDescent="0.3">
      <c r="A1102" s="8" t="s">
        <v>1138</v>
      </c>
      <c r="B1102" s="8">
        <v>1970</v>
      </c>
      <c r="C1102" s="8" t="s">
        <v>7846</v>
      </c>
      <c r="D1102" s="8">
        <v>21</v>
      </c>
      <c r="E1102" s="8">
        <v>0</v>
      </c>
      <c r="F1102" s="12">
        <v>10274.33</v>
      </c>
      <c r="G1102" s="8" t="s">
        <v>7882</v>
      </c>
      <c r="H1102" s="8" t="s">
        <v>7883</v>
      </c>
      <c r="I1102" s="8" t="s">
        <v>7867</v>
      </c>
      <c r="J1102" s="13">
        <v>25740</v>
      </c>
      <c r="K1102" s="8">
        <v>52</v>
      </c>
    </row>
    <row r="1103" spans="1:11" ht="15" customHeight="1" x14ac:dyDescent="0.3">
      <c r="A1103" s="8" t="s">
        <v>1139</v>
      </c>
      <c r="B1103" s="8">
        <v>1973</v>
      </c>
      <c r="C1103" s="8" t="s">
        <v>7845</v>
      </c>
      <c r="D1103" s="8">
        <v>27</v>
      </c>
      <c r="E1103" s="8">
        <v>3</v>
      </c>
      <c r="F1103" s="12">
        <v>10269.459999999999</v>
      </c>
      <c r="G1103" s="8" t="s">
        <v>7882</v>
      </c>
      <c r="H1103" s="8" t="s">
        <v>7882</v>
      </c>
      <c r="I1103" s="8" t="s">
        <v>7860</v>
      </c>
      <c r="J1103" s="13">
        <v>26995</v>
      </c>
      <c r="K1103" s="8">
        <v>49</v>
      </c>
    </row>
    <row r="1104" spans="1:11" ht="15" customHeight="1" x14ac:dyDescent="0.3">
      <c r="A1104" s="8" t="s">
        <v>1140</v>
      </c>
      <c r="B1104" s="8">
        <v>1973</v>
      </c>
      <c r="C1104" s="8" t="s">
        <v>7847</v>
      </c>
      <c r="D1104" s="8">
        <v>5</v>
      </c>
      <c r="E1104" s="8">
        <v>3</v>
      </c>
      <c r="F1104" s="12">
        <v>10264.44</v>
      </c>
      <c r="G1104" s="8" t="s">
        <v>7882</v>
      </c>
      <c r="H1104" s="8" t="s">
        <v>7884</v>
      </c>
      <c r="I1104" s="8" t="s">
        <v>7860</v>
      </c>
      <c r="J1104" s="13">
        <v>26912</v>
      </c>
      <c r="K1104" s="8">
        <v>49</v>
      </c>
    </row>
    <row r="1105" spans="1:11" ht="15" customHeight="1" x14ac:dyDescent="0.3">
      <c r="A1105" s="8" t="s">
        <v>1141</v>
      </c>
      <c r="B1105" s="8">
        <v>1975</v>
      </c>
      <c r="C1105" s="8" t="s">
        <v>7849</v>
      </c>
      <c r="D1105" s="8">
        <v>15</v>
      </c>
      <c r="E1105" s="8">
        <v>1</v>
      </c>
      <c r="F1105" s="12">
        <v>10259.129999999999</v>
      </c>
      <c r="G1105" s="8" t="s">
        <v>7882</v>
      </c>
      <c r="H1105" s="8" t="s">
        <v>7884</v>
      </c>
      <c r="I1105" s="8" t="s">
        <v>7861</v>
      </c>
      <c r="J1105" s="13">
        <v>27621</v>
      </c>
      <c r="K1105" s="8">
        <v>47</v>
      </c>
    </row>
    <row r="1106" spans="1:11" ht="15" customHeight="1" x14ac:dyDescent="0.3">
      <c r="A1106" s="8" t="s">
        <v>1142</v>
      </c>
      <c r="B1106" s="8">
        <v>1968</v>
      </c>
      <c r="C1106" s="8" t="s">
        <v>7847</v>
      </c>
      <c r="D1106" s="8">
        <v>23</v>
      </c>
      <c r="E1106" s="8">
        <v>0</v>
      </c>
      <c r="F1106" s="12">
        <v>10231.5</v>
      </c>
      <c r="G1106" s="8" t="s">
        <v>7882</v>
      </c>
      <c r="H1106" s="8" t="s">
        <v>7883</v>
      </c>
      <c r="I1106" s="8" t="s">
        <v>7860</v>
      </c>
      <c r="J1106" s="13">
        <v>25104</v>
      </c>
      <c r="K1106" s="8">
        <v>54</v>
      </c>
    </row>
    <row r="1107" spans="1:11" ht="15" customHeight="1" x14ac:dyDescent="0.3">
      <c r="A1107" s="8" t="s">
        <v>1143</v>
      </c>
      <c r="B1107" s="8">
        <v>1967</v>
      </c>
      <c r="C1107" s="8" t="s">
        <v>7846</v>
      </c>
      <c r="D1107" s="8">
        <v>28</v>
      </c>
      <c r="E1107" s="8">
        <v>0</v>
      </c>
      <c r="F1107" s="12">
        <v>10226.280000000001</v>
      </c>
      <c r="G1107" s="8" t="s">
        <v>7882</v>
      </c>
      <c r="H1107" s="8" t="s">
        <v>7882</v>
      </c>
      <c r="I1107" s="8" t="s">
        <v>7859</v>
      </c>
      <c r="J1107" s="13">
        <v>24651</v>
      </c>
      <c r="K1107" s="8">
        <v>55</v>
      </c>
    </row>
    <row r="1108" spans="1:11" ht="15" customHeight="1" x14ac:dyDescent="0.3">
      <c r="A1108" s="8" t="s">
        <v>1144</v>
      </c>
      <c r="B1108" s="8">
        <v>1967</v>
      </c>
      <c r="C1108" s="8" t="s">
        <v>7847</v>
      </c>
      <c r="D1108" s="8">
        <v>26</v>
      </c>
      <c r="E1108" s="8">
        <v>0</v>
      </c>
      <c r="F1108" s="12">
        <v>10214.64</v>
      </c>
      <c r="G1108" s="8" t="s">
        <v>7882</v>
      </c>
      <c r="H1108" s="8" t="s">
        <v>7884</v>
      </c>
      <c r="I1108" s="8" t="s">
        <v>7861</v>
      </c>
      <c r="J1108" s="13">
        <v>24741</v>
      </c>
      <c r="K1108" s="8">
        <v>55</v>
      </c>
    </row>
    <row r="1109" spans="1:11" ht="15" customHeight="1" x14ac:dyDescent="0.3">
      <c r="A1109" s="8" t="s">
        <v>1145</v>
      </c>
      <c r="B1109" s="8">
        <v>1970</v>
      </c>
      <c r="C1109" s="8" t="s">
        <v>7848</v>
      </c>
      <c r="D1109" s="8">
        <v>24</v>
      </c>
      <c r="E1109" s="8">
        <v>0</v>
      </c>
      <c r="F1109" s="12">
        <v>10197.77</v>
      </c>
      <c r="G1109" s="8" t="s">
        <v>7882</v>
      </c>
      <c r="H1109" s="8" t="s">
        <v>7883</v>
      </c>
      <c r="I1109" s="8" t="s">
        <v>7867</v>
      </c>
      <c r="J1109" s="13">
        <v>25926</v>
      </c>
      <c r="K1109" s="8">
        <v>52</v>
      </c>
    </row>
    <row r="1110" spans="1:11" ht="15" customHeight="1" x14ac:dyDescent="0.3">
      <c r="A1110" s="8" t="s">
        <v>1146</v>
      </c>
      <c r="B1110" s="8">
        <v>1985</v>
      </c>
      <c r="C1110" s="8" t="s">
        <v>7850</v>
      </c>
      <c r="D1110" s="8">
        <v>16</v>
      </c>
      <c r="E1110" s="8">
        <v>3</v>
      </c>
      <c r="F1110" s="12">
        <v>10191.82</v>
      </c>
      <c r="G1110" s="8" t="s">
        <v>7882</v>
      </c>
      <c r="H1110" s="8" t="s">
        <v>7884</v>
      </c>
      <c r="I1110" s="8" t="s">
        <v>7873</v>
      </c>
      <c r="J1110" s="13">
        <v>31336</v>
      </c>
      <c r="K1110" s="8">
        <v>37</v>
      </c>
    </row>
    <row r="1111" spans="1:11" ht="15" customHeight="1" x14ac:dyDescent="0.3">
      <c r="A1111" s="8" t="s">
        <v>1147</v>
      </c>
      <c r="B1111" s="8">
        <v>1972</v>
      </c>
      <c r="C1111" s="8" t="s">
        <v>7844</v>
      </c>
      <c r="D1111" s="8">
        <v>10</v>
      </c>
      <c r="E1111" s="8">
        <v>0</v>
      </c>
      <c r="F1111" s="12">
        <v>10160.870000000001</v>
      </c>
      <c r="G1111" s="8" t="s">
        <v>7882</v>
      </c>
      <c r="H1111" s="8" t="s">
        <v>7882</v>
      </c>
      <c r="I1111" s="8" t="s">
        <v>7866</v>
      </c>
      <c r="J1111" s="13">
        <v>26490</v>
      </c>
      <c r="K1111" s="8">
        <v>50</v>
      </c>
    </row>
    <row r="1112" spans="1:11" ht="15" customHeight="1" x14ac:dyDescent="0.3">
      <c r="A1112" s="8" t="s">
        <v>1148</v>
      </c>
      <c r="B1112" s="8">
        <v>1973</v>
      </c>
      <c r="C1112" s="8" t="s">
        <v>7850</v>
      </c>
      <c r="D1112" s="8">
        <v>13</v>
      </c>
      <c r="E1112" s="8">
        <v>2</v>
      </c>
      <c r="F1112" s="12">
        <v>10156.780000000001</v>
      </c>
      <c r="G1112" s="8" t="s">
        <v>7882</v>
      </c>
      <c r="H1112" s="8" t="s">
        <v>7884</v>
      </c>
      <c r="I1112" s="8" t="s">
        <v>7860</v>
      </c>
      <c r="J1112" s="13">
        <v>26950</v>
      </c>
      <c r="K1112" s="8">
        <v>49</v>
      </c>
    </row>
    <row r="1113" spans="1:11" ht="15" customHeight="1" x14ac:dyDescent="0.3">
      <c r="A1113" s="8" t="s">
        <v>1149</v>
      </c>
      <c r="B1113" s="8">
        <v>1981</v>
      </c>
      <c r="C1113" s="8" t="s">
        <v>7846</v>
      </c>
      <c r="D1113" s="8">
        <v>12</v>
      </c>
      <c r="E1113" s="8">
        <v>1</v>
      </c>
      <c r="F1113" s="12">
        <v>10146.129999999999</v>
      </c>
      <c r="G1113" s="8" t="s">
        <v>7882</v>
      </c>
      <c r="H1113" s="8" t="s">
        <v>7883</v>
      </c>
      <c r="I1113" s="8" t="s">
        <v>7866</v>
      </c>
      <c r="J1113" s="13">
        <v>29749</v>
      </c>
      <c r="K1113" s="8">
        <v>41</v>
      </c>
    </row>
    <row r="1114" spans="1:11" ht="15" customHeight="1" x14ac:dyDescent="0.3">
      <c r="A1114" s="8" t="s">
        <v>1150</v>
      </c>
      <c r="B1114" s="8">
        <v>1974</v>
      </c>
      <c r="C1114" s="8" t="s">
        <v>7848</v>
      </c>
      <c r="D1114" s="8">
        <v>30</v>
      </c>
      <c r="E1114" s="8">
        <v>3</v>
      </c>
      <c r="F1114" s="12">
        <v>10141.14</v>
      </c>
      <c r="G1114" s="8" t="s">
        <v>7882</v>
      </c>
      <c r="H1114" s="8" t="s">
        <v>7883</v>
      </c>
      <c r="I1114" s="8" t="s">
        <v>7864</v>
      </c>
      <c r="J1114" s="13">
        <v>27393</v>
      </c>
      <c r="K1114" s="8">
        <v>48</v>
      </c>
    </row>
    <row r="1115" spans="1:11" ht="15" customHeight="1" x14ac:dyDescent="0.3">
      <c r="A1115" s="8" t="s">
        <v>1151</v>
      </c>
      <c r="B1115" s="8">
        <v>1997</v>
      </c>
      <c r="C1115" s="8" t="s">
        <v>7847</v>
      </c>
      <c r="D1115" s="8">
        <v>5</v>
      </c>
      <c r="E1115" s="8">
        <v>0</v>
      </c>
      <c r="F1115" s="12">
        <v>10139.84</v>
      </c>
      <c r="G1115" s="8" t="s">
        <v>7882</v>
      </c>
      <c r="H1115" s="8" t="s">
        <v>7884</v>
      </c>
      <c r="I1115" s="8" t="s">
        <v>7860</v>
      </c>
      <c r="J1115" s="13">
        <v>35678</v>
      </c>
      <c r="K1115" s="8">
        <v>25</v>
      </c>
    </row>
    <row r="1116" spans="1:11" ht="15" customHeight="1" x14ac:dyDescent="0.3">
      <c r="A1116" s="8" t="s">
        <v>1152</v>
      </c>
      <c r="B1116" s="8">
        <v>1972</v>
      </c>
      <c r="C1116" s="8" t="s">
        <v>7845</v>
      </c>
      <c r="D1116" s="8">
        <v>16</v>
      </c>
      <c r="E1116" s="8">
        <v>2</v>
      </c>
      <c r="F1116" s="12">
        <v>10118.42</v>
      </c>
      <c r="G1116" s="8" t="s">
        <v>7882</v>
      </c>
      <c r="H1116" s="8" t="s">
        <v>7882</v>
      </c>
      <c r="I1116" s="8" t="s">
        <v>7861</v>
      </c>
      <c r="J1116" s="13">
        <v>26619</v>
      </c>
      <c r="K1116" s="8">
        <v>50</v>
      </c>
    </row>
    <row r="1117" spans="1:11" ht="15" customHeight="1" x14ac:dyDescent="0.3">
      <c r="A1117" s="8" t="s">
        <v>1153</v>
      </c>
      <c r="B1117" s="8">
        <v>1975</v>
      </c>
      <c r="C1117" s="8" t="s">
        <v>7844</v>
      </c>
      <c r="D1117" s="8">
        <v>2</v>
      </c>
      <c r="E1117" s="8">
        <v>3</v>
      </c>
      <c r="F1117" s="12">
        <v>10115.01</v>
      </c>
      <c r="G1117" s="8" t="s">
        <v>7882</v>
      </c>
      <c r="H1117" s="8" t="s">
        <v>7882</v>
      </c>
      <c r="I1117" s="8" t="s">
        <v>7860</v>
      </c>
      <c r="J1117" s="13">
        <v>27577</v>
      </c>
      <c r="K1117" s="8">
        <v>47</v>
      </c>
    </row>
    <row r="1118" spans="1:11" ht="15" customHeight="1" x14ac:dyDescent="0.3">
      <c r="A1118" s="8" t="s">
        <v>1154</v>
      </c>
      <c r="B1118" s="8">
        <v>1972</v>
      </c>
      <c r="C1118" s="8" t="s">
        <v>7849</v>
      </c>
      <c r="D1118" s="8">
        <v>8</v>
      </c>
      <c r="E1118" s="8">
        <v>2</v>
      </c>
      <c r="F1118" s="12">
        <v>10107.219999999999</v>
      </c>
      <c r="G1118" s="8" t="s">
        <v>7882</v>
      </c>
      <c r="H1118" s="8" t="s">
        <v>7883</v>
      </c>
      <c r="I1118" s="8" t="s">
        <v>7859</v>
      </c>
      <c r="J1118" s="13">
        <v>26519</v>
      </c>
      <c r="K1118" s="8">
        <v>50</v>
      </c>
    </row>
    <row r="1119" spans="1:11" ht="15" customHeight="1" x14ac:dyDescent="0.3">
      <c r="A1119" s="8" t="s">
        <v>1155</v>
      </c>
      <c r="B1119" s="8">
        <v>1972</v>
      </c>
      <c r="C1119" s="8" t="s">
        <v>7850</v>
      </c>
      <c r="D1119" s="8">
        <v>19</v>
      </c>
      <c r="E1119" s="8">
        <v>1</v>
      </c>
      <c r="F1119" s="12">
        <v>10106.129999999999</v>
      </c>
      <c r="G1119" s="8" t="s">
        <v>7882</v>
      </c>
      <c r="H1119" s="8" t="s">
        <v>7883</v>
      </c>
      <c r="I1119" s="8" t="s">
        <v>7867</v>
      </c>
      <c r="J1119" s="13">
        <v>26591</v>
      </c>
      <c r="K1119" s="8">
        <v>50</v>
      </c>
    </row>
    <row r="1120" spans="1:11" ht="15" customHeight="1" x14ac:dyDescent="0.3">
      <c r="A1120" s="8" t="s">
        <v>1156</v>
      </c>
      <c r="B1120" s="8">
        <v>1976</v>
      </c>
      <c r="C1120" s="8" t="s">
        <v>7848</v>
      </c>
      <c r="D1120" s="8">
        <v>19</v>
      </c>
      <c r="E1120" s="8">
        <v>5</v>
      </c>
      <c r="F1120" s="12">
        <v>10096.969999999999</v>
      </c>
      <c r="G1120" s="8" t="s">
        <v>7882</v>
      </c>
      <c r="H1120" s="8" t="s">
        <v>7884</v>
      </c>
      <c r="I1120" s="8" t="s">
        <v>7861</v>
      </c>
      <c r="J1120" s="13">
        <v>28113</v>
      </c>
      <c r="K1120" s="8">
        <v>46</v>
      </c>
    </row>
    <row r="1121" spans="1:11" ht="15" customHeight="1" x14ac:dyDescent="0.3">
      <c r="A1121" s="8" t="s">
        <v>1157</v>
      </c>
      <c r="B1121" s="8">
        <v>1969</v>
      </c>
      <c r="C1121" s="8" t="s">
        <v>7844</v>
      </c>
      <c r="D1121" s="8">
        <v>3</v>
      </c>
      <c r="E1121" s="8">
        <v>1</v>
      </c>
      <c r="F1121" s="12">
        <v>10085.85</v>
      </c>
      <c r="G1121" s="8" t="s">
        <v>7882</v>
      </c>
      <c r="H1121" s="8" t="s">
        <v>7882</v>
      </c>
      <c r="I1121" s="8" t="s">
        <v>7861</v>
      </c>
      <c r="J1121" s="13">
        <v>25387</v>
      </c>
      <c r="K1121" s="8">
        <v>53</v>
      </c>
    </row>
    <row r="1122" spans="1:11" ht="15" customHeight="1" x14ac:dyDescent="0.3">
      <c r="A1122" s="8" t="s">
        <v>1158</v>
      </c>
      <c r="B1122" s="8">
        <v>1969</v>
      </c>
      <c r="C1122" s="8" t="s">
        <v>7850</v>
      </c>
      <c r="D1122" s="8">
        <v>27</v>
      </c>
      <c r="E1122" s="8">
        <v>0</v>
      </c>
      <c r="F1122" s="12">
        <v>10072.06</v>
      </c>
      <c r="G1122" s="8" t="s">
        <v>7882</v>
      </c>
      <c r="H1122" s="8" t="s">
        <v>7883</v>
      </c>
      <c r="I1122" s="8" t="s">
        <v>7871</v>
      </c>
      <c r="J1122" s="13">
        <v>25503</v>
      </c>
      <c r="K1122" s="8">
        <v>53</v>
      </c>
    </row>
    <row r="1123" spans="1:11" ht="15" customHeight="1" x14ac:dyDescent="0.3">
      <c r="A1123" s="8" t="s">
        <v>1159</v>
      </c>
      <c r="B1123" s="8">
        <v>1969</v>
      </c>
      <c r="C1123" s="8" t="s">
        <v>7849</v>
      </c>
      <c r="D1123" s="8">
        <v>22</v>
      </c>
      <c r="E1123" s="8">
        <v>1</v>
      </c>
      <c r="F1123" s="12">
        <v>10065.41</v>
      </c>
      <c r="G1123" s="8" t="s">
        <v>7882</v>
      </c>
      <c r="H1123" s="8" t="s">
        <v>7884</v>
      </c>
      <c r="I1123" s="8" t="s">
        <v>7861</v>
      </c>
      <c r="J1123" s="13">
        <v>25437</v>
      </c>
      <c r="K1123" s="8">
        <v>53</v>
      </c>
    </row>
    <row r="1124" spans="1:11" ht="15" customHeight="1" x14ac:dyDescent="0.3">
      <c r="A1124" s="8" t="s">
        <v>1160</v>
      </c>
      <c r="B1124" s="8">
        <v>1974</v>
      </c>
      <c r="C1124" s="8" t="s">
        <v>7849</v>
      </c>
      <c r="D1124" s="8">
        <v>30</v>
      </c>
      <c r="E1124" s="8">
        <v>2</v>
      </c>
      <c r="F1124" s="12">
        <v>10043.25</v>
      </c>
      <c r="G1124" s="8" t="s">
        <v>7882</v>
      </c>
      <c r="H1124" s="8" t="s">
        <v>7884</v>
      </c>
      <c r="I1124" s="8" t="s">
        <v>7867</v>
      </c>
      <c r="J1124" s="13">
        <v>27271</v>
      </c>
      <c r="K1124" s="8">
        <v>48</v>
      </c>
    </row>
    <row r="1125" spans="1:11" ht="15" customHeight="1" x14ac:dyDescent="0.3">
      <c r="A1125" s="8" t="s">
        <v>1161</v>
      </c>
      <c r="B1125" s="8">
        <v>1979</v>
      </c>
      <c r="C1125" s="8" t="s">
        <v>7848</v>
      </c>
      <c r="D1125" s="8">
        <v>28</v>
      </c>
      <c r="E1125" s="8">
        <v>2</v>
      </c>
      <c r="F1125" s="12">
        <v>10027.15</v>
      </c>
      <c r="G1125" s="8" t="s">
        <v>7882</v>
      </c>
      <c r="H1125" s="8" t="s">
        <v>7883</v>
      </c>
      <c r="I1125" s="8" t="s">
        <v>7870</v>
      </c>
      <c r="J1125" s="13">
        <v>29217</v>
      </c>
      <c r="K1125" s="8">
        <v>43</v>
      </c>
    </row>
    <row r="1126" spans="1:11" ht="15" customHeight="1" x14ac:dyDescent="0.3">
      <c r="A1126" s="8" t="s">
        <v>1162</v>
      </c>
      <c r="B1126" s="8">
        <v>1988</v>
      </c>
      <c r="C1126" s="8" t="s">
        <v>7844</v>
      </c>
      <c r="D1126" s="8">
        <v>3</v>
      </c>
      <c r="E1126" s="8">
        <v>3</v>
      </c>
      <c r="F1126" s="12">
        <v>10011.44</v>
      </c>
      <c r="G1126" s="8" t="s">
        <v>7882</v>
      </c>
      <c r="H1126" s="8" t="s">
        <v>7882</v>
      </c>
      <c r="I1126" s="8" t="s">
        <v>7873</v>
      </c>
      <c r="J1126" s="13">
        <v>32327</v>
      </c>
      <c r="K1126" s="8">
        <v>34</v>
      </c>
    </row>
    <row r="1127" spans="1:11" ht="15" customHeight="1" x14ac:dyDescent="0.3">
      <c r="A1127" s="8" t="s">
        <v>1163</v>
      </c>
      <c r="B1127" s="8">
        <v>1970</v>
      </c>
      <c r="C1127" s="8" t="s">
        <v>7849</v>
      </c>
      <c r="D1127" s="8">
        <v>11</v>
      </c>
      <c r="E1127" s="8">
        <v>0</v>
      </c>
      <c r="F1127" s="12">
        <v>9991.0400000000009</v>
      </c>
      <c r="G1127" s="8" t="s">
        <v>7884</v>
      </c>
      <c r="H1127" s="8" t="s">
        <v>7882</v>
      </c>
      <c r="I1127" s="8" t="s">
        <v>7860</v>
      </c>
      <c r="J1127" s="13">
        <v>25791</v>
      </c>
      <c r="K1127" s="8">
        <v>52</v>
      </c>
    </row>
    <row r="1128" spans="1:11" ht="15" customHeight="1" x14ac:dyDescent="0.3">
      <c r="A1128" s="8" t="s">
        <v>1164</v>
      </c>
      <c r="B1128" s="8">
        <v>1971</v>
      </c>
      <c r="C1128" s="8" t="s">
        <v>7850</v>
      </c>
      <c r="D1128" s="8">
        <v>6</v>
      </c>
      <c r="E1128" s="8">
        <v>1</v>
      </c>
      <c r="F1128" s="12">
        <v>9964.06</v>
      </c>
      <c r="G1128" s="8" t="s">
        <v>7884</v>
      </c>
      <c r="H1128" s="8" t="s">
        <v>7884</v>
      </c>
      <c r="I1128" s="8" t="s">
        <v>7863</v>
      </c>
      <c r="J1128" s="13">
        <v>26212</v>
      </c>
      <c r="K1128" s="8">
        <v>51</v>
      </c>
    </row>
    <row r="1129" spans="1:11" ht="15" customHeight="1" x14ac:dyDescent="0.3">
      <c r="A1129" s="8" t="s">
        <v>1165</v>
      </c>
      <c r="B1129" s="8">
        <v>1971</v>
      </c>
      <c r="C1129" s="8" t="s">
        <v>7848</v>
      </c>
      <c r="D1129" s="8">
        <v>26</v>
      </c>
      <c r="E1129" s="8">
        <v>1</v>
      </c>
      <c r="F1129" s="12">
        <v>9957.7199999999993</v>
      </c>
      <c r="G1129" s="8" t="s">
        <v>7884</v>
      </c>
      <c r="H1129" s="8" t="s">
        <v>7882</v>
      </c>
      <c r="I1129" s="8" t="s">
        <v>7865</v>
      </c>
      <c r="J1129" s="13">
        <v>26293</v>
      </c>
      <c r="K1129" s="8">
        <v>51</v>
      </c>
    </row>
    <row r="1130" spans="1:11" ht="15" customHeight="1" x14ac:dyDescent="0.3">
      <c r="A1130" s="8" t="s">
        <v>1166</v>
      </c>
      <c r="B1130" s="8">
        <v>1964</v>
      </c>
      <c r="C1130" s="8" t="s">
        <v>7847</v>
      </c>
      <c r="D1130" s="8">
        <v>11</v>
      </c>
      <c r="E1130" s="8">
        <v>0</v>
      </c>
      <c r="F1130" s="12">
        <v>9933.44</v>
      </c>
      <c r="G1130" s="8" t="s">
        <v>7882</v>
      </c>
      <c r="H1130" s="8" t="s">
        <v>7882</v>
      </c>
      <c r="I1130" s="8" t="s">
        <v>7859</v>
      </c>
      <c r="J1130" s="13">
        <v>23631</v>
      </c>
      <c r="K1130" s="8">
        <v>58</v>
      </c>
    </row>
    <row r="1131" spans="1:11" ht="15" customHeight="1" x14ac:dyDescent="0.3">
      <c r="A1131" s="8" t="s">
        <v>1167</v>
      </c>
      <c r="B1131" s="8">
        <v>1983</v>
      </c>
      <c r="C1131" s="8" t="s">
        <v>7848</v>
      </c>
      <c r="D1131" s="8">
        <v>3</v>
      </c>
      <c r="E1131" s="8">
        <v>3</v>
      </c>
      <c r="F1131" s="12">
        <v>9931.9599999999991</v>
      </c>
      <c r="G1131" s="8" t="s">
        <v>7884</v>
      </c>
      <c r="H1131" s="8" t="s">
        <v>7884</v>
      </c>
      <c r="I1131" s="8" t="s">
        <v>7860</v>
      </c>
      <c r="J1131" s="13">
        <v>30653</v>
      </c>
      <c r="K1131" s="8">
        <v>39</v>
      </c>
    </row>
    <row r="1132" spans="1:11" ht="15" customHeight="1" x14ac:dyDescent="0.3">
      <c r="A1132" s="8" t="s">
        <v>1168</v>
      </c>
      <c r="B1132" s="8">
        <v>1985</v>
      </c>
      <c r="C1132" s="8" t="s">
        <v>7849</v>
      </c>
      <c r="D1132" s="8">
        <v>19</v>
      </c>
      <c r="E1132" s="8">
        <v>3</v>
      </c>
      <c r="F1132" s="12">
        <v>9930.64</v>
      </c>
      <c r="G1132" s="8" t="s">
        <v>7884</v>
      </c>
      <c r="H1132" s="8" t="s">
        <v>7882</v>
      </c>
      <c r="I1132" s="8" t="s">
        <v>7866</v>
      </c>
      <c r="J1132" s="13">
        <v>31278</v>
      </c>
      <c r="K1132" s="8">
        <v>37</v>
      </c>
    </row>
    <row r="1133" spans="1:11" ht="15" customHeight="1" x14ac:dyDescent="0.3">
      <c r="A1133" s="8" t="s">
        <v>1169</v>
      </c>
      <c r="B1133" s="8">
        <v>1972</v>
      </c>
      <c r="C1133" s="8" t="s">
        <v>7847</v>
      </c>
      <c r="D1133" s="8">
        <v>14</v>
      </c>
      <c r="E1133" s="8">
        <v>1</v>
      </c>
      <c r="F1133" s="12">
        <v>9910.36</v>
      </c>
      <c r="G1133" s="8" t="s">
        <v>7884</v>
      </c>
      <c r="H1133" s="8" t="s">
        <v>7882</v>
      </c>
      <c r="I1133" s="8" t="s">
        <v>7860</v>
      </c>
      <c r="J1133" s="13">
        <v>26556</v>
      </c>
      <c r="K1133" s="8">
        <v>50</v>
      </c>
    </row>
    <row r="1134" spans="1:11" ht="15" customHeight="1" x14ac:dyDescent="0.3">
      <c r="A1134" s="8" t="s">
        <v>1170</v>
      </c>
      <c r="B1134" s="8">
        <v>1962</v>
      </c>
      <c r="C1134" s="8" t="s">
        <v>7849</v>
      </c>
      <c r="D1134" s="8">
        <v>17</v>
      </c>
      <c r="E1134" s="8">
        <v>0</v>
      </c>
      <c r="F1134" s="12">
        <v>9907.83</v>
      </c>
      <c r="G1134" s="8" t="s">
        <v>7882</v>
      </c>
      <c r="H1134" s="8" t="s">
        <v>7884</v>
      </c>
      <c r="I1134" s="8" t="s">
        <v>7859</v>
      </c>
      <c r="J1134" s="13">
        <v>22875</v>
      </c>
      <c r="K1134" s="8">
        <v>60</v>
      </c>
    </row>
    <row r="1135" spans="1:11" ht="15" customHeight="1" x14ac:dyDescent="0.3">
      <c r="A1135" s="8" t="s">
        <v>1171</v>
      </c>
      <c r="B1135" s="8">
        <v>1996</v>
      </c>
      <c r="C1135" s="8" t="s">
        <v>7844</v>
      </c>
      <c r="D1135" s="8">
        <v>8</v>
      </c>
      <c r="E1135" s="8">
        <v>0</v>
      </c>
      <c r="F1135" s="12">
        <v>9894.69</v>
      </c>
      <c r="G1135" s="8" t="s">
        <v>7884</v>
      </c>
      <c r="H1135" s="8" t="s">
        <v>7882</v>
      </c>
      <c r="I1135" s="8" t="s">
        <v>7860</v>
      </c>
      <c r="J1135" s="13">
        <v>35254</v>
      </c>
      <c r="K1135" s="8">
        <v>26</v>
      </c>
    </row>
    <row r="1136" spans="1:11" ht="15" customHeight="1" x14ac:dyDescent="0.3">
      <c r="A1136" s="8" t="s">
        <v>1172</v>
      </c>
      <c r="B1136" s="8">
        <v>1966</v>
      </c>
      <c r="C1136" s="8" t="s">
        <v>7845</v>
      </c>
      <c r="D1136" s="8">
        <v>5</v>
      </c>
      <c r="E1136" s="8">
        <v>0</v>
      </c>
      <c r="F1136" s="12">
        <v>9890.23</v>
      </c>
      <c r="G1136" s="8" t="s">
        <v>7882</v>
      </c>
      <c r="H1136" s="8" t="s">
        <v>7882</v>
      </c>
      <c r="I1136" s="8" t="s">
        <v>7859</v>
      </c>
      <c r="J1136" s="13">
        <v>24416</v>
      </c>
      <c r="K1136" s="8">
        <v>56</v>
      </c>
    </row>
    <row r="1137" spans="1:11" ht="15" customHeight="1" x14ac:dyDescent="0.3">
      <c r="A1137" s="8" t="s">
        <v>1173</v>
      </c>
      <c r="B1137" s="8">
        <v>1971</v>
      </c>
      <c r="C1137" s="8" t="s">
        <v>7845</v>
      </c>
      <c r="D1137" s="8">
        <v>8</v>
      </c>
      <c r="E1137" s="8">
        <v>1</v>
      </c>
      <c r="F1137" s="12">
        <v>9880.07</v>
      </c>
      <c r="G1137" s="8" t="s">
        <v>7884</v>
      </c>
      <c r="H1137" s="8" t="s">
        <v>7882</v>
      </c>
      <c r="I1137" s="8" t="s">
        <v>7861</v>
      </c>
      <c r="J1137" s="13">
        <v>26245</v>
      </c>
      <c r="K1137" s="8">
        <v>51</v>
      </c>
    </row>
    <row r="1138" spans="1:11" ht="15" customHeight="1" x14ac:dyDescent="0.3">
      <c r="A1138" s="8" t="s">
        <v>1174</v>
      </c>
      <c r="B1138" s="8">
        <v>1971</v>
      </c>
      <c r="C1138" s="8" t="s">
        <v>7850</v>
      </c>
      <c r="D1138" s="8">
        <v>3</v>
      </c>
      <c r="E1138" s="8">
        <v>1</v>
      </c>
      <c r="F1138" s="12">
        <v>9877.61</v>
      </c>
      <c r="G1138" s="8" t="s">
        <v>7884</v>
      </c>
      <c r="H1138" s="8" t="s">
        <v>7883</v>
      </c>
      <c r="I1138" s="8" t="s">
        <v>7859</v>
      </c>
      <c r="J1138" s="13">
        <v>26209</v>
      </c>
      <c r="K1138" s="8">
        <v>51</v>
      </c>
    </row>
    <row r="1139" spans="1:11" ht="15" customHeight="1" x14ac:dyDescent="0.3">
      <c r="A1139" s="8" t="s">
        <v>1175</v>
      </c>
      <c r="B1139" s="8">
        <v>1971</v>
      </c>
      <c r="C1139" s="8" t="s">
        <v>7844</v>
      </c>
      <c r="D1139" s="8">
        <v>3</v>
      </c>
      <c r="E1139" s="8">
        <v>0</v>
      </c>
      <c r="F1139" s="12">
        <v>9875.68</v>
      </c>
      <c r="G1139" s="8" t="s">
        <v>7884</v>
      </c>
      <c r="H1139" s="8" t="s">
        <v>7882</v>
      </c>
      <c r="I1139" s="8" t="s">
        <v>7867</v>
      </c>
      <c r="J1139" s="13">
        <v>26117</v>
      </c>
      <c r="K1139" s="8">
        <v>51</v>
      </c>
    </row>
    <row r="1140" spans="1:11" ht="15" customHeight="1" x14ac:dyDescent="0.3">
      <c r="A1140" s="8" t="s">
        <v>1176</v>
      </c>
      <c r="B1140" s="8">
        <v>1971</v>
      </c>
      <c r="C1140" s="8" t="s">
        <v>7848</v>
      </c>
      <c r="D1140" s="8">
        <v>22</v>
      </c>
      <c r="E1140" s="8">
        <v>1</v>
      </c>
      <c r="F1140" s="12">
        <v>9872.7000000000007</v>
      </c>
      <c r="G1140" s="8" t="s">
        <v>7884</v>
      </c>
      <c r="H1140" s="8" t="s">
        <v>7884</v>
      </c>
      <c r="I1140" s="8" t="s">
        <v>7861</v>
      </c>
      <c r="J1140" s="13">
        <v>26289</v>
      </c>
      <c r="K1140" s="8">
        <v>51</v>
      </c>
    </row>
    <row r="1141" spans="1:11" ht="15" customHeight="1" x14ac:dyDescent="0.3">
      <c r="A1141" s="8" t="s">
        <v>1177</v>
      </c>
      <c r="B1141" s="8">
        <v>1998</v>
      </c>
      <c r="C1141" s="8" t="s">
        <v>7844</v>
      </c>
      <c r="D1141" s="8">
        <v>6</v>
      </c>
      <c r="E1141" s="8">
        <v>0</v>
      </c>
      <c r="F1141" s="12">
        <v>9870.59</v>
      </c>
      <c r="G1141" s="8" t="s">
        <v>7884</v>
      </c>
      <c r="H1141" s="8" t="s">
        <v>7884</v>
      </c>
      <c r="I1141" s="8" t="s">
        <v>7868</v>
      </c>
      <c r="J1141" s="13">
        <v>35982</v>
      </c>
      <c r="K1141" s="8">
        <v>24</v>
      </c>
    </row>
    <row r="1142" spans="1:11" ht="15" customHeight="1" x14ac:dyDescent="0.3">
      <c r="A1142" s="8" t="s">
        <v>1178</v>
      </c>
      <c r="B1142" s="8">
        <v>1969</v>
      </c>
      <c r="C1142" s="8" t="s">
        <v>7849</v>
      </c>
      <c r="D1142" s="8">
        <v>13</v>
      </c>
      <c r="E1142" s="8">
        <v>0</v>
      </c>
      <c r="F1142" s="12">
        <v>9869.81</v>
      </c>
      <c r="G1142" s="8" t="s">
        <v>7882</v>
      </c>
      <c r="H1142" s="8" t="s">
        <v>7882</v>
      </c>
      <c r="I1142" s="8" t="s">
        <v>7860</v>
      </c>
      <c r="J1142" s="13">
        <v>25428</v>
      </c>
      <c r="K1142" s="8">
        <v>53</v>
      </c>
    </row>
    <row r="1143" spans="1:11" ht="15" customHeight="1" x14ac:dyDescent="0.3">
      <c r="A1143" s="8" t="s">
        <v>1179</v>
      </c>
      <c r="B1143" s="8">
        <v>1971</v>
      </c>
      <c r="C1143" s="8" t="s">
        <v>7845</v>
      </c>
      <c r="D1143" s="8">
        <v>9</v>
      </c>
      <c r="E1143" s="8">
        <v>0</v>
      </c>
      <c r="F1143" s="12">
        <v>9866.2999999999993</v>
      </c>
      <c r="G1143" s="8" t="s">
        <v>7884</v>
      </c>
      <c r="H1143" s="8" t="s">
        <v>7882</v>
      </c>
      <c r="I1143" s="8" t="s">
        <v>7867</v>
      </c>
      <c r="J1143" s="13">
        <v>26246</v>
      </c>
      <c r="K1143" s="8">
        <v>51</v>
      </c>
    </row>
    <row r="1144" spans="1:11" ht="15" customHeight="1" x14ac:dyDescent="0.3">
      <c r="A1144" s="8" t="s">
        <v>1180</v>
      </c>
      <c r="B1144" s="8">
        <v>1969</v>
      </c>
      <c r="C1144" s="8" t="s">
        <v>7850</v>
      </c>
      <c r="D1144" s="8">
        <v>20</v>
      </c>
      <c r="E1144" s="8">
        <v>0</v>
      </c>
      <c r="F1144" s="12">
        <v>9863.4699999999993</v>
      </c>
      <c r="G1144" s="8" t="s">
        <v>7882</v>
      </c>
      <c r="H1144" s="8" t="s">
        <v>7882</v>
      </c>
      <c r="I1144" s="8" t="s">
        <v>7860</v>
      </c>
      <c r="J1144" s="13">
        <v>25496</v>
      </c>
      <c r="K1144" s="8">
        <v>53</v>
      </c>
    </row>
    <row r="1145" spans="1:11" ht="15" customHeight="1" x14ac:dyDescent="0.3">
      <c r="A1145" s="8" t="s">
        <v>1181</v>
      </c>
      <c r="B1145" s="8">
        <v>1971</v>
      </c>
      <c r="C1145" s="8" t="s">
        <v>7844</v>
      </c>
      <c r="D1145" s="8">
        <v>17</v>
      </c>
      <c r="E1145" s="8">
        <v>1</v>
      </c>
      <c r="F1145" s="12">
        <v>9861.0300000000007</v>
      </c>
      <c r="G1145" s="8" t="s">
        <v>7884</v>
      </c>
      <c r="H1145" s="8" t="s">
        <v>7884</v>
      </c>
      <c r="I1145" s="8" t="s">
        <v>7861</v>
      </c>
      <c r="J1145" s="13">
        <v>26131</v>
      </c>
      <c r="K1145" s="8">
        <v>51</v>
      </c>
    </row>
    <row r="1146" spans="1:11" ht="15" customHeight="1" x14ac:dyDescent="0.3">
      <c r="A1146" s="8" t="s">
        <v>1182</v>
      </c>
      <c r="B1146" s="8">
        <v>1971</v>
      </c>
      <c r="C1146" s="8" t="s">
        <v>7850</v>
      </c>
      <c r="D1146" s="8">
        <v>23</v>
      </c>
      <c r="E1146" s="8">
        <v>1</v>
      </c>
      <c r="F1146" s="12">
        <v>9855.1299999999992</v>
      </c>
      <c r="G1146" s="8" t="s">
        <v>7884</v>
      </c>
      <c r="H1146" s="8" t="s">
        <v>7882</v>
      </c>
      <c r="I1146" s="8" t="s">
        <v>7859</v>
      </c>
      <c r="J1146" s="13">
        <v>26229</v>
      </c>
      <c r="K1146" s="8">
        <v>51</v>
      </c>
    </row>
    <row r="1147" spans="1:11" ht="15" customHeight="1" x14ac:dyDescent="0.3">
      <c r="A1147" s="8" t="s">
        <v>1183</v>
      </c>
      <c r="B1147" s="8">
        <v>1968</v>
      </c>
      <c r="C1147" s="8" t="s">
        <v>7845</v>
      </c>
      <c r="D1147" s="8">
        <v>4</v>
      </c>
      <c r="E1147" s="8">
        <v>0</v>
      </c>
      <c r="F1147" s="12">
        <v>9850.43</v>
      </c>
      <c r="G1147" s="8" t="s">
        <v>7882</v>
      </c>
      <c r="H1147" s="8" t="s">
        <v>7882</v>
      </c>
      <c r="I1147" s="8" t="s">
        <v>7861</v>
      </c>
      <c r="J1147" s="13">
        <v>25146</v>
      </c>
      <c r="K1147" s="8">
        <v>54</v>
      </c>
    </row>
    <row r="1148" spans="1:11" ht="15" customHeight="1" x14ac:dyDescent="0.3">
      <c r="A1148" s="8" t="s">
        <v>1184</v>
      </c>
      <c r="B1148" s="8">
        <v>1992</v>
      </c>
      <c r="C1148" s="8" t="s">
        <v>7849</v>
      </c>
      <c r="D1148" s="8">
        <v>13</v>
      </c>
      <c r="E1148" s="8">
        <v>0</v>
      </c>
      <c r="F1148" s="12">
        <v>9844.4500000000007</v>
      </c>
      <c r="G1148" s="8" t="s">
        <v>7884</v>
      </c>
      <c r="H1148" s="8" t="s">
        <v>7883</v>
      </c>
      <c r="I1148" s="8" t="s">
        <v>7860</v>
      </c>
      <c r="J1148" s="13">
        <v>33829</v>
      </c>
      <c r="K1148" s="8">
        <v>30</v>
      </c>
    </row>
    <row r="1149" spans="1:11" ht="15" customHeight="1" x14ac:dyDescent="0.3">
      <c r="A1149" s="8" t="s">
        <v>1185</v>
      </c>
      <c r="B1149" s="8">
        <v>1972</v>
      </c>
      <c r="C1149" s="8" t="s">
        <v>7847</v>
      </c>
      <c r="D1149" s="8">
        <v>26</v>
      </c>
      <c r="E1149" s="8">
        <v>0</v>
      </c>
      <c r="F1149" s="12">
        <v>9836.2099999999991</v>
      </c>
      <c r="G1149" s="8" t="s">
        <v>7884</v>
      </c>
      <c r="H1149" s="8" t="s">
        <v>7882</v>
      </c>
      <c r="I1149" s="8" t="s">
        <v>7870</v>
      </c>
      <c r="J1149" s="13">
        <v>26568</v>
      </c>
      <c r="K1149" s="8">
        <v>50</v>
      </c>
    </row>
    <row r="1150" spans="1:11" ht="15" customHeight="1" x14ac:dyDescent="0.3">
      <c r="A1150" s="8" t="s">
        <v>1186</v>
      </c>
      <c r="B1150" s="8">
        <v>1972</v>
      </c>
      <c r="C1150" s="8" t="s">
        <v>7846</v>
      </c>
      <c r="D1150" s="8">
        <v>28</v>
      </c>
      <c r="E1150" s="8">
        <v>0</v>
      </c>
      <c r="F1150" s="12">
        <v>9819.25</v>
      </c>
      <c r="G1150" s="8" t="s">
        <v>7884</v>
      </c>
      <c r="H1150" s="8" t="s">
        <v>7884</v>
      </c>
      <c r="I1150" s="8" t="s">
        <v>7870</v>
      </c>
      <c r="J1150" s="13">
        <v>26478</v>
      </c>
      <c r="K1150" s="8">
        <v>50</v>
      </c>
    </row>
    <row r="1151" spans="1:11" ht="15" customHeight="1" x14ac:dyDescent="0.3">
      <c r="A1151" s="8" t="s">
        <v>1187</v>
      </c>
      <c r="B1151" s="8">
        <v>1973</v>
      </c>
      <c r="C1151" s="8" t="s">
        <v>7847</v>
      </c>
      <c r="D1151" s="8">
        <v>17</v>
      </c>
      <c r="E1151" s="8">
        <v>2</v>
      </c>
      <c r="F1151" s="12">
        <v>9800.89</v>
      </c>
      <c r="G1151" s="8" t="s">
        <v>7884</v>
      </c>
      <c r="H1151" s="8" t="s">
        <v>7883</v>
      </c>
      <c r="I1151" s="8" t="s">
        <v>7859</v>
      </c>
      <c r="J1151" s="13">
        <v>26924</v>
      </c>
      <c r="K1151" s="8">
        <v>49</v>
      </c>
    </row>
    <row r="1152" spans="1:11" ht="15" customHeight="1" x14ac:dyDescent="0.3">
      <c r="A1152" s="8" t="s">
        <v>1188</v>
      </c>
      <c r="B1152" s="8">
        <v>1977</v>
      </c>
      <c r="C1152" s="8" t="s">
        <v>7846</v>
      </c>
      <c r="D1152" s="8">
        <v>7</v>
      </c>
      <c r="E1152" s="8">
        <v>5</v>
      </c>
      <c r="F1152" s="12">
        <v>9788.8700000000008</v>
      </c>
      <c r="G1152" s="8" t="s">
        <v>7882</v>
      </c>
      <c r="H1152" s="8" t="s">
        <v>7884</v>
      </c>
      <c r="I1152" s="8" t="s">
        <v>7859</v>
      </c>
      <c r="J1152" s="13">
        <v>28283</v>
      </c>
      <c r="K1152" s="8">
        <v>46</v>
      </c>
    </row>
    <row r="1153" spans="1:11" ht="15" customHeight="1" x14ac:dyDescent="0.3">
      <c r="A1153" s="8" t="s">
        <v>1189</v>
      </c>
      <c r="B1153" s="8">
        <v>1996</v>
      </c>
      <c r="C1153" s="8" t="s">
        <v>7849</v>
      </c>
      <c r="D1153" s="8">
        <v>8</v>
      </c>
      <c r="E1153" s="8">
        <v>0</v>
      </c>
      <c r="F1153" s="12">
        <v>9787.32</v>
      </c>
      <c r="G1153" s="8" t="s">
        <v>7884</v>
      </c>
      <c r="H1153" s="8" t="s">
        <v>7882</v>
      </c>
      <c r="I1153" s="8" t="s">
        <v>7868</v>
      </c>
      <c r="J1153" s="13">
        <v>35285</v>
      </c>
      <c r="K1153" s="8">
        <v>26</v>
      </c>
    </row>
    <row r="1154" spans="1:11" ht="15" customHeight="1" x14ac:dyDescent="0.3">
      <c r="A1154" s="8" t="s">
        <v>1190</v>
      </c>
      <c r="B1154" s="8">
        <v>1973</v>
      </c>
      <c r="C1154" s="8" t="s">
        <v>7844</v>
      </c>
      <c r="D1154" s="8">
        <v>7</v>
      </c>
      <c r="E1154" s="8">
        <v>1</v>
      </c>
      <c r="F1154" s="12">
        <v>9778.35</v>
      </c>
      <c r="G1154" s="8" t="s">
        <v>7884</v>
      </c>
      <c r="H1154" s="8" t="s">
        <v>7884</v>
      </c>
      <c r="I1154" s="8" t="s">
        <v>7867</v>
      </c>
      <c r="J1154" s="13">
        <v>26852</v>
      </c>
      <c r="K1154" s="8">
        <v>49</v>
      </c>
    </row>
    <row r="1155" spans="1:11" ht="15" customHeight="1" x14ac:dyDescent="0.3">
      <c r="A1155" s="8" t="s">
        <v>1191</v>
      </c>
      <c r="B1155" s="8">
        <v>1965</v>
      </c>
      <c r="C1155" s="8" t="s">
        <v>7847</v>
      </c>
      <c r="D1155" s="8">
        <v>5</v>
      </c>
      <c r="E1155" s="8">
        <v>0</v>
      </c>
      <c r="F1155" s="12">
        <v>9764.08</v>
      </c>
      <c r="G1155" s="8" t="s">
        <v>7882</v>
      </c>
      <c r="H1155" s="8" t="s">
        <v>7883</v>
      </c>
      <c r="I1155" s="8" t="s">
        <v>7860</v>
      </c>
      <c r="J1155" s="13">
        <v>23990</v>
      </c>
      <c r="K1155" s="8">
        <v>57</v>
      </c>
    </row>
    <row r="1156" spans="1:11" ht="15" customHeight="1" x14ac:dyDescent="0.3">
      <c r="A1156" s="8" t="s">
        <v>1192</v>
      </c>
      <c r="B1156" s="8">
        <v>2001</v>
      </c>
      <c r="C1156" s="8" t="s">
        <v>7844</v>
      </c>
      <c r="D1156" s="8">
        <v>14</v>
      </c>
      <c r="E1156" s="8">
        <v>0</v>
      </c>
      <c r="F1156" s="12">
        <v>9753.49</v>
      </c>
      <c r="G1156" s="8" t="s">
        <v>7884</v>
      </c>
      <c r="H1156" s="8" t="s">
        <v>7884</v>
      </c>
      <c r="I1156" s="8" t="s">
        <v>7860</v>
      </c>
      <c r="J1156" s="13">
        <v>37086</v>
      </c>
      <c r="K1156" s="8">
        <v>21</v>
      </c>
    </row>
    <row r="1157" spans="1:11" ht="15" customHeight="1" x14ac:dyDescent="0.3">
      <c r="A1157" s="8" t="s">
        <v>1193</v>
      </c>
      <c r="B1157" s="8">
        <v>1970</v>
      </c>
      <c r="C1157" s="8" t="s">
        <v>7844</v>
      </c>
      <c r="D1157" s="8">
        <v>4</v>
      </c>
      <c r="E1157" s="8">
        <v>1</v>
      </c>
      <c r="F1157" s="12">
        <v>9748.91</v>
      </c>
      <c r="G1157" s="8" t="s">
        <v>7884</v>
      </c>
      <c r="H1157" s="8" t="s">
        <v>7883</v>
      </c>
      <c r="I1157" s="8" t="s">
        <v>7859</v>
      </c>
      <c r="J1157" s="13">
        <v>25753</v>
      </c>
      <c r="K1157" s="8">
        <v>52</v>
      </c>
    </row>
    <row r="1158" spans="1:11" ht="15" customHeight="1" x14ac:dyDescent="0.3">
      <c r="A1158" s="8" t="s">
        <v>1194</v>
      </c>
      <c r="B1158" s="8">
        <v>1970</v>
      </c>
      <c r="C1158" s="8" t="s">
        <v>7849</v>
      </c>
      <c r="D1158" s="8">
        <v>18</v>
      </c>
      <c r="E1158" s="8">
        <v>1</v>
      </c>
      <c r="F1158" s="12">
        <v>9724.5300000000007</v>
      </c>
      <c r="G1158" s="8" t="s">
        <v>7882</v>
      </c>
      <c r="H1158" s="8" t="s">
        <v>7883</v>
      </c>
      <c r="I1158" s="8" t="s">
        <v>7861</v>
      </c>
      <c r="J1158" s="13">
        <v>25798</v>
      </c>
      <c r="K1158" s="8">
        <v>52</v>
      </c>
    </row>
    <row r="1159" spans="1:11" ht="15" customHeight="1" x14ac:dyDescent="0.3">
      <c r="A1159" s="8" t="s">
        <v>1195</v>
      </c>
      <c r="B1159" s="8">
        <v>1970</v>
      </c>
      <c r="C1159" s="8" t="s">
        <v>7847</v>
      </c>
      <c r="D1159" s="8">
        <v>12</v>
      </c>
      <c r="E1159" s="8">
        <v>0</v>
      </c>
      <c r="F1159" s="12">
        <v>9722.77</v>
      </c>
      <c r="G1159" s="8" t="s">
        <v>7882</v>
      </c>
      <c r="H1159" s="8" t="s">
        <v>7883</v>
      </c>
      <c r="I1159" s="8" t="s">
        <v>7864</v>
      </c>
      <c r="J1159" s="13">
        <v>25823</v>
      </c>
      <c r="K1159" s="8">
        <v>52</v>
      </c>
    </row>
    <row r="1160" spans="1:11" ht="15" customHeight="1" x14ac:dyDescent="0.3">
      <c r="A1160" s="8" t="s">
        <v>1196</v>
      </c>
      <c r="B1160" s="8">
        <v>1975</v>
      </c>
      <c r="C1160" s="8" t="s">
        <v>7846</v>
      </c>
      <c r="D1160" s="8">
        <v>27</v>
      </c>
      <c r="E1160" s="8">
        <v>2</v>
      </c>
      <c r="F1160" s="12">
        <v>9715.84</v>
      </c>
      <c r="G1160" s="8" t="s">
        <v>7884</v>
      </c>
      <c r="H1160" s="8" t="s">
        <v>7883</v>
      </c>
      <c r="I1160" s="8" t="s">
        <v>7867</v>
      </c>
      <c r="J1160" s="13">
        <v>27572</v>
      </c>
      <c r="K1160" s="8">
        <v>47</v>
      </c>
    </row>
    <row r="1161" spans="1:11" ht="15" customHeight="1" x14ac:dyDescent="0.3">
      <c r="A1161" s="8" t="s">
        <v>1197</v>
      </c>
      <c r="B1161" s="8">
        <v>1972</v>
      </c>
      <c r="C1161" s="8" t="s">
        <v>7844</v>
      </c>
      <c r="D1161" s="8">
        <v>10</v>
      </c>
      <c r="E1161" s="8">
        <v>0</v>
      </c>
      <c r="F1161" s="12">
        <v>9710.7099999999991</v>
      </c>
      <c r="G1161" s="8" t="s">
        <v>7884</v>
      </c>
      <c r="H1161" s="8" t="s">
        <v>7883</v>
      </c>
      <c r="I1161" s="8" t="s">
        <v>7870</v>
      </c>
      <c r="J1161" s="13">
        <v>26490</v>
      </c>
      <c r="K1161" s="8">
        <v>50</v>
      </c>
    </row>
    <row r="1162" spans="1:11" ht="15" customHeight="1" x14ac:dyDescent="0.3">
      <c r="A1162" s="8" t="s">
        <v>1198</v>
      </c>
      <c r="B1162" s="8">
        <v>1977</v>
      </c>
      <c r="C1162" s="8" t="s">
        <v>7847</v>
      </c>
      <c r="D1162" s="8">
        <v>19</v>
      </c>
      <c r="E1162" s="8">
        <v>3</v>
      </c>
      <c r="F1162" s="12">
        <v>9704.67</v>
      </c>
      <c r="G1162" s="8" t="s">
        <v>7884</v>
      </c>
      <c r="H1162" s="8" t="s">
        <v>7882</v>
      </c>
      <c r="I1162" s="8" t="s">
        <v>7867</v>
      </c>
      <c r="J1162" s="13">
        <v>28387</v>
      </c>
      <c r="K1162" s="8">
        <v>45</v>
      </c>
    </row>
    <row r="1163" spans="1:11" ht="15" customHeight="1" x14ac:dyDescent="0.3">
      <c r="A1163" s="8" t="s">
        <v>1199</v>
      </c>
      <c r="B1163" s="8">
        <v>1964</v>
      </c>
      <c r="C1163" s="8" t="s">
        <v>7845</v>
      </c>
      <c r="D1163" s="8">
        <v>7</v>
      </c>
      <c r="E1163" s="8">
        <v>0</v>
      </c>
      <c r="F1163" s="12">
        <v>9698.42</v>
      </c>
      <c r="G1163" s="8" t="s">
        <v>7882</v>
      </c>
      <c r="H1163" s="8" t="s">
        <v>7882</v>
      </c>
      <c r="I1163" s="8" t="s">
        <v>7859</v>
      </c>
      <c r="J1163" s="13">
        <v>23688</v>
      </c>
      <c r="K1163" s="8">
        <v>58</v>
      </c>
    </row>
    <row r="1164" spans="1:11" ht="15" customHeight="1" x14ac:dyDescent="0.3">
      <c r="A1164" s="8" t="s">
        <v>1200</v>
      </c>
      <c r="B1164" s="8">
        <v>1966</v>
      </c>
      <c r="C1164" s="8" t="s">
        <v>7847</v>
      </c>
      <c r="D1164" s="8">
        <v>16</v>
      </c>
      <c r="E1164" s="8">
        <v>0</v>
      </c>
      <c r="F1164" s="12">
        <v>9684.2900000000009</v>
      </c>
      <c r="G1164" s="8" t="s">
        <v>7882</v>
      </c>
      <c r="H1164" s="8" t="s">
        <v>7884</v>
      </c>
      <c r="I1164" s="8" t="s">
        <v>7859</v>
      </c>
      <c r="J1164" s="13">
        <v>24366</v>
      </c>
      <c r="K1164" s="8">
        <v>56</v>
      </c>
    </row>
    <row r="1165" spans="1:11" ht="15" customHeight="1" x14ac:dyDescent="0.3">
      <c r="A1165" s="8" t="s">
        <v>1201</v>
      </c>
      <c r="B1165" s="8">
        <v>1981</v>
      </c>
      <c r="C1165" s="8" t="s">
        <v>7849</v>
      </c>
      <c r="D1165" s="8">
        <v>8</v>
      </c>
      <c r="E1165" s="8">
        <v>1</v>
      </c>
      <c r="F1165" s="12">
        <v>9664.34</v>
      </c>
      <c r="G1165" s="8" t="s">
        <v>7884</v>
      </c>
      <c r="H1165" s="8" t="s">
        <v>7882</v>
      </c>
      <c r="I1165" s="8" t="s">
        <v>7861</v>
      </c>
      <c r="J1165" s="13">
        <v>29806</v>
      </c>
      <c r="K1165" s="8">
        <v>41</v>
      </c>
    </row>
    <row r="1166" spans="1:11" ht="15" customHeight="1" x14ac:dyDescent="0.3">
      <c r="A1166" s="8" t="s">
        <v>1202</v>
      </c>
      <c r="B1166" s="8">
        <v>1974</v>
      </c>
      <c r="C1166" s="8" t="s">
        <v>7844</v>
      </c>
      <c r="D1166" s="8">
        <v>8</v>
      </c>
      <c r="E1166" s="8">
        <v>0</v>
      </c>
      <c r="F1166" s="12">
        <v>9653.81</v>
      </c>
      <c r="G1166" s="8" t="s">
        <v>7884</v>
      </c>
      <c r="H1166" s="8" t="s">
        <v>7884</v>
      </c>
      <c r="I1166" s="8" t="s">
        <v>7861</v>
      </c>
      <c r="J1166" s="13">
        <v>27218</v>
      </c>
      <c r="K1166" s="8">
        <v>48</v>
      </c>
    </row>
    <row r="1167" spans="1:11" ht="15" customHeight="1" x14ac:dyDescent="0.3">
      <c r="A1167" s="8" t="s">
        <v>1203</v>
      </c>
      <c r="B1167" s="8">
        <v>1971</v>
      </c>
      <c r="C1167" s="8" t="s">
        <v>7844</v>
      </c>
      <c r="D1167" s="8">
        <v>19</v>
      </c>
      <c r="E1167" s="8">
        <v>0</v>
      </c>
      <c r="F1167" s="12">
        <v>9644.25</v>
      </c>
      <c r="G1167" s="8" t="s">
        <v>7884</v>
      </c>
      <c r="H1167" s="8" t="s">
        <v>7883</v>
      </c>
      <c r="I1167" s="8" t="s">
        <v>7860</v>
      </c>
      <c r="J1167" s="13">
        <v>26133</v>
      </c>
      <c r="K1167" s="8">
        <v>51</v>
      </c>
    </row>
    <row r="1168" spans="1:11" ht="15" customHeight="1" x14ac:dyDescent="0.3">
      <c r="A1168" s="8" t="s">
        <v>1204</v>
      </c>
      <c r="B1168" s="8">
        <v>1970</v>
      </c>
      <c r="C1168" s="8" t="s">
        <v>7847</v>
      </c>
      <c r="D1168" s="8">
        <v>30</v>
      </c>
      <c r="E1168" s="8">
        <v>0</v>
      </c>
      <c r="F1168" s="12">
        <v>9634.5400000000009</v>
      </c>
      <c r="G1168" s="8" t="s">
        <v>7884</v>
      </c>
      <c r="H1168" s="8" t="s">
        <v>7884</v>
      </c>
      <c r="I1168" s="8" t="s">
        <v>7861</v>
      </c>
      <c r="J1168" s="13">
        <v>25841</v>
      </c>
      <c r="K1168" s="8">
        <v>52</v>
      </c>
    </row>
    <row r="1169" spans="1:11" ht="15" customHeight="1" x14ac:dyDescent="0.3">
      <c r="A1169" s="8" t="s">
        <v>1205</v>
      </c>
      <c r="B1169" s="8">
        <v>1968</v>
      </c>
      <c r="C1169" s="8" t="s">
        <v>7846</v>
      </c>
      <c r="D1169" s="8">
        <v>22</v>
      </c>
      <c r="E1169" s="8">
        <v>0</v>
      </c>
      <c r="F1169" s="12">
        <v>9630.91</v>
      </c>
      <c r="G1169" s="8" t="s">
        <v>7882</v>
      </c>
      <c r="H1169" s="8" t="s">
        <v>7884</v>
      </c>
      <c r="I1169" s="8" t="s">
        <v>7859</v>
      </c>
      <c r="J1169" s="13">
        <v>25011</v>
      </c>
      <c r="K1169" s="8">
        <v>54</v>
      </c>
    </row>
    <row r="1170" spans="1:11" ht="15" customHeight="1" x14ac:dyDescent="0.3">
      <c r="A1170" s="8" t="s">
        <v>1206</v>
      </c>
      <c r="B1170" s="8">
        <v>1972</v>
      </c>
      <c r="C1170" s="8" t="s">
        <v>7850</v>
      </c>
      <c r="D1170" s="8">
        <v>23</v>
      </c>
      <c r="E1170" s="8">
        <v>2</v>
      </c>
      <c r="F1170" s="12">
        <v>9630.4</v>
      </c>
      <c r="G1170" s="8" t="s">
        <v>7884</v>
      </c>
      <c r="H1170" s="8" t="s">
        <v>7884</v>
      </c>
      <c r="I1170" s="8" t="s">
        <v>7861</v>
      </c>
      <c r="J1170" s="13">
        <v>26595</v>
      </c>
      <c r="K1170" s="8">
        <v>50</v>
      </c>
    </row>
    <row r="1171" spans="1:11" ht="15" customHeight="1" x14ac:dyDescent="0.3">
      <c r="A1171" s="8" t="s">
        <v>1207</v>
      </c>
      <c r="B1171" s="8">
        <v>1979</v>
      </c>
      <c r="C1171" s="8" t="s">
        <v>7848</v>
      </c>
      <c r="D1171" s="8">
        <v>19</v>
      </c>
      <c r="E1171" s="8">
        <v>2</v>
      </c>
      <c r="F1171" s="12">
        <v>9630.2999999999993</v>
      </c>
      <c r="G1171" s="8" t="s">
        <v>7884</v>
      </c>
      <c r="H1171" s="8" t="s">
        <v>7884</v>
      </c>
      <c r="I1171" s="8" t="s">
        <v>7870</v>
      </c>
      <c r="J1171" s="13">
        <v>29208</v>
      </c>
      <c r="K1171" s="8">
        <v>43</v>
      </c>
    </row>
    <row r="1172" spans="1:11" ht="15" customHeight="1" x14ac:dyDescent="0.3">
      <c r="A1172" s="8" t="s">
        <v>1208</v>
      </c>
      <c r="B1172" s="8">
        <v>1998</v>
      </c>
      <c r="C1172" s="8" t="s">
        <v>7846</v>
      </c>
      <c r="D1172" s="8">
        <v>23</v>
      </c>
      <c r="E1172" s="8">
        <v>0</v>
      </c>
      <c r="F1172" s="12">
        <v>9628.7900000000009</v>
      </c>
      <c r="G1172" s="8" t="s">
        <v>7884</v>
      </c>
      <c r="H1172" s="8" t="s">
        <v>7884</v>
      </c>
      <c r="I1172" s="8" t="s">
        <v>7873</v>
      </c>
      <c r="J1172" s="13">
        <v>35969</v>
      </c>
      <c r="K1172" s="8">
        <v>24</v>
      </c>
    </row>
    <row r="1173" spans="1:11" ht="15" customHeight="1" x14ac:dyDescent="0.3">
      <c r="A1173" s="8" t="s">
        <v>1209</v>
      </c>
      <c r="B1173" s="8">
        <v>1970</v>
      </c>
      <c r="C1173" s="8" t="s">
        <v>7848</v>
      </c>
      <c r="D1173" s="8">
        <v>16</v>
      </c>
      <c r="E1173" s="8">
        <v>0</v>
      </c>
      <c r="F1173" s="12">
        <v>9625.92</v>
      </c>
      <c r="G1173" s="8" t="s">
        <v>7884</v>
      </c>
      <c r="H1173" s="8" t="s">
        <v>7882</v>
      </c>
      <c r="I1173" s="8" t="s">
        <v>7861</v>
      </c>
      <c r="J1173" s="13">
        <v>25918</v>
      </c>
      <c r="K1173" s="8">
        <v>52</v>
      </c>
    </row>
    <row r="1174" spans="1:11" ht="15" customHeight="1" x14ac:dyDescent="0.3">
      <c r="A1174" s="8" t="s">
        <v>1210</v>
      </c>
      <c r="B1174" s="8">
        <v>1975</v>
      </c>
      <c r="C1174" s="8" t="s">
        <v>7850</v>
      </c>
      <c r="D1174" s="8">
        <v>29</v>
      </c>
      <c r="E1174" s="8">
        <v>3</v>
      </c>
      <c r="F1174" s="12">
        <v>9620.33</v>
      </c>
      <c r="G1174" s="8" t="s">
        <v>7882</v>
      </c>
      <c r="H1174" s="8" t="s">
        <v>7882</v>
      </c>
      <c r="I1174" s="8" t="s">
        <v>7860</v>
      </c>
      <c r="J1174" s="13">
        <v>27696</v>
      </c>
      <c r="K1174" s="8">
        <v>47</v>
      </c>
    </row>
    <row r="1175" spans="1:11" ht="15" customHeight="1" x14ac:dyDescent="0.3">
      <c r="A1175" s="8" t="s">
        <v>1211</v>
      </c>
      <c r="B1175" s="8">
        <v>1982</v>
      </c>
      <c r="C1175" s="8" t="s">
        <v>7849</v>
      </c>
      <c r="D1175" s="8">
        <v>29</v>
      </c>
      <c r="E1175" s="8">
        <v>3</v>
      </c>
      <c r="F1175" s="12">
        <v>9619.18</v>
      </c>
      <c r="G1175" s="8" t="s">
        <v>7884</v>
      </c>
      <c r="H1175" s="8" t="s">
        <v>7883</v>
      </c>
      <c r="I1175" s="8" t="s">
        <v>7866</v>
      </c>
      <c r="J1175" s="13">
        <v>30192</v>
      </c>
      <c r="K1175" s="8">
        <v>40</v>
      </c>
    </row>
    <row r="1176" spans="1:11" ht="15" customHeight="1" x14ac:dyDescent="0.3">
      <c r="A1176" s="8" t="s">
        <v>1212</v>
      </c>
      <c r="B1176" s="8">
        <v>1972</v>
      </c>
      <c r="C1176" s="8" t="s">
        <v>7848</v>
      </c>
      <c r="D1176" s="8">
        <v>27</v>
      </c>
      <c r="E1176" s="8">
        <v>1</v>
      </c>
      <c r="F1176" s="12">
        <v>9617.66</v>
      </c>
      <c r="G1176" s="8" t="s">
        <v>7882</v>
      </c>
      <c r="H1176" s="8" t="s">
        <v>7882</v>
      </c>
      <c r="I1176" s="8" t="s">
        <v>7864</v>
      </c>
      <c r="J1176" s="13">
        <v>26660</v>
      </c>
      <c r="K1176" s="8">
        <v>50</v>
      </c>
    </row>
    <row r="1177" spans="1:11" ht="15" customHeight="1" x14ac:dyDescent="0.3">
      <c r="A1177" s="8" t="s">
        <v>1213</v>
      </c>
      <c r="B1177" s="8">
        <v>1964</v>
      </c>
      <c r="C1177" s="8" t="s">
        <v>7848</v>
      </c>
      <c r="D1177" s="8">
        <v>15</v>
      </c>
      <c r="E1177" s="8">
        <v>0</v>
      </c>
      <c r="F1177" s="12">
        <v>9597.6299999999992</v>
      </c>
      <c r="G1177" s="8" t="s">
        <v>7882</v>
      </c>
      <c r="H1177" s="8" t="s">
        <v>7882</v>
      </c>
      <c r="I1177" s="8" t="s">
        <v>7859</v>
      </c>
      <c r="J1177" s="13">
        <v>23726</v>
      </c>
      <c r="K1177" s="8">
        <v>58</v>
      </c>
    </row>
    <row r="1178" spans="1:11" ht="15" customHeight="1" x14ac:dyDescent="0.3">
      <c r="A1178" s="8" t="s">
        <v>1214</v>
      </c>
      <c r="B1178" s="8">
        <v>1981</v>
      </c>
      <c r="C1178" s="8" t="s">
        <v>7850</v>
      </c>
      <c r="D1178" s="8">
        <v>18</v>
      </c>
      <c r="E1178" s="8">
        <v>1</v>
      </c>
      <c r="F1178" s="12">
        <v>9584.0400000000009</v>
      </c>
      <c r="G1178" s="8" t="s">
        <v>7884</v>
      </c>
      <c r="H1178" s="8" t="s">
        <v>7883</v>
      </c>
      <c r="I1178" s="8" t="s">
        <v>7870</v>
      </c>
      <c r="J1178" s="13">
        <v>29877</v>
      </c>
      <c r="K1178" s="8">
        <v>41</v>
      </c>
    </row>
    <row r="1179" spans="1:11" ht="15" customHeight="1" x14ac:dyDescent="0.3">
      <c r="A1179" s="8" t="s">
        <v>1215</v>
      </c>
      <c r="B1179" s="8">
        <v>1973</v>
      </c>
      <c r="C1179" s="8" t="s">
        <v>7845</v>
      </c>
      <c r="D1179" s="8">
        <v>28</v>
      </c>
      <c r="E1179" s="8">
        <v>1</v>
      </c>
      <c r="F1179" s="12">
        <v>9583.89</v>
      </c>
      <c r="G1179" s="8" t="s">
        <v>7884</v>
      </c>
      <c r="H1179" s="8" t="s">
        <v>7882</v>
      </c>
      <c r="I1179" s="8" t="s">
        <v>7860</v>
      </c>
      <c r="J1179" s="13">
        <v>26996</v>
      </c>
      <c r="K1179" s="8">
        <v>49</v>
      </c>
    </row>
    <row r="1180" spans="1:11" ht="15" customHeight="1" x14ac:dyDescent="0.3">
      <c r="A1180" s="8" t="s">
        <v>1216</v>
      </c>
      <c r="B1180" s="8">
        <v>1966</v>
      </c>
      <c r="C1180" s="8" t="s">
        <v>7848</v>
      </c>
      <c r="D1180" s="8">
        <v>4</v>
      </c>
      <c r="E1180" s="8">
        <v>0</v>
      </c>
      <c r="F1180" s="12">
        <v>9582.5400000000009</v>
      </c>
      <c r="G1180" s="8" t="s">
        <v>7882</v>
      </c>
      <c r="H1180" s="8" t="s">
        <v>7884</v>
      </c>
      <c r="I1180" s="8" t="s">
        <v>7859</v>
      </c>
      <c r="J1180" s="13">
        <v>24445</v>
      </c>
      <c r="K1180" s="8">
        <v>56</v>
      </c>
    </row>
    <row r="1181" spans="1:11" ht="15" customHeight="1" x14ac:dyDescent="0.3">
      <c r="A1181" s="8" t="s">
        <v>1217</v>
      </c>
      <c r="B1181" s="8">
        <v>1973</v>
      </c>
      <c r="C1181" s="8" t="s">
        <v>7848</v>
      </c>
      <c r="D1181" s="8">
        <v>1</v>
      </c>
      <c r="E1181" s="8">
        <v>1</v>
      </c>
      <c r="F1181" s="12">
        <v>9566.99</v>
      </c>
      <c r="G1181" s="8" t="s">
        <v>7884</v>
      </c>
      <c r="H1181" s="8" t="s">
        <v>7883</v>
      </c>
      <c r="I1181" s="8" t="s">
        <v>7860</v>
      </c>
      <c r="J1181" s="13">
        <v>26999</v>
      </c>
      <c r="K1181" s="8">
        <v>49</v>
      </c>
    </row>
    <row r="1182" spans="1:11" ht="15" customHeight="1" x14ac:dyDescent="0.3">
      <c r="A1182" s="8" t="s">
        <v>1218</v>
      </c>
      <c r="B1182" s="8">
        <v>1974</v>
      </c>
      <c r="C1182" s="8" t="s">
        <v>7849</v>
      </c>
      <c r="D1182" s="8">
        <v>14</v>
      </c>
      <c r="E1182" s="8">
        <v>3</v>
      </c>
      <c r="F1182" s="12">
        <v>9563.0300000000007</v>
      </c>
      <c r="G1182" s="8" t="s">
        <v>7882</v>
      </c>
      <c r="H1182" s="8" t="s">
        <v>7883</v>
      </c>
      <c r="I1182" s="8" t="s">
        <v>7861</v>
      </c>
      <c r="J1182" s="13">
        <v>27255</v>
      </c>
      <c r="K1182" s="8">
        <v>48</v>
      </c>
    </row>
    <row r="1183" spans="1:11" ht="15" customHeight="1" x14ac:dyDescent="0.3">
      <c r="A1183" s="8" t="s">
        <v>1219</v>
      </c>
      <c r="B1183" s="8">
        <v>1972</v>
      </c>
      <c r="C1183" s="8" t="s">
        <v>7847</v>
      </c>
      <c r="D1183" s="8">
        <v>22</v>
      </c>
      <c r="E1183" s="8">
        <v>1</v>
      </c>
      <c r="F1183" s="12">
        <v>9549.57</v>
      </c>
      <c r="G1183" s="8" t="s">
        <v>7884</v>
      </c>
      <c r="H1183" s="8" t="s">
        <v>7883</v>
      </c>
      <c r="I1183" s="8" t="s">
        <v>7859</v>
      </c>
      <c r="J1183" s="13">
        <v>26564</v>
      </c>
      <c r="K1183" s="8">
        <v>50</v>
      </c>
    </row>
    <row r="1184" spans="1:11" ht="15" customHeight="1" x14ac:dyDescent="0.3">
      <c r="A1184" s="8" t="s">
        <v>1220</v>
      </c>
      <c r="B1184" s="8">
        <v>1972</v>
      </c>
      <c r="C1184" s="8" t="s">
        <v>7847</v>
      </c>
      <c r="D1184" s="8">
        <v>22</v>
      </c>
      <c r="E1184" s="8">
        <v>0</v>
      </c>
      <c r="F1184" s="12">
        <v>9541.7000000000007</v>
      </c>
      <c r="G1184" s="8" t="s">
        <v>7884</v>
      </c>
      <c r="H1184" s="8" t="s">
        <v>7883</v>
      </c>
      <c r="I1184" s="8" t="s">
        <v>7867</v>
      </c>
      <c r="J1184" s="13">
        <v>26564</v>
      </c>
      <c r="K1184" s="8">
        <v>50</v>
      </c>
    </row>
    <row r="1185" spans="1:11" ht="15" customHeight="1" x14ac:dyDescent="0.3">
      <c r="A1185" s="8" t="s">
        <v>1221</v>
      </c>
      <c r="B1185" s="8">
        <v>1975</v>
      </c>
      <c r="C1185" s="8" t="s">
        <v>7844</v>
      </c>
      <c r="D1185" s="8">
        <v>28</v>
      </c>
      <c r="E1185" s="8">
        <v>1</v>
      </c>
      <c r="F1185" s="12">
        <v>9540.17</v>
      </c>
      <c r="G1185" s="8" t="s">
        <v>7884</v>
      </c>
      <c r="H1185" s="8" t="s">
        <v>7884</v>
      </c>
      <c r="I1185" s="8" t="s">
        <v>7867</v>
      </c>
      <c r="J1185" s="13">
        <v>27603</v>
      </c>
      <c r="K1185" s="8">
        <v>47</v>
      </c>
    </row>
    <row r="1186" spans="1:11" ht="15" customHeight="1" x14ac:dyDescent="0.3">
      <c r="A1186" s="8" t="s">
        <v>1222</v>
      </c>
      <c r="B1186" s="8">
        <v>1973</v>
      </c>
      <c r="C1186" s="8" t="s">
        <v>7848</v>
      </c>
      <c r="D1186" s="8">
        <v>21</v>
      </c>
      <c r="E1186" s="8">
        <v>0</v>
      </c>
      <c r="F1186" s="12">
        <v>9538.65</v>
      </c>
      <c r="G1186" s="8" t="s">
        <v>7884</v>
      </c>
      <c r="H1186" s="8" t="s">
        <v>7882</v>
      </c>
      <c r="I1186" s="8" t="s">
        <v>7870</v>
      </c>
      <c r="J1186" s="13">
        <v>27019</v>
      </c>
      <c r="K1186" s="8">
        <v>49</v>
      </c>
    </row>
    <row r="1187" spans="1:11" ht="15" customHeight="1" x14ac:dyDescent="0.3">
      <c r="A1187" s="8" t="s">
        <v>1223</v>
      </c>
      <c r="B1187" s="8">
        <v>1971</v>
      </c>
      <c r="C1187" s="8" t="s">
        <v>7845</v>
      </c>
      <c r="D1187" s="8">
        <v>29</v>
      </c>
      <c r="E1187" s="8">
        <v>0</v>
      </c>
      <c r="F1187" s="12">
        <v>9528.9</v>
      </c>
      <c r="G1187" s="8" t="s">
        <v>7884</v>
      </c>
      <c r="H1187" s="8" t="s">
        <v>7884</v>
      </c>
      <c r="I1187" s="8" t="s">
        <v>7861</v>
      </c>
      <c r="J1187" s="13">
        <v>26266</v>
      </c>
      <c r="K1187" s="8">
        <v>51</v>
      </c>
    </row>
    <row r="1188" spans="1:11" ht="15" customHeight="1" x14ac:dyDescent="0.3">
      <c r="A1188" s="8" t="s">
        <v>1224</v>
      </c>
      <c r="B1188" s="8">
        <v>1992</v>
      </c>
      <c r="C1188" s="8" t="s">
        <v>7849</v>
      </c>
      <c r="D1188" s="8">
        <v>22</v>
      </c>
      <c r="E1188" s="8">
        <v>0</v>
      </c>
      <c r="F1188" s="12">
        <v>9507.68</v>
      </c>
      <c r="G1188" s="8" t="s">
        <v>7884</v>
      </c>
      <c r="H1188" s="8" t="s">
        <v>7883</v>
      </c>
      <c r="I1188" s="8" t="s">
        <v>7860</v>
      </c>
      <c r="J1188" s="13">
        <v>33838</v>
      </c>
      <c r="K1188" s="8">
        <v>30</v>
      </c>
    </row>
    <row r="1189" spans="1:11" ht="15" customHeight="1" x14ac:dyDescent="0.3">
      <c r="A1189" s="8" t="s">
        <v>1225</v>
      </c>
      <c r="B1189" s="8">
        <v>1969</v>
      </c>
      <c r="C1189" s="8" t="s">
        <v>7849</v>
      </c>
      <c r="D1189" s="8">
        <v>24</v>
      </c>
      <c r="E1189" s="8">
        <v>0</v>
      </c>
      <c r="F1189" s="12">
        <v>9504.31</v>
      </c>
      <c r="G1189" s="8" t="s">
        <v>7882</v>
      </c>
      <c r="H1189" s="8" t="s">
        <v>7884</v>
      </c>
      <c r="I1189" s="8" t="s">
        <v>7859</v>
      </c>
      <c r="J1189" s="13">
        <v>25439</v>
      </c>
      <c r="K1189" s="8">
        <v>53</v>
      </c>
    </row>
    <row r="1190" spans="1:11" ht="15" customHeight="1" x14ac:dyDescent="0.3">
      <c r="A1190" s="8" t="s">
        <v>1226</v>
      </c>
      <c r="B1190" s="8">
        <v>1976</v>
      </c>
      <c r="C1190" s="8" t="s">
        <v>7845</v>
      </c>
      <c r="D1190" s="8">
        <v>28</v>
      </c>
      <c r="E1190" s="8">
        <v>3</v>
      </c>
      <c r="F1190" s="12">
        <v>9500.57</v>
      </c>
      <c r="G1190" s="8" t="s">
        <v>7884</v>
      </c>
      <c r="H1190" s="8" t="s">
        <v>7882</v>
      </c>
      <c r="I1190" s="8" t="s">
        <v>7871</v>
      </c>
      <c r="J1190" s="13">
        <v>28092</v>
      </c>
      <c r="K1190" s="8">
        <v>46</v>
      </c>
    </row>
    <row r="1191" spans="1:11" ht="15" customHeight="1" x14ac:dyDescent="0.3">
      <c r="A1191" s="8" t="s">
        <v>1227</v>
      </c>
      <c r="B1191" s="8">
        <v>1969</v>
      </c>
      <c r="C1191" s="8" t="s">
        <v>7846</v>
      </c>
      <c r="D1191" s="8">
        <v>4</v>
      </c>
      <c r="E1191" s="8">
        <v>0</v>
      </c>
      <c r="F1191" s="12">
        <v>9487.64</v>
      </c>
      <c r="G1191" s="8" t="s">
        <v>7884</v>
      </c>
      <c r="H1191" s="8" t="s">
        <v>7884</v>
      </c>
      <c r="I1191" s="8" t="s">
        <v>7859</v>
      </c>
      <c r="J1191" s="13">
        <v>25358</v>
      </c>
      <c r="K1191" s="8">
        <v>54</v>
      </c>
    </row>
    <row r="1192" spans="1:11" ht="15" customHeight="1" x14ac:dyDescent="0.3">
      <c r="A1192" s="8" t="s">
        <v>1228</v>
      </c>
      <c r="B1192" s="8">
        <v>1979</v>
      </c>
      <c r="C1192" s="8" t="s">
        <v>7844</v>
      </c>
      <c r="D1192" s="8">
        <v>17</v>
      </c>
      <c r="E1192" s="8">
        <v>2</v>
      </c>
      <c r="F1192" s="12">
        <v>9453.92</v>
      </c>
      <c r="G1192" s="8" t="s">
        <v>7884</v>
      </c>
      <c r="H1192" s="8" t="s">
        <v>7884</v>
      </c>
      <c r="I1192" s="8" t="s">
        <v>7870</v>
      </c>
      <c r="J1192" s="13">
        <v>29053</v>
      </c>
      <c r="K1192" s="8">
        <v>43</v>
      </c>
    </row>
    <row r="1193" spans="1:11" ht="15" customHeight="1" x14ac:dyDescent="0.3">
      <c r="A1193" s="8" t="s">
        <v>1229</v>
      </c>
      <c r="B1193" s="8">
        <v>1987</v>
      </c>
      <c r="C1193" s="8" t="s">
        <v>7845</v>
      </c>
      <c r="D1193" s="8">
        <v>14</v>
      </c>
      <c r="E1193" s="8">
        <v>3</v>
      </c>
      <c r="F1193" s="12">
        <v>9448.42</v>
      </c>
      <c r="G1193" s="8" t="s">
        <v>7884</v>
      </c>
      <c r="H1193" s="8" t="s">
        <v>7882</v>
      </c>
      <c r="I1193" s="8" t="s">
        <v>7870</v>
      </c>
      <c r="J1193" s="13">
        <v>32095</v>
      </c>
      <c r="K1193" s="8">
        <v>35</v>
      </c>
    </row>
    <row r="1194" spans="1:11" ht="15" customHeight="1" x14ac:dyDescent="0.3">
      <c r="A1194" s="8" t="s">
        <v>1230</v>
      </c>
      <c r="B1194" s="8">
        <v>1974</v>
      </c>
      <c r="C1194" s="8" t="s">
        <v>7846</v>
      </c>
      <c r="D1194" s="8">
        <v>8</v>
      </c>
      <c r="E1194" s="8">
        <v>1</v>
      </c>
      <c r="F1194" s="12">
        <v>9447.3799999999992</v>
      </c>
      <c r="G1194" s="8" t="s">
        <v>7884</v>
      </c>
      <c r="H1194" s="8" t="s">
        <v>7882</v>
      </c>
      <c r="I1194" s="8" t="s">
        <v>7867</v>
      </c>
      <c r="J1194" s="13">
        <v>27188</v>
      </c>
      <c r="K1194" s="8">
        <v>49</v>
      </c>
    </row>
    <row r="1195" spans="1:11" ht="15" customHeight="1" x14ac:dyDescent="0.3">
      <c r="A1195" s="8" t="s">
        <v>1231</v>
      </c>
      <c r="B1195" s="8">
        <v>1974</v>
      </c>
      <c r="C1195" s="8" t="s">
        <v>7845</v>
      </c>
      <c r="D1195" s="8">
        <v>27</v>
      </c>
      <c r="E1195" s="8">
        <v>1</v>
      </c>
      <c r="F1195" s="12">
        <v>9447.25</v>
      </c>
      <c r="G1195" s="8" t="s">
        <v>7884</v>
      </c>
      <c r="H1195" s="8" t="s">
        <v>7883</v>
      </c>
      <c r="I1195" s="8" t="s">
        <v>7867</v>
      </c>
      <c r="J1195" s="13">
        <v>27360</v>
      </c>
      <c r="K1195" s="8">
        <v>48</v>
      </c>
    </row>
    <row r="1196" spans="1:11" ht="15" customHeight="1" x14ac:dyDescent="0.3">
      <c r="A1196" s="8" t="s">
        <v>1232</v>
      </c>
      <c r="B1196" s="8">
        <v>1976</v>
      </c>
      <c r="C1196" s="8" t="s">
        <v>7845</v>
      </c>
      <c r="D1196" s="8">
        <v>3</v>
      </c>
      <c r="E1196" s="8">
        <v>2</v>
      </c>
      <c r="F1196" s="12">
        <v>9432.93</v>
      </c>
      <c r="G1196" s="8" t="s">
        <v>7884</v>
      </c>
      <c r="H1196" s="8" t="s">
        <v>7883</v>
      </c>
      <c r="I1196" s="8" t="s">
        <v>7867</v>
      </c>
      <c r="J1196" s="13">
        <v>28067</v>
      </c>
      <c r="K1196" s="8">
        <v>46</v>
      </c>
    </row>
    <row r="1197" spans="1:11" ht="15" customHeight="1" x14ac:dyDescent="0.3">
      <c r="A1197" s="8" t="s">
        <v>1233</v>
      </c>
      <c r="B1197" s="8">
        <v>1976</v>
      </c>
      <c r="C1197" s="8" t="s">
        <v>7850</v>
      </c>
      <c r="D1197" s="8">
        <v>30</v>
      </c>
      <c r="E1197" s="8">
        <v>3</v>
      </c>
      <c r="F1197" s="12">
        <v>9414.92</v>
      </c>
      <c r="G1197" s="8" t="s">
        <v>7884</v>
      </c>
      <c r="H1197" s="8" t="s">
        <v>7884</v>
      </c>
      <c r="I1197" s="8" t="s">
        <v>7861</v>
      </c>
      <c r="J1197" s="13">
        <v>28063</v>
      </c>
      <c r="K1197" s="8">
        <v>46</v>
      </c>
    </row>
    <row r="1198" spans="1:11" ht="15" customHeight="1" x14ac:dyDescent="0.3">
      <c r="A1198" s="8" t="s">
        <v>1234</v>
      </c>
      <c r="B1198" s="8">
        <v>1976</v>
      </c>
      <c r="C1198" s="8" t="s">
        <v>7850</v>
      </c>
      <c r="D1198" s="8">
        <v>17</v>
      </c>
      <c r="E1198" s="8">
        <v>2</v>
      </c>
      <c r="F1198" s="12">
        <v>9411.01</v>
      </c>
      <c r="G1198" s="8" t="s">
        <v>7884</v>
      </c>
      <c r="H1198" s="8" t="s">
        <v>7882</v>
      </c>
      <c r="I1198" s="8" t="s">
        <v>7867</v>
      </c>
      <c r="J1198" s="13">
        <v>28050</v>
      </c>
      <c r="K1198" s="8">
        <v>46</v>
      </c>
    </row>
    <row r="1199" spans="1:11" ht="15" customHeight="1" x14ac:dyDescent="0.3">
      <c r="A1199" s="8" t="s">
        <v>1235</v>
      </c>
      <c r="B1199" s="8">
        <v>1971</v>
      </c>
      <c r="C1199" s="8" t="s">
        <v>7850</v>
      </c>
      <c r="D1199" s="8">
        <v>20</v>
      </c>
      <c r="E1199" s="8">
        <v>1</v>
      </c>
      <c r="F1199" s="12">
        <v>9391.35</v>
      </c>
      <c r="G1199" s="8" t="s">
        <v>7882</v>
      </c>
      <c r="H1199" s="8" t="s">
        <v>7882</v>
      </c>
      <c r="I1199" s="8" t="s">
        <v>7861</v>
      </c>
      <c r="J1199" s="13">
        <v>26226</v>
      </c>
      <c r="K1199" s="8">
        <v>51</v>
      </c>
    </row>
    <row r="1200" spans="1:11" ht="15" customHeight="1" x14ac:dyDescent="0.3">
      <c r="A1200" s="8" t="s">
        <v>1236</v>
      </c>
      <c r="B1200" s="8">
        <v>1971</v>
      </c>
      <c r="C1200" s="8" t="s">
        <v>7848</v>
      </c>
      <c r="D1200" s="8">
        <v>29</v>
      </c>
      <c r="E1200" s="8">
        <v>1</v>
      </c>
      <c r="F1200" s="12">
        <v>9386.16</v>
      </c>
      <c r="G1200" s="8" t="s">
        <v>7882</v>
      </c>
      <c r="H1200" s="8" t="s">
        <v>7884</v>
      </c>
      <c r="I1200" s="8" t="s">
        <v>7859</v>
      </c>
      <c r="J1200" s="13">
        <v>26296</v>
      </c>
      <c r="K1200" s="8">
        <v>51</v>
      </c>
    </row>
    <row r="1201" spans="1:11" ht="15" customHeight="1" x14ac:dyDescent="0.3">
      <c r="A1201" s="8" t="s">
        <v>1237</v>
      </c>
      <c r="B1201" s="8">
        <v>1975</v>
      </c>
      <c r="C1201" s="8" t="s">
        <v>7848</v>
      </c>
      <c r="D1201" s="8">
        <v>2</v>
      </c>
      <c r="E1201" s="8">
        <v>1</v>
      </c>
      <c r="F1201" s="12">
        <v>9380.75</v>
      </c>
      <c r="G1201" s="8" t="s">
        <v>7884</v>
      </c>
      <c r="H1201" s="8" t="s">
        <v>7884</v>
      </c>
      <c r="I1201" s="8" t="s">
        <v>7867</v>
      </c>
      <c r="J1201" s="13">
        <v>27730</v>
      </c>
      <c r="K1201" s="8">
        <v>47</v>
      </c>
    </row>
    <row r="1202" spans="1:11" ht="15" customHeight="1" x14ac:dyDescent="0.3">
      <c r="A1202" s="8" t="s">
        <v>1238</v>
      </c>
      <c r="B1202" s="8">
        <v>1971</v>
      </c>
      <c r="C1202" s="8" t="s">
        <v>7845</v>
      </c>
      <c r="D1202" s="8">
        <v>26</v>
      </c>
      <c r="E1202" s="8">
        <v>1</v>
      </c>
      <c r="F1202" s="12">
        <v>9377.9</v>
      </c>
      <c r="G1202" s="8" t="s">
        <v>7884</v>
      </c>
      <c r="H1202" s="8" t="s">
        <v>7883</v>
      </c>
      <c r="I1202" s="8" t="s">
        <v>7859</v>
      </c>
      <c r="J1202" s="13">
        <v>26263</v>
      </c>
      <c r="K1202" s="8">
        <v>51</v>
      </c>
    </row>
    <row r="1203" spans="1:11" ht="15" customHeight="1" x14ac:dyDescent="0.3">
      <c r="A1203" s="8" t="s">
        <v>1239</v>
      </c>
      <c r="B1203" s="8">
        <v>1969</v>
      </c>
      <c r="C1203" s="8" t="s">
        <v>7845</v>
      </c>
      <c r="D1203" s="8">
        <v>24</v>
      </c>
      <c r="E1203" s="8">
        <v>0</v>
      </c>
      <c r="F1203" s="12">
        <v>9377.4500000000007</v>
      </c>
      <c r="G1203" s="8" t="s">
        <v>7884</v>
      </c>
      <c r="H1203" s="8" t="s">
        <v>7882</v>
      </c>
      <c r="I1203" s="8" t="s">
        <v>7859</v>
      </c>
      <c r="J1203" s="13">
        <v>25531</v>
      </c>
      <c r="K1203" s="8">
        <v>53</v>
      </c>
    </row>
    <row r="1204" spans="1:11" ht="15" customHeight="1" x14ac:dyDescent="0.3">
      <c r="A1204" s="8" t="s">
        <v>1240</v>
      </c>
      <c r="B1204" s="8">
        <v>1971</v>
      </c>
      <c r="C1204" s="8" t="s">
        <v>7850</v>
      </c>
      <c r="D1204" s="8">
        <v>8</v>
      </c>
      <c r="E1204" s="8">
        <v>0</v>
      </c>
      <c r="F1204" s="12">
        <v>9361.33</v>
      </c>
      <c r="G1204" s="8" t="s">
        <v>7882</v>
      </c>
      <c r="H1204" s="8" t="s">
        <v>7883</v>
      </c>
      <c r="I1204" s="8" t="s">
        <v>7864</v>
      </c>
      <c r="J1204" s="13">
        <v>26214</v>
      </c>
      <c r="K1204" s="8">
        <v>51</v>
      </c>
    </row>
    <row r="1205" spans="1:11" ht="15" customHeight="1" x14ac:dyDescent="0.3">
      <c r="A1205" s="8" t="s">
        <v>1241</v>
      </c>
      <c r="B1205" s="8">
        <v>1988</v>
      </c>
      <c r="C1205" s="8" t="s">
        <v>7844</v>
      </c>
      <c r="D1205" s="8">
        <v>1</v>
      </c>
      <c r="E1205" s="8">
        <v>3</v>
      </c>
      <c r="F1205" s="12">
        <v>9344.2000000000007</v>
      </c>
      <c r="G1205" s="8" t="s">
        <v>7884</v>
      </c>
      <c r="H1205" s="8" t="s">
        <v>7883</v>
      </c>
      <c r="I1205" s="8" t="s">
        <v>7870</v>
      </c>
      <c r="J1205" s="13">
        <v>32325</v>
      </c>
      <c r="K1205" s="8">
        <v>34</v>
      </c>
    </row>
    <row r="1206" spans="1:11" ht="15" customHeight="1" x14ac:dyDescent="0.3">
      <c r="A1206" s="8" t="s">
        <v>1242</v>
      </c>
      <c r="B1206" s="8">
        <v>1996</v>
      </c>
      <c r="C1206" s="8" t="s">
        <v>7850</v>
      </c>
      <c r="D1206" s="8">
        <v>12</v>
      </c>
      <c r="E1206" s="8">
        <v>0</v>
      </c>
      <c r="F1206" s="12">
        <v>9338.61</v>
      </c>
      <c r="G1206" s="8" t="s">
        <v>7884</v>
      </c>
      <c r="H1206" s="8" t="s">
        <v>7883</v>
      </c>
      <c r="I1206" s="8" t="s">
        <v>7873</v>
      </c>
      <c r="J1206" s="13">
        <v>35350</v>
      </c>
      <c r="K1206" s="8">
        <v>26</v>
      </c>
    </row>
    <row r="1207" spans="1:11" ht="15" customHeight="1" x14ac:dyDescent="0.3">
      <c r="A1207" s="8" t="s">
        <v>1243</v>
      </c>
      <c r="B1207" s="8">
        <v>1988</v>
      </c>
      <c r="C1207" s="8" t="s">
        <v>7844</v>
      </c>
      <c r="D1207" s="8">
        <v>9</v>
      </c>
      <c r="E1207" s="8">
        <v>3</v>
      </c>
      <c r="F1207" s="12">
        <v>9320.26</v>
      </c>
      <c r="G1207" s="8" t="s">
        <v>7884</v>
      </c>
      <c r="H1207" s="8" t="s">
        <v>7883</v>
      </c>
      <c r="I1207" s="8" t="s">
        <v>7860</v>
      </c>
      <c r="J1207" s="13">
        <v>32333</v>
      </c>
      <c r="K1207" s="8">
        <v>34</v>
      </c>
    </row>
    <row r="1208" spans="1:11" ht="15" customHeight="1" x14ac:dyDescent="0.3">
      <c r="A1208" s="8" t="s">
        <v>1244</v>
      </c>
      <c r="B1208" s="8">
        <v>1977</v>
      </c>
      <c r="C1208" s="8" t="s">
        <v>7850</v>
      </c>
      <c r="D1208" s="8">
        <v>12</v>
      </c>
      <c r="E1208" s="8">
        <v>2</v>
      </c>
      <c r="F1208" s="12">
        <v>9315.41</v>
      </c>
      <c r="G1208" s="8" t="s">
        <v>7884</v>
      </c>
      <c r="H1208" s="8" t="s">
        <v>7883</v>
      </c>
      <c r="I1208" s="8" t="s">
        <v>7867</v>
      </c>
      <c r="J1208" s="13">
        <v>28410</v>
      </c>
      <c r="K1208" s="8">
        <v>45</v>
      </c>
    </row>
    <row r="1209" spans="1:11" ht="15" customHeight="1" x14ac:dyDescent="0.3">
      <c r="A1209" s="8" t="s">
        <v>1245</v>
      </c>
      <c r="B1209" s="8">
        <v>1963</v>
      </c>
      <c r="C1209" s="8" t="s">
        <v>7846</v>
      </c>
      <c r="D1209" s="8">
        <v>8</v>
      </c>
      <c r="E1209" s="8">
        <v>0</v>
      </c>
      <c r="F1209" s="12">
        <v>9310.81</v>
      </c>
      <c r="G1209" s="8" t="s">
        <v>7882</v>
      </c>
      <c r="H1209" s="8" t="s">
        <v>7883</v>
      </c>
      <c r="I1209" s="8" t="s">
        <v>7859</v>
      </c>
      <c r="J1209" s="13">
        <v>23170</v>
      </c>
      <c r="K1209" s="8">
        <v>60</v>
      </c>
    </row>
    <row r="1210" spans="1:11" ht="15" customHeight="1" x14ac:dyDescent="0.3">
      <c r="A1210" s="8" t="s">
        <v>1246</v>
      </c>
      <c r="B1210" s="8">
        <v>1973</v>
      </c>
      <c r="C1210" s="8" t="s">
        <v>7850</v>
      </c>
      <c r="D1210" s="8">
        <v>16</v>
      </c>
      <c r="E1210" s="8">
        <v>2</v>
      </c>
      <c r="F1210" s="12">
        <v>9304.7000000000007</v>
      </c>
      <c r="G1210" s="8" t="s">
        <v>7882</v>
      </c>
      <c r="H1210" s="8" t="s">
        <v>7882</v>
      </c>
      <c r="I1210" s="8" t="s">
        <v>7859</v>
      </c>
      <c r="J1210" s="13">
        <v>26953</v>
      </c>
      <c r="K1210" s="8">
        <v>49</v>
      </c>
    </row>
    <row r="1211" spans="1:11" ht="15" customHeight="1" x14ac:dyDescent="0.3">
      <c r="A1211" s="8" t="s">
        <v>1247</v>
      </c>
      <c r="B1211" s="8">
        <v>1976</v>
      </c>
      <c r="C1211" s="8" t="s">
        <v>7845</v>
      </c>
      <c r="D1211" s="8">
        <v>3</v>
      </c>
      <c r="E1211" s="8">
        <v>3</v>
      </c>
      <c r="F1211" s="12">
        <v>9301.89</v>
      </c>
      <c r="G1211" s="8" t="s">
        <v>7884</v>
      </c>
      <c r="H1211" s="8" t="s">
        <v>7883</v>
      </c>
      <c r="I1211" s="8" t="s">
        <v>7860</v>
      </c>
      <c r="J1211" s="13">
        <v>28067</v>
      </c>
      <c r="K1211" s="8">
        <v>46</v>
      </c>
    </row>
    <row r="1212" spans="1:11" ht="15" customHeight="1" x14ac:dyDescent="0.3">
      <c r="A1212" s="8" t="s">
        <v>1248</v>
      </c>
      <c r="B1212" s="8">
        <v>1973</v>
      </c>
      <c r="C1212" s="8" t="s">
        <v>7847</v>
      </c>
      <c r="D1212" s="8">
        <v>18</v>
      </c>
      <c r="E1212" s="8">
        <v>1</v>
      </c>
      <c r="F1212" s="12">
        <v>9290.14</v>
      </c>
      <c r="G1212" s="8" t="s">
        <v>7882</v>
      </c>
      <c r="H1212" s="8" t="s">
        <v>7882</v>
      </c>
      <c r="I1212" s="8" t="s">
        <v>7864</v>
      </c>
      <c r="J1212" s="13">
        <v>26925</v>
      </c>
      <c r="K1212" s="8">
        <v>49</v>
      </c>
    </row>
    <row r="1213" spans="1:11" ht="15" customHeight="1" x14ac:dyDescent="0.3">
      <c r="A1213" s="8" t="s">
        <v>1249</v>
      </c>
      <c r="B1213" s="8">
        <v>1973</v>
      </c>
      <c r="C1213" s="8" t="s">
        <v>7850</v>
      </c>
      <c r="D1213" s="8">
        <v>16</v>
      </c>
      <c r="E1213" s="8">
        <v>1</v>
      </c>
      <c r="F1213" s="12">
        <v>9288.0300000000007</v>
      </c>
      <c r="G1213" s="8" t="s">
        <v>7884</v>
      </c>
      <c r="H1213" s="8" t="s">
        <v>7882</v>
      </c>
      <c r="I1213" s="8" t="s">
        <v>7865</v>
      </c>
      <c r="J1213" s="13">
        <v>26953</v>
      </c>
      <c r="K1213" s="8">
        <v>49</v>
      </c>
    </row>
    <row r="1214" spans="1:11" ht="15" customHeight="1" x14ac:dyDescent="0.3">
      <c r="A1214" s="8" t="s">
        <v>1250</v>
      </c>
      <c r="B1214" s="8">
        <v>1969</v>
      </c>
      <c r="C1214" s="8" t="s">
        <v>7845</v>
      </c>
      <c r="D1214" s="8">
        <v>26</v>
      </c>
      <c r="E1214" s="8">
        <v>0</v>
      </c>
      <c r="F1214" s="12">
        <v>9285.8700000000008</v>
      </c>
      <c r="G1214" s="8" t="s">
        <v>7884</v>
      </c>
      <c r="H1214" s="8" t="s">
        <v>7882</v>
      </c>
      <c r="I1214" s="8" t="s">
        <v>7859</v>
      </c>
      <c r="J1214" s="13">
        <v>25533</v>
      </c>
      <c r="K1214" s="8">
        <v>53</v>
      </c>
    </row>
    <row r="1215" spans="1:11" ht="15" customHeight="1" x14ac:dyDescent="0.3">
      <c r="A1215" s="8" t="s">
        <v>1251</v>
      </c>
      <c r="B1215" s="8">
        <v>1971</v>
      </c>
      <c r="C1215" s="8" t="s">
        <v>7844</v>
      </c>
      <c r="D1215" s="8">
        <v>2</v>
      </c>
      <c r="E1215" s="8">
        <v>0</v>
      </c>
      <c r="F1215" s="12">
        <v>9283.56</v>
      </c>
      <c r="G1215" s="8" t="s">
        <v>7884</v>
      </c>
      <c r="H1215" s="8" t="s">
        <v>7882</v>
      </c>
      <c r="I1215" s="8" t="s">
        <v>7859</v>
      </c>
      <c r="J1215" s="13">
        <v>26116</v>
      </c>
      <c r="K1215" s="8">
        <v>51</v>
      </c>
    </row>
    <row r="1216" spans="1:11" ht="15" customHeight="1" x14ac:dyDescent="0.3">
      <c r="A1216" s="8" t="s">
        <v>1252</v>
      </c>
      <c r="B1216" s="8">
        <v>1973</v>
      </c>
      <c r="C1216" s="8" t="s">
        <v>7850</v>
      </c>
      <c r="D1216" s="8">
        <v>27</v>
      </c>
      <c r="E1216" s="8">
        <v>1</v>
      </c>
      <c r="F1216" s="12">
        <v>9282.48</v>
      </c>
      <c r="G1216" s="8" t="s">
        <v>7882</v>
      </c>
      <c r="H1216" s="8" t="s">
        <v>7884</v>
      </c>
      <c r="I1216" s="8" t="s">
        <v>7864</v>
      </c>
      <c r="J1216" s="13">
        <v>26964</v>
      </c>
      <c r="K1216" s="8">
        <v>49</v>
      </c>
    </row>
    <row r="1217" spans="1:11" ht="15" customHeight="1" x14ac:dyDescent="0.3">
      <c r="A1217" s="8" t="s">
        <v>1253</v>
      </c>
      <c r="B1217" s="8">
        <v>1971</v>
      </c>
      <c r="C1217" s="8" t="s">
        <v>7849</v>
      </c>
      <c r="D1217" s="8">
        <v>6</v>
      </c>
      <c r="E1217" s="8">
        <v>0</v>
      </c>
      <c r="F1217" s="12">
        <v>9264.7999999999993</v>
      </c>
      <c r="G1217" s="8" t="s">
        <v>7884</v>
      </c>
      <c r="H1217" s="8" t="s">
        <v>7883</v>
      </c>
      <c r="I1217" s="8" t="s">
        <v>7861</v>
      </c>
      <c r="J1217" s="13">
        <v>26151</v>
      </c>
      <c r="K1217" s="8">
        <v>51</v>
      </c>
    </row>
    <row r="1218" spans="1:11" ht="15" customHeight="1" x14ac:dyDescent="0.3">
      <c r="A1218" s="8" t="s">
        <v>1254</v>
      </c>
      <c r="B1218" s="8">
        <v>1974</v>
      </c>
      <c r="C1218" s="8" t="s">
        <v>7849</v>
      </c>
      <c r="D1218" s="8">
        <v>21</v>
      </c>
      <c r="E1218" s="8">
        <v>1</v>
      </c>
      <c r="F1218" s="12">
        <v>9249.5</v>
      </c>
      <c r="G1218" s="8" t="s">
        <v>7884</v>
      </c>
      <c r="H1218" s="8" t="s">
        <v>7883</v>
      </c>
      <c r="I1218" s="8" t="s">
        <v>7860</v>
      </c>
      <c r="J1218" s="13">
        <v>27262</v>
      </c>
      <c r="K1218" s="8">
        <v>48</v>
      </c>
    </row>
    <row r="1219" spans="1:11" ht="15" customHeight="1" x14ac:dyDescent="0.3">
      <c r="A1219" s="8" t="s">
        <v>1255</v>
      </c>
      <c r="B1219" s="8">
        <v>1980</v>
      </c>
      <c r="C1219" s="8" t="s">
        <v>7850</v>
      </c>
      <c r="D1219" s="8">
        <v>5</v>
      </c>
      <c r="E1219" s="8">
        <v>2</v>
      </c>
      <c r="F1219" s="12">
        <v>9247.94</v>
      </c>
      <c r="G1219" s="8" t="s">
        <v>7884</v>
      </c>
      <c r="H1219" s="8" t="s">
        <v>7883</v>
      </c>
      <c r="I1219" s="8" t="s">
        <v>7870</v>
      </c>
      <c r="J1219" s="13">
        <v>29499</v>
      </c>
      <c r="K1219" s="8">
        <v>42</v>
      </c>
    </row>
    <row r="1220" spans="1:11" ht="15" customHeight="1" x14ac:dyDescent="0.3">
      <c r="A1220" s="8" t="s">
        <v>1256</v>
      </c>
      <c r="B1220" s="8">
        <v>1975</v>
      </c>
      <c r="C1220" s="8" t="s">
        <v>7848</v>
      </c>
      <c r="D1220" s="8">
        <v>6</v>
      </c>
      <c r="E1220" s="8">
        <v>2</v>
      </c>
      <c r="F1220" s="12">
        <v>9225.26</v>
      </c>
      <c r="G1220" s="8" t="s">
        <v>7882</v>
      </c>
      <c r="H1220" s="8" t="s">
        <v>7882</v>
      </c>
      <c r="I1220" s="8" t="s">
        <v>7862</v>
      </c>
      <c r="J1220" s="13">
        <v>27734</v>
      </c>
      <c r="K1220" s="8">
        <v>47</v>
      </c>
    </row>
    <row r="1221" spans="1:11" ht="15" customHeight="1" x14ac:dyDescent="0.3">
      <c r="A1221" s="8" t="s">
        <v>1257</v>
      </c>
      <c r="B1221" s="8">
        <v>1981</v>
      </c>
      <c r="C1221" s="8" t="s">
        <v>7848</v>
      </c>
      <c r="D1221" s="8">
        <v>5</v>
      </c>
      <c r="E1221" s="8">
        <v>5</v>
      </c>
      <c r="F1221" s="12">
        <v>9222.4</v>
      </c>
      <c r="G1221" s="8" t="s">
        <v>7884</v>
      </c>
      <c r="H1221" s="8" t="s">
        <v>7882</v>
      </c>
      <c r="I1221" s="8" t="s">
        <v>7863</v>
      </c>
      <c r="J1221" s="13">
        <v>29925</v>
      </c>
      <c r="K1221" s="8">
        <v>41</v>
      </c>
    </row>
    <row r="1222" spans="1:11" ht="15" customHeight="1" x14ac:dyDescent="0.3">
      <c r="A1222" s="8" t="s">
        <v>1258</v>
      </c>
      <c r="B1222" s="8">
        <v>1986</v>
      </c>
      <c r="C1222" s="8" t="s">
        <v>7848</v>
      </c>
      <c r="D1222" s="8">
        <v>25</v>
      </c>
      <c r="E1222" s="8">
        <v>3</v>
      </c>
      <c r="F1222" s="12">
        <v>9210.06</v>
      </c>
      <c r="G1222" s="8" t="s">
        <v>7884</v>
      </c>
      <c r="H1222" s="8" t="s">
        <v>7882</v>
      </c>
      <c r="I1222" s="8" t="s">
        <v>7870</v>
      </c>
      <c r="J1222" s="13">
        <v>31771</v>
      </c>
      <c r="K1222" s="8">
        <v>36</v>
      </c>
    </row>
    <row r="1223" spans="1:11" ht="15" customHeight="1" x14ac:dyDescent="0.3">
      <c r="A1223" s="8" t="s">
        <v>1259</v>
      </c>
      <c r="B1223" s="8">
        <v>1976</v>
      </c>
      <c r="C1223" s="8" t="s">
        <v>7847</v>
      </c>
      <c r="D1223" s="8">
        <v>10</v>
      </c>
      <c r="E1223" s="8">
        <v>2</v>
      </c>
      <c r="F1223" s="12">
        <v>9193.84</v>
      </c>
      <c r="G1223" s="8" t="s">
        <v>7884</v>
      </c>
      <c r="H1223" s="8" t="s">
        <v>7883</v>
      </c>
      <c r="I1223" s="8" t="s">
        <v>7860</v>
      </c>
      <c r="J1223" s="13">
        <v>28013</v>
      </c>
      <c r="K1223" s="8">
        <v>46</v>
      </c>
    </row>
    <row r="1224" spans="1:11" ht="15" customHeight="1" x14ac:dyDescent="0.3">
      <c r="A1224" s="8" t="s">
        <v>1260</v>
      </c>
      <c r="B1224" s="8">
        <v>1973</v>
      </c>
      <c r="C1224" s="8" t="s">
        <v>7848</v>
      </c>
      <c r="D1224" s="8">
        <v>25</v>
      </c>
      <c r="E1224" s="8">
        <v>1</v>
      </c>
      <c r="F1224" s="12">
        <v>9182.17</v>
      </c>
      <c r="G1224" s="8" t="s">
        <v>7884</v>
      </c>
      <c r="H1224" s="8" t="s">
        <v>7882</v>
      </c>
      <c r="I1224" s="8" t="s">
        <v>7861</v>
      </c>
      <c r="J1224" s="13">
        <v>27023</v>
      </c>
      <c r="K1224" s="8">
        <v>49</v>
      </c>
    </row>
    <row r="1225" spans="1:11" ht="15" customHeight="1" x14ac:dyDescent="0.3">
      <c r="A1225" s="8" t="s">
        <v>1261</v>
      </c>
      <c r="B1225" s="8">
        <v>1971</v>
      </c>
      <c r="C1225" s="8" t="s">
        <v>7848</v>
      </c>
      <c r="D1225" s="8">
        <v>29</v>
      </c>
      <c r="E1225" s="8">
        <v>0</v>
      </c>
      <c r="F1225" s="12">
        <v>9174.14</v>
      </c>
      <c r="G1225" s="8" t="s">
        <v>7882</v>
      </c>
      <c r="H1225" s="8" t="s">
        <v>7883</v>
      </c>
      <c r="I1225" s="8" t="s">
        <v>7860</v>
      </c>
      <c r="J1225" s="13">
        <v>26296</v>
      </c>
      <c r="K1225" s="8">
        <v>51</v>
      </c>
    </row>
    <row r="1226" spans="1:11" ht="15" customHeight="1" x14ac:dyDescent="0.3">
      <c r="A1226" s="8" t="s">
        <v>1262</v>
      </c>
      <c r="B1226" s="8">
        <v>1970</v>
      </c>
      <c r="C1226" s="8" t="s">
        <v>7850</v>
      </c>
      <c r="D1226" s="8">
        <v>24</v>
      </c>
      <c r="E1226" s="8">
        <v>0</v>
      </c>
      <c r="F1226" s="12">
        <v>9171.75</v>
      </c>
      <c r="G1226" s="8" t="s">
        <v>7884</v>
      </c>
      <c r="H1226" s="8" t="s">
        <v>7884</v>
      </c>
      <c r="I1226" s="8" t="s">
        <v>7860</v>
      </c>
      <c r="J1226" s="13">
        <v>25865</v>
      </c>
      <c r="K1226" s="8">
        <v>52</v>
      </c>
    </row>
    <row r="1227" spans="1:11" ht="15" customHeight="1" x14ac:dyDescent="0.3">
      <c r="A1227" s="8" t="s">
        <v>1263</v>
      </c>
      <c r="B1227" s="8">
        <v>1990</v>
      </c>
      <c r="C1227" s="8" t="s">
        <v>7849</v>
      </c>
      <c r="D1227" s="8">
        <v>23</v>
      </c>
      <c r="E1227" s="8">
        <v>3</v>
      </c>
      <c r="F1227" s="12">
        <v>9159.51</v>
      </c>
      <c r="G1227" s="8" t="s">
        <v>7884</v>
      </c>
      <c r="H1227" s="8" t="s">
        <v>7884</v>
      </c>
      <c r="I1227" s="8" t="s">
        <v>7870</v>
      </c>
      <c r="J1227" s="13">
        <v>33108</v>
      </c>
      <c r="K1227" s="8">
        <v>32</v>
      </c>
    </row>
    <row r="1228" spans="1:11" ht="15" customHeight="1" x14ac:dyDescent="0.3">
      <c r="A1228" s="8" t="s">
        <v>1264</v>
      </c>
      <c r="B1228" s="8">
        <v>1982</v>
      </c>
      <c r="C1228" s="8" t="s">
        <v>7848</v>
      </c>
      <c r="D1228" s="8">
        <v>8</v>
      </c>
      <c r="E1228" s="8">
        <v>3</v>
      </c>
      <c r="F1228" s="12">
        <v>9147.5</v>
      </c>
      <c r="G1228" s="8" t="s">
        <v>7884</v>
      </c>
      <c r="H1228" s="8" t="s">
        <v>7883</v>
      </c>
      <c r="I1228" s="8" t="s">
        <v>7860</v>
      </c>
      <c r="J1228" s="13">
        <v>30293</v>
      </c>
      <c r="K1228" s="8">
        <v>40</v>
      </c>
    </row>
    <row r="1229" spans="1:11" ht="15" customHeight="1" x14ac:dyDescent="0.3">
      <c r="A1229" s="8" t="s">
        <v>1265</v>
      </c>
      <c r="B1229" s="8">
        <v>1970</v>
      </c>
      <c r="C1229" s="8" t="s">
        <v>7850</v>
      </c>
      <c r="D1229" s="8">
        <v>18</v>
      </c>
      <c r="E1229" s="8">
        <v>0</v>
      </c>
      <c r="F1229" s="12">
        <v>9144.57</v>
      </c>
      <c r="G1229" s="8" t="s">
        <v>7882</v>
      </c>
      <c r="H1229" s="8" t="s">
        <v>7884</v>
      </c>
      <c r="I1229" s="8" t="s">
        <v>7861</v>
      </c>
      <c r="J1229" s="13">
        <v>25859</v>
      </c>
      <c r="K1229" s="8">
        <v>52</v>
      </c>
    </row>
    <row r="1230" spans="1:11" ht="15" customHeight="1" x14ac:dyDescent="0.3">
      <c r="A1230" s="8" t="s">
        <v>1266</v>
      </c>
      <c r="B1230" s="8">
        <v>1970</v>
      </c>
      <c r="C1230" s="8" t="s">
        <v>7849</v>
      </c>
      <c r="D1230" s="8">
        <v>12</v>
      </c>
      <c r="E1230" s="8">
        <v>0</v>
      </c>
      <c r="F1230" s="12">
        <v>9140.9500000000007</v>
      </c>
      <c r="G1230" s="8" t="s">
        <v>7882</v>
      </c>
      <c r="H1230" s="8" t="s">
        <v>7882</v>
      </c>
      <c r="I1230" s="8" t="s">
        <v>7859</v>
      </c>
      <c r="J1230" s="13">
        <v>25792</v>
      </c>
      <c r="K1230" s="8">
        <v>52</v>
      </c>
    </row>
    <row r="1231" spans="1:11" ht="15" customHeight="1" x14ac:dyDescent="0.3">
      <c r="A1231" s="8" t="s">
        <v>1267</v>
      </c>
      <c r="B1231" s="8">
        <v>1977</v>
      </c>
      <c r="C1231" s="8" t="s">
        <v>7848</v>
      </c>
      <c r="D1231" s="8">
        <v>2</v>
      </c>
      <c r="E1231" s="8">
        <v>3</v>
      </c>
      <c r="F1231" s="12">
        <v>9101.7999999999993</v>
      </c>
      <c r="G1231" s="8" t="s">
        <v>7884</v>
      </c>
      <c r="H1231" s="8" t="s">
        <v>7883</v>
      </c>
      <c r="I1231" s="8" t="s">
        <v>7861</v>
      </c>
      <c r="J1231" s="13">
        <v>28461</v>
      </c>
      <c r="K1231" s="8">
        <v>45</v>
      </c>
    </row>
    <row r="1232" spans="1:11" ht="15" customHeight="1" x14ac:dyDescent="0.3">
      <c r="A1232" s="8" t="s">
        <v>1268</v>
      </c>
      <c r="B1232" s="8">
        <v>1965</v>
      </c>
      <c r="C1232" s="8" t="s">
        <v>7845</v>
      </c>
      <c r="D1232" s="8">
        <v>9</v>
      </c>
      <c r="E1232" s="8">
        <v>0</v>
      </c>
      <c r="F1232" s="12">
        <v>9095.94</v>
      </c>
      <c r="G1232" s="8" t="s">
        <v>7882</v>
      </c>
      <c r="H1232" s="8" t="s">
        <v>7883</v>
      </c>
      <c r="I1232" s="8" t="s">
        <v>7861</v>
      </c>
      <c r="J1232" s="13">
        <v>24055</v>
      </c>
      <c r="K1232" s="8">
        <v>57</v>
      </c>
    </row>
    <row r="1233" spans="1:11" ht="15" customHeight="1" x14ac:dyDescent="0.3">
      <c r="A1233" s="8" t="s">
        <v>1269</v>
      </c>
      <c r="B1233" s="8">
        <v>1977</v>
      </c>
      <c r="C1233" s="8" t="s">
        <v>7845</v>
      </c>
      <c r="D1233" s="8">
        <v>4</v>
      </c>
      <c r="E1233" s="8">
        <v>2</v>
      </c>
      <c r="F1233" s="12">
        <v>9095.07</v>
      </c>
      <c r="G1233" s="8" t="s">
        <v>7884</v>
      </c>
      <c r="H1233" s="8" t="s">
        <v>7884</v>
      </c>
      <c r="I1233" s="8" t="s">
        <v>7867</v>
      </c>
      <c r="J1233" s="13">
        <v>28433</v>
      </c>
      <c r="K1233" s="8">
        <v>45</v>
      </c>
    </row>
    <row r="1234" spans="1:11" ht="15" customHeight="1" x14ac:dyDescent="0.3">
      <c r="A1234" s="8" t="s">
        <v>1270</v>
      </c>
      <c r="B1234" s="8">
        <v>1972</v>
      </c>
      <c r="C1234" s="8" t="s">
        <v>7848</v>
      </c>
      <c r="D1234" s="8">
        <v>2</v>
      </c>
      <c r="E1234" s="8">
        <v>1</v>
      </c>
      <c r="F1234" s="12">
        <v>9058.73</v>
      </c>
      <c r="G1234" s="8" t="s">
        <v>7882</v>
      </c>
      <c r="H1234" s="8" t="s">
        <v>7884</v>
      </c>
      <c r="I1234" s="8" t="s">
        <v>7859</v>
      </c>
      <c r="J1234" s="13">
        <v>26635</v>
      </c>
      <c r="K1234" s="8">
        <v>50</v>
      </c>
    </row>
    <row r="1235" spans="1:11" ht="15" customHeight="1" x14ac:dyDescent="0.3">
      <c r="A1235" s="8" t="s">
        <v>1271</v>
      </c>
      <c r="B1235" s="8">
        <v>1972</v>
      </c>
      <c r="C1235" s="8" t="s">
        <v>7848</v>
      </c>
      <c r="D1235" s="8">
        <v>7</v>
      </c>
      <c r="E1235" s="8">
        <v>1</v>
      </c>
      <c r="F1235" s="12">
        <v>9048.0300000000007</v>
      </c>
      <c r="G1235" s="8" t="s">
        <v>7884</v>
      </c>
      <c r="H1235" s="8" t="s">
        <v>7884</v>
      </c>
      <c r="I1235" s="8" t="s">
        <v>7859</v>
      </c>
      <c r="J1235" s="13">
        <v>26640</v>
      </c>
      <c r="K1235" s="8">
        <v>50</v>
      </c>
    </row>
    <row r="1236" spans="1:11" ht="15" customHeight="1" x14ac:dyDescent="0.3">
      <c r="A1236" s="8" t="s">
        <v>1272</v>
      </c>
      <c r="B1236" s="8">
        <v>1993</v>
      </c>
      <c r="C1236" s="8" t="s">
        <v>7848</v>
      </c>
      <c r="D1236" s="8">
        <v>1</v>
      </c>
      <c r="E1236" s="8">
        <v>0</v>
      </c>
      <c r="F1236" s="12">
        <v>9010.2000000000007</v>
      </c>
      <c r="G1236" s="8" t="s">
        <v>7884</v>
      </c>
      <c r="H1236" s="8" t="s">
        <v>7882</v>
      </c>
      <c r="I1236" s="8" t="s">
        <v>7873</v>
      </c>
      <c r="J1236" s="13">
        <v>34304</v>
      </c>
      <c r="K1236" s="8">
        <v>29</v>
      </c>
    </row>
    <row r="1237" spans="1:11" ht="15" customHeight="1" x14ac:dyDescent="0.3">
      <c r="A1237" s="8" t="s">
        <v>1273</v>
      </c>
      <c r="B1237" s="8">
        <v>1979</v>
      </c>
      <c r="C1237" s="8" t="s">
        <v>7848</v>
      </c>
      <c r="D1237" s="8">
        <v>16</v>
      </c>
      <c r="E1237" s="8">
        <v>2</v>
      </c>
      <c r="F1237" s="12">
        <v>8998.43</v>
      </c>
      <c r="G1237" s="8" t="s">
        <v>7884</v>
      </c>
      <c r="H1237" s="8" t="s">
        <v>7883</v>
      </c>
      <c r="I1237" s="8" t="s">
        <v>7866</v>
      </c>
      <c r="J1237" s="13">
        <v>29205</v>
      </c>
      <c r="K1237" s="8">
        <v>43</v>
      </c>
    </row>
    <row r="1238" spans="1:11" ht="15" customHeight="1" x14ac:dyDescent="0.3">
      <c r="A1238" s="8" t="s">
        <v>1274</v>
      </c>
      <c r="B1238" s="8">
        <v>1973</v>
      </c>
      <c r="C1238" s="8" t="s">
        <v>7850</v>
      </c>
      <c r="D1238" s="8">
        <v>11</v>
      </c>
      <c r="E1238" s="8">
        <v>0</v>
      </c>
      <c r="F1238" s="12">
        <v>8988.16</v>
      </c>
      <c r="G1238" s="8" t="s">
        <v>7884</v>
      </c>
      <c r="H1238" s="8" t="s">
        <v>7883</v>
      </c>
      <c r="I1238" s="8" t="s">
        <v>7860</v>
      </c>
      <c r="J1238" s="13">
        <v>26948</v>
      </c>
      <c r="K1238" s="8">
        <v>49</v>
      </c>
    </row>
    <row r="1239" spans="1:11" ht="15" customHeight="1" x14ac:dyDescent="0.3">
      <c r="A1239" s="8" t="s">
        <v>1275</v>
      </c>
      <c r="B1239" s="8">
        <v>1974</v>
      </c>
      <c r="C1239" s="8" t="s">
        <v>7844</v>
      </c>
      <c r="D1239" s="8">
        <v>21</v>
      </c>
      <c r="E1239" s="8">
        <v>2</v>
      </c>
      <c r="F1239" s="12">
        <v>8978.19</v>
      </c>
      <c r="G1239" s="8" t="s">
        <v>7884</v>
      </c>
      <c r="H1239" s="8" t="s">
        <v>7884</v>
      </c>
      <c r="I1239" s="8" t="s">
        <v>7859</v>
      </c>
      <c r="J1239" s="13">
        <v>27231</v>
      </c>
      <c r="K1239" s="8">
        <v>48</v>
      </c>
    </row>
    <row r="1240" spans="1:11" ht="15" customHeight="1" x14ac:dyDescent="0.3">
      <c r="A1240" s="8" t="s">
        <v>1276</v>
      </c>
      <c r="B1240" s="8">
        <v>1974</v>
      </c>
      <c r="C1240" s="8" t="s">
        <v>7847</v>
      </c>
      <c r="D1240" s="8">
        <v>8</v>
      </c>
      <c r="E1240" s="8">
        <v>2</v>
      </c>
      <c r="F1240" s="12">
        <v>8968.33</v>
      </c>
      <c r="G1240" s="8" t="s">
        <v>7882</v>
      </c>
      <c r="H1240" s="8" t="s">
        <v>7884</v>
      </c>
      <c r="I1240" s="8" t="s">
        <v>7861</v>
      </c>
      <c r="J1240" s="13">
        <v>27280</v>
      </c>
      <c r="K1240" s="8">
        <v>48</v>
      </c>
    </row>
    <row r="1241" spans="1:11" ht="15" customHeight="1" x14ac:dyDescent="0.3">
      <c r="A1241" s="8" t="s">
        <v>1277</v>
      </c>
      <c r="B1241" s="8">
        <v>1983</v>
      </c>
      <c r="C1241" s="8" t="s">
        <v>7844</v>
      </c>
      <c r="D1241" s="8">
        <v>15</v>
      </c>
      <c r="E1241" s="8">
        <v>5</v>
      </c>
      <c r="F1241" s="12">
        <v>8965.7999999999993</v>
      </c>
      <c r="G1241" s="8" t="s">
        <v>7884</v>
      </c>
      <c r="H1241" s="8" t="s">
        <v>7882</v>
      </c>
      <c r="I1241" s="8" t="s">
        <v>7860</v>
      </c>
      <c r="J1241" s="13">
        <v>30512</v>
      </c>
      <c r="K1241" s="8">
        <v>39</v>
      </c>
    </row>
    <row r="1242" spans="1:11" ht="15" customHeight="1" x14ac:dyDescent="0.3">
      <c r="A1242" s="8" t="s">
        <v>1278</v>
      </c>
      <c r="B1242" s="8">
        <v>1974</v>
      </c>
      <c r="C1242" s="8" t="s">
        <v>7849</v>
      </c>
      <c r="D1242" s="8">
        <v>17</v>
      </c>
      <c r="E1242" s="8">
        <v>1</v>
      </c>
      <c r="F1242" s="12">
        <v>8964.06</v>
      </c>
      <c r="G1242" s="8" t="s">
        <v>7882</v>
      </c>
      <c r="H1242" s="8" t="s">
        <v>7884</v>
      </c>
      <c r="I1242" s="8" t="s">
        <v>7864</v>
      </c>
      <c r="J1242" s="13">
        <v>27258</v>
      </c>
      <c r="K1242" s="8">
        <v>48</v>
      </c>
    </row>
    <row r="1243" spans="1:11" ht="15" customHeight="1" x14ac:dyDescent="0.3">
      <c r="A1243" s="8" t="s">
        <v>1279</v>
      </c>
      <c r="B1243" s="8">
        <v>1992</v>
      </c>
      <c r="C1243" s="8" t="s">
        <v>7847</v>
      </c>
      <c r="D1243" s="8">
        <v>27</v>
      </c>
      <c r="E1243" s="8">
        <v>0</v>
      </c>
      <c r="F1243" s="12">
        <v>8954.99</v>
      </c>
      <c r="G1243" s="8" t="s">
        <v>7884</v>
      </c>
      <c r="H1243" s="8" t="s">
        <v>7882</v>
      </c>
      <c r="I1243" s="8" t="s">
        <v>7873</v>
      </c>
      <c r="J1243" s="13">
        <v>33874</v>
      </c>
      <c r="K1243" s="8">
        <v>30</v>
      </c>
    </row>
    <row r="1244" spans="1:11" ht="15" customHeight="1" x14ac:dyDescent="0.3">
      <c r="A1244" s="8" t="s">
        <v>1280</v>
      </c>
      <c r="B1244" s="8">
        <v>1976</v>
      </c>
      <c r="C1244" s="8" t="s">
        <v>7848</v>
      </c>
      <c r="D1244" s="8">
        <v>25</v>
      </c>
      <c r="E1244" s="8">
        <v>3</v>
      </c>
      <c r="F1244" s="12">
        <v>8944.1200000000008</v>
      </c>
      <c r="G1244" s="8" t="s">
        <v>7882</v>
      </c>
      <c r="H1244" s="8" t="s">
        <v>7884</v>
      </c>
      <c r="I1244" s="8" t="s">
        <v>7859</v>
      </c>
      <c r="J1244" s="13">
        <v>28119</v>
      </c>
      <c r="K1244" s="8">
        <v>46</v>
      </c>
    </row>
    <row r="1245" spans="1:11" ht="15" customHeight="1" x14ac:dyDescent="0.3">
      <c r="A1245" s="8" t="s">
        <v>1281</v>
      </c>
      <c r="B1245" s="8">
        <v>1972</v>
      </c>
      <c r="C1245" s="8" t="s">
        <v>7846</v>
      </c>
      <c r="D1245" s="8">
        <v>6</v>
      </c>
      <c r="E1245" s="8">
        <v>0</v>
      </c>
      <c r="F1245" s="12">
        <v>8932.08</v>
      </c>
      <c r="G1245" s="8" t="s">
        <v>7884</v>
      </c>
      <c r="H1245" s="8" t="s">
        <v>7883</v>
      </c>
      <c r="I1245" s="8" t="s">
        <v>7861</v>
      </c>
      <c r="J1245" s="13">
        <v>26456</v>
      </c>
      <c r="K1245" s="8">
        <v>51</v>
      </c>
    </row>
    <row r="1246" spans="1:11" ht="15" customHeight="1" x14ac:dyDescent="0.3">
      <c r="A1246" s="8" t="s">
        <v>1282</v>
      </c>
      <c r="B1246" s="8">
        <v>1975</v>
      </c>
      <c r="C1246" s="8" t="s">
        <v>7844</v>
      </c>
      <c r="D1246" s="8">
        <v>7</v>
      </c>
      <c r="E1246" s="8">
        <v>1</v>
      </c>
      <c r="F1246" s="12">
        <v>8930.93</v>
      </c>
      <c r="G1246" s="8" t="s">
        <v>7884</v>
      </c>
      <c r="H1246" s="8" t="s">
        <v>7884</v>
      </c>
      <c r="I1246" s="8" t="s">
        <v>7860</v>
      </c>
      <c r="J1246" s="13">
        <v>27582</v>
      </c>
      <c r="K1246" s="8">
        <v>47</v>
      </c>
    </row>
    <row r="1247" spans="1:11" ht="15" customHeight="1" x14ac:dyDescent="0.3">
      <c r="A1247" s="8" t="s">
        <v>1283</v>
      </c>
      <c r="B1247" s="8">
        <v>1967</v>
      </c>
      <c r="C1247" s="8" t="s">
        <v>7847</v>
      </c>
      <c r="D1247" s="8">
        <v>6</v>
      </c>
      <c r="E1247" s="8">
        <v>0</v>
      </c>
      <c r="F1247" s="12">
        <v>8908.4699999999993</v>
      </c>
      <c r="G1247" s="8" t="s">
        <v>7882</v>
      </c>
      <c r="H1247" s="8" t="s">
        <v>7884</v>
      </c>
      <c r="I1247" s="8" t="s">
        <v>7859</v>
      </c>
      <c r="J1247" s="13">
        <v>24721</v>
      </c>
      <c r="K1247" s="8">
        <v>55</v>
      </c>
    </row>
    <row r="1248" spans="1:11" ht="15" customHeight="1" x14ac:dyDescent="0.3">
      <c r="A1248" s="8" t="s">
        <v>1284</v>
      </c>
      <c r="B1248" s="8">
        <v>1997</v>
      </c>
      <c r="C1248" s="8" t="s">
        <v>7845</v>
      </c>
      <c r="D1248" s="8">
        <v>28</v>
      </c>
      <c r="E1248" s="8">
        <v>0</v>
      </c>
      <c r="F1248" s="12">
        <v>8906.14</v>
      </c>
      <c r="G1248" s="8" t="s">
        <v>7884</v>
      </c>
      <c r="H1248" s="8" t="s">
        <v>7884</v>
      </c>
      <c r="I1248" s="8" t="s">
        <v>7860</v>
      </c>
      <c r="J1248" s="13">
        <v>35762</v>
      </c>
      <c r="K1248" s="8">
        <v>25</v>
      </c>
    </row>
    <row r="1249" spans="1:11" ht="15" customHeight="1" x14ac:dyDescent="0.3">
      <c r="A1249" s="8" t="s">
        <v>1285</v>
      </c>
      <c r="B1249" s="8">
        <v>1978</v>
      </c>
      <c r="C1249" s="8" t="s">
        <v>7848</v>
      </c>
      <c r="D1249" s="8">
        <v>16</v>
      </c>
      <c r="E1249" s="8">
        <v>3</v>
      </c>
      <c r="F1249" s="12">
        <v>8891.14</v>
      </c>
      <c r="G1249" s="8" t="s">
        <v>7884</v>
      </c>
      <c r="H1249" s="8" t="s">
        <v>7882</v>
      </c>
      <c r="I1249" s="8" t="s">
        <v>7871</v>
      </c>
      <c r="J1249" s="13">
        <v>28840</v>
      </c>
      <c r="K1249" s="8">
        <v>44</v>
      </c>
    </row>
    <row r="1250" spans="1:11" ht="15" customHeight="1" x14ac:dyDescent="0.3">
      <c r="A1250" s="8" t="s">
        <v>1286</v>
      </c>
      <c r="B1250" s="8">
        <v>1973</v>
      </c>
      <c r="C1250" s="8" t="s">
        <v>7847</v>
      </c>
      <c r="D1250" s="8">
        <v>9</v>
      </c>
      <c r="E1250" s="8">
        <v>0</v>
      </c>
      <c r="F1250" s="12">
        <v>8890.59</v>
      </c>
      <c r="G1250" s="8" t="s">
        <v>7884</v>
      </c>
      <c r="H1250" s="8" t="s">
        <v>7882</v>
      </c>
      <c r="I1250" s="8" t="s">
        <v>7860</v>
      </c>
      <c r="J1250" s="13">
        <v>26916</v>
      </c>
      <c r="K1250" s="8">
        <v>49</v>
      </c>
    </row>
    <row r="1251" spans="1:11" ht="15" customHeight="1" x14ac:dyDescent="0.3">
      <c r="A1251" s="8" t="s">
        <v>1287</v>
      </c>
      <c r="B1251" s="8">
        <v>1974</v>
      </c>
      <c r="C1251" s="8" t="s">
        <v>7846</v>
      </c>
      <c r="D1251" s="8">
        <v>18</v>
      </c>
      <c r="E1251" s="8">
        <v>1</v>
      </c>
      <c r="F1251" s="12">
        <v>8871.15</v>
      </c>
      <c r="G1251" s="8" t="s">
        <v>7884</v>
      </c>
      <c r="H1251" s="8" t="s">
        <v>7882</v>
      </c>
      <c r="I1251" s="8" t="s">
        <v>7859</v>
      </c>
      <c r="J1251" s="13">
        <v>27198</v>
      </c>
      <c r="K1251" s="8">
        <v>48</v>
      </c>
    </row>
    <row r="1252" spans="1:11" ht="15" customHeight="1" x14ac:dyDescent="0.3">
      <c r="A1252" s="8" t="s">
        <v>1288</v>
      </c>
      <c r="B1252" s="8">
        <v>1972</v>
      </c>
      <c r="C1252" s="8" t="s">
        <v>7845</v>
      </c>
      <c r="D1252" s="8">
        <v>22</v>
      </c>
      <c r="E1252" s="8">
        <v>0</v>
      </c>
      <c r="F1252" s="12">
        <v>8835.26</v>
      </c>
      <c r="G1252" s="8" t="s">
        <v>7882</v>
      </c>
      <c r="H1252" s="8" t="s">
        <v>7884</v>
      </c>
      <c r="I1252" s="8" t="s">
        <v>7860</v>
      </c>
      <c r="J1252" s="13">
        <v>26625</v>
      </c>
      <c r="K1252" s="8">
        <v>50</v>
      </c>
    </row>
    <row r="1253" spans="1:11" ht="15" customHeight="1" x14ac:dyDescent="0.3">
      <c r="A1253" s="8" t="s">
        <v>1289</v>
      </c>
      <c r="B1253" s="8">
        <v>1972</v>
      </c>
      <c r="C1253" s="8" t="s">
        <v>7845</v>
      </c>
      <c r="D1253" s="8">
        <v>14</v>
      </c>
      <c r="E1253" s="8">
        <v>0</v>
      </c>
      <c r="F1253" s="12">
        <v>8827.2099999999991</v>
      </c>
      <c r="G1253" s="8" t="s">
        <v>7882</v>
      </c>
      <c r="H1253" s="8" t="s">
        <v>7883</v>
      </c>
      <c r="I1253" s="8" t="s">
        <v>7860</v>
      </c>
      <c r="J1253" s="13">
        <v>26617</v>
      </c>
      <c r="K1253" s="8">
        <v>50</v>
      </c>
    </row>
    <row r="1254" spans="1:11" ht="15" customHeight="1" x14ac:dyDescent="0.3">
      <c r="A1254" s="8" t="s">
        <v>1290</v>
      </c>
      <c r="B1254" s="8">
        <v>1976</v>
      </c>
      <c r="C1254" s="8" t="s">
        <v>7844</v>
      </c>
      <c r="D1254" s="8">
        <v>14</v>
      </c>
      <c r="E1254" s="8">
        <v>2</v>
      </c>
      <c r="F1254" s="12">
        <v>8825.09</v>
      </c>
      <c r="G1254" s="8" t="s">
        <v>7884</v>
      </c>
      <c r="H1254" s="8" t="s">
        <v>7882</v>
      </c>
      <c r="I1254" s="8" t="s">
        <v>7861</v>
      </c>
      <c r="J1254" s="13">
        <v>27955</v>
      </c>
      <c r="K1254" s="8">
        <v>46</v>
      </c>
    </row>
    <row r="1255" spans="1:11" ht="15" customHeight="1" x14ac:dyDescent="0.3">
      <c r="A1255" s="8" t="s">
        <v>1291</v>
      </c>
      <c r="B1255" s="8">
        <v>1988</v>
      </c>
      <c r="C1255" s="8" t="s">
        <v>7849</v>
      </c>
      <c r="D1255" s="8">
        <v>22</v>
      </c>
      <c r="E1255" s="8">
        <v>3</v>
      </c>
      <c r="F1255" s="12">
        <v>8824.27</v>
      </c>
      <c r="G1255" s="8" t="s">
        <v>7884</v>
      </c>
      <c r="H1255" s="8" t="s">
        <v>7883</v>
      </c>
      <c r="I1255" s="8" t="s">
        <v>7866</v>
      </c>
      <c r="J1255" s="13">
        <v>32377</v>
      </c>
      <c r="K1255" s="8">
        <v>34</v>
      </c>
    </row>
    <row r="1256" spans="1:11" ht="15" customHeight="1" x14ac:dyDescent="0.3">
      <c r="A1256" s="8" t="s">
        <v>1292</v>
      </c>
      <c r="B1256" s="8">
        <v>1976</v>
      </c>
      <c r="C1256" s="8" t="s">
        <v>7850</v>
      </c>
      <c r="D1256" s="8">
        <v>19</v>
      </c>
      <c r="E1256" s="8">
        <v>1</v>
      </c>
      <c r="F1256" s="12">
        <v>8823.99</v>
      </c>
      <c r="G1256" s="8" t="s">
        <v>7884</v>
      </c>
      <c r="H1256" s="8" t="s">
        <v>7882</v>
      </c>
      <c r="I1256" s="8" t="s">
        <v>7867</v>
      </c>
      <c r="J1256" s="13">
        <v>28052</v>
      </c>
      <c r="K1256" s="8">
        <v>46</v>
      </c>
    </row>
    <row r="1257" spans="1:11" ht="15" customHeight="1" x14ac:dyDescent="0.3">
      <c r="A1257" s="8" t="s">
        <v>1293</v>
      </c>
      <c r="B1257" s="8">
        <v>1976</v>
      </c>
      <c r="C1257" s="8" t="s">
        <v>7846</v>
      </c>
      <c r="D1257" s="8">
        <v>14</v>
      </c>
      <c r="E1257" s="8">
        <v>2</v>
      </c>
      <c r="F1257" s="12">
        <v>8823.2800000000007</v>
      </c>
      <c r="G1257" s="8" t="s">
        <v>7884</v>
      </c>
      <c r="H1257" s="8" t="s">
        <v>7883</v>
      </c>
      <c r="I1257" s="8" t="s">
        <v>7861</v>
      </c>
      <c r="J1257" s="13">
        <v>27925</v>
      </c>
      <c r="K1257" s="8">
        <v>46</v>
      </c>
    </row>
    <row r="1258" spans="1:11" ht="15" customHeight="1" x14ac:dyDescent="0.3">
      <c r="A1258" s="8" t="s">
        <v>1294</v>
      </c>
      <c r="B1258" s="8">
        <v>2001</v>
      </c>
      <c r="C1258" s="8" t="s">
        <v>7845</v>
      </c>
      <c r="D1258" s="8">
        <v>7</v>
      </c>
      <c r="E1258" s="8">
        <v>0</v>
      </c>
      <c r="F1258" s="12">
        <v>8821.8799999999992</v>
      </c>
      <c r="G1258" s="8" t="s">
        <v>7884</v>
      </c>
      <c r="H1258" s="8" t="s">
        <v>7882</v>
      </c>
      <c r="I1258" s="8" t="s">
        <v>7868</v>
      </c>
      <c r="J1258" s="13">
        <v>37202</v>
      </c>
      <c r="K1258" s="8">
        <v>21</v>
      </c>
    </row>
    <row r="1259" spans="1:11" ht="15" customHeight="1" x14ac:dyDescent="0.3">
      <c r="A1259" s="8" t="s">
        <v>1295</v>
      </c>
      <c r="B1259" s="8">
        <v>1965</v>
      </c>
      <c r="C1259" s="8" t="s">
        <v>7849</v>
      </c>
      <c r="D1259" s="8">
        <v>29</v>
      </c>
      <c r="E1259" s="8">
        <v>0</v>
      </c>
      <c r="F1259" s="12">
        <v>8800.49</v>
      </c>
      <c r="G1259" s="8" t="s">
        <v>7882</v>
      </c>
      <c r="H1259" s="8" t="s">
        <v>7884</v>
      </c>
      <c r="I1259" s="8" t="s">
        <v>7859</v>
      </c>
      <c r="J1259" s="13">
        <v>23983</v>
      </c>
      <c r="K1259" s="8">
        <v>57</v>
      </c>
    </row>
    <row r="1260" spans="1:11" ht="15" customHeight="1" x14ac:dyDescent="0.3">
      <c r="A1260" s="8" t="s">
        <v>1296</v>
      </c>
      <c r="B1260" s="8">
        <v>1971</v>
      </c>
      <c r="C1260" s="8" t="s">
        <v>7846</v>
      </c>
      <c r="D1260" s="8">
        <v>18</v>
      </c>
      <c r="E1260" s="8">
        <v>0</v>
      </c>
      <c r="F1260" s="12">
        <v>8798.59</v>
      </c>
      <c r="G1260" s="8" t="s">
        <v>7884</v>
      </c>
      <c r="H1260" s="8" t="s">
        <v>7883</v>
      </c>
      <c r="I1260" s="8" t="s">
        <v>7861</v>
      </c>
      <c r="J1260" s="13">
        <v>26102</v>
      </c>
      <c r="K1260" s="8">
        <v>51</v>
      </c>
    </row>
    <row r="1261" spans="1:11" ht="15" customHeight="1" x14ac:dyDescent="0.3">
      <c r="A1261" s="8" t="s">
        <v>1297</v>
      </c>
      <c r="B1261" s="8">
        <v>1971</v>
      </c>
      <c r="C1261" s="8" t="s">
        <v>7849</v>
      </c>
      <c r="D1261" s="8">
        <v>23</v>
      </c>
      <c r="E1261" s="8">
        <v>0</v>
      </c>
      <c r="F1261" s="12">
        <v>8782.4699999999993</v>
      </c>
      <c r="G1261" s="8" t="s">
        <v>7884</v>
      </c>
      <c r="H1261" s="8" t="s">
        <v>7882</v>
      </c>
      <c r="I1261" s="8" t="s">
        <v>7861</v>
      </c>
      <c r="J1261" s="13">
        <v>26168</v>
      </c>
      <c r="K1261" s="8">
        <v>51</v>
      </c>
    </row>
    <row r="1262" spans="1:11" ht="15" customHeight="1" x14ac:dyDescent="0.3">
      <c r="A1262" s="8" t="s">
        <v>1298</v>
      </c>
      <c r="B1262" s="8">
        <v>1974</v>
      </c>
      <c r="C1262" s="8" t="s">
        <v>7847</v>
      </c>
      <c r="D1262" s="8">
        <v>6</v>
      </c>
      <c r="E1262" s="8">
        <v>1</v>
      </c>
      <c r="F1262" s="12">
        <v>8765.25</v>
      </c>
      <c r="G1262" s="8" t="s">
        <v>7884</v>
      </c>
      <c r="H1262" s="8" t="s">
        <v>7882</v>
      </c>
      <c r="I1262" s="8" t="s">
        <v>7860</v>
      </c>
      <c r="J1262" s="13">
        <v>27278</v>
      </c>
      <c r="K1262" s="8">
        <v>48</v>
      </c>
    </row>
    <row r="1263" spans="1:11" ht="15" customHeight="1" x14ac:dyDescent="0.3">
      <c r="A1263" s="8" t="s">
        <v>1299</v>
      </c>
      <c r="B1263" s="8">
        <v>1969</v>
      </c>
      <c r="C1263" s="8" t="s">
        <v>7847</v>
      </c>
      <c r="D1263" s="8">
        <v>9</v>
      </c>
      <c r="E1263" s="8">
        <v>0</v>
      </c>
      <c r="F1263" s="12">
        <v>8760.1200000000008</v>
      </c>
      <c r="G1263" s="8" t="s">
        <v>7884</v>
      </c>
      <c r="H1263" s="8" t="s">
        <v>7883</v>
      </c>
      <c r="I1263" s="8" t="s">
        <v>7859</v>
      </c>
      <c r="J1263" s="13">
        <v>25455</v>
      </c>
      <c r="K1263" s="8">
        <v>53</v>
      </c>
    </row>
    <row r="1264" spans="1:11" ht="15" customHeight="1" x14ac:dyDescent="0.3">
      <c r="A1264" s="8" t="s">
        <v>1300</v>
      </c>
      <c r="B1264" s="8">
        <v>1999</v>
      </c>
      <c r="C1264" s="8" t="s">
        <v>7849</v>
      </c>
      <c r="D1264" s="8">
        <v>23</v>
      </c>
      <c r="E1264" s="8">
        <v>0</v>
      </c>
      <c r="F1264" s="12">
        <v>8747.68</v>
      </c>
      <c r="G1264" s="8" t="s">
        <v>7884</v>
      </c>
      <c r="H1264" s="8" t="s">
        <v>7882</v>
      </c>
      <c r="I1264" s="8" t="s">
        <v>7861</v>
      </c>
      <c r="J1264" s="13">
        <v>36395</v>
      </c>
      <c r="K1264" s="8">
        <v>23</v>
      </c>
    </row>
    <row r="1265" spans="1:11" ht="15" customHeight="1" x14ac:dyDescent="0.3">
      <c r="A1265" s="8" t="s">
        <v>1301</v>
      </c>
      <c r="B1265" s="8">
        <v>1976</v>
      </c>
      <c r="C1265" s="8" t="s">
        <v>7846</v>
      </c>
      <c r="D1265" s="8">
        <v>17</v>
      </c>
      <c r="E1265" s="8">
        <v>2</v>
      </c>
      <c r="F1265" s="12">
        <v>8733.23</v>
      </c>
      <c r="G1265" s="8" t="s">
        <v>7884</v>
      </c>
      <c r="H1265" s="8" t="s">
        <v>7882</v>
      </c>
      <c r="I1265" s="8" t="s">
        <v>7860</v>
      </c>
      <c r="J1265" s="13">
        <v>27928</v>
      </c>
      <c r="K1265" s="8">
        <v>46</v>
      </c>
    </row>
    <row r="1266" spans="1:11" ht="15" customHeight="1" x14ac:dyDescent="0.3">
      <c r="A1266" s="8" t="s">
        <v>1302</v>
      </c>
      <c r="B1266" s="8">
        <v>1973</v>
      </c>
      <c r="C1266" s="8" t="s">
        <v>7846</v>
      </c>
      <c r="D1266" s="8">
        <v>25</v>
      </c>
      <c r="E1266" s="8">
        <v>1</v>
      </c>
      <c r="F1266" s="12">
        <v>8703.4599999999991</v>
      </c>
      <c r="G1266" s="8" t="s">
        <v>7882</v>
      </c>
      <c r="H1266" s="8" t="s">
        <v>7882</v>
      </c>
      <c r="I1266" s="8" t="s">
        <v>7861</v>
      </c>
      <c r="J1266" s="13">
        <v>26840</v>
      </c>
      <c r="K1266" s="8">
        <v>49</v>
      </c>
    </row>
    <row r="1267" spans="1:11" ht="15" customHeight="1" x14ac:dyDescent="0.3">
      <c r="A1267" s="8" t="s">
        <v>1303</v>
      </c>
      <c r="B1267" s="8">
        <v>1980</v>
      </c>
      <c r="C1267" s="8" t="s">
        <v>7850</v>
      </c>
      <c r="D1267" s="8">
        <v>28</v>
      </c>
      <c r="E1267" s="8">
        <v>2</v>
      </c>
      <c r="F1267" s="12">
        <v>8701.84</v>
      </c>
      <c r="G1267" s="8" t="s">
        <v>7884</v>
      </c>
      <c r="H1267" s="8" t="s">
        <v>7882</v>
      </c>
      <c r="I1267" s="8" t="s">
        <v>7870</v>
      </c>
      <c r="J1267" s="13">
        <v>29522</v>
      </c>
      <c r="K1267" s="8">
        <v>42</v>
      </c>
    </row>
    <row r="1268" spans="1:11" ht="15" customHeight="1" x14ac:dyDescent="0.3">
      <c r="A1268" s="8" t="s">
        <v>1304</v>
      </c>
      <c r="B1268" s="8">
        <v>1973</v>
      </c>
      <c r="C1268" s="8" t="s">
        <v>7850</v>
      </c>
      <c r="D1268" s="8">
        <v>11</v>
      </c>
      <c r="E1268" s="8">
        <v>0</v>
      </c>
      <c r="F1268" s="12">
        <v>8688.86</v>
      </c>
      <c r="G1268" s="8" t="s">
        <v>7884</v>
      </c>
      <c r="H1268" s="8" t="s">
        <v>7883</v>
      </c>
      <c r="I1268" s="8" t="s">
        <v>7871</v>
      </c>
      <c r="J1268" s="13">
        <v>26948</v>
      </c>
      <c r="K1268" s="8">
        <v>49</v>
      </c>
    </row>
    <row r="1269" spans="1:11" ht="15" customHeight="1" x14ac:dyDescent="0.3">
      <c r="A1269" s="8" t="s">
        <v>1305</v>
      </c>
      <c r="B1269" s="8">
        <v>1974</v>
      </c>
      <c r="C1269" s="8" t="s">
        <v>7849</v>
      </c>
      <c r="D1269" s="8">
        <v>16</v>
      </c>
      <c r="E1269" s="8">
        <v>0</v>
      </c>
      <c r="F1269" s="12">
        <v>8671.19</v>
      </c>
      <c r="G1269" s="8" t="s">
        <v>7884</v>
      </c>
      <c r="H1269" s="8" t="s">
        <v>7883</v>
      </c>
      <c r="I1269" s="8" t="s">
        <v>7860</v>
      </c>
      <c r="J1269" s="13">
        <v>27257</v>
      </c>
      <c r="K1269" s="8">
        <v>48</v>
      </c>
    </row>
    <row r="1270" spans="1:11" ht="15" customHeight="1" x14ac:dyDescent="0.3">
      <c r="A1270" s="8" t="s">
        <v>1306</v>
      </c>
      <c r="B1270" s="8">
        <v>1969</v>
      </c>
      <c r="C1270" s="8" t="s">
        <v>7849</v>
      </c>
      <c r="D1270" s="8">
        <v>10</v>
      </c>
      <c r="E1270" s="8">
        <v>0</v>
      </c>
      <c r="F1270" s="12">
        <v>8665.14</v>
      </c>
      <c r="G1270" s="8" t="s">
        <v>7884</v>
      </c>
      <c r="H1270" s="8" t="s">
        <v>7882</v>
      </c>
      <c r="I1270" s="8" t="s">
        <v>7859</v>
      </c>
      <c r="J1270" s="13">
        <v>25425</v>
      </c>
      <c r="K1270" s="8">
        <v>53</v>
      </c>
    </row>
    <row r="1271" spans="1:11" ht="15" customHeight="1" x14ac:dyDescent="0.3">
      <c r="A1271" s="8" t="s">
        <v>1307</v>
      </c>
      <c r="B1271" s="8">
        <v>1965</v>
      </c>
      <c r="C1271" s="8" t="s">
        <v>7850</v>
      </c>
      <c r="D1271" s="8">
        <v>21</v>
      </c>
      <c r="E1271" s="8">
        <v>0</v>
      </c>
      <c r="F1271" s="12">
        <v>8665.09</v>
      </c>
      <c r="G1271" s="8" t="s">
        <v>7882</v>
      </c>
      <c r="H1271" s="8" t="s">
        <v>7884</v>
      </c>
      <c r="I1271" s="8" t="s">
        <v>7860</v>
      </c>
      <c r="J1271" s="13">
        <v>24036</v>
      </c>
      <c r="K1271" s="8">
        <v>57</v>
      </c>
    </row>
    <row r="1272" spans="1:11" ht="15" customHeight="1" x14ac:dyDescent="0.3">
      <c r="A1272" s="8" t="s">
        <v>1308</v>
      </c>
      <c r="B1272" s="8">
        <v>1975</v>
      </c>
      <c r="C1272" s="8" t="s">
        <v>7849</v>
      </c>
      <c r="D1272" s="8">
        <v>3</v>
      </c>
      <c r="E1272" s="8">
        <v>1</v>
      </c>
      <c r="F1272" s="12">
        <v>8627.5400000000009</v>
      </c>
      <c r="G1272" s="8" t="s">
        <v>7884</v>
      </c>
      <c r="H1272" s="8" t="s">
        <v>7884</v>
      </c>
      <c r="I1272" s="8" t="s">
        <v>7871</v>
      </c>
      <c r="J1272" s="13">
        <v>27609</v>
      </c>
      <c r="K1272" s="8">
        <v>47</v>
      </c>
    </row>
    <row r="1273" spans="1:11" ht="15" customHeight="1" x14ac:dyDescent="0.3">
      <c r="A1273" s="8" t="s">
        <v>1309</v>
      </c>
      <c r="B1273" s="8">
        <v>1977</v>
      </c>
      <c r="C1273" s="8" t="s">
        <v>7847</v>
      </c>
      <c r="D1273" s="8">
        <v>2</v>
      </c>
      <c r="E1273" s="8">
        <v>3</v>
      </c>
      <c r="F1273" s="12">
        <v>8615.2999999999993</v>
      </c>
      <c r="G1273" s="8" t="s">
        <v>7884</v>
      </c>
      <c r="H1273" s="8" t="s">
        <v>7882</v>
      </c>
      <c r="I1273" s="8" t="s">
        <v>7861</v>
      </c>
      <c r="J1273" s="13">
        <v>28370</v>
      </c>
      <c r="K1273" s="8">
        <v>45</v>
      </c>
    </row>
    <row r="1274" spans="1:11" ht="15" customHeight="1" x14ac:dyDescent="0.3">
      <c r="A1274" s="8" t="s">
        <v>1310</v>
      </c>
      <c r="B1274" s="8">
        <v>1979</v>
      </c>
      <c r="C1274" s="8" t="s">
        <v>7844</v>
      </c>
      <c r="D1274" s="8">
        <v>17</v>
      </c>
      <c r="E1274" s="8">
        <v>3</v>
      </c>
      <c r="F1274" s="12">
        <v>8606.2199999999993</v>
      </c>
      <c r="G1274" s="8" t="s">
        <v>7883</v>
      </c>
      <c r="H1274" s="8" t="s">
        <v>7884</v>
      </c>
      <c r="I1274" s="8" t="s">
        <v>7869</v>
      </c>
      <c r="J1274" s="13">
        <v>29053</v>
      </c>
      <c r="K1274" s="8">
        <v>43</v>
      </c>
    </row>
    <row r="1275" spans="1:11" ht="15" customHeight="1" x14ac:dyDescent="0.3">
      <c r="A1275" s="8" t="s">
        <v>1311</v>
      </c>
      <c r="B1275" s="8">
        <v>1977</v>
      </c>
      <c r="C1275" s="8" t="s">
        <v>7850</v>
      </c>
      <c r="D1275" s="8">
        <v>15</v>
      </c>
      <c r="E1275" s="8">
        <v>3</v>
      </c>
      <c r="F1275" s="12">
        <v>8605.36</v>
      </c>
      <c r="G1275" s="8" t="s">
        <v>7884</v>
      </c>
      <c r="H1275" s="8" t="s">
        <v>7884</v>
      </c>
      <c r="I1275" s="8" t="s">
        <v>7859</v>
      </c>
      <c r="J1275" s="13">
        <v>28413</v>
      </c>
      <c r="K1275" s="8">
        <v>45</v>
      </c>
    </row>
    <row r="1276" spans="1:11" ht="15" customHeight="1" x14ac:dyDescent="0.3">
      <c r="A1276" s="8" t="s">
        <v>1312</v>
      </c>
      <c r="B1276" s="8">
        <v>1977</v>
      </c>
      <c r="C1276" s="8" t="s">
        <v>7845</v>
      </c>
      <c r="D1276" s="8">
        <v>12</v>
      </c>
      <c r="E1276" s="8">
        <v>2</v>
      </c>
      <c r="F1276" s="12">
        <v>8604.48</v>
      </c>
      <c r="G1276" s="8" t="s">
        <v>7882</v>
      </c>
      <c r="H1276" s="8" t="s">
        <v>7884</v>
      </c>
      <c r="I1276" s="8" t="s">
        <v>7864</v>
      </c>
      <c r="J1276" s="13">
        <v>28441</v>
      </c>
      <c r="K1276" s="8">
        <v>45</v>
      </c>
    </row>
    <row r="1277" spans="1:11" ht="15" customHeight="1" x14ac:dyDescent="0.3">
      <c r="A1277" s="8" t="s">
        <v>1313</v>
      </c>
      <c r="B1277" s="8">
        <v>1977</v>
      </c>
      <c r="C1277" s="8" t="s">
        <v>7847</v>
      </c>
      <c r="D1277" s="8">
        <v>24</v>
      </c>
      <c r="E1277" s="8">
        <v>2</v>
      </c>
      <c r="F1277" s="12">
        <v>8603.82</v>
      </c>
      <c r="G1277" s="8" t="s">
        <v>7884</v>
      </c>
      <c r="H1277" s="8" t="s">
        <v>7883</v>
      </c>
      <c r="I1277" s="8" t="s">
        <v>7863</v>
      </c>
      <c r="J1277" s="13">
        <v>28392</v>
      </c>
      <c r="K1277" s="8">
        <v>45</v>
      </c>
    </row>
    <row r="1278" spans="1:11" ht="15" customHeight="1" x14ac:dyDescent="0.3">
      <c r="A1278" s="8" t="s">
        <v>1314</v>
      </c>
      <c r="B1278" s="8">
        <v>1973</v>
      </c>
      <c r="C1278" s="8" t="s">
        <v>7844</v>
      </c>
      <c r="D1278" s="8">
        <v>11</v>
      </c>
      <c r="E1278" s="8">
        <v>0</v>
      </c>
      <c r="F1278" s="12">
        <v>8601.33</v>
      </c>
      <c r="G1278" s="8" t="s">
        <v>7884</v>
      </c>
      <c r="H1278" s="8" t="s">
        <v>7883</v>
      </c>
      <c r="I1278" s="8" t="s">
        <v>7859</v>
      </c>
      <c r="J1278" s="13">
        <v>26856</v>
      </c>
      <c r="K1278" s="8">
        <v>49</v>
      </c>
    </row>
    <row r="1279" spans="1:11" ht="15" customHeight="1" x14ac:dyDescent="0.3">
      <c r="A1279" s="8" t="s">
        <v>1315</v>
      </c>
      <c r="B1279" s="8">
        <v>1983</v>
      </c>
      <c r="C1279" s="8" t="s">
        <v>7844</v>
      </c>
      <c r="D1279" s="8">
        <v>25</v>
      </c>
      <c r="E1279" s="8">
        <v>5</v>
      </c>
      <c r="F1279" s="12">
        <v>8596.83</v>
      </c>
      <c r="G1279" s="8" t="s">
        <v>7884</v>
      </c>
      <c r="H1279" s="8" t="s">
        <v>7882</v>
      </c>
      <c r="I1279" s="8" t="s">
        <v>7859</v>
      </c>
      <c r="J1279" s="13">
        <v>30522</v>
      </c>
      <c r="K1279" s="8">
        <v>39</v>
      </c>
    </row>
    <row r="1280" spans="1:11" ht="15" customHeight="1" x14ac:dyDescent="0.3">
      <c r="A1280" s="8" t="s">
        <v>1316</v>
      </c>
      <c r="B1280" s="8">
        <v>1983</v>
      </c>
      <c r="C1280" s="8" t="s">
        <v>7848</v>
      </c>
      <c r="D1280" s="8">
        <v>30</v>
      </c>
      <c r="E1280" s="8">
        <v>5</v>
      </c>
      <c r="F1280" s="12">
        <v>8582.2999999999993</v>
      </c>
      <c r="G1280" s="8" t="s">
        <v>7884</v>
      </c>
      <c r="H1280" s="8" t="s">
        <v>7883</v>
      </c>
      <c r="I1280" s="8" t="s">
        <v>7859</v>
      </c>
      <c r="J1280" s="13">
        <v>30680</v>
      </c>
      <c r="K1280" s="8">
        <v>39</v>
      </c>
    </row>
    <row r="1281" spans="1:11" ht="15" customHeight="1" x14ac:dyDescent="0.3">
      <c r="A1281" s="8" t="s">
        <v>1317</v>
      </c>
      <c r="B1281" s="8">
        <v>1987</v>
      </c>
      <c r="C1281" s="8" t="s">
        <v>7845</v>
      </c>
      <c r="D1281" s="8">
        <v>11</v>
      </c>
      <c r="E1281" s="8">
        <v>3</v>
      </c>
      <c r="F1281" s="12">
        <v>8573.2999999999993</v>
      </c>
      <c r="G1281" s="8" t="s">
        <v>7884</v>
      </c>
      <c r="H1281" s="8" t="s">
        <v>7884</v>
      </c>
      <c r="I1281" s="8" t="s">
        <v>7870</v>
      </c>
      <c r="J1281" s="13">
        <v>32092</v>
      </c>
      <c r="K1281" s="8">
        <v>35</v>
      </c>
    </row>
    <row r="1282" spans="1:11" ht="15" customHeight="1" x14ac:dyDescent="0.3">
      <c r="A1282" s="8" t="s">
        <v>1318</v>
      </c>
      <c r="B1282" s="8">
        <v>1982</v>
      </c>
      <c r="C1282" s="8" t="s">
        <v>7848</v>
      </c>
      <c r="D1282" s="8">
        <v>6</v>
      </c>
      <c r="E1282" s="8">
        <v>3</v>
      </c>
      <c r="F1282" s="12">
        <v>8572.0400000000009</v>
      </c>
      <c r="G1282" s="8" t="s">
        <v>7884</v>
      </c>
      <c r="H1282" s="8" t="s">
        <v>7884</v>
      </c>
      <c r="I1282" s="8" t="s">
        <v>7870</v>
      </c>
      <c r="J1282" s="13">
        <v>30291</v>
      </c>
      <c r="K1282" s="8">
        <v>40</v>
      </c>
    </row>
    <row r="1283" spans="1:11" ht="15" customHeight="1" x14ac:dyDescent="0.3">
      <c r="A1283" s="8" t="s">
        <v>1319</v>
      </c>
      <c r="B1283" s="8">
        <v>1975</v>
      </c>
      <c r="C1283" s="8" t="s">
        <v>7847</v>
      </c>
      <c r="D1283" s="8">
        <v>26</v>
      </c>
      <c r="E1283" s="8">
        <v>1</v>
      </c>
      <c r="F1283" s="12">
        <v>8569.86</v>
      </c>
      <c r="G1283" s="8" t="s">
        <v>7884</v>
      </c>
      <c r="H1283" s="8" t="s">
        <v>7882</v>
      </c>
      <c r="I1283" s="8" t="s">
        <v>7859</v>
      </c>
      <c r="J1283" s="13">
        <v>27663</v>
      </c>
      <c r="K1283" s="8">
        <v>47</v>
      </c>
    </row>
    <row r="1284" spans="1:11" ht="15" customHeight="1" x14ac:dyDescent="0.3">
      <c r="A1284" s="8" t="s">
        <v>1320</v>
      </c>
      <c r="B1284" s="8">
        <v>1988</v>
      </c>
      <c r="C1284" s="8" t="s">
        <v>7847</v>
      </c>
      <c r="D1284" s="8">
        <v>21</v>
      </c>
      <c r="E1284" s="8">
        <v>3</v>
      </c>
      <c r="F1284" s="12">
        <v>8567.25</v>
      </c>
      <c r="G1284" s="8" t="s">
        <v>7884</v>
      </c>
      <c r="H1284" s="8" t="s">
        <v>7883</v>
      </c>
      <c r="I1284" s="8" t="s">
        <v>7860</v>
      </c>
      <c r="J1284" s="13">
        <v>32407</v>
      </c>
      <c r="K1284" s="8">
        <v>34</v>
      </c>
    </row>
    <row r="1285" spans="1:11" ht="15" customHeight="1" x14ac:dyDescent="0.3">
      <c r="A1285" s="8" t="s">
        <v>1321</v>
      </c>
      <c r="B1285" s="8">
        <v>1975</v>
      </c>
      <c r="C1285" s="8" t="s">
        <v>7849</v>
      </c>
      <c r="D1285" s="8">
        <v>21</v>
      </c>
      <c r="E1285" s="8">
        <v>1</v>
      </c>
      <c r="F1285" s="12">
        <v>8556.91</v>
      </c>
      <c r="G1285" s="8" t="s">
        <v>7884</v>
      </c>
      <c r="H1285" s="8" t="s">
        <v>7883</v>
      </c>
      <c r="I1285" s="8" t="s">
        <v>7861</v>
      </c>
      <c r="J1285" s="13">
        <v>27627</v>
      </c>
      <c r="K1285" s="8">
        <v>47</v>
      </c>
    </row>
    <row r="1286" spans="1:11" ht="15" customHeight="1" x14ac:dyDescent="0.3">
      <c r="A1286" s="8" t="s">
        <v>1322</v>
      </c>
      <c r="B1286" s="8">
        <v>1975</v>
      </c>
      <c r="C1286" s="8" t="s">
        <v>7849</v>
      </c>
      <c r="D1286" s="8">
        <v>6</v>
      </c>
      <c r="E1286" s="8">
        <v>1</v>
      </c>
      <c r="F1286" s="12">
        <v>8551.35</v>
      </c>
      <c r="G1286" s="8" t="s">
        <v>7884</v>
      </c>
      <c r="H1286" s="8" t="s">
        <v>7884</v>
      </c>
      <c r="I1286" s="8" t="s">
        <v>7861</v>
      </c>
      <c r="J1286" s="13">
        <v>27612</v>
      </c>
      <c r="K1286" s="8">
        <v>47</v>
      </c>
    </row>
    <row r="1287" spans="1:11" ht="15" customHeight="1" x14ac:dyDescent="0.3">
      <c r="A1287" s="8" t="s">
        <v>1323</v>
      </c>
      <c r="B1287" s="8">
        <v>1983</v>
      </c>
      <c r="C1287" s="8" t="s">
        <v>7848</v>
      </c>
      <c r="D1287" s="8">
        <v>12</v>
      </c>
      <c r="E1287" s="8">
        <v>1</v>
      </c>
      <c r="F1287" s="12">
        <v>8547.69</v>
      </c>
      <c r="G1287" s="8" t="s">
        <v>7884</v>
      </c>
      <c r="H1287" s="8" t="s">
        <v>7883</v>
      </c>
      <c r="I1287" s="8" t="s">
        <v>7859</v>
      </c>
      <c r="J1287" s="13">
        <v>30662</v>
      </c>
      <c r="K1287" s="8">
        <v>39</v>
      </c>
    </row>
    <row r="1288" spans="1:11" ht="15" customHeight="1" x14ac:dyDescent="0.3">
      <c r="A1288" s="8" t="s">
        <v>1324</v>
      </c>
      <c r="B1288" s="8">
        <v>1975</v>
      </c>
      <c r="C1288" s="8" t="s">
        <v>7845</v>
      </c>
      <c r="D1288" s="8">
        <v>6</v>
      </c>
      <c r="E1288" s="8">
        <v>1</v>
      </c>
      <c r="F1288" s="12">
        <v>8539.67</v>
      </c>
      <c r="G1288" s="8" t="s">
        <v>7884</v>
      </c>
      <c r="H1288" s="8" t="s">
        <v>7882</v>
      </c>
      <c r="I1288" s="8" t="s">
        <v>7861</v>
      </c>
      <c r="J1288" s="13">
        <v>27704</v>
      </c>
      <c r="K1288" s="8">
        <v>47</v>
      </c>
    </row>
    <row r="1289" spans="1:11" ht="15" customHeight="1" x14ac:dyDescent="0.3">
      <c r="A1289" s="8" t="s">
        <v>1325</v>
      </c>
      <c r="B1289" s="8">
        <v>1981</v>
      </c>
      <c r="C1289" s="8" t="s">
        <v>7848</v>
      </c>
      <c r="D1289" s="8">
        <v>27</v>
      </c>
      <c r="E1289" s="8">
        <v>3</v>
      </c>
      <c r="F1289" s="12">
        <v>8538.2900000000009</v>
      </c>
      <c r="G1289" s="8" t="s">
        <v>7884</v>
      </c>
      <c r="H1289" s="8" t="s">
        <v>7882</v>
      </c>
      <c r="I1289" s="8" t="s">
        <v>7867</v>
      </c>
      <c r="J1289" s="13">
        <v>29947</v>
      </c>
      <c r="K1289" s="8">
        <v>41</v>
      </c>
    </row>
    <row r="1290" spans="1:11" ht="15" customHeight="1" x14ac:dyDescent="0.3">
      <c r="A1290" s="8" t="s">
        <v>1326</v>
      </c>
      <c r="B1290" s="8">
        <v>1983</v>
      </c>
      <c r="C1290" s="8" t="s">
        <v>7844</v>
      </c>
      <c r="D1290" s="8">
        <v>24</v>
      </c>
      <c r="E1290" s="8">
        <v>0</v>
      </c>
      <c r="F1290" s="12">
        <v>8534.67</v>
      </c>
      <c r="G1290" s="8" t="s">
        <v>7884</v>
      </c>
      <c r="H1290" s="8" t="s">
        <v>7882</v>
      </c>
      <c r="I1290" s="8" t="s">
        <v>7867</v>
      </c>
      <c r="J1290" s="13">
        <v>30521</v>
      </c>
      <c r="K1290" s="8">
        <v>39</v>
      </c>
    </row>
    <row r="1291" spans="1:11" ht="15" customHeight="1" x14ac:dyDescent="0.3">
      <c r="A1291" s="8" t="s">
        <v>1327</v>
      </c>
      <c r="B1291" s="8">
        <v>1977</v>
      </c>
      <c r="C1291" s="8" t="s">
        <v>7844</v>
      </c>
      <c r="D1291" s="8">
        <v>26</v>
      </c>
      <c r="E1291" s="8">
        <v>2</v>
      </c>
      <c r="F1291" s="12">
        <v>8527.5300000000007</v>
      </c>
      <c r="G1291" s="8" t="s">
        <v>7884</v>
      </c>
      <c r="H1291" s="8" t="s">
        <v>7884</v>
      </c>
      <c r="I1291" s="8" t="s">
        <v>7859</v>
      </c>
      <c r="J1291" s="13">
        <v>28332</v>
      </c>
      <c r="K1291" s="8">
        <v>45</v>
      </c>
    </row>
    <row r="1292" spans="1:11" ht="15" customHeight="1" x14ac:dyDescent="0.3">
      <c r="A1292" s="8" t="s">
        <v>1328</v>
      </c>
      <c r="B1292" s="8">
        <v>1979</v>
      </c>
      <c r="C1292" s="8" t="s">
        <v>7849</v>
      </c>
      <c r="D1292" s="8">
        <v>13</v>
      </c>
      <c r="E1292" s="8">
        <v>3</v>
      </c>
      <c r="F1292" s="12">
        <v>8522</v>
      </c>
      <c r="G1292" s="8" t="s">
        <v>7884</v>
      </c>
      <c r="H1292" s="8" t="s">
        <v>7884</v>
      </c>
      <c r="I1292" s="8" t="s">
        <v>7861</v>
      </c>
      <c r="J1292" s="13">
        <v>29080</v>
      </c>
      <c r="K1292" s="8">
        <v>43</v>
      </c>
    </row>
    <row r="1293" spans="1:11" ht="15" customHeight="1" x14ac:dyDescent="0.3">
      <c r="A1293" s="8" t="s">
        <v>1329</v>
      </c>
      <c r="B1293" s="8">
        <v>1977</v>
      </c>
      <c r="C1293" s="8" t="s">
        <v>7848</v>
      </c>
      <c r="D1293" s="8">
        <v>29</v>
      </c>
      <c r="E1293" s="8">
        <v>2</v>
      </c>
      <c r="F1293" s="12">
        <v>8520.0300000000007</v>
      </c>
      <c r="G1293" s="8" t="s">
        <v>7884</v>
      </c>
      <c r="H1293" s="8" t="s">
        <v>7882</v>
      </c>
      <c r="I1293" s="8" t="s">
        <v>7861</v>
      </c>
      <c r="J1293" s="13">
        <v>28488</v>
      </c>
      <c r="K1293" s="8">
        <v>45</v>
      </c>
    </row>
    <row r="1294" spans="1:11" ht="15" customHeight="1" x14ac:dyDescent="0.3">
      <c r="A1294" s="8" t="s">
        <v>1330</v>
      </c>
      <c r="B1294" s="8">
        <v>1977</v>
      </c>
      <c r="C1294" s="8" t="s">
        <v>7846</v>
      </c>
      <c r="D1294" s="8">
        <v>21</v>
      </c>
      <c r="E1294" s="8">
        <v>2</v>
      </c>
      <c r="F1294" s="12">
        <v>8516.83</v>
      </c>
      <c r="G1294" s="8" t="s">
        <v>7884</v>
      </c>
      <c r="H1294" s="8" t="s">
        <v>7883</v>
      </c>
      <c r="I1294" s="8" t="s">
        <v>7859</v>
      </c>
      <c r="J1294" s="13">
        <v>28297</v>
      </c>
      <c r="K1294" s="8">
        <v>45</v>
      </c>
    </row>
    <row r="1295" spans="1:11" ht="15" customHeight="1" x14ac:dyDescent="0.3">
      <c r="A1295" s="8" t="s">
        <v>1331</v>
      </c>
      <c r="B1295" s="8">
        <v>1977</v>
      </c>
      <c r="C1295" s="8" t="s">
        <v>7848</v>
      </c>
      <c r="D1295" s="8">
        <v>26</v>
      </c>
      <c r="E1295" s="8">
        <v>2</v>
      </c>
      <c r="F1295" s="12">
        <v>8515.76</v>
      </c>
      <c r="G1295" s="8" t="s">
        <v>7884</v>
      </c>
      <c r="H1295" s="8" t="s">
        <v>7884</v>
      </c>
      <c r="I1295" s="8" t="s">
        <v>7859</v>
      </c>
      <c r="J1295" s="13">
        <v>28485</v>
      </c>
      <c r="K1295" s="8">
        <v>45</v>
      </c>
    </row>
    <row r="1296" spans="1:11" ht="15" customHeight="1" x14ac:dyDescent="0.3">
      <c r="A1296" s="8" t="s">
        <v>1332</v>
      </c>
      <c r="B1296" s="8">
        <v>1993</v>
      </c>
      <c r="C1296" s="8" t="s">
        <v>7845</v>
      </c>
      <c r="D1296" s="8">
        <v>10</v>
      </c>
      <c r="E1296" s="8">
        <v>0</v>
      </c>
      <c r="F1296" s="12">
        <v>8471.65</v>
      </c>
      <c r="G1296" s="8" t="s">
        <v>7884</v>
      </c>
      <c r="H1296" s="8" t="s">
        <v>7883</v>
      </c>
      <c r="I1296" s="8" t="s">
        <v>7860</v>
      </c>
      <c r="J1296" s="13">
        <v>34283</v>
      </c>
      <c r="K1296" s="8">
        <v>29</v>
      </c>
    </row>
    <row r="1297" spans="1:11" ht="15" customHeight="1" x14ac:dyDescent="0.3">
      <c r="A1297" s="8" t="s">
        <v>1333</v>
      </c>
      <c r="B1297" s="8">
        <v>1992</v>
      </c>
      <c r="C1297" s="8" t="s">
        <v>7847</v>
      </c>
      <c r="D1297" s="8">
        <v>9</v>
      </c>
      <c r="E1297" s="8">
        <v>0</v>
      </c>
      <c r="F1297" s="12">
        <v>8466.35</v>
      </c>
      <c r="G1297" s="8" t="s">
        <v>7884</v>
      </c>
      <c r="H1297" s="8" t="s">
        <v>7884</v>
      </c>
      <c r="I1297" s="8" t="s">
        <v>7860</v>
      </c>
      <c r="J1297" s="13">
        <v>33856</v>
      </c>
      <c r="K1297" s="8">
        <v>30</v>
      </c>
    </row>
    <row r="1298" spans="1:11" ht="15" customHeight="1" x14ac:dyDescent="0.3">
      <c r="A1298" s="8" t="s">
        <v>1334</v>
      </c>
      <c r="B1298" s="8">
        <v>1972</v>
      </c>
      <c r="C1298" s="8" t="s">
        <v>7848</v>
      </c>
      <c r="D1298" s="8">
        <v>26</v>
      </c>
      <c r="E1298" s="8">
        <v>0</v>
      </c>
      <c r="F1298" s="12">
        <v>8457.82</v>
      </c>
      <c r="G1298" s="8" t="s">
        <v>7884</v>
      </c>
      <c r="H1298" s="8" t="s">
        <v>7882</v>
      </c>
      <c r="I1298" s="8" t="s">
        <v>7861</v>
      </c>
      <c r="J1298" s="13">
        <v>26659</v>
      </c>
      <c r="K1298" s="8">
        <v>50</v>
      </c>
    </row>
    <row r="1299" spans="1:11" ht="15" customHeight="1" x14ac:dyDescent="0.3">
      <c r="A1299" s="8" t="s">
        <v>1335</v>
      </c>
      <c r="B1299" s="8">
        <v>1984</v>
      </c>
      <c r="C1299" s="8" t="s">
        <v>7846</v>
      </c>
      <c r="D1299" s="8">
        <v>19</v>
      </c>
      <c r="E1299" s="8">
        <v>3</v>
      </c>
      <c r="F1299" s="12">
        <v>8450.82</v>
      </c>
      <c r="G1299" s="8" t="s">
        <v>7884</v>
      </c>
      <c r="H1299" s="8" t="s">
        <v>7884</v>
      </c>
      <c r="I1299" s="8" t="s">
        <v>7866</v>
      </c>
      <c r="J1299" s="13">
        <v>30852</v>
      </c>
      <c r="K1299" s="8">
        <v>38</v>
      </c>
    </row>
    <row r="1300" spans="1:11" ht="15" customHeight="1" x14ac:dyDescent="0.3">
      <c r="A1300" s="8" t="s">
        <v>1336</v>
      </c>
      <c r="B1300" s="8">
        <v>1966</v>
      </c>
      <c r="C1300" s="8" t="s">
        <v>7846</v>
      </c>
      <c r="D1300" s="8">
        <v>12</v>
      </c>
      <c r="E1300" s="8">
        <v>0</v>
      </c>
      <c r="F1300" s="12">
        <v>8448.66</v>
      </c>
      <c r="G1300" s="8" t="s">
        <v>7882</v>
      </c>
      <c r="H1300" s="8" t="s">
        <v>7883</v>
      </c>
      <c r="I1300" s="8" t="s">
        <v>7859</v>
      </c>
      <c r="J1300" s="13">
        <v>24270</v>
      </c>
      <c r="K1300" s="8">
        <v>56</v>
      </c>
    </row>
    <row r="1301" spans="1:11" ht="15" customHeight="1" x14ac:dyDescent="0.3">
      <c r="A1301" s="8" t="s">
        <v>1337</v>
      </c>
      <c r="B1301" s="8">
        <v>1972</v>
      </c>
      <c r="C1301" s="8" t="s">
        <v>7847</v>
      </c>
      <c r="D1301" s="8">
        <v>4</v>
      </c>
      <c r="E1301" s="8">
        <v>0</v>
      </c>
      <c r="F1301" s="12">
        <v>8444.4699999999993</v>
      </c>
      <c r="G1301" s="8" t="s">
        <v>7882</v>
      </c>
      <c r="H1301" s="8" t="s">
        <v>7883</v>
      </c>
      <c r="I1301" s="8" t="s">
        <v>7861</v>
      </c>
      <c r="J1301" s="13">
        <v>26546</v>
      </c>
      <c r="K1301" s="8">
        <v>50</v>
      </c>
    </row>
    <row r="1302" spans="1:11" ht="15" customHeight="1" x14ac:dyDescent="0.3">
      <c r="A1302" s="8" t="s">
        <v>1338</v>
      </c>
      <c r="B1302" s="8">
        <v>1972</v>
      </c>
      <c r="C1302" s="8" t="s">
        <v>7847</v>
      </c>
      <c r="D1302" s="8">
        <v>9</v>
      </c>
      <c r="E1302" s="8">
        <v>0</v>
      </c>
      <c r="F1302" s="12">
        <v>8442.67</v>
      </c>
      <c r="G1302" s="8" t="s">
        <v>7884</v>
      </c>
      <c r="H1302" s="8" t="s">
        <v>7882</v>
      </c>
      <c r="I1302" s="8" t="s">
        <v>7859</v>
      </c>
      <c r="J1302" s="13">
        <v>26551</v>
      </c>
      <c r="K1302" s="8">
        <v>50</v>
      </c>
    </row>
    <row r="1303" spans="1:11" ht="15" customHeight="1" x14ac:dyDescent="0.3">
      <c r="A1303" s="8" t="s">
        <v>1339</v>
      </c>
      <c r="B1303" s="8">
        <v>1963</v>
      </c>
      <c r="C1303" s="8" t="s">
        <v>7847</v>
      </c>
      <c r="D1303" s="8">
        <v>24</v>
      </c>
      <c r="E1303" s="8">
        <v>0</v>
      </c>
      <c r="F1303" s="12">
        <v>8440.0499999999993</v>
      </c>
      <c r="G1303" s="8" t="s">
        <v>7882</v>
      </c>
      <c r="H1303" s="8" t="s">
        <v>7884</v>
      </c>
      <c r="I1303" s="8" t="s">
        <v>7859</v>
      </c>
      <c r="J1303" s="13">
        <v>23278</v>
      </c>
      <c r="K1303" s="8">
        <v>59</v>
      </c>
    </row>
    <row r="1304" spans="1:11" ht="15" customHeight="1" x14ac:dyDescent="0.3">
      <c r="A1304" s="8" t="s">
        <v>1340</v>
      </c>
      <c r="B1304" s="8">
        <v>1975</v>
      </c>
      <c r="C1304" s="8" t="s">
        <v>7847</v>
      </c>
      <c r="D1304" s="8">
        <v>28</v>
      </c>
      <c r="E1304" s="8">
        <v>1</v>
      </c>
      <c r="F1304" s="12">
        <v>8428.07</v>
      </c>
      <c r="G1304" s="8" t="s">
        <v>7882</v>
      </c>
      <c r="H1304" s="8" t="s">
        <v>7884</v>
      </c>
      <c r="I1304" s="8" t="s">
        <v>7860</v>
      </c>
      <c r="J1304" s="13">
        <v>27665</v>
      </c>
      <c r="K1304" s="8">
        <v>47</v>
      </c>
    </row>
    <row r="1305" spans="1:11" ht="15" customHeight="1" x14ac:dyDescent="0.3">
      <c r="A1305" s="8" t="s">
        <v>1341</v>
      </c>
      <c r="B1305" s="8">
        <v>1977</v>
      </c>
      <c r="C1305" s="8" t="s">
        <v>7847</v>
      </c>
      <c r="D1305" s="8">
        <v>4</v>
      </c>
      <c r="E1305" s="8">
        <v>2</v>
      </c>
      <c r="F1305" s="12">
        <v>8413.4599999999991</v>
      </c>
      <c r="G1305" s="8" t="s">
        <v>7882</v>
      </c>
      <c r="H1305" s="8" t="s">
        <v>7883</v>
      </c>
      <c r="I1305" s="8" t="s">
        <v>7860</v>
      </c>
      <c r="J1305" s="13">
        <v>28372</v>
      </c>
      <c r="K1305" s="8">
        <v>45</v>
      </c>
    </row>
    <row r="1306" spans="1:11" ht="15" customHeight="1" x14ac:dyDescent="0.3">
      <c r="A1306" s="8" t="s">
        <v>1342</v>
      </c>
      <c r="B1306" s="8">
        <v>1979</v>
      </c>
      <c r="C1306" s="8" t="s">
        <v>7846</v>
      </c>
      <c r="D1306" s="8">
        <v>11</v>
      </c>
      <c r="E1306" s="8">
        <v>3</v>
      </c>
      <c r="F1306" s="12">
        <v>8410.0499999999993</v>
      </c>
      <c r="G1306" s="8" t="s">
        <v>7884</v>
      </c>
      <c r="H1306" s="8" t="s">
        <v>7884</v>
      </c>
      <c r="I1306" s="8" t="s">
        <v>7860</v>
      </c>
      <c r="J1306" s="13">
        <v>29017</v>
      </c>
      <c r="K1306" s="8">
        <v>43</v>
      </c>
    </row>
    <row r="1307" spans="1:11" ht="15" customHeight="1" x14ac:dyDescent="0.3">
      <c r="A1307" s="8" t="s">
        <v>1343</v>
      </c>
      <c r="B1307" s="8">
        <v>1971</v>
      </c>
      <c r="C1307" s="8" t="s">
        <v>7847</v>
      </c>
      <c r="D1307" s="8">
        <v>18</v>
      </c>
      <c r="E1307" s="8">
        <v>0</v>
      </c>
      <c r="F1307" s="12">
        <v>8400.01</v>
      </c>
      <c r="G1307" s="8" t="s">
        <v>7884</v>
      </c>
      <c r="H1307" s="8" t="s">
        <v>7882</v>
      </c>
      <c r="I1307" s="8" t="s">
        <v>7859</v>
      </c>
      <c r="J1307" s="13">
        <v>26194</v>
      </c>
      <c r="K1307" s="8">
        <v>51</v>
      </c>
    </row>
    <row r="1308" spans="1:11" ht="15" customHeight="1" x14ac:dyDescent="0.3">
      <c r="A1308" s="8" t="s">
        <v>1344</v>
      </c>
      <c r="B1308" s="8">
        <v>1971</v>
      </c>
      <c r="C1308" s="8" t="s">
        <v>7847</v>
      </c>
      <c r="D1308" s="8">
        <v>4</v>
      </c>
      <c r="E1308" s="8">
        <v>0</v>
      </c>
      <c r="F1308" s="12">
        <v>8396.6200000000008</v>
      </c>
      <c r="G1308" s="8" t="s">
        <v>7884</v>
      </c>
      <c r="H1308" s="8" t="s">
        <v>7882</v>
      </c>
      <c r="I1308" s="8" t="s">
        <v>7859</v>
      </c>
      <c r="J1308" s="13">
        <v>26180</v>
      </c>
      <c r="K1308" s="8">
        <v>51</v>
      </c>
    </row>
    <row r="1309" spans="1:11" ht="15" customHeight="1" x14ac:dyDescent="0.3">
      <c r="A1309" s="8" t="s">
        <v>1345</v>
      </c>
      <c r="B1309" s="8">
        <v>1963</v>
      </c>
      <c r="C1309" s="8" t="s">
        <v>7847</v>
      </c>
      <c r="D1309" s="8">
        <v>21</v>
      </c>
      <c r="E1309" s="8">
        <v>0</v>
      </c>
      <c r="F1309" s="12">
        <v>8355.5400000000009</v>
      </c>
      <c r="G1309" s="8" t="s">
        <v>7882</v>
      </c>
      <c r="H1309" s="8" t="s">
        <v>7882</v>
      </c>
      <c r="I1309" s="8" t="s">
        <v>7860</v>
      </c>
      <c r="J1309" s="13">
        <v>23275</v>
      </c>
      <c r="K1309" s="8">
        <v>59</v>
      </c>
    </row>
    <row r="1310" spans="1:11" ht="15" customHeight="1" x14ac:dyDescent="0.3">
      <c r="A1310" s="8" t="s">
        <v>1346</v>
      </c>
      <c r="B1310" s="8">
        <v>1976</v>
      </c>
      <c r="C1310" s="8" t="s">
        <v>7846</v>
      </c>
      <c r="D1310" s="8">
        <v>12</v>
      </c>
      <c r="E1310" s="8">
        <v>2</v>
      </c>
      <c r="F1310" s="12">
        <v>8347.16</v>
      </c>
      <c r="G1310" s="8" t="s">
        <v>7884</v>
      </c>
      <c r="H1310" s="8" t="s">
        <v>7883</v>
      </c>
      <c r="I1310" s="8" t="s">
        <v>7859</v>
      </c>
      <c r="J1310" s="13">
        <v>27923</v>
      </c>
      <c r="K1310" s="8">
        <v>46</v>
      </c>
    </row>
    <row r="1311" spans="1:11" ht="15" customHeight="1" x14ac:dyDescent="0.3">
      <c r="A1311" s="8" t="s">
        <v>1347</v>
      </c>
      <c r="B1311" s="8">
        <v>1976</v>
      </c>
      <c r="C1311" s="8" t="s">
        <v>7844</v>
      </c>
      <c r="D1311" s="8">
        <v>7</v>
      </c>
      <c r="E1311" s="8">
        <v>1</v>
      </c>
      <c r="F1311" s="12">
        <v>8342.91</v>
      </c>
      <c r="G1311" s="8" t="s">
        <v>7882</v>
      </c>
      <c r="H1311" s="8" t="s">
        <v>7883</v>
      </c>
      <c r="I1311" s="8" t="s">
        <v>7864</v>
      </c>
      <c r="J1311" s="13">
        <v>27948</v>
      </c>
      <c r="K1311" s="8">
        <v>46</v>
      </c>
    </row>
    <row r="1312" spans="1:11" ht="15" customHeight="1" x14ac:dyDescent="0.3">
      <c r="A1312" s="8" t="s">
        <v>1348</v>
      </c>
      <c r="B1312" s="8">
        <v>1976</v>
      </c>
      <c r="C1312" s="8" t="s">
        <v>7844</v>
      </c>
      <c r="D1312" s="8">
        <v>20</v>
      </c>
      <c r="E1312" s="8">
        <v>1</v>
      </c>
      <c r="F1312" s="12">
        <v>8334.59</v>
      </c>
      <c r="G1312" s="8" t="s">
        <v>7882</v>
      </c>
      <c r="H1312" s="8" t="s">
        <v>7884</v>
      </c>
      <c r="I1312" s="8" t="s">
        <v>7864</v>
      </c>
      <c r="J1312" s="13">
        <v>27961</v>
      </c>
      <c r="K1312" s="8">
        <v>46</v>
      </c>
    </row>
    <row r="1313" spans="1:11" ht="15" customHeight="1" x14ac:dyDescent="0.3">
      <c r="A1313" s="8" t="s">
        <v>1349</v>
      </c>
      <c r="B1313" s="8">
        <v>1976</v>
      </c>
      <c r="C1313" s="8" t="s">
        <v>7844</v>
      </c>
      <c r="D1313" s="8">
        <v>12</v>
      </c>
      <c r="E1313" s="8">
        <v>1</v>
      </c>
      <c r="F1313" s="12">
        <v>8334.4599999999991</v>
      </c>
      <c r="G1313" s="8" t="s">
        <v>7882</v>
      </c>
      <c r="H1313" s="8" t="s">
        <v>7884</v>
      </c>
      <c r="I1313" s="8" t="s">
        <v>7864</v>
      </c>
      <c r="J1313" s="13">
        <v>27953</v>
      </c>
      <c r="K1313" s="8">
        <v>46</v>
      </c>
    </row>
    <row r="1314" spans="1:11" ht="15" customHeight="1" x14ac:dyDescent="0.3">
      <c r="A1314" s="8" t="s">
        <v>1350</v>
      </c>
      <c r="B1314" s="8">
        <v>1993</v>
      </c>
      <c r="C1314" s="8" t="s">
        <v>7846</v>
      </c>
      <c r="D1314" s="8">
        <v>22</v>
      </c>
      <c r="E1314" s="8">
        <v>0</v>
      </c>
      <c r="F1314" s="12">
        <v>8314.65</v>
      </c>
      <c r="G1314" s="8" t="s">
        <v>7884</v>
      </c>
      <c r="H1314" s="8" t="s">
        <v>7883</v>
      </c>
      <c r="I1314" s="8" t="s">
        <v>7860</v>
      </c>
      <c r="J1314" s="13">
        <v>34142</v>
      </c>
      <c r="K1314" s="8">
        <v>29</v>
      </c>
    </row>
    <row r="1315" spans="1:11" ht="15" customHeight="1" x14ac:dyDescent="0.3">
      <c r="A1315" s="8" t="s">
        <v>1351</v>
      </c>
      <c r="B1315" s="8">
        <v>1979</v>
      </c>
      <c r="C1315" s="8" t="s">
        <v>7849</v>
      </c>
      <c r="D1315" s="8">
        <v>7</v>
      </c>
      <c r="E1315" s="8">
        <v>2</v>
      </c>
      <c r="F1315" s="12">
        <v>8310.84</v>
      </c>
      <c r="G1315" s="8" t="s">
        <v>7884</v>
      </c>
      <c r="H1315" s="8" t="s">
        <v>7884</v>
      </c>
      <c r="I1315" s="8" t="s">
        <v>7860</v>
      </c>
      <c r="J1315" s="13">
        <v>29074</v>
      </c>
      <c r="K1315" s="8">
        <v>43</v>
      </c>
    </row>
    <row r="1316" spans="1:11" ht="15" customHeight="1" x14ac:dyDescent="0.3">
      <c r="A1316" s="8" t="s">
        <v>1352</v>
      </c>
      <c r="B1316" s="8">
        <v>1978</v>
      </c>
      <c r="C1316" s="8" t="s">
        <v>7846</v>
      </c>
      <c r="D1316" s="8">
        <v>26</v>
      </c>
      <c r="E1316" s="8">
        <v>2</v>
      </c>
      <c r="F1316" s="12">
        <v>8302.5400000000009</v>
      </c>
      <c r="G1316" s="8" t="s">
        <v>7882</v>
      </c>
      <c r="H1316" s="8" t="s">
        <v>7882</v>
      </c>
      <c r="I1316" s="8" t="s">
        <v>7864</v>
      </c>
      <c r="J1316" s="13">
        <v>28667</v>
      </c>
      <c r="K1316" s="8">
        <v>44</v>
      </c>
    </row>
    <row r="1317" spans="1:11" ht="15" customHeight="1" x14ac:dyDescent="0.3">
      <c r="A1317" s="8" t="s">
        <v>1353</v>
      </c>
      <c r="B1317" s="8">
        <v>1974</v>
      </c>
      <c r="C1317" s="8" t="s">
        <v>7846</v>
      </c>
      <c r="D1317" s="8">
        <v>6</v>
      </c>
      <c r="E1317" s="8">
        <v>0</v>
      </c>
      <c r="F1317" s="12">
        <v>8283.68</v>
      </c>
      <c r="G1317" s="8" t="s">
        <v>7884</v>
      </c>
      <c r="H1317" s="8" t="s">
        <v>7882</v>
      </c>
      <c r="I1317" s="8" t="s">
        <v>7859</v>
      </c>
      <c r="J1317" s="13">
        <v>27186</v>
      </c>
      <c r="K1317" s="8">
        <v>49</v>
      </c>
    </row>
    <row r="1318" spans="1:11" ht="15" customHeight="1" x14ac:dyDescent="0.3">
      <c r="A1318" s="8" t="s">
        <v>1354</v>
      </c>
      <c r="B1318" s="8">
        <v>1974</v>
      </c>
      <c r="C1318" s="8" t="s">
        <v>7848</v>
      </c>
      <c r="D1318" s="8">
        <v>22</v>
      </c>
      <c r="E1318" s="8">
        <v>0</v>
      </c>
      <c r="F1318" s="12">
        <v>8280.6200000000008</v>
      </c>
      <c r="G1318" s="8" t="s">
        <v>7884</v>
      </c>
      <c r="H1318" s="8" t="s">
        <v>7884</v>
      </c>
      <c r="I1318" s="8" t="s">
        <v>7859</v>
      </c>
      <c r="J1318" s="13">
        <v>27385</v>
      </c>
      <c r="K1318" s="8">
        <v>48</v>
      </c>
    </row>
    <row r="1319" spans="1:11" ht="15" customHeight="1" x14ac:dyDescent="0.3">
      <c r="A1319" s="8" t="s">
        <v>1355</v>
      </c>
      <c r="B1319" s="8">
        <v>1974</v>
      </c>
      <c r="C1319" s="8" t="s">
        <v>7847</v>
      </c>
      <c r="D1319" s="8">
        <v>26</v>
      </c>
      <c r="E1319" s="8">
        <v>0</v>
      </c>
      <c r="F1319" s="12">
        <v>8277.52</v>
      </c>
      <c r="G1319" s="8" t="s">
        <v>7884</v>
      </c>
      <c r="H1319" s="8" t="s">
        <v>7884</v>
      </c>
      <c r="I1319" s="8" t="s">
        <v>7861</v>
      </c>
      <c r="J1319" s="13">
        <v>27298</v>
      </c>
      <c r="K1319" s="8">
        <v>48</v>
      </c>
    </row>
    <row r="1320" spans="1:11" ht="15" customHeight="1" x14ac:dyDescent="0.3">
      <c r="A1320" s="8" t="s">
        <v>1356</v>
      </c>
      <c r="B1320" s="8">
        <v>2000</v>
      </c>
      <c r="C1320" s="8" t="s">
        <v>7845</v>
      </c>
      <c r="D1320" s="8">
        <v>28</v>
      </c>
      <c r="E1320" s="8">
        <v>0</v>
      </c>
      <c r="F1320" s="12">
        <v>8271.4599999999991</v>
      </c>
      <c r="G1320" s="8" t="s">
        <v>7884</v>
      </c>
      <c r="H1320" s="8" t="s">
        <v>7883</v>
      </c>
      <c r="I1320" s="8" t="s">
        <v>7868</v>
      </c>
      <c r="J1320" s="13">
        <v>36858</v>
      </c>
      <c r="K1320" s="8">
        <v>22</v>
      </c>
    </row>
    <row r="1321" spans="1:11" ht="15" customHeight="1" x14ac:dyDescent="0.3">
      <c r="A1321" s="8" t="s">
        <v>1357</v>
      </c>
      <c r="B1321" s="8">
        <v>1974</v>
      </c>
      <c r="C1321" s="8" t="s">
        <v>7849</v>
      </c>
      <c r="D1321" s="8">
        <v>5</v>
      </c>
      <c r="E1321" s="8">
        <v>0</v>
      </c>
      <c r="F1321" s="12">
        <v>8269.0400000000009</v>
      </c>
      <c r="G1321" s="8" t="s">
        <v>7884</v>
      </c>
      <c r="H1321" s="8" t="s">
        <v>7883</v>
      </c>
      <c r="I1321" s="8" t="s">
        <v>7861</v>
      </c>
      <c r="J1321" s="13">
        <v>27246</v>
      </c>
      <c r="K1321" s="8">
        <v>48</v>
      </c>
    </row>
    <row r="1322" spans="1:11" ht="15" customHeight="1" x14ac:dyDescent="0.3">
      <c r="A1322" s="8" t="s">
        <v>1358</v>
      </c>
      <c r="B1322" s="8">
        <v>1964</v>
      </c>
      <c r="C1322" s="8" t="s">
        <v>7847</v>
      </c>
      <c r="D1322" s="8">
        <v>5</v>
      </c>
      <c r="E1322" s="8">
        <v>0</v>
      </c>
      <c r="F1322" s="12">
        <v>8268</v>
      </c>
      <c r="G1322" s="8" t="s">
        <v>7882</v>
      </c>
      <c r="H1322" s="8" t="s">
        <v>7882</v>
      </c>
      <c r="I1322" s="8" t="s">
        <v>7859</v>
      </c>
      <c r="J1322" s="13">
        <v>23625</v>
      </c>
      <c r="K1322" s="8">
        <v>58</v>
      </c>
    </row>
    <row r="1323" spans="1:11" ht="15" customHeight="1" x14ac:dyDescent="0.3">
      <c r="A1323" s="8" t="s">
        <v>1359</v>
      </c>
      <c r="B1323" s="8">
        <v>1982</v>
      </c>
      <c r="C1323" s="8" t="s">
        <v>7847</v>
      </c>
      <c r="D1323" s="8">
        <v>27</v>
      </c>
      <c r="E1323" s="8">
        <v>3</v>
      </c>
      <c r="F1323" s="12">
        <v>8252.2800000000007</v>
      </c>
      <c r="G1323" s="8" t="s">
        <v>7884</v>
      </c>
      <c r="H1323" s="8" t="s">
        <v>7884</v>
      </c>
      <c r="I1323" s="8" t="s">
        <v>7867</v>
      </c>
      <c r="J1323" s="13">
        <v>30221</v>
      </c>
      <c r="K1323" s="8">
        <v>40</v>
      </c>
    </row>
    <row r="1324" spans="1:11" ht="15" customHeight="1" x14ac:dyDescent="0.3">
      <c r="A1324" s="8" t="s">
        <v>1360</v>
      </c>
      <c r="B1324" s="8">
        <v>1976</v>
      </c>
      <c r="C1324" s="8" t="s">
        <v>7847</v>
      </c>
      <c r="D1324" s="8">
        <v>2</v>
      </c>
      <c r="E1324" s="8">
        <v>1</v>
      </c>
      <c r="F1324" s="12">
        <v>8240.59</v>
      </c>
      <c r="G1324" s="8" t="s">
        <v>7884</v>
      </c>
      <c r="H1324" s="8" t="s">
        <v>7884</v>
      </c>
      <c r="I1324" s="8" t="s">
        <v>7859</v>
      </c>
      <c r="J1324" s="13">
        <v>28005</v>
      </c>
      <c r="K1324" s="8">
        <v>46</v>
      </c>
    </row>
    <row r="1325" spans="1:11" ht="15" customHeight="1" x14ac:dyDescent="0.3">
      <c r="A1325" s="8" t="s">
        <v>1361</v>
      </c>
      <c r="B1325" s="8">
        <v>1976</v>
      </c>
      <c r="C1325" s="8" t="s">
        <v>7846</v>
      </c>
      <c r="D1325" s="8">
        <v>30</v>
      </c>
      <c r="E1325" s="8">
        <v>1</v>
      </c>
      <c r="F1325" s="12">
        <v>8233.1</v>
      </c>
      <c r="G1325" s="8" t="s">
        <v>7884</v>
      </c>
      <c r="H1325" s="8" t="s">
        <v>7884</v>
      </c>
      <c r="I1325" s="8" t="s">
        <v>7859</v>
      </c>
      <c r="J1325" s="13">
        <v>27941</v>
      </c>
      <c r="K1325" s="8">
        <v>46</v>
      </c>
    </row>
    <row r="1326" spans="1:11" ht="15" customHeight="1" x14ac:dyDescent="0.3">
      <c r="A1326" s="8" t="s">
        <v>1362</v>
      </c>
      <c r="B1326" s="8">
        <v>1976</v>
      </c>
      <c r="C1326" s="8" t="s">
        <v>7847</v>
      </c>
      <c r="D1326" s="8">
        <v>3</v>
      </c>
      <c r="E1326" s="8">
        <v>1</v>
      </c>
      <c r="F1326" s="12">
        <v>8232.64</v>
      </c>
      <c r="G1326" s="8" t="s">
        <v>7884</v>
      </c>
      <c r="H1326" s="8" t="s">
        <v>7882</v>
      </c>
      <c r="I1326" s="8" t="s">
        <v>7859</v>
      </c>
      <c r="J1326" s="13">
        <v>28006</v>
      </c>
      <c r="K1326" s="8">
        <v>46</v>
      </c>
    </row>
    <row r="1327" spans="1:11" ht="15" customHeight="1" x14ac:dyDescent="0.3">
      <c r="A1327" s="8" t="s">
        <v>1363</v>
      </c>
      <c r="B1327" s="8">
        <v>1978</v>
      </c>
      <c r="C1327" s="8" t="s">
        <v>7846</v>
      </c>
      <c r="D1327" s="8">
        <v>30</v>
      </c>
      <c r="E1327" s="8">
        <v>2</v>
      </c>
      <c r="F1327" s="12">
        <v>8219.2000000000007</v>
      </c>
      <c r="G1327" s="8" t="s">
        <v>7884</v>
      </c>
      <c r="H1327" s="8" t="s">
        <v>7884</v>
      </c>
      <c r="I1327" s="8" t="s">
        <v>7859</v>
      </c>
      <c r="J1327" s="13">
        <v>28671</v>
      </c>
      <c r="K1327" s="8">
        <v>44</v>
      </c>
    </row>
    <row r="1328" spans="1:11" ht="15" customHeight="1" x14ac:dyDescent="0.3">
      <c r="A1328" s="8" t="s">
        <v>1364</v>
      </c>
      <c r="B1328" s="8">
        <v>1978</v>
      </c>
      <c r="C1328" s="8" t="s">
        <v>7850</v>
      </c>
      <c r="D1328" s="8">
        <v>24</v>
      </c>
      <c r="E1328" s="8">
        <v>2</v>
      </c>
      <c r="F1328" s="12">
        <v>8211.1</v>
      </c>
      <c r="G1328" s="8" t="s">
        <v>7884</v>
      </c>
      <c r="H1328" s="8" t="s">
        <v>7882</v>
      </c>
      <c r="I1328" s="8" t="s">
        <v>7859</v>
      </c>
      <c r="J1328" s="13">
        <v>28787</v>
      </c>
      <c r="K1328" s="8">
        <v>44</v>
      </c>
    </row>
    <row r="1329" spans="1:11" ht="15" customHeight="1" x14ac:dyDescent="0.3">
      <c r="A1329" s="8" t="s">
        <v>1365</v>
      </c>
      <c r="B1329" s="8">
        <v>1962</v>
      </c>
      <c r="C1329" s="8" t="s">
        <v>7845</v>
      </c>
      <c r="D1329" s="8">
        <v>23</v>
      </c>
      <c r="E1329" s="8">
        <v>0</v>
      </c>
      <c r="F1329" s="12">
        <v>8188.12</v>
      </c>
      <c r="G1329" s="8" t="s">
        <v>7882</v>
      </c>
      <c r="H1329" s="8" t="s">
        <v>7882</v>
      </c>
      <c r="I1329" s="8" t="s">
        <v>7859</v>
      </c>
      <c r="J1329" s="13">
        <v>22973</v>
      </c>
      <c r="K1329" s="8">
        <v>60</v>
      </c>
    </row>
    <row r="1330" spans="1:11" ht="15" customHeight="1" x14ac:dyDescent="0.3">
      <c r="A1330" s="8" t="s">
        <v>1366</v>
      </c>
      <c r="B1330" s="8">
        <v>1997</v>
      </c>
      <c r="C1330" s="8" t="s">
        <v>7850</v>
      </c>
      <c r="D1330" s="8">
        <v>21</v>
      </c>
      <c r="E1330" s="8">
        <v>0</v>
      </c>
      <c r="F1330" s="12">
        <v>8182.89</v>
      </c>
      <c r="G1330" s="8" t="s">
        <v>7884</v>
      </c>
      <c r="H1330" s="8" t="s">
        <v>7883</v>
      </c>
      <c r="I1330" s="8" t="s">
        <v>7873</v>
      </c>
      <c r="J1330" s="13">
        <v>35724</v>
      </c>
      <c r="K1330" s="8">
        <v>25</v>
      </c>
    </row>
    <row r="1331" spans="1:11" ht="15" customHeight="1" x14ac:dyDescent="0.3">
      <c r="A1331" s="8" t="s">
        <v>1367</v>
      </c>
      <c r="B1331" s="8">
        <v>1983</v>
      </c>
      <c r="C1331" s="8" t="s">
        <v>7846</v>
      </c>
      <c r="D1331" s="8">
        <v>8</v>
      </c>
      <c r="E1331" s="8">
        <v>3</v>
      </c>
      <c r="F1331" s="12">
        <v>8179.51</v>
      </c>
      <c r="G1331" s="8" t="s">
        <v>7884</v>
      </c>
      <c r="H1331" s="8" t="s">
        <v>7884</v>
      </c>
      <c r="I1331" s="8" t="s">
        <v>7872</v>
      </c>
      <c r="J1331" s="13">
        <v>30475</v>
      </c>
      <c r="K1331" s="8">
        <v>40</v>
      </c>
    </row>
    <row r="1332" spans="1:11" ht="15" customHeight="1" x14ac:dyDescent="0.3">
      <c r="A1332" s="8" t="s">
        <v>1368</v>
      </c>
      <c r="B1332" s="8">
        <v>1963</v>
      </c>
      <c r="C1332" s="8" t="s">
        <v>7845</v>
      </c>
      <c r="D1332" s="8">
        <v>5</v>
      </c>
      <c r="E1332" s="8">
        <v>0</v>
      </c>
      <c r="F1332" s="12">
        <v>8177.9</v>
      </c>
      <c r="G1332" s="8" t="s">
        <v>7882</v>
      </c>
      <c r="H1332" s="8" t="s">
        <v>7883</v>
      </c>
      <c r="I1332" s="8" t="s">
        <v>7859</v>
      </c>
      <c r="J1332" s="13">
        <v>23320</v>
      </c>
      <c r="K1332" s="8">
        <v>59</v>
      </c>
    </row>
    <row r="1333" spans="1:11" ht="15" customHeight="1" x14ac:dyDescent="0.3">
      <c r="A1333" s="8" t="s">
        <v>1369</v>
      </c>
      <c r="B1333" s="8">
        <v>1982</v>
      </c>
      <c r="C1333" s="8" t="s">
        <v>7846</v>
      </c>
      <c r="D1333" s="8">
        <v>28</v>
      </c>
      <c r="E1333" s="8">
        <v>4</v>
      </c>
      <c r="F1333" s="12">
        <v>8162.72</v>
      </c>
      <c r="G1333" s="8" t="s">
        <v>7882</v>
      </c>
      <c r="H1333" s="8" t="s">
        <v>7882</v>
      </c>
      <c r="I1333" s="8" t="s">
        <v>7860</v>
      </c>
      <c r="J1333" s="13">
        <v>30130</v>
      </c>
      <c r="K1333" s="8">
        <v>40</v>
      </c>
    </row>
    <row r="1334" spans="1:11" ht="15" customHeight="1" x14ac:dyDescent="0.3">
      <c r="A1334" s="8" t="s">
        <v>1370</v>
      </c>
      <c r="B1334" s="8">
        <v>1990</v>
      </c>
      <c r="C1334" s="8" t="s">
        <v>7846</v>
      </c>
      <c r="D1334" s="8">
        <v>21</v>
      </c>
      <c r="E1334" s="8">
        <v>3</v>
      </c>
      <c r="F1334" s="12">
        <v>8157.92</v>
      </c>
      <c r="G1334" s="8" t="s">
        <v>7884</v>
      </c>
      <c r="H1334" s="8" t="s">
        <v>7882</v>
      </c>
      <c r="I1334" s="8" t="s">
        <v>7866</v>
      </c>
      <c r="J1334" s="13">
        <v>33045</v>
      </c>
      <c r="K1334" s="8">
        <v>32</v>
      </c>
    </row>
    <row r="1335" spans="1:11" ht="15" customHeight="1" x14ac:dyDescent="0.3">
      <c r="A1335" s="8" t="s">
        <v>1371</v>
      </c>
      <c r="B1335" s="8">
        <v>1973</v>
      </c>
      <c r="C1335" s="8" t="s">
        <v>7847</v>
      </c>
      <c r="D1335" s="8">
        <v>3</v>
      </c>
      <c r="E1335" s="8">
        <v>0</v>
      </c>
      <c r="F1335" s="12">
        <v>8125.78</v>
      </c>
      <c r="G1335" s="8" t="s">
        <v>7884</v>
      </c>
      <c r="H1335" s="8" t="s">
        <v>7884</v>
      </c>
      <c r="I1335" s="8" t="s">
        <v>7859</v>
      </c>
      <c r="J1335" s="13">
        <v>26910</v>
      </c>
      <c r="K1335" s="8">
        <v>49</v>
      </c>
    </row>
    <row r="1336" spans="1:11" ht="15" customHeight="1" x14ac:dyDescent="0.3">
      <c r="A1336" s="8" t="s">
        <v>1372</v>
      </c>
      <c r="B1336" s="8">
        <v>1973</v>
      </c>
      <c r="C1336" s="8" t="s">
        <v>7849</v>
      </c>
      <c r="D1336" s="8">
        <v>30</v>
      </c>
      <c r="E1336" s="8">
        <v>0</v>
      </c>
      <c r="F1336" s="12">
        <v>8124.41</v>
      </c>
      <c r="G1336" s="8" t="s">
        <v>7882</v>
      </c>
      <c r="H1336" s="8" t="s">
        <v>7883</v>
      </c>
      <c r="I1336" s="8" t="s">
        <v>7859</v>
      </c>
      <c r="J1336" s="13">
        <v>26906</v>
      </c>
      <c r="K1336" s="8">
        <v>49</v>
      </c>
    </row>
    <row r="1337" spans="1:11" ht="15" customHeight="1" x14ac:dyDescent="0.3">
      <c r="A1337" s="8" t="s">
        <v>1373</v>
      </c>
      <c r="B1337" s="8">
        <v>1973</v>
      </c>
      <c r="C1337" s="8" t="s">
        <v>7848</v>
      </c>
      <c r="D1337" s="8">
        <v>16</v>
      </c>
      <c r="E1337" s="8">
        <v>0</v>
      </c>
      <c r="F1337" s="12">
        <v>8116.68</v>
      </c>
      <c r="G1337" s="8" t="s">
        <v>7882</v>
      </c>
      <c r="H1337" s="8" t="s">
        <v>7883</v>
      </c>
      <c r="I1337" s="8" t="s">
        <v>7861</v>
      </c>
      <c r="J1337" s="13">
        <v>27014</v>
      </c>
      <c r="K1337" s="8">
        <v>49</v>
      </c>
    </row>
    <row r="1338" spans="1:11" ht="15" customHeight="1" x14ac:dyDescent="0.3">
      <c r="A1338" s="8" t="s">
        <v>1374</v>
      </c>
      <c r="B1338" s="8">
        <v>1978</v>
      </c>
      <c r="C1338" s="8" t="s">
        <v>7847</v>
      </c>
      <c r="D1338" s="8">
        <v>1</v>
      </c>
      <c r="E1338" s="8">
        <v>2</v>
      </c>
      <c r="F1338" s="12">
        <v>8116.27</v>
      </c>
      <c r="G1338" s="8" t="s">
        <v>7882</v>
      </c>
      <c r="H1338" s="8" t="s">
        <v>7883</v>
      </c>
      <c r="I1338" s="8" t="s">
        <v>7860</v>
      </c>
      <c r="J1338" s="13">
        <v>28734</v>
      </c>
      <c r="K1338" s="8">
        <v>44</v>
      </c>
    </row>
    <row r="1339" spans="1:11" ht="15" customHeight="1" x14ac:dyDescent="0.3">
      <c r="A1339" s="8" t="s">
        <v>1375</v>
      </c>
      <c r="B1339" s="8">
        <v>1973</v>
      </c>
      <c r="C1339" s="8" t="s">
        <v>7850</v>
      </c>
      <c r="D1339" s="8">
        <v>11</v>
      </c>
      <c r="E1339" s="8">
        <v>0</v>
      </c>
      <c r="F1339" s="12">
        <v>8112.59</v>
      </c>
      <c r="G1339" s="8" t="s">
        <v>7884</v>
      </c>
      <c r="H1339" s="8" t="s">
        <v>7884</v>
      </c>
      <c r="I1339" s="8" t="s">
        <v>7859</v>
      </c>
      <c r="J1339" s="13">
        <v>26948</v>
      </c>
      <c r="K1339" s="8">
        <v>49</v>
      </c>
    </row>
    <row r="1340" spans="1:11" ht="15" customHeight="1" x14ac:dyDescent="0.3">
      <c r="A1340" s="8" t="s">
        <v>1376</v>
      </c>
      <c r="B1340" s="8">
        <v>1967</v>
      </c>
      <c r="C1340" s="8" t="s">
        <v>7846</v>
      </c>
      <c r="D1340" s="8">
        <v>10</v>
      </c>
      <c r="E1340" s="8">
        <v>0</v>
      </c>
      <c r="F1340" s="12">
        <v>8091.3</v>
      </c>
      <c r="G1340" s="8" t="s">
        <v>7882</v>
      </c>
      <c r="H1340" s="8" t="s">
        <v>7883</v>
      </c>
      <c r="I1340" s="8" t="s">
        <v>7860</v>
      </c>
      <c r="J1340" s="13">
        <v>24633</v>
      </c>
      <c r="K1340" s="8">
        <v>55</v>
      </c>
    </row>
    <row r="1341" spans="1:11" ht="15" customHeight="1" x14ac:dyDescent="0.3">
      <c r="A1341" s="8" t="s">
        <v>1377</v>
      </c>
      <c r="B1341" s="8">
        <v>1975</v>
      </c>
      <c r="C1341" s="8" t="s">
        <v>7848</v>
      </c>
      <c r="D1341" s="8">
        <v>21</v>
      </c>
      <c r="E1341" s="8">
        <v>1</v>
      </c>
      <c r="F1341" s="12">
        <v>8083.92</v>
      </c>
      <c r="G1341" s="8" t="s">
        <v>7882</v>
      </c>
      <c r="H1341" s="8" t="s">
        <v>7882</v>
      </c>
      <c r="I1341" s="8" t="s">
        <v>7859</v>
      </c>
      <c r="J1341" s="13">
        <v>27749</v>
      </c>
      <c r="K1341" s="8">
        <v>47</v>
      </c>
    </row>
    <row r="1342" spans="1:11" ht="15" customHeight="1" x14ac:dyDescent="0.3">
      <c r="A1342" s="8" t="s">
        <v>1378</v>
      </c>
      <c r="B1342" s="8">
        <v>1994</v>
      </c>
      <c r="C1342" s="8" t="s">
        <v>7850</v>
      </c>
      <c r="D1342" s="8">
        <v>12</v>
      </c>
      <c r="E1342" s="8">
        <v>0</v>
      </c>
      <c r="F1342" s="12">
        <v>8081.74</v>
      </c>
      <c r="G1342" s="8" t="s">
        <v>7884</v>
      </c>
      <c r="H1342" s="8" t="s">
        <v>7884</v>
      </c>
      <c r="I1342" s="8" t="s">
        <v>7873</v>
      </c>
      <c r="J1342" s="13">
        <v>34619</v>
      </c>
      <c r="K1342" s="8">
        <v>28</v>
      </c>
    </row>
    <row r="1343" spans="1:11" ht="15" customHeight="1" x14ac:dyDescent="0.3">
      <c r="A1343" s="8" t="s">
        <v>1379</v>
      </c>
      <c r="B1343" s="8">
        <v>2001</v>
      </c>
      <c r="C1343" s="8" t="s">
        <v>7849</v>
      </c>
      <c r="D1343" s="8">
        <v>28</v>
      </c>
      <c r="E1343" s="8">
        <v>0</v>
      </c>
      <c r="F1343" s="12">
        <v>8081.26</v>
      </c>
      <c r="G1343" s="8" t="s">
        <v>7884</v>
      </c>
      <c r="H1343" s="8" t="s">
        <v>7884</v>
      </c>
      <c r="I1343" s="8" t="s">
        <v>7860</v>
      </c>
      <c r="J1343" s="13">
        <v>37131</v>
      </c>
      <c r="K1343" s="8">
        <v>21</v>
      </c>
    </row>
    <row r="1344" spans="1:11" ht="15" customHeight="1" x14ac:dyDescent="0.3">
      <c r="A1344" s="8" t="s">
        <v>1380</v>
      </c>
      <c r="B1344" s="8">
        <v>1993</v>
      </c>
      <c r="C1344" s="8" t="s">
        <v>7845</v>
      </c>
      <c r="D1344" s="8">
        <v>7</v>
      </c>
      <c r="E1344" s="8">
        <v>0</v>
      </c>
      <c r="F1344" s="12">
        <v>8077.41</v>
      </c>
      <c r="G1344" s="8" t="s">
        <v>7884</v>
      </c>
      <c r="H1344" s="8" t="s">
        <v>7883</v>
      </c>
      <c r="I1344" s="8" t="s">
        <v>7873</v>
      </c>
      <c r="J1344" s="13">
        <v>34280</v>
      </c>
      <c r="K1344" s="8">
        <v>29</v>
      </c>
    </row>
    <row r="1345" spans="1:11" ht="15" customHeight="1" x14ac:dyDescent="0.3">
      <c r="A1345" s="8" t="s">
        <v>1381</v>
      </c>
      <c r="B1345" s="8">
        <v>1965</v>
      </c>
      <c r="C1345" s="8" t="s">
        <v>7850</v>
      </c>
      <c r="D1345" s="8">
        <v>21</v>
      </c>
      <c r="E1345" s="8">
        <v>0</v>
      </c>
      <c r="F1345" s="12">
        <v>8071.57</v>
      </c>
      <c r="G1345" s="8" t="s">
        <v>7882</v>
      </c>
      <c r="H1345" s="8" t="s">
        <v>7883</v>
      </c>
      <c r="I1345" s="8" t="s">
        <v>7861</v>
      </c>
      <c r="J1345" s="13">
        <v>24036</v>
      </c>
      <c r="K1345" s="8">
        <v>57</v>
      </c>
    </row>
    <row r="1346" spans="1:11" ht="15" customHeight="1" x14ac:dyDescent="0.3">
      <c r="A1346" s="8" t="s">
        <v>1382</v>
      </c>
      <c r="B1346" s="8">
        <v>1975</v>
      </c>
      <c r="C1346" s="8" t="s">
        <v>7848</v>
      </c>
      <c r="D1346" s="8">
        <v>15</v>
      </c>
      <c r="E1346" s="8">
        <v>1</v>
      </c>
      <c r="F1346" s="12">
        <v>8068.19</v>
      </c>
      <c r="G1346" s="8" t="s">
        <v>7882</v>
      </c>
      <c r="H1346" s="8" t="s">
        <v>7884</v>
      </c>
      <c r="I1346" s="8" t="s">
        <v>7861</v>
      </c>
      <c r="J1346" s="13">
        <v>27743</v>
      </c>
      <c r="K1346" s="8">
        <v>47</v>
      </c>
    </row>
    <row r="1347" spans="1:11" ht="15" customHeight="1" x14ac:dyDescent="0.3">
      <c r="A1347" s="8" t="s">
        <v>1383</v>
      </c>
      <c r="B1347" s="8">
        <v>1965</v>
      </c>
      <c r="C1347" s="8" t="s">
        <v>7849</v>
      </c>
      <c r="D1347" s="8">
        <v>11</v>
      </c>
      <c r="E1347" s="8">
        <v>0</v>
      </c>
      <c r="F1347" s="12">
        <v>8067.83</v>
      </c>
      <c r="G1347" s="8" t="s">
        <v>7882</v>
      </c>
      <c r="H1347" s="8" t="s">
        <v>7883</v>
      </c>
      <c r="I1347" s="8" t="s">
        <v>7859</v>
      </c>
      <c r="J1347" s="13">
        <v>23965</v>
      </c>
      <c r="K1347" s="8">
        <v>57</v>
      </c>
    </row>
    <row r="1348" spans="1:11" ht="15" customHeight="1" x14ac:dyDescent="0.3">
      <c r="A1348" s="8" t="s">
        <v>1384</v>
      </c>
      <c r="B1348" s="8">
        <v>1975</v>
      </c>
      <c r="C1348" s="8" t="s">
        <v>7846</v>
      </c>
      <c r="D1348" s="8">
        <v>28</v>
      </c>
      <c r="E1348" s="8">
        <v>1</v>
      </c>
      <c r="F1348" s="12">
        <v>8062.76</v>
      </c>
      <c r="G1348" s="8" t="s">
        <v>7882</v>
      </c>
      <c r="H1348" s="8" t="s">
        <v>7882</v>
      </c>
      <c r="I1348" s="8" t="s">
        <v>7861</v>
      </c>
      <c r="J1348" s="13">
        <v>27573</v>
      </c>
      <c r="K1348" s="8">
        <v>47</v>
      </c>
    </row>
    <row r="1349" spans="1:11" ht="15" customHeight="1" x14ac:dyDescent="0.3">
      <c r="A1349" s="8" t="s">
        <v>1385</v>
      </c>
      <c r="B1349" s="8">
        <v>1970</v>
      </c>
      <c r="C1349" s="8" t="s">
        <v>7848</v>
      </c>
      <c r="D1349" s="8">
        <v>12</v>
      </c>
      <c r="E1349" s="8">
        <v>0</v>
      </c>
      <c r="F1349" s="12">
        <v>8062.31</v>
      </c>
      <c r="G1349" s="8" t="s">
        <v>7884</v>
      </c>
      <c r="H1349" s="8" t="s">
        <v>7883</v>
      </c>
      <c r="I1349" s="8" t="s">
        <v>7859</v>
      </c>
      <c r="J1349" s="13">
        <v>25914</v>
      </c>
      <c r="K1349" s="8">
        <v>52</v>
      </c>
    </row>
    <row r="1350" spans="1:11" ht="15" customHeight="1" x14ac:dyDescent="0.3">
      <c r="A1350" s="8" t="s">
        <v>1386</v>
      </c>
      <c r="B1350" s="8">
        <v>1982</v>
      </c>
      <c r="C1350" s="8" t="s">
        <v>7848</v>
      </c>
      <c r="D1350" s="8">
        <v>27</v>
      </c>
      <c r="E1350" s="8">
        <v>3</v>
      </c>
      <c r="F1350" s="12">
        <v>8059.68</v>
      </c>
      <c r="G1350" s="8" t="s">
        <v>7884</v>
      </c>
      <c r="H1350" s="8" t="s">
        <v>7882</v>
      </c>
      <c r="I1350" s="8" t="s">
        <v>7860</v>
      </c>
      <c r="J1350" s="13">
        <v>30312</v>
      </c>
      <c r="K1350" s="8">
        <v>40</v>
      </c>
    </row>
    <row r="1351" spans="1:11" ht="15" customHeight="1" x14ac:dyDescent="0.3">
      <c r="A1351" s="8" t="s">
        <v>1387</v>
      </c>
      <c r="B1351" s="8">
        <v>1985</v>
      </c>
      <c r="C1351" s="8" t="s">
        <v>7845</v>
      </c>
      <c r="D1351" s="8">
        <v>28</v>
      </c>
      <c r="E1351" s="8">
        <v>3</v>
      </c>
      <c r="F1351" s="12">
        <v>8059.06</v>
      </c>
      <c r="G1351" s="8" t="s">
        <v>7884</v>
      </c>
      <c r="H1351" s="8" t="s">
        <v>7882</v>
      </c>
      <c r="I1351" s="8" t="s">
        <v>7860</v>
      </c>
      <c r="J1351" s="13">
        <v>31379</v>
      </c>
      <c r="K1351" s="8">
        <v>37</v>
      </c>
    </row>
    <row r="1352" spans="1:11" ht="15" customHeight="1" x14ac:dyDescent="0.3">
      <c r="A1352" s="8" t="s">
        <v>1388</v>
      </c>
      <c r="B1352" s="8">
        <v>2003</v>
      </c>
      <c r="C1352" s="8" t="s">
        <v>7848</v>
      </c>
      <c r="D1352" s="8">
        <v>12</v>
      </c>
      <c r="E1352" s="8">
        <v>0</v>
      </c>
      <c r="F1352" s="12">
        <v>8035.64</v>
      </c>
      <c r="G1352" s="8" t="s">
        <v>7884</v>
      </c>
      <c r="H1352" s="8" t="s">
        <v>7884</v>
      </c>
      <c r="I1352" s="8" t="s">
        <v>7860</v>
      </c>
      <c r="J1352" s="13">
        <v>37967</v>
      </c>
      <c r="K1352" s="8">
        <v>19</v>
      </c>
    </row>
    <row r="1353" spans="1:11" ht="15" customHeight="1" x14ac:dyDescent="0.3">
      <c r="A1353" s="8" t="s">
        <v>1389</v>
      </c>
      <c r="B1353" s="8">
        <v>1977</v>
      </c>
      <c r="C1353" s="8" t="s">
        <v>7845</v>
      </c>
      <c r="D1353" s="8">
        <v>6</v>
      </c>
      <c r="E1353" s="8">
        <v>2</v>
      </c>
      <c r="F1353" s="12">
        <v>8027.97</v>
      </c>
      <c r="G1353" s="8" t="s">
        <v>7882</v>
      </c>
      <c r="H1353" s="8" t="s">
        <v>7884</v>
      </c>
      <c r="I1353" s="8" t="s">
        <v>7861</v>
      </c>
      <c r="J1353" s="13">
        <v>28435</v>
      </c>
      <c r="K1353" s="8">
        <v>45</v>
      </c>
    </row>
    <row r="1354" spans="1:11" ht="15" customHeight="1" x14ac:dyDescent="0.3">
      <c r="A1354" s="8" t="s">
        <v>1390</v>
      </c>
      <c r="B1354" s="8">
        <v>1976</v>
      </c>
      <c r="C1354" s="8" t="s">
        <v>7848</v>
      </c>
      <c r="D1354" s="8">
        <v>20</v>
      </c>
      <c r="E1354" s="8">
        <v>0</v>
      </c>
      <c r="F1354" s="12">
        <v>8026.67</v>
      </c>
      <c r="G1354" s="8" t="s">
        <v>7884</v>
      </c>
      <c r="H1354" s="8" t="s">
        <v>7884</v>
      </c>
      <c r="I1354" s="8" t="s">
        <v>7860</v>
      </c>
      <c r="J1354" s="13">
        <v>28114</v>
      </c>
      <c r="K1354" s="8">
        <v>46</v>
      </c>
    </row>
    <row r="1355" spans="1:11" ht="15" customHeight="1" x14ac:dyDescent="0.3">
      <c r="A1355" s="8" t="s">
        <v>1391</v>
      </c>
      <c r="B1355" s="8">
        <v>1978</v>
      </c>
      <c r="C1355" s="8" t="s">
        <v>7844</v>
      </c>
      <c r="D1355" s="8">
        <v>17</v>
      </c>
      <c r="E1355" s="8">
        <v>1</v>
      </c>
      <c r="F1355" s="12">
        <v>8023.14</v>
      </c>
      <c r="G1355" s="8" t="s">
        <v>7884</v>
      </c>
      <c r="H1355" s="8" t="s">
        <v>7882</v>
      </c>
      <c r="I1355" s="8" t="s">
        <v>7860</v>
      </c>
      <c r="J1355" s="13">
        <v>28688</v>
      </c>
      <c r="K1355" s="8">
        <v>44</v>
      </c>
    </row>
    <row r="1356" spans="1:11" ht="15" customHeight="1" x14ac:dyDescent="0.3">
      <c r="A1356" s="8" t="s">
        <v>1392</v>
      </c>
      <c r="B1356" s="8">
        <v>1989</v>
      </c>
      <c r="C1356" s="8" t="s">
        <v>7845</v>
      </c>
      <c r="D1356" s="8">
        <v>3</v>
      </c>
      <c r="E1356" s="8">
        <v>3</v>
      </c>
      <c r="F1356" s="12">
        <v>8021.11</v>
      </c>
      <c r="G1356" s="8" t="s">
        <v>7884</v>
      </c>
      <c r="H1356" s="8" t="s">
        <v>7883</v>
      </c>
      <c r="I1356" s="8" t="s">
        <v>7860</v>
      </c>
      <c r="J1356" s="13">
        <v>32815</v>
      </c>
      <c r="K1356" s="8">
        <v>33</v>
      </c>
    </row>
    <row r="1357" spans="1:11" ht="15" customHeight="1" x14ac:dyDescent="0.3">
      <c r="A1357" s="8" t="s">
        <v>1393</v>
      </c>
      <c r="B1357" s="8">
        <v>1980</v>
      </c>
      <c r="C1357" s="8" t="s">
        <v>7845</v>
      </c>
      <c r="D1357" s="8">
        <v>8</v>
      </c>
      <c r="E1357" s="8">
        <v>2</v>
      </c>
      <c r="F1357" s="12">
        <v>8017.06</v>
      </c>
      <c r="G1357" s="8" t="s">
        <v>7884</v>
      </c>
      <c r="H1357" s="8" t="s">
        <v>7884</v>
      </c>
      <c r="I1357" s="8" t="s">
        <v>7860</v>
      </c>
      <c r="J1357" s="13">
        <v>29533</v>
      </c>
      <c r="K1357" s="8">
        <v>42</v>
      </c>
    </row>
    <row r="1358" spans="1:11" ht="15" customHeight="1" x14ac:dyDescent="0.3">
      <c r="A1358" s="8" t="s">
        <v>1394</v>
      </c>
      <c r="B1358" s="8">
        <v>1995</v>
      </c>
      <c r="C1358" s="8" t="s">
        <v>7847</v>
      </c>
      <c r="D1358" s="8">
        <v>18</v>
      </c>
      <c r="E1358" s="8">
        <v>0</v>
      </c>
      <c r="F1358" s="12">
        <v>8014.62</v>
      </c>
      <c r="G1358" s="8" t="s">
        <v>7884</v>
      </c>
      <c r="H1358" s="8" t="s">
        <v>7882</v>
      </c>
      <c r="I1358" s="8" t="s">
        <v>7860</v>
      </c>
      <c r="J1358" s="13">
        <v>34960</v>
      </c>
      <c r="K1358" s="8">
        <v>27</v>
      </c>
    </row>
    <row r="1359" spans="1:11" ht="15" customHeight="1" x14ac:dyDescent="0.3">
      <c r="A1359" s="8" t="s">
        <v>1395</v>
      </c>
      <c r="B1359" s="8">
        <v>1962</v>
      </c>
      <c r="C1359" s="8" t="s">
        <v>7849</v>
      </c>
      <c r="D1359" s="8">
        <v>22</v>
      </c>
      <c r="E1359" s="8">
        <v>0</v>
      </c>
      <c r="F1359" s="12">
        <v>8004.96</v>
      </c>
      <c r="G1359" s="8" t="s">
        <v>7882</v>
      </c>
      <c r="H1359" s="8" t="s">
        <v>7883</v>
      </c>
      <c r="I1359" s="8" t="s">
        <v>7859</v>
      </c>
      <c r="J1359" s="13">
        <v>22880</v>
      </c>
      <c r="K1359" s="8">
        <v>60</v>
      </c>
    </row>
    <row r="1360" spans="1:11" ht="15" customHeight="1" x14ac:dyDescent="0.3">
      <c r="A1360" s="8" t="s">
        <v>1396</v>
      </c>
      <c r="B1360" s="8">
        <v>1983</v>
      </c>
      <c r="C1360" s="8" t="s">
        <v>7849</v>
      </c>
      <c r="D1360" s="8">
        <v>20</v>
      </c>
      <c r="E1360" s="8">
        <v>3</v>
      </c>
      <c r="F1360" s="12">
        <v>7986.48</v>
      </c>
      <c r="G1360" s="8" t="s">
        <v>7884</v>
      </c>
      <c r="H1360" s="8" t="s">
        <v>7882</v>
      </c>
      <c r="I1360" s="8" t="s">
        <v>7867</v>
      </c>
      <c r="J1360" s="13">
        <v>30548</v>
      </c>
      <c r="K1360" s="8">
        <v>39</v>
      </c>
    </row>
    <row r="1361" spans="1:11" ht="15" customHeight="1" x14ac:dyDescent="0.3">
      <c r="A1361" s="8" t="s">
        <v>1397</v>
      </c>
      <c r="B1361" s="8">
        <v>1983</v>
      </c>
      <c r="C1361" s="8" t="s">
        <v>7849</v>
      </c>
      <c r="D1361" s="8">
        <v>28</v>
      </c>
      <c r="E1361" s="8">
        <v>3</v>
      </c>
      <c r="F1361" s="12">
        <v>7985.82</v>
      </c>
      <c r="G1361" s="8" t="s">
        <v>7884</v>
      </c>
      <c r="H1361" s="8" t="s">
        <v>7883</v>
      </c>
      <c r="I1361" s="8" t="s">
        <v>7867</v>
      </c>
      <c r="J1361" s="13">
        <v>30556</v>
      </c>
      <c r="K1361" s="8">
        <v>39</v>
      </c>
    </row>
    <row r="1362" spans="1:11" ht="15" customHeight="1" x14ac:dyDescent="0.3">
      <c r="A1362" s="8" t="s">
        <v>1398</v>
      </c>
      <c r="B1362" s="8">
        <v>1972</v>
      </c>
      <c r="C1362" s="8" t="s">
        <v>7845</v>
      </c>
      <c r="D1362" s="8">
        <v>23</v>
      </c>
      <c r="E1362" s="8">
        <v>0</v>
      </c>
      <c r="F1362" s="12">
        <v>7980.34</v>
      </c>
      <c r="G1362" s="8" t="s">
        <v>7884</v>
      </c>
      <c r="H1362" s="8" t="s">
        <v>7884</v>
      </c>
      <c r="I1362" s="8" t="s">
        <v>7859</v>
      </c>
      <c r="J1362" s="13">
        <v>26626</v>
      </c>
      <c r="K1362" s="8">
        <v>50</v>
      </c>
    </row>
    <row r="1363" spans="1:11" ht="15" customHeight="1" x14ac:dyDescent="0.3">
      <c r="A1363" s="8" t="s">
        <v>1399</v>
      </c>
      <c r="B1363" s="8">
        <v>1975</v>
      </c>
      <c r="C1363" s="8" t="s">
        <v>7849</v>
      </c>
      <c r="D1363" s="8">
        <v>10</v>
      </c>
      <c r="E1363" s="8">
        <v>1</v>
      </c>
      <c r="F1363" s="12">
        <v>7966.81</v>
      </c>
      <c r="G1363" s="8" t="s">
        <v>7884</v>
      </c>
      <c r="H1363" s="8" t="s">
        <v>7884</v>
      </c>
      <c r="I1363" s="8" t="s">
        <v>7859</v>
      </c>
      <c r="J1363" s="13">
        <v>27616</v>
      </c>
      <c r="K1363" s="8">
        <v>47</v>
      </c>
    </row>
    <row r="1364" spans="1:11" ht="15" customHeight="1" x14ac:dyDescent="0.3">
      <c r="A1364" s="8" t="s">
        <v>1400</v>
      </c>
      <c r="B1364" s="8">
        <v>1970</v>
      </c>
      <c r="C1364" s="8" t="s">
        <v>7846</v>
      </c>
      <c r="D1364" s="8">
        <v>19</v>
      </c>
      <c r="E1364" s="8">
        <v>0</v>
      </c>
      <c r="F1364" s="12">
        <v>7958.13</v>
      </c>
      <c r="G1364" s="8" t="s">
        <v>7884</v>
      </c>
      <c r="H1364" s="8" t="s">
        <v>7884</v>
      </c>
      <c r="I1364" s="8" t="s">
        <v>7859</v>
      </c>
      <c r="J1364" s="13">
        <v>25738</v>
      </c>
      <c r="K1364" s="8">
        <v>52</v>
      </c>
    </row>
    <row r="1365" spans="1:11" ht="15" customHeight="1" x14ac:dyDescent="0.3">
      <c r="A1365" s="8" t="s">
        <v>1401</v>
      </c>
      <c r="B1365" s="8">
        <v>1981</v>
      </c>
      <c r="C1365" s="8" t="s">
        <v>7848</v>
      </c>
      <c r="D1365" s="8">
        <v>28</v>
      </c>
      <c r="E1365" s="8">
        <v>3</v>
      </c>
      <c r="F1365" s="12">
        <v>7954.52</v>
      </c>
      <c r="G1365" s="8" t="s">
        <v>7884</v>
      </c>
      <c r="H1365" s="8" t="s">
        <v>7884</v>
      </c>
      <c r="I1365" s="8" t="s">
        <v>7861</v>
      </c>
      <c r="J1365" s="13">
        <v>29948</v>
      </c>
      <c r="K1365" s="8">
        <v>41</v>
      </c>
    </row>
    <row r="1366" spans="1:11" ht="15" customHeight="1" x14ac:dyDescent="0.3">
      <c r="A1366" s="8" t="s">
        <v>1402</v>
      </c>
      <c r="B1366" s="8">
        <v>1966</v>
      </c>
      <c r="C1366" s="8" t="s">
        <v>7844</v>
      </c>
      <c r="D1366" s="8">
        <v>9</v>
      </c>
      <c r="E1366" s="8">
        <v>0</v>
      </c>
      <c r="F1366" s="12">
        <v>7953.72</v>
      </c>
      <c r="G1366" s="8" t="s">
        <v>7882</v>
      </c>
      <c r="H1366" s="8" t="s">
        <v>7882</v>
      </c>
      <c r="I1366" s="8" t="s">
        <v>7860</v>
      </c>
      <c r="J1366" s="13">
        <v>24297</v>
      </c>
      <c r="K1366" s="8">
        <v>56</v>
      </c>
    </row>
    <row r="1367" spans="1:11" ht="15" customHeight="1" x14ac:dyDescent="0.3">
      <c r="A1367" s="8" t="s">
        <v>1403</v>
      </c>
      <c r="B1367" s="8">
        <v>1987</v>
      </c>
      <c r="C1367" s="8" t="s">
        <v>7850</v>
      </c>
      <c r="D1367" s="8">
        <v>29</v>
      </c>
      <c r="E1367" s="8">
        <v>3</v>
      </c>
      <c r="F1367" s="12">
        <v>7948.22</v>
      </c>
      <c r="G1367" s="8" t="s">
        <v>7884</v>
      </c>
      <c r="H1367" s="8" t="s">
        <v>7882</v>
      </c>
      <c r="I1367" s="8" t="s">
        <v>7866</v>
      </c>
      <c r="J1367" s="13">
        <v>32079</v>
      </c>
      <c r="K1367" s="8">
        <v>35</v>
      </c>
    </row>
    <row r="1368" spans="1:11" ht="15" customHeight="1" x14ac:dyDescent="0.3">
      <c r="A1368" s="8" t="s">
        <v>1404</v>
      </c>
      <c r="B1368" s="8">
        <v>1977</v>
      </c>
      <c r="C1368" s="8" t="s">
        <v>7844</v>
      </c>
      <c r="D1368" s="8">
        <v>20</v>
      </c>
      <c r="E1368" s="8">
        <v>0</v>
      </c>
      <c r="F1368" s="12">
        <v>7935.29</v>
      </c>
      <c r="G1368" s="8" t="s">
        <v>7884</v>
      </c>
      <c r="H1368" s="8" t="s">
        <v>7883</v>
      </c>
      <c r="I1368" s="8" t="s">
        <v>7867</v>
      </c>
      <c r="J1368" s="13">
        <v>28326</v>
      </c>
      <c r="K1368" s="8">
        <v>45</v>
      </c>
    </row>
    <row r="1369" spans="1:11" ht="15" customHeight="1" x14ac:dyDescent="0.3">
      <c r="A1369" s="8" t="s">
        <v>1405</v>
      </c>
      <c r="B1369" s="8">
        <v>1962</v>
      </c>
      <c r="C1369" s="8" t="s">
        <v>7850</v>
      </c>
      <c r="D1369" s="8">
        <v>10</v>
      </c>
      <c r="E1369" s="8">
        <v>0</v>
      </c>
      <c r="F1369" s="12">
        <v>7896.41</v>
      </c>
      <c r="G1369" s="8" t="s">
        <v>7882</v>
      </c>
      <c r="H1369" s="8" t="s">
        <v>7884</v>
      </c>
      <c r="I1369" s="8" t="s">
        <v>7859</v>
      </c>
      <c r="J1369" s="13">
        <v>22929</v>
      </c>
      <c r="K1369" s="8">
        <v>60</v>
      </c>
    </row>
    <row r="1370" spans="1:11" ht="15" customHeight="1" x14ac:dyDescent="0.3">
      <c r="A1370" s="8" t="s">
        <v>1406</v>
      </c>
      <c r="B1370" s="8">
        <v>1994</v>
      </c>
      <c r="C1370" s="8" t="s">
        <v>7845</v>
      </c>
      <c r="D1370" s="8">
        <v>17</v>
      </c>
      <c r="E1370" s="8">
        <v>0</v>
      </c>
      <c r="F1370" s="12">
        <v>7851.85</v>
      </c>
      <c r="G1370" s="8" t="s">
        <v>7884</v>
      </c>
      <c r="H1370" s="8" t="s">
        <v>7882</v>
      </c>
      <c r="I1370" s="8" t="s">
        <v>7860</v>
      </c>
      <c r="J1370" s="13">
        <v>34655</v>
      </c>
      <c r="K1370" s="8">
        <v>28</v>
      </c>
    </row>
    <row r="1371" spans="1:11" ht="15" customHeight="1" x14ac:dyDescent="0.3">
      <c r="A1371" s="8" t="s">
        <v>1407</v>
      </c>
      <c r="B1371" s="8">
        <v>2001</v>
      </c>
      <c r="C1371" s="8" t="s">
        <v>7850</v>
      </c>
      <c r="D1371" s="8">
        <v>5</v>
      </c>
      <c r="E1371" s="8">
        <v>0</v>
      </c>
      <c r="F1371" s="12">
        <v>7844.8</v>
      </c>
      <c r="G1371" s="8" t="s">
        <v>7884</v>
      </c>
      <c r="H1371" s="8" t="s">
        <v>7884</v>
      </c>
      <c r="I1371" s="8" t="s">
        <v>7860</v>
      </c>
      <c r="J1371" s="13">
        <v>37169</v>
      </c>
      <c r="K1371" s="8">
        <v>21</v>
      </c>
    </row>
    <row r="1372" spans="1:11" ht="15" customHeight="1" x14ac:dyDescent="0.3">
      <c r="A1372" s="8" t="s">
        <v>1408</v>
      </c>
      <c r="B1372" s="8">
        <v>1989</v>
      </c>
      <c r="C1372" s="8" t="s">
        <v>7850</v>
      </c>
      <c r="D1372" s="8">
        <v>12</v>
      </c>
      <c r="E1372" s="8">
        <v>3</v>
      </c>
      <c r="F1372" s="12">
        <v>7824.37</v>
      </c>
      <c r="G1372" s="8" t="s">
        <v>7884</v>
      </c>
      <c r="H1372" s="8" t="s">
        <v>7884</v>
      </c>
      <c r="I1372" s="8" t="s">
        <v>7860</v>
      </c>
      <c r="J1372" s="13">
        <v>32793</v>
      </c>
      <c r="K1372" s="8">
        <v>33</v>
      </c>
    </row>
    <row r="1373" spans="1:11" ht="15" customHeight="1" x14ac:dyDescent="0.3">
      <c r="A1373" s="8" t="s">
        <v>1409</v>
      </c>
      <c r="B1373" s="8">
        <v>1991</v>
      </c>
      <c r="C1373" s="8" t="s">
        <v>7848</v>
      </c>
      <c r="D1373" s="8">
        <v>21</v>
      </c>
      <c r="E1373" s="8">
        <v>3</v>
      </c>
      <c r="F1373" s="12">
        <v>7812.67</v>
      </c>
      <c r="G1373" s="8" t="s">
        <v>7884</v>
      </c>
      <c r="H1373" s="8" t="s">
        <v>7883</v>
      </c>
      <c r="I1373" s="8" t="s">
        <v>7860</v>
      </c>
      <c r="J1373" s="13">
        <v>33593</v>
      </c>
      <c r="K1373" s="8">
        <v>31</v>
      </c>
    </row>
    <row r="1374" spans="1:11" ht="15" customHeight="1" x14ac:dyDescent="0.3">
      <c r="A1374" s="8" t="s">
        <v>1410</v>
      </c>
      <c r="B1374" s="8">
        <v>1974</v>
      </c>
      <c r="C1374" s="8" t="s">
        <v>7845</v>
      </c>
      <c r="D1374" s="8">
        <v>9</v>
      </c>
      <c r="E1374" s="8">
        <v>0</v>
      </c>
      <c r="F1374" s="12">
        <v>7804.16</v>
      </c>
      <c r="G1374" s="8" t="s">
        <v>7884</v>
      </c>
      <c r="H1374" s="8" t="s">
        <v>7882</v>
      </c>
      <c r="I1374" s="8" t="s">
        <v>7859</v>
      </c>
      <c r="J1374" s="13">
        <v>27342</v>
      </c>
      <c r="K1374" s="8">
        <v>48</v>
      </c>
    </row>
    <row r="1375" spans="1:11" ht="15" customHeight="1" x14ac:dyDescent="0.3">
      <c r="A1375" s="8" t="s">
        <v>1411</v>
      </c>
      <c r="B1375" s="8">
        <v>1997</v>
      </c>
      <c r="C1375" s="8" t="s">
        <v>7848</v>
      </c>
      <c r="D1375" s="8">
        <v>2</v>
      </c>
      <c r="E1375" s="8">
        <v>0</v>
      </c>
      <c r="F1375" s="12">
        <v>7803.77</v>
      </c>
      <c r="G1375" s="8" t="s">
        <v>7884</v>
      </c>
      <c r="H1375" s="8" t="s">
        <v>7882</v>
      </c>
      <c r="I1375" s="8" t="s">
        <v>7860</v>
      </c>
      <c r="J1375" s="13">
        <v>35766</v>
      </c>
      <c r="K1375" s="8">
        <v>25</v>
      </c>
    </row>
    <row r="1376" spans="1:11" ht="15" customHeight="1" x14ac:dyDescent="0.3">
      <c r="A1376" s="8" t="s">
        <v>1412</v>
      </c>
      <c r="B1376" s="8">
        <v>1999</v>
      </c>
      <c r="C1376" s="8" t="s">
        <v>7848</v>
      </c>
      <c r="D1376" s="8">
        <v>25</v>
      </c>
      <c r="E1376" s="8">
        <v>0</v>
      </c>
      <c r="F1376" s="12">
        <v>7794.68</v>
      </c>
      <c r="G1376" s="8" t="s">
        <v>7884</v>
      </c>
      <c r="H1376" s="8" t="s">
        <v>7884</v>
      </c>
      <c r="I1376" s="8" t="s">
        <v>7873</v>
      </c>
      <c r="J1376" s="13">
        <v>36519</v>
      </c>
      <c r="K1376" s="8">
        <v>23</v>
      </c>
    </row>
    <row r="1377" spans="1:11" ht="15" customHeight="1" x14ac:dyDescent="0.3">
      <c r="A1377" s="8" t="s">
        <v>1413</v>
      </c>
      <c r="B1377" s="8">
        <v>1974</v>
      </c>
      <c r="C1377" s="8" t="s">
        <v>7848</v>
      </c>
      <c r="D1377" s="8">
        <v>6</v>
      </c>
      <c r="E1377" s="8">
        <v>0</v>
      </c>
      <c r="F1377" s="12">
        <v>7789.64</v>
      </c>
      <c r="G1377" s="8" t="s">
        <v>7883</v>
      </c>
      <c r="H1377" s="8" t="s">
        <v>7882</v>
      </c>
      <c r="I1377" s="8" t="s">
        <v>7859</v>
      </c>
      <c r="J1377" s="13">
        <v>27369</v>
      </c>
      <c r="K1377" s="8">
        <v>48</v>
      </c>
    </row>
    <row r="1378" spans="1:11" ht="15" customHeight="1" x14ac:dyDescent="0.3">
      <c r="A1378" s="8" t="s">
        <v>1414</v>
      </c>
      <c r="B1378" s="8">
        <v>1997</v>
      </c>
      <c r="C1378" s="8" t="s">
        <v>7848</v>
      </c>
      <c r="D1378" s="8">
        <v>21</v>
      </c>
      <c r="E1378" s="8">
        <v>0</v>
      </c>
      <c r="F1378" s="12">
        <v>7763.06</v>
      </c>
      <c r="G1378" s="8" t="s">
        <v>7884</v>
      </c>
      <c r="H1378" s="8" t="s">
        <v>7883</v>
      </c>
      <c r="I1378" s="8" t="s">
        <v>7860</v>
      </c>
      <c r="J1378" s="13">
        <v>35785</v>
      </c>
      <c r="K1378" s="8">
        <v>25</v>
      </c>
    </row>
    <row r="1379" spans="1:11" ht="15" customHeight="1" x14ac:dyDescent="0.3">
      <c r="A1379" s="8" t="s">
        <v>1415</v>
      </c>
      <c r="B1379" s="8">
        <v>1981</v>
      </c>
      <c r="C1379" s="8" t="s">
        <v>7846</v>
      </c>
      <c r="D1379" s="8">
        <v>30</v>
      </c>
      <c r="E1379" s="8">
        <v>2</v>
      </c>
      <c r="F1379" s="12">
        <v>7749.16</v>
      </c>
      <c r="G1379" s="8" t="s">
        <v>7884</v>
      </c>
      <c r="H1379" s="8" t="s">
        <v>7883</v>
      </c>
      <c r="I1379" s="8" t="s">
        <v>7860</v>
      </c>
      <c r="J1379" s="13">
        <v>29767</v>
      </c>
      <c r="K1379" s="8">
        <v>41</v>
      </c>
    </row>
    <row r="1380" spans="1:11" ht="15" customHeight="1" x14ac:dyDescent="0.3">
      <c r="A1380" s="8" t="s">
        <v>1416</v>
      </c>
      <c r="B1380" s="8">
        <v>1976</v>
      </c>
      <c r="C1380" s="8" t="s">
        <v>7848</v>
      </c>
      <c r="D1380" s="8">
        <v>12</v>
      </c>
      <c r="E1380" s="8">
        <v>1</v>
      </c>
      <c r="F1380" s="12">
        <v>7742.11</v>
      </c>
      <c r="G1380" s="8" t="s">
        <v>7882</v>
      </c>
      <c r="H1380" s="8" t="s">
        <v>7884</v>
      </c>
      <c r="I1380" s="8" t="s">
        <v>7859</v>
      </c>
      <c r="J1380" s="13">
        <v>28106</v>
      </c>
      <c r="K1380" s="8">
        <v>46</v>
      </c>
    </row>
    <row r="1381" spans="1:11" ht="15" customHeight="1" x14ac:dyDescent="0.3">
      <c r="A1381" s="8" t="s">
        <v>1417</v>
      </c>
      <c r="B1381" s="8">
        <v>1978</v>
      </c>
      <c r="C1381" s="8" t="s">
        <v>7847</v>
      </c>
      <c r="D1381" s="8">
        <v>4</v>
      </c>
      <c r="E1381" s="8">
        <v>2</v>
      </c>
      <c r="F1381" s="12">
        <v>7740.34</v>
      </c>
      <c r="G1381" s="8" t="s">
        <v>7883</v>
      </c>
      <c r="H1381" s="8" t="s">
        <v>7883</v>
      </c>
      <c r="I1381" s="8" t="s">
        <v>7861</v>
      </c>
      <c r="J1381" s="13">
        <v>28737</v>
      </c>
      <c r="K1381" s="8">
        <v>44</v>
      </c>
    </row>
    <row r="1382" spans="1:11" ht="15" customHeight="1" x14ac:dyDescent="0.3">
      <c r="A1382" s="8" t="s">
        <v>1418</v>
      </c>
      <c r="B1382" s="8">
        <v>1965</v>
      </c>
      <c r="C1382" s="8" t="s">
        <v>7844</v>
      </c>
      <c r="D1382" s="8">
        <v>18</v>
      </c>
      <c r="E1382" s="8">
        <v>0</v>
      </c>
      <c r="F1382" s="12">
        <v>7736.39</v>
      </c>
      <c r="G1382" s="8" t="s">
        <v>7882</v>
      </c>
      <c r="H1382" s="8" t="s">
        <v>7884</v>
      </c>
      <c r="I1382" s="8" t="s">
        <v>7859</v>
      </c>
      <c r="J1382" s="13">
        <v>23941</v>
      </c>
      <c r="K1382" s="8">
        <v>57</v>
      </c>
    </row>
    <row r="1383" spans="1:11" ht="15" customHeight="1" x14ac:dyDescent="0.3">
      <c r="A1383" s="8" t="s">
        <v>1419</v>
      </c>
      <c r="B1383" s="8">
        <v>1977</v>
      </c>
      <c r="C1383" s="8" t="s">
        <v>7849</v>
      </c>
      <c r="D1383" s="8">
        <v>29</v>
      </c>
      <c r="E1383" s="8">
        <v>0</v>
      </c>
      <c r="F1383" s="12">
        <v>7731.86</v>
      </c>
      <c r="G1383" s="8" t="s">
        <v>7884</v>
      </c>
      <c r="H1383" s="8" t="s">
        <v>7882</v>
      </c>
      <c r="I1383" s="8" t="s">
        <v>7860</v>
      </c>
      <c r="J1383" s="13">
        <v>28366</v>
      </c>
      <c r="K1383" s="8">
        <v>45</v>
      </c>
    </row>
    <row r="1384" spans="1:11" ht="15" customHeight="1" x14ac:dyDescent="0.3">
      <c r="A1384" s="8" t="s">
        <v>1420</v>
      </c>
      <c r="B1384" s="8">
        <v>1978</v>
      </c>
      <c r="C1384" s="8" t="s">
        <v>7848</v>
      </c>
      <c r="D1384" s="8">
        <v>4</v>
      </c>
      <c r="E1384" s="8">
        <v>2</v>
      </c>
      <c r="F1384" s="12">
        <v>7731.43</v>
      </c>
      <c r="G1384" s="8" t="s">
        <v>7882</v>
      </c>
      <c r="H1384" s="8" t="s">
        <v>7884</v>
      </c>
      <c r="I1384" s="8" t="s">
        <v>7859</v>
      </c>
      <c r="J1384" s="13">
        <v>28828</v>
      </c>
      <c r="K1384" s="8">
        <v>44</v>
      </c>
    </row>
    <row r="1385" spans="1:11" ht="15" customHeight="1" x14ac:dyDescent="0.3">
      <c r="A1385" s="8" t="s">
        <v>1421</v>
      </c>
      <c r="B1385" s="8">
        <v>1980</v>
      </c>
      <c r="C1385" s="8" t="s">
        <v>7847</v>
      </c>
      <c r="D1385" s="8">
        <v>10</v>
      </c>
      <c r="E1385" s="8">
        <v>2</v>
      </c>
      <c r="F1385" s="12">
        <v>7729.65</v>
      </c>
      <c r="G1385" s="8" t="s">
        <v>7882</v>
      </c>
      <c r="H1385" s="8" t="s">
        <v>7883</v>
      </c>
      <c r="I1385" s="8" t="s">
        <v>7864</v>
      </c>
      <c r="J1385" s="13">
        <v>29474</v>
      </c>
      <c r="K1385" s="8">
        <v>42</v>
      </c>
    </row>
    <row r="1386" spans="1:11" ht="15" customHeight="1" x14ac:dyDescent="0.3">
      <c r="A1386" s="8" t="s">
        <v>1422</v>
      </c>
      <c r="B1386" s="8">
        <v>1979</v>
      </c>
      <c r="C1386" s="8" t="s">
        <v>7846</v>
      </c>
      <c r="D1386" s="8">
        <v>2</v>
      </c>
      <c r="E1386" s="8">
        <v>1</v>
      </c>
      <c r="F1386" s="12">
        <v>7727.25</v>
      </c>
      <c r="G1386" s="8" t="s">
        <v>7884</v>
      </c>
      <c r="H1386" s="8" t="s">
        <v>7882</v>
      </c>
      <c r="I1386" s="8" t="s">
        <v>7860</v>
      </c>
      <c r="J1386" s="13">
        <v>29008</v>
      </c>
      <c r="K1386" s="8">
        <v>44</v>
      </c>
    </row>
    <row r="1387" spans="1:11" ht="15" customHeight="1" x14ac:dyDescent="0.3">
      <c r="A1387" s="8" t="s">
        <v>1423</v>
      </c>
      <c r="B1387" s="8">
        <v>1978</v>
      </c>
      <c r="C1387" s="8" t="s">
        <v>7848</v>
      </c>
      <c r="D1387" s="8">
        <v>29</v>
      </c>
      <c r="E1387" s="8">
        <v>2</v>
      </c>
      <c r="F1387" s="12">
        <v>7726.85</v>
      </c>
      <c r="G1387" s="8" t="s">
        <v>7883</v>
      </c>
      <c r="H1387" s="8" t="s">
        <v>7884</v>
      </c>
      <c r="I1387" s="8" t="s">
        <v>7861</v>
      </c>
      <c r="J1387" s="13">
        <v>28853</v>
      </c>
      <c r="K1387" s="8">
        <v>44</v>
      </c>
    </row>
    <row r="1388" spans="1:11" ht="15" customHeight="1" x14ac:dyDescent="0.3">
      <c r="A1388" s="8" t="s">
        <v>1424</v>
      </c>
      <c r="B1388" s="8">
        <v>1987</v>
      </c>
      <c r="C1388" s="8" t="s">
        <v>7844</v>
      </c>
      <c r="D1388" s="8">
        <v>12</v>
      </c>
      <c r="E1388" s="8">
        <v>3</v>
      </c>
      <c r="F1388" s="12">
        <v>7684.62</v>
      </c>
      <c r="G1388" s="8" t="s">
        <v>7884</v>
      </c>
      <c r="H1388" s="8" t="s">
        <v>7882</v>
      </c>
      <c r="I1388" s="8" t="s">
        <v>7870</v>
      </c>
      <c r="J1388" s="13">
        <v>31970</v>
      </c>
      <c r="K1388" s="8">
        <v>35</v>
      </c>
    </row>
    <row r="1389" spans="1:11" ht="15" customHeight="1" x14ac:dyDescent="0.3">
      <c r="A1389" s="8" t="s">
        <v>1425</v>
      </c>
      <c r="B1389" s="8">
        <v>1982</v>
      </c>
      <c r="C1389" s="8" t="s">
        <v>7848</v>
      </c>
      <c r="D1389" s="8">
        <v>18</v>
      </c>
      <c r="E1389" s="8">
        <v>3</v>
      </c>
      <c r="F1389" s="12">
        <v>7682.67</v>
      </c>
      <c r="G1389" s="8" t="s">
        <v>7884</v>
      </c>
      <c r="H1389" s="8" t="s">
        <v>7883</v>
      </c>
      <c r="I1389" s="8" t="s">
        <v>7859</v>
      </c>
      <c r="J1389" s="13">
        <v>30303</v>
      </c>
      <c r="K1389" s="8">
        <v>40</v>
      </c>
    </row>
    <row r="1390" spans="1:11" ht="15" customHeight="1" x14ac:dyDescent="0.3">
      <c r="A1390" s="8" t="s">
        <v>1426</v>
      </c>
      <c r="B1390" s="8">
        <v>1981</v>
      </c>
      <c r="C1390" s="8" t="s">
        <v>7848</v>
      </c>
      <c r="D1390" s="8">
        <v>19</v>
      </c>
      <c r="E1390" s="8">
        <v>1</v>
      </c>
      <c r="F1390" s="12">
        <v>7681.17</v>
      </c>
      <c r="G1390" s="8" t="s">
        <v>7884</v>
      </c>
      <c r="H1390" s="8" t="s">
        <v>7884</v>
      </c>
      <c r="I1390" s="8" t="s">
        <v>7872</v>
      </c>
      <c r="J1390" s="13">
        <v>29939</v>
      </c>
      <c r="K1390" s="8">
        <v>41</v>
      </c>
    </row>
    <row r="1391" spans="1:11" ht="15" customHeight="1" x14ac:dyDescent="0.3">
      <c r="A1391" s="8" t="s">
        <v>1427</v>
      </c>
      <c r="B1391" s="8">
        <v>1971</v>
      </c>
      <c r="C1391" s="8" t="s">
        <v>7850</v>
      </c>
      <c r="D1391" s="8">
        <v>11</v>
      </c>
      <c r="E1391" s="8">
        <v>0</v>
      </c>
      <c r="F1391" s="12">
        <v>7680.92</v>
      </c>
      <c r="G1391" s="8" t="s">
        <v>7884</v>
      </c>
      <c r="H1391" s="8" t="s">
        <v>7883</v>
      </c>
      <c r="I1391" s="8" t="s">
        <v>7859</v>
      </c>
      <c r="J1391" s="13">
        <v>26217</v>
      </c>
      <c r="K1391" s="8">
        <v>51</v>
      </c>
    </row>
    <row r="1392" spans="1:11" ht="15" customHeight="1" x14ac:dyDescent="0.3">
      <c r="A1392" s="8" t="s">
        <v>1428</v>
      </c>
      <c r="B1392" s="8">
        <v>1995</v>
      </c>
      <c r="C1392" s="8" t="s">
        <v>7847</v>
      </c>
      <c r="D1392" s="8">
        <v>13</v>
      </c>
      <c r="E1392" s="8">
        <v>0</v>
      </c>
      <c r="F1392" s="12">
        <v>7676.4</v>
      </c>
      <c r="G1392" s="8" t="s">
        <v>7884</v>
      </c>
      <c r="H1392" s="8" t="s">
        <v>7883</v>
      </c>
      <c r="I1392" s="8" t="s">
        <v>7860</v>
      </c>
      <c r="J1392" s="13">
        <v>34955</v>
      </c>
      <c r="K1392" s="8">
        <v>27</v>
      </c>
    </row>
    <row r="1393" spans="1:11" ht="15" customHeight="1" x14ac:dyDescent="0.3">
      <c r="A1393" s="8" t="s">
        <v>1429</v>
      </c>
      <c r="B1393" s="8">
        <v>1996</v>
      </c>
      <c r="C1393" s="8" t="s">
        <v>7845</v>
      </c>
      <c r="D1393" s="8">
        <v>24</v>
      </c>
      <c r="E1393" s="8">
        <v>0</v>
      </c>
      <c r="F1393" s="12">
        <v>7670.75</v>
      </c>
      <c r="G1393" s="8" t="s">
        <v>7884</v>
      </c>
      <c r="H1393" s="8" t="s">
        <v>7884</v>
      </c>
      <c r="I1393" s="8" t="s">
        <v>7874</v>
      </c>
      <c r="J1393" s="13">
        <v>35393</v>
      </c>
      <c r="K1393" s="8">
        <v>26</v>
      </c>
    </row>
    <row r="1394" spans="1:11" ht="15" customHeight="1" x14ac:dyDescent="0.3">
      <c r="A1394" s="8" t="s">
        <v>1430</v>
      </c>
      <c r="B1394" s="8">
        <v>1976</v>
      </c>
      <c r="C1394" s="8" t="s">
        <v>7850</v>
      </c>
      <c r="D1394" s="8">
        <v>9</v>
      </c>
      <c r="E1394" s="8">
        <v>2</v>
      </c>
      <c r="F1394" s="12">
        <v>7662.47</v>
      </c>
      <c r="G1394" s="8" t="s">
        <v>7884</v>
      </c>
      <c r="H1394" s="8" t="s">
        <v>7883</v>
      </c>
      <c r="I1394" s="8" t="s">
        <v>7861</v>
      </c>
      <c r="J1394" s="13">
        <v>28042</v>
      </c>
      <c r="K1394" s="8">
        <v>46</v>
      </c>
    </row>
    <row r="1395" spans="1:11" ht="15" customHeight="1" x14ac:dyDescent="0.3">
      <c r="A1395" s="8" t="s">
        <v>1431</v>
      </c>
      <c r="B1395" s="8">
        <v>1965</v>
      </c>
      <c r="C1395" s="8" t="s">
        <v>7848</v>
      </c>
      <c r="D1395" s="8">
        <v>27</v>
      </c>
      <c r="E1395" s="8">
        <v>0</v>
      </c>
      <c r="F1395" s="12">
        <v>7657.69</v>
      </c>
      <c r="G1395" s="8" t="s">
        <v>7882</v>
      </c>
      <c r="H1395" s="8" t="s">
        <v>7882</v>
      </c>
      <c r="I1395" s="8" t="s">
        <v>7860</v>
      </c>
      <c r="J1395" s="13">
        <v>24103</v>
      </c>
      <c r="K1395" s="8">
        <v>57</v>
      </c>
    </row>
    <row r="1396" spans="1:11" ht="15" customHeight="1" x14ac:dyDescent="0.3">
      <c r="A1396" s="8" t="s">
        <v>1432</v>
      </c>
      <c r="B1396" s="8">
        <v>1998</v>
      </c>
      <c r="C1396" s="8" t="s">
        <v>7847</v>
      </c>
      <c r="D1396" s="8">
        <v>30</v>
      </c>
      <c r="E1396" s="8">
        <v>0</v>
      </c>
      <c r="F1396" s="12">
        <v>7652.26</v>
      </c>
      <c r="G1396" s="8" t="s">
        <v>7884</v>
      </c>
      <c r="H1396" s="8" t="s">
        <v>7882</v>
      </c>
      <c r="I1396" s="8" t="s">
        <v>7868</v>
      </c>
      <c r="J1396" s="13">
        <v>36068</v>
      </c>
      <c r="K1396" s="8">
        <v>24</v>
      </c>
    </row>
    <row r="1397" spans="1:11" ht="15" customHeight="1" x14ac:dyDescent="0.3">
      <c r="A1397" s="8" t="s">
        <v>1433</v>
      </c>
      <c r="B1397" s="8">
        <v>1993</v>
      </c>
      <c r="C1397" s="8" t="s">
        <v>7849</v>
      </c>
      <c r="D1397" s="8">
        <v>10</v>
      </c>
      <c r="E1397" s="8">
        <v>0</v>
      </c>
      <c r="F1397" s="12">
        <v>7650.8</v>
      </c>
      <c r="G1397" s="8" t="s">
        <v>7884</v>
      </c>
      <c r="H1397" s="8" t="s">
        <v>7884</v>
      </c>
      <c r="I1397" s="8" t="s">
        <v>7860</v>
      </c>
      <c r="J1397" s="13">
        <v>34191</v>
      </c>
      <c r="K1397" s="8">
        <v>29</v>
      </c>
    </row>
    <row r="1398" spans="1:11" ht="15" customHeight="1" x14ac:dyDescent="0.3">
      <c r="A1398" s="8" t="s">
        <v>1434</v>
      </c>
      <c r="B1398" s="8">
        <v>1980</v>
      </c>
      <c r="C1398" s="8" t="s">
        <v>7850</v>
      </c>
      <c r="D1398" s="8">
        <v>16</v>
      </c>
      <c r="E1398" s="8">
        <v>1</v>
      </c>
      <c r="F1398" s="12">
        <v>7650.77</v>
      </c>
      <c r="G1398" s="8" t="s">
        <v>7884</v>
      </c>
      <c r="H1398" s="8" t="s">
        <v>7884</v>
      </c>
      <c r="I1398" s="8" t="s">
        <v>7867</v>
      </c>
      <c r="J1398" s="13">
        <v>29510</v>
      </c>
      <c r="K1398" s="8">
        <v>42</v>
      </c>
    </row>
    <row r="1399" spans="1:11" ht="15" customHeight="1" x14ac:dyDescent="0.3">
      <c r="A1399" s="8" t="s">
        <v>1435</v>
      </c>
      <c r="B1399" s="8">
        <v>1999</v>
      </c>
      <c r="C1399" s="8" t="s">
        <v>7846</v>
      </c>
      <c r="D1399" s="8">
        <v>15</v>
      </c>
      <c r="E1399" s="8">
        <v>0</v>
      </c>
      <c r="F1399" s="12">
        <v>7642.05</v>
      </c>
      <c r="G1399" s="8" t="s">
        <v>7884</v>
      </c>
      <c r="H1399" s="8" t="s">
        <v>7884</v>
      </c>
      <c r="I1399" s="8" t="s">
        <v>7873</v>
      </c>
      <c r="J1399" s="13">
        <v>36326</v>
      </c>
      <c r="K1399" s="8">
        <v>23</v>
      </c>
    </row>
    <row r="1400" spans="1:11" ht="15" customHeight="1" x14ac:dyDescent="0.3">
      <c r="A1400" s="8" t="s">
        <v>1436</v>
      </c>
      <c r="B1400" s="8">
        <v>1980</v>
      </c>
      <c r="C1400" s="8" t="s">
        <v>7844</v>
      </c>
      <c r="D1400" s="8">
        <v>24</v>
      </c>
      <c r="E1400" s="8">
        <v>2</v>
      </c>
      <c r="F1400" s="12">
        <v>7640.31</v>
      </c>
      <c r="G1400" s="8" t="s">
        <v>7884</v>
      </c>
      <c r="H1400" s="8" t="s">
        <v>7883</v>
      </c>
      <c r="I1400" s="8" t="s">
        <v>7859</v>
      </c>
      <c r="J1400" s="13">
        <v>29426</v>
      </c>
      <c r="K1400" s="8">
        <v>42</v>
      </c>
    </row>
    <row r="1401" spans="1:11" ht="15" customHeight="1" x14ac:dyDescent="0.3">
      <c r="A1401" s="8" t="s">
        <v>1437</v>
      </c>
      <c r="B1401" s="8">
        <v>1980</v>
      </c>
      <c r="C1401" s="8" t="s">
        <v>7846</v>
      </c>
      <c r="D1401" s="8">
        <v>20</v>
      </c>
      <c r="E1401" s="8">
        <v>1</v>
      </c>
      <c r="F1401" s="12">
        <v>7639.42</v>
      </c>
      <c r="G1401" s="8" t="s">
        <v>7884</v>
      </c>
      <c r="H1401" s="8" t="s">
        <v>7884</v>
      </c>
      <c r="I1401" s="8" t="s">
        <v>7867</v>
      </c>
      <c r="J1401" s="13">
        <v>29392</v>
      </c>
      <c r="K1401" s="8">
        <v>42</v>
      </c>
    </row>
    <row r="1402" spans="1:11" ht="15" customHeight="1" x14ac:dyDescent="0.3">
      <c r="A1402" s="8" t="s">
        <v>1438</v>
      </c>
      <c r="B1402" s="8">
        <v>2001</v>
      </c>
      <c r="C1402" s="8" t="s">
        <v>7848</v>
      </c>
      <c r="D1402" s="8">
        <v>13</v>
      </c>
      <c r="E1402" s="8">
        <v>0</v>
      </c>
      <c r="F1402" s="12">
        <v>7636.92</v>
      </c>
      <c r="G1402" s="8" t="s">
        <v>7884</v>
      </c>
      <c r="H1402" s="8" t="s">
        <v>7882</v>
      </c>
      <c r="I1402" s="8" t="s">
        <v>7860</v>
      </c>
      <c r="J1402" s="13">
        <v>37238</v>
      </c>
      <c r="K1402" s="8">
        <v>21</v>
      </c>
    </row>
    <row r="1403" spans="1:11" ht="15" customHeight="1" x14ac:dyDescent="0.3">
      <c r="A1403" s="8" t="s">
        <v>1439</v>
      </c>
      <c r="B1403" s="8">
        <v>1978</v>
      </c>
      <c r="C1403" s="8" t="s">
        <v>7849</v>
      </c>
      <c r="D1403" s="8">
        <v>24</v>
      </c>
      <c r="E1403" s="8">
        <v>1</v>
      </c>
      <c r="F1403" s="12">
        <v>7633.72</v>
      </c>
      <c r="G1403" s="8" t="s">
        <v>7884</v>
      </c>
      <c r="H1403" s="8" t="s">
        <v>7883</v>
      </c>
      <c r="I1403" s="8" t="s">
        <v>7859</v>
      </c>
      <c r="J1403" s="13">
        <v>28726</v>
      </c>
      <c r="K1403" s="8">
        <v>44</v>
      </c>
    </row>
    <row r="1404" spans="1:11" ht="15" customHeight="1" x14ac:dyDescent="0.3">
      <c r="A1404" s="8" t="s">
        <v>1440</v>
      </c>
      <c r="B1404" s="8">
        <v>1978</v>
      </c>
      <c r="C1404" s="8" t="s">
        <v>7845</v>
      </c>
      <c r="D1404" s="8">
        <v>29</v>
      </c>
      <c r="E1404" s="8">
        <v>1</v>
      </c>
      <c r="F1404" s="12">
        <v>7626.99</v>
      </c>
      <c r="G1404" s="8" t="s">
        <v>7884</v>
      </c>
      <c r="H1404" s="8" t="s">
        <v>7884</v>
      </c>
      <c r="I1404" s="8" t="s">
        <v>7861</v>
      </c>
      <c r="J1404" s="13">
        <v>28823</v>
      </c>
      <c r="K1404" s="8">
        <v>44</v>
      </c>
    </row>
    <row r="1405" spans="1:11" ht="15" customHeight="1" x14ac:dyDescent="0.3">
      <c r="A1405" s="8" t="s">
        <v>1441</v>
      </c>
      <c r="B1405" s="8">
        <v>1978</v>
      </c>
      <c r="C1405" s="8" t="s">
        <v>7845</v>
      </c>
      <c r="D1405" s="8">
        <v>6</v>
      </c>
      <c r="E1405" s="8">
        <v>1</v>
      </c>
      <c r="F1405" s="12">
        <v>7624.63</v>
      </c>
      <c r="G1405" s="8" t="s">
        <v>7884</v>
      </c>
      <c r="H1405" s="8" t="s">
        <v>7883</v>
      </c>
      <c r="I1405" s="8" t="s">
        <v>7861</v>
      </c>
      <c r="J1405" s="13">
        <v>28800</v>
      </c>
      <c r="K1405" s="8">
        <v>44</v>
      </c>
    </row>
    <row r="1406" spans="1:11" ht="15" customHeight="1" x14ac:dyDescent="0.3">
      <c r="A1406" s="8" t="s">
        <v>1442</v>
      </c>
      <c r="B1406" s="8">
        <v>1978</v>
      </c>
      <c r="C1406" s="8" t="s">
        <v>7845</v>
      </c>
      <c r="D1406" s="8">
        <v>28</v>
      </c>
      <c r="E1406" s="8">
        <v>1</v>
      </c>
      <c r="F1406" s="12">
        <v>7623.52</v>
      </c>
      <c r="G1406" s="8" t="s">
        <v>7884</v>
      </c>
      <c r="H1406" s="8" t="s">
        <v>7883</v>
      </c>
      <c r="I1406" s="8" t="s">
        <v>7861</v>
      </c>
      <c r="J1406" s="13">
        <v>28822</v>
      </c>
      <c r="K1406" s="8">
        <v>44</v>
      </c>
    </row>
    <row r="1407" spans="1:11" ht="15" customHeight="1" x14ac:dyDescent="0.3">
      <c r="A1407" s="8" t="s">
        <v>1443</v>
      </c>
      <c r="B1407" s="8">
        <v>1996</v>
      </c>
      <c r="C1407" s="8" t="s">
        <v>7847</v>
      </c>
      <c r="D1407" s="8">
        <v>17</v>
      </c>
      <c r="E1407" s="8">
        <v>0</v>
      </c>
      <c r="F1407" s="12">
        <v>7623.13</v>
      </c>
      <c r="G1407" s="8" t="s">
        <v>7884</v>
      </c>
      <c r="H1407" s="8" t="s">
        <v>7882</v>
      </c>
      <c r="I1407" s="8" t="s">
        <v>7861</v>
      </c>
      <c r="J1407" s="13">
        <v>35325</v>
      </c>
      <c r="K1407" s="8">
        <v>26</v>
      </c>
    </row>
    <row r="1408" spans="1:11" ht="15" customHeight="1" x14ac:dyDescent="0.3">
      <c r="A1408" s="8" t="s">
        <v>1444</v>
      </c>
      <c r="B1408" s="8">
        <v>1968</v>
      </c>
      <c r="C1408" s="8" t="s">
        <v>7844</v>
      </c>
      <c r="D1408" s="8">
        <v>3</v>
      </c>
      <c r="E1408" s="8">
        <v>0</v>
      </c>
      <c r="F1408" s="12">
        <v>7609.6</v>
      </c>
      <c r="G1408" s="8" t="s">
        <v>7882</v>
      </c>
      <c r="H1408" s="8" t="s">
        <v>7884</v>
      </c>
      <c r="I1408" s="8" t="s">
        <v>7860</v>
      </c>
      <c r="J1408" s="13">
        <v>25022</v>
      </c>
      <c r="K1408" s="8">
        <v>54</v>
      </c>
    </row>
    <row r="1409" spans="1:11" ht="15" customHeight="1" x14ac:dyDescent="0.3">
      <c r="A1409" s="8" t="s">
        <v>1445</v>
      </c>
      <c r="B1409" s="8">
        <v>1997</v>
      </c>
      <c r="C1409" s="8" t="s">
        <v>7847</v>
      </c>
      <c r="D1409" s="8">
        <v>30</v>
      </c>
      <c r="E1409" s="8">
        <v>0</v>
      </c>
      <c r="F1409" s="12">
        <v>7607.03</v>
      </c>
      <c r="G1409" s="8" t="s">
        <v>7884</v>
      </c>
      <c r="H1409" s="8" t="s">
        <v>7884</v>
      </c>
      <c r="I1409" s="8" t="s">
        <v>7860</v>
      </c>
      <c r="J1409" s="13">
        <v>35703</v>
      </c>
      <c r="K1409" s="8">
        <v>25</v>
      </c>
    </row>
    <row r="1410" spans="1:11" ht="15" customHeight="1" x14ac:dyDescent="0.3">
      <c r="A1410" s="8" t="s">
        <v>1446</v>
      </c>
      <c r="B1410" s="8">
        <v>1967</v>
      </c>
      <c r="C1410" s="8" t="s">
        <v>7844</v>
      </c>
      <c r="D1410" s="8">
        <v>17</v>
      </c>
      <c r="E1410" s="8">
        <v>0</v>
      </c>
      <c r="F1410" s="12">
        <v>7585.62</v>
      </c>
      <c r="G1410" s="8" t="s">
        <v>7882</v>
      </c>
      <c r="H1410" s="8" t="s">
        <v>7884</v>
      </c>
      <c r="I1410" s="8" t="s">
        <v>7859</v>
      </c>
      <c r="J1410" s="13">
        <v>24670</v>
      </c>
      <c r="K1410" s="8">
        <v>55</v>
      </c>
    </row>
    <row r="1411" spans="1:11" ht="15" customHeight="1" x14ac:dyDescent="0.3">
      <c r="A1411" s="8" t="s">
        <v>1447</v>
      </c>
      <c r="B1411" s="8">
        <v>1994</v>
      </c>
      <c r="C1411" s="8" t="s">
        <v>7849</v>
      </c>
      <c r="D1411" s="8">
        <v>14</v>
      </c>
      <c r="E1411" s="8">
        <v>0</v>
      </c>
      <c r="F1411" s="12">
        <v>7567.13</v>
      </c>
      <c r="G1411" s="8" t="s">
        <v>7884</v>
      </c>
      <c r="H1411" s="8" t="s">
        <v>7884</v>
      </c>
      <c r="I1411" s="8" t="s">
        <v>7870</v>
      </c>
      <c r="J1411" s="13">
        <v>34560</v>
      </c>
      <c r="K1411" s="8">
        <v>28</v>
      </c>
    </row>
    <row r="1412" spans="1:11" ht="15" customHeight="1" x14ac:dyDescent="0.3">
      <c r="A1412" s="8" t="s">
        <v>1448</v>
      </c>
      <c r="B1412" s="8">
        <v>1988</v>
      </c>
      <c r="C1412" s="8" t="s">
        <v>7848</v>
      </c>
      <c r="D1412" s="8">
        <v>15</v>
      </c>
      <c r="E1412" s="8">
        <v>3</v>
      </c>
      <c r="F1412" s="12">
        <v>7538.52</v>
      </c>
      <c r="G1412" s="8" t="s">
        <v>7884</v>
      </c>
      <c r="H1412" s="8" t="s">
        <v>7884</v>
      </c>
      <c r="I1412" s="8" t="s">
        <v>7860</v>
      </c>
      <c r="J1412" s="13">
        <v>32492</v>
      </c>
      <c r="K1412" s="8">
        <v>34</v>
      </c>
    </row>
    <row r="1413" spans="1:11" ht="15" customHeight="1" x14ac:dyDescent="0.3">
      <c r="A1413" s="8" t="s">
        <v>1449</v>
      </c>
      <c r="B1413" s="8">
        <v>1984</v>
      </c>
      <c r="C1413" s="8" t="s">
        <v>7849</v>
      </c>
      <c r="D1413" s="8">
        <v>22</v>
      </c>
      <c r="E1413" s="8">
        <v>3</v>
      </c>
      <c r="F1413" s="12">
        <v>7537.16</v>
      </c>
      <c r="G1413" s="8" t="s">
        <v>7884</v>
      </c>
      <c r="H1413" s="8" t="s">
        <v>7884</v>
      </c>
      <c r="I1413" s="8" t="s">
        <v>7860</v>
      </c>
      <c r="J1413" s="13">
        <v>30916</v>
      </c>
      <c r="K1413" s="8">
        <v>38</v>
      </c>
    </row>
    <row r="1414" spans="1:11" ht="15" customHeight="1" x14ac:dyDescent="0.3">
      <c r="A1414" s="8" t="s">
        <v>1450</v>
      </c>
      <c r="B1414" s="8">
        <v>1978</v>
      </c>
      <c r="C1414" s="8" t="s">
        <v>7848</v>
      </c>
      <c r="D1414" s="8">
        <v>14</v>
      </c>
      <c r="E1414" s="8">
        <v>2</v>
      </c>
      <c r="F1414" s="12">
        <v>7531.7</v>
      </c>
      <c r="G1414" s="8" t="s">
        <v>7884</v>
      </c>
      <c r="H1414" s="8" t="s">
        <v>7883</v>
      </c>
      <c r="I1414" s="8" t="s">
        <v>7859</v>
      </c>
      <c r="J1414" s="13">
        <v>28838</v>
      </c>
      <c r="K1414" s="8">
        <v>44</v>
      </c>
    </row>
    <row r="1415" spans="1:11" ht="15" customHeight="1" x14ac:dyDescent="0.3">
      <c r="A1415" s="8" t="s">
        <v>1451</v>
      </c>
      <c r="B1415" s="8">
        <v>1976</v>
      </c>
      <c r="C1415" s="8" t="s">
        <v>7850</v>
      </c>
      <c r="D1415" s="8">
        <v>10</v>
      </c>
      <c r="E1415" s="8">
        <v>0</v>
      </c>
      <c r="F1415" s="12">
        <v>7526.71</v>
      </c>
      <c r="G1415" s="8" t="s">
        <v>7882</v>
      </c>
      <c r="H1415" s="8" t="s">
        <v>7883</v>
      </c>
      <c r="I1415" s="8" t="s">
        <v>7860</v>
      </c>
      <c r="J1415" s="13">
        <v>28043</v>
      </c>
      <c r="K1415" s="8">
        <v>46</v>
      </c>
    </row>
    <row r="1416" spans="1:11" ht="15" customHeight="1" x14ac:dyDescent="0.3">
      <c r="A1416" s="8" t="s">
        <v>1452</v>
      </c>
      <c r="B1416" s="8">
        <v>1978</v>
      </c>
      <c r="C1416" s="8" t="s">
        <v>7850</v>
      </c>
      <c r="D1416" s="8">
        <v>18</v>
      </c>
      <c r="E1416" s="8">
        <v>1</v>
      </c>
      <c r="F1416" s="12">
        <v>7518.03</v>
      </c>
      <c r="G1416" s="8" t="s">
        <v>7884</v>
      </c>
      <c r="H1416" s="8" t="s">
        <v>7882</v>
      </c>
      <c r="I1416" s="8" t="s">
        <v>7860</v>
      </c>
      <c r="J1416" s="13">
        <v>28781</v>
      </c>
      <c r="K1416" s="8">
        <v>44</v>
      </c>
    </row>
    <row r="1417" spans="1:11" ht="15" customHeight="1" x14ac:dyDescent="0.3">
      <c r="A1417" s="8" t="s">
        <v>1453</v>
      </c>
      <c r="B1417" s="8">
        <v>1983</v>
      </c>
      <c r="C1417" s="8" t="s">
        <v>7844</v>
      </c>
      <c r="D1417" s="8">
        <v>10</v>
      </c>
      <c r="E1417" s="8">
        <v>4</v>
      </c>
      <c r="F1417" s="12">
        <v>7512.27</v>
      </c>
      <c r="G1417" s="8" t="s">
        <v>7882</v>
      </c>
      <c r="H1417" s="8" t="s">
        <v>7884</v>
      </c>
      <c r="I1417" s="8" t="s">
        <v>7861</v>
      </c>
      <c r="J1417" s="13">
        <v>30507</v>
      </c>
      <c r="K1417" s="8">
        <v>39</v>
      </c>
    </row>
    <row r="1418" spans="1:11" ht="15" customHeight="1" x14ac:dyDescent="0.3">
      <c r="A1418" s="8" t="s">
        <v>1454</v>
      </c>
      <c r="B1418" s="8">
        <v>1997</v>
      </c>
      <c r="C1418" s="8" t="s">
        <v>7850</v>
      </c>
      <c r="D1418" s="8">
        <v>28</v>
      </c>
      <c r="E1418" s="8">
        <v>0</v>
      </c>
      <c r="F1418" s="12">
        <v>7504.3</v>
      </c>
      <c r="G1418" s="8" t="s">
        <v>7884</v>
      </c>
      <c r="H1418" s="8" t="s">
        <v>7883</v>
      </c>
      <c r="I1418" s="8" t="s">
        <v>7860</v>
      </c>
      <c r="J1418" s="13">
        <v>35731</v>
      </c>
      <c r="K1418" s="8">
        <v>25</v>
      </c>
    </row>
    <row r="1419" spans="1:11" ht="15" customHeight="1" x14ac:dyDescent="0.3">
      <c r="A1419" s="8" t="s">
        <v>1455</v>
      </c>
      <c r="B1419" s="8">
        <v>1988</v>
      </c>
      <c r="C1419" s="8" t="s">
        <v>7848</v>
      </c>
      <c r="D1419" s="8">
        <v>15</v>
      </c>
      <c r="E1419" s="8">
        <v>3</v>
      </c>
      <c r="F1419" s="12">
        <v>7494.63</v>
      </c>
      <c r="G1419" s="8" t="s">
        <v>7884</v>
      </c>
      <c r="H1419" s="8" t="s">
        <v>7882</v>
      </c>
      <c r="I1419" s="8" t="s">
        <v>7866</v>
      </c>
      <c r="J1419" s="13">
        <v>32492</v>
      </c>
      <c r="K1419" s="8">
        <v>34</v>
      </c>
    </row>
    <row r="1420" spans="1:11" ht="15" customHeight="1" x14ac:dyDescent="0.3">
      <c r="A1420" s="8" t="s">
        <v>1456</v>
      </c>
      <c r="B1420" s="8">
        <v>1996</v>
      </c>
      <c r="C1420" s="8" t="s">
        <v>7846</v>
      </c>
      <c r="D1420" s="8">
        <v>14</v>
      </c>
      <c r="E1420" s="8">
        <v>0</v>
      </c>
      <c r="F1420" s="12">
        <v>7487.38</v>
      </c>
      <c r="G1420" s="8" t="s">
        <v>7884</v>
      </c>
      <c r="H1420" s="8" t="s">
        <v>7882</v>
      </c>
      <c r="I1420" s="8" t="s">
        <v>7860</v>
      </c>
      <c r="J1420" s="13">
        <v>35230</v>
      </c>
      <c r="K1420" s="8">
        <v>26</v>
      </c>
    </row>
    <row r="1421" spans="1:11" ht="15" customHeight="1" x14ac:dyDescent="0.3">
      <c r="A1421" s="8" t="s">
        <v>1457</v>
      </c>
      <c r="B1421" s="8">
        <v>1967</v>
      </c>
      <c r="C1421" s="8" t="s">
        <v>7849</v>
      </c>
      <c r="D1421" s="8">
        <v>4</v>
      </c>
      <c r="E1421" s="8">
        <v>0</v>
      </c>
      <c r="F1421" s="12">
        <v>7463.51</v>
      </c>
      <c r="G1421" s="8" t="s">
        <v>7882</v>
      </c>
      <c r="H1421" s="8" t="s">
        <v>7882</v>
      </c>
      <c r="I1421" s="8" t="s">
        <v>7859</v>
      </c>
      <c r="J1421" s="13">
        <v>24688</v>
      </c>
      <c r="K1421" s="8">
        <v>55</v>
      </c>
    </row>
    <row r="1422" spans="1:11" ht="15" customHeight="1" x14ac:dyDescent="0.3">
      <c r="A1422" s="8" t="s">
        <v>1458</v>
      </c>
      <c r="B1422" s="8">
        <v>2001</v>
      </c>
      <c r="C1422" s="8" t="s">
        <v>7846</v>
      </c>
      <c r="D1422" s="8">
        <v>1</v>
      </c>
      <c r="E1422" s="8">
        <v>0</v>
      </c>
      <c r="F1422" s="12">
        <v>7450.36</v>
      </c>
      <c r="G1422" s="8" t="s">
        <v>7884</v>
      </c>
      <c r="H1422" s="8" t="s">
        <v>7884</v>
      </c>
      <c r="I1422" s="8" t="s">
        <v>7860</v>
      </c>
      <c r="J1422" s="13">
        <v>37043</v>
      </c>
      <c r="K1422" s="8">
        <v>22</v>
      </c>
    </row>
    <row r="1423" spans="1:11" ht="15" customHeight="1" x14ac:dyDescent="0.3">
      <c r="A1423" s="8" t="s">
        <v>1459</v>
      </c>
      <c r="B1423" s="8">
        <v>1977</v>
      </c>
      <c r="C1423" s="8" t="s">
        <v>7847</v>
      </c>
      <c r="D1423" s="8">
        <v>30</v>
      </c>
      <c r="E1423" s="8">
        <v>0</v>
      </c>
      <c r="F1423" s="12">
        <v>7448.4</v>
      </c>
      <c r="G1423" s="8" t="s">
        <v>7882</v>
      </c>
      <c r="H1423" s="8" t="s">
        <v>7882</v>
      </c>
      <c r="I1423" s="8" t="s">
        <v>7871</v>
      </c>
      <c r="J1423" s="13">
        <v>28398</v>
      </c>
      <c r="K1423" s="8">
        <v>45</v>
      </c>
    </row>
    <row r="1424" spans="1:11" ht="15" customHeight="1" x14ac:dyDescent="0.3">
      <c r="A1424" s="8" t="s">
        <v>1460</v>
      </c>
      <c r="B1424" s="8">
        <v>1977</v>
      </c>
      <c r="C1424" s="8" t="s">
        <v>7847</v>
      </c>
      <c r="D1424" s="8">
        <v>25</v>
      </c>
      <c r="E1424" s="8">
        <v>1</v>
      </c>
      <c r="F1424" s="12">
        <v>7445.92</v>
      </c>
      <c r="G1424" s="8" t="s">
        <v>7882</v>
      </c>
      <c r="H1424" s="8" t="s">
        <v>7883</v>
      </c>
      <c r="I1424" s="8" t="s">
        <v>7861</v>
      </c>
      <c r="J1424" s="13">
        <v>28393</v>
      </c>
      <c r="K1424" s="8">
        <v>45</v>
      </c>
    </row>
    <row r="1425" spans="1:11" ht="15" customHeight="1" x14ac:dyDescent="0.3">
      <c r="A1425" s="8" t="s">
        <v>1461</v>
      </c>
      <c r="B1425" s="8">
        <v>1980</v>
      </c>
      <c r="C1425" s="8" t="s">
        <v>7844</v>
      </c>
      <c r="D1425" s="8">
        <v>7</v>
      </c>
      <c r="E1425" s="8">
        <v>1</v>
      </c>
      <c r="F1425" s="12">
        <v>7443.64</v>
      </c>
      <c r="G1425" s="8" t="s">
        <v>7884</v>
      </c>
      <c r="H1425" s="8" t="s">
        <v>7882</v>
      </c>
      <c r="I1425" s="8" t="s">
        <v>7860</v>
      </c>
      <c r="J1425" s="13">
        <v>29409</v>
      </c>
      <c r="K1425" s="8">
        <v>42</v>
      </c>
    </row>
    <row r="1426" spans="1:11" ht="15" customHeight="1" x14ac:dyDescent="0.3">
      <c r="A1426" s="8" t="s">
        <v>1462</v>
      </c>
      <c r="B1426" s="8">
        <v>1979</v>
      </c>
      <c r="C1426" s="8" t="s">
        <v>7847</v>
      </c>
      <c r="D1426" s="8">
        <v>1</v>
      </c>
      <c r="E1426" s="8">
        <v>2</v>
      </c>
      <c r="F1426" s="12">
        <v>7441.5</v>
      </c>
      <c r="G1426" s="8" t="s">
        <v>7882</v>
      </c>
      <c r="H1426" s="8" t="s">
        <v>7884</v>
      </c>
      <c r="I1426" s="8" t="s">
        <v>7861</v>
      </c>
      <c r="J1426" s="13">
        <v>29099</v>
      </c>
      <c r="K1426" s="8">
        <v>43</v>
      </c>
    </row>
    <row r="1427" spans="1:11" ht="15" customHeight="1" x14ac:dyDescent="0.3">
      <c r="A1427" s="8" t="s">
        <v>1463</v>
      </c>
      <c r="B1427" s="8">
        <v>1977</v>
      </c>
      <c r="C1427" s="8" t="s">
        <v>7849</v>
      </c>
      <c r="D1427" s="8">
        <v>25</v>
      </c>
      <c r="E1427" s="8">
        <v>1</v>
      </c>
      <c r="F1427" s="12">
        <v>7441.05</v>
      </c>
      <c r="G1427" s="8" t="s">
        <v>7882</v>
      </c>
      <c r="H1427" s="8" t="s">
        <v>7884</v>
      </c>
      <c r="I1427" s="8" t="s">
        <v>7861</v>
      </c>
      <c r="J1427" s="13">
        <v>28362</v>
      </c>
      <c r="K1427" s="8">
        <v>45</v>
      </c>
    </row>
    <row r="1428" spans="1:11" ht="15" customHeight="1" x14ac:dyDescent="0.3">
      <c r="A1428" s="8" t="s">
        <v>1464</v>
      </c>
      <c r="B1428" s="8">
        <v>1978</v>
      </c>
      <c r="C1428" s="8" t="s">
        <v>7848</v>
      </c>
      <c r="D1428" s="8">
        <v>2</v>
      </c>
      <c r="E1428" s="8">
        <v>0</v>
      </c>
      <c r="F1428" s="12">
        <v>7421.19</v>
      </c>
      <c r="G1428" s="8" t="s">
        <v>7884</v>
      </c>
      <c r="H1428" s="8" t="s">
        <v>7882</v>
      </c>
      <c r="I1428" s="8" t="s">
        <v>7860</v>
      </c>
      <c r="J1428" s="13">
        <v>28826</v>
      </c>
      <c r="K1428" s="8">
        <v>44</v>
      </c>
    </row>
    <row r="1429" spans="1:11" ht="15" customHeight="1" x14ac:dyDescent="0.3">
      <c r="A1429" s="8" t="s">
        <v>1465</v>
      </c>
      <c r="B1429" s="8">
        <v>1978</v>
      </c>
      <c r="C1429" s="8" t="s">
        <v>7845</v>
      </c>
      <c r="D1429" s="8">
        <v>12</v>
      </c>
      <c r="E1429" s="8">
        <v>0</v>
      </c>
      <c r="F1429" s="12">
        <v>7419.48</v>
      </c>
      <c r="G1429" s="8" t="s">
        <v>7884</v>
      </c>
      <c r="H1429" s="8" t="s">
        <v>7884</v>
      </c>
      <c r="I1429" s="8" t="s">
        <v>7860</v>
      </c>
      <c r="J1429" s="13">
        <v>28806</v>
      </c>
      <c r="K1429" s="8">
        <v>44</v>
      </c>
    </row>
    <row r="1430" spans="1:11" ht="15" customHeight="1" x14ac:dyDescent="0.3">
      <c r="A1430" s="8" t="s">
        <v>1466</v>
      </c>
      <c r="B1430" s="8">
        <v>1983</v>
      </c>
      <c r="C1430" s="8" t="s">
        <v>7847</v>
      </c>
      <c r="D1430" s="8">
        <v>19</v>
      </c>
      <c r="E1430" s="8">
        <v>3</v>
      </c>
      <c r="F1430" s="12">
        <v>7418.52</v>
      </c>
      <c r="G1430" s="8" t="s">
        <v>7884</v>
      </c>
      <c r="H1430" s="8" t="s">
        <v>7884</v>
      </c>
      <c r="I1430" s="8" t="s">
        <v>7861</v>
      </c>
      <c r="J1430" s="13">
        <v>30578</v>
      </c>
      <c r="K1430" s="8">
        <v>39</v>
      </c>
    </row>
    <row r="1431" spans="1:11" ht="15" customHeight="1" x14ac:dyDescent="0.3">
      <c r="A1431" s="8" t="s">
        <v>1467</v>
      </c>
      <c r="B1431" s="8">
        <v>1965</v>
      </c>
      <c r="C1431" s="8" t="s">
        <v>7848</v>
      </c>
      <c r="D1431" s="8">
        <v>5</v>
      </c>
      <c r="E1431" s="8">
        <v>0</v>
      </c>
      <c r="F1431" s="12">
        <v>7403.98</v>
      </c>
      <c r="G1431" s="8" t="s">
        <v>7882</v>
      </c>
      <c r="H1431" s="8" t="s">
        <v>7884</v>
      </c>
      <c r="I1431" s="8" t="s">
        <v>7859</v>
      </c>
      <c r="J1431" s="13">
        <v>24081</v>
      </c>
      <c r="K1431" s="8">
        <v>57</v>
      </c>
    </row>
    <row r="1432" spans="1:11" ht="15" customHeight="1" x14ac:dyDescent="0.3">
      <c r="A1432" s="8" t="s">
        <v>1468</v>
      </c>
      <c r="B1432" s="8">
        <v>1993</v>
      </c>
      <c r="C1432" s="8" t="s">
        <v>7844</v>
      </c>
      <c r="D1432" s="8">
        <v>22</v>
      </c>
      <c r="E1432" s="8">
        <v>0</v>
      </c>
      <c r="F1432" s="12">
        <v>7388.85</v>
      </c>
      <c r="G1432" s="8" t="s">
        <v>7884</v>
      </c>
      <c r="H1432" s="8" t="s">
        <v>7884</v>
      </c>
      <c r="I1432" s="8" t="s">
        <v>7873</v>
      </c>
      <c r="J1432" s="13">
        <v>34172</v>
      </c>
      <c r="K1432" s="8">
        <v>29</v>
      </c>
    </row>
    <row r="1433" spans="1:11" ht="15" customHeight="1" x14ac:dyDescent="0.3">
      <c r="A1433" s="8" t="s">
        <v>1469</v>
      </c>
      <c r="B1433" s="8">
        <v>1981</v>
      </c>
      <c r="C1433" s="8" t="s">
        <v>7845</v>
      </c>
      <c r="D1433" s="8">
        <v>24</v>
      </c>
      <c r="E1433" s="8">
        <v>2</v>
      </c>
      <c r="F1433" s="12">
        <v>7371.77</v>
      </c>
      <c r="G1433" s="8" t="s">
        <v>7884</v>
      </c>
      <c r="H1433" s="8" t="s">
        <v>7883</v>
      </c>
      <c r="I1433" s="8" t="s">
        <v>7861</v>
      </c>
      <c r="J1433" s="13">
        <v>29914</v>
      </c>
      <c r="K1433" s="8">
        <v>41</v>
      </c>
    </row>
    <row r="1434" spans="1:11" ht="15" customHeight="1" x14ac:dyDescent="0.3">
      <c r="A1434" s="8" t="s">
        <v>1470</v>
      </c>
      <c r="B1434" s="8">
        <v>1965</v>
      </c>
      <c r="C1434" s="8" t="s">
        <v>7848</v>
      </c>
      <c r="D1434" s="8">
        <v>9</v>
      </c>
      <c r="E1434" s="8">
        <v>0</v>
      </c>
      <c r="F1434" s="12">
        <v>7362.31</v>
      </c>
      <c r="G1434" s="8" t="s">
        <v>7882</v>
      </c>
      <c r="H1434" s="8" t="s">
        <v>7882</v>
      </c>
      <c r="I1434" s="8" t="s">
        <v>7859</v>
      </c>
      <c r="J1434" s="13">
        <v>24085</v>
      </c>
      <c r="K1434" s="8">
        <v>57</v>
      </c>
    </row>
    <row r="1435" spans="1:11" ht="15" customHeight="1" x14ac:dyDescent="0.3">
      <c r="A1435" s="8" t="s">
        <v>1471</v>
      </c>
      <c r="B1435" s="8">
        <v>1981</v>
      </c>
      <c r="C1435" s="8" t="s">
        <v>7844</v>
      </c>
      <c r="D1435" s="8">
        <v>16</v>
      </c>
      <c r="E1435" s="8">
        <v>1</v>
      </c>
      <c r="F1435" s="12">
        <v>7358.18</v>
      </c>
      <c r="G1435" s="8" t="s">
        <v>7884</v>
      </c>
      <c r="H1435" s="8" t="s">
        <v>7882</v>
      </c>
      <c r="I1435" s="8" t="s">
        <v>7867</v>
      </c>
      <c r="J1435" s="13">
        <v>29783</v>
      </c>
      <c r="K1435" s="8">
        <v>41</v>
      </c>
    </row>
    <row r="1436" spans="1:11" ht="15" customHeight="1" x14ac:dyDescent="0.3">
      <c r="A1436" s="8" t="s">
        <v>1472</v>
      </c>
      <c r="B1436" s="8">
        <v>1983</v>
      </c>
      <c r="C1436" s="8" t="s">
        <v>7846</v>
      </c>
      <c r="D1436" s="8">
        <v>21</v>
      </c>
      <c r="E1436" s="8">
        <v>3</v>
      </c>
      <c r="F1436" s="12">
        <v>7357.49</v>
      </c>
      <c r="G1436" s="8" t="s">
        <v>7884</v>
      </c>
      <c r="H1436" s="8" t="s">
        <v>7884</v>
      </c>
      <c r="I1436" s="8" t="s">
        <v>7860</v>
      </c>
      <c r="J1436" s="13">
        <v>30488</v>
      </c>
      <c r="K1436" s="8">
        <v>39</v>
      </c>
    </row>
    <row r="1437" spans="1:11" ht="15" customHeight="1" x14ac:dyDescent="0.3">
      <c r="A1437" s="8" t="s">
        <v>1473</v>
      </c>
      <c r="B1437" s="8">
        <v>1993</v>
      </c>
      <c r="C1437" s="8" t="s">
        <v>7850</v>
      </c>
      <c r="D1437" s="8">
        <v>5</v>
      </c>
      <c r="E1437" s="8">
        <v>0</v>
      </c>
      <c r="F1437" s="12">
        <v>7349.12</v>
      </c>
      <c r="G1437" s="8" t="s">
        <v>7884</v>
      </c>
      <c r="H1437" s="8" t="s">
        <v>7884</v>
      </c>
      <c r="I1437" s="8" t="s">
        <v>7870</v>
      </c>
      <c r="J1437" s="13">
        <v>34247</v>
      </c>
      <c r="K1437" s="8">
        <v>29</v>
      </c>
    </row>
    <row r="1438" spans="1:11" ht="15" customHeight="1" x14ac:dyDescent="0.3">
      <c r="A1438" s="8" t="s">
        <v>1474</v>
      </c>
      <c r="B1438" s="8">
        <v>1977</v>
      </c>
      <c r="C1438" s="8" t="s">
        <v>7848</v>
      </c>
      <c r="D1438" s="8">
        <v>1</v>
      </c>
      <c r="E1438" s="8">
        <v>0</v>
      </c>
      <c r="F1438" s="12">
        <v>7348.14</v>
      </c>
      <c r="G1438" s="8" t="s">
        <v>7884</v>
      </c>
      <c r="H1438" s="8" t="s">
        <v>7883</v>
      </c>
      <c r="I1438" s="8" t="s">
        <v>7861</v>
      </c>
      <c r="J1438" s="13">
        <v>28460</v>
      </c>
      <c r="K1438" s="8">
        <v>45</v>
      </c>
    </row>
    <row r="1439" spans="1:11" ht="15" customHeight="1" x14ac:dyDescent="0.3">
      <c r="A1439" s="8" t="s">
        <v>1475</v>
      </c>
      <c r="B1439" s="8">
        <v>1979</v>
      </c>
      <c r="C1439" s="8" t="s">
        <v>7846</v>
      </c>
      <c r="D1439" s="8">
        <v>26</v>
      </c>
      <c r="E1439" s="8">
        <v>1</v>
      </c>
      <c r="F1439" s="12">
        <v>7345.73</v>
      </c>
      <c r="G1439" s="8" t="s">
        <v>7884</v>
      </c>
      <c r="H1439" s="8" t="s">
        <v>7883</v>
      </c>
      <c r="I1439" s="8" t="s">
        <v>7859</v>
      </c>
      <c r="J1439" s="13">
        <v>29032</v>
      </c>
      <c r="K1439" s="8">
        <v>43</v>
      </c>
    </row>
    <row r="1440" spans="1:11" ht="15" customHeight="1" x14ac:dyDescent="0.3">
      <c r="A1440" s="8" t="s">
        <v>1476</v>
      </c>
      <c r="B1440" s="8">
        <v>1977</v>
      </c>
      <c r="C1440" s="8" t="s">
        <v>7848</v>
      </c>
      <c r="D1440" s="8">
        <v>18</v>
      </c>
      <c r="E1440" s="8">
        <v>0</v>
      </c>
      <c r="F1440" s="12">
        <v>7345.08</v>
      </c>
      <c r="G1440" s="8" t="s">
        <v>7884</v>
      </c>
      <c r="H1440" s="8" t="s">
        <v>7883</v>
      </c>
      <c r="I1440" s="8" t="s">
        <v>7861</v>
      </c>
      <c r="J1440" s="13">
        <v>28477</v>
      </c>
      <c r="K1440" s="8">
        <v>45</v>
      </c>
    </row>
    <row r="1441" spans="1:11" ht="15" customHeight="1" x14ac:dyDescent="0.3">
      <c r="A1441" s="8" t="s">
        <v>1477</v>
      </c>
      <c r="B1441" s="8">
        <v>1986</v>
      </c>
      <c r="C1441" s="8" t="s">
        <v>7846</v>
      </c>
      <c r="D1441" s="8">
        <v>15</v>
      </c>
      <c r="E1441" s="8">
        <v>3</v>
      </c>
      <c r="F1441" s="12">
        <v>7339.93</v>
      </c>
      <c r="G1441" s="8" t="s">
        <v>7884</v>
      </c>
      <c r="H1441" s="8" t="s">
        <v>7884</v>
      </c>
      <c r="I1441" s="8" t="s">
        <v>7860</v>
      </c>
      <c r="J1441" s="13">
        <v>31578</v>
      </c>
      <c r="K1441" s="8">
        <v>36</v>
      </c>
    </row>
    <row r="1442" spans="1:11" ht="15" customHeight="1" x14ac:dyDescent="0.3">
      <c r="A1442" s="8" t="s">
        <v>1478</v>
      </c>
      <c r="B1442" s="8">
        <v>1979</v>
      </c>
      <c r="C1442" s="8" t="s">
        <v>7847</v>
      </c>
      <c r="D1442" s="8">
        <v>19</v>
      </c>
      <c r="E1442" s="8">
        <v>1</v>
      </c>
      <c r="F1442" s="12">
        <v>7337.75</v>
      </c>
      <c r="G1442" s="8" t="s">
        <v>7884</v>
      </c>
      <c r="H1442" s="8" t="s">
        <v>7882</v>
      </c>
      <c r="I1442" s="8" t="s">
        <v>7861</v>
      </c>
      <c r="J1442" s="13">
        <v>29117</v>
      </c>
      <c r="K1442" s="8">
        <v>43</v>
      </c>
    </row>
    <row r="1443" spans="1:11" ht="15" customHeight="1" x14ac:dyDescent="0.3">
      <c r="A1443" s="8" t="s">
        <v>1479</v>
      </c>
      <c r="B1443" s="8">
        <v>1984</v>
      </c>
      <c r="C1443" s="8" t="s">
        <v>7844</v>
      </c>
      <c r="D1443" s="8">
        <v>25</v>
      </c>
      <c r="E1443" s="8">
        <v>3</v>
      </c>
      <c r="F1443" s="12">
        <v>7325.47</v>
      </c>
      <c r="G1443" s="8" t="s">
        <v>7884</v>
      </c>
      <c r="H1443" s="8" t="s">
        <v>7883</v>
      </c>
      <c r="I1443" s="8" t="s">
        <v>7860</v>
      </c>
      <c r="J1443" s="13">
        <v>30888</v>
      </c>
      <c r="K1443" s="8">
        <v>38</v>
      </c>
    </row>
    <row r="1444" spans="1:11" ht="15" customHeight="1" x14ac:dyDescent="0.3">
      <c r="A1444" s="8" t="s">
        <v>1480</v>
      </c>
      <c r="B1444" s="8">
        <v>1979</v>
      </c>
      <c r="C1444" s="8" t="s">
        <v>7846</v>
      </c>
      <c r="D1444" s="8">
        <v>19</v>
      </c>
      <c r="E1444" s="8">
        <v>0</v>
      </c>
      <c r="F1444" s="12">
        <v>7325.05</v>
      </c>
      <c r="G1444" s="8" t="s">
        <v>7884</v>
      </c>
      <c r="H1444" s="8" t="s">
        <v>7882</v>
      </c>
      <c r="I1444" s="8" t="s">
        <v>7867</v>
      </c>
      <c r="J1444" s="13">
        <v>29025</v>
      </c>
      <c r="K1444" s="8">
        <v>43</v>
      </c>
    </row>
    <row r="1445" spans="1:11" ht="15" customHeight="1" x14ac:dyDescent="0.3">
      <c r="A1445" s="8" t="s">
        <v>1481</v>
      </c>
      <c r="B1445" s="8">
        <v>2004</v>
      </c>
      <c r="C1445" s="8" t="s">
        <v>7845</v>
      </c>
      <c r="D1445" s="8">
        <v>15</v>
      </c>
      <c r="E1445" s="8">
        <v>0</v>
      </c>
      <c r="F1445" s="12">
        <v>7323.73</v>
      </c>
      <c r="G1445" s="8" t="s">
        <v>7884</v>
      </c>
      <c r="H1445" s="8" t="s">
        <v>7884</v>
      </c>
      <c r="I1445" s="8" t="s">
        <v>7867</v>
      </c>
      <c r="J1445" s="13">
        <v>38306</v>
      </c>
      <c r="K1445" s="8">
        <v>18</v>
      </c>
    </row>
    <row r="1446" spans="1:11" ht="15" customHeight="1" x14ac:dyDescent="0.3">
      <c r="A1446" s="8" t="s">
        <v>1482</v>
      </c>
      <c r="B1446" s="8">
        <v>1965</v>
      </c>
      <c r="C1446" s="8" t="s">
        <v>7844</v>
      </c>
      <c r="D1446" s="8">
        <v>11</v>
      </c>
      <c r="E1446" s="8">
        <v>0</v>
      </c>
      <c r="F1446" s="12">
        <v>7322.86</v>
      </c>
      <c r="G1446" s="8" t="s">
        <v>7882</v>
      </c>
      <c r="H1446" s="8" t="s">
        <v>7882</v>
      </c>
      <c r="I1446" s="8" t="s">
        <v>7860</v>
      </c>
      <c r="J1446" s="13">
        <v>23934</v>
      </c>
      <c r="K1446" s="8">
        <v>57</v>
      </c>
    </row>
    <row r="1447" spans="1:11" ht="15" customHeight="1" x14ac:dyDescent="0.3">
      <c r="A1447" s="8" t="s">
        <v>1483</v>
      </c>
      <c r="B1447" s="8">
        <v>1972</v>
      </c>
      <c r="C1447" s="8" t="s">
        <v>7849</v>
      </c>
      <c r="D1447" s="8">
        <v>11</v>
      </c>
      <c r="E1447" s="8">
        <v>0</v>
      </c>
      <c r="F1447" s="12">
        <v>7318.22</v>
      </c>
      <c r="G1447" s="8" t="s">
        <v>7884</v>
      </c>
      <c r="H1447" s="8" t="s">
        <v>7882</v>
      </c>
      <c r="I1447" s="8" t="s">
        <v>7860</v>
      </c>
      <c r="J1447" s="13">
        <v>26522</v>
      </c>
      <c r="K1447" s="8">
        <v>50</v>
      </c>
    </row>
    <row r="1448" spans="1:11" ht="15" customHeight="1" x14ac:dyDescent="0.3">
      <c r="A1448" s="8" t="s">
        <v>1484</v>
      </c>
      <c r="B1448" s="8">
        <v>1965</v>
      </c>
      <c r="C1448" s="8" t="s">
        <v>7846</v>
      </c>
      <c r="D1448" s="8">
        <v>25</v>
      </c>
      <c r="E1448" s="8">
        <v>0</v>
      </c>
      <c r="F1448" s="12">
        <v>7318.21</v>
      </c>
      <c r="G1448" s="8" t="s">
        <v>7882</v>
      </c>
      <c r="H1448" s="8" t="s">
        <v>7883</v>
      </c>
      <c r="I1448" s="8" t="s">
        <v>7859</v>
      </c>
      <c r="J1448" s="13">
        <v>23918</v>
      </c>
      <c r="K1448" s="8">
        <v>57</v>
      </c>
    </row>
    <row r="1449" spans="1:11" ht="15" customHeight="1" x14ac:dyDescent="0.3">
      <c r="A1449" s="8" t="s">
        <v>1485</v>
      </c>
      <c r="B1449" s="8">
        <v>1965</v>
      </c>
      <c r="C1449" s="8" t="s">
        <v>7846</v>
      </c>
      <c r="D1449" s="8">
        <v>6</v>
      </c>
      <c r="E1449" s="8">
        <v>0</v>
      </c>
      <c r="F1449" s="12">
        <v>7304.65</v>
      </c>
      <c r="G1449" s="8" t="s">
        <v>7882</v>
      </c>
      <c r="H1449" s="8" t="s">
        <v>7882</v>
      </c>
      <c r="I1449" s="8" t="s">
        <v>7859</v>
      </c>
      <c r="J1449" s="13">
        <v>23899</v>
      </c>
      <c r="K1449" s="8">
        <v>58</v>
      </c>
    </row>
    <row r="1450" spans="1:11" ht="15" customHeight="1" x14ac:dyDescent="0.3">
      <c r="A1450" s="8" t="s">
        <v>1486</v>
      </c>
      <c r="B1450" s="8">
        <v>1966</v>
      </c>
      <c r="C1450" s="8" t="s">
        <v>7848</v>
      </c>
      <c r="D1450" s="8">
        <v>26</v>
      </c>
      <c r="E1450" s="8">
        <v>0</v>
      </c>
      <c r="F1450" s="12">
        <v>7302.46</v>
      </c>
      <c r="G1450" s="8" t="s">
        <v>7882</v>
      </c>
      <c r="H1450" s="8" t="s">
        <v>7883</v>
      </c>
      <c r="I1450" s="8" t="s">
        <v>7860</v>
      </c>
      <c r="J1450" s="13">
        <v>24467</v>
      </c>
      <c r="K1450" s="8">
        <v>56</v>
      </c>
    </row>
    <row r="1451" spans="1:11" ht="15" customHeight="1" x14ac:dyDescent="0.3">
      <c r="A1451" s="8" t="s">
        <v>1487</v>
      </c>
      <c r="B1451" s="8">
        <v>1985</v>
      </c>
      <c r="C1451" s="8" t="s">
        <v>7845</v>
      </c>
      <c r="D1451" s="8">
        <v>2</v>
      </c>
      <c r="E1451" s="8">
        <v>3</v>
      </c>
      <c r="F1451" s="12">
        <v>7281.51</v>
      </c>
      <c r="G1451" s="8" t="s">
        <v>7884</v>
      </c>
      <c r="H1451" s="8" t="s">
        <v>7883</v>
      </c>
      <c r="I1451" s="8" t="s">
        <v>7860</v>
      </c>
      <c r="J1451" s="13">
        <v>31353</v>
      </c>
      <c r="K1451" s="8">
        <v>37</v>
      </c>
    </row>
    <row r="1452" spans="1:11" ht="15" customHeight="1" x14ac:dyDescent="0.3">
      <c r="A1452" s="8" t="s">
        <v>1488</v>
      </c>
      <c r="B1452" s="8">
        <v>1976</v>
      </c>
      <c r="C1452" s="8" t="s">
        <v>7848</v>
      </c>
      <c r="D1452" s="8">
        <v>18</v>
      </c>
      <c r="E1452" s="8">
        <v>2</v>
      </c>
      <c r="F1452" s="12">
        <v>7273.02</v>
      </c>
      <c r="G1452" s="8" t="s">
        <v>7884</v>
      </c>
      <c r="H1452" s="8" t="s">
        <v>7883</v>
      </c>
      <c r="I1452" s="8" t="s">
        <v>7859</v>
      </c>
      <c r="J1452" s="13">
        <v>28112</v>
      </c>
      <c r="K1452" s="8">
        <v>46</v>
      </c>
    </row>
    <row r="1453" spans="1:11" ht="15" customHeight="1" x14ac:dyDescent="0.3">
      <c r="A1453" s="8" t="s">
        <v>1489</v>
      </c>
      <c r="B1453" s="8">
        <v>1981</v>
      </c>
      <c r="C1453" s="8" t="s">
        <v>7849</v>
      </c>
      <c r="D1453" s="8">
        <v>4</v>
      </c>
      <c r="E1453" s="8">
        <v>2</v>
      </c>
      <c r="F1453" s="12">
        <v>7265.7</v>
      </c>
      <c r="G1453" s="8" t="s">
        <v>7882</v>
      </c>
      <c r="H1453" s="8" t="s">
        <v>7882</v>
      </c>
      <c r="I1453" s="8" t="s">
        <v>7860</v>
      </c>
      <c r="J1453" s="13">
        <v>29802</v>
      </c>
      <c r="K1453" s="8">
        <v>41</v>
      </c>
    </row>
    <row r="1454" spans="1:11" ht="15" customHeight="1" x14ac:dyDescent="0.3">
      <c r="A1454" s="8" t="s">
        <v>1490</v>
      </c>
      <c r="B1454" s="8">
        <v>1973</v>
      </c>
      <c r="C1454" s="8" t="s">
        <v>7850</v>
      </c>
      <c r="D1454" s="8">
        <v>25</v>
      </c>
      <c r="E1454" s="8">
        <v>0</v>
      </c>
      <c r="F1454" s="12">
        <v>7265.58</v>
      </c>
      <c r="G1454" s="8" t="s">
        <v>7884</v>
      </c>
      <c r="H1454" s="8" t="s">
        <v>7884</v>
      </c>
      <c r="I1454" s="8" t="s">
        <v>7859</v>
      </c>
      <c r="J1454" s="13">
        <v>26962</v>
      </c>
      <c r="K1454" s="8">
        <v>49</v>
      </c>
    </row>
    <row r="1455" spans="1:11" ht="15" customHeight="1" x14ac:dyDescent="0.3">
      <c r="A1455" s="8" t="s">
        <v>1491</v>
      </c>
      <c r="B1455" s="8">
        <v>1981</v>
      </c>
      <c r="C1455" s="8" t="s">
        <v>7846</v>
      </c>
      <c r="D1455" s="8">
        <v>13</v>
      </c>
      <c r="E1455" s="8">
        <v>2</v>
      </c>
      <c r="F1455" s="12">
        <v>7261.74</v>
      </c>
      <c r="G1455" s="8" t="s">
        <v>7882</v>
      </c>
      <c r="H1455" s="8" t="s">
        <v>7882</v>
      </c>
      <c r="I1455" s="8" t="s">
        <v>7860</v>
      </c>
      <c r="J1455" s="13">
        <v>29750</v>
      </c>
      <c r="K1455" s="8">
        <v>41</v>
      </c>
    </row>
    <row r="1456" spans="1:11" ht="15" customHeight="1" x14ac:dyDescent="0.3">
      <c r="A1456" s="8" t="s">
        <v>1492</v>
      </c>
      <c r="B1456" s="8">
        <v>1981</v>
      </c>
      <c r="C1456" s="8" t="s">
        <v>7849</v>
      </c>
      <c r="D1456" s="8">
        <v>14</v>
      </c>
      <c r="E1456" s="8">
        <v>2</v>
      </c>
      <c r="F1456" s="12">
        <v>7256.72</v>
      </c>
      <c r="G1456" s="8" t="s">
        <v>7882</v>
      </c>
      <c r="H1456" s="8" t="s">
        <v>7884</v>
      </c>
      <c r="I1456" s="8" t="s">
        <v>7860</v>
      </c>
      <c r="J1456" s="13">
        <v>29812</v>
      </c>
      <c r="K1456" s="8">
        <v>41</v>
      </c>
    </row>
    <row r="1457" spans="1:11" ht="15" customHeight="1" x14ac:dyDescent="0.3">
      <c r="A1457" s="8" t="s">
        <v>1493</v>
      </c>
      <c r="B1457" s="8">
        <v>1982</v>
      </c>
      <c r="C1457" s="8" t="s">
        <v>7844</v>
      </c>
      <c r="D1457" s="8">
        <v>24</v>
      </c>
      <c r="E1457" s="8">
        <v>3</v>
      </c>
      <c r="F1457" s="12">
        <v>7248.71</v>
      </c>
      <c r="G1457" s="8" t="s">
        <v>7884</v>
      </c>
      <c r="H1457" s="8" t="s">
        <v>7883</v>
      </c>
      <c r="I1457" s="8" t="s">
        <v>7859</v>
      </c>
      <c r="J1457" s="13">
        <v>30156</v>
      </c>
      <c r="K1457" s="8">
        <v>40</v>
      </c>
    </row>
    <row r="1458" spans="1:11" ht="15" customHeight="1" x14ac:dyDescent="0.3">
      <c r="A1458" s="8" t="s">
        <v>1494</v>
      </c>
      <c r="B1458" s="8">
        <v>1986</v>
      </c>
      <c r="C1458" s="8" t="s">
        <v>7847</v>
      </c>
      <c r="D1458" s="8">
        <v>2</v>
      </c>
      <c r="E1458" s="8">
        <v>4</v>
      </c>
      <c r="F1458" s="12">
        <v>7243.81</v>
      </c>
      <c r="G1458" s="8" t="s">
        <v>7884</v>
      </c>
      <c r="H1458" s="8" t="s">
        <v>7882</v>
      </c>
      <c r="I1458" s="8" t="s">
        <v>7859</v>
      </c>
      <c r="J1458" s="13">
        <v>31657</v>
      </c>
      <c r="K1458" s="8">
        <v>36</v>
      </c>
    </row>
    <row r="1459" spans="1:11" ht="15" customHeight="1" x14ac:dyDescent="0.3">
      <c r="A1459" s="8" t="s">
        <v>1495</v>
      </c>
      <c r="B1459" s="8">
        <v>1986</v>
      </c>
      <c r="C1459" s="8" t="s">
        <v>7844</v>
      </c>
      <c r="D1459" s="8">
        <v>13</v>
      </c>
      <c r="E1459" s="8">
        <v>3</v>
      </c>
      <c r="F1459" s="12">
        <v>7228.22</v>
      </c>
      <c r="G1459" s="8" t="s">
        <v>7884</v>
      </c>
      <c r="H1459" s="8" t="s">
        <v>7883</v>
      </c>
      <c r="I1459" s="8" t="s">
        <v>7867</v>
      </c>
      <c r="J1459" s="13">
        <v>31606</v>
      </c>
      <c r="K1459" s="8">
        <v>36</v>
      </c>
    </row>
    <row r="1460" spans="1:11" ht="15" customHeight="1" x14ac:dyDescent="0.3">
      <c r="A1460" s="8" t="s">
        <v>1496</v>
      </c>
      <c r="B1460" s="8">
        <v>1977</v>
      </c>
      <c r="C1460" s="8" t="s">
        <v>7847</v>
      </c>
      <c r="D1460" s="8">
        <v>15</v>
      </c>
      <c r="E1460" s="8">
        <v>0</v>
      </c>
      <c r="F1460" s="12">
        <v>7222.79</v>
      </c>
      <c r="G1460" s="8" t="s">
        <v>7882</v>
      </c>
      <c r="H1460" s="8" t="s">
        <v>7882</v>
      </c>
      <c r="I1460" s="8" t="s">
        <v>7860</v>
      </c>
      <c r="J1460" s="13">
        <v>28383</v>
      </c>
      <c r="K1460" s="8">
        <v>45</v>
      </c>
    </row>
    <row r="1461" spans="1:11" ht="15" customHeight="1" x14ac:dyDescent="0.3">
      <c r="A1461" s="8" t="s">
        <v>1497</v>
      </c>
      <c r="B1461" s="8">
        <v>1991</v>
      </c>
      <c r="C1461" s="8" t="s">
        <v>7846</v>
      </c>
      <c r="D1461" s="8">
        <v>28</v>
      </c>
      <c r="E1461" s="8">
        <v>3</v>
      </c>
      <c r="F1461" s="12">
        <v>7220.25</v>
      </c>
      <c r="G1461" s="8" t="s">
        <v>7884</v>
      </c>
      <c r="H1461" s="8" t="s">
        <v>7884</v>
      </c>
      <c r="I1461" s="8" t="s">
        <v>7870</v>
      </c>
      <c r="J1461" s="13">
        <v>33417</v>
      </c>
      <c r="K1461" s="8">
        <v>31</v>
      </c>
    </row>
    <row r="1462" spans="1:11" ht="15" customHeight="1" x14ac:dyDescent="0.3">
      <c r="A1462" s="8" t="s">
        <v>1498</v>
      </c>
      <c r="B1462" s="8">
        <v>1983</v>
      </c>
      <c r="C1462" s="8" t="s">
        <v>7845</v>
      </c>
      <c r="D1462" s="8">
        <v>21</v>
      </c>
      <c r="E1462" s="8">
        <v>2</v>
      </c>
      <c r="F1462" s="12">
        <v>7209.49</v>
      </c>
      <c r="G1462" s="8" t="s">
        <v>7884</v>
      </c>
      <c r="H1462" s="8" t="s">
        <v>7882</v>
      </c>
      <c r="I1462" s="8" t="s">
        <v>7860</v>
      </c>
      <c r="J1462" s="13">
        <v>30641</v>
      </c>
      <c r="K1462" s="8">
        <v>39</v>
      </c>
    </row>
    <row r="1463" spans="1:11" ht="15" customHeight="1" x14ac:dyDescent="0.3">
      <c r="A1463" s="8" t="s">
        <v>1499</v>
      </c>
      <c r="B1463" s="8">
        <v>1983</v>
      </c>
      <c r="C1463" s="8" t="s">
        <v>7849</v>
      </c>
      <c r="D1463" s="8">
        <v>11</v>
      </c>
      <c r="E1463" s="8">
        <v>2</v>
      </c>
      <c r="F1463" s="12">
        <v>7201.7</v>
      </c>
      <c r="G1463" s="8" t="s">
        <v>7884</v>
      </c>
      <c r="H1463" s="8" t="s">
        <v>7882</v>
      </c>
      <c r="I1463" s="8" t="s">
        <v>7860</v>
      </c>
      <c r="J1463" s="13">
        <v>30539</v>
      </c>
      <c r="K1463" s="8">
        <v>39</v>
      </c>
    </row>
    <row r="1464" spans="1:11" ht="15" customHeight="1" x14ac:dyDescent="0.3">
      <c r="A1464" s="8" t="s">
        <v>1500</v>
      </c>
      <c r="B1464" s="8">
        <v>1982</v>
      </c>
      <c r="C1464" s="8" t="s">
        <v>7847</v>
      </c>
      <c r="D1464" s="8">
        <v>14</v>
      </c>
      <c r="E1464" s="8">
        <v>3</v>
      </c>
      <c r="F1464" s="12">
        <v>7196.87</v>
      </c>
      <c r="G1464" s="8" t="s">
        <v>7882</v>
      </c>
      <c r="H1464" s="8" t="s">
        <v>7884</v>
      </c>
      <c r="I1464" s="8" t="s">
        <v>7861</v>
      </c>
      <c r="J1464" s="13">
        <v>30208</v>
      </c>
      <c r="K1464" s="8">
        <v>40</v>
      </c>
    </row>
    <row r="1465" spans="1:11" ht="15" customHeight="1" x14ac:dyDescent="0.3">
      <c r="A1465" s="8" t="s">
        <v>1501</v>
      </c>
      <c r="B1465" s="8">
        <v>1968</v>
      </c>
      <c r="C1465" s="8" t="s">
        <v>7849</v>
      </c>
      <c r="D1465" s="8">
        <v>26</v>
      </c>
      <c r="E1465" s="8">
        <v>0</v>
      </c>
      <c r="F1465" s="12">
        <v>7179.52</v>
      </c>
      <c r="G1465" s="8" t="s">
        <v>7882</v>
      </c>
      <c r="H1465" s="8" t="s">
        <v>7882</v>
      </c>
      <c r="I1465" s="8" t="s">
        <v>7859</v>
      </c>
      <c r="J1465" s="13">
        <v>25076</v>
      </c>
      <c r="K1465" s="8">
        <v>54</v>
      </c>
    </row>
    <row r="1466" spans="1:11" ht="15" customHeight="1" x14ac:dyDescent="0.3">
      <c r="A1466" s="8" t="s">
        <v>1502</v>
      </c>
      <c r="B1466" s="8">
        <v>1975</v>
      </c>
      <c r="C1466" s="8" t="s">
        <v>7844</v>
      </c>
      <c r="D1466" s="8">
        <v>19</v>
      </c>
      <c r="E1466" s="8">
        <v>1</v>
      </c>
      <c r="F1466" s="12">
        <v>7175.51</v>
      </c>
      <c r="G1466" s="8" t="s">
        <v>7884</v>
      </c>
      <c r="H1466" s="8" t="s">
        <v>7882</v>
      </c>
      <c r="I1466" s="8" t="s">
        <v>7859</v>
      </c>
      <c r="J1466" s="13">
        <v>27594</v>
      </c>
      <c r="K1466" s="8">
        <v>47</v>
      </c>
    </row>
    <row r="1467" spans="1:11" ht="15" customHeight="1" x14ac:dyDescent="0.3">
      <c r="A1467" s="8" t="s">
        <v>1503</v>
      </c>
      <c r="B1467" s="8">
        <v>1982</v>
      </c>
      <c r="C1467" s="8" t="s">
        <v>7849</v>
      </c>
      <c r="D1467" s="8">
        <v>16</v>
      </c>
      <c r="E1467" s="8">
        <v>2</v>
      </c>
      <c r="F1467" s="12">
        <v>7173.36</v>
      </c>
      <c r="G1467" s="8" t="s">
        <v>7882</v>
      </c>
      <c r="H1467" s="8" t="s">
        <v>7884</v>
      </c>
      <c r="I1467" s="8" t="s">
        <v>7864</v>
      </c>
      <c r="J1467" s="13">
        <v>30179</v>
      </c>
      <c r="K1467" s="8">
        <v>40</v>
      </c>
    </row>
    <row r="1468" spans="1:11" ht="15" customHeight="1" x14ac:dyDescent="0.3">
      <c r="A1468" s="8" t="s">
        <v>1504</v>
      </c>
      <c r="B1468" s="8">
        <v>1980</v>
      </c>
      <c r="C1468" s="8" t="s">
        <v>7847</v>
      </c>
      <c r="D1468" s="8">
        <v>30</v>
      </c>
      <c r="E1468" s="8">
        <v>2</v>
      </c>
      <c r="F1468" s="12">
        <v>7162.01</v>
      </c>
      <c r="G1468" s="8" t="s">
        <v>7884</v>
      </c>
      <c r="H1468" s="8" t="s">
        <v>7882</v>
      </c>
      <c r="I1468" s="8" t="s">
        <v>7859</v>
      </c>
      <c r="J1468" s="13">
        <v>29494</v>
      </c>
      <c r="K1468" s="8">
        <v>42</v>
      </c>
    </row>
    <row r="1469" spans="1:11" ht="15" customHeight="1" x14ac:dyDescent="0.3">
      <c r="A1469" s="8" t="s">
        <v>1505</v>
      </c>
      <c r="B1469" s="8">
        <v>1980</v>
      </c>
      <c r="C1469" s="8" t="s">
        <v>7850</v>
      </c>
      <c r="D1469" s="8">
        <v>7</v>
      </c>
      <c r="E1469" s="8">
        <v>2</v>
      </c>
      <c r="F1469" s="12">
        <v>7160.33</v>
      </c>
      <c r="G1469" s="8" t="s">
        <v>7884</v>
      </c>
      <c r="H1469" s="8" t="s">
        <v>7883</v>
      </c>
      <c r="I1469" s="8" t="s">
        <v>7859</v>
      </c>
      <c r="J1469" s="13">
        <v>29501</v>
      </c>
      <c r="K1469" s="8">
        <v>42</v>
      </c>
    </row>
    <row r="1470" spans="1:11" ht="15" customHeight="1" x14ac:dyDescent="0.3">
      <c r="A1470" s="8" t="s">
        <v>1506</v>
      </c>
      <c r="B1470" s="8">
        <v>1980</v>
      </c>
      <c r="C1470" s="8" t="s">
        <v>7846</v>
      </c>
      <c r="D1470" s="8">
        <v>22</v>
      </c>
      <c r="E1470" s="8">
        <v>2</v>
      </c>
      <c r="F1470" s="12">
        <v>7160.09</v>
      </c>
      <c r="G1470" s="8" t="s">
        <v>7884</v>
      </c>
      <c r="H1470" s="8" t="s">
        <v>7884</v>
      </c>
      <c r="I1470" s="8" t="s">
        <v>7861</v>
      </c>
      <c r="J1470" s="13">
        <v>29394</v>
      </c>
      <c r="K1470" s="8">
        <v>42</v>
      </c>
    </row>
    <row r="1471" spans="1:11" ht="15" customHeight="1" x14ac:dyDescent="0.3">
      <c r="A1471" s="8" t="s">
        <v>1507</v>
      </c>
      <c r="B1471" s="8">
        <v>1981</v>
      </c>
      <c r="C1471" s="8" t="s">
        <v>7844</v>
      </c>
      <c r="D1471" s="8">
        <v>17</v>
      </c>
      <c r="E1471" s="8">
        <v>1</v>
      </c>
      <c r="F1471" s="12">
        <v>7153.55</v>
      </c>
      <c r="G1471" s="8" t="s">
        <v>7884</v>
      </c>
      <c r="H1471" s="8" t="s">
        <v>7883</v>
      </c>
      <c r="I1471" s="8" t="s">
        <v>7860</v>
      </c>
      <c r="J1471" s="13">
        <v>29784</v>
      </c>
      <c r="K1471" s="8">
        <v>41</v>
      </c>
    </row>
    <row r="1472" spans="1:11" ht="15" customHeight="1" x14ac:dyDescent="0.3">
      <c r="A1472" s="8" t="s">
        <v>1508</v>
      </c>
      <c r="B1472" s="8">
        <v>1978</v>
      </c>
      <c r="C1472" s="8" t="s">
        <v>7847</v>
      </c>
      <c r="D1472" s="8">
        <v>6</v>
      </c>
      <c r="E1472" s="8">
        <v>1</v>
      </c>
      <c r="F1472" s="12">
        <v>7152.67</v>
      </c>
      <c r="G1472" s="8" t="s">
        <v>7882</v>
      </c>
      <c r="H1472" s="8" t="s">
        <v>7884</v>
      </c>
      <c r="I1472" s="8" t="s">
        <v>7859</v>
      </c>
      <c r="J1472" s="13">
        <v>28739</v>
      </c>
      <c r="K1472" s="8">
        <v>44</v>
      </c>
    </row>
    <row r="1473" spans="1:11" ht="15" customHeight="1" x14ac:dyDescent="0.3">
      <c r="A1473" s="8" t="s">
        <v>1509</v>
      </c>
      <c r="B1473" s="8">
        <v>1984</v>
      </c>
      <c r="C1473" s="8" t="s">
        <v>7846</v>
      </c>
      <c r="D1473" s="8">
        <v>29</v>
      </c>
      <c r="E1473" s="8">
        <v>3</v>
      </c>
      <c r="F1473" s="12">
        <v>7151.09</v>
      </c>
      <c r="G1473" s="8" t="s">
        <v>7884</v>
      </c>
      <c r="H1473" s="8" t="s">
        <v>7884</v>
      </c>
      <c r="I1473" s="8" t="s">
        <v>7861</v>
      </c>
      <c r="J1473" s="13">
        <v>30862</v>
      </c>
      <c r="K1473" s="8">
        <v>38</v>
      </c>
    </row>
    <row r="1474" spans="1:11" ht="15" customHeight="1" x14ac:dyDescent="0.3">
      <c r="A1474" s="8" t="s">
        <v>1510</v>
      </c>
      <c r="B1474" s="8">
        <v>1978</v>
      </c>
      <c r="C1474" s="8" t="s">
        <v>7844</v>
      </c>
      <c r="D1474" s="8">
        <v>30</v>
      </c>
      <c r="E1474" s="8">
        <v>1</v>
      </c>
      <c r="F1474" s="12">
        <v>7147.47</v>
      </c>
      <c r="G1474" s="8" t="s">
        <v>7884</v>
      </c>
      <c r="H1474" s="8" t="s">
        <v>7882</v>
      </c>
      <c r="I1474" s="8" t="s">
        <v>7859</v>
      </c>
      <c r="J1474" s="13">
        <v>28701</v>
      </c>
      <c r="K1474" s="8">
        <v>44</v>
      </c>
    </row>
    <row r="1475" spans="1:11" ht="15" customHeight="1" x14ac:dyDescent="0.3">
      <c r="A1475" s="8" t="s">
        <v>1511</v>
      </c>
      <c r="B1475" s="8">
        <v>1976</v>
      </c>
      <c r="C1475" s="8" t="s">
        <v>7846</v>
      </c>
      <c r="D1475" s="8">
        <v>24</v>
      </c>
      <c r="E1475" s="8">
        <v>0</v>
      </c>
      <c r="F1475" s="12">
        <v>7147.11</v>
      </c>
      <c r="G1475" s="8" t="s">
        <v>7882</v>
      </c>
      <c r="H1475" s="8" t="s">
        <v>7884</v>
      </c>
      <c r="I1475" s="8" t="s">
        <v>7861</v>
      </c>
      <c r="J1475" s="13">
        <v>27935</v>
      </c>
      <c r="K1475" s="8">
        <v>46</v>
      </c>
    </row>
    <row r="1476" spans="1:11" ht="15" customHeight="1" x14ac:dyDescent="0.3">
      <c r="A1476" s="8" t="s">
        <v>1512</v>
      </c>
      <c r="B1476" s="8">
        <v>1984</v>
      </c>
      <c r="C1476" s="8" t="s">
        <v>7845</v>
      </c>
      <c r="D1476" s="8">
        <v>21</v>
      </c>
      <c r="E1476" s="8">
        <v>2</v>
      </c>
      <c r="F1476" s="12">
        <v>7144.86</v>
      </c>
      <c r="G1476" s="8" t="s">
        <v>7884</v>
      </c>
      <c r="H1476" s="8" t="s">
        <v>7884</v>
      </c>
      <c r="I1476" s="8" t="s">
        <v>7867</v>
      </c>
      <c r="J1476" s="13">
        <v>31007</v>
      </c>
      <c r="K1476" s="8">
        <v>38</v>
      </c>
    </row>
    <row r="1477" spans="1:11" ht="15" customHeight="1" x14ac:dyDescent="0.3">
      <c r="A1477" s="8" t="s">
        <v>1513</v>
      </c>
      <c r="B1477" s="8">
        <v>1999</v>
      </c>
      <c r="C1477" s="8" t="s">
        <v>7849</v>
      </c>
      <c r="D1477" s="8">
        <v>8</v>
      </c>
      <c r="E1477" s="8">
        <v>0</v>
      </c>
      <c r="F1477" s="12">
        <v>7144.4</v>
      </c>
      <c r="G1477" s="8" t="s">
        <v>7884</v>
      </c>
      <c r="H1477" s="8" t="s">
        <v>7883</v>
      </c>
      <c r="I1477" s="8" t="s">
        <v>7874</v>
      </c>
      <c r="J1477" s="13">
        <v>36380</v>
      </c>
      <c r="K1477" s="8">
        <v>23</v>
      </c>
    </row>
    <row r="1478" spans="1:11" ht="15" customHeight="1" x14ac:dyDescent="0.3">
      <c r="A1478" s="8" t="s">
        <v>1514</v>
      </c>
      <c r="B1478" s="8">
        <v>1984</v>
      </c>
      <c r="C1478" s="8" t="s">
        <v>7844</v>
      </c>
      <c r="D1478" s="8">
        <v>7</v>
      </c>
      <c r="E1478" s="8">
        <v>2</v>
      </c>
      <c r="F1478" s="12">
        <v>7133.9</v>
      </c>
      <c r="G1478" s="8" t="s">
        <v>7884</v>
      </c>
      <c r="H1478" s="8" t="s">
        <v>7883</v>
      </c>
      <c r="I1478" s="8" t="s">
        <v>7867</v>
      </c>
      <c r="J1478" s="13">
        <v>30870</v>
      </c>
      <c r="K1478" s="8">
        <v>38</v>
      </c>
    </row>
    <row r="1479" spans="1:11" ht="15" customHeight="1" x14ac:dyDescent="0.3">
      <c r="A1479" s="8" t="s">
        <v>1515</v>
      </c>
      <c r="B1479" s="8">
        <v>1993</v>
      </c>
      <c r="C1479" s="8" t="s">
        <v>7849</v>
      </c>
      <c r="D1479" s="8">
        <v>1</v>
      </c>
      <c r="E1479" s="8">
        <v>0</v>
      </c>
      <c r="F1479" s="12">
        <v>7128.64</v>
      </c>
      <c r="G1479" s="8" t="s">
        <v>7884</v>
      </c>
      <c r="H1479" s="8" t="s">
        <v>7884</v>
      </c>
      <c r="I1479" s="8" t="s">
        <v>7870</v>
      </c>
      <c r="J1479" s="13">
        <v>34182</v>
      </c>
      <c r="K1479" s="8">
        <v>29</v>
      </c>
    </row>
    <row r="1480" spans="1:11" ht="15" customHeight="1" x14ac:dyDescent="0.3">
      <c r="A1480" s="8" t="s">
        <v>1516</v>
      </c>
      <c r="B1480" s="8">
        <v>1968</v>
      </c>
      <c r="C1480" s="8" t="s">
        <v>7846</v>
      </c>
      <c r="D1480" s="8">
        <v>29</v>
      </c>
      <c r="E1480" s="8">
        <v>0</v>
      </c>
      <c r="F1480" s="12">
        <v>7125.25</v>
      </c>
      <c r="G1480" s="8" t="s">
        <v>7882</v>
      </c>
      <c r="H1480" s="8" t="s">
        <v>7884</v>
      </c>
      <c r="I1480" s="8" t="s">
        <v>7859</v>
      </c>
      <c r="J1480" s="13">
        <v>25018</v>
      </c>
      <c r="K1480" s="8">
        <v>54</v>
      </c>
    </row>
    <row r="1481" spans="1:11" ht="15" customHeight="1" x14ac:dyDescent="0.3">
      <c r="A1481" s="8" t="s">
        <v>1517</v>
      </c>
      <c r="B1481" s="8">
        <v>1987</v>
      </c>
      <c r="C1481" s="8" t="s">
        <v>7849</v>
      </c>
      <c r="D1481" s="8">
        <v>11</v>
      </c>
      <c r="E1481" s="8">
        <v>3</v>
      </c>
      <c r="F1481" s="12">
        <v>7106.81</v>
      </c>
      <c r="G1481" s="8" t="s">
        <v>7884</v>
      </c>
      <c r="H1481" s="8" t="s">
        <v>7883</v>
      </c>
      <c r="I1481" s="8" t="s">
        <v>7860</v>
      </c>
      <c r="J1481" s="13">
        <v>32000</v>
      </c>
      <c r="K1481" s="8">
        <v>35</v>
      </c>
    </row>
    <row r="1482" spans="1:11" ht="15" customHeight="1" x14ac:dyDescent="0.3">
      <c r="A1482" s="8" t="s">
        <v>1518</v>
      </c>
      <c r="B1482" s="8">
        <v>1992</v>
      </c>
      <c r="C1482" s="8" t="s">
        <v>7846</v>
      </c>
      <c r="D1482" s="8">
        <v>18</v>
      </c>
      <c r="E1482" s="8">
        <v>0</v>
      </c>
      <c r="F1482" s="12">
        <v>7096.98</v>
      </c>
      <c r="G1482" s="8" t="s">
        <v>7884</v>
      </c>
      <c r="H1482" s="8" t="s">
        <v>7884</v>
      </c>
      <c r="I1482" s="8" t="s">
        <v>7860</v>
      </c>
      <c r="J1482" s="13">
        <v>33773</v>
      </c>
      <c r="K1482" s="8">
        <v>30</v>
      </c>
    </row>
    <row r="1483" spans="1:11" ht="15" customHeight="1" x14ac:dyDescent="0.3">
      <c r="A1483" s="8" t="s">
        <v>1519</v>
      </c>
      <c r="B1483" s="8">
        <v>1982</v>
      </c>
      <c r="C1483" s="8" t="s">
        <v>7850</v>
      </c>
      <c r="D1483" s="8">
        <v>6</v>
      </c>
      <c r="E1483" s="8">
        <v>1</v>
      </c>
      <c r="F1483" s="12">
        <v>7077.19</v>
      </c>
      <c r="G1483" s="8" t="s">
        <v>7884</v>
      </c>
      <c r="H1483" s="8" t="s">
        <v>7882</v>
      </c>
      <c r="I1483" s="8" t="s">
        <v>7867</v>
      </c>
      <c r="J1483" s="13">
        <v>30230</v>
      </c>
      <c r="K1483" s="8">
        <v>40</v>
      </c>
    </row>
    <row r="1484" spans="1:11" ht="15" customHeight="1" x14ac:dyDescent="0.3">
      <c r="A1484" s="8" t="s">
        <v>1520</v>
      </c>
      <c r="B1484" s="8">
        <v>1978</v>
      </c>
      <c r="C1484" s="8" t="s">
        <v>7846</v>
      </c>
      <c r="D1484" s="8">
        <v>24</v>
      </c>
      <c r="E1484" s="8">
        <v>2</v>
      </c>
      <c r="F1484" s="12">
        <v>7054.41</v>
      </c>
      <c r="G1484" s="8" t="s">
        <v>7884</v>
      </c>
      <c r="H1484" s="8" t="s">
        <v>7884</v>
      </c>
      <c r="I1484" s="8" t="s">
        <v>7859</v>
      </c>
      <c r="J1484" s="13">
        <v>28665</v>
      </c>
      <c r="K1484" s="8">
        <v>44</v>
      </c>
    </row>
    <row r="1485" spans="1:11" ht="15" customHeight="1" x14ac:dyDescent="0.3">
      <c r="A1485" s="8" t="s">
        <v>1521</v>
      </c>
      <c r="B1485" s="8">
        <v>1980</v>
      </c>
      <c r="C1485" s="8" t="s">
        <v>7846</v>
      </c>
      <c r="D1485" s="8">
        <v>28</v>
      </c>
      <c r="E1485" s="8">
        <v>1</v>
      </c>
      <c r="F1485" s="12">
        <v>7050.64</v>
      </c>
      <c r="G1485" s="8" t="s">
        <v>7884</v>
      </c>
      <c r="H1485" s="8" t="s">
        <v>7882</v>
      </c>
      <c r="I1485" s="8" t="s">
        <v>7861</v>
      </c>
      <c r="J1485" s="13">
        <v>29400</v>
      </c>
      <c r="K1485" s="8">
        <v>42</v>
      </c>
    </row>
    <row r="1486" spans="1:11" ht="15" customHeight="1" x14ac:dyDescent="0.3">
      <c r="A1486" s="8" t="s">
        <v>1522</v>
      </c>
      <c r="B1486" s="8">
        <v>1980</v>
      </c>
      <c r="C1486" s="8" t="s">
        <v>7844</v>
      </c>
      <c r="D1486" s="8">
        <v>21</v>
      </c>
      <c r="E1486" s="8">
        <v>0</v>
      </c>
      <c r="F1486" s="12">
        <v>7050.02</v>
      </c>
      <c r="G1486" s="8" t="s">
        <v>7884</v>
      </c>
      <c r="H1486" s="8" t="s">
        <v>7883</v>
      </c>
      <c r="I1486" s="8" t="s">
        <v>7867</v>
      </c>
      <c r="J1486" s="13">
        <v>29423</v>
      </c>
      <c r="K1486" s="8">
        <v>42</v>
      </c>
    </row>
    <row r="1487" spans="1:11" ht="15" customHeight="1" x14ac:dyDescent="0.3">
      <c r="A1487" s="8" t="s">
        <v>1523</v>
      </c>
      <c r="B1487" s="8">
        <v>1980</v>
      </c>
      <c r="C1487" s="8" t="s">
        <v>7850</v>
      </c>
      <c r="D1487" s="8">
        <v>22</v>
      </c>
      <c r="E1487" s="8">
        <v>1</v>
      </c>
      <c r="F1487" s="12">
        <v>7046.72</v>
      </c>
      <c r="G1487" s="8" t="s">
        <v>7884</v>
      </c>
      <c r="H1487" s="8" t="s">
        <v>7882</v>
      </c>
      <c r="I1487" s="8" t="s">
        <v>7859</v>
      </c>
      <c r="J1487" s="13">
        <v>29516</v>
      </c>
      <c r="K1487" s="8">
        <v>42</v>
      </c>
    </row>
    <row r="1488" spans="1:11" ht="15" customHeight="1" x14ac:dyDescent="0.3">
      <c r="A1488" s="8" t="s">
        <v>1524</v>
      </c>
      <c r="B1488" s="8">
        <v>1980</v>
      </c>
      <c r="C1488" s="8" t="s">
        <v>7844</v>
      </c>
      <c r="D1488" s="8">
        <v>26</v>
      </c>
      <c r="E1488" s="8">
        <v>1</v>
      </c>
      <c r="F1488" s="12">
        <v>7045.5</v>
      </c>
      <c r="G1488" s="8" t="s">
        <v>7884</v>
      </c>
      <c r="H1488" s="8" t="s">
        <v>7883</v>
      </c>
      <c r="I1488" s="8" t="s">
        <v>7861</v>
      </c>
      <c r="J1488" s="13">
        <v>29428</v>
      </c>
      <c r="K1488" s="8">
        <v>42</v>
      </c>
    </row>
    <row r="1489" spans="1:11" ht="15" customHeight="1" x14ac:dyDescent="0.3">
      <c r="A1489" s="8" t="s">
        <v>1525</v>
      </c>
      <c r="B1489" s="8">
        <v>1995</v>
      </c>
      <c r="C1489" s="8" t="s">
        <v>7850</v>
      </c>
      <c r="D1489" s="8">
        <v>29</v>
      </c>
      <c r="E1489" s="8">
        <v>0</v>
      </c>
      <c r="F1489" s="12">
        <v>7042.11</v>
      </c>
      <c r="G1489" s="8" t="s">
        <v>7884</v>
      </c>
      <c r="H1489" s="8" t="s">
        <v>7882</v>
      </c>
      <c r="I1489" s="8" t="s">
        <v>7860</v>
      </c>
      <c r="J1489" s="13">
        <v>35001</v>
      </c>
      <c r="K1489" s="8">
        <v>27</v>
      </c>
    </row>
    <row r="1490" spans="1:11" ht="15" customHeight="1" x14ac:dyDescent="0.3">
      <c r="A1490" s="8" t="s">
        <v>1526</v>
      </c>
      <c r="B1490" s="8">
        <v>1978</v>
      </c>
      <c r="C1490" s="8" t="s">
        <v>7846</v>
      </c>
      <c r="D1490" s="8">
        <v>2</v>
      </c>
      <c r="E1490" s="8">
        <v>2</v>
      </c>
      <c r="F1490" s="12">
        <v>7033.08</v>
      </c>
      <c r="G1490" s="8" t="s">
        <v>7884</v>
      </c>
      <c r="H1490" s="8" t="s">
        <v>7884</v>
      </c>
      <c r="I1490" s="8" t="s">
        <v>7859</v>
      </c>
      <c r="J1490" s="13">
        <v>28643</v>
      </c>
      <c r="K1490" s="8">
        <v>45</v>
      </c>
    </row>
    <row r="1491" spans="1:11" ht="15" customHeight="1" x14ac:dyDescent="0.3">
      <c r="A1491" s="8" t="s">
        <v>1527</v>
      </c>
      <c r="B1491" s="8">
        <v>1969</v>
      </c>
      <c r="C1491" s="8" t="s">
        <v>7844</v>
      </c>
      <c r="D1491" s="8">
        <v>6</v>
      </c>
      <c r="E1491" s="8">
        <v>0</v>
      </c>
      <c r="F1491" s="12">
        <v>7003.1</v>
      </c>
      <c r="G1491" s="8" t="s">
        <v>7884</v>
      </c>
      <c r="H1491" s="8" t="s">
        <v>7882</v>
      </c>
      <c r="I1491" s="8" t="s">
        <v>7859</v>
      </c>
      <c r="J1491" s="13">
        <v>25390</v>
      </c>
      <c r="K1491" s="8">
        <v>53</v>
      </c>
    </row>
    <row r="1492" spans="1:11" ht="15" customHeight="1" x14ac:dyDescent="0.3">
      <c r="A1492" s="8" t="s">
        <v>1528</v>
      </c>
      <c r="B1492" s="8">
        <v>1982</v>
      </c>
      <c r="C1492" s="8" t="s">
        <v>7847</v>
      </c>
      <c r="D1492" s="8">
        <v>1</v>
      </c>
      <c r="E1492" s="8">
        <v>3</v>
      </c>
      <c r="F1492" s="12">
        <v>6989.95</v>
      </c>
      <c r="G1492" s="8" t="s">
        <v>7884</v>
      </c>
      <c r="H1492" s="8" t="s">
        <v>7883</v>
      </c>
      <c r="I1492" s="8" t="s">
        <v>7859</v>
      </c>
      <c r="J1492" s="13">
        <v>30195</v>
      </c>
      <c r="K1492" s="8">
        <v>40</v>
      </c>
    </row>
    <row r="1493" spans="1:11" ht="15" customHeight="1" x14ac:dyDescent="0.3">
      <c r="A1493" s="8" t="s">
        <v>1529</v>
      </c>
      <c r="B1493" s="8">
        <v>1982</v>
      </c>
      <c r="C1493" s="8" t="s">
        <v>7850</v>
      </c>
      <c r="D1493" s="8">
        <v>18</v>
      </c>
      <c r="E1493" s="8">
        <v>2</v>
      </c>
      <c r="F1493" s="12">
        <v>6986.7</v>
      </c>
      <c r="G1493" s="8" t="s">
        <v>7882</v>
      </c>
      <c r="H1493" s="8" t="s">
        <v>7883</v>
      </c>
      <c r="I1493" s="8" t="s">
        <v>7860</v>
      </c>
      <c r="J1493" s="13">
        <v>30242</v>
      </c>
      <c r="K1493" s="8">
        <v>40</v>
      </c>
    </row>
    <row r="1494" spans="1:11" ht="15" customHeight="1" x14ac:dyDescent="0.3">
      <c r="A1494" s="8" t="s">
        <v>1530</v>
      </c>
      <c r="B1494" s="8">
        <v>1985</v>
      </c>
      <c r="C1494" s="8" t="s">
        <v>7848</v>
      </c>
      <c r="D1494" s="8">
        <v>10</v>
      </c>
      <c r="E1494" s="8">
        <v>3</v>
      </c>
      <c r="F1494" s="12">
        <v>6985.51</v>
      </c>
      <c r="G1494" s="8" t="s">
        <v>7884</v>
      </c>
      <c r="H1494" s="8" t="s">
        <v>7884</v>
      </c>
      <c r="I1494" s="8" t="s">
        <v>7863</v>
      </c>
      <c r="J1494" s="13">
        <v>31391</v>
      </c>
      <c r="K1494" s="8">
        <v>37</v>
      </c>
    </row>
    <row r="1495" spans="1:11" ht="15" customHeight="1" x14ac:dyDescent="0.3">
      <c r="A1495" s="8" t="s">
        <v>1531</v>
      </c>
      <c r="B1495" s="8">
        <v>1975</v>
      </c>
      <c r="C1495" s="8" t="s">
        <v>7846</v>
      </c>
      <c r="D1495" s="8">
        <v>3</v>
      </c>
      <c r="E1495" s="8">
        <v>1</v>
      </c>
      <c r="F1495" s="12">
        <v>6965.21</v>
      </c>
      <c r="G1495" s="8" t="s">
        <v>7884</v>
      </c>
      <c r="H1495" s="8" t="s">
        <v>7882</v>
      </c>
      <c r="I1495" s="8" t="s">
        <v>7859</v>
      </c>
      <c r="J1495" s="13">
        <v>27548</v>
      </c>
      <c r="K1495" s="8">
        <v>48</v>
      </c>
    </row>
    <row r="1496" spans="1:11" ht="15" customHeight="1" x14ac:dyDescent="0.3">
      <c r="A1496" s="8" t="s">
        <v>1532</v>
      </c>
      <c r="B1496" s="8">
        <v>1980</v>
      </c>
      <c r="C1496" s="8" t="s">
        <v>7849</v>
      </c>
      <c r="D1496" s="8">
        <v>18</v>
      </c>
      <c r="E1496" s="8">
        <v>2</v>
      </c>
      <c r="F1496" s="12">
        <v>6951.12</v>
      </c>
      <c r="G1496" s="8" t="s">
        <v>7884</v>
      </c>
      <c r="H1496" s="8" t="s">
        <v>7884</v>
      </c>
      <c r="I1496" s="8" t="s">
        <v>7859</v>
      </c>
      <c r="J1496" s="13">
        <v>29451</v>
      </c>
      <c r="K1496" s="8">
        <v>42</v>
      </c>
    </row>
    <row r="1497" spans="1:11" ht="15" customHeight="1" x14ac:dyDescent="0.3">
      <c r="A1497" s="8" t="s">
        <v>1533</v>
      </c>
      <c r="B1497" s="8">
        <v>1978</v>
      </c>
      <c r="C1497" s="8" t="s">
        <v>7848</v>
      </c>
      <c r="D1497" s="8">
        <v>15</v>
      </c>
      <c r="E1497" s="8">
        <v>0</v>
      </c>
      <c r="F1497" s="12">
        <v>6948.7</v>
      </c>
      <c r="G1497" s="8" t="s">
        <v>7883</v>
      </c>
      <c r="H1497" s="8" t="s">
        <v>7884</v>
      </c>
      <c r="I1497" s="8" t="s">
        <v>7860</v>
      </c>
      <c r="J1497" s="13">
        <v>28839</v>
      </c>
      <c r="K1497" s="8">
        <v>44</v>
      </c>
    </row>
    <row r="1498" spans="1:11" ht="15" customHeight="1" x14ac:dyDescent="0.3">
      <c r="A1498" s="8" t="s">
        <v>1534</v>
      </c>
      <c r="B1498" s="8">
        <v>1980</v>
      </c>
      <c r="C1498" s="8" t="s">
        <v>7850</v>
      </c>
      <c r="D1498" s="8">
        <v>5</v>
      </c>
      <c r="E1498" s="8">
        <v>2</v>
      </c>
      <c r="F1498" s="12">
        <v>6940.94</v>
      </c>
      <c r="G1498" s="8" t="s">
        <v>7884</v>
      </c>
      <c r="H1498" s="8" t="s">
        <v>7882</v>
      </c>
      <c r="I1498" s="8" t="s">
        <v>7859</v>
      </c>
      <c r="J1498" s="13">
        <v>29499</v>
      </c>
      <c r="K1498" s="8">
        <v>42</v>
      </c>
    </row>
    <row r="1499" spans="1:11" ht="15" customHeight="1" x14ac:dyDescent="0.3">
      <c r="A1499" s="8" t="s">
        <v>1535</v>
      </c>
      <c r="B1499" s="8">
        <v>1980</v>
      </c>
      <c r="C1499" s="8" t="s">
        <v>7849</v>
      </c>
      <c r="D1499" s="8">
        <v>30</v>
      </c>
      <c r="E1499" s="8">
        <v>1</v>
      </c>
      <c r="F1499" s="12">
        <v>6940.91</v>
      </c>
      <c r="G1499" s="8" t="s">
        <v>7884</v>
      </c>
      <c r="H1499" s="8" t="s">
        <v>7884</v>
      </c>
      <c r="I1499" s="8" t="s">
        <v>7860</v>
      </c>
      <c r="J1499" s="13">
        <v>29463</v>
      </c>
      <c r="K1499" s="8">
        <v>42</v>
      </c>
    </row>
    <row r="1500" spans="1:11" ht="15" customHeight="1" x14ac:dyDescent="0.3">
      <c r="A1500" s="8" t="s">
        <v>1536</v>
      </c>
      <c r="B1500" s="8">
        <v>1978</v>
      </c>
      <c r="C1500" s="8" t="s">
        <v>7845</v>
      </c>
      <c r="D1500" s="8">
        <v>29</v>
      </c>
      <c r="E1500" s="8">
        <v>2</v>
      </c>
      <c r="F1500" s="12">
        <v>6938.11</v>
      </c>
      <c r="G1500" s="8" t="s">
        <v>7884</v>
      </c>
      <c r="H1500" s="8" t="s">
        <v>7884</v>
      </c>
      <c r="I1500" s="8" t="s">
        <v>7859</v>
      </c>
      <c r="J1500" s="13">
        <v>28823</v>
      </c>
      <c r="K1500" s="8">
        <v>44</v>
      </c>
    </row>
    <row r="1501" spans="1:11" ht="15" customHeight="1" x14ac:dyDescent="0.3">
      <c r="A1501" s="8" t="s">
        <v>1537</v>
      </c>
      <c r="B1501" s="8">
        <v>1984</v>
      </c>
      <c r="C1501" s="8" t="s">
        <v>7847</v>
      </c>
      <c r="D1501" s="8">
        <v>5</v>
      </c>
      <c r="E1501" s="8">
        <v>2</v>
      </c>
      <c r="F1501" s="12">
        <v>6933.24</v>
      </c>
      <c r="G1501" s="8" t="s">
        <v>7884</v>
      </c>
      <c r="H1501" s="8" t="s">
        <v>7882</v>
      </c>
      <c r="I1501" s="8" t="s">
        <v>7860</v>
      </c>
      <c r="J1501" s="13">
        <v>30930</v>
      </c>
      <c r="K1501" s="8">
        <v>38</v>
      </c>
    </row>
    <row r="1502" spans="1:11" ht="15" customHeight="1" x14ac:dyDescent="0.3">
      <c r="A1502" s="8" t="s">
        <v>1538</v>
      </c>
      <c r="B1502" s="8">
        <v>1989</v>
      </c>
      <c r="C1502" s="8" t="s">
        <v>7848</v>
      </c>
      <c r="D1502" s="8">
        <v>21</v>
      </c>
      <c r="E1502" s="8">
        <v>3</v>
      </c>
      <c r="F1502" s="12">
        <v>6895.19</v>
      </c>
      <c r="G1502" s="8" t="s">
        <v>7884</v>
      </c>
      <c r="H1502" s="8" t="s">
        <v>7882</v>
      </c>
      <c r="I1502" s="8" t="s">
        <v>7867</v>
      </c>
      <c r="J1502" s="13">
        <v>32863</v>
      </c>
      <c r="K1502" s="8">
        <v>33</v>
      </c>
    </row>
    <row r="1503" spans="1:11" ht="15" customHeight="1" x14ac:dyDescent="0.3">
      <c r="A1503" s="8" t="s">
        <v>1539</v>
      </c>
      <c r="B1503" s="8">
        <v>1985</v>
      </c>
      <c r="C1503" s="8" t="s">
        <v>7847</v>
      </c>
      <c r="D1503" s="8">
        <v>10</v>
      </c>
      <c r="E1503" s="8">
        <v>2</v>
      </c>
      <c r="F1503" s="12">
        <v>6877.98</v>
      </c>
      <c r="G1503" s="8" t="s">
        <v>7884</v>
      </c>
      <c r="H1503" s="8" t="s">
        <v>7883</v>
      </c>
      <c r="I1503" s="8" t="s">
        <v>7867</v>
      </c>
      <c r="J1503" s="13">
        <v>31300</v>
      </c>
      <c r="K1503" s="8">
        <v>37</v>
      </c>
    </row>
    <row r="1504" spans="1:11" ht="15" customHeight="1" x14ac:dyDescent="0.3">
      <c r="A1504" s="8" t="s">
        <v>1540</v>
      </c>
      <c r="B1504" s="8">
        <v>2004</v>
      </c>
      <c r="C1504" s="8" t="s">
        <v>7848</v>
      </c>
      <c r="D1504" s="8">
        <v>24</v>
      </c>
      <c r="E1504" s="8">
        <v>0</v>
      </c>
      <c r="F1504" s="12">
        <v>6876.53</v>
      </c>
      <c r="G1504" s="8" t="s">
        <v>7884</v>
      </c>
      <c r="H1504" s="8" t="s">
        <v>7883</v>
      </c>
      <c r="I1504" s="8" t="s">
        <v>7860</v>
      </c>
      <c r="J1504" s="13">
        <v>38345</v>
      </c>
      <c r="K1504" s="8">
        <v>18</v>
      </c>
    </row>
    <row r="1505" spans="1:11" ht="15" customHeight="1" x14ac:dyDescent="0.3">
      <c r="A1505" s="8" t="s">
        <v>1541</v>
      </c>
      <c r="B1505" s="8">
        <v>1981</v>
      </c>
      <c r="C1505" s="8" t="s">
        <v>7846</v>
      </c>
      <c r="D1505" s="8">
        <v>23</v>
      </c>
      <c r="E1505" s="8">
        <v>2</v>
      </c>
      <c r="F1505" s="12">
        <v>6875.96</v>
      </c>
      <c r="G1505" s="8" t="s">
        <v>7884</v>
      </c>
      <c r="H1505" s="8" t="s">
        <v>7884</v>
      </c>
      <c r="I1505" s="8" t="s">
        <v>7861</v>
      </c>
      <c r="J1505" s="13">
        <v>29760</v>
      </c>
      <c r="K1505" s="8">
        <v>41</v>
      </c>
    </row>
    <row r="1506" spans="1:11" ht="15" customHeight="1" x14ac:dyDescent="0.3">
      <c r="A1506" s="8" t="s">
        <v>1542</v>
      </c>
      <c r="B1506" s="8">
        <v>1969</v>
      </c>
      <c r="C1506" s="8" t="s">
        <v>7850</v>
      </c>
      <c r="D1506" s="8">
        <v>23</v>
      </c>
      <c r="E1506" s="8">
        <v>0</v>
      </c>
      <c r="F1506" s="12">
        <v>6868.39</v>
      </c>
      <c r="G1506" s="8" t="s">
        <v>7884</v>
      </c>
      <c r="H1506" s="8" t="s">
        <v>7884</v>
      </c>
      <c r="I1506" s="8" t="s">
        <v>7859</v>
      </c>
      <c r="J1506" s="13">
        <v>25499</v>
      </c>
      <c r="K1506" s="8">
        <v>53</v>
      </c>
    </row>
    <row r="1507" spans="1:11" ht="15" customHeight="1" x14ac:dyDescent="0.3">
      <c r="A1507" s="8" t="s">
        <v>1543</v>
      </c>
      <c r="B1507" s="8">
        <v>1978</v>
      </c>
      <c r="C1507" s="8" t="s">
        <v>7849</v>
      </c>
      <c r="D1507" s="8">
        <v>5</v>
      </c>
      <c r="E1507" s="8">
        <v>2</v>
      </c>
      <c r="F1507" s="12">
        <v>6863.49</v>
      </c>
      <c r="G1507" s="8" t="s">
        <v>7884</v>
      </c>
      <c r="H1507" s="8" t="s">
        <v>7883</v>
      </c>
      <c r="I1507" s="8" t="s">
        <v>7859</v>
      </c>
      <c r="J1507" s="13">
        <v>28707</v>
      </c>
      <c r="K1507" s="8">
        <v>44</v>
      </c>
    </row>
    <row r="1508" spans="1:11" ht="15" customHeight="1" x14ac:dyDescent="0.3">
      <c r="A1508" s="8" t="s">
        <v>1544</v>
      </c>
      <c r="B1508" s="8">
        <v>1981</v>
      </c>
      <c r="C1508" s="8" t="s">
        <v>7846</v>
      </c>
      <c r="D1508" s="8">
        <v>19</v>
      </c>
      <c r="E1508" s="8">
        <v>1</v>
      </c>
      <c r="F1508" s="12">
        <v>6858.48</v>
      </c>
      <c r="G1508" s="8" t="s">
        <v>7884</v>
      </c>
      <c r="H1508" s="8" t="s">
        <v>7884</v>
      </c>
      <c r="I1508" s="8" t="s">
        <v>7863</v>
      </c>
      <c r="J1508" s="13">
        <v>29756</v>
      </c>
      <c r="K1508" s="8">
        <v>41</v>
      </c>
    </row>
    <row r="1509" spans="1:11" ht="15" customHeight="1" x14ac:dyDescent="0.3">
      <c r="A1509" s="8" t="s">
        <v>1545</v>
      </c>
      <c r="B1509" s="8">
        <v>1979</v>
      </c>
      <c r="C1509" s="8" t="s">
        <v>7845</v>
      </c>
      <c r="D1509" s="8">
        <v>4</v>
      </c>
      <c r="E1509" s="8">
        <v>1</v>
      </c>
      <c r="F1509" s="12">
        <v>6849.03</v>
      </c>
      <c r="G1509" s="8" t="s">
        <v>7884</v>
      </c>
      <c r="H1509" s="8" t="s">
        <v>7884</v>
      </c>
      <c r="I1509" s="8" t="s">
        <v>7861</v>
      </c>
      <c r="J1509" s="13">
        <v>29163</v>
      </c>
      <c r="K1509" s="8">
        <v>43</v>
      </c>
    </row>
    <row r="1510" spans="1:11" ht="15" customHeight="1" x14ac:dyDescent="0.3">
      <c r="A1510" s="8" t="s">
        <v>1546</v>
      </c>
      <c r="B1510" s="8">
        <v>1977</v>
      </c>
      <c r="C1510" s="8" t="s">
        <v>7846</v>
      </c>
      <c r="D1510" s="8">
        <v>15</v>
      </c>
      <c r="E1510" s="8">
        <v>2</v>
      </c>
      <c r="F1510" s="12">
        <v>6843.17</v>
      </c>
      <c r="G1510" s="8" t="s">
        <v>7884</v>
      </c>
      <c r="H1510" s="8" t="s">
        <v>7883</v>
      </c>
      <c r="I1510" s="8" t="s">
        <v>7859</v>
      </c>
      <c r="J1510" s="13">
        <v>28291</v>
      </c>
      <c r="K1510" s="8">
        <v>45</v>
      </c>
    </row>
    <row r="1511" spans="1:11" ht="15" customHeight="1" x14ac:dyDescent="0.3">
      <c r="A1511" s="8" t="s">
        <v>1547</v>
      </c>
      <c r="B1511" s="8">
        <v>2000</v>
      </c>
      <c r="C1511" s="8" t="s">
        <v>7845</v>
      </c>
      <c r="D1511" s="8">
        <v>30</v>
      </c>
      <c r="E1511" s="8">
        <v>0</v>
      </c>
      <c r="F1511" s="12">
        <v>6842.28</v>
      </c>
      <c r="G1511" s="8" t="s">
        <v>7884</v>
      </c>
      <c r="H1511" s="8" t="s">
        <v>7883</v>
      </c>
      <c r="I1511" s="8" t="s">
        <v>7860</v>
      </c>
      <c r="J1511" s="13">
        <v>36860</v>
      </c>
      <c r="K1511" s="8">
        <v>22</v>
      </c>
    </row>
    <row r="1512" spans="1:11" ht="15" customHeight="1" x14ac:dyDescent="0.3">
      <c r="A1512" s="8" t="s">
        <v>1548</v>
      </c>
      <c r="B1512" s="8">
        <v>1979</v>
      </c>
      <c r="C1512" s="8" t="s">
        <v>7844</v>
      </c>
      <c r="D1512" s="8">
        <v>15</v>
      </c>
      <c r="E1512" s="8">
        <v>0</v>
      </c>
      <c r="F1512" s="12">
        <v>6837.37</v>
      </c>
      <c r="G1512" s="8" t="s">
        <v>7882</v>
      </c>
      <c r="H1512" s="8" t="s">
        <v>7883</v>
      </c>
      <c r="I1512" s="8" t="s">
        <v>7864</v>
      </c>
      <c r="J1512" s="13">
        <v>29051</v>
      </c>
      <c r="K1512" s="8">
        <v>43</v>
      </c>
    </row>
    <row r="1513" spans="1:11" ht="15" customHeight="1" x14ac:dyDescent="0.3">
      <c r="A1513" s="8" t="s">
        <v>1549</v>
      </c>
      <c r="B1513" s="8">
        <v>1994</v>
      </c>
      <c r="C1513" s="8" t="s">
        <v>7844</v>
      </c>
      <c r="D1513" s="8">
        <v>8</v>
      </c>
      <c r="E1513" s="8">
        <v>0</v>
      </c>
      <c r="F1513" s="12">
        <v>6827.69</v>
      </c>
      <c r="G1513" s="8" t="s">
        <v>7884</v>
      </c>
      <c r="H1513" s="8" t="s">
        <v>7884</v>
      </c>
      <c r="I1513" s="8" t="s">
        <v>7870</v>
      </c>
      <c r="J1513" s="13">
        <v>34523</v>
      </c>
      <c r="K1513" s="8">
        <v>28</v>
      </c>
    </row>
    <row r="1514" spans="1:11" ht="15" customHeight="1" x14ac:dyDescent="0.3">
      <c r="A1514" s="8" t="s">
        <v>1550</v>
      </c>
      <c r="B1514" s="8">
        <v>1975</v>
      </c>
      <c r="C1514" s="8" t="s">
        <v>7849</v>
      </c>
      <c r="D1514" s="8">
        <v>17</v>
      </c>
      <c r="E1514" s="8">
        <v>1</v>
      </c>
      <c r="F1514" s="12">
        <v>6809.46</v>
      </c>
      <c r="G1514" s="8" t="s">
        <v>7884</v>
      </c>
      <c r="H1514" s="8" t="s">
        <v>7883</v>
      </c>
      <c r="I1514" s="8" t="s">
        <v>7860</v>
      </c>
      <c r="J1514" s="13">
        <v>27623</v>
      </c>
      <c r="K1514" s="8">
        <v>47</v>
      </c>
    </row>
    <row r="1515" spans="1:11" ht="15" customHeight="1" x14ac:dyDescent="0.3">
      <c r="A1515" s="8" t="s">
        <v>1551</v>
      </c>
      <c r="B1515" s="8">
        <v>1991</v>
      </c>
      <c r="C1515" s="8" t="s">
        <v>7846</v>
      </c>
      <c r="D1515" s="8">
        <v>29</v>
      </c>
      <c r="E1515" s="8">
        <v>5</v>
      </c>
      <c r="F1515" s="12">
        <v>6799.46</v>
      </c>
      <c r="G1515" s="8" t="s">
        <v>7883</v>
      </c>
      <c r="H1515" s="8" t="s">
        <v>7884</v>
      </c>
      <c r="I1515" s="8" t="s">
        <v>7869</v>
      </c>
      <c r="J1515" s="13">
        <v>33418</v>
      </c>
      <c r="K1515" s="8">
        <v>31</v>
      </c>
    </row>
    <row r="1516" spans="1:11" ht="15" customHeight="1" x14ac:dyDescent="0.3">
      <c r="A1516" s="8" t="s">
        <v>1552</v>
      </c>
      <c r="B1516" s="8">
        <v>1985</v>
      </c>
      <c r="C1516" s="8" t="s">
        <v>7848</v>
      </c>
      <c r="D1516" s="8">
        <v>24</v>
      </c>
      <c r="E1516" s="8">
        <v>3</v>
      </c>
      <c r="F1516" s="12">
        <v>6796.86</v>
      </c>
      <c r="G1516" s="8" t="s">
        <v>7882</v>
      </c>
      <c r="H1516" s="8" t="s">
        <v>7882</v>
      </c>
      <c r="I1516" s="8" t="s">
        <v>7860</v>
      </c>
      <c r="J1516" s="13">
        <v>31405</v>
      </c>
      <c r="K1516" s="8">
        <v>37</v>
      </c>
    </row>
    <row r="1517" spans="1:11" ht="15" customHeight="1" x14ac:dyDescent="0.3">
      <c r="A1517" s="8" t="s">
        <v>1553</v>
      </c>
      <c r="B1517" s="8">
        <v>1980</v>
      </c>
      <c r="C1517" s="8" t="s">
        <v>7845</v>
      </c>
      <c r="D1517" s="8">
        <v>23</v>
      </c>
      <c r="E1517" s="8">
        <v>2</v>
      </c>
      <c r="F1517" s="12">
        <v>6781.52</v>
      </c>
      <c r="G1517" s="8" t="s">
        <v>7884</v>
      </c>
      <c r="H1517" s="8" t="s">
        <v>7884</v>
      </c>
      <c r="I1517" s="8" t="s">
        <v>7859</v>
      </c>
      <c r="J1517" s="13">
        <v>29548</v>
      </c>
      <c r="K1517" s="8">
        <v>42</v>
      </c>
    </row>
    <row r="1518" spans="1:11" ht="15" customHeight="1" x14ac:dyDescent="0.3">
      <c r="A1518" s="8" t="s">
        <v>1554</v>
      </c>
      <c r="B1518" s="8">
        <v>1981</v>
      </c>
      <c r="C1518" s="8" t="s">
        <v>7850</v>
      </c>
      <c r="D1518" s="8">
        <v>8</v>
      </c>
      <c r="E1518" s="8">
        <v>1</v>
      </c>
      <c r="F1518" s="12">
        <v>6781.35</v>
      </c>
      <c r="G1518" s="8" t="s">
        <v>7884</v>
      </c>
      <c r="H1518" s="8" t="s">
        <v>7883</v>
      </c>
      <c r="I1518" s="8" t="s">
        <v>7859</v>
      </c>
      <c r="J1518" s="13">
        <v>29867</v>
      </c>
      <c r="K1518" s="8">
        <v>41</v>
      </c>
    </row>
    <row r="1519" spans="1:11" ht="15" customHeight="1" x14ac:dyDescent="0.3">
      <c r="A1519" s="8" t="s">
        <v>1555</v>
      </c>
      <c r="B1519" s="8">
        <v>1981</v>
      </c>
      <c r="C1519" s="8" t="s">
        <v>7847</v>
      </c>
      <c r="D1519" s="8">
        <v>3</v>
      </c>
      <c r="E1519" s="8">
        <v>1</v>
      </c>
      <c r="F1519" s="12">
        <v>6775.96</v>
      </c>
      <c r="G1519" s="8" t="s">
        <v>7884</v>
      </c>
      <c r="H1519" s="8" t="s">
        <v>7882</v>
      </c>
      <c r="I1519" s="8" t="s">
        <v>7861</v>
      </c>
      <c r="J1519" s="13">
        <v>29832</v>
      </c>
      <c r="K1519" s="8">
        <v>41</v>
      </c>
    </row>
    <row r="1520" spans="1:11" ht="15" customHeight="1" x14ac:dyDescent="0.3">
      <c r="A1520" s="8" t="s">
        <v>1556</v>
      </c>
      <c r="B1520" s="8">
        <v>1981</v>
      </c>
      <c r="C1520" s="8" t="s">
        <v>7847</v>
      </c>
      <c r="D1520" s="8">
        <v>21</v>
      </c>
      <c r="E1520" s="8">
        <v>1</v>
      </c>
      <c r="F1520" s="12">
        <v>6770.19</v>
      </c>
      <c r="G1520" s="8" t="s">
        <v>7884</v>
      </c>
      <c r="H1520" s="8" t="s">
        <v>7882</v>
      </c>
      <c r="I1520" s="8" t="s">
        <v>7859</v>
      </c>
      <c r="J1520" s="13">
        <v>29850</v>
      </c>
      <c r="K1520" s="8">
        <v>41</v>
      </c>
    </row>
    <row r="1521" spans="1:11" ht="15" customHeight="1" x14ac:dyDescent="0.3">
      <c r="A1521" s="8" t="s">
        <v>1557</v>
      </c>
      <c r="B1521" s="8">
        <v>1988</v>
      </c>
      <c r="C1521" s="8" t="s">
        <v>7850</v>
      </c>
      <c r="D1521" s="8">
        <v>10</v>
      </c>
      <c r="E1521" s="8">
        <v>3</v>
      </c>
      <c r="F1521" s="12">
        <v>6753.04</v>
      </c>
      <c r="G1521" s="8" t="s">
        <v>7884</v>
      </c>
      <c r="H1521" s="8" t="s">
        <v>7884</v>
      </c>
      <c r="I1521" s="8" t="s">
        <v>7867</v>
      </c>
      <c r="J1521" s="13">
        <v>32426</v>
      </c>
      <c r="K1521" s="8">
        <v>34</v>
      </c>
    </row>
    <row r="1522" spans="1:11" ht="15" customHeight="1" x14ac:dyDescent="0.3">
      <c r="A1522" s="8" t="s">
        <v>1558</v>
      </c>
      <c r="B1522" s="8">
        <v>1966</v>
      </c>
      <c r="C1522" s="8" t="s">
        <v>7848</v>
      </c>
      <c r="D1522" s="8">
        <v>9</v>
      </c>
      <c r="E1522" s="8">
        <v>0</v>
      </c>
      <c r="F1522" s="12">
        <v>6750.27</v>
      </c>
      <c r="G1522" s="8" t="s">
        <v>7882</v>
      </c>
      <c r="H1522" s="8" t="s">
        <v>7884</v>
      </c>
      <c r="I1522" s="8" t="s">
        <v>7859</v>
      </c>
      <c r="J1522" s="13">
        <v>24450</v>
      </c>
      <c r="K1522" s="8">
        <v>56</v>
      </c>
    </row>
    <row r="1523" spans="1:11" ht="15" customHeight="1" x14ac:dyDescent="0.3">
      <c r="A1523" s="8" t="s">
        <v>1559</v>
      </c>
      <c r="B1523" s="8">
        <v>1970</v>
      </c>
      <c r="C1523" s="8" t="s">
        <v>7846</v>
      </c>
      <c r="D1523" s="8">
        <v>17</v>
      </c>
      <c r="E1523" s="8">
        <v>0</v>
      </c>
      <c r="F1523" s="12">
        <v>6749.63</v>
      </c>
      <c r="G1523" s="8" t="s">
        <v>7884</v>
      </c>
      <c r="H1523" s="8" t="s">
        <v>7883</v>
      </c>
      <c r="I1523" s="8" t="s">
        <v>7859</v>
      </c>
      <c r="J1523" s="13">
        <v>25736</v>
      </c>
      <c r="K1523" s="8">
        <v>52</v>
      </c>
    </row>
    <row r="1524" spans="1:11" ht="15" customHeight="1" x14ac:dyDescent="0.3">
      <c r="A1524" s="8" t="s">
        <v>1560</v>
      </c>
      <c r="B1524" s="8">
        <v>1986</v>
      </c>
      <c r="C1524" s="8" t="s">
        <v>7846</v>
      </c>
      <c r="D1524" s="8">
        <v>5</v>
      </c>
      <c r="E1524" s="8">
        <v>3</v>
      </c>
      <c r="F1524" s="12">
        <v>6748.59</v>
      </c>
      <c r="G1524" s="8" t="s">
        <v>7882</v>
      </c>
      <c r="H1524" s="8" t="s">
        <v>7883</v>
      </c>
      <c r="I1524" s="8" t="s">
        <v>7864</v>
      </c>
      <c r="J1524" s="13">
        <v>31568</v>
      </c>
      <c r="K1524" s="8">
        <v>37</v>
      </c>
    </row>
    <row r="1525" spans="1:11" ht="15" customHeight="1" x14ac:dyDescent="0.3">
      <c r="A1525" s="8" t="s">
        <v>1561</v>
      </c>
      <c r="B1525" s="8">
        <v>1986</v>
      </c>
      <c r="C1525" s="8" t="s">
        <v>7849</v>
      </c>
      <c r="D1525" s="8">
        <v>7</v>
      </c>
      <c r="E1525" s="8">
        <v>3</v>
      </c>
      <c r="F1525" s="12">
        <v>6746.74</v>
      </c>
      <c r="G1525" s="8" t="s">
        <v>7882</v>
      </c>
      <c r="H1525" s="8" t="s">
        <v>7884</v>
      </c>
      <c r="I1525" s="8" t="s">
        <v>7864</v>
      </c>
      <c r="J1525" s="13">
        <v>31631</v>
      </c>
      <c r="K1525" s="8">
        <v>36</v>
      </c>
    </row>
    <row r="1526" spans="1:11" ht="15" customHeight="1" x14ac:dyDescent="0.3">
      <c r="A1526" s="8" t="s">
        <v>1562</v>
      </c>
      <c r="B1526" s="8">
        <v>1968</v>
      </c>
      <c r="C1526" s="8" t="s">
        <v>7844</v>
      </c>
      <c r="D1526" s="8">
        <v>18</v>
      </c>
      <c r="E1526" s="8">
        <v>0</v>
      </c>
      <c r="F1526" s="12">
        <v>6738.84</v>
      </c>
      <c r="G1526" s="8" t="s">
        <v>7882</v>
      </c>
      <c r="H1526" s="8" t="s">
        <v>7883</v>
      </c>
      <c r="I1526" s="8" t="s">
        <v>7860</v>
      </c>
      <c r="J1526" s="13">
        <v>25037</v>
      </c>
      <c r="K1526" s="8">
        <v>54</v>
      </c>
    </row>
    <row r="1527" spans="1:11" ht="15" customHeight="1" x14ac:dyDescent="0.3">
      <c r="A1527" s="8" t="s">
        <v>1563</v>
      </c>
      <c r="B1527" s="8">
        <v>1978</v>
      </c>
      <c r="C1527" s="8" t="s">
        <v>7850</v>
      </c>
      <c r="D1527" s="8">
        <v>21</v>
      </c>
      <c r="E1527" s="8">
        <v>2</v>
      </c>
      <c r="F1527" s="12">
        <v>6737.98</v>
      </c>
      <c r="G1527" s="8" t="s">
        <v>7884</v>
      </c>
      <c r="H1527" s="8" t="s">
        <v>7882</v>
      </c>
      <c r="I1527" s="8" t="s">
        <v>7859</v>
      </c>
      <c r="J1527" s="13">
        <v>28784</v>
      </c>
      <c r="K1527" s="8">
        <v>44</v>
      </c>
    </row>
    <row r="1528" spans="1:11" ht="15" customHeight="1" x14ac:dyDescent="0.3">
      <c r="A1528" s="8" t="s">
        <v>1564</v>
      </c>
      <c r="B1528" s="8">
        <v>1994</v>
      </c>
      <c r="C1528" s="8" t="s">
        <v>7846</v>
      </c>
      <c r="D1528" s="8">
        <v>13</v>
      </c>
      <c r="E1528" s="8">
        <v>0</v>
      </c>
      <c r="F1528" s="12">
        <v>6721.37</v>
      </c>
      <c r="G1528" s="8" t="s">
        <v>7884</v>
      </c>
      <c r="H1528" s="8" t="s">
        <v>7883</v>
      </c>
      <c r="I1528" s="8" t="s">
        <v>7860</v>
      </c>
      <c r="J1528" s="13">
        <v>34498</v>
      </c>
      <c r="K1528" s="8">
        <v>28</v>
      </c>
    </row>
    <row r="1529" spans="1:11" ht="15" customHeight="1" x14ac:dyDescent="0.3">
      <c r="A1529" s="8" t="s">
        <v>1565</v>
      </c>
      <c r="B1529" s="8">
        <v>1983</v>
      </c>
      <c r="C1529" s="8" t="s">
        <v>7846</v>
      </c>
      <c r="D1529" s="8">
        <v>12</v>
      </c>
      <c r="E1529" s="8">
        <v>2</v>
      </c>
      <c r="F1529" s="12">
        <v>6710.19</v>
      </c>
      <c r="G1529" s="8" t="s">
        <v>7882</v>
      </c>
      <c r="H1529" s="8" t="s">
        <v>7882</v>
      </c>
      <c r="I1529" s="8" t="s">
        <v>7860</v>
      </c>
      <c r="J1529" s="13">
        <v>30479</v>
      </c>
      <c r="K1529" s="8">
        <v>39</v>
      </c>
    </row>
    <row r="1530" spans="1:11" ht="15" customHeight="1" x14ac:dyDescent="0.3">
      <c r="A1530" s="8" t="s">
        <v>1566</v>
      </c>
      <c r="B1530" s="8">
        <v>1971</v>
      </c>
      <c r="C1530" s="8" t="s">
        <v>7848</v>
      </c>
      <c r="D1530" s="8">
        <v>12</v>
      </c>
      <c r="E1530" s="8">
        <v>0</v>
      </c>
      <c r="F1530" s="12">
        <v>6706.47</v>
      </c>
      <c r="G1530" s="8" t="s">
        <v>7884</v>
      </c>
      <c r="H1530" s="8" t="s">
        <v>7883</v>
      </c>
      <c r="I1530" s="8" t="s">
        <v>7859</v>
      </c>
      <c r="J1530" s="13">
        <v>26279</v>
      </c>
      <c r="K1530" s="8">
        <v>51</v>
      </c>
    </row>
    <row r="1531" spans="1:11" ht="15" customHeight="1" x14ac:dyDescent="0.3">
      <c r="A1531" s="8" t="s">
        <v>1567</v>
      </c>
      <c r="B1531" s="8">
        <v>1968</v>
      </c>
      <c r="C1531" s="8" t="s">
        <v>7844</v>
      </c>
      <c r="D1531" s="8">
        <v>13</v>
      </c>
      <c r="E1531" s="8">
        <v>0</v>
      </c>
      <c r="F1531" s="12">
        <v>6700.56</v>
      </c>
      <c r="G1531" s="8" t="s">
        <v>7882</v>
      </c>
      <c r="H1531" s="8" t="s">
        <v>7883</v>
      </c>
      <c r="I1531" s="8" t="s">
        <v>7860</v>
      </c>
      <c r="J1531" s="13">
        <v>25032</v>
      </c>
      <c r="K1531" s="8">
        <v>54</v>
      </c>
    </row>
    <row r="1532" spans="1:11" ht="15" customHeight="1" x14ac:dyDescent="0.3">
      <c r="A1532" s="8" t="s">
        <v>1568</v>
      </c>
      <c r="B1532" s="8">
        <v>1985</v>
      </c>
      <c r="C1532" s="8" t="s">
        <v>7844</v>
      </c>
      <c r="D1532" s="8">
        <v>9</v>
      </c>
      <c r="E1532" s="8">
        <v>2</v>
      </c>
      <c r="F1532" s="12">
        <v>6686.43</v>
      </c>
      <c r="G1532" s="8" t="s">
        <v>7884</v>
      </c>
      <c r="H1532" s="8" t="s">
        <v>7882</v>
      </c>
      <c r="I1532" s="8" t="s">
        <v>7860</v>
      </c>
      <c r="J1532" s="13">
        <v>31237</v>
      </c>
      <c r="K1532" s="8">
        <v>37</v>
      </c>
    </row>
    <row r="1533" spans="1:11" ht="15" customHeight="1" x14ac:dyDescent="0.3">
      <c r="A1533" s="8" t="s">
        <v>1569</v>
      </c>
      <c r="B1533" s="8">
        <v>1989</v>
      </c>
      <c r="C1533" s="8" t="s">
        <v>7850</v>
      </c>
      <c r="D1533" s="8">
        <v>20</v>
      </c>
      <c r="E1533" s="8">
        <v>5</v>
      </c>
      <c r="F1533" s="12">
        <v>6666.24</v>
      </c>
      <c r="G1533" s="8" t="s">
        <v>7882</v>
      </c>
      <c r="H1533" s="8" t="s">
        <v>7883</v>
      </c>
      <c r="I1533" s="8" t="s">
        <v>7861</v>
      </c>
      <c r="J1533" s="13">
        <v>32801</v>
      </c>
      <c r="K1533" s="8">
        <v>33</v>
      </c>
    </row>
    <row r="1534" spans="1:11" ht="15" customHeight="1" x14ac:dyDescent="0.3">
      <c r="A1534" s="8" t="s">
        <v>1570</v>
      </c>
      <c r="B1534" s="8">
        <v>1981</v>
      </c>
      <c r="C1534" s="8" t="s">
        <v>7847</v>
      </c>
      <c r="D1534" s="8">
        <v>17</v>
      </c>
      <c r="E1534" s="8">
        <v>1</v>
      </c>
      <c r="F1534" s="12">
        <v>6664.69</v>
      </c>
      <c r="G1534" s="8" t="s">
        <v>7882</v>
      </c>
      <c r="H1534" s="8" t="s">
        <v>7883</v>
      </c>
      <c r="I1534" s="8" t="s">
        <v>7860</v>
      </c>
      <c r="J1534" s="13">
        <v>29846</v>
      </c>
      <c r="K1534" s="8">
        <v>41</v>
      </c>
    </row>
    <row r="1535" spans="1:11" ht="15" customHeight="1" x14ac:dyDescent="0.3">
      <c r="A1535" s="8" t="s">
        <v>1571</v>
      </c>
      <c r="B1535" s="8">
        <v>1982</v>
      </c>
      <c r="C1535" s="8" t="s">
        <v>7847</v>
      </c>
      <c r="D1535" s="8">
        <v>27</v>
      </c>
      <c r="E1535" s="8">
        <v>3</v>
      </c>
      <c r="F1535" s="12">
        <v>6664.32</v>
      </c>
      <c r="G1535" s="8" t="s">
        <v>7884</v>
      </c>
      <c r="H1535" s="8" t="s">
        <v>7884</v>
      </c>
      <c r="I1535" s="8" t="s">
        <v>7859</v>
      </c>
      <c r="J1535" s="13">
        <v>30221</v>
      </c>
      <c r="K1535" s="8">
        <v>40</v>
      </c>
    </row>
    <row r="1536" spans="1:11" ht="15" customHeight="1" x14ac:dyDescent="0.3">
      <c r="A1536" s="8" t="s">
        <v>1572</v>
      </c>
      <c r="B1536" s="8">
        <v>1989</v>
      </c>
      <c r="C1536" s="8" t="s">
        <v>7845</v>
      </c>
      <c r="D1536" s="8">
        <v>19</v>
      </c>
      <c r="E1536" s="8">
        <v>5</v>
      </c>
      <c r="F1536" s="12">
        <v>6653.79</v>
      </c>
      <c r="G1536" s="8" t="s">
        <v>7884</v>
      </c>
      <c r="H1536" s="8" t="s">
        <v>7883</v>
      </c>
      <c r="I1536" s="8" t="s">
        <v>7859</v>
      </c>
      <c r="J1536" s="13">
        <v>32831</v>
      </c>
      <c r="K1536" s="8">
        <v>33</v>
      </c>
    </row>
    <row r="1537" spans="1:11" ht="15" customHeight="1" x14ac:dyDescent="0.3">
      <c r="A1537" s="8" t="s">
        <v>1573</v>
      </c>
      <c r="B1537" s="8">
        <v>1984</v>
      </c>
      <c r="C1537" s="8" t="s">
        <v>7844</v>
      </c>
      <c r="D1537" s="8">
        <v>1</v>
      </c>
      <c r="E1537" s="8">
        <v>3</v>
      </c>
      <c r="F1537" s="12">
        <v>6652.53</v>
      </c>
      <c r="G1537" s="8" t="s">
        <v>7882</v>
      </c>
      <c r="H1537" s="8" t="s">
        <v>7884</v>
      </c>
      <c r="I1537" s="8" t="s">
        <v>7859</v>
      </c>
      <c r="J1537" s="13">
        <v>30864</v>
      </c>
      <c r="K1537" s="8">
        <v>38</v>
      </c>
    </row>
    <row r="1538" spans="1:11" ht="15" customHeight="1" x14ac:dyDescent="0.3">
      <c r="A1538" s="8" t="s">
        <v>1574</v>
      </c>
      <c r="B1538" s="8">
        <v>1970</v>
      </c>
      <c r="C1538" s="8" t="s">
        <v>7845</v>
      </c>
      <c r="D1538" s="8">
        <v>8</v>
      </c>
      <c r="E1538" s="8">
        <v>0</v>
      </c>
      <c r="F1538" s="12">
        <v>6651.26</v>
      </c>
      <c r="G1538" s="8" t="s">
        <v>7884</v>
      </c>
      <c r="H1538" s="8" t="s">
        <v>7882</v>
      </c>
      <c r="I1538" s="8" t="s">
        <v>7859</v>
      </c>
      <c r="J1538" s="13">
        <v>25880</v>
      </c>
      <c r="K1538" s="8">
        <v>52</v>
      </c>
    </row>
    <row r="1539" spans="1:11" ht="15" customHeight="1" x14ac:dyDescent="0.3">
      <c r="A1539" s="8" t="s">
        <v>1575</v>
      </c>
      <c r="B1539" s="8">
        <v>1984</v>
      </c>
      <c r="C1539" s="8" t="s">
        <v>7848</v>
      </c>
      <c r="D1539" s="8">
        <v>8</v>
      </c>
      <c r="E1539" s="8">
        <v>2</v>
      </c>
      <c r="F1539" s="12">
        <v>6640.54</v>
      </c>
      <c r="G1539" s="8" t="s">
        <v>7884</v>
      </c>
      <c r="H1539" s="8" t="s">
        <v>7882</v>
      </c>
      <c r="I1539" s="8" t="s">
        <v>7863</v>
      </c>
      <c r="J1539" s="13">
        <v>31024</v>
      </c>
      <c r="K1539" s="8">
        <v>38</v>
      </c>
    </row>
    <row r="1540" spans="1:11" ht="15" customHeight="1" x14ac:dyDescent="0.3">
      <c r="A1540" s="8" t="s">
        <v>1576</v>
      </c>
      <c r="B1540" s="8">
        <v>1990</v>
      </c>
      <c r="C1540" s="8" t="s">
        <v>7846</v>
      </c>
      <c r="D1540" s="8">
        <v>6</v>
      </c>
      <c r="E1540" s="8">
        <v>3</v>
      </c>
      <c r="F1540" s="12">
        <v>6639.3</v>
      </c>
      <c r="G1540" s="8" t="s">
        <v>7884</v>
      </c>
      <c r="H1540" s="8" t="s">
        <v>7884</v>
      </c>
      <c r="I1540" s="8" t="s">
        <v>7870</v>
      </c>
      <c r="J1540" s="13">
        <v>33030</v>
      </c>
      <c r="K1540" s="8">
        <v>33</v>
      </c>
    </row>
    <row r="1541" spans="1:11" ht="15" customHeight="1" x14ac:dyDescent="0.3">
      <c r="A1541" s="8" t="s">
        <v>1577</v>
      </c>
      <c r="B1541" s="8">
        <v>2003</v>
      </c>
      <c r="C1541" s="8" t="s">
        <v>7847</v>
      </c>
      <c r="D1541" s="8">
        <v>4</v>
      </c>
      <c r="E1541" s="8">
        <v>0</v>
      </c>
      <c r="F1541" s="12">
        <v>6638.16</v>
      </c>
      <c r="G1541" s="8" t="s">
        <v>7884</v>
      </c>
      <c r="H1541" s="8" t="s">
        <v>7883</v>
      </c>
      <c r="I1541" s="8" t="s">
        <v>7860</v>
      </c>
      <c r="J1541" s="13">
        <v>37868</v>
      </c>
      <c r="K1541" s="8">
        <v>19</v>
      </c>
    </row>
    <row r="1542" spans="1:11" ht="15" customHeight="1" x14ac:dyDescent="0.3">
      <c r="A1542" s="8" t="s">
        <v>1578</v>
      </c>
      <c r="B1542" s="8">
        <v>1973</v>
      </c>
      <c r="C1542" s="8" t="s">
        <v>7849</v>
      </c>
      <c r="D1542" s="8">
        <v>29</v>
      </c>
      <c r="E1542" s="8">
        <v>0</v>
      </c>
      <c r="F1542" s="12">
        <v>6630.31</v>
      </c>
      <c r="G1542" s="8" t="s">
        <v>7884</v>
      </c>
      <c r="H1542" s="8" t="s">
        <v>7883</v>
      </c>
      <c r="I1542" s="8" t="s">
        <v>7859</v>
      </c>
      <c r="J1542" s="13">
        <v>26905</v>
      </c>
      <c r="K1542" s="8">
        <v>49</v>
      </c>
    </row>
    <row r="1543" spans="1:11" ht="15" customHeight="1" x14ac:dyDescent="0.3">
      <c r="A1543" s="8" t="s">
        <v>1579</v>
      </c>
      <c r="B1543" s="8">
        <v>1982</v>
      </c>
      <c r="C1543" s="8" t="s">
        <v>7849</v>
      </c>
      <c r="D1543" s="8">
        <v>28</v>
      </c>
      <c r="E1543" s="8">
        <v>1</v>
      </c>
      <c r="F1543" s="12">
        <v>6610.11</v>
      </c>
      <c r="G1543" s="8" t="s">
        <v>7882</v>
      </c>
      <c r="H1543" s="8" t="s">
        <v>7884</v>
      </c>
      <c r="I1543" s="8" t="s">
        <v>7862</v>
      </c>
      <c r="J1543" s="13">
        <v>30191</v>
      </c>
      <c r="K1543" s="8">
        <v>40</v>
      </c>
    </row>
    <row r="1544" spans="1:11" ht="15" customHeight="1" x14ac:dyDescent="0.3">
      <c r="A1544" s="8" t="s">
        <v>1580</v>
      </c>
      <c r="B1544" s="8">
        <v>1982</v>
      </c>
      <c r="C1544" s="8" t="s">
        <v>7845</v>
      </c>
      <c r="D1544" s="8">
        <v>7</v>
      </c>
      <c r="E1544" s="8">
        <v>2</v>
      </c>
      <c r="F1544" s="12">
        <v>6600.36</v>
      </c>
      <c r="G1544" s="8" t="s">
        <v>7884</v>
      </c>
      <c r="H1544" s="8" t="s">
        <v>7882</v>
      </c>
      <c r="I1544" s="8" t="s">
        <v>7861</v>
      </c>
      <c r="J1544" s="13">
        <v>30262</v>
      </c>
      <c r="K1544" s="8">
        <v>40</v>
      </c>
    </row>
    <row r="1545" spans="1:11" ht="15" customHeight="1" x14ac:dyDescent="0.3">
      <c r="A1545" s="8" t="s">
        <v>1581</v>
      </c>
      <c r="B1545" s="8">
        <v>1982</v>
      </c>
      <c r="C1545" s="8" t="s">
        <v>7848</v>
      </c>
      <c r="D1545" s="8">
        <v>29</v>
      </c>
      <c r="E1545" s="8">
        <v>1</v>
      </c>
      <c r="F1545" s="12">
        <v>6600.21</v>
      </c>
      <c r="G1545" s="8" t="s">
        <v>7882</v>
      </c>
      <c r="H1545" s="8" t="s">
        <v>7884</v>
      </c>
      <c r="I1545" s="8" t="s">
        <v>7864</v>
      </c>
      <c r="J1545" s="13">
        <v>30314</v>
      </c>
      <c r="K1545" s="8">
        <v>40</v>
      </c>
    </row>
    <row r="1546" spans="1:11" ht="15" customHeight="1" x14ac:dyDescent="0.3">
      <c r="A1546" s="8" t="s">
        <v>1582</v>
      </c>
      <c r="B1546" s="8">
        <v>1982</v>
      </c>
      <c r="C1546" s="8" t="s">
        <v>7845</v>
      </c>
      <c r="D1546" s="8">
        <v>22</v>
      </c>
      <c r="E1546" s="8">
        <v>2</v>
      </c>
      <c r="F1546" s="12">
        <v>6593.51</v>
      </c>
      <c r="G1546" s="8" t="s">
        <v>7884</v>
      </c>
      <c r="H1546" s="8" t="s">
        <v>7883</v>
      </c>
      <c r="I1546" s="8" t="s">
        <v>7859</v>
      </c>
      <c r="J1546" s="13">
        <v>30277</v>
      </c>
      <c r="K1546" s="8">
        <v>40</v>
      </c>
    </row>
    <row r="1547" spans="1:11" ht="15" customHeight="1" x14ac:dyDescent="0.3">
      <c r="A1547" s="8" t="s">
        <v>1583</v>
      </c>
      <c r="B1547" s="8">
        <v>1984</v>
      </c>
      <c r="C1547" s="8" t="s">
        <v>7850</v>
      </c>
      <c r="D1547" s="8">
        <v>5</v>
      </c>
      <c r="E1547" s="8">
        <v>2</v>
      </c>
      <c r="F1547" s="12">
        <v>6571.54</v>
      </c>
      <c r="G1547" s="8" t="s">
        <v>7884</v>
      </c>
      <c r="H1547" s="8" t="s">
        <v>7882</v>
      </c>
      <c r="I1547" s="8" t="s">
        <v>7861</v>
      </c>
      <c r="J1547" s="13">
        <v>30960</v>
      </c>
      <c r="K1547" s="8">
        <v>38</v>
      </c>
    </row>
    <row r="1548" spans="1:11" ht="15" customHeight="1" x14ac:dyDescent="0.3">
      <c r="A1548" s="8" t="s">
        <v>1584</v>
      </c>
      <c r="B1548" s="8">
        <v>1981</v>
      </c>
      <c r="C1548" s="8" t="s">
        <v>7844</v>
      </c>
      <c r="D1548" s="8">
        <v>20</v>
      </c>
      <c r="E1548" s="8">
        <v>0</v>
      </c>
      <c r="F1548" s="12">
        <v>6571.02</v>
      </c>
      <c r="G1548" s="8" t="s">
        <v>7884</v>
      </c>
      <c r="H1548" s="8" t="s">
        <v>7883</v>
      </c>
      <c r="I1548" s="8" t="s">
        <v>7860</v>
      </c>
      <c r="J1548" s="13">
        <v>29787</v>
      </c>
      <c r="K1548" s="8">
        <v>41</v>
      </c>
    </row>
    <row r="1549" spans="1:11" ht="15" customHeight="1" x14ac:dyDescent="0.3">
      <c r="A1549" s="8" t="s">
        <v>1585</v>
      </c>
      <c r="B1549" s="8">
        <v>1984</v>
      </c>
      <c r="C1549" s="8" t="s">
        <v>7847</v>
      </c>
      <c r="D1549" s="8">
        <v>20</v>
      </c>
      <c r="E1549" s="8">
        <v>1</v>
      </c>
      <c r="F1549" s="12">
        <v>6555.07</v>
      </c>
      <c r="G1549" s="8" t="s">
        <v>7884</v>
      </c>
      <c r="H1549" s="8" t="s">
        <v>7884</v>
      </c>
      <c r="I1549" s="8" t="s">
        <v>7867</v>
      </c>
      <c r="J1549" s="13">
        <v>30945</v>
      </c>
      <c r="K1549" s="8">
        <v>38</v>
      </c>
    </row>
    <row r="1550" spans="1:11" ht="15" customHeight="1" x14ac:dyDescent="0.3">
      <c r="A1550" s="8" t="s">
        <v>1586</v>
      </c>
      <c r="B1550" s="8">
        <v>1968</v>
      </c>
      <c r="C1550" s="8" t="s">
        <v>7848</v>
      </c>
      <c r="D1550" s="8">
        <v>11</v>
      </c>
      <c r="E1550" s="8">
        <v>0</v>
      </c>
      <c r="F1550" s="12">
        <v>6552.01</v>
      </c>
      <c r="G1550" s="8" t="s">
        <v>7882</v>
      </c>
      <c r="H1550" s="8" t="s">
        <v>7884</v>
      </c>
      <c r="I1550" s="8" t="s">
        <v>7859</v>
      </c>
      <c r="J1550" s="13">
        <v>25183</v>
      </c>
      <c r="K1550" s="8">
        <v>54</v>
      </c>
    </row>
    <row r="1551" spans="1:11" ht="15" customHeight="1" x14ac:dyDescent="0.3">
      <c r="A1551" s="8" t="s">
        <v>1587</v>
      </c>
      <c r="B1551" s="8">
        <v>1989</v>
      </c>
      <c r="C1551" s="8" t="s">
        <v>7849</v>
      </c>
      <c r="D1551" s="8">
        <v>6</v>
      </c>
      <c r="E1551" s="8">
        <v>3</v>
      </c>
      <c r="F1551" s="12">
        <v>6551.75</v>
      </c>
      <c r="G1551" s="8" t="s">
        <v>7884</v>
      </c>
      <c r="H1551" s="8" t="s">
        <v>7884</v>
      </c>
      <c r="I1551" s="8" t="s">
        <v>7867</v>
      </c>
      <c r="J1551" s="13">
        <v>32726</v>
      </c>
      <c r="K1551" s="8">
        <v>33</v>
      </c>
    </row>
    <row r="1552" spans="1:11" ht="15" customHeight="1" x14ac:dyDescent="0.3">
      <c r="A1552" s="8" t="s">
        <v>1588</v>
      </c>
      <c r="B1552" s="8">
        <v>1986</v>
      </c>
      <c r="C1552" s="8" t="s">
        <v>7848</v>
      </c>
      <c r="D1552" s="8">
        <v>18</v>
      </c>
      <c r="E1552" s="8">
        <v>3</v>
      </c>
      <c r="F1552" s="12">
        <v>6548.2</v>
      </c>
      <c r="G1552" s="8" t="s">
        <v>7884</v>
      </c>
      <c r="H1552" s="8" t="s">
        <v>7882</v>
      </c>
      <c r="I1552" s="8" t="s">
        <v>7860</v>
      </c>
      <c r="J1552" s="13">
        <v>31764</v>
      </c>
      <c r="K1552" s="8">
        <v>36</v>
      </c>
    </row>
    <row r="1553" spans="1:11" ht="15" customHeight="1" x14ac:dyDescent="0.3">
      <c r="A1553" s="8" t="s">
        <v>1589</v>
      </c>
      <c r="B1553" s="8">
        <v>1969</v>
      </c>
      <c r="C1553" s="8" t="s">
        <v>7848</v>
      </c>
      <c r="D1553" s="8">
        <v>3</v>
      </c>
      <c r="E1553" s="8">
        <v>0</v>
      </c>
      <c r="F1553" s="12">
        <v>6546.16</v>
      </c>
      <c r="G1553" s="8" t="s">
        <v>7884</v>
      </c>
      <c r="H1553" s="8" t="s">
        <v>7882</v>
      </c>
      <c r="I1553" s="8" t="s">
        <v>7859</v>
      </c>
      <c r="J1553" s="13">
        <v>25540</v>
      </c>
      <c r="K1553" s="8">
        <v>53</v>
      </c>
    </row>
    <row r="1554" spans="1:11" ht="15" customHeight="1" x14ac:dyDescent="0.3">
      <c r="A1554" s="8" t="s">
        <v>1590</v>
      </c>
      <c r="B1554" s="8">
        <v>1982</v>
      </c>
      <c r="C1554" s="8" t="s">
        <v>7850</v>
      </c>
      <c r="D1554" s="8">
        <v>2</v>
      </c>
      <c r="E1554" s="8">
        <v>3</v>
      </c>
      <c r="F1554" s="12">
        <v>6536.68</v>
      </c>
      <c r="G1554" s="8" t="s">
        <v>7884</v>
      </c>
      <c r="H1554" s="8" t="s">
        <v>7884</v>
      </c>
      <c r="I1554" s="8" t="s">
        <v>7860</v>
      </c>
      <c r="J1554" s="13">
        <v>30226</v>
      </c>
      <c r="K1554" s="8">
        <v>40</v>
      </c>
    </row>
    <row r="1555" spans="1:11" ht="15" customHeight="1" x14ac:dyDescent="0.3">
      <c r="A1555" s="8" t="s">
        <v>1591</v>
      </c>
      <c r="B1555" s="8">
        <v>1982</v>
      </c>
      <c r="C1555" s="8" t="s">
        <v>7849</v>
      </c>
      <c r="D1555" s="8">
        <v>12</v>
      </c>
      <c r="E1555" s="8">
        <v>3</v>
      </c>
      <c r="F1555" s="12">
        <v>6532.04</v>
      </c>
      <c r="G1555" s="8" t="s">
        <v>7884</v>
      </c>
      <c r="H1555" s="8" t="s">
        <v>7883</v>
      </c>
      <c r="I1555" s="8" t="s">
        <v>7859</v>
      </c>
      <c r="J1555" s="13">
        <v>30175</v>
      </c>
      <c r="K1555" s="8">
        <v>40</v>
      </c>
    </row>
    <row r="1556" spans="1:11" ht="15" customHeight="1" x14ac:dyDescent="0.3">
      <c r="A1556" s="8" t="s">
        <v>1592</v>
      </c>
      <c r="B1556" s="8">
        <v>1976</v>
      </c>
      <c r="C1556" s="8" t="s">
        <v>7850</v>
      </c>
      <c r="D1556" s="8">
        <v>23</v>
      </c>
      <c r="E1556" s="8">
        <v>2</v>
      </c>
      <c r="F1556" s="12">
        <v>6529.21</v>
      </c>
      <c r="G1556" s="8" t="s">
        <v>7884</v>
      </c>
      <c r="H1556" s="8" t="s">
        <v>7883</v>
      </c>
      <c r="I1556" s="8" t="s">
        <v>7859</v>
      </c>
      <c r="J1556" s="13">
        <v>28056</v>
      </c>
      <c r="K1556" s="8">
        <v>46</v>
      </c>
    </row>
    <row r="1557" spans="1:11" ht="15" customHeight="1" x14ac:dyDescent="0.3">
      <c r="A1557" s="8" t="s">
        <v>1593</v>
      </c>
      <c r="B1557" s="8">
        <v>1994</v>
      </c>
      <c r="C1557" s="8" t="s">
        <v>7844</v>
      </c>
      <c r="D1557" s="8">
        <v>7</v>
      </c>
      <c r="E1557" s="8">
        <v>0</v>
      </c>
      <c r="F1557" s="12">
        <v>6512.24</v>
      </c>
      <c r="G1557" s="8" t="s">
        <v>7884</v>
      </c>
      <c r="H1557" s="8" t="s">
        <v>7883</v>
      </c>
      <c r="I1557" s="8" t="s">
        <v>7870</v>
      </c>
      <c r="J1557" s="13">
        <v>34522</v>
      </c>
      <c r="K1557" s="8">
        <v>28</v>
      </c>
    </row>
    <row r="1558" spans="1:11" ht="15" customHeight="1" x14ac:dyDescent="0.3">
      <c r="A1558" s="8" t="s">
        <v>1594</v>
      </c>
      <c r="B1558" s="8">
        <v>1982</v>
      </c>
      <c r="C1558" s="8" t="s">
        <v>7849</v>
      </c>
      <c r="D1558" s="8">
        <v>28</v>
      </c>
      <c r="E1558" s="8">
        <v>1</v>
      </c>
      <c r="F1558" s="12">
        <v>6500.24</v>
      </c>
      <c r="G1558" s="8" t="s">
        <v>7884</v>
      </c>
      <c r="H1558" s="8" t="s">
        <v>7884</v>
      </c>
      <c r="I1558" s="8" t="s">
        <v>7859</v>
      </c>
      <c r="J1558" s="13">
        <v>30191</v>
      </c>
      <c r="K1558" s="8">
        <v>40</v>
      </c>
    </row>
    <row r="1559" spans="1:11" ht="15" customHeight="1" x14ac:dyDescent="0.3">
      <c r="A1559" s="8" t="s">
        <v>1595</v>
      </c>
      <c r="B1559" s="8">
        <v>1982</v>
      </c>
      <c r="C1559" s="8" t="s">
        <v>7850</v>
      </c>
      <c r="D1559" s="8">
        <v>9</v>
      </c>
      <c r="E1559" s="8">
        <v>1</v>
      </c>
      <c r="F1559" s="12">
        <v>6496.89</v>
      </c>
      <c r="G1559" s="8" t="s">
        <v>7884</v>
      </c>
      <c r="H1559" s="8" t="s">
        <v>7882</v>
      </c>
      <c r="I1559" s="8" t="s">
        <v>7861</v>
      </c>
      <c r="J1559" s="13">
        <v>30233</v>
      </c>
      <c r="K1559" s="8">
        <v>40</v>
      </c>
    </row>
    <row r="1560" spans="1:11" ht="15" customHeight="1" x14ac:dyDescent="0.3">
      <c r="A1560" s="8" t="s">
        <v>1596</v>
      </c>
      <c r="B1560" s="8">
        <v>1970</v>
      </c>
      <c r="C1560" s="8" t="s">
        <v>7848</v>
      </c>
      <c r="D1560" s="8">
        <v>1</v>
      </c>
      <c r="E1560" s="8">
        <v>0</v>
      </c>
      <c r="F1560" s="12">
        <v>6481.67</v>
      </c>
      <c r="G1560" s="8" t="s">
        <v>7884</v>
      </c>
      <c r="H1560" s="8" t="s">
        <v>7884</v>
      </c>
      <c r="I1560" s="8" t="s">
        <v>7859</v>
      </c>
      <c r="J1560" s="13">
        <v>25903</v>
      </c>
      <c r="K1560" s="8">
        <v>52</v>
      </c>
    </row>
    <row r="1561" spans="1:11" ht="15" customHeight="1" x14ac:dyDescent="0.3">
      <c r="A1561" s="8" t="s">
        <v>1597</v>
      </c>
      <c r="B1561" s="8">
        <v>1980</v>
      </c>
      <c r="C1561" s="8" t="s">
        <v>7846</v>
      </c>
      <c r="D1561" s="8">
        <v>8</v>
      </c>
      <c r="E1561" s="8">
        <v>0</v>
      </c>
      <c r="F1561" s="12">
        <v>6474.01</v>
      </c>
      <c r="G1561" s="8" t="s">
        <v>7884</v>
      </c>
      <c r="H1561" s="8" t="s">
        <v>7882</v>
      </c>
      <c r="I1561" s="8" t="s">
        <v>7861</v>
      </c>
      <c r="J1561" s="13">
        <v>29380</v>
      </c>
      <c r="K1561" s="8">
        <v>43</v>
      </c>
    </row>
    <row r="1562" spans="1:11" ht="15" customHeight="1" x14ac:dyDescent="0.3">
      <c r="A1562" s="8" t="s">
        <v>1598</v>
      </c>
      <c r="B1562" s="8">
        <v>1981</v>
      </c>
      <c r="C1562" s="8" t="s">
        <v>7844</v>
      </c>
      <c r="D1562" s="8">
        <v>27</v>
      </c>
      <c r="E1562" s="8">
        <v>1</v>
      </c>
      <c r="F1562" s="12">
        <v>6473.15</v>
      </c>
      <c r="G1562" s="8" t="s">
        <v>7884</v>
      </c>
      <c r="H1562" s="8" t="s">
        <v>7884</v>
      </c>
      <c r="I1562" s="8" t="s">
        <v>7859</v>
      </c>
      <c r="J1562" s="13">
        <v>29794</v>
      </c>
      <c r="K1562" s="8">
        <v>41</v>
      </c>
    </row>
    <row r="1563" spans="1:11" ht="15" customHeight="1" x14ac:dyDescent="0.3">
      <c r="A1563" s="8" t="s">
        <v>1599</v>
      </c>
      <c r="B1563" s="8">
        <v>1984</v>
      </c>
      <c r="C1563" s="8" t="s">
        <v>7845</v>
      </c>
      <c r="D1563" s="8">
        <v>1</v>
      </c>
      <c r="E1563" s="8">
        <v>2</v>
      </c>
      <c r="F1563" s="12">
        <v>6457.84</v>
      </c>
      <c r="G1563" s="8" t="s">
        <v>7884</v>
      </c>
      <c r="H1563" s="8" t="s">
        <v>7882</v>
      </c>
      <c r="I1563" s="8" t="s">
        <v>7860</v>
      </c>
      <c r="J1563" s="13">
        <v>30987</v>
      </c>
      <c r="K1563" s="8">
        <v>38</v>
      </c>
    </row>
    <row r="1564" spans="1:11" ht="15" customHeight="1" x14ac:dyDescent="0.3">
      <c r="A1564" s="8" t="s">
        <v>1600</v>
      </c>
      <c r="B1564" s="8">
        <v>1984</v>
      </c>
      <c r="C1564" s="8" t="s">
        <v>7849</v>
      </c>
      <c r="D1564" s="8">
        <v>26</v>
      </c>
      <c r="E1564" s="8">
        <v>2</v>
      </c>
      <c r="F1564" s="12">
        <v>6455.86</v>
      </c>
      <c r="G1564" s="8" t="s">
        <v>7882</v>
      </c>
      <c r="H1564" s="8" t="s">
        <v>7882</v>
      </c>
      <c r="I1564" s="8" t="s">
        <v>7860</v>
      </c>
      <c r="J1564" s="13">
        <v>30920</v>
      </c>
      <c r="K1564" s="8">
        <v>38</v>
      </c>
    </row>
    <row r="1565" spans="1:11" ht="15" customHeight="1" x14ac:dyDescent="0.3">
      <c r="A1565" s="8" t="s">
        <v>1601</v>
      </c>
      <c r="B1565" s="8">
        <v>1985</v>
      </c>
      <c r="C1565" s="8" t="s">
        <v>7844</v>
      </c>
      <c r="D1565" s="8">
        <v>22</v>
      </c>
      <c r="E1565" s="8">
        <v>3</v>
      </c>
      <c r="F1565" s="12">
        <v>6435.62</v>
      </c>
      <c r="G1565" s="8" t="s">
        <v>7882</v>
      </c>
      <c r="H1565" s="8" t="s">
        <v>7884</v>
      </c>
      <c r="I1565" s="8" t="s">
        <v>7859</v>
      </c>
      <c r="J1565" s="13">
        <v>31250</v>
      </c>
      <c r="K1565" s="8">
        <v>37</v>
      </c>
    </row>
    <row r="1566" spans="1:11" ht="15" customHeight="1" x14ac:dyDescent="0.3">
      <c r="A1566" s="8" t="s">
        <v>1602</v>
      </c>
      <c r="B1566" s="8">
        <v>1975</v>
      </c>
      <c r="C1566" s="8" t="s">
        <v>7849</v>
      </c>
      <c r="D1566" s="8">
        <v>5</v>
      </c>
      <c r="E1566" s="8">
        <v>1</v>
      </c>
      <c r="F1566" s="12">
        <v>6423.48</v>
      </c>
      <c r="G1566" s="8" t="s">
        <v>7884</v>
      </c>
      <c r="H1566" s="8" t="s">
        <v>7882</v>
      </c>
      <c r="I1566" s="8" t="s">
        <v>7859</v>
      </c>
      <c r="J1566" s="13">
        <v>27611</v>
      </c>
      <c r="K1566" s="8">
        <v>47</v>
      </c>
    </row>
    <row r="1567" spans="1:11" ht="15" customHeight="1" x14ac:dyDescent="0.3">
      <c r="A1567" s="8" t="s">
        <v>1603</v>
      </c>
      <c r="B1567" s="8">
        <v>1976</v>
      </c>
      <c r="C1567" s="8" t="s">
        <v>7848</v>
      </c>
      <c r="D1567" s="8">
        <v>30</v>
      </c>
      <c r="E1567" s="8">
        <v>2</v>
      </c>
      <c r="F1567" s="12">
        <v>6417.28</v>
      </c>
      <c r="G1567" s="8" t="s">
        <v>7884</v>
      </c>
      <c r="H1567" s="8" t="s">
        <v>7882</v>
      </c>
      <c r="I1567" s="8" t="s">
        <v>7859</v>
      </c>
      <c r="J1567" s="13">
        <v>28124</v>
      </c>
      <c r="K1567" s="8">
        <v>46</v>
      </c>
    </row>
    <row r="1568" spans="1:11" ht="15" customHeight="1" x14ac:dyDescent="0.3">
      <c r="A1568" s="8" t="s">
        <v>1604</v>
      </c>
      <c r="B1568" s="8">
        <v>1987</v>
      </c>
      <c r="C1568" s="8" t="s">
        <v>7847</v>
      </c>
      <c r="D1568" s="8">
        <v>4</v>
      </c>
      <c r="E1568" s="8">
        <v>3</v>
      </c>
      <c r="F1568" s="12">
        <v>6414.18</v>
      </c>
      <c r="G1568" s="8" t="s">
        <v>7884</v>
      </c>
      <c r="H1568" s="8" t="s">
        <v>7884</v>
      </c>
      <c r="I1568" s="8" t="s">
        <v>7861</v>
      </c>
      <c r="J1568" s="13">
        <v>32024</v>
      </c>
      <c r="K1568" s="8">
        <v>35</v>
      </c>
    </row>
    <row r="1569" spans="1:11" ht="15" customHeight="1" x14ac:dyDescent="0.3">
      <c r="A1569" s="8" t="s">
        <v>1605</v>
      </c>
      <c r="B1569" s="8">
        <v>1971</v>
      </c>
      <c r="C1569" s="8" t="s">
        <v>7849</v>
      </c>
      <c r="D1569" s="8">
        <v>22</v>
      </c>
      <c r="E1569" s="8">
        <v>0</v>
      </c>
      <c r="F1569" s="12">
        <v>6412.34</v>
      </c>
      <c r="G1569" s="8" t="s">
        <v>7884</v>
      </c>
      <c r="H1569" s="8" t="s">
        <v>7882</v>
      </c>
      <c r="I1569" s="8" t="s">
        <v>7859</v>
      </c>
      <c r="J1569" s="13">
        <v>26167</v>
      </c>
      <c r="K1569" s="8">
        <v>51</v>
      </c>
    </row>
    <row r="1570" spans="1:11" ht="15" customHeight="1" x14ac:dyDescent="0.3">
      <c r="A1570" s="8" t="s">
        <v>1606</v>
      </c>
      <c r="B1570" s="8">
        <v>1970</v>
      </c>
      <c r="C1570" s="8" t="s">
        <v>7849</v>
      </c>
      <c r="D1570" s="8">
        <v>20</v>
      </c>
      <c r="E1570" s="8">
        <v>0</v>
      </c>
      <c r="F1570" s="12">
        <v>6407.05</v>
      </c>
      <c r="G1570" s="8" t="s">
        <v>7884</v>
      </c>
      <c r="H1570" s="8" t="s">
        <v>7883</v>
      </c>
      <c r="I1570" s="8" t="s">
        <v>7859</v>
      </c>
      <c r="J1570" s="13">
        <v>25800</v>
      </c>
      <c r="K1570" s="8">
        <v>52</v>
      </c>
    </row>
    <row r="1571" spans="1:11" ht="15" customHeight="1" x14ac:dyDescent="0.3">
      <c r="A1571" s="8" t="s">
        <v>1607</v>
      </c>
      <c r="B1571" s="8">
        <v>1985</v>
      </c>
      <c r="C1571" s="8" t="s">
        <v>7848</v>
      </c>
      <c r="D1571" s="8">
        <v>10</v>
      </c>
      <c r="E1571" s="8">
        <v>2</v>
      </c>
      <c r="F1571" s="12">
        <v>6406.41</v>
      </c>
      <c r="G1571" s="8" t="s">
        <v>7883</v>
      </c>
      <c r="H1571" s="8" t="s">
        <v>7882</v>
      </c>
      <c r="I1571" s="8" t="s">
        <v>7869</v>
      </c>
      <c r="J1571" s="13">
        <v>31391</v>
      </c>
      <c r="K1571" s="8">
        <v>37</v>
      </c>
    </row>
    <row r="1572" spans="1:11" ht="15" customHeight="1" x14ac:dyDescent="0.3">
      <c r="A1572" s="8" t="s">
        <v>1608</v>
      </c>
      <c r="B1572" s="8">
        <v>1987</v>
      </c>
      <c r="C1572" s="8" t="s">
        <v>7847</v>
      </c>
      <c r="D1572" s="8">
        <v>9</v>
      </c>
      <c r="E1572" s="8">
        <v>2</v>
      </c>
      <c r="F1572" s="12">
        <v>6402.29</v>
      </c>
      <c r="G1572" s="8" t="s">
        <v>7884</v>
      </c>
      <c r="H1572" s="8" t="s">
        <v>7882</v>
      </c>
      <c r="I1572" s="8" t="s">
        <v>7867</v>
      </c>
      <c r="J1572" s="13">
        <v>32029</v>
      </c>
      <c r="K1572" s="8">
        <v>35</v>
      </c>
    </row>
    <row r="1573" spans="1:11" ht="15" customHeight="1" x14ac:dyDescent="0.3">
      <c r="A1573" s="8" t="s">
        <v>1609</v>
      </c>
      <c r="B1573" s="8">
        <v>1982</v>
      </c>
      <c r="C1573" s="8" t="s">
        <v>7850</v>
      </c>
      <c r="D1573" s="8">
        <v>28</v>
      </c>
      <c r="E1573" s="8">
        <v>1</v>
      </c>
      <c r="F1573" s="12">
        <v>6393.6</v>
      </c>
      <c r="G1573" s="8" t="s">
        <v>7884</v>
      </c>
      <c r="H1573" s="8" t="s">
        <v>7883</v>
      </c>
      <c r="I1573" s="8" t="s">
        <v>7860</v>
      </c>
      <c r="J1573" s="13">
        <v>30252</v>
      </c>
      <c r="K1573" s="8">
        <v>40</v>
      </c>
    </row>
    <row r="1574" spans="1:11" ht="15" customHeight="1" x14ac:dyDescent="0.3">
      <c r="A1574" s="8" t="s">
        <v>1610</v>
      </c>
      <c r="B1574" s="8">
        <v>1997</v>
      </c>
      <c r="C1574" s="8" t="s">
        <v>7849</v>
      </c>
      <c r="D1574" s="8">
        <v>16</v>
      </c>
      <c r="E1574" s="8">
        <v>0</v>
      </c>
      <c r="F1574" s="12">
        <v>6389.53</v>
      </c>
      <c r="G1574" s="8" t="s">
        <v>7884</v>
      </c>
      <c r="H1574" s="8" t="s">
        <v>7884</v>
      </c>
      <c r="I1574" s="8" t="s">
        <v>7870</v>
      </c>
      <c r="J1574" s="13">
        <v>35658</v>
      </c>
      <c r="K1574" s="8">
        <v>25</v>
      </c>
    </row>
    <row r="1575" spans="1:11" ht="15" customHeight="1" x14ac:dyDescent="0.3">
      <c r="A1575" s="8" t="s">
        <v>1611</v>
      </c>
      <c r="B1575" s="8">
        <v>1982</v>
      </c>
      <c r="C1575" s="8" t="s">
        <v>7849</v>
      </c>
      <c r="D1575" s="8">
        <v>6</v>
      </c>
      <c r="E1575" s="8">
        <v>1</v>
      </c>
      <c r="F1575" s="12">
        <v>6389.38</v>
      </c>
      <c r="G1575" s="8" t="s">
        <v>7883</v>
      </c>
      <c r="H1575" s="8" t="s">
        <v>7884</v>
      </c>
      <c r="I1575" s="8" t="s">
        <v>7860</v>
      </c>
      <c r="J1575" s="13">
        <v>30169</v>
      </c>
      <c r="K1575" s="8">
        <v>40</v>
      </c>
    </row>
    <row r="1576" spans="1:11" ht="15" customHeight="1" x14ac:dyDescent="0.3">
      <c r="A1576" s="8" t="s">
        <v>1612</v>
      </c>
      <c r="B1576" s="8">
        <v>1976</v>
      </c>
      <c r="C1576" s="8" t="s">
        <v>7845</v>
      </c>
      <c r="D1576" s="8">
        <v>18</v>
      </c>
      <c r="E1576" s="8">
        <v>2</v>
      </c>
      <c r="F1576" s="12">
        <v>6374.16</v>
      </c>
      <c r="G1576" s="8" t="s">
        <v>7884</v>
      </c>
      <c r="H1576" s="8" t="s">
        <v>7884</v>
      </c>
      <c r="I1576" s="8" t="s">
        <v>7859</v>
      </c>
      <c r="J1576" s="13">
        <v>28082</v>
      </c>
      <c r="K1576" s="8">
        <v>46</v>
      </c>
    </row>
    <row r="1577" spans="1:11" ht="15" customHeight="1" x14ac:dyDescent="0.3">
      <c r="A1577" s="8" t="s">
        <v>1613</v>
      </c>
      <c r="B1577" s="8">
        <v>1984</v>
      </c>
      <c r="C1577" s="8" t="s">
        <v>7849</v>
      </c>
      <c r="D1577" s="8">
        <v>13</v>
      </c>
      <c r="E1577" s="8">
        <v>1</v>
      </c>
      <c r="F1577" s="12">
        <v>6373.56</v>
      </c>
      <c r="G1577" s="8" t="s">
        <v>7884</v>
      </c>
      <c r="H1577" s="8" t="s">
        <v>7883</v>
      </c>
      <c r="I1577" s="8" t="s">
        <v>7860</v>
      </c>
      <c r="J1577" s="13">
        <v>30907</v>
      </c>
      <c r="K1577" s="8">
        <v>38</v>
      </c>
    </row>
    <row r="1578" spans="1:11" ht="15" customHeight="1" x14ac:dyDescent="0.3">
      <c r="A1578" s="8" t="s">
        <v>1614</v>
      </c>
      <c r="B1578" s="8">
        <v>1970</v>
      </c>
      <c r="C1578" s="8" t="s">
        <v>7845</v>
      </c>
      <c r="D1578" s="8">
        <v>9</v>
      </c>
      <c r="E1578" s="8">
        <v>0</v>
      </c>
      <c r="F1578" s="12">
        <v>6367.31</v>
      </c>
      <c r="G1578" s="8" t="s">
        <v>7884</v>
      </c>
      <c r="H1578" s="8" t="s">
        <v>7883</v>
      </c>
      <c r="I1578" s="8" t="s">
        <v>7859</v>
      </c>
      <c r="J1578" s="13">
        <v>25881</v>
      </c>
      <c r="K1578" s="8">
        <v>52</v>
      </c>
    </row>
    <row r="1579" spans="1:11" ht="15" customHeight="1" x14ac:dyDescent="0.3">
      <c r="A1579" s="8" t="s">
        <v>1615</v>
      </c>
      <c r="B1579" s="8">
        <v>1996</v>
      </c>
      <c r="C1579" s="8" t="s">
        <v>7844</v>
      </c>
      <c r="D1579" s="8">
        <v>7</v>
      </c>
      <c r="E1579" s="8">
        <v>0</v>
      </c>
      <c r="F1579" s="12">
        <v>6361.47</v>
      </c>
      <c r="G1579" s="8" t="s">
        <v>7884</v>
      </c>
      <c r="H1579" s="8" t="s">
        <v>7882</v>
      </c>
      <c r="I1579" s="8" t="s">
        <v>7870</v>
      </c>
      <c r="J1579" s="13">
        <v>35253</v>
      </c>
      <c r="K1579" s="8">
        <v>26</v>
      </c>
    </row>
    <row r="1580" spans="1:11" ht="15" customHeight="1" x14ac:dyDescent="0.3">
      <c r="A1580" s="8" t="s">
        <v>1616</v>
      </c>
      <c r="B1580" s="8">
        <v>1989</v>
      </c>
      <c r="C1580" s="8" t="s">
        <v>7846</v>
      </c>
      <c r="D1580" s="8">
        <v>24</v>
      </c>
      <c r="E1580" s="8">
        <v>3</v>
      </c>
      <c r="F1580" s="12">
        <v>6360.99</v>
      </c>
      <c r="G1580" s="8" t="s">
        <v>7884</v>
      </c>
      <c r="H1580" s="8" t="s">
        <v>7884</v>
      </c>
      <c r="I1580" s="8" t="s">
        <v>7860</v>
      </c>
      <c r="J1580" s="13">
        <v>32683</v>
      </c>
      <c r="K1580" s="8">
        <v>33</v>
      </c>
    </row>
    <row r="1581" spans="1:11" ht="15" customHeight="1" x14ac:dyDescent="0.3">
      <c r="A1581" s="8" t="s">
        <v>1617</v>
      </c>
      <c r="B1581" s="8">
        <v>1980</v>
      </c>
      <c r="C1581" s="8" t="s">
        <v>7850</v>
      </c>
      <c r="D1581" s="8">
        <v>30</v>
      </c>
      <c r="E1581" s="8">
        <v>0</v>
      </c>
      <c r="F1581" s="12">
        <v>6358.78</v>
      </c>
      <c r="G1581" s="8" t="s">
        <v>7884</v>
      </c>
      <c r="H1581" s="8" t="s">
        <v>7883</v>
      </c>
      <c r="I1581" s="8" t="s">
        <v>7860</v>
      </c>
      <c r="J1581" s="13">
        <v>29524</v>
      </c>
      <c r="K1581" s="8">
        <v>42</v>
      </c>
    </row>
    <row r="1582" spans="1:11" ht="15" customHeight="1" x14ac:dyDescent="0.3">
      <c r="A1582" s="8" t="s">
        <v>1618</v>
      </c>
      <c r="B1582" s="8">
        <v>1983</v>
      </c>
      <c r="C1582" s="8" t="s">
        <v>7849</v>
      </c>
      <c r="D1582" s="8">
        <v>19</v>
      </c>
      <c r="E1582" s="8">
        <v>2</v>
      </c>
      <c r="F1582" s="12">
        <v>6356.27</v>
      </c>
      <c r="G1582" s="8" t="s">
        <v>7882</v>
      </c>
      <c r="H1582" s="8" t="s">
        <v>7884</v>
      </c>
      <c r="I1582" s="8" t="s">
        <v>7859</v>
      </c>
      <c r="J1582" s="13">
        <v>30547</v>
      </c>
      <c r="K1582" s="8">
        <v>39</v>
      </c>
    </row>
    <row r="1583" spans="1:11" ht="15" customHeight="1" x14ac:dyDescent="0.3">
      <c r="A1583" s="8" t="s">
        <v>1619</v>
      </c>
      <c r="B1583" s="8">
        <v>1983</v>
      </c>
      <c r="C1583" s="8" t="s">
        <v>7850</v>
      </c>
      <c r="D1583" s="8">
        <v>21</v>
      </c>
      <c r="E1583" s="8">
        <v>2</v>
      </c>
      <c r="F1583" s="12">
        <v>6338.08</v>
      </c>
      <c r="G1583" s="8" t="s">
        <v>7884</v>
      </c>
      <c r="H1583" s="8" t="s">
        <v>7883</v>
      </c>
      <c r="I1583" s="8" t="s">
        <v>7859</v>
      </c>
      <c r="J1583" s="13">
        <v>30610</v>
      </c>
      <c r="K1583" s="8">
        <v>39</v>
      </c>
    </row>
    <row r="1584" spans="1:11" ht="15" customHeight="1" x14ac:dyDescent="0.3">
      <c r="A1584" s="8" t="s">
        <v>1620</v>
      </c>
      <c r="B1584" s="8">
        <v>1986</v>
      </c>
      <c r="C1584" s="8" t="s">
        <v>7847</v>
      </c>
      <c r="D1584" s="8">
        <v>25</v>
      </c>
      <c r="E1584" s="8">
        <v>3</v>
      </c>
      <c r="F1584" s="12">
        <v>6335.64</v>
      </c>
      <c r="G1584" s="8" t="s">
        <v>7884</v>
      </c>
      <c r="H1584" s="8" t="s">
        <v>7884</v>
      </c>
      <c r="I1584" s="8" t="s">
        <v>7859</v>
      </c>
      <c r="J1584" s="13">
        <v>31680</v>
      </c>
      <c r="K1584" s="8">
        <v>36</v>
      </c>
    </row>
    <row r="1585" spans="1:11" ht="15" customHeight="1" x14ac:dyDescent="0.3">
      <c r="A1585" s="8" t="s">
        <v>1621</v>
      </c>
      <c r="B1585" s="8">
        <v>1990</v>
      </c>
      <c r="C1585" s="8" t="s">
        <v>7849</v>
      </c>
      <c r="D1585" s="8">
        <v>13</v>
      </c>
      <c r="E1585" s="8">
        <v>3</v>
      </c>
      <c r="F1585" s="12">
        <v>6334.34</v>
      </c>
      <c r="G1585" s="8" t="s">
        <v>7884</v>
      </c>
      <c r="H1585" s="8" t="s">
        <v>7884</v>
      </c>
      <c r="I1585" s="8" t="s">
        <v>7867</v>
      </c>
      <c r="J1585" s="13">
        <v>33098</v>
      </c>
      <c r="K1585" s="8">
        <v>32</v>
      </c>
    </row>
    <row r="1586" spans="1:11" ht="15" customHeight="1" x14ac:dyDescent="0.3">
      <c r="A1586" s="8" t="s">
        <v>1622</v>
      </c>
      <c r="B1586" s="8">
        <v>1985</v>
      </c>
      <c r="C1586" s="8" t="s">
        <v>7848</v>
      </c>
      <c r="D1586" s="8">
        <v>15</v>
      </c>
      <c r="E1586" s="8">
        <v>2</v>
      </c>
      <c r="F1586" s="12">
        <v>6313.76</v>
      </c>
      <c r="G1586" s="8" t="s">
        <v>7884</v>
      </c>
      <c r="H1586" s="8" t="s">
        <v>7883</v>
      </c>
      <c r="I1586" s="8" t="s">
        <v>7859</v>
      </c>
      <c r="J1586" s="13">
        <v>31396</v>
      </c>
      <c r="K1586" s="8">
        <v>37</v>
      </c>
    </row>
    <row r="1587" spans="1:11" ht="15" customHeight="1" x14ac:dyDescent="0.3">
      <c r="A1587" s="8" t="s">
        <v>1623</v>
      </c>
      <c r="B1587" s="8">
        <v>1985</v>
      </c>
      <c r="C1587" s="8" t="s">
        <v>7845</v>
      </c>
      <c r="D1587" s="8">
        <v>19</v>
      </c>
      <c r="E1587" s="8">
        <v>2</v>
      </c>
      <c r="F1587" s="12">
        <v>6311.95</v>
      </c>
      <c r="G1587" s="8" t="s">
        <v>7884</v>
      </c>
      <c r="H1587" s="8" t="s">
        <v>7883</v>
      </c>
      <c r="I1587" s="8" t="s">
        <v>7861</v>
      </c>
      <c r="J1587" s="13">
        <v>31370</v>
      </c>
      <c r="K1587" s="8">
        <v>37</v>
      </c>
    </row>
    <row r="1588" spans="1:11" ht="15" customHeight="1" x14ac:dyDescent="0.3">
      <c r="A1588" s="8" t="s">
        <v>1624</v>
      </c>
      <c r="B1588" s="8">
        <v>2004</v>
      </c>
      <c r="C1588" s="8" t="s">
        <v>7844</v>
      </c>
      <c r="D1588" s="8">
        <v>27</v>
      </c>
      <c r="E1588" s="8">
        <v>0</v>
      </c>
      <c r="F1588" s="12">
        <v>6311.11</v>
      </c>
      <c r="G1588" s="8" t="s">
        <v>7884</v>
      </c>
      <c r="H1588" s="8" t="s">
        <v>7884</v>
      </c>
      <c r="I1588" s="8" t="s">
        <v>7861</v>
      </c>
      <c r="J1588" s="13">
        <v>38195</v>
      </c>
      <c r="K1588" s="8">
        <v>18</v>
      </c>
    </row>
    <row r="1589" spans="1:11" ht="15" customHeight="1" x14ac:dyDescent="0.3">
      <c r="A1589" s="8" t="s">
        <v>1625</v>
      </c>
      <c r="B1589" s="8">
        <v>1969</v>
      </c>
      <c r="C1589" s="8" t="s">
        <v>7847</v>
      </c>
      <c r="D1589" s="8">
        <v>4</v>
      </c>
      <c r="E1589" s="8">
        <v>0</v>
      </c>
      <c r="F1589" s="12">
        <v>6305.61</v>
      </c>
      <c r="G1589" s="8" t="s">
        <v>7884</v>
      </c>
      <c r="H1589" s="8" t="s">
        <v>7884</v>
      </c>
      <c r="I1589" s="8" t="s">
        <v>7860</v>
      </c>
      <c r="J1589" s="13">
        <v>25450</v>
      </c>
      <c r="K1589" s="8">
        <v>53</v>
      </c>
    </row>
    <row r="1590" spans="1:11" ht="15" customHeight="1" x14ac:dyDescent="0.3">
      <c r="A1590" s="8" t="s">
        <v>1626</v>
      </c>
      <c r="B1590" s="8">
        <v>1974</v>
      </c>
      <c r="C1590" s="8" t="s">
        <v>7847</v>
      </c>
      <c r="D1590" s="8">
        <v>17</v>
      </c>
      <c r="E1590" s="8">
        <v>0</v>
      </c>
      <c r="F1590" s="12">
        <v>6302.23</v>
      </c>
      <c r="G1590" s="8" t="s">
        <v>7884</v>
      </c>
      <c r="H1590" s="8" t="s">
        <v>7883</v>
      </c>
      <c r="I1590" s="8" t="s">
        <v>7859</v>
      </c>
      <c r="J1590" s="13">
        <v>27289</v>
      </c>
      <c r="K1590" s="8">
        <v>48</v>
      </c>
    </row>
    <row r="1591" spans="1:11" ht="15" customHeight="1" x14ac:dyDescent="0.3">
      <c r="A1591" s="8" t="s">
        <v>1627</v>
      </c>
      <c r="B1591" s="8">
        <v>1996</v>
      </c>
      <c r="C1591" s="8" t="s">
        <v>7844</v>
      </c>
      <c r="D1591" s="8">
        <v>4</v>
      </c>
      <c r="E1591" s="8">
        <v>0</v>
      </c>
      <c r="F1591" s="12">
        <v>6293.63</v>
      </c>
      <c r="G1591" s="8" t="s">
        <v>7884</v>
      </c>
      <c r="H1591" s="8" t="s">
        <v>7882</v>
      </c>
      <c r="I1591" s="8" t="s">
        <v>7870</v>
      </c>
      <c r="J1591" s="13">
        <v>35250</v>
      </c>
      <c r="K1591" s="8">
        <v>26</v>
      </c>
    </row>
    <row r="1592" spans="1:11" ht="15" customHeight="1" x14ac:dyDescent="0.3">
      <c r="A1592" s="8" t="s">
        <v>1628</v>
      </c>
      <c r="B1592" s="8">
        <v>1981</v>
      </c>
      <c r="C1592" s="8" t="s">
        <v>7849</v>
      </c>
      <c r="D1592" s="8">
        <v>26</v>
      </c>
      <c r="E1592" s="8">
        <v>1</v>
      </c>
      <c r="F1592" s="12">
        <v>6289.75</v>
      </c>
      <c r="G1592" s="8" t="s">
        <v>7884</v>
      </c>
      <c r="H1592" s="8" t="s">
        <v>7882</v>
      </c>
      <c r="I1592" s="8" t="s">
        <v>7859</v>
      </c>
      <c r="J1592" s="13">
        <v>29824</v>
      </c>
      <c r="K1592" s="8">
        <v>41</v>
      </c>
    </row>
    <row r="1593" spans="1:11" ht="15" customHeight="1" x14ac:dyDescent="0.3">
      <c r="A1593" s="8" t="s">
        <v>1629</v>
      </c>
      <c r="B1593" s="8">
        <v>1981</v>
      </c>
      <c r="C1593" s="8" t="s">
        <v>7845</v>
      </c>
      <c r="D1593" s="8">
        <v>24</v>
      </c>
      <c r="E1593" s="8">
        <v>1</v>
      </c>
      <c r="F1593" s="12">
        <v>6282.24</v>
      </c>
      <c r="G1593" s="8" t="s">
        <v>7884</v>
      </c>
      <c r="H1593" s="8" t="s">
        <v>7883</v>
      </c>
      <c r="I1593" s="8" t="s">
        <v>7861</v>
      </c>
      <c r="J1593" s="13">
        <v>29914</v>
      </c>
      <c r="K1593" s="8">
        <v>41</v>
      </c>
    </row>
    <row r="1594" spans="1:11" ht="15" customHeight="1" x14ac:dyDescent="0.3">
      <c r="A1594" s="8" t="s">
        <v>1630</v>
      </c>
      <c r="B1594" s="8">
        <v>1993</v>
      </c>
      <c r="C1594" s="8" t="s">
        <v>7850</v>
      </c>
      <c r="D1594" s="8">
        <v>16</v>
      </c>
      <c r="E1594" s="8">
        <v>0</v>
      </c>
      <c r="F1594" s="12">
        <v>6276.3</v>
      </c>
      <c r="G1594" s="8" t="s">
        <v>7884</v>
      </c>
      <c r="H1594" s="8" t="s">
        <v>7883</v>
      </c>
      <c r="I1594" s="8" t="s">
        <v>7866</v>
      </c>
      <c r="J1594" s="13">
        <v>34258</v>
      </c>
      <c r="K1594" s="8">
        <v>29</v>
      </c>
    </row>
    <row r="1595" spans="1:11" ht="15" customHeight="1" x14ac:dyDescent="0.3">
      <c r="A1595" s="8" t="s">
        <v>1631</v>
      </c>
      <c r="B1595" s="8">
        <v>1981</v>
      </c>
      <c r="C1595" s="8" t="s">
        <v>7846</v>
      </c>
      <c r="D1595" s="8">
        <v>30</v>
      </c>
      <c r="E1595" s="8">
        <v>1</v>
      </c>
      <c r="F1595" s="12">
        <v>6272.48</v>
      </c>
      <c r="G1595" s="8" t="s">
        <v>7883</v>
      </c>
      <c r="H1595" s="8" t="s">
        <v>7882</v>
      </c>
      <c r="I1595" s="8" t="s">
        <v>7859</v>
      </c>
      <c r="J1595" s="13">
        <v>29767</v>
      </c>
      <c r="K1595" s="8">
        <v>41</v>
      </c>
    </row>
    <row r="1596" spans="1:11" ht="15" customHeight="1" x14ac:dyDescent="0.3">
      <c r="A1596" s="8" t="s">
        <v>1632</v>
      </c>
      <c r="B1596" s="8">
        <v>1984</v>
      </c>
      <c r="C1596" s="8" t="s">
        <v>7847</v>
      </c>
      <c r="D1596" s="8">
        <v>25</v>
      </c>
      <c r="E1596" s="8">
        <v>3</v>
      </c>
      <c r="F1596" s="12">
        <v>6269.33</v>
      </c>
      <c r="G1596" s="8" t="s">
        <v>7884</v>
      </c>
      <c r="H1596" s="8" t="s">
        <v>7883</v>
      </c>
      <c r="I1596" s="8" t="s">
        <v>7859</v>
      </c>
      <c r="J1596" s="13">
        <v>30950</v>
      </c>
      <c r="K1596" s="8">
        <v>38</v>
      </c>
    </row>
    <row r="1597" spans="1:11" ht="15" customHeight="1" x14ac:dyDescent="0.3">
      <c r="A1597" s="8" t="s">
        <v>1633</v>
      </c>
      <c r="B1597" s="8">
        <v>1995</v>
      </c>
      <c r="C1597" s="8" t="s">
        <v>7850</v>
      </c>
      <c r="D1597" s="8">
        <v>17</v>
      </c>
      <c r="E1597" s="8">
        <v>0</v>
      </c>
      <c r="F1597" s="12">
        <v>6261.2</v>
      </c>
      <c r="G1597" s="8" t="s">
        <v>7884</v>
      </c>
      <c r="H1597" s="8" t="s">
        <v>7883</v>
      </c>
      <c r="I1597" s="8" t="s">
        <v>7873</v>
      </c>
      <c r="J1597" s="13">
        <v>34989</v>
      </c>
      <c r="K1597" s="8">
        <v>27</v>
      </c>
    </row>
    <row r="1598" spans="1:11" ht="15" customHeight="1" x14ac:dyDescent="0.3">
      <c r="A1598" s="8" t="s">
        <v>1634</v>
      </c>
      <c r="B1598" s="8">
        <v>1970</v>
      </c>
      <c r="C1598" s="8" t="s">
        <v>7850</v>
      </c>
      <c r="D1598" s="8">
        <v>11</v>
      </c>
      <c r="E1598" s="8">
        <v>0</v>
      </c>
      <c r="F1598" s="12">
        <v>6255.38</v>
      </c>
      <c r="G1598" s="8" t="s">
        <v>7884</v>
      </c>
      <c r="H1598" s="8" t="s">
        <v>7884</v>
      </c>
      <c r="I1598" s="8" t="s">
        <v>7859</v>
      </c>
      <c r="J1598" s="13">
        <v>25852</v>
      </c>
      <c r="K1598" s="8">
        <v>52</v>
      </c>
    </row>
    <row r="1599" spans="1:11" ht="15" customHeight="1" x14ac:dyDescent="0.3">
      <c r="A1599" s="8" t="s">
        <v>1635</v>
      </c>
      <c r="B1599" s="8">
        <v>1972</v>
      </c>
      <c r="C1599" s="8" t="s">
        <v>7847</v>
      </c>
      <c r="D1599" s="8">
        <v>8</v>
      </c>
      <c r="E1599" s="8">
        <v>0</v>
      </c>
      <c r="F1599" s="12">
        <v>6254.13</v>
      </c>
      <c r="G1599" s="8" t="s">
        <v>7884</v>
      </c>
      <c r="H1599" s="8" t="s">
        <v>7884</v>
      </c>
      <c r="I1599" s="8" t="s">
        <v>7860</v>
      </c>
      <c r="J1599" s="13">
        <v>26550</v>
      </c>
      <c r="K1599" s="8">
        <v>50</v>
      </c>
    </row>
    <row r="1600" spans="1:11" ht="15" customHeight="1" x14ac:dyDescent="0.3">
      <c r="A1600" s="8" t="s">
        <v>1636</v>
      </c>
      <c r="B1600" s="8">
        <v>1972</v>
      </c>
      <c r="C1600" s="8" t="s">
        <v>7845</v>
      </c>
      <c r="D1600" s="8">
        <v>11</v>
      </c>
      <c r="E1600" s="8">
        <v>0</v>
      </c>
      <c r="F1600" s="12">
        <v>6253.85</v>
      </c>
      <c r="G1600" s="8" t="s">
        <v>7884</v>
      </c>
      <c r="H1600" s="8" t="s">
        <v>7884</v>
      </c>
      <c r="I1600" s="8" t="s">
        <v>7859</v>
      </c>
      <c r="J1600" s="13">
        <v>26614</v>
      </c>
      <c r="K1600" s="8">
        <v>50</v>
      </c>
    </row>
    <row r="1601" spans="1:11" ht="15" customHeight="1" x14ac:dyDescent="0.3">
      <c r="A1601" s="8" t="s">
        <v>1637</v>
      </c>
      <c r="B1601" s="8">
        <v>1979</v>
      </c>
      <c r="C1601" s="8" t="s">
        <v>7850</v>
      </c>
      <c r="D1601" s="8">
        <v>10</v>
      </c>
      <c r="E1601" s="8">
        <v>0</v>
      </c>
      <c r="F1601" s="12">
        <v>6250.44</v>
      </c>
      <c r="G1601" s="8" t="s">
        <v>7884</v>
      </c>
      <c r="H1601" s="8" t="s">
        <v>7883</v>
      </c>
      <c r="I1601" s="8" t="s">
        <v>7861</v>
      </c>
      <c r="J1601" s="13">
        <v>29138</v>
      </c>
      <c r="K1601" s="8">
        <v>43</v>
      </c>
    </row>
    <row r="1602" spans="1:11" ht="15" customHeight="1" x14ac:dyDescent="0.3">
      <c r="A1602" s="8" t="s">
        <v>1638</v>
      </c>
      <c r="B1602" s="8">
        <v>1983</v>
      </c>
      <c r="C1602" s="8" t="s">
        <v>7849</v>
      </c>
      <c r="D1602" s="8">
        <v>11</v>
      </c>
      <c r="E1602" s="8">
        <v>1</v>
      </c>
      <c r="F1602" s="12">
        <v>6238.3</v>
      </c>
      <c r="G1602" s="8" t="s">
        <v>7884</v>
      </c>
      <c r="H1602" s="8" t="s">
        <v>7883</v>
      </c>
      <c r="I1602" s="8" t="s">
        <v>7861</v>
      </c>
      <c r="J1602" s="13">
        <v>30539</v>
      </c>
      <c r="K1602" s="8">
        <v>39</v>
      </c>
    </row>
    <row r="1603" spans="1:11" ht="15" customHeight="1" x14ac:dyDescent="0.3">
      <c r="A1603" s="8" t="s">
        <v>1639</v>
      </c>
      <c r="B1603" s="8">
        <v>1978</v>
      </c>
      <c r="C1603" s="8" t="s">
        <v>7847</v>
      </c>
      <c r="D1603" s="8">
        <v>19</v>
      </c>
      <c r="E1603" s="8">
        <v>2</v>
      </c>
      <c r="F1603" s="12">
        <v>6236.95</v>
      </c>
      <c r="G1603" s="8" t="s">
        <v>7884</v>
      </c>
      <c r="H1603" s="8" t="s">
        <v>7884</v>
      </c>
      <c r="I1603" s="8" t="s">
        <v>7859</v>
      </c>
      <c r="J1603" s="13">
        <v>28752</v>
      </c>
      <c r="K1603" s="8">
        <v>44</v>
      </c>
    </row>
    <row r="1604" spans="1:11" ht="15" customHeight="1" x14ac:dyDescent="0.3">
      <c r="A1604" s="8" t="s">
        <v>1640</v>
      </c>
      <c r="B1604" s="8">
        <v>1972</v>
      </c>
      <c r="C1604" s="8" t="s">
        <v>7846</v>
      </c>
      <c r="D1604" s="8">
        <v>29</v>
      </c>
      <c r="E1604" s="8">
        <v>0</v>
      </c>
      <c r="F1604" s="12">
        <v>6219.93</v>
      </c>
      <c r="G1604" s="8" t="s">
        <v>7884</v>
      </c>
      <c r="H1604" s="8" t="s">
        <v>7884</v>
      </c>
      <c r="I1604" s="8" t="s">
        <v>7859</v>
      </c>
      <c r="J1604" s="13">
        <v>26479</v>
      </c>
      <c r="K1604" s="8">
        <v>50</v>
      </c>
    </row>
    <row r="1605" spans="1:11" ht="15" customHeight="1" x14ac:dyDescent="0.3">
      <c r="A1605" s="8" t="s">
        <v>1641</v>
      </c>
      <c r="B1605" s="8">
        <v>1992</v>
      </c>
      <c r="C1605" s="8" t="s">
        <v>7849</v>
      </c>
      <c r="D1605" s="8">
        <v>12</v>
      </c>
      <c r="E1605" s="8">
        <v>0</v>
      </c>
      <c r="F1605" s="12">
        <v>6208.5</v>
      </c>
      <c r="G1605" s="8" t="s">
        <v>7884</v>
      </c>
      <c r="H1605" s="8" t="s">
        <v>7883</v>
      </c>
      <c r="I1605" s="8" t="s">
        <v>7870</v>
      </c>
      <c r="J1605" s="13">
        <v>33828</v>
      </c>
      <c r="K1605" s="8">
        <v>30</v>
      </c>
    </row>
    <row r="1606" spans="1:11" ht="15" customHeight="1" x14ac:dyDescent="0.3">
      <c r="A1606" s="8" t="s">
        <v>1642</v>
      </c>
      <c r="B1606" s="8">
        <v>1999</v>
      </c>
      <c r="C1606" s="8" t="s">
        <v>7847</v>
      </c>
      <c r="D1606" s="8">
        <v>10</v>
      </c>
      <c r="E1606" s="8">
        <v>0</v>
      </c>
      <c r="F1606" s="12">
        <v>6207.26</v>
      </c>
      <c r="G1606" s="8" t="s">
        <v>7884</v>
      </c>
      <c r="H1606" s="8" t="s">
        <v>7884</v>
      </c>
      <c r="I1606" s="8" t="s">
        <v>7873</v>
      </c>
      <c r="J1606" s="13">
        <v>36413</v>
      </c>
      <c r="K1606" s="8">
        <v>23</v>
      </c>
    </row>
    <row r="1607" spans="1:11" ht="15" customHeight="1" x14ac:dyDescent="0.3">
      <c r="A1607" s="8" t="s">
        <v>1643</v>
      </c>
      <c r="B1607" s="8">
        <v>1985</v>
      </c>
      <c r="C1607" s="8" t="s">
        <v>7847</v>
      </c>
      <c r="D1607" s="8">
        <v>22</v>
      </c>
      <c r="E1607" s="8">
        <v>2</v>
      </c>
      <c r="F1607" s="12">
        <v>6203.9</v>
      </c>
      <c r="G1607" s="8" t="s">
        <v>7884</v>
      </c>
      <c r="H1607" s="8" t="s">
        <v>7884</v>
      </c>
      <c r="I1607" s="8" t="s">
        <v>7860</v>
      </c>
      <c r="J1607" s="13">
        <v>31312</v>
      </c>
      <c r="K1607" s="8">
        <v>37</v>
      </c>
    </row>
    <row r="1608" spans="1:11" ht="15" customHeight="1" x14ac:dyDescent="0.3">
      <c r="A1608" s="8" t="s">
        <v>1644</v>
      </c>
      <c r="B1608" s="8">
        <v>1985</v>
      </c>
      <c r="C1608" s="8" t="s">
        <v>7844</v>
      </c>
      <c r="D1608" s="8">
        <v>22</v>
      </c>
      <c r="E1608" s="8">
        <v>2</v>
      </c>
      <c r="F1608" s="12">
        <v>6198.75</v>
      </c>
      <c r="G1608" s="8" t="s">
        <v>7884</v>
      </c>
      <c r="H1608" s="8" t="s">
        <v>7883</v>
      </c>
      <c r="I1608" s="8" t="s">
        <v>7860</v>
      </c>
      <c r="J1608" s="13">
        <v>31250</v>
      </c>
      <c r="K1608" s="8">
        <v>37</v>
      </c>
    </row>
    <row r="1609" spans="1:11" ht="15" customHeight="1" x14ac:dyDescent="0.3">
      <c r="A1609" s="8" t="s">
        <v>1645</v>
      </c>
      <c r="B1609" s="8">
        <v>1988</v>
      </c>
      <c r="C1609" s="8" t="s">
        <v>7850</v>
      </c>
      <c r="D1609" s="8">
        <v>23</v>
      </c>
      <c r="E1609" s="8">
        <v>3</v>
      </c>
      <c r="F1609" s="12">
        <v>6196.45</v>
      </c>
      <c r="G1609" s="8" t="s">
        <v>7884</v>
      </c>
      <c r="H1609" s="8" t="s">
        <v>7883</v>
      </c>
      <c r="I1609" s="8" t="s">
        <v>7861</v>
      </c>
      <c r="J1609" s="13">
        <v>32439</v>
      </c>
      <c r="K1609" s="8">
        <v>34</v>
      </c>
    </row>
    <row r="1610" spans="1:11" ht="15" customHeight="1" x14ac:dyDescent="0.3">
      <c r="A1610" s="8" t="s">
        <v>1646</v>
      </c>
      <c r="B1610" s="8">
        <v>1981</v>
      </c>
      <c r="C1610" s="8" t="s">
        <v>7850</v>
      </c>
      <c r="D1610" s="8">
        <v>1</v>
      </c>
      <c r="E1610" s="8">
        <v>0</v>
      </c>
      <c r="F1610" s="12">
        <v>6186.13</v>
      </c>
      <c r="G1610" s="8" t="s">
        <v>7884</v>
      </c>
      <c r="H1610" s="8" t="s">
        <v>7882</v>
      </c>
      <c r="I1610" s="8" t="s">
        <v>7861</v>
      </c>
      <c r="J1610" s="13">
        <v>29860</v>
      </c>
      <c r="K1610" s="8">
        <v>41</v>
      </c>
    </row>
    <row r="1611" spans="1:11" ht="15" customHeight="1" x14ac:dyDescent="0.3">
      <c r="A1611" s="8" t="s">
        <v>1647</v>
      </c>
      <c r="B1611" s="8">
        <v>1981</v>
      </c>
      <c r="C1611" s="8" t="s">
        <v>7845</v>
      </c>
      <c r="D1611" s="8">
        <v>22</v>
      </c>
      <c r="E1611" s="8">
        <v>0</v>
      </c>
      <c r="F1611" s="12">
        <v>6185.32</v>
      </c>
      <c r="G1611" s="8" t="s">
        <v>7884</v>
      </c>
      <c r="H1611" s="8" t="s">
        <v>7883</v>
      </c>
      <c r="I1611" s="8" t="s">
        <v>7859</v>
      </c>
      <c r="J1611" s="13">
        <v>29912</v>
      </c>
      <c r="K1611" s="8">
        <v>41</v>
      </c>
    </row>
    <row r="1612" spans="1:11" ht="15" customHeight="1" x14ac:dyDescent="0.3">
      <c r="A1612" s="8" t="s">
        <v>1648</v>
      </c>
      <c r="B1612" s="8">
        <v>1988</v>
      </c>
      <c r="C1612" s="8" t="s">
        <v>7845</v>
      </c>
      <c r="D1612" s="8">
        <v>1</v>
      </c>
      <c r="E1612" s="8">
        <v>3</v>
      </c>
      <c r="F1612" s="12">
        <v>6184.3</v>
      </c>
      <c r="G1612" s="8" t="s">
        <v>7884</v>
      </c>
      <c r="H1612" s="8" t="s">
        <v>7882</v>
      </c>
      <c r="I1612" s="8" t="s">
        <v>7859</v>
      </c>
      <c r="J1612" s="13">
        <v>32448</v>
      </c>
      <c r="K1612" s="8">
        <v>34</v>
      </c>
    </row>
    <row r="1613" spans="1:11" ht="15" customHeight="1" x14ac:dyDescent="0.3">
      <c r="A1613" s="8" t="s">
        <v>1649</v>
      </c>
      <c r="B1613" s="8">
        <v>1970</v>
      </c>
      <c r="C1613" s="8" t="s">
        <v>7850</v>
      </c>
      <c r="D1613" s="8">
        <v>5</v>
      </c>
      <c r="E1613" s="8">
        <v>0</v>
      </c>
      <c r="F1613" s="12">
        <v>6183.46</v>
      </c>
      <c r="G1613" s="8" t="s">
        <v>7884</v>
      </c>
      <c r="H1613" s="8" t="s">
        <v>7884</v>
      </c>
      <c r="I1613" s="8" t="s">
        <v>7860</v>
      </c>
      <c r="J1613" s="13">
        <v>25846</v>
      </c>
      <c r="K1613" s="8">
        <v>52</v>
      </c>
    </row>
    <row r="1614" spans="1:11" ht="15" customHeight="1" x14ac:dyDescent="0.3">
      <c r="A1614" s="8" t="s">
        <v>1650</v>
      </c>
      <c r="B1614" s="8">
        <v>1985</v>
      </c>
      <c r="C1614" s="8" t="s">
        <v>7849</v>
      </c>
      <c r="D1614" s="8">
        <v>9</v>
      </c>
      <c r="E1614" s="8">
        <v>3</v>
      </c>
      <c r="F1614" s="12">
        <v>6183.32</v>
      </c>
      <c r="G1614" s="8" t="s">
        <v>7884</v>
      </c>
      <c r="H1614" s="8" t="s">
        <v>7884</v>
      </c>
      <c r="I1614" s="8" t="s">
        <v>7860</v>
      </c>
      <c r="J1614" s="13">
        <v>31268</v>
      </c>
      <c r="K1614" s="8">
        <v>37</v>
      </c>
    </row>
    <row r="1615" spans="1:11" ht="15" customHeight="1" x14ac:dyDescent="0.3">
      <c r="A1615" s="8" t="s">
        <v>1651</v>
      </c>
      <c r="B1615" s="8">
        <v>1984</v>
      </c>
      <c r="C1615" s="8" t="s">
        <v>7850</v>
      </c>
      <c r="D1615" s="8">
        <v>6</v>
      </c>
      <c r="E1615" s="8">
        <v>3</v>
      </c>
      <c r="F1615" s="12">
        <v>6170.96</v>
      </c>
      <c r="G1615" s="8" t="s">
        <v>7884</v>
      </c>
      <c r="H1615" s="8" t="s">
        <v>7883</v>
      </c>
      <c r="I1615" s="8" t="s">
        <v>7859</v>
      </c>
      <c r="J1615" s="13">
        <v>30961</v>
      </c>
      <c r="K1615" s="8">
        <v>38</v>
      </c>
    </row>
    <row r="1616" spans="1:11" ht="15" customHeight="1" x14ac:dyDescent="0.3">
      <c r="A1616" s="8" t="s">
        <v>1652</v>
      </c>
      <c r="B1616" s="8">
        <v>1985</v>
      </c>
      <c r="C1616" s="8" t="s">
        <v>7850</v>
      </c>
      <c r="D1616" s="8">
        <v>15</v>
      </c>
      <c r="E1616" s="8">
        <v>3</v>
      </c>
      <c r="F1616" s="12">
        <v>6159.57</v>
      </c>
      <c r="G1616" s="8" t="s">
        <v>7884</v>
      </c>
      <c r="H1616" s="8" t="s">
        <v>7883</v>
      </c>
      <c r="I1616" s="8" t="s">
        <v>7860</v>
      </c>
      <c r="J1616" s="13">
        <v>31335</v>
      </c>
      <c r="K1616" s="8">
        <v>37</v>
      </c>
    </row>
    <row r="1617" spans="1:11" ht="15" customHeight="1" x14ac:dyDescent="0.3">
      <c r="A1617" s="8" t="s">
        <v>1653</v>
      </c>
      <c r="B1617" s="8">
        <v>1973</v>
      </c>
      <c r="C1617" s="8" t="s">
        <v>7845</v>
      </c>
      <c r="D1617" s="8">
        <v>6</v>
      </c>
      <c r="E1617" s="8">
        <v>0</v>
      </c>
      <c r="F1617" s="12">
        <v>6152.05</v>
      </c>
      <c r="G1617" s="8" t="s">
        <v>7884</v>
      </c>
      <c r="H1617" s="8" t="s">
        <v>7882</v>
      </c>
      <c r="I1617" s="8" t="s">
        <v>7859</v>
      </c>
      <c r="J1617" s="13">
        <v>26974</v>
      </c>
      <c r="K1617" s="8">
        <v>49</v>
      </c>
    </row>
    <row r="1618" spans="1:11" ht="15" customHeight="1" x14ac:dyDescent="0.3">
      <c r="A1618" s="8" t="s">
        <v>1654</v>
      </c>
      <c r="B1618" s="8">
        <v>1970</v>
      </c>
      <c r="C1618" s="8" t="s">
        <v>7850</v>
      </c>
      <c r="D1618" s="8">
        <v>14</v>
      </c>
      <c r="E1618" s="8">
        <v>0</v>
      </c>
      <c r="F1618" s="12">
        <v>6147.12</v>
      </c>
      <c r="G1618" s="8" t="s">
        <v>7884</v>
      </c>
      <c r="H1618" s="8" t="s">
        <v>7882</v>
      </c>
      <c r="I1618" s="8" t="s">
        <v>7860</v>
      </c>
      <c r="J1618" s="13">
        <v>25855</v>
      </c>
      <c r="K1618" s="8">
        <v>52</v>
      </c>
    </row>
    <row r="1619" spans="1:11" ht="15" customHeight="1" x14ac:dyDescent="0.3">
      <c r="A1619" s="8" t="s">
        <v>1655</v>
      </c>
      <c r="B1619" s="8">
        <v>1976</v>
      </c>
      <c r="C1619" s="8" t="s">
        <v>7848</v>
      </c>
      <c r="D1619" s="8">
        <v>12</v>
      </c>
      <c r="E1619" s="8">
        <v>2</v>
      </c>
      <c r="F1619" s="12">
        <v>6139.14</v>
      </c>
      <c r="G1619" s="8" t="s">
        <v>7884</v>
      </c>
      <c r="H1619" s="8" t="s">
        <v>7882</v>
      </c>
      <c r="I1619" s="8" t="s">
        <v>7859</v>
      </c>
      <c r="J1619" s="13">
        <v>28106</v>
      </c>
      <c r="K1619" s="8">
        <v>46</v>
      </c>
    </row>
    <row r="1620" spans="1:11" ht="15" customHeight="1" x14ac:dyDescent="0.3">
      <c r="A1620" s="8" t="s">
        <v>1656</v>
      </c>
      <c r="B1620" s="8">
        <v>1978</v>
      </c>
      <c r="C1620" s="8" t="s">
        <v>7847</v>
      </c>
      <c r="D1620" s="8">
        <v>5</v>
      </c>
      <c r="E1620" s="8">
        <v>2</v>
      </c>
      <c r="F1620" s="12">
        <v>6138.58</v>
      </c>
      <c r="G1620" s="8" t="s">
        <v>7884</v>
      </c>
      <c r="H1620" s="8" t="s">
        <v>7883</v>
      </c>
      <c r="I1620" s="8" t="s">
        <v>7859</v>
      </c>
      <c r="J1620" s="13">
        <v>28738</v>
      </c>
      <c r="K1620" s="8">
        <v>44</v>
      </c>
    </row>
    <row r="1621" spans="1:11" ht="15" customHeight="1" x14ac:dyDescent="0.3">
      <c r="A1621" s="8" t="s">
        <v>1657</v>
      </c>
      <c r="B1621" s="8">
        <v>1969</v>
      </c>
      <c r="C1621" s="8" t="s">
        <v>7845</v>
      </c>
      <c r="D1621" s="8">
        <v>9</v>
      </c>
      <c r="E1621" s="8">
        <v>0</v>
      </c>
      <c r="F1621" s="12">
        <v>6138.5</v>
      </c>
      <c r="G1621" s="8" t="s">
        <v>7884</v>
      </c>
      <c r="H1621" s="8" t="s">
        <v>7884</v>
      </c>
      <c r="I1621" s="8" t="s">
        <v>7861</v>
      </c>
      <c r="J1621" s="13">
        <v>25516</v>
      </c>
      <c r="K1621" s="8">
        <v>53</v>
      </c>
    </row>
    <row r="1622" spans="1:11" ht="15" customHeight="1" x14ac:dyDescent="0.3">
      <c r="A1622" s="8" t="s">
        <v>1658</v>
      </c>
      <c r="B1622" s="8">
        <v>1990</v>
      </c>
      <c r="C1622" s="8" t="s">
        <v>7849</v>
      </c>
      <c r="D1622" s="8">
        <v>18</v>
      </c>
      <c r="E1622" s="8">
        <v>3</v>
      </c>
      <c r="F1622" s="12">
        <v>6128.8</v>
      </c>
      <c r="G1622" s="8" t="s">
        <v>7884</v>
      </c>
      <c r="H1622" s="8" t="s">
        <v>7882</v>
      </c>
      <c r="I1622" s="8" t="s">
        <v>7860</v>
      </c>
      <c r="J1622" s="13">
        <v>33103</v>
      </c>
      <c r="K1622" s="8">
        <v>32</v>
      </c>
    </row>
    <row r="1623" spans="1:11" ht="15" customHeight="1" x14ac:dyDescent="0.3">
      <c r="A1623" s="8" t="s">
        <v>1659</v>
      </c>
      <c r="B1623" s="8">
        <v>1983</v>
      </c>
      <c r="C1623" s="8" t="s">
        <v>7845</v>
      </c>
      <c r="D1623" s="8">
        <v>16</v>
      </c>
      <c r="E1623" s="8">
        <v>1</v>
      </c>
      <c r="F1623" s="12">
        <v>6123.57</v>
      </c>
      <c r="G1623" s="8" t="s">
        <v>7882</v>
      </c>
      <c r="H1623" s="8" t="s">
        <v>7884</v>
      </c>
      <c r="I1623" s="8" t="s">
        <v>7860</v>
      </c>
      <c r="J1623" s="13">
        <v>30636</v>
      </c>
      <c r="K1623" s="8">
        <v>39</v>
      </c>
    </row>
    <row r="1624" spans="1:11" ht="15" customHeight="1" x14ac:dyDescent="0.3">
      <c r="A1624" s="8" t="s">
        <v>1660</v>
      </c>
      <c r="B1624" s="8">
        <v>1983</v>
      </c>
      <c r="C1624" s="8" t="s">
        <v>7849</v>
      </c>
      <c r="D1624" s="8">
        <v>11</v>
      </c>
      <c r="E1624" s="8">
        <v>1</v>
      </c>
      <c r="F1624" s="12">
        <v>6117.49</v>
      </c>
      <c r="G1624" s="8" t="s">
        <v>7884</v>
      </c>
      <c r="H1624" s="8" t="s">
        <v>7882</v>
      </c>
      <c r="I1624" s="8" t="s">
        <v>7860</v>
      </c>
      <c r="J1624" s="13">
        <v>30539</v>
      </c>
      <c r="K1624" s="8">
        <v>39</v>
      </c>
    </row>
    <row r="1625" spans="1:11" ht="15" customHeight="1" x14ac:dyDescent="0.3">
      <c r="A1625" s="8" t="s">
        <v>1661</v>
      </c>
      <c r="B1625" s="8">
        <v>1991</v>
      </c>
      <c r="C1625" s="8" t="s">
        <v>7844</v>
      </c>
      <c r="D1625" s="8">
        <v>25</v>
      </c>
      <c r="E1625" s="8">
        <v>3</v>
      </c>
      <c r="F1625" s="12">
        <v>6113.23</v>
      </c>
      <c r="G1625" s="8" t="s">
        <v>7884</v>
      </c>
      <c r="H1625" s="8" t="s">
        <v>7884</v>
      </c>
      <c r="I1625" s="8" t="s">
        <v>7867</v>
      </c>
      <c r="J1625" s="13">
        <v>33444</v>
      </c>
      <c r="K1625" s="8">
        <v>31</v>
      </c>
    </row>
    <row r="1626" spans="1:11" ht="15" customHeight="1" x14ac:dyDescent="0.3">
      <c r="A1626" s="8" t="s">
        <v>1662</v>
      </c>
      <c r="B1626" s="8">
        <v>1985</v>
      </c>
      <c r="C1626" s="8" t="s">
        <v>7844</v>
      </c>
      <c r="D1626" s="8">
        <v>21</v>
      </c>
      <c r="E1626" s="8">
        <v>1</v>
      </c>
      <c r="F1626" s="12">
        <v>6112.35</v>
      </c>
      <c r="G1626" s="8" t="s">
        <v>7884</v>
      </c>
      <c r="H1626" s="8" t="s">
        <v>7883</v>
      </c>
      <c r="I1626" s="8" t="s">
        <v>7860</v>
      </c>
      <c r="J1626" s="13">
        <v>31249</v>
      </c>
      <c r="K1626" s="8">
        <v>37</v>
      </c>
    </row>
    <row r="1627" spans="1:11" ht="15" customHeight="1" x14ac:dyDescent="0.3">
      <c r="A1627" s="8" t="s">
        <v>1663</v>
      </c>
      <c r="B1627" s="8">
        <v>1995</v>
      </c>
      <c r="C1627" s="8" t="s">
        <v>7847</v>
      </c>
      <c r="D1627" s="8">
        <v>9</v>
      </c>
      <c r="E1627" s="8">
        <v>0</v>
      </c>
      <c r="F1627" s="12">
        <v>6111.95</v>
      </c>
      <c r="G1627" s="8" t="s">
        <v>7884</v>
      </c>
      <c r="H1627" s="8" t="s">
        <v>7882</v>
      </c>
      <c r="I1627" s="8" t="s">
        <v>7873</v>
      </c>
      <c r="J1627" s="13">
        <v>34951</v>
      </c>
      <c r="K1627" s="8">
        <v>27</v>
      </c>
    </row>
    <row r="1628" spans="1:11" ht="15" customHeight="1" x14ac:dyDescent="0.3">
      <c r="A1628" s="8" t="s">
        <v>1664</v>
      </c>
      <c r="B1628" s="8">
        <v>1970</v>
      </c>
      <c r="C1628" s="8" t="s">
        <v>7846</v>
      </c>
      <c r="D1628" s="8">
        <v>9</v>
      </c>
      <c r="E1628" s="8">
        <v>0</v>
      </c>
      <c r="F1628" s="12">
        <v>6098.38</v>
      </c>
      <c r="G1628" s="8" t="s">
        <v>7884</v>
      </c>
      <c r="H1628" s="8" t="s">
        <v>7884</v>
      </c>
      <c r="I1628" s="8" t="s">
        <v>7859</v>
      </c>
      <c r="J1628" s="13">
        <v>25728</v>
      </c>
      <c r="K1628" s="8">
        <v>52</v>
      </c>
    </row>
    <row r="1629" spans="1:11" ht="15" customHeight="1" x14ac:dyDescent="0.3">
      <c r="A1629" s="8" t="s">
        <v>1665</v>
      </c>
      <c r="B1629" s="8">
        <v>1984</v>
      </c>
      <c r="C1629" s="8" t="s">
        <v>7844</v>
      </c>
      <c r="D1629" s="8">
        <v>25</v>
      </c>
      <c r="E1629" s="8">
        <v>2</v>
      </c>
      <c r="F1629" s="12">
        <v>6082.41</v>
      </c>
      <c r="G1629" s="8" t="s">
        <v>7883</v>
      </c>
      <c r="H1629" s="8" t="s">
        <v>7884</v>
      </c>
      <c r="I1629" s="8" t="s">
        <v>7861</v>
      </c>
      <c r="J1629" s="13">
        <v>30888</v>
      </c>
      <c r="K1629" s="8">
        <v>38</v>
      </c>
    </row>
    <row r="1630" spans="1:11" ht="15" customHeight="1" x14ac:dyDescent="0.3">
      <c r="A1630" s="8" t="s">
        <v>1666</v>
      </c>
      <c r="B1630" s="8">
        <v>1984</v>
      </c>
      <c r="C1630" s="8" t="s">
        <v>7850</v>
      </c>
      <c r="D1630" s="8">
        <v>14</v>
      </c>
      <c r="E1630" s="8">
        <v>1</v>
      </c>
      <c r="F1630" s="12">
        <v>6079.67</v>
      </c>
      <c r="G1630" s="8" t="s">
        <v>7883</v>
      </c>
      <c r="H1630" s="8" t="s">
        <v>7883</v>
      </c>
      <c r="I1630" s="8" t="s">
        <v>7869</v>
      </c>
      <c r="J1630" s="13">
        <v>30969</v>
      </c>
      <c r="K1630" s="8">
        <v>38</v>
      </c>
    </row>
    <row r="1631" spans="1:11" ht="15" customHeight="1" x14ac:dyDescent="0.3">
      <c r="A1631" s="8" t="s">
        <v>1667</v>
      </c>
      <c r="B1631" s="8">
        <v>1979</v>
      </c>
      <c r="C1631" s="8" t="s">
        <v>7849</v>
      </c>
      <c r="D1631" s="8">
        <v>8</v>
      </c>
      <c r="E1631" s="8">
        <v>2</v>
      </c>
      <c r="F1631" s="12">
        <v>6074.37</v>
      </c>
      <c r="G1631" s="8" t="s">
        <v>7884</v>
      </c>
      <c r="H1631" s="8" t="s">
        <v>7884</v>
      </c>
      <c r="I1631" s="8" t="s">
        <v>7860</v>
      </c>
      <c r="J1631" s="13">
        <v>29075</v>
      </c>
      <c r="K1631" s="8">
        <v>43</v>
      </c>
    </row>
    <row r="1632" spans="1:11" ht="15" customHeight="1" x14ac:dyDescent="0.3">
      <c r="A1632" s="8" t="s">
        <v>1668</v>
      </c>
      <c r="B1632" s="8">
        <v>1984</v>
      </c>
      <c r="C1632" s="8" t="s">
        <v>7847</v>
      </c>
      <c r="D1632" s="8">
        <v>21</v>
      </c>
      <c r="E1632" s="8">
        <v>1</v>
      </c>
      <c r="F1632" s="12">
        <v>6067.13</v>
      </c>
      <c r="G1632" s="8" t="s">
        <v>7882</v>
      </c>
      <c r="H1632" s="8" t="s">
        <v>7883</v>
      </c>
      <c r="I1632" s="8" t="s">
        <v>7864</v>
      </c>
      <c r="J1632" s="13">
        <v>30946</v>
      </c>
      <c r="K1632" s="8">
        <v>38</v>
      </c>
    </row>
    <row r="1633" spans="1:11" ht="15" customHeight="1" x14ac:dyDescent="0.3">
      <c r="A1633" s="8" t="s">
        <v>1669</v>
      </c>
      <c r="B1633" s="8">
        <v>1994</v>
      </c>
      <c r="C1633" s="8" t="s">
        <v>7845</v>
      </c>
      <c r="D1633" s="8">
        <v>8</v>
      </c>
      <c r="E1633" s="8">
        <v>0</v>
      </c>
      <c r="F1633" s="12">
        <v>6064.37</v>
      </c>
      <c r="G1633" s="8" t="s">
        <v>7884</v>
      </c>
      <c r="H1633" s="8" t="s">
        <v>7884</v>
      </c>
      <c r="I1633" s="8" t="s">
        <v>7861</v>
      </c>
      <c r="J1633" s="13">
        <v>34646</v>
      </c>
      <c r="K1633" s="8">
        <v>28</v>
      </c>
    </row>
    <row r="1634" spans="1:11" ht="15" customHeight="1" x14ac:dyDescent="0.3">
      <c r="A1634" s="8" t="s">
        <v>1670</v>
      </c>
      <c r="B1634" s="8">
        <v>1996</v>
      </c>
      <c r="C1634" s="8" t="s">
        <v>7844</v>
      </c>
      <c r="D1634" s="8">
        <v>28</v>
      </c>
      <c r="E1634" s="8">
        <v>0</v>
      </c>
      <c r="F1634" s="12">
        <v>6061.8</v>
      </c>
      <c r="G1634" s="8" t="s">
        <v>7884</v>
      </c>
      <c r="H1634" s="8" t="s">
        <v>7882</v>
      </c>
      <c r="I1634" s="8" t="s">
        <v>7860</v>
      </c>
      <c r="J1634" s="13">
        <v>35274</v>
      </c>
      <c r="K1634" s="8">
        <v>26</v>
      </c>
    </row>
    <row r="1635" spans="1:11" ht="15" customHeight="1" x14ac:dyDescent="0.3">
      <c r="A1635" s="8" t="s">
        <v>1671</v>
      </c>
      <c r="B1635" s="8">
        <v>1989</v>
      </c>
      <c r="C1635" s="8" t="s">
        <v>7849</v>
      </c>
      <c r="D1635" s="8">
        <v>16</v>
      </c>
      <c r="E1635" s="8">
        <v>4</v>
      </c>
      <c r="F1635" s="12">
        <v>6059.17</v>
      </c>
      <c r="G1635" s="8" t="s">
        <v>7884</v>
      </c>
      <c r="H1635" s="8" t="s">
        <v>7883</v>
      </c>
      <c r="I1635" s="8" t="s">
        <v>7861</v>
      </c>
      <c r="J1635" s="13">
        <v>32736</v>
      </c>
      <c r="K1635" s="8">
        <v>33</v>
      </c>
    </row>
    <row r="1636" spans="1:11" ht="15" customHeight="1" x14ac:dyDescent="0.3">
      <c r="A1636" s="8" t="s">
        <v>1672</v>
      </c>
      <c r="B1636" s="8">
        <v>1980</v>
      </c>
      <c r="C1636" s="8" t="s">
        <v>7849</v>
      </c>
      <c r="D1636" s="8">
        <v>8</v>
      </c>
      <c r="E1636" s="8">
        <v>2</v>
      </c>
      <c r="F1636" s="12">
        <v>5993.62</v>
      </c>
      <c r="G1636" s="8" t="s">
        <v>7884</v>
      </c>
      <c r="H1636" s="8" t="s">
        <v>7882</v>
      </c>
      <c r="I1636" s="8" t="s">
        <v>7859</v>
      </c>
      <c r="J1636" s="13">
        <v>29441</v>
      </c>
      <c r="K1636" s="8">
        <v>42</v>
      </c>
    </row>
    <row r="1637" spans="1:11" ht="15" customHeight="1" x14ac:dyDescent="0.3">
      <c r="A1637" s="8" t="s">
        <v>1673</v>
      </c>
      <c r="B1637" s="8">
        <v>1974</v>
      </c>
      <c r="C1637" s="8" t="s">
        <v>7849</v>
      </c>
      <c r="D1637" s="8">
        <v>17</v>
      </c>
      <c r="E1637" s="8">
        <v>0</v>
      </c>
      <c r="F1637" s="12">
        <v>5990.17</v>
      </c>
      <c r="G1637" s="8" t="s">
        <v>7884</v>
      </c>
      <c r="H1637" s="8" t="s">
        <v>7884</v>
      </c>
      <c r="I1637" s="8" t="s">
        <v>7859</v>
      </c>
      <c r="J1637" s="13">
        <v>27258</v>
      </c>
      <c r="K1637" s="8">
        <v>48</v>
      </c>
    </row>
    <row r="1638" spans="1:11" ht="15" customHeight="1" x14ac:dyDescent="0.3">
      <c r="A1638" s="8" t="s">
        <v>1674</v>
      </c>
      <c r="B1638" s="8">
        <v>1988</v>
      </c>
      <c r="C1638" s="8" t="s">
        <v>7846</v>
      </c>
      <c r="D1638" s="8">
        <v>10</v>
      </c>
      <c r="E1638" s="8">
        <v>2</v>
      </c>
      <c r="F1638" s="12">
        <v>5989.52</v>
      </c>
      <c r="G1638" s="8" t="s">
        <v>7884</v>
      </c>
      <c r="H1638" s="8" t="s">
        <v>7883</v>
      </c>
      <c r="I1638" s="8" t="s">
        <v>7860</v>
      </c>
      <c r="J1638" s="13">
        <v>32304</v>
      </c>
      <c r="K1638" s="8">
        <v>34</v>
      </c>
    </row>
    <row r="1639" spans="1:11" ht="15" customHeight="1" x14ac:dyDescent="0.3">
      <c r="A1639" s="8" t="s">
        <v>1675</v>
      </c>
      <c r="B1639" s="8">
        <v>1974</v>
      </c>
      <c r="C1639" s="8" t="s">
        <v>7850</v>
      </c>
      <c r="D1639" s="8">
        <v>11</v>
      </c>
      <c r="E1639" s="8">
        <v>0</v>
      </c>
      <c r="F1639" s="12">
        <v>5979.99</v>
      </c>
      <c r="G1639" s="8" t="s">
        <v>7884</v>
      </c>
      <c r="H1639" s="8" t="s">
        <v>7882</v>
      </c>
      <c r="I1639" s="8" t="s">
        <v>7859</v>
      </c>
      <c r="J1639" s="13">
        <v>27313</v>
      </c>
      <c r="K1639" s="8">
        <v>48</v>
      </c>
    </row>
    <row r="1640" spans="1:11" ht="15" customHeight="1" x14ac:dyDescent="0.3">
      <c r="A1640" s="8" t="s">
        <v>1676</v>
      </c>
      <c r="B1640" s="8">
        <v>1980</v>
      </c>
      <c r="C1640" s="8" t="s">
        <v>7850</v>
      </c>
      <c r="D1640" s="8">
        <v>10</v>
      </c>
      <c r="E1640" s="8">
        <v>0</v>
      </c>
      <c r="F1640" s="12">
        <v>5979.73</v>
      </c>
      <c r="G1640" s="8" t="s">
        <v>7884</v>
      </c>
      <c r="H1640" s="8" t="s">
        <v>7884</v>
      </c>
      <c r="I1640" s="8" t="s">
        <v>7861</v>
      </c>
      <c r="J1640" s="13">
        <v>29504</v>
      </c>
      <c r="K1640" s="8">
        <v>42</v>
      </c>
    </row>
    <row r="1641" spans="1:11" ht="15" customHeight="1" x14ac:dyDescent="0.3">
      <c r="A1641" s="8" t="s">
        <v>1677</v>
      </c>
      <c r="B1641" s="8">
        <v>1970</v>
      </c>
      <c r="C1641" s="8" t="s">
        <v>7846</v>
      </c>
      <c r="D1641" s="8">
        <v>25</v>
      </c>
      <c r="E1641" s="8">
        <v>0</v>
      </c>
      <c r="F1641" s="12">
        <v>5979.66</v>
      </c>
      <c r="G1641" s="8" t="s">
        <v>7884</v>
      </c>
      <c r="H1641" s="8" t="s">
        <v>7882</v>
      </c>
      <c r="I1641" s="8" t="s">
        <v>7859</v>
      </c>
      <c r="J1641" s="13">
        <v>25744</v>
      </c>
      <c r="K1641" s="8">
        <v>52</v>
      </c>
    </row>
    <row r="1642" spans="1:11" ht="15" customHeight="1" x14ac:dyDescent="0.3">
      <c r="A1642" s="8" t="s">
        <v>1678</v>
      </c>
      <c r="B1642" s="8">
        <v>1984</v>
      </c>
      <c r="C1642" s="8" t="s">
        <v>7845</v>
      </c>
      <c r="D1642" s="8">
        <v>11</v>
      </c>
      <c r="E1642" s="8">
        <v>1</v>
      </c>
      <c r="F1642" s="12">
        <v>5976.83</v>
      </c>
      <c r="G1642" s="8" t="s">
        <v>7884</v>
      </c>
      <c r="H1642" s="8" t="s">
        <v>7884</v>
      </c>
      <c r="I1642" s="8" t="s">
        <v>7859</v>
      </c>
      <c r="J1642" s="13">
        <v>30997</v>
      </c>
      <c r="K1642" s="8">
        <v>38</v>
      </c>
    </row>
    <row r="1643" spans="1:11" ht="15" customHeight="1" x14ac:dyDescent="0.3">
      <c r="A1643" s="8" t="s">
        <v>1679</v>
      </c>
      <c r="B1643" s="8">
        <v>1984</v>
      </c>
      <c r="C1643" s="8" t="s">
        <v>7847</v>
      </c>
      <c r="D1643" s="8">
        <v>19</v>
      </c>
      <c r="E1643" s="8">
        <v>1</v>
      </c>
      <c r="F1643" s="12">
        <v>5974.38</v>
      </c>
      <c r="G1643" s="8" t="s">
        <v>7884</v>
      </c>
      <c r="H1643" s="8" t="s">
        <v>7882</v>
      </c>
      <c r="I1643" s="8" t="s">
        <v>7859</v>
      </c>
      <c r="J1643" s="13">
        <v>30944</v>
      </c>
      <c r="K1643" s="8">
        <v>38</v>
      </c>
    </row>
    <row r="1644" spans="1:11" ht="15" customHeight="1" x14ac:dyDescent="0.3">
      <c r="A1644" s="8" t="s">
        <v>1680</v>
      </c>
      <c r="B1644" s="8">
        <v>1989</v>
      </c>
      <c r="C1644" s="8" t="s">
        <v>7844</v>
      </c>
      <c r="D1644" s="8">
        <v>22</v>
      </c>
      <c r="E1644" s="8">
        <v>3</v>
      </c>
      <c r="F1644" s="12">
        <v>5972.38</v>
      </c>
      <c r="G1644" s="8" t="s">
        <v>7884</v>
      </c>
      <c r="H1644" s="8" t="s">
        <v>7884</v>
      </c>
      <c r="I1644" s="8" t="s">
        <v>7861</v>
      </c>
      <c r="J1644" s="13">
        <v>32711</v>
      </c>
      <c r="K1644" s="8">
        <v>33</v>
      </c>
    </row>
    <row r="1645" spans="1:11" ht="15" customHeight="1" x14ac:dyDescent="0.3">
      <c r="A1645" s="8" t="s">
        <v>1681</v>
      </c>
      <c r="B1645" s="8">
        <v>1980</v>
      </c>
      <c r="C1645" s="8" t="s">
        <v>7844</v>
      </c>
      <c r="D1645" s="8">
        <v>21</v>
      </c>
      <c r="E1645" s="8">
        <v>0</v>
      </c>
      <c r="F1645" s="12">
        <v>5969.72</v>
      </c>
      <c r="G1645" s="8" t="s">
        <v>7882</v>
      </c>
      <c r="H1645" s="8" t="s">
        <v>7882</v>
      </c>
      <c r="I1645" s="8" t="s">
        <v>7861</v>
      </c>
      <c r="J1645" s="13">
        <v>29423</v>
      </c>
      <c r="K1645" s="8">
        <v>42</v>
      </c>
    </row>
    <row r="1646" spans="1:11" ht="15" customHeight="1" x14ac:dyDescent="0.3">
      <c r="A1646" s="8" t="s">
        <v>1682</v>
      </c>
      <c r="B1646" s="8">
        <v>1980</v>
      </c>
      <c r="C1646" s="8" t="s">
        <v>7849</v>
      </c>
      <c r="D1646" s="8">
        <v>5</v>
      </c>
      <c r="E1646" s="8">
        <v>0</v>
      </c>
      <c r="F1646" s="12">
        <v>5966.89</v>
      </c>
      <c r="G1646" s="8" t="s">
        <v>7884</v>
      </c>
      <c r="H1646" s="8" t="s">
        <v>7882</v>
      </c>
      <c r="I1646" s="8" t="s">
        <v>7859</v>
      </c>
      <c r="J1646" s="13">
        <v>29438</v>
      </c>
      <c r="K1646" s="8">
        <v>42</v>
      </c>
    </row>
    <row r="1647" spans="1:11" ht="15" customHeight="1" x14ac:dyDescent="0.3">
      <c r="A1647" s="8" t="s">
        <v>1683</v>
      </c>
      <c r="B1647" s="8">
        <v>2004</v>
      </c>
      <c r="C1647" s="8" t="s">
        <v>7844</v>
      </c>
      <c r="D1647" s="8">
        <v>15</v>
      </c>
      <c r="E1647" s="8">
        <v>0</v>
      </c>
      <c r="F1647" s="12">
        <v>5960.91</v>
      </c>
      <c r="G1647" s="8" t="s">
        <v>7884</v>
      </c>
      <c r="H1647" s="8" t="s">
        <v>7883</v>
      </c>
      <c r="I1647" s="8" t="s">
        <v>7873</v>
      </c>
      <c r="J1647" s="13">
        <v>38183</v>
      </c>
      <c r="K1647" s="8">
        <v>18</v>
      </c>
    </row>
    <row r="1648" spans="1:11" ht="15" customHeight="1" x14ac:dyDescent="0.3">
      <c r="A1648" s="8" t="s">
        <v>1684</v>
      </c>
      <c r="B1648" s="8">
        <v>2003</v>
      </c>
      <c r="C1648" s="8" t="s">
        <v>7849</v>
      </c>
      <c r="D1648" s="8">
        <v>13</v>
      </c>
      <c r="E1648" s="8">
        <v>0</v>
      </c>
      <c r="F1648" s="12">
        <v>5957.35</v>
      </c>
      <c r="G1648" s="8" t="s">
        <v>7884</v>
      </c>
      <c r="H1648" s="8" t="s">
        <v>7884</v>
      </c>
      <c r="I1648" s="8" t="s">
        <v>7860</v>
      </c>
      <c r="J1648" s="13">
        <v>37846</v>
      </c>
      <c r="K1648" s="8">
        <v>19</v>
      </c>
    </row>
    <row r="1649" spans="1:11" ht="15" customHeight="1" x14ac:dyDescent="0.3">
      <c r="A1649" s="8" t="s">
        <v>1685</v>
      </c>
      <c r="B1649" s="8">
        <v>1987</v>
      </c>
      <c r="C1649" s="8" t="s">
        <v>7844</v>
      </c>
      <c r="D1649" s="8">
        <v>14</v>
      </c>
      <c r="E1649" s="8">
        <v>3</v>
      </c>
      <c r="F1649" s="12">
        <v>5934.38</v>
      </c>
      <c r="G1649" s="8" t="s">
        <v>7882</v>
      </c>
      <c r="H1649" s="8" t="s">
        <v>7884</v>
      </c>
      <c r="I1649" s="8" t="s">
        <v>7859</v>
      </c>
      <c r="J1649" s="13">
        <v>31972</v>
      </c>
      <c r="K1649" s="8">
        <v>35</v>
      </c>
    </row>
    <row r="1650" spans="1:11" ht="15" customHeight="1" x14ac:dyDescent="0.3">
      <c r="A1650" s="8" t="s">
        <v>1686</v>
      </c>
      <c r="B1650" s="8">
        <v>1994</v>
      </c>
      <c r="C1650" s="8" t="s">
        <v>7844</v>
      </c>
      <c r="D1650" s="8">
        <v>30</v>
      </c>
      <c r="E1650" s="8">
        <v>0</v>
      </c>
      <c r="F1650" s="12">
        <v>5927.65</v>
      </c>
      <c r="G1650" s="8" t="s">
        <v>7884</v>
      </c>
      <c r="H1650" s="8" t="s">
        <v>7883</v>
      </c>
      <c r="I1650" s="8" t="s">
        <v>7860</v>
      </c>
      <c r="J1650" s="13">
        <v>34545</v>
      </c>
      <c r="K1650" s="8">
        <v>28</v>
      </c>
    </row>
    <row r="1651" spans="1:11" ht="15" customHeight="1" x14ac:dyDescent="0.3">
      <c r="A1651" s="8" t="s">
        <v>1687</v>
      </c>
      <c r="B1651" s="8">
        <v>1993</v>
      </c>
      <c r="C1651" s="8" t="s">
        <v>7849</v>
      </c>
      <c r="D1651" s="8">
        <v>13</v>
      </c>
      <c r="E1651" s="8">
        <v>0</v>
      </c>
      <c r="F1651" s="12">
        <v>5926.93</v>
      </c>
      <c r="G1651" s="8" t="s">
        <v>7884</v>
      </c>
      <c r="H1651" s="8" t="s">
        <v>7884</v>
      </c>
      <c r="I1651" s="8" t="s">
        <v>7866</v>
      </c>
      <c r="J1651" s="13">
        <v>34194</v>
      </c>
      <c r="K1651" s="8">
        <v>29</v>
      </c>
    </row>
    <row r="1652" spans="1:11" ht="15" customHeight="1" x14ac:dyDescent="0.3">
      <c r="A1652" s="8" t="s">
        <v>1688</v>
      </c>
      <c r="B1652" s="8">
        <v>1987</v>
      </c>
      <c r="C1652" s="8" t="s">
        <v>7844</v>
      </c>
      <c r="D1652" s="8">
        <v>29</v>
      </c>
      <c r="E1652" s="8">
        <v>3</v>
      </c>
      <c r="F1652" s="12">
        <v>5926.85</v>
      </c>
      <c r="G1652" s="8" t="s">
        <v>7882</v>
      </c>
      <c r="H1652" s="8" t="s">
        <v>7882</v>
      </c>
      <c r="I1652" s="8" t="s">
        <v>7861</v>
      </c>
      <c r="J1652" s="13">
        <v>31987</v>
      </c>
      <c r="K1652" s="8">
        <v>35</v>
      </c>
    </row>
    <row r="1653" spans="1:11" ht="15" customHeight="1" x14ac:dyDescent="0.3">
      <c r="A1653" s="8" t="s">
        <v>1689</v>
      </c>
      <c r="B1653" s="8">
        <v>1982</v>
      </c>
      <c r="C1653" s="8" t="s">
        <v>7848</v>
      </c>
      <c r="D1653" s="8">
        <v>21</v>
      </c>
      <c r="E1653" s="8">
        <v>0</v>
      </c>
      <c r="F1653" s="12">
        <v>5920.1</v>
      </c>
      <c r="G1653" s="8" t="s">
        <v>7884</v>
      </c>
      <c r="H1653" s="8" t="s">
        <v>7883</v>
      </c>
      <c r="I1653" s="8" t="s">
        <v>7859</v>
      </c>
      <c r="J1653" s="13">
        <v>30306</v>
      </c>
      <c r="K1653" s="8">
        <v>40</v>
      </c>
    </row>
    <row r="1654" spans="1:11" ht="15" customHeight="1" x14ac:dyDescent="0.3">
      <c r="A1654" s="8" t="s">
        <v>1690</v>
      </c>
      <c r="B1654" s="8">
        <v>1982</v>
      </c>
      <c r="C1654" s="8" t="s">
        <v>7844</v>
      </c>
      <c r="D1654" s="8">
        <v>8</v>
      </c>
      <c r="E1654" s="8">
        <v>0</v>
      </c>
      <c r="F1654" s="12">
        <v>5910.94</v>
      </c>
      <c r="G1654" s="8" t="s">
        <v>7884</v>
      </c>
      <c r="H1654" s="8" t="s">
        <v>7883</v>
      </c>
      <c r="I1654" s="8" t="s">
        <v>7861</v>
      </c>
      <c r="J1654" s="13">
        <v>30140</v>
      </c>
      <c r="K1654" s="8">
        <v>40</v>
      </c>
    </row>
    <row r="1655" spans="1:11" ht="15" customHeight="1" x14ac:dyDescent="0.3">
      <c r="A1655" s="8" t="s">
        <v>1691</v>
      </c>
      <c r="B1655" s="8">
        <v>1993</v>
      </c>
      <c r="C1655" s="8" t="s">
        <v>7850</v>
      </c>
      <c r="D1655" s="8">
        <v>19</v>
      </c>
      <c r="E1655" s="8">
        <v>0</v>
      </c>
      <c r="F1655" s="12">
        <v>5877.02</v>
      </c>
      <c r="G1655" s="8" t="s">
        <v>7884</v>
      </c>
      <c r="H1655" s="8" t="s">
        <v>7884</v>
      </c>
      <c r="I1655" s="8" t="s">
        <v>7870</v>
      </c>
      <c r="J1655" s="13">
        <v>34261</v>
      </c>
      <c r="K1655" s="8">
        <v>29</v>
      </c>
    </row>
    <row r="1656" spans="1:11" ht="15" customHeight="1" x14ac:dyDescent="0.3">
      <c r="A1656" s="8" t="s">
        <v>1692</v>
      </c>
      <c r="B1656" s="8">
        <v>1984</v>
      </c>
      <c r="C1656" s="8" t="s">
        <v>7845</v>
      </c>
      <c r="D1656" s="8">
        <v>22</v>
      </c>
      <c r="E1656" s="8">
        <v>1</v>
      </c>
      <c r="F1656" s="12">
        <v>5855.9</v>
      </c>
      <c r="G1656" s="8" t="s">
        <v>7884</v>
      </c>
      <c r="H1656" s="8" t="s">
        <v>7882</v>
      </c>
      <c r="I1656" s="8" t="s">
        <v>7860</v>
      </c>
      <c r="J1656" s="13">
        <v>31008</v>
      </c>
      <c r="K1656" s="8">
        <v>38</v>
      </c>
    </row>
    <row r="1657" spans="1:11" ht="15" customHeight="1" x14ac:dyDescent="0.3">
      <c r="A1657" s="8" t="s">
        <v>1693</v>
      </c>
      <c r="B1657" s="8">
        <v>1985</v>
      </c>
      <c r="C1657" s="8" t="s">
        <v>7846</v>
      </c>
      <c r="D1657" s="8">
        <v>18</v>
      </c>
      <c r="E1657" s="8">
        <v>3</v>
      </c>
      <c r="F1657" s="12">
        <v>5847.24</v>
      </c>
      <c r="G1657" s="8" t="s">
        <v>7884</v>
      </c>
      <c r="H1657" s="8" t="s">
        <v>7883</v>
      </c>
      <c r="I1657" s="8" t="s">
        <v>7859</v>
      </c>
      <c r="J1657" s="13">
        <v>31216</v>
      </c>
      <c r="K1657" s="8">
        <v>37</v>
      </c>
    </row>
    <row r="1658" spans="1:11" ht="15" customHeight="1" x14ac:dyDescent="0.3">
      <c r="A1658" s="8" t="s">
        <v>1694</v>
      </c>
      <c r="B1658" s="8">
        <v>1987</v>
      </c>
      <c r="C1658" s="8" t="s">
        <v>7847</v>
      </c>
      <c r="D1658" s="8">
        <v>30</v>
      </c>
      <c r="E1658" s="8">
        <v>2</v>
      </c>
      <c r="F1658" s="12">
        <v>5846.92</v>
      </c>
      <c r="G1658" s="8" t="s">
        <v>7884</v>
      </c>
      <c r="H1658" s="8" t="s">
        <v>7884</v>
      </c>
      <c r="I1658" s="8" t="s">
        <v>7859</v>
      </c>
      <c r="J1658" s="13">
        <v>32050</v>
      </c>
      <c r="K1658" s="8">
        <v>35</v>
      </c>
    </row>
    <row r="1659" spans="1:11" ht="15" customHeight="1" x14ac:dyDescent="0.3">
      <c r="A1659" s="8" t="s">
        <v>1695</v>
      </c>
      <c r="B1659" s="8">
        <v>1995</v>
      </c>
      <c r="C1659" s="8" t="s">
        <v>7849</v>
      </c>
      <c r="D1659" s="8">
        <v>20</v>
      </c>
      <c r="E1659" s="8">
        <v>0</v>
      </c>
      <c r="F1659" s="12">
        <v>5843.99</v>
      </c>
      <c r="G1659" s="8" t="s">
        <v>7884</v>
      </c>
      <c r="H1659" s="8" t="s">
        <v>7884</v>
      </c>
      <c r="I1659" s="8" t="s">
        <v>7866</v>
      </c>
      <c r="J1659" s="13">
        <v>34931</v>
      </c>
      <c r="K1659" s="8">
        <v>27</v>
      </c>
    </row>
    <row r="1660" spans="1:11" ht="15" customHeight="1" x14ac:dyDescent="0.3">
      <c r="A1660" s="8" t="s">
        <v>1696</v>
      </c>
      <c r="B1660" s="8">
        <v>1987</v>
      </c>
      <c r="C1660" s="8" t="s">
        <v>7844</v>
      </c>
      <c r="D1660" s="8">
        <v>27</v>
      </c>
      <c r="E1660" s="8">
        <v>2</v>
      </c>
      <c r="F1660" s="12">
        <v>5836.52</v>
      </c>
      <c r="G1660" s="8" t="s">
        <v>7884</v>
      </c>
      <c r="H1660" s="8" t="s">
        <v>7882</v>
      </c>
      <c r="I1660" s="8" t="s">
        <v>7859</v>
      </c>
      <c r="J1660" s="13">
        <v>31985</v>
      </c>
      <c r="K1660" s="8">
        <v>35</v>
      </c>
    </row>
    <row r="1661" spans="1:11" ht="15" customHeight="1" x14ac:dyDescent="0.3">
      <c r="A1661" s="8" t="s">
        <v>1697</v>
      </c>
      <c r="B1661" s="8">
        <v>1971</v>
      </c>
      <c r="C1661" s="8" t="s">
        <v>7847</v>
      </c>
      <c r="D1661" s="8">
        <v>27</v>
      </c>
      <c r="E1661" s="8">
        <v>0</v>
      </c>
      <c r="F1661" s="12">
        <v>5832.6</v>
      </c>
      <c r="G1661" s="8" t="s">
        <v>7884</v>
      </c>
      <c r="H1661" s="8" t="s">
        <v>7882</v>
      </c>
      <c r="I1661" s="8" t="s">
        <v>7860</v>
      </c>
      <c r="J1661" s="13">
        <v>26203</v>
      </c>
      <c r="K1661" s="8">
        <v>51</v>
      </c>
    </row>
    <row r="1662" spans="1:11" ht="15" customHeight="1" x14ac:dyDescent="0.3">
      <c r="A1662" s="8" t="s">
        <v>1698</v>
      </c>
      <c r="B1662" s="8">
        <v>2002</v>
      </c>
      <c r="C1662" s="8" t="s">
        <v>7844</v>
      </c>
      <c r="D1662" s="8">
        <v>22</v>
      </c>
      <c r="E1662" s="8">
        <v>0</v>
      </c>
      <c r="F1662" s="12">
        <v>5816.58</v>
      </c>
      <c r="G1662" s="8" t="s">
        <v>7884</v>
      </c>
      <c r="H1662" s="8" t="s">
        <v>7884</v>
      </c>
      <c r="I1662" s="8" t="s">
        <v>7873</v>
      </c>
      <c r="J1662" s="13">
        <v>37459</v>
      </c>
      <c r="K1662" s="8">
        <v>20</v>
      </c>
    </row>
    <row r="1663" spans="1:11" ht="15" customHeight="1" x14ac:dyDescent="0.3">
      <c r="A1663" s="8" t="s">
        <v>1699</v>
      </c>
      <c r="B1663" s="8">
        <v>1972</v>
      </c>
      <c r="C1663" s="8" t="s">
        <v>7845</v>
      </c>
      <c r="D1663" s="8">
        <v>2</v>
      </c>
      <c r="E1663" s="8">
        <v>0</v>
      </c>
      <c r="F1663" s="12">
        <v>5812.9</v>
      </c>
      <c r="G1663" s="8" t="s">
        <v>7884</v>
      </c>
      <c r="H1663" s="8" t="s">
        <v>7884</v>
      </c>
      <c r="I1663" s="8" t="s">
        <v>7859</v>
      </c>
      <c r="J1663" s="13">
        <v>26605</v>
      </c>
      <c r="K1663" s="8">
        <v>50</v>
      </c>
    </row>
    <row r="1664" spans="1:11" ht="15" customHeight="1" x14ac:dyDescent="0.3">
      <c r="A1664" s="8" t="s">
        <v>1700</v>
      </c>
      <c r="B1664" s="8">
        <v>1980</v>
      </c>
      <c r="C1664" s="8" t="s">
        <v>7847</v>
      </c>
      <c r="D1664" s="8">
        <v>18</v>
      </c>
      <c r="E1664" s="8">
        <v>2</v>
      </c>
      <c r="F1664" s="12">
        <v>5807.06</v>
      </c>
      <c r="G1664" s="8" t="s">
        <v>7884</v>
      </c>
      <c r="H1664" s="8" t="s">
        <v>7882</v>
      </c>
      <c r="I1664" s="8" t="s">
        <v>7859</v>
      </c>
      <c r="J1664" s="13">
        <v>29482</v>
      </c>
      <c r="K1664" s="8">
        <v>42</v>
      </c>
    </row>
    <row r="1665" spans="1:11" ht="15" customHeight="1" x14ac:dyDescent="0.3">
      <c r="A1665" s="8" t="s">
        <v>1701</v>
      </c>
      <c r="B1665" s="8">
        <v>2004</v>
      </c>
      <c r="C1665" s="8" t="s">
        <v>7845</v>
      </c>
      <c r="D1665" s="8">
        <v>1</v>
      </c>
      <c r="E1665" s="8">
        <v>0</v>
      </c>
      <c r="F1665" s="12">
        <v>5778.71</v>
      </c>
      <c r="G1665" s="8" t="s">
        <v>7884</v>
      </c>
      <c r="H1665" s="8" t="s">
        <v>7882</v>
      </c>
      <c r="I1665" s="8" t="s">
        <v>7874</v>
      </c>
      <c r="J1665" s="13">
        <v>38292</v>
      </c>
      <c r="K1665" s="8">
        <v>18</v>
      </c>
    </row>
    <row r="1666" spans="1:11" ht="15" customHeight="1" x14ac:dyDescent="0.3">
      <c r="A1666" s="8" t="s">
        <v>1702</v>
      </c>
      <c r="B1666" s="8">
        <v>1983</v>
      </c>
      <c r="C1666" s="8" t="s">
        <v>7849</v>
      </c>
      <c r="D1666" s="8">
        <v>30</v>
      </c>
      <c r="E1666" s="8">
        <v>0</v>
      </c>
      <c r="F1666" s="12">
        <v>5757.41</v>
      </c>
      <c r="G1666" s="8" t="s">
        <v>7884</v>
      </c>
      <c r="H1666" s="8" t="s">
        <v>7882</v>
      </c>
      <c r="I1666" s="8" t="s">
        <v>7863</v>
      </c>
      <c r="J1666" s="13">
        <v>30558</v>
      </c>
      <c r="K1666" s="8">
        <v>39</v>
      </c>
    </row>
    <row r="1667" spans="1:11" ht="15" customHeight="1" x14ac:dyDescent="0.3">
      <c r="A1667" s="8" t="s">
        <v>1703</v>
      </c>
      <c r="B1667" s="8">
        <v>1993</v>
      </c>
      <c r="C1667" s="8" t="s">
        <v>7846</v>
      </c>
      <c r="D1667" s="8">
        <v>10</v>
      </c>
      <c r="E1667" s="8">
        <v>0</v>
      </c>
      <c r="F1667" s="12">
        <v>5748.13</v>
      </c>
      <c r="G1667" s="8" t="s">
        <v>7884</v>
      </c>
      <c r="H1667" s="8" t="s">
        <v>7883</v>
      </c>
      <c r="I1667" s="8" t="s">
        <v>7870</v>
      </c>
      <c r="J1667" s="13">
        <v>34130</v>
      </c>
      <c r="K1667" s="8">
        <v>29</v>
      </c>
    </row>
    <row r="1668" spans="1:11" ht="15" customHeight="1" x14ac:dyDescent="0.3">
      <c r="A1668" s="8" t="s">
        <v>1704</v>
      </c>
      <c r="B1668" s="8">
        <v>1972</v>
      </c>
      <c r="C1668" s="8" t="s">
        <v>7849</v>
      </c>
      <c r="D1668" s="8">
        <v>21</v>
      </c>
      <c r="E1668" s="8">
        <v>0</v>
      </c>
      <c r="F1668" s="12">
        <v>5741.67</v>
      </c>
      <c r="G1668" s="8" t="s">
        <v>7884</v>
      </c>
      <c r="H1668" s="8" t="s">
        <v>7882</v>
      </c>
      <c r="I1668" s="8" t="s">
        <v>7859</v>
      </c>
      <c r="J1668" s="13">
        <v>26532</v>
      </c>
      <c r="K1668" s="8">
        <v>50</v>
      </c>
    </row>
    <row r="1669" spans="1:11" ht="15" customHeight="1" x14ac:dyDescent="0.3">
      <c r="A1669" s="8" t="s">
        <v>1705</v>
      </c>
      <c r="B1669" s="8">
        <v>1987</v>
      </c>
      <c r="C1669" s="8" t="s">
        <v>7850</v>
      </c>
      <c r="D1669" s="8">
        <v>19</v>
      </c>
      <c r="E1669" s="8">
        <v>2</v>
      </c>
      <c r="F1669" s="12">
        <v>5729.01</v>
      </c>
      <c r="G1669" s="8" t="s">
        <v>7883</v>
      </c>
      <c r="H1669" s="8" t="s">
        <v>7884</v>
      </c>
      <c r="I1669" s="8" t="s">
        <v>7860</v>
      </c>
      <c r="J1669" s="13">
        <v>32069</v>
      </c>
      <c r="K1669" s="8">
        <v>35</v>
      </c>
    </row>
    <row r="1670" spans="1:11" ht="15" customHeight="1" x14ac:dyDescent="0.3">
      <c r="A1670" s="8" t="s">
        <v>1706</v>
      </c>
      <c r="B1670" s="8">
        <v>1971</v>
      </c>
      <c r="C1670" s="8" t="s">
        <v>7848</v>
      </c>
      <c r="D1670" s="8">
        <v>18</v>
      </c>
      <c r="E1670" s="8">
        <v>0</v>
      </c>
      <c r="F1670" s="12">
        <v>5720.38</v>
      </c>
      <c r="G1670" s="8" t="s">
        <v>7884</v>
      </c>
      <c r="H1670" s="8" t="s">
        <v>7883</v>
      </c>
      <c r="I1670" s="8" t="s">
        <v>7859</v>
      </c>
      <c r="J1670" s="13">
        <v>26285</v>
      </c>
      <c r="K1670" s="8">
        <v>51</v>
      </c>
    </row>
    <row r="1671" spans="1:11" ht="15" customHeight="1" x14ac:dyDescent="0.3">
      <c r="A1671" s="8" t="s">
        <v>1707</v>
      </c>
      <c r="B1671" s="8">
        <v>1981</v>
      </c>
      <c r="C1671" s="8" t="s">
        <v>7849</v>
      </c>
      <c r="D1671" s="8">
        <v>30</v>
      </c>
      <c r="E1671" s="8">
        <v>0</v>
      </c>
      <c r="F1671" s="12">
        <v>5709.16</v>
      </c>
      <c r="G1671" s="8" t="s">
        <v>7882</v>
      </c>
      <c r="H1671" s="8" t="s">
        <v>7882</v>
      </c>
      <c r="I1671" s="8" t="s">
        <v>7859</v>
      </c>
      <c r="J1671" s="13">
        <v>29828</v>
      </c>
      <c r="K1671" s="8">
        <v>41</v>
      </c>
    </row>
    <row r="1672" spans="1:11" ht="15" customHeight="1" x14ac:dyDescent="0.3">
      <c r="A1672" s="8" t="s">
        <v>1708</v>
      </c>
      <c r="B1672" s="8">
        <v>1993</v>
      </c>
      <c r="C1672" s="8" t="s">
        <v>7845</v>
      </c>
      <c r="D1672" s="8">
        <v>3</v>
      </c>
      <c r="E1672" s="8">
        <v>4</v>
      </c>
      <c r="F1672" s="12">
        <v>5708.87</v>
      </c>
      <c r="G1672" s="8" t="s">
        <v>7884</v>
      </c>
      <c r="H1672" s="8" t="s">
        <v>7883</v>
      </c>
      <c r="I1672" s="8" t="s">
        <v>7861</v>
      </c>
      <c r="J1672" s="13">
        <v>34276</v>
      </c>
      <c r="K1672" s="8">
        <v>29</v>
      </c>
    </row>
    <row r="1673" spans="1:11" ht="15" customHeight="1" x14ac:dyDescent="0.3">
      <c r="A1673" s="8" t="s">
        <v>1709</v>
      </c>
      <c r="B1673" s="8">
        <v>1981</v>
      </c>
      <c r="C1673" s="8" t="s">
        <v>7846</v>
      </c>
      <c r="D1673" s="8">
        <v>15</v>
      </c>
      <c r="E1673" s="8">
        <v>0</v>
      </c>
      <c r="F1673" s="12">
        <v>5699.84</v>
      </c>
      <c r="G1673" s="8" t="s">
        <v>7884</v>
      </c>
      <c r="H1673" s="8" t="s">
        <v>7882</v>
      </c>
      <c r="I1673" s="8" t="s">
        <v>7859</v>
      </c>
      <c r="J1673" s="13">
        <v>29752</v>
      </c>
      <c r="K1673" s="8">
        <v>41</v>
      </c>
    </row>
    <row r="1674" spans="1:11" ht="15" customHeight="1" x14ac:dyDescent="0.3">
      <c r="A1674" s="8" t="s">
        <v>1710</v>
      </c>
      <c r="B1674" s="8">
        <v>1974</v>
      </c>
      <c r="C1674" s="8" t="s">
        <v>7844</v>
      </c>
      <c r="D1674" s="8">
        <v>6</v>
      </c>
      <c r="E1674" s="8">
        <v>0</v>
      </c>
      <c r="F1674" s="12">
        <v>5698.74</v>
      </c>
      <c r="G1674" s="8" t="s">
        <v>7884</v>
      </c>
      <c r="H1674" s="8" t="s">
        <v>7884</v>
      </c>
      <c r="I1674" s="8" t="s">
        <v>7860</v>
      </c>
      <c r="J1674" s="13">
        <v>27216</v>
      </c>
      <c r="K1674" s="8">
        <v>48</v>
      </c>
    </row>
    <row r="1675" spans="1:11" ht="15" customHeight="1" x14ac:dyDescent="0.3">
      <c r="A1675" s="8" t="s">
        <v>1711</v>
      </c>
      <c r="B1675" s="8">
        <v>1992</v>
      </c>
      <c r="C1675" s="8" t="s">
        <v>7845</v>
      </c>
      <c r="D1675" s="8">
        <v>3</v>
      </c>
      <c r="E1675" s="8">
        <v>3</v>
      </c>
      <c r="F1675" s="12">
        <v>5693.43</v>
      </c>
      <c r="G1675" s="8" t="s">
        <v>7884</v>
      </c>
      <c r="H1675" s="8" t="s">
        <v>7882</v>
      </c>
      <c r="I1675" s="8" t="s">
        <v>7860</v>
      </c>
      <c r="J1675" s="13">
        <v>33911</v>
      </c>
      <c r="K1675" s="8">
        <v>30</v>
      </c>
    </row>
    <row r="1676" spans="1:11" ht="15" customHeight="1" x14ac:dyDescent="0.3">
      <c r="A1676" s="8" t="s">
        <v>1712</v>
      </c>
      <c r="B1676" s="8">
        <v>1972</v>
      </c>
      <c r="C1676" s="8" t="s">
        <v>7850</v>
      </c>
      <c r="D1676" s="8">
        <v>28</v>
      </c>
      <c r="E1676" s="8">
        <v>0</v>
      </c>
      <c r="F1676" s="12">
        <v>5690.79</v>
      </c>
      <c r="G1676" s="8" t="s">
        <v>7884</v>
      </c>
      <c r="H1676" s="8" t="s">
        <v>7883</v>
      </c>
      <c r="I1676" s="8" t="s">
        <v>7859</v>
      </c>
      <c r="J1676" s="13">
        <v>26600</v>
      </c>
      <c r="K1676" s="8">
        <v>50</v>
      </c>
    </row>
    <row r="1677" spans="1:11" ht="15" customHeight="1" x14ac:dyDescent="0.3">
      <c r="A1677" s="8" t="s">
        <v>1713</v>
      </c>
      <c r="B1677" s="8">
        <v>1984</v>
      </c>
      <c r="C1677" s="8" t="s">
        <v>7849</v>
      </c>
      <c r="D1677" s="8">
        <v>12</v>
      </c>
      <c r="E1677" s="8">
        <v>3</v>
      </c>
      <c r="F1677" s="12">
        <v>5679.13</v>
      </c>
      <c r="G1677" s="8" t="s">
        <v>7884</v>
      </c>
      <c r="H1677" s="8" t="s">
        <v>7884</v>
      </c>
      <c r="I1677" s="8" t="s">
        <v>7859</v>
      </c>
      <c r="J1677" s="13">
        <v>30906</v>
      </c>
      <c r="K1677" s="8">
        <v>38</v>
      </c>
    </row>
    <row r="1678" spans="1:11" ht="15" customHeight="1" x14ac:dyDescent="0.3">
      <c r="A1678" s="8" t="s">
        <v>1714</v>
      </c>
      <c r="B1678" s="8">
        <v>1983</v>
      </c>
      <c r="C1678" s="8" t="s">
        <v>7847</v>
      </c>
      <c r="D1678" s="8">
        <v>3</v>
      </c>
      <c r="E1678" s="8">
        <v>0</v>
      </c>
      <c r="F1678" s="12">
        <v>5662.23</v>
      </c>
      <c r="G1678" s="8" t="s">
        <v>7884</v>
      </c>
      <c r="H1678" s="8" t="s">
        <v>7883</v>
      </c>
      <c r="I1678" s="8" t="s">
        <v>7859</v>
      </c>
      <c r="J1678" s="13">
        <v>30562</v>
      </c>
      <c r="K1678" s="8">
        <v>39</v>
      </c>
    </row>
    <row r="1679" spans="1:11" ht="15" customHeight="1" x14ac:dyDescent="0.3">
      <c r="A1679" s="8" t="s">
        <v>1715</v>
      </c>
      <c r="B1679" s="8">
        <v>1978</v>
      </c>
      <c r="C1679" s="8" t="s">
        <v>7847</v>
      </c>
      <c r="D1679" s="8">
        <v>27</v>
      </c>
      <c r="E1679" s="8">
        <v>2</v>
      </c>
      <c r="F1679" s="12">
        <v>5650.14</v>
      </c>
      <c r="G1679" s="8" t="s">
        <v>7884</v>
      </c>
      <c r="H1679" s="8" t="s">
        <v>7883</v>
      </c>
      <c r="I1679" s="8" t="s">
        <v>7859</v>
      </c>
      <c r="J1679" s="13">
        <v>28760</v>
      </c>
      <c r="K1679" s="8">
        <v>44</v>
      </c>
    </row>
    <row r="1680" spans="1:11" ht="15" customHeight="1" x14ac:dyDescent="0.3">
      <c r="A1680" s="8" t="s">
        <v>1716</v>
      </c>
      <c r="B1680" s="8">
        <v>1983</v>
      </c>
      <c r="C1680" s="8" t="s">
        <v>7846</v>
      </c>
      <c r="D1680" s="8">
        <v>8</v>
      </c>
      <c r="E1680" s="8">
        <v>0</v>
      </c>
      <c r="F1680" s="12">
        <v>5649.72</v>
      </c>
      <c r="G1680" s="8" t="s">
        <v>7884</v>
      </c>
      <c r="H1680" s="8" t="s">
        <v>7882</v>
      </c>
      <c r="I1680" s="8" t="s">
        <v>7861</v>
      </c>
      <c r="J1680" s="13">
        <v>30475</v>
      </c>
      <c r="K1680" s="8">
        <v>40</v>
      </c>
    </row>
    <row r="1681" spans="1:11" ht="15" customHeight="1" x14ac:dyDescent="0.3">
      <c r="A1681" s="8" t="s">
        <v>1717</v>
      </c>
      <c r="B1681" s="8">
        <v>1987</v>
      </c>
      <c r="C1681" s="8" t="s">
        <v>7848</v>
      </c>
      <c r="D1681" s="8">
        <v>9</v>
      </c>
      <c r="E1681" s="8">
        <v>1</v>
      </c>
      <c r="F1681" s="12">
        <v>5630.46</v>
      </c>
      <c r="G1681" s="8" t="s">
        <v>7884</v>
      </c>
      <c r="H1681" s="8" t="s">
        <v>7882</v>
      </c>
      <c r="I1681" s="8" t="s">
        <v>7860</v>
      </c>
      <c r="J1681" s="13">
        <v>32120</v>
      </c>
      <c r="K1681" s="8">
        <v>35</v>
      </c>
    </row>
    <row r="1682" spans="1:11" ht="15" customHeight="1" x14ac:dyDescent="0.3">
      <c r="A1682" s="8" t="s">
        <v>1718</v>
      </c>
      <c r="B1682" s="8">
        <v>1994</v>
      </c>
      <c r="C1682" s="8" t="s">
        <v>7845</v>
      </c>
      <c r="D1682" s="8">
        <v>15</v>
      </c>
      <c r="E1682" s="8">
        <v>5</v>
      </c>
      <c r="F1682" s="12">
        <v>5615.37</v>
      </c>
      <c r="G1682" s="8" t="s">
        <v>7884</v>
      </c>
      <c r="H1682" s="8" t="s">
        <v>7882</v>
      </c>
      <c r="I1682" s="8" t="s">
        <v>7861</v>
      </c>
      <c r="J1682" s="13">
        <v>34653</v>
      </c>
      <c r="K1682" s="8">
        <v>28</v>
      </c>
    </row>
    <row r="1683" spans="1:11" ht="15" customHeight="1" x14ac:dyDescent="0.3">
      <c r="A1683" s="8" t="s">
        <v>1719</v>
      </c>
      <c r="B1683" s="8">
        <v>1978</v>
      </c>
      <c r="C1683" s="8" t="s">
        <v>7847</v>
      </c>
      <c r="D1683" s="8">
        <v>11</v>
      </c>
      <c r="E1683" s="8">
        <v>2</v>
      </c>
      <c r="F1683" s="12">
        <v>5612.83</v>
      </c>
      <c r="G1683" s="8" t="s">
        <v>7884</v>
      </c>
      <c r="H1683" s="8" t="s">
        <v>7882</v>
      </c>
      <c r="I1683" s="8" t="s">
        <v>7859</v>
      </c>
      <c r="J1683" s="13">
        <v>28744</v>
      </c>
      <c r="K1683" s="8">
        <v>44</v>
      </c>
    </row>
    <row r="1684" spans="1:11" ht="15" customHeight="1" x14ac:dyDescent="0.3">
      <c r="A1684" s="8" t="s">
        <v>1720</v>
      </c>
      <c r="B1684" s="8">
        <v>1988</v>
      </c>
      <c r="C1684" s="8" t="s">
        <v>7845</v>
      </c>
      <c r="D1684" s="8">
        <v>18</v>
      </c>
      <c r="E1684" s="8">
        <v>1</v>
      </c>
      <c r="F1684" s="12">
        <v>5594.85</v>
      </c>
      <c r="G1684" s="8" t="s">
        <v>7884</v>
      </c>
      <c r="H1684" s="8" t="s">
        <v>7882</v>
      </c>
      <c r="I1684" s="8" t="s">
        <v>7867</v>
      </c>
      <c r="J1684" s="13">
        <v>32465</v>
      </c>
      <c r="K1684" s="8">
        <v>34</v>
      </c>
    </row>
    <row r="1685" spans="1:11" ht="15" customHeight="1" x14ac:dyDescent="0.3">
      <c r="A1685" s="8" t="s">
        <v>1721</v>
      </c>
      <c r="B1685" s="8">
        <v>1983</v>
      </c>
      <c r="C1685" s="8" t="s">
        <v>7850</v>
      </c>
      <c r="D1685" s="8">
        <v>3</v>
      </c>
      <c r="E1685" s="8">
        <v>3</v>
      </c>
      <c r="F1685" s="12">
        <v>5587.59</v>
      </c>
      <c r="G1685" s="8" t="s">
        <v>7884</v>
      </c>
      <c r="H1685" s="8" t="s">
        <v>7883</v>
      </c>
      <c r="I1685" s="8" t="s">
        <v>7859</v>
      </c>
      <c r="J1685" s="13">
        <v>30592</v>
      </c>
      <c r="K1685" s="8">
        <v>39</v>
      </c>
    </row>
    <row r="1686" spans="1:11" ht="15" customHeight="1" x14ac:dyDescent="0.3">
      <c r="A1686" s="8" t="s">
        <v>1722</v>
      </c>
      <c r="B1686" s="8">
        <v>1986</v>
      </c>
      <c r="C1686" s="8" t="s">
        <v>7845</v>
      </c>
      <c r="D1686" s="8">
        <v>21</v>
      </c>
      <c r="E1686" s="8">
        <v>2</v>
      </c>
      <c r="F1686" s="12">
        <v>5584.31</v>
      </c>
      <c r="G1686" s="8" t="s">
        <v>7882</v>
      </c>
      <c r="H1686" s="8" t="s">
        <v>7883</v>
      </c>
      <c r="I1686" s="8" t="s">
        <v>7859</v>
      </c>
      <c r="J1686" s="13">
        <v>31737</v>
      </c>
      <c r="K1686" s="8">
        <v>36</v>
      </c>
    </row>
    <row r="1687" spans="1:11" ht="15" customHeight="1" x14ac:dyDescent="0.3">
      <c r="A1687" s="8" t="s">
        <v>1723</v>
      </c>
      <c r="B1687" s="8">
        <v>1985</v>
      </c>
      <c r="C1687" s="8" t="s">
        <v>7847</v>
      </c>
      <c r="D1687" s="8">
        <v>5</v>
      </c>
      <c r="E1687" s="8">
        <v>3</v>
      </c>
      <c r="F1687" s="12">
        <v>5582.95</v>
      </c>
      <c r="G1687" s="8" t="s">
        <v>7884</v>
      </c>
      <c r="H1687" s="8" t="s">
        <v>7883</v>
      </c>
      <c r="I1687" s="8" t="s">
        <v>7860</v>
      </c>
      <c r="J1687" s="13">
        <v>31295</v>
      </c>
      <c r="K1687" s="8">
        <v>37</v>
      </c>
    </row>
    <row r="1688" spans="1:11" ht="15" customHeight="1" x14ac:dyDescent="0.3">
      <c r="A1688" s="8" t="s">
        <v>1724</v>
      </c>
      <c r="B1688" s="8">
        <v>1974</v>
      </c>
      <c r="C1688" s="8" t="s">
        <v>7847</v>
      </c>
      <c r="D1688" s="8">
        <v>18</v>
      </c>
      <c r="E1688" s="8">
        <v>0</v>
      </c>
      <c r="F1688" s="12">
        <v>5576.35</v>
      </c>
      <c r="G1688" s="8" t="s">
        <v>7884</v>
      </c>
      <c r="H1688" s="8" t="s">
        <v>7882</v>
      </c>
      <c r="I1688" s="8" t="s">
        <v>7859</v>
      </c>
      <c r="J1688" s="13">
        <v>27290</v>
      </c>
      <c r="K1688" s="8">
        <v>48</v>
      </c>
    </row>
    <row r="1689" spans="1:11" ht="15" customHeight="1" x14ac:dyDescent="0.3">
      <c r="A1689" s="8" t="s">
        <v>1725</v>
      </c>
      <c r="B1689" s="8">
        <v>1999</v>
      </c>
      <c r="C1689" s="8" t="s">
        <v>7847</v>
      </c>
      <c r="D1689" s="8">
        <v>22</v>
      </c>
      <c r="E1689" s="8">
        <v>0</v>
      </c>
      <c r="F1689" s="12">
        <v>5552.61</v>
      </c>
      <c r="G1689" s="8" t="s">
        <v>7884</v>
      </c>
      <c r="H1689" s="8" t="s">
        <v>7882</v>
      </c>
      <c r="I1689" s="8" t="s">
        <v>7873</v>
      </c>
      <c r="J1689" s="13">
        <v>36425</v>
      </c>
      <c r="K1689" s="8">
        <v>23</v>
      </c>
    </row>
    <row r="1690" spans="1:11" ht="15" customHeight="1" x14ac:dyDescent="0.3">
      <c r="A1690" s="8" t="s">
        <v>1726</v>
      </c>
      <c r="B1690" s="8">
        <v>1980</v>
      </c>
      <c r="C1690" s="8" t="s">
        <v>7848</v>
      </c>
      <c r="D1690" s="8">
        <v>7</v>
      </c>
      <c r="E1690" s="8">
        <v>2</v>
      </c>
      <c r="F1690" s="12">
        <v>5540.35</v>
      </c>
      <c r="G1690" s="8" t="s">
        <v>7884</v>
      </c>
      <c r="H1690" s="8" t="s">
        <v>7884</v>
      </c>
      <c r="I1690" s="8" t="s">
        <v>7860</v>
      </c>
      <c r="J1690" s="13">
        <v>29562</v>
      </c>
      <c r="K1690" s="8">
        <v>42</v>
      </c>
    </row>
    <row r="1691" spans="1:11" ht="15" customHeight="1" x14ac:dyDescent="0.3">
      <c r="A1691" s="8" t="s">
        <v>1727</v>
      </c>
      <c r="B1691" s="8">
        <v>1981</v>
      </c>
      <c r="C1691" s="8" t="s">
        <v>7845</v>
      </c>
      <c r="D1691" s="8">
        <v>7</v>
      </c>
      <c r="E1691" s="8">
        <v>1</v>
      </c>
      <c r="F1691" s="12">
        <v>5539.4</v>
      </c>
      <c r="G1691" s="8" t="s">
        <v>7884</v>
      </c>
      <c r="H1691" s="8" t="s">
        <v>7884</v>
      </c>
      <c r="I1691" s="8" t="s">
        <v>7859</v>
      </c>
      <c r="J1691" s="13">
        <v>29897</v>
      </c>
      <c r="K1691" s="8">
        <v>41</v>
      </c>
    </row>
    <row r="1692" spans="1:11" ht="15" customHeight="1" x14ac:dyDescent="0.3">
      <c r="A1692" s="8" t="s">
        <v>1728</v>
      </c>
      <c r="B1692" s="8">
        <v>1988</v>
      </c>
      <c r="C1692" s="8" t="s">
        <v>7844</v>
      </c>
      <c r="D1692" s="8">
        <v>29</v>
      </c>
      <c r="E1692" s="8">
        <v>3</v>
      </c>
      <c r="F1692" s="12">
        <v>5503.36</v>
      </c>
      <c r="G1692" s="8" t="s">
        <v>7884</v>
      </c>
      <c r="H1692" s="8" t="s">
        <v>7884</v>
      </c>
      <c r="I1692" s="8" t="s">
        <v>7860</v>
      </c>
      <c r="J1692" s="13">
        <v>32353</v>
      </c>
      <c r="K1692" s="8">
        <v>34</v>
      </c>
    </row>
    <row r="1693" spans="1:11" ht="15" customHeight="1" x14ac:dyDescent="0.3">
      <c r="A1693" s="8" t="s">
        <v>1729</v>
      </c>
      <c r="B1693" s="8">
        <v>1984</v>
      </c>
      <c r="C1693" s="8" t="s">
        <v>7849</v>
      </c>
      <c r="D1693" s="8">
        <v>17</v>
      </c>
      <c r="E1693" s="8">
        <v>1</v>
      </c>
      <c r="F1693" s="12">
        <v>5488.26</v>
      </c>
      <c r="G1693" s="8" t="s">
        <v>7884</v>
      </c>
      <c r="H1693" s="8" t="s">
        <v>7882</v>
      </c>
      <c r="I1693" s="8" t="s">
        <v>7861</v>
      </c>
      <c r="J1693" s="13">
        <v>30911</v>
      </c>
      <c r="K1693" s="8">
        <v>38</v>
      </c>
    </row>
    <row r="1694" spans="1:11" ht="15" customHeight="1" x14ac:dyDescent="0.3">
      <c r="A1694" s="8" t="s">
        <v>1730</v>
      </c>
      <c r="B1694" s="8">
        <v>1984</v>
      </c>
      <c r="C1694" s="8" t="s">
        <v>7849</v>
      </c>
      <c r="D1694" s="8">
        <v>26</v>
      </c>
      <c r="E1694" s="8">
        <v>1</v>
      </c>
      <c r="F1694" s="12">
        <v>5484.47</v>
      </c>
      <c r="G1694" s="8" t="s">
        <v>7884</v>
      </c>
      <c r="H1694" s="8" t="s">
        <v>7884</v>
      </c>
      <c r="I1694" s="8" t="s">
        <v>7859</v>
      </c>
      <c r="J1694" s="13">
        <v>30920</v>
      </c>
      <c r="K1694" s="8">
        <v>38</v>
      </c>
    </row>
    <row r="1695" spans="1:11" ht="15" customHeight="1" x14ac:dyDescent="0.3">
      <c r="A1695" s="8" t="s">
        <v>1731</v>
      </c>
      <c r="B1695" s="8">
        <v>1986</v>
      </c>
      <c r="C1695" s="8" t="s">
        <v>7847</v>
      </c>
      <c r="D1695" s="8">
        <v>30</v>
      </c>
      <c r="E1695" s="8">
        <v>1</v>
      </c>
      <c r="F1695" s="12">
        <v>5478.04</v>
      </c>
      <c r="G1695" s="8" t="s">
        <v>7884</v>
      </c>
      <c r="H1695" s="8" t="s">
        <v>7882</v>
      </c>
      <c r="I1695" s="8" t="s">
        <v>7859</v>
      </c>
      <c r="J1695" s="13">
        <v>31685</v>
      </c>
      <c r="K1695" s="8">
        <v>36</v>
      </c>
    </row>
    <row r="1696" spans="1:11" ht="15" customHeight="1" x14ac:dyDescent="0.3">
      <c r="A1696" s="8" t="s">
        <v>1732</v>
      </c>
      <c r="B1696" s="8">
        <v>1986</v>
      </c>
      <c r="C1696" s="8" t="s">
        <v>7844</v>
      </c>
      <c r="D1696" s="8">
        <v>12</v>
      </c>
      <c r="E1696" s="8">
        <v>1</v>
      </c>
      <c r="F1696" s="12">
        <v>5472.45</v>
      </c>
      <c r="G1696" s="8" t="s">
        <v>7884</v>
      </c>
      <c r="H1696" s="8" t="s">
        <v>7882</v>
      </c>
      <c r="I1696" s="8" t="s">
        <v>7861</v>
      </c>
      <c r="J1696" s="13">
        <v>31605</v>
      </c>
      <c r="K1696" s="8">
        <v>36</v>
      </c>
    </row>
    <row r="1697" spans="1:11" ht="15" customHeight="1" x14ac:dyDescent="0.3">
      <c r="A1697" s="8" t="s">
        <v>1733</v>
      </c>
      <c r="B1697" s="8">
        <v>1986</v>
      </c>
      <c r="C1697" s="8" t="s">
        <v>7848</v>
      </c>
      <c r="D1697" s="8">
        <v>2</v>
      </c>
      <c r="E1697" s="8">
        <v>0</v>
      </c>
      <c r="F1697" s="12">
        <v>5469.01</v>
      </c>
      <c r="G1697" s="8" t="s">
        <v>7884</v>
      </c>
      <c r="H1697" s="8" t="s">
        <v>7884</v>
      </c>
      <c r="I1697" s="8" t="s">
        <v>7867</v>
      </c>
      <c r="J1697" s="13">
        <v>31748</v>
      </c>
      <c r="K1697" s="8">
        <v>36</v>
      </c>
    </row>
    <row r="1698" spans="1:11" ht="15" customHeight="1" x14ac:dyDescent="0.3">
      <c r="A1698" s="8" t="s">
        <v>1734</v>
      </c>
      <c r="B1698" s="8">
        <v>1973</v>
      </c>
      <c r="C1698" s="8" t="s">
        <v>7850</v>
      </c>
      <c r="D1698" s="8">
        <v>24</v>
      </c>
      <c r="E1698" s="8">
        <v>0</v>
      </c>
      <c r="F1698" s="12">
        <v>5466.88</v>
      </c>
      <c r="G1698" s="8" t="s">
        <v>7884</v>
      </c>
      <c r="H1698" s="8" t="s">
        <v>7884</v>
      </c>
      <c r="I1698" s="8" t="s">
        <v>7859</v>
      </c>
      <c r="J1698" s="13">
        <v>26961</v>
      </c>
      <c r="K1698" s="8">
        <v>49</v>
      </c>
    </row>
    <row r="1699" spans="1:11" ht="15" customHeight="1" x14ac:dyDescent="0.3">
      <c r="A1699" s="8" t="s">
        <v>1735</v>
      </c>
      <c r="B1699" s="8">
        <v>1986</v>
      </c>
      <c r="C1699" s="8" t="s">
        <v>7848</v>
      </c>
      <c r="D1699" s="8">
        <v>25</v>
      </c>
      <c r="E1699" s="8">
        <v>0</v>
      </c>
      <c r="F1699" s="12">
        <v>5458.05</v>
      </c>
      <c r="G1699" s="8" t="s">
        <v>7884</v>
      </c>
      <c r="H1699" s="8" t="s">
        <v>7884</v>
      </c>
      <c r="I1699" s="8" t="s">
        <v>7867</v>
      </c>
      <c r="J1699" s="13">
        <v>31771</v>
      </c>
      <c r="K1699" s="8">
        <v>36</v>
      </c>
    </row>
    <row r="1700" spans="1:11" ht="15" customHeight="1" x14ac:dyDescent="0.3">
      <c r="A1700" s="8" t="s">
        <v>1736</v>
      </c>
      <c r="B1700" s="8">
        <v>1982</v>
      </c>
      <c r="C1700" s="8" t="s">
        <v>7849</v>
      </c>
      <c r="D1700" s="8">
        <v>25</v>
      </c>
      <c r="E1700" s="8">
        <v>0</v>
      </c>
      <c r="F1700" s="12">
        <v>5438.75</v>
      </c>
      <c r="G1700" s="8" t="s">
        <v>7882</v>
      </c>
      <c r="H1700" s="8" t="s">
        <v>7884</v>
      </c>
      <c r="I1700" s="8" t="s">
        <v>7859</v>
      </c>
      <c r="J1700" s="13">
        <v>30188</v>
      </c>
      <c r="K1700" s="8">
        <v>40</v>
      </c>
    </row>
    <row r="1701" spans="1:11" ht="15" customHeight="1" x14ac:dyDescent="0.3">
      <c r="A1701" s="8" t="s">
        <v>1737</v>
      </c>
      <c r="B1701" s="8">
        <v>1978</v>
      </c>
      <c r="C1701" s="8" t="s">
        <v>7846</v>
      </c>
      <c r="D1701" s="8">
        <v>8</v>
      </c>
      <c r="E1701" s="8">
        <v>2</v>
      </c>
      <c r="F1701" s="12">
        <v>5428.98</v>
      </c>
      <c r="G1701" s="8" t="s">
        <v>7884</v>
      </c>
      <c r="H1701" s="8" t="s">
        <v>7884</v>
      </c>
      <c r="I1701" s="8" t="s">
        <v>7860</v>
      </c>
      <c r="J1701" s="13">
        <v>28649</v>
      </c>
      <c r="K1701" s="8">
        <v>45</v>
      </c>
    </row>
    <row r="1702" spans="1:11" ht="15" customHeight="1" x14ac:dyDescent="0.3">
      <c r="A1702" s="8" t="s">
        <v>1738</v>
      </c>
      <c r="B1702" s="8">
        <v>1992</v>
      </c>
      <c r="C1702" s="8" t="s">
        <v>7847</v>
      </c>
      <c r="D1702" s="8">
        <v>17</v>
      </c>
      <c r="E1702" s="8">
        <v>3</v>
      </c>
      <c r="F1702" s="12">
        <v>5428.73</v>
      </c>
      <c r="G1702" s="8" t="s">
        <v>7882</v>
      </c>
      <c r="H1702" s="8" t="s">
        <v>7883</v>
      </c>
      <c r="I1702" s="8" t="s">
        <v>7871</v>
      </c>
      <c r="J1702" s="13">
        <v>33864</v>
      </c>
      <c r="K1702" s="8">
        <v>30</v>
      </c>
    </row>
    <row r="1703" spans="1:11" ht="15" customHeight="1" x14ac:dyDescent="0.3">
      <c r="A1703" s="8" t="s">
        <v>1739</v>
      </c>
      <c r="B1703" s="8">
        <v>1991</v>
      </c>
      <c r="C1703" s="8" t="s">
        <v>7844</v>
      </c>
      <c r="D1703" s="8">
        <v>6</v>
      </c>
      <c r="E1703" s="8">
        <v>3</v>
      </c>
      <c r="F1703" s="12">
        <v>5425.02</v>
      </c>
      <c r="G1703" s="8" t="s">
        <v>7884</v>
      </c>
      <c r="H1703" s="8" t="s">
        <v>7883</v>
      </c>
      <c r="I1703" s="8" t="s">
        <v>7860</v>
      </c>
      <c r="J1703" s="13">
        <v>33425</v>
      </c>
      <c r="K1703" s="8">
        <v>31</v>
      </c>
    </row>
    <row r="1704" spans="1:11" ht="15" customHeight="1" x14ac:dyDescent="0.3">
      <c r="A1704" s="8" t="s">
        <v>1740</v>
      </c>
      <c r="B1704" s="8">
        <v>1982</v>
      </c>
      <c r="C1704" s="8" t="s">
        <v>7847</v>
      </c>
      <c r="D1704" s="8">
        <v>27</v>
      </c>
      <c r="E1704" s="8">
        <v>0</v>
      </c>
      <c r="F1704" s="12">
        <v>5415.66</v>
      </c>
      <c r="G1704" s="8" t="s">
        <v>7884</v>
      </c>
      <c r="H1704" s="8" t="s">
        <v>7882</v>
      </c>
      <c r="I1704" s="8" t="s">
        <v>7859</v>
      </c>
      <c r="J1704" s="13">
        <v>30221</v>
      </c>
      <c r="K1704" s="8">
        <v>40</v>
      </c>
    </row>
    <row r="1705" spans="1:11" ht="15" customHeight="1" x14ac:dyDescent="0.3">
      <c r="A1705" s="8" t="s">
        <v>1741</v>
      </c>
      <c r="B1705" s="8">
        <v>1975</v>
      </c>
      <c r="C1705" s="8" t="s">
        <v>7847</v>
      </c>
      <c r="D1705" s="8">
        <v>27</v>
      </c>
      <c r="E1705" s="8">
        <v>1</v>
      </c>
      <c r="F1705" s="12">
        <v>5411.99</v>
      </c>
      <c r="G1705" s="8" t="s">
        <v>7884</v>
      </c>
      <c r="H1705" s="8" t="s">
        <v>7882</v>
      </c>
      <c r="I1705" s="8" t="s">
        <v>7860</v>
      </c>
      <c r="J1705" s="13">
        <v>27664</v>
      </c>
      <c r="K1705" s="8">
        <v>47</v>
      </c>
    </row>
    <row r="1706" spans="1:11" ht="15" customHeight="1" x14ac:dyDescent="0.3">
      <c r="A1706" s="8" t="s">
        <v>1742</v>
      </c>
      <c r="B1706" s="8">
        <v>1985</v>
      </c>
      <c r="C1706" s="8" t="s">
        <v>7848</v>
      </c>
      <c r="D1706" s="8">
        <v>23</v>
      </c>
      <c r="E1706" s="8">
        <v>3</v>
      </c>
      <c r="F1706" s="12">
        <v>5402.89</v>
      </c>
      <c r="G1706" s="8" t="s">
        <v>7884</v>
      </c>
      <c r="H1706" s="8" t="s">
        <v>7883</v>
      </c>
      <c r="I1706" s="8" t="s">
        <v>7859</v>
      </c>
      <c r="J1706" s="13">
        <v>31404</v>
      </c>
      <c r="K1706" s="8">
        <v>37</v>
      </c>
    </row>
    <row r="1707" spans="1:11" ht="15" customHeight="1" x14ac:dyDescent="0.3">
      <c r="A1707" s="8" t="s">
        <v>1743</v>
      </c>
      <c r="B1707" s="8">
        <v>1984</v>
      </c>
      <c r="C1707" s="8" t="s">
        <v>7849</v>
      </c>
      <c r="D1707" s="8">
        <v>1</v>
      </c>
      <c r="E1707" s="8">
        <v>0</v>
      </c>
      <c r="F1707" s="12">
        <v>5400.98</v>
      </c>
      <c r="G1707" s="8" t="s">
        <v>7884</v>
      </c>
      <c r="H1707" s="8" t="s">
        <v>7884</v>
      </c>
      <c r="I1707" s="8" t="s">
        <v>7859</v>
      </c>
      <c r="J1707" s="13">
        <v>30895</v>
      </c>
      <c r="K1707" s="8">
        <v>38</v>
      </c>
    </row>
    <row r="1708" spans="1:11" ht="15" customHeight="1" x14ac:dyDescent="0.3">
      <c r="A1708" s="8" t="s">
        <v>1744</v>
      </c>
      <c r="B1708" s="8">
        <v>1984</v>
      </c>
      <c r="C1708" s="8" t="s">
        <v>7847</v>
      </c>
      <c r="D1708" s="8">
        <v>3</v>
      </c>
      <c r="E1708" s="8">
        <v>0</v>
      </c>
      <c r="F1708" s="12">
        <v>5397.62</v>
      </c>
      <c r="G1708" s="8" t="s">
        <v>7884</v>
      </c>
      <c r="H1708" s="8" t="s">
        <v>7884</v>
      </c>
      <c r="I1708" s="8" t="s">
        <v>7859</v>
      </c>
      <c r="J1708" s="13">
        <v>30928</v>
      </c>
      <c r="K1708" s="8">
        <v>38</v>
      </c>
    </row>
    <row r="1709" spans="1:11" ht="15" customHeight="1" x14ac:dyDescent="0.3">
      <c r="A1709" s="8" t="s">
        <v>1745</v>
      </c>
      <c r="B1709" s="8">
        <v>1989</v>
      </c>
      <c r="C1709" s="8" t="s">
        <v>7845</v>
      </c>
      <c r="D1709" s="8">
        <v>6</v>
      </c>
      <c r="E1709" s="8">
        <v>3</v>
      </c>
      <c r="F1709" s="12">
        <v>5396.44</v>
      </c>
      <c r="G1709" s="8" t="s">
        <v>7884</v>
      </c>
      <c r="H1709" s="8" t="s">
        <v>7882</v>
      </c>
      <c r="I1709" s="8" t="s">
        <v>7859</v>
      </c>
      <c r="J1709" s="13">
        <v>32818</v>
      </c>
      <c r="K1709" s="8">
        <v>33</v>
      </c>
    </row>
    <row r="1710" spans="1:11" ht="15" customHeight="1" x14ac:dyDescent="0.3">
      <c r="A1710" s="8" t="s">
        <v>1746</v>
      </c>
      <c r="B1710" s="8">
        <v>1988</v>
      </c>
      <c r="C1710" s="8" t="s">
        <v>7849</v>
      </c>
      <c r="D1710" s="8">
        <v>8</v>
      </c>
      <c r="E1710" s="8">
        <v>1</v>
      </c>
      <c r="F1710" s="12">
        <v>5385.34</v>
      </c>
      <c r="G1710" s="8" t="s">
        <v>7884</v>
      </c>
      <c r="H1710" s="8" t="s">
        <v>7882</v>
      </c>
      <c r="I1710" s="8" t="s">
        <v>7860</v>
      </c>
      <c r="J1710" s="13">
        <v>32363</v>
      </c>
      <c r="K1710" s="8">
        <v>34</v>
      </c>
    </row>
    <row r="1711" spans="1:11" ht="15" customHeight="1" x14ac:dyDescent="0.3">
      <c r="A1711" s="8" t="s">
        <v>1747</v>
      </c>
      <c r="B1711" s="8">
        <v>1984</v>
      </c>
      <c r="C1711" s="8" t="s">
        <v>7846</v>
      </c>
      <c r="D1711" s="8">
        <v>1</v>
      </c>
      <c r="E1711" s="8">
        <v>0</v>
      </c>
      <c r="F1711" s="12">
        <v>5383.54</v>
      </c>
      <c r="G1711" s="8" t="s">
        <v>7884</v>
      </c>
      <c r="H1711" s="8" t="s">
        <v>7882</v>
      </c>
      <c r="I1711" s="8" t="s">
        <v>7861</v>
      </c>
      <c r="J1711" s="13">
        <v>30834</v>
      </c>
      <c r="K1711" s="8">
        <v>39</v>
      </c>
    </row>
    <row r="1712" spans="1:11" ht="15" customHeight="1" x14ac:dyDescent="0.3">
      <c r="A1712" s="8" t="s">
        <v>1748</v>
      </c>
      <c r="B1712" s="8">
        <v>1986</v>
      </c>
      <c r="C1712" s="8" t="s">
        <v>7844</v>
      </c>
      <c r="D1712" s="8">
        <v>22</v>
      </c>
      <c r="E1712" s="8">
        <v>1</v>
      </c>
      <c r="F1712" s="12">
        <v>5377.46</v>
      </c>
      <c r="G1712" s="8" t="s">
        <v>7884</v>
      </c>
      <c r="H1712" s="8" t="s">
        <v>7882</v>
      </c>
      <c r="I1712" s="8" t="s">
        <v>7860</v>
      </c>
      <c r="J1712" s="13">
        <v>31615</v>
      </c>
      <c r="K1712" s="8">
        <v>36</v>
      </c>
    </row>
    <row r="1713" spans="1:11" ht="15" customHeight="1" x14ac:dyDescent="0.3">
      <c r="A1713" s="8" t="s">
        <v>1749</v>
      </c>
      <c r="B1713" s="8">
        <v>1989</v>
      </c>
      <c r="C1713" s="8" t="s">
        <v>7845</v>
      </c>
      <c r="D1713" s="8">
        <v>18</v>
      </c>
      <c r="E1713" s="8">
        <v>2</v>
      </c>
      <c r="F1713" s="12">
        <v>5375.04</v>
      </c>
      <c r="G1713" s="8" t="s">
        <v>7884</v>
      </c>
      <c r="H1713" s="8" t="s">
        <v>7883</v>
      </c>
      <c r="I1713" s="8" t="s">
        <v>7861</v>
      </c>
      <c r="J1713" s="13">
        <v>32830</v>
      </c>
      <c r="K1713" s="8">
        <v>33</v>
      </c>
    </row>
    <row r="1714" spans="1:11" ht="15" customHeight="1" x14ac:dyDescent="0.3">
      <c r="A1714" s="8" t="s">
        <v>1750</v>
      </c>
      <c r="B1714" s="8">
        <v>1986</v>
      </c>
      <c r="C1714" s="8" t="s">
        <v>7846</v>
      </c>
      <c r="D1714" s="8">
        <v>1</v>
      </c>
      <c r="E1714" s="8">
        <v>1</v>
      </c>
      <c r="F1714" s="12">
        <v>5373.36</v>
      </c>
      <c r="G1714" s="8" t="s">
        <v>7884</v>
      </c>
      <c r="H1714" s="8" t="s">
        <v>7884</v>
      </c>
      <c r="I1714" s="8" t="s">
        <v>7860</v>
      </c>
      <c r="J1714" s="13">
        <v>31564</v>
      </c>
      <c r="K1714" s="8">
        <v>37</v>
      </c>
    </row>
    <row r="1715" spans="1:11" ht="15" customHeight="1" x14ac:dyDescent="0.3">
      <c r="A1715" s="8" t="s">
        <v>1751</v>
      </c>
      <c r="B1715" s="8">
        <v>1994</v>
      </c>
      <c r="C1715" s="8" t="s">
        <v>7848</v>
      </c>
      <c r="D1715" s="8">
        <v>7</v>
      </c>
      <c r="E1715" s="8">
        <v>0</v>
      </c>
      <c r="F1715" s="12">
        <v>5364.66</v>
      </c>
      <c r="G1715" s="8" t="s">
        <v>7884</v>
      </c>
      <c r="H1715" s="8" t="s">
        <v>7883</v>
      </c>
      <c r="I1715" s="8" t="s">
        <v>7861</v>
      </c>
      <c r="J1715" s="13">
        <v>34675</v>
      </c>
      <c r="K1715" s="8">
        <v>28</v>
      </c>
    </row>
    <row r="1716" spans="1:11" ht="15" customHeight="1" x14ac:dyDescent="0.3">
      <c r="A1716" s="8" t="s">
        <v>1752</v>
      </c>
      <c r="B1716" s="8">
        <v>1989</v>
      </c>
      <c r="C1716" s="8" t="s">
        <v>7845</v>
      </c>
      <c r="D1716" s="8">
        <v>7</v>
      </c>
      <c r="E1716" s="8">
        <v>1</v>
      </c>
      <c r="F1716" s="12">
        <v>5354.07</v>
      </c>
      <c r="G1716" s="8" t="s">
        <v>7884</v>
      </c>
      <c r="H1716" s="8" t="s">
        <v>7882</v>
      </c>
      <c r="I1716" s="8" t="s">
        <v>7867</v>
      </c>
      <c r="J1716" s="13">
        <v>32819</v>
      </c>
      <c r="K1716" s="8">
        <v>33</v>
      </c>
    </row>
    <row r="1717" spans="1:11" ht="15" customHeight="1" x14ac:dyDescent="0.3">
      <c r="A1717" s="8" t="s">
        <v>1753</v>
      </c>
      <c r="B1717" s="8">
        <v>1972</v>
      </c>
      <c r="C1717" s="8" t="s">
        <v>7848</v>
      </c>
      <c r="D1717" s="8">
        <v>15</v>
      </c>
      <c r="E1717" s="8">
        <v>0</v>
      </c>
      <c r="F1717" s="12">
        <v>5344.81</v>
      </c>
      <c r="G1717" s="8" t="s">
        <v>7884</v>
      </c>
      <c r="H1717" s="8" t="s">
        <v>7882</v>
      </c>
      <c r="I1717" s="8" t="s">
        <v>7859</v>
      </c>
      <c r="J1717" s="13">
        <v>26648</v>
      </c>
      <c r="K1717" s="8">
        <v>50</v>
      </c>
    </row>
    <row r="1718" spans="1:11" ht="15" customHeight="1" x14ac:dyDescent="0.3">
      <c r="A1718" s="8" t="s">
        <v>1754</v>
      </c>
      <c r="B1718" s="8">
        <v>1991</v>
      </c>
      <c r="C1718" s="8" t="s">
        <v>7849</v>
      </c>
      <c r="D1718" s="8">
        <v>28</v>
      </c>
      <c r="E1718" s="8">
        <v>2</v>
      </c>
      <c r="F1718" s="12">
        <v>5327.4</v>
      </c>
      <c r="G1718" s="8" t="s">
        <v>7884</v>
      </c>
      <c r="H1718" s="8" t="s">
        <v>7883</v>
      </c>
      <c r="I1718" s="8" t="s">
        <v>7860</v>
      </c>
      <c r="J1718" s="13">
        <v>33478</v>
      </c>
      <c r="K1718" s="8">
        <v>31</v>
      </c>
    </row>
    <row r="1719" spans="1:11" ht="15" customHeight="1" x14ac:dyDescent="0.3">
      <c r="A1719" s="8" t="s">
        <v>1755</v>
      </c>
      <c r="B1719" s="8">
        <v>1992</v>
      </c>
      <c r="C1719" s="8" t="s">
        <v>7846</v>
      </c>
      <c r="D1719" s="8">
        <v>18</v>
      </c>
      <c r="E1719" s="8">
        <v>3</v>
      </c>
      <c r="F1719" s="12">
        <v>5325.65</v>
      </c>
      <c r="G1719" s="8" t="s">
        <v>7884</v>
      </c>
      <c r="H1719" s="8" t="s">
        <v>7883</v>
      </c>
      <c r="I1719" s="8" t="s">
        <v>7861</v>
      </c>
      <c r="J1719" s="13">
        <v>33773</v>
      </c>
      <c r="K1719" s="8">
        <v>30</v>
      </c>
    </row>
    <row r="1720" spans="1:11" ht="15" customHeight="1" x14ac:dyDescent="0.3">
      <c r="A1720" s="8" t="s">
        <v>1756</v>
      </c>
      <c r="B1720" s="8">
        <v>1974</v>
      </c>
      <c r="C1720" s="8" t="s">
        <v>7847</v>
      </c>
      <c r="D1720" s="8">
        <v>2</v>
      </c>
      <c r="E1720" s="8">
        <v>0</v>
      </c>
      <c r="F1720" s="12">
        <v>5322.24</v>
      </c>
      <c r="G1720" s="8" t="s">
        <v>7884</v>
      </c>
      <c r="H1720" s="8" t="s">
        <v>7883</v>
      </c>
      <c r="I1720" s="8" t="s">
        <v>7860</v>
      </c>
      <c r="J1720" s="13">
        <v>27274</v>
      </c>
      <c r="K1720" s="8">
        <v>48</v>
      </c>
    </row>
    <row r="1721" spans="1:11" ht="15" customHeight="1" x14ac:dyDescent="0.3">
      <c r="A1721" s="8" t="s">
        <v>1757</v>
      </c>
      <c r="B1721" s="8">
        <v>1994</v>
      </c>
      <c r="C1721" s="8" t="s">
        <v>7845</v>
      </c>
      <c r="D1721" s="8">
        <v>13</v>
      </c>
      <c r="E1721" s="8">
        <v>3</v>
      </c>
      <c r="F1721" s="12">
        <v>5312.17</v>
      </c>
      <c r="G1721" s="8" t="s">
        <v>7884</v>
      </c>
      <c r="H1721" s="8" t="s">
        <v>7884</v>
      </c>
      <c r="I1721" s="8" t="s">
        <v>7860</v>
      </c>
      <c r="J1721" s="13">
        <v>34651</v>
      </c>
      <c r="K1721" s="8">
        <v>28</v>
      </c>
    </row>
    <row r="1722" spans="1:11" ht="15" customHeight="1" x14ac:dyDescent="0.3">
      <c r="A1722" s="8" t="s">
        <v>1758</v>
      </c>
      <c r="B1722" s="8">
        <v>2000</v>
      </c>
      <c r="C1722" s="8" t="s">
        <v>7847</v>
      </c>
      <c r="D1722" s="8">
        <v>9</v>
      </c>
      <c r="E1722" s="8">
        <v>0</v>
      </c>
      <c r="F1722" s="12">
        <v>5306.7</v>
      </c>
      <c r="G1722" s="8" t="s">
        <v>7884</v>
      </c>
      <c r="H1722" s="8" t="s">
        <v>7882</v>
      </c>
      <c r="I1722" s="8" t="s">
        <v>7860</v>
      </c>
      <c r="J1722" s="13">
        <v>36778</v>
      </c>
      <c r="K1722" s="8">
        <v>22</v>
      </c>
    </row>
    <row r="1723" spans="1:11" ht="15" customHeight="1" x14ac:dyDescent="0.3">
      <c r="A1723" s="8" t="s">
        <v>1759</v>
      </c>
      <c r="B1723" s="8">
        <v>2004</v>
      </c>
      <c r="C1723" s="8" t="s">
        <v>7849</v>
      </c>
      <c r="D1723" s="8">
        <v>22</v>
      </c>
      <c r="E1723" s="8">
        <v>0</v>
      </c>
      <c r="F1723" s="12">
        <v>5293.67</v>
      </c>
      <c r="G1723" s="8" t="s">
        <v>7884</v>
      </c>
      <c r="H1723" s="8" t="s">
        <v>7884</v>
      </c>
      <c r="I1723" s="8" t="s">
        <v>7874</v>
      </c>
      <c r="J1723" s="13">
        <v>38221</v>
      </c>
      <c r="K1723" s="8">
        <v>18</v>
      </c>
    </row>
    <row r="1724" spans="1:11" ht="15" customHeight="1" x14ac:dyDescent="0.3">
      <c r="A1724" s="8" t="s">
        <v>1760</v>
      </c>
      <c r="B1724" s="8">
        <v>1974</v>
      </c>
      <c r="C1724" s="8" t="s">
        <v>7845</v>
      </c>
      <c r="D1724" s="8">
        <v>12</v>
      </c>
      <c r="E1724" s="8">
        <v>0</v>
      </c>
      <c r="F1724" s="12">
        <v>5291.71</v>
      </c>
      <c r="G1724" s="8" t="s">
        <v>7884</v>
      </c>
      <c r="H1724" s="8" t="s">
        <v>7884</v>
      </c>
      <c r="I1724" s="8" t="s">
        <v>7860</v>
      </c>
      <c r="J1724" s="13">
        <v>27345</v>
      </c>
      <c r="K1724" s="8">
        <v>48</v>
      </c>
    </row>
    <row r="1725" spans="1:11" ht="15" customHeight="1" x14ac:dyDescent="0.3">
      <c r="A1725" s="8" t="s">
        <v>1761</v>
      </c>
      <c r="B1725" s="8">
        <v>1987</v>
      </c>
      <c r="C1725" s="8" t="s">
        <v>7847</v>
      </c>
      <c r="D1725" s="8">
        <v>1</v>
      </c>
      <c r="E1725" s="8">
        <v>3</v>
      </c>
      <c r="F1725" s="12">
        <v>5275.86</v>
      </c>
      <c r="G1725" s="8" t="s">
        <v>7884</v>
      </c>
      <c r="H1725" s="8" t="s">
        <v>7884</v>
      </c>
      <c r="I1725" s="8" t="s">
        <v>7859</v>
      </c>
      <c r="J1725" s="13">
        <v>32021</v>
      </c>
      <c r="K1725" s="8">
        <v>35</v>
      </c>
    </row>
    <row r="1726" spans="1:11" ht="15" customHeight="1" x14ac:dyDescent="0.3">
      <c r="A1726" s="8" t="s">
        <v>1762</v>
      </c>
      <c r="B1726" s="8">
        <v>1986</v>
      </c>
      <c r="C1726" s="8" t="s">
        <v>7850</v>
      </c>
      <c r="D1726" s="8">
        <v>20</v>
      </c>
      <c r="E1726" s="8">
        <v>0</v>
      </c>
      <c r="F1726" s="12">
        <v>5272.18</v>
      </c>
      <c r="G1726" s="8" t="s">
        <v>7884</v>
      </c>
      <c r="H1726" s="8" t="s">
        <v>7882</v>
      </c>
      <c r="I1726" s="8" t="s">
        <v>7860</v>
      </c>
      <c r="J1726" s="13">
        <v>31705</v>
      </c>
      <c r="K1726" s="8">
        <v>36</v>
      </c>
    </row>
    <row r="1727" spans="1:11" ht="15" customHeight="1" x14ac:dyDescent="0.3">
      <c r="A1727" s="8" t="s">
        <v>1763</v>
      </c>
      <c r="B1727" s="8">
        <v>1986</v>
      </c>
      <c r="C1727" s="8" t="s">
        <v>7847</v>
      </c>
      <c r="D1727" s="8">
        <v>20</v>
      </c>
      <c r="E1727" s="8">
        <v>0</v>
      </c>
      <c r="F1727" s="12">
        <v>5267.82</v>
      </c>
      <c r="G1727" s="8" t="s">
        <v>7884</v>
      </c>
      <c r="H1727" s="8" t="s">
        <v>7884</v>
      </c>
      <c r="I1727" s="8" t="s">
        <v>7860</v>
      </c>
      <c r="J1727" s="13">
        <v>31675</v>
      </c>
      <c r="K1727" s="8">
        <v>36</v>
      </c>
    </row>
    <row r="1728" spans="1:11" ht="15" customHeight="1" x14ac:dyDescent="0.3">
      <c r="A1728" s="8" t="s">
        <v>1764</v>
      </c>
      <c r="B1728" s="8">
        <v>1986</v>
      </c>
      <c r="C1728" s="8" t="s">
        <v>7850</v>
      </c>
      <c r="D1728" s="8">
        <v>25</v>
      </c>
      <c r="E1728" s="8">
        <v>0</v>
      </c>
      <c r="F1728" s="12">
        <v>5266.37</v>
      </c>
      <c r="G1728" s="8" t="s">
        <v>7884</v>
      </c>
      <c r="H1728" s="8" t="s">
        <v>7884</v>
      </c>
      <c r="I1728" s="8" t="s">
        <v>7860</v>
      </c>
      <c r="J1728" s="13">
        <v>31710</v>
      </c>
      <c r="K1728" s="8">
        <v>36</v>
      </c>
    </row>
    <row r="1729" spans="1:11" ht="15" customHeight="1" x14ac:dyDescent="0.3">
      <c r="A1729" s="8" t="s">
        <v>1765</v>
      </c>
      <c r="B1729" s="8">
        <v>1989</v>
      </c>
      <c r="C1729" s="8" t="s">
        <v>7844</v>
      </c>
      <c r="D1729" s="8">
        <v>19</v>
      </c>
      <c r="E1729" s="8">
        <v>2</v>
      </c>
      <c r="F1729" s="12">
        <v>5261.47</v>
      </c>
      <c r="G1729" s="8" t="s">
        <v>7884</v>
      </c>
      <c r="H1729" s="8" t="s">
        <v>7884</v>
      </c>
      <c r="I1729" s="8" t="s">
        <v>7860</v>
      </c>
      <c r="J1729" s="13">
        <v>32708</v>
      </c>
      <c r="K1729" s="8">
        <v>33</v>
      </c>
    </row>
    <row r="1730" spans="1:11" ht="15" customHeight="1" x14ac:dyDescent="0.3">
      <c r="A1730" s="8" t="s">
        <v>1766</v>
      </c>
      <c r="B1730" s="8">
        <v>1989</v>
      </c>
      <c r="C1730" s="8" t="s">
        <v>7845</v>
      </c>
      <c r="D1730" s="8">
        <v>25</v>
      </c>
      <c r="E1730" s="8">
        <v>2</v>
      </c>
      <c r="F1730" s="12">
        <v>5257.51</v>
      </c>
      <c r="G1730" s="8" t="s">
        <v>7884</v>
      </c>
      <c r="H1730" s="8" t="s">
        <v>7884</v>
      </c>
      <c r="I1730" s="8" t="s">
        <v>7860</v>
      </c>
      <c r="J1730" s="13">
        <v>32837</v>
      </c>
      <c r="K1730" s="8">
        <v>33</v>
      </c>
    </row>
    <row r="1731" spans="1:11" ht="15" customHeight="1" x14ac:dyDescent="0.3">
      <c r="A1731" s="8" t="s">
        <v>1767</v>
      </c>
      <c r="B1731" s="8">
        <v>1990</v>
      </c>
      <c r="C1731" s="8" t="s">
        <v>7844</v>
      </c>
      <c r="D1731" s="8">
        <v>6</v>
      </c>
      <c r="E1731" s="8">
        <v>3</v>
      </c>
      <c r="F1731" s="12">
        <v>5253.52</v>
      </c>
      <c r="G1731" s="8" t="s">
        <v>7882</v>
      </c>
      <c r="H1731" s="8" t="s">
        <v>7882</v>
      </c>
      <c r="I1731" s="8" t="s">
        <v>7861</v>
      </c>
      <c r="J1731" s="13">
        <v>33060</v>
      </c>
      <c r="K1731" s="8">
        <v>32</v>
      </c>
    </row>
    <row r="1732" spans="1:11" ht="15" customHeight="1" x14ac:dyDescent="0.3">
      <c r="A1732" s="8" t="s">
        <v>1768</v>
      </c>
      <c r="B1732" s="8">
        <v>1987</v>
      </c>
      <c r="C1732" s="8" t="s">
        <v>7847</v>
      </c>
      <c r="D1732" s="8">
        <v>9</v>
      </c>
      <c r="E1732" s="8">
        <v>1</v>
      </c>
      <c r="F1732" s="12">
        <v>5246.05</v>
      </c>
      <c r="G1732" s="8" t="s">
        <v>7884</v>
      </c>
      <c r="H1732" s="8" t="s">
        <v>7882</v>
      </c>
      <c r="I1732" s="8" t="s">
        <v>7861</v>
      </c>
      <c r="J1732" s="13">
        <v>32029</v>
      </c>
      <c r="K1732" s="8">
        <v>35</v>
      </c>
    </row>
    <row r="1733" spans="1:11" ht="15" customHeight="1" x14ac:dyDescent="0.3">
      <c r="A1733" s="8" t="s">
        <v>1769</v>
      </c>
      <c r="B1733" s="8">
        <v>1987</v>
      </c>
      <c r="C1733" s="8" t="s">
        <v>7844</v>
      </c>
      <c r="D1733" s="8">
        <v>5</v>
      </c>
      <c r="E1733" s="8">
        <v>1</v>
      </c>
      <c r="F1733" s="12">
        <v>5245.23</v>
      </c>
      <c r="G1733" s="8" t="s">
        <v>7884</v>
      </c>
      <c r="H1733" s="8" t="s">
        <v>7884</v>
      </c>
      <c r="I1733" s="8" t="s">
        <v>7859</v>
      </c>
      <c r="J1733" s="13">
        <v>31963</v>
      </c>
      <c r="K1733" s="8">
        <v>35</v>
      </c>
    </row>
    <row r="1734" spans="1:11" ht="15" customHeight="1" x14ac:dyDescent="0.3">
      <c r="A1734" s="8" t="s">
        <v>1770</v>
      </c>
      <c r="B1734" s="8">
        <v>1987</v>
      </c>
      <c r="C1734" s="8" t="s">
        <v>7848</v>
      </c>
      <c r="D1734" s="8">
        <v>26</v>
      </c>
      <c r="E1734" s="8">
        <v>1</v>
      </c>
      <c r="F1734" s="12">
        <v>5240.7700000000004</v>
      </c>
      <c r="G1734" s="8" t="s">
        <v>7884</v>
      </c>
      <c r="H1734" s="8" t="s">
        <v>7884</v>
      </c>
      <c r="I1734" s="8" t="s">
        <v>7861</v>
      </c>
      <c r="J1734" s="13">
        <v>32137</v>
      </c>
      <c r="K1734" s="8">
        <v>35</v>
      </c>
    </row>
    <row r="1735" spans="1:11" ht="15" customHeight="1" x14ac:dyDescent="0.3">
      <c r="A1735" s="8" t="s">
        <v>1771</v>
      </c>
      <c r="B1735" s="8">
        <v>1987</v>
      </c>
      <c r="C1735" s="8" t="s">
        <v>7846</v>
      </c>
      <c r="D1735" s="8">
        <v>29</v>
      </c>
      <c r="E1735" s="8">
        <v>0</v>
      </c>
      <c r="F1735" s="12">
        <v>5227.99</v>
      </c>
      <c r="G1735" s="8" t="s">
        <v>7884</v>
      </c>
      <c r="H1735" s="8" t="s">
        <v>7883</v>
      </c>
      <c r="I1735" s="8" t="s">
        <v>7867</v>
      </c>
      <c r="J1735" s="13">
        <v>31957</v>
      </c>
      <c r="K1735" s="8">
        <v>35</v>
      </c>
    </row>
    <row r="1736" spans="1:11" ht="15" customHeight="1" x14ac:dyDescent="0.3">
      <c r="A1736" s="8" t="s">
        <v>1772</v>
      </c>
      <c r="B1736" s="8">
        <v>1995</v>
      </c>
      <c r="C1736" s="8" t="s">
        <v>7846</v>
      </c>
      <c r="D1736" s="8">
        <v>6</v>
      </c>
      <c r="E1736" s="8">
        <v>0</v>
      </c>
      <c r="F1736" s="12">
        <v>5216.4799999999996</v>
      </c>
      <c r="G1736" s="8" t="s">
        <v>7884</v>
      </c>
      <c r="H1736" s="8" t="s">
        <v>7884</v>
      </c>
      <c r="I1736" s="8" t="s">
        <v>7866</v>
      </c>
      <c r="J1736" s="13">
        <v>34856</v>
      </c>
      <c r="K1736" s="8">
        <v>28</v>
      </c>
    </row>
    <row r="1737" spans="1:11" ht="15" customHeight="1" x14ac:dyDescent="0.3">
      <c r="A1737" s="8" t="s">
        <v>1773</v>
      </c>
      <c r="B1737" s="8">
        <v>1999</v>
      </c>
      <c r="C1737" s="8" t="s">
        <v>7848</v>
      </c>
      <c r="D1737" s="8">
        <v>1</v>
      </c>
      <c r="E1737" s="8">
        <v>0</v>
      </c>
      <c r="F1737" s="12">
        <v>5213.22</v>
      </c>
      <c r="G1737" s="8" t="s">
        <v>7884</v>
      </c>
      <c r="H1737" s="8" t="s">
        <v>7883</v>
      </c>
      <c r="I1737" s="8" t="s">
        <v>7860</v>
      </c>
      <c r="J1737" s="13">
        <v>36495</v>
      </c>
      <c r="K1737" s="8">
        <v>23</v>
      </c>
    </row>
    <row r="1738" spans="1:11" ht="15" customHeight="1" x14ac:dyDescent="0.3">
      <c r="A1738" s="8" t="s">
        <v>1774</v>
      </c>
      <c r="B1738" s="8">
        <v>1993</v>
      </c>
      <c r="C1738" s="8" t="s">
        <v>7846</v>
      </c>
      <c r="D1738" s="8">
        <v>17</v>
      </c>
      <c r="E1738" s="8">
        <v>3</v>
      </c>
      <c r="F1738" s="12">
        <v>5209.58</v>
      </c>
      <c r="G1738" s="8" t="s">
        <v>7882</v>
      </c>
      <c r="H1738" s="8" t="s">
        <v>7882</v>
      </c>
      <c r="I1738" s="8" t="s">
        <v>7871</v>
      </c>
      <c r="J1738" s="13">
        <v>34137</v>
      </c>
      <c r="K1738" s="8">
        <v>29</v>
      </c>
    </row>
    <row r="1739" spans="1:11" ht="15" customHeight="1" x14ac:dyDescent="0.3">
      <c r="A1739" s="8" t="s">
        <v>1775</v>
      </c>
      <c r="B1739" s="8">
        <v>1983</v>
      </c>
      <c r="C1739" s="8" t="s">
        <v>7850</v>
      </c>
      <c r="D1739" s="8">
        <v>24</v>
      </c>
      <c r="E1739" s="8">
        <v>3</v>
      </c>
      <c r="F1739" s="12">
        <v>5207.97</v>
      </c>
      <c r="G1739" s="8" t="s">
        <v>7884</v>
      </c>
      <c r="H1739" s="8" t="s">
        <v>7884</v>
      </c>
      <c r="I1739" s="8" t="s">
        <v>7860</v>
      </c>
      <c r="J1739" s="13">
        <v>30613</v>
      </c>
      <c r="K1739" s="8">
        <v>39</v>
      </c>
    </row>
    <row r="1740" spans="1:11" ht="15" customHeight="1" x14ac:dyDescent="0.3">
      <c r="A1740" s="8" t="s">
        <v>1776</v>
      </c>
      <c r="B1740" s="8">
        <v>2004</v>
      </c>
      <c r="C1740" s="8" t="s">
        <v>7846</v>
      </c>
      <c r="D1740" s="8">
        <v>6</v>
      </c>
      <c r="E1740" s="8">
        <v>0</v>
      </c>
      <c r="F1740" s="12">
        <v>5198.6899999999996</v>
      </c>
      <c r="G1740" s="8" t="s">
        <v>7884</v>
      </c>
      <c r="H1740" s="8" t="s">
        <v>7884</v>
      </c>
      <c r="I1740" s="8" t="s">
        <v>7874</v>
      </c>
      <c r="J1740" s="13">
        <v>38144</v>
      </c>
      <c r="K1740" s="8">
        <v>19</v>
      </c>
    </row>
    <row r="1741" spans="1:11" ht="15" customHeight="1" x14ac:dyDescent="0.3">
      <c r="A1741" s="8" t="s">
        <v>1777</v>
      </c>
      <c r="B1741" s="8">
        <v>1979</v>
      </c>
      <c r="C1741" s="8" t="s">
        <v>7847</v>
      </c>
      <c r="D1741" s="8">
        <v>12</v>
      </c>
      <c r="E1741" s="8">
        <v>2</v>
      </c>
      <c r="F1741" s="12">
        <v>5195.58</v>
      </c>
      <c r="G1741" s="8" t="s">
        <v>7884</v>
      </c>
      <c r="H1741" s="8" t="s">
        <v>7884</v>
      </c>
      <c r="I1741" s="8" t="s">
        <v>7859</v>
      </c>
      <c r="J1741" s="13">
        <v>29110</v>
      </c>
      <c r="K1741" s="8">
        <v>43</v>
      </c>
    </row>
    <row r="1742" spans="1:11" ht="15" customHeight="1" x14ac:dyDescent="0.3">
      <c r="A1742" s="8" t="s">
        <v>1778</v>
      </c>
      <c r="B1742" s="8">
        <v>1984</v>
      </c>
      <c r="C1742" s="8" t="s">
        <v>7850</v>
      </c>
      <c r="D1742" s="8">
        <v>16</v>
      </c>
      <c r="E1742" s="8">
        <v>3</v>
      </c>
      <c r="F1742" s="12">
        <v>5177.12</v>
      </c>
      <c r="G1742" s="8" t="s">
        <v>7884</v>
      </c>
      <c r="H1742" s="8" t="s">
        <v>7883</v>
      </c>
      <c r="I1742" s="8" t="s">
        <v>7859</v>
      </c>
      <c r="J1742" s="13">
        <v>30971</v>
      </c>
      <c r="K1742" s="8">
        <v>38</v>
      </c>
    </row>
    <row r="1743" spans="1:11" ht="15" customHeight="1" x14ac:dyDescent="0.3">
      <c r="A1743" s="8" t="s">
        <v>1779</v>
      </c>
      <c r="B1743" s="8">
        <v>1991</v>
      </c>
      <c r="C1743" s="8" t="s">
        <v>7849</v>
      </c>
      <c r="D1743" s="8">
        <v>29</v>
      </c>
      <c r="E1743" s="8">
        <v>3</v>
      </c>
      <c r="F1743" s="12">
        <v>5166.96</v>
      </c>
      <c r="G1743" s="8" t="s">
        <v>7884</v>
      </c>
      <c r="H1743" s="8" t="s">
        <v>7884</v>
      </c>
      <c r="I1743" s="8" t="s">
        <v>7860</v>
      </c>
      <c r="J1743" s="13">
        <v>33479</v>
      </c>
      <c r="K1743" s="8">
        <v>31</v>
      </c>
    </row>
    <row r="1744" spans="1:11" ht="15" customHeight="1" x14ac:dyDescent="0.3">
      <c r="A1744" s="8" t="s">
        <v>1780</v>
      </c>
      <c r="B1744" s="8">
        <v>1990</v>
      </c>
      <c r="C1744" s="8" t="s">
        <v>7850</v>
      </c>
      <c r="D1744" s="8">
        <v>9</v>
      </c>
      <c r="E1744" s="8">
        <v>2</v>
      </c>
      <c r="F1744" s="12">
        <v>5152.13</v>
      </c>
      <c r="G1744" s="8" t="s">
        <v>7884</v>
      </c>
      <c r="H1744" s="8" t="s">
        <v>7884</v>
      </c>
      <c r="I1744" s="8" t="s">
        <v>7861</v>
      </c>
      <c r="J1744" s="13">
        <v>33155</v>
      </c>
      <c r="K1744" s="8">
        <v>32</v>
      </c>
    </row>
    <row r="1745" spans="1:11" ht="15" customHeight="1" x14ac:dyDescent="0.3">
      <c r="A1745" s="8" t="s">
        <v>1781</v>
      </c>
      <c r="B1745" s="8">
        <v>1990</v>
      </c>
      <c r="C1745" s="8" t="s">
        <v>7849</v>
      </c>
      <c r="D1745" s="8">
        <v>22</v>
      </c>
      <c r="E1745" s="8">
        <v>1</v>
      </c>
      <c r="F1745" s="12">
        <v>5148.55</v>
      </c>
      <c r="G1745" s="8" t="s">
        <v>7884</v>
      </c>
      <c r="H1745" s="8" t="s">
        <v>7884</v>
      </c>
      <c r="I1745" s="8" t="s">
        <v>7867</v>
      </c>
      <c r="J1745" s="13">
        <v>33107</v>
      </c>
      <c r="K1745" s="8">
        <v>32</v>
      </c>
    </row>
    <row r="1746" spans="1:11" ht="15" customHeight="1" x14ac:dyDescent="0.3">
      <c r="A1746" s="8" t="s">
        <v>1782</v>
      </c>
      <c r="B1746" s="8">
        <v>1984</v>
      </c>
      <c r="C1746" s="8" t="s">
        <v>7849</v>
      </c>
      <c r="D1746" s="8">
        <v>22</v>
      </c>
      <c r="E1746" s="8">
        <v>3</v>
      </c>
      <c r="F1746" s="12">
        <v>5144.18</v>
      </c>
      <c r="G1746" s="8" t="s">
        <v>7884</v>
      </c>
      <c r="H1746" s="8" t="s">
        <v>7883</v>
      </c>
      <c r="I1746" s="8" t="s">
        <v>7859</v>
      </c>
      <c r="J1746" s="13">
        <v>30916</v>
      </c>
      <c r="K1746" s="8">
        <v>38</v>
      </c>
    </row>
    <row r="1747" spans="1:11" ht="15" customHeight="1" x14ac:dyDescent="0.3">
      <c r="A1747" s="8" t="s">
        <v>1783</v>
      </c>
      <c r="B1747" s="8">
        <v>1993</v>
      </c>
      <c r="C1747" s="8" t="s">
        <v>7848</v>
      </c>
      <c r="D1747" s="8">
        <v>10</v>
      </c>
      <c r="E1747" s="8">
        <v>3</v>
      </c>
      <c r="F1747" s="12">
        <v>5138.26</v>
      </c>
      <c r="G1747" s="8" t="s">
        <v>7884</v>
      </c>
      <c r="H1747" s="8" t="s">
        <v>7884</v>
      </c>
      <c r="I1747" s="8" t="s">
        <v>7859</v>
      </c>
      <c r="J1747" s="13">
        <v>34313</v>
      </c>
      <c r="K1747" s="8">
        <v>29</v>
      </c>
    </row>
    <row r="1748" spans="1:11" ht="15" customHeight="1" x14ac:dyDescent="0.3">
      <c r="A1748" s="8" t="s">
        <v>1784</v>
      </c>
      <c r="B1748" s="8">
        <v>1988</v>
      </c>
      <c r="C1748" s="8" t="s">
        <v>7847</v>
      </c>
      <c r="D1748" s="8">
        <v>15</v>
      </c>
      <c r="E1748" s="8">
        <v>3</v>
      </c>
      <c r="F1748" s="12">
        <v>5136.75</v>
      </c>
      <c r="G1748" s="8" t="s">
        <v>7884</v>
      </c>
      <c r="H1748" s="8" t="s">
        <v>7883</v>
      </c>
      <c r="I1748" s="8" t="s">
        <v>7859</v>
      </c>
      <c r="J1748" s="13">
        <v>32401</v>
      </c>
      <c r="K1748" s="8">
        <v>34</v>
      </c>
    </row>
    <row r="1749" spans="1:11" ht="15" customHeight="1" x14ac:dyDescent="0.3">
      <c r="A1749" s="8" t="s">
        <v>1785</v>
      </c>
      <c r="B1749" s="8">
        <v>1987</v>
      </c>
      <c r="C1749" s="8" t="s">
        <v>7847</v>
      </c>
      <c r="D1749" s="8">
        <v>13</v>
      </c>
      <c r="E1749" s="8">
        <v>1</v>
      </c>
      <c r="F1749" s="12">
        <v>5125.22</v>
      </c>
      <c r="G1749" s="8" t="s">
        <v>7883</v>
      </c>
      <c r="H1749" s="8" t="s">
        <v>7884</v>
      </c>
      <c r="I1749" s="8" t="s">
        <v>7860</v>
      </c>
      <c r="J1749" s="13">
        <v>32033</v>
      </c>
      <c r="K1749" s="8">
        <v>35</v>
      </c>
    </row>
    <row r="1750" spans="1:11" ht="15" customHeight="1" x14ac:dyDescent="0.3">
      <c r="A1750" s="8" t="s">
        <v>1786</v>
      </c>
      <c r="B1750" s="8">
        <v>1988</v>
      </c>
      <c r="C1750" s="8" t="s">
        <v>7845</v>
      </c>
      <c r="D1750" s="8">
        <v>1</v>
      </c>
      <c r="E1750" s="8">
        <v>2</v>
      </c>
      <c r="F1750" s="12">
        <v>5124.1899999999996</v>
      </c>
      <c r="G1750" s="8" t="s">
        <v>7884</v>
      </c>
      <c r="H1750" s="8" t="s">
        <v>7882</v>
      </c>
      <c r="I1750" s="8" t="s">
        <v>7859</v>
      </c>
      <c r="J1750" s="13">
        <v>32448</v>
      </c>
      <c r="K1750" s="8">
        <v>34</v>
      </c>
    </row>
    <row r="1751" spans="1:11" ht="15" customHeight="1" x14ac:dyDescent="0.3">
      <c r="A1751" s="8" t="s">
        <v>1787</v>
      </c>
      <c r="B1751" s="8">
        <v>1987</v>
      </c>
      <c r="C1751" s="8" t="s">
        <v>7845</v>
      </c>
      <c r="D1751" s="8">
        <v>18</v>
      </c>
      <c r="E1751" s="8">
        <v>1</v>
      </c>
      <c r="F1751" s="12">
        <v>5116.5</v>
      </c>
      <c r="G1751" s="8" t="s">
        <v>7884</v>
      </c>
      <c r="H1751" s="8" t="s">
        <v>7884</v>
      </c>
      <c r="I1751" s="8" t="s">
        <v>7860</v>
      </c>
      <c r="J1751" s="13">
        <v>32099</v>
      </c>
      <c r="K1751" s="8">
        <v>35</v>
      </c>
    </row>
    <row r="1752" spans="1:11" ht="15" customHeight="1" x14ac:dyDescent="0.3">
      <c r="A1752" s="8" t="s">
        <v>1788</v>
      </c>
      <c r="B1752" s="8">
        <v>1999</v>
      </c>
      <c r="C1752" s="8" t="s">
        <v>7846</v>
      </c>
      <c r="D1752" s="8">
        <v>19</v>
      </c>
      <c r="E1752" s="8">
        <v>0</v>
      </c>
      <c r="F1752" s="12">
        <v>5087.92</v>
      </c>
      <c r="G1752" s="8" t="s">
        <v>7884</v>
      </c>
      <c r="H1752" s="8" t="s">
        <v>7884</v>
      </c>
      <c r="I1752" s="8" t="s">
        <v>7873</v>
      </c>
      <c r="J1752" s="13">
        <v>36330</v>
      </c>
      <c r="K1752" s="8">
        <v>23</v>
      </c>
    </row>
    <row r="1753" spans="1:11" ht="15" customHeight="1" x14ac:dyDescent="0.3">
      <c r="A1753" s="8" t="s">
        <v>1789</v>
      </c>
      <c r="B1753" s="8">
        <v>1997</v>
      </c>
      <c r="C1753" s="8" t="s">
        <v>7844</v>
      </c>
      <c r="D1753" s="8">
        <v>14</v>
      </c>
      <c r="E1753" s="8">
        <v>5</v>
      </c>
      <c r="F1753" s="12">
        <v>5080.1000000000004</v>
      </c>
      <c r="G1753" s="8" t="s">
        <v>7882</v>
      </c>
      <c r="H1753" s="8" t="s">
        <v>7884</v>
      </c>
      <c r="I1753" s="8" t="s">
        <v>7861</v>
      </c>
      <c r="J1753" s="13">
        <v>35625</v>
      </c>
      <c r="K1753" s="8">
        <v>25</v>
      </c>
    </row>
    <row r="1754" spans="1:11" ht="15" customHeight="1" x14ac:dyDescent="0.3">
      <c r="A1754" s="8" t="s">
        <v>1790</v>
      </c>
      <c r="B1754" s="8">
        <v>1978</v>
      </c>
      <c r="C1754" s="8" t="s">
        <v>7845</v>
      </c>
      <c r="D1754" s="8">
        <v>22</v>
      </c>
      <c r="E1754" s="8">
        <v>2</v>
      </c>
      <c r="F1754" s="12">
        <v>5077.1899999999996</v>
      </c>
      <c r="G1754" s="8" t="s">
        <v>7884</v>
      </c>
      <c r="H1754" s="8" t="s">
        <v>7882</v>
      </c>
      <c r="I1754" s="8" t="s">
        <v>7860</v>
      </c>
      <c r="J1754" s="13">
        <v>28816</v>
      </c>
      <c r="K1754" s="8">
        <v>44</v>
      </c>
    </row>
    <row r="1755" spans="1:11" ht="15" customHeight="1" x14ac:dyDescent="0.3">
      <c r="A1755" s="8" t="s">
        <v>1791</v>
      </c>
      <c r="B1755" s="8">
        <v>1993</v>
      </c>
      <c r="C1755" s="8" t="s">
        <v>7846</v>
      </c>
      <c r="D1755" s="8">
        <v>11</v>
      </c>
      <c r="E1755" s="8">
        <v>0</v>
      </c>
      <c r="F1755" s="12">
        <v>5059.5600000000004</v>
      </c>
      <c r="G1755" s="8" t="s">
        <v>7884</v>
      </c>
      <c r="H1755" s="8" t="s">
        <v>7883</v>
      </c>
      <c r="I1755" s="8" t="s">
        <v>7870</v>
      </c>
      <c r="J1755" s="13">
        <v>34131</v>
      </c>
      <c r="K1755" s="8">
        <v>29</v>
      </c>
    </row>
    <row r="1756" spans="1:11" ht="15" customHeight="1" x14ac:dyDescent="0.3">
      <c r="A1756" s="8" t="s">
        <v>1792</v>
      </c>
      <c r="B1756" s="8">
        <v>1980</v>
      </c>
      <c r="C1756" s="8" t="s">
        <v>7847</v>
      </c>
      <c r="D1756" s="8">
        <v>7</v>
      </c>
      <c r="E1756" s="8">
        <v>2</v>
      </c>
      <c r="F1756" s="12">
        <v>5054.05</v>
      </c>
      <c r="G1756" s="8" t="s">
        <v>7884</v>
      </c>
      <c r="H1756" s="8" t="s">
        <v>7884</v>
      </c>
      <c r="I1756" s="8" t="s">
        <v>7859</v>
      </c>
      <c r="J1756" s="13">
        <v>29471</v>
      </c>
      <c r="K1756" s="8">
        <v>42</v>
      </c>
    </row>
    <row r="1757" spans="1:11" ht="15" customHeight="1" x14ac:dyDescent="0.3">
      <c r="A1757" s="8" t="s">
        <v>1793</v>
      </c>
      <c r="B1757" s="8">
        <v>1997</v>
      </c>
      <c r="C1757" s="8" t="s">
        <v>7844</v>
      </c>
      <c r="D1757" s="8">
        <v>29</v>
      </c>
      <c r="E1757" s="8">
        <v>0</v>
      </c>
      <c r="F1757" s="12">
        <v>5045.1499999999996</v>
      </c>
      <c r="G1757" s="8" t="s">
        <v>7884</v>
      </c>
      <c r="H1757" s="8" t="s">
        <v>7884</v>
      </c>
      <c r="I1757" s="8" t="s">
        <v>7860</v>
      </c>
      <c r="J1757" s="13">
        <v>35640</v>
      </c>
      <c r="K1757" s="8">
        <v>25</v>
      </c>
    </row>
    <row r="1758" spans="1:11" ht="15" customHeight="1" x14ac:dyDescent="0.3">
      <c r="A1758" s="8" t="s">
        <v>1794</v>
      </c>
      <c r="B1758" s="8">
        <v>2001</v>
      </c>
      <c r="C1758" s="8" t="s">
        <v>7850</v>
      </c>
      <c r="D1758" s="8">
        <v>16</v>
      </c>
      <c r="E1758" s="8">
        <v>0</v>
      </c>
      <c r="F1758" s="12">
        <v>5043.13</v>
      </c>
      <c r="G1758" s="8" t="s">
        <v>7884</v>
      </c>
      <c r="H1758" s="8" t="s">
        <v>7882</v>
      </c>
      <c r="I1758" s="8" t="s">
        <v>7861</v>
      </c>
      <c r="J1758" s="13">
        <v>37180</v>
      </c>
      <c r="K1758" s="8">
        <v>21</v>
      </c>
    </row>
    <row r="1759" spans="1:11" ht="15" customHeight="1" x14ac:dyDescent="0.3">
      <c r="A1759" s="8" t="s">
        <v>1795</v>
      </c>
      <c r="B1759" s="8">
        <v>1997</v>
      </c>
      <c r="C1759" s="8" t="s">
        <v>7848</v>
      </c>
      <c r="D1759" s="8">
        <v>4</v>
      </c>
      <c r="E1759" s="8">
        <v>0</v>
      </c>
      <c r="F1759" s="12">
        <v>5038.57</v>
      </c>
      <c r="G1759" s="8" t="s">
        <v>7884</v>
      </c>
      <c r="H1759" s="8" t="s">
        <v>7884</v>
      </c>
      <c r="I1759" s="8" t="s">
        <v>7866</v>
      </c>
      <c r="J1759" s="13">
        <v>35768</v>
      </c>
      <c r="K1759" s="8">
        <v>25</v>
      </c>
    </row>
    <row r="1760" spans="1:11" ht="15" customHeight="1" x14ac:dyDescent="0.3">
      <c r="A1760" s="8" t="s">
        <v>1796</v>
      </c>
      <c r="B1760" s="8">
        <v>1986</v>
      </c>
      <c r="C1760" s="8" t="s">
        <v>7846</v>
      </c>
      <c r="D1760" s="8">
        <v>29</v>
      </c>
      <c r="E1760" s="8">
        <v>3</v>
      </c>
      <c r="F1760" s="12">
        <v>5034.1000000000004</v>
      </c>
      <c r="G1760" s="8" t="s">
        <v>7884</v>
      </c>
      <c r="H1760" s="8" t="s">
        <v>7884</v>
      </c>
      <c r="I1760" s="8" t="s">
        <v>7859</v>
      </c>
      <c r="J1760" s="13">
        <v>31592</v>
      </c>
      <c r="K1760" s="8">
        <v>36</v>
      </c>
    </row>
    <row r="1761" spans="1:11" ht="15" customHeight="1" x14ac:dyDescent="0.3">
      <c r="A1761" s="8" t="s">
        <v>1797</v>
      </c>
      <c r="B1761" s="8">
        <v>1991</v>
      </c>
      <c r="C1761" s="8" t="s">
        <v>7847</v>
      </c>
      <c r="D1761" s="8">
        <v>10</v>
      </c>
      <c r="E1761" s="8">
        <v>2</v>
      </c>
      <c r="F1761" s="12">
        <v>5031.2700000000004</v>
      </c>
      <c r="G1761" s="8" t="s">
        <v>7882</v>
      </c>
      <c r="H1761" s="8" t="s">
        <v>7883</v>
      </c>
      <c r="I1761" s="8" t="s">
        <v>7864</v>
      </c>
      <c r="J1761" s="13">
        <v>33491</v>
      </c>
      <c r="K1761" s="8">
        <v>31</v>
      </c>
    </row>
    <row r="1762" spans="1:11" ht="15" customHeight="1" x14ac:dyDescent="0.3">
      <c r="A1762" s="8" t="s">
        <v>1798</v>
      </c>
      <c r="B1762" s="8">
        <v>1985</v>
      </c>
      <c r="C1762" s="8" t="s">
        <v>7848</v>
      </c>
      <c r="D1762" s="8">
        <v>28</v>
      </c>
      <c r="E1762" s="8">
        <v>0</v>
      </c>
      <c r="F1762" s="12">
        <v>5028.1499999999996</v>
      </c>
      <c r="G1762" s="8" t="s">
        <v>7883</v>
      </c>
      <c r="H1762" s="8" t="s">
        <v>7884</v>
      </c>
      <c r="I1762" s="8" t="s">
        <v>7860</v>
      </c>
      <c r="J1762" s="13">
        <v>31409</v>
      </c>
      <c r="K1762" s="8">
        <v>37</v>
      </c>
    </row>
    <row r="1763" spans="1:11" ht="15" customHeight="1" x14ac:dyDescent="0.3">
      <c r="A1763" s="8" t="s">
        <v>1799</v>
      </c>
      <c r="B1763" s="8">
        <v>1988</v>
      </c>
      <c r="C1763" s="8" t="s">
        <v>7845</v>
      </c>
      <c r="D1763" s="8">
        <v>9</v>
      </c>
      <c r="E1763" s="8">
        <v>1</v>
      </c>
      <c r="F1763" s="12">
        <v>5012.47</v>
      </c>
      <c r="G1763" s="8" t="s">
        <v>7884</v>
      </c>
      <c r="H1763" s="8" t="s">
        <v>7882</v>
      </c>
      <c r="I1763" s="8" t="s">
        <v>7861</v>
      </c>
      <c r="J1763" s="13">
        <v>32456</v>
      </c>
      <c r="K1763" s="8">
        <v>34</v>
      </c>
    </row>
    <row r="1764" spans="1:11" ht="15" customHeight="1" x14ac:dyDescent="0.3">
      <c r="A1764" s="8" t="s">
        <v>1800</v>
      </c>
      <c r="B1764" s="8">
        <v>1988</v>
      </c>
      <c r="C1764" s="8" t="s">
        <v>7844</v>
      </c>
      <c r="D1764" s="8">
        <v>8</v>
      </c>
      <c r="E1764" s="8">
        <v>1</v>
      </c>
      <c r="F1764" s="12">
        <v>5003.8500000000004</v>
      </c>
      <c r="G1764" s="8" t="s">
        <v>7884</v>
      </c>
      <c r="H1764" s="8" t="s">
        <v>7882</v>
      </c>
      <c r="I1764" s="8" t="s">
        <v>7861</v>
      </c>
      <c r="J1764" s="13">
        <v>32332</v>
      </c>
      <c r="K1764" s="8">
        <v>34</v>
      </c>
    </row>
    <row r="1765" spans="1:11" ht="15" customHeight="1" x14ac:dyDescent="0.3">
      <c r="A1765" s="8" t="s">
        <v>1801</v>
      </c>
      <c r="B1765" s="8">
        <v>1977</v>
      </c>
      <c r="C1765" s="8" t="s">
        <v>7846</v>
      </c>
      <c r="D1765" s="8">
        <v>9</v>
      </c>
      <c r="E1765" s="8">
        <v>2</v>
      </c>
      <c r="F1765" s="12">
        <v>5003.7700000000004</v>
      </c>
      <c r="G1765" s="8" t="s">
        <v>7884</v>
      </c>
      <c r="H1765" s="8" t="s">
        <v>7882</v>
      </c>
      <c r="I1765" s="8" t="s">
        <v>7859</v>
      </c>
      <c r="J1765" s="13">
        <v>28285</v>
      </c>
      <c r="K1765" s="8">
        <v>45</v>
      </c>
    </row>
    <row r="1766" spans="1:11" ht="15" customHeight="1" x14ac:dyDescent="0.3">
      <c r="A1766" s="8" t="s">
        <v>1802</v>
      </c>
      <c r="B1766" s="8">
        <v>1988</v>
      </c>
      <c r="C1766" s="8" t="s">
        <v>7847</v>
      </c>
      <c r="D1766" s="8">
        <v>4</v>
      </c>
      <c r="E1766" s="8">
        <v>1</v>
      </c>
      <c r="F1766" s="12">
        <v>5002.78</v>
      </c>
      <c r="G1766" s="8" t="s">
        <v>7884</v>
      </c>
      <c r="H1766" s="8" t="s">
        <v>7884</v>
      </c>
      <c r="I1766" s="8" t="s">
        <v>7859</v>
      </c>
      <c r="J1766" s="13">
        <v>32390</v>
      </c>
      <c r="K1766" s="8">
        <v>34</v>
      </c>
    </row>
    <row r="1767" spans="1:11" ht="15" customHeight="1" x14ac:dyDescent="0.3">
      <c r="A1767" s="8" t="s">
        <v>1803</v>
      </c>
      <c r="B1767" s="8">
        <v>2001</v>
      </c>
      <c r="C1767" s="8" t="s">
        <v>7850</v>
      </c>
      <c r="D1767" s="8">
        <v>5</v>
      </c>
      <c r="E1767" s="8">
        <v>0</v>
      </c>
      <c r="F1767" s="12">
        <v>4999.04</v>
      </c>
      <c r="G1767" s="8" t="s">
        <v>7884</v>
      </c>
      <c r="H1767" s="8" t="s">
        <v>7884</v>
      </c>
      <c r="I1767" s="8" t="s">
        <v>7861</v>
      </c>
      <c r="J1767" s="13">
        <v>37169</v>
      </c>
      <c r="K1767" s="8">
        <v>21</v>
      </c>
    </row>
    <row r="1768" spans="1:11" ht="15" customHeight="1" x14ac:dyDescent="0.3">
      <c r="A1768" s="8" t="s">
        <v>1804</v>
      </c>
      <c r="B1768" s="8">
        <v>1988</v>
      </c>
      <c r="C1768" s="8" t="s">
        <v>7846</v>
      </c>
      <c r="D1768" s="8">
        <v>24</v>
      </c>
      <c r="E1768" s="8">
        <v>0</v>
      </c>
      <c r="F1768" s="12">
        <v>4992.38</v>
      </c>
      <c r="G1768" s="8" t="s">
        <v>7884</v>
      </c>
      <c r="H1768" s="8" t="s">
        <v>7882</v>
      </c>
      <c r="I1768" s="8" t="s">
        <v>7867</v>
      </c>
      <c r="J1768" s="13">
        <v>32318</v>
      </c>
      <c r="K1768" s="8">
        <v>34</v>
      </c>
    </row>
    <row r="1769" spans="1:11" ht="15" customHeight="1" x14ac:dyDescent="0.3">
      <c r="A1769" s="8" t="s">
        <v>1805</v>
      </c>
      <c r="B1769" s="8">
        <v>1973</v>
      </c>
      <c r="C1769" s="8" t="s">
        <v>7845</v>
      </c>
      <c r="D1769" s="8">
        <v>7</v>
      </c>
      <c r="E1769" s="8">
        <v>0</v>
      </c>
      <c r="F1769" s="12">
        <v>4985.22</v>
      </c>
      <c r="G1769" s="8" t="s">
        <v>7884</v>
      </c>
      <c r="H1769" s="8" t="s">
        <v>7882</v>
      </c>
      <c r="I1769" s="8" t="s">
        <v>7859</v>
      </c>
      <c r="J1769" s="13">
        <v>26975</v>
      </c>
      <c r="K1769" s="8">
        <v>49</v>
      </c>
    </row>
    <row r="1770" spans="1:11" ht="15" customHeight="1" x14ac:dyDescent="0.3">
      <c r="A1770" s="8" t="s">
        <v>1806</v>
      </c>
      <c r="B1770" s="8">
        <v>1991</v>
      </c>
      <c r="C1770" s="8" t="s">
        <v>7849</v>
      </c>
      <c r="D1770" s="8">
        <v>30</v>
      </c>
      <c r="E1770" s="8">
        <v>2</v>
      </c>
      <c r="F1770" s="12">
        <v>4949.76</v>
      </c>
      <c r="G1770" s="8" t="s">
        <v>7884</v>
      </c>
      <c r="H1770" s="8" t="s">
        <v>7883</v>
      </c>
      <c r="I1770" s="8" t="s">
        <v>7859</v>
      </c>
      <c r="J1770" s="13">
        <v>33480</v>
      </c>
      <c r="K1770" s="8">
        <v>31</v>
      </c>
    </row>
    <row r="1771" spans="1:11" ht="15" customHeight="1" x14ac:dyDescent="0.3">
      <c r="A1771" s="8" t="s">
        <v>1807</v>
      </c>
      <c r="B1771" s="8">
        <v>1974</v>
      </c>
      <c r="C1771" s="8" t="s">
        <v>7846</v>
      </c>
      <c r="D1771" s="8">
        <v>26</v>
      </c>
      <c r="E1771" s="8">
        <v>0</v>
      </c>
      <c r="F1771" s="12">
        <v>4942.0600000000004</v>
      </c>
      <c r="G1771" s="8" t="s">
        <v>7884</v>
      </c>
      <c r="H1771" s="8" t="s">
        <v>7884</v>
      </c>
      <c r="I1771" s="8" t="s">
        <v>7859</v>
      </c>
      <c r="J1771" s="13">
        <v>27206</v>
      </c>
      <c r="K1771" s="8">
        <v>48</v>
      </c>
    </row>
    <row r="1772" spans="1:11" ht="15" customHeight="1" x14ac:dyDescent="0.3">
      <c r="A1772" s="8" t="s">
        <v>1808</v>
      </c>
      <c r="B1772" s="8">
        <v>1991</v>
      </c>
      <c r="C1772" s="8" t="s">
        <v>7845</v>
      </c>
      <c r="D1772" s="8">
        <v>27</v>
      </c>
      <c r="E1772" s="8">
        <v>2</v>
      </c>
      <c r="F1772" s="12">
        <v>4934.71</v>
      </c>
      <c r="G1772" s="8" t="s">
        <v>7884</v>
      </c>
      <c r="H1772" s="8" t="s">
        <v>7882</v>
      </c>
      <c r="I1772" s="8" t="s">
        <v>7861</v>
      </c>
      <c r="J1772" s="13">
        <v>33569</v>
      </c>
      <c r="K1772" s="8">
        <v>31</v>
      </c>
    </row>
    <row r="1773" spans="1:11" ht="15" customHeight="1" x14ac:dyDescent="0.3">
      <c r="A1773" s="8" t="s">
        <v>1809</v>
      </c>
      <c r="B1773" s="8">
        <v>1991</v>
      </c>
      <c r="C1773" s="8" t="s">
        <v>7849</v>
      </c>
      <c r="D1773" s="8">
        <v>23</v>
      </c>
      <c r="E1773" s="8">
        <v>2</v>
      </c>
      <c r="F1773" s="12">
        <v>4931.6499999999996</v>
      </c>
      <c r="G1773" s="8" t="s">
        <v>7884</v>
      </c>
      <c r="H1773" s="8" t="s">
        <v>7882</v>
      </c>
      <c r="I1773" s="8" t="s">
        <v>7861</v>
      </c>
      <c r="J1773" s="13">
        <v>33473</v>
      </c>
      <c r="K1773" s="8">
        <v>31</v>
      </c>
    </row>
    <row r="1774" spans="1:11" ht="15" customHeight="1" x14ac:dyDescent="0.3">
      <c r="A1774" s="8" t="s">
        <v>1810</v>
      </c>
      <c r="B1774" s="8">
        <v>1993</v>
      </c>
      <c r="C1774" s="8" t="s">
        <v>7849</v>
      </c>
      <c r="D1774" s="8">
        <v>10</v>
      </c>
      <c r="E1774" s="8">
        <v>2</v>
      </c>
      <c r="F1774" s="12">
        <v>4922.92</v>
      </c>
      <c r="G1774" s="8" t="s">
        <v>7884</v>
      </c>
      <c r="H1774" s="8" t="s">
        <v>7884</v>
      </c>
      <c r="I1774" s="8" t="s">
        <v>7860</v>
      </c>
      <c r="J1774" s="13">
        <v>34191</v>
      </c>
      <c r="K1774" s="8">
        <v>29</v>
      </c>
    </row>
    <row r="1775" spans="1:11" ht="15" customHeight="1" x14ac:dyDescent="0.3">
      <c r="A1775" s="8" t="s">
        <v>1811</v>
      </c>
      <c r="B1775" s="8">
        <v>2002</v>
      </c>
      <c r="C1775" s="8" t="s">
        <v>7849</v>
      </c>
      <c r="D1775" s="8">
        <v>21</v>
      </c>
      <c r="E1775" s="8">
        <v>5</v>
      </c>
      <c r="F1775" s="12">
        <v>4915.0600000000004</v>
      </c>
      <c r="G1775" s="8" t="s">
        <v>7884</v>
      </c>
      <c r="H1775" s="8" t="s">
        <v>7883</v>
      </c>
      <c r="I1775" s="8" t="s">
        <v>7871</v>
      </c>
      <c r="J1775" s="13">
        <v>37489</v>
      </c>
      <c r="K1775" s="8">
        <v>20</v>
      </c>
    </row>
    <row r="1776" spans="1:11" ht="15" customHeight="1" x14ac:dyDescent="0.3">
      <c r="A1776" s="8" t="s">
        <v>1812</v>
      </c>
      <c r="B1776" s="8">
        <v>1981</v>
      </c>
      <c r="C1776" s="8" t="s">
        <v>7850</v>
      </c>
      <c r="D1776" s="8">
        <v>18</v>
      </c>
      <c r="E1776" s="8">
        <v>1</v>
      </c>
      <c r="F1776" s="12">
        <v>4911.8900000000003</v>
      </c>
      <c r="G1776" s="8" t="s">
        <v>7884</v>
      </c>
      <c r="H1776" s="8" t="s">
        <v>7882</v>
      </c>
      <c r="I1776" s="8" t="s">
        <v>7859</v>
      </c>
      <c r="J1776" s="13">
        <v>29877</v>
      </c>
      <c r="K1776" s="8">
        <v>41</v>
      </c>
    </row>
    <row r="1777" spans="1:11" ht="15" customHeight="1" x14ac:dyDescent="0.3">
      <c r="A1777" s="8" t="s">
        <v>1813</v>
      </c>
      <c r="B1777" s="8">
        <v>1993</v>
      </c>
      <c r="C1777" s="8" t="s">
        <v>7844</v>
      </c>
      <c r="D1777" s="8">
        <v>10</v>
      </c>
      <c r="E1777" s="8">
        <v>2</v>
      </c>
      <c r="F1777" s="12">
        <v>4906.41</v>
      </c>
      <c r="G1777" s="8" t="s">
        <v>7884</v>
      </c>
      <c r="H1777" s="8" t="s">
        <v>7883</v>
      </c>
      <c r="I1777" s="8" t="s">
        <v>7860</v>
      </c>
      <c r="J1777" s="13">
        <v>34160</v>
      </c>
      <c r="K1777" s="8">
        <v>29</v>
      </c>
    </row>
    <row r="1778" spans="1:11" ht="15" customHeight="1" x14ac:dyDescent="0.3">
      <c r="A1778" s="8" t="s">
        <v>1814</v>
      </c>
      <c r="B1778" s="8">
        <v>1988</v>
      </c>
      <c r="C1778" s="8" t="s">
        <v>7847</v>
      </c>
      <c r="D1778" s="8">
        <v>23</v>
      </c>
      <c r="E1778" s="8">
        <v>1</v>
      </c>
      <c r="F1778" s="12">
        <v>4894.75</v>
      </c>
      <c r="G1778" s="8" t="s">
        <v>7882</v>
      </c>
      <c r="H1778" s="8" t="s">
        <v>7882</v>
      </c>
      <c r="I1778" s="8" t="s">
        <v>7860</v>
      </c>
      <c r="J1778" s="13">
        <v>32409</v>
      </c>
      <c r="K1778" s="8">
        <v>34</v>
      </c>
    </row>
    <row r="1779" spans="1:11" ht="15" customHeight="1" x14ac:dyDescent="0.3">
      <c r="A1779" s="8" t="s">
        <v>1815</v>
      </c>
      <c r="B1779" s="8">
        <v>1990</v>
      </c>
      <c r="C1779" s="8" t="s">
        <v>7845</v>
      </c>
      <c r="D1779" s="8">
        <v>28</v>
      </c>
      <c r="E1779" s="8">
        <v>3</v>
      </c>
      <c r="F1779" s="12">
        <v>4894.3900000000003</v>
      </c>
      <c r="G1779" s="8" t="s">
        <v>7884</v>
      </c>
      <c r="H1779" s="8" t="s">
        <v>7882</v>
      </c>
      <c r="I1779" s="8" t="s">
        <v>7859</v>
      </c>
      <c r="J1779" s="13">
        <v>33205</v>
      </c>
      <c r="K1779" s="8">
        <v>32</v>
      </c>
    </row>
    <row r="1780" spans="1:11" ht="15" customHeight="1" x14ac:dyDescent="0.3">
      <c r="A1780" s="8" t="s">
        <v>1816</v>
      </c>
      <c r="B1780" s="8">
        <v>1989</v>
      </c>
      <c r="C1780" s="8" t="s">
        <v>7844</v>
      </c>
      <c r="D1780" s="8">
        <v>10</v>
      </c>
      <c r="E1780" s="8">
        <v>2</v>
      </c>
      <c r="F1780" s="12">
        <v>4890</v>
      </c>
      <c r="G1780" s="8" t="s">
        <v>7882</v>
      </c>
      <c r="H1780" s="8" t="s">
        <v>7884</v>
      </c>
      <c r="I1780" s="8" t="s">
        <v>7859</v>
      </c>
      <c r="J1780" s="13">
        <v>32699</v>
      </c>
      <c r="K1780" s="8">
        <v>33</v>
      </c>
    </row>
    <row r="1781" spans="1:11" ht="15" customHeight="1" x14ac:dyDescent="0.3">
      <c r="A1781" s="8" t="s">
        <v>1817</v>
      </c>
      <c r="B1781" s="8">
        <v>1986</v>
      </c>
      <c r="C1781" s="8" t="s">
        <v>7850</v>
      </c>
      <c r="D1781" s="8">
        <v>27</v>
      </c>
      <c r="E1781" s="8">
        <v>0</v>
      </c>
      <c r="F1781" s="12">
        <v>4889.04</v>
      </c>
      <c r="G1781" s="8" t="s">
        <v>7884</v>
      </c>
      <c r="H1781" s="8" t="s">
        <v>7883</v>
      </c>
      <c r="I1781" s="8" t="s">
        <v>7859</v>
      </c>
      <c r="J1781" s="13">
        <v>31712</v>
      </c>
      <c r="K1781" s="8">
        <v>36</v>
      </c>
    </row>
    <row r="1782" spans="1:11" ht="15" customHeight="1" x14ac:dyDescent="0.3">
      <c r="A1782" s="8" t="s">
        <v>1818</v>
      </c>
      <c r="B1782" s="8">
        <v>1986</v>
      </c>
      <c r="C1782" s="8" t="s">
        <v>7848</v>
      </c>
      <c r="D1782" s="8">
        <v>23</v>
      </c>
      <c r="E1782" s="8">
        <v>0</v>
      </c>
      <c r="F1782" s="12">
        <v>4883.87</v>
      </c>
      <c r="G1782" s="8" t="s">
        <v>7884</v>
      </c>
      <c r="H1782" s="8" t="s">
        <v>7883</v>
      </c>
      <c r="I1782" s="8" t="s">
        <v>7861</v>
      </c>
      <c r="J1782" s="13">
        <v>31769</v>
      </c>
      <c r="K1782" s="8">
        <v>36</v>
      </c>
    </row>
    <row r="1783" spans="1:11" ht="15" customHeight="1" x14ac:dyDescent="0.3">
      <c r="A1783" s="8" t="s">
        <v>1819</v>
      </c>
      <c r="B1783" s="8">
        <v>1997</v>
      </c>
      <c r="C1783" s="8" t="s">
        <v>7847</v>
      </c>
      <c r="D1783" s="8">
        <v>29</v>
      </c>
      <c r="E1783" s="8">
        <v>4</v>
      </c>
      <c r="F1783" s="12">
        <v>4877.9799999999996</v>
      </c>
      <c r="G1783" s="8" t="s">
        <v>7884</v>
      </c>
      <c r="H1783" s="8" t="s">
        <v>7882</v>
      </c>
      <c r="I1783" s="8" t="s">
        <v>7860</v>
      </c>
      <c r="J1783" s="13">
        <v>35702</v>
      </c>
      <c r="K1783" s="8">
        <v>25</v>
      </c>
    </row>
    <row r="1784" spans="1:11" ht="15" customHeight="1" x14ac:dyDescent="0.3">
      <c r="A1784" s="8" t="s">
        <v>1820</v>
      </c>
      <c r="B1784" s="8">
        <v>1989</v>
      </c>
      <c r="C1784" s="8" t="s">
        <v>7847</v>
      </c>
      <c r="D1784" s="8">
        <v>1</v>
      </c>
      <c r="E1784" s="8">
        <v>3</v>
      </c>
      <c r="F1784" s="12">
        <v>4859.8900000000003</v>
      </c>
      <c r="G1784" s="8" t="s">
        <v>7884</v>
      </c>
      <c r="H1784" s="8" t="s">
        <v>7882</v>
      </c>
      <c r="I1784" s="8" t="s">
        <v>7861</v>
      </c>
      <c r="J1784" s="13">
        <v>32752</v>
      </c>
      <c r="K1784" s="8">
        <v>33</v>
      </c>
    </row>
    <row r="1785" spans="1:11" ht="15" customHeight="1" x14ac:dyDescent="0.3">
      <c r="A1785" s="8" t="s">
        <v>1821</v>
      </c>
      <c r="B1785" s="8">
        <v>1995</v>
      </c>
      <c r="C1785" s="8" t="s">
        <v>7848</v>
      </c>
      <c r="D1785" s="8">
        <v>27</v>
      </c>
      <c r="E1785" s="8">
        <v>3</v>
      </c>
      <c r="F1785" s="12">
        <v>4846.92</v>
      </c>
      <c r="G1785" s="8" t="s">
        <v>7884</v>
      </c>
      <c r="H1785" s="8" t="s">
        <v>7882</v>
      </c>
      <c r="I1785" s="8" t="s">
        <v>7871</v>
      </c>
      <c r="J1785" s="13">
        <v>35060</v>
      </c>
      <c r="K1785" s="8">
        <v>27</v>
      </c>
    </row>
    <row r="1786" spans="1:11" ht="15" customHeight="1" x14ac:dyDescent="0.3">
      <c r="A1786" s="8" t="s">
        <v>1822</v>
      </c>
      <c r="B1786" s="8">
        <v>2001</v>
      </c>
      <c r="C1786" s="8" t="s">
        <v>7846</v>
      </c>
      <c r="D1786" s="8">
        <v>7</v>
      </c>
      <c r="E1786" s="8">
        <v>0</v>
      </c>
      <c r="F1786" s="12">
        <v>4846.53</v>
      </c>
      <c r="G1786" s="8" t="s">
        <v>7884</v>
      </c>
      <c r="H1786" s="8" t="s">
        <v>7882</v>
      </c>
      <c r="I1786" s="8" t="s">
        <v>7870</v>
      </c>
      <c r="J1786" s="13">
        <v>37049</v>
      </c>
      <c r="K1786" s="8">
        <v>22</v>
      </c>
    </row>
    <row r="1787" spans="1:11" ht="15" customHeight="1" x14ac:dyDescent="0.3">
      <c r="A1787" s="8" t="s">
        <v>1823</v>
      </c>
      <c r="B1787" s="8">
        <v>1974</v>
      </c>
      <c r="C1787" s="8" t="s">
        <v>7847</v>
      </c>
      <c r="D1787" s="8">
        <v>11</v>
      </c>
      <c r="E1787" s="8">
        <v>0</v>
      </c>
      <c r="F1787" s="12">
        <v>4844.67</v>
      </c>
      <c r="G1787" s="8" t="s">
        <v>7884</v>
      </c>
      <c r="H1787" s="8" t="s">
        <v>7884</v>
      </c>
      <c r="I1787" s="8" t="s">
        <v>7859</v>
      </c>
      <c r="J1787" s="13">
        <v>27283</v>
      </c>
      <c r="K1787" s="8">
        <v>48</v>
      </c>
    </row>
    <row r="1788" spans="1:11" ht="15" customHeight="1" x14ac:dyDescent="0.3">
      <c r="A1788" s="8" t="s">
        <v>1824</v>
      </c>
      <c r="B1788" s="8">
        <v>1979</v>
      </c>
      <c r="C1788" s="8" t="s">
        <v>7848</v>
      </c>
      <c r="D1788" s="8">
        <v>13</v>
      </c>
      <c r="E1788" s="8">
        <v>2</v>
      </c>
      <c r="F1788" s="12">
        <v>4843.79</v>
      </c>
      <c r="G1788" s="8" t="s">
        <v>7884</v>
      </c>
      <c r="H1788" s="8" t="s">
        <v>7882</v>
      </c>
      <c r="I1788" s="8" t="s">
        <v>7859</v>
      </c>
      <c r="J1788" s="13">
        <v>29202</v>
      </c>
      <c r="K1788" s="8">
        <v>43</v>
      </c>
    </row>
    <row r="1789" spans="1:11" ht="15" customHeight="1" x14ac:dyDescent="0.3">
      <c r="A1789" s="8" t="s">
        <v>1825</v>
      </c>
      <c r="B1789" s="8">
        <v>1995</v>
      </c>
      <c r="C1789" s="8" t="s">
        <v>7847</v>
      </c>
      <c r="D1789" s="8">
        <v>29</v>
      </c>
      <c r="E1789" s="8">
        <v>0</v>
      </c>
      <c r="F1789" s="12">
        <v>4840.95</v>
      </c>
      <c r="G1789" s="8" t="s">
        <v>7884</v>
      </c>
      <c r="H1789" s="8" t="s">
        <v>7883</v>
      </c>
      <c r="I1789" s="8" t="s">
        <v>7870</v>
      </c>
      <c r="J1789" s="13">
        <v>34971</v>
      </c>
      <c r="K1789" s="8">
        <v>27</v>
      </c>
    </row>
    <row r="1790" spans="1:11" ht="15" customHeight="1" x14ac:dyDescent="0.3">
      <c r="A1790" s="8" t="s">
        <v>1826</v>
      </c>
      <c r="B1790" s="8">
        <v>1984</v>
      </c>
      <c r="C1790" s="8" t="s">
        <v>7850</v>
      </c>
      <c r="D1790" s="8">
        <v>15</v>
      </c>
      <c r="E1790" s="8">
        <v>3</v>
      </c>
      <c r="F1790" s="12">
        <v>4839.18</v>
      </c>
      <c r="G1790" s="8" t="s">
        <v>7884</v>
      </c>
      <c r="H1790" s="8" t="s">
        <v>7883</v>
      </c>
      <c r="I1790" s="8" t="s">
        <v>7860</v>
      </c>
      <c r="J1790" s="13">
        <v>30970</v>
      </c>
      <c r="K1790" s="8">
        <v>38</v>
      </c>
    </row>
    <row r="1791" spans="1:11" ht="15" customHeight="1" x14ac:dyDescent="0.3">
      <c r="A1791" s="8" t="s">
        <v>1827</v>
      </c>
      <c r="B1791" s="8">
        <v>1992</v>
      </c>
      <c r="C1791" s="8" t="s">
        <v>7847</v>
      </c>
      <c r="D1791" s="8">
        <v>10</v>
      </c>
      <c r="E1791" s="8">
        <v>3</v>
      </c>
      <c r="F1791" s="12">
        <v>4837.58</v>
      </c>
      <c r="G1791" s="8" t="s">
        <v>7882</v>
      </c>
      <c r="H1791" s="8" t="s">
        <v>7884</v>
      </c>
      <c r="I1791" s="8" t="s">
        <v>7859</v>
      </c>
      <c r="J1791" s="13">
        <v>33857</v>
      </c>
      <c r="K1791" s="8">
        <v>30</v>
      </c>
    </row>
    <row r="1792" spans="1:11" ht="15" customHeight="1" x14ac:dyDescent="0.3">
      <c r="A1792" s="8" t="s">
        <v>1828</v>
      </c>
      <c r="B1792" s="8">
        <v>2000</v>
      </c>
      <c r="C1792" s="8" t="s">
        <v>7848</v>
      </c>
      <c r="D1792" s="8">
        <v>11</v>
      </c>
      <c r="E1792" s="8">
        <v>0</v>
      </c>
      <c r="F1792" s="12">
        <v>4835.43</v>
      </c>
      <c r="G1792" s="8" t="s">
        <v>7884</v>
      </c>
      <c r="H1792" s="8" t="s">
        <v>7884</v>
      </c>
      <c r="I1792" s="8" t="s">
        <v>7870</v>
      </c>
      <c r="J1792" s="13">
        <v>36871</v>
      </c>
      <c r="K1792" s="8">
        <v>22</v>
      </c>
    </row>
    <row r="1793" spans="1:11" ht="15" customHeight="1" x14ac:dyDescent="0.3">
      <c r="A1793" s="8" t="s">
        <v>1829</v>
      </c>
      <c r="B1793" s="8">
        <v>2002</v>
      </c>
      <c r="C1793" s="8" t="s">
        <v>7846</v>
      </c>
      <c r="D1793" s="8">
        <v>27</v>
      </c>
      <c r="E1793" s="8">
        <v>5</v>
      </c>
      <c r="F1793" s="12">
        <v>4830.63</v>
      </c>
      <c r="G1793" s="8" t="s">
        <v>7884</v>
      </c>
      <c r="H1793" s="8" t="s">
        <v>7883</v>
      </c>
      <c r="I1793" s="8" t="s">
        <v>7861</v>
      </c>
      <c r="J1793" s="13">
        <v>37434</v>
      </c>
      <c r="K1793" s="8">
        <v>20</v>
      </c>
    </row>
    <row r="1794" spans="1:11" ht="15" customHeight="1" x14ac:dyDescent="0.3">
      <c r="A1794" s="8" t="s">
        <v>1830</v>
      </c>
      <c r="B1794" s="8">
        <v>1995</v>
      </c>
      <c r="C1794" s="8" t="s">
        <v>7848</v>
      </c>
      <c r="D1794" s="8">
        <v>1</v>
      </c>
      <c r="E1794" s="8">
        <v>3</v>
      </c>
      <c r="F1794" s="12">
        <v>4827.8999999999996</v>
      </c>
      <c r="G1794" s="8" t="s">
        <v>7883</v>
      </c>
      <c r="H1794" s="8" t="s">
        <v>7884</v>
      </c>
      <c r="I1794" s="8" t="s">
        <v>7859</v>
      </c>
      <c r="J1794" s="13">
        <v>35034</v>
      </c>
      <c r="K1794" s="8">
        <v>27</v>
      </c>
    </row>
    <row r="1795" spans="1:11" ht="15" customHeight="1" x14ac:dyDescent="0.3">
      <c r="A1795" s="8" t="s">
        <v>1831</v>
      </c>
      <c r="B1795" s="8">
        <v>1981</v>
      </c>
      <c r="C1795" s="8" t="s">
        <v>7844</v>
      </c>
      <c r="D1795" s="8">
        <v>3</v>
      </c>
      <c r="E1795" s="8">
        <v>1</v>
      </c>
      <c r="F1795" s="12">
        <v>4827.1000000000004</v>
      </c>
      <c r="G1795" s="8" t="s">
        <v>7884</v>
      </c>
      <c r="H1795" s="8" t="s">
        <v>7883</v>
      </c>
      <c r="I1795" s="8" t="s">
        <v>7859</v>
      </c>
      <c r="J1795" s="13">
        <v>29770</v>
      </c>
      <c r="K1795" s="8">
        <v>41</v>
      </c>
    </row>
    <row r="1796" spans="1:11" ht="15" customHeight="1" x14ac:dyDescent="0.3">
      <c r="A1796" s="8" t="s">
        <v>1832</v>
      </c>
      <c r="B1796" s="8">
        <v>1978</v>
      </c>
      <c r="C1796" s="8" t="s">
        <v>7850</v>
      </c>
      <c r="D1796" s="8">
        <v>3</v>
      </c>
      <c r="E1796" s="8">
        <v>2</v>
      </c>
      <c r="F1796" s="12">
        <v>4812.34</v>
      </c>
      <c r="G1796" s="8" t="s">
        <v>7884</v>
      </c>
      <c r="H1796" s="8" t="s">
        <v>7882</v>
      </c>
      <c r="I1796" s="8" t="s">
        <v>7859</v>
      </c>
      <c r="J1796" s="13">
        <v>28766</v>
      </c>
      <c r="K1796" s="8">
        <v>44</v>
      </c>
    </row>
    <row r="1797" spans="1:11" ht="15" customHeight="1" x14ac:dyDescent="0.3">
      <c r="A1797" s="8" t="s">
        <v>1833</v>
      </c>
      <c r="B1797" s="8">
        <v>1989</v>
      </c>
      <c r="C1797" s="8" t="s">
        <v>7848</v>
      </c>
      <c r="D1797" s="8">
        <v>16</v>
      </c>
      <c r="E1797" s="8">
        <v>1</v>
      </c>
      <c r="F1797" s="12">
        <v>4795.66</v>
      </c>
      <c r="G1797" s="8" t="s">
        <v>7884</v>
      </c>
      <c r="H1797" s="8" t="s">
        <v>7883</v>
      </c>
      <c r="I1797" s="8" t="s">
        <v>7859</v>
      </c>
      <c r="J1797" s="13">
        <v>32858</v>
      </c>
      <c r="K1797" s="8">
        <v>33</v>
      </c>
    </row>
    <row r="1798" spans="1:11" ht="15" customHeight="1" x14ac:dyDescent="0.3">
      <c r="A1798" s="8" t="s">
        <v>1834</v>
      </c>
      <c r="B1798" s="8">
        <v>1987</v>
      </c>
      <c r="C1798" s="8" t="s">
        <v>7846</v>
      </c>
      <c r="D1798" s="8">
        <v>22</v>
      </c>
      <c r="E1798" s="8">
        <v>3</v>
      </c>
      <c r="F1798" s="12">
        <v>4787.42</v>
      </c>
      <c r="G1798" s="8" t="s">
        <v>7884</v>
      </c>
      <c r="H1798" s="8" t="s">
        <v>7882</v>
      </c>
      <c r="I1798" s="8" t="s">
        <v>7859</v>
      </c>
      <c r="J1798" s="13">
        <v>31950</v>
      </c>
      <c r="K1798" s="8">
        <v>35</v>
      </c>
    </row>
    <row r="1799" spans="1:11" ht="15" customHeight="1" x14ac:dyDescent="0.3">
      <c r="A1799" s="8" t="s">
        <v>1835</v>
      </c>
      <c r="B1799" s="8">
        <v>1989</v>
      </c>
      <c r="C1799" s="8" t="s">
        <v>7848</v>
      </c>
      <c r="D1799" s="8">
        <v>9</v>
      </c>
      <c r="E1799" s="8">
        <v>1</v>
      </c>
      <c r="F1799" s="12">
        <v>4779.6000000000004</v>
      </c>
      <c r="G1799" s="8" t="s">
        <v>7884</v>
      </c>
      <c r="H1799" s="8" t="s">
        <v>7882</v>
      </c>
      <c r="I1799" s="8" t="s">
        <v>7859</v>
      </c>
      <c r="J1799" s="13">
        <v>32851</v>
      </c>
      <c r="K1799" s="8">
        <v>33</v>
      </c>
    </row>
    <row r="1800" spans="1:11" ht="15" customHeight="1" x14ac:dyDescent="0.3">
      <c r="A1800" s="8" t="s">
        <v>1836</v>
      </c>
      <c r="B1800" s="8">
        <v>1989</v>
      </c>
      <c r="C1800" s="8" t="s">
        <v>7849</v>
      </c>
      <c r="D1800" s="8">
        <v>1</v>
      </c>
      <c r="E1800" s="8">
        <v>1</v>
      </c>
      <c r="F1800" s="12">
        <v>4766.0200000000004</v>
      </c>
      <c r="G1800" s="8" t="s">
        <v>7884</v>
      </c>
      <c r="H1800" s="8" t="s">
        <v>7882</v>
      </c>
      <c r="I1800" s="8" t="s">
        <v>7861</v>
      </c>
      <c r="J1800" s="13">
        <v>32721</v>
      </c>
      <c r="K1800" s="8">
        <v>33</v>
      </c>
    </row>
    <row r="1801" spans="1:11" ht="15" customHeight="1" x14ac:dyDescent="0.3">
      <c r="A1801" s="8" t="s">
        <v>1837</v>
      </c>
      <c r="B1801" s="8">
        <v>1987</v>
      </c>
      <c r="C1801" s="8" t="s">
        <v>7847</v>
      </c>
      <c r="D1801" s="8">
        <v>27</v>
      </c>
      <c r="E1801" s="8">
        <v>1</v>
      </c>
      <c r="F1801" s="12">
        <v>4762.33</v>
      </c>
      <c r="G1801" s="8" t="s">
        <v>7882</v>
      </c>
      <c r="H1801" s="8" t="s">
        <v>7882</v>
      </c>
      <c r="I1801" s="8" t="s">
        <v>7861</v>
      </c>
      <c r="J1801" s="13">
        <v>32047</v>
      </c>
      <c r="K1801" s="8">
        <v>35</v>
      </c>
    </row>
    <row r="1802" spans="1:11" ht="15" customHeight="1" x14ac:dyDescent="0.3">
      <c r="A1802" s="8" t="s">
        <v>1838</v>
      </c>
      <c r="B1802" s="8">
        <v>1992</v>
      </c>
      <c r="C1802" s="8" t="s">
        <v>7849</v>
      </c>
      <c r="D1802" s="8">
        <v>16</v>
      </c>
      <c r="E1802" s="8">
        <v>2</v>
      </c>
      <c r="F1802" s="12">
        <v>4753.6400000000003</v>
      </c>
      <c r="G1802" s="8" t="s">
        <v>7884</v>
      </c>
      <c r="H1802" s="8" t="s">
        <v>7882</v>
      </c>
      <c r="I1802" s="8" t="s">
        <v>7859</v>
      </c>
      <c r="J1802" s="13">
        <v>33832</v>
      </c>
      <c r="K1802" s="8">
        <v>30</v>
      </c>
    </row>
    <row r="1803" spans="1:11" ht="15" customHeight="1" x14ac:dyDescent="0.3">
      <c r="A1803" s="8" t="s">
        <v>1839</v>
      </c>
      <c r="B1803" s="8">
        <v>1987</v>
      </c>
      <c r="C1803" s="8" t="s">
        <v>7845</v>
      </c>
      <c r="D1803" s="8">
        <v>22</v>
      </c>
      <c r="E1803" s="8">
        <v>1</v>
      </c>
      <c r="F1803" s="12">
        <v>4751.07</v>
      </c>
      <c r="G1803" s="8" t="s">
        <v>7882</v>
      </c>
      <c r="H1803" s="8" t="s">
        <v>7883</v>
      </c>
      <c r="I1803" s="8" t="s">
        <v>7861</v>
      </c>
      <c r="J1803" s="13">
        <v>32103</v>
      </c>
      <c r="K1803" s="8">
        <v>35</v>
      </c>
    </row>
    <row r="1804" spans="1:11" ht="15" customHeight="1" x14ac:dyDescent="0.3">
      <c r="A1804" s="8" t="s">
        <v>1840</v>
      </c>
      <c r="B1804" s="8">
        <v>1987</v>
      </c>
      <c r="C1804" s="8" t="s">
        <v>7847</v>
      </c>
      <c r="D1804" s="8">
        <v>2</v>
      </c>
      <c r="E1804" s="8">
        <v>1</v>
      </c>
      <c r="F1804" s="12">
        <v>4747.05</v>
      </c>
      <c r="G1804" s="8" t="s">
        <v>7884</v>
      </c>
      <c r="H1804" s="8" t="s">
        <v>7884</v>
      </c>
      <c r="I1804" s="8" t="s">
        <v>7859</v>
      </c>
      <c r="J1804" s="13">
        <v>32022</v>
      </c>
      <c r="K1804" s="8">
        <v>35</v>
      </c>
    </row>
    <row r="1805" spans="1:11" ht="15" customHeight="1" x14ac:dyDescent="0.3">
      <c r="A1805" s="8" t="s">
        <v>1841</v>
      </c>
      <c r="B1805" s="8">
        <v>1987</v>
      </c>
      <c r="C1805" s="8" t="s">
        <v>7846</v>
      </c>
      <c r="D1805" s="8">
        <v>5</v>
      </c>
      <c r="E1805" s="8">
        <v>1</v>
      </c>
      <c r="F1805" s="12">
        <v>4746.34</v>
      </c>
      <c r="G1805" s="8" t="s">
        <v>7884</v>
      </c>
      <c r="H1805" s="8" t="s">
        <v>7884</v>
      </c>
      <c r="I1805" s="8" t="s">
        <v>7861</v>
      </c>
      <c r="J1805" s="13">
        <v>31933</v>
      </c>
      <c r="K1805" s="8">
        <v>36</v>
      </c>
    </row>
    <row r="1806" spans="1:11" ht="15" customHeight="1" x14ac:dyDescent="0.3">
      <c r="A1806" s="8" t="s">
        <v>1842</v>
      </c>
      <c r="B1806" s="8">
        <v>2004</v>
      </c>
      <c r="C1806" s="8" t="s">
        <v>7845</v>
      </c>
      <c r="D1806" s="8">
        <v>24</v>
      </c>
      <c r="E1806" s="8">
        <v>0</v>
      </c>
      <c r="F1806" s="12">
        <v>4740.78</v>
      </c>
      <c r="G1806" s="8" t="s">
        <v>7884</v>
      </c>
      <c r="H1806" s="8" t="s">
        <v>7882</v>
      </c>
      <c r="I1806" s="8" t="s">
        <v>7870</v>
      </c>
      <c r="J1806" s="13">
        <v>38315</v>
      </c>
      <c r="K1806" s="8">
        <v>18</v>
      </c>
    </row>
    <row r="1807" spans="1:11" ht="15" customHeight="1" x14ac:dyDescent="0.3">
      <c r="A1807" s="8" t="s">
        <v>1843</v>
      </c>
      <c r="B1807" s="8">
        <v>1991</v>
      </c>
      <c r="C1807" s="8" t="s">
        <v>7850</v>
      </c>
      <c r="D1807" s="8">
        <v>12</v>
      </c>
      <c r="E1807" s="8">
        <v>1</v>
      </c>
      <c r="F1807" s="12">
        <v>4738.2700000000004</v>
      </c>
      <c r="G1807" s="8" t="s">
        <v>7884</v>
      </c>
      <c r="H1807" s="8" t="s">
        <v>7882</v>
      </c>
      <c r="I1807" s="8" t="s">
        <v>7860</v>
      </c>
      <c r="J1807" s="13">
        <v>33523</v>
      </c>
      <c r="K1807" s="8">
        <v>31</v>
      </c>
    </row>
    <row r="1808" spans="1:11" ht="15" customHeight="1" x14ac:dyDescent="0.3">
      <c r="A1808" s="8" t="s">
        <v>1844</v>
      </c>
      <c r="B1808" s="8">
        <v>1986</v>
      </c>
      <c r="C1808" s="8" t="s">
        <v>7847</v>
      </c>
      <c r="D1808" s="8">
        <v>5</v>
      </c>
      <c r="E1808" s="8">
        <v>3</v>
      </c>
      <c r="F1808" s="12">
        <v>4734.6400000000003</v>
      </c>
      <c r="G1808" s="8" t="s">
        <v>7884</v>
      </c>
      <c r="H1808" s="8" t="s">
        <v>7883</v>
      </c>
      <c r="I1808" s="8" t="s">
        <v>7859</v>
      </c>
      <c r="J1808" s="13">
        <v>31660</v>
      </c>
      <c r="K1808" s="8">
        <v>36</v>
      </c>
    </row>
    <row r="1809" spans="1:11" ht="15" customHeight="1" x14ac:dyDescent="0.3">
      <c r="A1809" s="8" t="s">
        <v>1845</v>
      </c>
      <c r="B1809" s="8">
        <v>1980</v>
      </c>
      <c r="C1809" s="8" t="s">
        <v>7844</v>
      </c>
      <c r="D1809" s="8">
        <v>2</v>
      </c>
      <c r="E1809" s="8">
        <v>2</v>
      </c>
      <c r="F1809" s="12">
        <v>4728.71</v>
      </c>
      <c r="G1809" s="8" t="s">
        <v>7884</v>
      </c>
      <c r="H1809" s="8" t="s">
        <v>7882</v>
      </c>
      <c r="I1809" s="8" t="s">
        <v>7860</v>
      </c>
      <c r="J1809" s="13">
        <v>29404</v>
      </c>
      <c r="K1809" s="8">
        <v>42</v>
      </c>
    </row>
    <row r="1810" spans="1:11" ht="15" customHeight="1" x14ac:dyDescent="0.3">
      <c r="A1810" s="8" t="s">
        <v>1846</v>
      </c>
      <c r="B1810" s="8">
        <v>1994</v>
      </c>
      <c r="C1810" s="8" t="s">
        <v>7849</v>
      </c>
      <c r="D1810" s="8">
        <v>12</v>
      </c>
      <c r="E1810" s="8">
        <v>2</v>
      </c>
      <c r="F1810" s="12">
        <v>4719.74</v>
      </c>
      <c r="G1810" s="8" t="s">
        <v>7884</v>
      </c>
      <c r="H1810" s="8" t="s">
        <v>7883</v>
      </c>
      <c r="I1810" s="8" t="s">
        <v>7860</v>
      </c>
      <c r="J1810" s="13">
        <v>34558</v>
      </c>
      <c r="K1810" s="8">
        <v>28</v>
      </c>
    </row>
    <row r="1811" spans="1:11" ht="15" customHeight="1" x14ac:dyDescent="0.3">
      <c r="A1811" s="8" t="s">
        <v>1847</v>
      </c>
      <c r="B1811" s="8">
        <v>1992</v>
      </c>
      <c r="C1811" s="8" t="s">
        <v>7847</v>
      </c>
      <c r="D1811" s="8">
        <v>28</v>
      </c>
      <c r="E1811" s="8">
        <v>1</v>
      </c>
      <c r="F1811" s="12">
        <v>4719.5200000000004</v>
      </c>
      <c r="G1811" s="8" t="s">
        <v>7884</v>
      </c>
      <c r="H1811" s="8" t="s">
        <v>7884</v>
      </c>
      <c r="I1811" s="8" t="s">
        <v>7867</v>
      </c>
      <c r="J1811" s="13">
        <v>33875</v>
      </c>
      <c r="K1811" s="8">
        <v>30</v>
      </c>
    </row>
    <row r="1812" spans="1:11" ht="15" customHeight="1" x14ac:dyDescent="0.3">
      <c r="A1812" s="8" t="s">
        <v>1848</v>
      </c>
      <c r="B1812" s="8">
        <v>1992</v>
      </c>
      <c r="C1812" s="8" t="s">
        <v>7850</v>
      </c>
      <c r="D1812" s="8">
        <v>9</v>
      </c>
      <c r="E1812" s="8">
        <v>1</v>
      </c>
      <c r="F1812" s="12">
        <v>4718.2</v>
      </c>
      <c r="G1812" s="8" t="s">
        <v>7884</v>
      </c>
      <c r="H1812" s="8" t="s">
        <v>7882</v>
      </c>
      <c r="I1812" s="8" t="s">
        <v>7867</v>
      </c>
      <c r="J1812" s="13">
        <v>33886</v>
      </c>
      <c r="K1812" s="8">
        <v>30</v>
      </c>
    </row>
    <row r="1813" spans="1:11" ht="15" customHeight="1" x14ac:dyDescent="0.3">
      <c r="A1813" s="8" t="s">
        <v>1849</v>
      </c>
      <c r="B1813" s="8">
        <v>1981</v>
      </c>
      <c r="C1813" s="8" t="s">
        <v>7849</v>
      </c>
      <c r="D1813" s="8">
        <v>12</v>
      </c>
      <c r="E1813" s="8">
        <v>1</v>
      </c>
      <c r="F1813" s="12">
        <v>4712.12</v>
      </c>
      <c r="G1813" s="8" t="s">
        <v>7884</v>
      </c>
      <c r="H1813" s="8" t="s">
        <v>7882</v>
      </c>
      <c r="I1813" s="8" t="s">
        <v>7861</v>
      </c>
      <c r="J1813" s="13">
        <v>29810</v>
      </c>
      <c r="K1813" s="8">
        <v>41</v>
      </c>
    </row>
    <row r="1814" spans="1:11" ht="15" customHeight="1" x14ac:dyDescent="0.3">
      <c r="A1814" s="8" t="s">
        <v>1850</v>
      </c>
      <c r="B1814" s="8">
        <v>1977</v>
      </c>
      <c r="C1814" s="8" t="s">
        <v>7848</v>
      </c>
      <c r="D1814" s="8">
        <v>4</v>
      </c>
      <c r="E1814" s="8">
        <v>2</v>
      </c>
      <c r="F1814" s="12">
        <v>4699.47</v>
      </c>
      <c r="G1814" s="8" t="s">
        <v>7884</v>
      </c>
      <c r="H1814" s="8" t="s">
        <v>7882</v>
      </c>
      <c r="I1814" s="8" t="s">
        <v>7859</v>
      </c>
      <c r="J1814" s="13">
        <v>28463</v>
      </c>
      <c r="K1814" s="8">
        <v>45</v>
      </c>
    </row>
    <row r="1815" spans="1:11" ht="15" customHeight="1" x14ac:dyDescent="0.3">
      <c r="A1815" s="8" t="s">
        <v>1851</v>
      </c>
      <c r="B1815" s="8">
        <v>2003</v>
      </c>
      <c r="C1815" s="8" t="s">
        <v>7846</v>
      </c>
      <c r="D1815" s="8">
        <v>22</v>
      </c>
      <c r="E1815" s="8">
        <v>5</v>
      </c>
      <c r="F1815" s="12">
        <v>4687.8</v>
      </c>
      <c r="G1815" s="8" t="s">
        <v>7884</v>
      </c>
      <c r="H1815" s="8" t="s">
        <v>7882</v>
      </c>
      <c r="I1815" s="8" t="s">
        <v>7861</v>
      </c>
      <c r="J1815" s="13">
        <v>37794</v>
      </c>
      <c r="K1815" s="8">
        <v>19</v>
      </c>
    </row>
    <row r="1816" spans="1:11" ht="15" customHeight="1" x14ac:dyDescent="0.3">
      <c r="A1816" s="8" t="s">
        <v>1852</v>
      </c>
      <c r="B1816" s="8">
        <v>1990</v>
      </c>
      <c r="C1816" s="8" t="s">
        <v>7847</v>
      </c>
      <c r="D1816" s="8">
        <v>4</v>
      </c>
      <c r="E1816" s="8">
        <v>2</v>
      </c>
      <c r="F1816" s="12">
        <v>4686.3900000000003</v>
      </c>
      <c r="G1816" s="8" t="s">
        <v>7882</v>
      </c>
      <c r="H1816" s="8" t="s">
        <v>7882</v>
      </c>
      <c r="I1816" s="8" t="s">
        <v>7859</v>
      </c>
      <c r="J1816" s="13">
        <v>33120</v>
      </c>
      <c r="K1816" s="8">
        <v>32</v>
      </c>
    </row>
    <row r="1817" spans="1:11" ht="15" customHeight="1" x14ac:dyDescent="0.3">
      <c r="A1817" s="8" t="s">
        <v>1853</v>
      </c>
      <c r="B1817" s="8">
        <v>2003</v>
      </c>
      <c r="C1817" s="8" t="s">
        <v>7850</v>
      </c>
      <c r="D1817" s="8">
        <v>4</v>
      </c>
      <c r="E1817" s="8">
        <v>0</v>
      </c>
      <c r="F1817" s="12">
        <v>4678.8</v>
      </c>
      <c r="G1817" s="8" t="s">
        <v>7884</v>
      </c>
      <c r="H1817" s="8" t="s">
        <v>7883</v>
      </c>
      <c r="I1817" s="8" t="s">
        <v>7870</v>
      </c>
      <c r="J1817" s="13">
        <v>37898</v>
      </c>
      <c r="K1817" s="8">
        <v>19</v>
      </c>
    </row>
    <row r="1818" spans="1:11" ht="15" customHeight="1" x14ac:dyDescent="0.3">
      <c r="A1818" s="8" t="s">
        <v>1854</v>
      </c>
      <c r="B1818" s="8">
        <v>1979</v>
      </c>
      <c r="C1818" s="8" t="s">
        <v>7850</v>
      </c>
      <c r="D1818" s="8">
        <v>18</v>
      </c>
      <c r="E1818" s="8">
        <v>2</v>
      </c>
      <c r="F1818" s="12">
        <v>4674.2</v>
      </c>
      <c r="G1818" s="8" t="s">
        <v>7884</v>
      </c>
      <c r="H1818" s="8" t="s">
        <v>7883</v>
      </c>
      <c r="I1818" s="8" t="s">
        <v>7859</v>
      </c>
      <c r="J1818" s="13">
        <v>29146</v>
      </c>
      <c r="K1818" s="8">
        <v>43</v>
      </c>
    </row>
    <row r="1819" spans="1:11" ht="15" customHeight="1" x14ac:dyDescent="0.3">
      <c r="A1819" s="8" t="s">
        <v>1855</v>
      </c>
      <c r="B1819" s="8">
        <v>1990</v>
      </c>
      <c r="C1819" s="8" t="s">
        <v>7844</v>
      </c>
      <c r="D1819" s="8">
        <v>13</v>
      </c>
      <c r="E1819" s="8">
        <v>2</v>
      </c>
      <c r="F1819" s="12">
        <v>4673.3900000000003</v>
      </c>
      <c r="G1819" s="8" t="s">
        <v>7884</v>
      </c>
      <c r="H1819" s="8" t="s">
        <v>7883</v>
      </c>
      <c r="I1819" s="8" t="s">
        <v>7859</v>
      </c>
      <c r="J1819" s="13">
        <v>33067</v>
      </c>
      <c r="K1819" s="8">
        <v>32</v>
      </c>
    </row>
    <row r="1820" spans="1:11" ht="15" customHeight="1" x14ac:dyDescent="0.3">
      <c r="A1820" s="8" t="s">
        <v>1856</v>
      </c>
      <c r="B1820" s="8">
        <v>1990</v>
      </c>
      <c r="C1820" s="8" t="s">
        <v>7847</v>
      </c>
      <c r="D1820" s="8">
        <v>26</v>
      </c>
      <c r="E1820" s="8">
        <v>2</v>
      </c>
      <c r="F1820" s="12">
        <v>4670.6400000000003</v>
      </c>
      <c r="G1820" s="8" t="s">
        <v>7884</v>
      </c>
      <c r="H1820" s="8" t="s">
        <v>7884</v>
      </c>
      <c r="I1820" s="8" t="s">
        <v>7861</v>
      </c>
      <c r="J1820" s="13">
        <v>33142</v>
      </c>
      <c r="K1820" s="8">
        <v>32</v>
      </c>
    </row>
    <row r="1821" spans="1:11" ht="15" customHeight="1" x14ac:dyDescent="0.3">
      <c r="A1821" s="8" t="s">
        <v>1857</v>
      </c>
      <c r="B1821" s="8">
        <v>1990</v>
      </c>
      <c r="C1821" s="8" t="s">
        <v>7849</v>
      </c>
      <c r="D1821" s="8">
        <v>5</v>
      </c>
      <c r="E1821" s="8">
        <v>1</v>
      </c>
      <c r="F1821" s="12">
        <v>4667.6099999999997</v>
      </c>
      <c r="G1821" s="8" t="s">
        <v>7882</v>
      </c>
      <c r="H1821" s="8" t="s">
        <v>7882</v>
      </c>
      <c r="I1821" s="8" t="s">
        <v>7864</v>
      </c>
      <c r="J1821" s="13">
        <v>33090</v>
      </c>
      <c r="K1821" s="8">
        <v>32</v>
      </c>
    </row>
    <row r="1822" spans="1:11" ht="15" customHeight="1" x14ac:dyDescent="0.3">
      <c r="A1822" s="8" t="s">
        <v>1858</v>
      </c>
      <c r="B1822" s="8">
        <v>1996</v>
      </c>
      <c r="C1822" s="8" t="s">
        <v>7850</v>
      </c>
      <c r="D1822" s="8">
        <v>25</v>
      </c>
      <c r="E1822" s="8">
        <v>3</v>
      </c>
      <c r="F1822" s="12">
        <v>4661.29</v>
      </c>
      <c r="G1822" s="8" t="s">
        <v>7884</v>
      </c>
      <c r="H1822" s="8" t="s">
        <v>7883</v>
      </c>
      <c r="I1822" s="8" t="s">
        <v>7871</v>
      </c>
      <c r="J1822" s="13">
        <v>35363</v>
      </c>
      <c r="K1822" s="8">
        <v>26</v>
      </c>
    </row>
    <row r="1823" spans="1:11" ht="15" customHeight="1" x14ac:dyDescent="0.3">
      <c r="A1823" s="8" t="s">
        <v>1859</v>
      </c>
      <c r="B1823" s="8">
        <v>1985</v>
      </c>
      <c r="C1823" s="8" t="s">
        <v>7846</v>
      </c>
      <c r="D1823" s="8">
        <v>22</v>
      </c>
      <c r="E1823" s="8">
        <v>0</v>
      </c>
      <c r="F1823" s="12">
        <v>4646.76</v>
      </c>
      <c r="G1823" s="8" t="s">
        <v>7883</v>
      </c>
      <c r="H1823" s="8" t="s">
        <v>7883</v>
      </c>
      <c r="I1823" s="8" t="s">
        <v>7861</v>
      </c>
      <c r="J1823" s="13">
        <v>31220</v>
      </c>
      <c r="K1823" s="8">
        <v>37</v>
      </c>
    </row>
    <row r="1824" spans="1:11" ht="15" customHeight="1" x14ac:dyDescent="0.3">
      <c r="A1824" s="8" t="s">
        <v>1860</v>
      </c>
      <c r="B1824" s="8">
        <v>1998</v>
      </c>
      <c r="C1824" s="8" t="s">
        <v>7846</v>
      </c>
      <c r="D1824" s="8">
        <v>29</v>
      </c>
      <c r="E1824" s="8">
        <v>3</v>
      </c>
      <c r="F1824" s="12">
        <v>4618.08</v>
      </c>
      <c r="G1824" s="8" t="s">
        <v>7884</v>
      </c>
      <c r="H1824" s="8" t="s">
        <v>7883</v>
      </c>
      <c r="I1824" s="8" t="s">
        <v>7860</v>
      </c>
      <c r="J1824" s="13">
        <v>35975</v>
      </c>
      <c r="K1824" s="8">
        <v>24</v>
      </c>
    </row>
    <row r="1825" spans="1:11" ht="15" customHeight="1" x14ac:dyDescent="0.3">
      <c r="A1825" s="8" t="s">
        <v>1861</v>
      </c>
      <c r="B1825" s="8">
        <v>2000</v>
      </c>
      <c r="C1825" s="8" t="s">
        <v>7844</v>
      </c>
      <c r="D1825" s="8">
        <v>2</v>
      </c>
      <c r="E1825" s="8">
        <v>0</v>
      </c>
      <c r="F1825" s="12">
        <v>4608.03</v>
      </c>
      <c r="G1825" s="8" t="s">
        <v>7884</v>
      </c>
      <c r="H1825" s="8" t="s">
        <v>7882</v>
      </c>
      <c r="I1825" s="8" t="s">
        <v>7861</v>
      </c>
      <c r="J1825" s="13">
        <v>36709</v>
      </c>
      <c r="K1825" s="8">
        <v>22</v>
      </c>
    </row>
    <row r="1826" spans="1:11" ht="15" customHeight="1" x14ac:dyDescent="0.3">
      <c r="A1826" s="8" t="s">
        <v>1862</v>
      </c>
      <c r="B1826" s="8">
        <v>1989</v>
      </c>
      <c r="C1826" s="8" t="s">
        <v>7847</v>
      </c>
      <c r="D1826" s="8">
        <v>18</v>
      </c>
      <c r="E1826" s="8">
        <v>0</v>
      </c>
      <c r="F1826" s="12">
        <v>4571.41</v>
      </c>
      <c r="G1826" s="8" t="s">
        <v>7884</v>
      </c>
      <c r="H1826" s="8" t="s">
        <v>7884</v>
      </c>
      <c r="I1826" s="8" t="s">
        <v>7860</v>
      </c>
      <c r="J1826" s="13">
        <v>32769</v>
      </c>
      <c r="K1826" s="8">
        <v>33</v>
      </c>
    </row>
    <row r="1827" spans="1:11" ht="15" customHeight="1" x14ac:dyDescent="0.3">
      <c r="A1827" s="8" t="s">
        <v>1863</v>
      </c>
      <c r="B1827" s="8">
        <v>1996</v>
      </c>
      <c r="C1827" s="8" t="s">
        <v>7848</v>
      </c>
      <c r="D1827" s="8">
        <v>25</v>
      </c>
      <c r="E1827" s="8">
        <v>2</v>
      </c>
      <c r="F1827" s="12">
        <v>4564.1899999999996</v>
      </c>
      <c r="G1827" s="8" t="s">
        <v>7884</v>
      </c>
      <c r="H1827" s="8" t="s">
        <v>7884</v>
      </c>
      <c r="I1827" s="8" t="s">
        <v>7867</v>
      </c>
      <c r="J1827" s="13">
        <v>35424</v>
      </c>
      <c r="K1827" s="8">
        <v>26</v>
      </c>
    </row>
    <row r="1828" spans="1:11" ht="15" customHeight="1" x14ac:dyDescent="0.3">
      <c r="A1828" s="8" t="s">
        <v>1864</v>
      </c>
      <c r="B1828" s="8">
        <v>1990</v>
      </c>
      <c r="C1828" s="8" t="s">
        <v>7847</v>
      </c>
      <c r="D1828" s="8">
        <v>20</v>
      </c>
      <c r="E1828" s="8">
        <v>1</v>
      </c>
      <c r="F1828" s="12">
        <v>4562.84</v>
      </c>
      <c r="G1828" s="8" t="s">
        <v>7884</v>
      </c>
      <c r="H1828" s="8" t="s">
        <v>7884</v>
      </c>
      <c r="I1828" s="8" t="s">
        <v>7859</v>
      </c>
      <c r="J1828" s="13">
        <v>33136</v>
      </c>
      <c r="K1828" s="8">
        <v>32</v>
      </c>
    </row>
    <row r="1829" spans="1:11" ht="15" customHeight="1" x14ac:dyDescent="0.3">
      <c r="A1829" s="8" t="s">
        <v>1865</v>
      </c>
      <c r="B1829" s="8">
        <v>2004</v>
      </c>
      <c r="C1829" s="8" t="s">
        <v>7848</v>
      </c>
      <c r="D1829" s="8">
        <v>22</v>
      </c>
      <c r="E1829" s="8">
        <v>4</v>
      </c>
      <c r="F1829" s="12">
        <v>4561.1899999999996</v>
      </c>
      <c r="G1829" s="8" t="s">
        <v>7884</v>
      </c>
      <c r="H1829" s="8" t="s">
        <v>7884</v>
      </c>
      <c r="I1829" s="8" t="s">
        <v>7867</v>
      </c>
      <c r="J1829" s="13">
        <v>38343</v>
      </c>
      <c r="K1829" s="8">
        <v>18</v>
      </c>
    </row>
    <row r="1830" spans="1:11" ht="15" customHeight="1" x14ac:dyDescent="0.3">
      <c r="A1830" s="8" t="s">
        <v>1866</v>
      </c>
      <c r="B1830" s="8">
        <v>1990</v>
      </c>
      <c r="C1830" s="8" t="s">
        <v>7845</v>
      </c>
      <c r="D1830" s="8">
        <v>17</v>
      </c>
      <c r="E1830" s="8">
        <v>0</v>
      </c>
      <c r="F1830" s="12">
        <v>4544.2299999999996</v>
      </c>
      <c r="G1830" s="8" t="s">
        <v>7884</v>
      </c>
      <c r="H1830" s="8" t="s">
        <v>7883</v>
      </c>
      <c r="I1830" s="8" t="s">
        <v>7867</v>
      </c>
      <c r="J1830" s="13">
        <v>33194</v>
      </c>
      <c r="K1830" s="8">
        <v>32</v>
      </c>
    </row>
    <row r="1831" spans="1:11" ht="15" customHeight="1" x14ac:dyDescent="0.3">
      <c r="A1831" s="8" t="s">
        <v>1867</v>
      </c>
      <c r="B1831" s="8">
        <v>1988</v>
      </c>
      <c r="C1831" s="8" t="s">
        <v>7846</v>
      </c>
      <c r="D1831" s="8">
        <v>13</v>
      </c>
      <c r="E1831" s="8">
        <v>1</v>
      </c>
      <c r="F1831" s="12">
        <v>4536.26</v>
      </c>
      <c r="G1831" s="8" t="s">
        <v>7884</v>
      </c>
      <c r="H1831" s="8" t="s">
        <v>7884</v>
      </c>
      <c r="I1831" s="8" t="s">
        <v>7861</v>
      </c>
      <c r="J1831" s="13">
        <v>32307</v>
      </c>
      <c r="K1831" s="8">
        <v>34</v>
      </c>
    </row>
    <row r="1832" spans="1:11" ht="15" customHeight="1" x14ac:dyDescent="0.3">
      <c r="A1832" s="8" t="s">
        <v>1868</v>
      </c>
      <c r="B1832" s="8">
        <v>1993</v>
      </c>
      <c r="C1832" s="8" t="s">
        <v>7846</v>
      </c>
      <c r="D1832" s="8">
        <v>29</v>
      </c>
      <c r="E1832" s="8">
        <v>2</v>
      </c>
      <c r="F1832" s="12">
        <v>4529.4799999999996</v>
      </c>
      <c r="G1832" s="8" t="s">
        <v>7884</v>
      </c>
      <c r="H1832" s="8" t="s">
        <v>7883</v>
      </c>
      <c r="I1832" s="8" t="s">
        <v>7861</v>
      </c>
      <c r="J1832" s="13">
        <v>34149</v>
      </c>
      <c r="K1832" s="8">
        <v>29</v>
      </c>
    </row>
    <row r="1833" spans="1:11" ht="15" customHeight="1" x14ac:dyDescent="0.3">
      <c r="A1833" s="8" t="s">
        <v>1869</v>
      </c>
      <c r="B1833" s="8">
        <v>1992</v>
      </c>
      <c r="C1833" s="8" t="s">
        <v>7849</v>
      </c>
      <c r="D1833" s="8">
        <v>13</v>
      </c>
      <c r="E1833" s="8">
        <v>1</v>
      </c>
      <c r="F1833" s="12">
        <v>4527.18</v>
      </c>
      <c r="G1833" s="8" t="s">
        <v>7884</v>
      </c>
      <c r="H1833" s="8" t="s">
        <v>7884</v>
      </c>
      <c r="I1833" s="8" t="s">
        <v>7860</v>
      </c>
      <c r="J1833" s="13">
        <v>33829</v>
      </c>
      <c r="K1833" s="8">
        <v>30</v>
      </c>
    </row>
    <row r="1834" spans="1:11" ht="15" customHeight="1" x14ac:dyDescent="0.3">
      <c r="A1834" s="8" t="s">
        <v>1870</v>
      </c>
      <c r="B1834" s="8">
        <v>1988</v>
      </c>
      <c r="C1834" s="8" t="s">
        <v>7848</v>
      </c>
      <c r="D1834" s="8">
        <v>21</v>
      </c>
      <c r="E1834" s="8">
        <v>0</v>
      </c>
      <c r="F1834" s="12">
        <v>4518.83</v>
      </c>
      <c r="G1834" s="8" t="s">
        <v>7884</v>
      </c>
      <c r="H1834" s="8" t="s">
        <v>7884</v>
      </c>
      <c r="I1834" s="8" t="s">
        <v>7871</v>
      </c>
      <c r="J1834" s="13">
        <v>32498</v>
      </c>
      <c r="K1834" s="8">
        <v>34</v>
      </c>
    </row>
    <row r="1835" spans="1:11" ht="15" customHeight="1" x14ac:dyDescent="0.3">
      <c r="A1835" s="8" t="s">
        <v>1871</v>
      </c>
      <c r="B1835" s="8">
        <v>1987</v>
      </c>
      <c r="C1835" s="8" t="s">
        <v>7848</v>
      </c>
      <c r="D1835" s="8">
        <v>5</v>
      </c>
      <c r="E1835" s="8">
        <v>3</v>
      </c>
      <c r="F1835" s="12">
        <v>4518.7700000000004</v>
      </c>
      <c r="G1835" s="8" t="s">
        <v>7884</v>
      </c>
      <c r="H1835" s="8" t="s">
        <v>7882</v>
      </c>
      <c r="I1835" s="8" t="s">
        <v>7860</v>
      </c>
      <c r="J1835" s="13">
        <v>32116</v>
      </c>
      <c r="K1835" s="8">
        <v>35</v>
      </c>
    </row>
    <row r="1836" spans="1:11" ht="15" customHeight="1" x14ac:dyDescent="0.3">
      <c r="A1836" s="8" t="s">
        <v>1872</v>
      </c>
      <c r="B1836" s="8">
        <v>2003</v>
      </c>
      <c r="C1836" s="8" t="s">
        <v>7850</v>
      </c>
      <c r="D1836" s="8">
        <v>2</v>
      </c>
      <c r="E1836" s="8">
        <v>0</v>
      </c>
      <c r="F1836" s="12">
        <v>4518.3999999999996</v>
      </c>
      <c r="G1836" s="8" t="s">
        <v>7884</v>
      </c>
      <c r="H1836" s="8" t="s">
        <v>7882</v>
      </c>
      <c r="I1836" s="8" t="s">
        <v>7873</v>
      </c>
      <c r="J1836" s="13">
        <v>37896</v>
      </c>
      <c r="K1836" s="8">
        <v>19</v>
      </c>
    </row>
    <row r="1837" spans="1:11" ht="15" customHeight="1" x14ac:dyDescent="0.3">
      <c r="A1837" s="8" t="s">
        <v>1873</v>
      </c>
      <c r="B1837" s="8">
        <v>1980</v>
      </c>
      <c r="C1837" s="8" t="s">
        <v>7846</v>
      </c>
      <c r="D1837" s="8">
        <v>16</v>
      </c>
      <c r="E1837" s="8">
        <v>2</v>
      </c>
      <c r="F1837" s="12">
        <v>4515.71</v>
      </c>
      <c r="G1837" s="8" t="s">
        <v>7884</v>
      </c>
      <c r="H1837" s="8" t="s">
        <v>7882</v>
      </c>
      <c r="I1837" s="8" t="s">
        <v>7859</v>
      </c>
      <c r="J1837" s="13">
        <v>29388</v>
      </c>
      <c r="K1837" s="8">
        <v>42</v>
      </c>
    </row>
    <row r="1838" spans="1:11" ht="15" customHeight="1" x14ac:dyDescent="0.3">
      <c r="A1838" s="8" t="s">
        <v>1874</v>
      </c>
      <c r="B1838" s="8">
        <v>1982</v>
      </c>
      <c r="C1838" s="8" t="s">
        <v>7847</v>
      </c>
      <c r="D1838" s="8">
        <v>27</v>
      </c>
      <c r="E1838" s="8">
        <v>3</v>
      </c>
      <c r="F1838" s="12">
        <v>4511.41</v>
      </c>
      <c r="G1838" s="8" t="s">
        <v>7884</v>
      </c>
      <c r="H1838" s="8" t="s">
        <v>7882</v>
      </c>
      <c r="I1838" s="8" t="s">
        <v>7859</v>
      </c>
      <c r="J1838" s="13">
        <v>30221</v>
      </c>
      <c r="K1838" s="8">
        <v>40</v>
      </c>
    </row>
    <row r="1839" spans="1:11" ht="15" customHeight="1" x14ac:dyDescent="0.3">
      <c r="A1839" s="8" t="s">
        <v>1875</v>
      </c>
      <c r="B1839" s="8">
        <v>1997</v>
      </c>
      <c r="C1839" s="8" t="s">
        <v>7850</v>
      </c>
      <c r="D1839" s="8">
        <v>13</v>
      </c>
      <c r="E1839" s="8">
        <v>4</v>
      </c>
      <c r="F1839" s="12">
        <v>4504.66</v>
      </c>
      <c r="G1839" s="8" t="s">
        <v>7883</v>
      </c>
      <c r="H1839" s="8" t="s">
        <v>7884</v>
      </c>
      <c r="I1839" s="8" t="s">
        <v>7859</v>
      </c>
      <c r="J1839" s="13">
        <v>35716</v>
      </c>
      <c r="K1839" s="8">
        <v>25</v>
      </c>
    </row>
    <row r="1840" spans="1:11" ht="15" customHeight="1" x14ac:dyDescent="0.3">
      <c r="A1840" s="8" t="s">
        <v>1876</v>
      </c>
      <c r="B1840" s="8">
        <v>1988</v>
      </c>
      <c r="C1840" s="8" t="s">
        <v>7846</v>
      </c>
      <c r="D1840" s="8">
        <v>26</v>
      </c>
      <c r="E1840" s="8">
        <v>0</v>
      </c>
      <c r="F1840" s="12">
        <v>4500.34</v>
      </c>
      <c r="G1840" s="8" t="s">
        <v>7884</v>
      </c>
      <c r="H1840" s="8" t="s">
        <v>7883</v>
      </c>
      <c r="I1840" s="8" t="s">
        <v>7871</v>
      </c>
      <c r="J1840" s="13">
        <v>32320</v>
      </c>
      <c r="K1840" s="8">
        <v>34</v>
      </c>
    </row>
    <row r="1841" spans="1:11" ht="15" customHeight="1" x14ac:dyDescent="0.3">
      <c r="A1841" s="8" t="s">
        <v>1877</v>
      </c>
      <c r="B1841" s="8">
        <v>1992</v>
      </c>
      <c r="C1841" s="8" t="s">
        <v>7844</v>
      </c>
      <c r="D1841" s="8">
        <v>12</v>
      </c>
      <c r="E1841" s="8">
        <v>0</v>
      </c>
      <c r="F1841" s="12">
        <v>4488.58</v>
      </c>
      <c r="G1841" s="8" t="s">
        <v>7884</v>
      </c>
      <c r="H1841" s="8" t="s">
        <v>7882</v>
      </c>
      <c r="I1841" s="8" t="s">
        <v>7860</v>
      </c>
      <c r="J1841" s="13">
        <v>33797</v>
      </c>
      <c r="K1841" s="8">
        <v>30</v>
      </c>
    </row>
    <row r="1842" spans="1:11" ht="15" customHeight="1" x14ac:dyDescent="0.3">
      <c r="A1842" s="8" t="s">
        <v>1878</v>
      </c>
      <c r="B1842" s="8">
        <v>2004</v>
      </c>
      <c r="C1842" s="8" t="s">
        <v>7844</v>
      </c>
      <c r="D1842" s="8">
        <v>18</v>
      </c>
      <c r="E1842" s="8">
        <v>0</v>
      </c>
      <c r="F1842" s="12">
        <v>4468.25</v>
      </c>
      <c r="G1842" s="8" t="s">
        <v>7884</v>
      </c>
      <c r="H1842" s="8" t="s">
        <v>7884</v>
      </c>
      <c r="I1842" s="8" t="s">
        <v>7860</v>
      </c>
      <c r="J1842" s="13">
        <v>38186</v>
      </c>
      <c r="K1842" s="8">
        <v>18</v>
      </c>
    </row>
    <row r="1843" spans="1:11" ht="15" customHeight="1" x14ac:dyDescent="0.3">
      <c r="A1843" s="8" t="s">
        <v>1879</v>
      </c>
      <c r="B1843" s="8">
        <v>1999</v>
      </c>
      <c r="C1843" s="8" t="s">
        <v>7845</v>
      </c>
      <c r="D1843" s="8">
        <v>20</v>
      </c>
      <c r="E1843" s="8">
        <v>3</v>
      </c>
      <c r="F1843" s="12">
        <v>4466.62</v>
      </c>
      <c r="G1843" s="8" t="s">
        <v>7884</v>
      </c>
      <c r="H1843" s="8" t="s">
        <v>7884</v>
      </c>
      <c r="I1843" s="8" t="s">
        <v>7860</v>
      </c>
      <c r="J1843" s="13">
        <v>36484</v>
      </c>
      <c r="K1843" s="8">
        <v>23</v>
      </c>
    </row>
    <row r="1844" spans="1:11" ht="15" customHeight="1" x14ac:dyDescent="0.3">
      <c r="A1844" s="8" t="s">
        <v>1880</v>
      </c>
      <c r="B1844" s="8">
        <v>1991</v>
      </c>
      <c r="C1844" s="8" t="s">
        <v>7844</v>
      </c>
      <c r="D1844" s="8">
        <v>4</v>
      </c>
      <c r="E1844" s="8">
        <v>2</v>
      </c>
      <c r="F1844" s="12">
        <v>4463.21</v>
      </c>
      <c r="G1844" s="8" t="s">
        <v>7882</v>
      </c>
      <c r="H1844" s="8" t="s">
        <v>7882</v>
      </c>
      <c r="I1844" s="8" t="s">
        <v>7859</v>
      </c>
      <c r="J1844" s="13">
        <v>33423</v>
      </c>
      <c r="K1844" s="8">
        <v>31</v>
      </c>
    </row>
    <row r="1845" spans="1:11" ht="15" customHeight="1" x14ac:dyDescent="0.3">
      <c r="A1845" s="8" t="s">
        <v>1881</v>
      </c>
      <c r="B1845" s="8">
        <v>1990</v>
      </c>
      <c r="C1845" s="8" t="s">
        <v>7844</v>
      </c>
      <c r="D1845" s="8">
        <v>15</v>
      </c>
      <c r="E1845" s="8">
        <v>1</v>
      </c>
      <c r="F1845" s="12">
        <v>4462.72</v>
      </c>
      <c r="G1845" s="8" t="s">
        <v>7884</v>
      </c>
      <c r="H1845" s="8" t="s">
        <v>7882</v>
      </c>
      <c r="I1845" s="8" t="s">
        <v>7860</v>
      </c>
      <c r="J1845" s="13">
        <v>33069</v>
      </c>
      <c r="K1845" s="8">
        <v>32</v>
      </c>
    </row>
    <row r="1846" spans="1:11" ht="15" customHeight="1" x14ac:dyDescent="0.3">
      <c r="A1846" s="8" t="s">
        <v>1882</v>
      </c>
      <c r="B1846" s="8">
        <v>1990</v>
      </c>
      <c r="C1846" s="8" t="s">
        <v>7849</v>
      </c>
      <c r="D1846" s="8">
        <v>8</v>
      </c>
      <c r="E1846" s="8">
        <v>1</v>
      </c>
      <c r="F1846" s="12">
        <v>4454.3999999999996</v>
      </c>
      <c r="G1846" s="8" t="s">
        <v>7884</v>
      </c>
      <c r="H1846" s="8" t="s">
        <v>7882</v>
      </c>
      <c r="I1846" s="8" t="s">
        <v>7860</v>
      </c>
      <c r="J1846" s="13">
        <v>33093</v>
      </c>
      <c r="K1846" s="8">
        <v>32</v>
      </c>
    </row>
    <row r="1847" spans="1:11" ht="15" customHeight="1" x14ac:dyDescent="0.3">
      <c r="A1847" s="8" t="s">
        <v>1883</v>
      </c>
      <c r="B1847" s="8">
        <v>1994</v>
      </c>
      <c r="C1847" s="8" t="s">
        <v>7846</v>
      </c>
      <c r="D1847" s="8">
        <v>28</v>
      </c>
      <c r="E1847" s="8">
        <v>3</v>
      </c>
      <c r="F1847" s="12">
        <v>4449.46</v>
      </c>
      <c r="G1847" s="8" t="s">
        <v>7883</v>
      </c>
      <c r="H1847" s="8" t="s">
        <v>7884</v>
      </c>
      <c r="I1847" s="8" t="s">
        <v>7859</v>
      </c>
      <c r="J1847" s="13">
        <v>34513</v>
      </c>
      <c r="K1847" s="8">
        <v>28</v>
      </c>
    </row>
    <row r="1848" spans="1:11" ht="15" customHeight="1" x14ac:dyDescent="0.3">
      <c r="A1848" s="8" t="s">
        <v>1884</v>
      </c>
      <c r="B1848" s="8">
        <v>1991</v>
      </c>
      <c r="C1848" s="8" t="s">
        <v>7847</v>
      </c>
      <c r="D1848" s="8">
        <v>3</v>
      </c>
      <c r="E1848" s="8">
        <v>1</v>
      </c>
      <c r="F1848" s="12">
        <v>4441.21</v>
      </c>
      <c r="G1848" s="8" t="s">
        <v>7883</v>
      </c>
      <c r="H1848" s="8" t="s">
        <v>7884</v>
      </c>
      <c r="I1848" s="8" t="s">
        <v>7869</v>
      </c>
      <c r="J1848" s="13">
        <v>33484</v>
      </c>
      <c r="K1848" s="8">
        <v>31</v>
      </c>
    </row>
    <row r="1849" spans="1:11" ht="15" customHeight="1" x14ac:dyDescent="0.3">
      <c r="A1849" s="8" t="s">
        <v>1885</v>
      </c>
      <c r="B1849" s="8">
        <v>1994</v>
      </c>
      <c r="C1849" s="8" t="s">
        <v>7850</v>
      </c>
      <c r="D1849" s="8">
        <v>24</v>
      </c>
      <c r="E1849" s="8">
        <v>2</v>
      </c>
      <c r="F1849" s="12">
        <v>4438.26</v>
      </c>
      <c r="G1849" s="8" t="s">
        <v>7884</v>
      </c>
      <c r="H1849" s="8" t="s">
        <v>7882</v>
      </c>
      <c r="I1849" s="8" t="s">
        <v>7871</v>
      </c>
      <c r="J1849" s="13">
        <v>34631</v>
      </c>
      <c r="K1849" s="8">
        <v>28</v>
      </c>
    </row>
    <row r="1850" spans="1:11" ht="15" customHeight="1" x14ac:dyDescent="0.3">
      <c r="A1850" s="8" t="s">
        <v>1886</v>
      </c>
      <c r="B1850" s="8">
        <v>1994</v>
      </c>
      <c r="C1850" s="8" t="s">
        <v>7850</v>
      </c>
      <c r="D1850" s="8">
        <v>8</v>
      </c>
      <c r="E1850" s="8">
        <v>2</v>
      </c>
      <c r="F1850" s="12">
        <v>4435.09</v>
      </c>
      <c r="G1850" s="8" t="s">
        <v>7882</v>
      </c>
      <c r="H1850" s="8" t="s">
        <v>7884</v>
      </c>
      <c r="I1850" s="8" t="s">
        <v>7864</v>
      </c>
      <c r="J1850" s="13">
        <v>34615</v>
      </c>
      <c r="K1850" s="8">
        <v>28</v>
      </c>
    </row>
    <row r="1851" spans="1:11" ht="15" customHeight="1" x14ac:dyDescent="0.3">
      <c r="A1851" s="8" t="s">
        <v>1887</v>
      </c>
      <c r="B1851" s="8">
        <v>1993</v>
      </c>
      <c r="C1851" s="8" t="s">
        <v>7848</v>
      </c>
      <c r="D1851" s="8">
        <v>23</v>
      </c>
      <c r="E1851" s="8">
        <v>2</v>
      </c>
      <c r="F1851" s="12">
        <v>4433.92</v>
      </c>
      <c r="G1851" s="8" t="s">
        <v>7884</v>
      </c>
      <c r="H1851" s="8" t="s">
        <v>7884</v>
      </c>
      <c r="I1851" s="8" t="s">
        <v>7860</v>
      </c>
      <c r="J1851" s="13">
        <v>34326</v>
      </c>
      <c r="K1851" s="8">
        <v>29</v>
      </c>
    </row>
    <row r="1852" spans="1:11" ht="15" customHeight="1" x14ac:dyDescent="0.3">
      <c r="A1852" s="8" t="s">
        <v>1888</v>
      </c>
      <c r="B1852" s="8">
        <v>1993</v>
      </c>
      <c r="C1852" s="8" t="s">
        <v>7847</v>
      </c>
      <c r="D1852" s="8">
        <v>4</v>
      </c>
      <c r="E1852" s="8">
        <v>2</v>
      </c>
      <c r="F1852" s="12">
        <v>4433.3900000000003</v>
      </c>
      <c r="G1852" s="8" t="s">
        <v>7884</v>
      </c>
      <c r="H1852" s="8" t="s">
        <v>7882</v>
      </c>
      <c r="I1852" s="8" t="s">
        <v>7860</v>
      </c>
      <c r="J1852" s="13">
        <v>34216</v>
      </c>
      <c r="K1852" s="8">
        <v>29</v>
      </c>
    </row>
    <row r="1853" spans="1:11" ht="15" customHeight="1" x14ac:dyDescent="0.3">
      <c r="A1853" s="8" t="s">
        <v>1889</v>
      </c>
      <c r="B1853" s="8">
        <v>1994</v>
      </c>
      <c r="C1853" s="8" t="s">
        <v>7848</v>
      </c>
      <c r="D1853" s="8">
        <v>29</v>
      </c>
      <c r="E1853" s="8">
        <v>2</v>
      </c>
      <c r="F1853" s="12">
        <v>4428.8900000000003</v>
      </c>
      <c r="G1853" s="8" t="s">
        <v>7882</v>
      </c>
      <c r="H1853" s="8" t="s">
        <v>7883</v>
      </c>
      <c r="I1853" s="8" t="s">
        <v>7871</v>
      </c>
      <c r="J1853" s="13">
        <v>34697</v>
      </c>
      <c r="K1853" s="8">
        <v>28</v>
      </c>
    </row>
    <row r="1854" spans="1:11" ht="15" customHeight="1" x14ac:dyDescent="0.3">
      <c r="A1854" s="8" t="s">
        <v>1890</v>
      </c>
      <c r="B1854" s="8">
        <v>1992</v>
      </c>
      <c r="C1854" s="8" t="s">
        <v>7849</v>
      </c>
      <c r="D1854" s="8">
        <v>15</v>
      </c>
      <c r="E1854" s="8">
        <v>0</v>
      </c>
      <c r="F1854" s="12">
        <v>4420.95</v>
      </c>
      <c r="G1854" s="8" t="s">
        <v>7884</v>
      </c>
      <c r="H1854" s="8" t="s">
        <v>7882</v>
      </c>
      <c r="I1854" s="8" t="s">
        <v>7872</v>
      </c>
      <c r="J1854" s="13">
        <v>33831</v>
      </c>
      <c r="K1854" s="8">
        <v>30</v>
      </c>
    </row>
    <row r="1855" spans="1:11" ht="15" customHeight="1" x14ac:dyDescent="0.3">
      <c r="A1855" s="8" t="s">
        <v>1891</v>
      </c>
      <c r="B1855" s="8">
        <v>1988</v>
      </c>
      <c r="C1855" s="8" t="s">
        <v>7847</v>
      </c>
      <c r="D1855" s="8">
        <v>16</v>
      </c>
      <c r="E1855" s="8">
        <v>0</v>
      </c>
      <c r="F1855" s="12">
        <v>4415.16</v>
      </c>
      <c r="G1855" s="8" t="s">
        <v>7884</v>
      </c>
      <c r="H1855" s="8" t="s">
        <v>7883</v>
      </c>
      <c r="I1855" s="8" t="s">
        <v>7859</v>
      </c>
      <c r="J1855" s="13">
        <v>32402</v>
      </c>
      <c r="K1855" s="8">
        <v>34</v>
      </c>
    </row>
    <row r="1856" spans="1:11" ht="15" customHeight="1" x14ac:dyDescent="0.3">
      <c r="A1856" s="8" t="s">
        <v>1892</v>
      </c>
      <c r="B1856" s="8">
        <v>1986</v>
      </c>
      <c r="C1856" s="8" t="s">
        <v>7844</v>
      </c>
      <c r="D1856" s="8">
        <v>13</v>
      </c>
      <c r="E1856" s="8">
        <v>0</v>
      </c>
      <c r="F1856" s="12">
        <v>4402.2299999999996</v>
      </c>
      <c r="G1856" s="8" t="s">
        <v>7884</v>
      </c>
      <c r="H1856" s="8" t="s">
        <v>7884</v>
      </c>
      <c r="I1856" s="8" t="s">
        <v>7861</v>
      </c>
      <c r="J1856" s="13">
        <v>31606</v>
      </c>
      <c r="K1856" s="8">
        <v>36</v>
      </c>
    </row>
    <row r="1857" spans="1:11" ht="15" customHeight="1" x14ac:dyDescent="0.3">
      <c r="A1857" s="8" t="s">
        <v>1893</v>
      </c>
      <c r="B1857" s="8">
        <v>1986</v>
      </c>
      <c r="C1857" s="8" t="s">
        <v>7849</v>
      </c>
      <c r="D1857" s="8">
        <v>11</v>
      </c>
      <c r="E1857" s="8">
        <v>0</v>
      </c>
      <c r="F1857" s="12">
        <v>4399.7299999999996</v>
      </c>
      <c r="G1857" s="8" t="s">
        <v>7882</v>
      </c>
      <c r="H1857" s="8" t="s">
        <v>7884</v>
      </c>
      <c r="I1857" s="8" t="s">
        <v>7859</v>
      </c>
      <c r="J1857" s="13">
        <v>31635</v>
      </c>
      <c r="K1857" s="8">
        <v>36</v>
      </c>
    </row>
    <row r="1858" spans="1:11" ht="15" customHeight="1" x14ac:dyDescent="0.3">
      <c r="A1858" s="8" t="s">
        <v>1894</v>
      </c>
      <c r="B1858" s="8">
        <v>1988</v>
      </c>
      <c r="C1858" s="8" t="s">
        <v>7844</v>
      </c>
      <c r="D1858" s="8">
        <v>18</v>
      </c>
      <c r="E1858" s="8">
        <v>3</v>
      </c>
      <c r="F1858" s="12">
        <v>4397.3100000000004</v>
      </c>
      <c r="G1858" s="8" t="s">
        <v>7884</v>
      </c>
      <c r="H1858" s="8" t="s">
        <v>7884</v>
      </c>
      <c r="I1858" s="8" t="s">
        <v>7859</v>
      </c>
      <c r="J1858" s="13">
        <v>32342</v>
      </c>
      <c r="K1858" s="8">
        <v>34</v>
      </c>
    </row>
    <row r="1859" spans="1:11" ht="15" customHeight="1" x14ac:dyDescent="0.3">
      <c r="A1859" s="8" t="s">
        <v>1895</v>
      </c>
      <c r="B1859" s="8">
        <v>1982</v>
      </c>
      <c r="C1859" s="8" t="s">
        <v>7846</v>
      </c>
      <c r="D1859" s="8">
        <v>29</v>
      </c>
      <c r="E1859" s="8">
        <v>3</v>
      </c>
      <c r="F1859" s="12">
        <v>4392.7</v>
      </c>
      <c r="G1859" s="8" t="s">
        <v>7884</v>
      </c>
      <c r="H1859" s="8" t="s">
        <v>7884</v>
      </c>
      <c r="I1859" s="8" t="s">
        <v>7859</v>
      </c>
      <c r="J1859" s="13">
        <v>30131</v>
      </c>
      <c r="K1859" s="8">
        <v>40</v>
      </c>
    </row>
    <row r="1860" spans="1:11" ht="15" customHeight="1" x14ac:dyDescent="0.3">
      <c r="A1860" s="8" t="s">
        <v>1896</v>
      </c>
      <c r="B1860" s="8">
        <v>1997</v>
      </c>
      <c r="C1860" s="8" t="s">
        <v>7845</v>
      </c>
      <c r="D1860" s="8">
        <v>29</v>
      </c>
      <c r="E1860" s="8">
        <v>3</v>
      </c>
      <c r="F1860" s="12">
        <v>4391.6499999999996</v>
      </c>
      <c r="G1860" s="8" t="s">
        <v>7884</v>
      </c>
      <c r="H1860" s="8" t="s">
        <v>7884</v>
      </c>
      <c r="I1860" s="8" t="s">
        <v>7861</v>
      </c>
      <c r="J1860" s="13">
        <v>35763</v>
      </c>
      <c r="K1860" s="8">
        <v>25</v>
      </c>
    </row>
    <row r="1861" spans="1:11" ht="15" customHeight="1" x14ac:dyDescent="0.3">
      <c r="A1861" s="8" t="s">
        <v>1897</v>
      </c>
      <c r="B1861" s="8">
        <v>1990</v>
      </c>
      <c r="C1861" s="8" t="s">
        <v>7849</v>
      </c>
      <c r="D1861" s="8">
        <v>28</v>
      </c>
      <c r="E1861" s="8">
        <v>0</v>
      </c>
      <c r="F1861" s="12">
        <v>4357.04</v>
      </c>
      <c r="G1861" s="8" t="s">
        <v>7884</v>
      </c>
      <c r="H1861" s="8" t="s">
        <v>7882</v>
      </c>
      <c r="I1861" s="8" t="s">
        <v>7860</v>
      </c>
      <c r="J1861" s="13">
        <v>33113</v>
      </c>
      <c r="K1861" s="8">
        <v>32</v>
      </c>
    </row>
    <row r="1862" spans="1:11" ht="15" customHeight="1" x14ac:dyDescent="0.3">
      <c r="A1862" s="8" t="s">
        <v>1898</v>
      </c>
      <c r="B1862" s="8">
        <v>1991</v>
      </c>
      <c r="C1862" s="8" t="s">
        <v>7847</v>
      </c>
      <c r="D1862" s="8">
        <v>13</v>
      </c>
      <c r="E1862" s="8">
        <v>1</v>
      </c>
      <c r="F1862" s="12">
        <v>4350.51</v>
      </c>
      <c r="G1862" s="8" t="s">
        <v>7884</v>
      </c>
      <c r="H1862" s="8" t="s">
        <v>7884</v>
      </c>
      <c r="I1862" s="8" t="s">
        <v>7859</v>
      </c>
      <c r="J1862" s="13">
        <v>33494</v>
      </c>
      <c r="K1862" s="8">
        <v>31</v>
      </c>
    </row>
    <row r="1863" spans="1:11" ht="15" customHeight="1" x14ac:dyDescent="0.3">
      <c r="A1863" s="8" t="s">
        <v>1899</v>
      </c>
      <c r="B1863" s="8">
        <v>1994</v>
      </c>
      <c r="C1863" s="8" t="s">
        <v>7845</v>
      </c>
      <c r="D1863" s="8">
        <v>1</v>
      </c>
      <c r="E1863" s="8">
        <v>2</v>
      </c>
      <c r="F1863" s="12">
        <v>4349.46</v>
      </c>
      <c r="G1863" s="8" t="s">
        <v>7884</v>
      </c>
      <c r="H1863" s="8" t="s">
        <v>7884</v>
      </c>
      <c r="I1863" s="8" t="s">
        <v>7859</v>
      </c>
      <c r="J1863" s="13">
        <v>34639</v>
      </c>
      <c r="K1863" s="8">
        <v>28</v>
      </c>
    </row>
    <row r="1864" spans="1:11" ht="15" customHeight="1" x14ac:dyDescent="0.3">
      <c r="A1864" s="8" t="s">
        <v>1900</v>
      </c>
      <c r="B1864" s="8">
        <v>1991</v>
      </c>
      <c r="C1864" s="8" t="s">
        <v>7846</v>
      </c>
      <c r="D1864" s="8">
        <v>1</v>
      </c>
      <c r="E1864" s="8">
        <v>0</v>
      </c>
      <c r="F1864" s="12">
        <v>4347.0200000000004</v>
      </c>
      <c r="G1864" s="8" t="s">
        <v>7884</v>
      </c>
      <c r="H1864" s="8" t="s">
        <v>7883</v>
      </c>
      <c r="I1864" s="8" t="s">
        <v>7867</v>
      </c>
      <c r="J1864" s="13">
        <v>33390</v>
      </c>
      <c r="K1864" s="8">
        <v>32</v>
      </c>
    </row>
    <row r="1865" spans="1:11" ht="15" customHeight="1" x14ac:dyDescent="0.3">
      <c r="A1865" s="8" t="s">
        <v>1901</v>
      </c>
      <c r="B1865" s="8">
        <v>1994</v>
      </c>
      <c r="C1865" s="8" t="s">
        <v>7850</v>
      </c>
      <c r="D1865" s="8">
        <v>26</v>
      </c>
      <c r="E1865" s="8">
        <v>2</v>
      </c>
      <c r="F1865" s="12">
        <v>4340.4399999999996</v>
      </c>
      <c r="G1865" s="8" t="s">
        <v>7884</v>
      </c>
      <c r="H1865" s="8" t="s">
        <v>7883</v>
      </c>
      <c r="I1865" s="8" t="s">
        <v>7859</v>
      </c>
      <c r="J1865" s="13">
        <v>34633</v>
      </c>
      <c r="K1865" s="8">
        <v>28</v>
      </c>
    </row>
    <row r="1866" spans="1:11" ht="15" customHeight="1" x14ac:dyDescent="0.3">
      <c r="A1866" s="8" t="s">
        <v>1902</v>
      </c>
      <c r="B1866" s="8">
        <v>1994</v>
      </c>
      <c r="C1866" s="8" t="s">
        <v>7845</v>
      </c>
      <c r="D1866" s="8">
        <v>2</v>
      </c>
      <c r="E1866" s="8">
        <v>1</v>
      </c>
      <c r="F1866" s="12">
        <v>4337.74</v>
      </c>
      <c r="G1866" s="8" t="s">
        <v>7884</v>
      </c>
      <c r="H1866" s="8" t="s">
        <v>7883</v>
      </c>
      <c r="I1866" s="8" t="s">
        <v>7867</v>
      </c>
      <c r="J1866" s="13">
        <v>34640</v>
      </c>
      <c r="K1866" s="8">
        <v>28</v>
      </c>
    </row>
    <row r="1867" spans="1:11" ht="15" customHeight="1" x14ac:dyDescent="0.3">
      <c r="A1867" s="8" t="s">
        <v>1903</v>
      </c>
      <c r="B1867" s="8">
        <v>1988</v>
      </c>
      <c r="C1867" s="8" t="s">
        <v>7848</v>
      </c>
      <c r="D1867" s="8">
        <v>19</v>
      </c>
      <c r="E1867" s="8">
        <v>0</v>
      </c>
      <c r="F1867" s="12">
        <v>4320.41</v>
      </c>
      <c r="G1867" s="8" t="s">
        <v>7884</v>
      </c>
      <c r="H1867" s="8" t="s">
        <v>7883</v>
      </c>
      <c r="I1867" s="8" t="s">
        <v>7860</v>
      </c>
      <c r="J1867" s="13">
        <v>32496</v>
      </c>
      <c r="K1867" s="8">
        <v>34</v>
      </c>
    </row>
    <row r="1868" spans="1:11" ht="15" customHeight="1" x14ac:dyDescent="0.3">
      <c r="A1868" s="8" t="s">
        <v>1904</v>
      </c>
      <c r="B1868" s="8">
        <v>2000</v>
      </c>
      <c r="C1868" s="8" t="s">
        <v>7845</v>
      </c>
      <c r="D1868" s="8">
        <v>25</v>
      </c>
      <c r="E1868" s="8">
        <v>3</v>
      </c>
      <c r="F1868" s="12">
        <v>4296.2700000000004</v>
      </c>
      <c r="G1868" s="8" t="s">
        <v>7884</v>
      </c>
      <c r="H1868" s="8" t="s">
        <v>7882</v>
      </c>
      <c r="I1868" s="8" t="s">
        <v>7860</v>
      </c>
      <c r="J1868" s="13">
        <v>36855</v>
      </c>
      <c r="K1868" s="8">
        <v>22</v>
      </c>
    </row>
    <row r="1869" spans="1:11" ht="15" customHeight="1" x14ac:dyDescent="0.3">
      <c r="A1869" s="8" t="s">
        <v>1905</v>
      </c>
      <c r="B1869" s="8">
        <v>2003</v>
      </c>
      <c r="C1869" s="8" t="s">
        <v>7846</v>
      </c>
      <c r="D1869" s="8">
        <v>8</v>
      </c>
      <c r="E1869" s="8">
        <v>0</v>
      </c>
      <c r="F1869" s="12">
        <v>4278.55</v>
      </c>
      <c r="G1869" s="8" t="s">
        <v>7884</v>
      </c>
      <c r="H1869" s="8" t="s">
        <v>7883</v>
      </c>
      <c r="I1869" s="8" t="s">
        <v>7870</v>
      </c>
      <c r="J1869" s="13">
        <v>37780</v>
      </c>
      <c r="K1869" s="8">
        <v>20</v>
      </c>
    </row>
    <row r="1870" spans="1:11" ht="15" customHeight="1" x14ac:dyDescent="0.3">
      <c r="A1870" s="8" t="s">
        <v>1906</v>
      </c>
      <c r="B1870" s="8">
        <v>1992</v>
      </c>
      <c r="C1870" s="8" t="s">
        <v>7846</v>
      </c>
      <c r="D1870" s="8">
        <v>18</v>
      </c>
      <c r="E1870" s="8">
        <v>2</v>
      </c>
      <c r="F1870" s="12">
        <v>4266.17</v>
      </c>
      <c r="G1870" s="8" t="s">
        <v>7882</v>
      </c>
      <c r="H1870" s="8" t="s">
        <v>7884</v>
      </c>
      <c r="I1870" s="8" t="s">
        <v>7859</v>
      </c>
      <c r="J1870" s="13">
        <v>33773</v>
      </c>
      <c r="K1870" s="8">
        <v>30</v>
      </c>
    </row>
    <row r="1871" spans="1:11" ht="15" customHeight="1" x14ac:dyDescent="0.3">
      <c r="A1871" s="8" t="s">
        <v>1907</v>
      </c>
      <c r="B1871" s="8">
        <v>1983</v>
      </c>
      <c r="C1871" s="8" t="s">
        <v>7845</v>
      </c>
      <c r="D1871" s="8">
        <v>20</v>
      </c>
      <c r="E1871" s="8">
        <v>3</v>
      </c>
      <c r="F1871" s="12">
        <v>4265.01</v>
      </c>
      <c r="G1871" s="8" t="s">
        <v>7884</v>
      </c>
      <c r="H1871" s="8" t="s">
        <v>7883</v>
      </c>
      <c r="I1871" s="8" t="s">
        <v>7860</v>
      </c>
      <c r="J1871" s="13">
        <v>30640</v>
      </c>
      <c r="K1871" s="8">
        <v>39</v>
      </c>
    </row>
    <row r="1872" spans="1:11" ht="15" customHeight="1" x14ac:dyDescent="0.3">
      <c r="A1872" s="8" t="s">
        <v>1908</v>
      </c>
      <c r="B1872" s="8">
        <v>1995</v>
      </c>
      <c r="C1872" s="8" t="s">
        <v>7850</v>
      </c>
      <c r="D1872" s="8">
        <v>14</v>
      </c>
      <c r="E1872" s="8">
        <v>3</v>
      </c>
      <c r="F1872" s="12">
        <v>4260.74</v>
      </c>
      <c r="G1872" s="8" t="s">
        <v>7882</v>
      </c>
      <c r="H1872" s="8" t="s">
        <v>7884</v>
      </c>
      <c r="I1872" s="8" t="s">
        <v>7861</v>
      </c>
      <c r="J1872" s="13">
        <v>34986</v>
      </c>
      <c r="K1872" s="8">
        <v>27</v>
      </c>
    </row>
    <row r="1873" spans="1:11" ht="15" customHeight="1" x14ac:dyDescent="0.3">
      <c r="A1873" s="8" t="s">
        <v>1909</v>
      </c>
      <c r="B1873" s="8">
        <v>1982</v>
      </c>
      <c r="C1873" s="8" t="s">
        <v>7846</v>
      </c>
      <c r="D1873" s="8">
        <v>16</v>
      </c>
      <c r="E1873" s="8">
        <v>3</v>
      </c>
      <c r="F1873" s="12">
        <v>4250.24</v>
      </c>
      <c r="G1873" s="8" t="s">
        <v>7884</v>
      </c>
      <c r="H1873" s="8" t="s">
        <v>7882</v>
      </c>
      <c r="I1873" s="8" t="s">
        <v>7859</v>
      </c>
      <c r="J1873" s="13">
        <v>30118</v>
      </c>
      <c r="K1873" s="8">
        <v>40</v>
      </c>
    </row>
    <row r="1874" spans="1:11" ht="15" customHeight="1" x14ac:dyDescent="0.3">
      <c r="A1874" s="8" t="s">
        <v>1910</v>
      </c>
      <c r="B1874" s="8">
        <v>1991</v>
      </c>
      <c r="C1874" s="8" t="s">
        <v>7848</v>
      </c>
      <c r="D1874" s="8">
        <v>1</v>
      </c>
      <c r="E1874" s="8">
        <v>1</v>
      </c>
      <c r="F1874" s="12">
        <v>4243.59</v>
      </c>
      <c r="G1874" s="8" t="s">
        <v>7882</v>
      </c>
      <c r="H1874" s="8" t="s">
        <v>7883</v>
      </c>
      <c r="I1874" s="8" t="s">
        <v>7860</v>
      </c>
      <c r="J1874" s="13">
        <v>33573</v>
      </c>
      <c r="K1874" s="8">
        <v>31</v>
      </c>
    </row>
    <row r="1875" spans="1:11" ht="15" customHeight="1" x14ac:dyDescent="0.3">
      <c r="A1875" s="8" t="s">
        <v>1911</v>
      </c>
      <c r="B1875" s="8">
        <v>1991</v>
      </c>
      <c r="C1875" s="8" t="s">
        <v>7845</v>
      </c>
      <c r="D1875" s="8">
        <v>3</v>
      </c>
      <c r="E1875" s="8">
        <v>1</v>
      </c>
      <c r="F1875" s="12">
        <v>4239.8900000000003</v>
      </c>
      <c r="G1875" s="8" t="s">
        <v>7884</v>
      </c>
      <c r="H1875" s="8" t="s">
        <v>7884</v>
      </c>
      <c r="I1875" s="8" t="s">
        <v>7860</v>
      </c>
      <c r="J1875" s="13">
        <v>33545</v>
      </c>
      <c r="K1875" s="8">
        <v>31</v>
      </c>
    </row>
    <row r="1876" spans="1:11" ht="15" customHeight="1" x14ac:dyDescent="0.3">
      <c r="A1876" s="8" t="s">
        <v>1912</v>
      </c>
      <c r="B1876" s="8">
        <v>1992</v>
      </c>
      <c r="C1876" s="8" t="s">
        <v>7846</v>
      </c>
      <c r="D1876" s="8">
        <v>27</v>
      </c>
      <c r="E1876" s="8">
        <v>1</v>
      </c>
      <c r="F1876" s="12">
        <v>4237.13</v>
      </c>
      <c r="G1876" s="8" t="s">
        <v>7882</v>
      </c>
      <c r="H1876" s="8" t="s">
        <v>7883</v>
      </c>
      <c r="I1876" s="8" t="s">
        <v>7864</v>
      </c>
      <c r="J1876" s="13">
        <v>33782</v>
      </c>
      <c r="K1876" s="8">
        <v>30</v>
      </c>
    </row>
    <row r="1877" spans="1:11" ht="15" customHeight="1" x14ac:dyDescent="0.3">
      <c r="A1877" s="8" t="s">
        <v>1913</v>
      </c>
      <c r="B1877" s="8">
        <v>1998</v>
      </c>
      <c r="C1877" s="8" t="s">
        <v>7848</v>
      </c>
      <c r="D1877" s="8">
        <v>14</v>
      </c>
      <c r="E1877" s="8">
        <v>3</v>
      </c>
      <c r="F1877" s="12">
        <v>4234.93</v>
      </c>
      <c r="G1877" s="8" t="s">
        <v>7884</v>
      </c>
      <c r="H1877" s="8" t="s">
        <v>7883</v>
      </c>
      <c r="I1877" s="8" t="s">
        <v>7861</v>
      </c>
      <c r="J1877" s="13">
        <v>36143</v>
      </c>
      <c r="K1877" s="8">
        <v>24</v>
      </c>
    </row>
    <row r="1878" spans="1:11" ht="15" customHeight="1" x14ac:dyDescent="0.3">
      <c r="A1878" s="8" t="s">
        <v>1914</v>
      </c>
      <c r="B1878" s="8">
        <v>1997</v>
      </c>
      <c r="C1878" s="8" t="s">
        <v>7847</v>
      </c>
      <c r="D1878" s="8">
        <v>6</v>
      </c>
      <c r="E1878" s="8">
        <v>2</v>
      </c>
      <c r="F1878" s="12">
        <v>4189.1099999999997</v>
      </c>
      <c r="G1878" s="8" t="s">
        <v>7884</v>
      </c>
      <c r="H1878" s="8" t="s">
        <v>7884</v>
      </c>
      <c r="I1878" s="8" t="s">
        <v>7860</v>
      </c>
      <c r="J1878" s="13">
        <v>35679</v>
      </c>
      <c r="K1878" s="8">
        <v>25</v>
      </c>
    </row>
    <row r="1879" spans="1:11" ht="15" customHeight="1" x14ac:dyDescent="0.3">
      <c r="A1879" s="8" t="s">
        <v>1915</v>
      </c>
      <c r="B1879" s="8">
        <v>1995</v>
      </c>
      <c r="C1879" s="8" t="s">
        <v>7850</v>
      </c>
      <c r="D1879" s="8">
        <v>3</v>
      </c>
      <c r="E1879" s="8">
        <v>0</v>
      </c>
      <c r="F1879" s="12">
        <v>4188.7299999999996</v>
      </c>
      <c r="G1879" s="8" t="s">
        <v>7884</v>
      </c>
      <c r="H1879" s="8" t="s">
        <v>7884</v>
      </c>
      <c r="I1879" s="8" t="s">
        <v>7866</v>
      </c>
      <c r="J1879" s="13">
        <v>34975</v>
      </c>
      <c r="K1879" s="8">
        <v>27</v>
      </c>
    </row>
    <row r="1880" spans="1:11" ht="15" customHeight="1" x14ac:dyDescent="0.3">
      <c r="A1880" s="8" t="s">
        <v>1916</v>
      </c>
      <c r="B1880" s="8">
        <v>1989</v>
      </c>
      <c r="C1880" s="8" t="s">
        <v>7846</v>
      </c>
      <c r="D1880" s="8">
        <v>25</v>
      </c>
      <c r="E1880" s="8">
        <v>0</v>
      </c>
      <c r="F1880" s="12">
        <v>4185.1000000000004</v>
      </c>
      <c r="G1880" s="8" t="s">
        <v>7884</v>
      </c>
      <c r="H1880" s="8" t="s">
        <v>7882</v>
      </c>
      <c r="I1880" s="8" t="s">
        <v>7859</v>
      </c>
      <c r="J1880" s="13">
        <v>32684</v>
      </c>
      <c r="K1880" s="8">
        <v>33</v>
      </c>
    </row>
    <row r="1881" spans="1:11" ht="15" customHeight="1" x14ac:dyDescent="0.3">
      <c r="A1881" s="8" t="s">
        <v>1917</v>
      </c>
      <c r="B1881" s="8">
        <v>1984</v>
      </c>
      <c r="C1881" s="8" t="s">
        <v>7847</v>
      </c>
      <c r="D1881" s="8">
        <v>16</v>
      </c>
      <c r="E1881" s="8">
        <v>3</v>
      </c>
      <c r="F1881" s="12">
        <v>4163.21</v>
      </c>
      <c r="G1881" s="8" t="s">
        <v>7884</v>
      </c>
      <c r="H1881" s="8" t="s">
        <v>7884</v>
      </c>
      <c r="I1881" s="8" t="s">
        <v>7860</v>
      </c>
      <c r="J1881" s="13">
        <v>30941</v>
      </c>
      <c r="K1881" s="8">
        <v>38</v>
      </c>
    </row>
    <row r="1882" spans="1:11" ht="15" customHeight="1" x14ac:dyDescent="0.3">
      <c r="A1882" s="8" t="s">
        <v>1918</v>
      </c>
      <c r="B1882" s="8">
        <v>1998</v>
      </c>
      <c r="C1882" s="8" t="s">
        <v>7845</v>
      </c>
      <c r="D1882" s="8">
        <v>26</v>
      </c>
      <c r="E1882" s="8">
        <v>0</v>
      </c>
      <c r="F1882" s="12">
        <v>4154.97</v>
      </c>
      <c r="G1882" s="8" t="s">
        <v>7884</v>
      </c>
      <c r="H1882" s="8" t="s">
        <v>7883</v>
      </c>
      <c r="I1882" s="8" t="s">
        <v>7860</v>
      </c>
      <c r="J1882" s="13">
        <v>36125</v>
      </c>
      <c r="K1882" s="8">
        <v>24</v>
      </c>
    </row>
    <row r="1883" spans="1:11" ht="15" customHeight="1" x14ac:dyDescent="0.3">
      <c r="A1883" s="8" t="s">
        <v>1919</v>
      </c>
      <c r="B1883" s="8">
        <v>1992</v>
      </c>
      <c r="C1883" s="8" t="s">
        <v>7849</v>
      </c>
      <c r="D1883" s="8">
        <v>4</v>
      </c>
      <c r="E1883" s="8">
        <v>1</v>
      </c>
      <c r="F1883" s="12">
        <v>4151.03</v>
      </c>
      <c r="G1883" s="8" t="s">
        <v>7884</v>
      </c>
      <c r="H1883" s="8" t="s">
        <v>7884</v>
      </c>
      <c r="I1883" s="8" t="s">
        <v>7859</v>
      </c>
      <c r="J1883" s="13">
        <v>33820</v>
      </c>
      <c r="K1883" s="8">
        <v>30</v>
      </c>
    </row>
    <row r="1884" spans="1:11" ht="15" customHeight="1" x14ac:dyDescent="0.3">
      <c r="A1884" s="8" t="s">
        <v>1920</v>
      </c>
      <c r="B1884" s="8">
        <v>1992</v>
      </c>
      <c r="C1884" s="8" t="s">
        <v>7846</v>
      </c>
      <c r="D1884" s="8">
        <v>28</v>
      </c>
      <c r="E1884" s="8">
        <v>1</v>
      </c>
      <c r="F1884" s="12">
        <v>4149.74</v>
      </c>
      <c r="G1884" s="8" t="s">
        <v>7884</v>
      </c>
      <c r="H1884" s="8" t="s">
        <v>7883</v>
      </c>
      <c r="I1884" s="8" t="s">
        <v>7861</v>
      </c>
      <c r="J1884" s="13">
        <v>33783</v>
      </c>
      <c r="K1884" s="8">
        <v>30</v>
      </c>
    </row>
    <row r="1885" spans="1:11" ht="15" customHeight="1" x14ac:dyDescent="0.3">
      <c r="A1885" s="8" t="s">
        <v>1921</v>
      </c>
      <c r="B1885" s="8">
        <v>1992</v>
      </c>
      <c r="C1885" s="8" t="s">
        <v>7846</v>
      </c>
      <c r="D1885" s="8">
        <v>18</v>
      </c>
      <c r="E1885" s="8">
        <v>0</v>
      </c>
      <c r="F1885" s="12">
        <v>4137.5200000000004</v>
      </c>
      <c r="G1885" s="8" t="s">
        <v>7884</v>
      </c>
      <c r="H1885" s="8" t="s">
        <v>7882</v>
      </c>
      <c r="I1885" s="8" t="s">
        <v>7867</v>
      </c>
      <c r="J1885" s="13">
        <v>33773</v>
      </c>
      <c r="K1885" s="8">
        <v>30</v>
      </c>
    </row>
    <row r="1886" spans="1:11" ht="15" customHeight="1" x14ac:dyDescent="0.3">
      <c r="A1886" s="8" t="s">
        <v>1922</v>
      </c>
      <c r="B1886" s="8">
        <v>1991</v>
      </c>
      <c r="C1886" s="8" t="s">
        <v>7849</v>
      </c>
      <c r="D1886" s="8">
        <v>6</v>
      </c>
      <c r="E1886" s="8">
        <v>0</v>
      </c>
      <c r="F1886" s="12">
        <v>4134.08</v>
      </c>
      <c r="G1886" s="8" t="s">
        <v>7884</v>
      </c>
      <c r="H1886" s="8" t="s">
        <v>7883</v>
      </c>
      <c r="I1886" s="8" t="s">
        <v>7860</v>
      </c>
      <c r="J1886" s="13">
        <v>33456</v>
      </c>
      <c r="K1886" s="8">
        <v>31</v>
      </c>
    </row>
    <row r="1887" spans="1:11" ht="15" customHeight="1" x14ac:dyDescent="0.3">
      <c r="A1887" s="8" t="s">
        <v>1923</v>
      </c>
      <c r="B1887" s="8">
        <v>1994</v>
      </c>
      <c r="C1887" s="8" t="s">
        <v>7849</v>
      </c>
      <c r="D1887" s="8">
        <v>21</v>
      </c>
      <c r="E1887" s="8">
        <v>1</v>
      </c>
      <c r="F1887" s="12">
        <v>4133.6400000000003</v>
      </c>
      <c r="G1887" s="8" t="s">
        <v>7884</v>
      </c>
      <c r="H1887" s="8" t="s">
        <v>7882</v>
      </c>
      <c r="I1887" s="8" t="s">
        <v>7860</v>
      </c>
      <c r="J1887" s="13">
        <v>34567</v>
      </c>
      <c r="K1887" s="8">
        <v>28</v>
      </c>
    </row>
    <row r="1888" spans="1:11" ht="15" customHeight="1" x14ac:dyDescent="0.3">
      <c r="A1888" s="8" t="s">
        <v>1924</v>
      </c>
      <c r="B1888" s="8">
        <v>1990</v>
      </c>
      <c r="C1888" s="8" t="s">
        <v>7848</v>
      </c>
      <c r="D1888" s="8">
        <v>14</v>
      </c>
      <c r="E1888" s="8">
        <v>1</v>
      </c>
      <c r="F1888" s="12">
        <v>4076.5</v>
      </c>
      <c r="G1888" s="8" t="s">
        <v>7884</v>
      </c>
      <c r="H1888" s="8" t="s">
        <v>7882</v>
      </c>
      <c r="I1888" s="8" t="s">
        <v>7861</v>
      </c>
      <c r="J1888" s="13">
        <v>33221</v>
      </c>
      <c r="K1888" s="8">
        <v>32</v>
      </c>
    </row>
    <row r="1889" spans="1:11" ht="15" customHeight="1" x14ac:dyDescent="0.3">
      <c r="A1889" s="8" t="s">
        <v>1925</v>
      </c>
      <c r="B1889" s="8">
        <v>1990</v>
      </c>
      <c r="C1889" s="8" t="s">
        <v>7848</v>
      </c>
      <c r="D1889" s="8">
        <v>1</v>
      </c>
      <c r="E1889" s="8">
        <v>1</v>
      </c>
      <c r="F1889" s="12">
        <v>4074.45</v>
      </c>
      <c r="G1889" s="8" t="s">
        <v>7882</v>
      </c>
      <c r="H1889" s="8" t="s">
        <v>7884</v>
      </c>
      <c r="I1889" s="8" t="s">
        <v>7859</v>
      </c>
      <c r="J1889" s="13">
        <v>33208</v>
      </c>
      <c r="K1889" s="8">
        <v>32</v>
      </c>
    </row>
    <row r="1890" spans="1:11" ht="15" customHeight="1" x14ac:dyDescent="0.3">
      <c r="A1890" s="8" t="s">
        <v>1926</v>
      </c>
      <c r="B1890" s="8">
        <v>2002</v>
      </c>
      <c r="C1890" s="8" t="s">
        <v>7850</v>
      </c>
      <c r="D1890" s="8">
        <v>18</v>
      </c>
      <c r="E1890" s="8">
        <v>0</v>
      </c>
      <c r="F1890" s="12">
        <v>4070.51</v>
      </c>
      <c r="G1890" s="8" t="s">
        <v>7884</v>
      </c>
      <c r="H1890" s="8" t="s">
        <v>7883</v>
      </c>
      <c r="I1890" s="8" t="s">
        <v>7860</v>
      </c>
      <c r="J1890" s="13">
        <v>37547</v>
      </c>
      <c r="K1890" s="8">
        <v>20</v>
      </c>
    </row>
    <row r="1891" spans="1:11" ht="15" customHeight="1" x14ac:dyDescent="0.3">
      <c r="A1891" s="8" t="s">
        <v>1927</v>
      </c>
      <c r="B1891" s="8">
        <v>1983</v>
      </c>
      <c r="C1891" s="8" t="s">
        <v>7847</v>
      </c>
      <c r="D1891" s="8">
        <v>16</v>
      </c>
      <c r="E1891" s="8">
        <v>3</v>
      </c>
      <c r="F1891" s="12">
        <v>4070.42</v>
      </c>
      <c r="G1891" s="8" t="s">
        <v>7884</v>
      </c>
      <c r="H1891" s="8" t="s">
        <v>7883</v>
      </c>
      <c r="I1891" s="8" t="s">
        <v>7859</v>
      </c>
      <c r="J1891" s="13">
        <v>30575</v>
      </c>
      <c r="K1891" s="8">
        <v>39</v>
      </c>
    </row>
    <row r="1892" spans="1:11" ht="15" customHeight="1" x14ac:dyDescent="0.3">
      <c r="A1892" s="8" t="s">
        <v>1928</v>
      </c>
      <c r="B1892" s="8">
        <v>1995</v>
      </c>
      <c r="C1892" s="8" t="s">
        <v>7847</v>
      </c>
      <c r="D1892" s="8">
        <v>14</v>
      </c>
      <c r="E1892" s="8">
        <v>2</v>
      </c>
      <c r="F1892" s="12">
        <v>4058.71</v>
      </c>
      <c r="G1892" s="8" t="s">
        <v>7882</v>
      </c>
      <c r="H1892" s="8" t="s">
        <v>7882</v>
      </c>
      <c r="I1892" s="8" t="s">
        <v>7860</v>
      </c>
      <c r="J1892" s="13">
        <v>34956</v>
      </c>
      <c r="K1892" s="8">
        <v>27</v>
      </c>
    </row>
    <row r="1893" spans="1:11" ht="15" customHeight="1" x14ac:dyDescent="0.3">
      <c r="A1893" s="8" t="s">
        <v>1929</v>
      </c>
      <c r="B1893" s="8">
        <v>1993</v>
      </c>
      <c r="C1893" s="8" t="s">
        <v>7849</v>
      </c>
      <c r="D1893" s="8">
        <v>13</v>
      </c>
      <c r="E1893" s="8">
        <v>2</v>
      </c>
      <c r="F1893" s="12">
        <v>4058.12</v>
      </c>
      <c r="G1893" s="8" t="s">
        <v>7884</v>
      </c>
      <c r="H1893" s="8" t="s">
        <v>7883</v>
      </c>
      <c r="I1893" s="8" t="s">
        <v>7859</v>
      </c>
      <c r="J1893" s="13">
        <v>34194</v>
      </c>
      <c r="K1893" s="8">
        <v>29</v>
      </c>
    </row>
    <row r="1894" spans="1:11" ht="15" customHeight="1" x14ac:dyDescent="0.3">
      <c r="A1894" s="8" t="s">
        <v>1930</v>
      </c>
      <c r="B1894" s="8">
        <v>1988</v>
      </c>
      <c r="C1894" s="8" t="s">
        <v>7845</v>
      </c>
      <c r="D1894" s="8">
        <v>30</v>
      </c>
      <c r="E1894" s="8">
        <v>3</v>
      </c>
      <c r="F1894" s="12">
        <v>4047.94</v>
      </c>
      <c r="G1894" s="8" t="s">
        <v>7884</v>
      </c>
      <c r="H1894" s="8" t="s">
        <v>7883</v>
      </c>
      <c r="I1894" s="8" t="s">
        <v>7859</v>
      </c>
      <c r="J1894" s="13">
        <v>32477</v>
      </c>
      <c r="K1894" s="8">
        <v>34</v>
      </c>
    </row>
    <row r="1895" spans="1:11" ht="15" customHeight="1" x14ac:dyDescent="0.3">
      <c r="A1895" s="8" t="s">
        <v>1931</v>
      </c>
      <c r="B1895" s="8">
        <v>1993</v>
      </c>
      <c r="C1895" s="8" t="s">
        <v>7848</v>
      </c>
      <c r="D1895" s="8">
        <v>26</v>
      </c>
      <c r="E1895" s="8">
        <v>1</v>
      </c>
      <c r="F1895" s="12">
        <v>4040.56</v>
      </c>
      <c r="G1895" s="8" t="s">
        <v>7882</v>
      </c>
      <c r="H1895" s="8" t="s">
        <v>7882</v>
      </c>
      <c r="I1895" s="8" t="s">
        <v>7862</v>
      </c>
      <c r="J1895" s="13">
        <v>34329</v>
      </c>
      <c r="K1895" s="8">
        <v>29</v>
      </c>
    </row>
    <row r="1896" spans="1:11" ht="15" customHeight="1" x14ac:dyDescent="0.3">
      <c r="A1896" s="8" t="s">
        <v>1932</v>
      </c>
      <c r="B1896" s="8">
        <v>1983</v>
      </c>
      <c r="C1896" s="8" t="s">
        <v>7845</v>
      </c>
      <c r="D1896" s="8">
        <v>10</v>
      </c>
      <c r="E1896" s="8">
        <v>3</v>
      </c>
      <c r="F1896" s="12">
        <v>4039.9</v>
      </c>
      <c r="G1896" s="8" t="s">
        <v>7884</v>
      </c>
      <c r="H1896" s="8" t="s">
        <v>7883</v>
      </c>
      <c r="I1896" s="8" t="s">
        <v>7859</v>
      </c>
      <c r="J1896" s="13">
        <v>30630</v>
      </c>
      <c r="K1896" s="8">
        <v>39</v>
      </c>
    </row>
    <row r="1897" spans="1:11" ht="15" customHeight="1" x14ac:dyDescent="0.3">
      <c r="A1897" s="8" t="s">
        <v>1933</v>
      </c>
      <c r="B1897" s="8">
        <v>1984</v>
      </c>
      <c r="C1897" s="8" t="s">
        <v>7844</v>
      </c>
      <c r="D1897" s="8">
        <v>7</v>
      </c>
      <c r="E1897" s="8">
        <v>3</v>
      </c>
      <c r="F1897" s="12">
        <v>4038.41</v>
      </c>
      <c r="G1897" s="8" t="s">
        <v>7884</v>
      </c>
      <c r="H1897" s="8" t="s">
        <v>7883</v>
      </c>
      <c r="I1897" s="8" t="s">
        <v>7859</v>
      </c>
      <c r="J1897" s="13">
        <v>30870</v>
      </c>
      <c r="K1897" s="8">
        <v>38</v>
      </c>
    </row>
    <row r="1898" spans="1:11" ht="15" customHeight="1" x14ac:dyDescent="0.3">
      <c r="A1898" s="8" t="s">
        <v>1934</v>
      </c>
      <c r="B1898" s="8">
        <v>1992</v>
      </c>
      <c r="C1898" s="8" t="s">
        <v>7850</v>
      </c>
      <c r="D1898" s="8">
        <v>11</v>
      </c>
      <c r="E1898" s="8">
        <v>1</v>
      </c>
      <c r="F1898" s="12">
        <v>4032.24</v>
      </c>
      <c r="G1898" s="8" t="s">
        <v>7882</v>
      </c>
      <c r="H1898" s="8" t="s">
        <v>7882</v>
      </c>
      <c r="I1898" s="8" t="s">
        <v>7860</v>
      </c>
      <c r="J1898" s="13">
        <v>33888</v>
      </c>
      <c r="K1898" s="8">
        <v>30</v>
      </c>
    </row>
    <row r="1899" spans="1:11" ht="15" customHeight="1" x14ac:dyDescent="0.3">
      <c r="A1899" s="8" t="s">
        <v>1935</v>
      </c>
      <c r="B1899" s="8">
        <v>2000</v>
      </c>
      <c r="C1899" s="8" t="s">
        <v>7847</v>
      </c>
      <c r="D1899" s="8">
        <v>13</v>
      </c>
      <c r="E1899" s="8">
        <v>3</v>
      </c>
      <c r="F1899" s="12">
        <v>4005.42</v>
      </c>
      <c r="G1899" s="8" t="s">
        <v>7884</v>
      </c>
      <c r="H1899" s="8" t="s">
        <v>7883</v>
      </c>
      <c r="I1899" s="8" t="s">
        <v>7862</v>
      </c>
      <c r="J1899" s="13">
        <v>36782</v>
      </c>
      <c r="K1899" s="8">
        <v>22</v>
      </c>
    </row>
    <row r="1900" spans="1:11" ht="15" customHeight="1" x14ac:dyDescent="0.3">
      <c r="A1900" s="8" t="s">
        <v>1936</v>
      </c>
      <c r="B1900" s="8">
        <v>1989</v>
      </c>
      <c r="C1900" s="8" t="s">
        <v>7844</v>
      </c>
      <c r="D1900" s="8">
        <v>10</v>
      </c>
      <c r="E1900" s="8">
        <v>3</v>
      </c>
      <c r="F1900" s="12">
        <v>4002.36</v>
      </c>
      <c r="G1900" s="8" t="s">
        <v>7884</v>
      </c>
      <c r="H1900" s="8" t="s">
        <v>7883</v>
      </c>
      <c r="I1900" s="8" t="s">
        <v>7859</v>
      </c>
      <c r="J1900" s="13">
        <v>32699</v>
      </c>
      <c r="K1900" s="8">
        <v>33</v>
      </c>
    </row>
    <row r="1901" spans="1:11" ht="15" customHeight="1" x14ac:dyDescent="0.3">
      <c r="A1901" s="8" t="s">
        <v>1937</v>
      </c>
      <c r="B1901" s="8">
        <v>1990</v>
      </c>
      <c r="C1901" s="8" t="s">
        <v>7845</v>
      </c>
      <c r="D1901" s="8">
        <v>1</v>
      </c>
      <c r="E1901" s="8">
        <v>0</v>
      </c>
      <c r="F1901" s="12">
        <v>3994.18</v>
      </c>
      <c r="G1901" s="8" t="s">
        <v>7884</v>
      </c>
      <c r="H1901" s="8" t="s">
        <v>7884</v>
      </c>
      <c r="I1901" s="8" t="s">
        <v>7859</v>
      </c>
      <c r="J1901" s="13">
        <v>33178</v>
      </c>
      <c r="K1901" s="8">
        <v>32</v>
      </c>
    </row>
    <row r="1902" spans="1:11" ht="15" customHeight="1" x14ac:dyDescent="0.3">
      <c r="A1902" s="8" t="s">
        <v>1938</v>
      </c>
      <c r="B1902" s="8">
        <v>1990</v>
      </c>
      <c r="C1902" s="8" t="s">
        <v>7845</v>
      </c>
      <c r="D1902" s="8">
        <v>22</v>
      </c>
      <c r="E1902" s="8">
        <v>0</v>
      </c>
      <c r="F1902" s="12">
        <v>3989.84</v>
      </c>
      <c r="G1902" s="8" t="s">
        <v>7884</v>
      </c>
      <c r="H1902" s="8" t="s">
        <v>7884</v>
      </c>
      <c r="I1902" s="8" t="s">
        <v>7861</v>
      </c>
      <c r="J1902" s="13">
        <v>33199</v>
      </c>
      <c r="K1902" s="8">
        <v>32</v>
      </c>
    </row>
    <row r="1903" spans="1:11" ht="15" customHeight="1" x14ac:dyDescent="0.3">
      <c r="A1903" s="8" t="s">
        <v>1939</v>
      </c>
      <c r="B1903" s="8">
        <v>1996</v>
      </c>
      <c r="C1903" s="8" t="s">
        <v>7847</v>
      </c>
      <c r="D1903" s="8">
        <v>8</v>
      </c>
      <c r="E1903" s="8">
        <v>2</v>
      </c>
      <c r="F1903" s="12">
        <v>3987.93</v>
      </c>
      <c r="G1903" s="8" t="s">
        <v>7884</v>
      </c>
      <c r="H1903" s="8" t="s">
        <v>7884</v>
      </c>
      <c r="I1903" s="8" t="s">
        <v>7861</v>
      </c>
      <c r="J1903" s="13">
        <v>35316</v>
      </c>
      <c r="K1903" s="8">
        <v>26</v>
      </c>
    </row>
    <row r="1904" spans="1:11" ht="15" customHeight="1" x14ac:dyDescent="0.3">
      <c r="A1904" s="8" t="s">
        <v>1940</v>
      </c>
      <c r="B1904" s="8">
        <v>1996</v>
      </c>
      <c r="C1904" s="8" t="s">
        <v>7849</v>
      </c>
      <c r="D1904" s="8">
        <v>17</v>
      </c>
      <c r="E1904" s="8">
        <v>2</v>
      </c>
      <c r="F1904" s="12">
        <v>3981.98</v>
      </c>
      <c r="G1904" s="8" t="s">
        <v>7884</v>
      </c>
      <c r="H1904" s="8" t="s">
        <v>7884</v>
      </c>
      <c r="I1904" s="8" t="s">
        <v>7859</v>
      </c>
      <c r="J1904" s="13">
        <v>35294</v>
      </c>
      <c r="K1904" s="8">
        <v>26</v>
      </c>
    </row>
    <row r="1905" spans="1:11" ht="15" customHeight="1" x14ac:dyDescent="0.3">
      <c r="A1905" s="8" t="s">
        <v>1941</v>
      </c>
      <c r="B1905" s="8">
        <v>1990</v>
      </c>
      <c r="C1905" s="8" t="s">
        <v>7844</v>
      </c>
      <c r="D1905" s="8">
        <v>29</v>
      </c>
      <c r="E1905" s="8">
        <v>0</v>
      </c>
      <c r="F1905" s="12">
        <v>3972.92</v>
      </c>
      <c r="G1905" s="8" t="s">
        <v>7884</v>
      </c>
      <c r="H1905" s="8" t="s">
        <v>7882</v>
      </c>
      <c r="I1905" s="8" t="s">
        <v>7859</v>
      </c>
      <c r="J1905" s="13">
        <v>33083</v>
      </c>
      <c r="K1905" s="8">
        <v>32</v>
      </c>
    </row>
    <row r="1906" spans="1:11" ht="15" customHeight="1" x14ac:dyDescent="0.3">
      <c r="A1906" s="8" t="s">
        <v>1942</v>
      </c>
      <c r="B1906" s="8">
        <v>1995</v>
      </c>
      <c r="C1906" s="8" t="s">
        <v>7844</v>
      </c>
      <c r="D1906" s="8">
        <v>11</v>
      </c>
      <c r="E1906" s="8">
        <v>1</v>
      </c>
      <c r="F1906" s="12">
        <v>3956.07</v>
      </c>
      <c r="G1906" s="8" t="s">
        <v>7884</v>
      </c>
      <c r="H1906" s="8" t="s">
        <v>7884</v>
      </c>
      <c r="I1906" s="8" t="s">
        <v>7860</v>
      </c>
      <c r="J1906" s="13">
        <v>34891</v>
      </c>
      <c r="K1906" s="8">
        <v>27</v>
      </c>
    </row>
    <row r="1907" spans="1:11" ht="15" customHeight="1" x14ac:dyDescent="0.3">
      <c r="A1907" s="8" t="s">
        <v>1943</v>
      </c>
      <c r="B1907" s="8">
        <v>1999</v>
      </c>
      <c r="C1907" s="8" t="s">
        <v>7844</v>
      </c>
      <c r="D1907" s="8">
        <v>10</v>
      </c>
      <c r="E1907" s="8">
        <v>0</v>
      </c>
      <c r="F1907" s="12">
        <v>3955.98</v>
      </c>
      <c r="G1907" s="8" t="s">
        <v>7884</v>
      </c>
      <c r="H1907" s="8" t="s">
        <v>7882</v>
      </c>
      <c r="I1907" s="8" t="s">
        <v>7870</v>
      </c>
      <c r="J1907" s="13">
        <v>36351</v>
      </c>
      <c r="K1907" s="8">
        <v>23</v>
      </c>
    </row>
    <row r="1908" spans="1:11" ht="15" customHeight="1" x14ac:dyDescent="0.3">
      <c r="A1908" s="8" t="s">
        <v>1944</v>
      </c>
      <c r="B1908" s="8">
        <v>1993</v>
      </c>
      <c r="C1908" s="8" t="s">
        <v>7845</v>
      </c>
      <c r="D1908" s="8">
        <v>11</v>
      </c>
      <c r="E1908" s="8">
        <v>1</v>
      </c>
      <c r="F1908" s="12">
        <v>3947.41</v>
      </c>
      <c r="G1908" s="8" t="s">
        <v>7884</v>
      </c>
      <c r="H1908" s="8" t="s">
        <v>7884</v>
      </c>
      <c r="I1908" s="8" t="s">
        <v>7859</v>
      </c>
      <c r="J1908" s="13">
        <v>34284</v>
      </c>
      <c r="K1908" s="8">
        <v>29</v>
      </c>
    </row>
    <row r="1909" spans="1:11" ht="15" customHeight="1" x14ac:dyDescent="0.3">
      <c r="A1909" s="8" t="s">
        <v>1945</v>
      </c>
      <c r="B1909" s="8">
        <v>1993</v>
      </c>
      <c r="C1909" s="8" t="s">
        <v>7847</v>
      </c>
      <c r="D1909" s="8">
        <v>29</v>
      </c>
      <c r="E1909" s="8">
        <v>0</v>
      </c>
      <c r="F1909" s="12">
        <v>3943.6</v>
      </c>
      <c r="G1909" s="8" t="s">
        <v>7884</v>
      </c>
      <c r="H1909" s="8" t="s">
        <v>7882</v>
      </c>
      <c r="I1909" s="8" t="s">
        <v>7867</v>
      </c>
      <c r="J1909" s="13">
        <v>34241</v>
      </c>
      <c r="K1909" s="8">
        <v>29</v>
      </c>
    </row>
    <row r="1910" spans="1:11" ht="15" customHeight="1" x14ac:dyDescent="0.3">
      <c r="A1910" s="8" t="s">
        <v>1946</v>
      </c>
      <c r="B1910" s="8">
        <v>1988</v>
      </c>
      <c r="C1910" s="8" t="s">
        <v>7850</v>
      </c>
      <c r="D1910" s="8">
        <v>24</v>
      </c>
      <c r="E1910" s="8">
        <v>0</v>
      </c>
      <c r="F1910" s="12">
        <v>3935.18</v>
      </c>
      <c r="G1910" s="8" t="s">
        <v>7882</v>
      </c>
      <c r="H1910" s="8" t="s">
        <v>7883</v>
      </c>
      <c r="I1910" s="8" t="s">
        <v>7859</v>
      </c>
      <c r="J1910" s="13">
        <v>32440</v>
      </c>
      <c r="K1910" s="8">
        <v>34</v>
      </c>
    </row>
    <row r="1911" spans="1:11" ht="15" customHeight="1" x14ac:dyDescent="0.3">
      <c r="A1911" s="8" t="s">
        <v>1947</v>
      </c>
      <c r="B1911" s="8">
        <v>2002</v>
      </c>
      <c r="C1911" s="8" t="s">
        <v>7846</v>
      </c>
      <c r="D1911" s="8">
        <v>15</v>
      </c>
      <c r="E1911" s="8">
        <v>0</v>
      </c>
      <c r="F1911" s="12">
        <v>3931.51</v>
      </c>
      <c r="G1911" s="8" t="s">
        <v>7884</v>
      </c>
      <c r="H1911" s="8" t="s">
        <v>7882</v>
      </c>
      <c r="I1911" s="8" t="s">
        <v>7861</v>
      </c>
      <c r="J1911" s="13">
        <v>37422</v>
      </c>
      <c r="K1911" s="8">
        <v>20</v>
      </c>
    </row>
    <row r="1912" spans="1:11" ht="15" customHeight="1" x14ac:dyDescent="0.3">
      <c r="A1912" s="8" t="s">
        <v>1948</v>
      </c>
      <c r="B1912" s="8">
        <v>2000</v>
      </c>
      <c r="C1912" s="8" t="s">
        <v>7844</v>
      </c>
      <c r="D1912" s="8">
        <v>10</v>
      </c>
      <c r="E1912" s="8">
        <v>2</v>
      </c>
      <c r="F1912" s="12">
        <v>3925.76</v>
      </c>
      <c r="G1912" s="8" t="s">
        <v>7884</v>
      </c>
      <c r="H1912" s="8" t="s">
        <v>7884</v>
      </c>
      <c r="I1912" s="8" t="s">
        <v>7867</v>
      </c>
      <c r="J1912" s="13">
        <v>36717</v>
      </c>
      <c r="K1912" s="8">
        <v>22</v>
      </c>
    </row>
    <row r="1913" spans="1:11" ht="15" customHeight="1" x14ac:dyDescent="0.3">
      <c r="A1913" s="8" t="s">
        <v>1949</v>
      </c>
      <c r="B1913" s="8">
        <v>1985</v>
      </c>
      <c r="C1913" s="8" t="s">
        <v>7844</v>
      </c>
      <c r="D1913" s="8">
        <v>5</v>
      </c>
      <c r="E1913" s="8">
        <v>3</v>
      </c>
      <c r="F1913" s="12">
        <v>3910.44</v>
      </c>
      <c r="G1913" s="8" t="s">
        <v>7884</v>
      </c>
      <c r="H1913" s="8" t="s">
        <v>7884</v>
      </c>
      <c r="I1913" s="8" t="s">
        <v>7859</v>
      </c>
      <c r="J1913" s="13">
        <v>31233</v>
      </c>
      <c r="K1913" s="8">
        <v>37</v>
      </c>
    </row>
    <row r="1914" spans="1:11" ht="15" customHeight="1" x14ac:dyDescent="0.3">
      <c r="A1914" s="8" t="s">
        <v>1950</v>
      </c>
      <c r="B1914" s="8">
        <v>1997</v>
      </c>
      <c r="C1914" s="8" t="s">
        <v>7845</v>
      </c>
      <c r="D1914" s="8">
        <v>24</v>
      </c>
      <c r="E1914" s="8">
        <v>3</v>
      </c>
      <c r="F1914" s="12">
        <v>3906.13</v>
      </c>
      <c r="G1914" s="8" t="s">
        <v>7882</v>
      </c>
      <c r="H1914" s="8" t="s">
        <v>7882</v>
      </c>
      <c r="I1914" s="8" t="s">
        <v>7861</v>
      </c>
      <c r="J1914" s="13">
        <v>35758</v>
      </c>
      <c r="K1914" s="8">
        <v>25</v>
      </c>
    </row>
    <row r="1915" spans="1:11" ht="15" customHeight="1" x14ac:dyDescent="0.3">
      <c r="A1915" s="8" t="s">
        <v>1951</v>
      </c>
      <c r="B1915" s="8">
        <v>1981</v>
      </c>
      <c r="C1915" s="8" t="s">
        <v>7849</v>
      </c>
      <c r="D1915" s="8">
        <v>27</v>
      </c>
      <c r="E1915" s="8">
        <v>1</v>
      </c>
      <c r="F1915" s="12">
        <v>3902.07</v>
      </c>
      <c r="G1915" s="8" t="s">
        <v>7884</v>
      </c>
      <c r="H1915" s="8" t="s">
        <v>7884</v>
      </c>
      <c r="I1915" s="8" t="s">
        <v>7859</v>
      </c>
      <c r="J1915" s="13">
        <v>29825</v>
      </c>
      <c r="K1915" s="8">
        <v>41</v>
      </c>
    </row>
    <row r="1916" spans="1:11" ht="15" customHeight="1" x14ac:dyDescent="0.3">
      <c r="A1916" s="8" t="s">
        <v>1952</v>
      </c>
      <c r="B1916" s="8">
        <v>1993</v>
      </c>
      <c r="C1916" s="8" t="s">
        <v>7847</v>
      </c>
      <c r="D1916" s="8">
        <v>14</v>
      </c>
      <c r="E1916" s="8">
        <v>0</v>
      </c>
      <c r="F1916" s="12">
        <v>3898.35</v>
      </c>
      <c r="G1916" s="8" t="s">
        <v>7884</v>
      </c>
      <c r="H1916" s="8" t="s">
        <v>7884</v>
      </c>
      <c r="I1916" s="8" t="s">
        <v>7860</v>
      </c>
      <c r="J1916" s="13">
        <v>34226</v>
      </c>
      <c r="K1916" s="8">
        <v>29</v>
      </c>
    </row>
    <row r="1917" spans="1:11" ht="15" customHeight="1" x14ac:dyDescent="0.3">
      <c r="A1917" s="8" t="s">
        <v>1953</v>
      </c>
      <c r="B1917" s="8">
        <v>2004</v>
      </c>
      <c r="C1917" s="8" t="s">
        <v>7844</v>
      </c>
      <c r="D1917" s="8">
        <v>13</v>
      </c>
      <c r="E1917" s="8">
        <v>0</v>
      </c>
      <c r="F1917" s="12">
        <v>3889.2</v>
      </c>
      <c r="G1917" s="8" t="s">
        <v>7884</v>
      </c>
      <c r="H1917" s="8" t="s">
        <v>7884</v>
      </c>
      <c r="I1917" s="8" t="s">
        <v>7860</v>
      </c>
      <c r="J1917" s="13">
        <v>38181</v>
      </c>
      <c r="K1917" s="8">
        <v>18</v>
      </c>
    </row>
    <row r="1918" spans="1:11" ht="15" customHeight="1" x14ac:dyDescent="0.3">
      <c r="A1918" s="8" t="s">
        <v>1954</v>
      </c>
      <c r="B1918" s="8">
        <v>1996</v>
      </c>
      <c r="C1918" s="8" t="s">
        <v>7850</v>
      </c>
      <c r="D1918" s="8">
        <v>23</v>
      </c>
      <c r="E1918" s="8">
        <v>2</v>
      </c>
      <c r="F1918" s="12">
        <v>3877.3</v>
      </c>
      <c r="G1918" s="8" t="s">
        <v>7883</v>
      </c>
      <c r="H1918" s="8" t="s">
        <v>7882</v>
      </c>
      <c r="I1918" s="8" t="s">
        <v>7860</v>
      </c>
      <c r="J1918" s="13">
        <v>35361</v>
      </c>
      <c r="K1918" s="8">
        <v>26</v>
      </c>
    </row>
    <row r="1919" spans="1:11" ht="15" customHeight="1" x14ac:dyDescent="0.3">
      <c r="A1919" s="8" t="s">
        <v>1955</v>
      </c>
      <c r="B1919" s="8">
        <v>1991</v>
      </c>
      <c r="C1919" s="8" t="s">
        <v>7844</v>
      </c>
      <c r="D1919" s="8">
        <v>25</v>
      </c>
      <c r="E1919" s="8">
        <v>1</v>
      </c>
      <c r="F1919" s="12">
        <v>3875.73</v>
      </c>
      <c r="G1919" s="8" t="s">
        <v>7884</v>
      </c>
      <c r="H1919" s="8" t="s">
        <v>7882</v>
      </c>
      <c r="I1919" s="8" t="s">
        <v>7859</v>
      </c>
      <c r="J1919" s="13">
        <v>33444</v>
      </c>
      <c r="K1919" s="8">
        <v>31</v>
      </c>
    </row>
    <row r="1920" spans="1:11" ht="15" customHeight="1" x14ac:dyDescent="0.3">
      <c r="A1920" s="8" t="s">
        <v>1956</v>
      </c>
      <c r="B1920" s="8">
        <v>1990</v>
      </c>
      <c r="C1920" s="8" t="s">
        <v>7846</v>
      </c>
      <c r="D1920" s="8">
        <v>24</v>
      </c>
      <c r="E1920" s="8">
        <v>0</v>
      </c>
      <c r="F1920" s="12">
        <v>3866.86</v>
      </c>
      <c r="G1920" s="8" t="s">
        <v>7883</v>
      </c>
      <c r="H1920" s="8" t="s">
        <v>7883</v>
      </c>
      <c r="I1920" s="8" t="s">
        <v>7860</v>
      </c>
      <c r="J1920" s="13">
        <v>33048</v>
      </c>
      <c r="K1920" s="8">
        <v>32</v>
      </c>
    </row>
    <row r="1921" spans="1:11" ht="15" customHeight="1" x14ac:dyDescent="0.3">
      <c r="A1921" s="8" t="s">
        <v>1957</v>
      </c>
      <c r="B1921" s="8">
        <v>2001</v>
      </c>
      <c r="C1921" s="8" t="s">
        <v>7850</v>
      </c>
      <c r="D1921" s="8">
        <v>18</v>
      </c>
      <c r="E1921" s="8">
        <v>3</v>
      </c>
      <c r="F1921" s="12">
        <v>3861.21</v>
      </c>
      <c r="G1921" s="8" t="s">
        <v>7884</v>
      </c>
      <c r="H1921" s="8" t="s">
        <v>7884</v>
      </c>
      <c r="I1921" s="8" t="s">
        <v>7864</v>
      </c>
      <c r="J1921" s="13">
        <v>37182</v>
      </c>
      <c r="K1921" s="8">
        <v>21</v>
      </c>
    </row>
    <row r="1922" spans="1:11" ht="15" customHeight="1" x14ac:dyDescent="0.3">
      <c r="A1922" s="8" t="s">
        <v>1958</v>
      </c>
      <c r="B1922" s="8">
        <v>2001</v>
      </c>
      <c r="C1922" s="8" t="s">
        <v>7846</v>
      </c>
      <c r="D1922" s="8">
        <v>6</v>
      </c>
      <c r="E1922" s="8">
        <v>0</v>
      </c>
      <c r="F1922" s="12">
        <v>3858.51</v>
      </c>
      <c r="G1922" s="8" t="s">
        <v>7884</v>
      </c>
      <c r="H1922" s="8" t="s">
        <v>7882</v>
      </c>
      <c r="I1922" s="8" t="s">
        <v>7866</v>
      </c>
      <c r="J1922" s="13">
        <v>37048</v>
      </c>
      <c r="K1922" s="8">
        <v>22</v>
      </c>
    </row>
    <row r="1923" spans="1:11" ht="15" customHeight="1" x14ac:dyDescent="0.3">
      <c r="A1923" s="8" t="s">
        <v>1959</v>
      </c>
      <c r="B1923" s="8">
        <v>1991</v>
      </c>
      <c r="C1923" s="8" t="s">
        <v>7849</v>
      </c>
      <c r="D1923" s="8">
        <v>19</v>
      </c>
      <c r="E1923" s="8">
        <v>0</v>
      </c>
      <c r="F1923" s="12">
        <v>3857.76</v>
      </c>
      <c r="G1923" s="8" t="s">
        <v>7882</v>
      </c>
      <c r="H1923" s="8" t="s">
        <v>7883</v>
      </c>
      <c r="I1923" s="8" t="s">
        <v>7864</v>
      </c>
      <c r="J1923" s="13">
        <v>33469</v>
      </c>
      <c r="K1923" s="8">
        <v>31</v>
      </c>
    </row>
    <row r="1924" spans="1:11" ht="15" customHeight="1" x14ac:dyDescent="0.3">
      <c r="A1924" s="8" t="s">
        <v>1960</v>
      </c>
      <c r="B1924" s="8">
        <v>1994</v>
      </c>
      <c r="C1924" s="8" t="s">
        <v>7849</v>
      </c>
      <c r="D1924" s="8">
        <v>12</v>
      </c>
      <c r="E1924" s="8">
        <v>2</v>
      </c>
      <c r="F1924" s="12">
        <v>3847.67</v>
      </c>
      <c r="G1924" s="8" t="s">
        <v>7882</v>
      </c>
      <c r="H1924" s="8" t="s">
        <v>7884</v>
      </c>
      <c r="I1924" s="8" t="s">
        <v>7861</v>
      </c>
      <c r="J1924" s="13">
        <v>34558</v>
      </c>
      <c r="K1924" s="8">
        <v>28</v>
      </c>
    </row>
    <row r="1925" spans="1:11" ht="15" customHeight="1" x14ac:dyDescent="0.3">
      <c r="A1925" s="8" t="s">
        <v>1961</v>
      </c>
      <c r="B1925" s="8">
        <v>1981</v>
      </c>
      <c r="C1925" s="8" t="s">
        <v>7847</v>
      </c>
      <c r="D1925" s="8">
        <v>29</v>
      </c>
      <c r="E1925" s="8">
        <v>1</v>
      </c>
      <c r="F1925" s="12">
        <v>3797.2</v>
      </c>
      <c r="G1925" s="8" t="s">
        <v>7884</v>
      </c>
      <c r="H1925" s="8" t="s">
        <v>7882</v>
      </c>
      <c r="I1925" s="8" t="s">
        <v>7860</v>
      </c>
      <c r="J1925" s="13">
        <v>29858</v>
      </c>
      <c r="K1925" s="8">
        <v>41</v>
      </c>
    </row>
    <row r="1926" spans="1:11" ht="15" customHeight="1" x14ac:dyDescent="0.3">
      <c r="A1926" s="8" t="s">
        <v>1962</v>
      </c>
      <c r="B1926" s="8">
        <v>1999</v>
      </c>
      <c r="C1926" s="8" t="s">
        <v>7846</v>
      </c>
      <c r="D1926" s="8">
        <v>24</v>
      </c>
      <c r="E1926" s="8">
        <v>0</v>
      </c>
      <c r="F1926" s="12">
        <v>3796.36</v>
      </c>
      <c r="G1926" s="8" t="s">
        <v>7884</v>
      </c>
      <c r="H1926" s="8" t="s">
        <v>7882</v>
      </c>
      <c r="I1926" s="8" t="s">
        <v>7860</v>
      </c>
      <c r="J1926" s="13">
        <v>36335</v>
      </c>
      <c r="K1926" s="8">
        <v>23</v>
      </c>
    </row>
    <row r="1927" spans="1:11" ht="15" customHeight="1" x14ac:dyDescent="0.3">
      <c r="A1927" s="8" t="s">
        <v>1963</v>
      </c>
      <c r="B1927" s="8">
        <v>1988</v>
      </c>
      <c r="C1927" s="8" t="s">
        <v>7849</v>
      </c>
      <c r="D1927" s="8">
        <v>28</v>
      </c>
      <c r="E1927" s="8">
        <v>3</v>
      </c>
      <c r="F1927" s="12">
        <v>3793.55</v>
      </c>
      <c r="G1927" s="8" t="s">
        <v>7884</v>
      </c>
      <c r="H1927" s="8" t="s">
        <v>7882</v>
      </c>
      <c r="I1927" s="8" t="s">
        <v>7859</v>
      </c>
      <c r="J1927" s="13">
        <v>32383</v>
      </c>
      <c r="K1927" s="8">
        <v>34</v>
      </c>
    </row>
    <row r="1928" spans="1:11" ht="15" customHeight="1" x14ac:dyDescent="0.3">
      <c r="A1928" s="8" t="s">
        <v>1964</v>
      </c>
      <c r="B1928" s="8">
        <v>1981</v>
      </c>
      <c r="C1928" s="8" t="s">
        <v>7848</v>
      </c>
      <c r="D1928" s="8">
        <v>13</v>
      </c>
      <c r="E1928" s="8">
        <v>1</v>
      </c>
      <c r="F1928" s="12">
        <v>3785.77</v>
      </c>
      <c r="G1928" s="8" t="s">
        <v>7884</v>
      </c>
      <c r="H1928" s="8" t="s">
        <v>7883</v>
      </c>
      <c r="I1928" s="8" t="s">
        <v>7859</v>
      </c>
      <c r="J1928" s="13">
        <v>29933</v>
      </c>
      <c r="K1928" s="8">
        <v>41</v>
      </c>
    </row>
    <row r="1929" spans="1:11" ht="15" customHeight="1" x14ac:dyDescent="0.3">
      <c r="A1929" s="8" t="s">
        <v>1965</v>
      </c>
      <c r="B1929" s="8">
        <v>1987</v>
      </c>
      <c r="C1929" s="8" t="s">
        <v>7850</v>
      </c>
      <c r="D1929" s="8">
        <v>24</v>
      </c>
      <c r="E1929" s="8">
        <v>3</v>
      </c>
      <c r="F1929" s="12">
        <v>3773.23</v>
      </c>
      <c r="G1929" s="8" t="s">
        <v>7884</v>
      </c>
      <c r="H1929" s="8" t="s">
        <v>7882</v>
      </c>
      <c r="I1929" s="8" t="s">
        <v>7859</v>
      </c>
      <c r="J1929" s="13">
        <v>32074</v>
      </c>
      <c r="K1929" s="8">
        <v>35</v>
      </c>
    </row>
    <row r="1930" spans="1:11" ht="15" customHeight="1" x14ac:dyDescent="0.3">
      <c r="A1930" s="8" t="s">
        <v>1966</v>
      </c>
      <c r="B1930" s="8">
        <v>1994</v>
      </c>
      <c r="C1930" s="8" t="s">
        <v>7845</v>
      </c>
      <c r="D1930" s="8">
        <v>21</v>
      </c>
      <c r="E1930" s="8">
        <v>1</v>
      </c>
      <c r="F1930" s="12">
        <v>3766.88</v>
      </c>
      <c r="G1930" s="8" t="s">
        <v>7884</v>
      </c>
      <c r="H1930" s="8" t="s">
        <v>7883</v>
      </c>
      <c r="I1930" s="8" t="s">
        <v>7859</v>
      </c>
      <c r="J1930" s="13">
        <v>34659</v>
      </c>
      <c r="K1930" s="8">
        <v>28</v>
      </c>
    </row>
    <row r="1931" spans="1:11" ht="15" customHeight="1" x14ac:dyDescent="0.3">
      <c r="A1931" s="8" t="s">
        <v>1967</v>
      </c>
      <c r="B1931" s="8">
        <v>1991</v>
      </c>
      <c r="C1931" s="8" t="s">
        <v>7850</v>
      </c>
      <c r="D1931" s="8">
        <v>24</v>
      </c>
      <c r="E1931" s="8">
        <v>0</v>
      </c>
      <c r="F1931" s="12">
        <v>3761.29</v>
      </c>
      <c r="G1931" s="8" t="s">
        <v>7884</v>
      </c>
      <c r="H1931" s="8" t="s">
        <v>7882</v>
      </c>
      <c r="I1931" s="8" t="s">
        <v>7861</v>
      </c>
      <c r="J1931" s="13">
        <v>33535</v>
      </c>
      <c r="K1931" s="8">
        <v>31</v>
      </c>
    </row>
    <row r="1932" spans="1:11" ht="15" customHeight="1" x14ac:dyDescent="0.3">
      <c r="A1932" s="8" t="s">
        <v>1968</v>
      </c>
      <c r="B1932" s="8">
        <v>1991</v>
      </c>
      <c r="C1932" s="8" t="s">
        <v>7849</v>
      </c>
      <c r="D1932" s="8">
        <v>25</v>
      </c>
      <c r="E1932" s="8">
        <v>0</v>
      </c>
      <c r="F1932" s="12">
        <v>3757.84</v>
      </c>
      <c r="G1932" s="8" t="s">
        <v>7884</v>
      </c>
      <c r="H1932" s="8" t="s">
        <v>7883</v>
      </c>
      <c r="I1932" s="8" t="s">
        <v>7859</v>
      </c>
      <c r="J1932" s="13">
        <v>33475</v>
      </c>
      <c r="K1932" s="8">
        <v>31</v>
      </c>
    </row>
    <row r="1933" spans="1:11" ht="15" customHeight="1" x14ac:dyDescent="0.3">
      <c r="A1933" s="8" t="s">
        <v>1969</v>
      </c>
      <c r="B1933" s="8">
        <v>1991</v>
      </c>
      <c r="C1933" s="8" t="s">
        <v>7850</v>
      </c>
      <c r="D1933" s="8">
        <v>28</v>
      </c>
      <c r="E1933" s="8">
        <v>0</v>
      </c>
      <c r="F1933" s="12">
        <v>3756.62</v>
      </c>
      <c r="G1933" s="8" t="s">
        <v>7884</v>
      </c>
      <c r="H1933" s="8" t="s">
        <v>7884</v>
      </c>
      <c r="I1933" s="8" t="s">
        <v>7859</v>
      </c>
      <c r="J1933" s="13">
        <v>33539</v>
      </c>
      <c r="K1933" s="8">
        <v>31</v>
      </c>
    </row>
    <row r="1934" spans="1:11" ht="15" customHeight="1" x14ac:dyDescent="0.3">
      <c r="A1934" s="8" t="s">
        <v>1970</v>
      </c>
      <c r="B1934" s="8">
        <v>1986</v>
      </c>
      <c r="C1934" s="8" t="s">
        <v>7847</v>
      </c>
      <c r="D1934" s="8">
        <v>9</v>
      </c>
      <c r="E1934" s="8">
        <v>3</v>
      </c>
      <c r="F1934" s="12">
        <v>3748.56</v>
      </c>
      <c r="G1934" s="8" t="s">
        <v>7884</v>
      </c>
      <c r="H1934" s="8" t="s">
        <v>7884</v>
      </c>
      <c r="I1934" s="8" t="s">
        <v>7859</v>
      </c>
      <c r="J1934" s="13">
        <v>31664</v>
      </c>
      <c r="K1934" s="8">
        <v>36</v>
      </c>
    </row>
    <row r="1935" spans="1:11" ht="15" customHeight="1" x14ac:dyDescent="0.3">
      <c r="A1935" s="8" t="s">
        <v>1971</v>
      </c>
      <c r="B1935" s="8">
        <v>1993</v>
      </c>
      <c r="C1935" s="8" t="s">
        <v>7846</v>
      </c>
      <c r="D1935" s="8">
        <v>22</v>
      </c>
      <c r="E1935" s="8">
        <v>0</v>
      </c>
      <c r="F1935" s="12">
        <v>3736.46</v>
      </c>
      <c r="G1935" s="8" t="s">
        <v>7884</v>
      </c>
      <c r="H1935" s="8" t="s">
        <v>7884</v>
      </c>
      <c r="I1935" s="8" t="s">
        <v>7860</v>
      </c>
      <c r="J1935" s="13">
        <v>34142</v>
      </c>
      <c r="K1935" s="8">
        <v>29</v>
      </c>
    </row>
    <row r="1936" spans="1:11" ht="15" customHeight="1" x14ac:dyDescent="0.3">
      <c r="A1936" s="8" t="s">
        <v>1972</v>
      </c>
      <c r="B1936" s="8">
        <v>1994</v>
      </c>
      <c r="C1936" s="8" t="s">
        <v>7849</v>
      </c>
      <c r="D1936" s="8">
        <v>22</v>
      </c>
      <c r="E1936" s="8">
        <v>0</v>
      </c>
      <c r="F1936" s="12">
        <v>3732.63</v>
      </c>
      <c r="G1936" s="8" t="s">
        <v>7884</v>
      </c>
      <c r="H1936" s="8" t="s">
        <v>7882</v>
      </c>
      <c r="I1936" s="8" t="s">
        <v>7867</v>
      </c>
      <c r="J1936" s="13">
        <v>34568</v>
      </c>
      <c r="K1936" s="8">
        <v>28</v>
      </c>
    </row>
    <row r="1937" spans="1:11" ht="15" customHeight="1" x14ac:dyDescent="0.3">
      <c r="A1937" s="8" t="s">
        <v>1973</v>
      </c>
      <c r="B1937" s="8">
        <v>1986</v>
      </c>
      <c r="C1937" s="8" t="s">
        <v>7848</v>
      </c>
      <c r="D1937" s="8">
        <v>1</v>
      </c>
      <c r="E1937" s="8">
        <v>3</v>
      </c>
      <c r="F1937" s="12">
        <v>3731.6</v>
      </c>
      <c r="G1937" s="8" t="s">
        <v>7884</v>
      </c>
      <c r="H1937" s="8" t="s">
        <v>7884</v>
      </c>
      <c r="I1937" s="8" t="s">
        <v>7859</v>
      </c>
      <c r="J1937" s="13">
        <v>31747</v>
      </c>
      <c r="K1937" s="8">
        <v>36</v>
      </c>
    </row>
    <row r="1938" spans="1:11" ht="15" customHeight="1" x14ac:dyDescent="0.3">
      <c r="A1938" s="8" t="s">
        <v>1974</v>
      </c>
      <c r="B1938" s="8">
        <v>2004</v>
      </c>
      <c r="C1938" s="8" t="s">
        <v>7845</v>
      </c>
      <c r="D1938" s="8">
        <v>5</v>
      </c>
      <c r="E1938" s="8">
        <v>0</v>
      </c>
      <c r="F1938" s="12">
        <v>3722.23</v>
      </c>
      <c r="G1938" s="8" t="s">
        <v>7884</v>
      </c>
      <c r="H1938" s="8" t="s">
        <v>7884</v>
      </c>
      <c r="I1938" s="8" t="s">
        <v>7866</v>
      </c>
      <c r="J1938" s="13">
        <v>38296</v>
      </c>
      <c r="K1938" s="8">
        <v>18</v>
      </c>
    </row>
    <row r="1939" spans="1:11" ht="15" customHeight="1" x14ac:dyDescent="0.3">
      <c r="A1939" s="8" t="s">
        <v>1975</v>
      </c>
      <c r="B1939" s="8">
        <v>1989</v>
      </c>
      <c r="C1939" s="8" t="s">
        <v>7848</v>
      </c>
      <c r="D1939" s="8">
        <v>2</v>
      </c>
      <c r="E1939" s="8">
        <v>0</v>
      </c>
      <c r="F1939" s="12">
        <v>3704.35</v>
      </c>
      <c r="G1939" s="8" t="s">
        <v>7884</v>
      </c>
      <c r="H1939" s="8" t="s">
        <v>7884</v>
      </c>
      <c r="I1939" s="8" t="s">
        <v>7859</v>
      </c>
      <c r="J1939" s="13">
        <v>32844</v>
      </c>
      <c r="K1939" s="8">
        <v>33</v>
      </c>
    </row>
    <row r="1940" spans="1:11" ht="15" customHeight="1" x14ac:dyDescent="0.3">
      <c r="A1940" s="8" t="s">
        <v>1976</v>
      </c>
      <c r="B1940" s="8">
        <v>1988</v>
      </c>
      <c r="C1940" s="8" t="s">
        <v>7849</v>
      </c>
      <c r="D1940" s="8">
        <v>18</v>
      </c>
      <c r="E1940" s="8">
        <v>3</v>
      </c>
      <c r="F1940" s="12">
        <v>3699.54</v>
      </c>
      <c r="G1940" s="8" t="s">
        <v>7884</v>
      </c>
      <c r="H1940" s="8" t="s">
        <v>7882</v>
      </c>
      <c r="I1940" s="8" t="s">
        <v>7859</v>
      </c>
      <c r="J1940" s="13">
        <v>32373</v>
      </c>
      <c r="K1940" s="8">
        <v>34</v>
      </c>
    </row>
    <row r="1941" spans="1:11" ht="15" customHeight="1" x14ac:dyDescent="0.3">
      <c r="A1941" s="8" t="s">
        <v>1977</v>
      </c>
      <c r="B1941" s="8">
        <v>1995</v>
      </c>
      <c r="C1941" s="8" t="s">
        <v>7850</v>
      </c>
      <c r="D1941" s="8">
        <v>21</v>
      </c>
      <c r="E1941" s="8">
        <v>2</v>
      </c>
      <c r="F1941" s="12">
        <v>3693.43</v>
      </c>
      <c r="G1941" s="8" t="s">
        <v>7884</v>
      </c>
      <c r="H1941" s="8" t="s">
        <v>7882</v>
      </c>
      <c r="I1941" s="8" t="s">
        <v>7861</v>
      </c>
      <c r="J1941" s="13">
        <v>34993</v>
      </c>
      <c r="K1941" s="8">
        <v>27</v>
      </c>
    </row>
    <row r="1942" spans="1:11" ht="15" customHeight="1" x14ac:dyDescent="0.3">
      <c r="A1942" s="8" t="s">
        <v>1978</v>
      </c>
      <c r="B1942" s="8">
        <v>1981</v>
      </c>
      <c r="C1942" s="8" t="s">
        <v>7848</v>
      </c>
      <c r="D1942" s="8">
        <v>14</v>
      </c>
      <c r="E1942" s="8">
        <v>1</v>
      </c>
      <c r="F1942" s="12">
        <v>3688.38</v>
      </c>
      <c r="G1942" s="8" t="s">
        <v>7884</v>
      </c>
      <c r="H1942" s="8" t="s">
        <v>7884</v>
      </c>
      <c r="I1942" s="8" t="s">
        <v>7859</v>
      </c>
      <c r="J1942" s="13">
        <v>29934</v>
      </c>
      <c r="K1942" s="8">
        <v>41</v>
      </c>
    </row>
    <row r="1943" spans="1:11" ht="15" customHeight="1" x14ac:dyDescent="0.3">
      <c r="A1943" s="8" t="s">
        <v>1979</v>
      </c>
      <c r="B1943" s="8">
        <v>2003</v>
      </c>
      <c r="C1943" s="8" t="s">
        <v>7844</v>
      </c>
      <c r="D1943" s="8">
        <v>10</v>
      </c>
      <c r="E1943" s="8">
        <v>0</v>
      </c>
      <c r="F1943" s="12">
        <v>3688.35</v>
      </c>
      <c r="G1943" s="8" t="s">
        <v>7884</v>
      </c>
      <c r="H1943" s="8" t="s">
        <v>7884</v>
      </c>
      <c r="I1943" s="8" t="s">
        <v>7870</v>
      </c>
      <c r="J1943" s="13">
        <v>37812</v>
      </c>
      <c r="K1943" s="8">
        <v>19</v>
      </c>
    </row>
    <row r="1944" spans="1:11" ht="15" customHeight="1" x14ac:dyDescent="0.3">
      <c r="A1944" s="8" t="s">
        <v>1980</v>
      </c>
      <c r="B1944" s="8">
        <v>1984</v>
      </c>
      <c r="C1944" s="8" t="s">
        <v>7844</v>
      </c>
      <c r="D1944" s="8">
        <v>6</v>
      </c>
      <c r="E1944" s="8">
        <v>3</v>
      </c>
      <c r="F1944" s="12">
        <v>3678.86</v>
      </c>
      <c r="G1944" s="8" t="s">
        <v>7884</v>
      </c>
      <c r="H1944" s="8" t="s">
        <v>7882</v>
      </c>
      <c r="I1944" s="8" t="s">
        <v>7859</v>
      </c>
      <c r="J1944" s="13">
        <v>30869</v>
      </c>
      <c r="K1944" s="8">
        <v>38</v>
      </c>
    </row>
    <row r="1945" spans="1:11" ht="15" customHeight="1" x14ac:dyDescent="0.3">
      <c r="A1945" s="8" t="s">
        <v>1981</v>
      </c>
      <c r="B1945" s="8">
        <v>1992</v>
      </c>
      <c r="C1945" s="8" t="s">
        <v>7847</v>
      </c>
      <c r="D1945" s="8">
        <v>14</v>
      </c>
      <c r="E1945" s="8">
        <v>1</v>
      </c>
      <c r="F1945" s="12">
        <v>3659.35</v>
      </c>
      <c r="G1945" s="8" t="s">
        <v>7882</v>
      </c>
      <c r="H1945" s="8" t="s">
        <v>7883</v>
      </c>
      <c r="I1945" s="8" t="s">
        <v>7861</v>
      </c>
      <c r="J1945" s="13">
        <v>33861</v>
      </c>
      <c r="K1945" s="8">
        <v>30</v>
      </c>
    </row>
    <row r="1946" spans="1:11" ht="15" customHeight="1" x14ac:dyDescent="0.3">
      <c r="A1946" s="8" t="s">
        <v>1982</v>
      </c>
      <c r="B1946" s="8">
        <v>1990</v>
      </c>
      <c r="C1946" s="8" t="s">
        <v>7845</v>
      </c>
      <c r="D1946" s="8">
        <v>8</v>
      </c>
      <c r="E1946" s="8">
        <v>3</v>
      </c>
      <c r="F1946" s="12">
        <v>3653.29</v>
      </c>
      <c r="G1946" s="8" t="s">
        <v>7884</v>
      </c>
      <c r="H1946" s="8" t="s">
        <v>7882</v>
      </c>
      <c r="I1946" s="8" t="s">
        <v>7861</v>
      </c>
      <c r="J1946" s="13">
        <v>33185</v>
      </c>
      <c r="K1946" s="8">
        <v>32</v>
      </c>
    </row>
    <row r="1947" spans="1:11" ht="15" customHeight="1" x14ac:dyDescent="0.3">
      <c r="A1947" s="8" t="s">
        <v>1983</v>
      </c>
      <c r="B1947" s="8">
        <v>1992</v>
      </c>
      <c r="C1947" s="8" t="s">
        <v>7845</v>
      </c>
      <c r="D1947" s="8">
        <v>17</v>
      </c>
      <c r="E1947" s="8">
        <v>0</v>
      </c>
      <c r="F1947" s="12">
        <v>3645.09</v>
      </c>
      <c r="G1947" s="8" t="s">
        <v>7883</v>
      </c>
      <c r="H1947" s="8" t="s">
        <v>7884</v>
      </c>
      <c r="I1947" s="8" t="s">
        <v>7869</v>
      </c>
      <c r="J1947" s="13">
        <v>33925</v>
      </c>
      <c r="K1947" s="8">
        <v>30</v>
      </c>
    </row>
    <row r="1948" spans="1:11" ht="15" customHeight="1" x14ac:dyDescent="0.3">
      <c r="A1948" s="8" t="s">
        <v>1984</v>
      </c>
      <c r="B1948" s="8">
        <v>1985</v>
      </c>
      <c r="C1948" s="8" t="s">
        <v>7846</v>
      </c>
      <c r="D1948" s="8">
        <v>14</v>
      </c>
      <c r="E1948" s="8">
        <v>3</v>
      </c>
      <c r="F1948" s="12">
        <v>3622.13</v>
      </c>
      <c r="G1948" s="8" t="s">
        <v>7884</v>
      </c>
      <c r="H1948" s="8" t="s">
        <v>7883</v>
      </c>
      <c r="I1948" s="8" t="s">
        <v>7859</v>
      </c>
      <c r="J1948" s="13">
        <v>31212</v>
      </c>
      <c r="K1948" s="8">
        <v>37</v>
      </c>
    </row>
    <row r="1949" spans="1:11" ht="15" customHeight="1" x14ac:dyDescent="0.3">
      <c r="A1949" s="8" t="s">
        <v>1985</v>
      </c>
      <c r="B1949" s="8">
        <v>1990</v>
      </c>
      <c r="C1949" s="8" t="s">
        <v>7850</v>
      </c>
      <c r="D1949" s="8">
        <v>11</v>
      </c>
      <c r="E1949" s="8">
        <v>3</v>
      </c>
      <c r="F1949" s="12">
        <v>3606.43</v>
      </c>
      <c r="G1949" s="8" t="s">
        <v>7884</v>
      </c>
      <c r="H1949" s="8" t="s">
        <v>7883</v>
      </c>
      <c r="I1949" s="8" t="s">
        <v>7859</v>
      </c>
      <c r="J1949" s="13">
        <v>33157</v>
      </c>
      <c r="K1949" s="8">
        <v>32</v>
      </c>
    </row>
    <row r="1950" spans="1:11" ht="15" customHeight="1" x14ac:dyDescent="0.3">
      <c r="A1950" s="8" t="s">
        <v>1986</v>
      </c>
      <c r="B1950" s="8">
        <v>1988</v>
      </c>
      <c r="C1950" s="8" t="s">
        <v>7845</v>
      </c>
      <c r="D1950" s="8">
        <v>4</v>
      </c>
      <c r="E1950" s="8">
        <v>3</v>
      </c>
      <c r="F1950" s="12">
        <v>3603.6</v>
      </c>
      <c r="G1950" s="8" t="s">
        <v>7884</v>
      </c>
      <c r="H1950" s="8" t="s">
        <v>7883</v>
      </c>
      <c r="I1950" s="8" t="s">
        <v>7859</v>
      </c>
      <c r="J1950" s="13">
        <v>32451</v>
      </c>
      <c r="K1950" s="8">
        <v>34</v>
      </c>
    </row>
    <row r="1951" spans="1:11" ht="15" customHeight="1" x14ac:dyDescent="0.3">
      <c r="A1951" s="8" t="s">
        <v>1987</v>
      </c>
      <c r="B1951" s="8">
        <v>1999</v>
      </c>
      <c r="C1951" s="8" t="s">
        <v>7849</v>
      </c>
      <c r="D1951" s="8">
        <v>12</v>
      </c>
      <c r="E1951" s="8">
        <v>3</v>
      </c>
      <c r="F1951" s="12">
        <v>3597.6</v>
      </c>
      <c r="G1951" s="8" t="s">
        <v>7884</v>
      </c>
      <c r="H1951" s="8" t="s">
        <v>7884</v>
      </c>
      <c r="I1951" s="8" t="s">
        <v>7861</v>
      </c>
      <c r="J1951" s="13">
        <v>36384</v>
      </c>
      <c r="K1951" s="8">
        <v>23</v>
      </c>
    </row>
    <row r="1952" spans="1:11" ht="15" customHeight="1" x14ac:dyDescent="0.3">
      <c r="A1952" s="8" t="s">
        <v>1988</v>
      </c>
      <c r="B1952" s="8">
        <v>1997</v>
      </c>
      <c r="C1952" s="8" t="s">
        <v>7845</v>
      </c>
      <c r="D1952" s="8">
        <v>4</v>
      </c>
      <c r="E1952" s="8">
        <v>1</v>
      </c>
      <c r="F1952" s="12">
        <v>3594.17</v>
      </c>
      <c r="G1952" s="8" t="s">
        <v>7884</v>
      </c>
      <c r="H1952" s="8" t="s">
        <v>7884</v>
      </c>
      <c r="I1952" s="8" t="s">
        <v>7860</v>
      </c>
      <c r="J1952" s="13">
        <v>35738</v>
      </c>
      <c r="K1952" s="8">
        <v>25</v>
      </c>
    </row>
    <row r="1953" spans="1:11" ht="15" customHeight="1" x14ac:dyDescent="0.3">
      <c r="A1953" s="8" t="s">
        <v>1989</v>
      </c>
      <c r="B1953" s="8">
        <v>1999</v>
      </c>
      <c r="C1953" s="8" t="s">
        <v>7846</v>
      </c>
      <c r="D1953" s="8">
        <v>6</v>
      </c>
      <c r="E1953" s="8">
        <v>3</v>
      </c>
      <c r="F1953" s="12">
        <v>3591.48</v>
      </c>
      <c r="G1953" s="8" t="s">
        <v>7884</v>
      </c>
      <c r="H1953" s="8" t="s">
        <v>7882</v>
      </c>
      <c r="I1953" s="8" t="s">
        <v>7861</v>
      </c>
      <c r="J1953" s="13">
        <v>36317</v>
      </c>
      <c r="K1953" s="8">
        <v>24</v>
      </c>
    </row>
    <row r="1954" spans="1:11" ht="15" customHeight="1" x14ac:dyDescent="0.3">
      <c r="A1954" s="8" t="s">
        <v>1990</v>
      </c>
      <c r="B1954" s="8">
        <v>1986</v>
      </c>
      <c r="C1954" s="8" t="s">
        <v>7848</v>
      </c>
      <c r="D1954" s="8">
        <v>27</v>
      </c>
      <c r="E1954" s="8">
        <v>3</v>
      </c>
      <c r="F1954" s="12">
        <v>3589.14</v>
      </c>
      <c r="G1954" s="8" t="s">
        <v>7884</v>
      </c>
      <c r="H1954" s="8" t="s">
        <v>7884</v>
      </c>
      <c r="I1954" s="8" t="s">
        <v>7859</v>
      </c>
      <c r="J1954" s="13">
        <v>31773</v>
      </c>
      <c r="K1954" s="8">
        <v>36</v>
      </c>
    </row>
    <row r="1955" spans="1:11" ht="15" customHeight="1" x14ac:dyDescent="0.3">
      <c r="A1955" s="8" t="s">
        <v>1991</v>
      </c>
      <c r="B1955" s="8">
        <v>2001</v>
      </c>
      <c r="C1955" s="8" t="s">
        <v>7845</v>
      </c>
      <c r="D1955" s="8">
        <v>11</v>
      </c>
      <c r="E1955" s="8">
        <v>2</v>
      </c>
      <c r="F1955" s="12">
        <v>3579.83</v>
      </c>
      <c r="G1955" s="8" t="s">
        <v>7884</v>
      </c>
      <c r="H1955" s="8" t="s">
        <v>7884</v>
      </c>
      <c r="I1955" s="8" t="s">
        <v>7860</v>
      </c>
      <c r="J1955" s="13">
        <v>37206</v>
      </c>
      <c r="K1955" s="8">
        <v>21</v>
      </c>
    </row>
    <row r="1956" spans="1:11" ht="15" customHeight="1" x14ac:dyDescent="0.3">
      <c r="A1956" s="8" t="s">
        <v>1992</v>
      </c>
      <c r="B1956" s="8">
        <v>1995</v>
      </c>
      <c r="C1956" s="8" t="s">
        <v>7849</v>
      </c>
      <c r="D1956" s="8">
        <v>23</v>
      </c>
      <c r="E1956" s="8">
        <v>1</v>
      </c>
      <c r="F1956" s="12">
        <v>3578</v>
      </c>
      <c r="G1956" s="8" t="s">
        <v>7884</v>
      </c>
      <c r="H1956" s="8" t="s">
        <v>7882</v>
      </c>
      <c r="I1956" s="8" t="s">
        <v>7861</v>
      </c>
      <c r="J1956" s="13">
        <v>34934</v>
      </c>
      <c r="K1956" s="8">
        <v>27</v>
      </c>
    </row>
    <row r="1957" spans="1:11" ht="15" customHeight="1" x14ac:dyDescent="0.3">
      <c r="A1957" s="8" t="s">
        <v>1993</v>
      </c>
      <c r="B1957" s="8">
        <v>1988</v>
      </c>
      <c r="C1957" s="8" t="s">
        <v>7849</v>
      </c>
      <c r="D1957" s="8">
        <v>18</v>
      </c>
      <c r="E1957" s="8">
        <v>3</v>
      </c>
      <c r="F1957" s="12">
        <v>3569.96</v>
      </c>
      <c r="G1957" s="8" t="s">
        <v>7884</v>
      </c>
      <c r="H1957" s="8" t="s">
        <v>7883</v>
      </c>
      <c r="I1957" s="8" t="s">
        <v>7860</v>
      </c>
      <c r="J1957" s="13">
        <v>32373</v>
      </c>
      <c r="K1957" s="8">
        <v>34</v>
      </c>
    </row>
    <row r="1958" spans="1:11" ht="15" customHeight="1" x14ac:dyDescent="0.3">
      <c r="A1958" s="8" t="s">
        <v>1994</v>
      </c>
      <c r="B1958" s="8">
        <v>1981</v>
      </c>
      <c r="C1958" s="8" t="s">
        <v>7850</v>
      </c>
      <c r="D1958" s="8">
        <v>10</v>
      </c>
      <c r="E1958" s="8">
        <v>1</v>
      </c>
      <c r="F1958" s="12">
        <v>3562.87</v>
      </c>
      <c r="G1958" s="8" t="s">
        <v>7884</v>
      </c>
      <c r="H1958" s="8" t="s">
        <v>7883</v>
      </c>
      <c r="I1958" s="8" t="s">
        <v>7859</v>
      </c>
      <c r="J1958" s="13">
        <v>29869</v>
      </c>
      <c r="K1958" s="8">
        <v>41</v>
      </c>
    </row>
    <row r="1959" spans="1:11" ht="15" customHeight="1" x14ac:dyDescent="0.3">
      <c r="A1959" s="8" t="s">
        <v>1995</v>
      </c>
      <c r="B1959" s="8">
        <v>1995</v>
      </c>
      <c r="C1959" s="8" t="s">
        <v>7846</v>
      </c>
      <c r="D1959" s="8">
        <v>16</v>
      </c>
      <c r="E1959" s="8">
        <v>1</v>
      </c>
      <c r="F1959" s="12">
        <v>3561.89</v>
      </c>
      <c r="G1959" s="8" t="s">
        <v>7884</v>
      </c>
      <c r="H1959" s="8" t="s">
        <v>7883</v>
      </c>
      <c r="I1959" s="8" t="s">
        <v>7859</v>
      </c>
      <c r="J1959" s="13">
        <v>34866</v>
      </c>
      <c r="K1959" s="8">
        <v>27</v>
      </c>
    </row>
    <row r="1960" spans="1:11" ht="15" customHeight="1" x14ac:dyDescent="0.3">
      <c r="A1960" s="8" t="s">
        <v>1996</v>
      </c>
      <c r="B1960" s="8">
        <v>1995</v>
      </c>
      <c r="C1960" s="8" t="s">
        <v>7850</v>
      </c>
      <c r="D1960" s="8">
        <v>9</v>
      </c>
      <c r="E1960" s="8">
        <v>0</v>
      </c>
      <c r="F1960" s="12">
        <v>3558.62</v>
      </c>
      <c r="G1960" s="8" t="s">
        <v>7884</v>
      </c>
      <c r="H1960" s="8" t="s">
        <v>7882</v>
      </c>
      <c r="I1960" s="8" t="s">
        <v>7867</v>
      </c>
      <c r="J1960" s="13">
        <v>34981</v>
      </c>
      <c r="K1960" s="8">
        <v>27</v>
      </c>
    </row>
    <row r="1961" spans="1:11" ht="15" customHeight="1" x14ac:dyDescent="0.3">
      <c r="A1961" s="8" t="s">
        <v>1997</v>
      </c>
      <c r="B1961" s="8">
        <v>1994</v>
      </c>
      <c r="C1961" s="8" t="s">
        <v>7847</v>
      </c>
      <c r="D1961" s="8">
        <v>24</v>
      </c>
      <c r="E1961" s="8">
        <v>0</v>
      </c>
      <c r="F1961" s="12">
        <v>3556.92</v>
      </c>
      <c r="G1961" s="8" t="s">
        <v>7884</v>
      </c>
      <c r="H1961" s="8" t="s">
        <v>7882</v>
      </c>
      <c r="I1961" s="8" t="s">
        <v>7860</v>
      </c>
      <c r="J1961" s="13">
        <v>34601</v>
      </c>
      <c r="K1961" s="8">
        <v>28</v>
      </c>
    </row>
    <row r="1962" spans="1:11" ht="15" customHeight="1" x14ac:dyDescent="0.3">
      <c r="A1962" s="8" t="s">
        <v>1998</v>
      </c>
      <c r="B1962" s="8">
        <v>1992</v>
      </c>
      <c r="C1962" s="8" t="s">
        <v>7848</v>
      </c>
      <c r="D1962" s="8">
        <v>22</v>
      </c>
      <c r="E1962" s="8">
        <v>0</v>
      </c>
      <c r="F1962" s="12">
        <v>3554.2</v>
      </c>
      <c r="G1962" s="8" t="s">
        <v>7884</v>
      </c>
      <c r="H1962" s="8" t="s">
        <v>7882</v>
      </c>
      <c r="I1962" s="8" t="s">
        <v>7861</v>
      </c>
      <c r="J1962" s="13">
        <v>33960</v>
      </c>
      <c r="K1962" s="8">
        <v>30</v>
      </c>
    </row>
    <row r="1963" spans="1:11" ht="15" customHeight="1" x14ac:dyDescent="0.3">
      <c r="A1963" s="8" t="s">
        <v>1999</v>
      </c>
      <c r="B1963" s="8">
        <v>1988</v>
      </c>
      <c r="C1963" s="8" t="s">
        <v>7850</v>
      </c>
      <c r="D1963" s="8">
        <v>15</v>
      </c>
      <c r="E1963" s="8">
        <v>3</v>
      </c>
      <c r="F1963" s="12">
        <v>3540.12</v>
      </c>
      <c r="G1963" s="8" t="s">
        <v>7884</v>
      </c>
      <c r="H1963" s="8" t="s">
        <v>7883</v>
      </c>
      <c r="I1963" s="8" t="s">
        <v>7859</v>
      </c>
      <c r="J1963" s="13">
        <v>32431</v>
      </c>
      <c r="K1963" s="8">
        <v>34</v>
      </c>
    </row>
    <row r="1964" spans="1:11" ht="15" customHeight="1" x14ac:dyDescent="0.3">
      <c r="A1964" s="8" t="s">
        <v>2000</v>
      </c>
      <c r="B1964" s="8">
        <v>2003</v>
      </c>
      <c r="C1964" s="8" t="s">
        <v>7849</v>
      </c>
      <c r="D1964" s="8">
        <v>24</v>
      </c>
      <c r="E1964" s="8">
        <v>0</v>
      </c>
      <c r="F1964" s="12">
        <v>3538.9</v>
      </c>
      <c r="G1964" s="8" t="s">
        <v>7884</v>
      </c>
      <c r="H1964" s="8" t="s">
        <v>7884</v>
      </c>
      <c r="I1964" s="8" t="s">
        <v>7860</v>
      </c>
      <c r="J1964" s="13">
        <v>37857</v>
      </c>
      <c r="K1964" s="8">
        <v>19</v>
      </c>
    </row>
    <row r="1965" spans="1:11" ht="15" customHeight="1" x14ac:dyDescent="0.3">
      <c r="A1965" s="8" t="s">
        <v>2001</v>
      </c>
      <c r="B1965" s="8">
        <v>1998</v>
      </c>
      <c r="C1965" s="8" t="s">
        <v>7847</v>
      </c>
      <c r="D1965" s="8">
        <v>16</v>
      </c>
      <c r="E1965" s="8">
        <v>2</v>
      </c>
      <c r="F1965" s="12">
        <v>3537.7</v>
      </c>
      <c r="G1965" s="8" t="s">
        <v>7882</v>
      </c>
      <c r="H1965" s="8" t="s">
        <v>7882</v>
      </c>
      <c r="I1965" s="8" t="s">
        <v>7860</v>
      </c>
      <c r="J1965" s="13">
        <v>36054</v>
      </c>
      <c r="K1965" s="8">
        <v>24</v>
      </c>
    </row>
    <row r="1966" spans="1:11" ht="15" customHeight="1" x14ac:dyDescent="0.3">
      <c r="A1966" s="8" t="s">
        <v>2002</v>
      </c>
      <c r="B1966" s="8">
        <v>1999</v>
      </c>
      <c r="C1966" s="8" t="s">
        <v>7847</v>
      </c>
      <c r="D1966" s="8">
        <v>22</v>
      </c>
      <c r="E1966" s="8">
        <v>2</v>
      </c>
      <c r="F1966" s="12">
        <v>3500.61</v>
      </c>
      <c r="G1966" s="8" t="s">
        <v>7884</v>
      </c>
      <c r="H1966" s="8" t="s">
        <v>7884</v>
      </c>
      <c r="I1966" s="8" t="s">
        <v>7859</v>
      </c>
      <c r="J1966" s="13">
        <v>36425</v>
      </c>
      <c r="K1966" s="8">
        <v>23</v>
      </c>
    </row>
    <row r="1967" spans="1:11" ht="15" customHeight="1" x14ac:dyDescent="0.3">
      <c r="A1967" s="8" t="s">
        <v>2003</v>
      </c>
      <c r="B1967" s="8">
        <v>1996</v>
      </c>
      <c r="C1967" s="8" t="s">
        <v>7847</v>
      </c>
      <c r="D1967" s="8">
        <v>18</v>
      </c>
      <c r="E1967" s="8">
        <v>1</v>
      </c>
      <c r="F1967" s="12">
        <v>3490.55</v>
      </c>
      <c r="G1967" s="8" t="s">
        <v>7883</v>
      </c>
      <c r="H1967" s="8" t="s">
        <v>7884</v>
      </c>
      <c r="I1967" s="8" t="s">
        <v>7862</v>
      </c>
      <c r="J1967" s="13">
        <v>35326</v>
      </c>
      <c r="K1967" s="8">
        <v>26</v>
      </c>
    </row>
    <row r="1968" spans="1:11" ht="15" customHeight="1" x14ac:dyDescent="0.3">
      <c r="A1968" s="8" t="s">
        <v>2004</v>
      </c>
      <c r="B1968" s="8">
        <v>1996</v>
      </c>
      <c r="C1968" s="8" t="s">
        <v>7847</v>
      </c>
      <c r="D1968" s="8">
        <v>19</v>
      </c>
      <c r="E1968" s="8">
        <v>2</v>
      </c>
      <c r="F1968" s="12">
        <v>3484.33</v>
      </c>
      <c r="G1968" s="8" t="s">
        <v>7882</v>
      </c>
      <c r="H1968" s="8" t="s">
        <v>7882</v>
      </c>
      <c r="I1968" s="8" t="s">
        <v>7861</v>
      </c>
      <c r="J1968" s="13">
        <v>35327</v>
      </c>
      <c r="K1968" s="8">
        <v>26</v>
      </c>
    </row>
    <row r="1969" spans="1:11" ht="15" customHeight="1" x14ac:dyDescent="0.3">
      <c r="A1969" s="8" t="s">
        <v>2005</v>
      </c>
      <c r="B1969" s="8">
        <v>2004</v>
      </c>
      <c r="C1969" s="8" t="s">
        <v>7846</v>
      </c>
      <c r="D1969" s="8">
        <v>26</v>
      </c>
      <c r="E1969" s="8">
        <v>3</v>
      </c>
      <c r="F1969" s="12">
        <v>3481.87</v>
      </c>
      <c r="G1969" s="8" t="s">
        <v>7884</v>
      </c>
      <c r="H1969" s="8" t="s">
        <v>7882</v>
      </c>
      <c r="I1969" s="8" t="s">
        <v>7864</v>
      </c>
      <c r="J1969" s="13">
        <v>38164</v>
      </c>
      <c r="K1969" s="8">
        <v>18</v>
      </c>
    </row>
    <row r="1970" spans="1:11" ht="15" customHeight="1" x14ac:dyDescent="0.3">
      <c r="A1970" s="8" t="s">
        <v>2006</v>
      </c>
      <c r="B1970" s="8">
        <v>1993</v>
      </c>
      <c r="C1970" s="8" t="s">
        <v>7850</v>
      </c>
      <c r="D1970" s="8">
        <v>12</v>
      </c>
      <c r="E1970" s="8">
        <v>1</v>
      </c>
      <c r="F1970" s="12">
        <v>3471.41</v>
      </c>
      <c r="G1970" s="8" t="s">
        <v>7884</v>
      </c>
      <c r="H1970" s="8" t="s">
        <v>7884</v>
      </c>
      <c r="I1970" s="8" t="s">
        <v>7859</v>
      </c>
      <c r="J1970" s="13">
        <v>34254</v>
      </c>
      <c r="K1970" s="8">
        <v>29</v>
      </c>
    </row>
    <row r="1971" spans="1:11" ht="15" customHeight="1" x14ac:dyDescent="0.3">
      <c r="A1971" s="8" t="s">
        <v>2007</v>
      </c>
      <c r="B1971" s="8">
        <v>2003</v>
      </c>
      <c r="C1971" s="8" t="s">
        <v>7844</v>
      </c>
      <c r="D1971" s="8">
        <v>29</v>
      </c>
      <c r="E1971" s="8">
        <v>0</v>
      </c>
      <c r="F1971" s="12">
        <v>3463.51</v>
      </c>
      <c r="G1971" s="8" t="s">
        <v>7884</v>
      </c>
      <c r="H1971" s="8" t="s">
        <v>7883</v>
      </c>
      <c r="I1971" s="8" t="s">
        <v>7866</v>
      </c>
      <c r="J1971" s="13">
        <v>37831</v>
      </c>
      <c r="K1971" s="8">
        <v>19</v>
      </c>
    </row>
    <row r="1972" spans="1:11" ht="15" customHeight="1" x14ac:dyDescent="0.3">
      <c r="A1972" s="8" t="s">
        <v>2008</v>
      </c>
      <c r="B1972" s="8">
        <v>1987</v>
      </c>
      <c r="C1972" s="8" t="s">
        <v>7847</v>
      </c>
      <c r="D1972" s="8">
        <v>14</v>
      </c>
      <c r="E1972" s="8">
        <v>3</v>
      </c>
      <c r="F1972" s="12">
        <v>3453.77</v>
      </c>
      <c r="G1972" s="8" t="s">
        <v>7884</v>
      </c>
      <c r="H1972" s="8" t="s">
        <v>7883</v>
      </c>
      <c r="I1972" s="8" t="s">
        <v>7861</v>
      </c>
      <c r="J1972" s="13">
        <v>32034</v>
      </c>
      <c r="K1972" s="8">
        <v>35</v>
      </c>
    </row>
    <row r="1973" spans="1:11" ht="15" customHeight="1" x14ac:dyDescent="0.3">
      <c r="A1973" s="8" t="s">
        <v>2009</v>
      </c>
      <c r="B1973" s="8">
        <v>2000</v>
      </c>
      <c r="C1973" s="8" t="s">
        <v>7846</v>
      </c>
      <c r="D1973" s="8">
        <v>20</v>
      </c>
      <c r="E1973" s="8">
        <v>3</v>
      </c>
      <c r="F1973" s="12">
        <v>3443.06</v>
      </c>
      <c r="G1973" s="8" t="s">
        <v>7884</v>
      </c>
      <c r="H1973" s="8" t="s">
        <v>7883</v>
      </c>
      <c r="I1973" s="8" t="s">
        <v>7861</v>
      </c>
      <c r="J1973" s="13">
        <v>36697</v>
      </c>
      <c r="K1973" s="8">
        <v>22</v>
      </c>
    </row>
    <row r="1974" spans="1:11" ht="15" customHeight="1" x14ac:dyDescent="0.3">
      <c r="A1974" s="8" t="s">
        <v>2010</v>
      </c>
      <c r="B1974" s="8">
        <v>1986</v>
      </c>
      <c r="C1974" s="8" t="s">
        <v>7849</v>
      </c>
      <c r="D1974" s="8">
        <v>27</v>
      </c>
      <c r="E1974" s="8">
        <v>3</v>
      </c>
      <c r="F1974" s="12">
        <v>3436.5</v>
      </c>
      <c r="G1974" s="8" t="s">
        <v>7884</v>
      </c>
      <c r="H1974" s="8" t="s">
        <v>7883</v>
      </c>
      <c r="I1974" s="8" t="s">
        <v>7859</v>
      </c>
      <c r="J1974" s="13">
        <v>31651</v>
      </c>
      <c r="K1974" s="8">
        <v>36</v>
      </c>
    </row>
    <row r="1975" spans="1:11" ht="15" customHeight="1" x14ac:dyDescent="0.3">
      <c r="A1975" s="8" t="s">
        <v>2011</v>
      </c>
      <c r="B1975" s="8">
        <v>2001</v>
      </c>
      <c r="C1975" s="8" t="s">
        <v>7848</v>
      </c>
      <c r="D1975" s="8">
        <v>26</v>
      </c>
      <c r="E1975" s="8">
        <v>0</v>
      </c>
      <c r="F1975" s="12">
        <v>3434.38</v>
      </c>
      <c r="G1975" s="8" t="s">
        <v>7884</v>
      </c>
      <c r="H1975" s="8" t="s">
        <v>7884</v>
      </c>
      <c r="I1975" s="8" t="s">
        <v>7861</v>
      </c>
      <c r="J1975" s="13">
        <v>37251</v>
      </c>
      <c r="K1975" s="8">
        <v>21</v>
      </c>
    </row>
    <row r="1976" spans="1:11" ht="15" customHeight="1" x14ac:dyDescent="0.3">
      <c r="A1976" s="8" t="s">
        <v>2012</v>
      </c>
      <c r="B1976" s="8">
        <v>1996</v>
      </c>
      <c r="C1976" s="8" t="s">
        <v>7848</v>
      </c>
      <c r="D1976" s="8">
        <v>19</v>
      </c>
      <c r="E1976" s="8">
        <v>1</v>
      </c>
      <c r="F1976" s="12">
        <v>3410.32</v>
      </c>
      <c r="G1976" s="8" t="s">
        <v>7884</v>
      </c>
      <c r="H1976" s="8" t="s">
        <v>7884</v>
      </c>
      <c r="I1976" s="8" t="s">
        <v>7861</v>
      </c>
      <c r="J1976" s="13">
        <v>35418</v>
      </c>
      <c r="K1976" s="8">
        <v>26</v>
      </c>
    </row>
    <row r="1977" spans="1:11" ht="15" customHeight="1" x14ac:dyDescent="0.3">
      <c r="A1977" s="8" t="s">
        <v>2013</v>
      </c>
      <c r="B1977" s="8">
        <v>2004</v>
      </c>
      <c r="C1977" s="8" t="s">
        <v>7844</v>
      </c>
      <c r="D1977" s="8">
        <v>16</v>
      </c>
      <c r="E1977" s="8">
        <v>2</v>
      </c>
      <c r="F1977" s="12">
        <v>3393.36</v>
      </c>
      <c r="G1977" s="8" t="s">
        <v>7884</v>
      </c>
      <c r="H1977" s="8" t="s">
        <v>7884</v>
      </c>
      <c r="I1977" s="8" t="s">
        <v>7868</v>
      </c>
      <c r="J1977" s="13">
        <v>38184</v>
      </c>
      <c r="K1977" s="8">
        <v>18</v>
      </c>
    </row>
    <row r="1978" spans="1:11" ht="15" customHeight="1" x14ac:dyDescent="0.3">
      <c r="A1978" s="8" t="s">
        <v>2014</v>
      </c>
      <c r="B1978" s="8">
        <v>1996</v>
      </c>
      <c r="C1978" s="8" t="s">
        <v>7850</v>
      </c>
      <c r="D1978" s="8">
        <v>27</v>
      </c>
      <c r="E1978" s="8">
        <v>1</v>
      </c>
      <c r="F1978" s="12">
        <v>3392.98</v>
      </c>
      <c r="G1978" s="8" t="s">
        <v>7884</v>
      </c>
      <c r="H1978" s="8" t="s">
        <v>7882</v>
      </c>
      <c r="I1978" s="8" t="s">
        <v>7859</v>
      </c>
      <c r="J1978" s="13">
        <v>35365</v>
      </c>
      <c r="K1978" s="8">
        <v>26</v>
      </c>
    </row>
    <row r="1979" spans="1:11" ht="15" customHeight="1" x14ac:dyDescent="0.3">
      <c r="A1979" s="8" t="s">
        <v>2015</v>
      </c>
      <c r="B1979" s="8">
        <v>1996</v>
      </c>
      <c r="C1979" s="8" t="s">
        <v>7849</v>
      </c>
      <c r="D1979" s="8">
        <v>10</v>
      </c>
      <c r="E1979" s="8">
        <v>1</v>
      </c>
      <c r="F1979" s="12">
        <v>3392.37</v>
      </c>
      <c r="G1979" s="8" t="s">
        <v>7884</v>
      </c>
      <c r="H1979" s="8" t="s">
        <v>7882</v>
      </c>
      <c r="I1979" s="8" t="s">
        <v>7859</v>
      </c>
      <c r="J1979" s="13">
        <v>35287</v>
      </c>
      <c r="K1979" s="8">
        <v>26</v>
      </c>
    </row>
    <row r="1980" spans="1:11" ht="15" customHeight="1" x14ac:dyDescent="0.3">
      <c r="A1980" s="8" t="s">
        <v>2016</v>
      </c>
      <c r="B1980" s="8">
        <v>1996</v>
      </c>
      <c r="C1980" s="8" t="s">
        <v>7845</v>
      </c>
      <c r="D1980" s="8">
        <v>13</v>
      </c>
      <c r="E1980" s="8">
        <v>0</v>
      </c>
      <c r="F1980" s="12">
        <v>3385.4</v>
      </c>
      <c r="G1980" s="8" t="s">
        <v>7884</v>
      </c>
      <c r="H1980" s="8" t="s">
        <v>7884</v>
      </c>
      <c r="I1980" s="8" t="s">
        <v>7867</v>
      </c>
      <c r="J1980" s="13">
        <v>35382</v>
      </c>
      <c r="K1980" s="8">
        <v>26</v>
      </c>
    </row>
    <row r="1981" spans="1:11" ht="15" customHeight="1" x14ac:dyDescent="0.3">
      <c r="A1981" s="8" t="s">
        <v>2017</v>
      </c>
      <c r="B1981" s="8">
        <v>1996</v>
      </c>
      <c r="C1981" s="8" t="s">
        <v>7848</v>
      </c>
      <c r="D1981" s="8">
        <v>14</v>
      </c>
      <c r="E1981" s="8">
        <v>1</v>
      </c>
      <c r="F1981" s="12">
        <v>3378.91</v>
      </c>
      <c r="G1981" s="8" t="s">
        <v>7884</v>
      </c>
      <c r="H1981" s="8" t="s">
        <v>7883</v>
      </c>
      <c r="I1981" s="8" t="s">
        <v>7861</v>
      </c>
      <c r="J1981" s="13">
        <v>35413</v>
      </c>
      <c r="K1981" s="8">
        <v>26</v>
      </c>
    </row>
    <row r="1982" spans="1:11" ht="15" customHeight="1" x14ac:dyDescent="0.3">
      <c r="A1982" s="8" t="s">
        <v>2018</v>
      </c>
      <c r="B1982" s="8">
        <v>1993</v>
      </c>
      <c r="C1982" s="8" t="s">
        <v>7850</v>
      </c>
      <c r="D1982" s="8">
        <v>7</v>
      </c>
      <c r="E1982" s="8">
        <v>0</v>
      </c>
      <c r="F1982" s="12">
        <v>3366.67</v>
      </c>
      <c r="G1982" s="8" t="s">
        <v>7884</v>
      </c>
      <c r="H1982" s="8" t="s">
        <v>7884</v>
      </c>
      <c r="I1982" s="8" t="s">
        <v>7859</v>
      </c>
      <c r="J1982" s="13">
        <v>34249</v>
      </c>
      <c r="K1982" s="8">
        <v>29</v>
      </c>
    </row>
    <row r="1983" spans="1:11" ht="15" customHeight="1" x14ac:dyDescent="0.3">
      <c r="A1983" s="8" t="s">
        <v>2019</v>
      </c>
      <c r="B1983" s="8">
        <v>1995</v>
      </c>
      <c r="C1983" s="8" t="s">
        <v>7846</v>
      </c>
      <c r="D1983" s="8">
        <v>23</v>
      </c>
      <c r="E1983" s="8">
        <v>0</v>
      </c>
      <c r="F1983" s="12">
        <v>3353.47</v>
      </c>
      <c r="G1983" s="8" t="s">
        <v>7884</v>
      </c>
      <c r="H1983" s="8" t="s">
        <v>7882</v>
      </c>
      <c r="I1983" s="8" t="s">
        <v>7860</v>
      </c>
      <c r="J1983" s="13">
        <v>34873</v>
      </c>
      <c r="K1983" s="8">
        <v>27</v>
      </c>
    </row>
    <row r="1984" spans="1:11" ht="15" customHeight="1" x14ac:dyDescent="0.3">
      <c r="A1984" s="8" t="s">
        <v>2020</v>
      </c>
      <c r="B1984" s="8">
        <v>1993</v>
      </c>
      <c r="C1984" s="8" t="s">
        <v>7850</v>
      </c>
      <c r="D1984" s="8">
        <v>28</v>
      </c>
      <c r="E1984" s="8">
        <v>0</v>
      </c>
      <c r="F1984" s="12">
        <v>3353.28</v>
      </c>
      <c r="G1984" s="8" t="s">
        <v>7884</v>
      </c>
      <c r="H1984" s="8" t="s">
        <v>7883</v>
      </c>
      <c r="I1984" s="8" t="s">
        <v>7861</v>
      </c>
      <c r="J1984" s="13">
        <v>34270</v>
      </c>
      <c r="K1984" s="8">
        <v>29</v>
      </c>
    </row>
    <row r="1985" spans="1:11" ht="15" customHeight="1" x14ac:dyDescent="0.3">
      <c r="A1985" s="8" t="s">
        <v>2021</v>
      </c>
      <c r="B1985" s="8">
        <v>1991</v>
      </c>
      <c r="C1985" s="8" t="s">
        <v>7847</v>
      </c>
      <c r="D1985" s="8">
        <v>1</v>
      </c>
      <c r="E1985" s="8">
        <v>3</v>
      </c>
      <c r="F1985" s="12">
        <v>3342.79</v>
      </c>
      <c r="G1985" s="8" t="s">
        <v>7884</v>
      </c>
      <c r="H1985" s="8" t="s">
        <v>7883</v>
      </c>
      <c r="I1985" s="8" t="s">
        <v>7859</v>
      </c>
      <c r="J1985" s="13">
        <v>33482</v>
      </c>
      <c r="K1985" s="8">
        <v>31</v>
      </c>
    </row>
    <row r="1986" spans="1:11" ht="15" customHeight="1" x14ac:dyDescent="0.3">
      <c r="A1986" s="8" t="s">
        <v>2022</v>
      </c>
      <c r="B1986" s="8">
        <v>1997</v>
      </c>
      <c r="C1986" s="8" t="s">
        <v>7846</v>
      </c>
      <c r="D1986" s="8">
        <v>20</v>
      </c>
      <c r="E1986" s="8">
        <v>1</v>
      </c>
      <c r="F1986" s="12">
        <v>3309.79</v>
      </c>
      <c r="G1986" s="8" t="s">
        <v>7882</v>
      </c>
      <c r="H1986" s="8" t="s">
        <v>7882</v>
      </c>
      <c r="I1986" s="8" t="s">
        <v>7871</v>
      </c>
      <c r="J1986" s="13">
        <v>35601</v>
      </c>
      <c r="K1986" s="8">
        <v>25</v>
      </c>
    </row>
    <row r="1987" spans="1:11" ht="15" customHeight="1" x14ac:dyDescent="0.3">
      <c r="A1987" s="8" t="s">
        <v>2023</v>
      </c>
      <c r="B1987" s="8">
        <v>2003</v>
      </c>
      <c r="C1987" s="8" t="s">
        <v>7845</v>
      </c>
      <c r="D1987" s="8">
        <v>18</v>
      </c>
      <c r="E1987" s="8">
        <v>0</v>
      </c>
      <c r="F1987" s="12">
        <v>3308.46</v>
      </c>
      <c r="G1987" s="8" t="s">
        <v>7884</v>
      </c>
      <c r="H1987" s="8" t="s">
        <v>7883</v>
      </c>
      <c r="I1987" s="8" t="s">
        <v>7870</v>
      </c>
      <c r="J1987" s="13">
        <v>37943</v>
      </c>
      <c r="K1987" s="8">
        <v>19</v>
      </c>
    </row>
    <row r="1988" spans="1:11" ht="15" customHeight="1" x14ac:dyDescent="0.3">
      <c r="A1988" s="8" t="s">
        <v>2024</v>
      </c>
      <c r="B1988" s="8">
        <v>2003</v>
      </c>
      <c r="C1988" s="8" t="s">
        <v>7848</v>
      </c>
      <c r="D1988" s="8">
        <v>5</v>
      </c>
      <c r="E1988" s="8">
        <v>0</v>
      </c>
      <c r="F1988" s="12">
        <v>3300.7</v>
      </c>
      <c r="G1988" s="8" t="s">
        <v>7884</v>
      </c>
      <c r="H1988" s="8" t="s">
        <v>7884</v>
      </c>
      <c r="I1988" s="8" t="s">
        <v>7866</v>
      </c>
      <c r="J1988" s="13">
        <v>37960</v>
      </c>
      <c r="K1988" s="8">
        <v>19</v>
      </c>
    </row>
    <row r="1989" spans="1:11" ht="15" customHeight="1" x14ac:dyDescent="0.3">
      <c r="A1989" s="8" t="s">
        <v>2025</v>
      </c>
      <c r="B1989" s="8">
        <v>1996</v>
      </c>
      <c r="C1989" s="8" t="s">
        <v>7845</v>
      </c>
      <c r="D1989" s="8">
        <v>17</v>
      </c>
      <c r="E1989" s="8">
        <v>1</v>
      </c>
      <c r="F1989" s="12">
        <v>3292.53</v>
      </c>
      <c r="G1989" s="8" t="s">
        <v>7884</v>
      </c>
      <c r="H1989" s="8" t="s">
        <v>7884</v>
      </c>
      <c r="I1989" s="8" t="s">
        <v>7860</v>
      </c>
      <c r="J1989" s="13">
        <v>35386</v>
      </c>
      <c r="K1989" s="8">
        <v>26</v>
      </c>
    </row>
    <row r="1990" spans="1:11" ht="15" customHeight="1" x14ac:dyDescent="0.3">
      <c r="A1990" s="8" t="s">
        <v>2026</v>
      </c>
      <c r="B1990" s="8">
        <v>2003</v>
      </c>
      <c r="C1990" s="8" t="s">
        <v>7844</v>
      </c>
      <c r="D1990" s="8">
        <v>3</v>
      </c>
      <c r="E1990" s="8">
        <v>0</v>
      </c>
      <c r="F1990" s="12">
        <v>3280.22</v>
      </c>
      <c r="G1990" s="8" t="s">
        <v>7884</v>
      </c>
      <c r="H1990" s="8" t="s">
        <v>7882</v>
      </c>
      <c r="I1990" s="8" t="s">
        <v>7861</v>
      </c>
      <c r="J1990" s="13">
        <v>37805</v>
      </c>
      <c r="K1990" s="8">
        <v>19</v>
      </c>
    </row>
    <row r="1991" spans="1:11" ht="15" customHeight="1" x14ac:dyDescent="0.3">
      <c r="A1991" s="8" t="s">
        <v>2027</v>
      </c>
      <c r="B1991" s="8">
        <v>2001</v>
      </c>
      <c r="C1991" s="8" t="s">
        <v>7850</v>
      </c>
      <c r="D1991" s="8">
        <v>6</v>
      </c>
      <c r="E1991" s="8">
        <v>2</v>
      </c>
      <c r="F1991" s="12">
        <v>3279.87</v>
      </c>
      <c r="G1991" s="8" t="s">
        <v>7884</v>
      </c>
      <c r="H1991" s="8" t="s">
        <v>7883</v>
      </c>
      <c r="I1991" s="8" t="s">
        <v>7871</v>
      </c>
      <c r="J1991" s="13">
        <v>37170</v>
      </c>
      <c r="K1991" s="8">
        <v>21</v>
      </c>
    </row>
    <row r="1992" spans="1:11" ht="15" customHeight="1" x14ac:dyDescent="0.3">
      <c r="A1992" s="8" t="s">
        <v>2028</v>
      </c>
      <c r="B1992" s="8">
        <v>1994</v>
      </c>
      <c r="C1992" s="8" t="s">
        <v>7844</v>
      </c>
      <c r="D1992" s="8">
        <v>1</v>
      </c>
      <c r="E1992" s="8">
        <v>1</v>
      </c>
      <c r="F1992" s="12">
        <v>3277.16</v>
      </c>
      <c r="G1992" s="8" t="s">
        <v>7884</v>
      </c>
      <c r="H1992" s="8" t="s">
        <v>7882</v>
      </c>
      <c r="I1992" s="8" t="s">
        <v>7861</v>
      </c>
      <c r="J1992" s="13">
        <v>34516</v>
      </c>
      <c r="K1992" s="8">
        <v>28</v>
      </c>
    </row>
    <row r="1993" spans="1:11" ht="15" customHeight="1" x14ac:dyDescent="0.3">
      <c r="A1993" s="8" t="s">
        <v>2029</v>
      </c>
      <c r="B1993" s="8">
        <v>1994</v>
      </c>
      <c r="C1993" s="8" t="s">
        <v>7848</v>
      </c>
      <c r="D1993" s="8">
        <v>2</v>
      </c>
      <c r="E1993" s="8">
        <v>0</v>
      </c>
      <c r="F1993" s="12">
        <v>3268.85</v>
      </c>
      <c r="G1993" s="8" t="s">
        <v>7882</v>
      </c>
      <c r="H1993" s="8" t="s">
        <v>7883</v>
      </c>
      <c r="I1993" s="8" t="s">
        <v>7864</v>
      </c>
      <c r="J1993" s="13">
        <v>34670</v>
      </c>
      <c r="K1993" s="8">
        <v>28</v>
      </c>
    </row>
    <row r="1994" spans="1:11" ht="15" customHeight="1" x14ac:dyDescent="0.3">
      <c r="A1994" s="8" t="s">
        <v>2030</v>
      </c>
      <c r="B1994" s="8">
        <v>1991</v>
      </c>
      <c r="C1994" s="8" t="s">
        <v>7845</v>
      </c>
      <c r="D1994" s="8">
        <v>13</v>
      </c>
      <c r="E1994" s="8">
        <v>0</v>
      </c>
      <c r="F1994" s="12">
        <v>3260.2</v>
      </c>
      <c r="G1994" s="8" t="s">
        <v>7882</v>
      </c>
      <c r="H1994" s="8" t="s">
        <v>7884</v>
      </c>
      <c r="I1994" s="8" t="s">
        <v>7861</v>
      </c>
      <c r="J1994" s="13">
        <v>33555</v>
      </c>
      <c r="K1994" s="8">
        <v>31</v>
      </c>
    </row>
    <row r="1995" spans="1:11" ht="15" customHeight="1" x14ac:dyDescent="0.3">
      <c r="A1995" s="8" t="s">
        <v>2031</v>
      </c>
      <c r="B1995" s="8">
        <v>1997</v>
      </c>
      <c r="C1995" s="8" t="s">
        <v>7847</v>
      </c>
      <c r="D1995" s="8">
        <v>2</v>
      </c>
      <c r="E1995" s="8">
        <v>1</v>
      </c>
      <c r="F1995" s="12">
        <v>3238.44</v>
      </c>
      <c r="G1995" s="8" t="s">
        <v>7884</v>
      </c>
      <c r="H1995" s="8" t="s">
        <v>7882</v>
      </c>
      <c r="I1995" s="8" t="s">
        <v>7859</v>
      </c>
      <c r="J1995" s="13">
        <v>35675</v>
      </c>
      <c r="K1995" s="8">
        <v>25</v>
      </c>
    </row>
    <row r="1996" spans="1:11" ht="15" customHeight="1" x14ac:dyDescent="0.3">
      <c r="A1996" s="8" t="s">
        <v>2032</v>
      </c>
      <c r="B1996" s="8">
        <v>1997</v>
      </c>
      <c r="C1996" s="8" t="s">
        <v>7849</v>
      </c>
      <c r="D1996" s="8">
        <v>2</v>
      </c>
      <c r="E1996" s="8">
        <v>1</v>
      </c>
      <c r="F1996" s="12">
        <v>3227.12</v>
      </c>
      <c r="G1996" s="8" t="s">
        <v>7884</v>
      </c>
      <c r="H1996" s="8" t="s">
        <v>7882</v>
      </c>
      <c r="I1996" s="8" t="s">
        <v>7859</v>
      </c>
      <c r="J1996" s="13">
        <v>35644</v>
      </c>
      <c r="K1996" s="8">
        <v>25</v>
      </c>
    </row>
    <row r="1997" spans="1:11" ht="15" customHeight="1" x14ac:dyDescent="0.3">
      <c r="A1997" s="8" t="s">
        <v>2033</v>
      </c>
      <c r="B1997" s="8">
        <v>1997</v>
      </c>
      <c r="C1997" s="8" t="s">
        <v>7844</v>
      </c>
      <c r="D1997" s="8">
        <v>6</v>
      </c>
      <c r="E1997" s="8">
        <v>0</v>
      </c>
      <c r="F1997" s="12">
        <v>3213.62</v>
      </c>
      <c r="G1997" s="8" t="s">
        <v>7884</v>
      </c>
      <c r="H1997" s="8" t="s">
        <v>7884</v>
      </c>
      <c r="I1997" s="8" t="s">
        <v>7867</v>
      </c>
      <c r="J1997" s="13">
        <v>35617</v>
      </c>
      <c r="K1997" s="8">
        <v>25</v>
      </c>
    </row>
    <row r="1998" spans="1:11" ht="15" customHeight="1" x14ac:dyDescent="0.3">
      <c r="A1998" s="8" t="s">
        <v>2034</v>
      </c>
      <c r="B1998" s="8">
        <v>1997</v>
      </c>
      <c r="C1998" s="8" t="s">
        <v>7848</v>
      </c>
      <c r="D1998" s="8">
        <v>22</v>
      </c>
      <c r="E1998" s="8">
        <v>1</v>
      </c>
      <c r="F1998" s="12">
        <v>3208.79</v>
      </c>
      <c r="G1998" s="8" t="s">
        <v>7884</v>
      </c>
      <c r="H1998" s="8" t="s">
        <v>7882</v>
      </c>
      <c r="I1998" s="8" t="s">
        <v>7861</v>
      </c>
      <c r="J1998" s="13">
        <v>35786</v>
      </c>
      <c r="K1998" s="8">
        <v>25</v>
      </c>
    </row>
    <row r="1999" spans="1:11" ht="15" customHeight="1" x14ac:dyDescent="0.3">
      <c r="A1999" s="8" t="s">
        <v>2035</v>
      </c>
      <c r="B1999" s="8">
        <v>1997</v>
      </c>
      <c r="C1999" s="8" t="s">
        <v>7844</v>
      </c>
      <c r="D1999" s="8">
        <v>5</v>
      </c>
      <c r="E1999" s="8">
        <v>0</v>
      </c>
      <c r="F1999" s="12">
        <v>3206.49</v>
      </c>
      <c r="G1999" s="8" t="s">
        <v>7884</v>
      </c>
      <c r="H1999" s="8" t="s">
        <v>7882</v>
      </c>
      <c r="I1999" s="8" t="s">
        <v>7867</v>
      </c>
      <c r="J1999" s="13">
        <v>35616</v>
      </c>
      <c r="K1999" s="8">
        <v>25</v>
      </c>
    </row>
    <row r="2000" spans="1:11" ht="15" customHeight="1" x14ac:dyDescent="0.3">
      <c r="A2000" s="8" t="s">
        <v>2036</v>
      </c>
      <c r="B2000" s="8">
        <v>1996</v>
      </c>
      <c r="C2000" s="8" t="s">
        <v>7850</v>
      </c>
      <c r="D2000" s="8">
        <v>11</v>
      </c>
      <c r="E2000" s="8">
        <v>0</v>
      </c>
      <c r="F2000" s="12">
        <v>3201.25</v>
      </c>
      <c r="G2000" s="8" t="s">
        <v>7884</v>
      </c>
      <c r="H2000" s="8" t="s">
        <v>7882</v>
      </c>
      <c r="I2000" s="8" t="s">
        <v>7860</v>
      </c>
      <c r="J2000" s="13">
        <v>35349</v>
      </c>
      <c r="K2000" s="8">
        <v>26</v>
      </c>
    </row>
    <row r="2001" spans="1:11" ht="15" customHeight="1" x14ac:dyDescent="0.3">
      <c r="A2001" s="8" t="s">
        <v>2037</v>
      </c>
      <c r="B2001" s="8">
        <v>2001</v>
      </c>
      <c r="C2001" s="8" t="s">
        <v>7847</v>
      </c>
      <c r="D2001" s="8">
        <v>2</v>
      </c>
      <c r="E2001" s="8">
        <v>2</v>
      </c>
      <c r="F2001" s="12">
        <v>3180.51</v>
      </c>
      <c r="G2001" s="8" t="s">
        <v>7884</v>
      </c>
      <c r="H2001" s="8" t="s">
        <v>7884</v>
      </c>
      <c r="I2001" s="8" t="s">
        <v>7859</v>
      </c>
      <c r="J2001" s="13">
        <v>37136</v>
      </c>
      <c r="K2001" s="8">
        <v>21</v>
      </c>
    </row>
    <row r="2002" spans="1:11" ht="15" customHeight="1" x14ac:dyDescent="0.3">
      <c r="A2002" s="8" t="s">
        <v>2038</v>
      </c>
      <c r="B2002" s="8">
        <v>2000</v>
      </c>
      <c r="C2002" s="8" t="s">
        <v>7847</v>
      </c>
      <c r="D2002" s="8">
        <v>23</v>
      </c>
      <c r="E2002" s="8">
        <v>0</v>
      </c>
      <c r="F2002" s="12">
        <v>3179.96</v>
      </c>
      <c r="G2002" s="8" t="s">
        <v>7884</v>
      </c>
      <c r="H2002" s="8" t="s">
        <v>7884</v>
      </c>
      <c r="I2002" s="8" t="s">
        <v>7860</v>
      </c>
      <c r="J2002" s="13">
        <v>36792</v>
      </c>
      <c r="K2002" s="8">
        <v>22</v>
      </c>
    </row>
    <row r="2003" spans="1:11" ht="15" customHeight="1" x14ac:dyDescent="0.3">
      <c r="A2003" s="8" t="s">
        <v>2039</v>
      </c>
      <c r="B2003" s="8">
        <v>1996</v>
      </c>
      <c r="C2003" s="8" t="s">
        <v>7844</v>
      </c>
      <c r="D2003" s="8">
        <v>3</v>
      </c>
      <c r="E2003" s="8">
        <v>0</v>
      </c>
      <c r="F2003" s="12">
        <v>3176.82</v>
      </c>
      <c r="G2003" s="8" t="s">
        <v>7884</v>
      </c>
      <c r="H2003" s="8" t="s">
        <v>7883</v>
      </c>
      <c r="I2003" s="8" t="s">
        <v>7860</v>
      </c>
      <c r="J2003" s="13">
        <v>35249</v>
      </c>
      <c r="K2003" s="8">
        <v>26</v>
      </c>
    </row>
    <row r="2004" spans="1:11" ht="15" customHeight="1" x14ac:dyDescent="0.3">
      <c r="A2004" s="8" t="s">
        <v>2040</v>
      </c>
      <c r="B2004" s="8">
        <v>1996</v>
      </c>
      <c r="C2004" s="8" t="s">
        <v>7849</v>
      </c>
      <c r="D2004" s="8">
        <v>14</v>
      </c>
      <c r="E2004" s="8">
        <v>0</v>
      </c>
      <c r="F2004" s="12">
        <v>3176.29</v>
      </c>
      <c r="G2004" s="8" t="s">
        <v>7884</v>
      </c>
      <c r="H2004" s="8" t="s">
        <v>7884</v>
      </c>
      <c r="I2004" s="8" t="s">
        <v>7860</v>
      </c>
      <c r="J2004" s="13">
        <v>35291</v>
      </c>
      <c r="K2004" s="8">
        <v>26</v>
      </c>
    </row>
    <row r="2005" spans="1:11" ht="15" customHeight="1" x14ac:dyDescent="0.3">
      <c r="A2005" s="8" t="s">
        <v>2041</v>
      </c>
      <c r="B2005" s="8">
        <v>1994</v>
      </c>
      <c r="C2005" s="8" t="s">
        <v>7844</v>
      </c>
      <c r="D2005" s="8">
        <v>6</v>
      </c>
      <c r="E2005" s="8">
        <v>0</v>
      </c>
      <c r="F2005" s="12">
        <v>3172.02</v>
      </c>
      <c r="G2005" s="8" t="s">
        <v>7884</v>
      </c>
      <c r="H2005" s="8" t="s">
        <v>7883</v>
      </c>
      <c r="I2005" s="8" t="s">
        <v>7861</v>
      </c>
      <c r="J2005" s="13">
        <v>34521</v>
      </c>
      <c r="K2005" s="8">
        <v>28</v>
      </c>
    </row>
    <row r="2006" spans="1:11" ht="15" customHeight="1" x14ac:dyDescent="0.3">
      <c r="A2006" s="8" t="s">
        <v>2042</v>
      </c>
      <c r="B2006" s="8">
        <v>1994</v>
      </c>
      <c r="C2006" s="8" t="s">
        <v>7850</v>
      </c>
      <c r="D2006" s="8">
        <v>25</v>
      </c>
      <c r="E2006" s="8">
        <v>0</v>
      </c>
      <c r="F2006" s="12">
        <v>3171.61</v>
      </c>
      <c r="G2006" s="8" t="s">
        <v>7884</v>
      </c>
      <c r="H2006" s="8" t="s">
        <v>7882</v>
      </c>
      <c r="I2006" s="8" t="s">
        <v>7859</v>
      </c>
      <c r="J2006" s="13">
        <v>34632</v>
      </c>
      <c r="K2006" s="8">
        <v>28</v>
      </c>
    </row>
    <row r="2007" spans="1:11" ht="15" customHeight="1" x14ac:dyDescent="0.3">
      <c r="A2007" s="8" t="s">
        <v>2043</v>
      </c>
      <c r="B2007" s="8">
        <v>2001</v>
      </c>
      <c r="C2007" s="8" t="s">
        <v>7849</v>
      </c>
      <c r="D2007" s="8">
        <v>29</v>
      </c>
      <c r="E2007" s="8">
        <v>1</v>
      </c>
      <c r="F2007" s="12">
        <v>3167.46</v>
      </c>
      <c r="G2007" s="8" t="s">
        <v>7884</v>
      </c>
      <c r="H2007" s="8" t="s">
        <v>7882</v>
      </c>
      <c r="I2007" s="8" t="s">
        <v>7867</v>
      </c>
      <c r="J2007" s="13">
        <v>37132</v>
      </c>
      <c r="K2007" s="8">
        <v>21</v>
      </c>
    </row>
    <row r="2008" spans="1:11" ht="15" customHeight="1" x14ac:dyDescent="0.3">
      <c r="A2008" s="8" t="s">
        <v>2044</v>
      </c>
      <c r="B2008" s="8">
        <v>1993</v>
      </c>
      <c r="C2008" s="8" t="s">
        <v>7847</v>
      </c>
      <c r="D2008" s="8">
        <v>25</v>
      </c>
      <c r="E2008" s="8">
        <v>0</v>
      </c>
      <c r="F2008" s="12">
        <v>3162.02</v>
      </c>
      <c r="G2008" s="8" t="s">
        <v>7884</v>
      </c>
      <c r="H2008" s="8" t="s">
        <v>7882</v>
      </c>
      <c r="I2008" s="8" t="s">
        <v>7859</v>
      </c>
      <c r="J2008" s="13">
        <v>34237</v>
      </c>
      <c r="K2008" s="8">
        <v>29</v>
      </c>
    </row>
    <row r="2009" spans="1:11" ht="15" customHeight="1" x14ac:dyDescent="0.3">
      <c r="A2009" s="8" t="s">
        <v>2045</v>
      </c>
      <c r="B2009" s="8">
        <v>1994</v>
      </c>
      <c r="C2009" s="8" t="s">
        <v>7844</v>
      </c>
      <c r="D2009" s="8">
        <v>10</v>
      </c>
      <c r="E2009" s="8">
        <v>0</v>
      </c>
      <c r="F2009" s="12">
        <v>3161.45</v>
      </c>
      <c r="G2009" s="8" t="s">
        <v>7884</v>
      </c>
      <c r="H2009" s="8" t="s">
        <v>7883</v>
      </c>
      <c r="I2009" s="8" t="s">
        <v>7861</v>
      </c>
      <c r="J2009" s="13">
        <v>34525</v>
      </c>
      <c r="K2009" s="8">
        <v>28</v>
      </c>
    </row>
    <row r="2010" spans="1:11" ht="15" customHeight="1" x14ac:dyDescent="0.3">
      <c r="A2010" s="8" t="s">
        <v>2046</v>
      </c>
      <c r="B2010" s="8">
        <v>1999</v>
      </c>
      <c r="C2010" s="8" t="s">
        <v>7846</v>
      </c>
      <c r="D2010" s="8">
        <v>25</v>
      </c>
      <c r="E2010" s="8">
        <v>0</v>
      </c>
      <c r="F2010" s="12">
        <v>3128.35</v>
      </c>
      <c r="G2010" s="8" t="s">
        <v>7884</v>
      </c>
      <c r="H2010" s="8" t="s">
        <v>7882</v>
      </c>
      <c r="I2010" s="8" t="s">
        <v>7870</v>
      </c>
      <c r="J2010" s="13">
        <v>36336</v>
      </c>
      <c r="K2010" s="8">
        <v>23</v>
      </c>
    </row>
    <row r="2011" spans="1:11" ht="15" customHeight="1" x14ac:dyDescent="0.3">
      <c r="A2011" s="8" t="s">
        <v>2047</v>
      </c>
      <c r="B2011" s="8">
        <v>1987</v>
      </c>
      <c r="C2011" s="8" t="s">
        <v>7849</v>
      </c>
      <c r="D2011" s="8">
        <v>1</v>
      </c>
      <c r="E2011" s="8">
        <v>3</v>
      </c>
      <c r="F2011" s="12">
        <v>3088.06</v>
      </c>
      <c r="G2011" s="8" t="s">
        <v>7884</v>
      </c>
      <c r="H2011" s="8" t="s">
        <v>7884</v>
      </c>
      <c r="I2011" s="8" t="s">
        <v>7859</v>
      </c>
      <c r="J2011" s="13">
        <v>31990</v>
      </c>
      <c r="K2011" s="8">
        <v>35</v>
      </c>
    </row>
    <row r="2012" spans="1:11" ht="15" customHeight="1" x14ac:dyDescent="0.3">
      <c r="A2012" s="8" t="s">
        <v>2048</v>
      </c>
      <c r="B2012" s="8">
        <v>2001</v>
      </c>
      <c r="C2012" s="8" t="s">
        <v>7850</v>
      </c>
      <c r="D2012" s="8">
        <v>13</v>
      </c>
      <c r="E2012" s="8">
        <v>2</v>
      </c>
      <c r="F2012" s="12">
        <v>3077.1</v>
      </c>
      <c r="G2012" s="8" t="s">
        <v>7884</v>
      </c>
      <c r="H2012" s="8" t="s">
        <v>7883</v>
      </c>
      <c r="I2012" s="8" t="s">
        <v>7860</v>
      </c>
      <c r="J2012" s="13">
        <v>37177</v>
      </c>
      <c r="K2012" s="8">
        <v>21</v>
      </c>
    </row>
    <row r="2013" spans="1:11" ht="15" customHeight="1" x14ac:dyDescent="0.3">
      <c r="A2013" s="8" t="s">
        <v>2049</v>
      </c>
      <c r="B2013" s="8">
        <v>1995</v>
      </c>
      <c r="C2013" s="8" t="s">
        <v>7847</v>
      </c>
      <c r="D2013" s="8">
        <v>10</v>
      </c>
      <c r="E2013" s="8">
        <v>0</v>
      </c>
      <c r="F2013" s="12">
        <v>3070.81</v>
      </c>
      <c r="G2013" s="8" t="s">
        <v>7882</v>
      </c>
      <c r="H2013" s="8" t="s">
        <v>7883</v>
      </c>
      <c r="I2013" s="8" t="s">
        <v>7871</v>
      </c>
      <c r="J2013" s="13">
        <v>34952</v>
      </c>
      <c r="K2013" s="8">
        <v>27</v>
      </c>
    </row>
    <row r="2014" spans="1:11" ht="15" customHeight="1" x14ac:dyDescent="0.3">
      <c r="A2014" s="8" t="s">
        <v>2050</v>
      </c>
      <c r="B2014" s="8">
        <v>1989</v>
      </c>
      <c r="C2014" s="8" t="s">
        <v>7850</v>
      </c>
      <c r="D2014" s="8">
        <v>1</v>
      </c>
      <c r="E2014" s="8">
        <v>3</v>
      </c>
      <c r="F2014" s="12">
        <v>3065.49</v>
      </c>
      <c r="G2014" s="8" t="s">
        <v>7884</v>
      </c>
      <c r="H2014" s="8" t="s">
        <v>7883</v>
      </c>
      <c r="I2014" s="8" t="s">
        <v>7860</v>
      </c>
      <c r="J2014" s="13">
        <v>32782</v>
      </c>
      <c r="K2014" s="8">
        <v>33</v>
      </c>
    </row>
    <row r="2015" spans="1:11" ht="15" customHeight="1" x14ac:dyDescent="0.3">
      <c r="A2015" s="8" t="s">
        <v>2051</v>
      </c>
      <c r="B2015" s="8">
        <v>1994</v>
      </c>
      <c r="C2015" s="8" t="s">
        <v>7847</v>
      </c>
      <c r="D2015" s="8">
        <v>26</v>
      </c>
      <c r="E2015" s="8">
        <v>0</v>
      </c>
      <c r="F2015" s="12">
        <v>3062.51</v>
      </c>
      <c r="G2015" s="8" t="s">
        <v>7882</v>
      </c>
      <c r="H2015" s="8" t="s">
        <v>7883</v>
      </c>
      <c r="I2015" s="8" t="s">
        <v>7860</v>
      </c>
      <c r="J2015" s="13">
        <v>34603</v>
      </c>
      <c r="K2015" s="8">
        <v>28</v>
      </c>
    </row>
    <row r="2016" spans="1:11" ht="15" customHeight="1" x14ac:dyDescent="0.3">
      <c r="A2016" s="8" t="s">
        <v>2052</v>
      </c>
      <c r="B2016" s="8">
        <v>2002</v>
      </c>
      <c r="C2016" s="8" t="s">
        <v>7846</v>
      </c>
      <c r="D2016" s="8">
        <v>21</v>
      </c>
      <c r="E2016" s="8">
        <v>2</v>
      </c>
      <c r="F2016" s="12">
        <v>3056.39</v>
      </c>
      <c r="G2016" s="8" t="s">
        <v>7884</v>
      </c>
      <c r="H2016" s="8" t="s">
        <v>7882</v>
      </c>
      <c r="I2016" s="8" t="s">
        <v>7859</v>
      </c>
      <c r="J2016" s="13">
        <v>37428</v>
      </c>
      <c r="K2016" s="8">
        <v>20</v>
      </c>
    </row>
    <row r="2017" spans="1:11" ht="15" customHeight="1" x14ac:dyDescent="0.3">
      <c r="A2017" s="8" t="s">
        <v>2053</v>
      </c>
      <c r="B2017" s="8">
        <v>1997</v>
      </c>
      <c r="C2017" s="8" t="s">
        <v>7848</v>
      </c>
      <c r="D2017" s="8">
        <v>22</v>
      </c>
      <c r="E2017" s="8">
        <v>0</v>
      </c>
      <c r="F2017" s="12">
        <v>3051.73</v>
      </c>
      <c r="G2017" s="8" t="s">
        <v>7884</v>
      </c>
      <c r="H2017" s="8" t="s">
        <v>7884</v>
      </c>
      <c r="I2017" s="8" t="s">
        <v>7861</v>
      </c>
      <c r="J2017" s="13">
        <v>35786</v>
      </c>
      <c r="K2017" s="8">
        <v>25</v>
      </c>
    </row>
    <row r="2018" spans="1:11" ht="15" customHeight="1" x14ac:dyDescent="0.3">
      <c r="A2018" s="8" t="s">
        <v>2054</v>
      </c>
      <c r="B2018" s="8">
        <v>1998</v>
      </c>
      <c r="C2018" s="8" t="s">
        <v>7849</v>
      </c>
      <c r="D2018" s="8">
        <v>9</v>
      </c>
      <c r="E2018" s="8">
        <v>0</v>
      </c>
      <c r="F2018" s="12">
        <v>3046.06</v>
      </c>
      <c r="G2018" s="8" t="s">
        <v>7884</v>
      </c>
      <c r="H2018" s="8" t="s">
        <v>7883</v>
      </c>
      <c r="I2018" s="8" t="s">
        <v>7868</v>
      </c>
      <c r="J2018" s="13">
        <v>36016</v>
      </c>
      <c r="K2018" s="8">
        <v>24</v>
      </c>
    </row>
    <row r="2019" spans="1:11" ht="15" customHeight="1" x14ac:dyDescent="0.3">
      <c r="A2019" s="8" t="s">
        <v>2055</v>
      </c>
      <c r="B2019" s="8">
        <v>1998</v>
      </c>
      <c r="C2019" s="8" t="s">
        <v>7847</v>
      </c>
      <c r="D2019" s="8">
        <v>15</v>
      </c>
      <c r="E2019" s="8">
        <v>0</v>
      </c>
      <c r="F2019" s="12">
        <v>3044.21</v>
      </c>
      <c r="G2019" s="8" t="s">
        <v>7884</v>
      </c>
      <c r="H2019" s="8" t="s">
        <v>7882</v>
      </c>
      <c r="I2019" s="8" t="s">
        <v>7867</v>
      </c>
      <c r="J2019" s="13">
        <v>36053</v>
      </c>
      <c r="K2019" s="8">
        <v>24</v>
      </c>
    </row>
    <row r="2020" spans="1:11" ht="15" customHeight="1" x14ac:dyDescent="0.3">
      <c r="A2020" s="8" t="s">
        <v>2056</v>
      </c>
      <c r="B2020" s="8">
        <v>1997</v>
      </c>
      <c r="C2020" s="8" t="s">
        <v>7848</v>
      </c>
      <c r="D2020" s="8">
        <v>19</v>
      </c>
      <c r="E2020" s="8">
        <v>0</v>
      </c>
      <c r="F2020" s="12">
        <v>3021.81</v>
      </c>
      <c r="G2020" s="8" t="s">
        <v>7884</v>
      </c>
      <c r="H2020" s="8" t="s">
        <v>7882</v>
      </c>
      <c r="I2020" s="8" t="s">
        <v>7860</v>
      </c>
      <c r="J2020" s="13">
        <v>35783</v>
      </c>
      <c r="K2020" s="8">
        <v>25</v>
      </c>
    </row>
    <row r="2021" spans="1:11" ht="15" customHeight="1" x14ac:dyDescent="0.3">
      <c r="A2021" s="8" t="s">
        <v>2057</v>
      </c>
      <c r="B2021" s="8">
        <v>1988</v>
      </c>
      <c r="C2021" s="8" t="s">
        <v>7847</v>
      </c>
      <c r="D2021" s="8">
        <v>28</v>
      </c>
      <c r="E2021" s="8">
        <v>3</v>
      </c>
      <c r="F2021" s="12">
        <v>3018.04</v>
      </c>
      <c r="G2021" s="8" t="s">
        <v>7884</v>
      </c>
      <c r="H2021" s="8" t="s">
        <v>7884</v>
      </c>
      <c r="I2021" s="8" t="s">
        <v>7860</v>
      </c>
      <c r="J2021" s="13">
        <v>32414</v>
      </c>
      <c r="K2021" s="8">
        <v>34</v>
      </c>
    </row>
    <row r="2022" spans="1:11" ht="15" customHeight="1" x14ac:dyDescent="0.3">
      <c r="A2022" s="8" t="s">
        <v>2058</v>
      </c>
      <c r="B2022" s="8">
        <v>2002</v>
      </c>
      <c r="C2022" s="8" t="s">
        <v>7848</v>
      </c>
      <c r="D2022" s="8">
        <v>15</v>
      </c>
      <c r="E2022" s="8">
        <v>0</v>
      </c>
      <c r="F2022" s="12">
        <v>3012.22</v>
      </c>
      <c r="G2022" s="8" t="s">
        <v>7884</v>
      </c>
      <c r="H2022" s="8" t="s">
        <v>7882</v>
      </c>
      <c r="I2022" s="8" t="s">
        <v>7860</v>
      </c>
      <c r="J2022" s="13">
        <v>37605</v>
      </c>
      <c r="K2022" s="8">
        <v>20</v>
      </c>
    </row>
    <row r="2023" spans="1:11" ht="15" customHeight="1" x14ac:dyDescent="0.3">
      <c r="A2023" s="8" t="s">
        <v>2059</v>
      </c>
      <c r="B2023" s="8">
        <v>1991</v>
      </c>
      <c r="C2023" s="8" t="s">
        <v>7845</v>
      </c>
      <c r="D2023" s="8">
        <v>20</v>
      </c>
      <c r="E2023" s="8">
        <v>3</v>
      </c>
      <c r="F2023" s="12">
        <v>2985.67</v>
      </c>
      <c r="G2023" s="8" t="s">
        <v>7884</v>
      </c>
      <c r="H2023" s="8" t="s">
        <v>7884</v>
      </c>
      <c r="I2023" s="8" t="s">
        <v>7859</v>
      </c>
      <c r="J2023" s="13">
        <v>33562</v>
      </c>
      <c r="K2023" s="8">
        <v>31</v>
      </c>
    </row>
    <row r="2024" spans="1:11" ht="15" customHeight="1" x14ac:dyDescent="0.3">
      <c r="A2024" s="8" t="s">
        <v>2060</v>
      </c>
      <c r="B2024" s="8">
        <v>1987</v>
      </c>
      <c r="C2024" s="8" t="s">
        <v>7846</v>
      </c>
      <c r="D2024" s="8">
        <v>18</v>
      </c>
      <c r="E2024" s="8">
        <v>3</v>
      </c>
      <c r="F2024" s="12">
        <v>2979.52</v>
      </c>
      <c r="G2024" s="8" t="s">
        <v>7884</v>
      </c>
      <c r="H2024" s="8" t="s">
        <v>7882</v>
      </c>
      <c r="I2024" s="8" t="s">
        <v>7859</v>
      </c>
      <c r="J2024" s="13">
        <v>31946</v>
      </c>
      <c r="K2024" s="8">
        <v>35</v>
      </c>
    </row>
    <row r="2025" spans="1:11" ht="15" customHeight="1" x14ac:dyDescent="0.3">
      <c r="A2025" s="8" t="s">
        <v>2061</v>
      </c>
      <c r="B2025" s="8">
        <v>1995</v>
      </c>
      <c r="C2025" s="8" t="s">
        <v>7847</v>
      </c>
      <c r="D2025" s="8">
        <v>24</v>
      </c>
      <c r="E2025" s="8">
        <v>0</v>
      </c>
      <c r="F2025" s="12">
        <v>2974.13</v>
      </c>
      <c r="G2025" s="8" t="s">
        <v>7884</v>
      </c>
      <c r="H2025" s="8" t="s">
        <v>7883</v>
      </c>
      <c r="I2025" s="8" t="s">
        <v>7861</v>
      </c>
      <c r="J2025" s="13">
        <v>34966</v>
      </c>
      <c r="K2025" s="8">
        <v>27</v>
      </c>
    </row>
    <row r="2026" spans="1:11" ht="15" customHeight="1" x14ac:dyDescent="0.3">
      <c r="A2026" s="8" t="s">
        <v>2062</v>
      </c>
      <c r="B2026" s="8">
        <v>2002</v>
      </c>
      <c r="C2026" s="8" t="s">
        <v>7847</v>
      </c>
      <c r="D2026" s="8">
        <v>30</v>
      </c>
      <c r="E2026" s="8">
        <v>0</v>
      </c>
      <c r="F2026" s="12">
        <v>2943.41</v>
      </c>
      <c r="G2026" s="8" t="s">
        <v>7884</v>
      </c>
      <c r="H2026" s="8" t="s">
        <v>7882</v>
      </c>
      <c r="I2026" s="8" t="s">
        <v>7860</v>
      </c>
      <c r="J2026" s="13">
        <v>37529</v>
      </c>
      <c r="K2026" s="8">
        <v>20</v>
      </c>
    </row>
    <row r="2027" spans="1:11" ht="15" customHeight="1" x14ac:dyDescent="0.3">
      <c r="A2027" s="8" t="s">
        <v>2063</v>
      </c>
      <c r="B2027" s="8">
        <v>1996</v>
      </c>
      <c r="C2027" s="8" t="s">
        <v>7846</v>
      </c>
      <c r="D2027" s="8">
        <v>30</v>
      </c>
      <c r="E2027" s="8">
        <v>1</v>
      </c>
      <c r="F2027" s="12">
        <v>2927.06</v>
      </c>
      <c r="G2027" s="8" t="s">
        <v>7884</v>
      </c>
      <c r="H2027" s="8" t="s">
        <v>7884</v>
      </c>
      <c r="I2027" s="8" t="s">
        <v>7859</v>
      </c>
      <c r="J2027" s="13">
        <v>35246</v>
      </c>
      <c r="K2027" s="8">
        <v>26</v>
      </c>
    </row>
    <row r="2028" spans="1:11" ht="15" customHeight="1" x14ac:dyDescent="0.3">
      <c r="A2028" s="8" t="s">
        <v>2064</v>
      </c>
      <c r="B2028" s="8">
        <v>2003</v>
      </c>
      <c r="C2028" s="8" t="s">
        <v>7846</v>
      </c>
      <c r="D2028" s="8">
        <v>5</v>
      </c>
      <c r="E2028" s="8">
        <v>2</v>
      </c>
      <c r="F2028" s="12">
        <v>2913.57</v>
      </c>
      <c r="G2028" s="8" t="s">
        <v>7884</v>
      </c>
      <c r="H2028" s="8" t="s">
        <v>7884</v>
      </c>
      <c r="I2028" s="8" t="s">
        <v>7861</v>
      </c>
      <c r="J2028" s="13">
        <v>37777</v>
      </c>
      <c r="K2028" s="8">
        <v>20</v>
      </c>
    </row>
    <row r="2029" spans="1:11" ht="15" customHeight="1" x14ac:dyDescent="0.3">
      <c r="A2029" s="8" t="s">
        <v>2065</v>
      </c>
      <c r="B2029" s="8">
        <v>1996</v>
      </c>
      <c r="C2029" s="8" t="s">
        <v>7846</v>
      </c>
      <c r="D2029" s="8">
        <v>13</v>
      </c>
      <c r="E2029" s="8">
        <v>1</v>
      </c>
      <c r="F2029" s="12">
        <v>2904.09</v>
      </c>
      <c r="G2029" s="8" t="s">
        <v>7884</v>
      </c>
      <c r="H2029" s="8" t="s">
        <v>7884</v>
      </c>
      <c r="I2029" s="8" t="s">
        <v>7861</v>
      </c>
      <c r="J2029" s="13">
        <v>35229</v>
      </c>
      <c r="K2029" s="8">
        <v>26</v>
      </c>
    </row>
    <row r="2030" spans="1:11" ht="15" customHeight="1" x14ac:dyDescent="0.3">
      <c r="A2030" s="8" t="s">
        <v>2066</v>
      </c>
      <c r="B2030" s="8">
        <v>1996</v>
      </c>
      <c r="C2030" s="8" t="s">
        <v>7850</v>
      </c>
      <c r="D2030" s="8">
        <v>24</v>
      </c>
      <c r="E2030" s="8">
        <v>1</v>
      </c>
      <c r="F2030" s="12">
        <v>2902.91</v>
      </c>
      <c r="G2030" s="8" t="s">
        <v>7884</v>
      </c>
      <c r="H2030" s="8" t="s">
        <v>7884</v>
      </c>
      <c r="I2030" s="8" t="s">
        <v>7859</v>
      </c>
      <c r="J2030" s="13">
        <v>35362</v>
      </c>
      <c r="K2030" s="8">
        <v>26</v>
      </c>
    </row>
    <row r="2031" spans="1:11" ht="15" customHeight="1" x14ac:dyDescent="0.3">
      <c r="A2031" s="8" t="s">
        <v>2067</v>
      </c>
      <c r="B2031" s="8">
        <v>1999</v>
      </c>
      <c r="C2031" s="8" t="s">
        <v>7845</v>
      </c>
      <c r="D2031" s="8">
        <v>1</v>
      </c>
      <c r="E2031" s="8">
        <v>0</v>
      </c>
      <c r="F2031" s="12">
        <v>2899.49</v>
      </c>
      <c r="G2031" s="8" t="s">
        <v>7884</v>
      </c>
      <c r="H2031" s="8" t="s">
        <v>7884</v>
      </c>
      <c r="I2031" s="8" t="s">
        <v>7867</v>
      </c>
      <c r="J2031" s="13">
        <v>36465</v>
      </c>
      <c r="K2031" s="8">
        <v>23</v>
      </c>
    </row>
    <row r="2032" spans="1:11" ht="15" customHeight="1" x14ac:dyDescent="0.3">
      <c r="A2032" s="8" t="s">
        <v>2068</v>
      </c>
      <c r="B2032" s="8">
        <v>2000</v>
      </c>
      <c r="C2032" s="8" t="s">
        <v>7844</v>
      </c>
      <c r="D2032" s="8">
        <v>14</v>
      </c>
      <c r="E2032" s="8">
        <v>0</v>
      </c>
      <c r="F2032" s="12">
        <v>2897.46</v>
      </c>
      <c r="G2032" s="8" t="s">
        <v>7884</v>
      </c>
      <c r="H2032" s="8" t="s">
        <v>7883</v>
      </c>
      <c r="I2032" s="8" t="s">
        <v>7860</v>
      </c>
      <c r="J2032" s="13">
        <v>36721</v>
      </c>
      <c r="K2032" s="8">
        <v>22</v>
      </c>
    </row>
    <row r="2033" spans="1:11" ht="15" customHeight="1" x14ac:dyDescent="0.3">
      <c r="A2033" s="8" t="s">
        <v>2069</v>
      </c>
      <c r="B2033" s="8">
        <v>1996</v>
      </c>
      <c r="C2033" s="8" t="s">
        <v>7846</v>
      </c>
      <c r="D2033" s="8">
        <v>21</v>
      </c>
      <c r="E2033" s="8">
        <v>0</v>
      </c>
      <c r="F2033" s="12">
        <v>2897.32</v>
      </c>
      <c r="G2033" s="8" t="s">
        <v>7882</v>
      </c>
      <c r="H2033" s="8" t="s">
        <v>7882</v>
      </c>
      <c r="I2033" s="8" t="s">
        <v>7864</v>
      </c>
      <c r="J2033" s="13">
        <v>35237</v>
      </c>
      <c r="K2033" s="8">
        <v>26</v>
      </c>
    </row>
    <row r="2034" spans="1:11" ht="15" customHeight="1" x14ac:dyDescent="0.3">
      <c r="A2034" s="8" t="s">
        <v>2070</v>
      </c>
      <c r="B2034" s="8">
        <v>1993</v>
      </c>
      <c r="C2034" s="8" t="s">
        <v>7849</v>
      </c>
      <c r="D2034" s="8">
        <v>12</v>
      </c>
      <c r="E2034" s="8">
        <v>0</v>
      </c>
      <c r="F2034" s="12">
        <v>2867.12</v>
      </c>
      <c r="G2034" s="8" t="s">
        <v>7883</v>
      </c>
      <c r="H2034" s="8" t="s">
        <v>7882</v>
      </c>
      <c r="I2034" s="8" t="s">
        <v>7859</v>
      </c>
      <c r="J2034" s="13">
        <v>34193</v>
      </c>
      <c r="K2034" s="8">
        <v>29</v>
      </c>
    </row>
    <row r="2035" spans="1:11" ht="15" customHeight="1" x14ac:dyDescent="0.3">
      <c r="A2035" s="8" t="s">
        <v>2071</v>
      </c>
      <c r="B2035" s="8">
        <v>1993</v>
      </c>
      <c r="C2035" s="8" t="s">
        <v>7845</v>
      </c>
      <c r="D2035" s="8">
        <v>1</v>
      </c>
      <c r="E2035" s="8">
        <v>0</v>
      </c>
      <c r="F2035" s="12">
        <v>2866.09</v>
      </c>
      <c r="G2035" s="8" t="s">
        <v>7882</v>
      </c>
      <c r="H2035" s="8" t="s">
        <v>7882</v>
      </c>
      <c r="I2035" s="8" t="s">
        <v>7861</v>
      </c>
      <c r="J2035" s="13">
        <v>34274</v>
      </c>
      <c r="K2035" s="8">
        <v>29</v>
      </c>
    </row>
    <row r="2036" spans="1:11" ht="15" customHeight="1" x14ac:dyDescent="0.3">
      <c r="A2036" s="8" t="s">
        <v>2072</v>
      </c>
      <c r="B2036" s="8">
        <v>1998</v>
      </c>
      <c r="C2036" s="8" t="s">
        <v>7847</v>
      </c>
      <c r="D2036" s="8">
        <v>4</v>
      </c>
      <c r="E2036" s="8">
        <v>0</v>
      </c>
      <c r="F2036" s="12">
        <v>2855.44</v>
      </c>
      <c r="G2036" s="8" t="s">
        <v>7884</v>
      </c>
      <c r="H2036" s="8" t="s">
        <v>7882</v>
      </c>
      <c r="I2036" s="8" t="s">
        <v>7860</v>
      </c>
      <c r="J2036" s="13">
        <v>36042</v>
      </c>
      <c r="K2036" s="8">
        <v>24</v>
      </c>
    </row>
    <row r="2037" spans="1:11" ht="15" customHeight="1" x14ac:dyDescent="0.3">
      <c r="A2037" s="8" t="s">
        <v>2073</v>
      </c>
      <c r="B2037" s="8">
        <v>1998</v>
      </c>
      <c r="C2037" s="8" t="s">
        <v>7846</v>
      </c>
      <c r="D2037" s="8">
        <v>17</v>
      </c>
      <c r="E2037" s="8">
        <v>0</v>
      </c>
      <c r="F2037" s="12">
        <v>2850.68</v>
      </c>
      <c r="G2037" s="8" t="s">
        <v>7884</v>
      </c>
      <c r="H2037" s="8" t="s">
        <v>7882</v>
      </c>
      <c r="I2037" s="8" t="s">
        <v>7860</v>
      </c>
      <c r="J2037" s="13">
        <v>35963</v>
      </c>
      <c r="K2037" s="8">
        <v>24</v>
      </c>
    </row>
    <row r="2038" spans="1:11" ht="15" customHeight="1" x14ac:dyDescent="0.3">
      <c r="A2038" s="8" t="s">
        <v>2074</v>
      </c>
      <c r="B2038" s="8">
        <v>1998</v>
      </c>
      <c r="C2038" s="8" t="s">
        <v>7845</v>
      </c>
      <c r="D2038" s="8">
        <v>15</v>
      </c>
      <c r="E2038" s="8">
        <v>0</v>
      </c>
      <c r="F2038" s="12">
        <v>2842.76</v>
      </c>
      <c r="G2038" s="8" t="s">
        <v>7884</v>
      </c>
      <c r="H2038" s="8" t="s">
        <v>7882</v>
      </c>
      <c r="I2038" s="8" t="s">
        <v>7860</v>
      </c>
      <c r="J2038" s="13">
        <v>36114</v>
      </c>
      <c r="K2038" s="8">
        <v>24</v>
      </c>
    </row>
    <row r="2039" spans="1:11" ht="15" customHeight="1" x14ac:dyDescent="0.3">
      <c r="A2039" s="8" t="s">
        <v>2075</v>
      </c>
      <c r="B2039" s="8">
        <v>2000</v>
      </c>
      <c r="C2039" s="8" t="s">
        <v>7850</v>
      </c>
      <c r="D2039" s="8">
        <v>1</v>
      </c>
      <c r="E2039" s="8">
        <v>0</v>
      </c>
      <c r="F2039" s="12">
        <v>2819.51</v>
      </c>
      <c r="G2039" s="8" t="s">
        <v>7884</v>
      </c>
      <c r="H2039" s="8" t="s">
        <v>7882</v>
      </c>
      <c r="I2039" s="8" t="s">
        <v>7861</v>
      </c>
      <c r="J2039" s="13">
        <v>36800</v>
      </c>
      <c r="K2039" s="8">
        <v>22</v>
      </c>
    </row>
    <row r="2040" spans="1:11" ht="15" customHeight="1" x14ac:dyDescent="0.3">
      <c r="A2040" s="8" t="s">
        <v>2076</v>
      </c>
      <c r="B2040" s="8">
        <v>2003</v>
      </c>
      <c r="C2040" s="8" t="s">
        <v>7847</v>
      </c>
      <c r="D2040" s="8">
        <v>23</v>
      </c>
      <c r="E2040" s="8">
        <v>2</v>
      </c>
      <c r="F2040" s="12">
        <v>2803.7</v>
      </c>
      <c r="G2040" s="8" t="s">
        <v>7884</v>
      </c>
      <c r="H2040" s="8" t="s">
        <v>7883</v>
      </c>
      <c r="I2040" s="8" t="s">
        <v>7860</v>
      </c>
      <c r="J2040" s="13">
        <v>37887</v>
      </c>
      <c r="K2040" s="8">
        <v>19</v>
      </c>
    </row>
    <row r="2041" spans="1:11" ht="15" customHeight="1" x14ac:dyDescent="0.3">
      <c r="A2041" s="8" t="s">
        <v>2077</v>
      </c>
      <c r="B2041" s="8">
        <v>2004</v>
      </c>
      <c r="C2041" s="8" t="s">
        <v>7849</v>
      </c>
      <c r="D2041" s="8">
        <v>4</v>
      </c>
      <c r="E2041" s="8">
        <v>2</v>
      </c>
      <c r="F2041" s="12">
        <v>2801.26</v>
      </c>
      <c r="G2041" s="8" t="s">
        <v>7884</v>
      </c>
      <c r="H2041" s="8" t="s">
        <v>7882</v>
      </c>
      <c r="I2041" s="8" t="s">
        <v>7859</v>
      </c>
      <c r="J2041" s="13">
        <v>38203</v>
      </c>
      <c r="K2041" s="8">
        <v>18</v>
      </c>
    </row>
    <row r="2042" spans="1:11" ht="15" customHeight="1" x14ac:dyDescent="0.3">
      <c r="A2042" s="8" t="s">
        <v>2078</v>
      </c>
      <c r="B2042" s="8">
        <v>1999</v>
      </c>
      <c r="C2042" s="8" t="s">
        <v>7848</v>
      </c>
      <c r="D2042" s="8">
        <v>24</v>
      </c>
      <c r="E2042" s="8">
        <v>1</v>
      </c>
      <c r="F2042" s="12">
        <v>2789.06</v>
      </c>
      <c r="G2042" s="8" t="s">
        <v>7884</v>
      </c>
      <c r="H2042" s="8" t="s">
        <v>7882</v>
      </c>
      <c r="I2042" s="8" t="s">
        <v>7860</v>
      </c>
      <c r="J2042" s="13">
        <v>36518</v>
      </c>
      <c r="K2042" s="8">
        <v>23</v>
      </c>
    </row>
    <row r="2043" spans="1:11" ht="15" customHeight="1" x14ac:dyDescent="0.3">
      <c r="A2043" s="8" t="s">
        <v>2079</v>
      </c>
      <c r="B2043" s="8">
        <v>1999</v>
      </c>
      <c r="C2043" s="8" t="s">
        <v>7849</v>
      </c>
      <c r="D2043" s="8">
        <v>29</v>
      </c>
      <c r="E2043" s="8">
        <v>1</v>
      </c>
      <c r="F2043" s="12">
        <v>2775.19</v>
      </c>
      <c r="G2043" s="8" t="s">
        <v>7884</v>
      </c>
      <c r="H2043" s="8" t="s">
        <v>7883</v>
      </c>
      <c r="I2043" s="8" t="s">
        <v>7860</v>
      </c>
      <c r="J2043" s="13">
        <v>36401</v>
      </c>
      <c r="K2043" s="8">
        <v>23</v>
      </c>
    </row>
    <row r="2044" spans="1:11" ht="15" customHeight="1" x14ac:dyDescent="0.3">
      <c r="A2044" s="8" t="s">
        <v>2080</v>
      </c>
      <c r="B2044" s="8">
        <v>2004</v>
      </c>
      <c r="C2044" s="8" t="s">
        <v>7845</v>
      </c>
      <c r="D2044" s="8">
        <v>14</v>
      </c>
      <c r="E2044" s="8">
        <v>0</v>
      </c>
      <c r="F2044" s="12">
        <v>2773.46</v>
      </c>
      <c r="G2044" s="8" t="s">
        <v>7884</v>
      </c>
      <c r="H2044" s="8" t="s">
        <v>7883</v>
      </c>
      <c r="I2044" s="8" t="s">
        <v>7870</v>
      </c>
      <c r="J2044" s="13">
        <v>38305</v>
      </c>
      <c r="K2044" s="8">
        <v>18</v>
      </c>
    </row>
    <row r="2045" spans="1:11" ht="15" customHeight="1" x14ac:dyDescent="0.3">
      <c r="A2045" s="8" t="s">
        <v>2081</v>
      </c>
      <c r="B2045" s="8">
        <v>1997</v>
      </c>
      <c r="C2045" s="8" t="s">
        <v>7849</v>
      </c>
      <c r="D2045" s="8">
        <v>10</v>
      </c>
      <c r="E2045" s="8">
        <v>0</v>
      </c>
      <c r="F2045" s="12">
        <v>2758.99</v>
      </c>
      <c r="G2045" s="8" t="s">
        <v>7884</v>
      </c>
      <c r="H2045" s="8" t="s">
        <v>7883</v>
      </c>
      <c r="I2045" s="8" t="s">
        <v>7860</v>
      </c>
      <c r="J2045" s="13">
        <v>35652</v>
      </c>
      <c r="K2045" s="8">
        <v>25</v>
      </c>
    </row>
    <row r="2046" spans="1:11" ht="15" customHeight="1" x14ac:dyDescent="0.3">
      <c r="A2046" s="8" t="s">
        <v>2082</v>
      </c>
      <c r="B2046" s="8">
        <v>2000</v>
      </c>
      <c r="C2046" s="8" t="s">
        <v>7850</v>
      </c>
      <c r="D2046" s="8">
        <v>11</v>
      </c>
      <c r="E2046" s="8">
        <v>0</v>
      </c>
      <c r="F2046" s="12">
        <v>2755.02</v>
      </c>
      <c r="G2046" s="8" t="s">
        <v>7884</v>
      </c>
      <c r="H2046" s="8" t="s">
        <v>7883</v>
      </c>
      <c r="I2046" s="8" t="s">
        <v>7867</v>
      </c>
      <c r="J2046" s="13">
        <v>36810</v>
      </c>
      <c r="K2046" s="8">
        <v>22</v>
      </c>
    </row>
    <row r="2047" spans="1:11" ht="15" customHeight="1" x14ac:dyDescent="0.3">
      <c r="A2047" s="8" t="s">
        <v>2083</v>
      </c>
      <c r="B2047" s="8">
        <v>2000</v>
      </c>
      <c r="C2047" s="8" t="s">
        <v>7850</v>
      </c>
      <c r="D2047" s="8">
        <v>3</v>
      </c>
      <c r="E2047" s="8">
        <v>0</v>
      </c>
      <c r="F2047" s="12">
        <v>2741.95</v>
      </c>
      <c r="G2047" s="8" t="s">
        <v>7884</v>
      </c>
      <c r="H2047" s="8" t="s">
        <v>7882</v>
      </c>
      <c r="I2047" s="8" t="s">
        <v>7867</v>
      </c>
      <c r="J2047" s="13">
        <v>36802</v>
      </c>
      <c r="K2047" s="8">
        <v>22</v>
      </c>
    </row>
    <row r="2048" spans="1:11" ht="15" customHeight="1" x14ac:dyDescent="0.3">
      <c r="A2048" s="8" t="s">
        <v>2084</v>
      </c>
      <c r="B2048" s="8">
        <v>2000</v>
      </c>
      <c r="C2048" s="8" t="s">
        <v>7848</v>
      </c>
      <c r="D2048" s="8">
        <v>17</v>
      </c>
      <c r="E2048" s="8">
        <v>0</v>
      </c>
      <c r="F2048" s="12">
        <v>2731.91</v>
      </c>
      <c r="G2048" s="8" t="s">
        <v>7884</v>
      </c>
      <c r="H2048" s="8" t="s">
        <v>7882</v>
      </c>
      <c r="I2048" s="8" t="s">
        <v>7867</v>
      </c>
      <c r="J2048" s="13">
        <v>36877</v>
      </c>
      <c r="K2048" s="8">
        <v>22</v>
      </c>
    </row>
    <row r="2049" spans="1:11" ht="15" customHeight="1" x14ac:dyDescent="0.3">
      <c r="A2049" s="8" t="s">
        <v>2085</v>
      </c>
      <c r="B2049" s="8">
        <v>2003</v>
      </c>
      <c r="C2049" s="8" t="s">
        <v>7848</v>
      </c>
      <c r="D2049" s="8">
        <v>3</v>
      </c>
      <c r="E2049" s="8">
        <v>1</v>
      </c>
      <c r="F2049" s="12">
        <v>2730.11</v>
      </c>
      <c r="G2049" s="8" t="s">
        <v>7884</v>
      </c>
      <c r="H2049" s="8" t="s">
        <v>7882</v>
      </c>
      <c r="I2049" s="8" t="s">
        <v>7860</v>
      </c>
      <c r="J2049" s="13">
        <v>37958</v>
      </c>
      <c r="K2049" s="8">
        <v>19</v>
      </c>
    </row>
    <row r="2050" spans="1:11" ht="15" customHeight="1" x14ac:dyDescent="0.3">
      <c r="A2050" s="8" t="s">
        <v>2086</v>
      </c>
      <c r="B2050" s="8">
        <v>1997</v>
      </c>
      <c r="C2050" s="8" t="s">
        <v>7850</v>
      </c>
      <c r="D2050" s="8">
        <v>6</v>
      </c>
      <c r="E2050" s="8">
        <v>0</v>
      </c>
      <c r="F2050" s="12">
        <v>2727.4</v>
      </c>
      <c r="G2050" s="8" t="s">
        <v>7882</v>
      </c>
      <c r="H2050" s="8" t="s">
        <v>7882</v>
      </c>
      <c r="I2050" s="8" t="s">
        <v>7864</v>
      </c>
      <c r="J2050" s="13">
        <v>35709</v>
      </c>
      <c r="K2050" s="8">
        <v>25</v>
      </c>
    </row>
    <row r="2051" spans="1:11" ht="15" customHeight="1" x14ac:dyDescent="0.3">
      <c r="A2051" s="8" t="s">
        <v>2087</v>
      </c>
      <c r="B2051" s="8">
        <v>1988</v>
      </c>
      <c r="C2051" s="8" t="s">
        <v>7849</v>
      </c>
      <c r="D2051" s="8">
        <v>20</v>
      </c>
      <c r="E2051" s="8">
        <v>3</v>
      </c>
      <c r="F2051" s="12">
        <v>2726.06</v>
      </c>
      <c r="G2051" s="8" t="s">
        <v>7884</v>
      </c>
      <c r="H2051" s="8" t="s">
        <v>7884</v>
      </c>
      <c r="I2051" s="8" t="s">
        <v>7859</v>
      </c>
      <c r="J2051" s="13">
        <v>32375</v>
      </c>
      <c r="K2051" s="8">
        <v>34</v>
      </c>
    </row>
    <row r="2052" spans="1:11" ht="15" customHeight="1" x14ac:dyDescent="0.3">
      <c r="A2052" s="8" t="s">
        <v>2088</v>
      </c>
      <c r="B2052" s="8">
        <v>1997</v>
      </c>
      <c r="C2052" s="8" t="s">
        <v>7850</v>
      </c>
      <c r="D2052" s="8">
        <v>30</v>
      </c>
      <c r="E2052" s="8">
        <v>0</v>
      </c>
      <c r="F2052" s="12">
        <v>2721.32</v>
      </c>
      <c r="G2052" s="8" t="s">
        <v>7883</v>
      </c>
      <c r="H2052" s="8" t="s">
        <v>7882</v>
      </c>
      <c r="I2052" s="8" t="s">
        <v>7869</v>
      </c>
      <c r="J2052" s="13">
        <v>35733</v>
      </c>
      <c r="K2052" s="8">
        <v>25</v>
      </c>
    </row>
    <row r="2053" spans="1:11" ht="15" customHeight="1" x14ac:dyDescent="0.3">
      <c r="A2053" s="8" t="s">
        <v>2089</v>
      </c>
      <c r="B2053" s="8">
        <v>2003</v>
      </c>
      <c r="C2053" s="8" t="s">
        <v>7849</v>
      </c>
      <c r="D2053" s="8">
        <v>6</v>
      </c>
      <c r="E2053" s="8">
        <v>1</v>
      </c>
      <c r="F2053" s="12">
        <v>2719.28</v>
      </c>
      <c r="G2053" s="8" t="s">
        <v>7884</v>
      </c>
      <c r="H2053" s="8" t="s">
        <v>7884</v>
      </c>
      <c r="I2053" s="8" t="s">
        <v>7860</v>
      </c>
      <c r="J2053" s="13">
        <v>37839</v>
      </c>
      <c r="K2053" s="8">
        <v>19</v>
      </c>
    </row>
    <row r="2054" spans="1:11" ht="15" customHeight="1" x14ac:dyDescent="0.3">
      <c r="A2054" s="8" t="s">
        <v>2090</v>
      </c>
      <c r="B2054" s="8">
        <v>2003</v>
      </c>
      <c r="C2054" s="8" t="s">
        <v>7848</v>
      </c>
      <c r="D2054" s="8">
        <v>1</v>
      </c>
      <c r="E2054" s="8">
        <v>1</v>
      </c>
      <c r="F2054" s="12">
        <v>2710.83</v>
      </c>
      <c r="G2054" s="8" t="s">
        <v>7884</v>
      </c>
      <c r="H2054" s="8" t="s">
        <v>7882</v>
      </c>
      <c r="I2054" s="8" t="s">
        <v>7860</v>
      </c>
      <c r="J2054" s="13">
        <v>37956</v>
      </c>
      <c r="K2054" s="8">
        <v>19</v>
      </c>
    </row>
    <row r="2055" spans="1:11" ht="15" customHeight="1" x14ac:dyDescent="0.3">
      <c r="A2055" s="8" t="s">
        <v>2091</v>
      </c>
      <c r="B2055" s="8">
        <v>2003</v>
      </c>
      <c r="C2055" s="8" t="s">
        <v>7845</v>
      </c>
      <c r="D2055" s="8">
        <v>21</v>
      </c>
      <c r="E2055" s="8">
        <v>1</v>
      </c>
      <c r="F2055" s="12">
        <v>2709.24</v>
      </c>
      <c r="G2055" s="8" t="s">
        <v>7884</v>
      </c>
      <c r="H2055" s="8" t="s">
        <v>7884</v>
      </c>
      <c r="I2055" s="8" t="s">
        <v>7860</v>
      </c>
      <c r="J2055" s="13">
        <v>37946</v>
      </c>
      <c r="K2055" s="8">
        <v>19</v>
      </c>
    </row>
    <row r="2056" spans="1:11" ht="15" customHeight="1" x14ac:dyDescent="0.3">
      <c r="A2056" s="8" t="s">
        <v>2092</v>
      </c>
      <c r="B2056" s="8">
        <v>2003</v>
      </c>
      <c r="C2056" s="8" t="s">
        <v>7844</v>
      </c>
      <c r="D2056" s="8">
        <v>17</v>
      </c>
      <c r="E2056" s="8">
        <v>1</v>
      </c>
      <c r="F2056" s="12">
        <v>2709.11</v>
      </c>
      <c r="G2056" s="8" t="s">
        <v>7884</v>
      </c>
      <c r="H2056" s="8" t="s">
        <v>7884</v>
      </c>
      <c r="I2056" s="8" t="s">
        <v>7860</v>
      </c>
      <c r="J2056" s="13">
        <v>37819</v>
      </c>
      <c r="K2056" s="8">
        <v>19</v>
      </c>
    </row>
    <row r="2057" spans="1:11" ht="15" customHeight="1" x14ac:dyDescent="0.3">
      <c r="A2057" s="8" t="s">
        <v>2093</v>
      </c>
      <c r="B2057" s="8">
        <v>1996</v>
      </c>
      <c r="C2057" s="8" t="s">
        <v>7846</v>
      </c>
      <c r="D2057" s="8">
        <v>13</v>
      </c>
      <c r="E2057" s="8">
        <v>0</v>
      </c>
      <c r="F2057" s="12">
        <v>2699.57</v>
      </c>
      <c r="G2057" s="8" t="s">
        <v>7884</v>
      </c>
      <c r="H2057" s="8" t="s">
        <v>7883</v>
      </c>
      <c r="I2057" s="8" t="s">
        <v>7860</v>
      </c>
      <c r="J2057" s="13">
        <v>35229</v>
      </c>
      <c r="K2057" s="8">
        <v>26</v>
      </c>
    </row>
    <row r="2058" spans="1:11" ht="15" customHeight="1" x14ac:dyDescent="0.3">
      <c r="A2058" s="8" t="s">
        <v>2094</v>
      </c>
      <c r="B2058" s="8">
        <v>1999</v>
      </c>
      <c r="C2058" s="8" t="s">
        <v>7846</v>
      </c>
      <c r="D2058" s="8">
        <v>11</v>
      </c>
      <c r="E2058" s="8">
        <v>0</v>
      </c>
      <c r="F2058" s="12">
        <v>2690.11</v>
      </c>
      <c r="G2058" s="8" t="s">
        <v>7884</v>
      </c>
      <c r="H2058" s="8" t="s">
        <v>7884</v>
      </c>
      <c r="I2058" s="8" t="s">
        <v>7860</v>
      </c>
      <c r="J2058" s="13">
        <v>36322</v>
      </c>
      <c r="K2058" s="8">
        <v>23</v>
      </c>
    </row>
    <row r="2059" spans="1:11" ht="15" customHeight="1" x14ac:dyDescent="0.3">
      <c r="A2059" s="8" t="s">
        <v>2095</v>
      </c>
      <c r="B2059" s="8">
        <v>1994</v>
      </c>
      <c r="C2059" s="8" t="s">
        <v>7850</v>
      </c>
      <c r="D2059" s="8">
        <v>2</v>
      </c>
      <c r="E2059" s="8">
        <v>0</v>
      </c>
      <c r="F2059" s="12">
        <v>2689.5</v>
      </c>
      <c r="G2059" s="8" t="s">
        <v>7882</v>
      </c>
      <c r="H2059" s="8" t="s">
        <v>7884</v>
      </c>
      <c r="I2059" s="8" t="s">
        <v>7859</v>
      </c>
      <c r="J2059" s="13">
        <v>34609</v>
      </c>
      <c r="K2059" s="8">
        <v>28</v>
      </c>
    </row>
    <row r="2060" spans="1:11" ht="15" customHeight="1" x14ac:dyDescent="0.3">
      <c r="A2060" s="8" t="s">
        <v>2096</v>
      </c>
      <c r="B2060" s="8">
        <v>1994</v>
      </c>
      <c r="C2060" s="8" t="s">
        <v>7847</v>
      </c>
      <c r="D2060" s="8">
        <v>17</v>
      </c>
      <c r="E2060" s="8">
        <v>0</v>
      </c>
      <c r="F2060" s="12">
        <v>2684.69</v>
      </c>
      <c r="G2060" s="8" t="s">
        <v>7884</v>
      </c>
      <c r="H2060" s="8" t="s">
        <v>7884</v>
      </c>
      <c r="I2060" s="8" t="s">
        <v>7859</v>
      </c>
      <c r="J2060" s="13">
        <v>34594</v>
      </c>
      <c r="K2060" s="8">
        <v>28</v>
      </c>
    </row>
    <row r="2061" spans="1:11" ht="15" customHeight="1" x14ac:dyDescent="0.3">
      <c r="A2061" s="8" t="s">
        <v>2097</v>
      </c>
      <c r="B2061" s="8">
        <v>1996</v>
      </c>
      <c r="C2061" s="8" t="s">
        <v>7849</v>
      </c>
      <c r="D2061" s="8">
        <v>5</v>
      </c>
      <c r="E2061" s="8">
        <v>0</v>
      </c>
      <c r="F2061" s="12">
        <v>2680.95</v>
      </c>
      <c r="G2061" s="8" t="s">
        <v>7882</v>
      </c>
      <c r="H2061" s="8" t="s">
        <v>7884</v>
      </c>
      <c r="I2061" s="8" t="s">
        <v>7860</v>
      </c>
      <c r="J2061" s="13">
        <v>35282</v>
      </c>
      <c r="K2061" s="8">
        <v>26</v>
      </c>
    </row>
    <row r="2062" spans="1:11" ht="15" customHeight="1" x14ac:dyDescent="0.3">
      <c r="A2062" s="8" t="s">
        <v>2098</v>
      </c>
      <c r="B2062" s="8">
        <v>2000</v>
      </c>
      <c r="C2062" s="8" t="s">
        <v>7848</v>
      </c>
      <c r="D2062" s="8">
        <v>9</v>
      </c>
      <c r="E2062" s="8">
        <v>1</v>
      </c>
      <c r="F2062" s="12">
        <v>2643.27</v>
      </c>
      <c r="G2062" s="8" t="s">
        <v>7884</v>
      </c>
      <c r="H2062" s="8" t="s">
        <v>7883</v>
      </c>
      <c r="I2062" s="8" t="s">
        <v>7860</v>
      </c>
      <c r="J2062" s="13">
        <v>36869</v>
      </c>
      <c r="K2062" s="8">
        <v>22</v>
      </c>
    </row>
    <row r="2063" spans="1:11" ht="15" customHeight="1" x14ac:dyDescent="0.3">
      <c r="A2063" s="8" t="s">
        <v>2099</v>
      </c>
      <c r="B2063" s="8">
        <v>2000</v>
      </c>
      <c r="C2063" s="8" t="s">
        <v>7846</v>
      </c>
      <c r="D2063" s="8">
        <v>24</v>
      </c>
      <c r="E2063" s="8">
        <v>1</v>
      </c>
      <c r="F2063" s="12">
        <v>2639.04</v>
      </c>
      <c r="G2063" s="8" t="s">
        <v>7884</v>
      </c>
      <c r="H2063" s="8" t="s">
        <v>7884</v>
      </c>
      <c r="I2063" s="8" t="s">
        <v>7860</v>
      </c>
      <c r="J2063" s="13">
        <v>36701</v>
      </c>
      <c r="K2063" s="8">
        <v>22</v>
      </c>
    </row>
    <row r="2064" spans="1:11" ht="15" customHeight="1" x14ac:dyDescent="0.3">
      <c r="A2064" s="8" t="s">
        <v>2100</v>
      </c>
      <c r="B2064" s="8">
        <v>1997</v>
      </c>
      <c r="C2064" s="8" t="s">
        <v>7849</v>
      </c>
      <c r="D2064" s="8">
        <v>26</v>
      </c>
      <c r="E2064" s="8">
        <v>0</v>
      </c>
      <c r="F2064" s="12">
        <v>2632.99</v>
      </c>
      <c r="G2064" s="8" t="s">
        <v>7884</v>
      </c>
      <c r="H2064" s="8" t="s">
        <v>7883</v>
      </c>
      <c r="I2064" s="8" t="s">
        <v>7861</v>
      </c>
      <c r="J2064" s="13">
        <v>35668</v>
      </c>
      <c r="K2064" s="8">
        <v>25</v>
      </c>
    </row>
    <row r="2065" spans="1:11" ht="15" customHeight="1" x14ac:dyDescent="0.3">
      <c r="A2065" s="8" t="s">
        <v>2101</v>
      </c>
      <c r="B2065" s="8">
        <v>2001</v>
      </c>
      <c r="C2065" s="8" t="s">
        <v>7849</v>
      </c>
      <c r="D2065" s="8">
        <v>26</v>
      </c>
      <c r="E2065" s="8">
        <v>1</v>
      </c>
      <c r="F2065" s="12">
        <v>2597.7800000000002</v>
      </c>
      <c r="G2065" s="8" t="s">
        <v>7884</v>
      </c>
      <c r="H2065" s="8" t="s">
        <v>7883</v>
      </c>
      <c r="I2065" s="8" t="s">
        <v>7861</v>
      </c>
      <c r="J2065" s="13">
        <v>37129</v>
      </c>
      <c r="K2065" s="8">
        <v>21</v>
      </c>
    </row>
    <row r="2066" spans="1:11" ht="15" customHeight="1" x14ac:dyDescent="0.3">
      <c r="A2066" s="8" t="s">
        <v>2102</v>
      </c>
      <c r="B2066" s="8">
        <v>2001</v>
      </c>
      <c r="C2066" s="8" t="s">
        <v>7844</v>
      </c>
      <c r="D2066" s="8">
        <v>28</v>
      </c>
      <c r="E2066" s="8">
        <v>0</v>
      </c>
      <c r="F2066" s="12">
        <v>2585.85</v>
      </c>
      <c r="G2066" s="8" t="s">
        <v>7884</v>
      </c>
      <c r="H2066" s="8" t="s">
        <v>7884</v>
      </c>
      <c r="I2066" s="8" t="s">
        <v>7867</v>
      </c>
      <c r="J2066" s="13">
        <v>37100</v>
      </c>
      <c r="K2066" s="8">
        <v>21</v>
      </c>
    </row>
    <row r="2067" spans="1:11" ht="15" customHeight="1" x14ac:dyDescent="0.3">
      <c r="A2067" s="8" t="s">
        <v>2103</v>
      </c>
      <c r="B2067" s="8">
        <v>2001</v>
      </c>
      <c r="C2067" s="8" t="s">
        <v>7850</v>
      </c>
      <c r="D2067" s="8">
        <v>15</v>
      </c>
      <c r="E2067" s="8">
        <v>1</v>
      </c>
      <c r="F2067" s="12">
        <v>2585.27</v>
      </c>
      <c r="G2067" s="8" t="s">
        <v>7884</v>
      </c>
      <c r="H2067" s="8" t="s">
        <v>7882</v>
      </c>
      <c r="I2067" s="8" t="s">
        <v>7861</v>
      </c>
      <c r="J2067" s="13">
        <v>37179</v>
      </c>
      <c r="K2067" s="8">
        <v>21</v>
      </c>
    </row>
    <row r="2068" spans="1:11" ht="15" customHeight="1" x14ac:dyDescent="0.3">
      <c r="A2068" s="8" t="s">
        <v>2104</v>
      </c>
      <c r="B2068" s="8">
        <v>2002</v>
      </c>
      <c r="C2068" s="8" t="s">
        <v>7844</v>
      </c>
      <c r="D2068" s="8">
        <v>20</v>
      </c>
      <c r="E2068" s="8">
        <v>0</v>
      </c>
      <c r="F2068" s="12">
        <v>2585.04</v>
      </c>
      <c r="G2068" s="8" t="s">
        <v>7884</v>
      </c>
      <c r="H2068" s="8" t="s">
        <v>7884</v>
      </c>
      <c r="I2068" s="8" t="s">
        <v>7870</v>
      </c>
      <c r="J2068" s="13">
        <v>37457</v>
      </c>
      <c r="K2068" s="8">
        <v>20</v>
      </c>
    </row>
    <row r="2069" spans="1:11" ht="15" customHeight="1" x14ac:dyDescent="0.3">
      <c r="A2069" s="8" t="s">
        <v>2105</v>
      </c>
      <c r="B2069" s="8">
        <v>2002</v>
      </c>
      <c r="C2069" s="8" t="s">
        <v>7850</v>
      </c>
      <c r="D2069" s="8">
        <v>11</v>
      </c>
      <c r="E2069" s="8">
        <v>2</v>
      </c>
      <c r="F2069" s="12">
        <v>2566.4699999999998</v>
      </c>
      <c r="G2069" s="8" t="s">
        <v>7884</v>
      </c>
      <c r="H2069" s="8" t="s">
        <v>7882</v>
      </c>
      <c r="I2069" s="8" t="s">
        <v>7859</v>
      </c>
      <c r="J2069" s="13">
        <v>37540</v>
      </c>
      <c r="K2069" s="8">
        <v>20</v>
      </c>
    </row>
    <row r="2070" spans="1:11" ht="15" customHeight="1" x14ac:dyDescent="0.3">
      <c r="A2070" s="8" t="s">
        <v>2106</v>
      </c>
      <c r="B2070" s="8">
        <v>1991</v>
      </c>
      <c r="C2070" s="8" t="s">
        <v>7845</v>
      </c>
      <c r="D2070" s="8">
        <v>17</v>
      </c>
      <c r="E2070" s="8">
        <v>3</v>
      </c>
      <c r="F2070" s="12">
        <v>2545.6799999999998</v>
      </c>
      <c r="G2070" s="8" t="s">
        <v>7884</v>
      </c>
      <c r="H2070" s="8" t="s">
        <v>7883</v>
      </c>
      <c r="I2070" s="8" t="s">
        <v>7859</v>
      </c>
      <c r="J2070" s="13">
        <v>33559</v>
      </c>
      <c r="K2070" s="8">
        <v>31</v>
      </c>
    </row>
    <row r="2071" spans="1:11" ht="15" customHeight="1" x14ac:dyDescent="0.3">
      <c r="A2071" s="8" t="s">
        <v>2107</v>
      </c>
      <c r="B2071" s="8">
        <v>1990</v>
      </c>
      <c r="C2071" s="8" t="s">
        <v>7850</v>
      </c>
      <c r="D2071" s="8">
        <v>1</v>
      </c>
      <c r="E2071" s="8">
        <v>3</v>
      </c>
      <c r="F2071" s="12">
        <v>2540.39</v>
      </c>
      <c r="G2071" s="8" t="s">
        <v>7884</v>
      </c>
      <c r="H2071" s="8" t="s">
        <v>7884</v>
      </c>
      <c r="I2071" s="8" t="s">
        <v>7859</v>
      </c>
      <c r="J2071" s="13">
        <v>33147</v>
      </c>
      <c r="K2071" s="8">
        <v>32</v>
      </c>
    </row>
    <row r="2072" spans="1:11" ht="15" customHeight="1" x14ac:dyDescent="0.3">
      <c r="A2072" s="8" t="s">
        <v>2108</v>
      </c>
      <c r="B2072" s="8">
        <v>1997</v>
      </c>
      <c r="C2072" s="8" t="s">
        <v>7844</v>
      </c>
      <c r="D2072" s="8">
        <v>28</v>
      </c>
      <c r="E2072" s="8">
        <v>0</v>
      </c>
      <c r="F2072" s="12">
        <v>2534.39</v>
      </c>
      <c r="G2072" s="8" t="s">
        <v>7882</v>
      </c>
      <c r="H2072" s="8" t="s">
        <v>7882</v>
      </c>
      <c r="I2072" s="8" t="s">
        <v>7860</v>
      </c>
      <c r="J2072" s="13">
        <v>35639</v>
      </c>
      <c r="K2072" s="8">
        <v>25</v>
      </c>
    </row>
    <row r="2073" spans="1:11" ht="15" customHeight="1" x14ac:dyDescent="0.3">
      <c r="A2073" s="8" t="s">
        <v>2109</v>
      </c>
      <c r="B2073" s="8">
        <v>2000</v>
      </c>
      <c r="C2073" s="8" t="s">
        <v>7849</v>
      </c>
      <c r="D2073" s="8">
        <v>25</v>
      </c>
      <c r="E2073" s="8">
        <v>0</v>
      </c>
      <c r="F2073" s="12">
        <v>2527.8200000000002</v>
      </c>
      <c r="G2073" s="8" t="s">
        <v>7884</v>
      </c>
      <c r="H2073" s="8" t="s">
        <v>7882</v>
      </c>
      <c r="I2073" s="8" t="s">
        <v>7860</v>
      </c>
      <c r="J2073" s="13">
        <v>36763</v>
      </c>
      <c r="K2073" s="8">
        <v>22</v>
      </c>
    </row>
    <row r="2074" spans="1:11" ht="15" customHeight="1" x14ac:dyDescent="0.3">
      <c r="A2074" s="8" t="s">
        <v>2110</v>
      </c>
      <c r="B2074" s="8">
        <v>1997</v>
      </c>
      <c r="C2074" s="8" t="s">
        <v>7845</v>
      </c>
      <c r="D2074" s="8">
        <v>2</v>
      </c>
      <c r="E2074" s="8">
        <v>0</v>
      </c>
      <c r="F2074" s="12">
        <v>2523.17</v>
      </c>
      <c r="G2074" s="8" t="s">
        <v>7882</v>
      </c>
      <c r="H2074" s="8" t="s">
        <v>7883</v>
      </c>
      <c r="I2074" s="8" t="s">
        <v>7860</v>
      </c>
      <c r="J2074" s="13">
        <v>35736</v>
      </c>
      <c r="K2074" s="8">
        <v>25</v>
      </c>
    </row>
    <row r="2075" spans="1:11" ht="15" customHeight="1" x14ac:dyDescent="0.3">
      <c r="A2075" s="8" t="s">
        <v>2111</v>
      </c>
      <c r="B2075" s="8">
        <v>1991</v>
      </c>
      <c r="C2075" s="8" t="s">
        <v>7849</v>
      </c>
      <c r="D2075" s="8">
        <v>5</v>
      </c>
      <c r="E2075" s="8">
        <v>3</v>
      </c>
      <c r="F2075" s="12">
        <v>2510.79</v>
      </c>
      <c r="G2075" s="8" t="s">
        <v>7884</v>
      </c>
      <c r="H2075" s="8" t="s">
        <v>7883</v>
      </c>
      <c r="I2075" s="8" t="s">
        <v>7859</v>
      </c>
      <c r="J2075" s="13">
        <v>33455</v>
      </c>
      <c r="K2075" s="8">
        <v>31</v>
      </c>
    </row>
    <row r="2076" spans="1:11" ht="15" customHeight="1" x14ac:dyDescent="0.3">
      <c r="A2076" s="8" t="s">
        <v>2112</v>
      </c>
      <c r="B2076" s="8">
        <v>2004</v>
      </c>
      <c r="C2076" s="8" t="s">
        <v>7847</v>
      </c>
      <c r="D2076" s="8">
        <v>6</v>
      </c>
      <c r="E2076" s="8">
        <v>0</v>
      </c>
      <c r="F2076" s="12">
        <v>2500.9299999999998</v>
      </c>
      <c r="G2076" s="8" t="s">
        <v>7884</v>
      </c>
      <c r="H2076" s="8" t="s">
        <v>7884</v>
      </c>
      <c r="I2076" s="8" t="s">
        <v>7860</v>
      </c>
      <c r="J2076" s="13">
        <v>38236</v>
      </c>
      <c r="K2076" s="8">
        <v>18</v>
      </c>
    </row>
    <row r="2077" spans="1:11" ht="15" customHeight="1" x14ac:dyDescent="0.3">
      <c r="A2077" s="8" t="s">
        <v>2113</v>
      </c>
      <c r="B2077" s="8">
        <v>1995</v>
      </c>
      <c r="C2077" s="8" t="s">
        <v>7850</v>
      </c>
      <c r="D2077" s="8">
        <v>15</v>
      </c>
      <c r="E2077" s="8">
        <v>0</v>
      </c>
      <c r="F2077" s="12">
        <v>2498.41</v>
      </c>
      <c r="G2077" s="8" t="s">
        <v>7882</v>
      </c>
      <c r="H2077" s="8" t="s">
        <v>7882</v>
      </c>
      <c r="I2077" s="8" t="s">
        <v>7859</v>
      </c>
      <c r="J2077" s="13">
        <v>34987</v>
      </c>
      <c r="K2077" s="8">
        <v>27</v>
      </c>
    </row>
    <row r="2078" spans="1:11" ht="15" customHeight="1" x14ac:dyDescent="0.3">
      <c r="A2078" s="8" t="s">
        <v>2114</v>
      </c>
      <c r="B2078" s="8">
        <v>1995</v>
      </c>
      <c r="C2078" s="8" t="s">
        <v>7844</v>
      </c>
      <c r="D2078" s="8">
        <v>9</v>
      </c>
      <c r="E2078" s="8">
        <v>0</v>
      </c>
      <c r="F2078" s="12">
        <v>2497.04</v>
      </c>
      <c r="G2078" s="8" t="s">
        <v>7882</v>
      </c>
      <c r="H2078" s="8" t="s">
        <v>7882</v>
      </c>
      <c r="I2078" s="8" t="s">
        <v>7859</v>
      </c>
      <c r="J2078" s="13">
        <v>34889</v>
      </c>
      <c r="K2078" s="8">
        <v>27</v>
      </c>
    </row>
    <row r="2079" spans="1:11" ht="15" customHeight="1" x14ac:dyDescent="0.3">
      <c r="A2079" s="8" t="s">
        <v>2115</v>
      </c>
      <c r="B2079" s="8">
        <v>1995</v>
      </c>
      <c r="C2079" s="8" t="s">
        <v>7850</v>
      </c>
      <c r="D2079" s="8">
        <v>14</v>
      </c>
      <c r="E2079" s="8">
        <v>0</v>
      </c>
      <c r="F2079" s="12">
        <v>2494.02</v>
      </c>
      <c r="G2079" s="8" t="s">
        <v>7882</v>
      </c>
      <c r="H2079" s="8" t="s">
        <v>7883</v>
      </c>
      <c r="I2079" s="8" t="s">
        <v>7861</v>
      </c>
      <c r="J2079" s="13">
        <v>34986</v>
      </c>
      <c r="K2079" s="8">
        <v>27</v>
      </c>
    </row>
    <row r="2080" spans="1:11" ht="15" customHeight="1" x14ac:dyDescent="0.3">
      <c r="A2080" s="8" t="s">
        <v>2116</v>
      </c>
      <c r="B2080" s="8">
        <v>1995</v>
      </c>
      <c r="C2080" s="8" t="s">
        <v>7845</v>
      </c>
      <c r="D2080" s="8">
        <v>6</v>
      </c>
      <c r="E2080" s="8">
        <v>0</v>
      </c>
      <c r="F2080" s="12">
        <v>2483.7399999999998</v>
      </c>
      <c r="G2080" s="8" t="s">
        <v>7882</v>
      </c>
      <c r="H2080" s="8" t="s">
        <v>7884</v>
      </c>
      <c r="I2080" s="8" t="s">
        <v>7859</v>
      </c>
      <c r="J2080" s="13">
        <v>35009</v>
      </c>
      <c r="K2080" s="8">
        <v>27</v>
      </c>
    </row>
    <row r="2081" spans="1:11" ht="15" customHeight="1" x14ac:dyDescent="0.3">
      <c r="A2081" s="8" t="s">
        <v>2117</v>
      </c>
      <c r="B2081" s="8">
        <v>1998</v>
      </c>
      <c r="C2081" s="8" t="s">
        <v>7846</v>
      </c>
      <c r="D2081" s="8">
        <v>20</v>
      </c>
      <c r="E2081" s="8">
        <v>0</v>
      </c>
      <c r="F2081" s="12">
        <v>2480.98</v>
      </c>
      <c r="G2081" s="8" t="s">
        <v>7884</v>
      </c>
      <c r="H2081" s="8" t="s">
        <v>7884</v>
      </c>
      <c r="I2081" s="8" t="s">
        <v>7859</v>
      </c>
      <c r="J2081" s="13">
        <v>35966</v>
      </c>
      <c r="K2081" s="8">
        <v>24</v>
      </c>
    </row>
    <row r="2082" spans="1:11" ht="15" customHeight="1" x14ac:dyDescent="0.3">
      <c r="A2082" s="8" t="s">
        <v>2118</v>
      </c>
      <c r="B2082" s="8">
        <v>1998</v>
      </c>
      <c r="C2082" s="8" t="s">
        <v>7844</v>
      </c>
      <c r="D2082" s="8">
        <v>2</v>
      </c>
      <c r="E2082" s="8">
        <v>0</v>
      </c>
      <c r="F2082" s="12">
        <v>2473.33</v>
      </c>
      <c r="G2082" s="8" t="s">
        <v>7884</v>
      </c>
      <c r="H2082" s="8" t="s">
        <v>7882</v>
      </c>
      <c r="I2082" s="8" t="s">
        <v>7859</v>
      </c>
      <c r="J2082" s="13">
        <v>35978</v>
      </c>
      <c r="K2082" s="8">
        <v>24</v>
      </c>
    </row>
    <row r="2083" spans="1:11" ht="15" customHeight="1" x14ac:dyDescent="0.3">
      <c r="A2083" s="8" t="s">
        <v>2119</v>
      </c>
      <c r="B2083" s="8">
        <v>1998</v>
      </c>
      <c r="C2083" s="8" t="s">
        <v>7849</v>
      </c>
      <c r="D2083" s="8">
        <v>17</v>
      </c>
      <c r="E2083" s="8">
        <v>0</v>
      </c>
      <c r="F2083" s="12">
        <v>2464.62</v>
      </c>
      <c r="G2083" s="8" t="s">
        <v>7884</v>
      </c>
      <c r="H2083" s="8" t="s">
        <v>7882</v>
      </c>
      <c r="I2083" s="8" t="s">
        <v>7859</v>
      </c>
      <c r="J2083" s="13">
        <v>36024</v>
      </c>
      <c r="K2083" s="8">
        <v>24</v>
      </c>
    </row>
    <row r="2084" spans="1:11" ht="15" customHeight="1" x14ac:dyDescent="0.3">
      <c r="A2084" s="8" t="s">
        <v>2120</v>
      </c>
      <c r="B2084" s="8">
        <v>2002</v>
      </c>
      <c r="C2084" s="8" t="s">
        <v>7844</v>
      </c>
      <c r="D2084" s="8">
        <v>11</v>
      </c>
      <c r="E2084" s="8">
        <v>0</v>
      </c>
      <c r="F2084" s="12">
        <v>2459.7199999999998</v>
      </c>
      <c r="G2084" s="8" t="s">
        <v>7884</v>
      </c>
      <c r="H2084" s="8" t="s">
        <v>7884</v>
      </c>
      <c r="I2084" s="8" t="s">
        <v>7867</v>
      </c>
      <c r="J2084" s="13">
        <v>37448</v>
      </c>
      <c r="K2084" s="8">
        <v>20</v>
      </c>
    </row>
    <row r="2085" spans="1:11" ht="15" customHeight="1" x14ac:dyDescent="0.3">
      <c r="A2085" s="8" t="s">
        <v>2121</v>
      </c>
      <c r="B2085" s="8">
        <v>1998</v>
      </c>
      <c r="C2085" s="8" t="s">
        <v>7845</v>
      </c>
      <c r="D2085" s="8">
        <v>19</v>
      </c>
      <c r="E2085" s="8">
        <v>0</v>
      </c>
      <c r="F2085" s="12">
        <v>2457.5</v>
      </c>
      <c r="G2085" s="8" t="s">
        <v>7884</v>
      </c>
      <c r="H2085" s="8" t="s">
        <v>7883</v>
      </c>
      <c r="I2085" s="8" t="s">
        <v>7861</v>
      </c>
      <c r="J2085" s="13">
        <v>36118</v>
      </c>
      <c r="K2085" s="8">
        <v>24</v>
      </c>
    </row>
    <row r="2086" spans="1:11" ht="15" customHeight="1" x14ac:dyDescent="0.3">
      <c r="A2086" s="8" t="s">
        <v>2122</v>
      </c>
      <c r="B2086" s="8">
        <v>2002</v>
      </c>
      <c r="C2086" s="8" t="s">
        <v>7844</v>
      </c>
      <c r="D2086" s="8">
        <v>29</v>
      </c>
      <c r="E2086" s="8">
        <v>0</v>
      </c>
      <c r="F2086" s="12">
        <v>2457.21</v>
      </c>
      <c r="G2086" s="8" t="s">
        <v>7884</v>
      </c>
      <c r="H2086" s="8" t="s">
        <v>7883</v>
      </c>
      <c r="I2086" s="8" t="s">
        <v>7867</v>
      </c>
      <c r="J2086" s="13">
        <v>37466</v>
      </c>
      <c r="K2086" s="8">
        <v>20</v>
      </c>
    </row>
    <row r="2087" spans="1:11" ht="15" customHeight="1" x14ac:dyDescent="0.3">
      <c r="A2087" s="8" t="s">
        <v>2123</v>
      </c>
      <c r="B2087" s="8">
        <v>1999</v>
      </c>
      <c r="C2087" s="8" t="s">
        <v>7845</v>
      </c>
      <c r="D2087" s="8">
        <v>21</v>
      </c>
      <c r="E2087" s="8">
        <v>1</v>
      </c>
      <c r="F2087" s="12">
        <v>2438.06</v>
      </c>
      <c r="G2087" s="8" t="s">
        <v>7884</v>
      </c>
      <c r="H2087" s="8" t="s">
        <v>7884</v>
      </c>
      <c r="I2087" s="8" t="s">
        <v>7859</v>
      </c>
      <c r="J2087" s="13">
        <v>36485</v>
      </c>
      <c r="K2087" s="8">
        <v>23</v>
      </c>
    </row>
    <row r="2088" spans="1:11" ht="15" customHeight="1" x14ac:dyDescent="0.3">
      <c r="A2088" s="8" t="s">
        <v>2124</v>
      </c>
      <c r="B2088" s="8">
        <v>1999</v>
      </c>
      <c r="C2088" s="8" t="s">
        <v>7845</v>
      </c>
      <c r="D2088" s="8">
        <v>12</v>
      </c>
      <c r="E2088" s="8">
        <v>1</v>
      </c>
      <c r="F2088" s="12">
        <v>2416.96</v>
      </c>
      <c r="G2088" s="8" t="s">
        <v>7884</v>
      </c>
      <c r="H2088" s="8" t="s">
        <v>7884</v>
      </c>
      <c r="I2088" s="8" t="s">
        <v>7861</v>
      </c>
      <c r="J2088" s="13">
        <v>36476</v>
      </c>
      <c r="K2088" s="8">
        <v>23</v>
      </c>
    </row>
    <row r="2089" spans="1:11" ht="15" customHeight="1" x14ac:dyDescent="0.3">
      <c r="A2089" s="8" t="s">
        <v>2125</v>
      </c>
      <c r="B2089" s="8">
        <v>2001</v>
      </c>
      <c r="C2089" s="8" t="s">
        <v>7846</v>
      </c>
      <c r="D2089" s="8">
        <v>3</v>
      </c>
      <c r="E2089" s="8">
        <v>0</v>
      </c>
      <c r="F2089" s="12">
        <v>2404.73</v>
      </c>
      <c r="G2089" s="8" t="s">
        <v>7884</v>
      </c>
      <c r="H2089" s="8" t="s">
        <v>7882</v>
      </c>
      <c r="I2089" s="8" t="s">
        <v>7860</v>
      </c>
      <c r="J2089" s="13">
        <v>37045</v>
      </c>
      <c r="K2089" s="8">
        <v>22</v>
      </c>
    </row>
    <row r="2090" spans="1:11" ht="15" customHeight="1" x14ac:dyDescent="0.3">
      <c r="A2090" s="8" t="s">
        <v>2126</v>
      </c>
      <c r="B2090" s="8">
        <v>1999</v>
      </c>
      <c r="C2090" s="8" t="s">
        <v>7849</v>
      </c>
      <c r="D2090" s="8">
        <v>10</v>
      </c>
      <c r="E2090" s="8">
        <v>0</v>
      </c>
      <c r="F2090" s="12">
        <v>2396.1</v>
      </c>
      <c r="G2090" s="8" t="s">
        <v>7884</v>
      </c>
      <c r="H2090" s="8" t="s">
        <v>7883</v>
      </c>
      <c r="I2090" s="8" t="s">
        <v>7863</v>
      </c>
      <c r="J2090" s="13">
        <v>36382</v>
      </c>
      <c r="K2090" s="8">
        <v>23</v>
      </c>
    </row>
    <row r="2091" spans="1:11" ht="15" customHeight="1" x14ac:dyDescent="0.3">
      <c r="A2091" s="8" t="s">
        <v>2127</v>
      </c>
      <c r="B2091" s="8">
        <v>1999</v>
      </c>
      <c r="C2091" s="8" t="s">
        <v>7848</v>
      </c>
      <c r="D2091" s="8">
        <v>17</v>
      </c>
      <c r="E2091" s="8">
        <v>0</v>
      </c>
      <c r="F2091" s="12">
        <v>2395.17</v>
      </c>
      <c r="G2091" s="8" t="s">
        <v>7884</v>
      </c>
      <c r="H2091" s="8" t="s">
        <v>7883</v>
      </c>
      <c r="I2091" s="8" t="s">
        <v>7869</v>
      </c>
      <c r="J2091" s="13">
        <v>36511</v>
      </c>
      <c r="K2091" s="8">
        <v>23</v>
      </c>
    </row>
    <row r="2092" spans="1:11" ht="15" customHeight="1" x14ac:dyDescent="0.3">
      <c r="A2092" s="8" t="s">
        <v>2128</v>
      </c>
      <c r="B2092" s="8">
        <v>1988</v>
      </c>
      <c r="C2092" s="8" t="s">
        <v>7848</v>
      </c>
      <c r="D2092" s="8">
        <v>12</v>
      </c>
      <c r="E2092" s="8">
        <v>3</v>
      </c>
      <c r="F2092" s="12">
        <v>2373.3000000000002</v>
      </c>
      <c r="G2092" s="8" t="s">
        <v>7884</v>
      </c>
      <c r="H2092" s="8" t="s">
        <v>7884</v>
      </c>
      <c r="I2092" s="8" t="s">
        <v>7859</v>
      </c>
      <c r="J2092" s="13">
        <v>32489</v>
      </c>
      <c r="K2092" s="8">
        <v>34</v>
      </c>
    </row>
    <row r="2093" spans="1:11" ht="15" customHeight="1" x14ac:dyDescent="0.3">
      <c r="A2093" s="8" t="s">
        <v>2129</v>
      </c>
      <c r="B2093" s="8">
        <v>2002</v>
      </c>
      <c r="C2093" s="8" t="s">
        <v>7845</v>
      </c>
      <c r="D2093" s="8">
        <v>5</v>
      </c>
      <c r="E2093" s="8">
        <v>1</v>
      </c>
      <c r="F2093" s="12">
        <v>2362.23</v>
      </c>
      <c r="G2093" s="8" t="s">
        <v>7884</v>
      </c>
      <c r="H2093" s="8" t="s">
        <v>7883</v>
      </c>
      <c r="I2093" s="8" t="s">
        <v>7860</v>
      </c>
      <c r="J2093" s="13">
        <v>37565</v>
      </c>
      <c r="K2093" s="8">
        <v>20</v>
      </c>
    </row>
    <row r="2094" spans="1:11" ht="15" customHeight="1" x14ac:dyDescent="0.3">
      <c r="A2094" s="8" t="s">
        <v>2130</v>
      </c>
      <c r="B2094" s="8">
        <v>1998</v>
      </c>
      <c r="C2094" s="8" t="s">
        <v>7850</v>
      </c>
      <c r="D2094" s="8">
        <v>21</v>
      </c>
      <c r="E2094" s="8">
        <v>0</v>
      </c>
      <c r="F2094" s="12">
        <v>2352.9699999999998</v>
      </c>
      <c r="G2094" s="8" t="s">
        <v>7882</v>
      </c>
      <c r="H2094" s="8" t="s">
        <v>7882</v>
      </c>
      <c r="I2094" s="8" t="s">
        <v>7860</v>
      </c>
      <c r="J2094" s="13">
        <v>36089</v>
      </c>
      <c r="K2094" s="8">
        <v>24</v>
      </c>
    </row>
    <row r="2095" spans="1:11" ht="15" customHeight="1" x14ac:dyDescent="0.3">
      <c r="A2095" s="8" t="s">
        <v>2131</v>
      </c>
      <c r="B2095" s="8">
        <v>2003</v>
      </c>
      <c r="C2095" s="8" t="s">
        <v>7845</v>
      </c>
      <c r="D2095" s="8">
        <v>18</v>
      </c>
      <c r="E2095" s="8">
        <v>1</v>
      </c>
      <c r="F2095" s="12">
        <v>2331.52</v>
      </c>
      <c r="G2095" s="8" t="s">
        <v>7884</v>
      </c>
      <c r="H2095" s="8" t="s">
        <v>7882</v>
      </c>
      <c r="I2095" s="8" t="s">
        <v>7861</v>
      </c>
      <c r="J2095" s="13">
        <v>37943</v>
      </c>
      <c r="K2095" s="8">
        <v>19</v>
      </c>
    </row>
    <row r="2096" spans="1:11" ht="15" customHeight="1" x14ac:dyDescent="0.3">
      <c r="A2096" s="8" t="s">
        <v>2132</v>
      </c>
      <c r="B2096" s="8">
        <v>1996</v>
      </c>
      <c r="C2096" s="8" t="s">
        <v>7848</v>
      </c>
      <c r="D2096" s="8">
        <v>17</v>
      </c>
      <c r="E2096" s="8">
        <v>0</v>
      </c>
      <c r="F2096" s="12">
        <v>2322.62</v>
      </c>
      <c r="G2096" s="8" t="s">
        <v>7884</v>
      </c>
      <c r="H2096" s="8" t="s">
        <v>7883</v>
      </c>
      <c r="I2096" s="8" t="s">
        <v>7859</v>
      </c>
      <c r="J2096" s="13">
        <v>35416</v>
      </c>
      <c r="K2096" s="8">
        <v>26</v>
      </c>
    </row>
    <row r="2097" spans="1:11" ht="15" customHeight="1" x14ac:dyDescent="0.3">
      <c r="A2097" s="8" t="s">
        <v>2133</v>
      </c>
      <c r="B2097" s="8">
        <v>2004</v>
      </c>
      <c r="C2097" s="8" t="s">
        <v>7847</v>
      </c>
      <c r="D2097" s="8">
        <v>6</v>
      </c>
      <c r="E2097" s="8">
        <v>2</v>
      </c>
      <c r="F2097" s="12">
        <v>2304</v>
      </c>
      <c r="G2097" s="8" t="s">
        <v>7884</v>
      </c>
      <c r="H2097" s="8" t="s">
        <v>7882</v>
      </c>
      <c r="I2097" s="8" t="s">
        <v>7859</v>
      </c>
      <c r="J2097" s="13">
        <v>38236</v>
      </c>
      <c r="K2097" s="8">
        <v>18</v>
      </c>
    </row>
    <row r="2098" spans="1:11" ht="15" customHeight="1" x14ac:dyDescent="0.3">
      <c r="A2098" s="8" t="s">
        <v>2134</v>
      </c>
      <c r="B2098" s="8">
        <v>1996</v>
      </c>
      <c r="C2098" s="8" t="s">
        <v>7845</v>
      </c>
      <c r="D2098" s="8">
        <v>28</v>
      </c>
      <c r="E2098" s="8">
        <v>0</v>
      </c>
      <c r="F2098" s="12">
        <v>2302.3000000000002</v>
      </c>
      <c r="G2098" s="8" t="s">
        <v>7883</v>
      </c>
      <c r="H2098" s="8" t="s">
        <v>7884</v>
      </c>
      <c r="I2098" s="8" t="s">
        <v>7861</v>
      </c>
      <c r="J2098" s="13">
        <v>35397</v>
      </c>
      <c r="K2098" s="8">
        <v>26</v>
      </c>
    </row>
    <row r="2099" spans="1:11" ht="15" customHeight="1" x14ac:dyDescent="0.3">
      <c r="A2099" s="8" t="s">
        <v>2135</v>
      </c>
      <c r="B2099" s="8">
        <v>1989</v>
      </c>
      <c r="C2099" s="8" t="s">
        <v>7850</v>
      </c>
      <c r="D2099" s="8">
        <v>5</v>
      </c>
      <c r="E2099" s="8">
        <v>3</v>
      </c>
      <c r="F2099" s="12">
        <v>2295.2399999999998</v>
      </c>
      <c r="G2099" s="8" t="s">
        <v>7884</v>
      </c>
      <c r="H2099" s="8" t="s">
        <v>7883</v>
      </c>
      <c r="I2099" s="8" t="s">
        <v>7859</v>
      </c>
      <c r="J2099" s="13">
        <v>32786</v>
      </c>
      <c r="K2099" s="8">
        <v>33</v>
      </c>
    </row>
    <row r="2100" spans="1:11" ht="15" customHeight="1" x14ac:dyDescent="0.3">
      <c r="A2100" s="8" t="s">
        <v>2136</v>
      </c>
      <c r="B2100" s="8">
        <v>1991</v>
      </c>
      <c r="C2100" s="8" t="s">
        <v>7846</v>
      </c>
      <c r="D2100" s="8">
        <v>16</v>
      </c>
      <c r="E2100" s="8">
        <v>3</v>
      </c>
      <c r="F2100" s="12">
        <v>2277.7199999999998</v>
      </c>
      <c r="G2100" s="8" t="s">
        <v>7884</v>
      </c>
      <c r="H2100" s="8" t="s">
        <v>7883</v>
      </c>
      <c r="I2100" s="8" t="s">
        <v>7859</v>
      </c>
      <c r="J2100" s="13">
        <v>33405</v>
      </c>
      <c r="K2100" s="8">
        <v>31</v>
      </c>
    </row>
    <row r="2101" spans="1:11" ht="15" customHeight="1" x14ac:dyDescent="0.3">
      <c r="A2101" s="8" t="s">
        <v>2137</v>
      </c>
      <c r="B2101" s="8">
        <v>2002</v>
      </c>
      <c r="C2101" s="8" t="s">
        <v>7845</v>
      </c>
      <c r="D2101" s="8">
        <v>12</v>
      </c>
      <c r="E2101" s="8">
        <v>0</v>
      </c>
      <c r="F2101" s="12">
        <v>2261.5700000000002</v>
      </c>
      <c r="G2101" s="8" t="s">
        <v>7884</v>
      </c>
      <c r="H2101" s="8" t="s">
        <v>7883</v>
      </c>
      <c r="I2101" s="8" t="s">
        <v>7860</v>
      </c>
      <c r="J2101" s="13">
        <v>37572</v>
      </c>
      <c r="K2101" s="8">
        <v>20</v>
      </c>
    </row>
    <row r="2102" spans="1:11" ht="15" customHeight="1" x14ac:dyDescent="0.3">
      <c r="A2102" s="8" t="s">
        <v>2138</v>
      </c>
      <c r="B2102" s="8">
        <v>2002</v>
      </c>
      <c r="C2102" s="8" t="s">
        <v>7844</v>
      </c>
      <c r="D2102" s="8">
        <v>15</v>
      </c>
      <c r="E2102" s="8">
        <v>0</v>
      </c>
      <c r="F2102" s="12">
        <v>2257.48</v>
      </c>
      <c r="G2102" s="8" t="s">
        <v>7884</v>
      </c>
      <c r="H2102" s="8" t="s">
        <v>7883</v>
      </c>
      <c r="I2102" s="8" t="s">
        <v>7860</v>
      </c>
      <c r="J2102" s="13">
        <v>37452</v>
      </c>
      <c r="K2102" s="8">
        <v>20</v>
      </c>
    </row>
    <row r="2103" spans="1:11" ht="15" customHeight="1" x14ac:dyDescent="0.3">
      <c r="A2103" s="8" t="s">
        <v>2139</v>
      </c>
      <c r="B2103" s="8">
        <v>2000</v>
      </c>
      <c r="C2103" s="8" t="s">
        <v>7848</v>
      </c>
      <c r="D2103" s="8">
        <v>11</v>
      </c>
      <c r="E2103" s="8">
        <v>0</v>
      </c>
      <c r="F2103" s="12">
        <v>2254.8000000000002</v>
      </c>
      <c r="G2103" s="8" t="s">
        <v>7884</v>
      </c>
      <c r="H2103" s="8" t="s">
        <v>7882</v>
      </c>
      <c r="I2103" s="8" t="s">
        <v>7864</v>
      </c>
      <c r="J2103" s="13">
        <v>36871</v>
      </c>
      <c r="K2103" s="8">
        <v>22</v>
      </c>
    </row>
    <row r="2104" spans="1:11" ht="15" customHeight="1" x14ac:dyDescent="0.3">
      <c r="A2104" s="8" t="s">
        <v>2140</v>
      </c>
      <c r="B2104" s="8">
        <v>2000</v>
      </c>
      <c r="C2104" s="8" t="s">
        <v>7846</v>
      </c>
      <c r="D2104" s="8">
        <v>30</v>
      </c>
      <c r="E2104" s="8">
        <v>0</v>
      </c>
      <c r="F2104" s="12">
        <v>2250.84</v>
      </c>
      <c r="G2104" s="8" t="s">
        <v>7884</v>
      </c>
      <c r="H2104" s="8" t="s">
        <v>7884</v>
      </c>
      <c r="I2104" s="8" t="s">
        <v>7865</v>
      </c>
      <c r="J2104" s="13">
        <v>36707</v>
      </c>
      <c r="K2104" s="8">
        <v>22</v>
      </c>
    </row>
    <row r="2105" spans="1:11" ht="15" customHeight="1" x14ac:dyDescent="0.3">
      <c r="A2105" s="8" t="s">
        <v>2141</v>
      </c>
      <c r="B2105" s="8">
        <v>2003</v>
      </c>
      <c r="C2105" s="8" t="s">
        <v>7848</v>
      </c>
      <c r="D2105" s="8">
        <v>10</v>
      </c>
      <c r="E2105" s="8">
        <v>1</v>
      </c>
      <c r="F2105" s="12">
        <v>2221.56</v>
      </c>
      <c r="G2105" s="8" t="s">
        <v>7884</v>
      </c>
      <c r="H2105" s="8" t="s">
        <v>7882</v>
      </c>
      <c r="I2105" s="8" t="s">
        <v>7860</v>
      </c>
      <c r="J2105" s="13">
        <v>37965</v>
      </c>
      <c r="K2105" s="8">
        <v>19</v>
      </c>
    </row>
    <row r="2106" spans="1:11" ht="15" customHeight="1" x14ac:dyDescent="0.3">
      <c r="A2106" s="8" t="s">
        <v>2142</v>
      </c>
      <c r="B2106" s="8">
        <v>2004</v>
      </c>
      <c r="C2106" s="8" t="s">
        <v>7848</v>
      </c>
      <c r="D2106" s="8">
        <v>12</v>
      </c>
      <c r="E2106" s="8">
        <v>1</v>
      </c>
      <c r="F2106" s="12">
        <v>2219.4499999999998</v>
      </c>
      <c r="G2106" s="8" t="s">
        <v>7884</v>
      </c>
      <c r="H2106" s="8" t="s">
        <v>7883</v>
      </c>
      <c r="I2106" s="8" t="s">
        <v>7859</v>
      </c>
      <c r="J2106" s="13">
        <v>38333</v>
      </c>
      <c r="K2106" s="8">
        <v>18</v>
      </c>
    </row>
    <row r="2107" spans="1:11" ht="15" customHeight="1" x14ac:dyDescent="0.3">
      <c r="A2107" s="8" t="s">
        <v>2143</v>
      </c>
      <c r="B2107" s="8">
        <v>2004</v>
      </c>
      <c r="C2107" s="8" t="s">
        <v>7847</v>
      </c>
      <c r="D2107" s="8">
        <v>25</v>
      </c>
      <c r="E2107" s="8">
        <v>0</v>
      </c>
      <c r="F2107" s="12">
        <v>2217.6</v>
      </c>
      <c r="G2107" s="8" t="s">
        <v>7884</v>
      </c>
      <c r="H2107" s="8" t="s">
        <v>7883</v>
      </c>
      <c r="I2107" s="8" t="s">
        <v>7867</v>
      </c>
      <c r="J2107" s="13">
        <v>38255</v>
      </c>
      <c r="K2107" s="8">
        <v>18</v>
      </c>
    </row>
    <row r="2108" spans="1:11" ht="15" customHeight="1" x14ac:dyDescent="0.3">
      <c r="A2108" s="8" t="s">
        <v>2144</v>
      </c>
      <c r="B2108" s="8">
        <v>2004</v>
      </c>
      <c r="C2108" s="8" t="s">
        <v>7846</v>
      </c>
      <c r="D2108" s="8">
        <v>13</v>
      </c>
      <c r="E2108" s="8">
        <v>0</v>
      </c>
      <c r="F2108" s="12">
        <v>2217.4699999999998</v>
      </c>
      <c r="G2108" s="8" t="s">
        <v>7884</v>
      </c>
      <c r="H2108" s="8" t="s">
        <v>7883</v>
      </c>
      <c r="I2108" s="8" t="s">
        <v>7867</v>
      </c>
      <c r="J2108" s="13">
        <v>38151</v>
      </c>
      <c r="K2108" s="8">
        <v>18</v>
      </c>
    </row>
    <row r="2109" spans="1:11" ht="15" customHeight="1" x14ac:dyDescent="0.3">
      <c r="A2109" s="8" t="s">
        <v>2145</v>
      </c>
      <c r="B2109" s="8">
        <v>1994</v>
      </c>
      <c r="C2109" s="8" t="s">
        <v>7845</v>
      </c>
      <c r="D2109" s="8">
        <v>17</v>
      </c>
      <c r="E2109" s="8">
        <v>0</v>
      </c>
      <c r="F2109" s="12">
        <v>2213.21</v>
      </c>
      <c r="G2109" s="8" t="s">
        <v>7884</v>
      </c>
      <c r="H2109" s="8" t="s">
        <v>7884</v>
      </c>
      <c r="I2109" s="8" t="s">
        <v>7859</v>
      </c>
      <c r="J2109" s="13">
        <v>34655</v>
      </c>
      <c r="K2109" s="8">
        <v>28</v>
      </c>
    </row>
    <row r="2110" spans="1:11" ht="15" customHeight="1" x14ac:dyDescent="0.3">
      <c r="A2110" s="8" t="s">
        <v>2146</v>
      </c>
      <c r="B2110" s="8">
        <v>2004</v>
      </c>
      <c r="C2110" s="8" t="s">
        <v>7844</v>
      </c>
      <c r="D2110" s="8">
        <v>27</v>
      </c>
      <c r="E2110" s="8">
        <v>0</v>
      </c>
      <c r="F2110" s="12">
        <v>2211.13</v>
      </c>
      <c r="G2110" s="8" t="s">
        <v>7884</v>
      </c>
      <c r="H2110" s="8" t="s">
        <v>7884</v>
      </c>
      <c r="I2110" s="8" t="s">
        <v>7867</v>
      </c>
      <c r="J2110" s="13">
        <v>38195</v>
      </c>
      <c r="K2110" s="8">
        <v>18</v>
      </c>
    </row>
    <row r="2111" spans="1:11" ht="15" customHeight="1" x14ac:dyDescent="0.3">
      <c r="A2111" s="8" t="s">
        <v>2147</v>
      </c>
      <c r="B2111" s="8">
        <v>2004</v>
      </c>
      <c r="C2111" s="8" t="s">
        <v>7849</v>
      </c>
      <c r="D2111" s="8">
        <v>6</v>
      </c>
      <c r="E2111" s="8">
        <v>0</v>
      </c>
      <c r="F2111" s="12">
        <v>2207.6999999999998</v>
      </c>
      <c r="G2111" s="8" t="s">
        <v>7884</v>
      </c>
      <c r="H2111" s="8" t="s">
        <v>7884</v>
      </c>
      <c r="I2111" s="8" t="s">
        <v>7867</v>
      </c>
      <c r="J2111" s="13">
        <v>38205</v>
      </c>
      <c r="K2111" s="8">
        <v>18</v>
      </c>
    </row>
    <row r="2112" spans="1:11" ht="15" customHeight="1" x14ac:dyDescent="0.3">
      <c r="A2112" s="8" t="s">
        <v>2148</v>
      </c>
      <c r="B2112" s="8">
        <v>2004</v>
      </c>
      <c r="C2112" s="8" t="s">
        <v>7845</v>
      </c>
      <c r="D2112" s="8">
        <v>13</v>
      </c>
      <c r="E2112" s="8">
        <v>0</v>
      </c>
      <c r="F2112" s="12">
        <v>2205.98</v>
      </c>
      <c r="G2112" s="8" t="s">
        <v>7884</v>
      </c>
      <c r="H2112" s="8" t="s">
        <v>7882</v>
      </c>
      <c r="I2112" s="8" t="s">
        <v>7867</v>
      </c>
      <c r="J2112" s="13">
        <v>38304</v>
      </c>
      <c r="K2112" s="8">
        <v>18</v>
      </c>
    </row>
    <row r="2113" spans="1:11" ht="15" customHeight="1" x14ac:dyDescent="0.3">
      <c r="A2113" s="8" t="s">
        <v>2149</v>
      </c>
      <c r="B2113" s="8">
        <v>2004</v>
      </c>
      <c r="C2113" s="8" t="s">
        <v>7850</v>
      </c>
      <c r="D2113" s="8">
        <v>28</v>
      </c>
      <c r="E2113" s="8">
        <v>0</v>
      </c>
      <c r="F2113" s="12">
        <v>2203.7399999999998</v>
      </c>
      <c r="G2113" s="8" t="s">
        <v>7884</v>
      </c>
      <c r="H2113" s="8" t="s">
        <v>7884</v>
      </c>
      <c r="I2113" s="8" t="s">
        <v>7867</v>
      </c>
      <c r="J2113" s="13">
        <v>38288</v>
      </c>
      <c r="K2113" s="8">
        <v>18</v>
      </c>
    </row>
    <row r="2114" spans="1:11" ht="15" customHeight="1" x14ac:dyDescent="0.3">
      <c r="A2114" s="8" t="s">
        <v>2150</v>
      </c>
      <c r="B2114" s="8">
        <v>2004</v>
      </c>
      <c r="C2114" s="8" t="s">
        <v>7849</v>
      </c>
      <c r="D2114" s="8">
        <v>6</v>
      </c>
      <c r="E2114" s="8">
        <v>0</v>
      </c>
      <c r="F2114" s="12">
        <v>2203.4699999999998</v>
      </c>
      <c r="G2114" s="8" t="s">
        <v>7884</v>
      </c>
      <c r="H2114" s="8" t="s">
        <v>7884</v>
      </c>
      <c r="I2114" s="8" t="s">
        <v>7867</v>
      </c>
      <c r="J2114" s="13">
        <v>38205</v>
      </c>
      <c r="K2114" s="8">
        <v>18</v>
      </c>
    </row>
    <row r="2115" spans="1:11" ht="15" customHeight="1" x14ac:dyDescent="0.3">
      <c r="A2115" s="8" t="s">
        <v>2151</v>
      </c>
      <c r="B2115" s="8">
        <v>2004</v>
      </c>
      <c r="C2115" s="8" t="s">
        <v>7844</v>
      </c>
      <c r="D2115" s="8">
        <v>27</v>
      </c>
      <c r="E2115" s="8">
        <v>1</v>
      </c>
      <c r="F2115" s="12">
        <v>2201.1</v>
      </c>
      <c r="G2115" s="8" t="s">
        <v>7884</v>
      </c>
      <c r="H2115" s="8" t="s">
        <v>7882</v>
      </c>
      <c r="I2115" s="8" t="s">
        <v>7859</v>
      </c>
      <c r="J2115" s="13">
        <v>38195</v>
      </c>
      <c r="K2115" s="8">
        <v>18</v>
      </c>
    </row>
    <row r="2116" spans="1:11" ht="15" customHeight="1" x14ac:dyDescent="0.3">
      <c r="A2116" s="8" t="s">
        <v>2152</v>
      </c>
      <c r="B2116" s="8">
        <v>2004</v>
      </c>
      <c r="C2116" s="8" t="s">
        <v>7847</v>
      </c>
      <c r="D2116" s="8">
        <v>12</v>
      </c>
      <c r="E2116" s="8">
        <v>0</v>
      </c>
      <c r="F2116" s="12">
        <v>2200.83</v>
      </c>
      <c r="G2116" s="8" t="s">
        <v>7884</v>
      </c>
      <c r="H2116" s="8" t="s">
        <v>7884</v>
      </c>
      <c r="I2116" s="8" t="s">
        <v>7867</v>
      </c>
      <c r="J2116" s="13">
        <v>38242</v>
      </c>
      <c r="K2116" s="8">
        <v>18</v>
      </c>
    </row>
    <row r="2117" spans="1:11" ht="15" customHeight="1" x14ac:dyDescent="0.3">
      <c r="A2117" s="8" t="s">
        <v>2153</v>
      </c>
      <c r="B2117" s="8">
        <v>2004</v>
      </c>
      <c r="C2117" s="8" t="s">
        <v>7847</v>
      </c>
      <c r="D2117" s="8">
        <v>3</v>
      </c>
      <c r="E2117" s="8">
        <v>0</v>
      </c>
      <c r="F2117" s="12">
        <v>2198.19</v>
      </c>
      <c r="G2117" s="8" t="s">
        <v>7884</v>
      </c>
      <c r="H2117" s="8" t="s">
        <v>7883</v>
      </c>
      <c r="I2117" s="8" t="s">
        <v>7868</v>
      </c>
      <c r="J2117" s="13">
        <v>38233</v>
      </c>
      <c r="K2117" s="8">
        <v>18</v>
      </c>
    </row>
    <row r="2118" spans="1:11" ht="15" customHeight="1" x14ac:dyDescent="0.3">
      <c r="A2118" s="8" t="s">
        <v>2154</v>
      </c>
      <c r="B2118" s="8">
        <v>2004</v>
      </c>
      <c r="C2118" s="8" t="s">
        <v>7848</v>
      </c>
      <c r="D2118" s="8">
        <v>7</v>
      </c>
      <c r="E2118" s="8">
        <v>0</v>
      </c>
      <c r="F2118" s="12">
        <v>2196.4699999999998</v>
      </c>
      <c r="G2118" s="8" t="s">
        <v>7884</v>
      </c>
      <c r="H2118" s="8" t="s">
        <v>7882</v>
      </c>
      <c r="I2118" s="8" t="s">
        <v>7867</v>
      </c>
      <c r="J2118" s="13">
        <v>38328</v>
      </c>
      <c r="K2118" s="8">
        <v>18</v>
      </c>
    </row>
    <row r="2119" spans="1:11" ht="15" customHeight="1" x14ac:dyDescent="0.3">
      <c r="A2119" s="8" t="s">
        <v>2155</v>
      </c>
      <c r="B2119" s="8">
        <v>1991</v>
      </c>
      <c r="C2119" s="8" t="s">
        <v>7848</v>
      </c>
      <c r="D2119" s="8">
        <v>16</v>
      </c>
      <c r="E2119" s="8">
        <v>3</v>
      </c>
      <c r="F2119" s="12">
        <v>2193.1999999999998</v>
      </c>
      <c r="G2119" s="8" t="s">
        <v>7884</v>
      </c>
      <c r="H2119" s="8" t="s">
        <v>7884</v>
      </c>
      <c r="I2119" s="8" t="s">
        <v>7860</v>
      </c>
      <c r="J2119" s="13">
        <v>33588</v>
      </c>
      <c r="K2119" s="8">
        <v>31</v>
      </c>
    </row>
    <row r="2120" spans="1:11" ht="15" customHeight="1" x14ac:dyDescent="0.3">
      <c r="A2120" s="8" t="s">
        <v>2156</v>
      </c>
      <c r="B2120" s="8">
        <v>1994</v>
      </c>
      <c r="C2120" s="8" t="s">
        <v>7847</v>
      </c>
      <c r="D2120" s="8">
        <v>27</v>
      </c>
      <c r="E2120" s="8">
        <v>0</v>
      </c>
      <c r="F2120" s="12">
        <v>2170.08</v>
      </c>
      <c r="G2120" s="8" t="s">
        <v>7884</v>
      </c>
      <c r="H2120" s="8" t="s">
        <v>7884</v>
      </c>
      <c r="I2120" s="8" t="s">
        <v>7859</v>
      </c>
      <c r="J2120" s="13">
        <v>34604</v>
      </c>
      <c r="K2120" s="8">
        <v>28</v>
      </c>
    </row>
    <row r="2121" spans="1:11" ht="15" customHeight="1" x14ac:dyDescent="0.3">
      <c r="A2121" s="8" t="s">
        <v>2157</v>
      </c>
      <c r="B2121" s="8">
        <v>2000</v>
      </c>
      <c r="C2121" s="8" t="s">
        <v>7849</v>
      </c>
      <c r="D2121" s="8">
        <v>23</v>
      </c>
      <c r="E2121" s="8">
        <v>0</v>
      </c>
      <c r="F2121" s="12">
        <v>2166.73</v>
      </c>
      <c r="G2121" s="8" t="s">
        <v>7884</v>
      </c>
      <c r="H2121" s="8" t="s">
        <v>7884</v>
      </c>
      <c r="I2121" s="8" t="s">
        <v>7861</v>
      </c>
      <c r="J2121" s="13">
        <v>36761</v>
      </c>
      <c r="K2121" s="8">
        <v>22</v>
      </c>
    </row>
    <row r="2122" spans="1:11" ht="15" customHeight="1" x14ac:dyDescent="0.3">
      <c r="A2122" s="8" t="s">
        <v>2158</v>
      </c>
      <c r="B2122" s="8">
        <v>2000</v>
      </c>
      <c r="C2122" s="8" t="s">
        <v>7848</v>
      </c>
      <c r="D2122" s="8">
        <v>10</v>
      </c>
      <c r="E2122" s="8">
        <v>0</v>
      </c>
      <c r="F2122" s="12">
        <v>2156.75</v>
      </c>
      <c r="G2122" s="8" t="s">
        <v>7884</v>
      </c>
      <c r="H2122" s="8" t="s">
        <v>7884</v>
      </c>
      <c r="I2122" s="8" t="s">
        <v>7859</v>
      </c>
      <c r="J2122" s="13">
        <v>36870</v>
      </c>
      <c r="K2122" s="8">
        <v>22</v>
      </c>
    </row>
    <row r="2123" spans="1:11" ht="15" customHeight="1" x14ac:dyDescent="0.3">
      <c r="A2123" s="8" t="s">
        <v>2159</v>
      </c>
      <c r="B2123" s="8">
        <v>2000</v>
      </c>
      <c r="C2123" s="8" t="s">
        <v>7845</v>
      </c>
      <c r="D2123" s="8">
        <v>29</v>
      </c>
      <c r="E2123" s="8">
        <v>0</v>
      </c>
      <c r="F2123" s="12">
        <v>2155.6799999999998</v>
      </c>
      <c r="G2123" s="8" t="s">
        <v>7884</v>
      </c>
      <c r="H2123" s="8" t="s">
        <v>7882</v>
      </c>
      <c r="I2123" s="8" t="s">
        <v>7859</v>
      </c>
      <c r="J2123" s="13">
        <v>36859</v>
      </c>
      <c r="K2123" s="8">
        <v>22</v>
      </c>
    </row>
    <row r="2124" spans="1:11" ht="15" customHeight="1" x14ac:dyDescent="0.3">
      <c r="A2124" s="8" t="s">
        <v>2160</v>
      </c>
      <c r="B2124" s="8">
        <v>2000</v>
      </c>
      <c r="C2124" s="8" t="s">
        <v>7850</v>
      </c>
      <c r="D2124" s="8">
        <v>22</v>
      </c>
      <c r="E2124" s="8">
        <v>0</v>
      </c>
      <c r="F2124" s="12">
        <v>2154.36</v>
      </c>
      <c r="G2124" s="8" t="s">
        <v>7884</v>
      </c>
      <c r="H2124" s="8" t="s">
        <v>7884</v>
      </c>
      <c r="I2124" s="8" t="s">
        <v>7861</v>
      </c>
      <c r="J2124" s="13">
        <v>36821</v>
      </c>
      <c r="K2124" s="8">
        <v>22</v>
      </c>
    </row>
    <row r="2125" spans="1:11" ht="15" customHeight="1" x14ac:dyDescent="0.3">
      <c r="A2125" s="8" t="s">
        <v>2161</v>
      </c>
      <c r="B2125" s="8">
        <v>2000</v>
      </c>
      <c r="C2125" s="8" t="s">
        <v>7848</v>
      </c>
      <c r="D2125" s="8">
        <v>27</v>
      </c>
      <c r="E2125" s="8">
        <v>0</v>
      </c>
      <c r="F2125" s="12">
        <v>2150.4699999999998</v>
      </c>
      <c r="G2125" s="8" t="s">
        <v>7884</v>
      </c>
      <c r="H2125" s="8" t="s">
        <v>7882</v>
      </c>
      <c r="I2125" s="8" t="s">
        <v>7861</v>
      </c>
      <c r="J2125" s="13">
        <v>36887</v>
      </c>
      <c r="K2125" s="8">
        <v>22</v>
      </c>
    </row>
    <row r="2126" spans="1:11" ht="15" customHeight="1" x14ac:dyDescent="0.3">
      <c r="A2126" s="8" t="s">
        <v>2162</v>
      </c>
      <c r="B2126" s="8">
        <v>2004</v>
      </c>
      <c r="C2126" s="8" t="s">
        <v>7850</v>
      </c>
      <c r="D2126" s="8">
        <v>4</v>
      </c>
      <c r="E2126" s="8">
        <v>0</v>
      </c>
      <c r="F2126" s="12">
        <v>2144.85</v>
      </c>
      <c r="G2126" s="8" t="s">
        <v>7884</v>
      </c>
      <c r="H2126" s="8" t="s">
        <v>7883</v>
      </c>
      <c r="I2126" s="8" t="s">
        <v>7861</v>
      </c>
      <c r="J2126" s="13">
        <v>38264</v>
      </c>
      <c r="K2126" s="8">
        <v>18</v>
      </c>
    </row>
    <row r="2127" spans="1:11" ht="15" customHeight="1" x14ac:dyDescent="0.3">
      <c r="A2127" s="8" t="s">
        <v>2163</v>
      </c>
      <c r="B2127" s="8">
        <v>2003</v>
      </c>
      <c r="C2127" s="8" t="s">
        <v>7849</v>
      </c>
      <c r="D2127" s="8">
        <v>19</v>
      </c>
      <c r="E2127" s="8">
        <v>0</v>
      </c>
      <c r="F2127" s="12">
        <v>2138.0700000000002</v>
      </c>
      <c r="G2127" s="8" t="s">
        <v>7884</v>
      </c>
      <c r="H2127" s="8" t="s">
        <v>7883</v>
      </c>
      <c r="I2127" s="8" t="s">
        <v>7860</v>
      </c>
      <c r="J2127" s="13">
        <v>37852</v>
      </c>
      <c r="K2127" s="8">
        <v>19</v>
      </c>
    </row>
    <row r="2128" spans="1:11" ht="15" customHeight="1" x14ac:dyDescent="0.3">
      <c r="A2128" s="8" t="s">
        <v>2164</v>
      </c>
      <c r="B2128" s="8">
        <v>1997</v>
      </c>
      <c r="C2128" s="8" t="s">
        <v>7847</v>
      </c>
      <c r="D2128" s="8">
        <v>3</v>
      </c>
      <c r="E2128" s="8">
        <v>0</v>
      </c>
      <c r="F2128" s="12">
        <v>2137.65</v>
      </c>
      <c r="G2128" s="8" t="s">
        <v>7882</v>
      </c>
      <c r="H2128" s="8" t="s">
        <v>7883</v>
      </c>
      <c r="I2128" s="8" t="s">
        <v>7859</v>
      </c>
      <c r="J2128" s="13">
        <v>35676</v>
      </c>
      <c r="K2128" s="8">
        <v>25</v>
      </c>
    </row>
    <row r="2129" spans="1:11" ht="15" customHeight="1" x14ac:dyDescent="0.3">
      <c r="A2129" s="8" t="s">
        <v>2165</v>
      </c>
      <c r="B2129" s="8">
        <v>2003</v>
      </c>
      <c r="C2129" s="8" t="s">
        <v>7847</v>
      </c>
      <c r="D2129" s="8">
        <v>26</v>
      </c>
      <c r="E2129" s="8">
        <v>0</v>
      </c>
      <c r="F2129" s="12">
        <v>2136.88</v>
      </c>
      <c r="G2129" s="8" t="s">
        <v>7884</v>
      </c>
      <c r="H2129" s="8" t="s">
        <v>7884</v>
      </c>
      <c r="I2129" s="8" t="s">
        <v>7860</v>
      </c>
      <c r="J2129" s="13">
        <v>37890</v>
      </c>
      <c r="K2129" s="8">
        <v>19</v>
      </c>
    </row>
    <row r="2130" spans="1:11" ht="15" customHeight="1" x14ac:dyDescent="0.3">
      <c r="A2130" s="8" t="s">
        <v>2166</v>
      </c>
      <c r="B2130" s="8">
        <v>2003</v>
      </c>
      <c r="C2130" s="8" t="s">
        <v>7847</v>
      </c>
      <c r="D2130" s="8">
        <v>1</v>
      </c>
      <c r="E2130" s="8">
        <v>0</v>
      </c>
      <c r="F2130" s="12">
        <v>2134.9</v>
      </c>
      <c r="G2130" s="8" t="s">
        <v>7884</v>
      </c>
      <c r="H2130" s="8" t="s">
        <v>7882</v>
      </c>
      <c r="I2130" s="8" t="s">
        <v>7860</v>
      </c>
      <c r="J2130" s="13">
        <v>37865</v>
      </c>
      <c r="K2130" s="8">
        <v>19</v>
      </c>
    </row>
    <row r="2131" spans="1:11" ht="15" customHeight="1" x14ac:dyDescent="0.3">
      <c r="A2131" s="8" t="s">
        <v>2167</v>
      </c>
      <c r="B2131" s="8">
        <v>2003</v>
      </c>
      <c r="C2131" s="8" t="s">
        <v>7848</v>
      </c>
      <c r="D2131" s="8">
        <v>22</v>
      </c>
      <c r="E2131" s="8">
        <v>0</v>
      </c>
      <c r="F2131" s="12">
        <v>2130.6799999999998</v>
      </c>
      <c r="G2131" s="8" t="s">
        <v>7884</v>
      </c>
      <c r="H2131" s="8" t="s">
        <v>7882</v>
      </c>
      <c r="I2131" s="8" t="s">
        <v>7860</v>
      </c>
      <c r="J2131" s="13">
        <v>37977</v>
      </c>
      <c r="K2131" s="8">
        <v>19</v>
      </c>
    </row>
    <row r="2132" spans="1:11" ht="15" customHeight="1" x14ac:dyDescent="0.3">
      <c r="A2132" s="8" t="s">
        <v>2168</v>
      </c>
      <c r="B2132" s="8">
        <v>2003</v>
      </c>
      <c r="C2132" s="8" t="s">
        <v>7849</v>
      </c>
      <c r="D2132" s="8">
        <v>30</v>
      </c>
      <c r="E2132" s="8">
        <v>0</v>
      </c>
      <c r="F2132" s="12">
        <v>2128.4299999999998</v>
      </c>
      <c r="G2132" s="8" t="s">
        <v>7884</v>
      </c>
      <c r="H2132" s="8" t="s">
        <v>7883</v>
      </c>
      <c r="I2132" s="8" t="s">
        <v>7860</v>
      </c>
      <c r="J2132" s="13">
        <v>37863</v>
      </c>
      <c r="K2132" s="8">
        <v>19</v>
      </c>
    </row>
    <row r="2133" spans="1:11" ht="15" customHeight="1" x14ac:dyDescent="0.3">
      <c r="A2133" s="8" t="s">
        <v>2169</v>
      </c>
      <c r="B2133" s="8">
        <v>2004</v>
      </c>
      <c r="C2133" s="8" t="s">
        <v>7845</v>
      </c>
      <c r="D2133" s="8">
        <v>4</v>
      </c>
      <c r="E2133" s="8">
        <v>0</v>
      </c>
      <c r="F2133" s="12">
        <v>2118.61</v>
      </c>
      <c r="G2133" s="8" t="s">
        <v>7884</v>
      </c>
      <c r="H2133" s="8" t="s">
        <v>7883</v>
      </c>
      <c r="I2133" s="8" t="s">
        <v>7860</v>
      </c>
      <c r="J2133" s="13">
        <v>38295</v>
      </c>
      <c r="K2133" s="8">
        <v>18</v>
      </c>
    </row>
    <row r="2134" spans="1:11" ht="15" customHeight="1" x14ac:dyDescent="0.3">
      <c r="A2134" s="8" t="s">
        <v>2170</v>
      </c>
      <c r="B2134" s="8">
        <v>2003</v>
      </c>
      <c r="C2134" s="8" t="s">
        <v>7847</v>
      </c>
      <c r="D2134" s="8">
        <v>30</v>
      </c>
      <c r="E2134" s="8">
        <v>0</v>
      </c>
      <c r="F2134" s="12">
        <v>2117.34</v>
      </c>
      <c r="G2134" s="8" t="s">
        <v>7884</v>
      </c>
      <c r="H2134" s="8" t="s">
        <v>7882</v>
      </c>
      <c r="I2134" s="8" t="s">
        <v>7860</v>
      </c>
      <c r="J2134" s="13">
        <v>37894</v>
      </c>
      <c r="K2134" s="8">
        <v>19</v>
      </c>
    </row>
    <row r="2135" spans="1:11" ht="15" customHeight="1" x14ac:dyDescent="0.3">
      <c r="A2135" s="8" t="s">
        <v>2171</v>
      </c>
      <c r="B2135" s="8">
        <v>1989</v>
      </c>
      <c r="C2135" s="8" t="s">
        <v>7844</v>
      </c>
      <c r="D2135" s="8">
        <v>21</v>
      </c>
      <c r="E2135" s="8">
        <v>3</v>
      </c>
      <c r="F2135" s="12">
        <v>2106.2600000000002</v>
      </c>
      <c r="G2135" s="8" t="s">
        <v>7884</v>
      </c>
      <c r="H2135" s="8" t="s">
        <v>7884</v>
      </c>
      <c r="I2135" s="8" t="s">
        <v>7859</v>
      </c>
      <c r="J2135" s="13">
        <v>32710</v>
      </c>
      <c r="K2135" s="8">
        <v>33</v>
      </c>
    </row>
    <row r="2136" spans="1:11" ht="15" customHeight="1" x14ac:dyDescent="0.3">
      <c r="A2136" s="8" t="s">
        <v>2172</v>
      </c>
      <c r="B2136" s="8">
        <v>2001</v>
      </c>
      <c r="C2136" s="8" t="s">
        <v>7845</v>
      </c>
      <c r="D2136" s="8">
        <v>28</v>
      </c>
      <c r="E2136" s="8">
        <v>0</v>
      </c>
      <c r="F2136" s="12">
        <v>2104.11</v>
      </c>
      <c r="G2136" s="8" t="s">
        <v>7884</v>
      </c>
      <c r="H2136" s="8" t="s">
        <v>7883</v>
      </c>
      <c r="I2136" s="8" t="s">
        <v>7864</v>
      </c>
      <c r="J2136" s="13">
        <v>37223</v>
      </c>
      <c r="K2136" s="8">
        <v>21</v>
      </c>
    </row>
    <row r="2137" spans="1:11" ht="15" customHeight="1" x14ac:dyDescent="0.3">
      <c r="A2137" s="8" t="s">
        <v>2173</v>
      </c>
      <c r="B2137" s="8">
        <v>2001</v>
      </c>
      <c r="C2137" s="8" t="s">
        <v>7846</v>
      </c>
      <c r="D2137" s="8">
        <v>22</v>
      </c>
      <c r="E2137" s="8">
        <v>1</v>
      </c>
      <c r="F2137" s="12">
        <v>2103.08</v>
      </c>
      <c r="G2137" s="8" t="s">
        <v>7882</v>
      </c>
      <c r="H2137" s="8" t="s">
        <v>7884</v>
      </c>
      <c r="I2137" s="8" t="s">
        <v>7861</v>
      </c>
      <c r="J2137" s="13">
        <v>37064</v>
      </c>
      <c r="K2137" s="8">
        <v>21</v>
      </c>
    </row>
    <row r="2138" spans="1:11" ht="15" customHeight="1" x14ac:dyDescent="0.3">
      <c r="A2138" s="8" t="s">
        <v>2174</v>
      </c>
      <c r="B2138" s="8">
        <v>2001</v>
      </c>
      <c r="C2138" s="8" t="s">
        <v>7849</v>
      </c>
      <c r="D2138" s="8">
        <v>14</v>
      </c>
      <c r="E2138" s="8">
        <v>0</v>
      </c>
      <c r="F2138" s="12">
        <v>2102.2600000000002</v>
      </c>
      <c r="G2138" s="8" t="s">
        <v>7882</v>
      </c>
      <c r="H2138" s="8" t="s">
        <v>7884</v>
      </c>
      <c r="I2138" s="8" t="s">
        <v>7863</v>
      </c>
      <c r="J2138" s="13">
        <v>37117</v>
      </c>
      <c r="K2138" s="8">
        <v>21</v>
      </c>
    </row>
    <row r="2139" spans="1:11" ht="15" customHeight="1" x14ac:dyDescent="0.3">
      <c r="A2139" s="8" t="s">
        <v>2175</v>
      </c>
      <c r="B2139" s="8">
        <v>2004</v>
      </c>
      <c r="C2139" s="8" t="s">
        <v>7846</v>
      </c>
      <c r="D2139" s="8">
        <v>12</v>
      </c>
      <c r="E2139" s="8">
        <v>0</v>
      </c>
      <c r="F2139" s="12">
        <v>2094.1</v>
      </c>
      <c r="G2139" s="8" t="s">
        <v>7882</v>
      </c>
      <c r="H2139" s="8" t="s">
        <v>7884</v>
      </c>
      <c r="I2139" s="8" t="s">
        <v>7866</v>
      </c>
      <c r="J2139" s="13">
        <v>38150</v>
      </c>
      <c r="K2139" s="8">
        <v>18</v>
      </c>
    </row>
    <row r="2140" spans="1:11" ht="15" customHeight="1" x14ac:dyDescent="0.3">
      <c r="A2140" s="8" t="s">
        <v>2176</v>
      </c>
      <c r="B2140" s="8">
        <v>2000</v>
      </c>
      <c r="C2140" s="8" t="s">
        <v>7844</v>
      </c>
      <c r="D2140" s="8">
        <v>26</v>
      </c>
      <c r="E2140" s="8">
        <v>0</v>
      </c>
      <c r="F2140" s="12">
        <v>2055.3200000000002</v>
      </c>
      <c r="G2140" s="8" t="s">
        <v>7882</v>
      </c>
      <c r="H2140" s="8" t="s">
        <v>7882</v>
      </c>
      <c r="I2140" s="8" t="s">
        <v>7860</v>
      </c>
      <c r="J2140" s="13">
        <v>36733</v>
      </c>
      <c r="K2140" s="8">
        <v>22</v>
      </c>
    </row>
    <row r="2141" spans="1:11" ht="15" customHeight="1" x14ac:dyDescent="0.3">
      <c r="A2141" s="8" t="s">
        <v>2177</v>
      </c>
      <c r="B2141" s="8">
        <v>2000</v>
      </c>
      <c r="C2141" s="8" t="s">
        <v>7847</v>
      </c>
      <c r="D2141" s="8">
        <v>2</v>
      </c>
      <c r="E2141" s="8">
        <v>0</v>
      </c>
      <c r="F2141" s="12">
        <v>2045.69</v>
      </c>
      <c r="G2141" s="8" t="s">
        <v>7882</v>
      </c>
      <c r="H2141" s="8" t="s">
        <v>7882</v>
      </c>
      <c r="I2141" s="8" t="s">
        <v>7860</v>
      </c>
      <c r="J2141" s="13">
        <v>36771</v>
      </c>
      <c r="K2141" s="8">
        <v>22</v>
      </c>
    </row>
    <row r="2142" spans="1:11" ht="15" customHeight="1" x14ac:dyDescent="0.3">
      <c r="A2142" s="8" t="s">
        <v>2178</v>
      </c>
      <c r="B2142" s="8">
        <v>2001</v>
      </c>
      <c r="C2142" s="8" t="s">
        <v>7849</v>
      </c>
      <c r="D2142" s="8">
        <v>4</v>
      </c>
      <c r="E2142" s="8">
        <v>0</v>
      </c>
      <c r="F2142" s="12">
        <v>2026.97</v>
      </c>
      <c r="G2142" s="8" t="s">
        <v>7882</v>
      </c>
      <c r="H2142" s="8" t="s">
        <v>7884</v>
      </c>
      <c r="I2142" s="8" t="s">
        <v>7859</v>
      </c>
      <c r="J2142" s="13">
        <v>37107</v>
      </c>
      <c r="K2142" s="8">
        <v>21</v>
      </c>
    </row>
    <row r="2143" spans="1:11" ht="15" customHeight="1" x14ac:dyDescent="0.3">
      <c r="A2143" s="8" t="s">
        <v>2179</v>
      </c>
      <c r="B2143" s="8">
        <v>2001</v>
      </c>
      <c r="C2143" s="8" t="s">
        <v>7847</v>
      </c>
      <c r="D2143" s="8">
        <v>6</v>
      </c>
      <c r="E2143" s="8">
        <v>0</v>
      </c>
      <c r="F2143" s="12">
        <v>2020.55</v>
      </c>
      <c r="G2143" s="8" t="s">
        <v>7882</v>
      </c>
      <c r="H2143" s="8" t="s">
        <v>7884</v>
      </c>
      <c r="I2143" s="8" t="s">
        <v>7859</v>
      </c>
      <c r="J2143" s="13">
        <v>37140</v>
      </c>
      <c r="K2143" s="8">
        <v>21</v>
      </c>
    </row>
    <row r="2144" spans="1:11" ht="15" customHeight="1" x14ac:dyDescent="0.3">
      <c r="A2144" s="8" t="s">
        <v>2180</v>
      </c>
      <c r="B2144" s="8">
        <v>2001</v>
      </c>
      <c r="C2144" s="8" t="s">
        <v>7844</v>
      </c>
      <c r="D2144" s="8">
        <v>1</v>
      </c>
      <c r="E2144" s="8">
        <v>0</v>
      </c>
      <c r="F2144" s="12">
        <v>2020.18</v>
      </c>
      <c r="G2144" s="8" t="s">
        <v>7882</v>
      </c>
      <c r="H2144" s="8" t="s">
        <v>7883</v>
      </c>
      <c r="I2144" s="8" t="s">
        <v>7861</v>
      </c>
      <c r="J2144" s="13">
        <v>37073</v>
      </c>
      <c r="K2144" s="8">
        <v>21</v>
      </c>
    </row>
    <row r="2145" spans="1:11" ht="15" customHeight="1" x14ac:dyDescent="0.3">
      <c r="A2145" s="8" t="s">
        <v>2181</v>
      </c>
      <c r="B2145" s="8">
        <v>2001</v>
      </c>
      <c r="C2145" s="8" t="s">
        <v>7849</v>
      </c>
      <c r="D2145" s="8">
        <v>14</v>
      </c>
      <c r="E2145" s="8">
        <v>0</v>
      </c>
      <c r="F2145" s="12">
        <v>2007.95</v>
      </c>
      <c r="G2145" s="8" t="s">
        <v>7882</v>
      </c>
      <c r="H2145" s="8" t="s">
        <v>7884</v>
      </c>
      <c r="I2145" s="8" t="s">
        <v>7861</v>
      </c>
      <c r="J2145" s="13">
        <v>37117</v>
      </c>
      <c r="K2145" s="8">
        <v>21</v>
      </c>
    </row>
    <row r="2146" spans="1:11" ht="15" customHeight="1" x14ac:dyDescent="0.3">
      <c r="A2146" s="8" t="s">
        <v>2182</v>
      </c>
      <c r="B2146" s="8">
        <v>1998</v>
      </c>
      <c r="C2146" s="8" t="s">
        <v>7847</v>
      </c>
      <c r="D2146" s="8">
        <v>14</v>
      </c>
      <c r="E2146" s="8">
        <v>0</v>
      </c>
      <c r="F2146" s="12">
        <v>1986.93</v>
      </c>
      <c r="G2146" s="8" t="s">
        <v>7882</v>
      </c>
      <c r="H2146" s="8" t="s">
        <v>7884</v>
      </c>
      <c r="I2146" s="8" t="s">
        <v>7859</v>
      </c>
      <c r="J2146" s="13">
        <v>36052</v>
      </c>
      <c r="K2146" s="8">
        <v>24</v>
      </c>
    </row>
    <row r="2147" spans="1:11" ht="15" customHeight="1" x14ac:dyDescent="0.3">
      <c r="A2147" s="8" t="s">
        <v>2183</v>
      </c>
      <c r="B2147" s="8">
        <v>2002</v>
      </c>
      <c r="C2147" s="8" t="s">
        <v>7847</v>
      </c>
      <c r="D2147" s="8">
        <v>29</v>
      </c>
      <c r="E2147" s="8">
        <v>0</v>
      </c>
      <c r="F2147" s="12">
        <v>1984.45</v>
      </c>
      <c r="G2147" s="8" t="s">
        <v>7882</v>
      </c>
      <c r="H2147" s="8" t="s">
        <v>7882</v>
      </c>
      <c r="I2147" s="8" t="s">
        <v>7864</v>
      </c>
      <c r="J2147" s="13">
        <v>37528</v>
      </c>
      <c r="K2147" s="8">
        <v>20</v>
      </c>
    </row>
    <row r="2148" spans="1:11" ht="15" customHeight="1" x14ac:dyDescent="0.3">
      <c r="A2148" s="8" t="s">
        <v>2184</v>
      </c>
      <c r="B2148" s="8">
        <v>1998</v>
      </c>
      <c r="C2148" s="8" t="s">
        <v>7848</v>
      </c>
      <c r="D2148" s="8">
        <v>29</v>
      </c>
      <c r="E2148" s="8">
        <v>0</v>
      </c>
      <c r="F2148" s="12">
        <v>1981.58</v>
      </c>
      <c r="G2148" s="8" t="s">
        <v>7882</v>
      </c>
      <c r="H2148" s="8" t="s">
        <v>7883</v>
      </c>
      <c r="I2148" s="8" t="s">
        <v>7859</v>
      </c>
      <c r="J2148" s="13">
        <v>36158</v>
      </c>
      <c r="K2148" s="8">
        <v>24</v>
      </c>
    </row>
    <row r="2149" spans="1:11" ht="15" customHeight="1" x14ac:dyDescent="0.3">
      <c r="A2149" s="8" t="s">
        <v>2185</v>
      </c>
      <c r="B2149" s="8">
        <v>2002</v>
      </c>
      <c r="C2149" s="8" t="s">
        <v>7844</v>
      </c>
      <c r="D2149" s="8">
        <v>16</v>
      </c>
      <c r="E2149" s="8">
        <v>1</v>
      </c>
      <c r="F2149" s="12">
        <v>1980.07</v>
      </c>
      <c r="G2149" s="8" t="s">
        <v>7882</v>
      </c>
      <c r="H2149" s="8" t="s">
        <v>7882</v>
      </c>
      <c r="I2149" s="8" t="s">
        <v>7861</v>
      </c>
      <c r="J2149" s="13">
        <v>37453</v>
      </c>
      <c r="K2149" s="8">
        <v>20</v>
      </c>
    </row>
    <row r="2150" spans="1:11" ht="15" customHeight="1" x14ac:dyDescent="0.3">
      <c r="A2150" s="8" t="s">
        <v>2186</v>
      </c>
      <c r="B2150" s="8">
        <v>1998</v>
      </c>
      <c r="C2150" s="8" t="s">
        <v>7847</v>
      </c>
      <c r="D2150" s="8">
        <v>29</v>
      </c>
      <c r="E2150" s="8">
        <v>0</v>
      </c>
      <c r="F2150" s="12">
        <v>1977.82</v>
      </c>
      <c r="G2150" s="8" t="s">
        <v>7882</v>
      </c>
      <c r="H2150" s="8" t="s">
        <v>7883</v>
      </c>
      <c r="I2150" s="8" t="s">
        <v>7861</v>
      </c>
      <c r="J2150" s="13">
        <v>36067</v>
      </c>
      <c r="K2150" s="8">
        <v>24</v>
      </c>
    </row>
    <row r="2151" spans="1:11" ht="15" customHeight="1" x14ac:dyDescent="0.3">
      <c r="A2151" s="8" t="s">
        <v>2187</v>
      </c>
      <c r="B2151" s="8">
        <v>1998</v>
      </c>
      <c r="C2151" s="8" t="s">
        <v>7850</v>
      </c>
      <c r="D2151" s="8">
        <v>5</v>
      </c>
      <c r="E2151" s="8">
        <v>0</v>
      </c>
      <c r="F2151" s="12">
        <v>1972.95</v>
      </c>
      <c r="G2151" s="8" t="s">
        <v>7882</v>
      </c>
      <c r="H2151" s="8" t="s">
        <v>7883</v>
      </c>
      <c r="I2151" s="8" t="s">
        <v>7861</v>
      </c>
      <c r="J2151" s="13">
        <v>36073</v>
      </c>
      <c r="K2151" s="8">
        <v>24</v>
      </c>
    </row>
    <row r="2152" spans="1:11" ht="15" customHeight="1" x14ac:dyDescent="0.3">
      <c r="A2152" s="8" t="s">
        <v>2188</v>
      </c>
      <c r="B2152" s="8">
        <v>1998</v>
      </c>
      <c r="C2152" s="8" t="s">
        <v>7847</v>
      </c>
      <c r="D2152" s="8">
        <v>28</v>
      </c>
      <c r="E2152" s="8">
        <v>0</v>
      </c>
      <c r="F2152" s="12">
        <v>1969.61</v>
      </c>
      <c r="G2152" s="8" t="s">
        <v>7882</v>
      </c>
      <c r="H2152" s="8" t="s">
        <v>7882</v>
      </c>
      <c r="I2152" s="8" t="s">
        <v>7861</v>
      </c>
      <c r="J2152" s="13">
        <v>36066</v>
      </c>
      <c r="K2152" s="8">
        <v>24</v>
      </c>
    </row>
    <row r="2153" spans="1:11" ht="15" customHeight="1" x14ac:dyDescent="0.3">
      <c r="A2153" s="8" t="s">
        <v>2189</v>
      </c>
      <c r="B2153" s="8">
        <v>2002</v>
      </c>
      <c r="C2153" s="8" t="s">
        <v>7844</v>
      </c>
      <c r="D2153" s="8">
        <v>29</v>
      </c>
      <c r="E2153" s="8">
        <v>0</v>
      </c>
      <c r="F2153" s="12">
        <v>1967.02</v>
      </c>
      <c r="G2153" s="8" t="s">
        <v>7882</v>
      </c>
      <c r="H2153" s="8" t="s">
        <v>7884</v>
      </c>
      <c r="I2153" s="8" t="s">
        <v>7864</v>
      </c>
      <c r="J2153" s="13">
        <v>37466</v>
      </c>
      <c r="K2153" s="8">
        <v>20</v>
      </c>
    </row>
    <row r="2154" spans="1:11" ht="15" customHeight="1" x14ac:dyDescent="0.3">
      <c r="A2154" s="8" t="s">
        <v>2190</v>
      </c>
      <c r="B2154" s="8">
        <v>2002</v>
      </c>
      <c r="C2154" s="8" t="s">
        <v>7847</v>
      </c>
      <c r="D2154" s="8">
        <v>7</v>
      </c>
      <c r="E2154" s="8">
        <v>1</v>
      </c>
      <c r="F2154" s="12">
        <v>1964.78</v>
      </c>
      <c r="G2154" s="8" t="s">
        <v>7882</v>
      </c>
      <c r="H2154" s="8" t="s">
        <v>7883</v>
      </c>
      <c r="I2154" s="8" t="s">
        <v>7861</v>
      </c>
      <c r="J2154" s="13">
        <v>37506</v>
      </c>
      <c r="K2154" s="8">
        <v>20</v>
      </c>
    </row>
    <row r="2155" spans="1:11" ht="15" customHeight="1" x14ac:dyDescent="0.3">
      <c r="A2155" s="8" t="s">
        <v>2191</v>
      </c>
      <c r="B2155" s="8">
        <v>2001</v>
      </c>
      <c r="C2155" s="8" t="s">
        <v>7848</v>
      </c>
      <c r="D2155" s="8">
        <v>9</v>
      </c>
      <c r="E2155" s="8">
        <v>0</v>
      </c>
      <c r="F2155" s="12">
        <v>1917.32</v>
      </c>
      <c r="G2155" s="8" t="s">
        <v>7882</v>
      </c>
      <c r="H2155" s="8" t="s">
        <v>7884</v>
      </c>
      <c r="I2155" s="8" t="s">
        <v>7860</v>
      </c>
      <c r="J2155" s="13">
        <v>37234</v>
      </c>
      <c r="K2155" s="8">
        <v>21</v>
      </c>
    </row>
    <row r="2156" spans="1:11" ht="15" customHeight="1" x14ac:dyDescent="0.3">
      <c r="A2156" s="8" t="s">
        <v>2192</v>
      </c>
      <c r="B2156" s="8">
        <v>2001</v>
      </c>
      <c r="C2156" s="8" t="s">
        <v>7849</v>
      </c>
      <c r="D2156" s="8">
        <v>3</v>
      </c>
      <c r="E2156" s="8">
        <v>0</v>
      </c>
      <c r="F2156" s="12">
        <v>1909.53</v>
      </c>
      <c r="G2156" s="8" t="s">
        <v>7882</v>
      </c>
      <c r="H2156" s="8" t="s">
        <v>7882</v>
      </c>
      <c r="I2156" s="8" t="s">
        <v>7860</v>
      </c>
      <c r="J2156" s="13">
        <v>37106</v>
      </c>
      <c r="K2156" s="8">
        <v>21</v>
      </c>
    </row>
    <row r="2157" spans="1:11" ht="15" customHeight="1" x14ac:dyDescent="0.3">
      <c r="A2157" s="8" t="s">
        <v>2193</v>
      </c>
      <c r="B2157" s="8">
        <v>1994</v>
      </c>
      <c r="C2157" s="8" t="s">
        <v>7850</v>
      </c>
      <c r="D2157" s="8">
        <v>6</v>
      </c>
      <c r="E2157" s="8">
        <v>0</v>
      </c>
      <c r="F2157" s="12">
        <v>1908.9</v>
      </c>
      <c r="G2157" s="8" t="s">
        <v>7882</v>
      </c>
      <c r="H2157" s="8" t="s">
        <v>7882</v>
      </c>
      <c r="I2157" s="8" t="s">
        <v>7859</v>
      </c>
      <c r="J2157" s="13">
        <v>34613</v>
      </c>
      <c r="K2157" s="8">
        <v>28</v>
      </c>
    </row>
    <row r="2158" spans="1:11" ht="15" customHeight="1" x14ac:dyDescent="0.3">
      <c r="A2158" s="8" t="s">
        <v>2194</v>
      </c>
      <c r="B2158" s="8">
        <v>2001</v>
      </c>
      <c r="C2158" s="8" t="s">
        <v>7849</v>
      </c>
      <c r="D2158" s="8">
        <v>10</v>
      </c>
      <c r="E2158" s="8">
        <v>0</v>
      </c>
      <c r="F2158" s="12">
        <v>1906.36</v>
      </c>
      <c r="G2158" s="8" t="s">
        <v>7882</v>
      </c>
      <c r="H2158" s="8" t="s">
        <v>7883</v>
      </c>
      <c r="I2158" s="8" t="s">
        <v>7860</v>
      </c>
      <c r="J2158" s="13">
        <v>37113</v>
      </c>
      <c r="K2158" s="8">
        <v>21</v>
      </c>
    </row>
    <row r="2159" spans="1:11" ht="15" customHeight="1" x14ac:dyDescent="0.3">
      <c r="A2159" s="8" t="s">
        <v>2195</v>
      </c>
      <c r="B2159" s="8">
        <v>2002</v>
      </c>
      <c r="C2159" s="8" t="s">
        <v>7849</v>
      </c>
      <c r="D2159" s="8">
        <v>21</v>
      </c>
      <c r="E2159" s="8">
        <v>0</v>
      </c>
      <c r="F2159" s="12">
        <v>1880.49</v>
      </c>
      <c r="G2159" s="8" t="s">
        <v>7882</v>
      </c>
      <c r="H2159" s="8" t="s">
        <v>7883</v>
      </c>
      <c r="I2159" s="8" t="s">
        <v>7861</v>
      </c>
      <c r="J2159" s="13">
        <v>37489</v>
      </c>
      <c r="K2159" s="8">
        <v>20</v>
      </c>
    </row>
    <row r="2160" spans="1:11" ht="15" customHeight="1" x14ac:dyDescent="0.3">
      <c r="A2160" s="8" t="s">
        <v>2196</v>
      </c>
      <c r="B2160" s="8">
        <v>2002</v>
      </c>
      <c r="C2160" s="8" t="s">
        <v>7849</v>
      </c>
      <c r="D2160" s="8">
        <v>29</v>
      </c>
      <c r="E2160" s="8">
        <v>0</v>
      </c>
      <c r="F2160" s="12">
        <v>1880.07</v>
      </c>
      <c r="G2160" s="8" t="s">
        <v>7882</v>
      </c>
      <c r="H2160" s="8" t="s">
        <v>7884</v>
      </c>
      <c r="I2160" s="8" t="s">
        <v>7859</v>
      </c>
      <c r="J2160" s="13">
        <v>37497</v>
      </c>
      <c r="K2160" s="8">
        <v>20</v>
      </c>
    </row>
    <row r="2161" spans="1:11" ht="15" customHeight="1" x14ac:dyDescent="0.3">
      <c r="A2161" s="8" t="s">
        <v>2197</v>
      </c>
      <c r="B2161" s="8">
        <v>2002</v>
      </c>
      <c r="C2161" s="8" t="s">
        <v>7850</v>
      </c>
      <c r="D2161" s="8">
        <v>29</v>
      </c>
      <c r="E2161" s="8">
        <v>0</v>
      </c>
      <c r="F2161" s="12">
        <v>1877.93</v>
      </c>
      <c r="G2161" s="8" t="s">
        <v>7882</v>
      </c>
      <c r="H2161" s="8" t="s">
        <v>7883</v>
      </c>
      <c r="I2161" s="8" t="s">
        <v>7859</v>
      </c>
      <c r="J2161" s="13">
        <v>37558</v>
      </c>
      <c r="K2161" s="8">
        <v>20</v>
      </c>
    </row>
    <row r="2162" spans="1:11" ht="15" customHeight="1" x14ac:dyDescent="0.3">
      <c r="A2162" s="8" t="s">
        <v>2198</v>
      </c>
      <c r="B2162" s="8">
        <v>2002</v>
      </c>
      <c r="C2162" s="8" t="s">
        <v>7847</v>
      </c>
      <c r="D2162" s="8">
        <v>22</v>
      </c>
      <c r="E2162" s="8">
        <v>0</v>
      </c>
      <c r="F2162" s="12">
        <v>1875.34</v>
      </c>
      <c r="G2162" s="8" t="s">
        <v>7882</v>
      </c>
      <c r="H2162" s="8" t="s">
        <v>7884</v>
      </c>
      <c r="I2162" s="8" t="s">
        <v>7861</v>
      </c>
      <c r="J2162" s="13">
        <v>37521</v>
      </c>
      <c r="K2162" s="8">
        <v>20</v>
      </c>
    </row>
    <row r="2163" spans="1:11" ht="15" customHeight="1" x14ac:dyDescent="0.3">
      <c r="A2163" s="8" t="s">
        <v>2199</v>
      </c>
      <c r="B2163" s="8">
        <v>1996</v>
      </c>
      <c r="C2163" s="8" t="s">
        <v>7844</v>
      </c>
      <c r="D2163" s="8">
        <v>2</v>
      </c>
      <c r="E2163" s="8">
        <v>0</v>
      </c>
      <c r="F2163" s="12">
        <v>1865.98</v>
      </c>
      <c r="G2163" s="8" t="s">
        <v>7882</v>
      </c>
      <c r="H2163" s="8" t="s">
        <v>7882</v>
      </c>
      <c r="I2163" s="8" t="s">
        <v>7860</v>
      </c>
      <c r="J2163" s="13">
        <v>35248</v>
      </c>
      <c r="K2163" s="8">
        <v>26</v>
      </c>
    </row>
    <row r="2164" spans="1:11" ht="15" customHeight="1" x14ac:dyDescent="0.3">
      <c r="A2164" s="8" t="s">
        <v>2200</v>
      </c>
      <c r="B2164" s="8">
        <v>2004</v>
      </c>
      <c r="C2164" s="8" t="s">
        <v>7848</v>
      </c>
      <c r="D2164" s="8">
        <v>27</v>
      </c>
      <c r="E2164" s="8">
        <v>0</v>
      </c>
      <c r="F2164" s="12">
        <v>1863.45</v>
      </c>
      <c r="G2164" s="8" t="s">
        <v>7882</v>
      </c>
      <c r="H2164" s="8" t="s">
        <v>7883</v>
      </c>
      <c r="I2164" s="8" t="s">
        <v>7866</v>
      </c>
      <c r="J2164" s="13">
        <v>38348</v>
      </c>
      <c r="K2164" s="8">
        <v>18</v>
      </c>
    </row>
    <row r="2165" spans="1:11" ht="15" customHeight="1" x14ac:dyDescent="0.3">
      <c r="A2165" s="8" t="s">
        <v>2201</v>
      </c>
      <c r="B2165" s="8">
        <v>1994</v>
      </c>
      <c r="C2165" s="8" t="s">
        <v>7848</v>
      </c>
      <c r="D2165" s="8">
        <v>6</v>
      </c>
      <c r="E2165" s="8">
        <v>0</v>
      </c>
      <c r="F2165" s="12">
        <v>1850.55</v>
      </c>
      <c r="G2165" s="8" t="s">
        <v>7882</v>
      </c>
      <c r="H2165" s="8" t="s">
        <v>7884</v>
      </c>
      <c r="I2165" s="8" t="s">
        <v>7860</v>
      </c>
      <c r="J2165" s="13">
        <v>34674</v>
      </c>
      <c r="K2165" s="8">
        <v>28</v>
      </c>
    </row>
    <row r="2166" spans="1:11" ht="15" customHeight="1" x14ac:dyDescent="0.3">
      <c r="A2166" s="8" t="s">
        <v>2202</v>
      </c>
      <c r="B2166" s="8">
        <v>2003</v>
      </c>
      <c r="C2166" s="8" t="s">
        <v>7844</v>
      </c>
      <c r="D2166" s="8">
        <v>20</v>
      </c>
      <c r="E2166" s="8">
        <v>1</v>
      </c>
      <c r="F2166" s="12">
        <v>1842.52</v>
      </c>
      <c r="G2166" s="8" t="s">
        <v>7882</v>
      </c>
      <c r="H2166" s="8" t="s">
        <v>7884</v>
      </c>
      <c r="I2166" s="8" t="s">
        <v>7861</v>
      </c>
      <c r="J2166" s="13">
        <v>37822</v>
      </c>
      <c r="K2166" s="8">
        <v>19</v>
      </c>
    </row>
    <row r="2167" spans="1:11" ht="15" customHeight="1" x14ac:dyDescent="0.3">
      <c r="A2167" s="8" t="s">
        <v>2203</v>
      </c>
      <c r="B2167" s="8">
        <v>1999</v>
      </c>
      <c r="C2167" s="8" t="s">
        <v>7848</v>
      </c>
      <c r="D2167" s="8">
        <v>12</v>
      </c>
      <c r="E2167" s="8">
        <v>0</v>
      </c>
      <c r="F2167" s="12">
        <v>1837.28</v>
      </c>
      <c r="G2167" s="8" t="s">
        <v>7882</v>
      </c>
      <c r="H2167" s="8" t="s">
        <v>7884</v>
      </c>
      <c r="I2167" s="8" t="s">
        <v>7859</v>
      </c>
      <c r="J2167" s="13">
        <v>36506</v>
      </c>
      <c r="K2167" s="8">
        <v>23</v>
      </c>
    </row>
    <row r="2168" spans="1:11" ht="15" customHeight="1" x14ac:dyDescent="0.3">
      <c r="A2168" s="8" t="s">
        <v>2204</v>
      </c>
      <c r="B2168" s="8">
        <v>2003</v>
      </c>
      <c r="C2168" s="8" t="s">
        <v>7849</v>
      </c>
      <c r="D2168" s="8">
        <v>4</v>
      </c>
      <c r="E2168" s="8">
        <v>1</v>
      </c>
      <c r="F2168" s="12">
        <v>1837.24</v>
      </c>
      <c r="G2168" s="8" t="s">
        <v>7882</v>
      </c>
      <c r="H2168" s="8" t="s">
        <v>7884</v>
      </c>
      <c r="I2168" s="8" t="s">
        <v>7861</v>
      </c>
      <c r="J2168" s="13">
        <v>37837</v>
      </c>
      <c r="K2168" s="8">
        <v>19</v>
      </c>
    </row>
    <row r="2169" spans="1:11" ht="15" customHeight="1" x14ac:dyDescent="0.3">
      <c r="A2169" s="8" t="s">
        <v>2205</v>
      </c>
      <c r="B2169" s="8">
        <v>2003</v>
      </c>
      <c r="C2169" s="8" t="s">
        <v>7849</v>
      </c>
      <c r="D2169" s="8">
        <v>11</v>
      </c>
      <c r="E2169" s="8">
        <v>1</v>
      </c>
      <c r="F2169" s="12">
        <v>1832.09</v>
      </c>
      <c r="G2169" s="8" t="s">
        <v>7882</v>
      </c>
      <c r="H2169" s="8" t="s">
        <v>7882</v>
      </c>
      <c r="I2169" s="8" t="s">
        <v>7861</v>
      </c>
      <c r="J2169" s="13">
        <v>37844</v>
      </c>
      <c r="K2169" s="8">
        <v>19</v>
      </c>
    </row>
    <row r="2170" spans="1:11" ht="15" customHeight="1" x14ac:dyDescent="0.3">
      <c r="A2170" s="8" t="s">
        <v>2206</v>
      </c>
      <c r="B2170" s="8">
        <v>1999</v>
      </c>
      <c r="C2170" s="8" t="s">
        <v>7850</v>
      </c>
      <c r="D2170" s="8">
        <v>1</v>
      </c>
      <c r="E2170" s="8">
        <v>0</v>
      </c>
      <c r="F2170" s="12">
        <v>1826.84</v>
      </c>
      <c r="G2170" s="8" t="s">
        <v>7882</v>
      </c>
      <c r="H2170" s="8" t="s">
        <v>7884</v>
      </c>
      <c r="I2170" s="8" t="s">
        <v>7861</v>
      </c>
      <c r="J2170" s="13">
        <v>36434</v>
      </c>
      <c r="K2170" s="8">
        <v>23</v>
      </c>
    </row>
    <row r="2171" spans="1:11" ht="15" customHeight="1" x14ac:dyDescent="0.3">
      <c r="A2171" s="8" t="s">
        <v>2207</v>
      </c>
      <c r="B2171" s="8">
        <v>1999</v>
      </c>
      <c r="C2171" s="8" t="s">
        <v>7845</v>
      </c>
      <c r="D2171" s="8">
        <v>17</v>
      </c>
      <c r="E2171" s="8">
        <v>0</v>
      </c>
      <c r="F2171" s="12">
        <v>1824.29</v>
      </c>
      <c r="G2171" s="8" t="s">
        <v>7882</v>
      </c>
      <c r="H2171" s="8" t="s">
        <v>7882</v>
      </c>
      <c r="I2171" s="8" t="s">
        <v>7859</v>
      </c>
      <c r="J2171" s="13">
        <v>36481</v>
      </c>
      <c r="K2171" s="8">
        <v>23</v>
      </c>
    </row>
    <row r="2172" spans="1:11" ht="15" customHeight="1" x14ac:dyDescent="0.3">
      <c r="A2172" s="8" t="s">
        <v>2208</v>
      </c>
      <c r="B2172" s="8">
        <v>2004</v>
      </c>
      <c r="C2172" s="8" t="s">
        <v>7849</v>
      </c>
      <c r="D2172" s="8">
        <v>19</v>
      </c>
      <c r="E2172" s="8">
        <v>0</v>
      </c>
      <c r="F2172" s="12">
        <v>1822.54</v>
      </c>
      <c r="G2172" s="8" t="s">
        <v>7882</v>
      </c>
      <c r="H2172" s="8" t="s">
        <v>7883</v>
      </c>
      <c r="I2172" s="8" t="s">
        <v>7860</v>
      </c>
      <c r="J2172" s="13">
        <v>38218</v>
      </c>
      <c r="K2172" s="8">
        <v>18</v>
      </c>
    </row>
    <row r="2173" spans="1:11" ht="15" customHeight="1" x14ac:dyDescent="0.3">
      <c r="A2173" s="8" t="s">
        <v>2209</v>
      </c>
      <c r="B2173" s="8">
        <v>1999</v>
      </c>
      <c r="C2173" s="8" t="s">
        <v>7847</v>
      </c>
      <c r="D2173" s="8">
        <v>25</v>
      </c>
      <c r="E2173" s="8">
        <v>0</v>
      </c>
      <c r="F2173" s="12">
        <v>1815.88</v>
      </c>
      <c r="G2173" s="8" t="s">
        <v>7882</v>
      </c>
      <c r="H2173" s="8" t="s">
        <v>7882</v>
      </c>
      <c r="I2173" s="8" t="s">
        <v>7859</v>
      </c>
      <c r="J2173" s="13">
        <v>36428</v>
      </c>
      <c r="K2173" s="8">
        <v>23</v>
      </c>
    </row>
    <row r="2174" spans="1:11" ht="15" customHeight="1" x14ac:dyDescent="0.3">
      <c r="A2174" s="8" t="s">
        <v>2210</v>
      </c>
      <c r="B2174" s="8">
        <v>2002</v>
      </c>
      <c r="C2174" s="8" t="s">
        <v>7848</v>
      </c>
      <c r="D2174" s="8">
        <v>13</v>
      </c>
      <c r="E2174" s="8">
        <v>0</v>
      </c>
      <c r="F2174" s="12">
        <v>1769.53</v>
      </c>
      <c r="G2174" s="8" t="s">
        <v>7882</v>
      </c>
      <c r="H2174" s="8" t="s">
        <v>7882</v>
      </c>
      <c r="I2174" s="8" t="s">
        <v>7860</v>
      </c>
      <c r="J2174" s="13">
        <v>37603</v>
      </c>
      <c r="K2174" s="8">
        <v>20</v>
      </c>
    </row>
    <row r="2175" spans="1:11" ht="15" customHeight="1" x14ac:dyDescent="0.3">
      <c r="A2175" s="8" t="s">
        <v>2211</v>
      </c>
      <c r="B2175" s="8">
        <v>2003</v>
      </c>
      <c r="C2175" s="8" t="s">
        <v>7845</v>
      </c>
      <c r="D2175" s="8">
        <v>19</v>
      </c>
      <c r="E2175" s="8">
        <v>0</v>
      </c>
      <c r="F2175" s="12">
        <v>1759.34</v>
      </c>
      <c r="G2175" s="8" t="s">
        <v>7882</v>
      </c>
      <c r="H2175" s="8" t="s">
        <v>7883</v>
      </c>
      <c r="I2175" s="8" t="s">
        <v>7861</v>
      </c>
      <c r="J2175" s="13">
        <v>37944</v>
      </c>
      <c r="K2175" s="8">
        <v>19</v>
      </c>
    </row>
    <row r="2176" spans="1:11" ht="15" customHeight="1" x14ac:dyDescent="0.3">
      <c r="A2176" s="8" t="s">
        <v>2212</v>
      </c>
      <c r="B2176" s="8">
        <v>1998</v>
      </c>
      <c r="C2176" s="8" t="s">
        <v>7850</v>
      </c>
      <c r="D2176" s="8">
        <v>7</v>
      </c>
      <c r="E2176" s="8">
        <v>0</v>
      </c>
      <c r="F2176" s="12">
        <v>1756.6</v>
      </c>
      <c r="G2176" s="8" t="s">
        <v>7882</v>
      </c>
      <c r="H2176" s="8" t="s">
        <v>7882</v>
      </c>
      <c r="I2176" s="8" t="s">
        <v>7859</v>
      </c>
      <c r="J2176" s="13">
        <v>36075</v>
      </c>
      <c r="K2176" s="8">
        <v>24</v>
      </c>
    </row>
    <row r="2177" spans="1:11" ht="15" customHeight="1" x14ac:dyDescent="0.3">
      <c r="A2177" s="8" t="s">
        <v>2213</v>
      </c>
      <c r="B2177" s="8">
        <v>2003</v>
      </c>
      <c r="C2177" s="8" t="s">
        <v>7847</v>
      </c>
      <c r="D2177" s="8">
        <v>26</v>
      </c>
      <c r="E2177" s="8">
        <v>0</v>
      </c>
      <c r="F2177" s="12">
        <v>1748.77</v>
      </c>
      <c r="G2177" s="8" t="s">
        <v>7882</v>
      </c>
      <c r="H2177" s="8" t="s">
        <v>7883</v>
      </c>
      <c r="I2177" s="8" t="s">
        <v>7861</v>
      </c>
      <c r="J2177" s="13">
        <v>37890</v>
      </c>
      <c r="K2177" s="8">
        <v>19</v>
      </c>
    </row>
    <row r="2178" spans="1:11" ht="15" customHeight="1" x14ac:dyDescent="0.3">
      <c r="A2178" s="8" t="s">
        <v>2214</v>
      </c>
      <c r="B2178" s="8">
        <v>2003</v>
      </c>
      <c r="C2178" s="8" t="s">
        <v>7844</v>
      </c>
      <c r="D2178" s="8">
        <v>28</v>
      </c>
      <c r="E2178" s="8">
        <v>0</v>
      </c>
      <c r="F2178" s="12">
        <v>1744.47</v>
      </c>
      <c r="G2178" s="8" t="s">
        <v>7882</v>
      </c>
      <c r="H2178" s="8" t="s">
        <v>7883</v>
      </c>
      <c r="I2178" s="8" t="s">
        <v>7861</v>
      </c>
      <c r="J2178" s="13">
        <v>37830</v>
      </c>
      <c r="K2178" s="8">
        <v>19</v>
      </c>
    </row>
    <row r="2179" spans="1:11" ht="15" customHeight="1" x14ac:dyDescent="0.3">
      <c r="A2179" s="8" t="s">
        <v>2215</v>
      </c>
      <c r="B2179" s="8">
        <v>2003</v>
      </c>
      <c r="C2179" s="8" t="s">
        <v>7844</v>
      </c>
      <c r="D2179" s="8">
        <v>25</v>
      </c>
      <c r="E2179" s="8">
        <v>0</v>
      </c>
      <c r="F2179" s="12">
        <v>1743.21</v>
      </c>
      <c r="G2179" s="8" t="s">
        <v>7882</v>
      </c>
      <c r="H2179" s="8" t="s">
        <v>7883</v>
      </c>
      <c r="I2179" s="8" t="s">
        <v>7861</v>
      </c>
      <c r="J2179" s="13">
        <v>37827</v>
      </c>
      <c r="K2179" s="8">
        <v>19</v>
      </c>
    </row>
    <row r="2180" spans="1:11" ht="15" customHeight="1" x14ac:dyDescent="0.3">
      <c r="A2180" s="8" t="s">
        <v>2216</v>
      </c>
      <c r="B2180" s="8">
        <v>2003</v>
      </c>
      <c r="C2180" s="8" t="s">
        <v>7845</v>
      </c>
      <c r="D2180" s="8">
        <v>14</v>
      </c>
      <c r="E2180" s="8">
        <v>0</v>
      </c>
      <c r="F2180" s="12">
        <v>1737.38</v>
      </c>
      <c r="G2180" s="8" t="s">
        <v>7882</v>
      </c>
      <c r="H2180" s="8" t="s">
        <v>7884</v>
      </c>
      <c r="I2180" s="8" t="s">
        <v>7861</v>
      </c>
      <c r="J2180" s="13">
        <v>37939</v>
      </c>
      <c r="K2180" s="8">
        <v>19</v>
      </c>
    </row>
    <row r="2181" spans="1:11" ht="15" customHeight="1" x14ac:dyDescent="0.3">
      <c r="A2181" s="8" t="s">
        <v>2217</v>
      </c>
      <c r="B2181" s="8">
        <v>2003</v>
      </c>
      <c r="C2181" s="8" t="s">
        <v>7845</v>
      </c>
      <c r="D2181" s="8">
        <v>9</v>
      </c>
      <c r="E2181" s="8">
        <v>0</v>
      </c>
      <c r="F2181" s="12">
        <v>1731.68</v>
      </c>
      <c r="G2181" s="8" t="s">
        <v>7882</v>
      </c>
      <c r="H2181" s="8" t="s">
        <v>7884</v>
      </c>
      <c r="I2181" s="8" t="s">
        <v>7861</v>
      </c>
      <c r="J2181" s="13">
        <v>37934</v>
      </c>
      <c r="K2181" s="8">
        <v>19</v>
      </c>
    </row>
    <row r="2182" spans="1:11" ht="15" customHeight="1" x14ac:dyDescent="0.3">
      <c r="A2182" s="8" t="s">
        <v>2218</v>
      </c>
      <c r="B2182" s="8">
        <v>2003</v>
      </c>
      <c r="C2182" s="8" t="s">
        <v>7847</v>
      </c>
      <c r="D2182" s="8">
        <v>1</v>
      </c>
      <c r="E2182" s="8">
        <v>0</v>
      </c>
      <c r="F2182" s="12">
        <v>1728.9</v>
      </c>
      <c r="G2182" s="8" t="s">
        <v>7882</v>
      </c>
      <c r="H2182" s="8" t="s">
        <v>7884</v>
      </c>
      <c r="I2182" s="8" t="s">
        <v>7861</v>
      </c>
      <c r="J2182" s="13">
        <v>37865</v>
      </c>
      <c r="K2182" s="8">
        <v>19</v>
      </c>
    </row>
    <row r="2183" spans="1:11" ht="15" customHeight="1" x14ac:dyDescent="0.3">
      <c r="A2183" s="8" t="s">
        <v>2219</v>
      </c>
      <c r="B2183" s="8">
        <v>2003</v>
      </c>
      <c r="C2183" s="8" t="s">
        <v>7845</v>
      </c>
      <c r="D2183" s="8">
        <v>21</v>
      </c>
      <c r="E2183" s="8">
        <v>0</v>
      </c>
      <c r="F2183" s="12">
        <v>1727.79</v>
      </c>
      <c r="G2183" s="8" t="s">
        <v>7882</v>
      </c>
      <c r="H2183" s="8" t="s">
        <v>7882</v>
      </c>
      <c r="I2183" s="8" t="s">
        <v>7861</v>
      </c>
      <c r="J2183" s="13">
        <v>37946</v>
      </c>
      <c r="K2183" s="8">
        <v>19</v>
      </c>
    </row>
    <row r="2184" spans="1:11" ht="15" customHeight="1" x14ac:dyDescent="0.3">
      <c r="A2184" s="8" t="s">
        <v>2220</v>
      </c>
      <c r="B2184" s="8">
        <v>2004</v>
      </c>
      <c r="C2184" s="8" t="s">
        <v>7847</v>
      </c>
      <c r="D2184" s="8">
        <v>9</v>
      </c>
      <c r="E2184" s="8">
        <v>1</v>
      </c>
      <c r="F2184" s="12">
        <v>1727.54</v>
      </c>
      <c r="G2184" s="8" t="s">
        <v>7882</v>
      </c>
      <c r="H2184" s="8" t="s">
        <v>7883</v>
      </c>
      <c r="I2184" s="8" t="s">
        <v>7859</v>
      </c>
      <c r="J2184" s="13">
        <v>38239</v>
      </c>
      <c r="K2184" s="8">
        <v>18</v>
      </c>
    </row>
    <row r="2185" spans="1:11" ht="15" customHeight="1" x14ac:dyDescent="0.3">
      <c r="A2185" s="8" t="s">
        <v>2221</v>
      </c>
      <c r="B2185" s="8">
        <v>2004</v>
      </c>
      <c r="C2185" s="8" t="s">
        <v>7850</v>
      </c>
      <c r="D2185" s="8">
        <v>21</v>
      </c>
      <c r="E2185" s="8">
        <v>1</v>
      </c>
      <c r="F2185" s="12">
        <v>1725.55</v>
      </c>
      <c r="G2185" s="8" t="s">
        <v>7882</v>
      </c>
      <c r="H2185" s="8" t="s">
        <v>7884</v>
      </c>
      <c r="I2185" s="8" t="s">
        <v>7859</v>
      </c>
      <c r="J2185" s="13">
        <v>38281</v>
      </c>
      <c r="K2185" s="8">
        <v>18</v>
      </c>
    </row>
    <row r="2186" spans="1:11" ht="15" customHeight="1" x14ac:dyDescent="0.3">
      <c r="A2186" s="8" t="s">
        <v>2222</v>
      </c>
      <c r="B2186" s="8">
        <v>2004</v>
      </c>
      <c r="C2186" s="8" t="s">
        <v>7847</v>
      </c>
      <c r="D2186" s="8">
        <v>11</v>
      </c>
      <c r="E2186" s="8">
        <v>1</v>
      </c>
      <c r="F2186" s="12">
        <v>1720.35</v>
      </c>
      <c r="G2186" s="8" t="s">
        <v>7882</v>
      </c>
      <c r="H2186" s="8" t="s">
        <v>7882</v>
      </c>
      <c r="I2186" s="8" t="s">
        <v>7859</v>
      </c>
      <c r="J2186" s="13">
        <v>38241</v>
      </c>
      <c r="K2186" s="8">
        <v>18</v>
      </c>
    </row>
    <row r="2187" spans="1:11" ht="15" customHeight="1" x14ac:dyDescent="0.3">
      <c r="A2187" s="8" t="s">
        <v>2223</v>
      </c>
      <c r="B2187" s="8">
        <v>2004</v>
      </c>
      <c r="C2187" s="8" t="s">
        <v>7846</v>
      </c>
      <c r="D2187" s="8">
        <v>10</v>
      </c>
      <c r="E2187" s="8">
        <v>1</v>
      </c>
      <c r="F2187" s="12">
        <v>1719.44</v>
      </c>
      <c r="G2187" s="8" t="s">
        <v>7882</v>
      </c>
      <c r="H2187" s="8" t="s">
        <v>7882</v>
      </c>
      <c r="I2187" s="8" t="s">
        <v>7859</v>
      </c>
      <c r="J2187" s="13">
        <v>38148</v>
      </c>
      <c r="K2187" s="8">
        <v>18</v>
      </c>
    </row>
    <row r="2188" spans="1:11" ht="15" customHeight="1" x14ac:dyDescent="0.3">
      <c r="A2188" s="8" t="s">
        <v>2224</v>
      </c>
      <c r="B2188" s="8">
        <v>2004</v>
      </c>
      <c r="C2188" s="8" t="s">
        <v>7847</v>
      </c>
      <c r="D2188" s="8">
        <v>21</v>
      </c>
      <c r="E2188" s="8">
        <v>0</v>
      </c>
      <c r="F2188" s="12">
        <v>1712.23</v>
      </c>
      <c r="G2188" s="8" t="s">
        <v>7882</v>
      </c>
      <c r="H2188" s="8" t="s">
        <v>7883</v>
      </c>
      <c r="I2188" s="8" t="s">
        <v>7864</v>
      </c>
      <c r="J2188" s="13">
        <v>38251</v>
      </c>
      <c r="K2188" s="8">
        <v>18</v>
      </c>
    </row>
    <row r="2189" spans="1:11" ht="15" customHeight="1" x14ac:dyDescent="0.3">
      <c r="A2189" s="8" t="s">
        <v>2225</v>
      </c>
      <c r="B2189" s="8">
        <v>2004</v>
      </c>
      <c r="C2189" s="8" t="s">
        <v>7847</v>
      </c>
      <c r="D2189" s="8">
        <v>19</v>
      </c>
      <c r="E2189" s="8">
        <v>1</v>
      </c>
      <c r="F2189" s="12">
        <v>1711.03</v>
      </c>
      <c r="G2189" s="8" t="s">
        <v>7882</v>
      </c>
      <c r="H2189" s="8" t="s">
        <v>7882</v>
      </c>
      <c r="I2189" s="8" t="s">
        <v>7859</v>
      </c>
      <c r="J2189" s="13">
        <v>38249</v>
      </c>
      <c r="K2189" s="8">
        <v>18</v>
      </c>
    </row>
    <row r="2190" spans="1:11" ht="15" customHeight="1" x14ac:dyDescent="0.3">
      <c r="A2190" s="8" t="s">
        <v>2226</v>
      </c>
      <c r="B2190" s="8">
        <v>2004</v>
      </c>
      <c r="C2190" s="8" t="s">
        <v>7848</v>
      </c>
      <c r="D2190" s="8">
        <v>12</v>
      </c>
      <c r="E2190" s="8">
        <v>0</v>
      </c>
      <c r="F2190" s="12">
        <v>1708.93</v>
      </c>
      <c r="G2190" s="8" t="s">
        <v>7882</v>
      </c>
      <c r="H2190" s="8" t="s">
        <v>7883</v>
      </c>
      <c r="I2190" s="8" t="s">
        <v>7863</v>
      </c>
      <c r="J2190" s="13">
        <v>38333</v>
      </c>
      <c r="K2190" s="8">
        <v>18</v>
      </c>
    </row>
    <row r="2191" spans="1:11" ht="15" customHeight="1" x14ac:dyDescent="0.3">
      <c r="A2191" s="8" t="s">
        <v>2227</v>
      </c>
      <c r="B2191" s="8">
        <v>2004</v>
      </c>
      <c r="C2191" s="8" t="s">
        <v>7850</v>
      </c>
      <c r="D2191" s="8">
        <v>17</v>
      </c>
      <c r="E2191" s="8">
        <v>0</v>
      </c>
      <c r="F2191" s="12">
        <v>1708</v>
      </c>
      <c r="G2191" s="8" t="s">
        <v>7882</v>
      </c>
      <c r="H2191" s="8" t="s">
        <v>7884</v>
      </c>
      <c r="I2191" s="8" t="s">
        <v>7864</v>
      </c>
      <c r="J2191" s="13">
        <v>38277</v>
      </c>
      <c r="K2191" s="8">
        <v>18</v>
      </c>
    </row>
    <row r="2192" spans="1:11" ht="15" customHeight="1" x14ac:dyDescent="0.3">
      <c r="A2192" s="8" t="s">
        <v>2228</v>
      </c>
      <c r="B2192" s="8">
        <v>2004</v>
      </c>
      <c r="C2192" s="8" t="s">
        <v>7848</v>
      </c>
      <c r="D2192" s="8">
        <v>6</v>
      </c>
      <c r="E2192" s="8">
        <v>0</v>
      </c>
      <c r="F2192" s="12">
        <v>1705.62</v>
      </c>
      <c r="G2192" s="8" t="s">
        <v>7884</v>
      </c>
      <c r="H2192" s="8" t="s">
        <v>7884</v>
      </c>
      <c r="I2192" s="8" t="s">
        <v>7862</v>
      </c>
      <c r="J2192" s="13">
        <v>38327</v>
      </c>
      <c r="K2192" s="8">
        <v>18</v>
      </c>
    </row>
    <row r="2193" spans="1:11" ht="15" customHeight="1" x14ac:dyDescent="0.3">
      <c r="A2193" s="8" t="s">
        <v>2229</v>
      </c>
      <c r="B2193" s="8">
        <v>2004</v>
      </c>
      <c r="C2193" s="8" t="s">
        <v>7848</v>
      </c>
      <c r="D2193" s="8">
        <v>14</v>
      </c>
      <c r="E2193" s="8">
        <v>0</v>
      </c>
      <c r="F2193" s="12">
        <v>1704.7</v>
      </c>
      <c r="G2193" s="8" t="s">
        <v>7884</v>
      </c>
      <c r="H2193" s="8" t="s">
        <v>7882</v>
      </c>
      <c r="I2193" s="8" t="s">
        <v>7865</v>
      </c>
      <c r="J2193" s="13">
        <v>38335</v>
      </c>
      <c r="K2193" s="8">
        <v>18</v>
      </c>
    </row>
    <row r="2194" spans="1:11" ht="15" customHeight="1" x14ac:dyDescent="0.3">
      <c r="A2194" s="8" t="s">
        <v>2230</v>
      </c>
      <c r="B2194" s="8">
        <v>2004</v>
      </c>
      <c r="C2194" s="8" t="s">
        <v>7845</v>
      </c>
      <c r="D2194" s="8">
        <v>7</v>
      </c>
      <c r="E2194" s="8">
        <v>0</v>
      </c>
      <c r="F2194" s="12">
        <v>1704.57</v>
      </c>
      <c r="G2194" s="8" t="s">
        <v>7884</v>
      </c>
      <c r="H2194" s="8" t="s">
        <v>7883</v>
      </c>
      <c r="I2194" s="8" t="s">
        <v>7864</v>
      </c>
      <c r="J2194" s="13">
        <v>38298</v>
      </c>
      <c r="K2194" s="8">
        <v>18</v>
      </c>
    </row>
    <row r="2195" spans="1:11" ht="15" customHeight="1" x14ac:dyDescent="0.3">
      <c r="A2195" s="8" t="s">
        <v>2231</v>
      </c>
      <c r="B2195" s="8">
        <v>2004</v>
      </c>
      <c r="C2195" s="8" t="s">
        <v>7848</v>
      </c>
      <c r="D2195" s="8">
        <v>10</v>
      </c>
      <c r="E2195" s="8">
        <v>0</v>
      </c>
      <c r="F2195" s="12">
        <v>1702.46</v>
      </c>
      <c r="G2195" s="8" t="s">
        <v>7884</v>
      </c>
      <c r="H2195" s="8" t="s">
        <v>7882</v>
      </c>
      <c r="I2195" s="8" t="s">
        <v>7863</v>
      </c>
      <c r="J2195" s="13">
        <v>38331</v>
      </c>
      <c r="K2195" s="8">
        <v>18</v>
      </c>
    </row>
    <row r="2196" spans="1:11" ht="15" customHeight="1" x14ac:dyDescent="0.3">
      <c r="A2196" s="8" t="s">
        <v>2232</v>
      </c>
      <c r="B2196" s="8">
        <v>2004</v>
      </c>
      <c r="C2196" s="8" t="s">
        <v>7845</v>
      </c>
      <c r="D2196" s="8">
        <v>17</v>
      </c>
      <c r="E2196" s="8">
        <v>0</v>
      </c>
      <c r="F2196" s="12">
        <v>1694.8</v>
      </c>
      <c r="G2196" s="8" t="s">
        <v>7884</v>
      </c>
      <c r="H2196" s="8" t="s">
        <v>7884</v>
      </c>
      <c r="I2196" s="8" t="s">
        <v>7862</v>
      </c>
      <c r="J2196" s="13">
        <v>38308</v>
      </c>
      <c r="K2196" s="8">
        <v>18</v>
      </c>
    </row>
    <row r="2197" spans="1:11" ht="15" customHeight="1" x14ac:dyDescent="0.3">
      <c r="A2197" s="8" t="s">
        <v>2233</v>
      </c>
      <c r="B2197" s="8">
        <v>2000</v>
      </c>
      <c r="C2197" s="8" t="s">
        <v>7850</v>
      </c>
      <c r="D2197" s="8">
        <v>21</v>
      </c>
      <c r="E2197" s="8">
        <v>0</v>
      </c>
      <c r="F2197" s="12">
        <v>1682.6</v>
      </c>
      <c r="G2197" s="8" t="s">
        <v>7884</v>
      </c>
      <c r="H2197" s="8" t="s">
        <v>7884</v>
      </c>
      <c r="I2197" s="8" t="s">
        <v>7861</v>
      </c>
      <c r="J2197" s="13">
        <v>36820</v>
      </c>
      <c r="K2197" s="8">
        <v>22</v>
      </c>
    </row>
    <row r="2198" spans="1:11" ht="15" customHeight="1" x14ac:dyDescent="0.3">
      <c r="A2198" s="8" t="s">
        <v>2234</v>
      </c>
      <c r="B2198" s="8">
        <v>2000</v>
      </c>
      <c r="C2198" s="8" t="s">
        <v>7846</v>
      </c>
      <c r="D2198" s="8">
        <v>10</v>
      </c>
      <c r="E2198" s="8">
        <v>0</v>
      </c>
      <c r="F2198" s="12">
        <v>1674.63</v>
      </c>
      <c r="G2198" s="8" t="s">
        <v>7884</v>
      </c>
      <c r="H2198" s="8" t="s">
        <v>7884</v>
      </c>
      <c r="I2198" s="8" t="s">
        <v>7859</v>
      </c>
      <c r="J2198" s="13">
        <v>36687</v>
      </c>
      <c r="K2198" s="8">
        <v>22</v>
      </c>
    </row>
    <row r="2199" spans="1:11" ht="15" customHeight="1" x14ac:dyDescent="0.3">
      <c r="A2199" s="8" t="s">
        <v>2235</v>
      </c>
      <c r="B2199" s="8">
        <v>2000</v>
      </c>
      <c r="C2199" s="8" t="s">
        <v>7850</v>
      </c>
      <c r="D2199" s="8">
        <v>23</v>
      </c>
      <c r="E2199" s="8">
        <v>0</v>
      </c>
      <c r="F2199" s="12">
        <v>1665</v>
      </c>
      <c r="G2199" s="8" t="s">
        <v>7884</v>
      </c>
      <c r="H2199" s="8" t="s">
        <v>7884</v>
      </c>
      <c r="I2199" s="8" t="s">
        <v>7859</v>
      </c>
      <c r="J2199" s="13">
        <v>36822</v>
      </c>
      <c r="K2199" s="8">
        <v>22</v>
      </c>
    </row>
    <row r="2200" spans="1:11" ht="15" customHeight="1" x14ac:dyDescent="0.3">
      <c r="A2200" s="8" t="s">
        <v>2236</v>
      </c>
      <c r="B2200" s="8">
        <v>2003</v>
      </c>
      <c r="C2200" s="8" t="s">
        <v>7848</v>
      </c>
      <c r="D2200" s="8">
        <v>30</v>
      </c>
      <c r="E2200" s="8">
        <v>0</v>
      </c>
      <c r="F2200" s="12">
        <v>1646.43</v>
      </c>
      <c r="G2200" s="8" t="s">
        <v>7884</v>
      </c>
      <c r="H2200" s="8" t="s">
        <v>7883</v>
      </c>
      <c r="I2200" s="8" t="s">
        <v>7860</v>
      </c>
      <c r="J2200" s="13">
        <v>37985</v>
      </c>
      <c r="K2200" s="8">
        <v>19</v>
      </c>
    </row>
    <row r="2201" spans="1:11" ht="15" customHeight="1" x14ac:dyDescent="0.3">
      <c r="A2201" s="8" t="s">
        <v>2237</v>
      </c>
      <c r="B2201" s="8">
        <v>2003</v>
      </c>
      <c r="C2201" s="8" t="s">
        <v>7849</v>
      </c>
      <c r="D2201" s="8">
        <v>21</v>
      </c>
      <c r="E2201" s="8">
        <v>0</v>
      </c>
      <c r="F2201" s="12">
        <v>1639.56</v>
      </c>
      <c r="G2201" s="8" t="s">
        <v>7884</v>
      </c>
      <c r="H2201" s="8" t="s">
        <v>7884</v>
      </c>
      <c r="I2201" s="8" t="s">
        <v>7860</v>
      </c>
      <c r="J2201" s="13">
        <v>37854</v>
      </c>
      <c r="K2201" s="8">
        <v>19</v>
      </c>
    </row>
    <row r="2202" spans="1:11" ht="15" customHeight="1" x14ac:dyDescent="0.3">
      <c r="A2202" s="8" t="s">
        <v>2238</v>
      </c>
      <c r="B2202" s="8">
        <v>2003</v>
      </c>
      <c r="C2202" s="8" t="s">
        <v>7847</v>
      </c>
      <c r="D2202" s="8">
        <v>16</v>
      </c>
      <c r="E2202" s="8">
        <v>0</v>
      </c>
      <c r="F2202" s="12">
        <v>1639.56</v>
      </c>
      <c r="G2202" s="8" t="s">
        <v>7884</v>
      </c>
      <c r="H2202" s="8" t="s">
        <v>7884</v>
      </c>
      <c r="I2202" s="8" t="s">
        <v>7860</v>
      </c>
      <c r="J2202" s="13">
        <v>37880</v>
      </c>
      <c r="K2202" s="8">
        <v>19</v>
      </c>
    </row>
    <row r="2203" spans="1:11" ht="15" customHeight="1" x14ac:dyDescent="0.3">
      <c r="A2203" s="8" t="s">
        <v>2239</v>
      </c>
      <c r="B2203" s="8">
        <v>2003</v>
      </c>
      <c r="C2203" s="8" t="s">
        <v>7848</v>
      </c>
      <c r="D2203" s="8">
        <v>30</v>
      </c>
      <c r="E2203" s="8">
        <v>0</v>
      </c>
      <c r="F2203" s="12">
        <v>1635.73</v>
      </c>
      <c r="G2203" s="8" t="s">
        <v>7884</v>
      </c>
      <c r="H2203" s="8" t="s">
        <v>7882</v>
      </c>
      <c r="I2203" s="8" t="s">
        <v>7860</v>
      </c>
      <c r="J2203" s="13">
        <v>37985</v>
      </c>
      <c r="K2203" s="8">
        <v>19</v>
      </c>
    </row>
    <row r="2204" spans="1:11" ht="15" customHeight="1" x14ac:dyDescent="0.3">
      <c r="A2204" s="8" t="s">
        <v>2240</v>
      </c>
      <c r="B2204" s="8">
        <v>2004</v>
      </c>
      <c r="C2204" s="8" t="s">
        <v>7846</v>
      </c>
      <c r="D2204" s="8">
        <v>13</v>
      </c>
      <c r="E2204" s="8">
        <v>0</v>
      </c>
      <c r="F2204" s="12">
        <v>1634.57</v>
      </c>
      <c r="G2204" s="8" t="s">
        <v>7884</v>
      </c>
      <c r="H2204" s="8" t="s">
        <v>7884</v>
      </c>
      <c r="I2204" s="8" t="s">
        <v>7859</v>
      </c>
      <c r="J2204" s="13">
        <v>38151</v>
      </c>
      <c r="K2204" s="8">
        <v>18</v>
      </c>
    </row>
    <row r="2205" spans="1:11" ht="15" customHeight="1" x14ac:dyDescent="0.3">
      <c r="A2205" s="8" t="s">
        <v>2241</v>
      </c>
      <c r="B2205" s="8">
        <v>2004</v>
      </c>
      <c r="C2205" s="8" t="s">
        <v>7849</v>
      </c>
      <c r="D2205" s="8">
        <v>8</v>
      </c>
      <c r="E2205" s="8">
        <v>0</v>
      </c>
      <c r="F2205" s="12">
        <v>1633.96</v>
      </c>
      <c r="G2205" s="8" t="s">
        <v>7884</v>
      </c>
      <c r="H2205" s="8" t="s">
        <v>7883</v>
      </c>
      <c r="I2205" s="8" t="s">
        <v>7859</v>
      </c>
      <c r="J2205" s="13">
        <v>38207</v>
      </c>
      <c r="K2205" s="8">
        <v>18</v>
      </c>
    </row>
    <row r="2206" spans="1:11" ht="15" customHeight="1" x14ac:dyDescent="0.3">
      <c r="A2206" s="8" t="s">
        <v>2242</v>
      </c>
      <c r="B2206" s="8">
        <v>2004</v>
      </c>
      <c r="C2206" s="8" t="s">
        <v>7848</v>
      </c>
      <c r="D2206" s="8">
        <v>13</v>
      </c>
      <c r="E2206" s="8">
        <v>0</v>
      </c>
      <c r="F2206" s="12">
        <v>1633.04</v>
      </c>
      <c r="G2206" s="8" t="s">
        <v>7884</v>
      </c>
      <c r="H2206" s="8" t="s">
        <v>7884</v>
      </c>
      <c r="I2206" s="8" t="s">
        <v>7859</v>
      </c>
      <c r="J2206" s="13">
        <v>38334</v>
      </c>
      <c r="K2206" s="8">
        <v>18</v>
      </c>
    </row>
    <row r="2207" spans="1:11" ht="15" customHeight="1" x14ac:dyDescent="0.3">
      <c r="A2207" s="8" t="s">
        <v>2243</v>
      </c>
      <c r="B2207" s="8">
        <v>2003</v>
      </c>
      <c r="C2207" s="8" t="s">
        <v>7847</v>
      </c>
      <c r="D2207" s="8">
        <v>16</v>
      </c>
      <c r="E2207" s="8">
        <v>0</v>
      </c>
      <c r="F2207" s="12">
        <v>1632.56</v>
      </c>
      <c r="G2207" s="8" t="s">
        <v>7884</v>
      </c>
      <c r="H2207" s="8" t="s">
        <v>7884</v>
      </c>
      <c r="I2207" s="8" t="s">
        <v>7860</v>
      </c>
      <c r="J2207" s="13">
        <v>37880</v>
      </c>
      <c r="K2207" s="8">
        <v>19</v>
      </c>
    </row>
    <row r="2208" spans="1:11" ht="15" customHeight="1" x14ac:dyDescent="0.3">
      <c r="A2208" s="8" t="s">
        <v>2244</v>
      </c>
      <c r="B2208" s="8">
        <v>2003</v>
      </c>
      <c r="C2208" s="8" t="s">
        <v>7850</v>
      </c>
      <c r="D2208" s="8">
        <v>3</v>
      </c>
      <c r="E2208" s="8">
        <v>0</v>
      </c>
      <c r="F2208" s="12">
        <v>1632.04</v>
      </c>
      <c r="G2208" s="8" t="s">
        <v>7884</v>
      </c>
      <c r="H2208" s="8" t="s">
        <v>7884</v>
      </c>
      <c r="I2208" s="8" t="s">
        <v>7860</v>
      </c>
      <c r="J2208" s="13">
        <v>37897</v>
      </c>
      <c r="K2208" s="8">
        <v>19</v>
      </c>
    </row>
    <row r="2209" spans="1:11" ht="15" customHeight="1" x14ac:dyDescent="0.3">
      <c r="A2209" s="8" t="s">
        <v>2245</v>
      </c>
      <c r="B2209" s="8">
        <v>2004</v>
      </c>
      <c r="C2209" s="8" t="s">
        <v>7844</v>
      </c>
      <c r="D2209" s="8">
        <v>9</v>
      </c>
      <c r="E2209" s="8">
        <v>0</v>
      </c>
      <c r="F2209" s="12">
        <v>1631.82</v>
      </c>
      <c r="G2209" s="8" t="s">
        <v>7884</v>
      </c>
      <c r="H2209" s="8" t="s">
        <v>7883</v>
      </c>
      <c r="I2209" s="8" t="s">
        <v>7859</v>
      </c>
      <c r="J2209" s="13">
        <v>38177</v>
      </c>
      <c r="K2209" s="8">
        <v>18</v>
      </c>
    </row>
    <row r="2210" spans="1:11" ht="15" customHeight="1" x14ac:dyDescent="0.3">
      <c r="A2210" s="8" t="s">
        <v>2246</v>
      </c>
      <c r="B2210" s="8">
        <v>2004</v>
      </c>
      <c r="C2210" s="8" t="s">
        <v>7848</v>
      </c>
      <c r="D2210" s="8">
        <v>5</v>
      </c>
      <c r="E2210" s="8">
        <v>0</v>
      </c>
      <c r="F2210" s="12">
        <v>1631.67</v>
      </c>
      <c r="G2210" s="8" t="s">
        <v>7884</v>
      </c>
      <c r="H2210" s="8" t="s">
        <v>7882</v>
      </c>
      <c r="I2210" s="8" t="s">
        <v>7859</v>
      </c>
      <c r="J2210" s="13">
        <v>38326</v>
      </c>
      <c r="K2210" s="8">
        <v>18</v>
      </c>
    </row>
    <row r="2211" spans="1:11" ht="15" customHeight="1" x14ac:dyDescent="0.3">
      <c r="A2211" s="8" t="s">
        <v>2247</v>
      </c>
      <c r="B2211" s="8">
        <v>2004</v>
      </c>
      <c r="C2211" s="8" t="s">
        <v>7850</v>
      </c>
      <c r="D2211" s="8">
        <v>4</v>
      </c>
      <c r="E2211" s="8">
        <v>0</v>
      </c>
      <c r="F2211" s="12">
        <v>1629.83</v>
      </c>
      <c r="G2211" s="8" t="s">
        <v>7884</v>
      </c>
      <c r="H2211" s="8" t="s">
        <v>7884</v>
      </c>
      <c r="I2211" s="8" t="s">
        <v>7859</v>
      </c>
      <c r="J2211" s="13">
        <v>38264</v>
      </c>
      <c r="K2211" s="8">
        <v>18</v>
      </c>
    </row>
    <row r="2212" spans="1:11" ht="15" customHeight="1" x14ac:dyDescent="0.3">
      <c r="A2212" s="8" t="s">
        <v>2248</v>
      </c>
      <c r="B2212" s="8">
        <v>2003</v>
      </c>
      <c r="C2212" s="8" t="s">
        <v>7844</v>
      </c>
      <c r="D2212" s="8">
        <v>17</v>
      </c>
      <c r="E2212" s="8">
        <v>0</v>
      </c>
      <c r="F2212" s="12">
        <v>1628.47</v>
      </c>
      <c r="G2212" s="8" t="s">
        <v>7884</v>
      </c>
      <c r="H2212" s="8" t="s">
        <v>7883</v>
      </c>
      <c r="I2212" s="8" t="s">
        <v>7860</v>
      </c>
      <c r="J2212" s="13">
        <v>37819</v>
      </c>
      <c r="K2212" s="8">
        <v>19</v>
      </c>
    </row>
    <row r="2213" spans="1:11" ht="15" customHeight="1" x14ac:dyDescent="0.3">
      <c r="A2213" s="8" t="s">
        <v>2249</v>
      </c>
      <c r="B2213" s="8">
        <v>2003</v>
      </c>
      <c r="C2213" s="8" t="s">
        <v>7848</v>
      </c>
      <c r="D2213" s="8">
        <v>4</v>
      </c>
      <c r="E2213" s="8">
        <v>0</v>
      </c>
      <c r="F2213" s="12">
        <v>1627.28</v>
      </c>
      <c r="G2213" s="8" t="s">
        <v>7884</v>
      </c>
      <c r="H2213" s="8" t="s">
        <v>7884</v>
      </c>
      <c r="I2213" s="8" t="s">
        <v>7860</v>
      </c>
      <c r="J2213" s="13">
        <v>37959</v>
      </c>
      <c r="K2213" s="8">
        <v>19</v>
      </c>
    </row>
    <row r="2214" spans="1:11" ht="15" customHeight="1" x14ac:dyDescent="0.3">
      <c r="A2214" s="8" t="s">
        <v>2250</v>
      </c>
      <c r="B2214" s="8">
        <v>2003</v>
      </c>
      <c r="C2214" s="8" t="s">
        <v>7847</v>
      </c>
      <c r="D2214" s="8">
        <v>9</v>
      </c>
      <c r="E2214" s="8">
        <v>0</v>
      </c>
      <c r="F2214" s="12">
        <v>1625.43</v>
      </c>
      <c r="G2214" s="8" t="s">
        <v>7884</v>
      </c>
      <c r="H2214" s="8" t="s">
        <v>7882</v>
      </c>
      <c r="I2214" s="8" t="s">
        <v>7860</v>
      </c>
      <c r="J2214" s="13">
        <v>37873</v>
      </c>
      <c r="K2214" s="8">
        <v>19</v>
      </c>
    </row>
    <row r="2215" spans="1:11" ht="15" customHeight="1" x14ac:dyDescent="0.3">
      <c r="A2215" s="8" t="s">
        <v>2251</v>
      </c>
      <c r="B2215" s="8">
        <v>2004</v>
      </c>
      <c r="C2215" s="8" t="s">
        <v>7844</v>
      </c>
      <c r="D2215" s="8">
        <v>25</v>
      </c>
      <c r="E2215" s="8">
        <v>0</v>
      </c>
      <c r="F2215" s="12">
        <v>1622.19</v>
      </c>
      <c r="G2215" s="8" t="s">
        <v>7884</v>
      </c>
      <c r="H2215" s="8" t="s">
        <v>7883</v>
      </c>
      <c r="I2215" s="8" t="s">
        <v>7859</v>
      </c>
      <c r="J2215" s="13">
        <v>38193</v>
      </c>
      <c r="K2215" s="8">
        <v>18</v>
      </c>
    </row>
    <row r="2216" spans="1:11" ht="15" customHeight="1" x14ac:dyDescent="0.3">
      <c r="A2216" s="8" t="s">
        <v>2252</v>
      </c>
      <c r="B2216" s="8">
        <v>2004</v>
      </c>
      <c r="C2216" s="8" t="s">
        <v>7849</v>
      </c>
      <c r="D2216" s="8">
        <v>21</v>
      </c>
      <c r="E2216" s="8">
        <v>0</v>
      </c>
      <c r="F2216" s="12">
        <v>1621.88</v>
      </c>
      <c r="G2216" s="8" t="s">
        <v>7884</v>
      </c>
      <c r="H2216" s="8" t="s">
        <v>7884</v>
      </c>
      <c r="I2216" s="8" t="s">
        <v>7859</v>
      </c>
      <c r="J2216" s="13">
        <v>38220</v>
      </c>
      <c r="K2216" s="8">
        <v>18</v>
      </c>
    </row>
    <row r="2217" spans="1:11" ht="15" customHeight="1" x14ac:dyDescent="0.3">
      <c r="A2217" s="8" t="s">
        <v>2253</v>
      </c>
      <c r="B2217" s="8">
        <v>2003</v>
      </c>
      <c r="C2217" s="8" t="s">
        <v>7847</v>
      </c>
      <c r="D2217" s="8">
        <v>14</v>
      </c>
      <c r="E2217" s="8">
        <v>0</v>
      </c>
      <c r="F2217" s="12">
        <v>1621.34</v>
      </c>
      <c r="G2217" s="8" t="s">
        <v>7884</v>
      </c>
      <c r="H2217" s="8" t="s">
        <v>7884</v>
      </c>
      <c r="I2217" s="8" t="s">
        <v>7860</v>
      </c>
      <c r="J2217" s="13">
        <v>37878</v>
      </c>
      <c r="K2217" s="8">
        <v>19</v>
      </c>
    </row>
    <row r="2218" spans="1:11" ht="15" customHeight="1" x14ac:dyDescent="0.3">
      <c r="A2218" s="8" t="s">
        <v>2254</v>
      </c>
      <c r="B2218" s="8">
        <v>1995</v>
      </c>
      <c r="C2218" s="8" t="s">
        <v>7849</v>
      </c>
      <c r="D2218" s="8">
        <v>5</v>
      </c>
      <c r="E2218" s="8">
        <v>0</v>
      </c>
      <c r="F2218" s="12">
        <v>1617.16</v>
      </c>
      <c r="G2218" s="8" t="s">
        <v>7884</v>
      </c>
      <c r="H2218" s="8" t="s">
        <v>7883</v>
      </c>
      <c r="I2218" s="8" t="s">
        <v>7859</v>
      </c>
      <c r="J2218" s="13">
        <v>34916</v>
      </c>
      <c r="K2218" s="8">
        <v>27</v>
      </c>
    </row>
    <row r="2219" spans="1:11" ht="15" customHeight="1" x14ac:dyDescent="0.3">
      <c r="A2219" s="8" t="s">
        <v>2255</v>
      </c>
      <c r="B2219" s="8">
        <v>2004</v>
      </c>
      <c r="C2219" s="8" t="s">
        <v>7844</v>
      </c>
      <c r="D2219" s="8">
        <v>22</v>
      </c>
      <c r="E2219" s="8">
        <v>0</v>
      </c>
      <c r="F2219" s="12">
        <v>1615.77</v>
      </c>
      <c r="G2219" s="8" t="s">
        <v>7884</v>
      </c>
      <c r="H2219" s="8" t="s">
        <v>7883</v>
      </c>
      <c r="I2219" s="8" t="s">
        <v>7859</v>
      </c>
      <c r="J2219" s="13">
        <v>38190</v>
      </c>
      <c r="K2219" s="8">
        <v>18</v>
      </c>
    </row>
    <row r="2220" spans="1:11" ht="15" customHeight="1" x14ac:dyDescent="0.3">
      <c r="A2220" s="8" t="s">
        <v>2256</v>
      </c>
      <c r="B2220" s="8">
        <v>2004</v>
      </c>
      <c r="C2220" s="8" t="s">
        <v>7845</v>
      </c>
      <c r="D2220" s="8">
        <v>19</v>
      </c>
      <c r="E2220" s="8">
        <v>0</v>
      </c>
      <c r="F2220" s="12">
        <v>1607.51</v>
      </c>
      <c r="G2220" s="8" t="s">
        <v>7884</v>
      </c>
      <c r="H2220" s="8" t="s">
        <v>7882</v>
      </c>
      <c r="I2220" s="8" t="s">
        <v>7859</v>
      </c>
      <c r="J2220" s="13">
        <v>38310</v>
      </c>
      <c r="K2220" s="8">
        <v>18</v>
      </c>
    </row>
    <row r="2221" spans="1:11" ht="15" customHeight="1" x14ac:dyDescent="0.3">
      <c r="A2221" s="8" t="s">
        <v>2257</v>
      </c>
      <c r="B2221" s="8">
        <v>1992</v>
      </c>
      <c r="C2221" s="8" t="s">
        <v>7847</v>
      </c>
      <c r="D2221" s="8">
        <v>22</v>
      </c>
      <c r="E2221" s="8">
        <v>0</v>
      </c>
      <c r="F2221" s="12">
        <v>1566.88</v>
      </c>
      <c r="G2221" s="8" t="s">
        <v>7884</v>
      </c>
      <c r="H2221" s="8" t="s">
        <v>7883</v>
      </c>
      <c r="I2221" s="8" t="s">
        <v>7859</v>
      </c>
      <c r="J2221" s="13">
        <v>33869</v>
      </c>
      <c r="K2221" s="8">
        <v>30</v>
      </c>
    </row>
    <row r="2222" spans="1:11" ht="15" customHeight="1" x14ac:dyDescent="0.3">
      <c r="A2222" s="8" t="s">
        <v>2258</v>
      </c>
      <c r="B2222" s="8">
        <v>2001</v>
      </c>
      <c r="C2222" s="8" t="s">
        <v>7848</v>
      </c>
      <c r="D2222" s="8">
        <v>5</v>
      </c>
      <c r="E2222" s="8">
        <v>0</v>
      </c>
      <c r="F2222" s="12">
        <v>1534.3</v>
      </c>
      <c r="G2222" s="8" t="s">
        <v>7884</v>
      </c>
      <c r="H2222" s="8" t="s">
        <v>7884</v>
      </c>
      <c r="I2222" s="8" t="s">
        <v>7859</v>
      </c>
      <c r="J2222" s="13">
        <v>37230</v>
      </c>
      <c r="K2222" s="8">
        <v>21</v>
      </c>
    </row>
    <row r="2223" spans="1:11" ht="15" customHeight="1" x14ac:dyDescent="0.3">
      <c r="A2223" s="8" t="s">
        <v>2259</v>
      </c>
      <c r="B2223" s="8">
        <v>2001</v>
      </c>
      <c r="C2223" s="8" t="s">
        <v>7846</v>
      </c>
      <c r="D2223" s="8">
        <v>2</v>
      </c>
      <c r="E2223" s="8">
        <v>0</v>
      </c>
      <c r="F2223" s="12">
        <v>1532.47</v>
      </c>
      <c r="G2223" s="8" t="s">
        <v>7884</v>
      </c>
      <c r="H2223" s="8" t="s">
        <v>7884</v>
      </c>
      <c r="I2223" s="8" t="s">
        <v>7859</v>
      </c>
      <c r="J2223" s="13">
        <v>37044</v>
      </c>
      <c r="K2223" s="8">
        <v>22</v>
      </c>
    </row>
    <row r="2224" spans="1:11" ht="15" customHeight="1" x14ac:dyDescent="0.3">
      <c r="A2224" s="8" t="s">
        <v>2260</v>
      </c>
      <c r="B2224" s="8">
        <v>2001</v>
      </c>
      <c r="C2224" s="8" t="s">
        <v>7844</v>
      </c>
      <c r="D2224" s="8">
        <v>7</v>
      </c>
      <c r="E2224" s="8">
        <v>0</v>
      </c>
      <c r="F2224" s="12">
        <v>1526.31</v>
      </c>
      <c r="G2224" s="8" t="s">
        <v>7884</v>
      </c>
      <c r="H2224" s="8" t="s">
        <v>7882</v>
      </c>
      <c r="I2224" s="8" t="s">
        <v>7861</v>
      </c>
      <c r="J2224" s="13">
        <v>37079</v>
      </c>
      <c r="K2224" s="8">
        <v>21</v>
      </c>
    </row>
    <row r="2225" spans="1:11" ht="15" customHeight="1" x14ac:dyDescent="0.3">
      <c r="A2225" s="8" t="s">
        <v>2261</v>
      </c>
      <c r="B2225" s="8">
        <v>2001</v>
      </c>
      <c r="C2225" s="8" t="s">
        <v>7849</v>
      </c>
      <c r="D2225" s="8">
        <v>25</v>
      </c>
      <c r="E2225" s="8">
        <v>0</v>
      </c>
      <c r="F2225" s="12">
        <v>1515.34</v>
      </c>
      <c r="G2225" s="8" t="s">
        <v>7884</v>
      </c>
      <c r="H2225" s="8" t="s">
        <v>7882</v>
      </c>
      <c r="I2225" s="8" t="s">
        <v>7859</v>
      </c>
      <c r="J2225" s="13">
        <v>37128</v>
      </c>
      <c r="K2225" s="8">
        <v>21</v>
      </c>
    </row>
    <row r="2226" spans="1:11" ht="15" customHeight="1" x14ac:dyDescent="0.3">
      <c r="A2226" s="8" t="s">
        <v>2262</v>
      </c>
      <c r="B2226" s="8">
        <v>1998</v>
      </c>
      <c r="C2226" s="8" t="s">
        <v>7846</v>
      </c>
      <c r="D2226" s="8">
        <v>19</v>
      </c>
      <c r="E2226" s="8">
        <v>0</v>
      </c>
      <c r="F2226" s="12">
        <v>1497</v>
      </c>
      <c r="G2226" s="8" t="s">
        <v>7884</v>
      </c>
      <c r="H2226" s="8" t="s">
        <v>7884</v>
      </c>
      <c r="I2226" s="8" t="s">
        <v>7859</v>
      </c>
      <c r="J2226" s="13">
        <v>35965</v>
      </c>
      <c r="K2226" s="8">
        <v>24</v>
      </c>
    </row>
    <row r="2227" spans="1:11" ht="15" customHeight="1" x14ac:dyDescent="0.3">
      <c r="A2227" s="8" t="s">
        <v>2263</v>
      </c>
      <c r="B2227" s="8">
        <v>1995</v>
      </c>
      <c r="C2227" s="8" t="s">
        <v>7850</v>
      </c>
      <c r="D2227" s="8">
        <v>7</v>
      </c>
      <c r="E2227" s="8">
        <v>0</v>
      </c>
      <c r="F2227" s="12">
        <v>1493</v>
      </c>
      <c r="G2227" s="8" t="s">
        <v>7884</v>
      </c>
      <c r="H2227" s="8" t="s">
        <v>7882</v>
      </c>
      <c r="I2227" s="8" t="s">
        <v>7859</v>
      </c>
      <c r="J2227" s="13">
        <v>34979</v>
      </c>
      <c r="K2227" s="8">
        <v>27</v>
      </c>
    </row>
    <row r="2228" spans="1:11" ht="15" customHeight="1" x14ac:dyDescent="0.3">
      <c r="A2228" s="8" t="s">
        <v>2264</v>
      </c>
      <c r="B2228" s="8">
        <v>1997</v>
      </c>
      <c r="C2228" s="8" t="s">
        <v>7846</v>
      </c>
      <c r="D2228" s="8">
        <v>9</v>
      </c>
      <c r="E2228" s="8">
        <v>0</v>
      </c>
      <c r="F2228" s="12">
        <v>1481</v>
      </c>
      <c r="G2228" s="8" t="s">
        <v>7884</v>
      </c>
      <c r="H2228" s="8" t="s">
        <v>7883</v>
      </c>
      <c r="I2228" s="8" t="s">
        <v>7860</v>
      </c>
      <c r="J2228" s="13">
        <v>35590</v>
      </c>
      <c r="K2228" s="8">
        <v>25</v>
      </c>
    </row>
    <row r="2229" spans="1:11" ht="15" customHeight="1" x14ac:dyDescent="0.3">
      <c r="A2229" s="8" t="s">
        <v>2265</v>
      </c>
      <c r="B2229" s="8">
        <v>1998</v>
      </c>
      <c r="C2229" s="8" t="s">
        <v>7848</v>
      </c>
      <c r="D2229" s="8">
        <v>7</v>
      </c>
      <c r="E2229" s="8">
        <v>0</v>
      </c>
      <c r="F2229" s="12">
        <v>1477</v>
      </c>
      <c r="G2229" s="8" t="s">
        <v>7884</v>
      </c>
      <c r="H2229" s="8" t="s">
        <v>7883</v>
      </c>
      <c r="I2229" s="8" t="s">
        <v>7859</v>
      </c>
      <c r="J2229" s="13">
        <v>36136</v>
      </c>
      <c r="K2229" s="8">
        <v>24</v>
      </c>
    </row>
    <row r="2230" spans="1:11" ht="15" customHeight="1" x14ac:dyDescent="0.3">
      <c r="A2230" s="8" t="s">
        <v>2266</v>
      </c>
      <c r="B2230" s="8">
        <v>2003</v>
      </c>
      <c r="C2230" s="8" t="s">
        <v>7846</v>
      </c>
      <c r="D2230" s="8">
        <v>20</v>
      </c>
      <c r="E2230" s="8">
        <v>0</v>
      </c>
      <c r="F2230" s="12">
        <v>1467</v>
      </c>
      <c r="G2230" s="8" t="s">
        <v>7884</v>
      </c>
      <c r="H2230" s="8" t="s">
        <v>7884</v>
      </c>
      <c r="I2230" s="8" t="s">
        <v>7859</v>
      </c>
      <c r="J2230" s="13">
        <v>37792</v>
      </c>
      <c r="K2230" s="8">
        <v>19</v>
      </c>
    </row>
    <row r="2231" spans="1:11" ht="15" customHeight="1" x14ac:dyDescent="0.3">
      <c r="A2231" s="8" t="s">
        <v>2267</v>
      </c>
      <c r="B2231" s="8">
        <v>1997</v>
      </c>
      <c r="C2231" s="8" t="s">
        <v>7846</v>
      </c>
      <c r="D2231" s="8">
        <v>19</v>
      </c>
      <c r="E2231" s="8">
        <v>0</v>
      </c>
      <c r="F2231" s="12">
        <v>1445</v>
      </c>
      <c r="G2231" s="8" t="s">
        <v>7884</v>
      </c>
      <c r="H2231" s="8" t="s">
        <v>7883</v>
      </c>
      <c r="I2231" s="8" t="s">
        <v>7859</v>
      </c>
      <c r="J2231" s="13">
        <v>35600</v>
      </c>
      <c r="K2231" s="8">
        <v>25</v>
      </c>
    </row>
    <row r="2232" spans="1:11" ht="15" customHeight="1" x14ac:dyDescent="0.3">
      <c r="A2232" s="8" t="s">
        <v>2268</v>
      </c>
      <c r="B2232" s="8">
        <v>2000</v>
      </c>
      <c r="C2232" s="8" t="s">
        <v>7847</v>
      </c>
      <c r="D2232" s="8">
        <v>1</v>
      </c>
      <c r="E2232" s="8">
        <v>0</v>
      </c>
      <c r="F2232" s="12">
        <v>1438</v>
      </c>
      <c r="G2232" s="8" t="s">
        <v>7884</v>
      </c>
      <c r="H2232" s="8" t="s">
        <v>7884</v>
      </c>
      <c r="I2232" s="8" t="s">
        <v>7859</v>
      </c>
      <c r="J2232" s="13">
        <v>36770</v>
      </c>
      <c r="K2232" s="8">
        <v>22</v>
      </c>
    </row>
    <row r="2233" spans="1:11" ht="15" customHeight="1" x14ac:dyDescent="0.3">
      <c r="A2233" s="8" t="s">
        <v>2269</v>
      </c>
      <c r="B2233" s="8">
        <v>1997</v>
      </c>
      <c r="C2233" s="8" t="s">
        <v>7848</v>
      </c>
      <c r="D2233" s="8">
        <v>5</v>
      </c>
      <c r="E2233" s="8">
        <v>0</v>
      </c>
      <c r="F2233" s="12">
        <v>1422</v>
      </c>
      <c r="G2233" s="8" t="s">
        <v>7884</v>
      </c>
      <c r="H2233" s="8" t="s">
        <v>7884</v>
      </c>
      <c r="I2233" s="8" t="s">
        <v>7859</v>
      </c>
      <c r="J2233" s="13">
        <v>35769</v>
      </c>
      <c r="K2233" s="8">
        <v>25</v>
      </c>
    </row>
    <row r="2234" spans="1:11" ht="15" customHeight="1" x14ac:dyDescent="0.3">
      <c r="A2234" s="8" t="s">
        <v>2270</v>
      </c>
      <c r="B2234" s="8">
        <v>2001</v>
      </c>
      <c r="C2234" s="8" t="s">
        <v>7849</v>
      </c>
      <c r="D2234" s="8">
        <v>23</v>
      </c>
      <c r="E2234" s="8">
        <v>0</v>
      </c>
      <c r="F2234" s="12">
        <v>1421</v>
      </c>
      <c r="G2234" s="8" t="s">
        <v>7884</v>
      </c>
      <c r="H2234" s="8" t="s">
        <v>7884</v>
      </c>
      <c r="I2234" s="8" t="s">
        <v>7859</v>
      </c>
      <c r="J2234" s="13">
        <v>37126</v>
      </c>
      <c r="K2234" s="8">
        <v>21</v>
      </c>
    </row>
    <row r="2235" spans="1:11" ht="15" customHeight="1" x14ac:dyDescent="0.3">
      <c r="A2235" s="8" t="s">
        <v>2271</v>
      </c>
      <c r="B2235" s="8">
        <v>1996</v>
      </c>
      <c r="C2235" s="8" t="s">
        <v>7846</v>
      </c>
      <c r="D2235" s="8">
        <v>23</v>
      </c>
      <c r="E2235" s="8">
        <v>0</v>
      </c>
      <c r="F2235" s="12">
        <v>1417</v>
      </c>
      <c r="G2235" s="8" t="s">
        <v>7884</v>
      </c>
      <c r="H2235" s="8" t="s">
        <v>7882</v>
      </c>
      <c r="I2235" s="8" t="s">
        <v>7859</v>
      </c>
      <c r="J2235" s="13">
        <v>35239</v>
      </c>
      <c r="K2235" s="8">
        <v>26</v>
      </c>
    </row>
    <row r="2236" spans="1:11" ht="15" customHeight="1" x14ac:dyDescent="0.3">
      <c r="A2236" s="8" t="s">
        <v>2272</v>
      </c>
      <c r="B2236" s="8">
        <v>1997</v>
      </c>
      <c r="C2236" s="8" t="s">
        <v>7850</v>
      </c>
      <c r="D2236" s="8">
        <v>27</v>
      </c>
      <c r="E2236" s="8">
        <v>0</v>
      </c>
      <c r="F2236" s="12">
        <v>1402</v>
      </c>
      <c r="G2236" s="8" t="s">
        <v>7884</v>
      </c>
      <c r="H2236" s="8" t="s">
        <v>7882</v>
      </c>
      <c r="I2236" s="8" t="s">
        <v>7861</v>
      </c>
      <c r="J2236" s="13">
        <v>35730</v>
      </c>
      <c r="K2236" s="8">
        <v>25</v>
      </c>
    </row>
    <row r="2237" spans="1:11" ht="15" customHeight="1" x14ac:dyDescent="0.3">
      <c r="A2237" s="8" t="s">
        <v>2273</v>
      </c>
      <c r="B2237" s="8">
        <v>1998</v>
      </c>
      <c r="C2237" s="8" t="s">
        <v>7847</v>
      </c>
      <c r="D2237" s="8">
        <v>5</v>
      </c>
      <c r="E2237" s="8">
        <v>0</v>
      </c>
      <c r="F2237" s="12">
        <v>1400.44</v>
      </c>
      <c r="G2237" s="8" t="s">
        <v>7884</v>
      </c>
      <c r="H2237" s="8" t="s">
        <v>7884</v>
      </c>
      <c r="I2237" s="8" t="s">
        <v>7859</v>
      </c>
      <c r="J2237" s="13">
        <v>36043</v>
      </c>
      <c r="K2237" s="8">
        <v>24</v>
      </c>
    </row>
    <row r="2238" spans="1:11" ht="15" customHeight="1" x14ac:dyDescent="0.3">
      <c r="A2238" s="8" t="s">
        <v>2274</v>
      </c>
      <c r="B2238" s="8">
        <v>2002</v>
      </c>
      <c r="C2238" s="8" t="s">
        <v>7848</v>
      </c>
      <c r="D2238" s="8">
        <v>22</v>
      </c>
      <c r="E2238" s="8">
        <v>0</v>
      </c>
      <c r="F2238" s="12">
        <v>1391.53</v>
      </c>
      <c r="G2238" s="8" t="s">
        <v>7884</v>
      </c>
      <c r="H2238" s="8" t="s">
        <v>7883</v>
      </c>
      <c r="I2238" s="8" t="s">
        <v>7859</v>
      </c>
      <c r="J2238" s="13">
        <v>37612</v>
      </c>
      <c r="K2238" s="8">
        <v>20</v>
      </c>
    </row>
    <row r="2239" spans="1:11" ht="15" customHeight="1" x14ac:dyDescent="0.3">
      <c r="A2239" s="8" t="s">
        <v>2275</v>
      </c>
      <c r="B2239" s="8">
        <v>2002</v>
      </c>
      <c r="C2239" s="8" t="s">
        <v>7845</v>
      </c>
      <c r="D2239" s="8">
        <v>14</v>
      </c>
      <c r="E2239" s="8">
        <v>0</v>
      </c>
      <c r="F2239" s="12">
        <v>1390</v>
      </c>
      <c r="G2239" s="8" t="s">
        <v>7884</v>
      </c>
      <c r="H2239" s="8" t="s">
        <v>7884</v>
      </c>
      <c r="I2239" s="8" t="s">
        <v>7859</v>
      </c>
      <c r="J2239" s="13">
        <v>37574</v>
      </c>
      <c r="K2239" s="8">
        <v>20</v>
      </c>
    </row>
    <row r="2240" spans="1:11" ht="15" customHeight="1" x14ac:dyDescent="0.3">
      <c r="A2240" s="8" t="s">
        <v>2276</v>
      </c>
      <c r="B2240" s="8">
        <v>1999</v>
      </c>
      <c r="C2240" s="8" t="s">
        <v>7844</v>
      </c>
      <c r="D2240" s="8">
        <v>6</v>
      </c>
      <c r="E2240" s="8">
        <v>0</v>
      </c>
      <c r="F2240" s="12">
        <v>1389</v>
      </c>
      <c r="G2240" s="8" t="s">
        <v>7884</v>
      </c>
      <c r="H2240" s="8" t="s">
        <v>7884</v>
      </c>
      <c r="I2240" s="8" t="s">
        <v>7859</v>
      </c>
      <c r="J2240" s="13">
        <v>36347</v>
      </c>
      <c r="K2240" s="8">
        <v>23</v>
      </c>
    </row>
    <row r="2241" spans="1:11" ht="15" customHeight="1" x14ac:dyDescent="0.3">
      <c r="A2241" s="8" t="s">
        <v>2277</v>
      </c>
      <c r="B2241" s="8">
        <v>2002</v>
      </c>
      <c r="C2241" s="8" t="s">
        <v>7849</v>
      </c>
      <c r="D2241" s="8">
        <v>15</v>
      </c>
      <c r="E2241" s="8">
        <v>0</v>
      </c>
      <c r="F2241" s="12">
        <v>1382</v>
      </c>
      <c r="G2241" s="8" t="s">
        <v>7884</v>
      </c>
      <c r="H2241" s="8" t="s">
        <v>7883</v>
      </c>
      <c r="I2241" s="8" t="s">
        <v>7859</v>
      </c>
      <c r="J2241" s="13">
        <v>37483</v>
      </c>
      <c r="K2241" s="8">
        <v>20</v>
      </c>
    </row>
    <row r="2242" spans="1:11" ht="15" customHeight="1" x14ac:dyDescent="0.3">
      <c r="A2242" s="8" t="s">
        <v>2278</v>
      </c>
      <c r="B2242" s="8">
        <v>1998</v>
      </c>
      <c r="C2242" s="8" t="s">
        <v>7848</v>
      </c>
      <c r="D2242" s="8">
        <v>3</v>
      </c>
      <c r="E2242" s="8">
        <v>0</v>
      </c>
      <c r="F2242" s="12">
        <v>1359</v>
      </c>
      <c r="G2242" s="8" t="s">
        <v>7884</v>
      </c>
      <c r="H2242" s="8" t="s">
        <v>7883</v>
      </c>
      <c r="I2242" s="8" t="s">
        <v>7859</v>
      </c>
      <c r="J2242" s="13">
        <v>36132</v>
      </c>
      <c r="K2242" s="8">
        <v>24</v>
      </c>
    </row>
    <row r="2243" spans="1:11" ht="15" customHeight="1" x14ac:dyDescent="0.3">
      <c r="A2243" s="8" t="s">
        <v>2279</v>
      </c>
      <c r="B2243" s="8">
        <v>1997</v>
      </c>
      <c r="C2243" s="8" t="s">
        <v>7845</v>
      </c>
      <c r="D2243" s="8">
        <v>7</v>
      </c>
      <c r="E2243" s="8">
        <v>0</v>
      </c>
      <c r="F2243" s="12">
        <v>1341.16</v>
      </c>
      <c r="G2243" s="8" t="s">
        <v>7884</v>
      </c>
      <c r="H2243" s="8" t="s">
        <v>7884</v>
      </c>
      <c r="I2243" s="8" t="s">
        <v>7860</v>
      </c>
      <c r="J2243" s="13">
        <v>35741</v>
      </c>
      <c r="K2243" s="8">
        <v>25</v>
      </c>
    </row>
    <row r="2244" spans="1:11" ht="15" customHeight="1" x14ac:dyDescent="0.3">
      <c r="A2244" s="8" t="s">
        <v>2280</v>
      </c>
      <c r="B2244" s="8">
        <v>1995</v>
      </c>
      <c r="C2244" s="8" t="s">
        <v>7844</v>
      </c>
      <c r="D2244" s="8">
        <v>30</v>
      </c>
      <c r="E2244" s="8">
        <v>0</v>
      </c>
      <c r="F2244" s="12">
        <v>1338</v>
      </c>
      <c r="G2244" s="8" t="s">
        <v>7884</v>
      </c>
      <c r="H2244" s="8" t="s">
        <v>7882</v>
      </c>
      <c r="I2244" s="8" t="s">
        <v>7860</v>
      </c>
      <c r="J2244" s="13">
        <v>34910</v>
      </c>
      <c r="K2244" s="8">
        <v>27</v>
      </c>
    </row>
    <row r="2245" spans="1:11" ht="15" customHeight="1" x14ac:dyDescent="0.3">
      <c r="A2245" s="8" t="s">
        <v>2281</v>
      </c>
      <c r="B2245" s="8">
        <v>1998</v>
      </c>
      <c r="C2245" s="8" t="s">
        <v>7844</v>
      </c>
      <c r="D2245" s="8">
        <v>12</v>
      </c>
      <c r="E2245" s="8">
        <v>0</v>
      </c>
      <c r="F2245" s="12">
        <v>1332.61</v>
      </c>
      <c r="G2245" s="8" t="s">
        <v>7884</v>
      </c>
      <c r="H2245" s="8" t="s">
        <v>7882</v>
      </c>
      <c r="I2245" s="8" t="s">
        <v>7859</v>
      </c>
      <c r="J2245" s="13">
        <v>35988</v>
      </c>
      <c r="K2245" s="8">
        <v>24</v>
      </c>
    </row>
    <row r="2246" spans="1:11" ht="15" customHeight="1" x14ac:dyDescent="0.3">
      <c r="A2246" s="8" t="s">
        <v>2282</v>
      </c>
      <c r="B2246" s="8">
        <v>1999</v>
      </c>
      <c r="C2246" s="8" t="s">
        <v>7850</v>
      </c>
      <c r="D2246" s="8">
        <v>14</v>
      </c>
      <c r="E2246" s="8">
        <v>0</v>
      </c>
      <c r="F2246" s="12">
        <v>1329.17</v>
      </c>
      <c r="G2246" s="8" t="s">
        <v>7884</v>
      </c>
      <c r="H2246" s="8" t="s">
        <v>7882</v>
      </c>
      <c r="I2246" s="8" t="s">
        <v>7859</v>
      </c>
      <c r="J2246" s="13">
        <v>36447</v>
      </c>
      <c r="K2246" s="8">
        <v>23</v>
      </c>
    </row>
    <row r="2247" spans="1:11" ht="15" customHeight="1" x14ac:dyDescent="0.3">
      <c r="A2247" s="8" t="s">
        <v>2283</v>
      </c>
      <c r="B2247" s="8">
        <v>2002</v>
      </c>
      <c r="C2247" s="8" t="s">
        <v>7850</v>
      </c>
      <c r="D2247" s="8">
        <v>13</v>
      </c>
      <c r="E2247" s="8">
        <v>0</v>
      </c>
      <c r="F2247" s="12">
        <v>1315</v>
      </c>
      <c r="G2247" s="8" t="s">
        <v>7884</v>
      </c>
      <c r="H2247" s="8" t="s">
        <v>7884</v>
      </c>
      <c r="I2247" s="8" t="s">
        <v>7859</v>
      </c>
      <c r="J2247" s="13">
        <v>37542</v>
      </c>
      <c r="K2247" s="8">
        <v>20</v>
      </c>
    </row>
    <row r="2248" spans="1:11" ht="15" customHeight="1" x14ac:dyDescent="0.3">
      <c r="A2248" s="8" t="s">
        <v>2284</v>
      </c>
      <c r="B2248" s="8">
        <v>1999</v>
      </c>
      <c r="C2248" s="8" t="s">
        <v>7848</v>
      </c>
      <c r="D2248" s="8">
        <v>2</v>
      </c>
      <c r="E2248" s="8">
        <v>0</v>
      </c>
      <c r="F2248" s="12">
        <v>1304</v>
      </c>
      <c r="G2248" s="8" t="s">
        <v>7884</v>
      </c>
      <c r="H2248" s="8" t="s">
        <v>7884</v>
      </c>
      <c r="I2248" s="8" t="s">
        <v>7859</v>
      </c>
      <c r="J2248" s="13">
        <v>36496</v>
      </c>
      <c r="K2248" s="8">
        <v>23</v>
      </c>
    </row>
    <row r="2249" spans="1:11" ht="15" customHeight="1" x14ac:dyDescent="0.3">
      <c r="A2249" s="8" t="s">
        <v>2285</v>
      </c>
      <c r="B2249" s="8">
        <v>2002</v>
      </c>
      <c r="C2249" s="8" t="s">
        <v>7848</v>
      </c>
      <c r="D2249" s="8">
        <v>10</v>
      </c>
      <c r="E2249" s="8">
        <v>0</v>
      </c>
      <c r="F2249" s="12">
        <v>1304</v>
      </c>
      <c r="G2249" s="8" t="s">
        <v>7884</v>
      </c>
      <c r="H2249" s="8" t="s">
        <v>7884</v>
      </c>
      <c r="I2249" s="8" t="s">
        <v>7860</v>
      </c>
      <c r="J2249" s="13">
        <v>37600</v>
      </c>
      <c r="K2249" s="8">
        <v>20</v>
      </c>
    </row>
    <row r="2250" spans="1:11" ht="15" customHeight="1" x14ac:dyDescent="0.3">
      <c r="A2250" s="8" t="s">
        <v>2286</v>
      </c>
      <c r="B2250" s="8">
        <v>2001</v>
      </c>
      <c r="C2250" s="8" t="s">
        <v>7845</v>
      </c>
      <c r="D2250" s="8">
        <v>29</v>
      </c>
      <c r="E2250" s="8">
        <v>0</v>
      </c>
      <c r="F2250" s="12">
        <v>1293</v>
      </c>
      <c r="G2250" s="8" t="s">
        <v>7884</v>
      </c>
      <c r="H2250" s="8" t="s">
        <v>7882</v>
      </c>
      <c r="I2250" s="8" t="s">
        <v>7860</v>
      </c>
      <c r="J2250" s="13">
        <v>37224</v>
      </c>
      <c r="K2250" s="8">
        <v>21</v>
      </c>
    </row>
    <row r="2251" spans="1:11" ht="15" customHeight="1" x14ac:dyDescent="0.3">
      <c r="A2251" s="8" t="s">
        <v>2287</v>
      </c>
      <c r="B2251" s="8">
        <v>1998</v>
      </c>
      <c r="C2251" s="8" t="s">
        <v>7846</v>
      </c>
      <c r="D2251" s="8">
        <v>4</v>
      </c>
      <c r="E2251" s="8">
        <v>0</v>
      </c>
      <c r="F2251" s="12">
        <v>1290.93</v>
      </c>
      <c r="G2251" s="8" t="s">
        <v>7884</v>
      </c>
      <c r="H2251" s="8" t="s">
        <v>7884</v>
      </c>
      <c r="I2251" s="8" t="s">
        <v>7859</v>
      </c>
      <c r="J2251" s="13">
        <v>35950</v>
      </c>
      <c r="K2251" s="8">
        <v>25</v>
      </c>
    </row>
    <row r="2252" spans="1:11" ht="15" customHeight="1" x14ac:dyDescent="0.3">
      <c r="A2252" s="8" t="s">
        <v>2288</v>
      </c>
      <c r="B2252" s="8">
        <v>2000</v>
      </c>
      <c r="C2252" s="8" t="s">
        <v>7846</v>
      </c>
      <c r="D2252" s="8">
        <v>26</v>
      </c>
      <c r="E2252" s="8">
        <v>0</v>
      </c>
      <c r="F2252" s="12">
        <v>1286</v>
      </c>
      <c r="G2252" s="8" t="s">
        <v>7884</v>
      </c>
      <c r="H2252" s="8" t="s">
        <v>7884</v>
      </c>
      <c r="I2252" s="8" t="s">
        <v>7859</v>
      </c>
      <c r="J2252" s="13">
        <v>36703</v>
      </c>
      <c r="K2252" s="8">
        <v>22</v>
      </c>
    </row>
    <row r="2253" spans="1:11" ht="15" customHeight="1" x14ac:dyDescent="0.3">
      <c r="A2253" s="8" t="s">
        <v>2289</v>
      </c>
      <c r="B2253" s="8">
        <v>2004</v>
      </c>
      <c r="C2253" s="8" t="s">
        <v>7844</v>
      </c>
      <c r="D2253" s="8">
        <v>28</v>
      </c>
      <c r="E2253" s="8">
        <v>0</v>
      </c>
      <c r="F2253" s="12">
        <v>1285</v>
      </c>
      <c r="G2253" s="8" t="s">
        <v>7884</v>
      </c>
      <c r="H2253" s="8" t="s">
        <v>7882</v>
      </c>
      <c r="I2253" s="8" t="s">
        <v>7859</v>
      </c>
      <c r="J2253" s="13">
        <v>38196</v>
      </c>
      <c r="K2253" s="8">
        <v>18</v>
      </c>
    </row>
    <row r="2254" spans="1:11" ht="15" customHeight="1" x14ac:dyDescent="0.3">
      <c r="A2254" s="8" t="s">
        <v>2290</v>
      </c>
      <c r="B2254" s="8">
        <v>2004</v>
      </c>
      <c r="C2254" s="8" t="s">
        <v>7847</v>
      </c>
      <c r="D2254" s="8">
        <v>30</v>
      </c>
      <c r="E2254" s="8">
        <v>0</v>
      </c>
      <c r="F2254" s="12">
        <v>1283</v>
      </c>
      <c r="G2254" s="8" t="s">
        <v>7884</v>
      </c>
      <c r="H2254" s="8" t="s">
        <v>7883</v>
      </c>
      <c r="I2254" s="8" t="s">
        <v>7859</v>
      </c>
      <c r="J2254" s="13">
        <v>38260</v>
      </c>
      <c r="K2254" s="8">
        <v>18</v>
      </c>
    </row>
    <row r="2255" spans="1:11" ht="15" customHeight="1" x14ac:dyDescent="0.3">
      <c r="A2255" s="8" t="s">
        <v>2291</v>
      </c>
      <c r="B2255" s="8">
        <v>1997</v>
      </c>
      <c r="C2255" s="8" t="s">
        <v>7850</v>
      </c>
      <c r="D2255" s="8">
        <v>26</v>
      </c>
      <c r="E2255" s="8">
        <v>0</v>
      </c>
      <c r="F2255" s="12">
        <v>1276</v>
      </c>
      <c r="G2255" s="8" t="s">
        <v>7884</v>
      </c>
      <c r="H2255" s="8" t="s">
        <v>7884</v>
      </c>
      <c r="I2255" s="8" t="s">
        <v>7860</v>
      </c>
      <c r="J2255" s="13">
        <v>35729</v>
      </c>
      <c r="K2255" s="8">
        <v>25</v>
      </c>
    </row>
    <row r="2256" spans="1:11" ht="15" customHeight="1" x14ac:dyDescent="0.3">
      <c r="A2256" s="8" t="s">
        <v>2292</v>
      </c>
      <c r="B2256" s="8">
        <v>2002</v>
      </c>
      <c r="C2256" s="8" t="s">
        <v>7848</v>
      </c>
      <c r="D2256" s="8">
        <v>4</v>
      </c>
      <c r="E2256" s="8">
        <v>0</v>
      </c>
      <c r="F2256" s="12">
        <v>1267</v>
      </c>
      <c r="G2256" s="8" t="s">
        <v>7884</v>
      </c>
      <c r="H2256" s="8" t="s">
        <v>7883</v>
      </c>
      <c r="I2256" s="8" t="s">
        <v>7859</v>
      </c>
      <c r="J2256" s="13">
        <v>37594</v>
      </c>
      <c r="K2256" s="8">
        <v>20</v>
      </c>
    </row>
    <row r="2257" spans="1:11" ht="15" customHeight="1" x14ac:dyDescent="0.3">
      <c r="A2257" s="8" t="s">
        <v>2293</v>
      </c>
      <c r="B2257" s="8">
        <v>2003</v>
      </c>
      <c r="C2257" s="8" t="s">
        <v>7845</v>
      </c>
      <c r="D2257" s="8">
        <v>21</v>
      </c>
      <c r="E2257" s="8">
        <v>0</v>
      </c>
      <c r="F2257" s="12">
        <v>1263.25</v>
      </c>
      <c r="G2257" s="8" t="s">
        <v>7884</v>
      </c>
      <c r="H2257" s="8" t="s">
        <v>7882</v>
      </c>
      <c r="I2257" s="8" t="s">
        <v>7861</v>
      </c>
      <c r="J2257" s="13">
        <v>37946</v>
      </c>
      <c r="K2257" s="8">
        <v>19</v>
      </c>
    </row>
    <row r="2258" spans="1:11" ht="15" customHeight="1" x14ac:dyDescent="0.3">
      <c r="A2258" s="8" t="s">
        <v>2294</v>
      </c>
      <c r="B2258" s="8">
        <v>2003</v>
      </c>
      <c r="C2258" s="8" t="s">
        <v>7849</v>
      </c>
      <c r="D2258" s="8">
        <v>15</v>
      </c>
      <c r="E2258" s="8">
        <v>0</v>
      </c>
      <c r="F2258" s="12">
        <v>1261.8599999999999</v>
      </c>
      <c r="G2258" s="8" t="s">
        <v>7884</v>
      </c>
      <c r="H2258" s="8" t="s">
        <v>7882</v>
      </c>
      <c r="I2258" s="8" t="s">
        <v>7861</v>
      </c>
      <c r="J2258" s="13">
        <v>37848</v>
      </c>
      <c r="K2258" s="8">
        <v>19</v>
      </c>
    </row>
    <row r="2259" spans="1:11" ht="15" customHeight="1" x14ac:dyDescent="0.3">
      <c r="A2259" s="8" t="s">
        <v>2295</v>
      </c>
      <c r="B2259" s="8">
        <v>2003</v>
      </c>
      <c r="C2259" s="8" t="s">
        <v>7850</v>
      </c>
      <c r="D2259" s="8">
        <v>30</v>
      </c>
      <c r="E2259" s="8">
        <v>0</v>
      </c>
      <c r="F2259" s="12">
        <v>1261.44</v>
      </c>
      <c r="G2259" s="8" t="s">
        <v>7884</v>
      </c>
      <c r="H2259" s="8" t="s">
        <v>7882</v>
      </c>
      <c r="I2259" s="8" t="s">
        <v>7861</v>
      </c>
      <c r="J2259" s="13">
        <v>37924</v>
      </c>
      <c r="K2259" s="8">
        <v>19</v>
      </c>
    </row>
    <row r="2260" spans="1:11" ht="15" customHeight="1" x14ac:dyDescent="0.3">
      <c r="A2260" s="8" t="s">
        <v>2296</v>
      </c>
      <c r="B2260" s="8">
        <v>2003</v>
      </c>
      <c r="C2260" s="8" t="s">
        <v>7850</v>
      </c>
      <c r="D2260" s="8">
        <v>13</v>
      </c>
      <c r="E2260" s="8">
        <v>0</v>
      </c>
      <c r="F2260" s="12">
        <v>1256.3</v>
      </c>
      <c r="G2260" s="8" t="s">
        <v>7884</v>
      </c>
      <c r="H2260" s="8" t="s">
        <v>7882</v>
      </c>
      <c r="I2260" s="8" t="s">
        <v>7861</v>
      </c>
      <c r="J2260" s="13">
        <v>37907</v>
      </c>
      <c r="K2260" s="8">
        <v>19</v>
      </c>
    </row>
    <row r="2261" spans="1:11" ht="15" customHeight="1" x14ac:dyDescent="0.3">
      <c r="A2261" s="8" t="s">
        <v>2297</v>
      </c>
      <c r="B2261" s="8">
        <v>2003</v>
      </c>
      <c r="C2261" s="8" t="s">
        <v>7848</v>
      </c>
      <c r="D2261" s="8">
        <v>10</v>
      </c>
      <c r="E2261" s="8">
        <v>0</v>
      </c>
      <c r="F2261" s="12">
        <v>1253.94</v>
      </c>
      <c r="G2261" s="8" t="s">
        <v>7884</v>
      </c>
      <c r="H2261" s="8" t="s">
        <v>7884</v>
      </c>
      <c r="I2261" s="8" t="s">
        <v>7861</v>
      </c>
      <c r="J2261" s="13">
        <v>37965</v>
      </c>
      <c r="K2261" s="8">
        <v>19</v>
      </c>
    </row>
    <row r="2262" spans="1:11" ht="15" customHeight="1" x14ac:dyDescent="0.3">
      <c r="A2262" s="8" t="s">
        <v>2298</v>
      </c>
      <c r="B2262" s="8">
        <v>1997</v>
      </c>
      <c r="C2262" s="8" t="s">
        <v>7845</v>
      </c>
      <c r="D2262" s="8">
        <v>4</v>
      </c>
      <c r="E2262" s="8">
        <v>0</v>
      </c>
      <c r="F2262" s="12">
        <v>1253</v>
      </c>
      <c r="G2262" s="8" t="s">
        <v>7884</v>
      </c>
      <c r="H2262" s="8" t="s">
        <v>7884</v>
      </c>
      <c r="I2262" s="8" t="s">
        <v>7859</v>
      </c>
      <c r="J2262" s="13">
        <v>35738</v>
      </c>
      <c r="K2262" s="8">
        <v>25</v>
      </c>
    </row>
    <row r="2263" spans="1:11" ht="15" customHeight="1" x14ac:dyDescent="0.3">
      <c r="A2263" s="8" t="s">
        <v>2299</v>
      </c>
      <c r="B2263" s="8">
        <v>2003</v>
      </c>
      <c r="C2263" s="8" t="s">
        <v>7847</v>
      </c>
      <c r="D2263" s="8">
        <v>15</v>
      </c>
      <c r="E2263" s="8">
        <v>0</v>
      </c>
      <c r="F2263" s="12">
        <v>1252.4100000000001</v>
      </c>
      <c r="G2263" s="8" t="s">
        <v>7884</v>
      </c>
      <c r="H2263" s="8" t="s">
        <v>7882</v>
      </c>
      <c r="I2263" s="8" t="s">
        <v>7861</v>
      </c>
      <c r="J2263" s="13">
        <v>37879</v>
      </c>
      <c r="K2263" s="8">
        <v>19</v>
      </c>
    </row>
    <row r="2264" spans="1:11" ht="15" customHeight="1" x14ac:dyDescent="0.3">
      <c r="A2264" s="8" t="s">
        <v>2300</v>
      </c>
      <c r="B2264" s="8">
        <v>2003</v>
      </c>
      <c r="C2264" s="8" t="s">
        <v>7847</v>
      </c>
      <c r="D2264" s="8">
        <v>8</v>
      </c>
      <c r="E2264" s="8">
        <v>0</v>
      </c>
      <c r="F2264" s="12">
        <v>1242.82</v>
      </c>
      <c r="G2264" s="8" t="s">
        <v>7884</v>
      </c>
      <c r="H2264" s="8" t="s">
        <v>7883</v>
      </c>
      <c r="I2264" s="8" t="s">
        <v>7861</v>
      </c>
      <c r="J2264" s="13">
        <v>37872</v>
      </c>
      <c r="K2264" s="8">
        <v>19</v>
      </c>
    </row>
    <row r="2265" spans="1:11" ht="15" customHeight="1" x14ac:dyDescent="0.3">
      <c r="A2265" s="8" t="s">
        <v>2301</v>
      </c>
      <c r="B2265" s="8">
        <v>2003</v>
      </c>
      <c r="C2265" s="8" t="s">
        <v>7847</v>
      </c>
      <c r="D2265" s="8">
        <v>15</v>
      </c>
      <c r="E2265" s="8">
        <v>0</v>
      </c>
      <c r="F2265" s="12">
        <v>1242.26</v>
      </c>
      <c r="G2265" s="8" t="s">
        <v>7884</v>
      </c>
      <c r="H2265" s="8" t="s">
        <v>7883</v>
      </c>
      <c r="I2265" s="8" t="s">
        <v>7861</v>
      </c>
      <c r="J2265" s="13">
        <v>37879</v>
      </c>
      <c r="K2265" s="8">
        <v>19</v>
      </c>
    </row>
    <row r="2266" spans="1:11" ht="15" customHeight="1" x14ac:dyDescent="0.3">
      <c r="A2266" s="8" t="s">
        <v>2302</v>
      </c>
      <c r="B2266" s="8">
        <v>2003</v>
      </c>
      <c r="C2266" s="8" t="s">
        <v>7849</v>
      </c>
      <c r="D2266" s="8">
        <v>2</v>
      </c>
      <c r="E2266" s="8">
        <v>0</v>
      </c>
      <c r="F2266" s="12">
        <v>1241.57</v>
      </c>
      <c r="G2266" s="8" t="s">
        <v>7884</v>
      </c>
      <c r="H2266" s="8" t="s">
        <v>7884</v>
      </c>
      <c r="I2266" s="8" t="s">
        <v>7861</v>
      </c>
      <c r="J2266" s="13">
        <v>37835</v>
      </c>
      <c r="K2266" s="8">
        <v>19</v>
      </c>
    </row>
    <row r="2267" spans="1:11" ht="15" customHeight="1" x14ac:dyDescent="0.3">
      <c r="A2267" s="8" t="s">
        <v>2303</v>
      </c>
      <c r="B2267" s="8">
        <v>2002</v>
      </c>
      <c r="C2267" s="8" t="s">
        <v>7844</v>
      </c>
      <c r="D2267" s="8">
        <v>1</v>
      </c>
      <c r="E2267" s="8">
        <v>0</v>
      </c>
      <c r="F2267" s="12">
        <v>1241</v>
      </c>
      <c r="G2267" s="8" t="s">
        <v>7884</v>
      </c>
      <c r="H2267" s="8" t="s">
        <v>7884</v>
      </c>
      <c r="I2267" s="8" t="s">
        <v>7859</v>
      </c>
      <c r="J2267" s="13">
        <v>37438</v>
      </c>
      <c r="K2267" s="8">
        <v>20</v>
      </c>
    </row>
    <row r="2268" spans="1:11" ht="15" customHeight="1" x14ac:dyDescent="0.3">
      <c r="A2268" s="8" t="s">
        <v>2304</v>
      </c>
      <c r="B2268" s="8">
        <v>1998</v>
      </c>
      <c r="C2268" s="8" t="s">
        <v>7850</v>
      </c>
      <c r="D2268" s="8">
        <v>11</v>
      </c>
      <c r="E2268" s="8">
        <v>0</v>
      </c>
      <c r="F2268" s="12">
        <v>1240</v>
      </c>
      <c r="G2268" s="8" t="s">
        <v>7884</v>
      </c>
      <c r="H2268" s="8" t="s">
        <v>7883</v>
      </c>
      <c r="I2268" s="8" t="s">
        <v>7860</v>
      </c>
      <c r="J2268" s="13">
        <v>36079</v>
      </c>
      <c r="K2268" s="8">
        <v>24</v>
      </c>
    </row>
    <row r="2269" spans="1:11" ht="15" customHeight="1" x14ac:dyDescent="0.3">
      <c r="A2269" s="8" t="s">
        <v>2305</v>
      </c>
      <c r="B2269" s="8">
        <v>2002</v>
      </c>
      <c r="C2269" s="8" t="s">
        <v>7848</v>
      </c>
      <c r="D2269" s="8">
        <v>12</v>
      </c>
      <c r="E2269" s="8">
        <v>0</v>
      </c>
      <c r="F2269" s="12">
        <v>1237</v>
      </c>
      <c r="G2269" s="8" t="s">
        <v>7884</v>
      </c>
      <c r="H2269" s="8" t="s">
        <v>7884</v>
      </c>
      <c r="I2269" s="8" t="s">
        <v>7859</v>
      </c>
      <c r="J2269" s="13">
        <v>37602</v>
      </c>
      <c r="K2269" s="8">
        <v>20</v>
      </c>
    </row>
    <row r="2270" spans="1:11" ht="15" customHeight="1" x14ac:dyDescent="0.3">
      <c r="A2270" s="8" t="s">
        <v>2306</v>
      </c>
      <c r="B2270" s="8">
        <v>1998</v>
      </c>
      <c r="C2270" s="8" t="s">
        <v>7844</v>
      </c>
      <c r="D2270" s="8">
        <v>13</v>
      </c>
      <c r="E2270" s="8">
        <v>0</v>
      </c>
      <c r="F2270" s="12">
        <v>1234</v>
      </c>
      <c r="G2270" s="8" t="s">
        <v>7884</v>
      </c>
      <c r="H2270" s="8" t="s">
        <v>7883</v>
      </c>
      <c r="I2270" s="8" t="s">
        <v>7859</v>
      </c>
      <c r="J2270" s="13">
        <v>35989</v>
      </c>
      <c r="K2270" s="8">
        <v>24</v>
      </c>
    </row>
    <row r="2271" spans="1:11" ht="15" customHeight="1" x14ac:dyDescent="0.3">
      <c r="A2271" s="8" t="s">
        <v>2307</v>
      </c>
      <c r="B2271" s="8">
        <v>2004</v>
      </c>
      <c r="C2271" s="8" t="s">
        <v>7850</v>
      </c>
      <c r="D2271" s="8">
        <v>16</v>
      </c>
      <c r="E2271" s="8">
        <v>0</v>
      </c>
      <c r="F2271" s="12">
        <v>1228</v>
      </c>
      <c r="G2271" s="8" t="s">
        <v>7884</v>
      </c>
      <c r="H2271" s="8" t="s">
        <v>7883</v>
      </c>
      <c r="I2271" s="8" t="s">
        <v>7860</v>
      </c>
      <c r="J2271" s="13">
        <v>38276</v>
      </c>
      <c r="K2271" s="8">
        <v>18</v>
      </c>
    </row>
    <row r="2272" spans="1:11" ht="15" customHeight="1" x14ac:dyDescent="0.3">
      <c r="A2272" s="8" t="s">
        <v>2308</v>
      </c>
      <c r="B2272" s="8">
        <v>2004</v>
      </c>
      <c r="C2272" s="8" t="s">
        <v>7844</v>
      </c>
      <c r="D2272" s="8">
        <v>9</v>
      </c>
      <c r="E2272" s="8">
        <v>0</v>
      </c>
      <c r="F2272" s="12">
        <v>1224</v>
      </c>
      <c r="G2272" s="8" t="s">
        <v>7884</v>
      </c>
      <c r="H2272" s="8" t="s">
        <v>7883</v>
      </c>
      <c r="I2272" s="8" t="s">
        <v>7859</v>
      </c>
      <c r="J2272" s="13">
        <v>38177</v>
      </c>
      <c r="K2272" s="8">
        <v>18</v>
      </c>
    </row>
    <row r="2273" spans="1:11" ht="15" customHeight="1" x14ac:dyDescent="0.3">
      <c r="A2273" s="8" t="s">
        <v>2309</v>
      </c>
      <c r="B2273" s="8">
        <v>1996</v>
      </c>
      <c r="C2273" s="8" t="s">
        <v>7845</v>
      </c>
      <c r="D2273" s="8">
        <v>4</v>
      </c>
      <c r="E2273" s="8">
        <v>0</v>
      </c>
      <c r="F2273" s="12">
        <v>1220</v>
      </c>
      <c r="G2273" s="8" t="s">
        <v>7884</v>
      </c>
      <c r="H2273" s="8" t="s">
        <v>7882</v>
      </c>
      <c r="I2273" s="8" t="s">
        <v>7860</v>
      </c>
      <c r="J2273" s="13">
        <v>35373</v>
      </c>
      <c r="K2273" s="8">
        <v>26</v>
      </c>
    </row>
    <row r="2274" spans="1:11" ht="15" customHeight="1" x14ac:dyDescent="0.3">
      <c r="A2274" s="8" t="s">
        <v>2310</v>
      </c>
      <c r="B2274" s="8">
        <v>2004</v>
      </c>
      <c r="C2274" s="8" t="s">
        <v>7846</v>
      </c>
      <c r="D2274" s="8">
        <v>2</v>
      </c>
      <c r="E2274" s="8">
        <v>0</v>
      </c>
      <c r="F2274" s="12">
        <v>1210</v>
      </c>
      <c r="G2274" s="8" t="s">
        <v>7884</v>
      </c>
      <c r="H2274" s="8" t="s">
        <v>7883</v>
      </c>
      <c r="I2274" s="8" t="s">
        <v>7859</v>
      </c>
      <c r="J2274" s="13">
        <v>38140</v>
      </c>
      <c r="K2274" s="8">
        <v>19</v>
      </c>
    </row>
    <row r="2275" spans="1:11" ht="15" customHeight="1" x14ac:dyDescent="0.3">
      <c r="A2275" s="8" t="s">
        <v>2311</v>
      </c>
      <c r="B2275" s="8">
        <v>1992</v>
      </c>
      <c r="C2275" s="8" t="s">
        <v>7850</v>
      </c>
      <c r="D2275" s="8">
        <v>6</v>
      </c>
      <c r="E2275" s="8">
        <v>0</v>
      </c>
      <c r="F2275" s="12">
        <v>1200.55</v>
      </c>
      <c r="G2275" s="8" t="s">
        <v>7884</v>
      </c>
      <c r="H2275" s="8" t="s">
        <v>7882</v>
      </c>
      <c r="I2275" s="8" t="s">
        <v>7859</v>
      </c>
      <c r="J2275" s="13">
        <v>33883</v>
      </c>
      <c r="K2275" s="8">
        <v>30</v>
      </c>
    </row>
    <row r="2276" spans="1:11" ht="15" customHeight="1" x14ac:dyDescent="0.3">
      <c r="A2276" s="8" t="s">
        <v>2312</v>
      </c>
      <c r="B2276" s="8">
        <v>1999</v>
      </c>
      <c r="C2276" s="8" t="s">
        <v>7846</v>
      </c>
      <c r="D2276" s="8">
        <v>28</v>
      </c>
      <c r="E2276" s="8">
        <v>0</v>
      </c>
      <c r="F2276" s="12">
        <v>1200</v>
      </c>
      <c r="G2276" s="8" t="s">
        <v>7884</v>
      </c>
      <c r="H2276" s="8" t="s">
        <v>7882</v>
      </c>
      <c r="I2276" s="8" t="s">
        <v>7860</v>
      </c>
      <c r="J2276" s="13">
        <v>36339</v>
      </c>
      <c r="K2276" s="8">
        <v>23</v>
      </c>
    </row>
    <row r="2277" spans="1:11" ht="15" customHeight="1" x14ac:dyDescent="0.3">
      <c r="A2277" s="8" t="s">
        <v>2313</v>
      </c>
      <c r="B2277" s="8">
        <v>2002</v>
      </c>
      <c r="C2277" s="8" t="s">
        <v>7849</v>
      </c>
      <c r="D2277" s="8">
        <v>26</v>
      </c>
      <c r="E2277" s="8">
        <v>0</v>
      </c>
      <c r="F2277" s="12">
        <v>1191</v>
      </c>
      <c r="G2277" s="8" t="s">
        <v>7884</v>
      </c>
      <c r="H2277" s="8" t="s">
        <v>7883</v>
      </c>
      <c r="I2277" s="8" t="s">
        <v>7859</v>
      </c>
      <c r="J2277" s="13">
        <v>37494</v>
      </c>
      <c r="K2277" s="8">
        <v>20</v>
      </c>
    </row>
    <row r="2278" spans="1:11" ht="15" customHeight="1" x14ac:dyDescent="0.3">
      <c r="A2278" s="8" t="s">
        <v>2314</v>
      </c>
      <c r="B2278" s="8">
        <v>1997</v>
      </c>
      <c r="C2278" s="8" t="s">
        <v>7846</v>
      </c>
      <c r="D2278" s="8">
        <v>28</v>
      </c>
      <c r="E2278" s="8">
        <v>0</v>
      </c>
      <c r="F2278" s="12">
        <v>1178.07</v>
      </c>
      <c r="G2278" s="8" t="s">
        <v>7884</v>
      </c>
      <c r="H2278" s="8" t="s">
        <v>7884</v>
      </c>
      <c r="I2278" s="8" t="s">
        <v>7859</v>
      </c>
      <c r="J2278" s="13">
        <v>35609</v>
      </c>
      <c r="K2278" s="8">
        <v>25</v>
      </c>
    </row>
    <row r="2279" spans="1:11" ht="15" customHeight="1" x14ac:dyDescent="0.3">
      <c r="A2279" s="8" t="s">
        <v>2315</v>
      </c>
      <c r="B2279" s="8">
        <v>1996</v>
      </c>
      <c r="C2279" s="8" t="s">
        <v>7849</v>
      </c>
      <c r="D2279" s="8">
        <v>11</v>
      </c>
      <c r="E2279" s="8">
        <v>0</v>
      </c>
      <c r="F2279" s="12">
        <v>1178</v>
      </c>
      <c r="G2279" s="8" t="s">
        <v>7884</v>
      </c>
      <c r="H2279" s="8" t="s">
        <v>7882</v>
      </c>
      <c r="I2279" s="8" t="s">
        <v>7859</v>
      </c>
      <c r="J2279" s="13">
        <v>35288</v>
      </c>
      <c r="K2279" s="8">
        <v>26</v>
      </c>
    </row>
    <row r="2280" spans="1:11" ht="15" customHeight="1" x14ac:dyDescent="0.3">
      <c r="A2280" s="8" t="s">
        <v>2316</v>
      </c>
      <c r="B2280" s="8">
        <v>2001</v>
      </c>
      <c r="C2280" s="8" t="s">
        <v>7845</v>
      </c>
      <c r="D2280" s="8">
        <v>12</v>
      </c>
      <c r="E2280" s="8">
        <v>0</v>
      </c>
      <c r="F2280" s="12">
        <v>1167</v>
      </c>
      <c r="G2280" s="8" t="s">
        <v>7884</v>
      </c>
      <c r="H2280" s="8" t="s">
        <v>7883</v>
      </c>
      <c r="I2280" s="8" t="s">
        <v>7859</v>
      </c>
      <c r="J2280" s="13">
        <v>37207</v>
      </c>
      <c r="K2280" s="8">
        <v>21</v>
      </c>
    </row>
    <row r="2281" spans="1:11" ht="15" customHeight="1" x14ac:dyDescent="0.3">
      <c r="A2281" s="8" t="s">
        <v>2317</v>
      </c>
      <c r="B2281" s="8">
        <v>2002</v>
      </c>
      <c r="C2281" s="8" t="s">
        <v>7846</v>
      </c>
      <c r="D2281" s="8">
        <v>11</v>
      </c>
      <c r="E2281" s="8">
        <v>0</v>
      </c>
      <c r="F2281" s="12">
        <v>1165</v>
      </c>
      <c r="G2281" s="8" t="s">
        <v>7884</v>
      </c>
      <c r="H2281" s="8" t="s">
        <v>7882</v>
      </c>
      <c r="I2281" s="8" t="s">
        <v>7860</v>
      </c>
      <c r="J2281" s="13">
        <v>37418</v>
      </c>
      <c r="K2281" s="8">
        <v>20</v>
      </c>
    </row>
    <row r="2282" spans="1:11" ht="15" customHeight="1" x14ac:dyDescent="0.3">
      <c r="A2282" s="8" t="s">
        <v>2318</v>
      </c>
      <c r="B2282" s="8">
        <v>2004</v>
      </c>
      <c r="C2282" s="8" t="s">
        <v>7845</v>
      </c>
      <c r="D2282" s="8">
        <v>11</v>
      </c>
      <c r="E2282" s="8">
        <v>0</v>
      </c>
      <c r="F2282" s="12">
        <v>1163.46</v>
      </c>
      <c r="G2282" s="8" t="s">
        <v>7884</v>
      </c>
      <c r="H2282" s="8" t="s">
        <v>7882</v>
      </c>
      <c r="I2282" s="8" t="s">
        <v>7859</v>
      </c>
      <c r="J2282" s="13">
        <v>38302</v>
      </c>
      <c r="K2282" s="8">
        <v>18</v>
      </c>
    </row>
    <row r="2283" spans="1:11" ht="15" customHeight="1" x14ac:dyDescent="0.3">
      <c r="A2283" s="8" t="s">
        <v>2319</v>
      </c>
      <c r="B2283" s="8">
        <v>1994</v>
      </c>
      <c r="C2283" s="8" t="s">
        <v>7844</v>
      </c>
      <c r="D2283" s="8">
        <v>26</v>
      </c>
      <c r="E2283" s="8">
        <v>0</v>
      </c>
      <c r="F2283" s="12">
        <v>1158.32</v>
      </c>
      <c r="G2283" s="8" t="s">
        <v>7884</v>
      </c>
      <c r="H2283" s="8" t="s">
        <v>7883</v>
      </c>
      <c r="I2283" s="8" t="s">
        <v>7859</v>
      </c>
      <c r="J2283" s="13">
        <v>34541</v>
      </c>
      <c r="K2283" s="8">
        <v>28</v>
      </c>
    </row>
    <row r="2284" spans="1:11" ht="15" customHeight="1" x14ac:dyDescent="0.3">
      <c r="A2284" s="8" t="s">
        <v>2320</v>
      </c>
      <c r="B2284" s="8">
        <v>2004</v>
      </c>
      <c r="C2284" s="8" t="s">
        <v>7844</v>
      </c>
      <c r="D2284" s="8">
        <v>18</v>
      </c>
      <c r="E2284" s="8">
        <v>0</v>
      </c>
      <c r="F2284" s="12">
        <v>1149.4000000000001</v>
      </c>
      <c r="G2284" s="8" t="s">
        <v>7884</v>
      </c>
      <c r="H2284" s="8" t="s">
        <v>7884</v>
      </c>
      <c r="I2284" s="8" t="s">
        <v>7859</v>
      </c>
      <c r="J2284" s="13">
        <v>38186</v>
      </c>
      <c r="K2284" s="8">
        <v>18</v>
      </c>
    </row>
    <row r="2285" spans="1:11" ht="15" customHeight="1" x14ac:dyDescent="0.3">
      <c r="A2285" s="8" t="s">
        <v>2321</v>
      </c>
      <c r="B2285" s="8">
        <v>2003</v>
      </c>
      <c r="C2285" s="8" t="s">
        <v>7846</v>
      </c>
      <c r="D2285" s="8">
        <v>12</v>
      </c>
      <c r="E2285" s="8">
        <v>0</v>
      </c>
      <c r="F2285" s="12">
        <v>1149</v>
      </c>
      <c r="G2285" s="8" t="s">
        <v>7884</v>
      </c>
      <c r="H2285" s="8" t="s">
        <v>7883</v>
      </c>
      <c r="I2285" s="8" t="s">
        <v>7860</v>
      </c>
      <c r="J2285" s="13">
        <v>37784</v>
      </c>
      <c r="K2285" s="8">
        <v>19</v>
      </c>
    </row>
    <row r="2286" spans="1:11" ht="15" customHeight="1" x14ac:dyDescent="0.3">
      <c r="A2286" s="8" t="s">
        <v>2322</v>
      </c>
      <c r="B2286" s="8">
        <v>2004</v>
      </c>
      <c r="C2286" s="8" t="s">
        <v>7846</v>
      </c>
      <c r="D2286" s="8">
        <v>10</v>
      </c>
      <c r="E2286" s="8">
        <v>0</v>
      </c>
      <c r="F2286" s="12">
        <v>1146.8</v>
      </c>
      <c r="G2286" s="8" t="s">
        <v>7884</v>
      </c>
      <c r="H2286" s="8" t="s">
        <v>7884</v>
      </c>
      <c r="I2286" s="8" t="s">
        <v>7859</v>
      </c>
      <c r="J2286" s="13">
        <v>38148</v>
      </c>
      <c r="K2286" s="8">
        <v>18</v>
      </c>
    </row>
    <row r="2287" spans="1:11" ht="15" customHeight="1" x14ac:dyDescent="0.3">
      <c r="A2287" s="8" t="s">
        <v>2323</v>
      </c>
      <c r="B2287" s="8">
        <v>2002</v>
      </c>
      <c r="C2287" s="8" t="s">
        <v>7850</v>
      </c>
      <c r="D2287" s="8">
        <v>1</v>
      </c>
      <c r="E2287" s="8">
        <v>0</v>
      </c>
      <c r="F2287" s="12">
        <v>1142</v>
      </c>
      <c r="G2287" s="8" t="s">
        <v>7882</v>
      </c>
      <c r="H2287" s="8" t="s">
        <v>7884</v>
      </c>
      <c r="I2287" s="8" t="s">
        <v>7861</v>
      </c>
      <c r="J2287" s="13">
        <v>37530</v>
      </c>
      <c r="K2287" s="8">
        <v>20</v>
      </c>
    </row>
    <row r="2288" spans="1:11" ht="15" customHeight="1" x14ac:dyDescent="0.3">
      <c r="A2288" s="8" t="s">
        <v>2324</v>
      </c>
      <c r="B2288" s="8">
        <v>2004</v>
      </c>
      <c r="C2288" s="8" t="s">
        <v>7847</v>
      </c>
      <c r="D2288" s="8">
        <v>12</v>
      </c>
      <c r="E2288" s="8">
        <v>0</v>
      </c>
      <c r="F2288" s="12">
        <v>1141.45</v>
      </c>
      <c r="G2288" s="8" t="s">
        <v>7882</v>
      </c>
      <c r="H2288" s="8" t="s">
        <v>7882</v>
      </c>
      <c r="I2288" s="8" t="s">
        <v>7859</v>
      </c>
      <c r="J2288" s="13">
        <v>38242</v>
      </c>
      <c r="K2288" s="8">
        <v>18</v>
      </c>
    </row>
    <row r="2289" spans="1:11" ht="15" customHeight="1" x14ac:dyDescent="0.3">
      <c r="A2289" s="8" t="s">
        <v>2325</v>
      </c>
      <c r="B2289" s="8">
        <v>2001</v>
      </c>
      <c r="C2289" s="8" t="s">
        <v>7850</v>
      </c>
      <c r="D2289" s="8">
        <v>25</v>
      </c>
      <c r="E2289" s="8">
        <v>0</v>
      </c>
      <c r="F2289" s="12">
        <v>1141</v>
      </c>
      <c r="G2289" s="8" t="s">
        <v>7882</v>
      </c>
      <c r="H2289" s="8" t="s">
        <v>7883</v>
      </c>
      <c r="I2289" s="8" t="s">
        <v>7859</v>
      </c>
      <c r="J2289" s="13">
        <v>37189</v>
      </c>
      <c r="K2289" s="8">
        <v>21</v>
      </c>
    </row>
    <row r="2290" spans="1:11" ht="15" customHeight="1" x14ac:dyDescent="0.3">
      <c r="A2290" s="8" t="s">
        <v>2326</v>
      </c>
      <c r="B2290" s="8">
        <v>2004</v>
      </c>
      <c r="C2290" s="8" t="s">
        <v>7845</v>
      </c>
      <c r="D2290" s="8">
        <v>27</v>
      </c>
      <c r="E2290" s="8">
        <v>0</v>
      </c>
      <c r="F2290" s="12">
        <v>1137.47</v>
      </c>
      <c r="G2290" s="8" t="s">
        <v>7882</v>
      </c>
      <c r="H2290" s="8" t="s">
        <v>7884</v>
      </c>
      <c r="I2290" s="8" t="s">
        <v>7859</v>
      </c>
      <c r="J2290" s="13">
        <v>38318</v>
      </c>
      <c r="K2290" s="8">
        <v>18</v>
      </c>
    </row>
    <row r="2291" spans="1:11" ht="15" customHeight="1" x14ac:dyDescent="0.3">
      <c r="A2291" s="8" t="s">
        <v>2327</v>
      </c>
      <c r="B2291" s="8">
        <v>2004</v>
      </c>
      <c r="C2291" s="8" t="s">
        <v>7850</v>
      </c>
      <c r="D2291" s="8">
        <v>15</v>
      </c>
      <c r="E2291" s="8">
        <v>0</v>
      </c>
      <c r="F2291" s="12">
        <v>1137.01</v>
      </c>
      <c r="G2291" s="8" t="s">
        <v>7882</v>
      </c>
      <c r="H2291" s="8" t="s">
        <v>7883</v>
      </c>
      <c r="I2291" s="8" t="s">
        <v>7859</v>
      </c>
      <c r="J2291" s="13">
        <v>38275</v>
      </c>
      <c r="K2291" s="8">
        <v>18</v>
      </c>
    </row>
    <row r="2292" spans="1:11" ht="15" customHeight="1" x14ac:dyDescent="0.3">
      <c r="A2292" s="8" t="s">
        <v>2328</v>
      </c>
      <c r="B2292" s="8">
        <v>2002</v>
      </c>
      <c r="C2292" s="8" t="s">
        <v>7849</v>
      </c>
      <c r="D2292" s="8">
        <v>11</v>
      </c>
      <c r="E2292" s="8">
        <v>0</v>
      </c>
      <c r="F2292" s="12">
        <v>1137</v>
      </c>
      <c r="G2292" s="8" t="s">
        <v>7882</v>
      </c>
      <c r="H2292" s="8" t="s">
        <v>7883</v>
      </c>
      <c r="I2292" s="8" t="s">
        <v>7859</v>
      </c>
      <c r="J2292" s="13">
        <v>37479</v>
      </c>
      <c r="K2292" s="8">
        <v>20</v>
      </c>
    </row>
    <row r="2293" spans="1:11" ht="15" customHeight="1" x14ac:dyDescent="0.3">
      <c r="A2293" s="8" t="s">
        <v>2329</v>
      </c>
      <c r="B2293" s="8">
        <v>2004</v>
      </c>
      <c r="C2293" s="8" t="s">
        <v>7845</v>
      </c>
      <c r="D2293" s="8">
        <v>28</v>
      </c>
      <c r="E2293" s="8">
        <v>0</v>
      </c>
      <c r="F2293" s="12">
        <v>1136.4000000000001</v>
      </c>
      <c r="G2293" s="8" t="s">
        <v>7882</v>
      </c>
      <c r="H2293" s="8" t="s">
        <v>7882</v>
      </c>
      <c r="I2293" s="8" t="s">
        <v>7859</v>
      </c>
      <c r="J2293" s="13">
        <v>38319</v>
      </c>
      <c r="K2293" s="8">
        <v>18</v>
      </c>
    </row>
    <row r="2294" spans="1:11" ht="15" customHeight="1" x14ac:dyDescent="0.3">
      <c r="A2294" s="8" t="s">
        <v>2330</v>
      </c>
      <c r="B2294" s="8">
        <v>2004</v>
      </c>
      <c r="C2294" s="8" t="s">
        <v>7846</v>
      </c>
      <c r="D2294" s="8">
        <v>11</v>
      </c>
      <c r="E2294" s="8">
        <v>0</v>
      </c>
      <c r="F2294" s="12">
        <v>1135.94</v>
      </c>
      <c r="G2294" s="8" t="s">
        <v>7882</v>
      </c>
      <c r="H2294" s="8" t="s">
        <v>7882</v>
      </c>
      <c r="I2294" s="8" t="s">
        <v>7859</v>
      </c>
      <c r="J2294" s="13">
        <v>38149</v>
      </c>
      <c r="K2294" s="8">
        <v>18</v>
      </c>
    </row>
    <row r="2295" spans="1:11" ht="15" customHeight="1" x14ac:dyDescent="0.3">
      <c r="A2295" s="8" t="s">
        <v>2331</v>
      </c>
      <c r="B2295" s="8">
        <v>2004</v>
      </c>
      <c r="C2295" s="8" t="s">
        <v>7850</v>
      </c>
      <c r="D2295" s="8">
        <v>6</v>
      </c>
      <c r="E2295" s="8">
        <v>0</v>
      </c>
      <c r="F2295" s="12">
        <v>1135</v>
      </c>
      <c r="G2295" s="8" t="s">
        <v>7882</v>
      </c>
      <c r="H2295" s="8" t="s">
        <v>7882</v>
      </c>
      <c r="I2295" s="8" t="s">
        <v>7859</v>
      </c>
      <c r="J2295" s="13">
        <v>38266</v>
      </c>
      <c r="K2295" s="8">
        <v>18</v>
      </c>
    </row>
    <row r="2296" spans="1:11" ht="15" customHeight="1" x14ac:dyDescent="0.3">
      <c r="A2296" s="8" t="s">
        <v>2332</v>
      </c>
      <c r="B2296" s="8">
        <v>2002</v>
      </c>
      <c r="C2296" s="8" t="s">
        <v>7844</v>
      </c>
      <c r="D2296" s="8">
        <v>19</v>
      </c>
      <c r="E2296" s="8">
        <v>0</v>
      </c>
      <c r="F2296" s="12">
        <v>1132</v>
      </c>
      <c r="G2296" s="8" t="s">
        <v>7882</v>
      </c>
      <c r="H2296" s="8" t="s">
        <v>7883</v>
      </c>
      <c r="I2296" s="8" t="s">
        <v>7859</v>
      </c>
      <c r="J2296" s="13">
        <v>37456</v>
      </c>
      <c r="K2296" s="8">
        <v>20</v>
      </c>
    </row>
    <row r="2297" spans="1:11" ht="15" customHeight="1" x14ac:dyDescent="0.3">
      <c r="A2297" s="8" t="s">
        <v>2333</v>
      </c>
      <c r="B2297" s="8">
        <v>2004</v>
      </c>
      <c r="C2297" s="8" t="s">
        <v>7846</v>
      </c>
      <c r="D2297" s="8">
        <v>14</v>
      </c>
      <c r="E2297" s="8">
        <v>0</v>
      </c>
      <c r="F2297" s="12">
        <v>1131.51</v>
      </c>
      <c r="G2297" s="8" t="s">
        <v>7882</v>
      </c>
      <c r="H2297" s="8" t="s">
        <v>7883</v>
      </c>
      <c r="I2297" s="8" t="s">
        <v>7859</v>
      </c>
      <c r="J2297" s="13">
        <v>38152</v>
      </c>
      <c r="K2297" s="8">
        <v>18</v>
      </c>
    </row>
    <row r="2298" spans="1:11" ht="15" customHeight="1" x14ac:dyDescent="0.3">
      <c r="A2298" s="8" t="s">
        <v>2334</v>
      </c>
      <c r="B2298" s="8">
        <v>2004</v>
      </c>
      <c r="C2298" s="8" t="s">
        <v>7845</v>
      </c>
      <c r="D2298" s="8">
        <v>12</v>
      </c>
      <c r="E2298" s="8">
        <v>0</v>
      </c>
      <c r="F2298" s="12">
        <v>1121.8699999999999</v>
      </c>
      <c r="G2298" s="8" t="s">
        <v>7882</v>
      </c>
      <c r="H2298" s="8" t="s">
        <v>7883</v>
      </c>
      <c r="I2298" s="8" t="s">
        <v>7859</v>
      </c>
      <c r="J2298" s="13">
        <v>38303</v>
      </c>
      <c r="K2298" s="8">
        <v>18</v>
      </c>
    </row>
    <row r="2299" spans="1:11" ht="15" customHeight="1" x14ac:dyDescent="0.3">
      <c r="A2299" s="8" t="s">
        <v>2335</v>
      </c>
      <c r="B2299" s="8">
        <v>2002</v>
      </c>
      <c r="C2299" s="8" t="s">
        <v>7849</v>
      </c>
      <c r="D2299" s="8">
        <v>13</v>
      </c>
      <c r="E2299" s="8">
        <v>0</v>
      </c>
      <c r="F2299" s="12">
        <v>1086</v>
      </c>
      <c r="G2299" s="8" t="s">
        <v>7882</v>
      </c>
      <c r="H2299" s="8" t="s">
        <v>7882</v>
      </c>
      <c r="I2299" s="8" t="s">
        <v>7859</v>
      </c>
      <c r="J2299" s="13">
        <v>37481</v>
      </c>
      <c r="K2299" s="8">
        <v>20</v>
      </c>
    </row>
    <row r="2300" spans="1:11" ht="15" customHeight="1" x14ac:dyDescent="0.3">
      <c r="A2300" s="8" t="s">
        <v>2336</v>
      </c>
      <c r="B2300" s="8">
        <v>1998</v>
      </c>
      <c r="C2300" s="8" t="s">
        <v>7848</v>
      </c>
      <c r="D2300" s="8">
        <v>26</v>
      </c>
      <c r="E2300" s="8">
        <v>0</v>
      </c>
      <c r="F2300" s="12">
        <v>1082</v>
      </c>
      <c r="G2300" s="8" t="s">
        <v>7882</v>
      </c>
      <c r="H2300" s="8" t="s">
        <v>7884</v>
      </c>
      <c r="I2300" s="8" t="s">
        <v>7859</v>
      </c>
      <c r="J2300" s="13">
        <v>36155</v>
      </c>
      <c r="K2300" s="8">
        <v>24</v>
      </c>
    </row>
    <row r="2301" spans="1:11" ht="15" customHeight="1" x14ac:dyDescent="0.3">
      <c r="A2301" s="8" t="s">
        <v>2337</v>
      </c>
      <c r="B2301" s="8">
        <v>1997</v>
      </c>
      <c r="C2301" s="8" t="s">
        <v>7849</v>
      </c>
      <c r="D2301" s="8">
        <v>13</v>
      </c>
      <c r="E2301" s="8">
        <v>0</v>
      </c>
      <c r="F2301" s="12">
        <v>1071</v>
      </c>
      <c r="G2301" s="8" t="s">
        <v>7882</v>
      </c>
      <c r="H2301" s="8" t="s">
        <v>7882</v>
      </c>
      <c r="I2301" s="8" t="s">
        <v>7859</v>
      </c>
      <c r="J2301" s="13">
        <v>35655</v>
      </c>
      <c r="K2301" s="8">
        <v>25</v>
      </c>
    </row>
    <row r="2302" spans="1:11" ht="15" customHeight="1" x14ac:dyDescent="0.3">
      <c r="A2302" s="8" t="s">
        <v>2338</v>
      </c>
      <c r="B2302" s="8">
        <v>2004</v>
      </c>
      <c r="C2302" s="8" t="s">
        <v>7849</v>
      </c>
      <c r="D2302" s="8">
        <v>24</v>
      </c>
      <c r="E2302" s="8">
        <v>0</v>
      </c>
      <c r="F2302" s="12">
        <v>1070</v>
      </c>
      <c r="G2302" s="8" t="s">
        <v>7882</v>
      </c>
      <c r="H2302" s="8" t="s">
        <v>7882</v>
      </c>
      <c r="I2302" s="8" t="s">
        <v>7859</v>
      </c>
      <c r="J2302" s="13">
        <v>38223</v>
      </c>
      <c r="K2302" s="8">
        <v>18</v>
      </c>
    </row>
    <row r="2303" spans="1:11" ht="15" customHeight="1" x14ac:dyDescent="0.3">
      <c r="A2303" s="8" t="s">
        <v>2339</v>
      </c>
      <c r="B2303" s="8">
        <v>1993</v>
      </c>
      <c r="C2303" s="8" t="s">
        <v>7847</v>
      </c>
      <c r="D2303" s="8">
        <v>28</v>
      </c>
      <c r="E2303" s="8">
        <v>0</v>
      </c>
      <c r="F2303" s="12">
        <v>1068</v>
      </c>
      <c r="G2303" s="8" t="s">
        <v>7882</v>
      </c>
      <c r="H2303" s="8" t="s">
        <v>7883</v>
      </c>
      <c r="I2303" s="8" t="s">
        <v>7859</v>
      </c>
      <c r="J2303" s="13">
        <v>34240</v>
      </c>
      <c r="K2303" s="8">
        <v>29</v>
      </c>
    </row>
    <row r="2304" spans="1:11" ht="15" customHeight="1" x14ac:dyDescent="0.3">
      <c r="A2304" s="8" t="s">
        <v>2340</v>
      </c>
      <c r="B2304" s="8">
        <v>1995</v>
      </c>
      <c r="C2304" s="8" t="s">
        <v>7846</v>
      </c>
      <c r="D2304" s="8">
        <v>1</v>
      </c>
      <c r="E2304" s="8">
        <v>0</v>
      </c>
      <c r="F2304" s="12">
        <v>1056</v>
      </c>
      <c r="G2304" s="8" t="s">
        <v>7882</v>
      </c>
      <c r="H2304" s="8" t="s">
        <v>7884</v>
      </c>
      <c r="I2304" s="8" t="s">
        <v>7859</v>
      </c>
      <c r="J2304" s="13">
        <v>34851</v>
      </c>
      <c r="K2304" s="8">
        <v>28</v>
      </c>
    </row>
    <row r="2305" spans="1:11" ht="15" customHeight="1" x14ac:dyDescent="0.3">
      <c r="A2305" s="8" t="s">
        <v>2341</v>
      </c>
      <c r="B2305" s="8">
        <v>2002</v>
      </c>
      <c r="C2305" s="8" t="s">
        <v>7844</v>
      </c>
      <c r="D2305" s="8">
        <v>1</v>
      </c>
      <c r="E2305" s="8">
        <v>0</v>
      </c>
      <c r="F2305" s="12">
        <v>1049</v>
      </c>
      <c r="G2305" s="8" t="s">
        <v>7882</v>
      </c>
      <c r="H2305" s="8" t="s">
        <v>7884</v>
      </c>
      <c r="I2305" s="8" t="s">
        <v>7860</v>
      </c>
      <c r="J2305" s="13">
        <v>37438</v>
      </c>
      <c r="K2305" s="8">
        <v>20</v>
      </c>
    </row>
    <row r="2306" spans="1:11" ht="15" customHeight="1" x14ac:dyDescent="0.3">
      <c r="A2306" s="8" t="s">
        <v>2342</v>
      </c>
      <c r="B2306" s="8">
        <v>2002</v>
      </c>
      <c r="C2306" s="8" t="s">
        <v>7844</v>
      </c>
      <c r="D2306" s="8">
        <v>20</v>
      </c>
      <c r="E2306" s="8">
        <v>0</v>
      </c>
      <c r="F2306" s="12">
        <v>1047</v>
      </c>
      <c r="G2306" s="8" t="s">
        <v>7882</v>
      </c>
      <c r="H2306" s="8" t="s">
        <v>7883</v>
      </c>
      <c r="I2306" s="8" t="s">
        <v>7859</v>
      </c>
      <c r="J2306" s="13">
        <v>37457</v>
      </c>
      <c r="K2306" s="8">
        <v>20</v>
      </c>
    </row>
    <row r="2307" spans="1:11" ht="15" customHeight="1" x14ac:dyDescent="0.3">
      <c r="A2307" s="8" t="s">
        <v>2343</v>
      </c>
      <c r="B2307" s="8">
        <v>1994</v>
      </c>
      <c r="C2307" s="8" t="s">
        <v>7845</v>
      </c>
      <c r="D2307" s="8">
        <v>17</v>
      </c>
      <c r="E2307" s="8">
        <v>0</v>
      </c>
      <c r="F2307" s="12">
        <v>1044</v>
      </c>
      <c r="G2307" s="8" t="s">
        <v>7882</v>
      </c>
      <c r="H2307" s="8" t="s">
        <v>7884</v>
      </c>
      <c r="I2307" s="8" t="s">
        <v>7859</v>
      </c>
      <c r="J2307" s="13">
        <v>34655</v>
      </c>
      <c r="K2307" s="8">
        <v>28</v>
      </c>
    </row>
    <row r="2308" spans="1:11" ht="15" customHeight="1" x14ac:dyDescent="0.3">
      <c r="A2308" s="8" t="s">
        <v>2344</v>
      </c>
      <c r="B2308" s="8">
        <v>1995</v>
      </c>
      <c r="C2308" s="8" t="s">
        <v>7850</v>
      </c>
      <c r="D2308" s="8">
        <v>5</v>
      </c>
      <c r="E2308" s="8">
        <v>0</v>
      </c>
      <c r="F2308" s="12">
        <v>1033.74</v>
      </c>
      <c r="G2308" s="8" t="s">
        <v>7882</v>
      </c>
      <c r="H2308" s="8" t="s">
        <v>7883</v>
      </c>
      <c r="I2308" s="8" t="s">
        <v>7859</v>
      </c>
      <c r="J2308" s="13">
        <v>34977</v>
      </c>
      <c r="K2308" s="8">
        <v>27</v>
      </c>
    </row>
    <row r="2309" spans="1:11" ht="15" customHeight="1" x14ac:dyDescent="0.3">
      <c r="A2309" s="8" t="s">
        <v>2345</v>
      </c>
      <c r="B2309" s="8">
        <v>1999</v>
      </c>
      <c r="C2309" s="8" t="s">
        <v>7849</v>
      </c>
      <c r="D2309" s="8">
        <v>5</v>
      </c>
      <c r="E2309" s="8">
        <v>0</v>
      </c>
      <c r="F2309" s="12">
        <v>1019</v>
      </c>
      <c r="G2309" s="8" t="s">
        <v>7882</v>
      </c>
      <c r="H2309" s="8" t="s">
        <v>7884</v>
      </c>
      <c r="I2309" s="8" t="s">
        <v>7859</v>
      </c>
      <c r="J2309" s="13">
        <v>36377</v>
      </c>
      <c r="K2309" s="8">
        <v>23</v>
      </c>
    </row>
    <row r="2310" spans="1:11" ht="15" customHeight="1" x14ac:dyDescent="0.3">
      <c r="A2310" s="8" t="s">
        <v>2346</v>
      </c>
      <c r="B2310" s="8">
        <v>2000</v>
      </c>
      <c r="C2310" s="8" t="s">
        <v>7850</v>
      </c>
      <c r="D2310" s="8">
        <v>9</v>
      </c>
      <c r="E2310" s="8">
        <v>0</v>
      </c>
      <c r="F2310" s="12">
        <v>1012</v>
      </c>
      <c r="G2310" s="8" t="s">
        <v>7882</v>
      </c>
      <c r="H2310" s="8" t="s">
        <v>7884</v>
      </c>
      <c r="I2310" s="8" t="s">
        <v>7859</v>
      </c>
      <c r="J2310" s="13">
        <v>36808</v>
      </c>
      <c r="K2310" s="8">
        <v>22</v>
      </c>
    </row>
    <row r="2311" spans="1:11" ht="15" customHeight="1" x14ac:dyDescent="0.3">
      <c r="A2311" s="8" t="s">
        <v>2347</v>
      </c>
      <c r="B2311" s="8">
        <v>1994</v>
      </c>
      <c r="C2311" s="8" t="s">
        <v>7845</v>
      </c>
      <c r="D2311" s="8">
        <v>22</v>
      </c>
      <c r="E2311" s="8">
        <v>0</v>
      </c>
      <c r="F2311" s="12">
        <v>1006.65</v>
      </c>
      <c r="G2311" s="8" t="s">
        <v>7882</v>
      </c>
      <c r="H2311" s="8" t="s">
        <v>7884</v>
      </c>
      <c r="I2311" s="8" t="s">
        <v>7859</v>
      </c>
      <c r="J2311" s="13">
        <v>34660</v>
      </c>
      <c r="K2311" s="8">
        <v>28</v>
      </c>
    </row>
    <row r="2312" spans="1:11" ht="15" customHeight="1" x14ac:dyDescent="0.3">
      <c r="A2312" s="8" t="s">
        <v>2348</v>
      </c>
      <c r="B2312" s="8">
        <v>2001</v>
      </c>
      <c r="C2312" s="8" t="s">
        <v>7849</v>
      </c>
      <c r="D2312" s="8">
        <v>19</v>
      </c>
      <c r="E2312" s="8">
        <v>0</v>
      </c>
      <c r="F2312" s="12">
        <v>964.71</v>
      </c>
      <c r="G2312" s="8" t="s">
        <v>7882</v>
      </c>
      <c r="H2312" s="8" t="s">
        <v>7884</v>
      </c>
      <c r="I2312" s="8" t="s">
        <v>7859</v>
      </c>
      <c r="J2312" s="13">
        <v>37122</v>
      </c>
      <c r="K2312" s="8">
        <v>21</v>
      </c>
    </row>
    <row r="2313" spans="1:11" ht="15" customHeight="1" x14ac:dyDescent="0.3">
      <c r="A2313" s="8" t="s">
        <v>2349</v>
      </c>
      <c r="B2313" s="8">
        <v>1995</v>
      </c>
      <c r="C2313" s="8" t="s">
        <v>7850</v>
      </c>
      <c r="D2313" s="8">
        <v>28</v>
      </c>
      <c r="E2313" s="8">
        <v>0</v>
      </c>
      <c r="F2313" s="12">
        <v>928.59</v>
      </c>
      <c r="G2313" s="8" t="s">
        <v>7882</v>
      </c>
      <c r="H2313" s="8" t="s">
        <v>7883</v>
      </c>
      <c r="I2313" s="8" t="s">
        <v>7859</v>
      </c>
      <c r="J2313" s="13">
        <v>35000</v>
      </c>
      <c r="K2313" s="8">
        <v>27</v>
      </c>
    </row>
    <row r="2314" spans="1:11" ht="15" customHeight="1" x14ac:dyDescent="0.3">
      <c r="A2314" s="8" t="s">
        <v>2350</v>
      </c>
      <c r="B2314" s="8">
        <v>1994</v>
      </c>
      <c r="C2314" s="8" t="s">
        <v>7850</v>
      </c>
      <c r="D2314" s="8">
        <v>30</v>
      </c>
      <c r="E2314" s="8">
        <v>0</v>
      </c>
      <c r="F2314" s="12">
        <v>915.07</v>
      </c>
      <c r="G2314" s="8" t="s">
        <v>7882</v>
      </c>
      <c r="H2314" s="8" t="s">
        <v>7883</v>
      </c>
      <c r="I2314" s="8" t="s">
        <v>7859</v>
      </c>
      <c r="J2314" s="13">
        <v>34637</v>
      </c>
      <c r="K2314" s="8">
        <v>28</v>
      </c>
    </row>
    <row r="2315" spans="1:11" ht="15" customHeight="1" x14ac:dyDescent="0.3">
      <c r="A2315" s="8" t="s">
        <v>2351</v>
      </c>
      <c r="B2315" s="8">
        <v>1993</v>
      </c>
      <c r="C2315" s="8" t="s">
        <v>7845</v>
      </c>
      <c r="D2315" s="8">
        <v>27</v>
      </c>
      <c r="E2315" s="8">
        <v>0</v>
      </c>
      <c r="F2315" s="12">
        <v>896.21</v>
      </c>
      <c r="G2315" s="8" t="s">
        <v>7882</v>
      </c>
      <c r="H2315" s="8" t="s">
        <v>7883</v>
      </c>
      <c r="I2315" s="8" t="s">
        <v>7859</v>
      </c>
      <c r="J2315" s="13">
        <v>34300</v>
      </c>
      <c r="K2315" s="8">
        <v>29</v>
      </c>
    </row>
    <row r="2316" spans="1:11" ht="15" customHeight="1" x14ac:dyDescent="0.3">
      <c r="A2316" s="8" t="s">
        <v>2352</v>
      </c>
      <c r="B2316" s="8">
        <v>2000</v>
      </c>
      <c r="C2316" s="8" t="s">
        <v>7845</v>
      </c>
      <c r="D2316" s="8">
        <v>18</v>
      </c>
      <c r="E2316" s="8">
        <v>0</v>
      </c>
      <c r="F2316" s="12">
        <v>865.41</v>
      </c>
      <c r="G2316" s="8" t="s">
        <v>7882</v>
      </c>
      <c r="H2316" s="8" t="s">
        <v>7883</v>
      </c>
      <c r="I2316" s="8" t="s">
        <v>7859</v>
      </c>
      <c r="J2316" s="13">
        <v>36848</v>
      </c>
      <c r="K2316" s="8">
        <v>22</v>
      </c>
    </row>
    <row r="2317" spans="1:11" ht="15" customHeight="1" x14ac:dyDescent="0.3">
      <c r="A2317" s="8" t="s">
        <v>2353</v>
      </c>
      <c r="B2317" s="8">
        <v>2004</v>
      </c>
      <c r="C2317" s="8" t="s">
        <v>7850</v>
      </c>
      <c r="D2317" s="8">
        <v>7</v>
      </c>
      <c r="E2317" s="8">
        <v>0</v>
      </c>
      <c r="F2317" s="12">
        <v>830.52</v>
      </c>
      <c r="G2317" s="8" t="s">
        <v>7882</v>
      </c>
      <c r="H2317" s="8" t="s">
        <v>7884</v>
      </c>
      <c r="I2317" s="8" t="s">
        <v>7861</v>
      </c>
      <c r="J2317" s="13">
        <v>38267</v>
      </c>
      <c r="K2317" s="8">
        <v>18</v>
      </c>
    </row>
    <row r="2318" spans="1:11" ht="15" customHeight="1" x14ac:dyDescent="0.3">
      <c r="A2318" s="8" t="s">
        <v>2354</v>
      </c>
      <c r="B2318" s="8">
        <v>1995</v>
      </c>
      <c r="C2318" s="8" t="s">
        <v>7848</v>
      </c>
      <c r="D2318" s="8">
        <v>7</v>
      </c>
      <c r="E2318" s="8">
        <v>0</v>
      </c>
      <c r="F2318" s="12">
        <v>773.54</v>
      </c>
      <c r="G2318" s="8" t="s">
        <v>7882</v>
      </c>
      <c r="H2318" s="8" t="s">
        <v>7884</v>
      </c>
      <c r="I2318" s="8" t="s">
        <v>7859</v>
      </c>
      <c r="J2318" s="13">
        <v>35040</v>
      </c>
      <c r="K2318" s="8">
        <v>27</v>
      </c>
    </row>
    <row r="2319" spans="1:11" ht="15" customHeight="1" x14ac:dyDescent="0.3">
      <c r="A2319" s="8" t="s">
        <v>2355</v>
      </c>
      <c r="B2319" s="8">
        <v>1996</v>
      </c>
      <c r="C2319" s="8" t="s">
        <v>7847</v>
      </c>
      <c r="D2319" s="8">
        <v>18</v>
      </c>
      <c r="E2319" s="8">
        <v>0</v>
      </c>
      <c r="F2319" s="12">
        <v>770.38</v>
      </c>
      <c r="G2319" s="8" t="s">
        <v>7882</v>
      </c>
      <c r="H2319" s="14" t="s">
        <v>7884</v>
      </c>
      <c r="I2319" s="8" t="s">
        <v>7860</v>
      </c>
      <c r="J2319" s="13">
        <v>35326</v>
      </c>
      <c r="K2319" s="8">
        <v>26</v>
      </c>
    </row>
    <row r="2320" spans="1:11" ht="15" customHeight="1" x14ac:dyDescent="0.3">
      <c r="A2320" s="8" t="s">
        <v>2356</v>
      </c>
      <c r="B2320" s="8">
        <v>1993</v>
      </c>
      <c r="C2320" s="8" t="s">
        <v>7846</v>
      </c>
      <c r="D2320" s="8">
        <v>28</v>
      </c>
      <c r="E2320" s="8">
        <v>0</v>
      </c>
      <c r="F2320" s="12">
        <v>770</v>
      </c>
      <c r="G2320" s="8" t="s">
        <v>7882</v>
      </c>
      <c r="H2320" s="8" t="s">
        <v>7882</v>
      </c>
      <c r="I2320" s="8" t="s">
        <v>7859</v>
      </c>
      <c r="J2320" s="13">
        <v>34148</v>
      </c>
      <c r="K2320" s="8">
        <v>29</v>
      </c>
    </row>
    <row r="2321" spans="1:11" ht="15" customHeight="1" x14ac:dyDescent="0.3">
      <c r="A2321" s="8" t="s">
        <v>2357</v>
      </c>
      <c r="B2321" s="8">
        <v>1996</v>
      </c>
      <c r="C2321" s="8" t="s">
        <v>7850</v>
      </c>
      <c r="D2321" s="8">
        <v>22</v>
      </c>
      <c r="E2321" s="8">
        <v>0</v>
      </c>
      <c r="F2321" s="12">
        <v>760</v>
      </c>
      <c r="G2321" s="8" t="s">
        <v>7882</v>
      </c>
      <c r="H2321" s="8" t="s">
        <v>7882</v>
      </c>
      <c r="I2321" s="8" t="s">
        <v>7859</v>
      </c>
      <c r="J2321" s="13">
        <v>35360</v>
      </c>
      <c r="K2321" s="8">
        <v>26</v>
      </c>
    </row>
    <row r="2322" spans="1:11" ht="15" customHeight="1" x14ac:dyDescent="0.3">
      <c r="A2322" s="8" t="s">
        <v>2358</v>
      </c>
      <c r="B2322" s="8">
        <v>1993</v>
      </c>
      <c r="C2322" s="8" t="s">
        <v>7849</v>
      </c>
      <c r="D2322" s="8">
        <v>9</v>
      </c>
      <c r="E2322" s="8">
        <v>0</v>
      </c>
      <c r="F2322" s="12">
        <v>760</v>
      </c>
      <c r="G2322" s="8" t="s">
        <v>7882</v>
      </c>
      <c r="H2322" s="8" t="s">
        <v>7883</v>
      </c>
      <c r="I2322" s="8" t="s">
        <v>7859</v>
      </c>
      <c r="J2322" s="13">
        <v>34190</v>
      </c>
      <c r="K2322" s="8">
        <v>29</v>
      </c>
    </row>
    <row r="2323" spans="1:11" ht="15" customHeight="1" x14ac:dyDescent="0.3">
      <c r="A2323" s="8" t="s">
        <v>2359</v>
      </c>
      <c r="B2323" s="8">
        <v>2002</v>
      </c>
      <c r="C2323" s="8" t="s">
        <v>7847</v>
      </c>
      <c r="D2323" s="8">
        <v>19</v>
      </c>
      <c r="E2323" s="8">
        <v>0</v>
      </c>
      <c r="F2323" s="12">
        <v>750</v>
      </c>
      <c r="G2323" s="8" t="s">
        <v>7882</v>
      </c>
      <c r="H2323" s="8" t="s">
        <v>7883</v>
      </c>
      <c r="I2323" s="8" t="s">
        <v>7860</v>
      </c>
      <c r="J2323" s="13">
        <v>37518</v>
      </c>
      <c r="K2323" s="8">
        <v>20</v>
      </c>
    </row>
    <row r="2324" spans="1:11" ht="15" customHeight="1" x14ac:dyDescent="0.3">
      <c r="A2324" s="8" t="s">
        <v>2360</v>
      </c>
      <c r="B2324" s="8">
        <v>1999</v>
      </c>
      <c r="C2324" s="8" t="s">
        <v>7848</v>
      </c>
      <c r="D2324" s="8">
        <v>14</v>
      </c>
      <c r="E2324" s="8">
        <v>0</v>
      </c>
      <c r="F2324" s="12">
        <v>722.99</v>
      </c>
      <c r="G2324" s="8" t="s">
        <v>7882</v>
      </c>
      <c r="H2324" s="8" t="s">
        <v>7883</v>
      </c>
      <c r="I2324" s="8" t="s">
        <v>7859</v>
      </c>
      <c r="J2324" s="13">
        <v>36508</v>
      </c>
      <c r="K2324" s="8">
        <v>23</v>
      </c>
    </row>
    <row r="2325" spans="1:11" ht="15" customHeight="1" x14ac:dyDescent="0.3">
      <c r="A2325" s="8" t="s">
        <v>2361</v>
      </c>
      <c r="B2325" s="8">
        <v>1999</v>
      </c>
      <c r="C2325" s="8" t="s">
        <v>7848</v>
      </c>
      <c r="D2325" s="8">
        <v>26</v>
      </c>
      <c r="E2325" s="8">
        <v>0</v>
      </c>
      <c r="F2325" s="12">
        <v>700</v>
      </c>
      <c r="G2325" s="14" t="s">
        <v>7884</v>
      </c>
      <c r="H2325" s="8" t="s">
        <v>7882</v>
      </c>
      <c r="I2325" s="8" t="s">
        <v>7859</v>
      </c>
      <c r="J2325" s="13">
        <v>36520</v>
      </c>
      <c r="K2325" s="8">
        <v>23</v>
      </c>
    </row>
    <row r="2326" spans="1:11" ht="15" customHeight="1" x14ac:dyDescent="0.3">
      <c r="A2326" s="8" t="s">
        <v>2362</v>
      </c>
      <c r="B2326" s="8">
        <v>2001</v>
      </c>
      <c r="C2326" s="8" t="s">
        <v>7847</v>
      </c>
      <c r="D2326" s="8">
        <v>12</v>
      </c>
      <c r="E2326" s="8">
        <v>0</v>
      </c>
      <c r="F2326" s="12">
        <v>687.54</v>
      </c>
      <c r="G2326" s="8" t="s">
        <v>7882</v>
      </c>
      <c r="H2326" s="8" t="s">
        <v>7884</v>
      </c>
      <c r="I2326" s="8" t="s">
        <v>7859</v>
      </c>
      <c r="J2326" s="13">
        <v>37146</v>
      </c>
      <c r="K2326" s="8">
        <v>21</v>
      </c>
    </row>
    <row r="2327" spans="1:11" ht="15" customHeight="1" x14ac:dyDescent="0.3">
      <c r="A2327" s="8" t="s">
        <v>2363</v>
      </c>
      <c r="B2327" s="8">
        <v>1997</v>
      </c>
      <c r="C2327" s="8" t="s">
        <v>7845</v>
      </c>
      <c r="D2327" s="8">
        <v>9</v>
      </c>
      <c r="E2327" s="8">
        <v>0</v>
      </c>
      <c r="F2327" s="12">
        <v>670</v>
      </c>
      <c r="G2327" s="8" t="s">
        <v>7882</v>
      </c>
      <c r="H2327" s="8" t="s">
        <v>7882</v>
      </c>
      <c r="I2327" s="8" t="s">
        <v>7859</v>
      </c>
      <c r="J2327" s="13">
        <v>35743</v>
      </c>
      <c r="K2327" s="8">
        <v>25</v>
      </c>
    </row>
    <row r="2328" spans="1:11" ht="15" customHeight="1" x14ac:dyDescent="0.3">
      <c r="A2328" s="8" t="s">
        <v>2364</v>
      </c>
      <c r="B2328" s="8">
        <v>2002</v>
      </c>
      <c r="C2328" s="8" t="s">
        <v>7845</v>
      </c>
      <c r="D2328" s="8">
        <v>29</v>
      </c>
      <c r="E2328" s="8">
        <v>0</v>
      </c>
      <c r="F2328" s="12">
        <v>668</v>
      </c>
      <c r="G2328" s="8" t="s">
        <v>7882</v>
      </c>
      <c r="H2328" s="8" t="s">
        <v>7884</v>
      </c>
      <c r="I2328" s="8" t="s">
        <v>7860</v>
      </c>
      <c r="J2328" s="13">
        <v>37589</v>
      </c>
      <c r="K2328" s="8">
        <v>20</v>
      </c>
    </row>
    <row r="2329" spans="1:11" ht="15" customHeight="1" x14ac:dyDescent="0.3">
      <c r="A2329" s="8" t="s">
        <v>2365</v>
      </c>
      <c r="B2329" s="8">
        <v>1995</v>
      </c>
      <c r="C2329" s="8" t="s">
        <v>7844</v>
      </c>
      <c r="D2329" s="8">
        <v>4</v>
      </c>
      <c r="E2329" s="8">
        <v>0</v>
      </c>
      <c r="F2329" s="12">
        <v>650</v>
      </c>
      <c r="G2329" s="8" t="s">
        <v>7882</v>
      </c>
      <c r="H2329" s="8" t="s">
        <v>7882</v>
      </c>
      <c r="I2329" s="8" t="s">
        <v>7859</v>
      </c>
      <c r="J2329" s="13">
        <v>34884</v>
      </c>
      <c r="K2329" s="8">
        <v>27</v>
      </c>
    </row>
    <row r="2330" spans="1:11" ht="15" customHeight="1" x14ac:dyDescent="0.3">
      <c r="A2330" s="8" t="s">
        <v>2366</v>
      </c>
      <c r="B2330" s="8">
        <v>1993</v>
      </c>
      <c r="C2330" s="8" t="s">
        <v>7846</v>
      </c>
      <c r="D2330" s="8">
        <v>1</v>
      </c>
      <c r="E2330" s="8">
        <v>0</v>
      </c>
      <c r="F2330" s="12">
        <v>650</v>
      </c>
      <c r="G2330" s="8" t="s">
        <v>7882</v>
      </c>
      <c r="H2330" s="8" t="s">
        <v>7882</v>
      </c>
      <c r="I2330" s="8" t="s">
        <v>7859</v>
      </c>
      <c r="J2330" s="13">
        <v>34121</v>
      </c>
      <c r="K2330" s="8">
        <v>30</v>
      </c>
    </row>
    <row r="2331" spans="1:11" ht="15" customHeight="1" x14ac:dyDescent="0.3">
      <c r="A2331" s="8" t="s">
        <v>2367</v>
      </c>
      <c r="B2331" s="8">
        <v>2001</v>
      </c>
      <c r="C2331" s="8" t="s">
        <v>7845</v>
      </c>
      <c r="D2331" s="8">
        <v>20</v>
      </c>
      <c r="E2331" s="8">
        <v>0</v>
      </c>
      <c r="F2331" s="12">
        <v>646.14</v>
      </c>
      <c r="G2331" s="8" t="s">
        <v>7882</v>
      </c>
      <c r="H2331" s="8" t="s">
        <v>7882</v>
      </c>
      <c r="I2331" s="8" t="s">
        <v>7860</v>
      </c>
      <c r="J2331" s="13">
        <v>37215</v>
      </c>
      <c r="K2331" s="8">
        <v>21</v>
      </c>
    </row>
    <row r="2332" spans="1:11" ht="15" customHeight="1" x14ac:dyDescent="0.3">
      <c r="A2332" s="8" t="s">
        <v>2368</v>
      </c>
      <c r="B2332" s="8">
        <v>1998</v>
      </c>
      <c r="C2332" s="8" t="s">
        <v>7844</v>
      </c>
      <c r="D2332" s="8">
        <v>27</v>
      </c>
      <c r="E2332" s="8">
        <v>0</v>
      </c>
      <c r="F2332" s="12">
        <v>637.26</v>
      </c>
      <c r="G2332" s="8" t="s">
        <v>7882</v>
      </c>
      <c r="H2332" s="8" t="s">
        <v>7882</v>
      </c>
      <c r="I2332" s="8" t="s">
        <v>7859</v>
      </c>
      <c r="J2332" s="13">
        <v>36003</v>
      </c>
      <c r="K2332" s="8">
        <v>24</v>
      </c>
    </row>
    <row r="2333" spans="1:11" ht="15" customHeight="1" x14ac:dyDescent="0.3">
      <c r="A2333" s="8" t="s">
        <v>2369</v>
      </c>
      <c r="B2333" s="8">
        <v>1992</v>
      </c>
      <c r="C2333" s="8" t="s">
        <v>7847</v>
      </c>
      <c r="D2333" s="8">
        <v>13</v>
      </c>
      <c r="E2333" s="8">
        <v>0</v>
      </c>
      <c r="F2333" s="12">
        <v>604.54</v>
      </c>
      <c r="G2333" s="8" t="s">
        <v>7882</v>
      </c>
      <c r="H2333" s="8" t="s">
        <v>7882</v>
      </c>
      <c r="I2333" s="8" t="s">
        <v>7859</v>
      </c>
      <c r="J2333" s="13">
        <v>33860</v>
      </c>
      <c r="K2333" s="8">
        <v>30</v>
      </c>
    </row>
    <row r="2334" spans="1:11" ht="15" customHeight="1" x14ac:dyDescent="0.3">
      <c r="A2334" s="8" t="s">
        <v>2370</v>
      </c>
      <c r="B2334" s="8">
        <v>1993</v>
      </c>
      <c r="C2334" s="8" t="s">
        <v>7846</v>
      </c>
      <c r="D2334" s="8">
        <v>30</v>
      </c>
      <c r="E2334" s="8">
        <v>0</v>
      </c>
      <c r="F2334" s="12">
        <v>600</v>
      </c>
      <c r="G2334" s="8" t="s">
        <v>7884</v>
      </c>
      <c r="H2334" s="8" t="s">
        <v>7883</v>
      </c>
      <c r="I2334" s="8" t="s">
        <v>7859</v>
      </c>
      <c r="J2334" s="13">
        <v>34150</v>
      </c>
      <c r="K2334" s="8">
        <v>29</v>
      </c>
    </row>
    <row r="2335" spans="1:11" ht="15" customHeight="1" x14ac:dyDescent="0.3">
      <c r="A2335" s="8" t="s">
        <v>2371</v>
      </c>
      <c r="B2335" s="8">
        <v>1992</v>
      </c>
      <c r="C2335" s="8" t="s">
        <v>7845</v>
      </c>
      <c r="D2335" s="8">
        <v>30</v>
      </c>
      <c r="E2335" s="8">
        <v>0</v>
      </c>
      <c r="F2335" s="12">
        <v>570.62</v>
      </c>
      <c r="G2335" s="8" t="s">
        <v>7884</v>
      </c>
      <c r="H2335" s="8" t="s">
        <v>7883</v>
      </c>
      <c r="I2335" s="8" t="s">
        <v>7859</v>
      </c>
      <c r="J2335" s="13">
        <v>33938</v>
      </c>
      <c r="K2335" s="8">
        <v>30</v>
      </c>
    </row>
    <row r="2336" spans="1:11" ht="15" customHeight="1" x14ac:dyDescent="0.3">
      <c r="A2336" s="8" t="s">
        <v>2372</v>
      </c>
      <c r="B2336" s="8">
        <v>1992</v>
      </c>
      <c r="C2336" s="15" t="s">
        <v>7844</v>
      </c>
      <c r="D2336" s="8">
        <v>9</v>
      </c>
      <c r="E2336" s="8">
        <v>0</v>
      </c>
      <c r="F2336" s="12">
        <v>563.84</v>
      </c>
      <c r="G2336" s="8" t="s">
        <v>7884</v>
      </c>
      <c r="H2336" s="8" t="s">
        <v>7882</v>
      </c>
      <c r="I2336" s="8" t="s">
        <v>7859</v>
      </c>
      <c r="J2336" s="13">
        <v>33794</v>
      </c>
      <c r="K2336" s="8">
        <v>30</v>
      </c>
    </row>
    <row r="2337" spans="1:11" ht="15" customHeight="1" x14ac:dyDescent="0.3">
      <c r="A2337" s="8" t="s">
        <v>7854</v>
      </c>
      <c r="B2337" s="8">
        <v>1987</v>
      </c>
      <c r="C2337" s="8" t="s">
        <v>7845</v>
      </c>
      <c r="D2337" s="8">
        <v>27</v>
      </c>
      <c r="E2337" s="8">
        <v>2</v>
      </c>
      <c r="F2337" s="12">
        <v>20984.09</v>
      </c>
      <c r="G2337" s="8" t="s">
        <v>7884</v>
      </c>
      <c r="H2337" s="8" t="s">
        <v>7884</v>
      </c>
      <c r="I2337" s="8" t="s">
        <v>7862</v>
      </c>
      <c r="J2337" s="13">
        <v>32108</v>
      </c>
      <c r="K2337" s="8">
        <v>35</v>
      </c>
    </row>
    <row r="2338" spans="1:11" ht="15" customHeight="1" x14ac:dyDescent="0.3">
      <c r="A2338" s="8" t="s">
        <v>7855</v>
      </c>
      <c r="B2338" s="8">
        <v>2004</v>
      </c>
      <c r="C2338" s="8" t="s">
        <v>7845</v>
      </c>
      <c r="D2338" s="8">
        <v>1</v>
      </c>
      <c r="E2338" s="8">
        <v>2</v>
      </c>
      <c r="F2338" s="12">
        <v>34303.17</v>
      </c>
      <c r="G2338" s="8" t="s">
        <v>7883</v>
      </c>
      <c r="H2338" s="8" t="s">
        <v>7882</v>
      </c>
      <c r="I2338" s="8" t="s">
        <v>7859</v>
      </c>
      <c r="J2338" s="13">
        <v>38292</v>
      </c>
      <c r="K2338" s="8">
        <v>18</v>
      </c>
    </row>
    <row r="2339" spans="1:11" ht="15" customHeight="1" x14ac:dyDescent="0.3">
      <c r="A2339" s="8" t="s">
        <v>7851</v>
      </c>
      <c r="B2339" s="8">
        <v>2004</v>
      </c>
      <c r="C2339" s="8" t="s">
        <v>7845</v>
      </c>
      <c r="D2339" s="8">
        <v>6</v>
      </c>
      <c r="E2339" s="8">
        <v>0</v>
      </c>
      <c r="F2339" s="12">
        <v>1137.01</v>
      </c>
      <c r="G2339" s="8" t="s">
        <v>7882</v>
      </c>
      <c r="H2339" s="8" t="s">
        <v>7883</v>
      </c>
      <c r="I2339" s="8" t="s">
        <v>7859</v>
      </c>
      <c r="J2339" s="13">
        <v>38297</v>
      </c>
      <c r="K2339" s="8">
        <v>18</v>
      </c>
    </row>
    <row r="2340" spans="1:11" ht="15" customHeight="1" x14ac:dyDescent="0.3">
      <c r="A2340" s="8" t="s">
        <v>7852</v>
      </c>
      <c r="B2340" s="8">
        <v>1999</v>
      </c>
      <c r="C2340" s="8" t="s">
        <v>7846</v>
      </c>
      <c r="D2340" s="8">
        <v>9</v>
      </c>
      <c r="E2340" s="8">
        <v>1</v>
      </c>
      <c r="F2340" s="12">
        <v>2775.19</v>
      </c>
      <c r="G2340" s="8" t="s">
        <v>7884</v>
      </c>
      <c r="H2340" s="8" t="s">
        <v>7883</v>
      </c>
      <c r="I2340" s="8" t="s">
        <v>7860</v>
      </c>
      <c r="J2340" s="13">
        <v>36320</v>
      </c>
      <c r="K2340" s="8">
        <v>23</v>
      </c>
    </row>
    <row r="2341" spans="1:11" ht="15" customHeight="1" x14ac:dyDescent="0.3">
      <c r="A2341" s="8" t="s">
        <v>7853</v>
      </c>
      <c r="B2341" s="8">
        <v>1985</v>
      </c>
      <c r="C2341" s="8" t="s">
        <v>7848</v>
      </c>
      <c r="D2341" s="8">
        <v>20</v>
      </c>
      <c r="E2341" s="8">
        <v>2</v>
      </c>
      <c r="F2341" s="12">
        <v>6203.9</v>
      </c>
      <c r="G2341" s="8" t="s">
        <v>7883</v>
      </c>
      <c r="H2341" s="8" t="s">
        <v>7884</v>
      </c>
      <c r="I2341" s="8" t="s">
        <v>7860</v>
      </c>
      <c r="J2341" s="13">
        <v>31401</v>
      </c>
      <c r="K2341" s="8">
        <v>37</v>
      </c>
    </row>
    <row r="2342" spans="1:11" ht="15" customHeight="1" x14ac:dyDescent="0.3">
      <c r="A2342" s="8" t="s">
        <v>7856</v>
      </c>
      <c r="B2342" s="8">
        <v>2000</v>
      </c>
      <c r="C2342" s="8" t="s">
        <v>7850</v>
      </c>
      <c r="D2342" s="8">
        <v>13</v>
      </c>
      <c r="E2342" s="8">
        <v>0</v>
      </c>
      <c r="F2342" s="12">
        <v>35585.58</v>
      </c>
      <c r="G2342" s="8" t="s">
        <v>7883</v>
      </c>
      <c r="H2342" s="8" t="s">
        <v>7884</v>
      </c>
      <c r="I2342" s="8" t="s">
        <v>7861</v>
      </c>
      <c r="J2342" s="13">
        <v>36812</v>
      </c>
      <c r="K2342" s="8">
        <v>22</v>
      </c>
    </row>
    <row r="2343" spans="1:11" ht="15" customHeight="1" x14ac:dyDescent="0.3">
      <c r="A2343" s="8" t="s">
        <v>7857</v>
      </c>
      <c r="B2343" s="8">
        <v>1992</v>
      </c>
      <c r="C2343" s="8" t="s">
        <v>7850</v>
      </c>
      <c r="D2343" s="8">
        <v>6</v>
      </c>
      <c r="E2343" s="8">
        <v>0</v>
      </c>
      <c r="F2343" s="12">
        <v>36837.47</v>
      </c>
      <c r="G2343" s="8" t="s">
        <v>7883</v>
      </c>
      <c r="H2343" s="8" t="s">
        <v>7884</v>
      </c>
      <c r="I2343" s="8" t="s">
        <v>7861</v>
      </c>
      <c r="J2343" s="13">
        <v>33883</v>
      </c>
      <c r="K2343" s="8">
        <v>30</v>
      </c>
    </row>
    <row r="2344" spans="1:11" ht="15" customHeight="1" x14ac:dyDescent="0.3">
      <c r="A2344" s="8" t="s">
        <v>7858</v>
      </c>
      <c r="B2344" s="8">
        <v>1991</v>
      </c>
      <c r="C2344" s="8" t="s">
        <v>7845</v>
      </c>
      <c r="D2344" s="8">
        <v>22</v>
      </c>
      <c r="E2344" s="8">
        <v>2</v>
      </c>
      <c r="F2344" s="12">
        <v>38711</v>
      </c>
      <c r="G2344" s="8" t="s">
        <v>7883</v>
      </c>
      <c r="H2344" s="8" t="s">
        <v>7882</v>
      </c>
      <c r="I2344" s="8" t="s">
        <v>7861</v>
      </c>
      <c r="J2344" s="13">
        <v>33564</v>
      </c>
      <c r="K2344" s="8">
        <v>31</v>
      </c>
    </row>
  </sheetData>
  <pageMargins left="0.7" right="0.7" top="0.75" bottom="0.75" header="0" footer="0"/>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A9FAD-F62E-482E-9A77-EF2C965592AF}">
  <dimension ref="A1:K2346"/>
  <sheetViews>
    <sheetView workbookViewId="0">
      <selection activeCell="A2" sqref="A2"/>
    </sheetView>
  </sheetViews>
  <sheetFormatPr defaultColWidth="14.44140625" defaultRowHeight="15" customHeight="1" x14ac:dyDescent="0.3"/>
  <cols>
    <col min="1" max="1" width="15.77734375" bestFit="1" customWidth="1"/>
    <col min="2" max="2" width="10.21875" style="27" bestFit="1" customWidth="1"/>
    <col min="3" max="3" width="9.88671875" style="39" bestFit="1" customWidth="1"/>
    <col min="4" max="4" width="15.77734375" bestFit="1" customWidth="1"/>
    <col min="5" max="5" width="12.21875" bestFit="1" customWidth="1"/>
    <col min="6" max="6" width="12" bestFit="1" customWidth="1"/>
    <col min="7" max="7" width="16" style="44" bestFit="1" customWidth="1"/>
    <col min="8" max="8" width="8.6640625" style="27" bestFit="1" customWidth="1"/>
    <col min="9" max="9" width="10.44140625" style="20" bestFit="1" customWidth="1"/>
    <col min="10" max="16" width="8.6640625" customWidth="1"/>
  </cols>
  <sheetData>
    <row r="1" spans="1:11" ht="19.5" customHeight="1" x14ac:dyDescent="0.3">
      <c r="A1" s="11" t="s">
        <v>0</v>
      </c>
      <c r="B1" s="34" t="s">
        <v>7878</v>
      </c>
      <c r="C1" s="37" t="s">
        <v>7879</v>
      </c>
      <c r="D1" s="16" t="s">
        <v>7880</v>
      </c>
      <c r="E1" s="16" t="s">
        <v>7881</v>
      </c>
      <c r="F1" s="11" t="s">
        <v>12</v>
      </c>
      <c r="G1" s="42" t="s">
        <v>13</v>
      </c>
      <c r="H1" s="41" t="s">
        <v>14</v>
      </c>
      <c r="I1" s="41" t="s">
        <v>8795</v>
      </c>
    </row>
    <row r="2" spans="1:11" ht="15" customHeight="1" x14ac:dyDescent="0.3">
      <c r="A2" s="8" t="s">
        <v>38</v>
      </c>
      <c r="B2" s="20">
        <v>0</v>
      </c>
      <c r="C2" s="38">
        <v>63770.43</v>
      </c>
      <c r="D2" s="8" t="s">
        <v>7883</v>
      </c>
      <c r="E2" s="8" t="s">
        <v>7882</v>
      </c>
      <c r="F2" s="8" t="s">
        <v>7859</v>
      </c>
      <c r="G2" s="43">
        <v>25123</v>
      </c>
      <c r="H2" s="20">
        <v>54</v>
      </c>
      <c r="I2" s="20" t="str" cm="1">
        <f t="array" ref="I2">_xlfn.IFS(H2&lt;=18, "Child", AND(H2&gt;18, H2&lt;=54), "Adult", TRUE, "Old")</f>
        <v>Adult</v>
      </c>
    </row>
    <row r="3" spans="1:11" ht="15" customHeight="1" x14ac:dyDescent="0.3">
      <c r="A3" s="8" t="s">
        <v>39</v>
      </c>
      <c r="B3" s="20">
        <v>0</v>
      </c>
      <c r="C3" s="38">
        <v>62592.87</v>
      </c>
      <c r="D3" s="8" t="s">
        <v>7884</v>
      </c>
      <c r="E3" s="8" t="s">
        <v>7882</v>
      </c>
      <c r="F3" s="8" t="s">
        <v>7859</v>
      </c>
      <c r="G3" s="43">
        <v>28284</v>
      </c>
      <c r="H3" s="20">
        <v>46</v>
      </c>
      <c r="I3" s="20" t="str" cm="1">
        <f t="array" ref="I3">_xlfn.IFS(H3&lt;=18, "Child", AND(H3&gt;18, H3&lt;=54), "Adult", TRUE, "Old")</f>
        <v>Adult</v>
      </c>
    </row>
    <row r="4" spans="1:11" ht="15" customHeight="1" x14ac:dyDescent="0.3">
      <c r="A4" s="8" t="s">
        <v>40</v>
      </c>
      <c r="B4" s="20">
        <v>3</v>
      </c>
      <c r="C4" s="38">
        <v>60021.4</v>
      </c>
      <c r="D4" s="8" t="s">
        <v>7883</v>
      </c>
      <c r="E4" s="8" t="s">
        <v>7883</v>
      </c>
      <c r="F4" s="8" t="s">
        <v>7860</v>
      </c>
      <c r="G4" s="43">
        <v>25822</v>
      </c>
      <c r="H4" s="20">
        <v>52</v>
      </c>
      <c r="I4" s="20" t="str" cm="1">
        <f t="array" ref="I4">_xlfn.IFS(H4&lt;=18, "Child", AND(H4&gt;18, H4&lt;=54), "Adult", TRUE, "Old")</f>
        <v>Adult</v>
      </c>
      <c r="K4" s="20"/>
    </row>
    <row r="5" spans="1:11" ht="15" customHeight="1" x14ac:dyDescent="0.3">
      <c r="A5" s="8" t="s">
        <v>41</v>
      </c>
      <c r="B5" s="20">
        <v>1</v>
      </c>
      <c r="C5" s="38">
        <v>58571.07</v>
      </c>
      <c r="D5" s="8" t="s">
        <v>7883</v>
      </c>
      <c r="E5" s="8" t="s">
        <v>7882</v>
      </c>
      <c r="F5" s="8" t="s">
        <v>7867</v>
      </c>
      <c r="G5" s="43">
        <v>33395</v>
      </c>
      <c r="H5" s="20">
        <v>32</v>
      </c>
      <c r="I5" s="20" t="str" cm="1">
        <f t="array" ref="I5">_xlfn.IFS(H5&lt;=18, "Child", AND(H5&gt;18, H5&lt;=54), "Adult", TRUE, "Old")</f>
        <v>Adult</v>
      </c>
      <c r="K5" s="27"/>
    </row>
    <row r="6" spans="1:11" ht="15" customHeight="1" x14ac:dyDescent="0.3">
      <c r="A6" s="8" t="s">
        <v>42</v>
      </c>
      <c r="B6" s="20">
        <v>0</v>
      </c>
      <c r="C6" s="38">
        <v>55135.4</v>
      </c>
      <c r="D6" s="8" t="s">
        <v>7883</v>
      </c>
      <c r="E6" s="8" t="s">
        <v>7884</v>
      </c>
      <c r="F6" s="8" t="s">
        <v>7860</v>
      </c>
      <c r="G6" s="43">
        <v>32678</v>
      </c>
      <c r="H6" s="20">
        <v>33</v>
      </c>
      <c r="I6" s="20" t="str" cm="1">
        <f t="array" ref="I6">_xlfn.IFS(H6&lt;=18, "Child", AND(H6&gt;18, H6&lt;=54), "Adult", TRUE, "Old")</f>
        <v>Adult</v>
      </c>
      <c r="K6" s="27"/>
    </row>
    <row r="7" spans="1:11" ht="15" customHeight="1" x14ac:dyDescent="0.3">
      <c r="A7" s="8" t="s">
        <v>43</v>
      </c>
      <c r="B7" s="20">
        <v>0</v>
      </c>
      <c r="C7" s="38">
        <v>52590.83</v>
      </c>
      <c r="D7" s="8" t="s">
        <v>7883</v>
      </c>
      <c r="E7" s="8" t="s">
        <v>7882</v>
      </c>
      <c r="F7" s="8" t="s">
        <v>7861</v>
      </c>
      <c r="G7" s="43">
        <v>22862</v>
      </c>
      <c r="H7" s="20">
        <v>60</v>
      </c>
      <c r="I7" s="20" t="str" cm="1">
        <f t="array" ref="I7">_xlfn.IFS(H7&lt;=18, "Child", AND(H7&gt;18, H7&lt;=54), "Adult", TRUE, "Old")</f>
        <v>Old</v>
      </c>
      <c r="K7" s="27"/>
    </row>
    <row r="8" spans="1:11" ht="15" customHeight="1" x14ac:dyDescent="0.3">
      <c r="A8" s="8" t="s">
        <v>44</v>
      </c>
      <c r="B8" s="20">
        <v>1</v>
      </c>
      <c r="C8" s="38">
        <v>51194.559999999998</v>
      </c>
      <c r="D8" s="8" t="s">
        <v>7883</v>
      </c>
      <c r="E8" s="8" t="s">
        <v>7882</v>
      </c>
      <c r="F8" s="8" t="s">
        <v>7861</v>
      </c>
      <c r="G8" s="43">
        <v>34634</v>
      </c>
      <c r="H8" s="20">
        <v>28</v>
      </c>
      <c r="I8" s="20" t="str" cm="1">
        <f t="array" ref="I8">_xlfn.IFS(H8&lt;=18, "Child", AND(H8&gt;18, H8&lt;=54), "Adult", TRUE, "Old")</f>
        <v>Adult</v>
      </c>
      <c r="K8" s="27"/>
    </row>
    <row r="9" spans="1:11" ht="15" customHeight="1" x14ac:dyDescent="0.3">
      <c r="A9" s="8" t="s">
        <v>45</v>
      </c>
      <c r="B9" s="20">
        <v>2</v>
      </c>
      <c r="C9" s="38">
        <v>49577.66</v>
      </c>
      <c r="D9" s="8" t="s">
        <v>7884</v>
      </c>
      <c r="E9" s="8" t="s">
        <v>7884</v>
      </c>
      <c r="F9" s="8" t="s">
        <v>7859</v>
      </c>
      <c r="G9" s="43">
        <v>21363</v>
      </c>
      <c r="H9" s="20">
        <v>64</v>
      </c>
      <c r="I9" s="20" t="str" cm="1">
        <f t="array" ref="I9">_xlfn.IFS(H9&lt;=18, "Child", AND(H9&gt;18, H9&lt;=54), "Adult", TRUE, "Old")</f>
        <v>Old</v>
      </c>
      <c r="K9" s="27"/>
    </row>
    <row r="10" spans="1:11" ht="15" customHeight="1" x14ac:dyDescent="0.3">
      <c r="A10" s="8" t="s">
        <v>46</v>
      </c>
      <c r="B10" s="20">
        <v>1</v>
      </c>
      <c r="C10" s="38">
        <v>48970.25</v>
      </c>
      <c r="D10" s="8" t="s">
        <v>7883</v>
      </c>
      <c r="E10" s="8" t="s">
        <v>7884</v>
      </c>
      <c r="F10" s="8" t="s">
        <v>7859</v>
      </c>
      <c r="G10" s="43">
        <v>23258</v>
      </c>
      <c r="H10" s="20">
        <v>59</v>
      </c>
      <c r="I10" s="20" t="str" cm="1">
        <f t="array" ref="I10">_xlfn.IFS(H10&lt;=18, "Child", AND(H10&gt;18, H10&lt;=54), "Adult", TRUE, "Old")</f>
        <v>Old</v>
      </c>
      <c r="K10" s="27"/>
    </row>
    <row r="11" spans="1:11" ht="15" customHeight="1" x14ac:dyDescent="0.3">
      <c r="A11" s="8" t="s">
        <v>47</v>
      </c>
      <c r="B11" s="20">
        <v>0</v>
      </c>
      <c r="C11" s="38">
        <v>48885.14</v>
      </c>
      <c r="D11" s="8" t="s">
        <v>7883</v>
      </c>
      <c r="E11" s="8" t="s">
        <v>7884</v>
      </c>
      <c r="F11" s="8" t="s">
        <v>7859</v>
      </c>
      <c r="G11" s="43">
        <v>28853</v>
      </c>
      <c r="H11" s="20">
        <v>44</v>
      </c>
      <c r="I11" s="20" t="str" cm="1">
        <f t="array" ref="I11">_xlfn.IFS(H11&lt;=18, "Child", AND(H11&gt;18, H11&lt;=54), "Adult", TRUE, "Old")</f>
        <v>Adult</v>
      </c>
      <c r="K11" s="27"/>
    </row>
    <row r="12" spans="1:11" ht="15" customHeight="1" x14ac:dyDescent="0.3">
      <c r="A12" s="8" t="s">
        <v>48</v>
      </c>
      <c r="B12" s="20">
        <v>0</v>
      </c>
      <c r="C12" s="38">
        <v>48824.45</v>
      </c>
      <c r="D12" s="8" t="s">
        <v>7884</v>
      </c>
      <c r="E12" s="8" t="s">
        <v>7883</v>
      </c>
      <c r="F12" s="8" t="s">
        <v>7861</v>
      </c>
      <c r="G12" s="43">
        <v>21753</v>
      </c>
      <c r="H12" s="20">
        <v>63</v>
      </c>
      <c r="I12" s="20" t="str" cm="1">
        <f t="array" ref="I12">_xlfn.IFS(H12&lt;=18, "Child", AND(H12&gt;18, H12&lt;=54), "Adult", TRUE, "Old")</f>
        <v>Old</v>
      </c>
      <c r="K12" s="27"/>
    </row>
    <row r="13" spans="1:11" ht="15" customHeight="1" x14ac:dyDescent="0.3">
      <c r="A13" s="8" t="s">
        <v>49</v>
      </c>
      <c r="B13" s="20">
        <v>1</v>
      </c>
      <c r="C13" s="38">
        <v>48675.519999999997</v>
      </c>
      <c r="D13" s="8" t="s">
        <v>7883</v>
      </c>
      <c r="E13" s="8" t="s">
        <v>7884</v>
      </c>
      <c r="F13" s="8" t="s">
        <v>7859</v>
      </c>
      <c r="G13" s="43">
        <v>24042</v>
      </c>
      <c r="H13" s="20">
        <v>57</v>
      </c>
      <c r="I13" s="20" t="str" cm="1">
        <f t="array" ref="I13">_xlfn.IFS(H13&lt;=18, "Child", AND(H13&gt;18, H13&lt;=54), "Adult", TRUE, "Old")</f>
        <v>Old</v>
      </c>
      <c r="K13" s="27"/>
    </row>
    <row r="14" spans="1:11" ht="15" customHeight="1" x14ac:dyDescent="0.3">
      <c r="A14" s="8" t="s">
        <v>50</v>
      </c>
      <c r="B14" s="20">
        <v>0</v>
      </c>
      <c r="C14" s="38">
        <v>48673.56</v>
      </c>
      <c r="D14" s="8" t="s">
        <v>7883</v>
      </c>
      <c r="E14" s="8" t="s">
        <v>7884</v>
      </c>
      <c r="F14" s="8" t="s">
        <v>7859</v>
      </c>
      <c r="G14" s="43">
        <v>22930</v>
      </c>
      <c r="H14" s="20">
        <v>60</v>
      </c>
      <c r="I14" s="20" t="str" cm="1">
        <f t="array" ref="I14">_xlfn.IFS(H14&lt;=18, "Child", AND(H14&gt;18, H14&lt;=54), "Adult", TRUE, "Old")</f>
        <v>Old</v>
      </c>
      <c r="K14" s="27"/>
    </row>
    <row r="15" spans="1:11" ht="15" customHeight="1" x14ac:dyDescent="0.3">
      <c r="A15" s="8" t="s">
        <v>51</v>
      </c>
      <c r="B15" s="20">
        <v>3</v>
      </c>
      <c r="C15" s="38">
        <v>48549.18</v>
      </c>
      <c r="D15" s="8" t="s">
        <v>7883</v>
      </c>
      <c r="E15" s="8" t="s">
        <v>7882</v>
      </c>
      <c r="F15" s="8" t="s">
        <v>7864</v>
      </c>
      <c r="G15" s="43">
        <v>25173</v>
      </c>
      <c r="H15" s="20">
        <v>54</v>
      </c>
      <c r="I15" s="20" t="str" cm="1">
        <f t="array" ref="I15">_xlfn.IFS(H15&lt;=18, "Child", AND(H15&gt;18, H15&lt;=54), "Adult", TRUE, "Old")</f>
        <v>Adult</v>
      </c>
      <c r="K15" s="27"/>
    </row>
    <row r="16" spans="1:11" ht="15" customHeight="1" x14ac:dyDescent="0.3">
      <c r="A16" s="8" t="s">
        <v>52</v>
      </c>
      <c r="B16" s="20">
        <v>1</v>
      </c>
      <c r="C16" s="38">
        <v>48517.56</v>
      </c>
      <c r="D16" s="8" t="s">
        <v>7883</v>
      </c>
      <c r="E16" s="8" t="s">
        <v>7882</v>
      </c>
      <c r="F16" s="8" t="s">
        <v>7867</v>
      </c>
      <c r="G16" s="43">
        <v>22636</v>
      </c>
      <c r="H16" s="20">
        <v>61</v>
      </c>
      <c r="I16" s="20" t="str" cm="1">
        <f t="array" ref="I16">_xlfn.IFS(H16&lt;=18, "Child", AND(H16&gt;18, H16&lt;=54), "Adult", TRUE, "Old")</f>
        <v>Old</v>
      </c>
      <c r="K16" s="27"/>
    </row>
    <row r="17" spans="1:11" ht="15" customHeight="1" x14ac:dyDescent="0.3">
      <c r="A17" s="8" t="s">
        <v>53</v>
      </c>
      <c r="B17" s="20">
        <v>0</v>
      </c>
      <c r="C17" s="38">
        <v>48173.36</v>
      </c>
      <c r="D17" s="8" t="s">
        <v>7883</v>
      </c>
      <c r="E17" s="8" t="s">
        <v>7882</v>
      </c>
      <c r="F17" s="8" t="s">
        <v>7861</v>
      </c>
      <c r="G17" s="43">
        <v>22885</v>
      </c>
      <c r="H17" s="20">
        <v>60</v>
      </c>
      <c r="I17" s="20" t="str" cm="1">
        <f t="array" ref="I17">_xlfn.IFS(H17&lt;=18, "Child", AND(H17&gt;18, H17&lt;=54), "Adult", TRUE, "Old")</f>
        <v>Old</v>
      </c>
      <c r="K17" s="27"/>
    </row>
    <row r="18" spans="1:11" ht="15" customHeight="1" x14ac:dyDescent="0.3">
      <c r="A18" s="8" t="s">
        <v>54</v>
      </c>
      <c r="B18" s="20">
        <v>1</v>
      </c>
      <c r="C18" s="38">
        <v>47928.03</v>
      </c>
      <c r="D18" s="8" t="s">
        <v>7884</v>
      </c>
      <c r="E18" s="8" t="s">
        <v>7882</v>
      </c>
      <c r="F18" s="8" t="s">
        <v>7861</v>
      </c>
      <c r="G18" s="43">
        <v>21505</v>
      </c>
      <c r="H18" s="20">
        <v>64</v>
      </c>
      <c r="I18" s="20" t="str" cm="1">
        <f t="array" ref="I18">_xlfn.IFS(H18&lt;=18, "Child", AND(H18&gt;18, H18&lt;=54), "Adult", TRUE, "Old")</f>
        <v>Old</v>
      </c>
      <c r="K18" s="27"/>
    </row>
    <row r="19" spans="1:11" ht="15" customHeight="1" x14ac:dyDescent="0.3">
      <c r="A19" s="8" t="s">
        <v>55</v>
      </c>
      <c r="B19" s="20">
        <v>1</v>
      </c>
      <c r="C19" s="38">
        <v>47896.79</v>
      </c>
      <c r="D19" s="8" t="s">
        <v>7883</v>
      </c>
      <c r="E19" s="8" t="s">
        <v>7882</v>
      </c>
      <c r="F19" s="8" t="s">
        <v>7867</v>
      </c>
      <c r="G19" s="43">
        <v>23228</v>
      </c>
      <c r="H19" s="20">
        <v>59</v>
      </c>
      <c r="I19" s="20" t="str" cm="1">
        <f t="array" ref="I19">_xlfn.IFS(H19&lt;=18, "Child", AND(H19&gt;18, H19&lt;=54), "Adult", TRUE, "Old")</f>
        <v>Old</v>
      </c>
      <c r="K19" s="27"/>
    </row>
    <row r="20" spans="1:11" ht="15" customHeight="1" x14ac:dyDescent="0.3">
      <c r="A20" s="8" t="s">
        <v>56</v>
      </c>
      <c r="B20" s="20">
        <v>2</v>
      </c>
      <c r="C20" s="38">
        <v>47496.49</v>
      </c>
      <c r="D20" s="8" t="s">
        <v>7883</v>
      </c>
      <c r="E20" s="8" t="s">
        <v>7882</v>
      </c>
      <c r="F20" s="8" t="s">
        <v>7860</v>
      </c>
      <c r="G20" s="43">
        <v>23688</v>
      </c>
      <c r="H20" s="20">
        <v>58</v>
      </c>
      <c r="I20" s="20" t="str" cm="1">
        <f t="array" ref="I20">_xlfn.IFS(H20&lt;=18, "Child", AND(H20&gt;18, H20&lt;=54), "Adult", TRUE, "Old")</f>
        <v>Old</v>
      </c>
      <c r="K20" s="27"/>
    </row>
    <row r="21" spans="1:11" ht="15.75" customHeight="1" x14ac:dyDescent="0.3">
      <c r="A21" s="8" t="s">
        <v>57</v>
      </c>
      <c r="B21" s="20">
        <v>2</v>
      </c>
      <c r="C21" s="38">
        <v>47462.89</v>
      </c>
      <c r="D21" s="8" t="s">
        <v>7883</v>
      </c>
      <c r="E21" s="8" t="s">
        <v>7884</v>
      </c>
      <c r="F21" s="8" t="s">
        <v>7859</v>
      </c>
      <c r="G21" s="43">
        <v>26203</v>
      </c>
      <c r="H21" s="20">
        <v>51</v>
      </c>
      <c r="I21" s="20" t="str" cm="1">
        <f t="array" ref="I21">_xlfn.IFS(H21&lt;=18, "Child", AND(H21&gt;18, H21&lt;=54), "Adult", TRUE, "Old")</f>
        <v>Adult</v>
      </c>
      <c r="K21" s="27"/>
    </row>
    <row r="22" spans="1:11" ht="15.75" customHeight="1" x14ac:dyDescent="0.3">
      <c r="A22" s="8" t="s">
        <v>58</v>
      </c>
      <c r="B22" s="20">
        <v>1</v>
      </c>
      <c r="C22" s="38">
        <v>47403.88</v>
      </c>
      <c r="D22" s="8" t="s">
        <v>7883</v>
      </c>
      <c r="E22" s="8" t="s">
        <v>7882</v>
      </c>
      <c r="F22" s="8" t="s">
        <v>7861</v>
      </c>
      <c r="G22" s="43">
        <v>22445</v>
      </c>
      <c r="H22" s="20">
        <v>61</v>
      </c>
      <c r="I22" s="20" t="str" cm="1">
        <f t="array" ref="I22">_xlfn.IFS(H22&lt;=18, "Child", AND(H22&gt;18, H22&lt;=54), "Adult", TRUE, "Old")</f>
        <v>Old</v>
      </c>
      <c r="K22" s="27"/>
    </row>
    <row r="23" spans="1:11" ht="15.75" customHeight="1" x14ac:dyDescent="0.3">
      <c r="A23" s="8" t="s">
        <v>59</v>
      </c>
      <c r="B23" s="20">
        <v>2</v>
      </c>
      <c r="C23" s="38">
        <v>47305.31</v>
      </c>
      <c r="D23" s="8" t="s">
        <v>7884</v>
      </c>
      <c r="E23" s="8" t="s">
        <v>7883</v>
      </c>
      <c r="F23" s="8" t="s">
        <v>7861</v>
      </c>
      <c r="G23" s="43">
        <v>21827</v>
      </c>
      <c r="H23" s="20">
        <v>63</v>
      </c>
      <c r="I23" s="20" t="str" cm="1">
        <f t="array" ref="I23">_xlfn.IFS(H23&lt;=18, "Child", AND(H23&gt;18, H23&lt;=54), "Adult", TRUE, "Old")</f>
        <v>Old</v>
      </c>
      <c r="K23" s="27"/>
    </row>
    <row r="24" spans="1:11" ht="15.75" customHeight="1" x14ac:dyDescent="0.3">
      <c r="A24" s="8" t="s">
        <v>60</v>
      </c>
      <c r="B24" s="20">
        <v>2</v>
      </c>
      <c r="C24" s="38">
        <v>47291.06</v>
      </c>
      <c r="D24" s="8" t="s">
        <v>7884</v>
      </c>
      <c r="E24" s="8" t="s">
        <v>7883</v>
      </c>
      <c r="F24" s="8" t="s">
        <v>7861</v>
      </c>
      <c r="G24" s="43">
        <v>21431</v>
      </c>
      <c r="H24" s="20">
        <v>64</v>
      </c>
      <c r="I24" s="20" t="str" cm="1">
        <f t="array" ref="I24">_xlfn.IFS(H24&lt;=18, "Child", AND(H24&gt;18, H24&lt;=54), "Adult", TRUE, "Old")</f>
        <v>Old</v>
      </c>
      <c r="K24" s="27"/>
    </row>
    <row r="25" spans="1:11" ht="15.75" customHeight="1" x14ac:dyDescent="0.3">
      <c r="A25" s="8" t="s">
        <v>61</v>
      </c>
      <c r="B25" s="20">
        <v>2</v>
      </c>
      <c r="C25" s="38">
        <v>47269.85</v>
      </c>
      <c r="D25" s="8" t="s">
        <v>7883</v>
      </c>
      <c r="E25" s="8" t="s">
        <v>7884</v>
      </c>
      <c r="F25" s="8" t="s">
        <v>7859</v>
      </c>
      <c r="G25" s="43">
        <v>25930</v>
      </c>
      <c r="H25" s="20">
        <v>52</v>
      </c>
      <c r="I25" s="20" t="str" cm="1">
        <f t="array" ref="I25">_xlfn.IFS(H25&lt;=18, "Child", AND(H25&gt;18, H25&lt;=54), "Adult", TRUE, "Old")</f>
        <v>Adult</v>
      </c>
      <c r="K25" s="27"/>
    </row>
    <row r="26" spans="1:11" ht="15.75" customHeight="1" x14ac:dyDescent="0.3">
      <c r="A26" s="8" t="s">
        <v>62</v>
      </c>
      <c r="B26" s="20">
        <v>0</v>
      </c>
      <c r="C26" s="38">
        <v>47055.53</v>
      </c>
      <c r="D26" s="8" t="s">
        <v>7884</v>
      </c>
      <c r="E26" s="8" t="s">
        <v>7883</v>
      </c>
      <c r="F26" s="8" t="s">
        <v>7859</v>
      </c>
      <c r="G26" s="43">
        <v>21745</v>
      </c>
      <c r="H26" s="20">
        <v>63</v>
      </c>
      <c r="I26" s="20" t="str" cm="1">
        <f t="array" ref="I26">_xlfn.IFS(H26&lt;=18, "Child", AND(H26&gt;18, H26&lt;=54), "Adult", TRUE, "Old")</f>
        <v>Old</v>
      </c>
      <c r="K26" s="27"/>
    </row>
    <row r="27" spans="1:11" ht="15.75" customHeight="1" x14ac:dyDescent="0.3">
      <c r="A27" s="8" t="s">
        <v>63</v>
      </c>
      <c r="B27" s="20">
        <v>0</v>
      </c>
      <c r="C27" s="38">
        <v>46889.26</v>
      </c>
      <c r="D27" s="8" t="s">
        <v>7884</v>
      </c>
      <c r="E27" s="8" t="s">
        <v>7882</v>
      </c>
      <c r="F27" s="8" t="s">
        <v>7859</v>
      </c>
      <c r="G27" s="43">
        <v>21443</v>
      </c>
      <c r="H27" s="20">
        <v>64</v>
      </c>
      <c r="I27" s="20" t="str" cm="1">
        <f t="array" ref="I27">_xlfn.IFS(H27&lt;=18, "Child", AND(H27&gt;18, H27&lt;=54), "Adult", TRUE, "Old")</f>
        <v>Old</v>
      </c>
      <c r="K27" s="27"/>
    </row>
    <row r="28" spans="1:11" ht="15.75" customHeight="1" x14ac:dyDescent="0.3">
      <c r="A28" s="8" t="s">
        <v>64</v>
      </c>
      <c r="B28" s="20">
        <v>3</v>
      </c>
      <c r="C28" s="38">
        <v>46718.16</v>
      </c>
      <c r="D28" s="8" t="s">
        <v>7883</v>
      </c>
      <c r="E28" s="8" t="s">
        <v>7883</v>
      </c>
      <c r="F28" s="8" t="s">
        <v>7860</v>
      </c>
      <c r="G28" s="43">
        <v>22237</v>
      </c>
      <c r="H28" s="20">
        <v>62</v>
      </c>
      <c r="I28" s="20" t="str" cm="1">
        <f t="array" ref="I28">_xlfn.IFS(H28&lt;=18, "Child", AND(H28&gt;18, H28&lt;=54), "Adult", TRUE, "Old")</f>
        <v>Old</v>
      </c>
      <c r="K28" s="27"/>
    </row>
    <row r="29" spans="1:11" ht="15.75" customHeight="1" x14ac:dyDescent="0.3">
      <c r="A29" s="8" t="s">
        <v>65</v>
      </c>
      <c r="B29" s="20">
        <v>3</v>
      </c>
      <c r="C29" s="38">
        <v>46661.440000000002</v>
      </c>
      <c r="D29" s="8" t="s">
        <v>7883</v>
      </c>
      <c r="E29" s="8" t="s">
        <v>7882</v>
      </c>
      <c r="F29" s="8" t="s">
        <v>7860</v>
      </c>
      <c r="G29" s="43">
        <v>25377</v>
      </c>
      <c r="H29" s="20">
        <v>53</v>
      </c>
      <c r="I29" s="20" t="str" cm="1">
        <f t="array" ref="I29">_xlfn.IFS(H29&lt;=18, "Child", AND(H29&gt;18, H29&lt;=54), "Adult", TRUE, "Old")</f>
        <v>Adult</v>
      </c>
      <c r="K29" s="27"/>
    </row>
    <row r="30" spans="1:11" ht="15.75" customHeight="1" x14ac:dyDescent="0.3">
      <c r="A30" s="8" t="s">
        <v>66</v>
      </c>
      <c r="B30" s="20">
        <v>0</v>
      </c>
      <c r="C30" s="38">
        <v>46599.11</v>
      </c>
      <c r="D30" s="8" t="s">
        <v>7883</v>
      </c>
      <c r="E30" s="8" t="s">
        <v>7883</v>
      </c>
      <c r="F30" s="8" t="s">
        <v>7859</v>
      </c>
      <c r="G30" s="43">
        <v>22501</v>
      </c>
      <c r="H30" s="20">
        <v>61</v>
      </c>
      <c r="I30" s="20" t="str" cm="1">
        <f t="array" ref="I30">_xlfn.IFS(H30&lt;=18, "Child", AND(H30&gt;18, H30&lt;=54), "Adult", TRUE, "Old")</f>
        <v>Old</v>
      </c>
      <c r="K30" s="27"/>
    </row>
    <row r="31" spans="1:11" ht="15.75" customHeight="1" x14ac:dyDescent="0.3">
      <c r="A31" s="8" t="s">
        <v>67</v>
      </c>
      <c r="B31" s="20">
        <v>3</v>
      </c>
      <c r="C31" s="38">
        <v>46255.11</v>
      </c>
      <c r="D31" s="8" t="s">
        <v>7883</v>
      </c>
      <c r="E31" s="8" t="s">
        <v>7882</v>
      </c>
      <c r="F31" s="8" t="s">
        <v>7867</v>
      </c>
      <c r="G31" s="43">
        <v>26273</v>
      </c>
      <c r="H31" s="20">
        <v>51</v>
      </c>
      <c r="I31" s="20" t="str" cm="1">
        <f t="array" ref="I31">_xlfn.IFS(H31&lt;=18, "Child", AND(H31&gt;18, H31&lt;=54), "Adult", TRUE, "Old")</f>
        <v>Adult</v>
      </c>
      <c r="K31" s="27"/>
    </row>
    <row r="32" spans="1:11" ht="15.75" customHeight="1" x14ac:dyDescent="0.3">
      <c r="A32" s="8" t="s">
        <v>68</v>
      </c>
      <c r="B32" s="20">
        <v>2</v>
      </c>
      <c r="C32" s="38">
        <v>46200.99</v>
      </c>
      <c r="D32" s="8" t="s">
        <v>7883</v>
      </c>
      <c r="E32" s="8" t="s">
        <v>7883</v>
      </c>
      <c r="F32" s="8" t="s">
        <v>7859</v>
      </c>
      <c r="G32" s="43">
        <v>28719</v>
      </c>
      <c r="H32" s="20">
        <v>44</v>
      </c>
      <c r="I32" s="20" t="str" cm="1">
        <f t="array" ref="I32">_xlfn.IFS(H32&lt;=18, "Child", AND(H32&gt;18, H32&lt;=54), "Adult", TRUE, "Old")</f>
        <v>Adult</v>
      </c>
      <c r="K32" s="27"/>
    </row>
    <row r="33" spans="1:11" ht="15.75" customHeight="1" x14ac:dyDescent="0.3">
      <c r="A33" s="8" t="s">
        <v>69</v>
      </c>
      <c r="B33" s="20">
        <v>3</v>
      </c>
      <c r="C33" s="38">
        <v>46151.12</v>
      </c>
      <c r="D33" s="8" t="s">
        <v>7883</v>
      </c>
      <c r="E33" s="8" t="s">
        <v>7882</v>
      </c>
      <c r="F33" s="8" t="s">
        <v>7859</v>
      </c>
      <c r="G33" s="43">
        <v>28096</v>
      </c>
      <c r="H33" s="20">
        <v>46</v>
      </c>
      <c r="I33" s="20" t="str" cm="1">
        <f t="array" ref="I33">_xlfn.IFS(H33&lt;=18, "Child", AND(H33&gt;18, H33&lt;=54), "Adult", TRUE, "Old")</f>
        <v>Adult</v>
      </c>
      <c r="K33" s="27"/>
    </row>
    <row r="34" spans="1:11" ht="15.75" customHeight="1" x14ac:dyDescent="0.3">
      <c r="A34" s="8" t="s">
        <v>70</v>
      </c>
      <c r="B34" s="20">
        <v>3</v>
      </c>
      <c r="C34" s="38">
        <v>46130.53</v>
      </c>
      <c r="D34" s="8" t="s">
        <v>7883</v>
      </c>
      <c r="E34" s="8" t="s">
        <v>7883</v>
      </c>
      <c r="F34" s="8" t="s">
        <v>7860</v>
      </c>
      <c r="G34" s="43">
        <v>22984</v>
      </c>
      <c r="H34" s="20">
        <v>60</v>
      </c>
      <c r="I34" s="20" t="str" cm="1">
        <f t="array" ref="I34">_xlfn.IFS(H34&lt;=18, "Child", AND(H34&gt;18, H34&lt;=54), "Adult", TRUE, "Old")</f>
        <v>Old</v>
      </c>
      <c r="K34" s="27"/>
    </row>
    <row r="35" spans="1:11" ht="15.75" customHeight="1" x14ac:dyDescent="0.3">
      <c r="A35" s="8" t="s">
        <v>71</v>
      </c>
      <c r="B35" s="20">
        <v>2</v>
      </c>
      <c r="C35" s="38">
        <v>46113.51</v>
      </c>
      <c r="D35" s="8" t="s">
        <v>7884</v>
      </c>
      <c r="E35" s="8" t="s">
        <v>7882</v>
      </c>
      <c r="F35" s="8" t="s">
        <v>7861</v>
      </c>
      <c r="G35" s="43">
        <v>31320</v>
      </c>
      <c r="H35" s="20">
        <v>37</v>
      </c>
      <c r="I35" s="20" t="str" cm="1">
        <f t="array" ref="I35">_xlfn.IFS(H35&lt;=18, "Child", AND(H35&gt;18, H35&lt;=54), "Adult", TRUE, "Old")</f>
        <v>Adult</v>
      </c>
      <c r="K35" s="27"/>
    </row>
    <row r="36" spans="1:11" ht="15.75" customHeight="1" x14ac:dyDescent="0.3">
      <c r="A36" s="8" t="s">
        <v>72</v>
      </c>
      <c r="B36" s="20">
        <v>0</v>
      </c>
      <c r="C36" s="38">
        <v>45863.21</v>
      </c>
      <c r="D36" s="8" t="s">
        <v>7884</v>
      </c>
      <c r="E36" s="8" t="s">
        <v>7883</v>
      </c>
      <c r="F36" s="8" t="s">
        <v>7859</v>
      </c>
      <c r="G36" s="43">
        <v>29079</v>
      </c>
      <c r="H36" s="20">
        <v>43</v>
      </c>
      <c r="I36" s="20" t="str" cm="1">
        <f t="array" ref="I36">_xlfn.IFS(H36&lt;=18, "Child", AND(H36&gt;18, H36&lt;=54), "Adult", TRUE, "Old")</f>
        <v>Adult</v>
      </c>
      <c r="K36" s="27"/>
    </row>
    <row r="37" spans="1:11" ht="15.75" customHeight="1" x14ac:dyDescent="0.3">
      <c r="A37" s="8" t="s">
        <v>73</v>
      </c>
      <c r="B37" s="20">
        <v>0</v>
      </c>
      <c r="C37" s="38">
        <v>45710.21</v>
      </c>
      <c r="D37" s="8" t="s">
        <v>7884</v>
      </c>
      <c r="E37" s="8" t="s">
        <v>7884</v>
      </c>
      <c r="F37" s="8" t="s">
        <v>7864</v>
      </c>
      <c r="G37" s="43">
        <v>22271</v>
      </c>
      <c r="H37" s="20">
        <v>62</v>
      </c>
      <c r="I37" s="20" t="str" cm="1">
        <f t="array" ref="I37">_xlfn.IFS(H37&lt;=18, "Child", AND(H37&gt;18, H37&lt;=54), "Adult", TRUE, "Old")</f>
        <v>Old</v>
      </c>
      <c r="K37" s="27"/>
    </row>
    <row r="38" spans="1:11" ht="15.75" customHeight="1" x14ac:dyDescent="0.3">
      <c r="A38" s="8" t="s">
        <v>74</v>
      </c>
      <c r="B38" s="20">
        <v>2</v>
      </c>
      <c r="C38" s="38">
        <v>45702.02</v>
      </c>
      <c r="D38" s="8" t="s">
        <v>7884</v>
      </c>
      <c r="E38" s="8" t="s">
        <v>7884</v>
      </c>
      <c r="F38" s="8" t="s">
        <v>7860</v>
      </c>
      <c r="G38" s="43">
        <v>27250</v>
      </c>
      <c r="H38" s="20">
        <v>48</v>
      </c>
      <c r="I38" s="20" t="str" cm="1">
        <f t="array" ref="I38">_xlfn.IFS(H38&lt;=18, "Child", AND(H38&gt;18, H38&lt;=54), "Adult", TRUE, "Old")</f>
        <v>Adult</v>
      </c>
      <c r="K38" s="27"/>
    </row>
    <row r="39" spans="1:11" ht="15.75" customHeight="1" x14ac:dyDescent="0.3">
      <c r="A39" s="8" t="s">
        <v>75</v>
      </c>
      <c r="B39" s="20">
        <v>0</v>
      </c>
      <c r="C39" s="38">
        <v>45008.959999999999</v>
      </c>
      <c r="D39" s="8" t="s">
        <v>7884</v>
      </c>
      <c r="E39" s="8" t="s">
        <v>7884</v>
      </c>
      <c r="F39" s="8" t="s">
        <v>7859</v>
      </c>
      <c r="G39" s="43">
        <v>22997</v>
      </c>
      <c r="H39" s="20">
        <v>60</v>
      </c>
      <c r="I39" s="20" t="str" cm="1">
        <f t="array" ref="I39">_xlfn.IFS(H39&lt;=18, "Child", AND(H39&gt;18, H39&lt;=54), "Adult", TRUE, "Old")</f>
        <v>Old</v>
      </c>
      <c r="K39" s="27"/>
    </row>
    <row r="40" spans="1:11" ht="15.75" customHeight="1" x14ac:dyDescent="0.3">
      <c r="A40" s="8" t="s">
        <v>76</v>
      </c>
      <c r="B40" s="20">
        <v>2</v>
      </c>
      <c r="C40" s="38">
        <v>44641.2</v>
      </c>
      <c r="D40" s="8" t="s">
        <v>7884</v>
      </c>
      <c r="E40" s="8" t="s">
        <v>7882</v>
      </c>
      <c r="F40" s="8" t="s">
        <v>7867</v>
      </c>
      <c r="G40" s="43">
        <v>26158</v>
      </c>
      <c r="H40" s="20">
        <v>51</v>
      </c>
      <c r="I40" s="20" t="str" cm="1">
        <f t="array" ref="I40">_xlfn.IFS(H40&lt;=18, "Child", AND(H40&gt;18, H40&lt;=54), "Adult", TRUE, "Old")</f>
        <v>Adult</v>
      </c>
      <c r="K40" s="27"/>
    </row>
    <row r="41" spans="1:11" ht="15.75" customHeight="1" x14ac:dyDescent="0.3">
      <c r="A41" s="8" t="s">
        <v>77</v>
      </c>
      <c r="B41" s="20">
        <v>2</v>
      </c>
      <c r="C41" s="38">
        <v>44585.46</v>
      </c>
      <c r="D41" s="8" t="s">
        <v>7884</v>
      </c>
      <c r="E41" s="8" t="s">
        <v>7884</v>
      </c>
      <c r="F41" s="8" t="s">
        <v>7861</v>
      </c>
      <c r="G41" s="43">
        <v>34253</v>
      </c>
      <c r="H41" s="20">
        <v>29</v>
      </c>
      <c r="I41" s="20" t="str" cm="1">
        <f t="array" ref="I41">_xlfn.IFS(H41&lt;=18, "Child", AND(H41&gt;18, H41&lt;=54), "Adult", TRUE, "Old")</f>
        <v>Adult</v>
      </c>
      <c r="K41" s="27"/>
    </row>
    <row r="42" spans="1:11" ht="15.75" customHeight="1" x14ac:dyDescent="0.3">
      <c r="A42" s="8" t="s">
        <v>78</v>
      </c>
      <c r="B42" s="20">
        <v>1</v>
      </c>
      <c r="C42" s="38">
        <v>44501.4</v>
      </c>
      <c r="D42" s="8" t="s">
        <v>7884</v>
      </c>
      <c r="E42" s="8" t="s">
        <v>7882</v>
      </c>
      <c r="F42" s="8" t="s">
        <v>7859</v>
      </c>
      <c r="G42" s="43">
        <v>36740</v>
      </c>
      <c r="H42" s="20">
        <v>22</v>
      </c>
      <c r="I42" s="20" t="str" cm="1">
        <f t="array" ref="I42">_xlfn.IFS(H42&lt;=18, "Child", AND(H42&gt;18, H42&lt;=54), "Adult", TRUE, "Old")</f>
        <v>Adult</v>
      </c>
      <c r="K42" s="27"/>
    </row>
    <row r="43" spans="1:11" ht="15.75" customHeight="1" x14ac:dyDescent="0.3">
      <c r="A43" s="8" t="s">
        <v>79</v>
      </c>
      <c r="B43" s="20">
        <v>0</v>
      </c>
      <c r="C43" s="38">
        <v>44423.8</v>
      </c>
      <c r="D43" s="8" t="s">
        <v>7884</v>
      </c>
      <c r="E43" s="8" t="s">
        <v>7882</v>
      </c>
      <c r="F43" s="8" t="s">
        <v>7859</v>
      </c>
      <c r="G43" s="43">
        <v>24729</v>
      </c>
      <c r="H43" s="20">
        <v>55</v>
      </c>
      <c r="I43" s="20" t="str" cm="1">
        <f t="array" ref="I43">_xlfn.IFS(H43&lt;=18, "Child", AND(H43&gt;18, H43&lt;=54), "Adult", TRUE, "Old")</f>
        <v>Old</v>
      </c>
      <c r="K43" s="27"/>
    </row>
    <row r="44" spans="1:11" ht="15.75" customHeight="1" x14ac:dyDescent="0.3">
      <c r="A44" s="8" t="s">
        <v>80</v>
      </c>
      <c r="B44" s="20">
        <v>0</v>
      </c>
      <c r="C44" s="38">
        <v>44400.41</v>
      </c>
      <c r="D44" s="8" t="s">
        <v>7884</v>
      </c>
      <c r="E44" s="8" t="s">
        <v>7884</v>
      </c>
      <c r="F44" s="8" t="s">
        <v>7859</v>
      </c>
      <c r="G44" s="43">
        <v>26235</v>
      </c>
      <c r="H44" s="20">
        <v>51</v>
      </c>
      <c r="I44" s="20" t="str" cm="1">
        <f t="array" ref="I44">_xlfn.IFS(H44&lt;=18, "Child", AND(H44&gt;18, H44&lt;=54), "Adult", TRUE, "Old")</f>
        <v>Adult</v>
      </c>
      <c r="K44" s="27"/>
    </row>
    <row r="45" spans="1:11" ht="15.75" customHeight="1" x14ac:dyDescent="0.3">
      <c r="A45" s="8" t="s">
        <v>81</v>
      </c>
      <c r="B45" s="20">
        <v>2</v>
      </c>
      <c r="C45" s="38">
        <v>44260.75</v>
      </c>
      <c r="D45" s="8" t="s">
        <v>7884</v>
      </c>
      <c r="E45" s="8" t="s">
        <v>7883</v>
      </c>
      <c r="F45" s="8" t="s">
        <v>7859</v>
      </c>
      <c r="G45" s="43">
        <v>25166</v>
      </c>
      <c r="H45" s="20">
        <v>54</v>
      </c>
      <c r="I45" s="20" t="str" cm="1">
        <f t="array" ref="I45">_xlfn.IFS(H45&lt;=18, "Child", AND(H45&gt;18, H45&lt;=54), "Adult", TRUE, "Old")</f>
        <v>Adult</v>
      </c>
      <c r="K45" s="27"/>
    </row>
    <row r="46" spans="1:11" ht="15.75" customHeight="1" x14ac:dyDescent="0.3">
      <c r="A46" s="8" t="s">
        <v>82</v>
      </c>
      <c r="B46" s="20">
        <v>2</v>
      </c>
      <c r="C46" s="38">
        <v>44202.65</v>
      </c>
      <c r="D46" s="8" t="s">
        <v>7884</v>
      </c>
      <c r="E46" s="8" t="s">
        <v>7884</v>
      </c>
      <c r="F46" s="8" t="s">
        <v>7859</v>
      </c>
      <c r="G46" s="43">
        <v>27546</v>
      </c>
      <c r="H46" s="20">
        <v>48</v>
      </c>
      <c r="I46" s="20" t="str" cm="1">
        <f t="array" ref="I46">_xlfn.IFS(H46&lt;=18, "Child", AND(H46&gt;18, H46&lt;=54), "Adult", TRUE, "Old")</f>
        <v>Adult</v>
      </c>
      <c r="K46" s="27"/>
    </row>
    <row r="47" spans="1:11" ht="15.75" customHeight="1" x14ac:dyDescent="0.3">
      <c r="A47" s="8" t="s">
        <v>83</v>
      </c>
      <c r="B47" s="20">
        <v>1</v>
      </c>
      <c r="C47" s="38">
        <v>43943.88</v>
      </c>
      <c r="D47" s="8" t="s">
        <v>7884</v>
      </c>
      <c r="E47" s="8" t="s">
        <v>7883</v>
      </c>
      <c r="F47" s="8" t="s">
        <v>7860</v>
      </c>
      <c r="G47" s="43">
        <v>32340</v>
      </c>
      <c r="H47" s="20">
        <v>34</v>
      </c>
      <c r="I47" s="20" t="str" cm="1">
        <f t="array" ref="I47">_xlfn.IFS(H47&lt;=18, "Child", AND(H47&gt;18, H47&lt;=54), "Adult", TRUE, "Old")</f>
        <v>Adult</v>
      </c>
      <c r="K47" s="27"/>
    </row>
    <row r="48" spans="1:11" ht="15.75" customHeight="1" x14ac:dyDescent="0.3">
      <c r="A48" s="8" t="s">
        <v>84</v>
      </c>
      <c r="B48" s="20">
        <v>0</v>
      </c>
      <c r="C48" s="38">
        <v>43921.18</v>
      </c>
      <c r="D48" s="8" t="s">
        <v>7884</v>
      </c>
      <c r="E48" s="8" t="s">
        <v>7884</v>
      </c>
      <c r="F48" s="8" t="s">
        <v>7860</v>
      </c>
      <c r="G48" s="43">
        <v>24385</v>
      </c>
      <c r="H48" s="20">
        <v>56</v>
      </c>
      <c r="I48" s="20" t="str" cm="1">
        <f t="array" ref="I48">_xlfn.IFS(H48&lt;=18, "Child", AND(H48&gt;18, H48&lt;=54), "Adult", TRUE, "Old")</f>
        <v>Old</v>
      </c>
      <c r="K48" s="27"/>
    </row>
    <row r="49" spans="1:11" ht="15.75" customHeight="1" x14ac:dyDescent="0.3">
      <c r="A49" s="8" t="s">
        <v>85</v>
      </c>
      <c r="B49" s="20">
        <v>2</v>
      </c>
      <c r="C49" s="38">
        <v>43896.38</v>
      </c>
      <c r="D49" s="8" t="s">
        <v>7884</v>
      </c>
      <c r="E49" s="8" t="s">
        <v>7883</v>
      </c>
      <c r="F49" s="8" t="s">
        <v>7859</v>
      </c>
      <c r="G49" s="43">
        <v>29535</v>
      </c>
      <c r="H49" s="20">
        <v>42</v>
      </c>
      <c r="I49" s="20" t="str" cm="1">
        <f t="array" ref="I49">_xlfn.IFS(H49&lt;=18, "Child", AND(H49&gt;18, H49&lt;=54), "Adult", TRUE, "Old")</f>
        <v>Adult</v>
      </c>
      <c r="K49" s="27"/>
    </row>
    <row r="50" spans="1:11" ht="15.75" customHeight="1" x14ac:dyDescent="0.3">
      <c r="A50" s="8" t="s">
        <v>86</v>
      </c>
      <c r="B50" s="20">
        <v>0</v>
      </c>
      <c r="C50" s="38">
        <v>43817.45</v>
      </c>
      <c r="D50" s="8" t="s">
        <v>7884</v>
      </c>
      <c r="E50" s="8" t="s">
        <v>7882</v>
      </c>
      <c r="F50" s="8" t="s">
        <v>7860</v>
      </c>
      <c r="G50" s="43">
        <v>24290</v>
      </c>
      <c r="H50" s="20">
        <v>56</v>
      </c>
      <c r="I50" s="20" t="str" cm="1">
        <f t="array" ref="I50">_xlfn.IFS(H50&lt;=18, "Child", AND(H50&gt;18, H50&lt;=54), "Adult", TRUE, "Old")</f>
        <v>Old</v>
      </c>
      <c r="K50" s="27"/>
    </row>
    <row r="51" spans="1:11" ht="15.75" customHeight="1" x14ac:dyDescent="0.3">
      <c r="A51" s="8" t="s">
        <v>87</v>
      </c>
      <c r="B51" s="20">
        <v>2</v>
      </c>
      <c r="C51" s="38">
        <v>43813.87</v>
      </c>
      <c r="D51" s="8" t="s">
        <v>7884</v>
      </c>
      <c r="E51" s="8" t="s">
        <v>7884</v>
      </c>
      <c r="F51" s="8" t="s">
        <v>7859</v>
      </c>
      <c r="G51" s="43">
        <v>24405</v>
      </c>
      <c r="H51" s="20">
        <v>56</v>
      </c>
      <c r="I51" s="20" t="str" cm="1">
        <f t="array" ref="I51">_xlfn.IFS(H51&lt;=18, "Child", AND(H51&gt;18, H51&lt;=54), "Adult", TRUE, "Old")</f>
        <v>Old</v>
      </c>
      <c r="K51" s="27"/>
    </row>
    <row r="52" spans="1:11" ht="15.75" customHeight="1" x14ac:dyDescent="0.3">
      <c r="A52" s="8" t="s">
        <v>88</v>
      </c>
      <c r="B52" s="20">
        <v>3</v>
      </c>
      <c r="C52" s="38">
        <v>43753.34</v>
      </c>
      <c r="D52" s="8" t="s">
        <v>7884</v>
      </c>
      <c r="E52" s="8" t="s">
        <v>7883</v>
      </c>
      <c r="F52" s="8" t="s">
        <v>7862</v>
      </c>
      <c r="G52" s="43">
        <v>31775</v>
      </c>
      <c r="H52" s="20">
        <v>36</v>
      </c>
      <c r="I52" s="20" t="str" cm="1">
        <f t="array" ref="I52">_xlfn.IFS(H52&lt;=18, "Child", AND(H52&gt;18, H52&lt;=54), "Adult", TRUE, "Old")</f>
        <v>Adult</v>
      </c>
      <c r="K52" s="27"/>
    </row>
    <row r="53" spans="1:11" ht="15.75" customHeight="1" x14ac:dyDescent="0.3">
      <c r="A53" s="8" t="s">
        <v>89</v>
      </c>
      <c r="B53" s="20">
        <v>0</v>
      </c>
      <c r="C53" s="38">
        <v>43578.94</v>
      </c>
      <c r="D53" s="8" t="s">
        <v>7884</v>
      </c>
      <c r="E53" s="8" t="s">
        <v>7884</v>
      </c>
      <c r="F53" s="8" t="s">
        <v>7860</v>
      </c>
      <c r="G53" s="43">
        <v>23976</v>
      </c>
      <c r="H53" s="20">
        <v>57</v>
      </c>
      <c r="I53" s="20" t="str" cm="1">
        <f t="array" ref="I53">_xlfn.IFS(H53&lt;=18, "Child", AND(H53&gt;18, H53&lt;=54), "Adult", TRUE, "Old")</f>
        <v>Old</v>
      </c>
      <c r="K53" s="27"/>
    </row>
    <row r="54" spans="1:11" ht="15.75" customHeight="1" x14ac:dyDescent="0.3">
      <c r="A54" s="8" t="s">
        <v>90</v>
      </c>
      <c r="B54" s="20">
        <v>0</v>
      </c>
      <c r="C54" s="38">
        <v>43254.42</v>
      </c>
      <c r="D54" s="8" t="s">
        <v>7884</v>
      </c>
      <c r="E54" s="8" t="s">
        <v>7884</v>
      </c>
      <c r="F54" s="8" t="s">
        <v>7864</v>
      </c>
      <c r="G54" s="43">
        <v>25540</v>
      </c>
      <c r="H54" s="20">
        <v>53</v>
      </c>
      <c r="I54" s="20" t="str" cm="1">
        <f t="array" ref="I54">_xlfn.IFS(H54&lt;=18, "Child", AND(H54&gt;18, H54&lt;=54), "Adult", TRUE, "Old")</f>
        <v>Adult</v>
      </c>
      <c r="K54" s="27"/>
    </row>
    <row r="55" spans="1:11" ht="15.75" customHeight="1" x14ac:dyDescent="0.3">
      <c r="A55" s="8" t="s">
        <v>91</v>
      </c>
      <c r="B55" s="20">
        <v>0</v>
      </c>
      <c r="C55" s="38">
        <v>43073.760000000002</v>
      </c>
      <c r="D55" s="8" t="s">
        <v>7884</v>
      </c>
      <c r="E55" s="8" t="s">
        <v>7884</v>
      </c>
      <c r="F55" s="8" t="s">
        <v>7861</v>
      </c>
      <c r="G55" s="43">
        <v>24075</v>
      </c>
      <c r="H55" s="20">
        <v>57</v>
      </c>
      <c r="I55" s="20" t="str" cm="1">
        <f t="array" ref="I55">_xlfn.IFS(H55&lt;=18, "Child", AND(H55&gt;18, H55&lt;=54), "Adult", TRUE, "Old")</f>
        <v>Old</v>
      </c>
      <c r="K55" s="27"/>
    </row>
    <row r="56" spans="1:11" ht="15.75" customHeight="1" x14ac:dyDescent="0.3">
      <c r="A56" s="8" t="s">
        <v>92</v>
      </c>
      <c r="B56" s="20">
        <v>0</v>
      </c>
      <c r="C56" s="38">
        <v>42983.46</v>
      </c>
      <c r="D56" s="8" t="s">
        <v>7883</v>
      </c>
      <c r="E56" s="8" t="s">
        <v>7884</v>
      </c>
      <c r="F56" s="8" t="s">
        <v>7860</v>
      </c>
      <c r="G56" s="43">
        <v>28798</v>
      </c>
      <c r="H56" s="20">
        <v>44</v>
      </c>
      <c r="I56" s="20" t="str" cm="1">
        <f t="array" ref="I56">_xlfn.IFS(H56&lt;=18, "Child", AND(H56&gt;18, H56&lt;=54), "Adult", TRUE, "Old")</f>
        <v>Adult</v>
      </c>
      <c r="K56" s="27"/>
    </row>
    <row r="57" spans="1:11" ht="15.75" customHeight="1" x14ac:dyDescent="0.3">
      <c r="A57" s="8" t="s">
        <v>93</v>
      </c>
      <c r="B57" s="20">
        <v>1</v>
      </c>
      <c r="C57" s="38">
        <v>42969.85</v>
      </c>
      <c r="D57" s="8" t="s">
        <v>7883</v>
      </c>
      <c r="E57" s="8" t="s">
        <v>7882</v>
      </c>
      <c r="F57" s="8" t="s">
        <v>7859</v>
      </c>
      <c r="G57" s="43">
        <v>27690</v>
      </c>
      <c r="H57" s="20">
        <v>47</v>
      </c>
      <c r="I57" s="20" t="str" cm="1">
        <f t="array" ref="I57">_xlfn.IFS(H57&lt;=18, "Child", AND(H57&gt;18, H57&lt;=54), "Adult", TRUE, "Old")</f>
        <v>Adult</v>
      </c>
      <c r="K57" s="27"/>
    </row>
    <row r="58" spans="1:11" ht="15.75" customHeight="1" x14ac:dyDescent="0.3">
      <c r="A58" s="8" t="s">
        <v>94</v>
      </c>
      <c r="B58" s="20">
        <v>2</v>
      </c>
      <c r="C58" s="38">
        <v>42856.84</v>
      </c>
      <c r="D58" s="8" t="s">
        <v>7883</v>
      </c>
      <c r="E58" s="8" t="s">
        <v>7883</v>
      </c>
      <c r="F58" s="8" t="s">
        <v>7861</v>
      </c>
      <c r="G58" s="43">
        <v>26552</v>
      </c>
      <c r="H58" s="20">
        <v>50</v>
      </c>
      <c r="I58" s="20" t="str" cm="1">
        <f t="array" ref="I58">_xlfn.IFS(H58&lt;=18, "Child", AND(H58&gt;18, H58&lt;=54), "Adult", TRUE, "Old")</f>
        <v>Adult</v>
      </c>
      <c r="K58" s="27"/>
    </row>
    <row r="59" spans="1:11" ht="15.75" customHeight="1" x14ac:dyDescent="0.3">
      <c r="A59" s="8" t="s">
        <v>95</v>
      </c>
      <c r="B59" s="20">
        <v>0</v>
      </c>
      <c r="C59" s="38">
        <v>42764.12</v>
      </c>
      <c r="D59" s="8" t="s">
        <v>7883</v>
      </c>
      <c r="E59" s="8" t="s">
        <v>7884</v>
      </c>
      <c r="F59" s="8" t="s">
        <v>7861</v>
      </c>
      <c r="G59" s="43">
        <v>24044</v>
      </c>
      <c r="H59" s="20">
        <v>57</v>
      </c>
      <c r="I59" s="20" t="str" cm="1">
        <f t="array" ref="I59">_xlfn.IFS(H59&lt;=18, "Child", AND(H59&gt;18, H59&lt;=54), "Adult", TRUE, "Old")</f>
        <v>Old</v>
      </c>
      <c r="K59" s="27"/>
    </row>
    <row r="60" spans="1:11" ht="15.75" customHeight="1" x14ac:dyDescent="0.3">
      <c r="A60" s="8" t="s">
        <v>96</v>
      </c>
      <c r="B60" s="20">
        <v>2</v>
      </c>
      <c r="C60" s="38">
        <v>42760.5</v>
      </c>
      <c r="D60" s="8" t="s">
        <v>7883</v>
      </c>
      <c r="E60" s="8" t="s">
        <v>7884</v>
      </c>
      <c r="F60" s="8" t="s">
        <v>7860</v>
      </c>
      <c r="G60" s="43">
        <v>28419</v>
      </c>
      <c r="H60" s="20">
        <v>45</v>
      </c>
      <c r="I60" s="20" t="str" cm="1">
        <f t="array" ref="I60">_xlfn.IFS(H60&lt;=18, "Child", AND(H60&gt;18, H60&lt;=54), "Adult", TRUE, "Old")</f>
        <v>Adult</v>
      </c>
      <c r="K60" s="27"/>
    </row>
    <row r="61" spans="1:11" ht="15.75" customHeight="1" x14ac:dyDescent="0.3">
      <c r="A61" s="8" t="s">
        <v>97</v>
      </c>
      <c r="B61" s="20">
        <v>0</v>
      </c>
      <c r="C61" s="38">
        <v>42644.2</v>
      </c>
      <c r="D61" s="8" t="s">
        <v>7883</v>
      </c>
      <c r="E61" s="8" t="s">
        <v>7882</v>
      </c>
      <c r="F61" s="8" t="s">
        <v>7861</v>
      </c>
      <c r="G61" s="43">
        <v>26240</v>
      </c>
      <c r="H61" s="20">
        <v>51</v>
      </c>
      <c r="I61" s="20" t="str" cm="1">
        <f t="array" ref="I61">_xlfn.IFS(H61&lt;=18, "Child", AND(H61&gt;18, H61&lt;=54), "Adult", TRUE, "Old")</f>
        <v>Adult</v>
      </c>
      <c r="K61" s="27"/>
    </row>
    <row r="62" spans="1:11" ht="15.75" customHeight="1" x14ac:dyDescent="0.3">
      <c r="A62" s="8" t="s">
        <v>98</v>
      </c>
      <c r="B62" s="20">
        <v>2</v>
      </c>
      <c r="C62" s="38">
        <v>42560.43</v>
      </c>
      <c r="D62" s="8" t="s">
        <v>7883</v>
      </c>
      <c r="E62" s="8" t="s">
        <v>7882</v>
      </c>
      <c r="F62" s="8" t="s">
        <v>7859</v>
      </c>
      <c r="G62" s="43">
        <v>29216</v>
      </c>
      <c r="H62" s="20">
        <v>43</v>
      </c>
      <c r="I62" s="20" t="str" cm="1">
        <f t="array" ref="I62">_xlfn.IFS(H62&lt;=18, "Child", AND(H62&gt;18, H62&lt;=54), "Adult", TRUE, "Old")</f>
        <v>Adult</v>
      </c>
      <c r="K62" s="27"/>
    </row>
    <row r="63" spans="1:11" ht="15.75" customHeight="1" x14ac:dyDescent="0.3">
      <c r="A63" s="8" t="s">
        <v>99</v>
      </c>
      <c r="B63" s="20">
        <v>0</v>
      </c>
      <c r="C63" s="38">
        <v>42538.720000000001</v>
      </c>
      <c r="D63" s="8" t="s">
        <v>7883</v>
      </c>
      <c r="E63" s="8" t="s">
        <v>7882</v>
      </c>
      <c r="F63" s="8" t="s">
        <v>7861</v>
      </c>
      <c r="G63" s="43">
        <v>24650</v>
      </c>
      <c r="H63" s="20">
        <v>55</v>
      </c>
      <c r="I63" s="20" t="str" cm="1">
        <f t="array" ref="I63">_xlfn.IFS(H63&lt;=18, "Child", AND(H63&gt;18, H63&lt;=54), "Adult", TRUE, "Old")</f>
        <v>Old</v>
      </c>
      <c r="K63" s="27"/>
    </row>
    <row r="64" spans="1:11" ht="15.75" customHeight="1" x14ac:dyDescent="0.3">
      <c r="A64" s="8" t="s">
        <v>100</v>
      </c>
      <c r="B64" s="20">
        <v>0</v>
      </c>
      <c r="C64" s="38">
        <v>42478.6</v>
      </c>
      <c r="D64" s="8" t="s">
        <v>7883</v>
      </c>
      <c r="E64" s="8" t="s">
        <v>7884</v>
      </c>
      <c r="F64" s="8" t="s">
        <v>7861</v>
      </c>
      <c r="G64" s="43">
        <v>25053</v>
      </c>
      <c r="H64" s="20">
        <v>54</v>
      </c>
      <c r="I64" s="20" t="str" cm="1">
        <f t="array" ref="I64">_xlfn.IFS(H64&lt;=18, "Child", AND(H64&gt;18, H64&lt;=54), "Adult", TRUE, "Old")</f>
        <v>Adult</v>
      </c>
      <c r="K64" s="27"/>
    </row>
    <row r="65" spans="1:11" ht="15.75" customHeight="1" x14ac:dyDescent="0.3">
      <c r="A65" s="8" t="s">
        <v>101</v>
      </c>
      <c r="B65" s="20">
        <v>0</v>
      </c>
      <c r="C65" s="38">
        <v>42303.69</v>
      </c>
      <c r="D65" s="8" t="s">
        <v>7883</v>
      </c>
      <c r="E65" s="8" t="s">
        <v>7884</v>
      </c>
      <c r="F65" s="8" t="s">
        <v>7864</v>
      </c>
      <c r="G65" s="43">
        <v>24651</v>
      </c>
      <c r="H65" s="20">
        <v>55</v>
      </c>
      <c r="I65" s="20" t="str" cm="1">
        <f t="array" ref="I65">_xlfn.IFS(H65&lt;=18, "Child", AND(H65&gt;18, H65&lt;=54), "Adult", TRUE, "Old")</f>
        <v>Old</v>
      </c>
      <c r="K65" s="27"/>
    </row>
    <row r="66" spans="1:11" ht="15.75" customHeight="1" x14ac:dyDescent="0.3">
      <c r="A66" s="8" t="s">
        <v>102</v>
      </c>
      <c r="B66" s="20">
        <v>1</v>
      </c>
      <c r="C66" s="38">
        <v>42211.14</v>
      </c>
      <c r="D66" s="8" t="s">
        <v>7883</v>
      </c>
      <c r="E66" s="8" t="s">
        <v>7882</v>
      </c>
      <c r="F66" s="8" t="s">
        <v>7859</v>
      </c>
      <c r="G66" s="43">
        <v>27621</v>
      </c>
      <c r="H66" s="20">
        <v>47</v>
      </c>
      <c r="I66" s="20" t="str" cm="1">
        <f t="array" ref="I66">_xlfn.IFS(H66&lt;=18, "Child", AND(H66&gt;18, H66&lt;=54), "Adult", TRUE, "Old")</f>
        <v>Adult</v>
      </c>
      <c r="K66" s="27"/>
    </row>
    <row r="67" spans="1:11" ht="15.75" customHeight="1" x14ac:dyDescent="0.3">
      <c r="A67" s="8" t="s">
        <v>103</v>
      </c>
      <c r="B67" s="20">
        <v>0</v>
      </c>
      <c r="C67" s="38">
        <v>42188.15</v>
      </c>
      <c r="D67" s="8" t="s">
        <v>7883</v>
      </c>
      <c r="E67" s="8" t="s">
        <v>7883</v>
      </c>
      <c r="F67" s="8" t="s">
        <v>7861</v>
      </c>
      <c r="G67" s="43">
        <v>26925</v>
      </c>
      <c r="H67" s="20">
        <v>49</v>
      </c>
      <c r="I67" s="20" t="str" cm="1">
        <f t="array" ref="I67">_xlfn.IFS(H67&lt;=18, "Child", AND(H67&gt;18, H67&lt;=54), "Adult", TRUE, "Old")</f>
        <v>Adult</v>
      </c>
      <c r="K67" s="27"/>
    </row>
    <row r="68" spans="1:11" ht="15.75" customHeight="1" x14ac:dyDescent="0.3">
      <c r="A68" s="8" t="s">
        <v>104</v>
      </c>
      <c r="B68" s="20">
        <v>3</v>
      </c>
      <c r="C68" s="38">
        <v>42124.52</v>
      </c>
      <c r="D68" s="8" t="s">
        <v>7883</v>
      </c>
      <c r="E68" s="8" t="s">
        <v>7883</v>
      </c>
      <c r="F68" s="8" t="s">
        <v>7859</v>
      </c>
      <c r="G68" s="43">
        <v>29039</v>
      </c>
      <c r="H68" s="20">
        <v>43</v>
      </c>
      <c r="I68" s="20" t="str" cm="1">
        <f t="array" ref="I68">_xlfn.IFS(H68&lt;=18, "Child", AND(H68&gt;18, H68&lt;=54), "Adult", TRUE, "Old")</f>
        <v>Adult</v>
      </c>
      <c r="K68" s="27"/>
    </row>
    <row r="69" spans="1:11" ht="15.75" customHeight="1" x14ac:dyDescent="0.3">
      <c r="A69" s="8" t="s">
        <v>105</v>
      </c>
      <c r="B69" s="20">
        <v>2</v>
      </c>
      <c r="C69" s="38">
        <v>42112.24</v>
      </c>
      <c r="D69" s="8" t="s">
        <v>7883</v>
      </c>
      <c r="E69" s="8" t="s">
        <v>7882</v>
      </c>
      <c r="F69" s="8" t="s">
        <v>7859</v>
      </c>
      <c r="G69" s="43">
        <v>35773</v>
      </c>
      <c r="H69" s="20">
        <v>25</v>
      </c>
      <c r="I69" s="20" t="str" cm="1">
        <f t="array" ref="I69">_xlfn.IFS(H69&lt;=18, "Child", AND(H69&gt;18, H69&lt;=54), "Adult", TRUE, "Old")</f>
        <v>Adult</v>
      </c>
      <c r="K69" s="27"/>
    </row>
    <row r="70" spans="1:11" ht="15.75" customHeight="1" x14ac:dyDescent="0.3">
      <c r="A70" s="8" t="s">
        <v>106</v>
      </c>
      <c r="B70" s="20">
        <v>0</v>
      </c>
      <c r="C70" s="38">
        <v>42111.66</v>
      </c>
      <c r="D70" s="8" t="s">
        <v>7883</v>
      </c>
      <c r="E70" s="8" t="s">
        <v>7883</v>
      </c>
      <c r="F70" s="8" t="s">
        <v>7867</v>
      </c>
      <c r="G70" s="43">
        <v>28092</v>
      </c>
      <c r="H70" s="20">
        <v>46</v>
      </c>
      <c r="I70" s="20" t="str" cm="1">
        <f t="array" ref="I70">_xlfn.IFS(H70&lt;=18, "Child", AND(H70&gt;18, H70&lt;=54), "Adult", TRUE, "Old")</f>
        <v>Adult</v>
      </c>
      <c r="K70" s="27"/>
    </row>
    <row r="71" spans="1:11" ht="15.75" customHeight="1" x14ac:dyDescent="0.3">
      <c r="A71" s="8" t="s">
        <v>107</v>
      </c>
      <c r="B71" s="20">
        <v>1</v>
      </c>
      <c r="C71" s="38">
        <v>41999.519999999997</v>
      </c>
      <c r="D71" s="8" t="s">
        <v>7883</v>
      </c>
      <c r="E71" s="8" t="s">
        <v>7882</v>
      </c>
      <c r="F71" s="8" t="s">
        <v>7859</v>
      </c>
      <c r="G71" s="43">
        <v>25191</v>
      </c>
      <c r="H71" s="20">
        <v>54</v>
      </c>
      <c r="I71" s="20" t="str" cm="1">
        <f t="array" ref="I71">_xlfn.IFS(H71&lt;=18, "Child", AND(H71&gt;18, H71&lt;=54), "Adult", TRUE, "Old")</f>
        <v>Adult</v>
      </c>
      <c r="K71" s="27"/>
    </row>
    <row r="72" spans="1:11" ht="15.75" customHeight="1" x14ac:dyDescent="0.3">
      <c r="A72" s="8" t="s">
        <v>108</v>
      </c>
      <c r="B72" s="20">
        <v>3</v>
      </c>
      <c r="C72" s="38">
        <v>41949.24</v>
      </c>
      <c r="D72" s="8" t="s">
        <v>7883</v>
      </c>
      <c r="E72" s="8" t="s">
        <v>7883</v>
      </c>
      <c r="F72" s="8" t="s">
        <v>7859</v>
      </c>
      <c r="G72" s="43">
        <v>30996</v>
      </c>
      <c r="H72" s="20">
        <v>38</v>
      </c>
      <c r="I72" s="20" t="str" cm="1">
        <f t="array" ref="I72">_xlfn.IFS(H72&lt;=18, "Child", AND(H72&gt;18, H72&lt;=54), "Adult", TRUE, "Old")</f>
        <v>Adult</v>
      </c>
      <c r="K72" s="27"/>
    </row>
    <row r="73" spans="1:11" ht="15.75" customHeight="1" x14ac:dyDescent="0.3">
      <c r="A73" s="8" t="s">
        <v>109</v>
      </c>
      <c r="B73" s="20">
        <v>1</v>
      </c>
      <c r="C73" s="38">
        <v>41919.1</v>
      </c>
      <c r="D73" s="8" t="s">
        <v>7883</v>
      </c>
      <c r="E73" s="8" t="s">
        <v>7883</v>
      </c>
      <c r="F73" s="8" t="s">
        <v>7864</v>
      </c>
      <c r="G73" s="43">
        <v>26458</v>
      </c>
      <c r="H73" s="20">
        <v>51</v>
      </c>
      <c r="I73" s="20" t="str" cm="1">
        <f t="array" ref="I73">_xlfn.IFS(H73&lt;=18, "Child", AND(H73&gt;18, H73&lt;=54), "Adult", TRUE, "Old")</f>
        <v>Adult</v>
      </c>
      <c r="K73" s="27"/>
    </row>
    <row r="74" spans="1:11" ht="15.75" customHeight="1" x14ac:dyDescent="0.3">
      <c r="A74" s="8" t="s">
        <v>110</v>
      </c>
      <c r="B74" s="20">
        <v>0</v>
      </c>
      <c r="C74" s="38">
        <v>41886.54</v>
      </c>
      <c r="D74" s="8" t="s">
        <v>7883</v>
      </c>
      <c r="E74" s="8" t="s">
        <v>7882</v>
      </c>
      <c r="F74" s="8" t="s">
        <v>7861</v>
      </c>
      <c r="G74" s="43">
        <v>24371</v>
      </c>
      <c r="H74" s="20">
        <v>56</v>
      </c>
      <c r="I74" s="20" t="str" cm="1">
        <f t="array" ref="I74">_xlfn.IFS(H74&lt;=18, "Child", AND(H74&gt;18, H74&lt;=54), "Adult", TRUE, "Old")</f>
        <v>Old</v>
      </c>
      <c r="K74" s="27"/>
    </row>
    <row r="75" spans="1:11" ht="15.75" customHeight="1" x14ac:dyDescent="0.3">
      <c r="A75" s="8" t="s">
        <v>111</v>
      </c>
      <c r="B75" s="20">
        <v>0</v>
      </c>
      <c r="C75" s="38">
        <v>41794.629999999997</v>
      </c>
      <c r="D75" s="8" t="s">
        <v>7883</v>
      </c>
      <c r="E75" s="8" t="s">
        <v>7882</v>
      </c>
      <c r="F75" s="8" t="s">
        <v>7861</v>
      </c>
      <c r="G75" s="43">
        <v>22911</v>
      </c>
      <c r="H75" s="20">
        <v>60</v>
      </c>
      <c r="I75" s="20" t="str" cm="1">
        <f t="array" ref="I75">_xlfn.IFS(H75&lt;=18, "Child", AND(H75&gt;18, H75&lt;=54), "Adult", TRUE, "Old")</f>
        <v>Old</v>
      </c>
      <c r="K75" s="27"/>
    </row>
    <row r="76" spans="1:11" ht="15.75" customHeight="1" x14ac:dyDescent="0.3">
      <c r="A76" s="8" t="s">
        <v>112</v>
      </c>
      <c r="B76" s="20">
        <v>1</v>
      </c>
      <c r="C76" s="38">
        <v>41681.86</v>
      </c>
      <c r="D76" s="8" t="s">
        <v>7883</v>
      </c>
      <c r="E76" s="8" t="s">
        <v>7883</v>
      </c>
      <c r="F76" s="8" t="s">
        <v>7861</v>
      </c>
      <c r="G76" s="43">
        <v>27666</v>
      </c>
      <c r="H76" s="20">
        <v>47</v>
      </c>
      <c r="I76" s="20" t="str" cm="1">
        <f t="array" ref="I76">_xlfn.IFS(H76&lt;=18, "Child", AND(H76&gt;18, H76&lt;=54), "Adult", TRUE, "Old")</f>
        <v>Adult</v>
      </c>
      <c r="K76" s="27"/>
    </row>
    <row r="77" spans="1:11" ht="15.75" customHeight="1" x14ac:dyDescent="0.3">
      <c r="A77" s="8" t="s">
        <v>113</v>
      </c>
      <c r="B77" s="20">
        <v>0</v>
      </c>
      <c r="C77" s="38">
        <v>41676.080000000002</v>
      </c>
      <c r="D77" s="8" t="s">
        <v>7883</v>
      </c>
      <c r="E77" s="8" t="s">
        <v>7884</v>
      </c>
      <c r="F77" s="8" t="s">
        <v>7859</v>
      </c>
      <c r="G77" s="43">
        <v>27712</v>
      </c>
      <c r="H77" s="20">
        <v>47</v>
      </c>
      <c r="I77" s="20" t="str" cm="1">
        <f t="array" ref="I77">_xlfn.IFS(H77&lt;=18, "Child", AND(H77&gt;18, H77&lt;=54), "Adult", TRUE, "Old")</f>
        <v>Adult</v>
      </c>
      <c r="K77" s="27"/>
    </row>
    <row r="78" spans="1:11" ht="15.75" customHeight="1" x14ac:dyDescent="0.3">
      <c r="A78" s="8" t="s">
        <v>114</v>
      </c>
      <c r="B78" s="20">
        <v>1</v>
      </c>
      <c r="C78" s="38">
        <v>41661.599999999999</v>
      </c>
      <c r="D78" s="8" t="s">
        <v>7883</v>
      </c>
      <c r="E78" s="8" t="s">
        <v>7882</v>
      </c>
      <c r="F78" s="8" t="s">
        <v>7861</v>
      </c>
      <c r="G78" s="43">
        <v>28062</v>
      </c>
      <c r="H78" s="20">
        <v>46</v>
      </c>
      <c r="I78" s="20" t="str" cm="1">
        <f t="array" ref="I78">_xlfn.IFS(H78&lt;=18, "Child", AND(H78&gt;18, H78&lt;=54), "Adult", TRUE, "Old")</f>
        <v>Adult</v>
      </c>
      <c r="K78" s="27"/>
    </row>
    <row r="79" spans="1:11" ht="15.75" customHeight="1" x14ac:dyDescent="0.3">
      <c r="A79" s="8" t="s">
        <v>115</v>
      </c>
      <c r="B79" s="20">
        <v>0</v>
      </c>
      <c r="C79" s="38">
        <v>41636.199999999997</v>
      </c>
      <c r="D79" s="8" t="s">
        <v>7883</v>
      </c>
      <c r="E79" s="8" t="s">
        <v>7883</v>
      </c>
      <c r="F79" s="8" t="s">
        <v>7861</v>
      </c>
      <c r="G79" s="43">
        <v>27357</v>
      </c>
      <c r="H79" s="20">
        <v>48</v>
      </c>
      <c r="I79" s="20" t="str" cm="1">
        <f t="array" ref="I79">_xlfn.IFS(H79&lt;=18, "Child", AND(H79&gt;18, H79&lt;=54), "Adult", TRUE, "Old")</f>
        <v>Adult</v>
      </c>
      <c r="K79" s="27"/>
    </row>
    <row r="80" spans="1:11" ht="15.75" customHeight="1" x14ac:dyDescent="0.3">
      <c r="A80" s="8" t="s">
        <v>116</v>
      </c>
      <c r="B80" s="20">
        <v>0</v>
      </c>
      <c r="C80" s="38">
        <v>41505.15</v>
      </c>
      <c r="D80" s="8" t="s">
        <v>7883</v>
      </c>
      <c r="E80" s="8" t="s">
        <v>7884</v>
      </c>
      <c r="F80" s="8" t="s">
        <v>7861</v>
      </c>
      <c r="G80" s="43">
        <v>24828</v>
      </c>
      <c r="H80" s="20">
        <v>55</v>
      </c>
      <c r="I80" s="20" t="str" cm="1">
        <f t="array" ref="I80">_xlfn.IFS(H80&lt;=18, "Child", AND(H80&gt;18, H80&lt;=54), "Adult", TRUE, "Old")</f>
        <v>Old</v>
      </c>
      <c r="K80" s="27"/>
    </row>
    <row r="81" spans="1:11" ht="15.75" customHeight="1" x14ac:dyDescent="0.3">
      <c r="A81" s="8" t="s">
        <v>117</v>
      </c>
      <c r="B81" s="20">
        <v>0</v>
      </c>
      <c r="C81" s="38">
        <v>41351.879999999997</v>
      </c>
      <c r="D81" s="8" t="s">
        <v>7883</v>
      </c>
      <c r="E81" s="8" t="s">
        <v>7884</v>
      </c>
      <c r="F81" s="8" t="s">
        <v>7861</v>
      </c>
      <c r="G81" s="43">
        <v>26222</v>
      </c>
      <c r="H81" s="20">
        <v>51</v>
      </c>
      <c r="I81" s="20" t="str" cm="1">
        <f t="array" ref="I81">_xlfn.IFS(H81&lt;=18, "Child", AND(H81&gt;18, H81&lt;=54), "Adult", TRUE, "Old")</f>
        <v>Adult</v>
      </c>
      <c r="K81" s="27"/>
    </row>
    <row r="82" spans="1:11" ht="15.75" customHeight="1" x14ac:dyDescent="0.3">
      <c r="A82" s="8" t="s">
        <v>118</v>
      </c>
      <c r="B82" s="20">
        <v>0</v>
      </c>
      <c r="C82" s="38">
        <v>41331.79</v>
      </c>
      <c r="D82" s="8" t="s">
        <v>7883</v>
      </c>
      <c r="E82" s="8" t="s">
        <v>7884</v>
      </c>
      <c r="F82" s="8" t="s">
        <v>7861</v>
      </c>
      <c r="G82" s="43">
        <v>23657</v>
      </c>
      <c r="H82" s="20">
        <v>58</v>
      </c>
      <c r="I82" s="20" t="str" cm="1">
        <f t="array" ref="I82">_xlfn.IFS(H82&lt;=18, "Child", AND(H82&gt;18, H82&lt;=54), "Adult", TRUE, "Old")</f>
        <v>Old</v>
      </c>
      <c r="K82" s="27"/>
    </row>
    <row r="83" spans="1:11" ht="15.75" customHeight="1" x14ac:dyDescent="0.3">
      <c r="A83" s="8" t="s">
        <v>119</v>
      </c>
      <c r="B83" s="20">
        <v>2</v>
      </c>
      <c r="C83" s="38">
        <v>41271.5</v>
      </c>
      <c r="D83" s="8" t="s">
        <v>7883</v>
      </c>
      <c r="E83" s="8" t="s">
        <v>7884</v>
      </c>
      <c r="F83" s="8" t="s">
        <v>7861</v>
      </c>
      <c r="G83" s="43">
        <v>28364</v>
      </c>
      <c r="H83" s="20">
        <v>45</v>
      </c>
      <c r="I83" s="20" t="str" cm="1">
        <f t="array" ref="I83">_xlfn.IFS(H83&lt;=18, "Child", AND(H83&gt;18, H83&lt;=54), "Adult", TRUE, "Old")</f>
        <v>Adult</v>
      </c>
      <c r="K83" s="27"/>
    </row>
    <row r="84" spans="1:11" ht="15.75" customHeight="1" x14ac:dyDescent="0.3">
      <c r="A84" s="8" t="s">
        <v>120</v>
      </c>
      <c r="B84" s="20">
        <v>0</v>
      </c>
      <c r="C84" s="38">
        <v>41250.39</v>
      </c>
      <c r="D84" s="8" t="s">
        <v>7883</v>
      </c>
      <c r="E84" s="8" t="s">
        <v>7882</v>
      </c>
      <c r="F84" s="8" t="s">
        <v>7861</v>
      </c>
      <c r="G84" s="43">
        <v>23534</v>
      </c>
      <c r="H84" s="20">
        <v>59</v>
      </c>
      <c r="I84" s="20" t="str" cm="1">
        <f t="array" ref="I84">_xlfn.IFS(H84&lt;=18, "Child", AND(H84&gt;18, H84&lt;=54), "Adult", TRUE, "Old")</f>
        <v>Old</v>
      </c>
      <c r="K84" s="27"/>
    </row>
    <row r="85" spans="1:11" ht="15.75" customHeight="1" x14ac:dyDescent="0.3">
      <c r="A85" s="8" t="s">
        <v>121</v>
      </c>
      <c r="B85" s="20">
        <v>0</v>
      </c>
      <c r="C85" s="38">
        <v>41191.57</v>
      </c>
      <c r="D85" s="8" t="s">
        <v>7883</v>
      </c>
      <c r="E85" s="8" t="s">
        <v>7884</v>
      </c>
      <c r="F85" s="8" t="s">
        <v>7861</v>
      </c>
      <c r="G85" s="43">
        <v>25423</v>
      </c>
      <c r="H85" s="20">
        <v>53</v>
      </c>
      <c r="I85" s="20" t="str" cm="1">
        <f t="array" ref="I85">_xlfn.IFS(H85&lt;=18, "Child", AND(H85&gt;18, H85&lt;=54), "Adult", TRUE, "Old")</f>
        <v>Adult</v>
      </c>
      <c r="K85" s="27"/>
    </row>
    <row r="86" spans="1:11" ht="15.75" customHeight="1" x14ac:dyDescent="0.3">
      <c r="A86" s="8" t="s">
        <v>122</v>
      </c>
      <c r="B86" s="20">
        <v>0</v>
      </c>
      <c r="C86" s="38">
        <v>41097.160000000003</v>
      </c>
      <c r="D86" s="8" t="s">
        <v>7883</v>
      </c>
      <c r="E86" s="8" t="s">
        <v>7882</v>
      </c>
      <c r="F86" s="8" t="s">
        <v>7864</v>
      </c>
      <c r="G86" s="43">
        <v>26548</v>
      </c>
      <c r="H86" s="20">
        <v>50</v>
      </c>
      <c r="I86" s="20" t="str" cm="1">
        <f t="array" ref="I86">_xlfn.IFS(H86&lt;=18, "Child", AND(H86&gt;18, H86&lt;=54), "Adult", TRUE, "Old")</f>
        <v>Adult</v>
      </c>
      <c r="K86" s="27"/>
    </row>
    <row r="87" spans="1:11" ht="15.75" customHeight="1" x14ac:dyDescent="0.3">
      <c r="A87" s="8" t="s">
        <v>123</v>
      </c>
      <c r="B87" s="20">
        <v>0</v>
      </c>
      <c r="C87" s="38">
        <v>41055.29</v>
      </c>
      <c r="D87" s="8" t="s">
        <v>7883</v>
      </c>
      <c r="E87" s="8" t="s">
        <v>7884</v>
      </c>
      <c r="F87" s="8" t="s">
        <v>7861</v>
      </c>
      <c r="G87" s="43">
        <v>26523</v>
      </c>
      <c r="H87" s="20">
        <v>50</v>
      </c>
      <c r="I87" s="20" t="str" cm="1">
        <f t="array" ref="I87">_xlfn.IFS(H87&lt;=18, "Child", AND(H87&gt;18, H87&lt;=54), "Adult", TRUE, "Old")</f>
        <v>Adult</v>
      </c>
      <c r="K87" s="27"/>
    </row>
    <row r="88" spans="1:11" ht="15.75" customHeight="1" x14ac:dyDescent="0.3">
      <c r="A88" s="8" t="s">
        <v>124</v>
      </c>
      <c r="B88" s="20">
        <v>1</v>
      </c>
      <c r="C88" s="38">
        <v>41034.22</v>
      </c>
      <c r="D88" s="8" t="s">
        <v>7883</v>
      </c>
      <c r="E88" s="8" t="s">
        <v>7882</v>
      </c>
      <c r="F88" s="8" t="s">
        <v>7871</v>
      </c>
      <c r="G88" s="43">
        <v>29139</v>
      </c>
      <c r="H88" s="20">
        <v>43</v>
      </c>
      <c r="I88" s="20" t="str" cm="1">
        <f t="array" ref="I88">_xlfn.IFS(H88&lt;=18, "Child", AND(H88&gt;18, H88&lt;=54), "Adult", TRUE, "Old")</f>
        <v>Adult</v>
      </c>
      <c r="K88" s="27"/>
    </row>
    <row r="89" spans="1:11" ht="15.75" customHeight="1" x14ac:dyDescent="0.3">
      <c r="A89" s="8" t="s">
        <v>125</v>
      </c>
      <c r="B89" s="20">
        <v>0</v>
      </c>
      <c r="C89" s="38">
        <v>40974.160000000003</v>
      </c>
      <c r="D89" s="8" t="s">
        <v>7883</v>
      </c>
      <c r="E89" s="8" t="s">
        <v>7884</v>
      </c>
      <c r="F89" s="8" t="s">
        <v>7859</v>
      </c>
      <c r="G89" s="43">
        <v>27185</v>
      </c>
      <c r="H89" s="20">
        <v>49</v>
      </c>
      <c r="I89" s="20" t="str" cm="1">
        <f t="array" ref="I89">_xlfn.IFS(H89&lt;=18, "Child", AND(H89&gt;18, H89&lt;=54), "Adult", TRUE, "Old")</f>
        <v>Adult</v>
      </c>
      <c r="K89" s="27"/>
    </row>
    <row r="90" spans="1:11" ht="15.75" customHeight="1" x14ac:dyDescent="0.3">
      <c r="A90" s="8" t="s">
        <v>126</v>
      </c>
      <c r="B90" s="20">
        <v>3</v>
      </c>
      <c r="C90" s="38">
        <v>40961.29</v>
      </c>
      <c r="D90" s="8" t="s">
        <v>7883</v>
      </c>
      <c r="E90" s="8" t="s">
        <v>7884</v>
      </c>
      <c r="F90" s="8" t="s">
        <v>7861</v>
      </c>
      <c r="G90" s="43">
        <v>30567</v>
      </c>
      <c r="H90" s="20">
        <v>39</v>
      </c>
      <c r="I90" s="20" t="str" cm="1">
        <f t="array" ref="I90">_xlfn.IFS(H90&lt;=18, "Child", AND(H90&gt;18, H90&lt;=54), "Adult", TRUE, "Old")</f>
        <v>Adult</v>
      </c>
      <c r="K90" s="27"/>
    </row>
    <row r="91" spans="1:11" ht="15.75" customHeight="1" x14ac:dyDescent="0.3">
      <c r="A91" s="8" t="s">
        <v>127</v>
      </c>
      <c r="B91" s="20">
        <v>3</v>
      </c>
      <c r="C91" s="38">
        <v>40941.29</v>
      </c>
      <c r="D91" s="8" t="s">
        <v>7883</v>
      </c>
      <c r="E91" s="8" t="s">
        <v>7884</v>
      </c>
      <c r="F91" s="8" t="s">
        <v>7859</v>
      </c>
      <c r="G91" s="43">
        <v>29114</v>
      </c>
      <c r="H91" s="20">
        <v>43</v>
      </c>
      <c r="I91" s="20" t="str" cm="1">
        <f t="array" ref="I91">_xlfn.IFS(H91&lt;=18, "Child", AND(H91&gt;18, H91&lt;=54), "Adult", TRUE, "Old")</f>
        <v>Adult</v>
      </c>
      <c r="K91" s="27"/>
    </row>
    <row r="92" spans="1:11" ht="15.75" customHeight="1" x14ac:dyDescent="0.3">
      <c r="A92" s="8" t="s">
        <v>128</v>
      </c>
      <c r="B92" s="20">
        <v>3</v>
      </c>
      <c r="C92" s="38">
        <v>40932.43</v>
      </c>
      <c r="D92" s="8" t="s">
        <v>7883</v>
      </c>
      <c r="E92" s="8" t="s">
        <v>7884</v>
      </c>
      <c r="F92" s="8" t="s">
        <v>7859</v>
      </c>
      <c r="G92" s="43">
        <v>33820</v>
      </c>
      <c r="H92" s="20">
        <v>30</v>
      </c>
      <c r="I92" s="20" t="str" cm="1">
        <f t="array" ref="I92">_xlfn.IFS(H92&lt;=18, "Child", AND(H92&gt;18, H92&lt;=54), "Adult", TRUE, "Old")</f>
        <v>Adult</v>
      </c>
      <c r="K92" s="27"/>
    </row>
    <row r="93" spans="1:11" ht="15.75" customHeight="1" x14ac:dyDescent="0.3">
      <c r="A93" s="8" t="s">
        <v>129</v>
      </c>
      <c r="B93" s="20">
        <v>1</v>
      </c>
      <c r="C93" s="38">
        <v>40904.199999999997</v>
      </c>
      <c r="D93" s="8" t="s">
        <v>7883</v>
      </c>
      <c r="E93" s="8" t="s">
        <v>7883</v>
      </c>
      <c r="F93" s="8" t="s">
        <v>7867</v>
      </c>
      <c r="G93" s="43">
        <v>36343</v>
      </c>
      <c r="H93" s="20">
        <v>23</v>
      </c>
      <c r="I93" s="20" t="str" cm="1">
        <f t="array" ref="I93">_xlfn.IFS(H93&lt;=18, "Child", AND(H93&gt;18, H93&lt;=54), "Adult", TRUE, "Old")</f>
        <v>Adult</v>
      </c>
      <c r="K93" s="27"/>
    </row>
    <row r="94" spans="1:11" ht="15.75" customHeight="1" x14ac:dyDescent="0.3">
      <c r="A94" s="8" t="s">
        <v>130</v>
      </c>
      <c r="B94" s="20">
        <v>0</v>
      </c>
      <c r="C94" s="38">
        <v>40817.85</v>
      </c>
      <c r="D94" s="8" t="s">
        <v>7883</v>
      </c>
      <c r="E94" s="8" t="s">
        <v>7882</v>
      </c>
      <c r="F94" s="8" t="s">
        <v>7861</v>
      </c>
      <c r="G94" s="43">
        <v>26460</v>
      </c>
      <c r="H94" s="20">
        <v>50</v>
      </c>
      <c r="I94" s="20" t="str" cm="1">
        <f t="array" ref="I94">_xlfn.IFS(H94&lt;=18, "Child", AND(H94&gt;18, H94&lt;=54), "Adult", TRUE, "Old")</f>
        <v>Adult</v>
      </c>
      <c r="K94" s="27"/>
    </row>
    <row r="95" spans="1:11" ht="15.75" customHeight="1" x14ac:dyDescent="0.3">
      <c r="A95" s="8" t="s">
        <v>131</v>
      </c>
      <c r="B95" s="20">
        <v>3</v>
      </c>
      <c r="C95" s="38">
        <v>40720.550000000003</v>
      </c>
      <c r="D95" s="8" t="s">
        <v>7883</v>
      </c>
      <c r="E95" s="8" t="s">
        <v>7882</v>
      </c>
      <c r="F95" s="8" t="s">
        <v>7860</v>
      </c>
      <c r="G95" s="43">
        <v>28120</v>
      </c>
      <c r="H95" s="20">
        <v>46</v>
      </c>
      <c r="I95" s="20" t="str" cm="1">
        <f t="array" ref="I95">_xlfn.IFS(H95&lt;=18, "Child", AND(H95&gt;18, H95&lt;=54), "Adult", TRUE, "Old")</f>
        <v>Adult</v>
      </c>
      <c r="K95" s="27"/>
    </row>
    <row r="96" spans="1:11" ht="15.75" customHeight="1" x14ac:dyDescent="0.3">
      <c r="A96" s="8" t="s">
        <v>132</v>
      </c>
      <c r="B96" s="20">
        <v>0</v>
      </c>
      <c r="C96" s="38">
        <v>40692.910000000003</v>
      </c>
      <c r="D96" s="8" t="s">
        <v>7883</v>
      </c>
      <c r="E96" s="8" t="s">
        <v>7883</v>
      </c>
      <c r="F96" s="8" t="s">
        <v>7861</v>
      </c>
      <c r="G96" s="43">
        <v>25836</v>
      </c>
      <c r="H96" s="20">
        <v>52</v>
      </c>
      <c r="I96" s="20" t="str" cm="1">
        <f t="array" ref="I96">_xlfn.IFS(H96&lt;=18, "Child", AND(H96&gt;18, H96&lt;=54), "Adult", TRUE, "Old")</f>
        <v>Adult</v>
      </c>
      <c r="K96" s="27"/>
    </row>
    <row r="97" spans="1:11" ht="15.75" customHeight="1" x14ac:dyDescent="0.3">
      <c r="A97" s="8" t="s">
        <v>133</v>
      </c>
      <c r="B97" s="20">
        <v>1</v>
      </c>
      <c r="C97" s="38">
        <v>40590.550000000003</v>
      </c>
      <c r="D97" s="8" t="s">
        <v>7883</v>
      </c>
      <c r="E97" s="8" t="s">
        <v>7882</v>
      </c>
      <c r="F97" s="8" t="s">
        <v>7860</v>
      </c>
      <c r="G97" s="43">
        <v>27585</v>
      </c>
      <c r="H97" s="20">
        <v>47</v>
      </c>
      <c r="I97" s="20" t="str" cm="1">
        <f t="array" ref="I97">_xlfn.IFS(H97&lt;=18, "Child", AND(H97&gt;18, H97&lt;=54), "Adult", TRUE, "Old")</f>
        <v>Adult</v>
      </c>
      <c r="K97" s="27"/>
    </row>
    <row r="98" spans="1:11" ht="15.75" customHeight="1" x14ac:dyDescent="0.3">
      <c r="A98" s="8" t="s">
        <v>134</v>
      </c>
      <c r="B98" s="20">
        <v>0</v>
      </c>
      <c r="C98" s="38">
        <v>40419.019999999997</v>
      </c>
      <c r="D98" s="8" t="s">
        <v>7883</v>
      </c>
      <c r="E98" s="8" t="s">
        <v>7884</v>
      </c>
      <c r="F98" s="8" t="s">
        <v>7859</v>
      </c>
      <c r="G98" s="43">
        <v>31354</v>
      </c>
      <c r="H98" s="20">
        <v>37</v>
      </c>
      <c r="I98" s="20" t="str" cm="1">
        <f t="array" ref="I98">_xlfn.IFS(H98&lt;=18, "Child", AND(H98&gt;18, H98&lt;=54), "Adult", TRUE, "Old")</f>
        <v>Adult</v>
      </c>
      <c r="K98" s="27"/>
    </row>
    <row r="99" spans="1:11" ht="15.75" customHeight="1" x14ac:dyDescent="0.3">
      <c r="A99" s="8" t="s">
        <v>135</v>
      </c>
      <c r="B99" s="20">
        <v>0</v>
      </c>
      <c r="C99" s="38">
        <v>40373.74</v>
      </c>
      <c r="D99" s="8" t="s">
        <v>7883</v>
      </c>
      <c r="E99" s="8" t="s">
        <v>7882</v>
      </c>
      <c r="F99" s="8" t="s">
        <v>7861</v>
      </c>
      <c r="G99" s="43">
        <v>24331</v>
      </c>
      <c r="H99" s="20">
        <v>56</v>
      </c>
      <c r="I99" s="20" t="str" cm="1">
        <f t="array" ref="I99">_xlfn.IFS(H99&lt;=18, "Child", AND(H99&gt;18, H99&lt;=54), "Adult", TRUE, "Old")</f>
        <v>Old</v>
      </c>
      <c r="K99" s="27"/>
    </row>
    <row r="100" spans="1:11" ht="15.75" customHeight="1" x14ac:dyDescent="0.3">
      <c r="A100" s="8" t="s">
        <v>136</v>
      </c>
      <c r="B100" s="20">
        <v>0</v>
      </c>
      <c r="C100" s="38">
        <v>40309.93</v>
      </c>
      <c r="D100" s="8" t="s">
        <v>7883</v>
      </c>
      <c r="E100" s="8" t="s">
        <v>7882</v>
      </c>
      <c r="F100" s="8" t="s">
        <v>7861</v>
      </c>
      <c r="G100" s="43">
        <v>22893</v>
      </c>
      <c r="H100" s="20">
        <v>60</v>
      </c>
      <c r="I100" s="20" t="str" cm="1">
        <f t="array" ref="I100">_xlfn.IFS(H100&lt;=18, "Child", AND(H100&gt;18, H100&lt;=54), "Adult", TRUE, "Old")</f>
        <v>Old</v>
      </c>
      <c r="K100" s="27"/>
    </row>
    <row r="101" spans="1:11" ht="15.75" customHeight="1" x14ac:dyDescent="0.3">
      <c r="A101" s="8" t="s">
        <v>137</v>
      </c>
      <c r="B101" s="20">
        <v>2</v>
      </c>
      <c r="C101" s="38">
        <v>40284.379999999997</v>
      </c>
      <c r="D101" s="8" t="s">
        <v>7883</v>
      </c>
      <c r="E101" s="8" t="s">
        <v>7882</v>
      </c>
      <c r="F101" s="8" t="s">
        <v>7860</v>
      </c>
      <c r="G101" s="43">
        <v>28303</v>
      </c>
      <c r="H101" s="20">
        <v>45</v>
      </c>
      <c r="I101" s="20" t="str" cm="1">
        <f t="array" ref="I101">_xlfn.IFS(H101&lt;=18, "Child", AND(H101&gt;18, H101&lt;=54), "Adult", TRUE, "Old")</f>
        <v>Adult</v>
      </c>
      <c r="K101" s="27"/>
    </row>
    <row r="102" spans="1:11" ht="15.75" customHeight="1" x14ac:dyDescent="0.3">
      <c r="A102" s="8" t="s">
        <v>138</v>
      </c>
      <c r="B102" s="20">
        <v>1</v>
      </c>
      <c r="C102" s="38">
        <v>40273.65</v>
      </c>
      <c r="D102" s="8" t="s">
        <v>7883</v>
      </c>
      <c r="E102" s="8" t="s">
        <v>7882</v>
      </c>
      <c r="F102" s="8" t="s">
        <v>7859</v>
      </c>
      <c r="G102" s="43">
        <v>29863</v>
      </c>
      <c r="H102" s="20">
        <v>41</v>
      </c>
      <c r="I102" s="20" t="str" cm="1">
        <f t="array" ref="I102">_xlfn.IFS(H102&lt;=18, "Child", AND(H102&gt;18, H102&lt;=54), "Adult", TRUE, "Old")</f>
        <v>Adult</v>
      </c>
      <c r="K102" s="27"/>
    </row>
    <row r="103" spans="1:11" ht="15.75" customHeight="1" x14ac:dyDescent="0.3">
      <c r="A103" s="8" t="s">
        <v>139</v>
      </c>
      <c r="B103" s="20">
        <v>1</v>
      </c>
      <c r="C103" s="38">
        <v>40208.559999999998</v>
      </c>
      <c r="D103" s="8" t="s">
        <v>7883</v>
      </c>
      <c r="E103" s="8" t="s">
        <v>7884</v>
      </c>
      <c r="F103" s="8" t="s">
        <v>7861</v>
      </c>
      <c r="G103" s="43">
        <v>29795</v>
      </c>
      <c r="H103" s="20">
        <v>41</v>
      </c>
      <c r="I103" s="20" t="str" cm="1">
        <f t="array" ref="I103">_xlfn.IFS(H103&lt;=18, "Child", AND(H103&gt;18, H103&lt;=54), "Adult", TRUE, "Old")</f>
        <v>Adult</v>
      </c>
      <c r="K103" s="27"/>
    </row>
    <row r="104" spans="1:11" ht="15.75" customHeight="1" x14ac:dyDescent="0.3">
      <c r="A104" s="8" t="s">
        <v>140</v>
      </c>
      <c r="B104" s="20">
        <v>2</v>
      </c>
      <c r="C104" s="38">
        <v>40204.83</v>
      </c>
      <c r="D104" s="8" t="s">
        <v>7883</v>
      </c>
      <c r="E104" s="8" t="s">
        <v>7882</v>
      </c>
      <c r="F104" s="8" t="s">
        <v>7860</v>
      </c>
      <c r="G104" s="43">
        <v>29085</v>
      </c>
      <c r="H104" s="20">
        <v>43</v>
      </c>
      <c r="I104" s="20" t="str" cm="1">
        <f t="array" ref="I104">_xlfn.IFS(H104&lt;=18, "Child", AND(H104&gt;18, H104&lt;=54), "Adult", TRUE, "Old")</f>
        <v>Adult</v>
      </c>
      <c r="K104" s="27"/>
    </row>
    <row r="105" spans="1:11" ht="15.75" customHeight="1" x14ac:dyDescent="0.3">
      <c r="A105" s="8" t="s">
        <v>141</v>
      </c>
      <c r="B105" s="20">
        <v>4</v>
      </c>
      <c r="C105" s="38">
        <v>40182.25</v>
      </c>
      <c r="D105" s="8" t="s">
        <v>7883</v>
      </c>
      <c r="E105" s="8" t="s">
        <v>7884</v>
      </c>
      <c r="F105" s="8" t="s">
        <v>7861</v>
      </c>
      <c r="G105" s="43">
        <v>31341</v>
      </c>
      <c r="H105" s="20">
        <v>37</v>
      </c>
      <c r="I105" s="20" t="str" cm="1">
        <f t="array" ref="I105">_xlfn.IFS(H105&lt;=18, "Child", AND(H105&gt;18, H105&lt;=54), "Adult", TRUE, "Old")</f>
        <v>Adult</v>
      </c>
      <c r="K105" s="27"/>
    </row>
    <row r="106" spans="1:11" ht="15.75" customHeight="1" x14ac:dyDescent="0.3">
      <c r="A106" s="8" t="s">
        <v>142</v>
      </c>
      <c r="B106" s="20">
        <v>2</v>
      </c>
      <c r="C106" s="38">
        <v>40103.89</v>
      </c>
      <c r="D106" s="8" t="s">
        <v>7883</v>
      </c>
      <c r="E106" s="8" t="s">
        <v>7884</v>
      </c>
      <c r="F106" s="8" t="s">
        <v>7861</v>
      </c>
      <c r="G106" s="43">
        <v>30603</v>
      </c>
      <c r="H106" s="20">
        <v>39</v>
      </c>
      <c r="I106" s="20" t="str" cm="1">
        <f t="array" ref="I106">_xlfn.IFS(H106&lt;=18, "Child", AND(H106&gt;18, H106&lt;=54), "Adult", TRUE, "Old")</f>
        <v>Adult</v>
      </c>
      <c r="K106" s="27"/>
    </row>
    <row r="107" spans="1:11" ht="15.75" customHeight="1" x14ac:dyDescent="0.3">
      <c r="A107" s="8" t="s">
        <v>143</v>
      </c>
      <c r="B107" s="20">
        <v>0</v>
      </c>
      <c r="C107" s="38">
        <v>40069.440000000002</v>
      </c>
      <c r="D107" s="8" t="s">
        <v>7883</v>
      </c>
      <c r="E107" s="8" t="s">
        <v>7882</v>
      </c>
      <c r="F107" s="8" t="s">
        <v>7861</v>
      </c>
      <c r="G107" s="43">
        <v>24331</v>
      </c>
      <c r="H107" s="20">
        <v>56</v>
      </c>
      <c r="I107" s="20" t="str" cm="1">
        <f t="array" ref="I107">_xlfn.IFS(H107&lt;=18, "Child", AND(H107&gt;18, H107&lt;=54), "Adult", TRUE, "Old")</f>
        <v>Old</v>
      </c>
      <c r="K107" s="27"/>
    </row>
    <row r="108" spans="1:11" ht="15.75" customHeight="1" x14ac:dyDescent="0.3">
      <c r="A108" s="8" t="s">
        <v>144</v>
      </c>
      <c r="B108" s="20">
        <v>2</v>
      </c>
      <c r="C108" s="38">
        <v>40054.730000000003</v>
      </c>
      <c r="D108" s="8" t="s">
        <v>7883</v>
      </c>
      <c r="E108" s="8" t="s">
        <v>7882</v>
      </c>
      <c r="F108" s="8" t="s">
        <v>7861</v>
      </c>
      <c r="G108" s="43">
        <v>28844</v>
      </c>
      <c r="H108" s="20">
        <v>44</v>
      </c>
      <c r="I108" s="20" t="str" cm="1">
        <f t="array" ref="I108">_xlfn.IFS(H108&lt;=18, "Child", AND(H108&gt;18, H108&lt;=54), "Adult", TRUE, "Old")</f>
        <v>Adult</v>
      </c>
      <c r="K108" s="27"/>
    </row>
    <row r="109" spans="1:11" ht="15.75" customHeight="1" x14ac:dyDescent="0.3">
      <c r="A109" s="8" t="s">
        <v>145</v>
      </c>
      <c r="B109" s="20">
        <v>2</v>
      </c>
      <c r="C109" s="38">
        <v>40003.33</v>
      </c>
      <c r="D109" s="8" t="s">
        <v>7883</v>
      </c>
      <c r="E109" s="8" t="s">
        <v>7883</v>
      </c>
      <c r="F109" s="8" t="s">
        <v>7860</v>
      </c>
      <c r="G109" s="43">
        <v>30310</v>
      </c>
      <c r="H109" s="20">
        <v>40</v>
      </c>
      <c r="I109" s="20" t="str" cm="1">
        <f t="array" ref="I109">_xlfn.IFS(H109&lt;=18, "Child", AND(H109&gt;18, H109&lt;=54), "Adult", TRUE, "Old")</f>
        <v>Adult</v>
      </c>
      <c r="K109" s="27"/>
    </row>
    <row r="110" spans="1:11" ht="15.75" customHeight="1" x14ac:dyDescent="0.3">
      <c r="A110" s="8" t="s">
        <v>146</v>
      </c>
      <c r="B110" s="20">
        <v>3</v>
      </c>
      <c r="C110" s="38">
        <v>39983.43</v>
      </c>
      <c r="D110" s="8" t="s">
        <v>7884</v>
      </c>
      <c r="E110" s="8" t="s">
        <v>7882</v>
      </c>
      <c r="F110" s="8" t="s">
        <v>7860</v>
      </c>
      <c r="G110" s="43">
        <v>31997</v>
      </c>
      <c r="H110" s="20">
        <v>35</v>
      </c>
      <c r="I110" s="20" t="str" cm="1">
        <f t="array" ref="I110">_xlfn.IFS(H110&lt;=18, "Child", AND(H110&gt;18, H110&lt;=54), "Adult", TRUE, "Old")</f>
        <v>Adult</v>
      </c>
      <c r="K110" s="27"/>
    </row>
    <row r="111" spans="1:11" ht="15.75" customHeight="1" x14ac:dyDescent="0.3">
      <c r="A111" s="8" t="s">
        <v>147</v>
      </c>
      <c r="B111" s="20">
        <v>1</v>
      </c>
      <c r="C111" s="38">
        <v>39963.120000000003</v>
      </c>
      <c r="D111" s="8" t="s">
        <v>7884</v>
      </c>
      <c r="E111" s="8" t="s">
        <v>7884</v>
      </c>
      <c r="F111" s="8" t="s">
        <v>7861</v>
      </c>
      <c r="G111" s="43">
        <v>27730</v>
      </c>
      <c r="H111" s="20">
        <v>47</v>
      </c>
      <c r="I111" s="20" t="str" cm="1">
        <f t="array" ref="I111">_xlfn.IFS(H111&lt;=18, "Child", AND(H111&gt;18, H111&lt;=54), "Adult", TRUE, "Old")</f>
        <v>Adult</v>
      </c>
      <c r="K111" s="27"/>
    </row>
    <row r="112" spans="1:11" ht="15.75" customHeight="1" x14ac:dyDescent="0.3">
      <c r="A112" s="8" t="s">
        <v>148</v>
      </c>
      <c r="B112" s="20">
        <v>1</v>
      </c>
      <c r="C112" s="38">
        <v>39871.699999999997</v>
      </c>
      <c r="D112" s="8" t="s">
        <v>7883</v>
      </c>
      <c r="E112" s="8" t="s">
        <v>7884</v>
      </c>
      <c r="F112" s="8" t="s">
        <v>7859</v>
      </c>
      <c r="G112" s="43">
        <v>31281</v>
      </c>
      <c r="H112" s="20">
        <v>37</v>
      </c>
      <c r="I112" s="20" t="str" cm="1">
        <f t="array" ref="I112">_xlfn.IFS(H112&lt;=18, "Child", AND(H112&gt;18, H112&lt;=54), "Adult", TRUE, "Old")</f>
        <v>Adult</v>
      </c>
      <c r="K112" s="27"/>
    </row>
    <row r="113" spans="1:11" ht="15.75" customHeight="1" x14ac:dyDescent="0.3">
      <c r="A113" s="8" t="s">
        <v>149</v>
      </c>
      <c r="B113" s="20">
        <v>3</v>
      </c>
      <c r="C113" s="38">
        <v>39865.699999999997</v>
      </c>
      <c r="D113" s="8" t="s">
        <v>7884</v>
      </c>
      <c r="E113" s="8" t="s">
        <v>7884</v>
      </c>
      <c r="F113" s="8" t="s">
        <v>7861</v>
      </c>
      <c r="G113" s="43">
        <v>30468</v>
      </c>
      <c r="H113" s="20">
        <v>40</v>
      </c>
      <c r="I113" s="20" t="str" cm="1">
        <f t="array" ref="I113">_xlfn.IFS(H113&lt;=18, "Child", AND(H113&gt;18, H113&lt;=54), "Adult", TRUE, "Old")</f>
        <v>Adult</v>
      </c>
      <c r="K113" s="27"/>
    </row>
    <row r="114" spans="1:11" ht="15.75" customHeight="1" x14ac:dyDescent="0.3">
      <c r="A114" s="8" t="s">
        <v>150</v>
      </c>
      <c r="B114" s="20">
        <v>2</v>
      </c>
      <c r="C114" s="38">
        <v>39836.519999999997</v>
      </c>
      <c r="D114" s="8" t="s">
        <v>7884</v>
      </c>
      <c r="E114" s="8" t="s">
        <v>7883</v>
      </c>
      <c r="F114" s="8" t="s">
        <v>7861</v>
      </c>
      <c r="G114" s="43">
        <v>31245</v>
      </c>
      <c r="H114" s="20">
        <v>37</v>
      </c>
      <c r="I114" s="20" t="str" cm="1">
        <f t="array" ref="I114">_xlfn.IFS(H114&lt;=18, "Child", AND(H114&gt;18, H114&lt;=54), "Adult", TRUE, "Old")</f>
        <v>Adult</v>
      </c>
      <c r="K114" s="27"/>
    </row>
    <row r="115" spans="1:11" ht="15.75" customHeight="1" x14ac:dyDescent="0.3">
      <c r="A115" s="8" t="s">
        <v>151</v>
      </c>
      <c r="B115" s="20">
        <v>1</v>
      </c>
      <c r="C115" s="38">
        <v>39774.28</v>
      </c>
      <c r="D115" s="8" t="s">
        <v>7883</v>
      </c>
      <c r="E115" s="8" t="s">
        <v>7883</v>
      </c>
      <c r="F115" s="8" t="s">
        <v>7869</v>
      </c>
      <c r="G115" s="43">
        <v>31982</v>
      </c>
      <c r="H115" s="20">
        <v>35</v>
      </c>
      <c r="I115" s="20" t="str" cm="1">
        <f t="array" ref="I115">_xlfn.IFS(H115&lt;=18, "Child", AND(H115&gt;18, H115&lt;=54), "Adult", TRUE, "Old")</f>
        <v>Adult</v>
      </c>
      <c r="K115" s="27"/>
    </row>
    <row r="116" spans="1:11" ht="15.75" customHeight="1" x14ac:dyDescent="0.3">
      <c r="A116" s="8" t="s">
        <v>152</v>
      </c>
      <c r="B116" s="20">
        <v>0</v>
      </c>
      <c r="C116" s="38">
        <v>39727.61</v>
      </c>
      <c r="D116" s="8" t="s">
        <v>7883</v>
      </c>
      <c r="E116" s="8" t="s">
        <v>7884</v>
      </c>
      <c r="F116" s="8" t="s">
        <v>7861</v>
      </c>
      <c r="G116" s="43">
        <v>27015</v>
      </c>
      <c r="H116" s="20">
        <v>49</v>
      </c>
      <c r="I116" s="20" t="str" cm="1">
        <f t="array" ref="I116">_xlfn.IFS(H116&lt;=18, "Child", AND(H116&gt;18, H116&lt;=54), "Adult", TRUE, "Old")</f>
        <v>Adult</v>
      </c>
      <c r="K116" s="27"/>
    </row>
    <row r="117" spans="1:11" ht="15.75" customHeight="1" x14ac:dyDescent="0.3">
      <c r="A117" s="8" t="s">
        <v>153</v>
      </c>
      <c r="B117" s="20">
        <v>1</v>
      </c>
      <c r="C117" s="38">
        <v>39725.519999999997</v>
      </c>
      <c r="D117" s="8" t="s">
        <v>7884</v>
      </c>
      <c r="E117" s="8" t="s">
        <v>7883</v>
      </c>
      <c r="F117" s="8" t="s">
        <v>7860</v>
      </c>
      <c r="G117" s="43">
        <v>28349</v>
      </c>
      <c r="H117" s="20">
        <v>45</v>
      </c>
      <c r="I117" s="20" t="str" cm="1">
        <f t="array" ref="I117">_xlfn.IFS(H117&lt;=18, "Child", AND(H117&gt;18, H117&lt;=54), "Adult", TRUE, "Old")</f>
        <v>Adult</v>
      </c>
      <c r="K117" s="27"/>
    </row>
    <row r="118" spans="1:11" ht="15.75" customHeight="1" x14ac:dyDescent="0.3">
      <c r="A118" s="8" t="s">
        <v>154</v>
      </c>
      <c r="B118" s="20">
        <v>0</v>
      </c>
      <c r="C118" s="38">
        <v>39722.75</v>
      </c>
      <c r="D118" s="8" t="s">
        <v>7883</v>
      </c>
      <c r="E118" s="8" t="s">
        <v>7883</v>
      </c>
      <c r="F118" s="8" t="s">
        <v>7859</v>
      </c>
      <c r="G118" s="43">
        <v>37818</v>
      </c>
      <c r="H118" s="20">
        <v>19</v>
      </c>
      <c r="I118" s="20" t="str" cm="1">
        <f t="array" ref="I118">_xlfn.IFS(H118&lt;=18, "Child", AND(H118&gt;18, H118&lt;=54), "Adult", TRUE, "Old")</f>
        <v>Adult</v>
      </c>
      <c r="K118" s="27"/>
    </row>
    <row r="119" spans="1:11" ht="15.75" customHeight="1" x14ac:dyDescent="0.3">
      <c r="A119" s="8" t="s">
        <v>155</v>
      </c>
      <c r="B119" s="20">
        <v>0</v>
      </c>
      <c r="C119" s="38">
        <v>39721.93</v>
      </c>
      <c r="D119" s="8" t="s">
        <v>7884</v>
      </c>
      <c r="E119" s="8" t="s">
        <v>7884</v>
      </c>
      <c r="F119" s="8" t="s">
        <v>7861</v>
      </c>
      <c r="G119" s="43">
        <v>25110</v>
      </c>
      <c r="H119" s="20">
        <v>54</v>
      </c>
      <c r="I119" s="20" t="str" cm="1">
        <f t="array" ref="I119">_xlfn.IFS(H119&lt;=18, "Child", AND(H119&gt;18, H119&lt;=54), "Adult", TRUE, "Old")</f>
        <v>Adult</v>
      </c>
      <c r="K119" s="27"/>
    </row>
    <row r="120" spans="1:11" ht="15.75" customHeight="1" x14ac:dyDescent="0.3">
      <c r="A120" s="8" t="s">
        <v>156</v>
      </c>
      <c r="B120" s="20">
        <v>2</v>
      </c>
      <c r="C120" s="38">
        <v>39670.44</v>
      </c>
      <c r="D120" s="8" t="s">
        <v>7884</v>
      </c>
      <c r="E120" s="8" t="s">
        <v>7883</v>
      </c>
      <c r="F120" s="8" t="s">
        <v>7860</v>
      </c>
      <c r="G120" s="43">
        <v>28476</v>
      </c>
      <c r="H120" s="20">
        <v>45</v>
      </c>
      <c r="I120" s="20" t="str" cm="1">
        <f t="array" ref="I120">_xlfn.IFS(H120&lt;=18, "Child", AND(H120&gt;18, H120&lt;=54), "Adult", TRUE, "Old")</f>
        <v>Adult</v>
      </c>
      <c r="K120" s="27"/>
    </row>
    <row r="121" spans="1:11" ht="15.75" customHeight="1" x14ac:dyDescent="0.3">
      <c r="A121" s="8" t="s">
        <v>157</v>
      </c>
      <c r="B121" s="20">
        <v>0</v>
      </c>
      <c r="C121" s="38">
        <v>39611.760000000002</v>
      </c>
      <c r="D121" s="8" t="s">
        <v>7883</v>
      </c>
      <c r="E121" s="8" t="s">
        <v>7882</v>
      </c>
      <c r="F121" s="8" t="s">
        <v>7859</v>
      </c>
      <c r="G121" s="43">
        <v>34918</v>
      </c>
      <c r="H121" s="20">
        <v>27</v>
      </c>
      <c r="I121" s="20" t="str" cm="1">
        <f t="array" ref="I121">_xlfn.IFS(H121&lt;=18, "Child", AND(H121&gt;18, H121&lt;=54), "Adult", TRUE, "Old")</f>
        <v>Adult</v>
      </c>
      <c r="K121" s="27"/>
    </row>
    <row r="122" spans="1:11" ht="15.75" customHeight="1" x14ac:dyDescent="0.3">
      <c r="A122" s="8" t="s">
        <v>158</v>
      </c>
      <c r="B122" s="20">
        <v>3</v>
      </c>
      <c r="C122" s="38">
        <v>39597.410000000003</v>
      </c>
      <c r="D122" s="8" t="s">
        <v>7883</v>
      </c>
      <c r="E122" s="8" t="s">
        <v>7884</v>
      </c>
      <c r="F122" s="8" t="s">
        <v>7871</v>
      </c>
      <c r="G122" s="43">
        <v>29772</v>
      </c>
      <c r="H122" s="20">
        <v>41</v>
      </c>
      <c r="I122" s="20" t="str" cm="1">
        <f t="array" ref="I122">_xlfn.IFS(H122&lt;=18, "Child", AND(H122&gt;18, H122&lt;=54), "Adult", TRUE, "Old")</f>
        <v>Adult</v>
      </c>
      <c r="K122" s="27"/>
    </row>
    <row r="123" spans="1:11" ht="15.75" customHeight="1" x14ac:dyDescent="0.3">
      <c r="A123" s="8" t="s">
        <v>159</v>
      </c>
      <c r="B123" s="20">
        <v>1</v>
      </c>
      <c r="C123" s="38">
        <v>39556.49</v>
      </c>
      <c r="D123" s="8" t="s">
        <v>7883</v>
      </c>
      <c r="E123" s="8" t="s">
        <v>7884</v>
      </c>
      <c r="F123" s="8" t="s">
        <v>7862</v>
      </c>
      <c r="G123" s="43">
        <v>28683</v>
      </c>
      <c r="H123" s="20">
        <v>44</v>
      </c>
      <c r="I123" s="20" t="str" cm="1">
        <f t="array" ref="I123">_xlfn.IFS(H123&lt;=18, "Child", AND(H123&gt;18, H123&lt;=54), "Adult", TRUE, "Old")</f>
        <v>Adult</v>
      </c>
      <c r="K123" s="27"/>
    </row>
    <row r="124" spans="1:11" ht="15.75" customHeight="1" x14ac:dyDescent="0.3">
      <c r="A124" s="8" t="s">
        <v>160</v>
      </c>
      <c r="B124" s="20">
        <v>0</v>
      </c>
      <c r="C124" s="38">
        <v>39396.86</v>
      </c>
      <c r="D124" s="8" t="s">
        <v>7884</v>
      </c>
      <c r="E124" s="8" t="s">
        <v>7884</v>
      </c>
      <c r="F124" s="8" t="s">
        <v>7861</v>
      </c>
      <c r="G124" s="43">
        <v>24282</v>
      </c>
      <c r="H124" s="20">
        <v>56</v>
      </c>
      <c r="I124" s="20" t="str" cm="1">
        <f t="array" ref="I124">_xlfn.IFS(H124&lt;=18, "Child", AND(H124&gt;18, H124&lt;=54), "Adult", TRUE, "Old")</f>
        <v>Old</v>
      </c>
      <c r="K124" s="27"/>
    </row>
    <row r="125" spans="1:11" ht="15.75" customHeight="1" x14ac:dyDescent="0.3">
      <c r="A125" s="8" t="s">
        <v>161</v>
      </c>
      <c r="B125" s="20">
        <v>2</v>
      </c>
      <c r="C125" s="38">
        <v>39352.6</v>
      </c>
      <c r="D125" s="8" t="s">
        <v>7884</v>
      </c>
      <c r="E125" s="8" t="s">
        <v>7882</v>
      </c>
      <c r="F125" s="8" t="s">
        <v>7861</v>
      </c>
      <c r="G125" s="43">
        <v>28707</v>
      </c>
      <c r="H125" s="20">
        <v>44</v>
      </c>
      <c r="I125" s="20" t="str" cm="1">
        <f t="array" ref="I125">_xlfn.IFS(H125&lt;=18, "Child", AND(H125&gt;18, H125&lt;=54), "Adult", TRUE, "Old")</f>
        <v>Adult</v>
      </c>
      <c r="K125" s="27"/>
    </row>
    <row r="126" spans="1:11" ht="15.75" customHeight="1" x14ac:dyDescent="0.3">
      <c r="A126" s="8" t="s">
        <v>162</v>
      </c>
      <c r="B126" s="20">
        <v>3</v>
      </c>
      <c r="C126" s="38">
        <v>39315.279999999999</v>
      </c>
      <c r="D126" s="8" t="s">
        <v>7884</v>
      </c>
      <c r="E126" s="8" t="s">
        <v>7882</v>
      </c>
      <c r="F126" s="8" t="s">
        <v>7861</v>
      </c>
      <c r="G126" s="43">
        <v>30179</v>
      </c>
      <c r="H126" s="20">
        <v>40</v>
      </c>
      <c r="I126" s="20" t="str" cm="1">
        <f t="array" ref="I126">_xlfn.IFS(H126&lt;=18, "Child", AND(H126&gt;18, H126&lt;=54), "Adult", TRUE, "Old")</f>
        <v>Adult</v>
      </c>
      <c r="K126" s="27"/>
    </row>
    <row r="127" spans="1:11" ht="15.75" customHeight="1" x14ac:dyDescent="0.3">
      <c r="A127" s="8" t="s">
        <v>163</v>
      </c>
      <c r="B127" s="20">
        <v>2</v>
      </c>
      <c r="C127" s="38">
        <v>39241.440000000002</v>
      </c>
      <c r="D127" s="8" t="s">
        <v>7883</v>
      </c>
      <c r="E127" s="8" t="s">
        <v>7882</v>
      </c>
      <c r="F127" s="8" t="s">
        <v>7861</v>
      </c>
      <c r="G127" s="43">
        <v>33938</v>
      </c>
      <c r="H127" s="20">
        <v>30</v>
      </c>
      <c r="I127" s="20" t="str" cm="1">
        <f t="array" ref="I127">_xlfn.IFS(H127&lt;=18, "Child", AND(H127&gt;18, H127&lt;=54), "Adult", TRUE, "Old")</f>
        <v>Adult</v>
      </c>
      <c r="K127" s="27"/>
    </row>
    <row r="128" spans="1:11" ht="15.75" customHeight="1" x14ac:dyDescent="0.3">
      <c r="A128" s="8" t="s">
        <v>164</v>
      </c>
      <c r="B128" s="20">
        <v>0</v>
      </c>
      <c r="C128" s="38">
        <v>39221.120000000003</v>
      </c>
      <c r="D128" s="8" t="s">
        <v>7884</v>
      </c>
      <c r="E128" s="8" t="s">
        <v>7883</v>
      </c>
      <c r="F128" s="8" t="s">
        <v>7861</v>
      </c>
      <c r="G128" s="43">
        <v>22834</v>
      </c>
      <c r="H128" s="20">
        <v>60</v>
      </c>
      <c r="I128" s="20" t="str" cm="1">
        <f t="array" ref="I128">_xlfn.IFS(H128&lt;=18, "Child", AND(H128&gt;18, H128&lt;=54), "Adult", TRUE, "Old")</f>
        <v>Old</v>
      </c>
      <c r="K128" s="27"/>
    </row>
    <row r="129" spans="1:11" ht="15.75" customHeight="1" x14ac:dyDescent="0.3">
      <c r="A129" s="8" t="s">
        <v>165</v>
      </c>
      <c r="B129" s="20">
        <v>1</v>
      </c>
      <c r="C129" s="38">
        <v>39125.33</v>
      </c>
      <c r="D129" s="8" t="s">
        <v>7883</v>
      </c>
      <c r="E129" s="8" t="s">
        <v>7883</v>
      </c>
      <c r="F129" s="8" t="s">
        <v>7864</v>
      </c>
      <c r="G129" s="43">
        <v>30167</v>
      </c>
      <c r="H129" s="20">
        <v>40</v>
      </c>
      <c r="I129" s="20" t="str" cm="1">
        <f t="array" ref="I129">_xlfn.IFS(H129&lt;=18, "Child", AND(H129&gt;18, H129&lt;=54), "Adult", TRUE, "Old")</f>
        <v>Adult</v>
      </c>
      <c r="K129" s="27"/>
    </row>
    <row r="130" spans="1:11" ht="15.75" customHeight="1" x14ac:dyDescent="0.3">
      <c r="A130" s="8" t="s">
        <v>166</v>
      </c>
      <c r="B130" s="20">
        <v>1</v>
      </c>
      <c r="C130" s="38">
        <v>39047.29</v>
      </c>
      <c r="D130" s="8" t="s">
        <v>7883</v>
      </c>
      <c r="E130" s="8" t="s">
        <v>7882</v>
      </c>
      <c r="F130" s="8" t="s">
        <v>7871</v>
      </c>
      <c r="G130" s="43">
        <v>31310</v>
      </c>
      <c r="H130" s="20">
        <v>37</v>
      </c>
      <c r="I130" s="20" t="str" cm="1">
        <f t="array" ref="I130">_xlfn.IFS(H130&lt;=18, "Child", AND(H130&gt;18, H130&lt;=54), "Adult", TRUE, "Old")</f>
        <v>Adult</v>
      </c>
      <c r="K130" s="27"/>
    </row>
    <row r="131" spans="1:11" ht="15.75" customHeight="1" x14ac:dyDescent="0.3">
      <c r="A131" s="8" t="s">
        <v>167</v>
      </c>
      <c r="B131" s="20">
        <v>2</v>
      </c>
      <c r="C131" s="38">
        <v>38998.550000000003</v>
      </c>
      <c r="D131" s="8" t="s">
        <v>7883</v>
      </c>
      <c r="E131" s="8" t="s">
        <v>7883</v>
      </c>
      <c r="F131" s="8" t="s">
        <v>7861</v>
      </c>
      <c r="G131" s="43">
        <v>28775</v>
      </c>
      <c r="H131" s="20">
        <v>44</v>
      </c>
      <c r="I131" s="20" t="str" cm="1">
        <f t="array" ref="I131">_xlfn.IFS(H131&lt;=18, "Child", AND(H131&gt;18, H131&lt;=54), "Adult", TRUE, "Old")</f>
        <v>Adult</v>
      </c>
      <c r="K131" s="27"/>
    </row>
    <row r="132" spans="1:11" ht="15.75" customHeight="1" x14ac:dyDescent="0.3">
      <c r="A132" s="8" t="s">
        <v>168</v>
      </c>
      <c r="B132" s="20">
        <v>2</v>
      </c>
      <c r="C132" s="38">
        <v>38947.43</v>
      </c>
      <c r="D132" s="8" t="s">
        <v>7884</v>
      </c>
      <c r="E132" s="8" t="s">
        <v>7882</v>
      </c>
      <c r="F132" s="8" t="s">
        <v>7861</v>
      </c>
      <c r="G132" s="43">
        <v>29488</v>
      </c>
      <c r="H132" s="20">
        <v>42</v>
      </c>
      <c r="I132" s="20" t="str" cm="1">
        <f t="array" ref="I132">_xlfn.IFS(H132&lt;=18, "Child", AND(H132&gt;18, H132&lt;=54), "Adult", TRUE, "Old")</f>
        <v>Adult</v>
      </c>
      <c r="K132" s="27"/>
    </row>
    <row r="133" spans="1:11" ht="15.75" customHeight="1" x14ac:dyDescent="0.3">
      <c r="A133" s="8" t="s">
        <v>169</v>
      </c>
      <c r="B133" s="20">
        <v>2</v>
      </c>
      <c r="C133" s="38">
        <v>38932.559999999998</v>
      </c>
      <c r="D133" s="8" t="s">
        <v>7884</v>
      </c>
      <c r="E133" s="8" t="s">
        <v>7882</v>
      </c>
      <c r="F133" s="8" t="s">
        <v>7861</v>
      </c>
      <c r="G133" s="43">
        <v>28109</v>
      </c>
      <c r="H133" s="20">
        <v>46</v>
      </c>
      <c r="I133" s="20" t="str" cm="1">
        <f t="array" ref="I133">_xlfn.IFS(H133&lt;=18, "Child", AND(H133&gt;18, H133&lt;=54), "Adult", TRUE, "Old")</f>
        <v>Adult</v>
      </c>
      <c r="K133" s="27"/>
    </row>
    <row r="134" spans="1:11" ht="15.75" customHeight="1" x14ac:dyDescent="0.3">
      <c r="A134" s="8" t="s">
        <v>170</v>
      </c>
      <c r="B134" s="20">
        <v>3</v>
      </c>
      <c r="C134" s="38">
        <v>38924.04</v>
      </c>
      <c r="D134" s="8" t="s">
        <v>7884</v>
      </c>
      <c r="E134" s="8" t="s">
        <v>7884</v>
      </c>
      <c r="F134" s="8" t="s">
        <v>7861</v>
      </c>
      <c r="G134" s="43">
        <v>31944</v>
      </c>
      <c r="H134" s="20">
        <v>35</v>
      </c>
      <c r="I134" s="20" t="str" cm="1">
        <f t="array" ref="I134">_xlfn.IFS(H134&lt;=18, "Child", AND(H134&gt;18, H134&lt;=54), "Adult", TRUE, "Old")</f>
        <v>Adult</v>
      </c>
      <c r="K134" s="27"/>
    </row>
    <row r="135" spans="1:11" ht="15.75" customHeight="1" x14ac:dyDescent="0.3">
      <c r="A135" s="8" t="s">
        <v>171</v>
      </c>
      <c r="B135" s="20">
        <v>0</v>
      </c>
      <c r="C135" s="38">
        <v>38893.360000000001</v>
      </c>
      <c r="D135" s="8" t="s">
        <v>7883</v>
      </c>
      <c r="E135" s="8" t="s">
        <v>7884</v>
      </c>
      <c r="F135" s="8" t="s">
        <v>7861</v>
      </c>
      <c r="G135" s="43">
        <v>24683</v>
      </c>
      <c r="H135" s="20">
        <v>55</v>
      </c>
      <c r="I135" s="20" t="str" cm="1">
        <f t="array" ref="I135">_xlfn.IFS(H135&lt;=18, "Child", AND(H135&gt;18, H135&lt;=54), "Adult", TRUE, "Old")</f>
        <v>Old</v>
      </c>
      <c r="K135" s="27"/>
    </row>
    <row r="136" spans="1:11" ht="15.75" customHeight="1" x14ac:dyDescent="0.3">
      <c r="A136" s="8" t="s">
        <v>172</v>
      </c>
      <c r="B136" s="20">
        <v>0</v>
      </c>
      <c r="C136" s="38">
        <v>38869.25</v>
      </c>
      <c r="D136" s="8" t="s">
        <v>7884</v>
      </c>
      <c r="E136" s="8" t="s">
        <v>7884</v>
      </c>
      <c r="F136" s="8" t="s">
        <v>7861</v>
      </c>
      <c r="G136" s="43">
        <v>23534</v>
      </c>
      <c r="H136" s="20">
        <v>59</v>
      </c>
      <c r="I136" s="20" t="str" cm="1">
        <f t="array" ref="I136">_xlfn.IFS(H136&lt;=18, "Child", AND(H136&gt;18, H136&lt;=54), "Adult", TRUE, "Old")</f>
        <v>Old</v>
      </c>
      <c r="K136" s="27"/>
    </row>
    <row r="137" spans="1:11" ht="15.75" customHeight="1" x14ac:dyDescent="0.3">
      <c r="A137" s="8" t="s">
        <v>173</v>
      </c>
      <c r="B137" s="20">
        <v>2</v>
      </c>
      <c r="C137" s="38">
        <v>38836.980000000003</v>
      </c>
      <c r="D137" s="8" t="s">
        <v>7884</v>
      </c>
      <c r="E137" s="8" t="s">
        <v>7883</v>
      </c>
      <c r="F137" s="8" t="s">
        <v>7861</v>
      </c>
      <c r="G137" s="43">
        <v>29192</v>
      </c>
      <c r="H137" s="20">
        <v>43</v>
      </c>
      <c r="I137" s="20" t="str" cm="1">
        <f t="array" ref="I137">_xlfn.IFS(H137&lt;=18, "Child", AND(H137&gt;18, H137&lt;=54), "Adult", TRUE, "Old")</f>
        <v>Adult</v>
      </c>
      <c r="K137" s="27"/>
    </row>
    <row r="138" spans="1:11" ht="15.75" customHeight="1" x14ac:dyDescent="0.3">
      <c r="A138" s="8" t="s">
        <v>174</v>
      </c>
      <c r="B138" s="20">
        <v>0</v>
      </c>
      <c r="C138" s="38">
        <v>38792.69</v>
      </c>
      <c r="D138" s="8" t="s">
        <v>7884</v>
      </c>
      <c r="E138" s="8" t="s">
        <v>7884</v>
      </c>
      <c r="F138" s="8" t="s">
        <v>7859</v>
      </c>
      <c r="G138" s="43">
        <v>38326</v>
      </c>
      <c r="H138" s="20">
        <v>18</v>
      </c>
      <c r="I138" s="20" t="str" cm="1">
        <f t="array" ref="I138">_xlfn.IFS(H138&lt;=18, "Child", AND(H138&gt;18, H138&lt;=54), "Adult", TRUE, "Old")</f>
        <v>Child</v>
      </c>
      <c r="K138" s="27"/>
    </row>
    <row r="139" spans="1:11" ht="15.75" customHeight="1" x14ac:dyDescent="0.3">
      <c r="A139" s="8" t="s">
        <v>175</v>
      </c>
      <c r="B139" s="20">
        <v>3</v>
      </c>
      <c r="C139" s="38">
        <v>38746.36</v>
      </c>
      <c r="D139" s="8" t="s">
        <v>7883</v>
      </c>
      <c r="E139" s="8" t="s">
        <v>7884</v>
      </c>
      <c r="F139" s="8" t="s">
        <v>7860</v>
      </c>
      <c r="G139" s="43">
        <v>33550</v>
      </c>
      <c r="H139" s="20">
        <v>31</v>
      </c>
      <c r="I139" s="20" t="str" cm="1">
        <f t="array" ref="I139">_xlfn.IFS(H139&lt;=18, "Child", AND(H139&gt;18, H139&lt;=54), "Adult", TRUE, "Old")</f>
        <v>Adult</v>
      </c>
      <c r="K139" s="27"/>
    </row>
    <row r="140" spans="1:11" ht="15.75" customHeight="1" x14ac:dyDescent="0.3">
      <c r="A140" s="8" t="s">
        <v>176</v>
      </c>
      <c r="B140" s="20">
        <v>2</v>
      </c>
      <c r="C140" s="38">
        <v>38740.120000000003</v>
      </c>
      <c r="D140" s="8" t="s">
        <v>7884</v>
      </c>
      <c r="E140" s="8" t="s">
        <v>7884</v>
      </c>
      <c r="F140" s="8" t="s">
        <v>7860</v>
      </c>
      <c r="G140" s="43">
        <v>27926</v>
      </c>
      <c r="H140" s="20">
        <v>46</v>
      </c>
      <c r="I140" s="20" t="str" cm="1">
        <f t="array" ref="I140">_xlfn.IFS(H140&lt;=18, "Child", AND(H140&gt;18, H140&lt;=54), "Adult", TRUE, "Old")</f>
        <v>Adult</v>
      </c>
      <c r="K140" s="27"/>
    </row>
    <row r="141" spans="1:11" ht="15.75" customHeight="1" x14ac:dyDescent="0.3">
      <c r="A141" s="8" t="s">
        <v>177</v>
      </c>
      <c r="B141" s="20">
        <v>2</v>
      </c>
      <c r="C141" s="38">
        <v>38711</v>
      </c>
      <c r="D141" s="8" t="s">
        <v>7884</v>
      </c>
      <c r="E141" s="8" t="s">
        <v>7884</v>
      </c>
      <c r="F141" s="8" t="s">
        <v>7861</v>
      </c>
      <c r="G141" s="43">
        <v>33544</v>
      </c>
      <c r="H141" s="20">
        <v>31</v>
      </c>
      <c r="I141" s="20" t="str" cm="1">
        <f t="array" ref="I141">_xlfn.IFS(H141&lt;=18, "Child", AND(H141&gt;18, H141&lt;=54), "Adult", TRUE, "Old")</f>
        <v>Adult</v>
      </c>
      <c r="K141" s="27"/>
    </row>
    <row r="142" spans="1:11" ht="15.75" customHeight="1" x14ac:dyDescent="0.3">
      <c r="A142" s="8" t="s">
        <v>178</v>
      </c>
      <c r="B142" s="20">
        <v>1</v>
      </c>
      <c r="C142" s="38">
        <v>38709.18</v>
      </c>
      <c r="D142" s="8" t="s">
        <v>7883</v>
      </c>
      <c r="E142" s="8" t="s">
        <v>7882</v>
      </c>
      <c r="F142" s="8" t="s">
        <v>7859</v>
      </c>
      <c r="G142" s="43">
        <v>31613</v>
      </c>
      <c r="H142" s="20">
        <v>36</v>
      </c>
      <c r="I142" s="20" t="str" cm="1">
        <f t="array" ref="I142">_xlfn.IFS(H142&lt;=18, "Child", AND(H142&gt;18, H142&lt;=54), "Adult", TRUE, "Old")</f>
        <v>Adult</v>
      </c>
      <c r="K142" s="27"/>
    </row>
    <row r="143" spans="1:11" ht="15.75" customHeight="1" x14ac:dyDescent="0.3">
      <c r="A143" s="8" t="s">
        <v>179</v>
      </c>
      <c r="B143" s="20">
        <v>3</v>
      </c>
      <c r="C143" s="38">
        <v>38652.089999999997</v>
      </c>
      <c r="D143" s="8" t="s">
        <v>7884</v>
      </c>
      <c r="E143" s="8" t="s">
        <v>7884</v>
      </c>
      <c r="F143" s="8" t="s">
        <v>7861</v>
      </c>
      <c r="G143" s="43">
        <v>33067</v>
      </c>
      <c r="H143" s="20">
        <v>32</v>
      </c>
      <c r="I143" s="20" t="str" cm="1">
        <f t="array" ref="I143">_xlfn.IFS(H143&lt;=18, "Child", AND(H143&gt;18, H143&lt;=54), "Adult", TRUE, "Old")</f>
        <v>Adult</v>
      </c>
      <c r="K143" s="27"/>
    </row>
    <row r="144" spans="1:11" ht="15.75" customHeight="1" x14ac:dyDescent="0.3">
      <c r="A144" s="8" t="s">
        <v>180</v>
      </c>
      <c r="B144" s="20">
        <v>2</v>
      </c>
      <c r="C144" s="38">
        <v>38511.629999999997</v>
      </c>
      <c r="D144" s="8" t="s">
        <v>7884</v>
      </c>
      <c r="E144" s="8" t="s">
        <v>7884</v>
      </c>
      <c r="F144" s="8" t="s">
        <v>7867</v>
      </c>
      <c r="G144" s="43">
        <v>36476</v>
      </c>
      <c r="H144" s="20">
        <v>23</v>
      </c>
      <c r="I144" s="20" t="str" cm="1">
        <f t="array" ref="I144">_xlfn.IFS(H144&lt;=18, "Child", AND(H144&gt;18, H144&lt;=54), "Adult", TRUE, "Old")</f>
        <v>Adult</v>
      </c>
      <c r="K144" s="27"/>
    </row>
    <row r="145" spans="1:11" ht="15.75" customHeight="1" x14ac:dyDescent="0.3">
      <c r="A145" s="8" t="s">
        <v>181</v>
      </c>
      <c r="B145" s="20">
        <v>2</v>
      </c>
      <c r="C145" s="38">
        <v>38415.47</v>
      </c>
      <c r="D145" s="8" t="s">
        <v>7883</v>
      </c>
      <c r="E145" s="8" t="s">
        <v>7884</v>
      </c>
      <c r="F145" s="8" t="s">
        <v>7861</v>
      </c>
      <c r="G145" s="43">
        <v>31584</v>
      </c>
      <c r="H145" s="20">
        <v>36</v>
      </c>
      <c r="I145" s="20" t="str" cm="1">
        <f t="array" ref="I145">_xlfn.IFS(H145&lt;=18, "Child", AND(H145&gt;18, H145&lt;=54), "Adult", TRUE, "Old")</f>
        <v>Adult</v>
      </c>
      <c r="K145" s="27"/>
    </row>
    <row r="146" spans="1:11" ht="15.75" customHeight="1" x14ac:dyDescent="0.3">
      <c r="A146" s="8" t="s">
        <v>182</v>
      </c>
      <c r="B146" s="20">
        <v>0</v>
      </c>
      <c r="C146" s="38">
        <v>38405.26</v>
      </c>
      <c r="D146" s="8" t="s">
        <v>7884</v>
      </c>
      <c r="E146" s="8" t="s">
        <v>7883</v>
      </c>
      <c r="F146" s="8" t="s">
        <v>7861</v>
      </c>
      <c r="G146" s="43">
        <v>26290</v>
      </c>
      <c r="H146" s="20">
        <v>51</v>
      </c>
      <c r="I146" s="20" t="str" cm="1">
        <f t="array" ref="I146">_xlfn.IFS(H146&lt;=18, "Child", AND(H146&gt;18, H146&lt;=54), "Adult", TRUE, "Old")</f>
        <v>Adult</v>
      </c>
      <c r="K146" s="27"/>
    </row>
    <row r="147" spans="1:11" ht="15.75" customHeight="1" x14ac:dyDescent="0.3">
      <c r="A147" s="8" t="s">
        <v>183</v>
      </c>
      <c r="B147" s="20">
        <v>0</v>
      </c>
      <c r="C147" s="38">
        <v>38389.79</v>
      </c>
      <c r="D147" s="8" t="s">
        <v>7884</v>
      </c>
      <c r="E147" s="8" t="s">
        <v>7882</v>
      </c>
      <c r="F147" s="8" t="s">
        <v>7861</v>
      </c>
      <c r="G147" s="43">
        <v>25802</v>
      </c>
      <c r="H147" s="20">
        <v>52</v>
      </c>
      <c r="I147" s="20" t="str" cm="1">
        <f t="array" ref="I147">_xlfn.IFS(H147&lt;=18, "Child", AND(H147&gt;18, H147&lt;=54), "Adult", TRUE, "Old")</f>
        <v>Adult</v>
      </c>
      <c r="K147" s="27"/>
    </row>
    <row r="148" spans="1:11" ht="15.75" customHeight="1" x14ac:dyDescent="0.3">
      <c r="A148" s="8" t="s">
        <v>184</v>
      </c>
      <c r="B148" s="20">
        <v>2</v>
      </c>
      <c r="C148" s="38">
        <v>38344.57</v>
      </c>
      <c r="D148" s="8" t="s">
        <v>7883</v>
      </c>
      <c r="E148" s="8" t="s">
        <v>7882</v>
      </c>
      <c r="F148" s="8" t="s">
        <v>7861</v>
      </c>
      <c r="G148" s="43">
        <v>37516</v>
      </c>
      <c r="H148" s="20">
        <v>20</v>
      </c>
      <c r="I148" s="20" t="str" cm="1">
        <f t="array" ref="I148">_xlfn.IFS(H148&lt;=18, "Child", AND(H148&gt;18, H148&lt;=54), "Adult", TRUE, "Old")</f>
        <v>Adult</v>
      </c>
      <c r="K148" s="27"/>
    </row>
    <row r="149" spans="1:11" ht="15.75" customHeight="1" x14ac:dyDescent="0.3">
      <c r="A149" s="8" t="s">
        <v>185</v>
      </c>
      <c r="B149" s="20">
        <v>2</v>
      </c>
      <c r="C149" s="38">
        <v>38313.129999999997</v>
      </c>
      <c r="D149" s="8" t="s">
        <v>7883</v>
      </c>
      <c r="E149" s="8" t="s">
        <v>7882</v>
      </c>
      <c r="F149" s="8" t="s">
        <v>7861</v>
      </c>
      <c r="G149" s="43">
        <v>29384</v>
      </c>
      <c r="H149" s="20">
        <v>42</v>
      </c>
      <c r="I149" s="20" t="str" cm="1">
        <f t="array" ref="I149">_xlfn.IFS(H149&lt;=18, "Child", AND(H149&gt;18, H149&lt;=54), "Adult", TRUE, "Old")</f>
        <v>Adult</v>
      </c>
      <c r="K149" s="27"/>
    </row>
    <row r="150" spans="1:11" ht="15.75" customHeight="1" x14ac:dyDescent="0.3">
      <c r="A150" s="8" t="s">
        <v>186</v>
      </c>
      <c r="B150" s="20">
        <v>1</v>
      </c>
      <c r="C150" s="38">
        <v>38282.75</v>
      </c>
      <c r="D150" s="8" t="s">
        <v>7883</v>
      </c>
      <c r="E150" s="8" t="s">
        <v>7884</v>
      </c>
      <c r="F150" s="8" t="s">
        <v>7859</v>
      </c>
      <c r="G150" s="43">
        <v>32811</v>
      </c>
      <c r="H150" s="20">
        <v>33</v>
      </c>
      <c r="I150" s="20" t="str" cm="1">
        <f t="array" ref="I150">_xlfn.IFS(H150&lt;=18, "Child", AND(H150&gt;18, H150&lt;=54), "Adult", TRUE, "Old")</f>
        <v>Adult</v>
      </c>
      <c r="K150" s="27"/>
    </row>
    <row r="151" spans="1:11" ht="15.75" customHeight="1" x14ac:dyDescent="0.3">
      <c r="A151" s="8" t="s">
        <v>187</v>
      </c>
      <c r="B151" s="20">
        <v>1</v>
      </c>
      <c r="C151" s="38">
        <v>38245.589999999997</v>
      </c>
      <c r="D151" s="8" t="s">
        <v>7883</v>
      </c>
      <c r="E151" s="8" t="s">
        <v>7884</v>
      </c>
      <c r="F151" s="8" t="s">
        <v>7859</v>
      </c>
      <c r="G151" s="43">
        <v>29449</v>
      </c>
      <c r="H151" s="20">
        <v>42</v>
      </c>
      <c r="I151" s="20" t="str" cm="1">
        <f t="array" ref="I151">_xlfn.IFS(H151&lt;=18, "Child", AND(H151&gt;18, H151&lt;=54), "Adult", TRUE, "Old")</f>
        <v>Adult</v>
      </c>
      <c r="K151" s="27"/>
    </row>
    <row r="152" spans="1:11" ht="15.75" customHeight="1" x14ac:dyDescent="0.3">
      <c r="A152" s="8" t="s">
        <v>188</v>
      </c>
      <c r="B152" s="20">
        <v>0</v>
      </c>
      <c r="C152" s="38">
        <v>38241.74</v>
      </c>
      <c r="D152" s="8" t="s">
        <v>7884</v>
      </c>
      <c r="E152" s="8" t="s">
        <v>7882</v>
      </c>
      <c r="F152" s="8" t="s">
        <v>7861</v>
      </c>
      <c r="G152" s="43">
        <v>23544</v>
      </c>
      <c r="H152" s="20">
        <v>58</v>
      </c>
      <c r="I152" s="20" t="str" cm="1">
        <f t="array" ref="I152">_xlfn.IFS(H152&lt;=18, "Child", AND(H152&gt;18, H152&lt;=54), "Adult", TRUE, "Old")</f>
        <v>Old</v>
      </c>
      <c r="K152" s="27"/>
    </row>
    <row r="153" spans="1:11" ht="15.75" customHeight="1" x14ac:dyDescent="0.3">
      <c r="A153" s="8" t="s">
        <v>189</v>
      </c>
      <c r="B153" s="20">
        <v>3</v>
      </c>
      <c r="C153" s="38">
        <v>38237.339999999997</v>
      </c>
      <c r="D153" s="8" t="s">
        <v>7884</v>
      </c>
      <c r="E153" s="8" t="s">
        <v>7882</v>
      </c>
      <c r="F153" s="8" t="s">
        <v>7861</v>
      </c>
      <c r="G153" s="43">
        <v>32759</v>
      </c>
      <c r="H153" s="20">
        <v>33</v>
      </c>
      <c r="I153" s="20" t="str" cm="1">
        <f t="array" ref="I153">_xlfn.IFS(H153&lt;=18, "Child", AND(H153&gt;18, H153&lt;=54), "Adult", TRUE, "Old")</f>
        <v>Adult</v>
      </c>
      <c r="K153" s="27"/>
    </row>
    <row r="154" spans="1:11" ht="15.75" customHeight="1" x14ac:dyDescent="0.3">
      <c r="A154" s="8" t="s">
        <v>190</v>
      </c>
      <c r="B154" s="20">
        <v>0</v>
      </c>
      <c r="C154" s="38">
        <v>38189.1</v>
      </c>
      <c r="D154" s="8" t="s">
        <v>7884</v>
      </c>
      <c r="E154" s="8" t="s">
        <v>7884</v>
      </c>
      <c r="F154" s="8" t="s">
        <v>7861</v>
      </c>
      <c r="G154" s="43">
        <v>26622</v>
      </c>
      <c r="H154" s="20">
        <v>50</v>
      </c>
      <c r="I154" s="20" t="str" cm="1">
        <f t="array" ref="I154">_xlfn.IFS(H154&lt;=18, "Child", AND(H154&gt;18, H154&lt;=54), "Adult", TRUE, "Old")</f>
        <v>Adult</v>
      </c>
      <c r="K154" s="27"/>
    </row>
    <row r="155" spans="1:11" ht="15.75" customHeight="1" x14ac:dyDescent="0.3">
      <c r="A155" s="8" t="s">
        <v>191</v>
      </c>
      <c r="B155" s="20">
        <v>0</v>
      </c>
      <c r="C155" s="38">
        <v>38126.25</v>
      </c>
      <c r="D155" s="8" t="s">
        <v>7883</v>
      </c>
      <c r="E155" s="8" t="s">
        <v>7882</v>
      </c>
      <c r="F155" s="8" t="s">
        <v>7859</v>
      </c>
      <c r="G155" s="43">
        <v>36005</v>
      </c>
      <c r="H155" s="20">
        <v>24</v>
      </c>
      <c r="I155" s="20" t="str" cm="1">
        <f t="array" ref="I155">_xlfn.IFS(H155&lt;=18, "Child", AND(H155&gt;18, H155&lt;=54), "Adult", TRUE, "Old")</f>
        <v>Adult</v>
      </c>
      <c r="K155" s="27"/>
    </row>
    <row r="156" spans="1:11" ht="15.75" customHeight="1" x14ac:dyDescent="0.3">
      <c r="A156" s="8" t="s">
        <v>192</v>
      </c>
      <c r="B156" s="20">
        <v>0</v>
      </c>
      <c r="C156" s="38">
        <v>37829.72</v>
      </c>
      <c r="D156" s="8" t="s">
        <v>7883</v>
      </c>
      <c r="E156" s="8" t="s">
        <v>7884</v>
      </c>
      <c r="F156" s="8" t="s">
        <v>7861</v>
      </c>
      <c r="G156" s="43">
        <v>29107</v>
      </c>
      <c r="H156" s="20">
        <v>43</v>
      </c>
      <c r="I156" s="20" t="str" cm="1">
        <f t="array" ref="I156">_xlfn.IFS(H156&lt;=18, "Child", AND(H156&gt;18, H156&lt;=54), "Adult", TRUE, "Old")</f>
        <v>Adult</v>
      </c>
      <c r="K156" s="27"/>
    </row>
    <row r="157" spans="1:11" ht="15.75" customHeight="1" x14ac:dyDescent="0.3">
      <c r="A157" s="8" t="s">
        <v>193</v>
      </c>
      <c r="B157" s="20">
        <v>3</v>
      </c>
      <c r="C157" s="38">
        <v>37800.980000000003</v>
      </c>
      <c r="D157" s="8" t="s">
        <v>7884</v>
      </c>
      <c r="E157" s="8" t="s">
        <v>7884</v>
      </c>
      <c r="F157" s="8" t="s">
        <v>7861</v>
      </c>
      <c r="G157" s="43">
        <v>30523</v>
      </c>
      <c r="H157" s="20">
        <v>39</v>
      </c>
      <c r="I157" s="20" t="str" cm="1">
        <f t="array" ref="I157">_xlfn.IFS(H157&lt;=18, "Child", AND(H157&gt;18, H157&lt;=54), "Adult", TRUE, "Old")</f>
        <v>Adult</v>
      </c>
      <c r="K157" s="27"/>
    </row>
    <row r="158" spans="1:11" ht="15.75" customHeight="1" x14ac:dyDescent="0.3">
      <c r="A158" s="8" t="s">
        <v>194</v>
      </c>
      <c r="B158" s="20">
        <v>0</v>
      </c>
      <c r="C158" s="38">
        <v>37742.58</v>
      </c>
      <c r="D158" s="8" t="s">
        <v>7883</v>
      </c>
      <c r="E158" s="8" t="s">
        <v>7883</v>
      </c>
      <c r="F158" s="8" t="s">
        <v>7859</v>
      </c>
      <c r="G158" s="43">
        <v>31639</v>
      </c>
      <c r="H158" s="20">
        <v>36</v>
      </c>
      <c r="I158" s="20" t="str" cm="1">
        <f t="array" ref="I158">_xlfn.IFS(H158&lt;=18, "Child", AND(H158&gt;18, H158&lt;=54), "Adult", TRUE, "Old")</f>
        <v>Adult</v>
      </c>
      <c r="K158" s="27"/>
    </row>
    <row r="159" spans="1:11" ht="15.75" customHeight="1" x14ac:dyDescent="0.3">
      <c r="A159" s="8" t="s">
        <v>195</v>
      </c>
      <c r="B159" s="20">
        <v>2</v>
      </c>
      <c r="C159" s="38">
        <v>37735.199999999997</v>
      </c>
      <c r="D159" s="8" t="s">
        <v>7884</v>
      </c>
      <c r="E159" s="8" t="s">
        <v>7884</v>
      </c>
      <c r="F159" s="8" t="s">
        <v>7861</v>
      </c>
      <c r="G159" s="43">
        <v>28021</v>
      </c>
      <c r="H159" s="20">
        <v>46</v>
      </c>
      <c r="I159" s="20" t="str" cm="1">
        <f t="array" ref="I159">_xlfn.IFS(H159&lt;=18, "Child", AND(H159&gt;18, H159&lt;=54), "Adult", TRUE, "Old")</f>
        <v>Adult</v>
      </c>
      <c r="K159" s="27"/>
    </row>
    <row r="160" spans="1:11" ht="15.75" customHeight="1" x14ac:dyDescent="0.3">
      <c r="A160" s="8" t="s">
        <v>196</v>
      </c>
      <c r="B160" s="20">
        <v>1</v>
      </c>
      <c r="C160" s="38">
        <v>37701.879999999997</v>
      </c>
      <c r="D160" s="8" t="s">
        <v>7884</v>
      </c>
      <c r="E160" s="8" t="s">
        <v>7882</v>
      </c>
      <c r="F160" s="8" t="s">
        <v>7868</v>
      </c>
      <c r="G160" s="43">
        <v>32426</v>
      </c>
      <c r="H160" s="20">
        <v>34</v>
      </c>
      <c r="I160" s="20" t="str" cm="1">
        <f t="array" ref="I160">_xlfn.IFS(H160&lt;=18, "Child", AND(H160&gt;18, H160&lt;=54), "Adult", TRUE, "Old")</f>
        <v>Adult</v>
      </c>
      <c r="K160" s="27"/>
    </row>
    <row r="161" spans="1:11" ht="15.75" customHeight="1" x14ac:dyDescent="0.3">
      <c r="A161" s="8" t="s">
        <v>197</v>
      </c>
      <c r="B161" s="20">
        <v>0</v>
      </c>
      <c r="C161" s="38">
        <v>37675.06</v>
      </c>
      <c r="D161" s="8" t="s">
        <v>7884</v>
      </c>
      <c r="E161" s="8" t="s">
        <v>7882</v>
      </c>
      <c r="F161" s="8" t="s">
        <v>7861</v>
      </c>
      <c r="G161" s="43">
        <v>25869</v>
      </c>
      <c r="H161" s="20">
        <v>52</v>
      </c>
      <c r="I161" s="20" t="str" cm="1">
        <f t="array" ref="I161">_xlfn.IFS(H161&lt;=18, "Child", AND(H161&gt;18, H161&lt;=54), "Adult", TRUE, "Old")</f>
        <v>Adult</v>
      </c>
      <c r="K161" s="27"/>
    </row>
    <row r="162" spans="1:11" ht="15.75" customHeight="1" x14ac:dyDescent="0.3">
      <c r="A162" s="8" t="s">
        <v>198</v>
      </c>
      <c r="B162" s="20">
        <v>3</v>
      </c>
      <c r="C162" s="38">
        <v>37650.74</v>
      </c>
      <c r="D162" s="8" t="s">
        <v>7884</v>
      </c>
      <c r="E162" s="8" t="s">
        <v>7884</v>
      </c>
      <c r="F162" s="8" t="s">
        <v>7860</v>
      </c>
      <c r="G162" s="43">
        <v>30122</v>
      </c>
      <c r="H162" s="20">
        <v>40</v>
      </c>
      <c r="I162" s="20" t="str" cm="1">
        <f t="array" ref="I162">_xlfn.IFS(H162&lt;=18, "Child", AND(H162&gt;18, H162&lt;=54), "Adult", TRUE, "Old")</f>
        <v>Adult</v>
      </c>
      <c r="K162" s="27"/>
    </row>
    <row r="163" spans="1:11" ht="15.75" customHeight="1" x14ac:dyDescent="0.3">
      <c r="A163" s="8" t="s">
        <v>199</v>
      </c>
      <c r="B163" s="20">
        <v>1</v>
      </c>
      <c r="C163" s="38">
        <v>37607.53</v>
      </c>
      <c r="D163" s="8" t="s">
        <v>7883</v>
      </c>
      <c r="E163" s="8" t="s">
        <v>7884</v>
      </c>
      <c r="F163" s="8" t="s">
        <v>7863</v>
      </c>
      <c r="G163" s="43">
        <v>33193</v>
      </c>
      <c r="H163" s="20">
        <v>32</v>
      </c>
      <c r="I163" s="20" t="str" cm="1">
        <f t="array" ref="I163">_xlfn.IFS(H163&lt;=18, "Child", AND(H163&gt;18, H163&lt;=54), "Adult", TRUE, "Old")</f>
        <v>Adult</v>
      </c>
      <c r="K163" s="27"/>
    </row>
    <row r="164" spans="1:11" ht="15.75" customHeight="1" x14ac:dyDescent="0.3">
      <c r="A164" s="8" t="s">
        <v>200</v>
      </c>
      <c r="B164" s="20">
        <v>2</v>
      </c>
      <c r="C164" s="38">
        <v>37484.449999999997</v>
      </c>
      <c r="D164" s="8" t="s">
        <v>7883</v>
      </c>
      <c r="E164" s="8" t="s">
        <v>7883</v>
      </c>
      <c r="F164" s="8" t="s">
        <v>7859</v>
      </c>
      <c r="G164" s="43">
        <v>36811</v>
      </c>
      <c r="H164" s="20">
        <v>22</v>
      </c>
      <c r="I164" s="20" t="str" cm="1">
        <f t="array" ref="I164">_xlfn.IFS(H164&lt;=18, "Child", AND(H164&gt;18, H164&lt;=54), "Adult", TRUE, "Old")</f>
        <v>Adult</v>
      </c>
      <c r="K164" s="27"/>
    </row>
    <row r="165" spans="1:11" ht="15.75" customHeight="1" x14ac:dyDescent="0.3">
      <c r="A165" s="8" t="s">
        <v>201</v>
      </c>
      <c r="B165" s="20">
        <v>3</v>
      </c>
      <c r="C165" s="38">
        <v>37465.339999999997</v>
      </c>
      <c r="D165" s="8" t="s">
        <v>7883</v>
      </c>
      <c r="E165" s="8" t="s">
        <v>7884</v>
      </c>
      <c r="F165" s="8" t="s">
        <v>7860</v>
      </c>
      <c r="G165" s="43">
        <v>37526</v>
      </c>
      <c r="H165" s="20">
        <v>20</v>
      </c>
      <c r="I165" s="20" t="str" cm="1">
        <f t="array" ref="I165">_xlfn.IFS(H165&lt;=18, "Child", AND(H165&gt;18, H165&lt;=54), "Adult", TRUE, "Old")</f>
        <v>Adult</v>
      </c>
      <c r="K165" s="27"/>
    </row>
    <row r="166" spans="1:11" ht="15.75" customHeight="1" x14ac:dyDescent="0.3">
      <c r="A166" s="8" t="s">
        <v>202</v>
      </c>
      <c r="B166" s="20">
        <v>2</v>
      </c>
      <c r="C166" s="38">
        <v>37425.94</v>
      </c>
      <c r="D166" s="8" t="s">
        <v>7884</v>
      </c>
      <c r="E166" s="8" t="s">
        <v>7883</v>
      </c>
      <c r="F166" s="8" t="s">
        <v>7861</v>
      </c>
      <c r="G166" s="43">
        <v>29070</v>
      </c>
      <c r="H166" s="20">
        <v>43</v>
      </c>
      <c r="I166" s="20" t="str" cm="1">
        <f t="array" ref="I166">_xlfn.IFS(H166&lt;=18, "Child", AND(H166&gt;18, H166&lt;=54), "Adult", TRUE, "Old")</f>
        <v>Adult</v>
      </c>
      <c r="K166" s="27"/>
    </row>
    <row r="167" spans="1:11" ht="15.75" customHeight="1" x14ac:dyDescent="0.3">
      <c r="A167" s="8" t="s">
        <v>203</v>
      </c>
      <c r="B167" s="20">
        <v>0</v>
      </c>
      <c r="C167" s="38">
        <v>37277.269999999997</v>
      </c>
      <c r="D167" s="8" t="s">
        <v>7883</v>
      </c>
      <c r="E167" s="8" t="s">
        <v>7882</v>
      </c>
      <c r="F167" s="8" t="s">
        <v>7861</v>
      </c>
      <c r="G167" s="43">
        <v>25506</v>
      </c>
      <c r="H167" s="20">
        <v>53</v>
      </c>
      <c r="I167" s="20" t="str" cm="1">
        <f t="array" ref="I167">_xlfn.IFS(H167&lt;=18, "Child", AND(H167&gt;18, H167&lt;=54), "Adult", TRUE, "Old")</f>
        <v>Adult</v>
      </c>
      <c r="K167" s="27"/>
    </row>
    <row r="168" spans="1:11" ht="15.75" customHeight="1" x14ac:dyDescent="0.3">
      <c r="A168" s="8" t="s">
        <v>204</v>
      </c>
      <c r="B168" s="20">
        <v>1</v>
      </c>
      <c r="C168" s="38">
        <v>37272.339999999997</v>
      </c>
      <c r="D168" s="8" t="s">
        <v>7884</v>
      </c>
      <c r="E168" s="8" t="s">
        <v>7882</v>
      </c>
      <c r="F168" s="8" t="s">
        <v>7861</v>
      </c>
      <c r="G168" s="43">
        <v>27707</v>
      </c>
      <c r="H168" s="20">
        <v>47</v>
      </c>
      <c r="I168" s="20" t="str" cm="1">
        <f t="array" ref="I168">_xlfn.IFS(H168&lt;=18, "Child", AND(H168&gt;18, H168&lt;=54), "Adult", TRUE, "Old")</f>
        <v>Adult</v>
      </c>
      <c r="K168" s="27"/>
    </row>
    <row r="169" spans="1:11" ht="15.75" customHeight="1" x14ac:dyDescent="0.3">
      <c r="A169" s="8" t="s">
        <v>205</v>
      </c>
      <c r="B169" s="20">
        <v>0</v>
      </c>
      <c r="C169" s="38">
        <v>37270.15</v>
      </c>
      <c r="D169" s="8" t="s">
        <v>7884</v>
      </c>
      <c r="E169" s="8" t="s">
        <v>7883</v>
      </c>
      <c r="F169" s="8" t="s">
        <v>7867</v>
      </c>
      <c r="G169" s="43">
        <v>31368</v>
      </c>
      <c r="H169" s="20">
        <v>37</v>
      </c>
      <c r="I169" s="20" t="str" cm="1">
        <f t="array" ref="I169">_xlfn.IFS(H169&lt;=18, "Child", AND(H169&gt;18, H169&lt;=54), "Adult", TRUE, "Old")</f>
        <v>Adult</v>
      </c>
      <c r="K169" s="27"/>
    </row>
    <row r="170" spans="1:11" ht="15.75" customHeight="1" x14ac:dyDescent="0.3">
      <c r="A170" s="8" t="s">
        <v>206</v>
      </c>
      <c r="B170" s="20">
        <v>3</v>
      </c>
      <c r="C170" s="38">
        <v>37251.22</v>
      </c>
      <c r="D170" s="8" t="s">
        <v>7884</v>
      </c>
      <c r="E170" s="8" t="s">
        <v>7884</v>
      </c>
      <c r="F170" s="8" t="s">
        <v>7861</v>
      </c>
      <c r="G170" s="43">
        <v>33163</v>
      </c>
      <c r="H170" s="20">
        <v>32</v>
      </c>
      <c r="I170" s="20" t="str" cm="1">
        <f t="array" ref="I170">_xlfn.IFS(H170&lt;=18, "Child", AND(H170&gt;18, H170&lt;=54), "Adult", TRUE, "Old")</f>
        <v>Adult</v>
      </c>
      <c r="K170" s="27"/>
    </row>
    <row r="171" spans="1:11" ht="15.75" customHeight="1" x14ac:dyDescent="0.3">
      <c r="A171" s="8" t="s">
        <v>207</v>
      </c>
      <c r="B171" s="20">
        <v>1</v>
      </c>
      <c r="C171" s="38">
        <v>37165.160000000003</v>
      </c>
      <c r="D171" s="8" t="s">
        <v>7883</v>
      </c>
      <c r="E171" s="8" t="s">
        <v>7882</v>
      </c>
      <c r="F171" s="8" t="s">
        <v>7859</v>
      </c>
      <c r="G171" s="43">
        <v>36774</v>
      </c>
      <c r="H171" s="20">
        <v>22</v>
      </c>
      <c r="I171" s="20" t="str" cm="1">
        <f t="array" ref="I171">_xlfn.IFS(H171&lt;=18, "Child", AND(H171&gt;18, H171&lt;=54), "Adult", TRUE, "Old")</f>
        <v>Adult</v>
      </c>
      <c r="K171" s="27"/>
    </row>
    <row r="172" spans="1:11" ht="15.75" customHeight="1" x14ac:dyDescent="0.3">
      <c r="A172" s="8" t="s">
        <v>208</v>
      </c>
      <c r="B172" s="20">
        <v>0</v>
      </c>
      <c r="C172" s="38">
        <v>37133.9</v>
      </c>
      <c r="D172" s="8" t="s">
        <v>7884</v>
      </c>
      <c r="E172" s="8" t="s">
        <v>7884</v>
      </c>
      <c r="F172" s="8" t="s">
        <v>7859</v>
      </c>
      <c r="G172" s="43">
        <v>35002</v>
      </c>
      <c r="H172" s="20">
        <v>27</v>
      </c>
      <c r="I172" s="20" t="str" cm="1">
        <f t="array" ref="I172">_xlfn.IFS(H172&lt;=18, "Child", AND(H172&gt;18, H172&lt;=54), "Adult", TRUE, "Old")</f>
        <v>Adult</v>
      </c>
      <c r="K172" s="27"/>
    </row>
    <row r="173" spans="1:11" ht="15.75" customHeight="1" x14ac:dyDescent="0.3">
      <c r="A173" s="8" t="s">
        <v>209</v>
      </c>
      <c r="B173" s="20">
        <v>0</v>
      </c>
      <c r="C173" s="38">
        <v>37079.370000000003</v>
      </c>
      <c r="D173" s="8" t="s">
        <v>7884</v>
      </c>
      <c r="E173" s="8" t="s">
        <v>7882</v>
      </c>
      <c r="F173" s="8" t="s">
        <v>7861</v>
      </c>
      <c r="G173" s="43">
        <v>32669</v>
      </c>
      <c r="H173" s="20">
        <v>33</v>
      </c>
      <c r="I173" s="20" t="str" cm="1">
        <f t="array" ref="I173">_xlfn.IFS(H173&lt;=18, "Child", AND(H173&gt;18, H173&lt;=54), "Adult", TRUE, "Old")</f>
        <v>Adult</v>
      </c>
      <c r="K173" s="27"/>
    </row>
    <row r="174" spans="1:11" ht="15.75" customHeight="1" x14ac:dyDescent="0.3">
      <c r="A174" s="8" t="s">
        <v>210</v>
      </c>
      <c r="B174" s="20">
        <v>3</v>
      </c>
      <c r="C174" s="38">
        <v>37076.370000000003</v>
      </c>
      <c r="D174" s="8" t="s">
        <v>7884</v>
      </c>
      <c r="E174" s="8" t="s">
        <v>7883</v>
      </c>
      <c r="F174" s="8" t="s">
        <v>7861</v>
      </c>
      <c r="G174" s="43">
        <v>32494</v>
      </c>
      <c r="H174" s="20">
        <v>34</v>
      </c>
      <c r="I174" s="20" t="str" cm="1">
        <f t="array" ref="I174">_xlfn.IFS(H174&lt;=18, "Child", AND(H174&gt;18, H174&lt;=54), "Adult", TRUE, "Old")</f>
        <v>Adult</v>
      </c>
      <c r="K174" s="27"/>
    </row>
    <row r="175" spans="1:11" ht="15.75" customHeight="1" x14ac:dyDescent="0.3">
      <c r="A175" s="8" t="s">
        <v>211</v>
      </c>
      <c r="B175" s="20">
        <v>3</v>
      </c>
      <c r="C175" s="38">
        <v>37040.879999999997</v>
      </c>
      <c r="D175" s="8" t="s">
        <v>7884</v>
      </c>
      <c r="E175" s="8" t="s">
        <v>7884</v>
      </c>
      <c r="F175" s="8" t="s">
        <v>7861</v>
      </c>
      <c r="G175" s="43">
        <v>33543</v>
      </c>
      <c r="H175" s="20">
        <v>31</v>
      </c>
      <c r="I175" s="20" t="str" cm="1">
        <f t="array" ref="I175">_xlfn.IFS(H175&lt;=18, "Child", AND(H175&gt;18, H175&lt;=54), "Adult", TRUE, "Old")</f>
        <v>Adult</v>
      </c>
      <c r="K175" s="27"/>
    </row>
    <row r="176" spans="1:11" ht="15.75" customHeight="1" x14ac:dyDescent="0.3">
      <c r="A176" s="8" t="s">
        <v>212</v>
      </c>
      <c r="B176" s="20">
        <v>0</v>
      </c>
      <c r="C176" s="38">
        <v>36976.449999999997</v>
      </c>
      <c r="D176" s="8" t="s">
        <v>7884</v>
      </c>
      <c r="E176" s="8" t="s">
        <v>7882</v>
      </c>
      <c r="F176" s="8" t="s">
        <v>7861</v>
      </c>
      <c r="G176" s="43">
        <v>33860</v>
      </c>
      <c r="H176" s="20">
        <v>30</v>
      </c>
      <c r="I176" s="20" t="str" cm="1">
        <f t="array" ref="I176">_xlfn.IFS(H176&lt;=18, "Child", AND(H176&gt;18, H176&lt;=54), "Adult", TRUE, "Old")</f>
        <v>Adult</v>
      </c>
      <c r="K176" s="27"/>
    </row>
    <row r="177" spans="1:11" ht="15.75" customHeight="1" x14ac:dyDescent="0.3">
      <c r="A177" s="8" t="s">
        <v>213</v>
      </c>
      <c r="B177" s="20">
        <v>0</v>
      </c>
      <c r="C177" s="38">
        <v>36950.26</v>
      </c>
      <c r="D177" s="8" t="s">
        <v>7883</v>
      </c>
      <c r="E177" s="8" t="s">
        <v>7883</v>
      </c>
      <c r="F177" s="8" t="s">
        <v>7859</v>
      </c>
      <c r="G177" s="43">
        <v>33841</v>
      </c>
      <c r="H177" s="20">
        <v>30</v>
      </c>
      <c r="I177" s="20" t="str" cm="1">
        <f t="array" ref="I177">_xlfn.IFS(H177&lt;=18, "Child", AND(H177&gt;18, H177&lt;=54), "Adult", TRUE, "Old")</f>
        <v>Adult</v>
      </c>
      <c r="K177" s="27"/>
    </row>
    <row r="178" spans="1:11" ht="15.75" customHeight="1" x14ac:dyDescent="0.3">
      <c r="A178" s="8" t="s">
        <v>214</v>
      </c>
      <c r="B178" s="20">
        <v>2</v>
      </c>
      <c r="C178" s="38">
        <v>36935.64</v>
      </c>
      <c r="D178" s="8" t="s">
        <v>7884</v>
      </c>
      <c r="E178" s="8" t="s">
        <v>7883</v>
      </c>
      <c r="F178" s="8" t="s">
        <v>7861</v>
      </c>
      <c r="G178" s="43">
        <v>28350</v>
      </c>
      <c r="H178" s="20">
        <v>45</v>
      </c>
      <c r="I178" s="20" t="str" cm="1">
        <f t="array" ref="I178">_xlfn.IFS(H178&lt;=18, "Child", AND(H178&gt;18, H178&lt;=54), "Adult", TRUE, "Old")</f>
        <v>Adult</v>
      </c>
      <c r="K178" s="27"/>
    </row>
    <row r="179" spans="1:11" ht="15.75" customHeight="1" x14ac:dyDescent="0.3">
      <c r="A179" s="8" t="s">
        <v>215</v>
      </c>
      <c r="B179" s="20">
        <v>0</v>
      </c>
      <c r="C179" s="38">
        <v>36922.61</v>
      </c>
      <c r="D179" s="8" t="s">
        <v>7884</v>
      </c>
      <c r="E179" s="8" t="s">
        <v>7883</v>
      </c>
      <c r="F179" s="8" t="s">
        <v>7861</v>
      </c>
      <c r="G179" s="43">
        <v>25133</v>
      </c>
      <c r="H179" s="20">
        <v>54</v>
      </c>
      <c r="I179" s="20" t="str" cm="1">
        <f t="array" ref="I179">_xlfn.IFS(H179&lt;=18, "Child", AND(H179&gt;18, H179&lt;=54), "Adult", TRUE, "Old")</f>
        <v>Adult</v>
      </c>
      <c r="K179" s="27"/>
    </row>
    <row r="180" spans="1:11" ht="15.75" customHeight="1" x14ac:dyDescent="0.3">
      <c r="A180" s="8" t="s">
        <v>216</v>
      </c>
      <c r="B180" s="20">
        <v>3</v>
      </c>
      <c r="C180" s="38">
        <v>36911.99</v>
      </c>
      <c r="D180" s="8" t="s">
        <v>7884</v>
      </c>
      <c r="E180" s="8" t="s">
        <v>7884</v>
      </c>
      <c r="F180" s="8" t="s">
        <v>7861</v>
      </c>
      <c r="G180" s="43">
        <v>33399</v>
      </c>
      <c r="H180" s="20">
        <v>31</v>
      </c>
      <c r="I180" s="20" t="str" cm="1">
        <f t="array" ref="I180">_xlfn.IFS(H180&lt;=18, "Child", AND(H180&gt;18, H180&lt;=54), "Adult", TRUE, "Old")</f>
        <v>Adult</v>
      </c>
      <c r="K180" s="27"/>
    </row>
    <row r="181" spans="1:11" ht="15.75" customHeight="1" x14ac:dyDescent="0.3">
      <c r="A181" s="8" t="s">
        <v>217</v>
      </c>
      <c r="B181" s="20">
        <v>2</v>
      </c>
      <c r="C181" s="38">
        <v>36910.61</v>
      </c>
      <c r="D181" s="8" t="s">
        <v>7884</v>
      </c>
      <c r="E181" s="8" t="s">
        <v>7884</v>
      </c>
      <c r="F181" s="8" t="s">
        <v>7861</v>
      </c>
      <c r="G181" s="43">
        <v>23216</v>
      </c>
      <c r="H181" s="20">
        <v>59</v>
      </c>
      <c r="I181" s="20" t="str" cm="1">
        <f t="array" ref="I181">_xlfn.IFS(H181&lt;=18, "Child", AND(H181&gt;18, H181&lt;=54), "Adult", TRUE, "Old")</f>
        <v>Old</v>
      </c>
      <c r="K181" s="27"/>
    </row>
    <row r="182" spans="1:11" ht="15.75" customHeight="1" x14ac:dyDescent="0.3">
      <c r="A182" s="8" t="s">
        <v>218</v>
      </c>
      <c r="B182" s="20">
        <v>0</v>
      </c>
      <c r="C182" s="38">
        <v>36898.730000000003</v>
      </c>
      <c r="D182" s="8" t="s">
        <v>7884</v>
      </c>
      <c r="E182" s="8" t="s">
        <v>7883</v>
      </c>
      <c r="F182" s="8" t="s">
        <v>7860</v>
      </c>
      <c r="G182" s="43">
        <v>37793</v>
      </c>
      <c r="H182" s="20">
        <v>19</v>
      </c>
      <c r="I182" s="20" t="str" cm="1">
        <f t="array" ref="I182">_xlfn.IFS(H182&lt;=18, "Child", AND(H182&gt;18, H182&lt;=54), "Adult", TRUE, "Old")</f>
        <v>Adult</v>
      </c>
      <c r="K182" s="27"/>
    </row>
    <row r="183" spans="1:11" ht="15.75" customHeight="1" x14ac:dyDescent="0.3">
      <c r="A183" s="8" t="s">
        <v>219</v>
      </c>
      <c r="B183" s="20">
        <v>0</v>
      </c>
      <c r="C183" s="38">
        <v>36889.99</v>
      </c>
      <c r="D183" s="8" t="s">
        <v>7883</v>
      </c>
      <c r="E183" s="8" t="s">
        <v>7882</v>
      </c>
      <c r="F183" s="8" t="s">
        <v>7861</v>
      </c>
      <c r="G183" s="43">
        <v>26638</v>
      </c>
      <c r="H183" s="20">
        <v>50</v>
      </c>
      <c r="I183" s="20" t="str" cm="1">
        <f t="array" ref="I183">_xlfn.IFS(H183&lt;=18, "Child", AND(H183&gt;18, H183&lt;=54), "Adult", TRUE, "Old")</f>
        <v>Adult</v>
      </c>
      <c r="K183" s="27"/>
    </row>
    <row r="184" spans="1:11" ht="15.75" customHeight="1" x14ac:dyDescent="0.3">
      <c r="A184" s="8" t="s">
        <v>220</v>
      </c>
      <c r="B184" s="20">
        <v>0</v>
      </c>
      <c r="C184" s="38">
        <v>36837.47</v>
      </c>
      <c r="D184" s="8" t="s">
        <v>7884</v>
      </c>
      <c r="E184" s="8" t="s">
        <v>7882</v>
      </c>
      <c r="F184" s="8" t="s">
        <v>7861</v>
      </c>
      <c r="G184" s="43">
        <v>33789</v>
      </c>
      <c r="H184" s="20">
        <v>30</v>
      </c>
      <c r="I184" s="20" t="str" cm="1">
        <f t="array" ref="I184">_xlfn.IFS(H184&lt;=18, "Child", AND(H184&gt;18, H184&lt;=54), "Adult", TRUE, "Old")</f>
        <v>Adult</v>
      </c>
      <c r="K184" s="27"/>
    </row>
    <row r="185" spans="1:11" ht="15.75" customHeight="1" x14ac:dyDescent="0.3">
      <c r="A185" s="8" t="s">
        <v>221</v>
      </c>
      <c r="B185" s="20">
        <v>0</v>
      </c>
      <c r="C185" s="38">
        <v>36795.29</v>
      </c>
      <c r="D185" s="8" t="s">
        <v>7884</v>
      </c>
      <c r="E185" s="8" t="s">
        <v>7883</v>
      </c>
      <c r="F185" s="8" t="s">
        <v>7861</v>
      </c>
      <c r="G185" s="43">
        <v>24104</v>
      </c>
      <c r="H185" s="20">
        <v>57</v>
      </c>
      <c r="I185" s="20" t="str" cm="1">
        <f t="array" ref="I185">_xlfn.IFS(H185&lt;=18, "Child", AND(H185&gt;18, H185&lt;=54), "Adult", TRUE, "Old")</f>
        <v>Old</v>
      </c>
      <c r="K185" s="27"/>
    </row>
    <row r="186" spans="1:11" ht="15.75" customHeight="1" x14ac:dyDescent="0.3">
      <c r="A186" s="8" t="s">
        <v>222</v>
      </c>
      <c r="B186" s="20">
        <v>0</v>
      </c>
      <c r="C186" s="38">
        <v>36786.370000000003</v>
      </c>
      <c r="D186" s="8" t="s">
        <v>7883</v>
      </c>
      <c r="E186" s="8" t="s">
        <v>7883</v>
      </c>
      <c r="F186" s="8" t="s">
        <v>7861</v>
      </c>
      <c r="G186" s="43">
        <v>25763</v>
      </c>
      <c r="H186" s="20">
        <v>52</v>
      </c>
      <c r="I186" s="20" t="str" cm="1">
        <f t="array" ref="I186">_xlfn.IFS(H186&lt;=18, "Child", AND(H186&gt;18, H186&lt;=54), "Adult", TRUE, "Old")</f>
        <v>Adult</v>
      </c>
      <c r="K186" s="27"/>
    </row>
    <row r="187" spans="1:11" ht="15.75" customHeight="1" x14ac:dyDescent="0.3">
      <c r="A187" s="8" t="s">
        <v>223</v>
      </c>
      <c r="B187" s="20">
        <v>4</v>
      </c>
      <c r="C187" s="38">
        <v>36580.28</v>
      </c>
      <c r="D187" s="8" t="s">
        <v>7884</v>
      </c>
      <c r="E187" s="8" t="s">
        <v>7884</v>
      </c>
      <c r="F187" s="8" t="s">
        <v>7859</v>
      </c>
      <c r="G187" s="43">
        <v>22491</v>
      </c>
      <c r="H187" s="20">
        <v>61</v>
      </c>
      <c r="I187" s="20" t="str" cm="1">
        <f t="array" ref="I187">_xlfn.IFS(H187&lt;=18, "Child", AND(H187&gt;18, H187&lt;=54), "Adult", TRUE, "Old")</f>
        <v>Old</v>
      </c>
      <c r="K187" s="27"/>
    </row>
    <row r="188" spans="1:11" ht="15.75" customHeight="1" x14ac:dyDescent="0.3">
      <c r="A188" s="8" t="s">
        <v>224</v>
      </c>
      <c r="B188" s="20">
        <v>0</v>
      </c>
      <c r="C188" s="38">
        <v>36572.800000000003</v>
      </c>
      <c r="D188" s="8" t="s">
        <v>7883</v>
      </c>
      <c r="E188" s="8" t="s">
        <v>7884</v>
      </c>
      <c r="F188" s="8" t="s">
        <v>7861</v>
      </c>
      <c r="G188" s="43">
        <v>33886</v>
      </c>
      <c r="H188" s="20">
        <v>30</v>
      </c>
      <c r="I188" s="20" t="str" cm="1">
        <f t="array" ref="I188">_xlfn.IFS(H188&lt;=18, "Child", AND(H188&gt;18, H188&lt;=54), "Adult", TRUE, "Old")</f>
        <v>Adult</v>
      </c>
      <c r="K188" s="27"/>
    </row>
    <row r="189" spans="1:11" ht="15.75" customHeight="1" x14ac:dyDescent="0.3">
      <c r="A189" s="8" t="s">
        <v>225</v>
      </c>
      <c r="B189" s="20">
        <v>0</v>
      </c>
      <c r="C189" s="38">
        <v>36541.550000000003</v>
      </c>
      <c r="D189" s="8" t="s">
        <v>7884</v>
      </c>
      <c r="E189" s="8" t="s">
        <v>7882</v>
      </c>
      <c r="F189" s="8" t="s">
        <v>7861</v>
      </c>
      <c r="G189" s="43">
        <v>26885</v>
      </c>
      <c r="H189" s="20">
        <v>49</v>
      </c>
      <c r="I189" s="20" t="str" cm="1">
        <f t="array" ref="I189">_xlfn.IFS(H189&lt;=18, "Child", AND(H189&gt;18, H189&lt;=54), "Adult", TRUE, "Old")</f>
        <v>Adult</v>
      </c>
      <c r="K189" s="27"/>
    </row>
    <row r="190" spans="1:11" ht="15.75" customHeight="1" x14ac:dyDescent="0.3">
      <c r="A190" s="8" t="s">
        <v>226</v>
      </c>
      <c r="B190" s="20">
        <v>0</v>
      </c>
      <c r="C190" s="38">
        <v>36445.550000000003</v>
      </c>
      <c r="D190" s="8" t="s">
        <v>7884</v>
      </c>
      <c r="E190" s="8" t="s">
        <v>7884</v>
      </c>
      <c r="F190" s="8" t="s">
        <v>7861</v>
      </c>
      <c r="G190" s="43">
        <v>22969</v>
      </c>
      <c r="H190" s="20">
        <v>60</v>
      </c>
      <c r="I190" s="20" t="str" cm="1">
        <f t="array" ref="I190">_xlfn.IFS(H190&lt;=18, "Child", AND(H190&gt;18, H190&lt;=54), "Adult", TRUE, "Old")</f>
        <v>Old</v>
      </c>
      <c r="K190" s="27"/>
    </row>
    <row r="191" spans="1:11" ht="15.75" customHeight="1" x14ac:dyDescent="0.3">
      <c r="A191" s="8" t="s">
        <v>227</v>
      </c>
      <c r="B191" s="20">
        <v>2</v>
      </c>
      <c r="C191" s="38">
        <v>36397.58</v>
      </c>
      <c r="D191" s="8" t="s">
        <v>7884</v>
      </c>
      <c r="E191" s="8" t="s">
        <v>7882</v>
      </c>
      <c r="F191" s="8" t="s">
        <v>7861</v>
      </c>
      <c r="G191" s="43">
        <v>37964</v>
      </c>
      <c r="H191" s="20">
        <v>19</v>
      </c>
      <c r="I191" s="20" t="str" cm="1">
        <f t="array" ref="I191">_xlfn.IFS(H191&lt;=18, "Child", AND(H191&gt;18, H191&lt;=54), "Adult", TRUE, "Old")</f>
        <v>Adult</v>
      </c>
      <c r="K191" s="27"/>
    </row>
    <row r="192" spans="1:11" ht="15.75" customHeight="1" x14ac:dyDescent="0.3">
      <c r="A192" s="8" t="s">
        <v>228</v>
      </c>
      <c r="B192" s="20">
        <v>1</v>
      </c>
      <c r="C192" s="38">
        <v>36350.71</v>
      </c>
      <c r="D192" s="8" t="s">
        <v>7883</v>
      </c>
      <c r="E192" s="8" t="s">
        <v>7884</v>
      </c>
      <c r="F192" s="8" t="s">
        <v>7861</v>
      </c>
      <c r="G192" s="43">
        <v>27550</v>
      </c>
      <c r="H192" s="20">
        <v>48</v>
      </c>
      <c r="I192" s="20" t="str" cm="1">
        <f t="array" ref="I192">_xlfn.IFS(H192&lt;=18, "Child", AND(H192&gt;18, H192&lt;=54), "Adult", TRUE, "Old")</f>
        <v>Adult</v>
      </c>
      <c r="K192" s="27"/>
    </row>
    <row r="193" spans="1:11" ht="15.75" customHeight="1" x14ac:dyDescent="0.3">
      <c r="A193" s="8" t="s">
        <v>229</v>
      </c>
      <c r="B193" s="20">
        <v>0</v>
      </c>
      <c r="C193" s="38">
        <v>36332.449999999997</v>
      </c>
      <c r="D193" s="8" t="s">
        <v>7883</v>
      </c>
      <c r="E193" s="8" t="s">
        <v>7882</v>
      </c>
      <c r="F193" s="8" t="s">
        <v>7861</v>
      </c>
      <c r="G193" s="43">
        <v>24763</v>
      </c>
      <c r="H193" s="20">
        <v>55</v>
      </c>
      <c r="I193" s="20" t="str" cm="1">
        <f t="array" ref="I193">_xlfn.IFS(H193&lt;=18, "Child", AND(H193&gt;18, H193&lt;=54), "Adult", TRUE, "Old")</f>
        <v>Old</v>
      </c>
      <c r="K193" s="27"/>
    </row>
    <row r="194" spans="1:11" ht="15.75" customHeight="1" x14ac:dyDescent="0.3">
      <c r="A194" s="8" t="s">
        <v>230</v>
      </c>
      <c r="B194" s="20">
        <v>0</v>
      </c>
      <c r="C194" s="38">
        <v>36314.050000000003</v>
      </c>
      <c r="D194" s="8" t="s">
        <v>7884</v>
      </c>
      <c r="E194" s="8" t="s">
        <v>7884</v>
      </c>
      <c r="F194" s="8" t="s">
        <v>7861</v>
      </c>
      <c r="G194" s="43">
        <v>33771</v>
      </c>
      <c r="H194" s="20">
        <v>30</v>
      </c>
      <c r="I194" s="20" t="str" cm="1">
        <f t="array" ref="I194">_xlfn.IFS(H194&lt;=18, "Child", AND(H194&gt;18, H194&lt;=54), "Adult", TRUE, "Old")</f>
        <v>Adult</v>
      </c>
      <c r="K194" s="27"/>
    </row>
    <row r="195" spans="1:11" ht="15.75" customHeight="1" x14ac:dyDescent="0.3">
      <c r="A195" s="8" t="s">
        <v>231</v>
      </c>
      <c r="B195" s="20">
        <v>0</v>
      </c>
      <c r="C195" s="38">
        <v>36307.800000000003</v>
      </c>
      <c r="D195" s="8" t="s">
        <v>7883</v>
      </c>
      <c r="E195" s="8" t="s">
        <v>7884</v>
      </c>
      <c r="F195" s="8" t="s">
        <v>7859</v>
      </c>
      <c r="G195" s="43">
        <v>38346</v>
      </c>
      <c r="H195" s="20">
        <v>18</v>
      </c>
      <c r="I195" s="20" t="str" cm="1">
        <f t="array" ref="I195">_xlfn.IFS(H195&lt;=18, "Child", AND(H195&gt;18, H195&lt;=54), "Adult", TRUE, "Old")</f>
        <v>Child</v>
      </c>
      <c r="K195" s="27"/>
    </row>
    <row r="196" spans="1:11" ht="15.75" customHeight="1" x14ac:dyDescent="0.3">
      <c r="A196" s="8" t="s">
        <v>232</v>
      </c>
      <c r="B196" s="20">
        <v>0</v>
      </c>
      <c r="C196" s="38">
        <v>36219.410000000003</v>
      </c>
      <c r="D196" s="8" t="s">
        <v>7883</v>
      </c>
      <c r="E196" s="8" t="s">
        <v>7883</v>
      </c>
      <c r="F196" s="8" t="s">
        <v>7860</v>
      </c>
      <c r="G196" s="43">
        <v>37869</v>
      </c>
      <c r="H196" s="20">
        <v>19</v>
      </c>
      <c r="I196" s="20" t="str" cm="1">
        <f t="array" ref="I196">_xlfn.IFS(H196&lt;=18, "Child", AND(H196&gt;18, H196&lt;=54), "Adult", TRUE, "Old")</f>
        <v>Adult</v>
      </c>
      <c r="K196" s="27"/>
    </row>
    <row r="197" spans="1:11" ht="15.75" customHeight="1" x14ac:dyDescent="0.3">
      <c r="A197" s="8" t="s">
        <v>233</v>
      </c>
      <c r="B197" s="20">
        <v>0</v>
      </c>
      <c r="C197" s="38">
        <v>36197.699999999997</v>
      </c>
      <c r="D197" s="8" t="s">
        <v>7883</v>
      </c>
      <c r="E197" s="8" t="s">
        <v>7882</v>
      </c>
      <c r="F197" s="8" t="s">
        <v>7861</v>
      </c>
      <c r="G197" s="43">
        <v>34331</v>
      </c>
      <c r="H197" s="20">
        <v>29</v>
      </c>
      <c r="I197" s="20" t="str" cm="1">
        <f t="array" ref="I197">_xlfn.IFS(H197&lt;=18, "Child", AND(H197&gt;18, H197&lt;=54), "Adult", TRUE, "Old")</f>
        <v>Adult</v>
      </c>
      <c r="K197" s="27"/>
    </row>
    <row r="198" spans="1:11" ht="15.75" customHeight="1" x14ac:dyDescent="0.3">
      <c r="A198" s="8" t="s">
        <v>234</v>
      </c>
      <c r="B198" s="20">
        <v>3</v>
      </c>
      <c r="C198" s="38">
        <v>36189.1</v>
      </c>
      <c r="D198" s="8" t="s">
        <v>7883</v>
      </c>
      <c r="E198" s="8" t="s">
        <v>7882</v>
      </c>
      <c r="F198" s="8" t="s">
        <v>7864</v>
      </c>
      <c r="G198" s="43">
        <v>36434</v>
      </c>
      <c r="H198" s="20">
        <v>23</v>
      </c>
      <c r="I198" s="20" t="str" cm="1">
        <f t="array" ref="I198">_xlfn.IFS(H198&lt;=18, "Child", AND(H198&gt;18, H198&lt;=54), "Adult", TRUE, "Old")</f>
        <v>Adult</v>
      </c>
      <c r="K198" s="27"/>
    </row>
    <row r="199" spans="1:11" ht="15.75" customHeight="1" x14ac:dyDescent="0.3">
      <c r="A199" s="8" t="s">
        <v>235</v>
      </c>
      <c r="B199" s="20">
        <v>0</v>
      </c>
      <c r="C199" s="38">
        <v>36182.870000000003</v>
      </c>
      <c r="D199" s="8" t="s">
        <v>7884</v>
      </c>
      <c r="E199" s="8" t="s">
        <v>7882</v>
      </c>
      <c r="F199" s="8" t="s">
        <v>7860</v>
      </c>
      <c r="G199" s="43">
        <v>27369</v>
      </c>
      <c r="H199" s="20">
        <v>48</v>
      </c>
      <c r="I199" s="20" t="str" cm="1">
        <f t="array" ref="I199">_xlfn.IFS(H199&lt;=18, "Child", AND(H199&gt;18, H199&lt;=54), "Adult", TRUE, "Old")</f>
        <v>Adult</v>
      </c>
      <c r="K199" s="27"/>
    </row>
    <row r="200" spans="1:11" ht="15.75" customHeight="1" x14ac:dyDescent="0.3">
      <c r="A200" s="8" t="s">
        <v>236</v>
      </c>
      <c r="B200" s="20">
        <v>0</v>
      </c>
      <c r="C200" s="38">
        <v>36149.480000000003</v>
      </c>
      <c r="D200" s="8" t="s">
        <v>7884</v>
      </c>
      <c r="E200" s="8" t="s">
        <v>7884</v>
      </c>
      <c r="F200" s="8" t="s">
        <v>7859</v>
      </c>
      <c r="G200" s="43">
        <v>38229</v>
      </c>
      <c r="H200" s="20">
        <v>18</v>
      </c>
      <c r="I200" s="20" t="str" cm="1">
        <f t="array" ref="I200">_xlfn.IFS(H200&lt;=18, "Child", AND(H200&gt;18, H200&lt;=54), "Adult", TRUE, "Old")</f>
        <v>Child</v>
      </c>
      <c r="K200" s="27"/>
    </row>
    <row r="201" spans="1:11" ht="15.75" customHeight="1" x14ac:dyDescent="0.3">
      <c r="A201" s="8" t="s">
        <v>237</v>
      </c>
      <c r="B201" s="20">
        <v>2</v>
      </c>
      <c r="C201" s="38">
        <v>36124.57</v>
      </c>
      <c r="D201" s="8" t="s">
        <v>7883</v>
      </c>
      <c r="E201" s="8" t="s">
        <v>7882</v>
      </c>
      <c r="F201" s="8" t="s">
        <v>7859</v>
      </c>
      <c r="G201" s="43">
        <v>35593</v>
      </c>
      <c r="H201" s="20">
        <v>25</v>
      </c>
      <c r="I201" s="20" t="str" cm="1">
        <f t="array" ref="I201">_xlfn.IFS(H201&lt;=18, "Child", AND(H201&gt;18, H201&lt;=54), "Adult", TRUE, "Old")</f>
        <v>Adult</v>
      </c>
      <c r="K201" s="27"/>
    </row>
    <row r="202" spans="1:11" ht="15.75" customHeight="1" x14ac:dyDescent="0.3">
      <c r="A202" s="8" t="s">
        <v>238</v>
      </c>
      <c r="B202" s="20">
        <v>2</v>
      </c>
      <c r="C202" s="38">
        <v>36090.49</v>
      </c>
      <c r="D202" s="8" t="s">
        <v>7884</v>
      </c>
      <c r="E202" s="8" t="s">
        <v>7884</v>
      </c>
      <c r="F202" s="8" t="s">
        <v>7861</v>
      </c>
      <c r="G202" s="43">
        <v>29163</v>
      </c>
      <c r="H202" s="20">
        <v>43</v>
      </c>
      <c r="I202" s="20" t="str" cm="1">
        <f t="array" ref="I202">_xlfn.IFS(H202&lt;=18, "Child", AND(H202&gt;18, H202&lt;=54), "Adult", TRUE, "Old")</f>
        <v>Adult</v>
      </c>
      <c r="K202" s="27"/>
    </row>
    <row r="203" spans="1:11" ht="15.75" customHeight="1" x14ac:dyDescent="0.3">
      <c r="A203" s="8" t="s">
        <v>239</v>
      </c>
      <c r="B203" s="20">
        <v>2</v>
      </c>
      <c r="C203" s="38">
        <v>36085.22</v>
      </c>
      <c r="D203" s="8" t="s">
        <v>7883</v>
      </c>
      <c r="E203" s="8" t="s">
        <v>7883</v>
      </c>
      <c r="F203" s="8" t="s">
        <v>7861</v>
      </c>
      <c r="G203" s="43">
        <v>35297</v>
      </c>
      <c r="H203" s="20">
        <v>26</v>
      </c>
      <c r="I203" s="20" t="str" cm="1">
        <f t="array" ref="I203">_xlfn.IFS(H203&lt;=18, "Child", AND(H203&gt;18, H203&lt;=54), "Adult", TRUE, "Old")</f>
        <v>Adult</v>
      </c>
      <c r="K203" s="27"/>
    </row>
    <row r="204" spans="1:11" ht="15.75" customHeight="1" x14ac:dyDescent="0.3">
      <c r="A204" s="8" t="s">
        <v>240</v>
      </c>
      <c r="B204" s="20">
        <v>0</v>
      </c>
      <c r="C204" s="38">
        <v>36074.339999999997</v>
      </c>
      <c r="D204" s="8" t="s">
        <v>7884</v>
      </c>
      <c r="E204" s="8" t="s">
        <v>7883</v>
      </c>
      <c r="F204" s="8" t="s">
        <v>7861</v>
      </c>
      <c r="G204" s="43">
        <v>23214</v>
      </c>
      <c r="H204" s="20">
        <v>59</v>
      </c>
      <c r="I204" s="20" t="str" cm="1">
        <f t="array" ref="I204">_xlfn.IFS(H204&lt;=18, "Child", AND(H204&gt;18, H204&lt;=54), "Adult", TRUE, "Old")</f>
        <v>Old</v>
      </c>
      <c r="K204" s="27"/>
    </row>
    <row r="205" spans="1:11" ht="15.75" customHeight="1" x14ac:dyDescent="0.3">
      <c r="A205" s="8" t="s">
        <v>241</v>
      </c>
      <c r="B205" s="20">
        <v>2</v>
      </c>
      <c r="C205" s="38">
        <v>36021.01</v>
      </c>
      <c r="D205" s="8" t="s">
        <v>7884</v>
      </c>
      <c r="E205" s="8" t="s">
        <v>7882</v>
      </c>
      <c r="F205" s="8" t="s">
        <v>7859</v>
      </c>
      <c r="G205" s="43">
        <v>36407</v>
      </c>
      <c r="H205" s="20">
        <v>23</v>
      </c>
      <c r="I205" s="20" t="str" cm="1">
        <f t="array" ref="I205">_xlfn.IFS(H205&lt;=18, "Child", AND(H205&gt;18, H205&lt;=54), "Adult", TRUE, "Old")</f>
        <v>Adult</v>
      </c>
      <c r="K205" s="27"/>
    </row>
    <row r="206" spans="1:11" ht="15.75" customHeight="1" x14ac:dyDescent="0.3">
      <c r="A206" s="8" t="s">
        <v>242</v>
      </c>
      <c r="B206" s="20">
        <v>1</v>
      </c>
      <c r="C206" s="38">
        <v>35952.65</v>
      </c>
      <c r="D206" s="8" t="s">
        <v>7883</v>
      </c>
      <c r="E206" s="8" t="s">
        <v>7882</v>
      </c>
      <c r="F206" s="8" t="s">
        <v>7861</v>
      </c>
      <c r="G206" s="43">
        <v>29912</v>
      </c>
      <c r="H206" s="20">
        <v>41</v>
      </c>
      <c r="I206" s="20" t="str" cm="1">
        <f t="array" ref="I206">_xlfn.IFS(H206&lt;=18, "Child", AND(H206&gt;18, H206&lt;=54), "Adult", TRUE, "Old")</f>
        <v>Adult</v>
      </c>
      <c r="K206" s="27"/>
    </row>
    <row r="207" spans="1:11" ht="15.75" customHeight="1" x14ac:dyDescent="0.3">
      <c r="A207" s="8" t="s">
        <v>243</v>
      </c>
      <c r="B207" s="20">
        <v>0</v>
      </c>
      <c r="C207" s="38">
        <v>35883.269999999997</v>
      </c>
      <c r="D207" s="8" t="s">
        <v>7884</v>
      </c>
      <c r="E207" s="8" t="s">
        <v>7883</v>
      </c>
      <c r="F207" s="8" t="s">
        <v>7861</v>
      </c>
      <c r="G207" s="43">
        <v>33773</v>
      </c>
      <c r="H207" s="20">
        <v>30</v>
      </c>
      <c r="I207" s="20" t="str" cm="1">
        <f t="array" ref="I207">_xlfn.IFS(H207&lt;=18, "Child", AND(H207&gt;18, H207&lt;=54), "Adult", TRUE, "Old")</f>
        <v>Adult</v>
      </c>
      <c r="K207" s="27"/>
    </row>
    <row r="208" spans="1:11" ht="15.75" customHeight="1" x14ac:dyDescent="0.3">
      <c r="A208" s="8" t="s">
        <v>244</v>
      </c>
      <c r="B208" s="20">
        <v>2</v>
      </c>
      <c r="C208" s="38">
        <v>35733.96</v>
      </c>
      <c r="D208" s="8" t="s">
        <v>7884</v>
      </c>
      <c r="E208" s="8" t="s">
        <v>7884</v>
      </c>
      <c r="F208" s="8" t="s">
        <v>7861</v>
      </c>
      <c r="G208" s="43">
        <v>28037</v>
      </c>
      <c r="H208" s="20">
        <v>46</v>
      </c>
      <c r="I208" s="20" t="str" cm="1">
        <f t="array" ref="I208">_xlfn.IFS(H208&lt;=18, "Child", AND(H208&gt;18, H208&lt;=54), "Adult", TRUE, "Old")</f>
        <v>Adult</v>
      </c>
      <c r="K208" s="27"/>
    </row>
    <row r="209" spans="1:11" ht="15.75" customHeight="1" x14ac:dyDescent="0.3">
      <c r="A209" s="8" t="s">
        <v>245</v>
      </c>
      <c r="B209" s="20">
        <v>0</v>
      </c>
      <c r="C209" s="38">
        <v>35711.39</v>
      </c>
      <c r="D209" s="8" t="s">
        <v>7884</v>
      </c>
      <c r="E209" s="8" t="s">
        <v>7882</v>
      </c>
      <c r="F209" s="8" t="s">
        <v>7860</v>
      </c>
      <c r="G209" s="43">
        <v>27225</v>
      </c>
      <c r="H209" s="20">
        <v>48</v>
      </c>
      <c r="I209" s="20" t="str" cm="1">
        <f t="array" ref="I209">_xlfn.IFS(H209&lt;=18, "Child", AND(H209&gt;18, H209&lt;=54), "Adult", TRUE, "Old")</f>
        <v>Adult</v>
      </c>
      <c r="K209" s="27"/>
    </row>
    <row r="210" spans="1:11" ht="15.75" customHeight="1" x14ac:dyDescent="0.3">
      <c r="A210" s="8" t="s">
        <v>246</v>
      </c>
      <c r="B210" s="20">
        <v>2</v>
      </c>
      <c r="C210" s="38">
        <v>35701.9</v>
      </c>
      <c r="D210" s="8" t="s">
        <v>7884</v>
      </c>
      <c r="E210" s="8" t="s">
        <v>7883</v>
      </c>
      <c r="F210" s="8" t="s">
        <v>7861</v>
      </c>
      <c r="G210" s="43">
        <v>28843</v>
      </c>
      <c r="H210" s="20">
        <v>44</v>
      </c>
      <c r="I210" s="20" t="str" cm="1">
        <f t="array" ref="I210">_xlfn.IFS(H210&lt;=18, "Child", AND(H210&gt;18, H210&lt;=54), "Adult", TRUE, "Old")</f>
        <v>Adult</v>
      </c>
      <c r="K210" s="27"/>
    </row>
    <row r="211" spans="1:11" ht="15.75" customHeight="1" x14ac:dyDescent="0.3">
      <c r="A211" s="8" t="s">
        <v>247</v>
      </c>
      <c r="B211" s="20">
        <v>3</v>
      </c>
      <c r="C211" s="38">
        <v>35595.589999999997</v>
      </c>
      <c r="D211" s="8" t="s">
        <v>7884</v>
      </c>
      <c r="E211" s="8" t="s">
        <v>7882</v>
      </c>
      <c r="F211" s="8" t="s">
        <v>7859</v>
      </c>
      <c r="G211" s="43">
        <v>36877</v>
      </c>
      <c r="H211" s="20">
        <v>22</v>
      </c>
      <c r="I211" s="20" t="str" cm="1">
        <f t="array" ref="I211">_xlfn.IFS(H211&lt;=18, "Child", AND(H211&gt;18, H211&lt;=54), "Adult", TRUE, "Old")</f>
        <v>Adult</v>
      </c>
      <c r="K211" s="27"/>
    </row>
    <row r="212" spans="1:11" ht="15.75" customHeight="1" x14ac:dyDescent="0.3">
      <c r="A212" s="8" t="s">
        <v>248</v>
      </c>
      <c r="B212" s="20">
        <v>0</v>
      </c>
      <c r="C212" s="38">
        <v>35585.58</v>
      </c>
      <c r="D212" s="8" t="s">
        <v>7884</v>
      </c>
      <c r="E212" s="8" t="s">
        <v>7882</v>
      </c>
      <c r="F212" s="8" t="s">
        <v>7861</v>
      </c>
      <c r="G212" s="43">
        <v>36849</v>
      </c>
      <c r="H212" s="20">
        <v>22</v>
      </c>
      <c r="I212" s="20" t="str" cm="1">
        <f t="array" ref="I212">_xlfn.IFS(H212&lt;=18, "Child", AND(H212&gt;18, H212&lt;=54), "Adult", TRUE, "Old")</f>
        <v>Adult</v>
      </c>
      <c r="K212" s="27"/>
    </row>
    <row r="213" spans="1:11" ht="15.75" customHeight="1" x14ac:dyDescent="0.3">
      <c r="A213" s="8" t="s">
        <v>249</v>
      </c>
      <c r="B213" s="20">
        <v>0</v>
      </c>
      <c r="C213" s="38">
        <v>35583.17</v>
      </c>
      <c r="D213" s="8" t="s">
        <v>7883</v>
      </c>
      <c r="E213" s="8" t="s">
        <v>7882</v>
      </c>
      <c r="F213" s="8" t="s">
        <v>7861</v>
      </c>
      <c r="G213" s="43">
        <v>26155</v>
      </c>
      <c r="H213" s="20">
        <v>51</v>
      </c>
      <c r="I213" s="20" t="str" cm="1">
        <f t="array" ref="I213">_xlfn.IFS(H213&lt;=18, "Child", AND(H213&gt;18, H213&lt;=54), "Adult", TRUE, "Old")</f>
        <v>Adult</v>
      </c>
      <c r="K213" s="27"/>
    </row>
    <row r="214" spans="1:11" ht="15.75" customHeight="1" x14ac:dyDescent="0.3">
      <c r="A214" s="8" t="s">
        <v>250</v>
      </c>
      <c r="B214" s="20">
        <v>0</v>
      </c>
      <c r="C214" s="38">
        <v>35573.26</v>
      </c>
      <c r="D214" s="8" t="s">
        <v>7884</v>
      </c>
      <c r="E214" s="8" t="s">
        <v>7883</v>
      </c>
      <c r="F214" s="8" t="s">
        <v>7861</v>
      </c>
      <c r="G214" s="43">
        <v>23618</v>
      </c>
      <c r="H214" s="20">
        <v>58</v>
      </c>
      <c r="I214" s="20" t="str" cm="1">
        <f t="array" ref="I214">_xlfn.IFS(H214&lt;=18, "Child", AND(H214&gt;18, H214&lt;=54), "Adult", TRUE, "Old")</f>
        <v>Old</v>
      </c>
      <c r="K214" s="27"/>
    </row>
    <row r="215" spans="1:11" ht="15.75" customHeight="1" x14ac:dyDescent="0.3">
      <c r="A215" s="8" t="s">
        <v>251</v>
      </c>
      <c r="B215" s="20">
        <v>0</v>
      </c>
      <c r="C215" s="38">
        <v>35547.72</v>
      </c>
      <c r="D215" s="8" t="s">
        <v>7883</v>
      </c>
      <c r="E215" s="8" t="s">
        <v>7883</v>
      </c>
      <c r="F215" s="8" t="s">
        <v>7861</v>
      </c>
      <c r="G215" s="43">
        <v>26964</v>
      </c>
      <c r="H215" s="20">
        <v>49</v>
      </c>
      <c r="I215" s="20" t="str" cm="1">
        <f t="array" ref="I215">_xlfn.IFS(H215&lt;=18, "Child", AND(H215&gt;18, H215&lt;=54), "Adult", TRUE, "Old")</f>
        <v>Adult</v>
      </c>
      <c r="K215" s="27"/>
    </row>
    <row r="216" spans="1:11" ht="15.75" customHeight="1" x14ac:dyDescent="0.3">
      <c r="A216" s="8" t="s">
        <v>252</v>
      </c>
      <c r="B216" s="20">
        <v>0</v>
      </c>
      <c r="C216" s="38">
        <v>35547.47</v>
      </c>
      <c r="D216" s="8" t="s">
        <v>7884</v>
      </c>
      <c r="E216" s="8" t="s">
        <v>7882</v>
      </c>
      <c r="F216" s="8" t="s">
        <v>7861</v>
      </c>
      <c r="G216" s="43">
        <v>33860</v>
      </c>
      <c r="H216" s="20">
        <v>30</v>
      </c>
      <c r="I216" s="20" t="str" cm="1">
        <f t="array" ref="I216">_xlfn.IFS(H216&lt;=18, "Child", AND(H216&gt;18, H216&lt;=54), "Adult", TRUE, "Old")</f>
        <v>Adult</v>
      </c>
      <c r="K216" s="27"/>
    </row>
    <row r="217" spans="1:11" ht="15.75" customHeight="1" x14ac:dyDescent="0.3">
      <c r="A217" s="8" t="s">
        <v>253</v>
      </c>
      <c r="B217" s="20">
        <v>0</v>
      </c>
      <c r="C217" s="38">
        <v>35517.19</v>
      </c>
      <c r="D217" s="8" t="s">
        <v>7884</v>
      </c>
      <c r="E217" s="8" t="s">
        <v>7884</v>
      </c>
      <c r="F217" s="8" t="s">
        <v>7861</v>
      </c>
      <c r="G217" s="43">
        <v>27014</v>
      </c>
      <c r="H217" s="20">
        <v>49</v>
      </c>
      <c r="I217" s="20" t="str" cm="1">
        <f t="array" ref="I217">_xlfn.IFS(H217&lt;=18, "Child", AND(H217&gt;18, H217&lt;=54), "Adult", TRUE, "Old")</f>
        <v>Adult</v>
      </c>
      <c r="K217" s="27"/>
    </row>
    <row r="218" spans="1:11" ht="15.75" customHeight="1" x14ac:dyDescent="0.3">
      <c r="A218" s="8" t="s">
        <v>254</v>
      </c>
      <c r="B218" s="20">
        <v>0</v>
      </c>
      <c r="C218" s="38">
        <v>35491.64</v>
      </c>
      <c r="D218" s="8" t="s">
        <v>7883</v>
      </c>
      <c r="E218" s="8" t="s">
        <v>7884</v>
      </c>
      <c r="F218" s="8" t="s">
        <v>7861</v>
      </c>
      <c r="G218" s="43">
        <v>32467</v>
      </c>
      <c r="H218" s="20">
        <v>34</v>
      </c>
      <c r="I218" s="20" t="str" cm="1">
        <f t="array" ref="I218">_xlfn.IFS(H218&lt;=18, "Child", AND(H218&gt;18, H218&lt;=54), "Adult", TRUE, "Old")</f>
        <v>Adult</v>
      </c>
      <c r="K218" s="27"/>
    </row>
    <row r="219" spans="1:11" ht="15.75" customHeight="1" x14ac:dyDescent="0.3">
      <c r="A219" s="8" t="s">
        <v>255</v>
      </c>
      <c r="B219" s="20">
        <v>0</v>
      </c>
      <c r="C219" s="38">
        <v>35345.730000000003</v>
      </c>
      <c r="D219" s="8" t="s">
        <v>7884</v>
      </c>
      <c r="E219" s="8" t="s">
        <v>7882</v>
      </c>
      <c r="F219" s="8" t="s">
        <v>7861</v>
      </c>
      <c r="G219" s="43">
        <v>26198</v>
      </c>
      <c r="H219" s="20">
        <v>51</v>
      </c>
      <c r="I219" s="20" t="str" cm="1">
        <f t="array" ref="I219">_xlfn.IFS(H219&lt;=18, "Child", AND(H219&gt;18, H219&lt;=54), "Adult", TRUE, "Old")</f>
        <v>Adult</v>
      </c>
      <c r="K219" s="27"/>
    </row>
    <row r="220" spans="1:11" ht="15.75" customHeight="1" x14ac:dyDescent="0.3">
      <c r="A220" s="8" t="s">
        <v>256</v>
      </c>
      <c r="B220" s="20">
        <v>3</v>
      </c>
      <c r="C220" s="38">
        <v>35315.96</v>
      </c>
      <c r="D220" s="8" t="s">
        <v>7884</v>
      </c>
      <c r="E220" s="8" t="s">
        <v>7883</v>
      </c>
      <c r="F220" s="8" t="s">
        <v>7861</v>
      </c>
      <c r="G220" s="43">
        <v>32405</v>
      </c>
      <c r="H220" s="20">
        <v>34</v>
      </c>
      <c r="I220" s="20" t="str" cm="1">
        <f t="array" ref="I220">_xlfn.IFS(H220&lt;=18, "Child", AND(H220&gt;18, H220&lt;=54), "Adult", TRUE, "Old")</f>
        <v>Adult</v>
      </c>
      <c r="K220" s="27"/>
    </row>
    <row r="221" spans="1:11" ht="15.75" customHeight="1" x14ac:dyDescent="0.3">
      <c r="A221" s="8" t="s">
        <v>257</v>
      </c>
      <c r="B221" s="20">
        <v>0</v>
      </c>
      <c r="C221" s="38">
        <v>35302.089999999997</v>
      </c>
      <c r="D221" s="8" t="s">
        <v>7883</v>
      </c>
      <c r="E221" s="8" t="s">
        <v>7884</v>
      </c>
      <c r="F221" s="8" t="s">
        <v>7861</v>
      </c>
      <c r="G221" s="43">
        <v>35620</v>
      </c>
      <c r="H221" s="20">
        <v>25</v>
      </c>
      <c r="I221" s="20" t="str" cm="1">
        <f t="array" ref="I221">_xlfn.IFS(H221&lt;=18, "Child", AND(H221&gt;18, H221&lt;=54), "Adult", TRUE, "Old")</f>
        <v>Adult</v>
      </c>
      <c r="K221" s="27"/>
    </row>
    <row r="222" spans="1:11" ht="15.75" customHeight="1" x14ac:dyDescent="0.3">
      <c r="A222" s="8" t="s">
        <v>258</v>
      </c>
      <c r="B222" s="20">
        <v>1</v>
      </c>
      <c r="C222" s="38">
        <v>35160.129999999997</v>
      </c>
      <c r="D222" s="8" t="s">
        <v>7884</v>
      </c>
      <c r="E222" s="8" t="s">
        <v>7884</v>
      </c>
      <c r="F222" s="8" t="s">
        <v>7861</v>
      </c>
      <c r="G222" s="43">
        <v>24836</v>
      </c>
      <c r="H222" s="20">
        <v>55</v>
      </c>
      <c r="I222" s="20" t="str" cm="1">
        <f t="array" ref="I222">_xlfn.IFS(H222&lt;=18, "Child", AND(H222&gt;18, H222&lt;=54), "Adult", TRUE, "Old")</f>
        <v>Old</v>
      </c>
      <c r="K222" s="27"/>
    </row>
    <row r="223" spans="1:11" ht="15.75" customHeight="1" x14ac:dyDescent="0.3">
      <c r="A223" s="8" t="s">
        <v>259</v>
      </c>
      <c r="B223" s="20">
        <v>0</v>
      </c>
      <c r="C223" s="38">
        <v>35147.53</v>
      </c>
      <c r="D223" s="8" t="s">
        <v>7883</v>
      </c>
      <c r="E223" s="8" t="s">
        <v>7883</v>
      </c>
      <c r="F223" s="8" t="s">
        <v>7864</v>
      </c>
      <c r="G223" s="43">
        <v>36151</v>
      </c>
      <c r="H223" s="20">
        <v>24</v>
      </c>
      <c r="I223" s="20" t="str" cm="1">
        <f t="array" ref="I223">_xlfn.IFS(H223&lt;=18, "Child", AND(H223&gt;18, H223&lt;=54), "Adult", TRUE, "Old")</f>
        <v>Adult</v>
      </c>
      <c r="K223" s="27"/>
    </row>
    <row r="224" spans="1:11" ht="15.75" customHeight="1" x14ac:dyDescent="0.3">
      <c r="A224" s="8" t="s">
        <v>260</v>
      </c>
      <c r="B224" s="20">
        <v>0</v>
      </c>
      <c r="C224" s="38">
        <v>35069.370000000003</v>
      </c>
      <c r="D224" s="8" t="s">
        <v>7883</v>
      </c>
      <c r="E224" s="8" t="s">
        <v>7883</v>
      </c>
      <c r="F224" s="8" t="s">
        <v>7871</v>
      </c>
      <c r="G224" s="43">
        <v>28305</v>
      </c>
      <c r="H224" s="20">
        <v>45</v>
      </c>
      <c r="I224" s="20" t="str" cm="1">
        <f t="array" ref="I224">_xlfn.IFS(H224&lt;=18, "Child", AND(H224&gt;18, H224&lt;=54), "Adult", TRUE, "Old")</f>
        <v>Adult</v>
      </c>
      <c r="K224" s="27"/>
    </row>
    <row r="225" spans="1:11" ht="15.75" customHeight="1" x14ac:dyDescent="0.3">
      <c r="A225" s="8" t="s">
        <v>261</v>
      </c>
      <c r="B225" s="20">
        <v>1</v>
      </c>
      <c r="C225" s="38">
        <v>35050.620000000003</v>
      </c>
      <c r="D225" s="8" t="s">
        <v>7884</v>
      </c>
      <c r="E225" s="8" t="s">
        <v>7883</v>
      </c>
      <c r="F225" s="8" t="s">
        <v>7861</v>
      </c>
      <c r="G225" s="43">
        <v>27635</v>
      </c>
      <c r="H225" s="20">
        <v>47</v>
      </c>
      <c r="I225" s="20" t="str" cm="1">
        <f t="array" ref="I225">_xlfn.IFS(H225&lt;=18, "Child", AND(H225&gt;18, H225&lt;=54), "Adult", TRUE, "Old")</f>
        <v>Adult</v>
      </c>
      <c r="K225" s="27"/>
    </row>
    <row r="226" spans="1:11" ht="15.75" customHeight="1" x14ac:dyDescent="0.3">
      <c r="A226" s="8" t="s">
        <v>262</v>
      </c>
      <c r="B226" s="20">
        <v>3</v>
      </c>
      <c r="C226" s="38">
        <v>35000.730000000003</v>
      </c>
      <c r="D226" s="8" t="s">
        <v>7884</v>
      </c>
      <c r="E226" s="8" t="s">
        <v>7882</v>
      </c>
      <c r="F226" s="8" t="s">
        <v>7861</v>
      </c>
      <c r="G226" s="43">
        <v>30137</v>
      </c>
      <c r="H226" s="20">
        <v>40</v>
      </c>
      <c r="I226" s="20" t="str" cm="1">
        <f t="array" ref="I226">_xlfn.IFS(H226&lt;=18, "Child", AND(H226&gt;18, H226&lt;=54), "Adult", TRUE, "Old")</f>
        <v>Adult</v>
      </c>
      <c r="K226" s="27"/>
    </row>
    <row r="227" spans="1:11" ht="15.75" customHeight="1" x14ac:dyDescent="0.3">
      <c r="A227" s="8" t="s">
        <v>263</v>
      </c>
      <c r="B227" s="20">
        <v>0</v>
      </c>
      <c r="C227" s="38">
        <v>34979.86</v>
      </c>
      <c r="D227" s="8" t="s">
        <v>7884</v>
      </c>
      <c r="E227" s="8" t="s">
        <v>7884</v>
      </c>
      <c r="F227" s="8" t="s">
        <v>7861</v>
      </c>
      <c r="G227" s="43">
        <v>35664</v>
      </c>
      <c r="H227" s="20">
        <v>25</v>
      </c>
      <c r="I227" s="20" t="str" cm="1">
        <f t="array" ref="I227">_xlfn.IFS(H227&lt;=18, "Child", AND(H227&gt;18, H227&lt;=54), "Adult", TRUE, "Old")</f>
        <v>Adult</v>
      </c>
      <c r="K227" s="27"/>
    </row>
    <row r="228" spans="1:11" ht="15.75" customHeight="1" x14ac:dyDescent="0.3">
      <c r="A228" s="8" t="s">
        <v>264</v>
      </c>
      <c r="B228" s="20">
        <v>0</v>
      </c>
      <c r="C228" s="38">
        <v>34976.42</v>
      </c>
      <c r="D228" s="8" t="s">
        <v>7884</v>
      </c>
      <c r="E228" s="8" t="s">
        <v>7883</v>
      </c>
      <c r="F228" s="8" t="s">
        <v>7861</v>
      </c>
      <c r="G228" s="43">
        <v>36029</v>
      </c>
      <c r="H228" s="20">
        <v>24</v>
      </c>
      <c r="I228" s="20" t="str" cm="1">
        <f t="array" ref="I228">_xlfn.IFS(H228&lt;=18, "Child", AND(H228&gt;18, H228&lt;=54), "Adult", TRUE, "Old")</f>
        <v>Adult</v>
      </c>
      <c r="K228" s="27"/>
    </row>
    <row r="229" spans="1:11" ht="15.75" customHeight="1" x14ac:dyDescent="0.3">
      <c r="A229" s="8" t="s">
        <v>265</v>
      </c>
      <c r="B229" s="20">
        <v>0</v>
      </c>
      <c r="C229" s="38">
        <v>34975.68</v>
      </c>
      <c r="D229" s="8" t="s">
        <v>7884</v>
      </c>
      <c r="E229" s="8" t="s">
        <v>7884</v>
      </c>
      <c r="F229" s="8" t="s">
        <v>7861</v>
      </c>
      <c r="G229" s="43">
        <v>24752</v>
      </c>
      <c r="H229" s="20">
        <v>55</v>
      </c>
      <c r="I229" s="20" t="str" cm="1">
        <f t="array" ref="I229">_xlfn.IFS(H229&lt;=18, "Child", AND(H229&gt;18, H229&lt;=54), "Adult", TRUE, "Old")</f>
        <v>Old</v>
      </c>
      <c r="K229" s="27"/>
    </row>
    <row r="230" spans="1:11" ht="15.75" customHeight="1" x14ac:dyDescent="0.3">
      <c r="A230" s="8" t="s">
        <v>266</v>
      </c>
      <c r="B230" s="20">
        <v>3</v>
      </c>
      <c r="C230" s="38">
        <v>34940.61</v>
      </c>
      <c r="D230" s="8" t="s">
        <v>7884</v>
      </c>
      <c r="E230" s="8" t="s">
        <v>7882</v>
      </c>
      <c r="F230" s="8" t="s">
        <v>7861</v>
      </c>
      <c r="G230" s="43">
        <v>30526</v>
      </c>
      <c r="H230" s="20">
        <v>39</v>
      </c>
      <c r="I230" s="20" t="str" cm="1">
        <f t="array" ref="I230">_xlfn.IFS(H230&lt;=18, "Child", AND(H230&gt;18, H230&lt;=54), "Adult", TRUE, "Old")</f>
        <v>Adult</v>
      </c>
      <c r="K230" s="27"/>
    </row>
    <row r="231" spans="1:11" ht="15.75" customHeight="1" x14ac:dyDescent="0.3">
      <c r="A231" s="8" t="s">
        <v>267</v>
      </c>
      <c r="B231" s="20">
        <v>0</v>
      </c>
      <c r="C231" s="38">
        <v>34838.870000000003</v>
      </c>
      <c r="D231" s="8" t="s">
        <v>7884</v>
      </c>
      <c r="E231" s="8" t="s">
        <v>7882</v>
      </c>
      <c r="F231" s="8" t="s">
        <v>7861</v>
      </c>
      <c r="G231" s="43">
        <v>34989</v>
      </c>
      <c r="H231" s="20">
        <v>27</v>
      </c>
      <c r="I231" s="20" t="str" cm="1">
        <f t="array" ref="I231">_xlfn.IFS(H231&lt;=18, "Child", AND(H231&gt;18, H231&lt;=54), "Adult", TRUE, "Old")</f>
        <v>Adult</v>
      </c>
      <c r="K231" s="27"/>
    </row>
    <row r="232" spans="1:11" ht="15.75" customHeight="1" x14ac:dyDescent="0.3">
      <c r="A232" s="8" t="s">
        <v>268</v>
      </c>
      <c r="B232" s="20">
        <v>0</v>
      </c>
      <c r="C232" s="38">
        <v>34828.65</v>
      </c>
      <c r="D232" s="8" t="s">
        <v>7883</v>
      </c>
      <c r="E232" s="8" t="s">
        <v>7882</v>
      </c>
      <c r="F232" s="8" t="s">
        <v>7861</v>
      </c>
      <c r="G232" s="43">
        <v>37881</v>
      </c>
      <c r="H232" s="20">
        <v>19</v>
      </c>
      <c r="I232" s="20" t="str" cm="1">
        <f t="array" ref="I232">_xlfn.IFS(H232&lt;=18, "Child", AND(H232&gt;18, H232&lt;=54), "Adult", TRUE, "Old")</f>
        <v>Adult</v>
      </c>
      <c r="K232" s="27"/>
    </row>
    <row r="233" spans="1:11" ht="15.75" customHeight="1" x14ac:dyDescent="0.3">
      <c r="A233" s="8" t="s">
        <v>269</v>
      </c>
      <c r="B233" s="20">
        <v>1</v>
      </c>
      <c r="C233" s="38">
        <v>34806.47</v>
      </c>
      <c r="D233" s="8" t="s">
        <v>7883</v>
      </c>
      <c r="E233" s="8" t="s">
        <v>7884</v>
      </c>
      <c r="F233" s="8" t="s">
        <v>7859</v>
      </c>
      <c r="G233" s="43">
        <v>35060</v>
      </c>
      <c r="H233" s="20">
        <v>27</v>
      </c>
      <c r="I233" s="20" t="str" cm="1">
        <f t="array" ref="I233">_xlfn.IFS(H233&lt;=18, "Child", AND(H233&gt;18, H233&lt;=54), "Adult", TRUE, "Old")</f>
        <v>Adult</v>
      </c>
      <c r="K233" s="27"/>
    </row>
    <row r="234" spans="1:11" ht="15.75" customHeight="1" x14ac:dyDescent="0.3">
      <c r="A234" s="8" t="s">
        <v>270</v>
      </c>
      <c r="B234" s="20">
        <v>0</v>
      </c>
      <c r="C234" s="38">
        <v>34779.620000000003</v>
      </c>
      <c r="D234" s="8" t="s">
        <v>7883</v>
      </c>
      <c r="E234" s="8" t="s">
        <v>7884</v>
      </c>
      <c r="F234" s="8" t="s">
        <v>7861</v>
      </c>
      <c r="G234" s="43">
        <v>37805</v>
      </c>
      <c r="H234" s="20">
        <v>19</v>
      </c>
      <c r="I234" s="20" t="str" cm="1">
        <f t="array" ref="I234">_xlfn.IFS(H234&lt;=18, "Child", AND(H234&gt;18, H234&lt;=54), "Adult", TRUE, "Old")</f>
        <v>Adult</v>
      </c>
      <c r="K234" s="27"/>
    </row>
    <row r="235" spans="1:11" ht="15.75" customHeight="1" x14ac:dyDescent="0.3">
      <c r="A235" s="8" t="s">
        <v>271</v>
      </c>
      <c r="B235" s="20">
        <v>0</v>
      </c>
      <c r="C235" s="38">
        <v>34672.15</v>
      </c>
      <c r="D235" s="8" t="s">
        <v>7883</v>
      </c>
      <c r="E235" s="8" t="s">
        <v>7882</v>
      </c>
      <c r="F235" s="8" t="s">
        <v>7859</v>
      </c>
      <c r="G235" s="43">
        <v>34522</v>
      </c>
      <c r="H235" s="20">
        <v>28</v>
      </c>
      <c r="I235" s="20" t="str" cm="1">
        <f t="array" ref="I235">_xlfn.IFS(H235&lt;=18, "Child", AND(H235&gt;18, H235&lt;=54), "Adult", TRUE, "Old")</f>
        <v>Adult</v>
      </c>
      <c r="K235" s="27"/>
    </row>
    <row r="236" spans="1:11" ht="15.75" customHeight="1" x14ac:dyDescent="0.3">
      <c r="A236" s="8" t="s">
        <v>272</v>
      </c>
      <c r="B236" s="20">
        <v>0</v>
      </c>
      <c r="C236" s="38">
        <v>34617.839999999997</v>
      </c>
      <c r="D236" s="8" t="s">
        <v>7883</v>
      </c>
      <c r="E236" s="8" t="s">
        <v>7882</v>
      </c>
      <c r="F236" s="8" t="s">
        <v>7864</v>
      </c>
      <c r="G236" s="43">
        <v>38269</v>
      </c>
      <c r="H236" s="20">
        <v>18</v>
      </c>
      <c r="I236" s="20" t="str" cm="1">
        <f t="array" ref="I236">_xlfn.IFS(H236&lt;=18, "Child", AND(H236&gt;18, H236&lt;=54), "Adult", TRUE, "Old")</f>
        <v>Child</v>
      </c>
      <c r="K236" s="27"/>
    </row>
    <row r="237" spans="1:11" ht="15.75" customHeight="1" x14ac:dyDescent="0.3">
      <c r="A237" s="8" t="s">
        <v>273</v>
      </c>
      <c r="B237" s="20">
        <v>2</v>
      </c>
      <c r="C237" s="38">
        <v>34543.39</v>
      </c>
      <c r="D237" s="8" t="s">
        <v>7884</v>
      </c>
      <c r="E237" s="8" t="s">
        <v>7882</v>
      </c>
      <c r="F237" s="8" t="s">
        <v>7861</v>
      </c>
      <c r="G237" s="43">
        <v>28089</v>
      </c>
      <c r="H237" s="20">
        <v>46</v>
      </c>
      <c r="I237" s="20" t="str" cm="1">
        <f t="array" ref="I237">_xlfn.IFS(H237&lt;=18, "Child", AND(H237&gt;18, H237&lt;=54), "Adult", TRUE, "Old")</f>
        <v>Adult</v>
      </c>
      <c r="K237" s="27"/>
    </row>
    <row r="238" spans="1:11" ht="15.75" customHeight="1" x14ac:dyDescent="0.3">
      <c r="A238" s="8" t="s">
        <v>274</v>
      </c>
      <c r="B238" s="20">
        <v>0</v>
      </c>
      <c r="C238" s="38">
        <v>34472.839999999997</v>
      </c>
      <c r="D238" s="8" t="s">
        <v>7883</v>
      </c>
      <c r="E238" s="8" t="s">
        <v>7882</v>
      </c>
      <c r="F238" s="8" t="s">
        <v>7861</v>
      </c>
      <c r="G238" s="43">
        <v>35970</v>
      </c>
      <c r="H238" s="20">
        <v>24</v>
      </c>
      <c r="I238" s="20" t="str" cm="1">
        <f t="array" ref="I238">_xlfn.IFS(H238&lt;=18, "Child", AND(H238&gt;18, H238&lt;=54), "Adult", TRUE, "Old")</f>
        <v>Adult</v>
      </c>
      <c r="K238" s="27"/>
    </row>
    <row r="239" spans="1:11" ht="15.75" customHeight="1" x14ac:dyDescent="0.3">
      <c r="A239" s="8" t="s">
        <v>275</v>
      </c>
      <c r="B239" s="20">
        <v>3</v>
      </c>
      <c r="C239" s="38">
        <v>34456.269999999997</v>
      </c>
      <c r="D239" s="8" t="s">
        <v>7883</v>
      </c>
      <c r="E239" s="8" t="s">
        <v>7884</v>
      </c>
      <c r="F239" s="8" t="s">
        <v>7861</v>
      </c>
      <c r="G239" s="43">
        <v>33140</v>
      </c>
      <c r="H239" s="20">
        <v>32</v>
      </c>
      <c r="I239" s="20" t="str" cm="1">
        <f t="array" ref="I239">_xlfn.IFS(H239&lt;=18, "Child", AND(H239&gt;18, H239&lt;=54), "Adult", TRUE, "Old")</f>
        <v>Adult</v>
      </c>
      <c r="K239" s="27"/>
    </row>
    <row r="240" spans="1:11" ht="15.75" customHeight="1" x14ac:dyDescent="0.3">
      <c r="A240" s="8" t="s">
        <v>276</v>
      </c>
      <c r="B240" s="20">
        <v>0</v>
      </c>
      <c r="C240" s="38">
        <v>34439.86</v>
      </c>
      <c r="D240" s="8" t="s">
        <v>7884</v>
      </c>
      <c r="E240" s="8" t="s">
        <v>7883</v>
      </c>
      <c r="F240" s="8" t="s">
        <v>7859</v>
      </c>
      <c r="G240" s="43">
        <v>37899</v>
      </c>
      <c r="H240" s="20">
        <v>19</v>
      </c>
      <c r="I240" s="20" t="str" cm="1">
        <f t="array" ref="I240">_xlfn.IFS(H240&lt;=18, "Child", AND(H240&gt;18, H240&lt;=54), "Adult", TRUE, "Old")</f>
        <v>Adult</v>
      </c>
      <c r="K240" s="27"/>
    </row>
    <row r="241" spans="1:11" ht="15.75" customHeight="1" x14ac:dyDescent="0.3">
      <c r="A241" s="8" t="s">
        <v>277</v>
      </c>
      <c r="B241" s="20">
        <v>3</v>
      </c>
      <c r="C241" s="38">
        <v>34402.22</v>
      </c>
      <c r="D241" s="8" t="s">
        <v>7884</v>
      </c>
      <c r="E241" s="8" t="s">
        <v>7882</v>
      </c>
      <c r="F241" s="8" t="s">
        <v>7861</v>
      </c>
      <c r="G241" s="43">
        <v>30956</v>
      </c>
      <c r="H241" s="20">
        <v>38</v>
      </c>
      <c r="I241" s="20" t="str" cm="1">
        <f t="array" ref="I241">_xlfn.IFS(H241&lt;=18, "Child", AND(H241&gt;18, H241&lt;=54), "Adult", TRUE, "Old")</f>
        <v>Adult</v>
      </c>
      <c r="K241" s="27"/>
    </row>
    <row r="242" spans="1:11" ht="15.75" customHeight="1" x14ac:dyDescent="0.3">
      <c r="A242" s="8" t="s">
        <v>278</v>
      </c>
      <c r="B242" s="20">
        <v>3</v>
      </c>
      <c r="C242" s="38">
        <v>34307.22</v>
      </c>
      <c r="D242" s="8" t="s">
        <v>7884</v>
      </c>
      <c r="E242" s="8" t="s">
        <v>7884</v>
      </c>
      <c r="F242" s="8" t="s">
        <v>7860</v>
      </c>
      <c r="G242" s="43">
        <v>30591</v>
      </c>
      <c r="H242" s="20">
        <v>39</v>
      </c>
      <c r="I242" s="20" t="str" cm="1">
        <f t="array" ref="I242">_xlfn.IFS(H242&lt;=18, "Child", AND(H242&gt;18, H242&lt;=54), "Adult", TRUE, "Old")</f>
        <v>Adult</v>
      </c>
      <c r="K242" s="27"/>
    </row>
    <row r="243" spans="1:11" ht="15.75" customHeight="1" x14ac:dyDescent="0.3">
      <c r="A243" s="8" t="s">
        <v>279</v>
      </c>
      <c r="B243" s="20">
        <v>3</v>
      </c>
      <c r="C243" s="38">
        <v>34293.120000000003</v>
      </c>
      <c r="D243" s="8" t="s">
        <v>7883</v>
      </c>
      <c r="E243" s="8" t="s">
        <v>7884</v>
      </c>
      <c r="F243" s="8" t="s">
        <v>7861</v>
      </c>
      <c r="G243" s="43">
        <v>31696</v>
      </c>
      <c r="H243" s="20">
        <v>36</v>
      </c>
      <c r="I243" s="20" t="str" cm="1">
        <f t="array" ref="I243">_xlfn.IFS(H243&lt;=18, "Child", AND(H243&gt;18, H243&lt;=54), "Adult", TRUE, "Old")</f>
        <v>Adult</v>
      </c>
      <c r="K243" s="27"/>
    </row>
    <row r="244" spans="1:11" ht="15.75" customHeight="1" x14ac:dyDescent="0.3">
      <c r="A244" s="8" t="s">
        <v>280</v>
      </c>
      <c r="B244" s="20">
        <v>0</v>
      </c>
      <c r="C244" s="38">
        <v>34289.43</v>
      </c>
      <c r="D244" s="8" t="s">
        <v>7883</v>
      </c>
      <c r="E244" s="8" t="s">
        <v>7883</v>
      </c>
      <c r="F244" s="8" t="s">
        <v>7861</v>
      </c>
      <c r="G244" s="43">
        <v>35002</v>
      </c>
      <c r="H244" s="20">
        <v>27</v>
      </c>
      <c r="I244" s="20" t="str" cm="1">
        <f t="array" ref="I244">_xlfn.IFS(H244&lt;=18, "Child", AND(H244&gt;18, H244&lt;=54), "Adult", TRUE, "Old")</f>
        <v>Adult</v>
      </c>
      <c r="K244" s="27"/>
    </row>
    <row r="245" spans="1:11" ht="15.75" customHeight="1" x14ac:dyDescent="0.3">
      <c r="A245" s="8" t="s">
        <v>281</v>
      </c>
      <c r="B245" s="20">
        <v>0</v>
      </c>
      <c r="C245" s="38">
        <v>34254.050000000003</v>
      </c>
      <c r="D245" s="8" t="s">
        <v>7883</v>
      </c>
      <c r="E245" s="8" t="s">
        <v>7882</v>
      </c>
      <c r="F245" s="8" t="s">
        <v>7863</v>
      </c>
      <c r="G245" s="43">
        <v>35957</v>
      </c>
      <c r="H245" s="20">
        <v>24</v>
      </c>
      <c r="I245" s="20" t="str" cm="1">
        <f t="array" ref="I245">_xlfn.IFS(H245&lt;=18, "Child", AND(H245&gt;18, H245&lt;=54), "Adult", TRUE, "Old")</f>
        <v>Adult</v>
      </c>
      <c r="K245" s="27"/>
    </row>
    <row r="246" spans="1:11" ht="15.75" customHeight="1" x14ac:dyDescent="0.3">
      <c r="A246" s="8" t="s">
        <v>282</v>
      </c>
      <c r="B246" s="20">
        <v>0</v>
      </c>
      <c r="C246" s="38">
        <v>34218.019999999997</v>
      </c>
      <c r="D246" s="8" t="s">
        <v>7883</v>
      </c>
      <c r="E246" s="8" t="s">
        <v>7883</v>
      </c>
      <c r="F246" s="8" t="s">
        <v>7861</v>
      </c>
      <c r="G246" s="43">
        <v>22832</v>
      </c>
      <c r="H246" s="20">
        <v>60</v>
      </c>
      <c r="I246" s="20" t="str" cm="1">
        <f t="array" ref="I246">_xlfn.IFS(H246&lt;=18, "Child", AND(H246&gt;18, H246&lt;=54), "Adult", TRUE, "Old")</f>
        <v>Old</v>
      </c>
      <c r="K246" s="27"/>
    </row>
    <row r="247" spans="1:11" ht="15.75" customHeight="1" x14ac:dyDescent="0.3">
      <c r="A247" s="8" t="s">
        <v>283</v>
      </c>
      <c r="B247" s="20">
        <v>1</v>
      </c>
      <c r="C247" s="38">
        <v>34210.33</v>
      </c>
      <c r="D247" s="8" t="s">
        <v>7884</v>
      </c>
      <c r="E247" s="8" t="s">
        <v>7883</v>
      </c>
      <c r="F247" s="8" t="s">
        <v>7860</v>
      </c>
      <c r="G247" s="43">
        <v>27596</v>
      </c>
      <c r="H247" s="20">
        <v>47</v>
      </c>
      <c r="I247" s="20" t="str" cm="1">
        <f t="array" ref="I247">_xlfn.IFS(H247&lt;=18, "Child", AND(H247&gt;18, H247&lt;=54), "Adult", TRUE, "Old")</f>
        <v>Adult</v>
      </c>
      <c r="K247" s="27"/>
    </row>
    <row r="248" spans="1:11" ht="15.75" customHeight="1" x14ac:dyDescent="0.3">
      <c r="A248" s="8" t="s">
        <v>284</v>
      </c>
      <c r="B248" s="20">
        <v>0</v>
      </c>
      <c r="C248" s="38">
        <v>34205.07</v>
      </c>
      <c r="D248" s="8" t="s">
        <v>7884</v>
      </c>
      <c r="E248" s="8" t="s">
        <v>7884</v>
      </c>
      <c r="F248" s="8" t="s">
        <v>7861</v>
      </c>
      <c r="G248" s="43">
        <v>26170</v>
      </c>
      <c r="H248" s="20">
        <v>51</v>
      </c>
      <c r="I248" s="20" t="str" cm="1">
        <f t="array" ref="I248">_xlfn.IFS(H248&lt;=18, "Child", AND(H248&gt;18, H248&lt;=54), "Adult", TRUE, "Old")</f>
        <v>Adult</v>
      </c>
      <c r="K248" s="27"/>
    </row>
    <row r="249" spans="1:11" ht="15.75" customHeight="1" x14ac:dyDescent="0.3">
      <c r="A249" s="8" t="s">
        <v>285</v>
      </c>
      <c r="B249" s="20">
        <v>0</v>
      </c>
      <c r="C249" s="38">
        <v>34166.269999999997</v>
      </c>
      <c r="D249" s="8" t="s">
        <v>7884</v>
      </c>
      <c r="E249" s="8" t="s">
        <v>7882</v>
      </c>
      <c r="F249" s="8" t="s">
        <v>7861</v>
      </c>
      <c r="G249" s="43">
        <v>36470</v>
      </c>
      <c r="H249" s="20">
        <v>23</v>
      </c>
      <c r="I249" s="20" t="str" cm="1">
        <f t="array" ref="I249">_xlfn.IFS(H249&lt;=18, "Child", AND(H249&gt;18, H249&lt;=54), "Adult", TRUE, "Old")</f>
        <v>Adult</v>
      </c>
      <c r="K249" s="27"/>
    </row>
    <row r="250" spans="1:11" ht="15.75" customHeight="1" x14ac:dyDescent="0.3">
      <c r="A250" s="8" t="s">
        <v>286</v>
      </c>
      <c r="B250" s="20">
        <v>0</v>
      </c>
      <c r="C250" s="38">
        <v>34084.68</v>
      </c>
      <c r="D250" s="8" t="s">
        <v>7884</v>
      </c>
      <c r="E250" s="8" t="s">
        <v>7882</v>
      </c>
      <c r="F250" s="8" t="s">
        <v>7861</v>
      </c>
      <c r="G250" s="43">
        <v>37616</v>
      </c>
      <c r="H250" s="20">
        <v>20</v>
      </c>
      <c r="I250" s="20" t="str" cm="1">
        <f t="array" ref="I250">_xlfn.IFS(H250&lt;=18, "Child", AND(H250&gt;18, H250&lt;=54), "Adult", TRUE, "Old")</f>
        <v>Adult</v>
      </c>
      <c r="K250" s="27"/>
    </row>
    <row r="251" spans="1:11" ht="15.75" customHeight="1" x14ac:dyDescent="0.3">
      <c r="A251" s="8" t="s">
        <v>287</v>
      </c>
      <c r="B251" s="20">
        <v>0</v>
      </c>
      <c r="C251" s="38">
        <v>34053.360000000001</v>
      </c>
      <c r="D251" s="8" t="s">
        <v>7884</v>
      </c>
      <c r="E251" s="8" t="s">
        <v>7884</v>
      </c>
      <c r="F251" s="8" t="s">
        <v>7861</v>
      </c>
      <c r="G251" s="43">
        <v>26506</v>
      </c>
      <c r="H251" s="20">
        <v>50</v>
      </c>
      <c r="I251" s="20" t="str" cm="1">
        <f t="array" ref="I251">_xlfn.IFS(H251&lt;=18, "Child", AND(H251&gt;18, H251&lt;=54), "Adult", TRUE, "Old")</f>
        <v>Adult</v>
      </c>
      <c r="K251" s="27"/>
    </row>
    <row r="252" spans="1:11" ht="15.75" customHeight="1" x14ac:dyDescent="0.3">
      <c r="A252" s="8" t="s">
        <v>288</v>
      </c>
      <c r="B252" s="20">
        <v>0</v>
      </c>
      <c r="C252" s="38">
        <v>33975.47</v>
      </c>
      <c r="D252" s="8" t="s">
        <v>7884</v>
      </c>
      <c r="E252" s="8" t="s">
        <v>7884</v>
      </c>
      <c r="F252" s="8" t="s">
        <v>7861</v>
      </c>
      <c r="G252" s="43">
        <v>34602</v>
      </c>
      <c r="H252" s="20">
        <v>28</v>
      </c>
      <c r="I252" s="20" t="str" cm="1">
        <f t="array" ref="I252">_xlfn.IFS(H252&lt;=18, "Child", AND(H252&gt;18, H252&lt;=54), "Adult", TRUE, "Old")</f>
        <v>Adult</v>
      </c>
      <c r="K252" s="27"/>
    </row>
    <row r="253" spans="1:11" ht="15.75" customHeight="1" x14ac:dyDescent="0.3">
      <c r="A253" s="8" t="s">
        <v>289</v>
      </c>
      <c r="B253" s="20">
        <v>0</v>
      </c>
      <c r="C253" s="38">
        <v>33907.550000000003</v>
      </c>
      <c r="D253" s="8" t="s">
        <v>7884</v>
      </c>
      <c r="E253" s="8" t="s">
        <v>7884</v>
      </c>
      <c r="F253" s="8" t="s">
        <v>7860</v>
      </c>
      <c r="G253" s="43">
        <v>36887</v>
      </c>
      <c r="H253" s="20">
        <v>22</v>
      </c>
      <c r="I253" s="20" t="str" cm="1">
        <f t="array" ref="I253">_xlfn.IFS(H253&lt;=18, "Child", AND(H253&gt;18, H253&lt;=54), "Adult", TRUE, "Old")</f>
        <v>Adult</v>
      </c>
      <c r="K253" s="27"/>
    </row>
    <row r="254" spans="1:11" ht="15.75" customHeight="1" x14ac:dyDescent="0.3">
      <c r="A254" s="8" t="s">
        <v>290</v>
      </c>
      <c r="B254" s="20">
        <v>0</v>
      </c>
      <c r="C254" s="38">
        <v>33900.65</v>
      </c>
      <c r="D254" s="8" t="s">
        <v>7884</v>
      </c>
      <c r="E254" s="8" t="s">
        <v>7882</v>
      </c>
      <c r="F254" s="8" t="s">
        <v>7861</v>
      </c>
      <c r="G254" s="43">
        <v>35651</v>
      </c>
      <c r="H254" s="20">
        <v>25</v>
      </c>
      <c r="I254" s="20" t="str" cm="1">
        <f t="array" ref="I254">_xlfn.IFS(H254&lt;=18, "Child", AND(H254&gt;18, H254&lt;=54), "Adult", TRUE, "Old")</f>
        <v>Adult</v>
      </c>
      <c r="K254" s="27"/>
    </row>
    <row r="255" spans="1:11" ht="15.75" customHeight="1" x14ac:dyDescent="0.3">
      <c r="A255" s="8" t="s">
        <v>291</v>
      </c>
      <c r="B255" s="20">
        <v>0</v>
      </c>
      <c r="C255" s="38">
        <v>33829.39</v>
      </c>
      <c r="D255" s="8" t="s">
        <v>7884</v>
      </c>
      <c r="E255" s="8" t="s">
        <v>7882</v>
      </c>
      <c r="F255" s="8" t="s">
        <v>7861</v>
      </c>
      <c r="G255" s="43">
        <v>36825</v>
      </c>
      <c r="H255" s="20">
        <v>22</v>
      </c>
      <c r="I255" s="20" t="str" cm="1">
        <f t="array" ref="I255">_xlfn.IFS(H255&lt;=18, "Child", AND(H255&gt;18, H255&lt;=54), "Adult", TRUE, "Old")</f>
        <v>Adult</v>
      </c>
      <c r="K255" s="27"/>
    </row>
    <row r="256" spans="1:11" ht="15.75" customHeight="1" x14ac:dyDescent="0.3">
      <c r="A256" s="8" t="s">
        <v>292</v>
      </c>
      <c r="B256" s="20">
        <v>0</v>
      </c>
      <c r="C256" s="38">
        <v>33753.32</v>
      </c>
      <c r="D256" s="8" t="s">
        <v>7883</v>
      </c>
      <c r="E256" s="8" t="s">
        <v>7882</v>
      </c>
      <c r="F256" s="8" t="s">
        <v>7861</v>
      </c>
      <c r="G256" s="43">
        <v>22991</v>
      </c>
      <c r="H256" s="20">
        <v>60</v>
      </c>
      <c r="I256" s="20" t="str" cm="1">
        <f t="array" ref="I256">_xlfn.IFS(H256&lt;=18, "Child", AND(H256&gt;18, H256&lt;=54), "Adult", TRUE, "Old")</f>
        <v>Old</v>
      </c>
      <c r="K256" s="27"/>
    </row>
    <row r="257" spans="1:11" ht="15.75" customHeight="1" x14ac:dyDescent="0.3">
      <c r="A257" s="8" t="s">
        <v>293</v>
      </c>
      <c r="B257" s="20">
        <v>0</v>
      </c>
      <c r="C257" s="38">
        <v>33750.29</v>
      </c>
      <c r="D257" s="8" t="s">
        <v>7883</v>
      </c>
      <c r="E257" s="8" t="s">
        <v>7882</v>
      </c>
      <c r="F257" s="8" t="s">
        <v>7860</v>
      </c>
      <c r="G257" s="43">
        <v>37876</v>
      </c>
      <c r="H257" s="20">
        <v>19</v>
      </c>
      <c r="I257" s="20" t="str" cm="1">
        <f t="array" ref="I257">_xlfn.IFS(H257&lt;=18, "Child", AND(H257&gt;18, H257&lt;=54), "Adult", TRUE, "Old")</f>
        <v>Adult</v>
      </c>
      <c r="K257" s="27"/>
    </row>
    <row r="258" spans="1:11" ht="15.75" customHeight="1" x14ac:dyDescent="0.3">
      <c r="A258" s="8" t="s">
        <v>294</v>
      </c>
      <c r="B258" s="20">
        <v>0</v>
      </c>
      <c r="C258" s="38">
        <v>33732.69</v>
      </c>
      <c r="D258" s="8" t="s">
        <v>7883</v>
      </c>
      <c r="E258" s="8" t="s">
        <v>7883</v>
      </c>
      <c r="F258" s="8" t="s">
        <v>7871</v>
      </c>
      <c r="G258" s="43">
        <v>38292</v>
      </c>
      <c r="H258" s="20">
        <v>18</v>
      </c>
      <c r="I258" s="20" t="str" cm="1">
        <f t="array" ref="I258">_xlfn.IFS(H258&lt;=18, "Child", AND(H258&gt;18, H258&lt;=54), "Adult", TRUE, "Old")</f>
        <v>Child</v>
      </c>
      <c r="K258" s="27"/>
    </row>
    <row r="259" spans="1:11" ht="15.75" customHeight="1" x14ac:dyDescent="0.3">
      <c r="A259" s="8" t="s">
        <v>295</v>
      </c>
      <c r="B259" s="20">
        <v>0</v>
      </c>
      <c r="C259" s="38">
        <v>33707.550000000003</v>
      </c>
      <c r="D259" s="8" t="s">
        <v>7884</v>
      </c>
      <c r="E259" s="8" t="s">
        <v>7884</v>
      </c>
      <c r="F259" s="8" t="s">
        <v>7861</v>
      </c>
      <c r="G259" s="43">
        <v>34301</v>
      </c>
      <c r="H259" s="20">
        <v>29</v>
      </c>
      <c r="I259" s="20" t="str" cm="1">
        <f t="array" ref="I259">_xlfn.IFS(H259&lt;=18, "Child", AND(H259&gt;18, H259&lt;=54), "Adult", TRUE, "Old")</f>
        <v>Adult</v>
      </c>
      <c r="K259" s="27"/>
    </row>
    <row r="260" spans="1:11" ht="15.75" customHeight="1" x14ac:dyDescent="0.3">
      <c r="A260" s="8" t="s">
        <v>296</v>
      </c>
      <c r="B260" s="20">
        <v>0</v>
      </c>
      <c r="C260" s="38">
        <v>33611.71</v>
      </c>
      <c r="D260" s="8" t="s">
        <v>7883</v>
      </c>
      <c r="E260" s="8" t="s">
        <v>7884</v>
      </c>
      <c r="F260" s="8" t="s">
        <v>7861</v>
      </c>
      <c r="G260" s="43">
        <v>37873</v>
      </c>
      <c r="H260" s="20">
        <v>19</v>
      </c>
      <c r="I260" s="20" t="str" cm="1">
        <f t="array" ref="I260">_xlfn.IFS(H260&lt;=18, "Child", AND(H260&gt;18, H260&lt;=54), "Adult", TRUE, "Old")</f>
        <v>Adult</v>
      </c>
      <c r="K260" s="27"/>
    </row>
    <row r="261" spans="1:11" ht="15.75" customHeight="1" x14ac:dyDescent="0.3">
      <c r="A261" s="8" t="s">
        <v>297</v>
      </c>
      <c r="B261" s="20">
        <v>3</v>
      </c>
      <c r="C261" s="38">
        <v>33527.1</v>
      </c>
      <c r="D261" s="8" t="s">
        <v>7884</v>
      </c>
      <c r="E261" s="8" t="s">
        <v>7882</v>
      </c>
      <c r="F261" s="8" t="s">
        <v>7861</v>
      </c>
      <c r="G261" s="43">
        <v>30885</v>
      </c>
      <c r="H261" s="20">
        <v>38</v>
      </c>
      <c r="I261" s="20" t="str" cm="1">
        <f t="array" ref="I261">_xlfn.IFS(H261&lt;=18, "Child", AND(H261&gt;18, H261&lt;=54), "Adult", TRUE, "Old")</f>
        <v>Adult</v>
      </c>
      <c r="K261" s="27"/>
    </row>
    <row r="262" spans="1:11" ht="15.75" customHeight="1" x14ac:dyDescent="0.3">
      <c r="A262" s="8" t="s">
        <v>298</v>
      </c>
      <c r="B262" s="20">
        <v>0</v>
      </c>
      <c r="C262" s="38">
        <v>33475.82</v>
      </c>
      <c r="D262" s="8" t="s">
        <v>7883</v>
      </c>
      <c r="E262" s="8" t="s">
        <v>7883</v>
      </c>
      <c r="F262" s="8" t="s">
        <v>7865</v>
      </c>
      <c r="G262" s="43">
        <v>37493</v>
      </c>
      <c r="H262" s="20">
        <v>20</v>
      </c>
      <c r="I262" s="20" t="str" cm="1">
        <f t="array" ref="I262">_xlfn.IFS(H262&lt;=18, "Child", AND(H262&gt;18, H262&lt;=54), "Adult", TRUE, "Old")</f>
        <v>Adult</v>
      </c>
      <c r="K262" s="27"/>
    </row>
    <row r="263" spans="1:11" ht="15.75" customHeight="1" x14ac:dyDescent="0.3">
      <c r="A263" s="8" t="s">
        <v>299</v>
      </c>
      <c r="B263" s="20">
        <v>2</v>
      </c>
      <c r="C263" s="38">
        <v>33471.97</v>
      </c>
      <c r="D263" s="8" t="s">
        <v>7884</v>
      </c>
      <c r="E263" s="8" t="s">
        <v>7884</v>
      </c>
      <c r="F263" s="8" t="s">
        <v>7860</v>
      </c>
      <c r="G263" s="43">
        <v>25737</v>
      </c>
      <c r="H263" s="20">
        <v>52</v>
      </c>
      <c r="I263" s="20" t="str" cm="1">
        <f t="array" ref="I263">_xlfn.IFS(H263&lt;=18, "Child", AND(H263&gt;18, H263&lt;=54), "Adult", TRUE, "Old")</f>
        <v>Adult</v>
      </c>
      <c r="K263" s="27"/>
    </row>
    <row r="264" spans="1:11" ht="15.75" customHeight="1" x14ac:dyDescent="0.3">
      <c r="A264" s="8" t="s">
        <v>300</v>
      </c>
      <c r="B264" s="20">
        <v>3</v>
      </c>
      <c r="C264" s="38">
        <v>33450.99</v>
      </c>
      <c r="D264" s="8" t="s">
        <v>7884</v>
      </c>
      <c r="E264" s="8" t="s">
        <v>7884</v>
      </c>
      <c r="F264" s="8" t="s">
        <v>7861</v>
      </c>
      <c r="G264" s="43">
        <v>31388</v>
      </c>
      <c r="H264" s="20">
        <v>37</v>
      </c>
      <c r="I264" s="20" t="str" cm="1">
        <f t="array" ref="I264">_xlfn.IFS(H264&lt;=18, "Child", AND(H264&gt;18, H264&lt;=54), "Adult", TRUE, "Old")</f>
        <v>Adult</v>
      </c>
      <c r="K264" s="27"/>
    </row>
    <row r="265" spans="1:11" ht="15.75" customHeight="1" x14ac:dyDescent="0.3">
      <c r="A265" s="8" t="s">
        <v>301</v>
      </c>
      <c r="B265" s="20">
        <v>0</v>
      </c>
      <c r="C265" s="38">
        <v>33344.449999999997</v>
      </c>
      <c r="D265" s="8" t="s">
        <v>7884</v>
      </c>
      <c r="E265" s="8" t="s">
        <v>7882</v>
      </c>
      <c r="F265" s="8" t="s">
        <v>7861</v>
      </c>
      <c r="G265" s="43">
        <v>26547</v>
      </c>
      <c r="H265" s="20">
        <v>50</v>
      </c>
      <c r="I265" s="20" t="str" cm="1">
        <f t="array" ref="I265">_xlfn.IFS(H265&lt;=18, "Child", AND(H265&gt;18, H265&lt;=54), "Adult", TRUE, "Old")</f>
        <v>Adult</v>
      </c>
      <c r="K265" s="27"/>
    </row>
    <row r="266" spans="1:11" ht="15.75" customHeight="1" x14ac:dyDescent="0.3">
      <c r="A266" s="8" t="s">
        <v>302</v>
      </c>
      <c r="B266" s="20">
        <v>0</v>
      </c>
      <c r="C266" s="38">
        <v>33307.550000000003</v>
      </c>
      <c r="D266" s="8" t="s">
        <v>7884</v>
      </c>
      <c r="E266" s="8" t="s">
        <v>7882</v>
      </c>
      <c r="F266" s="8" t="s">
        <v>7860</v>
      </c>
      <c r="G266" s="43">
        <v>37953</v>
      </c>
      <c r="H266" s="20">
        <v>19</v>
      </c>
      <c r="I266" s="20" t="str" cm="1">
        <f t="array" ref="I266">_xlfn.IFS(H266&lt;=18, "Child", AND(H266&gt;18, H266&lt;=54), "Adult", TRUE, "Old")</f>
        <v>Adult</v>
      </c>
      <c r="K266" s="27"/>
    </row>
    <row r="267" spans="1:11" ht="15.75" customHeight="1" x14ac:dyDescent="0.3">
      <c r="A267" s="8" t="s">
        <v>303</v>
      </c>
      <c r="B267" s="20">
        <v>3</v>
      </c>
      <c r="C267" s="38">
        <v>33292.83</v>
      </c>
      <c r="D267" s="8" t="s">
        <v>7884</v>
      </c>
      <c r="E267" s="8" t="s">
        <v>7883</v>
      </c>
      <c r="F267" s="8" t="s">
        <v>7861</v>
      </c>
      <c r="G267" s="43">
        <v>33158</v>
      </c>
      <c r="H267" s="20">
        <v>32</v>
      </c>
      <c r="I267" s="20" t="str" cm="1">
        <f t="array" ref="I267">_xlfn.IFS(H267&lt;=18, "Child", AND(H267&gt;18, H267&lt;=54), "Adult", TRUE, "Old")</f>
        <v>Adult</v>
      </c>
      <c r="K267" s="27"/>
    </row>
    <row r="268" spans="1:11" ht="15.75" customHeight="1" x14ac:dyDescent="0.3">
      <c r="A268" s="8" t="s">
        <v>304</v>
      </c>
      <c r="B268" s="20">
        <v>3</v>
      </c>
      <c r="C268" s="38">
        <v>33121</v>
      </c>
      <c r="D268" s="8" t="s">
        <v>7884</v>
      </c>
      <c r="E268" s="8" t="s">
        <v>7883</v>
      </c>
      <c r="F268" s="8" t="s">
        <v>7861</v>
      </c>
      <c r="G268" s="43">
        <v>31243</v>
      </c>
      <c r="H268" s="20">
        <v>37</v>
      </c>
      <c r="I268" s="20" t="str" cm="1">
        <f t="array" ref="I268">_xlfn.IFS(H268&lt;=18, "Child", AND(H268&gt;18, H268&lt;=54), "Adult", TRUE, "Old")</f>
        <v>Adult</v>
      </c>
      <c r="K268" s="27"/>
    </row>
    <row r="269" spans="1:11" ht="15.75" customHeight="1" x14ac:dyDescent="0.3">
      <c r="A269" s="8" t="s">
        <v>305</v>
      </c>
      <c r="B269" s="20">
        <v>0</v>
      </c>
      <c r="C269" s="38">
        <v>33090.660000000003</v>
      </c>
      <c r="D269" s="8" t="s">
        <v>7884</v>
      </c>
      <c r="E269" s="8" t="s">
        <v>7884</v>
      </c>
      <c r="F269" s="8" t="s">
        <v>7861</v>
      </c>
      <c r="G269" s="43">
        <v>25506</v>
      </c>
      <c r="H269" s="20">
        <v>53</v>
      </c>
      <c r="I269" s="20" t="str" cm="1">
        <f t="array" ref="I269">_xlfn.IFS(H269&lt;=18, "Child", AND(H269&gt;18, H269&lt;=54), "Adult", TRUE, "Old")</f>
        <v>Adult</v>
      </c>
      <c r="K269" s="27"/>
    </row>
    <row r="270" spans="1:11" ht="15.75" customHeight="1" x14ac:dyDescent="0.3">
      <c r="A270" s="8" t="s">
        <v>306</v>
      </c>
      <c r="B270" s="20">
        <v>0</v>
      </c>
      <c r="C270" s="38">
        <v>33074.94</v>
      </c>
      <c r="D270" s="8" t="s">
        <v>7883</v>
      </c>
      <c r="E270" s="8" t="s">
        <v>7884</v>
      </c>
      <c r="F270" s="8" t="s">
        <v>7861</v>
      </c>
      <c r="G270" s="43">
        <v>22828</v>
      </c>
      <c r="H270" s="20">
        <v>60</v>
      </c>
      <c r="I270" s="20" t="str" cm="1">
        <f t="array" ref="I270">_xlfn.IFS(H270&lt;=18, "Child", AND(H270&gt;18, H270&lt;=54), "Adult", TRUE, "Old")</f>
        <v>Old</v>
      </c>
      <c r="K270" s="27"/>
    </row>
    <row r="271" spans="1:11" ht="15.75" customHeight="1" x14ac:dyDescent="0.3">
      <c r="A271" s="8" t="s">
        <v>307</v>
      </c>
      <c r="B271" s="20">
        <v>0</v>
      </c>
      <c r="C271" s="38">
        <v>33057.230000000003</v>
      </c>
      <c r="D271" s="8" t="s">
        <v>7883</v>
      </c>
      <c r="E271" s="8" t="s">
        <v>7884</v>
      </c>
      <c r="F271" s="8" t="s">
        <v>7861</v>
      </c>
      <c r="G271" s="43">
        <v>34543</v>
      </c>
      <c r="H271" s="20">
        <v>28</v>
      </c>
      <c r="I271" s="20" t="str" cm="1">
        <f t="array" ref="I271">_xlfn.IFS(H271&lt;=18, "Child", AND(H271&gt;18, H271&lt;=54), "Adult", TRUE, "Old")</f>
        <v>Adult</v>
      </c>
      <c r="K271" s="27"/>
    </row>
    <row r="272" spans="1:11" ht="15.75" customHeight="1" x14ac:dyDescent="0.3">
      <c r="A272" s="8" t="s">
        <v>308</v>
      </c>
      <c r="B272" s="20">
        <v>0</v>
      </c>
      <c r="C272" s="38">
        <v>33025.32</v>
      </c>
      <c r="D272" s="8" t="s">
        <v>7884</v>
      </c>
      <c r="E272" s="8" t="s">
        <v>7882</v>
      </c>
      <c r="F272" s="8" t="s">
        <v>7861</v>
      </c>
      <c r="G272" s="43">
        <v>24663</v>
      </c>
      <c r="H272" s="20">
        <v>55</v>
      </c>
      <c r="I272" s="20" t="str" cm="1">
        <f t="array" ref="I272">_xlfn.IFS(H272&lt;=18, "Child", AND(H272&gt;18, H272&lt;=54), "Adult", TRUE, "Old")</f>
        <v>Old</v>
      </c>
      <c r="K272" s="27"/>
    </row>
    <row r="273" spans="1:11" ht="15.75" customHeight="1" x14ac:dyDescent="0.3">
      <c r="A273" s="8" t="s">
        <v>309</v>
      </c>
      <c r="B273" s="20">
        <v>0</v>
      </c>
      <c r="C273" s="38">
        <v>33017.46</v>
      </c>
      <c r="D273" s="8" t="s">
        <v>7883</v>
      </c>
      <c r="E273" s="8" t="s">
        <v>7883</v>
      </c>
      <c r="F273" s="8" t="s">
        <v>7861</v>
      </c>
      <c r="G273" s="43">
        <v>34888</v>
      </c>
      <c r="H273" s="20">
        <v>27</v>
      </c>
      <c r="I273" s="20" t="str" cm="1">
        <f t="array" ref="I273">_xlfn.IFS(H273&lt;=18, "Child", AND(H273&gt;18, H273&lt;=54), "Adult", TRUE, "Old")</f>
        <v>Adult</v>
      </c>
      <c r="K273" s="27"/>
    </row>
    <row r="274" spans="1:11" ht="15.75" customHeight="1" x14ac:dyDescent="0.3">
      <c r="A274" s="8" t="s">
        <v>310</v>
      </c>
      <c r="B274" s="20">
        <v>0</v>
      </c>
      <c r="C274" s="38">
        <v>32947.629999999997</v>
      </c>
      <c r="D274" s="8" t="s">
        <v>7884</v>
      </c>
      <c r="E274" s="8" t="s">
        <v>7883</v>
      </c>
      <c r="F274" s="8" t="s">
        <v>7861</v>
      </c>
      <c r="G274" s="43">
        <v>26169</v>
      </c>
      <c r="H274" s="20">
        <v>51</v>
      </c>
      <c r="I274" s="20" t="str" cm="1">
        <f t="array" ref="I274">_xlfn.IFS(H274&lt;=18, "Child", AND(H274&gt;18, H274&lt;=54), "Adult", TRUE, "Old")</f>
        <v>Adult</v>
      </c>
      <c r="K274" s="27"/>
    </row>
    <row r="275" spans="1:11" ht="15.75" customHeight="1" x14ac:dyDescent="0.3">
      <c r="A275" s="8" t="s">
        <v>311</v>
      </c>
      <c r="B275" s="20">
        <v>1</v>
      </c>
      <c r="C275" s="38">
        <v>32906.69</v>
      </c>
      <c r="D275" s="8" t="s">
        <v>7884</v>
      </c>
      <c r="E275" s="8" t="s">
        <v>7882</v>
      </c>
      <c r="F275" s="8" t="s">
        <v>7861</v>
      </c>
      <c r="G275" s="43">
        <v>29907</v>
      </c>
      <c r="H275" s="20">
        <v>41</v>
      </c>
      <c r="I275" s="20" t="str" cm="1">
        <f t="array" ref="I275">_xlfn.IFS(H275&lt;=18, "Child", AND(H275&gt;18, H275&lt;=54), "Adult", TRUE, "Old")</f>
        <v>Adult</v>
      </c>
      <c r="K275" s="27"/>
    </row>
    <row r="276" spans="1:11" ht="15.75" customHeight="1" x14ac:dyDescent="0.3">
      <c r="A276" s="8" t="s">
        <v>312</v>
      </c>
      <c r="B276" s="20">
        <v>0</v>
      </c>
      <c r="C276" s="38">
        <v>32827.51</v>
      </c>
      <c r="D276" s="8" t="s">
        <v>7883</v>
      </c>
      <c r="E276" s="8" t="s">
        <v>7884</v>
      </c>
      <c r="F276" s="8" t="s">
        <v>7861</v>
      </c>
      <c r="G276" s="43">
        <v>35037</v>
      </c>
      <c r="H276" s="20">
        <v>27</v>
      </c>
      <c r="I276" s="20" t="str" cm="1">
        <f t="array" ref="I276">_xlfn.IFS(H276&lt;=18, "Child", AND(H276&gt;18, H276&lt;=54), "Adult", TRUE, "Old")</f>
        <v>Adult</v>
      </c>
      <c r="K276" s="27"/>
    </row>
    <row r="277" spans="1:11" ht="15.75" customHeight="1" x14ac:dyDescent="0.3">
      <c r="A277" s="8" t="s">
        <v>313</v>
      </c>
      <c r="B277" s="20">
        <v>3</v>
      </c>
      <c r="C277" s="38">
        <v>32787.46</v>
      </c>
      <c r="D277" s="8" t="s">
        <v>7883</v>
      </c>
      <c r="E277" s="8" t="s">
        <v>7882</v>
      </c>
      <c r="F277" s="8" t="s">
        <v>7860</v>
      </c>
      <c r="G277" s="43">
        <v>29567</v>
      </c>
      <c r="H277" s="20">
        <v>42</v>
      </c>
      <c r="I277" s="20" t="str" cm="1">
        <f t="array" ref="I277">_xlfn.IFS(H277&lt;=18, "Child", AND(H277&gt;18, H277&lt;=54), "Adult", TRUE, "Old")</f>
        <v>Adult</v>
      </c>
      <c r="K277" s="27"/>
    </row>
    <row r="278" spans="1:11" ht="15.75" customHeight="1" x14ac:dyDescent="0.3">
      <c r="A278" s="8" t="s">
        <v>314</v>
      </c>
      <c r="B278" s="20">
        <v>0</v>
      </c>
      <c r="C278" s="38">
        <v>32765.33</v>
      </c>
      <c r="D278" s="8" t="s">
        <v>7884</v>
      </c>
      <c r="E278" s="8" t="s">
        <v>7884</v>
      </c>
      <c r="F278" s="8" t="s">
        <v>7860</v>
      </c>
      <c r="G278" s="43">
        <v>26610</v>
      </c>
      <c r="H278" s="20">
        <v>50</v>
      </c>
      <c r="I278" s="20" t="str" cm="1">
        <f t="array" ref="I278">_xlfn.IFS(H278&lt;=18, "Child", AND(H278&gt;18, H278&lt;=54), "Adult", TRUE, "Old")</f>
        <v>Adult</v>
      </c>
      <c r="K278" s="27"/>
    </row>
    <row r="279" spans="1:11" ht="15.75" customHeight="1" x14ac:dyDescent="0.3">
      <c r="A279" s="8" t="s">
        <v>315</v>
      </c>
      <c r="B279" s="20">
        <v>0</v>
      </c>
      <c r="C279" s="38">
        <v>32760.48</v>
      </c>
      <c r="D279" s="8" t="s">
        <v>7883</v>
      </c>
      <c r="E279" s="8" t="s">
        <v>7883</v>
      </c>
      <c r="F279" s="8" t="s">
        <v>7861</v>
      </c>
      <c r="G279" s="43">
        <v>27369</v>
      </c>
      <c r="H279" s="20">
        <v>48</v>
      </c>
      <c r="I279" s="20" t="str" cm="1">
        <f t="array" ref="I279">_xlfn.IFS(H279&lt;=18, "Child", AND(H279&gt;18, H279&lt;=54), "Adult", TRUE, "Old")</f>
        <v>Adult</v>
      </c>
      <c r="K279" s="27"/>
    </row>
    <row r="280" spans="1:11" ht="15.75" customHeight="1" x14ac:dyDescent="0.3">
      <c r="A280" s="8" t="s">
        <v>316</v>
      </c>
      <c r="B280" s="20">
        <v>2</v>
      </c>
      <c r="C280" s="38">
        <v>32734.19</v>
      </c>
      <c r="D280" s="8" t="s">
        <v>7884</v>
      </c>
      <c r="E280" s="8" t="s">
        <v>7883</v>
      </c>
      <c r="F280" s="8" t="s">
        <v>7860</v>
      </c>
      <c r="G280" s="43">
        <v>33063</v>
      </c>
      <c r="H280" s="20">
        <v>32</v>
      </c>
      <c r="I280" s="20" t="str" cm="1">
        <f t="array" ref="I280">_xlfn.IFS(H280&lt;=18, "Child", AND(H280&gt;18, H280&lt;=54), "Adult", TRUE, "Old")</f>
        <v>Adult</v>
      </c>
      <c r="K280" s="27"/>
    </row>
    <row r="281" spans="1:11" ht="15.75" customHeight="1" x14ac:dyDescent="0.3">
      <c r="A281" s="8" t="s">
        <v>317</v>
      </c>
      <c r="B281" s="20">
        <v>3</v>
      </c>
      <c r="C281" s="38">
        <v>32716.2</v>
      </c>
      <c r="D281" s="8" t="s">
        <v>7883</v>
      </c>
      <c r="E281" s="8" t="s">
        <v>7884</v>
      </c>
      <c r="F281" s="8" t="s">
        <v>7861</v>
      </c>
      <c r="G281" s="43">
        <v>33146</v>
      </c>
      <c r="H281" s="20">
        <v>32</v>
      </c>
      <c r="I281" s="20" t="str" cm="1">
        <f t="array" ref="I281">_xlfn.IFS(H281&lt;=18, "Child", AND(H281&gt;18, H281&lt;=54), "Adult", TRUE, "Old")</f>
        <v>Adult</v>
      </c>
      <c r="K281" s="27"/>
    </row>
    <row r="282" spans="1:11" ht="15.75" customHeight="1" x14ac:dyDescent="0.3">
      <c r="A282" s="8" t="s">
        <v>318</v>
      </c>
      <c r="B282" s="20">
        <v>0</v>
      </c>
      <c r="C282" s="38">
        <v>32686.080000000002</v>
      </c>
      <c r="D282" s="8" t="s">
        <v>7884</v>
      </c>
      <c r="E282" s="8" t="s">
        <v>7882</v>
      </c>
      <c r="F282" s="8" t="s">
        <v>7861</v>
      </c>
      <c r="G282" s="43">
        <v>25143</v>
      </c>
      <c r="H282" s="20">
        <v>54</v>
      </c>
      <c r="I282" s="20" t="str" cm="1">
        <f t="array" ref="I282">_xlfn.IFS(H282&lt;=18, "Child", AND(H282&gt;18, H282&lt;=54), "Adult", TRUE, "Old")</f>
        <v>Adult</v>
      </c>
      <c r="K282" s="27"/>
    </row>
    <row r="283" spans="1:11" ht="15.75" customHeight="1" x14ac:dyDescent="0.3">
      <c r="A283" s="8" t="s">
        <v>319</v>
      </c>
      <c r="B283" s="20">
        <v>3</v>
      </c>
      <c r="C283" s="38">
        <v>32672.11</v>
      </c>
      <c r="D283" s="8" t="s">
        <v>7883</v>
      </c>
      <c r="E283" s="8" t="s">
        <v>7883</v>
      </c>
      <c r="F283" s="8" t="s">
        <v>7861</v>
      </c>
      <c r="G283" s="43">
        <v>33067</v>
      </c>
      <c r="H283" s="20">
        <v>32</v>
      </c>
      <c r="I283" s="20" t="str" cm="1">
        <f t="array" ref="I283">_xlfn.IFS(H283&lt;=18, "Child", AND(H283&gt;18, H283&lt;=54), "Adult", TRUE, "Old")</f>
        <v>Adult</v>
      </c>
      <c r="K283" s="27"/>
    </row>
    <row r="284" spans="1:11" ht="15.75" customHeight="1" x14ac:dyDescent="0.3">
      <c r="A284" s="8" t="s">
        <v>320</v>
      </c>
      <c r="B284" s="20">
        <v>0</v>
      </c>
      <c r="C284" s="38">
        <v>32548.34</v>
      </c>
      <c r="D284" s="8" t="s">
        <v>7883</v>
      </c>
      <c r="E284" s="8" t="s">
        <v>7884</v>
      </c>
      <c r="F284" s="8" t="s">
        <v>7859</v>
      </c>
      <c r="G284" s="43">
        <v>37902</v>
      </c>
      <c r="H284" s="20">
        <v>19</v>
      </c>
      <c r="I284" s="20" t="str" cm="1">
        <f t="array" ref="I284">_xlfn.IFS(H284&lt;=18, "Child", AND(H284&gt;18, H284&lt;=54), "Adult", TRUE, "Old")</f>
        <v>Adult</v>
      </c>
      <c r="K284" s="27"/>
    </row>
    <row r="285" spans="1:11" ht="15.75" customHeight="1" x14ac:dyDescent="0.3">
      <c r="A285" s="8" t="s">
        <v>321</v>
      </c>
      <c r="B285" s="20">
        <v>2</v>
      </c>
      <c r="C285" s="38">
        <v>32485.46</v>
      </c>
      <c r="D285" s="8" t="s">
        <v>7884</v>
      </c>
      <c r="E285" s="8" t="s">
        <v>7883</v>
      </c>
      <c r="F285" s="8" t="s">
        <v>7861</v>
      </c>
      <c r="G285" s="43">
        <v>28022</v>
      </c>
      <c r="H285" s="20">
        <v>46</v>
      </c>
      <c r="I285" s="20" t="str" cm="1">
        <f t="array" ref="I285">_xlfn.IFS(H285&lt;=18, "Child", AND(H285&gt;18, H285&lt;=54), "Adult", TRUE, "Old")</f>
        <v>Adult</v>
      </c>
      <c r="K285" s="27"/>
    </row>
    <row r="286" spans="1:11" ht="15.75" customHeight="1" x14ac:dyDescent="0.3">
      <c r="A286" s="8" t="s">
        <v>322</v>
      </c>
      <c r="B286" s="20">
        <v>1</v>
      </c>
      <c r="C286" s="38">
        <v>32462.35</v>
      </c>
      <c r="D286" s="8" t="s">
        <v>7884</v>
      </c>
      <c r="E286" s="8" t="s">
        <v>7884</v>
      </c>
      <c r="F286" s="8" t="s">
        <v>7861</v>
      </c>
      <c r="G286" s="43">
        <v>29856</v>
      </c>
      <c r="H286" s="20">
        <v>41</v>
      </c>
      <c r="I286" s="20" t="str" cm="1">
        <f t="array" ref="I286">_xlfn.IFS(H286&lt;=18, "Child", AND(H286&gt;18, H286&lt;=54), "Adult", TRUE, "Old")</f>
        <v>Adult</v>
      </c>
      <c r="K286" s="27"/>
    </row>
    <row r="287" spans="1:11" ht="15.75" customHeight="1" x14ac:dyDescent="0.3">
      <c r="A287" s="8" t="s">
        <v>323</v>
      </c>
      <c r="B287" s="20">
        <v>2</v>
      </c>
      <c r="C287" s="38">
        <v>32430.22</v>
      </c>
      <c r="D287" s="8" t="s">
        <v>7884</v>
      </c>
      <c r="E287" s="8" t="s">
        <v>7882</v>
      </c>
      <c r="F287" s="8" t="s">
        <v>7861</v>
      </c>
      <c r="G287" s="43">
        <v>27981</v>
      </c>
      <c r="H287" s="20">
        <v>46</v>
      </c>
      <c r="I287" s="20" t="str" cm="1">
        <f t="array" ref="I287">_xlfn.IFS(H287&lt;=18, "Child", AND(H287&gt;18, H287&lt;=54), "Adult", TRUE, "Old")</f>
        <v>Adult</v>
      </c>
      <c r="K287" s="27"/>
    </row>
    <row r="288" spans="1:11" ht="15.75" customHeight="1" x14ac:dyDescent="0.3">
      <c r="A288" s="8" t="s">
        <v>324</v>
      </c>
      <c r="B288" s="20">
        <v>0</v>
      </c>
      <c r="C288" s="38">
        <v>32428.63</v>
      </c>
      <c r="D288" s="8" t="s">
        <v>7884</v>
      </c>
      <c r="E288" s="8" t="s">
        <v>7884</v>
      </c>
      <c r="F288" s="8" t="s">
        <v>7861</v>
      </c>
      <c r="G288" s="43">
        <v>26591</v>
      </c>
      <c r="H288" s="20">
        <v>50</v>
      </c>
      <c r="I288" s="20" t="str" cm="1">
        <f t="array" ref="I288">_xlfn.IFS(H288&lt;=18, "Child", AND(H288&gt;18, H288&lt;=54), "Adult", TRUE, "Old")</f>
        <v>Adult</v>
      </c>
      <c r="K288" s="27"/>
    </row>
    <row r="289" spans="1:11" ht="15.75" customHeight="1" x14ac:dyDescent="0.3">
      <c r="A289" s="8" t="s">
        <v>325</v>
      </c>
      <c r="B289" s="20">
        <v>3</v>
      </c>
      <c r="C289" s="38">
        <v>32288.49</v>
      </c>
      <c r="D289" s="8" t="s">
        <v>7884</v>
      </c>
      <c r="E289" s="8" t="s">
        <v>7884</v>
      </c>
      <c r="F289" s="8" t="s">
        <v>7861</v>
      </c>
      <c r="G289" s="43">
        <v>31748</v>
      </c>
      <c r="H289" s="20">
        <v>36</v>
      </c>
      <c r="I289" s="20" t="str" cm="1">
        <f t="array" ref="I289">_xlfn.IFS(H289&lt;=18, "Child", AND(H289&gt;18, H289&lt;=54), "Adult", TRUE, "Old")</f>
        <v>Adult</v>
      </c>
      <c r="K289" s="27"/>
    </row>
    <row r="290" spans="1:11" ht="15.75" customHeight="1" x14ac:dyDescent="0.3">
      <c r="A290" s="8" t="s">
        <v>326</v>
      </c>
      <c r="B290" s="20">
        <v>1</v>
      </c>
      <c r="C290" s="38">
        <v>32259.96</v>
      </c>
      <c r="D290" s="8" t="s">
        <v>7884</v>
      </c>
      <c r="E290" s="8" t="s">
        <v>7882</v>
      </c>
      <c r="F290" s="8" t="s">
        <v>7860</v>
      </c>
      <c r="G290" s="43">
        <v>27745</v>
      </c>
      <c r="H290" s="20">
        <v>47</v>
      </c>
      <c r="I290" s="20" t="str" cm="1">
        <f t="array" ref="I290">_xlfn.IFS(H290&lt;=18, "Child", AND(H290&gt;18, H290&lt;=54), "Adult", TRUE, "Old")</f>
        <v>Adult</v>
      </c>
      <c r="K290" s="27"/>
    </row>
    <row r="291" spans="1:11" ht="15.75" customHeight="1" x14ac:dyDescent="0.3">
      <c r="A291" s="8" t="s">
        <v>327</v>
      </c>
      <c r="B291" s="20">
        <v>0</v>
      </c>
      <c r="C291" s="38">
        <v>32222.81</v>
      </c>
      <c r="D291" s="8" t="s">
        <v>7884</v>
      </c>
      <c r="E291" s="8" t="s">
        <v>7883</v>
      </c>
      <c r="F291" s="8" t="s">
        <v>7861</v>
      </c>
      <c r="G291" s="43">
        <v>34585</v>
      </c>
      <c r="H291" s="20">
        <v>28</v>
      </c>
      <c r="I291" s="20" t="str" cm="1">
        <f t="array" ref="I291">_xlfn.IFS(H291&lt;=18, "Child", AND(H291&gt;18, H291&lt;=54), "Adult", TRUE, "Old")</f>
        <v>Adult</v>
      </c>
      <c r="K291" s="27"/>
    </row>
    <row r="292" spans="1:11" ht="15.75" customHeight="1" x14ac:dyDescent="0.3">
      <c r="A292" s="8" t="s">
        <v>328</v>
      </c>
      <c r="B292" s="20">
        <v>0</v>
      </c>
      <c r="C292" s="38">
        <v>32192.76</v>
      </c>
      <c r="D292" s="8" t="s">
        <v>7883</v>
      </c>
      <c r="E292" s="8" t="s">
        <v>7884</v>
      </c>
      <c r="F292" s="8" t="s">
        <v>7861</v>
      </c>
      <c r="G292" s="43">
        <v>25457</v>
      </c>
      <c r="H292" s="20">
        <v>53</v>
      </c>
      <c r="I292" s="20" t="str" cm="1">
        <f t="array" ref="I292">_xlfn.IFS(H292&lt;=18, "Child", AND(H292&gt;18, H292&lt;=54), "Adult", TRUE, "Old")</f>
        <v>Adult</v>
      </c>
      <c r="K292" s="27"/>
    </row>
    <row r="293" spans="1:11" ht="15.75" customHeight="1" x14ac:dyDescent="0.3">
      <c r="A293" s="8" t="s">
        <v>329</v>
      </c>
      <c r="B293" s="20">
        <v>2</v>
      </c>
      <c r="C293" s="38">
        <v>32108.66</v>
      </c>
      <c r="D293" s="8" t="s">
        <v>7883</v>
      </c>
      <c r="E293" s="8" t="s">
        <v>7882</v>
      </c>
      <c r="F293" s="8" t="s">
        <v>7871</v>
      </c>
      <c r="G293" s="43">
        <v>28804</v>
      </c>
      <c r="H293" s="20">
        <v>44</v>
      </c>
      <c r="I293" s="20" t="str" cm="1">
        <f t="array" ref="I293">_xlfn.IFS(H293&lt;=18, "Child", AND(H293&gt;18, H293&lt;=54), "Adult", TRUE, "Old")</f>
        <v>Adult</v>
      </c>
      <c r="K293" s="27"/>
    </row>
    <row r="294" spans="1:11" ht="15.75" customHeight="1" x14ac:dyDescent="0.3">
      <c r="A294" s="8" t="s">
        <v>330</v>
      </c>
      <c r="B294" s="20">
        <v>0</v>
      </c>
      <c r="C294" s="38">
        <v>32086.21</v>
      </c>
      <c r="D294" s="8" t="s">
        <v>7883</v>
      </c>
      <c r="E294" s="8" t="s">
        <v>7882</v>
      </c>
      <c r="F294" s="8" t="s">
        <v>7861</v>
      </c>
      <c r="G294" s="43">
        <v>34225</v>
      </c>
      <c r="H294" s="20">
        <v>29</v>
      </c>
      <c r="I294" s="20" t="str" cm="1">
        <f t="array" ref="I294">_xlfn.IFS(H294&lt;=18, "Child", AND(H294&gt;18, H294&lt;=54), "Adult", TRUE, "Old")</f>
        <v>Adult</v>
      </c>
      <c r="K294" s="27"/>
    </row>
    <row r="295" spans="1:11" ht="15.75" customHeight="1" x14ac:dyDescent="0.3">
      <c r="A295" s="8" t="s">
        <v>331</v>
      </c>
      <c r="B295" s="20">
        <v>0</v>
      </c>
      <c r="C295" s="38">
        <v>31980.89</v>
      </c>
      <c r="D295" s="8" t="s">
        <v>7884</v>
      </c>
      <c r="E295" s="8" t="s">
        <v>7883</v>
      </c>
      <c r="F295" s="8" t="s">
        <v>7861</v>
      </c>
      <c r="G295" s="43">
        <v>26563</v>
      </c>
      <c r="H295" s="20">
        <v>50</v>
      </c>
      <c r="I295" s="20" t="str" cm="1">
        <f t="array" ref="I295">_xlfn.IFS(H295&lt;=18, "Child", AND(H295&gt;18, H295&lt;=54), "Adult", TRUE, "Old")</f>
        <v>Adult</v>
      </c>
      <c r="K295" s="27"/>
    </row>
    <row r="296" spans="1:11" ht="15.75" customHeight="1" x14ac:dyDescent="0.3">
      <c r="A296" s="8" t="s">
        <v>332</v>
      </c>
      <c r="B296" s="20">
        <v>1</v>
      </c>
      <c r="C296" s="38">
        <v>31897.1</v>
      </c>
      <c r="D296" s="8" t="s">
        <v>7884</v>
      </c>
      <c r="E296" s="8" t="s">
        <v>7882</v>
      </c>
      <c r="F296" s="8" t="s">
        <v>7861</v>
      </c>
      <c r="G296" s="43">
        <v>27662</v>
      </c>
      <c r="H296" s="20">
        <v>47</v>
      </c>
      <c r="I296" s="20" t="str" cm="1">
        <f t="array" ref="I296">_xlfn.IFS(H296&lt;=18, "Child", AND(H296&gt;18, H296&lt;=54), "Adult", TRUE, "Old")</f>
        <v>Adult</v>
      </c>
      <c r="K296" s="27"/>
    </row>
    <row r="297" spans="1:11" ht="15.75" customHeight="1" x14ac:dyDescent="0.3">
      <c r="A297" s="8" t="s">
        <v>333</v>
      </c>
      <c r="B297" s="20">
        <v>3</v>
      </c>
      <c r="C297" s="38">
        <v>31743.919999999998</v>
      </c>
      <c r="D297" s="8" t="s">
        <v>7884</v>
      </c>
      <c r="E297" s="8" t="s">
        <v>7883</v>
      </c>
      <c r="F297" s="8" t="s">
        <v>7861</v>
      </c>
      <c r="G297" s="43">
        <v>30935</v>
      </c>
      <c r="H297" s="20">
        <v>38</v>
      </c>
      <c r="I297" s="20" t="str" cm="1">
        <f t="array" ref="I297">_xlfn.IFS(H297&lt;=18, "Child", AND(H297&gt;18, H297&lt;=54), "Adult", TRUE, "Old")</f>
        <v>Adult</v>
      </c>
      <c r="K297" s="27"/>
    </row>
    <row r="298" spans="1:11" ht="15.75" customHeight="1" x14ac:dyDescent="0.3">
      <c r="A298" s="8" t="s">
        <v>334</v>
      </c>
      <c r="B298" s="20">
        <v>2</v>
      </c>
      <c r="C298" s="38">
        <v>31736.7</v>
      </c>
      <c r="D298" s="8" t="s">
        <v>7884</v>
      </c>
      <c r="E298" s="8" t="s">
        <v>7884</v>
      </c>
      <c r="F298" s="8" t="s">
        <v>7860</v>
      </c>
      <c r="G298" s="43">
        <v>28412</v>
      </c>
      <c r="H298" s="20">
        <v>45</v>
      </c>
      <c r="I298" s="20" t="str" cm="1">
        <f t="array" ref="I298">_xlfn.IFS(H298&lt;=18, "Child", AND(H298&gt;18, H298&lt;=54), "Adult", TRUE, "Old")</f>
        <v>Adult</v>
      </c>
      <c r="K298" s="27"/>
    </row>
    <row r="299" spans="1:11" ht="15.75" customHeight="1" x14ac:dyDescent="0.3">
      <c r="A299" s="8" t="s">
        <v>335</v>
      </c>
      <c r="B299" s="20">
        <v>1</v>
      </c>
      <c r="C299" s="38">
        <v>31620</v>
      </c>
      <c r="D299" s="8" t="s">
        <v>7884</v>
      </c>
      <c r="E299" s="8" t="s">
        <v>7883</v>
      </c>
      <c r="F299" s="8" t="s">
        <v>7867</v>
      </c>
      <c r="G299" s="43">
        <v>22263</v>
      </c>
      <c r="H299" s="20">
        <v>62</v>
      </c>
      <c r="I299" s="20" t="str" cm="1">
        <f t="array" ref="I299">_xlfn.IFS(H299&lt;=18, "Child", AND(H299&gt;18, H299&lt;=54), "Adult", TRUE, "Old")</f>
        <v>Old</v>
      </c>
      <c r="K299" s="27"/>
    </row>
    <row r="300" spans="1:11" ht="15.75" customHeight="1" x14ac:dyDescent="0.3">
      <c r="A300" s="8" t="s">
        <v>336</v>
      </c>
      <c r="B300" s="20">
        <v>1</v>
      </c>
      <c r="C300" s="38">
        <v>31591.82</v>
      </c>
      <c r="D300" s="8" t="s">
        <v>7884</v>
      </c>
      <c r="E300" s="8" t="s">
        <v>7883</v>
      </c>
      <c r="F300" s="8" t="s">
        <v>7861</v>
      </c>
      <c r="G300" s="43">
        <v>27696</v>
      </c>
      <c r="H300" s="20">
        <v>47</v>
      </c>
      <c r="I300" s="20" t="str" cm="1">
        <f t="array" ref="I300">_xlfn.IFS(H300&lt;=18, "Child", AND(H300&gt;18, H300&lt;=54), "Adult", TRUE, "Old")</f>
        <v>Adult</v>
      </c>
      <c r="K300" s="27"/>
    </row>
    <row r="301" spans="1:11" ht="15.75" customHeight="1" x14ac:dyDescent="0.3">
      <c r="A301" s="8" t="s">
        <v>337</v>
      </c>
      <c r="B301" s="20">
        <v>0</v>
      </c>
      <c r="C301" s="38">
        <v>31368.81</v>
      </c>
      <c r="D301" s="8" t="s">
        <v>7884</v>
      </c>
      <c r="E301" s="8" t="s">
        <v>7882</v>
      </c>
      <c r="F301" s="8" t="s">
        <v>7861</v>
      </c>
      <c r="G301" s="43">
        <v>27310</v>
      </c>
      <c r="H301" s="20">
        <v>48</v>
      </c>
      <c r="I301" s="20" t="str" cm="1">
        <f t="array" ref="I301">_xlfn.IFS(H301&lt;=18, "Child", AND(H301&gt;18, H301&lt;=54), "Adult", TRUE, "Old")</f>
        <v>Adult</v>
      </c>
      <c r="K301" s="27"/>
    </row>
    <row r="302" spans="1:11" ht="15.75" customHeight="1" x14ac:dyDescent="0.3">
      <c r="A302" s="8" t="s">
        <v>338</v>
      </c>
      <c r="B302" s="20">
        <v>0</v>
      </c>
      <c r="C302" s="38">
        <v>31328.27</v>
      </c>
      <c r="D302" s="8" t="s">
        <v>7884</v>
      </c>
      <c r="E302" s="8" t="s">
        <v>7884</v>
      </c>
      <c r="F302" s="8" t="s">
        <v>7861</v>
      </c>
      <c r="G302" s="43">
        <v>34969</v>
      </c>
      <c r="H302" s="20">
        <v>27</v>
      </c>
      <c r="I302" s="20" t="str" cm="1">
        <f t="array" ref="I302">_xlfn.IFS(H302&lt;=18, "Child", AND(H302&gt;18, H302&lt;=54), "Adult", TRUE, "Old")</f>
        <v>Adult</v>
      </c>
      <c r="K302" s="27"/>
    </row>
    <row r="303" spans="1:11" ht="15.75" customHeight="1" x14ac:dyDescent="0.3">
      <c r="A303" s="8" t="s">
        <v>339</v>
      </c>
      <c r="B303" s="20">
        <v>0</v>
      </c>
      <c r="C303" s="38">
        <v>31322.53</v>
      </c>
      <c r="D303" s="8" t="s">
        <v>7884</v>
      </c>
      <c r="E303" s="8" t="s">
        <v>7883</v>
      </c>
      <c r="F303" s="8" t="s">
        <v>7861</v>
      </c>
      <c r="G303" s="43">
        <v>25028</v>
      </c>
      <c r="H303" s="20">
        <v>54</v>
      </c>
      <c r="I303" s="20" t="str" cm="1">
        <f t="array" ref="I303">_xlfn.IFS(H303&lt;=18, "Child", AND(H303&gt;18, H303&lt;=54), "Adult", TRUE, "Old")</f>
        <v>Adult</v>
      </c>
      <c r="K303" s="27"/>
    </row>
    <row r="304" spans="1:11" ht="15.75" customHeight="1" x14ac:dyDescent="0.3">
      <c r="A304" s="8" t="s">
        <v>340</v>
      </c>
      <c r="B304" s="20">
        <v>0</v>
      </c>
      <c r="C304" s="38">
        <v>31234.560000000001</v>
      </c>
      <c r="D304" s="8" t="s">
        <v>7883</v>
      </c>
      <c r="E304" s="8" t="s">
        <v>7883</v>
      </c>
      <c r="F304" s="8" t="s">
        <v>7861</v>
      </c>
      <c r="G304" s="43">
        <v>36729</v>
      </c>
      <c r="H304" s="20">
        <v>22</v>
      </c>
      <c r="I304" s="20" t="str" cm="1">
        <f t="array" ref="I304">_xlfn.IFS(H304&lt;=18, "Child", AND(H304&gt;18, H304&lt;=54), "Adult", TRUE, "Old")</f>
        <v>Adult</v>
      </c>
      <c r="K304" s="27"/>
    </row>
    <row r="305" spans="1:11" ht="15.75" customHeight="1" x14ac:dyDescent="0.3">
      <c r="A305" s="8" t="s">
        <v>341</v>
      </c>
      <c r="B305" s="20">
        <v>0</v>
      </c>
      <c r="C305" s="38">
        <v>31196.61</v>
      </c>
      <c r="D305" s="8" t="s">
        <v>7884</v>
      </c>
      <c r="E305" s="8" t="s">
        <v>7883</v>
      </c>
      <c r="F305" s="8" t="s">
        <v>7861</v>
      </c>
      <c r="G305" s="43">
        <v>38300</v>
      </c>
      <c r="H305" s="20">
        <v>18</v>
      </c>
      <c r="I305" s="20" t="str" cm="1">
        <f t="array" ref="I305">_xlfn.IFS(H305&lt;=18, "Child", AND(H305&gt;18, H305&lt;=54), "Adult", TRUE, "Old")</f>
        <v>Child</v>
      </c>
      <c r="K305" s="27"/>
    </row>
    <row r="306" spans="1:11" ht="15.75" customHeight="1" x14ac:dyDescent="0.3">
      <c r="A306" s="8" t="s">
        <v>342</v>
      </c>
      <c r="B306" s="20">
        <v>3</v>
      </c>
      <c r="C306" s="38">
        <v>30942.19</v>
      </c>
      <c r="D306" s="8" t="s">
        <v>7884</v>
      </c>
      <c r="E306" s="8" t="s">
        <v>7884</v>
      </c>
      <c r="F306" s="8" t="s">
        <v>7859</v>
      </c>
      <c r="G306" s="43">
        <v>22533</v>
      </c>
      <c r="H306" s="20">
        <v>61</v>
      </c>
      <c r="I306" s="20" t="str" cm="1">
        <f t="array" ref="I306">_xlfn.IFS(H306&lt;=18, "Child", AND(H306&gt;18, H306&lt;=54), "Adult", TRUE, "Old")</f>
        <v>Old</v>
      </c>
      <c r="K306" s="27"/>
    </row>
    <row r="307" spans="1:11" ht="15.75" customHeight="1" x14ac:dyDescent="0.3">
      <c r="A307" s="8" t="s">
        <v>343</v>
      </c>
      <c r="B307" s="20">
        <v>3</v>
      </c>
      <c r="C307" s="38">
        <v>30763.01</v>
      </c>
      <c r="D307" s="8" t="s">
        <v>7884</v>
      </c>
      <c r="E307" s="8" t="s">
        <v>7883</v>
      </c>
      <c r="F307" s="8" t="s">
        <v>7861</v>
      </c>
      <c r="G307" s="43">
        <v>32391</v>
      </c>
      <c r="H307" s="20">
        <v>34</v>
      </c>
      <c r="I307" s="20" t="str" cm="1">
        <f t="array" ref="I307">_xlfn.IFS(H307&lt;=18, "Child", AND(H307&gt;18, H307&lt;=54), "Adult", TRUE, "Old")</f>
        <v>Adult</v>
      </c>
      <c r="K307" s="27"/>
    </row>
    <row r="308" spans="1:11" ht="15.75" customHeight="1" x14ac:dyDescent="0.3">
      <c r="A308" s="8" t="s">
        <v>344</v>
      </c>
      <c r="B308" s="20">
        <v>3</v>
      </c>
      <c r="C308" s="38">
        <v>30724.44</v>
      </c>
      <c r="D308" s="8" t="s">
        <v>7884</v>
      </c>
      <c r="E308" s="8" t="s">
        <v>7882</v>
      </c>
      <c r="F308" s="8" t="s">
        <v>7861</v>
      </c>
      <c r="G308" s="43">
        <v>30671</v>
      </c>
      <c r="H308" s="20">
        <v>39</v>
      </c>
      <c r="I308" s="20" t="str" cm="1">
        <f t="array" ref="I308">_xlfn.IFS(H308&lt;=18, "Child", AND(H308&gt;18, H308&lt;=54), "Adult", TRUE, "Old")</f>
        <v>Adult</v>
      </c>
      <c r="K308" s="27"/>
    </row>
    <row r="309" spans="1:11" ht="15.75" customHeight="1" x14ac:dyDescent="0.3">
      <c r="A309" s="8" t="s">
        <v>345</v>
      </c>
      <c r="B309" s="20">
        <v>0</v>
      </c>
      <c r="C309" s="38">
        <v>30697.71</v>
      </c>
      <c r="D309" s="8" t="s">
        <v>7883</v>
      </c>
      <c r="E309" s="8" t="s">
        <v>7884</v>
      </c>
      <c r="F309" s="8" t="s">
        <v>7861</v>
      </c>
      <c r="G309" s="43">
        <v>36424</v>
      </c>
      <c r="H309" s="20">
        <v>23</v>
      </c>
      <c r="I309" s="20" t="str" cm="1">
        <f t="array" ref="I309">_xlfn.IFS(H309&lt;=18, "Child", AND(H309&gt;18, H309&lt;=54), "Adult", TRUE, "Old")</f>
        <v>Adult</v>
      </c>
      <c r="K309" s="27"/>
    </row>
    <row r="310" spans="1:11" ht="15.75" customHeight="1" x14ac:dyDescent="0.3">
      <c r="A310" s="8" t="s">
        <v>346</v>
      </c>
      <c r="B310" s="20">
        <v>0</v>
      </c>
      <c r="C310" s="38">
        <v>30625.65</v>
      </c>
      <c r="D310" s="8" t="s">
        <v>7884</v>
      </c>
      <c r="E310" s="8" t="s">
        <v>7882</v>
      </c>
      <c r="F310" s="8" t="s">
        <v>7861</v>
      </c>
      <c r="G310" s="43">
        <v>25883</v>
      </c>
      <c r="H310" s="20">
        <v>52</v>
      </c>
      <c r="I310" s="20" t="str" cm="1">
        <f t="array" ref="I310">_xlfn.IFS(H310&lt;=18, "Child", AND(H310&gt;18, H310&lt;=54), "Adult", TRUE, "Old")</f>
        <v>Adult</v>
      </c>
      <c r="K310" s="27"/>
    </row>
    <row r="311" spans="1:11" ht="15.75" customHeight="1" x14ac:dyDescent="0.3">
      <c r="A311" s="8" t="s">
        <v>347</v>
      </c>
      <c r="B311" s="20">
        <v>3</v>
      </c>
      <c r="C311" s="38">
        <v>30530.5</v>
      </c>
      <c r="D311" s="8" t="s">
        <v>7884</v>
      </c>
      <c r="E311" s="8" t="s">
        <v>7883</v>
      </c>
      <c r="F311" s="8" t="s">
        <v>7861</v>
      </c>
      <c r="G311" s="43">
        <v>31634</v>
      </c>
      <c r="H311" s="20">
        <v>36</v>
      </c>
      <c r="I311" s="20" t="str" cm="1">
        <f t="array" ref="I311">_xlfn.IFS(H311&lt;=18, "Child", AND(H311&gt;18, H311&lt;=54), "Adult", TRUE, "Old")</f>
        <v>Adult</v>
      </c>
      <c r="K311" s="27"/>
    </row>
    <row r="312" spans="1:11" ht="15.75" customHeight="1" x14ac:dyDescent="0.3">
      <c r="A312" s="8" t="s">
        <v>348</v>
      </c>
      <c r="B312" s="20">
        <v>3</v>
      </c>
      <c r="C312" s="38">
        <v>30457.37</v>
      </c>
      <c r="D312" s="8" t="s">
        <v>7884</v>
      </c>
      <c r="E312" s="8" t="s">
        <v>7883</v>
      </c>
      <c r="F312" s="8" t="s">
        <v>7860</v>
      </c>
      <c r="G312" s="43">
        <v>30562</v>
      </c>
      <c r="H312" s="20">
        <v>39</v>
      </c>
      <c r="I312" s="20" t="str" cm="1">
        <f t="array" ref="I312">_xlfn.IFS(H312&lt;=18, "Child", AND(H312&gt;18, H312&lt;=54), "Adult", TRUE, "Old")</f>
        <v>Adult</v>
      </c>
      <c r="K312" s="27"/>
    </row>
    <row r="313" spans="1:11" ht="15.75" customHeight="1" x14ac:dyDescent="0.3">
      <c r="A313" s="8" t="s">
        <v>349</v>
      </c>
      <c r="B313" s="20">
        <v>0</v>
      </c>
      <c r="C313" s="38">
        <v>30422.03</v>
      </c>
      <c r="D313" s="8" t="s">
        <v>7884</v>
      </c>
      <c r="E313" s="8" t="s">
        <v>7882</v>
      </c>
      <c r="F313" s="8" t="s">
        <v>7861</v>
      </c>
      <c r="G313" s="43">
        <v>36096</v>
      </c>
      <c r="H313" s="20">
        <v>24</v>
      </c>
      <c r="I313" s="20" t="str" cm="1">
        <f t="array" ref="I313">_xlfn.IFS(H313&lt;=18, "Child", AND(H313&gt;18, H313&lt;=54), "Adult", TRUE, "Old")</f>
        <v>Adult</v>
      </c>
      <c r="K313" s="27"/>
    </row>
    <row r="314" spans="1:11" ht="15.75" customHeight="1" x14ac:dyDescent="0.3">
      <c r="A314" s="8" t="s">
        <v>350</v>
      </c>
      <c r="B314" s="20">
        <v>2</v>
      </c>
      <c r="C314" s="38">
        <v>30409.53</v>
      </c>
      <c r="D314" s="8" t="s">
        <v>7884</v>
      </c>
      <c r="E314" s="8" t="s">
        <v>7882</v>
      </c>
      <c r="F314" s="8" t="s">
        <v>7860</v>
      </c>
      <c r="G314" s="43">
        <v>28006</v>
      </c>
      <c r="H314" s="20">
        <v>46</v>
      </c>
      <c r="I314" s="20" t="str" cm="1">
        <f t="array" ref="I314">_xlfn.IFS(H314&lt;=18, "Child", AND(H314&gt;18, H314&lt;=54), "Adult", TRUE, "Old")</f>
        <v>Adult</v>
      </c>
      <c r="K314" s="27"/>
    </row>
    <row r="315" spans="1:11" ht="15.75" customHeight="1" x14ac:dyDescent="0.3">
      <c r="A315" s="8" t="s">
        <v>351</v>
      </c>
      <c r="B315" s="20">
        <v>0</v>
      </c>
      <c r="C315" s="38">
        <v>30366.93</v>
      </c>
      <c r="D315" s="8" t="s">
        <v>7884</v>
      </c>
      <c r="E315" s="8" t="s">
        <v>7884</v>
      </c>
      <c r="F315" s="8" t="s">
        <v>7861</v>
      </c>
      <c r="G315" s="43">
        <v>25414</v>
      </c>
      <c r="H315" s="20">
        <v>53</v>
      </c>
      <c r="I315" s="20" t="str" cm="1">
        <f t="array" ref="I315">_xlfn.IFS(H315&lt;=18, "Child", AND(H315&gt;18, H315&lt;=54), "Adult", TRUE, "Old")</f>
        <v>Adult</v>
      </c>
      <c r="K315" s="27"/>
    </row>
    <row r="316" spans="1:11" ht="15.75" customHeight="1" x14ac:dyDescent="0.3">
      <c r="A316" s="8" t="s">
        <v>352</v>
      </c>
      <c r="B316" s="20">
        <v>0</v>
      </c>
      <c r="C316" s="38">
        <v>30328.27</v>
      </c>
      <c r="D316" s="8" t="s">
        <v>7884</v>
      </c>
      <c r="E316" s="8" t="s">
        <v>7884</v>
      </c>
      <c r="F316" s="8" t="s">
        <v>7861</v>
      </c>
      <c r="G316" s="43">
        <v>38139</v>
      </c>
      <c r="H316" s="20">
        <v>19</v>
      </c>
      <c r="I316" s="20" t="str" cm="1">
        <f t="array" ref="I316">_xlfn.IFS(H316&lt;=18, "Child", AND(H316&gt;18, H316&lt;=54), "Adult", TRUE, "Old")</f>
        <v>Adult</v>
      </c>
      <c r="K316" s="27"/>
    </row>
    <row r="317" spans="1:11" ht="15.75" customHeight="1" x14ac:dyDescent="0.3">
      <c r="A317" s="8" t="s">
        <v>353</v>
      </c>
      <c r="B317" s="20">
        <v>2</v>
      </c>
      <c r="C317" s="38">
        <v>30284.639999999999</v>
      </c>
      <c r="D317" s="8" t="s">
        <v>7883</v>
      </c>
      <c r="E317" s="8" t="s">
        <v>7883</v>
      </c>
      <c r="F317" s="8" t="s">
        <v>7860</v>
      </c>
      <c r="G317" s="43">
        <v>26504</v>
      </c>
      <c r="H317" s="20">
        <v>50</v>
      </c>
      <c r="I317" s="20" t="str" cm="1">
        <f t="array" ref="I317">_xlfn.IFS(H317&lt;=18, "Child", AND(H317&gt;18, H317&lt;=54), "Adult", TRUE, "Old")</f>
        <v>Adult</v>
      </c>
      <c r="K317" s="27"/>
    </row>
    <row r="318" spans="1:11" ht="15.75" customHeight="1" x14ac:dyDescent="0.3">
      <c r="A318" s="8" t="s">
        <v>354</v>
      </c>
      <c r="B318" s="20">
        <v>0</v>
      </c>
      <c r="C318" s="38">
        <v>30260</v>
      </c>
      <c r="D318" s="8" t="s">
        <v>7883</v>
      </c>
      <c r="E318" s="8" t="s">
        <v>7883</v>
      </c>
      <c r="F318" s="8" t="s">
        <v>7869</v>
      </c>
      <c r="G318" s="43">
        <v>22904</v>
      </c>
      <c r="H318" s="20">
        <v>60</v>
      </c>
      <c r="I318" s="20" t="str" cm="1">
        <f t="array" ref="I318">_xlfn.IFS(H318&lt;=18, "Child", AND(H318&gt;18, H318&lt;=54), "Adult", TRUE, "Old")</f>
        <v>Old</v>
      </c>
      <c r="K318" s="27"/>
    </row>
    <row r="319" spans="1:11" ht="15.75" customHeight="1" x14ac:dyDescent="0.3">
      <c r="A319" s="8" t="s">
        <v>355</v>
      </c>
      <c r="B319" s="20">
        <v>3</v>
      </c>
      <c r="C319" s="38">
        <v>30184.94</v>
      </c>
      <c r="D319" s="8" t="s">
        <v>7883</v>
      </c>
      <c r="E319" s="8" t="s">
        <v>7883</v>
      </c>
      <c r="F319" s="8" t="s">
        <v>7869</v>
      </c>
      <c r="G319" s="43">
        <v>23267</v>
      </c>
      <c r="H319" s="20">
        <v>59</v>
      </c>
      <c r="I319" s="20" t="str" cm="1">
        <f t="array" ref="I319">_xlfn.IFS(H319&lt;=18, "Child", AND(H319&gt;18, H319&lt;=54), "Adult", TRUE, "Old")</f>
        <v>Old</v>
      </c>
      <c r="K319" s="27"/>
    </row>
    <row r="320" spans="1:11" ht="15.75" customHeight="1" x14ac:dyDescent="0.3">
      <c r="A320" s="8" t="s">
        <v>356</v>
      </c>
      <c r="B320" s="20">
        <v>1</v>
      </c>
      <c r="C320" s="38">
        <v>30166.62</v>
      </c>
      <c r="D320" s="8" t="s">
        <v>7883</v>
      </c>
      <c r="E320" s="8" t="s">
        <v>7882</v>
      </c>
      <c r="F320" s="8" t="s">
        <v>7860</v>
      </c>
      <c r="G320" s="43">
        <v>21408</v>
      </c>
      <c r="H320" s="20">
        <v>64</v>
      </c>
      <c r="I320" s="20" t="str" cm="1">
        <f t="array" ref="I320">_xlfn.IFS(H320&lt;=18, "Child", AND(H320&gt;18, H320&lt;=54), "Adult", TRUE, "Old")</f>
        <v>Old</v>
      </c>
      <c r="K320" s="27"/>
    </row>
    <row r="321" spans="1:11" ht="15.75" customHeight="1" x14ac:dyDescent="0.3">
      <c r="A321" s="8" t="s">
        <v>357</v>
      </c>
      <c r="B321" s="20">
        <v>0</v>
      </c>
      <c r="C321" s="38">
        <v>30134.75</v>
      </c>
      <c r="D321" s="8" t="s">
        <v>7884</v>
      </c>
      <c r="E321" s="8" t="s">
        <v>7882</v>
      </c>
      <c r="F321" s="8" t="s">
        <v>7861</v>
      </c>
      <c r="G321" s="43">
        <v>26292</v>
      </c>
      <c r="H321" s="20">
        <v>51</v>
      </c>
      <c r="I321" s="20" t="str" cm="1">
        <f t="array" ref="I321">_xlfn.IFS(H321&lt;=18, "Child", AND(H321&gt;18, H321&lt;=54), "Adult", TRUE, "Old")</f>
        <v>Adult</v>
      </c>
      <c r="K321" s="27"/>
    </row>
    <row r="322" spans="1:11" ht="15.75" customHeight="1" x14ac:dyDescent="0.3">
      <c r="A322" s="8" t="s">
        <v>358</v>
      </c>
      <c r="B322" s="20">
        <v>2</v>
      </c>
      <c r="C322" s="38">
        <v>30095.97</v>
      </c>
      <c r="D322" s="8" t="s">
        <v>7884</v>
      </c>
      <c r="E322" s="8" t="s">
        <v>7882</v>
      </c>
      <c r="F322" s="8" t="s">
        <v>7861</v>
      </c>
      <c r="G322" s="43">
        <v>29100</v>
      </c>
      <c r="H322" s="20">
        <v>43</v>
      </c>
      <c r="I322" s="20" t="str" cm="1">
        <f t="array" ref="I322">_xlfn.IFS(H322&lt;=18, "Child", AND(H322&gt;18, H322&lt;=54), "Adult", TRUE, "Old")</f>
        <v>Adult</v>
      </c>
      <c r="K322" s="27"/>
    </row>
    <row r="323" spans="1:11" ht="15.75" customHeight="1" x14ac:dyDescent="0.3">
      <c r="A323" s="8" t="s">
        <v>359</v>
      </c>
      <c r="B323" s="20">
        <v>3</v>
      </c>
      <c r="C323" s="38">
        <v>30063.58</v>
      </c>
      <c r="D323" s="8" t="s">
        <v>7883</v>
      </c>
      <c r="E323" s="8" t="s">
        <v>7883</v>
      </c>
      <c r="F323" s="8" t="s">
        <v>7860</v>
      </c>
      <c r="G323" s="43">
        <v>24639</v>
      </c>
      <c r="H323" s="20">
        <v>55</v>
      </c>
      <c r="I323" s="20" t="str" cm="1">
        <f t="array" ref="I323">_xlfn.IFS(H323&lt;=18, "Child", AND(H323&gt;18, H323&lt;=54), "Adult", TRUE, "Old")</f>
        <v>Old</v>
      </c>
      <c r="K323" s="27"/>
    </row>
    <row r="324" spans="1:11" ht="15.75" customHeight="1" x14ac:dyDescent="0.3">
      <c r="A324" s="8" t="s">
        <v>360</v>
      </c>
      <c r="B324" s="20">
        <v>1</v>
      </c>
      <c r="C324" s="38">
        <v>30026.87</v>
      </c>
      <c r="D324" s="8" t="s">
        <v>7884</v>
      </c>
      <c r="E324" s="8" t="s">
        <v>7882</v>
      </c>
      <c r="F324" s="8" t="s">
        <v>7860</v>
      </c>
      <c r="G324" s="43">
        <v>29802</v>
      </c>
      <c r="H324" s="20">
        <v>41</v>
      </c>
      <c r="I324" s="20" t="str" cm="1">
        <f t="array" ref="I324">_xlfn.IFS(H324&lt;=18, "Child", AND(H324&gt;18, H324&lt;=54), "Adult", TRUE, "Old")</f>
        <v>Adult</v>
      </c>
      <c r="K324" s="27"/>
    </row>
    <row r="325" spans="1:11" ht="15.75" customHeight="1" x14ac:dyDescent="0.3">
      <c r="A325" s="8" t="s">
        <v>361</v>
      </c>
      <c r="B325" s="20">
        <v>3</v>
      </c>
      <c r="C325" s="38">
        <v>29969.67</v>
      </c>
      <c r="D325" s="8" t="s">
        <v>7883</v>
      </c>
      <c r="E325" s="8" t="s">
        <v>7883</v>
      </c>
      <c r="F325" s="8" t="s">
        <v>7861</v>
      </c>
      <c r="G325" s="43">
        <v>33516</v>
      </c>
      <c r="H325" s="20">
        <v>31</v>
      </c>
      <c r="I325" s="20" t="str" cm="1">
        <f t="array" ref="I325">_xlfn.IFS(H325&lt;=18, "Child", AND(H325&gt;18, H325&lt;=54), "Adult", TRUE, "Old")</f>
        <v>Adult</v>
      </c>
      <c r="K325" s="27"/>
    </row>
    <row r="326" spans="1:11" ht="15.75" customHeight="1" x14ac:dyDescent="0.3">
      <c r="A326" s="8" t="s">
        <v>362</v>
      </c>
      <c r="B326" s="20">
        <v>2</v>
      </c>
      <c r="C326" s="38">
        <v>29933.75</v>
      </c>
      <c r="D326" s="8" t="s">
        <v>7883</v>
      </c>
      <c r="E326" s="8" t="s">
        <v>7883</v>
      </c>
      <c r="F326" s="8" t="s">
        <v>7861</v>
      </c>
      <c r="G326" s="43">
        <v>27923</v>
      </c>
      <c r="H326" s="20">
        <v>46</v>
      </c>
      <c r="I326" s="20" t="str" cm="1">
        <f t="array" ref="I326">_xlfn.IFS(H326&lt;=18, "Child", AND(H326&gt;18, H326&lt;=54), "Adult", TRUE, "Old")</f>
        <v>Adult</v>
      </c>
      <c r="K326" s="27"/>
    </row>
    <row r="327" spans="1:11" ht="15.75" customHeight="1" x14ac:dyDescent="0.3">
      <c r="A327" s="8" t="s">
        <v>363</v>
      </c>
      <c r="B327" s="20">
        <v>3</v>
      </c>
      <c r="C327" s="38">
        <v>29929.56</v>
      </c>
      <c r="D327" s="8" t="s">
        <v>7883</v>
      </c>
      <c r="E327" s="8" t="s">
        <v>7883</v>
      </c>
      <c r="F327" s="8" t="s">
        <v>7861</v>
      </c>
      <c r="G327" s="43">
        <v>32507</v>
      </c>
      <c r="H327" s="20">
        <v>34</v>
      </c>
      <c r="I327" s="20" t="str" cm="1">
        <f t="array" ref="I327">_xlfn.IFS(H327&lt;=18, "Child", AND(H327&gt;18, H327&lt;=54), "Adult", TRUE, "Old")</f>
        <v>Adult</v>
      </c>
      <c r="K327" s="27"/>
    </row>
    <row r="328" spans="1:11" ht="15.75" customHeight="1" x14ac:dyDescent="0.3">
      <c r="A328" s="8" t="s">
        <v>364</v>
      </c>
      <c r="B328" s="20">
        <v>1</v>
      </c>
      <c r="C328" s="38">
        <v>29899.25</v>
      </c>
      <c r="D328" s="8" t="s">
        <v>7883</v>
      </c>
      <c r="E328" s="8" t="s">
        <v>7882</v>
      </c>
      <c r="F328" s="8" t="s">
        <v>7861</v>
      </c>
      <c r="G328" s="43">
        <v>27625</v>
      </c>
      <c r="H328" s="20">
        <v>47</v>
      </c>
      <c r="I328" s="20" t="str" cm="1">
        <f t="array" ref="I328">_xlfn.IFS(H328&lt;=18, "Child", AND(H328&gt;18, H328&lt;=54), "Adult", TRUE, "Old")</f>
        <v>Adult</v>
      </c>
      <c r="K328" s="27"/>
    </row>
    <row r="329" spans="1:11" ht="15.75" customHeight="1" x14ac:dyDescent="0.3">
      <c r="A329" s="8" t="s">
        <v>365</v>
      </c>
      <c r="B329" s="20">
        <v>3</v>
      </c>
      <c r="C329" s="38">
        <v>29852.48</v>
      </c>
      <c r="D329" s="8" t="s">
        <v>7883</v>
      </c>
      <c r="E329" s="8" t="s">
        <v>7882</v>
      </c>
      <c r="F329" s="8" t="s">
        <v>7861</v>
      </c>
      <c r="G329" s="43">
        <v>32872</v>
      </c>
      <c r="H329" s="20">
        <v>33</v>
      </c>
      <c r="I329" s="20" t="str" cm="1">
        <f t="array" ref="I329">_xlfn.IFS(H329&lt;=18, "Child", AND(H329&gt;18, H329&lt;=54), "Adult", TRUE, "Old")</f>
        <v>Adult</v>
      </c>
      <c r="K329" s="27"/>
    </row>
    <row r="330" spans="1:11" ht="15.75" customHeight="1" x14ac:dyDescent="0.3">
      <c r="A330" s="8" t="s">
        <v>366</v>
      </c>
      <c r="B330" s="20">
        <v>3</v>
      </c>
      <c r="C330" s="38">
        <v>29818.76</v>
      </c>
      <c r="D330" s="8" t="s">
        <v>7883</v>
      </c>
      <c r="E330" s="8" t="s">
        <v>7883</v>
      </c>
      <c r="F330" s="8" t="s">
        <v>7860</v>
      </c>
      <c r="G330" s="43">
        <v>30253</v>
      </c>
      <c r="H330" s="20">
        <v>40</v>
      </c>
      <c r="I330" s="20" t="str" cm="1">
        <f t="array" ref="I330">_xlfn.IFS(H330&lt;=18, "Child", AND(H330&gt;18, H330&lt;=54), "Adult", TRUE, "Old")</f>
        <v>Adult</v>
      </c>
      <c r="K330" s="27"/>
    </row>
    <row r="331" spans="1:11" ht="15.75" customHeight="1" x14ac:dyDescent="0.3">
      <c r="A331" s="8" t="s">
        <v>367</v>
      </c>
      <c r="B331" s="20">
        <v>1</v>
      </c>
      <c r="C331" s="38">
        <v>29816.639999999999</v>
      </c>
      <c r="D331" s="8" t="s">
        <v>7883</v>
      </c>
      <c r="E331" s="8" t="s">
        <v>7884</v>
      </c>
      <c r="F331" s="8" t="s">
        <v>7861</v>
      </c>
      <c r="G331" s="43">
        <v>29811</v>
      </c>
      <c r="H331" s="20">
        <v>41</v>
      </c>
      <c r="I331" s="20" t="str" cm="1">
        <f t="array" ref="I331">_xlfn.IFS(H331&lt;=18, "Child", AND(H331&gt;18, H331&lt;=54), "Adult", TRUE, "Old")</f>
        <v>Adult</v>
      </c>
      <c r="K331" s="27"/>
    </row>
    <row r="332" spans="1:11" ht="15.75" customHeight="1" x14ac:dyDescent="0.3">
      <c r="A332" s="8" t="s">
        <v>368</v>
      </c>
      <c r="B332" s="20">
        <v>0</v>
      </c>
      <c r="C332" s="38">
        <v>29760.6</v>
      </c>
      <c r="D332" s="8" t="s">
        <v>7883</v>
      </c>
      <c r="E332" s="8" t="s">
        <v>7884</v>
      </c>
      <c r="F332" s="8" t="s">
        <v>7861</v>
      </c>
      <c r="G332" s="43">
        <v>35966</v>
      </c>
      <c r="H332" s="20">
        <v>24</v>
      </c>
      <c r="I332" s="20" t="str" cm="1">
        <f t="array" ref="I332">_xlfn.IFS(H332&lt;=18, "Child", AND(H332&gt;18, H332&lt;=54), "Adult", TRUE, "Old")</f>
        <v>Adult</v>
      </c>
      <c r="K332" s="27"/>
    </row>
    <row r="333" spans="1:11" ht="15.75" customHeight="1" x14ac:dyDescent="0.3">
      <c r="A333" s="8" t="s">
        <v>369</v>
      </c>
      <c r="B333" s="20">
        <v>0</v>
      </c>
      <c r="C333" s="38">
        <v>29757.69</v>
      </c>
      <c r="D333" s="8" t="s">
        <v>7883</v>
      </c>
      <c r="E333" s="8" t="s">
        <v>7882</v>
      </c>
      <c r="F333" s="8" t="s">
        <v>7861</v>
      </c>
      <c r="G333" s="43">
        <v>26899</v>
      </c>
      <c r="H333" s="20">
        <v>49</v>
      </c>
      <c r="I333" s="20" t="str" cm="1">
        <f t="array" ref="I333">_xlfn.IFS(H333&lt;=18, "Child", AND(H333&gt;18, H333&lt;=54), "Adult", TRUE, "Old")</f>
        <v>Adult</v>
      </c>
      <c r="K333" s="27"/>
    </row>
    <row r="334" spans="1:11" ht="15.75" customHeight="1" x14ac:dyDescent="0.3">
      <c r="A334" s="8" t="s">
        <v>370</v>
      </c>
      <c r="B334" s="20">
        <v>0</v>
      </c>
      <c r="C334" s="38">
        <v>29622.69</v>
      </c>
      <c r="D334" s="8" t="s">
        <v>7883</v>
      </c>
      <c r="E334" s="8" t="s">
        <v>7883</v>
      </c>
      <c r="F334" s="8" t="s">
        <v>7861</v>
      </c>
      <c r="G334" s="43">
        <v>34177</v>
      </c>
      <c r="H334" s="20">
        <v>29</v>
      </c>
      <c r="I334" s="20" t="str" cm="1">
        <f t="array" ref="I334">_xlfn.IFS(H334&lt;=18, "Child", AND(H334&gt;18, H334&lt;=54), "Adult", TRUE, "Old")</f>
        <v>Adult</v>
      </c>
      <c r="K334" s="27"/>
    </row>
    <row r="335" spans="1:11" ht="15.75" customHeight="1" x14ac:dyDescent="0.3">
      <c r="A335" s="8" t="s">
        <v>371</v>
      </c>
      <c r="B335" s="20">
        <v>1</v>
      </c>
      <c r="C335" s="38">
        <v>29583.8</v>
      </c>
      <c r="D335" s="8" t="s">
        <v>7883</v>
      </c>
      <c r="E335" s="8" t="s">
        <v>7883</v>
      </c>
      <c r="F335" s="8" t="s">
        <v>7861</v>
      </c>
      <c r="G335" s="43">
        <v>27701</v>
      </c>
      <c r="H335" s="20">
        <v>47</v>
      </c>
      <c r="I335" s="20" t="str" cm="1">
        <f t="array" ref="I335">_xlfn.IFS(H335&lt;=18, "Child", AND(H335&gt;18, H335&lt;=54), "Adult", TRUE, "Old")</f>
        <v>Adult</v>
      </c>
      <c r="K335" s="27"/>
    </row>
    <row r="336" spans="1:11" ht="15.75" customHeight="1" x14ac:dyDescent="0.3">
      <c r="A336" s="8" t="s">
        <v>372</v>
      </c>
      <c r="B336" s="20">
        <v>0</v>
      </c>
      <c r="C336" s="38">
        <v>29523.17</v>
      </c>
      <c r="D336" s="8" t="s">
        <v>7883</v>
      </c>
      <c r="E336" s="8" t="s">
        <v>7884</v>
      </c>
      <c r="F336" s="8" t="s">
        <v>7867</v>
      </c>
      <c r="G336" s="43">
        <v>21843</v>
      </c>
      <c r="H336" s="20">
        <v>63</v>
      </c>
      <c r="I336" s="20" t="str" cm="1">
        <f t="array" ref="I336">_xlfn.IFS(H336&lt;=18, "Child", AND(H336&gt;18, H336&lt;=54), "Adult", TRUE, "Old")</f>
        <v>Old</v>
      </c>
      <c r="K336" s="27"/>
    </row>
    <row r="337" spans="1:11" ht="15.75" customHeight="1" x14ac:dyDescent="0.3">
      <c r="A337" s="8" t="s">
        <v>373</v>
      </c>
      <c r="B337" s="20">
        <v>3</v>
      </c>
      <c r="C337" s="38">
        <v>29443.59</v>
      </c>
      <c r="D337" s="8" t="s">
        <v>7883</v>
      </c>
      <c r="E337" s="8" t="s">
        <v>7883</v>
      </c>
      <c r="F337" s="8" t="s">
        <v>7861</v>
      </c>
      <c r="G337" s="43">
        <v>31974</v>
      </c>
      <c r="H337" s="20">
        <v>35</v>
      </c>
      <c r="I337" s="20" t="str" cm="1">
        <f t="array" ref="I337">_xlfn.IFS(H337&lt;=18, "Child", AND(H337&gt;18, H337&lt;=54), "Adult", TRUE, "Old")</f>
        <v>Adult</v>
      </c>
      <c r="K337" s="27"/>
    </row>
    <row r="338" spans="1:11" ht="15.75" customHeight="1" x14ac:dyDescent="0.3">
      <c r="A338" s="8" t="s">
        <v>374</v>
      </c>
      <c r="B338" s="20">
        <v>3</v>
      </c>
      <c r="C338" s="38">
        <v>29352.560000000001</v>
      </c>
      <c r="D338" s="8" t="s">
        <v>7883</v>
      </c>
      <c r="E338" s="8" t="s">
        <v>7883</v>
      </c>
      <c r="F338" s="8" t="s">
        <v>7861</v>
      </c>
      <c r="G338" s="43">
        <v>31358</v>
      </c>
      <c r="H338" s="20">
        <v>37</v>
      </c>
      <c r="I338" s="20" t="str" cm="1">
        <f t="array" ref="I338">_xlfn.IFS(H338&lt;=18, "Child", AND(H338&gt;18, H338&lt;=54), "Adult", TRUE, "Old")</f>
        <v>Adult</v>
      </c>
      <c r="K338" s="27"/>
    </row>
    <row r="339" spans="1:11" ht="15.75" customHeight="1" x14ac:dyDescent="0.3">
      <c r="A339" s="8" t="s">
        <v>375</v>
      </c>
      <c r="B339" s="20">
        <v>0</v>
      </c>
      <c r="C339" s="38">
        <v>29330.98</v>
      </c>
      <c r="D339" s="8" t="s">
        <v>7883</v>
      </c>
      <c r="E339" s="8" t="s">
        <v>7884</v>
      </c>
      <c r="F339" s="8" t="s">
        <v>7860</v>
      </c>
      <c r="G339" s="43">
        <v>21341</v>
      </c>
      <c r="H339" s="20">
        <v>65</v>
      </c>
      <c r="I339" s="20" t="str" cm="1">
        <f t="array" ref="I339">_xlfn.IFS(H339&lt;=18, "Child", AND(H339&gt;18, H339&lt;=54), "Adult", TRUE, "Old")</f>
        <v>Old</v>
      </c>
      <c r="K339" s="27"/>
    </row>
    <row r="340" spans="1:11" ht="15.75" customHeight="1" x14ac:dyDescent="0.3">
      <c r="A340" s="8" t="s">
        <v>376</v>
      </c>
      <c r="B340" s="20">
        <v>2</v>
      </c>
      <c r="C340" s="38">
        <v>29227.599999999999</v>
      </c>
      <c r="D340" s="8" t="s">
        <v>7883</v>
      </c>
      <c r="E340" s="8" t="s">
        <v>7882</v>
      </c>
      <c r="F340" s="8" t="s">
        <v>7860</v>
      </c>
      <c r="G340" s="43">
        <v>28692</v>
      </c>
      <c r="H340" s="20">
        <v>44</v>
      </c>
      <c r="I340" s="20" t="str" cm="1">
        <f t="array" ref="I340">_xlfn.IFS(H340&lt;=18, "Child", AND(H340&gt;18, H340&lt;=54), "Adult", TRUE, "Old")</f>
        <v>Adult</v>
      </c>
      <c r="K340" s="27"/>
    </row>
    <row r="341" spans="1:11" ht="15.75" customHeight="1" x14ac:dyDescent="0.3">
      <c r="A341" s="8" t="s">
        <v>377</v>
      </c>
      <c r="B341" s="20">
        <v>2</v>
      </c>
      <c r="C341" s="38">
        <v>29186.48</v>
      </c>
      <c r="D341" s="8" t="s">
        <v>7883</v>
      </c>
      <c r="E341" s="8" t="s">
        <v>7882</v>
      </c>
      <c r="F341" s="8" t="s">
        <v>7867</v>
      </c>
      <c r="G341" s="43">
        <v>25393</v>
      </c>
      <c r="H341" s="20">
        <v>53</v>
      </c>
      <c r="I341" s="20" t="str" cm="1">
        <f t="array" ref="I341">_xlfn.IFS(H341&lt;=18, "Child", AND(H341&gt;18, H341&lt;=54), "Adult", TRUE, "Old")</f>
        <v>Adult</v>
      </c>
      <c r="K341" s="27"/>
    </row>
    <row r="342" spans="1:11" ht="15.75" customHeight="1" x14ac:dyDescent="0.3">
      <c r="A342" s="8" t="s">
        <v>378</v>
      </c>
      <c r="B342" s="20">
        <v>2</v>
      </c>
      <c r="C342" s="38">
        <v>29160.39</v>
      </c>
      <c r="D342" s="8" t="s">
        <v>7883</v>
      </c>
      <c r="E342" s="8" t="s">
        <v>7884</v>
      </c>
      <c r="F342" s="8" t="s">
        <v>7861</v>
      </c>
      <c r="G342" s="43">
        <v>28072</v>
      </c>
      <c r="H342" s="20">
        <v>46</v>
      </c>
      <c r="I342" s="20" t="str" cm="1">
        <f t="array" ref="I342">_xlfn.IFS(H342&lt;=18, "Child", AND(H342&gt;18, H342&lt;=54), "Adult", TRUE, "Old")</f>
        <v>Adult</v>
      </c>
      <c r="K342" s="27"/>
    </row>
    <row r="343" spans="1:11" ht="15.75" customHeight="1" x14ac:dyDescent="0.3">
      <c r="A343" s="8" t="s">
        <v>379</v>
      </c>
      <c r="B343" s="20">
        <v>0</v>
      </c>
      <c r="C343" s="38">
        <v>29141.360000000001</v>
      </c>
      <c r="D343" s="8" t="s">
        <v>7883</v>
      </c>
      <c r="E343" s="8" t="s">
        <v>7882</v>
      </c>
      <c r="F343" s="8" t="s">
        <v>7860</v>
      </c>
      <c r="G343" s="43">
        <v>22639</v>
      </c>
      <c r="H343" s="20">
        <v>61</v>
      </c>
      <c r="I343" s="20" t="str" cm="1">
        <f t="array" ref="I343">_xlfn.IFS(H343&lt;=18, "Child", AND(H343&gt;18, H343&lt;=54), "Adult", TRUE, "Old")</f>
        <v>Old</v>
      </c>
      <c r="K343" s="27"/>
    </row>
    <row r="344" spans="1:11" ht="15.75" customHeight="1" x14ac:dyDescent="0.3">
      <c r="A344" s="8" t="s">
        <v>380</v>
      </c>
      <c r="B344" s="20">
        <v>2</v>
      </c>
      <c r="C344" s="38">
        <v>29114.77</v>
      </c>
      <c r="D344" s="8" t="s">
        <v>7883</v>
      </c>
      <c r="E344" s="8" t="s">
        <v>7883</v>
      </c>
      <c r="F344" s="8" t="s">
        <v>7861</v>
      </c>
      <c r="G344" s="43">
        <v>28823</v>
      </c>
      <c r="H344" s="20">
        <v>44</v>
      </c>
      <c r="I344" s="20" t="str" cm="1">
        <f t="array" ref="I344">_xlfn.IFS(H344&lt;=18, "Child", AND(H344&gt;18, H344&lt;=54), "Adult", TRUE, "Old")</f>
        <v>Adult</v>
      </c>
      <c r="K344" s="27"/>
    </row>
    <row r="345" spans="1:11" ht="15.75" customHeight="1" x14ac:dyDescent="0.3">
      <c r="A345" s="8" t="s">
        <v>381</v>
      </c>
      <c r="B345" s="20">
        <v>2</v>
      </c>
      <c r="C345" s="38">
        <v>29114.21</v>
      </c>
      <c r="D345" s="8" t="s">
        <v>7883</v>
      </c>
      <c r="E345" s="8" t="s">
        <v>7882</v>
      </c>
      <c r="F345" s="8" t="s">
        <v>7861</v>
      </c>
      <c r="G345" s="43">
        <v>29416</v>
      </c>
      <c r="H345" s="20">
        <v>42</v>
      </c>
      <c r="I345" s="20" t="str" cm="1">
        <f t="array" ref="I345">_xlfn.IFS(H345&lt;=18, "Child", AND(H345&gt;18, H345&lt;=54), "Adult", TRUE, "Old")</f>
        <v>Adult</v>
      </c>
      <c r="K345" s="27"/>
    </row>
    <row r="346" spans="1:11" ht="15.75" customHeight="1" x14ac:dyDescent="0.3">
      <c r="A346" s="8" t="s">
        <v>382</v>
      </c>
      <c r="B346" s="20">
        <v>0</v>
      </c>
      <c r="C346" s="38">
        <v>29007.82</v>
      </c>
      <c r="D346" s="8" t="s">
        <v>7883</v>
      </c>
      <c r="E346" s="8" t="s">
        <v>7882</v>
      </c>
      <c r="F346" s="8" t="s">
        <v>7861</v>
      </c>
      <c r="G346" s="43">
        <v>33792</v>
      </c>
      <c r="H346" s="20">
        <v>30</v>
      </c>
      <c r="I346" s="20" t="str" cm="1">
        <f t="array" ref="I346">_xlfn.IFS(H346&lt;=18, "Child", AND(H346&gt;18, H346&lt;=54), "Adult", TRUE, "Old")</f>
        <v>Adult</v>
      </c>
      <c r="K346" s="27"/>
    </row>
    <row r="347" spans="1:11" ht="15.75" customHeight="1" x14ac:dyDescent="0.3">
      <c r="A347" s="8" t="s">
        <v>383</v>
      </c>
      <c r="B347" s="20">
        <v>0</v>
      </c>
      <c r="C347" s="38">
        <v>28998.68</v>
      </c>
      <c r="D347" s="8" t="s">
        <v>7883</v>
      </c>
      <c r="E347" s="8" t="s">
        <v>7882</v>
      </c>
      <c r="F347" s="8" t="s">
        <v>7861</v>
      </c>
      <c r="G347" s="43">
        <v>37865</v>
      </c>
      <c r="H347" s="20">
        <v>19</v>
      </c>
      <c r="I347" s="20" t="str" cm="1">
        <f t="array" ref="I347">_xlfn.IFS(H347&lt;=18, "Child", AND(H347&gt;18, H347&lt;=54), "Adult", TRUE, "Old")</f>
        <v>Adult</v>
      </c>
      <c r="K347" s="27"/>
    </row>
    <row r="348" spans="1:11" ht="15.75" customHeight="1" x14ac:dyDescent="0.3">
      <c r="A348" s="8" t="s">
        <v>384</v>
      </c>
      <c r="B348" s="20">
        <v>0</v>
      </c>
      <c r="C348" s="38">
        <v>28950.47</v>
      </c>
      <c r="D348" s="8" t="s">
        <v>7883</v>
      </c>
      <c r="E348" s="8" t="s">
        <v>7883</v>
      </c>
      <c r="F348" s="8" t="s">
        <v>7860</v>
      </c>
      <c r="G348" s="43">
        <v>21889</v>
      </c>
      <c r="H348" s="20">
        <v>63</v>
      </c>
      <c r="I348" s="20" t="str" cm="1">
        <f t="array" ref="I348">_xlfn.IFS(H348&lt;=18, "Child", AND(H348&gt;18, H348&lt;=54), "Adult", TRUE, "Old")</f>
        <v>Old</v>
      </c>
      <c r="K348" s="27"/>
    </row>
    <row r="349" spans="1:11" ht="15.75" customHeight="1" x14ac:dyDescent="0.3">
      <c r="A349" s="8" t="s">
        <v>385</v>
      </c>
      <c r="B349" s="20">
        <v>0</v>
      </c>
      <c r="C349" s="38">
        <v>28923.14</v>
      </c>
      <c r="D349" s="8" t="s">
        <v>7883</v>
      </c>
      <c r="E349" s="8" t="s">
        <v>7883</v>
      </c>
      <c r="F349" s="8" t="s">
        <v>7860</v>
      </c>
      <c r="G349" s="43">
        <v>22852</v>
      </c>
      <c r="H349" s="20">
        <v>60</v>
      </c>
      <c r="I349" s="20" t="str" cm="1">
        <f t="array" ref="I349">_xlfn.IFS(H349&lt;=18, "Child", AND(H349&gt;18, H349&lt;=54), "Adult", TRUE, "Old")</f>
        <v>Old</v>
      </c>
      <c r="K349" s="27"/>
    </row>
    <row r="350" spans="1:11" ht="15.75" customHeight="1" x14ac:dyDescent="0.3">
      <c r="A350" s="8" t="s">
        <v>386</v>
      </c>
      <c r="B350" s="20">
        <v>1</v>
      </c>
      <c r="C350" s="38">
        <v>28868.66</v>
      </c>
      <c r="D350" s="8" t="s">
        <v>7883</v>
      </c>
      <c r="E350" s="8" t="s">
        <v>7884</v>
      </c>
      <c r="F350" s="8" t="s">
        <v>7860</v>
      </c>
      <c r="G350" s="43">
        <v>22496</v>
      </c>
      <c r="H350" s="20">
        <v>61</v>
      </c>
      <c r="I350" s="20" t="str" cm="1">
        <f t="array" ref="I350">_xlfn.IFS(H350&lt;=18, "Child", AND(H350&gt;18, H350&lt;=54), "Adult", TRUE, "Old")</f>
        <v>Old</v>
      </c>
      <c r="K350" s="27"/>
    </row>
    <row r="351" spans="1:11" ht="15.75" customHeight="1" x14ac:dyDescent="0.3">
      <c r="A351" s="8" t="s">
        <v>387</v>
      </c>
      <c r="B351" s="20">
        <v>3</v>
      </c>
      <c r="C351" s="38">
        <v>28716.14</v>
      </c>
      <c r="D351" s="8" t="s">
        <v>7883</v>
      </c>
      <c r="E351" s="8" t="s">
        <v>7882</v>
      </c>
      <c r="F351" s="8" t="s">
        <v>7861</v>
      </c>
      <c r="G351" s="43">
        <v>33212</v>
      </c>
      <c r="H351" s="20">
        <v>32</v>
      </c>
      <c r="I351" s="20" t="str" cm="1">
        <f t="array" ref="I351">_xlfn.IFS(H351&lt;=18, "Child", AND(H351&gt;18, H351&lt;=54), "Adult", TRUE, "Old")</f>
        <v>Adult</v>
      </c>
      <c r="K351" s="27"/>
    </row>
    <row r="352" spans="1:11" ht="15.75" customHeight="1" x14ac:dyDescent="0.3">
      <c r="A352" s="8" t="s">
        <v>388</v>
      </c>
      <c r="B352" s="20">
        <v>3</v>
      </c>
      <c r="C352" s="38">
        <v>28542.86</v>
      </c>
      <c r="D352" s="8" t="s">
        <v>7883</v>
      </c>
      <c r="E352" s="8" t="s">
        <v>7882</v>
      </c>
      <c r="F352" s="8" t="s">
        <v>7861</v>
      </c>
      <c r="G352" s="43">
        <v>31317</v>
      </c>
      <c r="H352" s="20">
        <v>37</v>
      </c>
      <c r="I352" s="20" t="str" cm="1">
        <f t="array" ref="I352">_xlfn.IFS(H352&lt;=18, "Child", AND(H352&gt;18, H352&lt;=54), "Adult", TRUE, "Old")</f>
        <v>Adult</v>
      </c>
      <c r="K352" s="27"/>
    </row>
    <row r="353" spans="1:11" ht="15.75" customHeight="1" x14ac:dyDescent="0.3">
      <c r="A353" s="8" t="s">
        <v>389</v>
      </c>
      <c r="B353" s="20">
        <v>1</v>
      </c>
      <c r="C353" s="38">
        <v>28476.73</v>
      </c>
      <c r="D353" s="8" t="s">
        <v>7883</v>
      </c>
      <c r="E353" s="8" t="s">
        <v>7884</v>
      </c>
      <c r="F353" s="8" t="s">
        <v>7860</v>
      </c>
      <c r="G353" s="43">
        <v>30296</v>
      </c>
      <c r="H353" s="20">
        <v>40</v>
      </c>
      <c r="I353" s="20" t="str" cm="1">
        <f t="array" ref="I353">_xlfn.IFS(H353&lt;=18, "Child", AND(H353&gt;18, H353&lt;=54), "Adult", TRUE, "Old")</f>
        <v>Adult</v>
      </c>
      <c r="K353" s="27"/>
    </row>
    <row r="354" spans="1:11" ht="15.75" customHeight="1" x14ac:dyDescent="0.3">
      <c r="A354" s="8" t="s">
        <v>390</v>
      </c>
      <c r="B354" s="20">
        <v>1</v>
      </c>
      <c r="C354" s="38">
        <v>28468.92</v>
      </c>
      <c r="D354" s="8" t="s">
        <v>7883</v>
      </c>
      <c r="E354" s="8" t="s">
        <v>7883</v>
      </c>
      <c r="F354" s="8" t="s">
        <v>7860</v>
      </c>
      <c r="G354" s="43">
        <v>27288</v>
      </c>
      <c r="H354" s="20">
        <v>48</v>
      </c>
      <c r="I354" s="20" t="str" cm="1">
        <f t="array" ref="I354">_xlfn.IFS(H354&lt;=18, "Child", AND(H354&gt;18, H354&lt;=54), "Adult", TRUE, "Old")</f>
        <v>Adult</v>
      </c>
      <c r="K354" s="27"/>
    </row>
    <row r="355" spans="1:11" ht="15.75" customHeight="1" x14ac:dyDescent="0.3">
      <c r="A355" s="8" t="s">
        <v>391</v>
      </c>
      <c r="B355" s="20">
        <v>1</v>
      </c>
      <c r="C355" s="38">
        <v>28340.19</v>
      </c>
      <c r="D355" s="8" t="s">
        <v>7883</v>
      </c>
      <c r="E355" s="8" t="s">
        <v>7884</v>
      </c>
      <c r="F355" s="8" t="s">
        <v>7860</v>
      </c>
      <c r="G355" s="43">
        <v>28461</v>
      </c>
      <c r="H355" s="20">
        <v>45</v>
      </c>
      <c r="I355" s="20" t="str" cm="1">
        <f t="array" ref="I355">_xlfn.IFS(H355&lt;=18, "Child", AND(H355&gt;18, H355&lt;=54), "Adult", TRUE, "Old")</f>
        <v>Adult</v>
      </c>
      <c r="K355" s="27"/>
    </row>
    <row r="356" spans="1:11" ht="15.75" customHeight="1" x14ac:dyDescent="0.3">
      <c r="A356" s="8" t="s">
        <v>392</v>
      </c>
      <c r="B356" s="20">
        <v>3</v>
      </c>
      <c r="C356" s="38">
        <v>28302.33</v>
      </c>
      <c r="D356" s="8" t="s">
        <v>7883</v>
      </c>
      <c r="E356" s="8" t="s">
        <v>7884</v>
      </c>
      <c r="F356" s="8" t="s">
        <v>7861</v>
      </c>
      <c r="G356" s="43">
        <v>33231</v>
      </c>
      <c r="H356" s="20">
        <v>32</v>
      </c>
      <c r="I356" s="20" t="str" cm="1">
        <f t="array" ref="I356">_xlfn.IFS(H356&lt;=18, "Child", AND(H356&gt;18, H356&lt;=54), "Adult", TRUE, "Old")</f>
        <v>Adult</v>
      </c>
      <c r="K356" s="27"/>
    </row>
    <row r="357" spans="1:11" ht="15.75" customHeight="1" x14ac:dyDescent="0.3">
      <c r="A357" s="8" t="s">
        <v>393</v>
      </c>
      <c r="B357" s="20">
        <v>1</v>
      </c>
      <c r="C357" s="38">
        <v>28287.9</v>
      </c>
      <c r="D357" s="8" t="s">
        <v>7883</v>
      </c>
      <c r="E357" s="8" t="s">
        <v>7883</v>
      </c>
      <c r="F357" s="8" t="s">
        <v>7859</v>
      </c>
      <c r="G357" s="43">
        <v>23340</v>
      </c>
      <c r="H357" s="20">
        <v>59</v>
      </c>
      <c r="I357" s="20" t="str" cm="1">
        <f t="array" ref="I357">_xlfn.IFS(H357&lt;=18, "Child", AND(H357&gt;18, H357&lt;=54), "Adult", TRUE, "Old")</f>
        <v>Old</v>
      </c>
      <c r="K357" s="27"/>
    </row>
    <row r="358" spans="1:11" ht="15.75" customHeight="1" x14ac:dyDescent="0.3">
      <c r="A358" s="8" t="s">
        <v>394</v>
      </c>
      <c r="B358" s="20">
        <v>0</v>
      </c>
      <c r="C358" s="38">
        <v>28245.34</v>
      </c>
      <c r="D358" s="8" t="s">
        <v>7883</v>
      </c>
      <c r="E358" s="8" t="s">
        <v>7882</v>
      </c>
      <c r="F358" s="8" t="s">
        <v>7861</v>
      </c>
      <c r="G358" s="43">
        <v>36409</v>
      </c>
      <c r="H358" s="20">
        <v>23</v>
      </c>
      <c r="I358" s="20" t="str" cm="1">
        <f t="array" ref="I358">_xlfn.IFS(H358&lt;=18, "Child", AND(H358&gt;18, H358&lt;=54), "Adult", TRUE, "Old")</f>
        <v>Adult</v>
      </c>
      <c r="K358" s="27"/>
    </row>
    <row r="359" spans="1:11" ht="15.75" customHeight="1" x14ac:dyDescent="0.3">
      <c r="A359" s="8" t="s">
        <v>395</v>
      </c>
      <c r="B359" s="20">
        <v>0</v>
      </c>
      <c r="C359" s="38">
        <v>28101.33</v>
      </c>
      <c r="D359" s="8" t="s">
        <v>7883</v>
      </c>
      <c r="E359" s="8" t="s">
        <v>7884</v>
      </c>
      <c r="F359" s="8" t="s">
        <v>7863</v>
      </c>
      <c r="G359" s="43">
        <v>22242</v>
      </c>
      <c r="H359" s="20">
        <v>62</v>
      </c>
      <c r="I359" s="20" t="str" cm="1">
        <f t="array" ref="I359">_xlfn.IFS(H359&lt;=18, "Child", AND(H359&gt;18, H359&lt;=54), "Adult", TRUE, "Old")</f>
        <v>Old</v>
      </c>
      <c r="K359" s="27"/>
    </row>
    <row r="360" spans="1:11" ht="15.75" customHeight="1" x14ac:dyDescent="0.3">
      <c r="A360" s="8" t="s">
        <v>396</v>
      </c>
      <c r="B360" s="20">
        <v>3</v>
      </c>
      <c r="C360" s="38">
        <v>28006.94</v>
      </c>
      <c r="D360" s="8" t="s">
        <v>7883</v>
      </c>
      <c r="E360" s="8" t="s">
        <v>7884</v>
      </c>
      <c r="F360" s="8" t="s">
        <v>7861</v>
      </c>
      <c r="G360" s="43">
        <v>31380</v>
      </c>
      <c r="H360" s="20">
        <v>37</v>
      </c>
      <c r="I360" s="20" t="str" cm="1">
        <f t="array" ref="I360">_xlfn.IFS(H360&lt;=18, "Child", AND(H360&gt;18, H360&lt;=54), "Adult", TRUE, "Old")</f>
        <v>Adult</v>
      </c>
      <c r="K360" s="27"/>
    </row>
    <row r="361" spans="1:11" ht="15.75" customHeight="1" x14ac:dyDescent="0.3">
      <c r="A361" s="8" t="s">
        <v>397</v>
      </c>
      <c r="B361" s="20">
        <v>0</v>
      </c>
      <c r="C361" s="38">
        <v>27980.77</v>
      </c>
      <c r="D361" s="8" t="s">
        <v>7883</v>
      </c>
      <c r="E361" s="8" t="s">
        <v>7883</v>
      </c>
      <c r="F361" s="8" t="s">
        <v>7861</v>
      </c>
      <c r="G361" s="43">
        <v>36515</v>
      </c>
      <c r="H361" s="20">
        <v>23</v>
      </c>
      <c r="I361" s="20" t="str" cm="1">
        <f t="array" ref="I361">_xlfn.IFS(H361&lt;=18, "Child", AND(H361&gt;18, H361&lt;=54), "Adult", TRUE, "Old")</f>
        <v>Adult</v>
      </c>
      <c r="K361" s="27"/>
    </row>
    <row r="362" spans="1:11" ht="15.75" customHeight="1" x14ac:dyDescent="0.3">
      <c r="A362" s="8" t="s">
        <v>398</v>
      </c>
      <c r="B362" s="20">
        <v>3</v>
      </c>
      <c r="C362" s="38">
        <v>27941.29</v>
      </c>
      <c r="D362" s="8" t="s">
        <v>7883</v>
      </c>
      <c r="E362" s="8" t="s">
        <v>7882</v>
      </c>
      <c r="F362" s="8" t="s">
        <v>7861</v>
      </c>
      <c r="G362" s="43">
        <v>22490</v>
      </c>
      <c r="H362" s="20">
        <v>61</v>
      </c>
      <c r="I362" s="20" t="str" cm="1">
        <f t="array" ref="I362">_xlfn.IFS(H362&lt;=18, "Child", AND(H362&gt;18, H362&lt;=54), "Adult", TRUE, "Old")</f>
        <v>Old</v>
      </c>
      <c r="K362" s="27"/>
    </row>
    <row r="363" spans="1:11" ht="15.75" customHeight="1" x14ac:dyDescent="0.3">
      <c r="A363" s="8" t="s">
        <v>399</v>
      </c>
      <c r="B363" s="20">
        <v>3</v>
      </c>
      <c r="C363" s="38">
        <v>27931.11</v>
      </c>
      <c r="D363" s="8" t="s">
        <v>7883</v>
      </c>
      <c r="E363" s="8" t="s">
        <v>7882</v>
      </c>
      <c r="F363" s="8" t="s">
        <v>7861</v>
      </c>
      <c r="G363" s="43">
        <v>33393</v>
      </c>
      <c r="H363" s="20">
        <v>32</v>
      </c>
      <c r="I363" s="20" t="str" cm="1">
        <f t="array" ref="I363">_xlfn.IFS(H363&lt;=18, "Child", AND(H363&gt;18, H363&lt;=54), "Adult", TRUE, "Old")</f>
        <v>Adult</v>
      </c>
      <c r="K363" s="27"/>
    </row>
    <row r="364" spans="1:11" ht="15.75" customHeight="1" x14ac:dyDescent="0.3">
      <c r="A364" s="8" t="s">
        <v>400</v>
      </c>
      <c r="B364" s="20">
        <v>3</v>
      </c>
      <c r="C364" s="38">
        <v>27925.86</v>
      </c>
      <c r="D364" s="8" t="s">
        <v>7883</v>
      </c>
      <c r="E364" s="8" t="s">
        <v>7884</v>
      </c>
      <c r="F364" s="8" t="s">
        <v>7861</v>
      </c>
      <c r="G364" s="43">
        <v>32833</v>
      </c>
      <c r="H364" s="20">
        <v>33</v>
      </c>
      <c r="I364" s="20" t="str" cm="1">
        <f t="array" ref="I364">_xlfn.IFS(H364&lt;=18, "Child", AND(H364&gt;18, H364&lt;=54), "Adult", TRUE, "Old")</f>
        <v>Adult</v>
      </c>
      <c r="K364" s="27"/>
    </row>
    <row r="365" spans="1:11" ht="15.75" customHeight="1" x14ac:dyDescent="0.3">
      <c r="A365" s="8" t="s">
        <v>401</v>
      </c>
      <c r="B365" s="20">
        <v>3</v>
      </c>
      <c r="C365" s="38">
        <v>27849.94</v>
      </c>
      <c r="D365" s="8" t="s">
        <v>7883</v>
      </c>
      <c r="E365" s="8" t="s">
        <v>7883</v>
      </c>
      <c r="F365" s="8" t="s">
        <v>7861</v>
      </c>
      <c r="G365" s="43">
        <v>31385</v>
      </c>
      <c r="H365" s="20">
        <v>37</v>
      </c>
      <c r="I365" s="20" t="str" cm="1">
        <f t="array" ref="I365">_xlfn.IFS(H365&lt;=18, "Child", AND(H365&gt;18, H365&lt;=54), "Adult", TRUE, "Old")</f>
        <v>Adult</v>
      </c>
      <c r="K365" s="27"/>
    </row>
    <row r="366" spans="1:11" ht="15.75" customHeight="1" x14ac:dyDescent="0.3">
      <c r="A366" s="8" t="s">
        <v>402</v>
      </c>
      <c r="B366" s="20">
        <v>0</v>
      </c>
      <c r="C366" s="38">
        <v>27808.73</v>
      </c>
      <c r="D366" s="8" t="s">
        <v>7883</v>
      </c>
      <c r="E366" s="8" t="s">
        <v>7883</v>
      </c>
      <c r="F366" s="8" t="s">
        <v>7859</v>
      </c>
      <c r="G366" s="43">
        <v>22103</v>
      </c>
      <c r="H366" s="20">
        <v>62</v>
      </c>
      <c r="I366" s="20" t="str" cm="1">
        <f t="array" ref="I366">_xlfn.IFS(H366&lt;=18, "Child", AND(H366&gt;18, H366&lt;=54), "Adult", TRUE, "Old")</f>
        <v>Old</v>
      </c>
      <c r="K366" s="27"/>
    </row>
    <row r="367" spans="1:11" ht="15.75" customHeight="1" x14ac:dyDescent="0.3">
      <c r="A367" s="8" t="s">
        <v>403</v>
      </c>
      <c r="B367" s="20">
        <v>1</v>
      </c>
      <c r="C367" s="38">
        <v>27724.29</v>
      </c>
      <c r="D367" s="8" t="s">
        <v>7883</v>
      </c>
      <c r="E367" s="8" t="s">
        <v>7882</v>
      </c>
      <c r="F367" s="8" t="s">
        <v>7859</v>
      </c>
      <c r="G367" s="43">
        <v>37596</v>
      </c>
      <c r="H367" s="20">
        <v>20</v>
      </c>
      <c r="I367" s="20" t="str" cm="1">
        <f t="array" ref="I367">_xlfn.IFS(H367&lt;=18, "Child", AND(H367&gt;18, H367&lt;=54), "Adult", TRUE, "Old")</f>
        <v>Adult</v>
      </c>
      <c r="K367" s="27"/>
    </row>
    <row r="368" spans="1:11" ht="15.75" customHeight="1" x14ac:dyDescent="0.3">
      <c r="A368" s="8" t="s">
        <v>404</v>
      </c>
      <c r="B368" s="20">
        <v>0</v>
      </c>
      <c r="C368" s="38">
        <v>27696.11</v>
      </c>
      <c r="D368" s="8" t="s">
        <v>7883</v>
      </c>
      <c r="E368" s="8" t="s">
        <v>7884</v>
      </c>
      <c r="F368" s="8" t="s">
        <v>7861</v>
      </c>
      <c r="G368" s="43">
        <v>33788</v>
      </c>
      <c r="H368" s="20">
        <v>30</v>
      </c>
      <c r="I368" s="20" t="str" cm="1">
        <f t="array" ref="I368">_xlfn.IFS(H368&lt;=18, "Child", AND(H368&gt;18, H368&lt;=54), "Adult", TRUE, "Old")</f>
        <v>Adult</v>
      </c>
      <c r="K368" s="27"/>
    </row>
    <row r="369" spans="1:11" ht="15.75" customHeight="1" x14ac:dyDescent="0.3">
      <c r="A369" s="8" t="s">
        <v>405</v>
      </c>
      <c r="B369" s="20">
        <v>0</v>
      </c>
      <c r="C369" s="38">
        <v>27625.17</v>
      </c>
      <c r="D369" s="8" t="s">
        <v>7883</v>
      </c>
      <c r="E369" s="8" t="s">
        <v>7883</v>
      </c>
      <c r="F369" s="8" t="s">
        <v>7861</v>
      </c>
      <c r="G369" s="43">
        <v>35710</v>
      </c>
      <c r="H369" s="20">
        <v>25</v>
      </c>
      <c r="I369" s="20" t="str" cm="1">
        <f t="array" ref="I369">_xlfn.IFS(H369&lt;=18, "Child", AND(H369&gt;18, H369&lt;=54), "Adult", TRUE, "Old")</f>
        <v>Adult</v>
      </c>
      <c r="K369" s="27"/>
    </row>
    <row r="370" spans="1:11" ht="15.75" customHeight="1" x14ac:dyDescent="0.3">
      <c r="A370" s="8" t="s">
        <v>406</v>
      </c>
      <c r="B370" s="20">
        <v>0</v>
      </c>
      <c r="C370" s="38">
        <v>27619.360000000001</v>
      </c>
      <c r="D370" s="8" t="s">
        <v>7884</v>
      </c>
      <c r="E370" s="8" t="s">
        <v>7882</v>
      </c>
      <c r="F370" s="8" t="s">
        <v>7861</v>
      </c>
      <c r="G370" s="43">
        <v>35682</v>
      </c>
      <c r="H370" s="20">
        <v>25</v>
      </c>
      <c r="I370" s="20" t="str" cm="1">
        <f t="array" ref="I370">_xlfn.IFS(H370&lt;=18, "Child", AND(H370&gt;18, H370&lt;=54), "Adult", TRUE, "Old")</f>
        <v>Adult</v>
      </c>
      <c r="K370" s="27"/>
    </row>
    <row r="371" spans="1:11" ht="15.75" customHeight="1" x14ac:dyDescent="0.3">
      <c r="A371" s="8" t="s">
        <v>407</v>
      </c>
      <c r="B371" s="20">
        <v>0</v>
      </c>
      <c r="C371" s="38">
        <v>27614.71</v>
      </c>
      <c r="D371" s="8" t="s">
        <v>7884</v>
      </c>
      <c r="E371" s="8" t="s">
        <v>7882</v>
      </c>
      <c r="F371" s="8" t="s">
        <v>7861</v>
      </c>
      <c r="G371" s="43">
        <v>33766</v>
      </c>
      <c r="H371" s="20">
        <v>30</v>
      </c>
      <c r="I371" s="20" t="str" cm="1">
        <f t="array" ref="I371">_xlfn.IFS(H371&lt;=18, "Child", AND(H371&gt;18, H371&lt;=54), "Adult", TRUE, "Old")</f>
        <v>Adult</v>
      </c>
      <c r="K371" s="27"/>
    </row>
    <row r="372" spans="1:11" ht="15.75" customHeight="1" x14ac:dyDescent="0.3">
      <c r="A372" s="8" t="s">
        <v>408</v>
      </c>
      <c r="B372" s="20">
        <v>3</v>
      </c>
      <c r="C372" s="38">
        <v>27598.93</v>
      </c>
      <c r="D372" s="8" t="s">
        <v>7884</v>
      </c>
      <c r="E372" s="8" t="s">
        <v>7883</v>
      </c>
      <c r="F372" s="8" t="s">
        <v>7861</v>
      </c>
      <c r="G372" s="43">
        <v>31357</v>
      </c>
      <c r="H372" s="20">
        <v>37</v>
      </c>
      <c r="I372" s="20" t="str" cm="1">
        <f t="array" ref="I372">_xlfn.IFS(H372&lt;=18, "Child", AND(H372&gt;18, H372&lt;=54), "Adult", TRUE, "Old")</f>
        <v>Adult</v>
      </c>
      <c r="K372" s="27"/>
    </row>
    <row r="373" spans="1:11" ht="15.75" customHeight="1" x14ac:dyDescent="0.3">
      <c r="A373" s="8" t="s">
        <v>409</v>
      </c>
      <c r="B373" s="20">
        <v>3</v>
      </c>
      <c r="C373" s="38">
        <v>27534.53</v>
      </c>
      <c r="D373" s="8" t="s">
        <v>7884</v>
      </c>
      <c r="E373" s="8" t="s">
        <v>7884</v>
      </c>
      <c r="F373" s="8" t="s">
        <v>7861</v>
      </c>
      <c r="G373" s="43">
        <v>30885</v>
      </c>
      <c r="H373" s="20">
        <v>38</v>
      </c>
      <c r="I373" s="20" t="str" cm="1">
        <f t="array" ref="I373">_xlfn.IFS(H373&lt;=18, "Child", AND(H373&gt;18, H373&lt;=54), "Adult", TRUE, "Old")</f>
        <v>Adult</v>
      </c>
      <c r="K373" s="27"/>
    </row>
    <row r="374" spans="1:11" ht="15.75" customHeight="1" x14ac:dyDescent="0.3">
      <c r="A374" s="8" t="s">
        <v>410</v>
      </c>
      <c r="B374" s="20">
        <v>0</v>
      </c>
      <c r="C374" s="38">
        <v>27533.91</v>
      </c>
      <c r="D374" s="8" t="s">
        <v>7884</v>
      </c>
      <c r="E374" s="8" t="s">
        <v>7882</v>
      </c>
      <c r="F374" s="8" t="s">
        <v>7859</v>
      </c>
      <c r="G374" s="43">
        <v>24034</v>
      </c>
      <c r="H374" s="20">
        <v>57</v>
      </c>
      <c r="I374" s="20" t="str" cm="1">
        <f t="array" ref="I374">_xlfn.IFS(H374&lt;=18, "Child", AND(H374&gt;18, H374&lt;=54), "Adult", TRUE, "Old")</f>
        <v>Old</v>
      </c>
      <c r="K374" s="27"/>
    </row>
    <row r="375" spans="1:11" ht="15.75" customHeight="1" x14ac:dyDescent="0.3">
      <c r="A375" s="8" t="s">
        <v>411</v>
      </c>
      <c r="B375" s="20">
        <v>1</v>
      </c>
      <c r="C375" s="38">
        <v>27495.59</v>
      </c>
      <c r="D375" s="8" t="s">
        <v>7884</v>
      </c>
      <c r="E375" s="8" t="s">
        <v>7883</v>
      </c>
      <c r="F375" s="8" t="s">
        <v>7861</v>
      </c>
      <c r="G375" s="43">
        <v>29862</v>
      </c>
      <c r="H375" s="20">
        <v>41</v>
      </c>
      <c r="I375" s="20" t="str" cm="1">
        <f t="array" ref="I375">_xlfn.IFS(H375&lt;=18, "Child", AND(H375&gt;18, H375&lt;=54), "Adult", TRUE, "Old")</f>
        <v>Adult</v>
      </c>
      <c r="K375" s="27"/>
    </row>
    <row r="376" spans="1:11" ht="15.75" customHeight="1" x14ac:dyDescent="0.3">
      <c r="A376" s="8" t="s">
        <v>412</v>
      </c>
      <c r="B376" s="20">
        <v>3</v>
      </c>
      <c r="C376" s="38">
        <v>27432.73</v>
      </c>
      <c r="D376" s="8" t="s">
        <v>7884</v>
      </c>
      <c r="E376" s="8" t="s">
        <v>7883</v>
      </c>
      <c r="F376" s="8" t="s">
        <v>7861</v>
      </c>
      <c r="G376" s="43">
        <v>31386</v>
      </c>
      <c r="H376" s="20">
        <v>37</v>
      </c>
      <c r="I376" s="20" t="str" cm="1">
        <f t="array" ref="I376">_xlfn.IFS(H376&lt;=18, "Child", AND(H376&gt;18, H376&lt;=54), "Adult", TRUE, "Old")</f>
        <v>Adult</v>
      </c>
      <c r="K376" s="27"/>
    </row>
    <row r="377" spans="1:11" ht="15.75" customHeight="1" x14ac:dyDescent="0.3">
      <c r="A377" s="8" t="s">
        <v>413</v>
      </c>
      <c r="B377" s="20">
        <v>2</v>
      </c>
      <c r="C377" s="38">
        <v>27375.9</v>
      </c>
      <c r="D377" s="8" t="s">
        <v>7884</v>
      </c>
      <c r="E377" s="8" t="s">
        <v>7882</v>
      </c>
      <c r="F377" s="8" t="s">
        <v>7862</v>
      </c>
      <c r="G377" s="43">
        <v>32401</v>
      </c>
      <c r="H377" s="20">
        <v>34</v>
      </c>
      <c r="I377" s="20" t="str" cm="1">
        <f t="array" ref="I377">_xlfn.IFS(H377&lt;=18, "Child", AND(H377&gt;18, H377&lt;=54), "Adult", TRUE, "Old")</f>
        <v>Adult</v>
      </c>
      <c r="K377" s="27"/>
    </row>
    <row r="378" spans="1:11" ht="15.75" customHeight="1" x14ac:dyDescent="0.3">
      <c r="A378" s="8" t="s">
        <v>414</v>
      </c>
      <c r="B378" s="20">
        <v>0</v>
      </c>
      <c r="C378" s="38">
        <v>27346.04</v>
      </c>
      <c r="D378" s="8" t="s">
        <v>7884</v>
      </c>
      <c r="E378" s="8" t="s">
        <v>7884</v>
      </c>
      <c r="F378" s="8" t="s">
        <v>7859</v>
      </c>
      <c r="G378" s="43">
        <v>25492</v>
      </c>
      <c r="H378" s="20">
        <v>53</v>
      </c>
      <c r="I378" s="20" t="str" cm="1">
        <f t="array" ref="I378">_xlfn.IFS(H378&lt;=18, "Child", AND(H378&gt;18, H378&lt;=54), "Adult", TRUE, "Old")</f>
        <v>Adult</v>
      </c>
      <c r="K378" s="27"/>
    </row>
    <row r="379" spans="1:11" ht="15.75" customHeight="1" x14ac:dyDescent="0.3">
      <c r="A379" s="8" t="s">
        <v>415</v>
      </c>
      <c r="B379" s="20">
        <v>3</v>
      </c>
      <c r="C379" s="38">
        <v>27322.73</v>
      </c>
      <c r="D379" s="8" t="s">
        <v>7884</v>
      </c>
      <c r="E379" s="8" t="s">
        <v>7884</v>
      </c>
      <c r="F379" s="8" t="s">
        <v>7859</v>
      </c>
      <c r="G379" s="43">
        <v>24995</v>
      </c>
      <c r="H379" s="20">
        <v>55</v>
      </c>
      <c r="I379" s="20" t="str" cm="1">
        <f t="array" ref="I379">_xlfn.IFS(H379&lt;=18, "Child", AND(H379&gt;18, H379&lt;=54), "Adult", TRUE, "Old")</f>
        <v>Old</v>
      </c>
      <c r="K379" s="27"/>
    </row>
    <row r="380" spans="1:11" ht="15.75" customHeight="1" x14ac:dyDescent="0.3">
      <c r="A380" s="8" t="s">
        <v>416</v>
      </c>
      <c r="B380" s="20">
        <v>0</v>
      </c>
      <c r="C380" s="38">
        <v>27236.959999999999</v>
      </c>
      <c r="D380" s="8" t="s">
        <v>7884</v>
      </c>
      <c r="E380" s="8" t="s">
        <v>7883</v>
      </c>
      <c r="F380" s="8" t="s">
        <v>7861</v>
      </c>
      <c r="G380" s="43">
        <v>36496</v>
      </c>
      <c r="H380" s="20">
        <v>23</v>
      </c>
      <c r="I380" s="20" t="str" cm="1">
        <f t="array" ref="I380">_xlfn.IFS(H380&lt;=18, "Child", AND(H380&gt;18, H380&lt;=54), "Adult", TRUE, "Old")</f>
        <v>Adult</v>
      </c>
      <c r="K380" s="27"/>
    </row>
    <row r="381" spans="1:11" ht="15.75" customHeight="1" x14ac:dyDescent="0.3">
      <c r="A381" s="8" t="s">
        <v>417</v>
      </c>
      <c r="B381" s="20">
        <v>0</v>
      </c>
      <c r="C381" s="38">
        <v>27218.44</v>
      </c>
      <c r="D381" s="8" t="s">
        <v>7884</v>
      </c>
      <c r="E381" s="8" t="s">
        <v>7883</v>
      </c>
      <c r="F381" s="8" t="s">
        <v>7871</v>
      </c>
      <c r="G381" s="43">
        <v>24097</v>
      </c>
      <c r="H381" s="20">
        <v>57</v>
      </c>
      <c r="I381" s="20" t="str" cm="1">
        <f t="array" ref="I381">_xlfn.IFS(H381&lt;=18, "Child", AND(H381&gt;18, H381&lt;=54), "Adult", TRUE, "Old")</f>
        <v>Old</v>
      </c>
      <c r="K381" s="27"/>
    </row>
    <row r="382" spans="1:11" ht="15.75" customHeight="1" x14ac:dyDescent="0.3">
      <c r="A382" s="8" t="s">
        <v>418</v>
      </c>
      <c r="B382" s="20">
        <v>0</v>
      </c>
      <c r="C382" s="38">
        <v>27117.99</v>
      </c>
      <c r="D382" s="8" t="s">
        <v>7884</v>
      </c>
      <c r="E382" s="8" t="s">
        <v>7884</v>
      </c>
      <c r="F382" s="8" t="s">
        <v>7859</v>
      </c>
      <c r="G382" s="43">
        <v>25843</v>
      </c>
      <c r="H382" s="20">
        <v>52</v>
      </c>
      <c r="I382" s="20" t="str" cm="1">
        <f t="array" ref="I382">_xlfn.IFS(H382&lt;=18, "Child", AND(H382&gt;18, H382&lt;=54), "Adult", TRUE, "Old")</f>
        <v>Adult</v>
      </c>
      <c r="K382" s="27"/>
    </row>
    <row r="383" spans="1:11" ht="15.75" customHeight="1" x14ac:dyDescent="0.3">
      <c r="A383" s="8" t="s">
        <v>419</v>
      </c>
      <c r="B383" s="20">
        <v>3</v>
      </c>
      <c r="C383" s="38">
        <v>27092.38</v>
      </c>
      <c r="D383" s="8" t="s">
        <v>7884</v>
      </c>
      <c r="E383" s="8" t="s">
        <v>7882</v>
      </c>
      <c r="F383" s="8" t="s">
        <v>7861</v>
      </c>
      <c r="G383" s="43">
        <v>33220</v>
      </c>
      <c r="H383" s="20">
        <v>32</v>
      </c>
      <c r="I383" s="20" t="str" cm="1">
        <f t="array" ref="I383">_xlfn.IFS(H383&lt;=18, "Child", AND(H383&gt;18, H383&lt;=54), "Adult", TRUE, "Old")</f>
        <v>Adult</v>
      </c>
      <c r="K383" s="27"/>
    </row>
    <row r="384" spans="1:11" ht="15.75" customHeight="1" x14ac:dyDescent="0.3">
      <c r="A384" s="8" t="s">
        <v>420</v>
      </c>
      <c r="B384" s="20">
        <v>0</v>
      </c>
      <c r="C384" s="38">
        <v>27080.639999999999</v>
      </c>
      <c r="D384" s="8" t="s">
        <v>7884</v>
      </c>
      <c r="E384" s="8" t="s">
        <v>7884</v>
      </c>
      <c r="F384" s="8" t="s">
        <v>7861</v>
      </c>
      <c r="G384" s="43">
        <v>34517</v>
      </c>
      <c r="H384" s="20">
        <v>28</v>
      </c>
      <c r="I384" s="20" t="str" cm="1">
        <f t="array" ref="I384">_xlfn.IFS(H384&lt;=18, "Child", AND(H384&gt;18, H384&lt;=54), "Adult", TRUE, "Old")</f>
        <v>Adult</v>
      </c>
      <c r="K384" s="27"/>
    </row>
    <row r="385" spans="1:11" ht="15.75" customHeight="1" x14ac:dyDescent="0.3">
      <c r="A385" s="8" t="s">
        <v>421</v>
      </c>
      <c r="B385" s="20">
        <v>0</v>
      </c>
      <c r="C385" s="38">
        <v>27037.91</v>
      </c>
      <c r="D385" s="8" t="s">
        <v>7884</v>
      </c>
      <c r="E385" s="8" t="s">
        <v>7884</v>
      </c>
      <c r="F385" s="8" t="s">
        <v>7859</v>
      </c>
      <c r="G385" s="43">
        <v>21366</v>
      </c>
      <c r="H385" s="20">
        <v>64</v>
      </c>
      <c r="I385" s="20" t="str" cm="1">
        <f t="array" ref="I385">_xlfn.IFS(H385&lt;=18, "Child", AND(H385&gt;18, H385&lt;=54), "Adult", TRUE, "Old")</f>
        <v>Old</v>
      </c>
      <c r="K385" s="27"/>
    </row>
    <row r="386" spans="1:11" ht="15.75" customHeight="1" x14ac:dyDescent="0.3">
      <c r="A386" s="8" t="s">
        <v>422</v>
      </c>
      <c r="B386" s="20">
        <v>1</v>
      </c>
      <c r="C386" s="38">
        <v>27000.98</v>
      </c>
      <c r="D386" s="8" t="s">
        <v>7884</v>
      </c>
      <c r="E386" s="8" t="s">
        <v>7884</v>
      </c>
      <c r="F386" s="8" t="s">
        <v>7859</v>
      </c>
      <c r="G386" s="43">
        <v>22106</v>
      </c>
      <c r="H386" s="20">
        <v>62</v>
      </c>
      <c r="I386" s="20" t="str" cm="1">
        <f t="array" ref="I386">_xlfn.IFS(H386&lt;=18, "Child", AND(H386&gt;18, H386&lt;=54), "Adult", TRUE, "Old")</f>
        <v>Old</v>
      </c>
      <c r="K386" s="27"/>
    </row>
    <row r="387" spans="1:11" ht="15.75" customHeight="1" x14ac:dyDescent="0.3">
      <c r="A387" s="8" t="s">
        <v>423</v>
      </c>
      <c r="B387" s="20">
        <v>0</v>
      </c>
      <c r="C387" s="38">
        <v>26936.98</v>
      </c>
      <c r="D387" s="8" t="s">
        <v>7884</v>
      </c>
      <c r="E387" s="8" t="s">
        <v>7882</v>
      </c>
      <c r="F387" s="8" t="s">
        <v>7861</v>
      </c>
      <c r="G387" s="43">
        <v>36839</v>
      </c>
      <c r="H387" s="20">
        <v>22</v>
      </c>
      <c r="I387" s="20" t="str" cm="1">
        <f t="array" ref="I387">_xlfn.IFS(H387&lt;=18, "Child", AND(H387&gt;18, H387&lt;=54), "Adult", TRUE, "Old")</f>
        <v>Adult</v>
      </c>
      <c r="K387" s="27"/>
    </row>
    <row r="388" spans="1:11" ht="15.75" customHeight="1" x14ac:dyDescent="0.3">
      <c r="A388" s="8" t="s">
        <v>424</v>
      </c>
      <c r="B388" s="20">
        <v>0</v>
      </c>
      <c r="C388" s="38">
        <v>26927.69</v>
      </c>
      <c r="D388" s="8" t="s">
        <v>7884</v>
      </c>
      <c r="E388" s="8" t="s">
        <v>7884</v>
      </c>
      <c r="F388" s="8" t="s">
        <v>7861</v>
      </c>
      <c r="G388" s="43">
        <v>37424</v>
      </c>
      <c r="H388" s="20">
        <v>20</v>
      </c>
      <c r="I388" s="20" t="str" cm="1">
        <f t="array" ref="I388">_xlfn.IFS(H388&lt;=18, "Child", AND(H388&gt;18, H388&lt;=54), "Adult", TRUE, "Old")</f>
        <v>Adult</v>
      </c>
      <c r="K388" s="27"/>
    </row>
    <row r="389" spans="1:11" ht="15.75" customHeight="1" x14ac:dyDescent="0.3">
      <c r="A389" s="8" t="s">
        <v>425</v>
      </c>
      <c r="B389" s="20">
        <v>0</v>
      </c>
      <c r="C389" s="38">
        <v>26926.51</v>
      </c>
      <c r="D389" s="8" t="s">
        <v>7884</v>
      </c>
      <c r="E389" s="8" t="s">
        <v>7883</v>
      </c>
      <c r="F389" s="8" t="s">
        <v>7859</v>
      </c>
      <c r="G389" s="43">
        <v>21544</v>
      </c>
      <c r="H389" s="20">
        <v>64</v>
      </c>
      <c r="I389" s="20" t="str" cm="1">
        <f t="array" ref="I389">_xlfn.IFS(H389&lt;=18, "Child", AND(H389&gt;18, H389&lt;=54), "Adult", TRUE, "Old")</f>
        <v>Old</v>
      </c>
      <c r="K389" s="27"/>
    </row>
    <row r="390" spans="1:11" ht="15.75" customHeight="1" x14ac:dyDescent="0.3">
      <c r="A390" s="8" t="s">
        <v>426</v>
      </c>
      <c r="B390" s="20">
        <v>3</v>
      </c>
      <c r="C390" s="38">
        <v>26912.560000000001</v>
      </c>
      <c r="D390" s="8" t="s">
        <v>7884</v>
      </c>
      <c r="E390" s="8" t="s">
        <v>7884</v>
      </c>
      <c r="F390" s="8" t="s">
        <v>7861</v>
      </c>
      <c r="G390" s="43">
        <v>33472</v>
      </c>
      <c r="H390" s="20">
        <v>31</v>
      </c>
      <c r="I390" s="20" t="str" cm="1">
        <f t="array" ref="I390">_xlfn.IFS(H390&lt;=18, "Child", AND(H390&gt;18, H390&lt;=54), "Adult", TRUE, "Old")</f>
        <v>Adult</v>
      </c>
      <c r="K390" s="27"/>
    </row>
    <row r="391" spans="1:11" ht="15.75" customHeight="1" x14ac:dyDescent="0.3">
      <c r="A391" s="8" t="s">
        <v>427</v>
      </c>
      <c r="B391" s="20">
        <v>3</v>
      </c>
      <c r="C391" s="38">
        <v>26607.89</v>
      </c>
      <c r="D391" s="8" t="s">
        <v>7884</v>
      </c>
      <c r="E391" s="8" t="s">
        <v>7883</v>
      </c>
      <c r="F391" s="8" t="s">
        <v>7861</v>
      </c>
      <c r="G391" s="43">
        <v>32346</v>
      </c>
      <c r="H391" s="20">
        <v>34</v>
      </c>
      <c r="I391" s="20" t="str" cm="1">
        <f t="array" ref="I391">_xlfn.IFS(H391&lt;=18, "Child", AND(H391&gt;18, H391&lt;=54), "Adult", TRUE, "Old")</f>
        <v>Adult</v>
      </c>
      <c r="K391" s="27"/>
    </row>
    <row r="392" spans="1:11" ht="15.75" customHeight="1" x14ac:dyDescent="0.3">
      <c r="A392" s="8" t="s">
        <v>428</v>
      </c>
      <c r="B392" s="20">
        <v>0</v>
      </c>
      <c r="C392" s="38">
        <v>26479.4</v>
      </c>
      <c r="D392" s="8" t="s">
        <v>7884</v>
      </c>
      <c r="E392" s="8" t="s">
        <v>7884</v>
      </c>
      <c r="F392" s="8" t="s">
        <v>7861</v>
      </c>
      <c r="G392" s="43">
        <v>38235</v>
      </c>
      <c r="H392" s="20">
        <v>18</v>
      </c>
      <c r="I392" s="20" t="str" cm="1">
        <f t="array" ref="I392">_xlfn.IFS(H392&lt;=18, "Child", AND(H392&gt;18, H392&lt;=54), "Adult", TRUE, "Old")</f>
        <v>Child</v>
      </c>
      <c r="K392" s="27"/>
    </row>
    <row r="393" spans="1:11" ht="15.75" customHeight="1" x14ac:dyDescent="0.3">
      <c r="A393" s="8" t="s">
        <v>429</v>
      </c>
      <c r="B393" s="20">
        <v>2</v>
      </c>
      <c r="C393" s="38">
        <v>26467.1</v>
      </c>
      <c r="D393" s="8" t="s">
        <v>7884</v>
      </c>
      <c r="E393" s="8" t="s">
        <v>7882</v>
      </c>
      <c r="F393" s="8" t="s">
        <v>7860</v>
      </c>
      <c r="G393" s="43">
        <v>25807</v>
      </c>
      <c r="H393" s="20">
        <v>52</v>
      </c>
      <c r="I393" s="20" t="str" cm="1">
        <f t="array" ref="I393">_xlfn.IFS(H393&lt;=18, "Child", AND(H393&gt;18, H393&lt;=54), "Adult", TRUE, "Old")</f>
        <v>Adult</v>
      </c>
      <c r="K393" s="27"/>
    </row>
    <row r="394" spans="1:11" ht="15.75" customHeight="1" x14ac:dyDescent="0.3">
      <c r="A394" s="8" t="s">
        <v>430</v>
      </c>
      <c r="B394" s="20">
        <v>1</v>
      </c>
      <c r="C394" s="38">
        <v>26392.26</v>
      </c>
      <c r="D394" s="8" t="s">
        <v>7884</v>
      </c>
      <c r="E394" s="8" t="s">
        <v>7884</v>
      </c>
      <c r="F394" s="8" t="s">
        <v>7867</v>
      </c>
      <c r="G394" s="43">
        <v>27293</v>
      </c>
      <c r="H394" s="20">
        <v>48</v>
      </c>
      <c r="I394" s="20" t="str" cm="1">
        <f t="array" ref="I394">_xlfn.IFS(H394&lt;=18, "Child", AND(H394&gt;18, H394&lt;=54), "Adult", TRUE, "Old")</f>
        <v>Adult</v>
      </c>
      <c r="K394" s="27"/>
    </row>
    <row r="395" spans="1:11" ht="15.75" customHeight="1" x14ac:dyDescent="0.3">
      <c r="A395" s="8" t="s">
        <v>431</v>
      </c>
      <c r="B395" s="20">
        <v>0</v>
      </c>
      <c r="C395" s="38">
        <v>26316.59</v>
      </c>
      <c r="D395" s="8" t="s">
        <v>7884</v>
      </c>
      <c r="E395" s="8" t="s">
        <v>7882</v>
      </c>
      <c r="F395" s="8" t="s">
        <v>7861</v>
      </c>
      <c r="G395" s="43">
        <v>38326</v>
      </c>
      <c r="H395" s="20">
        <v>18</v>
      </c>
      <c r="I395" s="20" t="str" cm="1">
        <f t="array" ref="I395">_xlfn.IFS(H395&lt;=18, "Child", AND(H395&gt;18, H395&lt;=54), "Adult", TRUE, "Old")</f>
        <v>Child</v>
      </c>
      <c r="K395" s="27"/>
    </row>
    <row r="396" spans="1:11" ht="15.75" customHeight="1" x14ac:dyDescent="0.3">
      <c r="A396" s="8" t="s">
        <v>432</v>
      </c>
      <c r="B396" s="20">
        <v>1</v>
      </c>
      <c r="C396" s="38">
        <v>26236.58</v>
      </c>
      <c r="D396" s="8" t="s">
        <v>7884</v>
      </c>
      <c r="E396" s="8" t="s">
        <v>7883</v>
      </c>
      <c r="F396" s="8" t="s">
        <v>7861</v>
      </c>
      <c r="G396" s="43">
        <v>27549</v>
      </c>
      <c r="H396" s="20">
        <v>48</v>
      </c>
      <c r="I396" s="20" t="str" cm="1">
        <f t="array" ref="I396">_xlfn.IFS(H396&lt;=18, "Child", AND(H396&gt;18, H396&lt;=54), "Adult", TRUE, "Old")</f>
        <v>Adult</v>
      </c>
      <c r="K396" s="27"/>
    </row>
    <row r="397" spans="1:11" ht="15.75" customHeight="1" x14ac:dyDescent="0.3">
      <c r="A397" s="8" t="s">
        <v>433</v>
      </c>
      <c r="B397" s="20">
        <v>1</v>
      </c>
      <c r="C397" s="38">
        <v>26140.36</v>
      </c>
      <c r="D397" s="8" t="s">
        <v>7884</v>
      </c>
      <c r="E397" s="8" t="s">
        <v>7882</v>
      </c>
      <c r="F397" s="8" t="s">
        <v>7861</v>
      </c>
      <c r="G397" s="43">
        <v>26852</v>
      </c>
      <c r="H397" s="20">
        <v>49</v>
      </c>
      <c r="I397" s="20" t="str" cm="1">
        <f t="array" ref="I397">_xlfn.IFS(H397&lt;=18, "Child", AND(H397&gt;18, H397&lt;=54), "Adult", TRUE, "Old")</f>
        <v>Adult</v>
      </c>
      <c r="K397" s="27"/>
    </row>
    <row r="398" spans="1:11" ht="15.75" customHeight="1" x14ac:dyDescent="0.3">
      <c r="A398" s="8" t="s">
        <v>434</v>
      </c>
      <c r="B398" s="20">
        <v>0</v>
      </c>
      <c r="C398" s="38">
        <v>26125.67</v>
      </c>
      <c r="D398" s="8" t="s">
        <v>7884</v>
      </c>
      <c r="E398" s="8" t="s">
        <v>7883</v>
      </c>
      <c r="F398" s="8" t="s">
        <v>7859</v>
      </c>
      <c r="G398" s="43">
        <v>37540</v>
      </c>
      <c r="H398" s="20">
        <v>20</v>
      </c>
      <c r="I398" s="20" t="str" cm="1">
        <f t="array" ref="I398">_xlfn.IFS(H398&lt;=18, "Child", AND(H398&gt;18, H398&lt;=54), "Adult", TRUE, "Old")</f>
        <v>Adult</v>
      </c>
      <c r="K398" s="27"/>
    </row>
    <row r="399" spans="1:11" ht="15.75" customHeight="1" x14ac:dyDescent="0.3">
      <c r="A399" s="8" t="s">
        <v>435</v>
      </c>
      <c r="B399" s="20">
        <v>1</v>
      </c>
      <c r="C399" s="38">
        <v>26109.33</v>
      </c>
      <c r="D399" s="8" t="s">
        <v>7884</v>
      </c>
      <c r="E399" s="8" t="s">
        <v>7882</v>
      </c>
      <c r="F399" s="8" t="s">
        <v>7860</v>
      </c>
      <c r="G399" s="43">
        <v>24297</v>
      </c>
      <c r="H399" s="20">
        <v>56</v>
      </c>
      <c r="I399" s="20" t="str" cm="1">
        <f t="array" ref="I399">_xlfn.IFS(H399&lt;=18, "Child", AND(H399&gt;18, H399&lt;=54), "Adult", TRUE, "Old")</f>
        <v>Old</v>
      </c>
      <c r="K399" s="27"/>
    </row>
    <row r="400" spans="1:11" ht="15.75" customHeight="1" x14ac:dyDescent="0.3">
      <c r="A400" s="8" t="s">
        <v>436</v>
      </c>
      <c r="B400" s="20">
        <v>0</v>
      </c>
      <c r="C400" s="38">
        <v>26026.97</v>
      </c>
      <c r="D400" s="8" t="s">
        <v>7884</v>
      </c>
      <c r="E400" s="8" t="s">
        <v>7882</v>
      </c>
      <c r="F400" s="8" t="s">
        <v>7861</v>
      </c>
      <c r="G400" s="43">
        <v>36886</v>
      </c>
      <c r="H400" s="20">
        <v>22</v>
      </c>
      <c r="I400" s="20" t="str" cm="1">
        <f t="array" ref="I400">_xlfn.IFS(H400&lt;=18, "Child", AND(H400&gt;18, H400&lt;=54), "Adult", TRUE, "Old")</f>
        <v>Adult</v>
      </c>
      <c r="K400" s="27"/>
    </row>
    <row r="401" spans="1:11" ht="15.75" customHeight="1" x14ac:dyDescent="0.3">
      <c r="A401" s="8" t="s">
        <v>437</v>
      </c>
      <c r="B401" s="20">
        <v>2</v>
      </c>
      <c r="C401" s="38">
        <v>26018.95</v>
      </c>
      <c r="D401" s="8" t="s">
        <v>7884</v>
      </c>
      <c r="E401" s="8" t="s">
        <v>7884</v>
      </c>
      <c r="F401" s="8" t="s">
        <v>7860</v>
      </c>
      <c r="G401" s="43">
        <v>37047</v>
      </c>
      <c r="H401" s="20">
        <v>22</v>
      </c>
      <c r="I401" s="20" t="str" cm="1">
        <f t="array" ref="I401">_xlfn.IFS(H401&lt;=18, "Child", AND(H401&gt;18, H401&lt;=54), "Adult", TRUE, "Old")</f>
        <v>Adult</v>
      </c>
      <c r="K401" s="27"/>
    </row>
    <row r="402" spans="1:11" ht="15.75" customHeight="1" x14ac:dyDescent="0.3">
      <c r="A402" s="8" t="s">
        <v>438</v>
      </c>
      <c r="B402" s="20">
        <v>3</v>
      </c>
      <c r="C402" s="38">
        <v>25992.82</v>
      </c>
      <c r="D402" s="8" t="s">
        <v>7884</v>
      </c>
      <c r="E402" s="8" t="s">
        <v>7884</v>
      </c>
      <c r="F402" s="8" t="s">
        <v>7859</v>
      </c>
      <c r="G402" s="43">
        <v>25905</v>
      </c>
      <c r="H402" s="20">
        <v>52</v>
      </c>
      <c r="I402" s="20" t="str" cm="1">
        <f t="array" ref="I402">_xlfn.IFS(H402&lt;=18, "Child", AND(H402&gt;18, H402&lt;=54), "Adult", TRUE, "Old")</f>
        <v>Adult</v>
      </c>
      <c r="K402" s="27"/>
    </row>
    <row r="403" spans="1:11" ht="15.75" customHeight="1" x14ac:dyDescent="0.3">
      <c r="A403" s="8" t="s">
        <v>439</v>
      </c>
      <c r="B403" s="20">
        <v>0</v>
      </c>
      <c r="C403" s="38">
        <v>25678.78</v>
      </c>
      <c r="D403" s="8" t="s">
        <v>7884</v>
      </c>
      <c r="E403" s="8" t="s">
        <v>7882</v>
      </c>
      <c r="F403" s="8" t="s">
        <v>7860</v>
      </c>
      <c r="G403" s="43">
        <v>23244</v>
      </c>
      <c r="H403" s="20">
        <v>59</v>
      </c>
      <c r="I403" s="20" t="str" cm="1">
        <f t="array" ref="I403">_xlfn.IFS(H403&lt;=18, "Child", AND(H403&gt;18, H403&lt;=54), "Adult", TRUE, "Old")</f>
        <v>Old</v>
      </c>
      <c r="K403" s="27"/>
    </row>
    <row r="404" spans="1:11" ht="15.75" customHeight="1" x14ac:dyDescent="0.3">
      <c r="A404" s="8" t="s">
        <v>440</v>
      </c>
      <c r="B404" s="20">
        <v>0</v>
      </c>
      <c r="C404" s="38">
        <v>25656.58</v>
      </c>
      <c r="D404" s="8" t="s">
        <v>7884</v>
      </c>
      <c r="E404" s="8" t="s">
        <v>7882</v>
      </c>
      <c r="F404" s="8" t="s">
        <v>7867</v>
      </c>
      <c r="G404" s="43">
        <v>26497</v>
      </c>
      <c r="H404" s="20">
        <v>50</v>
      </c>
      <c r="I404" s="20" t="str" cm="1">
        <f t="array" ref="I404">_xlfn.IFS(H404&lt;=18, "Child", AND(H404&gt;18, H404&lt;=54), "Adult", TRUE, "Old")</f>
        <v>Adult</v>
      </c>
      <c r="K404" s="27"/>
    </row>
    <row r="405" spans="1:11" ht="15.75" customHeight="1" x14ac:dyDescent="0.3">
      <c r="A405" s="8" t="s">
        <v>441</v>
      </c>
      <c r="B405" s="20">
        <v>0</v>
      </c>
      <c r="C405" s="38">
        <v>25648.98</v>
      </c>
      <c r="D405" s="8" t="s">
        <v>7884</v>
      </c>
      <c r="E405" s="8" t="s">
        <v>7883</v>
      </c>
      <c r="F405" s="8" t="s">
        <v>7861</v>
      </c>
      <c r="G405" s="43">
        <v>37105</v>
      </c>
      <c r="H405" s="20">
        <v>21</v>
      </c>
      <c r="I405" s="20" t="str" cm="1">
        <f t="array" ref="I405">_xlfn.IFS(H405&lt;=18, "Child", AND(H405&gt;18, H405&lt;=54), "Adult", TRUE, "Old")</f>
        <v>Adult</v>
      </c>
      <c r="K405" s="27"/>
    </row>
    <row r="406" spans="1:11" ht="15.75" customHeight="1" x14ac:dyDescent="0.3">
      <c r="A406" s="8" t="s">
        <v>442</v>
      </c>
      <c r="B406" s="20">
        <v>1</v>
      </c>
      <c r="C406" s="38">
        <v>25517.11</v>
      </c>
      <c r="D406" s="8" t="s">
        <v>7884</v>
      </c>
      <c r="E406" s="8" t="s">
        <v>7882</v>
      </c>
      <c r="F406" s="8" t="s">
        <v>7871</v>
      </c>
      <c r="G406" s="43">
        <v>25183</v>
      </c>
      <c r="H406" s="20">
        <v>54</v>
      </c>
      <c r="I406" s="20" t="str" cm="1">
        <f t="array" ref="I406">_xlfn.IFS(H406&lt;=18, "Child", AND(H406&gt;18, H406&lt;=54), "Adult", TRUE, "Old")</f>
        <v>Adult</v>
      </c>
      <c r="K406" s="27"/>
    </row>
    <row r="407" spans="1:11" ht="15.75" customHeight="1" x14ac:dyDescent="0.3">
      <c r="A407" s="8" t="s">
        <v>443</v>
      </c>
      <c r="B407" s="20">
        <v>3</v>
      </c>
      <c r="C407" s="38">
        <v>25382.3</v>
      </c>
      <c r="D407" s="8" t="s">
        <v>7884</v>
      </c>
      <c r="E407" s="8" t="s">
        <v>7884</v>
      </c>
      <c r="F407" s="8" t="s">
        <v>7861</v>
      </c>
      <c r="G407" s="43">
        <v>25072</v>
      </c>
      <c r="H407" s="20">
        <v>54</v>
      </c>
      <c r="I407" s="20" t="str" cm="1">
        <f t="array" ref="I407">_xlfn.IFS(H407&lt;=18, "Child", AND(H407&gt;18, H407&lt;=54), "Adult", TRUE, "Old")</f>
        <v>Adult</v>
      </c>
      <c r="K407" s="27"/>
    </row>
    <row r="408" spans="1:11" ht="15.75" customHeight="1" x14ac:dyDescent="0.3">
      <c r="A408" s="8" t="s">
        <v>444</v>
      </c>
      <c r="B408" s="20">
        <v>2</v>
      </c>
      <c r="C408" s="38">
        <v>25333.33</v>
      </c>
      <c r="D408" s="8" t="s">
        <v>7884</v>
      </c>
      <c r="E408" s="8" t="s">
        <v>7884</v>
      </c>
      <c r="F408" s="8" t="s">
        <v>7871</v>
      </c>
      <c r="G408" s="43">
        <v>26568</v>
      </c>
      <c r="H408" s="20">
        <v>50</v>
      </c>
      <c r="I408" s="20" t="str" cm="1">
        <f t="array" ref="I408">_xlfn.IFS(H408&lt;=18, "Child", AND(H408&gt;18, H408&lt;=54), "Adult", TRUE, "Old")</f>
        <v>Adult</v>
      </c>
      <c r="K408" s="27"/>
    </row>
    <row r="409" spans="1:11" ht="15.75" customHeight="1" x14ac:dyDescent="0.3">
      <c r="A409" s="8" t="s">
        <v>445</v>
      </c>
      <c r="B409" s="20">
        <v>3</v>
      </c>
      <c r="C409" s="38">
        <v>25309.49</v>
      </c>
      <c r="D409" s="8" t="s">
        <v>7884</v>
      </c>
      <c r="E409" s="8" t="s">
        <v>7883</v>
      </c>
      <c r="F409" s="8" t="s">
        <v>7861</v>
      </c>
      <c r="G409" s="43">
        <v>27742</v>
      </c>
      <c r="H409" s="20">
        <v>47</v>
      </c>
      <c r="I409" s="20" t="str" cm="1">
        <f t="array" ref="I409">_xlfn.IFS(H409&lt;=18, "Child", AND(H409&gt;18, H409&lt;=54), "Adult", TRUE, "Old")</f>
        <v>Adult</v>
      </c>
      <c r="K409" s="27"/>
    </row>
    <row r="410" spans="1:11" ht="15.75" customHeight="1" x14ac:dyDescent="0.3">
      <c r="A410" s="8" t="s">
        <v>446</v>
      </c>
      <c r="B410" s="20">
        <v>0</v>
      </c>
      <c r="C410" s="38">
        <v>25127.22</v>
      </c>
      <c r="D410" s="8" t="s">
        <v>7884</v>
      </c>
      <c r="E410" s="8" t="s">
        <v>7882</v>
      </c>
      <c r="F410" s="8" t="s">
        <v>7861</v>
      </c>
      <c r="G410" s="43">
        <v>36123</v>
      </c>
      <c r="H410" s="20">
        <v>24</v>
      </c>
      <c r="I410" s="20" t="str" cm="1">
        <f t="array" ref="I410">_xlfn.IFS(H410&lt;=18, "Child", AND(H410&gt;18, H410&lt;=54), "Adult", TRUE, "Old")</f>
        <v>Adult</v>
      </c>
      <c r="K410" s="27"/>
    </row>
    <row r="411" spans="1:11" ht="15.75" customHeight="1" x14ac:dyDescent="0.3">
      <c r="A411" s="8" t="s">
        <v>447</v>
      </c>
      <c r="B411" s="20">
        <v>0</v>
      </c>
      <c r="C411" s="38">
        <v>25081.77</v>
      </c>
      <c r="D411" s="8" t="s">
        <v>7884</v>
      </c>
      <c r="E411" s="8" t="s">
        <v>7884</v>
      </c>
      <c r="F411" s="8" t="s">
        <v>7859</v>
      </c>
      <c r="G411" s="43">
        <v>35960</v>
      </c>
      <c r="H411" s="20">
        <v>24</v>
      </c>
      <c r="I411" s="20" t="str" cm="1">
        <f t="array" ref="I411">_xlfn.IFS(H411&lt;=18, "Child", AND(H411&gt;18, H411&lt;=54), "Adult", TRUE, "Old")</f>
        <v>Adult</v>
      </c>
      <c r="K411" s="27"/>
    </row>
    <row r="412" spans="1:11" ht="15.75" customHeight="1" x14ac:dyDescent="0.3">
      <c r="A412" s="8" t="s">
        <v>448</v>
      </c>
      <c r="B412" s="20">
        <v>0</v>
      </c>
      <c r="C412" s="38">
        <v>25075.97</v>
      </c>
      <c r="D412" s="8" t="s">
        <v>7884</v>
      </c>
      <c r="E412" s="8" t="s">
        <v>7884</v>
      </c>
      <c r="F412" s="8" t="s">
        <v>7861</v>
      </c>
      <c r="G412" s="43">
        <v>35037</v>
      </c>
      <c r="H412" s="20">
        <v>27</v>
      </c>
      <c r="I412" s="20" t="str" cm="1">
        <f t="array" ref="I412">_xlfn.IFS(H412&lt;=18, "Child", AND(H412&gt;18, H412&lt;=54), "Adult", TRUE, "Old")</f>
        <v>Adult</v>
      </c>
      <c r="K412" s="27"/>
    </row>
    <row r="413" spans="1:11" ht="15.75" customHeight="1" x14ac:dyDescent="0.3">
      <c r="A413" s="8" t="s">
        <v>449</v>
      </c>
      <c r="B413" s="20">
        <v>3</v>
      </c>
      <c r="C413" s="38">
        <v>24915.22</v>
      </c>
      <c r="D413" s="8" t="s">
        <v>7884</v>
      </c>
      <c r="E413" s="8" t="s">
        <v>7882</v>
      </c>
      <c r="F413" s="8" t="s">
        <v>7860</v>
      </c>
      <c r="G413" s="43">
        <v>27712</v>
      </c>
      <c r="H413" s="20">
        <v>47</v>
      </c>
      <c r="I413" s="20" t="str" cm="1">
        <f t="array" ref="I413">_xlfn.IFS(H413&lt;=18, "Child", AND(H413&gt;18, H413&lt;=54), "Adult", TRUE, "Old")</f>
        <v>Adult</v>
      </c>
      <c r="K413" s="27"/>
    </row>
    <row r="414" spans="1:11" ht="15.75" customHeight="1" x14ac:dyDescent="0.3">
      <c r="A414" s="8" t="s">
        <v>450</v>
      </c>
      <c r="B414" s="20">
        <v>2</v>
      </c>
      <c r="C414" s="38">
        <v>24915.05</v>
      </c>
      <c r="D414" s="8" t="s">
        <v>7884</v>
      </c>
      <c r="E414" s="8" t="s">
        <v>7883</v>
      </c>
      <c r="F414" s="8" t="s">
        <v>7867</v>
      </c>
      <c r="G414" s="43">
        <v>31942</v>
      </c>
      <c r="H414" s="20">
        <v>35</v>
      </c>
      <c r="I414" s="20" t="str" cm="1">
        <f t="array" ref="I414">_xlfn.IFS(H414&lt;=18, "Child", AND(H414&gt;18, H414&lt;=54), "Adult", TRUE, "Old")</f>
        <v>Adult</v>
      </c>
      <c r="K414" s="27"/>
    </row>
    <row r="415" spans="1:11" ht="15.75" customHeight="1" x14ac:dyDescent="0.3">
      <c r="A415" s="8" t="s">
        <v>451</v>
      </c>
      <c r="B415" s="20">
        <v>3</v>
      </c>
      <c r="C415" s="38">
        <v>24873.38</v>
      </c>
      <c r="D415" s="8" t="s">
        <v>7884</v>
      </c>
      <c r="E415" s="8" t="s">
        <v>7883</v>
      </c>
      <c r="F415" s="8" t="s">
        <v>7867</v>
      </c>
      <c r="G415" s="43">
        <v>25407</v>
      </c>
      <c r="H415" s="20">
        <v>53</v>
      </c>
      <c r="I415" s="20" t="str" cm="1">
        <f t="array" ref="I415">_xlfn.IFS(H415&lt;=18, "Child", AND(H415&gt;18, H415&lt;=54), "Adult", TRUE, "Old")</f>
        <v>Adult</v>
      </c>
      <c r="K415" s="27"/>
    </row>
    <row r="416" spans="1:11" ht="15.75" customHeight="1" x14ac:dyDescent="0.3">
      <c r="A416" s="8" t="s">
        <v>452</v>
      </c>
      <c r="B416" s="20">
        <v>3</v>
      </c>
      <c r="C416" s="38">
        <v>24869.84</v>
      </c>
      <c r="D416" s="8" t="s">
        <v>7884</v>
      </c>
      <c r="E416" s="8" t="s">
        <v>7884</v>
      </c>
      <c r="F416" s="8" t="s">
        <v>7864</v>
      </c>
      <c r="G416" s="43">
        <v>25898</v>
      </c>
      <c r="H416" s="20">
        <v>52</v>
      </c>
      <c r="I416" s="20" t="str" cm="1">
        <f t="array" ref="I416">_xlfn.IFS(H416&lt;=18, "Child", AND(H416&gt;18, H416&lt;=54), "Adult", TRUE, "Old")</f>
        <v>Adult</v>
      </c>
      <c r="K416" s="27"/>
    </row>
    <row r="417" spans="1:11" ht="15.75" customHeight="1" x14ac:dyDescent="0.3">
      <c r="A417" s="8" t="s">
        <v>453</v>
      </c>
      <c r="B417" s="20">
        <v>0</v>
      </c>
      <c r="C417" s="38">
        <v>24863.25</v>
      </c>
      <c r="D417" s="8" t="s">
        <v>7884</v>
      </c>
      <c r="E417" s="8" t="s">
        <v>7882</v>
      </c>
      <c r="F417" s="8" t="s">
        <v>7861</v>
      </c>
      <c r="G417" s="43">
        <v>34860</v>
      </c>
      <c r="H417" s="20">
        <v>27</v>
      </c>
      <c r="I417" s="20" t="str" cm="1">
        <f t="array" ref="I417">_xlfn.IFS(H417&lt;=18, "Child", AND(H417&gt;18, H417&lt;=54), "Adult", TRUE, "Old")</f>
        <v>Adult</v>
      </c>
      <c r="K417" s="27"/>
    </row>
    <row r="418" spans="1:11" ht="15.75" customHeight="1" x14ac:dyDescent="0.3">
      <c r="A418" s="8" t="s">
        <v>454</v>
      </c>
      <c r="B418" s="20">
        <v>0</v>
      </c>
      <c r="C418" s="38">
        <v>24817.25</v>
      </c>
      <c r="D418" s="8" t="s">
        <v>7884</v>
      </c>
      <c r="E418" s="8" t="s">
        <v>7884</v>
      </c>
      <c r="F418" s="8" t="s">
        <v>7861</v>
      </c>
      <c r="G418" s="43">
        <v>34586</v>
      </c>
      <c r="H418" s="20">
        <v>28</v>
      </c>
      <c r="I418" s="20" t="str" cm="1">
        <f t="array" ref="I418">_xlfn.IFS(H418&lt;=18, "Child", AND(H418&gt;18, H418&lt;=54), "Adult", TRUE, "Old")</f>
        <v>Adult</v>
      </c>
      <c r="K418" s="27"/>
    </row>
    <row r="419" spans="1:11" ht="15.75" customHeight="1" x14ac:dyDescent="0.3">
      <c r="A419" s="8" t="s">
        <v>455</v>
      </c>
      <c r="B419" s="20">
        <v>0</v>
      </c>
      <c r="C419" s="38">
        <v>24795.040000000001</v>
      </c>
      <c r="D419" s="8" t="s">
        <v>7884</v>
      </c>
      <c r="E419" s="8" t="s">
        <v>7882</v>
      </c>
      <c r="F419" s="8" t="s">
        <v>7861</v>
      </c>
      <c r="G419" s="43">
        <v>33888</v>
      </c>
      <c r="H419" s="20">
        <v>30</v>
      </c>
      <c r="I419" s="20" t="str" cm="1">
        <f t="array" ref="I419">_xlfn.IFS(H419&lt;=18, "Child", AND(H419&gt;18, H419&lt;=54), "Adult", TRUE, "Old")</f>
        <v>Adult</v>
      </c>
      <c r="K419" s="27"/>
    </row>
    <row r="420" spans="1:11" ht="15.75" customHeight="1" x14ac:dyDescent="0.3">
      <c r="A420" s="8" t="s">
        <v>456</v>
      </c>
      <c r="B420" s="20">
        <v>4</v>
      </c>
      <c r="C420" s="38">
        <v>24671.66</v>
      </c>
      <c r="D420" s="8" t="s">
        <v>7884</v>
      </c>
      <c r="E420" s="8" t="s">
        <v>7883</v>
      </c>
      <c r="F420" s="8" t="s">
        <v>7867</v>
      </c>
      <c r="G420" s="43">
        <v>35305</v>
      </c>
      <c r="H420" s="20">
        <v>26</v>
      </c>
      <c r="I420" s="20" t="str" cm="1">
        <f t="array" ref="I420">_xlfn.IFS(H420&lt;=18, "Child", AND(H420&gt;18, H420&lt;=54), "Adult", TRUE, "Old")</f>
        <v>Adult</v>
      </c>
      <c r="K420" s="27"/>
    </row>
    <row r="421" spans="1:11" ht="15.75" customHeight="1" x14ac:dyDescent="0.3">
      <c r="A421" s="8" t="s">
        <v>457</v>
      </c>
      <c r="B421" s="20">
        <v>2</v>
      </c>
      <c r="C421" s="38">
        <v>24667.42</v>
      </c>
      <c r="D421" s="8" t="s">
        <v>7884</v>
      </c>
      <c r="E421" s="8" t="s">
        <v>7882</v>
      </c>
      <c r="F421" s="8" t="s">
        <v>7859</v>
      </c>
      <c r="G421" s="43">
        <v>25731</v>
      </c>
      <c r="H421" s="20">
        <v>52</v>
      </c>
      <c r="I421" s="20" t="str" cm="1">
        <f t="array" ref="I421">_xlfn.IFS(H421&lt;=18, "Child", AND(H421&gt;18, H421&lt;=54), "Adult", TRUE, "Old")</f>
        <v>Adult</v>
      </c>
      <c r="K421" s="27"/>
    </row>
    <row r="422" spans="1:11" ht="15.75" customHeight="1" x14ac:dyDescent="0.3">
      <c r="A422" s="8" t="s">
        <v>458</v>
      </c>
      <c r="B422" s="20">
        <v>0</v>
      </c>
      <c r="C422" s="38">
        <v>24603.05</v>
      </c>
      <c r="D422" s="8" t="s">
        <v>7884</v>
      </c>
      <c r="E422" s="8" t="s">
        <v>7884</v>
      </c>
      <c r="F422" s="8" t="s">
        <v>7861</v>
      </c>
      <c r="G422" s="43">
        <v>28045</v>
      </c>
      <c r="H422" s="20">
        <v>46</v>
      </c>
      <c r="I422" s="20" t="str" cm="1">
        <f t="array" ref="I422">_xlfn.IFS(H422&lt;=18, "Child", AND(H422&gt;18, H422&lt;=54), "Adult", TRUE, "Old")</f>
        <v>Adult</v>
      </c>
      <c r="K422" s="27"/>
    </row>
    <row r="423" spans="1:11" ht="15.75" customHeight="1" x14ac:dyDescent="0.3">
      <c r="A423" s="8" t="s">
        <v>459</v>
      </c>
      <c r="B423" s="20">
        <v>2</v>
      </c>
      <c r="C423" s="38">
        <v>24535.7</v>
      </c>
      <c r="D423" s="8" t="s">
        <v>7884</v>
      </c>
      <c r="E423" s="8" t="s">
        <v>7884</v>
      </c>
      <c r="F423" s="8" t="s">
        <v>7860</v>
      </c>
      <c r="G423" s="43">
        <v>27558</v>
      </c>
      <c r="H423" s="20">
        <v>47</v>
      </c>
      <c r="I423" s="20" t="str" cm="1">
        <f t="array" ref="I423">_xlfn.IFS(H423&lt;=18, "Child", AND(H423&gt;18, H423&lt;=54), "Adult", TRUE, "Old")</f>
        <v>Adult</v>
      </c>
      <c r="K423" s="27"/>
    </row>
    <row r="424" spans="1:11" ht="15.75" customHeight="1" x14ac:dyDescent="0.3">
      <c r="A424" s="8" t="s">
        <v>460</v>
      </c>
      <c r="B424" s="20">
        <v>1</v>
      </c>
      <c r="C424" s="38">
        <v>24520.26</v>
      </c>
      <c r="D424" s="8" t="s">
        <v>7884</v>
      </c>
      <c r="E424" s="8" t="s">
        <v>7882</v>
      </c>
      <c r="F424" s="8" t="s">
        <v>7861</v>
      </c>
      <c r="G424" s="43">
        <v>26556</v>
      </c>
      <c r="H424" s="20">
        <v>50</v>
      </c>
      <c r="I424" s="20" t="str" cm="1">
        <f t="array" ref="I424">_xlfn.IFS(H424&lt;=18, "Child", AND(H424&gt;18, H424&lt;=54), "Adult", TRUE, "Old")</f>
        <v>Adult</v>
      </c>
      <c r="K424" s="27"/>
    </row>
    <row r="425" spans="1:11" ht="15.75" customHeight="1" x14ac:dyDescent="0.3">
      <c r="A425" s="8" t="s">
        <v>461</v>
      </c>
      <c r="B425" s="20">
        <v>0</v>
      </c>
      <c r="C425" s="38">
        <v>24513.09</v>
      </c>
      <c r="D425" s="8" t="s">
        <v>7884</v>
      </c>
      <c r="E425" s="8" t="s">
        <v>7884</v>
      </c>
      <c r="F425" s="8" t="s">
        <v>7859</v>
      </c>
      <c r="G425" s="43">
        <v>22575</v>
      </c>
      <c r="H425" s="20">
        <v>61</v>
      </c>
      <c r="I425" s="20" t="str" cm="1">
        <f t="array" ref="I425">_xlfn.IFS(H425&lt;=18, "Child", AND(H425&gt;18, H425&lt;=54), "Adult", TRUE, "Old")</f>
        <v>Old</v>
      </c>
      <c r="K425" s="27"/>
    </row>
    <row r="426" spans="1:11" ht="15.75" customHeight="1" x14ac:dyDescent="0.3">
      <c r="A426" s="8" t="s">
        <v>462</v>
      </c>
      <c r="B426" s="20">
        <v>0</v>
      </c>
      <c r="C426" s="38">
        <v>24476.48</v>
      </c>
      <c r="D426" s="8" t="s">
        <v>7884</v>
      </c>
      <c r="E426" s="8" t="s">
        <v>7884</v>
      </c>
      <c r="F426" s="8" t="s">
        <v>7860</v>
      </c>
      <c r="G426" s="43">
        <v>25025</v>
      </c>
      <c r="H426" s="20">
        <v>54</v>
      </c>
      <c r="I426" s="20" t="str" cm="1">
        <f t="array" ref="I426">_xlfn.IFS(H426&lt;=18, "Child", AND(H426&gt;18, H426&lt;=54), "Adult", TRUE, "Old")</f>
        <v>Adult</v>
      </c>
      <c r="K426" s="27"/>
    </row>
    <row r="427" spans="1:11" ht="15.75" customHeight="1" x14ac:dyDescent="0.3">
      <c r="A427" s="8" t="s">
        <v>463</v>
      </c>
      <c r="B427" s="20">
        <v>0</v>
      </c>
      <c r="C427" s="38">
        <v>24393.62</v>
      </c>
      <c r="D427" s="8" t="s">
        <v>7884</v>
      </c>
      <c r="E427" s="8" t="s">
        <v>7882</v>
      </c>
      <c r="F427" s="8" t="s">
        <v>7860</v>
      </c>
      <c r="G427" s="43">
        <v>25902</v>
      </c>
      <c r="H427" s="20">
        <v>52</v>
      </c>
      <c r="I427" s="20" t="str" cm="1">
        <f t="array" ref="I427">_xlfn.IFS(H427&lt;=18, "Child", AND(H427&gt;18, H427&lt;=54), "Adult", TRUE, "Old")</f>
        <v>Adult</v>
      </c>
      <c r="K427" s="27"/>
    </row>
    <row r="428" spans="1:11" ht="15.75" customHeight="1" x14ac:dyDescent="0.3">
      <c r="A428" s="8" t="s">
        <v>464</v>
      </c>
      <c r="B428" s="20">
        <v>0</v>
      </c>
      <c r="C428" s="38">
        <v>24387.74</v>
      </c>
      <c r="D428" s="8" t="s">
        <v>7884</v>
      </c>
      <c r="E428" s="8" t="s">
        <v>7883</v>
      </c>
      <c r="F428" s="8" t="s">
        <v>7861</v>
      </c>
      <c r="G428" s="43">
        <v>36440</v>
      </c>
      <c r="H428" s="20">
        <v>23</v>
      </c>
      <c r="I428" s="20" t="str" cm="1">
        <f t="array" ref="I428">_xlfn.IFS(H428&lt;=18, "Child", AND(H428&gt;18, H428&lt;=54), "Adult", TRUE, "Old")</f>
        <v>Adult</v>
      </c>
      <c r="K428" s="27"/>
    </row>
    <row r="429" spans="1:11" ht="15.75" customHeight="1" x14ac:dyDescent="0.3">
      <c r="A429" s="8" t="s">
        <v>465</v>
      </c>
      <c r="B429" s="20">
        <v>0</v>
      </c>
      <c r="C429" s="38">
        <v>24294.02</v>
      </c>
      <c r="D429" s="8" t="s">
        <v>7884</v>
      </c>
      <c r="E429" s="8" t="s">
        <v>7883</v>
      </c>
      <c r="F429" s="8" t="s">
        <v>7861</v>
      </c>
      <c r="G429" s="43">
        <v>38202</v>
      </c>
      <c r="H429" s="20">
        <v>18</v>
      </c>
      <c r="I429" s="20" t="str" cm="1">
        <f t="array" ref="I429">_xlfn.IFS(H429&lt;=18, "Child", AND(H429&gt;18, H429&lt;=54), "Adult", TRUE, "Old")</f>
        <v>Child</v>
      </c>
      <c r="K429" s="27"/>
    </row>
    <row r="430" spans="1:11" ht="15.75" customHeight="1" x14ac:dyDescent="0.3">
      <c r="A430" s="8" t="s">
        <v>466</v>
      </c>
      <c r="B430" s="20">
        <v>0</v>
      </c>
      <c r="C430" s="38">
        <v>24227.34</v>
      </c>
      <c r="D430" s="8" t="s">
        <v>7884</v>
      </c>
      <c r="E430" s="8" t="s">
        <v>7883</v>
      </c>
      <c r="F430" s="8" t="s">
        <v>7859</v>
      </c>
      <c r="G430" s="43">
        <v>23727</v>
      </c>
      <c r="H430" s="20">
        <v>58</v>
      </c>
      <c r="I430" s="20" t="str" cm="1">
        <f t="array" ref="I430">_xlfn.IFS(H430&lt;=18, "Child", AND(H430&gt;18, H430&lt;=54), "Adult", TRUE, "Old")</f>
        <v>Old</v>
      </c>
      <c r="K430" s="27"/>
    </row>
    <row r="431" spans="1:11" ht="15.75" customHeight="1" x14ac:dyDescent="0.3">
      <c r="A431" s="8" t="s">
        <v>467</v>
      </c>
      <c r="B431" s="20">
        <v>3</v>
      </c>
      <c r="C431" s="38">
        <v>24180.93</v>
      </c>
      <c r="D431" s="8" t="s">
        <v>7884</v>
      </c>
      <c r="E431" s="8" t="s">
        <v>7883</v>
      </c>
      <c r="F431" s="8" t="s">
        <v>7859</v>
      </c>
      <c r="G431" s="43">
        <v>27282</v>
      </c>
      <c r="H431" s="20">
        <v>48</v>
      </c>
      <c r="I431" s="20" t="str" cm="1">
        <f t="array" ref="I431">_xlfn.IFS(H431&lt;=18, "Child", AND(H431&gt;18, H431&lt;=54), "Adult", TRUE, "Old")</f>
        <v>Adult</v>
      </c>
      <c r="K431" s="27"/>
    </row>
    <row r="432" spans="1:11" ht="15.75" customHeight="1" x14ac:dyDescent="0.3">
      <c r="A432" s="8" t="s">
        <v>468</v>
      </c>
      <c r="B432" s="20">
        <v>3</v>
      </c>
      <c r="C432" s="38">
        <v>24106.91</v>
      </c>
      <c r="D432" s="8" t="s">
        <v>7884</v>
      </c>
      <c r="E432" s="8" t="s">
        <v>7884</v>
      </c>
      <c r="F432" s="8" t="s">
        <v>7867</v>
      </c>
      <c r="G432" s="43">
        <v>26828</v>
      </c>
      <c r="H432" s="20">
        <v>49</v>
      </c>
      <c r="I432" s="20" t="str" cm="1">
        <f t="array" ref="I432">_xlfn.IFS(H432&lt;=18, "Child", AND(H432&gt;18, H432&lt;=54), "Adult", TRUE, "Old")</f>
        <v>Adult</v>
      </c>
      <c r="K432" s="27"/>
    </row>
    <row r="433" spans="1:11" ht="15.75" customHeight="1" x14ac:dyDescent="0.3">
      <c r="A433" s="8" t="s">
        <v>469</v>
      </c>
      <c r="B433" s="20">
        <v>2</v>
      </c>
      <c r="C433" s="38">
        <v>24059.68</v>
      </c>
      <c r="D433" s="8" t="s">
        <v>7884</v>
      </c>
      <c r="E433" s="8" t="s">
        <v>7884</v>
      </c>
      <c r="F433" s="8" t="s">
        <v>7860</v>
      </c>
      <c r="G433" s="43">
        <v>37985</v>
      </c>
      <c r="H433" s="20">
        <v>19</v>
      </c>
      <c r="I433" s="20" t="str" cm="1">
        <f t="array" ref="I433">_xlfn.IFS(H433&lt;=18, "Child", AND(H433&gt;18, H433&lt;=54), "Adult", TRUE, "Old")</f>
        <v>Adult</v>
      </c>
      <c r="K433" s="27"/>
    </row>
    <row r="434" spans="1:11" ht="15.75" customHeight="1" x14ac:dyDescent="0.3">
      <c r="A434" s="8" t="s">
        <v>470</v>
      </c>
      <c r="B434" s="20">
        <v>2</v>
      </c>
      <c r="C434" s="38">
        <v>23967.38</v>
      </c>
      <c r="D434" s="8" t="s">
        <v>7884</v>
      </c>
      <c r="E434" s="8" t="s">
        <v>7884</v>
      </c>
      <c r="F434" s="8" t="s">
        <v>7860</v>
      </c>
      <c r="G434" s="43">
        <v>26124</v>
      </c>
      <c r="H434" s="20">
        <v>51</v>
      </c>
      <c r="I434" s="20" t="str" cm="1">
        <f t="array" ref="I434">_xlfn.IFS(H434&lt;=18, "Child", AND(H434&gt;18, H434&lt;=54), "Adult", TRUE, "Old")</f>
        <v>Adult</v>
      </c>
      <c r="K434" s="27"/>
    </row>
    <row r="435" spans="1:11" ht="15.75" customHeight="1" x14ac:dyDescent="0.3">
      <c r="A435" s="8" t="s">
        <v>471</v>
      </c>
      <c r="B435" s="20">
        <v>1</v>
      </c>
      <c r="C435" s="38">
        <v>23887.66</v>
      </c>
      <c r="D435" s="8" t="s">
        <v>7884</v>
      </c>
      <c r="E435" s="8" t="s">
        <v>7882</v>
      </c>
      <c r="F435" s="8" t="s">
        <v>7860</v>
      </c>
      <c r="G435" s="43">
        <v>25788</v>
      </c>
      <c r="H435" s="20">
        <v>52</v>
      </c>
      <c r="I435" s="20" t="str" cm="1">
        <f t="array" ref="I435">_xlfn.IFS(H435&lt;=18, "Child", AND(H435&gt;18, H435&lt;=54), "Adult", TRUE, "Old")</f>
        <v>Adult</v>
      </c>
      <c r="K435" s="27"/>
    </row>
    <row r="436" spans="1:11" ht="15.75" customHeight="1" x14ac:dyDescent="0.3">
      <c r="A436" s="8" t="s">
        <v>472</v>
      </c>
      <c r="B436" s="20">
        <v>2</v>
      </c>
      <c r="C436" s="38">
        <v>23807.24</v>
      </c>
      <c r="D436" s="8" t="s">
        <v>7884</v>
      </c>
      <c r="E436" s="8" t="s">
        <v>7882</v>
      </c>
      <c r="F436" s="8" t="s">
        <v>7860</v>
      </c>
      <c r="G436" s="43">
        <v>26842</v>
      </c>
      <c r="H436" s="20">
        <v>49</v>
      </c>
      <c r="I436" s="20" t="str" cm="1">
        <f t="array" ref="I436">_xlfn.IFS(H436&lt;=18, "Child", AND(H436&gt;18, H436&lt;=54), "Adult", TRUE, "Old")</f>
        <v>Adult</v>
      </c>
      <c r="K436" s="27"/>
    </row>
    <row r="437" spans="1:11" ht="15.75" customHeight="1" x14ac:dyDescent="0.3">
      <c r="A437" s="8" t="s">
        <v>473</v>
      </c>
      <c r="B437" s="20">
        <v>1</v>
      </c>
      <c r="C437" s="38">
        <v>23568.27</v>
      </c>
      <c r="D437" s="8" t="s">
        <v>7884</v>
      </c>
      <c r="E437" s="8" t="s">
        <v>7884</v>
      </c>
      <c r="F437" s="8" t="s">
        <v>7861</v>
      </c>
      <c r="G437" s="43">
        <v>27182</v>
      </c>
      <c r="H437" s="20">
        <v>49</v>
      </c>
      <c r="I437" s="20" t="str" cm="1">
        <f t="array" ref="I437">_xlfn.IFS(H437&lt;=18, "Child", AND(H437&gt;18, H437&lt;=54), "Adult", TRUE, "Old")</f>
        <v>Adult</v>
      </c>
      <c r="K437" s="27"/>
    </row>
    <row r="438" spans="1:11" ht="15.75" customHeight="1" x14ac:dyDescent="0.3">
      <c r="A438" s="8" t="s">
        <v>474</v>
      </c>
      <c r="B438" s="20">
        <v>2</v>
      </c>
      <c r="C438" s="38">
        <v>23563.02</v>
      </c>
      <c r="D438" s="8" t="s">
        <v>7884</v>
      </c>
      <c r="E438" s="8" t="s">
        <v>7884</v>
      </c>
      <c r="F438" s="8" t="s">
        <v>7859</v>
      </c>
      <c r="G438" s="43">
        <v>30554</v>
      </c>
      <c r="H438" s="20">
        <v>39</v>
      </c>
      <c r="I438" s="20" t="str" cm="1">
        <f t="array" ref="I438">_xlfn.IFS(H438&lt;=18, "Child", AND(H438&gt;18, H438&lt;=54), "Adult", TRUE, "Old")</f>
        <v>Adult</v>
      </c>
      <c r="K438" s="27"/>
    </row>
    <row r="439" spans="1:11" ht="15.75" customHeight="1" x14ac:dyDescent="0.3">
      <c r="A439" s="8" t="s">
        <v>475</v>
      </c>
      <c r="B439" s="20">
        <v>1</v>
      </c>
      <c r="C439" s="38">
        <v>23401.31</v>
      </c>
      <c r="D439" s="8" t="s">
        <v>7884</v>
      </c>
      <c r="E439" s="8" t="s">
        <v>7882</v>
      </c>
      <c r="F439" s="8" t="s">
        <v>7867</v>
      </c>
      <c r="G439" s="43">
        <v>27711</v>
      </c>
      <c r="H439" s="20">
        <v>47</v>
      </c>
      <c r="I439" s="20" t="str" cm="1">
        <f t="array" ref="I439">_xlfn.IFS(H439&lt;=18, "Child", AND(H439&gt;18, H439&lt;=54), "Adult", TRUE, "Old")</f>
        <v>Adult</v>
      </c>
      <c r="K439" s="27"/>
    </row>
    <row r="440" spans="1:11" ht="15.75" customHeight="1" x14ac:dyDescent="0.3">
      <c r="A440" s="8" t="s">
        <v>476</v>
      </c>
      <c r="B440" s="20">
        <v>2</v>
      </c>
      <c r="C440" s="38">
        <v>23306.55</v>
      </c>
      <c r="D440" s="8" t="s">
        <v>7884</v>
      </c>
      <c r="E440" s="8" t="s">
        <v>7884</v>
      </c>
      <c r="F440" s="8" t="s">
        <v>7861</v>
      </c>
      <c r="G440" s="43">
        <v>26959</v>
      </c>
      <c r="H440" s="20">
        <v>49</v>
      </c>
      <c r="I440" s="20" t="str" cm="1">
        <f t="array" ref="I440">_xlfn.IFS(H440&lt;=18, "Child", AND(H440&gt;18, H440&lt;=54), "Adult", TRUE, "Old")</f>
        <v>Adult</v>
      </c>
      <c r="K440" s="27"/>
    </row>
    <row r="441" spans="1:11" ht="15.75" customHeight="1" x14ac:dyDescent="0.3">
      <c r="A441" s="8" t="s">
        <v>477</v>
      </c>
      <c r="B441" s="20">
        <v>1</v>
      </c>
      <c r="C441" s="38">
        <v>23288.93</v>
      </c>
      <c r="D441" s="8" t="s">
        <v>7884</v>
      </c>
      <c r="E441" s="8" t="s">
        <v>7882</v>
      </c>
      <c r="F441" s="8" t="s">
        <v>7867</v>
      </c>
      <c r="G441" s="43">
        <v>34610</v>
      </c>
      <c r="H441" s="20">
        <v>28</v>
      </c>
      <c r="I441" s="20" t="str" cm="1">
        <f t="array" ref="I441">_xlfn.IFS(H441&lt;=18, "Child", AND(H441&gt;18, H441&lt;=54), "Adult", TRUE, "Old")</f>
        <v>Adult</v>
      </c>
      <c r="K441" s="27"/>
    </row>
    <row r="442" spans="1:11" ht="15.75" customHeight="1" x14ac:dyDescent="0.3">
      <c r="A442" s="8" t="s">
        <v>478</v>
      </c>
      <c r="B442" s="20">
        <v>1</v>
      </c>
      <c r="C442" s="38">
        <v>23244.79</v>
      </c>
      <c r="D442" s="8" t="s">
        <v>7884</v>
      </c>
      <c r="E442" s="8" t="s">
        <v>7882</v>
      </c>
      <c r="F442" s="8" t="s">
        <v>7859</v>
      </c>
      <c r="G442" s="43">
        <v>25521</v>
      </c>
      <c r="H442" s="20">
        <v>53</v>
      </c>
      <c r="I442" s="20" t="str" cm="1">
        <f t="array" ref="I442">_xlfn.IFS(H442&lt;=18, "Child", AND(H442&gt;18, H442&lt;=54), "Adult", TRUE, "Old")</f>
        <v>Adult</v>
      </c>
      <c r="K442" s="27"/>
    </row>
    <row r="443" spans="1:11" ht="15.75" customHeight="1" x14ac:dyDescent="0.3">
      <c r="A443" s="8" t="s">
        <v>479</v>
      </c>
      <c r="B443" s="20">
        <v>2</v>
      </c>
      <c r="C443" s="38">
        <v>23241.47</v>
      </c>
      <c r="D443" s="8" t="s">
        <v>7884</v>
      </c>
      <c r="E443" s="8" t="s">
        <v>7882</v>
      </c>
      <c r="F443" s="8" t="s">
        <v>7865</v>
      </c>
      <c r="G443" s="43">
        <v>35649</v>
      </c>
      <c r="H443" s="20">
        <v>25</v>
      </c>
      <c r="I443" s="20" t="str" cm="1">
        <f t="array" ref="I443">_xlfn.IFS(H443&lt;=18, "Child", AND(H443&gt;18, H443&lt;=54), "Adult", TRUE, "Old")</f>
        <v>Adult</v>
      </c>
      <c r="K443" s="27"/>
    </row>
    <row r="444" spans="1:11" ht="15.75" customHeight="1" x14ac:dyDescent="0.3">
      <c r="A444" s="8" t="s">
        <v>480</v>
      </c>
      <c r="B444" s="20">
        <v>0</v>
      </c>
      <c r="C444" s="38">
        <v>23082.959999999999</v>
      </c>
      <c r="D444" s="8" t="s">
        <v>7884</v>
      </c>
      <c r="E444" s="8" t="s">
        <v>7884</v>
      </c>
      <c r="F444" s="8" t="s">
        <v>7861</v>
      </c>
      <c r="G444" s="43">
        <v>37969</v>
      </c>
      <c r="H444" s="20">
        <v>19</v>
      </c>
      <c r="I444" s="20" t="str" cm="1">
        <f t="array" ref="I444">_xlfn.IFS(H444&lt;=18, "Child", AND(H444&gt;18, H444&lt;=54), "Adult", TRUE, "Old")</f>
        <v>Adult</v>
      </c>
      <c r="K444" s="27"/>
    </row>
    <row r="445" spans="1:11" ht="15.75" customHeight="1" x14ac:dyDescent="0.3">
      <c r="A445" s="8" t="s">
        <v>481</v>
      </c>
      <c r="B445" s="20">
        <v>0</v>
      </c>
      <c r="C445" s="38">
        <v>23065.42</v>
      </c>
      <c r="D445" s="8" t="s">
        <v>7884</v>
      </c>
      <c r="E445" s="8" t="s">
        <v>7884</v>
      </c>
      <c r="F445" s="8" t="s">
        <v>7859</v>
      </c>
      <c r="G445" s="43">
        <v>27646</v>
      </c>
      <c r="H445" s="20">
        <v>47</v>
      </c>
      <c r="I445" s="20" t="str" cm="1">
        <f t="array" ref="I445">_xlfn.IFS(H445&lt;=18, "Child", AND(H445&gt;18, H445&lt;=54), "Adult", TRUE, "Old")</f>
        <v>Adult</v>
      </c>
      <c r="K445" s="27"/>
    </row>
    <row r="446" spans="1:11" ht="15.75" customHeight="1" x14ac:dyDescent="0.3">
      <c r="A446" s="8" t="s">
        <v>482</v>
      </c>
      <c r="B446" s="20">
        <v>0</v>
      </c>
      <c r="C446" s="38">
        <v>23045.57</v>
      </c>
      <c r="D446" s="8" t="s">
        <v>7884</v>
      </c>
      <c r="E446" s="8" t="s">
        <v>7884</v>
      </c>
      <c r="F446" s="8" t="s">
        <v>7867</v>
      </c>
      <c r="G446" s="43">
        <v>25881</v>
      </c>
      <c r="H446" s="20">
        <v>52</v>
      </c>
      <c r="I446" s="20" t="str" cm="1">
        <f t="array" ref="I446">_xlfn.IFS(H446&lt;=18, "Child", AND(H446&gt;18, H446&lt;=54), "Adult", TRUE, "Old")</f>
        <v>Adult</v>
      </c>
      <c r="K446" s="27"/>
    </row>
    <row r="447" spans="1:11" ht="15.75" customHeight="1" x14ac:dyDescent="0.3">
      <c r="A447" s="8" t="s">
        <v>483</v>
      </c>
      <c r="B447" s="20">
        <v>2</v>
      </c>
      <c r="C447" s="38">
        <v>22493.66</v>
      </c>
      <c r="D447" s="8" t="s">
        <v>7884</v>
      </c>
      <c r="E447" s="8" t="s">
        <v>7883</v>
      </c>
      <c r="F447" s="8" t="s">
        <v>7860</v>
      </c>
      <c r="G447" s="43">
        <v>37827</v>
      </c>
      <c r="H447" s="20">
        <v>19</v>
      </c>
      <c r="I447" s="20" t="str" cm="1">
        <f t="array" ref="I447">_xlfn.IFS(H447&lt;=18, "Child", AND(H447&gt;18, H447&lt;=54), "Adult", TRUE, "Old")</f>
        <v>Adult</v>
      </c>
      <c r="K447" s="27"/>
    </row>
    <row r="448" spans="1:11" ht="15.75" customHeight="1" x14ac:dyDescent="0.3">
      <c r="A448" s="8" t="s">
        <v>484</v>
      </c>
      <c r="B448" s="20">
        <v>2</v>
      </c>
      <c r="C448" s="38">
        <v>22478.6</v>
      </c>
      <c r="D448" s="8" t="s">
        <v>7882</v>
      </c>
      <c r="E448" s="8" t="s">
        <v>7884</v>
      </c>
      <c r="F448" s="8" t="s">
        <v>7861</v>
      </c>
      <c r="G448" s="43">
        <v>29173</v>
      </c>
      <c r="H448" s="20">
        <v>43</v>
      </c>
      <c r="I448" s="20" t="str" cm="1">
        <f t="array" ref="I448">_xlfn.IFS(H448&lt;=18, "Child", AND(H448&gt;18, H448&lt;=54), "Adult", TRUE, "Old")</f>
        <v>Adult</v>
      </c>
      <c r="K448" s="27"/>
    </row>
    <row r="449" spans="1:11" ht="15.75" customHeight="1" x14ac:dyDescent="0.3">
      <c r="A449" s="8" t="s">
        <v>485</v>
      </c>
      <c r="B449" s="20">
        <v>1</v>
      </c>
      <c r="C449" s="38">
        <v>22462.04</v>
      </c>
      <c r="D449" s="8" t="s">
        <v>7882</v>
      </c>
      <c r="E449" s="8" t="s">
        <v>7883</v>
      </c>
      <c r="F449" s="8" t="s">
        <v>7863</v>
      </c>
      <c r="G449" s="43">
        <v>30671</v>
      </c>
      <c r="H449" s="20">
        <v>39</v>
      </c>
      <c r="I449" s="20" t="str" cm="1">
        <f t="array" ref="I449">_xlfn.IFS(H449&lt;=18, "Child", AND(H449&gt;18, H449&lt;=54), "Adult", TRUE, "Old")</f>
        <v>Adult</v>
      </c>
      <c r="K449" s="27"/>
    </row>
    <row r="450" spans="1:11" ht="15.75" customHeight="1" x14ac:dyDescent="0.3">
      <c r="A450" s="8" t="s">
        <v>486</v>
      </c>
      <c r="B450" s="20">
        <v>0</v>
      </c>
      <c r="C450" s="38">
        <v>22412.65</v>
      </c>
      <c r="D450" s="8" t="s">
        <v>7882</v>
      </c>
      <c r="E450" s="8" t="s">
        <v>7882</v>
      </c>
      <c r="F450" s="8" t="s">
        <v>7869</v>
      </c>
      <c r="G450" s="43">
        <v>24337</v>
      </c>
      <c r="H450" s="20">
        <v>56</v>
      </c>
      <c r="I450" s="20" t="str" cm="1">
        <f t="array" ref="I450">_xlfn.IFS(H450&lt;=18, "Child", AND(H450&gt;18, H450&lt;=54), "Adult", TRUE, "Old")</f>
        <v>Old</v>
      </c>
      <c r="K450" s="27"/>
    </row>
    <row r="451" spans="1:11" ht="15.75" customHeight="1" x14ac:dyDescent="0.3">
      <c r="A451" s="8" t="s">
        <v>487</v>
      </c>
      <c r="B451" s="20">
        <v>2</v>
      </c>
      <c r="C451" s="38">
        <v>22395.74</v>
      </c>
      <c r="D451" s="8" t="s">
        <v>7882</v>
      </c>
      <c r="E451" s="8" t="s">
        <v>7884</v>
      </c>
      <c r="F451" s="8" t="s">
        <v>7867</v>
      </c>
      <c r="G451" s="43">
        <v>36398</v>
      </c>
      <c r="H451" s="20">
        <v>23</v>
      </c>
      <c r="I451" s="20" t="str" cm="1">
        <f t="array" ref="I451">_xlfn.IFS(H451&lt;=18, "Child", AND(H451&gt;18, H451&lt;=54), "Adult", TRUE, "Old")</f>
        <v>Adult</v>
      </c>
      <c r="K451" s="27"/>
    </row>
    <row r="452" spans="1:11" ht="15.75" customHeight="1" x14ac:dyDescent="0.3">
      <c r="A452" s="8" t="s">
        <v>488</v>
      </c>
      <c r="B452" s="20">
        <v>1</v>
      </c>
      <c r="C452" s="38">
        <v>22331.57</v>
      </c>
      <c r="D452" s="8" t="s">
        <v>7884</v>
      </c>
      <c r="E452" s="8" t="s">
        <v>7882</v>
      </c>
      <c r="F452" s="8" t="s">
        <v>7867</v>
      </c>
      <c r="G452" s="43">
        <v>30312</v>
      </c>
      <c r="H452" s="20">
        <v>40</v>
      </c>
      <c r="I452" s="20" t="str" cm="1">
        <f t="array" ref="I452">_xlfn.IFS(H452&lt;=18, "Child", AND(H452&gt;18, H452&lt;=54), "Adult", TRUE, "Old")</f>
        <v>Adult</v>
      </c>
      <c r="K452" s="27"/>
    </row>
    <row r="453" spans="1:11" ht="15.75" customHeight="1" x14ac:dyDescent="0.3">
      <c r="A453" s="8" t="s">
        <v>489</v>
      </c>
      <c r="B453" s="20">
        <v>1</v>
      </c>
      <c r="C453" s="38">
        <v>22218.11</v>
      </c>
      <c r="D453" s="8" t="s">
        <v>7884</v>
      </c>
      <c r="E453" s="8" t="s">
        <v>7882</v>
      </c>
      <c r="F453" s="8" t="s">
        <v>7859</v>
      </c>
      <c r="G453" s="43">
        <v>26100</v>
      </c>
      <c r="H453" s="20">
        <v>51</v>
      </c>
      <c r="I453" s="20" t="str" cm="1">
        <f t="array" ref="I453">_xlfn.IFS(H453&lt;=18, "Child", AND(H453&gt;18, H453&lt;=54), "Adult", TRUE, "Old")</f>
        <v>Adult</v>
      </c>
      <c r="K453" s="27"/>
    </row>
    <row r="454" spans="1:11" ht="15.75" customHeight="1" x14ac:dyDescent="0.3">
      <c r="A454" s="8" t="s">
        <v>490</v>
      </c>
      <c r="B454" s="20">
        <v>1</v>
      </c>
      <c r="C454" s="38">
        <v>22192.44</v>
      </c>
      <c r="D454" s="8" t="s">
        <v>7882</v>
      </c>
      <c r="E454" s="8" t="s">
        <v>7883</v>
      </c>
      <c r="F454" s="8" t="s">
        <v>7859</v>
      </c>
      <c r="G454" s="43">
        <v>23978</v>
      </c>
      <c r="H454" s="20">
        <v>57</v>
      </c>
      <c r="I454" s="20" t="str" cm="1">
        <f t="array" ref="I454">_xlfn.IFS(H454&lt;=18, "Child", AND(H454&gt;18, H454&lt;=54), "Adult", TRUE, "Old")</f>
        <v>Old</v>
      </c>
      <c r="K454" s="27"/>
    </row>
    <row r="455" spans="1:11" ht="15.75" customHeight="1" x14ac:dyDescent="0.3">
      <c r="A455" s="8" t="s">
        <v>491</v>
      </c>
      <c r="B455" s="20">
        <v>0</v>
      </c>
      <c r="C455" s="38">
        <v>22144.03</v>
      </c>
      <c r="D455" s="8" t="s">
        <v>7884</v>
      </c>
      <c r="E455" s="8" t="s">
        <v>7884</v>
      </c>
      <c r="F455" s="8" t="s">
        <v>7861</v>
      </c>
      <c r="G455" s="43">
        <v>29476</v>
      </c>
      <c r="H455" s="20">
        <v>42</v>
      </c>
      <c r="I455" s="20" t="str" cm="1">
        <f t="array" ref="I455">_xlfn.IFS(H455&lt;=18, "Child", AND(H455&gt;18, H455&lt;=54), "Adult", TRUE, "Old")</f>
        <v>Adult</v>
      </c>
      <c r="K455" s="27"/>
    </row>
    <row r="456" spans="1:11" ht="15.75" customHeight="1" x14ac:dyDescent="0.3">
      <c r="A456" s="8" t="s">
        <v>492</v>
      </c>
      <c r="B456" s="20">
        <v>0</v>
      </c>
      <c r="C456" s="38">
        <v>22097.62</v>
      </c>
      <c r="D456" s="8" t="s">
        <v>7882</v>
      </c>
      <c r="E456" s="8" t="s">
        <v>7883</v>
      </c>
      <c r="F456" s="8" t="s">
        <v>7861</v>
      </c>
      <c r="G456" s="43">
        <v>37131</v>
      </c>
      <c r="H456" s="20">
        <v>21</v>
      </c>
      <c r="I456" s="20" t="str" cm="1">
        <f t="array" ref="I456">_xlfn.IFS(H456&lt;=18, "Child", AND(H456&gt;18, H456&lt;=54), "Adult", TRUE, "Old")</f>
        <v>Adult</v>
      </c>
      <c r="K456" s="27"/>
    </row>
    <row r="457" spans="1:11" ht="15.75" customHeight="1" x14ac:dyDescent="0.3">
      <c r="A457" s="8" t="s">
        <v>493</v>
      </c>
      <c r="B457" s="20">
        <v>0</v>
      </c>
      <c r="C457" s="38">
        <v>21984.47</v>
      </c>
      <c r="D457" s="8" t="s">
        <v>7882</v>
      </c>
      <c r="E457" s="8" t="s">
        <v>7883</v>
      </c>
      <c r="F457" s="8" t="s">
        <v>7860</v>
      </c>
      <c r="G457" s="43">
        <v>32795</v>
      </c>
      <c r="H457" s="20">
        <v>33</v>
      </c>
      <c r="I457" s="20" t="str" cm="1">
        <f t="array" ref="I457">_xlfn.IFS(H457&lt;=18, "Child", AND(H457&gt;18, H457&lt;=54), "Adult", TRUE, "Old")</f>
        <v>Adult</v>
      </c>
      <c r="K457" s="27"/>
    </row>
    <row r="458" spans="1:11" ht="15.75" customHeight="1" x14ac:dyDescent="0.3">
      <c r="A458" s="8" t="s">
        <v>494</v>
      </c>
      <c r="B458" s="20">
        <v>1</v>
      </c>
      <c r="C458" s="38">
        <v>21978.68</v>
      </c>
      <c r="D458" s="8" t="s">
        <v>7882</v>
      </c>
      <c r="E458" s="8" t="s">
        <v>7882</v>
      </c>
      <c r="F458" s="8" t="s">
        <v>7859</v>
      </c>
      <c r="G458" s="43">
        <v>27747</v>
      </c>
      <c r="H458" s="20">
        <v>47</v>
      </c>
      <c r="I458" s="20" t="str" cm="1">
        <f t="array" ref="I458">_xlfn.IFS(H458&lt;=18, "Child", AND(H458&gt;18, H458&lt;=54), "Adult", TRUE, "Old")</f>
        <v>Adult</v>
      </c>
      <c r="K458" s="27"/>
    </row>
    <row r="459" spans="1:11" ht="15.75" customHeight="1" x14ac:dyDescent="0.3">
      <c r="A459" s="8" t="s">
        <v>495</v>
      </c>
      <c r="B459" s="20">
        <v>0</v>
      </c>
      <c r="C459" s="38">
        <v>21882.400000000001</v>
      </c>
      <c r="D459" s="8" t="s">
        <v>7884</v>
      </c>
      <c r="E459" s="8" t="s">
        <v>7883</v>
      </c>
      <c r="F459" s="8" t="s">
        <v>7861</v>
      </c>
      <c r="G459" s="43">
        <v>37892</v>
      </c>
      <c r="H459" s="20">
        <v>19</v>
      </c>
      <c r="I459" s="20" t="str" cm="1">
        <f t="array" ref="I459">_xlfn.IFS(H459&lt;=18, "Child", AND(H459&gt;18, H459&lt;=54), "Adult", TRUE, "Old")</f>
        <v>Adult</v>
      </c>
      <c r="K459" s="27"/>
    </row>
    <row r="460" spans="1:11" ht="15.75" customHeight="1" x14ac:dyDescent="0.3">
      <c r="A460" s="8" t="s">
        <v>496</v>
      </c>
      <c r="B460" s="20">
        <v>2</v>
      </c>
      <c r="C460" s="38">
        <v>21880.82</v>
      </c>
      <c r="D460" s="8" t="s">
        <v>7882</v>
      </c>
      <c r="E460" s="8" t="s">
        <v>7883</v>
      </c>
      <c r="F460" s="8" t="s">
        <v>7860</v>
      </c>
      <c r="G460" s="43">
        <v>29084</v>
      </c>
      <c r="H460" s="20">
        <v>43</v>
      </c>
      <c r="I460" s="20" t="str" cm="1">
        <f t="array" ref="I460">_xlfn.IFS(H460&lt;=18, "Child", AND(H460&gt;18, H460&lt;=54), "Adult", TRUE, "Old")</f>
        <v>Adult</v>
      </c>
      <c r="K460" s="27"/>
    </row>
    <row r="461" spans="1:11" ht="15.75" customHeight="1" x14ac:dyDescent="0.3">
      <c r="A461" s="8" t="s">
        <v>497</v>
      </c>
      <c r="B461" s="20">
        <v>0</v>
      </c>
      <c r="C461" s="38">
        <v>21797</v>
      </c>
      <c r="D461" s="8" t="s">
        <v>7882</v>
      </c>
      <c r="E461" s="8" t="s">
        <v>7883</v>
      </c>
      <c r="F461" s="8" t="s">
        <v>7861</v>
      </c>
      <c r="G461" s="43">
        <v>23250</v>
      </c>
      <c r="H461" s="20">
        <v>59</v>
      </c>
      <c r="I461" s="20" t="str" cm="1">
        <f t="array" ref="I461">_xlfn.IFS(H461&lt;=18, "Child", AND(H461&gt;18, H461&lt;=54), "Adult", TRUE, "Old")</f>
        <v>Old</v>
      </c>
      <c r="K461" s="27"/>
    </row>
    <row r="462" spans="1:11" ht="15.75" customHeight="1" x14ac:dyDescent="0.3">
      <c r="A462" s="8" t="s">
        <v>498</v>
      </c>
      <c r="B462" s="20">
        <v>0</v>
      </c>
      <c r="C462" s="38">
        <v>21774.32</v>
      </c>
      <c r="D462" s="8" t="s">
        <v>7882</v>
      </c>
      <c r="E462" s="8" t="s">
        <v>7884</v>
      </c>
      <c r="F462" s="8" t="s">
        <v>7860</v>
      </c>
      <c r="G462" s="43">
        <v>29126</v>
      </c>
      <c r="H462" s="20">
        <v>43</v>
      </c>
      <c r="I462" s="20" t="str" cm="1">
        <f t="array" ref="I462">_xlfn.IFS(H462&lt;=18, "Child", AND(H462&gt;18, H462&lt;=54), "Adult", TRUE, "Old")</f>
        <v>Adult</v>
      </c>
      <c r="K462" s="27"/>
    </row>
    <row r="463" spans="1:11" ht="15.75" customHeight="1" x14ac:dyDescent="0.3">
      <c r="A463" s="8" t="s">
        <v>499</v>
      </c>
      <c r="B463" s="20">
        <v>1</v>
      </c>
      <c r="C463" s="38">
        <v>21771.34</v>
      </c>
      <c r="D463" s="8" t="s">
        <v>7882</v>
      </c>
      <c r="E463" s="8" t="s">
        <v>7883</v>
      </c>
      <c r="F463" s="8" t="s">
        <v>7867</v>
      </c>
      <c r="G463" s="43">
        <v>29118</v>
      </c>
      <c r="H463" s="20">
        <v>43</v>
      </c>
      <c r="I463" s="20" t="str" cm="1">
        <f t="array" ref="I463">_xlfn.IFS(H463&lt;=18, "Child", AND(H463&gt;18, H463&lt;=54), "Adult", TRUE, "Old")</f>
        <v>Adult</v>
      </c>
      <c r="K463" s="27"/>
    </row>
    <row r="464" spans="1:11" ht="15.75" customHeight="1" x14ac:dyDescent="0.3">
      <c r="A464" s="8" t="s">
        <v>500</v>
      </c>
      <c r="B464" s="20">
        <v>1</v>
      </c>
      <c r="C464" s="38">
        <v>21677.279999999999</v>
      </c>
      <c r="D464" s="8" t="s">
        <v>7882</v>
      </c>
      <c r="E464" s="8" t="s">
        <v>7883</v>
      </c>
      <c r="F464" s="8" t="s">
        <v>7860</v>
      </c>
      <c r="G464" s="43">
        <v>27959</v>
      </c>
      <c r="H464" s="20">
        <v>46</v>
      </c>
      <c r="I464" s="20" t="str" cm="1">
        <f t="array" ref="I464">_xlfn.IFS(H464&lt;=18, "Child", AND(H464&gt;18, H464&lt;=54), "Adult", TRUE, "Old")</f>
        <v>Adult</v>
      </c>
      <c r="K464" s="27"/>
    </row>
    <row r="465" spans="1:11" ht="15.75" customHeight="1" x14ac:dyDescent="0.3">
      <c r="A465" s="8" t="s">
        <v>501</v>
      </c>
      <c r="B465" s="20">
        <v>0</v>
      </c>
      <c r="C465" s="38">
        <v>21661.16</v>
      </c>
      <c r="D465" s="8" t="s">
        <v>7884</v>
      </c>
      <c r="E465" s="8" t="s">
        <v>7884</v>
      </c>
      <c r="F465" s="8" t="s">
        <v>7860</v>
      </c>
      <c r="G465" s="43">
        <v>22966</v>
      </c>
      <c r="H465" s="20">
        <v>60</v>
      </c>
      <c r="I465" s="20" t="str" cm="1">
        <f t="array" ref="I465">_xlfn.IFS(H465&lt;=18, "Child", AND(H465&gt;18, H465&lt;=54), "Adult", TRUE, "Old")</f>
        <v>Old</v>
      </c>
      <c r="K465" s="27"/>
    </row>
    <row r="466" spans="1:11" ht="15.75" customHeight="1" x14ac:dyDescent="0.3">
      <c r="A466" s="8" t="s">
        <v>502</v>
      </c>
      <c r="B466" s="20">
        <v>3</v>
      </c>
      <c r="C466" s="38">
        <v>21659.93</v>
      </c>
      <c r="D466" s="8" t="s">
        <v>7882</v>
      </c>
      <c r="E466" s="8" t="s">
        <v>7882</v>
      </c>
      <c r="F466" s="8" t="s">
        <v>7867</v>
      </c>
      <c r="G466" s="43">
        <v>30675</v>
      </c>
      <c r="H466" s="20">
        <v>39</v>
      </c>
      <c r="I466" s="20" t="str" cm="1">
        <f t="array" ref="I466">_xlfn.IFS(H466&lt;=18, "Child", AND(H466&gt;18, H466&lt;=54), "Adult", TRUE, "Old")</f>
        <v>Adult</v>
      </c>
      <c r="K466" s="27"/>
    </row>
    <row r="467" spans="1:11" ht="15.75" customHeight="1" x14ac:dyDescent="0.3">
      <c r="A467" s="8" t="s">
        <v>503</v>
      </c>
      <c r="B467" s="20">
        <v>0</v>
      </c>
      <c r="C467" s="38">
        <v>21595.38</v>
      </c>
      <c r="D467" s="8" t="s">
        <v>7884</v>
      </c>
      <c r="E467" s="8" t="s">
        <v>7882</v>
      </c>
      <c r="F467" s="8" t="s">
        <v>7860</v>
      </c>
      <c r="G467" s="43">
        <v>36323</v>
      </c>
      <c r="H467" s="20">
        <v>23</v>
      </c>
      <c r="I467" s="20" t="str" cm="1">
        <f t="array" ref="I467">_xlfn.IFS(H467&lt;=18, "Child", AND(H467&gt;18, H467&lt;=54), "Adult", TRUE, "Old")</f>
        <v>Adult</v>
      </c>
      <c r="K467" s="27"/>
    </row>
    <row r="468" spans="1:11" ht="15.75" customHeight="1" x14ac:dyDescent="0.3">
      <c r="A468" s="8" t="s">
        <v>504</v>
      </c>
      <c r="B468" s="20">
        <v>4</v>
      </c>
      <c r="C468" s="38">
        <v>21472.48</v>
      </c>
      <c r="D468" s="8" t="s">
        <v>7884</v>
      </c>
      <c r="E468" s="8" t="s">
        <v>7884</v>
      </c>
      <c r="F468" s="8" t="s">
        <v>7860</v>
      </c>
      <c r="G468" s="43">
        <v>33198</v>
      </c>
      <c r="H468" s="20">
        <v>32</v>
      </c>
      <c r="I468" s="20" t="str" cm="1">
        <f t="array" ref="I468">_xlfn.IFS(H468&lt;=18, "Child", AND(H468&gt;18, H468&lt;=54), "Adult", TRUE, "Old")</f>
        <v>Adult</v>
      </c>
      <c r="K468" s="27"/>
    </row>
    <row r="469" spans="1:11" ht="15.75" customHeight="1" x14ac:dyDescent="0.3">
      <c r="A469" s="8" t="s">
        <v>505</v>
      </c>
      <c r="B469" s="20">
        <v>0</v>
      </c>
      <c r="C469" s="38">
        <v>21348.71</v>
      </c>
      <c r="D469" s="8" t="s">
        <v>7884</v>
      </c>
      <c r="E469" s="8" t="s">
        <v>7883</v>
      </c>
      <c r="F469" s="8" t="s">
        <v>7860</v>
      </c>
      <c r="G469" s="43">
        <v>29468</v>
      </c>
      <c r="H469" s="20">
        <v>42</v>
      </c>
      <c r="I469" s="20" t="str" cm="1">
        <f t="array" ref="I469">_xlfn.IFS(H469&lt;=18, "Child", AND(H469&gt;18, H469&lt;=54), "Adult", TRUE, "Old")</f>
        <v>Adult</v>
      </c>
      <c r="K469" s="27"/>
    </row>
    <row r="470" spans="1:11" ht="15.75" customHeight="1" x14ac:dyDescent="0.3">
      <c r="A470" s="8" t="s">
        <v>506</v>
      </c>
      <c r="B470" s="20">
        <v>0</v>
      </c>
      <c r="C470" s="38">
        <v>21344.85</v>
      </c>
      <c r="D470" s="8" t="s">
        <v>7882</v>
      </c>
      <c r="E470" s="8" t="s">
        <v>7883</v>
      </c>
      <c r="F470" s="8" t="s">
        <v>7867</v>
      </c>
      <c r="G470" s="43">
        <v>38203</v>
      </c>
      <c r="H470" s="20">
        <v>18</v>
      </c>
      <c r="I470" s="20" t="str" cm="1">
        <f t="array" ref="I470">_xlfn.IFS(H470&lt;=18, "Child", AND(H470&gt;18, H470&lt;=54), "Adult", TRUE, "Old")</f>
        <v>Child</v>
      </c>
      <c r="K470" s="27"/>
    </row>
    <row r="471" spans="1:11" ht="15.75" customHeight="1" x14ac:dyDescent="0.3">
      <c r="A471" s="8" t="s">
        <v>507</v>
      </c>
      <c r="B471" s="20">
        <v>2</v>
      </c>
      <c r="C471" s="38">
        <v>21259.38</v>
      </c>
      <c r="D471" s="8" t="s">
        <v>7882</v>
      </c>
      <c r="E471" s="8" t="s">
        <v>7882</v>
      </c>
      <c r="F471" s="8" t="s">
        <v>7863</v>
      </c>
      <c r="G471" s="43">
        <v>29565</v>
      </c>
      <c r="H471" s="20">
        <v>42</v>
      </c>
      <c r="I471" s="20" t="str" cm="1">
        <f t="array" ref="I471">_xlfn.IFS(H471&lt;=18, "Child", AND(H471&gt;18, H471&lt;=54), "Adult", TRUE, "Old")</f>
        <v>Adult</v>
      </c>
      <c r="K471" s="27"/>
    </row>
    <row r="472" spans="1:11" ht="15.75" customHeight="1" x14ac:dyDescent="0.3">
      <c r="A472" s="8" t="s">
        <v>508</v>
      </c>
      <c r="B472" s="20">
        <v>0</v>
      </c>
      <c r="C472" s="38">
        <v>21232.18</v>
      </c>
      <c r="D472" s="8" t="s">
        <v>7882</v>
      </c>
      <c r="E472" s="8" t="s">
        <v>7884</v>
      </c>
      <c r="F472" s="8" t="s">
        <v>7861</v>
      </c>
      <c r="G472" s="43">
        <v>27275</v>
      </c>
      <c r="H472" s="20">
        <v>48</v>
      </c>
      <c r="I472" s="20" t="str" cm="1">
        <f t="array" ref="I472">_xlfn.IFS(H472&lt;=18, "Child", AND(H472&gt;18, H472&lt;=54), "Adult", TRUE, "Old")</f>
        <v>Adult</v>
      </c>
      <c r="K472" s="27"/>
    </row>
    <row r="473" spans="1:11" ht="15.75" customHeight="1" x14ac:dyDescent="0.3">
      <c r="A473" s="8" t="s">
        <v>509</v>
      </c>
      <c r="B473" s="20">
        <v>0</v>
      </c>
      <c r="C473" s="38">
        <v>21223.68</v>
      </c>
      <c r="D473" s="8" t="s">
        <v>7882</v>
      </c>
      <c r="E473" s="8" t="s">
        <v>7884</v>
      </c>
      <c r="F473" s="8" t="s">
        <v>7859</v>
      </c>
      <c r="G473" s="43">
        <v>27316</v>
      </c>
      <c r="H473" s="20">
        <v>48</v>
      </c>
      <c r="I473" s="20" t="str" cm="1">
        <f t="array" ref="I473">_xlfn.IFS(H473&lt;=18, "Child", AND(H473&gt;18, H473&lt;=54), "Adult", TRUE, "Old")</f>
        <v>Adult</v>
      </c>
      <c r="K473" s="27"/>
    </row>
    <row r="474" spans="1:11" ht="15.75" customHeight="1" x14ac:dyDescent="0.3">
      <c r="A474" s="8" t="s">
        <v>510</v>
      </c>
      <c r="B474" s="20">
        <v>0</v>
      </c>
      <c r="C474" s="38">
        <v>21195.82</v>
      </c>
      <c r="D474" s="8" t="s">
        <v>7882</v>
      </c>
      <c r="E474" s="8" t="s">
        <v>7883</v>
      </c>
      <c r="F474" s="8" t="s">
        <v>7859</v>
      </c>
      <c r="G474" s="43">
        <v>25441</v>
      </c>
      <c r="H474" s="20">
        <v>53</v>
      </c>
      <c r="I474" s="20" t="str" cm="1">
        <f t="array" ref="I474">_xlfn.IFS(H474&lt;=18, "Child", AND(H474&gt;18, H474&lt;=54), "Adult", TRUE, "Old")</f>
        <v>Adult</v>
      </c>
      <c r="K474" s="27"/>
    </row>
    <row r="475" spans="1:11" ht="15.75" customHeight="1" x14ac:dyDescent="0.3">
      <c r="A475" s="8" t="s">
        <v>511</v>
      </c>
      <c r="B475" s="20">
        <v>2</v>
      </c>
      <c r="C475" s="38">
        <v>21098.55</v>
      </c>
      <c r="D475" s="8" t="s">
        <v>7882</v>
      </c>
      <c r="E475" s="8" t="s">
        <v>7882</v>
      </c>
      <c r="F475" s="8" t="s">
        <v>7860</v>
      </c>
      <c r="G475" s="43">
        <v>28452</v>
      </c>
      <c r="H475" s="20">
        <v>45</v>
      </c>
      <c r="I475" s="20" t="str" cm="1">
        <f t="array" ref="I475">_xlfn.IFS(H475&lt;=18, "Child", AND(H475&gt;18, H475&lt;=54), "Adult", TRUE, "Old")</f>
        <v>Adult</v>
      </c>
      <c r="K475" s="27"/>
    </row>
    <row r="476" spans="1:11" ht="15.75" customHeight="1" x14ac:dyDescent="0.3">
      <c r="A476" s="8" t="s">
        <v>512</v>
      </c>
      <c r="B476" s="20">
        <v>1</v>
      </c>
      <c r="C476" s="38">
        <v>21082.16</v>
      </c>
      <c r="D476" s="8" t="s">
        <v>7882</v>
      </c>
      <c r="E476" s="8" t="s">
        <v>7884</v>
      </c>
      <c r="F476" s="8" t="s">
        <v>7861</v>
      </c>
      <c r="G476" s="43">
        <v>30499</v>
      </c>
      <c r="H476" s="20">
        <v>39</v>
      </c>
      <c r="I476" s="20" t="str" cm="1">
        <f t="array" ref="I476">_xlfn.IFS(H476&lt;=18, "Child", AND(H476&gt;18, H476&lt;=54), "Adult", TRUE, "Old")</f>
        <v>Adult</v>
      </c>
      <c r="K476" s="27"/>
    </row>
    <row r="477" spans="1:11" ht="15.75" customHeight="1" x14ac:dyDescent="0.3">
      <c r="A477" s="8" t="s">
        <v>513</v>
      </c>
      <c r="B477" s="20">
        <v>0</v>
      </c>
      <c r="C477" s="38">
        <v>20893.060000000001</v>
      </c>
      <c r="D477" s="8" t="s">
        <v>7884</v>
      </c>
      <c r="E477" s="8" t="s">
        <v>7882</v>
      </c>
      <c r="F477" s="8" t="s">
        <v>7860</v>
      </c>
      <c r="G477" s="43">
        <v>23700</v>
      </c>
      <c r="H477" s="20">
        <v>58</v>
      </c>
      <c r="I477" s="20" t="str" cm="1">
        <f t="array" ref="I477">_xlfn.IFS(H477&lt;=18, "Child", AND(H477&gt;18, H477&lt;=54), "Adult", TRUE, "Old")</f>
        <v>Old</v>
      </c>
      <c r="K477" s="27"/>
    </row>
    <row r="478" spans="1:11" ht="15.75" customHeight="1" x14ac:dyDescent="0.3">
      <c r="A478" s="8" t="s">
        <v>514</v>
      </c>
      <c r="B478" s="20">
        <v>0</v>
      </c>
      <c r="C478" s="38">
        <v>20878.78</v>
      </c>
      <c r="D478" s="8" t="s">
        <v>7884</v>
      </c>
      <c r="E478" s="8" t="s">
        <v>7883</v>
      </c>
      <c r="F478" s="8" t="s">
        <v>7867</v>
      </c>
      <c r="G478" s="43">
        <v>27736</v>
      </c>
      <c r="H478" s="20">
        <v>47</v>
      </c>
      <c r="I478" s="20" t="str" cm="1">
        <f t="array" ref="I478">_xlfn.IFS(H478&lt;=18, "Child", AND(H478&gt;18, H478&lt;=54), "Adult", TRUE, "Old")</f>
        <v>Adult</v>
      </c>
      <c r="K478" s="27"/>
    </row>
    <row r="479" spans="1:11" ht="15.75" customHeight="1" x14ac:dyDescent="0.3">
      <c r="A479" s="8" t="s">
        <v>515</v>
      </c>
      <c r="B479" s="20">
        <v>0</v>
      </c>
      <c r="C479" s="38">
        <v>20781.490000000002</v>
      </c>
      <c r="D479" s="8" t="s">
        <v>7884</v>
      </c>
      <c r="E479" s="8" t="s">
        <v>7882</v>
      </c>
      <c r="F479" s="8" t="s">
        <v>7859</v>
      </c>
      <c r="G479" s="43">
        <v>24723</v>
      </c>
      <c r="H479" s="20">
        <v>55</v>
      </c>
      <c r="I479" s="20" t="str" cm="1">
        <f t="array" ref="I479">_xlfn.IFS(H479&lt;=18, "Child", AND(H479&gt;18, H479&lt;=54), "Adult", TRUE, "Old")</f>
        <v>Old</v>
      </c>
      <c r="K479" s="27"/>
    </row>
    <row r="480" spans="1:11" ht="15.75" customHeight="1" x14ac:dyDescent="0.3">
      <c r="A480" s="8" t="s">
        <v>516</v>
      </c>
      <c r="B480" s="20">
        <v>1</v>
      </c>
      <c r="C480" s="38">
        <v>20773.63</v>
      </c>
      <c r="D480" s="8" t="s">
        <v>7884</v>
      </c>
      <c r="E480" s="8" t="s">
        <v>7882</v>
      </c>
      <c r="F480" s="8" t="s">
        <v>7871</v>
      </c>
      <c r="G480" s="43">
        <v>31628</v>
      </c>
      <c r="H480" s="20">
        <v>36</v>
      </c>
      <c r="I480" s="20" t="str" cm="1">
        <f t="array" ref="I480">_xlfn.IFS(H480&lt;=18, "Child", AND(H480&gt;18, H480&lt;=54), "Adult", TRUE, "Old")</f>
        <v>Adult</v>
      </c>
      <c r="K480" s="27"/>
    </row>
    <row r="481" spans="1:11" ht="15.75" customHeight="1" x14ac:dyDescent="0.3">
      <c r="A481" s="8" t="s">
        <v>517</v>
      </c>
      <c r="B481" s="20">
        <v>3</v>
      </c>
      <c r="C481" s="38">
        <v>20745.990000000002</v>
      </c>
      <c r="D481" s="8" t="s">
        <v>7882</v>
      </c>
      <c r="E481" s="8" t="s">
        <v>7883</v>
      </c>
      <c r="F481" s="8" t="s">
        <v>7860</v>
      </c>
      <c r="G481" s="43">
        <v>33861</v>
      </c>
      <c r="H481" s="20">
        <v>30</v>
      </c>
      <c r="I481" s="20" t="str" cm="1">
        <f t="array" ref="I481">_xlfn.IFS(H481&lt;=18, "Child", AND(H481&gt;18, H481&lt;=54), "Adult", TRUE, "Old")</f>
        <v>Adult</v>
      </c>
      <c r="K481" s="27"/>
    </row>
    <row r="482" spans="1:11" ht="15.75" customHeight="1" x14ac:dyDescent="0.3">
      <c r="A482" s="8" t="s">
        <v>518</v>
      </c>
      <c r="B482" s="20">
        <v>0</v>
      </c>
      <c r="C482" s="38">
        <v>20709.02</v>
      </c>
      <c r="D482" s="8" t="s">
        <v>7882</v>
      </c>
      <c r="E482" s="8" t="s">
        <v>7884</v>
      </c>
      <c r="F482" s="8" t="s">
        <v>7863</v>
      </c>
      <c r="G482" s="43">
        <v>23955</v>
      </c>
      <c r="H482" s="20">
        <v>57</v>
      </c>
      <c r="I482" s="20" t="str" cm="1">
        <f t="array" ref="I482">_xlfn.IFS(H482&lt;=18, "Child", AND(H482&gt;18, H482&lt;=54), "Adult", TRUE, "Old")</f>
        <v>Old</v>
      </c>
      <c r="K482" s="27"/>
    </row>
    <row r="483" spans="1:11" ht="15.75" customHeight="1" x14ac:dyDescent="0.3">
      <c r="A483" s="8" t="s">
        <v>519</v>
      </c>
      <c r="B483" s="20">
        <v>0</v>
      </c>
      <c r="C483" s="38">
        <v>20630.28</v>
      </c>
      <c r="D483" s="8" t="s">
        <v>7884</v>
      </c>
      <c r="E483" s="8" t="s">
        <v>7882</v>
      </c>
      <c r="F483" s="8" t="s">
        <v>7861</v>
      </c>
      <c r="G483" s="43">
        <v>24823</v>
      </c>
      <c r="H483" s="20">
        <v>55</v>
      </c>
      <c r="I483" s="20" t="str" cm="1">
        <f t="array" ref="I483">_xlfn.IFS(H483&lt;=18, "Child", AND(H483&gt;18, H483&lt;=54), "Adult", TRUE, "Old")</f>
        <v>Old</v>
      </c>
      <c r="K483" s="27"/>
    </row>
    <row r="484" spans="1:11" ht="15.75" customHeight="1" x14ac:dyDescent="0.3">
      <c r="A484" s="8" t="s">
        <v>520</v>
      </c>
      <c r="B484" s="20">
        <v>0</v>
      </c>
      <c r="C484" s="38">
        <v>20568.32</v>
      </c>
      <c r="D484" s="8" t="s">
        <v>7882</v>
      </c>
      <c r="E484" s="8" t="s">
        <v>7884</v>
      </c>
      <c r="F484" s="8" t="s">
        <v>7860</v>
      </c>
      <c r="G484" s="43">
        <v>24297</v>
      </c>
      <c r="H484" s="20">
        <v>56</v>
      </c>
      <c r="I484" s="20" t="str" cm="1">
        <f t="array" ref="I484">_xlfn.IFS(H484&lt;=18, "Child", AND(H484&gt;18, H484&lt;=54), "Adult", TRUE, "Old")</f>
        <v>Old</v>
      </c>
      <c r="K484" s="27"/>
    </row>
    <row r="485" spans="1:11" ht="15.75" customHeight="1" x14ac:dyDescent="0.3">
      <c r="A485" s="8" t="s">
        <v>521</v>
      </c>
      <c r="B485" s="20">
        <v>3</v>
      </c>
      <c r="C485" s="38">
        <v>20463</v>
      </c>
      <c r="D485" s="8" t="s">
        <v>7884</v>
      </c>
      <c r="E485" s="8" t="s">
        <v>7884</v>
      </c>
      <c r="F485" s="8" t="s">
        <v>7859</v>
      </c>
      <c r="G485" s="43">
        <v>25489</v>
      </c>
      <c r="H485" s="20">
        <v>53</v>
      </c>
      <c r="I485" s="20" t="str" cm="1">
        <f t="array" ref="I485">_xlfn.IFS(H485&lt;=18, "Child", AND(H485&gt;18, H485&lt;=54), "Adult", TRUE, "Old")</f>
        <v>Adult</v>
      </c>
      <c r="K485" s="27"/>
    </row>
    <row r="486" spans="1:11" ht="15.75" customHeight="1" x14ac:dyDescent="0.3">
      <c r="A486" s="8" t="s">
        <v>522</v>
      </c>
      <c r="B486" s="20">
        <v>0</v>
      </c>
      <c r="C486" s="38">
        <v>20446.849999999999</v>
      </c>
      <c r="D486" s="8" t="s">
        <v>7884</v>
      </c>
      <c r="E486" s="8" t="s">
        <v>7883</v>
      </c>
      <c r="F486" s="8" t="s">
        <v>7860</v>
      </c>
      <c r="G486" s="43">
        <v>22937</v>
      </c>
      <c r="H486" s="20">
        <v>60</v>
      </c>
      <c r="I486" s="20" t="str" cm="1">
        <f t="array" ref="I486">_xlfn.IFS(H486&lt;=18, "Child", AND(H486&gt;18, H486&lt;=54), "Adult", TRUE, "Old")</f>
        <v>Old</v>
      </c>
      <c r="K486" s="27"/>
    </row>
    <row r="487" spans="1:11" ht="15.75" customHeight="1" x14ac:dyDescent="0.3">
      <c r="A487" s="8" t="s">
        <v>523</v>
      </c>
      <c r="B487" s="20">
        <v>0</v>
      </c>
      <c r="C487" s="38">
        <v>20420.599999999999</v>
      </c>
      <c r="D487" s="8" t="s">
        <v>7882</v>
      </c>
      <c r="E487" s="8" t="s">
        <v>7884</v>
      </c>
      <c r="F487" s="8" t="s">
        <v>7861</v>
      </c>
      <c r="G487" s="43">
        <v>31240</v>
      </c>
      <c r="H487" s="20">
        <v>37</v>
      </c>
      <c r="I487" s="20" t="str" cm="1">
        <f t="array" ref="I487">_xlfn.IFS(H487&lt;=18, "Child", AND(H487&gt;18, H487&lt;=54), "Adult", TRUE, "Old")</f>
        <v>Adult</v>
      </c>
      <c r="K487" s="27"/>
    </row>
    <row r="488" spans="1:11" ht="15.75" customHeight="1" x14ac:dyDescent="0.3">
      <c r="A488" s="8" t="s">
        <v>524</v>
      </c>
      <c r="B488" s="20">
        <v>0</v>
      </c>
      <c r="C488" s="38">
        <v>20354.5</v>
      </c>
      <c r="D488" s="8" t="s">
        <v>7882</v>
      </c>
      <c r="E488" s="8" t="s">
        <v>7884</v>
      </c>
      <c r="F488" s="8" t="s">
        <v>7873</v>
      </c>
      <c r="G488" s="43">
        <v>22829</v>
      </c>
      <c r="H488" s="20">
        <v>60</v>
      </c>
      <c r="I488" s="20" t="str" cm="1">
        <f t="array" ref="I488">_xlfn.IFS(H488&lt;=18, "Child", AND(H488&gt;18, H488&lt;=54), "Adult", TRUE, "Old")</f>
        <v>Old</v>
      </c>
      <c r="K488" s="27"/>
    </row>
    <row r="489" spans="1:11" ht="15.75" customHeight="1" x14ac:dyDescent="0.3">
      <c r="A489" s="8" t="s">
        <v>525</v>
      </c>
      <c r="B489" s="20">
        <v>1</v>
      </c>
      <c r="C489" s="38">
        <v>20296.86</v>
      </c>
      <c r="D489" s="8" t="s">
        <v>7882</v>
      </c>
      <c r="E489" s="8" t="s">
        <v>7883</v>
      </c>
      <c r="F489" s="8" t="s">
        <v>7867</v>
      </c>
      <c r="G489" s="43">
        <v>31307</v>
      </c>
      <c r="H489" s="20">
        <v>37</v>
      </c>
      <c r="I489" s="20" t="str" cm="1">
        <f t="array" ref="I489">_xlfn.IFS(H489&lt;=18, "Child", AND(H489&gt;18, H489&lt;=54), "Adult", TRUE, "Old")</f>
        <v>Adult</v>
      </c>
      <c r="K489" s="27"/>
    </row>
    <row r="490" spans="1:11" ht="15.75" customHeight="1" x14ac:dyDescent="0.3">
      <c r="A490" s="8" t="s">
        <v>526</v>
      </c>
      <c r="B490" s="20">
        <v>1</v>
      </c>
      <c r="C490" s="38">
        <v>20277.810000000001</v>
      </c>
      <c r="D490" s="8" t="s">
        <v>7882</v>
      </c>
      <c r="E490" s="8" t="s">
        <v>7882</v>
      </c>
      <c r="F490" s="8" t="s">
        <v>7864</v>
      </c>
      <c r="G490" s="43">
        <v>34219</v>
      </c>
      <c r="H490" s="20">
        <v>29</v>
      </c>
      <c r="I490" s="20" t="str" cm="1">
        <f t="array" ref="I490">_xlfn.IFS(H490&lt;=18, "Child", AND(H490&gt;18, H490&lt;=54), "Adult", TRUE, "Old")</f>
        <v>Adult</v>
      </c>
      <c r="K490" s="27"/>
    </row>
    <row r="491" spans="1:11" ht="15.75" customHeight="1" x14ac:dyDescent="0.3">
      <c r="A491" s="8" t="s">
        <v>527</v>
      </c>
      <c r="B491" s="20">
        <v>0</v>
      </c>
      <c r="C491" s="38">
        <v>20253.84</v>
      </c>
      <c r="D491" s="8" t="s">
        <v>7884</v>
      </c>
      <c r="E491" s="8" t="s">
        <v>7882</v>
      </c>
      <c r="F491" s="8" t="s">
        <v>7860</v>
      </c>
      <c r="G491" s="43">
        <v>24341</v>
      </c>
      <c r="H491" s="20">
        <v>56</v>
      </c>
      <c r="I491" s="20" t="str" cm="1">
        <f t="array" ref="I491">_xlfn.IFS(H491&lt;=18, "Child", AND(H491&gt;18, H491&lt;=54), "Adult", TRUE, "Old")</f>
        <v>Old</v>
      </c>
      <c r="K491" s="27"/>
    </row>
    <row r="492" spans="1:11" ht="15.75" customHeight="1" x14ac:dyDescent="0.3">
      <c r="A492" s="8" t="s">
        <v>528</v>
      </c>
      <c r="B492" s="20">
        <v>0</v>
      </c>
      <c r="C492" s="38">
        <v>20234.849999999999</v>
      </c>
      <c r="D492" s="8" t="s">
        <v>7884</v>
      </c>
      <c r="E492" s="8" t="s">
        <v>7882</v>
      </c>
      <c r="F492" s="8" t="s">
        <v>7860</v>
      </c>
      <c r="G492" s="43">
        <v>32067</v>
      </c>
      <c r="H492" s="20">
        <v>35</v>
      </c>
      <c r="I492" s="20" t="str" cm="1">
        <f t="array" ref="I492">_xlfn.IFS(H492&lt;=18, "Child", AND(H492&gt;18, H492&lt;=54), "Adult", TRUE, "Old")</f>
        <v>Adult</v>
      </c>
      <c r="K492" s="27"/>
    </row>
    <row r="493" spans="1:11" ht="15.75" customHeight="1" x14ac:dyDescent="0.3">
      <c r="A493" s="8" t="s">
        <v>529</v>
      </c>
      <c r="B493" s="20">
        <v>2</v>
      </c>
      <c r="C493" s="38">
        <v>20177.669999999998</v>
      </c>
      <c r="D493" s="8" t="s">
        <v>7884</v>
      </c>
      <c r="E493" s="8" t="s">
        <v>7883</v>
      </c>
      <c r="F493" s="8" t="s">
        <v>7861</v>
      </c>
      <c r="G493" s="43">
        <v>34493</v>
      </c>
      <c r="H493" s="20">
        <v>29</v>
      </c>
      <c r="I493" s="20" t="str" cm="1">
        <f t="array" ref="I493">_xlfn.IFS(H493&lt;=18, "Child", AND(H493&gt;18, H493&lt;=54), "Adult", TRUE, "Old")</f>
        <v>Adult</v>
      </c>
      <c r="K493" s="27"/>
    </row>
    <row r="494" spans="1:11" ht="15.75" customHeight="1" x14ac:dyDescent="0.3">
      <c r="A494" s="8" t="s">
        <v>530</v>
      </c>
      <c r="B494" s="20">
        <v>0</v>
      </c>
      <c r="C494" s="38">
        <v>20167.34</v>
      </c>
      <c r="D494" s="8" t="s">
        <v>7882</v>
      </c>
      <c r="E494" s="8" t="s">
        <v>7882</v>
      </c>
      <c r="F494" s="8" t="s">
        <v>7861</v>
      </c>
      <c r="G494" s="43">
        <v>37446</v>
      </c>
      <c r="H494" s="20">
        <v>20</v>
      </c>
      <c r="I494" s="20" t="str" cm="1">
        <f t="array" ref="I494">_xlfn.IFS(H494&lt;=18, "Child", AND(H494&gt;18, H494&lt;=54), "Adult", TRUE, "Old")</f>
        <v>Adult</v>
      </c>
      <c r="K494" s="27"/>
    </row>
    <row r="495" spans="1:11" ht="15.75" customHeight="1" x14ac:dyDescent="0.3">
      <c r="A495" s="8" t="s">
        <v>531</v>
      </c>
      <c r="B495" s="20">
        <v>0</v>
      </c>
      <c r="C495" s="38">
        <v>20149.32</v>
      </c>
      <c r="D495" s="8" t="s">
        <v>7884</v>
      </c>
      <c r="E495" s="8" t="s">
        <v>7883</v>
      </c>
      <c r="F495" s="8" t="s">
        <v>7864</v>
      </c>
      <c r="G495" s="43">
        <v>30595</v>
      </c>
      <c r="H495" s="20">
        <v>39</v>
      </c>
      <c r="I495" s="20" t="str" cm="1">
        <f t="array" ref="I495">_xlfn.IFS(H495&lt;=18, "Child", AND(H495&gt;18, H495&lt;=54), "Adult", TRUE, "Old")</f>
        <v>Adult</v>
      </c>
      <c r="K495" s="27"/>
    </row>
    <row r="496" spans="1:11" ht="15.75" customHeight="1" x14ac:dyDescent="0.3">
      <c r="A496" s="8" t="s">
        <v>532</v>
      </c>
      <c r="B496" s="20">
        <v>1</v>
      </c>
      <c r="C496" s="38">
        <v>20009.63</v>
      </c>
      <c r="D496" s="8" t="s">
        <v>7884</v>
      </c>
      <c r="E496" s="8" t="s">
        <v>7883</v>
      </c>
      <c r="F496" s="8" t="s">
        <v>7860</v>
      </c>
      <c r="G496" s="43">
        <v>32349</v>
      </c>
      <c r="H496" s="20">
        <v>34</v>
      </c>
      <c r="I496" s="20" t="str" cm="1">
        <f t="array" ref="I496">_xlfn.IFS(H496&lt;=18, "Child", AND(H496&gt;18, H496&lt;=54), "Adult", TRUE, "Old")</f>
        <v>Adult</v>
      </c>
      <c r="K496" s="27"/>
    </row>
    <row r="497" spans="1:11" ht="15.75" customHeight="1" x14ac:dyDescent="0.3">
      <c r="A497" s="8" t="s">
        <v>533</v>
      </c>
      <c r="B497" s="20">
        <v>0</v>
      </c>
      <c r="C497" s="38">
        <v>19995.29</v>
      </c>
      <c r="D497" s="8" t="s">
        <v>7883</v>
      </c>
      <c r="E497" s="8" t="s">
        <v>7882</v>
      </c>
      <c r="F497" s="8" t="s">
        <v>7873</v>
      </c>
      <c r="G497" s="43">
        <v>24329</v>
      </c>
      <c r="H497" s="20">
        <v>56</v>
      </c>
      <c r="I497" s="20" t="str" cm="1">
        <f t="array" ref="I497">_xlfn.IFS(H497&lt;=18, "Child", AND(H497&gt;18, H497&lt;=54), "Adult", TRUE, "Old")</f>
        <v>Old</v>
      </c>
      <c r="K497" s="27"/>
    </row>
    <row r="498" spans="1:11" ht="15.75" customHeight="1" x14ac:dyDescent="0.3">
      <c r="A498" s="8" t="s">
        <v>534</v>
      </c>
      <c r="B498" s="20">
        <v>0</v>
      </c>
      <c r="C498" s="38">
        <v>19964.75</v>
      </c>
      <c r="D498" s="8" t="s">
        <v>7883</v>
      </c>
      <c r="E498" s="8" t="s">
        <v>7884</v>
      </c>
      <c r="F498" s="8" t="s">
        <v>7867</v>
      </c>
      <c r="G498" s="43">
        <v>29503</v>
      </c>
      <c r="H498" s="20">
        <v>42</v>
      </c>
      <c r="I498" s="20" t="str" cm="1">
        <f t="array" ref="I498">_xlfn.IFS(H498&lt;=18, "Child", AND(H498&gt;18, H498&lt;=54), "Adult", TRUE, "Old")</f>
        <v>Adult</v>
      </c>
      <c r="K498" s="27"/>
    </row>
    <row r="499" spans="1:11" ht="15.75" customHeight="1" x14ac:dyDescent="0.3">
      <c r="A499" s="8" t="s">
        <v>535</v>
      </c>
      <c r="B499" s="20">
        <v>3</v>
      </c>
      <c r="C499" s="38">
        <v>19933.46</v>
      </c>
      <c r="D499" s="8" t="s">
        <v>7883</v>
      </c>
      <c r="E499" s="8" t="s">
        <v>7882</v>
      </c>
      <c r="F499" s="8" t="s">
        <v>7861</v>
      </c>
      <c r="G499" s="43">
        <v>35721</v>
      </c>
      <c r="H499" s="20">
        <v>25</v>
      </c>
      <c r="I499" s="20" t="str" cm="1">
        <f t="array" ref="I499">_xlfn.IFS(H499&lt;=18, "Child", AND(H499&gt;18, H499&lt;=54), "Adult", TRUE, "Old")</f>
        <v>Adult</v>
      </c>
      <c r="K499" s="27"/>
    </row>
    <row r="500" spans="1:11" ht="15.75" customHeight="1" x14ac:dyDescent="0.3">
      <c r="A500" s="8" t="s">
        <v>536</v>
      </c>
      <c r="B500" s="20">
        <v>2</v>
      </c>
      <c r="C500" s="38">
        <v>19798.05</v>
      </c>
      <c r="D500" s="8" t="s">
        <v>7883</v>
      </c>
      <c r="E500" s="8" t="s">
        <v>7883</v>
      </c>
      <c r="F500" s="8" t="s">
        <v>7867</v>
      </c>
      <c r="G500" s="43">
        <v>29158</v>
      </c>
      <c r="H500" s="20">
        <v>43</v>
      </c>
      <c r="I500" s="20" t="str" cm="1">
        <f t="array" ref="I500">_xlfn.IFS(H500&lt;=18, "Child", AND(H500&gt;18, H500&lt;=54), "Adult", TRUE, "Old")</f>
        <v>Adult</v>
      </c>
      <c r="K500" s="27"/>
    </row>
    <row r="501" spans="1:11" ht="15.75" customHeight="1" x14ac:dyDescent="0.3">
      <c r="A501" s="8" t="s">
        <v>537</v>
      </c>
      <c r="B501" s="20">
        <v>3</v>
      </c>
      <c r="C501" s="38">
        <v>19749.38</v>
      </c>
      <c r="D501" s="8" t="s">
        <v>7883</v>
      </c>
      <c r="E501" s="8" t="s">
        <v>7882</v>
      </c>
      <c r="F501" s="8" t="s">
        <v>7859</v>
      </c>
      <c r="G501" s="43">
        <v>26464</v>
      </c>
      <c r="H501" s="20">
        <v>50</v>
      </c>
      <c r="I501" s="20" t="str" cm="1">
        <f t="array" ref="I501">_xlfn.IFS(H501&lt;=18, "Child", AND(H501&gt;18, H501&lt;=54), "Adult", TRUE, "Old")</f>
        <v>Adult</v>
      </c>
      <c r="K501" s="27"/>
    </row>
    <row r="502" spans="1:11" ht="15.75" customHeight="1" x14ac:dyDescent="0.3">
      <c r="A502" s="8" t="s">
        <v>538</v>
      </c>
      <c r="B502" s="20">
        <v>1</v>
      </c>
      <c r="C502" s="38">
        <v>19719.689999999999</v>
      </c>
      <c r="D502" s="8" t="s">
        <v>7883</v>
      </c>
      <c r="E502" s="8" t="s">
        <v>7884</v>
      </c>
      <c r="F502" s="8" t="s">
        <v>7859</v>
      </c>
      <c r="G502" s="43">
        <v>33093</v>
      </c>
      <c r="H502" s="20">
        <v>32</v>
      </c>
      <c r="I502" s="20" t="str" cm="1">
        <f t="array" ref="I502">_xlfn.IFS(H502&lt;=18, "Child", AND(H502&gt;18, H502&lt;=54), "Adult", TRUE, "Old")</f>
        <v>Adult</v>
      </c>
      <c r="K502" s="27"/>
    </row>
    <row r="503" spans="1:11" ht="15.75" customHeight="1" x14ac:dyDescent="0.3">
      <c r="A503" s="8" t="s">
        <v>539</v>
      </c>
      <c r="B503" s="20">
        <v>0</v>
      </c>
      <c r="C503" s="38">
        <v>19673.34</v>
      </c>
      <c r="D503" s="8" t="s">
        <v>7883</v>
      </c>
      <c r="E503" s="8" t="s">
        <v>7884</v>
      </c>
      <c r="F503" s="8" t="s">
        <v>7860</v>
      </c>
      <c r="G503" s="43">
        <v>34573</v>
      </c>
      <c r="H503" s="20">
        <v>28</v>
      </c>
      <c r="I503" s="20" t="str" cm="1">
        <f t="array" ref="I503">_xlfn.IFS(H503&lt;=18, "Child", AND(H503&gt;18, H503&lt;=54), "Adult", TRUE, "Old")</f>
        <v>Adult</v>
      </c>
      <c r="K503" s="27"/>
    </row>
    <row r="504" spans="1:11" ht="15.75" customHeight="1" x14ac:dyDescent="0.3">
      <c r="A504" s="8" t="s">
        <v>540</v>
      </c>
      <c r="B504" s="20">
        <v>1</v>
      </c>
      <c r="C504" s="38">
        <v>19594.810000000001</v>
      </c>
      <c r="D504" s="8" t="s">
        <v>7883</v>
      </c>
      <c r="E504" s="8" t="s">
        <v>7883</v>
      </c>
      <c r="F504" s="8" t="s">
        <v>7867</v>
      </c>
      <c r="G504" s="43">
        <v>28757</v>
      </c>
      <c r="H504" s="20">
        <v>44</v>
      </c>
      <c r="I504" s="20" t="str" cm="1">
        <f t="array" ref="I504">_xlfn.IFS(H504&lt;=18, "Child", AND(H504&gt;18, H504&lt;=54), "Adult", TRUE, "Old")</f>
        <v>Adult</v>
      </c>
      <c r="K504" s="27"/>
    </row>
    <row r="505" spans="1:11" ht="15.75" customHeight="1" x14ac:dyDescent="0.3">
      <c r="A505" s="8" t="s">
        <v>541</v>
      </c>
      <c r="B505" s="20">
        <v>0</v>
      </c>
      <c r="C505" s="38">
        <v>19551.34</v>
      </c>
      <c r="D505" s="8" t="s">
        <v>7883</v>
      </c>
      <c r="E505" s="8" t="s">
        <v>7882</v>
      </c>
      <c r="F505" s="8" t="s">
        <v>7860</v>
      </c>
      <c r="G505" s="43">
        <v>23206</v>
      </c>
      <c r="H505" s="20">
        <v>59</v>
      </c>
      <c r="I505" s="20" t="str" cm="1">
        <f t="array" ref="I505">_xlfn.IFS(H505&lt;=18, "Child", AND(H505&gt;18, H505&lt;=54), "Adult", TRUE, "Old")</f>
        <v>Old</v>
      </c>
      <c r="K505" s="27"/>
    </row>
    <row r="506" spans="1:11" ht="15.75" customHeight="1" x14ac:dyDescent="0.3">
      <c r="A506" s="8" t="s">
        <v>542</v>
      </c>
      <c r="B506" s="20">
        <v>0</v>
      </c>
      <c r="C506" s="38">
        <v>19539.240000000002</v>
      </c>
      <c r="D506" s="8" t="s">
        <v>7883</v>
      </c>
      <c r="E506" s="8" t="s">
        <v>7883</v>
      </c>
      <c r="F506" s="8" t="s">
        <v>7859</v>
      </c>
      <c r="G506" s="43">
        <v>31307</v>
      </c>
      <c r="H506" s="20">
        <v>37</v>
      </c>
      <c r="I506" s="20" t="str" cm="1">
        <f t="array" ref="I506">_xlfn.IFS(H506&lt;=18, "Child", AND(H506&gt;18, H506&lt;=54), "Adult", TRUE, "Old")</f>
        <v>Adult</v>
      </c>
      <c r="K506" s="27"/>
    </row>
    <row r="507" spans="1:11" ht="15.75" customHeight="1" x14ac:dyDescent="0.3">
      <c r="A507" s="8" t="s">
        <v>543</v>
      </c>
      <c r="B507" s="20">
        <v>1</v>
      </c>
      <c r="C507" s="38">
        <v>19521.97</v>
      </c>
      <c r="D507" s="8" t="s">
        <v>7883</v>
      </c>
      <c r="E507" s="8" t="s">
        <v>7884</v>
      </c>
      <c r="F507" s="8" t="s">
        <v>7859</v>
      </c>
      <c r="G507" s="43">
        <v>33835</v>
      </c>
      <c r="H507" s="20">
        <v>30</v>
      </c>
      <c r="I507" s="20" t="str" cm="1">
        <f t="array" ref="I507">_xlfn.IFS(H507&lt;=18, "Child", AND(H507&gt;18, H507&lt;=54), "Adult", TRUE, "Old")</f>
        <v>Adult</v>
      </c>
      <c r="K507" s="27"/>
    </row>
    <row r="508" spans="1:11" ht="15.75" customHeight="1" x14ac:dyDescent="0.3">
      <c r="A508" s="8" t="s">
        <v>544</v>
      </c>
      <c r="B508" s="20">
        <v>0</v>
      </c>
      <c r="C508" s="38">
        <v>19515.54</v>
      </c>
      <c r="D508" s="8" t="s">
        <v>7883</v>
      </c>
      <c r="E508" s="8" t="s">
        <v>7883</v>
      </c>
      <c r="F508" s="8" t="s">
        <v>7859</v>
      </c>
      <c r="G508" s="43">
        <v>29533</v>
      </c>
      <c r="H508" s="20">
        <v>42</v>
      </c>
      <c r="I508" s="20" t="str" cm="1">
        <f t="array" ref="I508">_xlfn.IFS(H508&lt;=18, "Child", AND(H508&gt;18, H508&lt;=54), "Adult", TRUE, "Old")</f>
        <v>Adult</v>
      </c>
      <c r="K508" s="27"/>
    </row>
    <row r="509" spans="1:11" ht="15.75" customHeight="1" x14ac:dyDescent="0.3">
      <c r="A509" s="8" t="s">
        <v>545</v>
      </c>
      <c r="B509" s="20">
        <v>4</v>
      </c>
      <c r="C509" s="38">
        <v>19496.72</v>
      </c>
      <c r="D509" s="8" t="s">
        <v>7883</v>
      </c>
      <c r="E509" s="8" t="s">
        <v>7882</v>
      </c>
      <c r="F509" s="8" t="s">
        <v>7863</v>
      </c>
      <c r="G509" s="43">
        <v>32111</v>
      </c>
      <c r="H509" s="20">
        <v>35</v>
      </c>
      <c r="I509" s="20" t="str" cm="1">
        <f t="array" ref="I509">_xlfn.IFS(H509&lt;=18, "Child", AND(H509&gt;18, H509&lt;=54), "Adult", TRUE, "Old")</f>
        <v>Adult</v>
      </c>
      <c r="K509" s="27"/>
    </row>
    <row r="510" spans="1:11" ht="15.75" customHeight="1" x14ac:dyDescent="0.3">
      <c r="A510" s="8" t="s">
        <v>546</v>
      </c>
      <c r="B510" s="20">
        <v>2</v>
      </c>
      <c r="C510" s="38">
        <v>19444.27</v>
      </c>
      <c r="D510" s="8" t="s">
        <v>7883</v>
      </c>
      <c r="E510" s="8" t="s">
        <v>7883</v>
      </c>
      <c r="F510" s="8" t="s">
        <v>7859</v>
      </c>
      <c r="G510" s="43">
        <v>30300</v>
      </c>
      <c r="H510" s="20">
        <v>40</v>
      </c>
      <c r="I510" s="20" t="str" cm="1">
        <f t="array" ref="I510">_xlfn.IFS(H510&lt;=18, "Child", AND(H510&gt;18, H510&lt;=54), "Adult", TRUE, "Old")</f>
        <v>Adult</v>
      </c>
      <c r="K510" s="27"/>
    </row>
    <row r="511" spans="1:11" ht="15.75" customHeight="1" x14ac:dyDescent="0.3">
      <c r="A511" s="8" t="s">
        <v>547</v>
      </c>
      <c r="B511" s="20">
        <v>2</v>
      </c>
      <c r="C511" s="38">
        <v>19442.349999999999</v>
      </c>
      <c r="D511" s="8" t="s">
        <v>7883</v>
      </c>
      <c r="E511" s="8" t="s">
        <v>7882</v>
      </c>
      <c r="F511" s="8" t="s">
        <v>7860</v>
      </c>
      <c r="G511" s="43">
        <v>34218</v>
      </c>
      <c r="H511" s="20">
        <v>29</v>
      </c>
      <c r="I511" s="20" t="str" cm="1">
        <f t="array" ref="I511">_xlfn.IFS(H511&lt;=18, "Child", AND(H511&gt;18, H511&lt;=54), "Adult", TRUE, "Old")</f>
        <v>Adult</v>
      </c>
      <c r="K511" s="27"/>
    </row>
    <row r="512" spans="1:11" ht="15.75" customHeight="1" x14ac:dyDescent="0.3">
      <c r="A512" s="8" t="s">
        <v>548</v>
      </c>
      <c r="B512" s="20">
        <v>3</v>
      </c>
      <c r="C512" s="38">
        <v>19362</v>
      </c>
      <c r="D512" s="8" t="s">
        <v>7883</v>
      </c>
      <c r="E512" s="8" t="s">
        <v>7882</v>
      </c>
      <c r="F512" s="8" t="s">
        <v>7859</v>
      </c>
      <c r="G512" s="43">
        <v>31958</v>
      </c>
      <c r="H512" s="20">
        <v>35</v>
      </c>
      <c r="I512" s="20" t="str" cm="1">
        <f t="array" ref="I512">_xlfn.IFS(H512&lt;=18, "Child", AND(H512&gt;18, H512&lt;=54), "Adult", TRUE, "Old")</f>
        <v>Adult</v>
      </c>
      <c r="K512" s="27"/>
    </row>
    <row r="513" spans="1:11" ht="15.75" customHeight="1" x14ac:dyDescent="0.3">
      <c r="A513" s="8" t="s">
        <v>549</v>
      </c>
      <c r="B513" s="20">
        <v>0</v>
      </c>
      <c r="C513" s="38">
        <v>19350.37</v>
      </c>
      <c r="D513" s="8" t="s">
        <v>7883</v>
      </c>
      <c r="E513" s="8" t="s">
        <v>7882</v>
      </c>
      <c r="F513" s="8" t="s">
        <v>7859</v>
      </c>
      <c r="G513" s="43">
        <v>33474</v>
      </c>
      <c r="H513" s="20">
        <v>31</v>
      </c>
      <c r="I513" s="20" t="str" cm="1">
        <f t="array" ref="I513">_xlfn.IFS(H513&lt;=18, "Child", AND(H513&gt;18, H513&lt;=54), "Adult", TRUE, "Old")</f>
        <v>Adult</v>
      </c>
      <c r="K513" s="27"/>
    </row>
    <row r="514" spans="1:11" ht="15.75" customHeight="1" x14ac:dyDescent="0.3">
      <c r="A514" s="8" t="s">
        <v>550</v>
      </c>
      <c r="B514" s="20">
        <v>0</v>
      </c>
      <c r="C514" s="38">
        <v>19321.060000000001</v>
      </c>
      <c r="D514" s="8" t="s">
        <v>7883</v>
      </c>
      <c r="E514" s="8" t="s">
        <v>7883</v>
      </c>
      <c r="F514" s="8" t="s">
        <v>7860</v>
      </c>
      <c r="G514" s="43">
        <v>24426</v>
      </c>
      <c r="H514" s="20">
        <v>56</v>
      </c>
      <c r="I514" s="20" t="str" cm="1">
        <f t="array" ref="I514">_xlfn.IFS(H514&lt;=18, "Child", AND(H514&gt;18, H514&lt;=54), "Adult", TRUE, "Old")</f>
        <v>Old</v>
      </c>
      <c r="K514" s="27"/>
    </row>
    <row r="515" spans="1:11" ht="15.75" customHeight="1" x14ac:dyDescent="0.3">
      <c r="A515" s="8" t="s">
        <v>551</v>
      </c>
      <c r="B515" s="20">
        <v>0</v>
      </c>
      <c r="C515" s="38">
        <v>19259.96</v>
      </c>
      <c r="D515" s="8" t="s">
        <v>7883</v>
      </c>
      <c r="E515" s="8" t="s">
        <v>7883</v>
      </c>
      <c r="F515" s="8" t="s">
        <v>7860</v>
      </c>
      <c r="G515" s="43">
        <v>24682</v>
      </c>
      <c r="H515" s="20">
        <v>55</v>
      </c>
      <c r="I515" s="20" t="str" cm="1">
        <f t="array" ref="I515">_xlfn.IFS(H515&lt;=18, "Child", AND(H515&gt;18, H515&lt;=54), "Adult", TRUE, "Old")</f>
        <v>Old</v>
      </c>
      <c r="K515" s="27"/>
    </row>
    <row r="516" spans="1:11" ht="15.75" customHeight="1" x14ac:dyDescent="0.3">
      <c r="A516" s="8" t="s">
        <v>552</v>
      </c>
      <c r="B516" s="20">
        <v>0</v>
      </c>
      <c r="C516" s="38">
        <v>19214.71</v>
      </c>
      <c r="D516" s="8" t="s">
        <v>7883</v>
      </c>
      <c r="E516" s="8" t="s">
        <v>7882</v>
      </c>
      <c r="F516" s="8" t="s">
        <v>7859</v>
      </c>
      <c r="G516" s="43">
        <v>31409</v>
      </c>
      <c r="H516" s="20">
        <v>37</v>
      </c>
      <c r="I516" s="20" t="str" cm="1">
        <f t="array" ref="I516">_xlfn.IFS(H516&lt;=18, "Child", AND(H516&gt;18, H516&lt;=54), "Adult", TRUE, "Old")</f>
        <v>Adult</v>
      </c>
      <c r="K516" s="27"/>
    </row>
    <row r="517" spans="1:11" ht="15.75" customHeight="1" x14ac:dyDescent="0.3">
      <c r="A517" s="8" t="s">
        <v>553</v>
      </c>
      <c r="B517" s="20">
        <v>3</v>
      </c>
      <c r="C517" s="38">
        <v>19199.939999999999</v>
      </c>
      <c r="D517" s="8" t="s">
        <v>7883</v>
      </c>
      <c r="E517" s="8" t="s">
        <v>7882</v>
      </c>
      <c r="F517" s="8" t="s">
        <v>7861</v>
      </c>
      <c r="G517" s="43">
        <v>33497</v>
      </c>
      <c r="H517" s="20">
        <v>31</v>
      </c>
      <c r="I517" s="20" t="str" cm="1">
        <f t="array" ref="I517">_xlfn.IFS(H517&lt;=18, "Child", AND(H517&gt;18, H517&lt;=54), "Adult", TRUE, "Old")</f>
        <v>Adult</v>
      </c>
      <c r="K517" s="27"/>
    </row>
    <row r="518" spans="1:11" ht="15.75" customHeight="1" x14ac:dyDescent="0.3">
      <c r="A518" s="8" t="s">
        <v>554</v>
      </c>
      <c r="B518" s="20">
        <v>2</v>
      </c>
      <c r="C518" s="38">
        <v>19144.580000000002</v>
      </c>
      <c r="D518" s="8" t="s">
        <v>7883</v>
      </c>
      <c r="E518" s="8" t="s">
        <v>7883</v>
      </c>
      <c r="F518" s="8" t="s">
        <v>7867</v>
      </c>
      <c r="G518" s="43">
        <v>29038</v>
      </c>
      <c r="H518" s="20">
        <v>43</v>
      </c>
      <c r="I518" s="20" t="str" cm="1">
        <f t="array" ref="I518">_xlfn.IFS(H518&lt;=18, "Child", AND(H518&gt;18, H518&lt;=54), "Adult", TRUE, "Old")</f>
        <v>Adult</v>
      </c>
      <c r="K518" s="27"/>
    </row>
    <row r="519" spans="1:11" ht="15.75" customHeight="1" x14ac:dyDescent="0.3">
      <c r="A519" s="8" t="s">
        <v>555</v>
      </c>
      <c r="B519" s="20">
        <v>1</v>
      </c>
      <c r="C519" s="38">
        <v>19107.78</v>
      </c>
      <c r="D519" s="8" t="s">
        <v>7883</v>
      </c>
      <c r="E519" s="8" t="s">
        <v>7884</v>
      </c>
      <c r="F519" s="8" t="s">
        <v>7859</v>
      </c>
      <c r="G519" s="43">
        <v>34240</v>
      </c>
      <c r="H519" s="20">
        <v>29</v>
      </c>
      <c r="I519" s="20" t="str" cm="1">
        <f t="array" ref="I519">_xlfn.IFS(H519&lt;=18, "Child", AND(H519&gt;18, H519&lt;=54), "Adult", TRUE, "Old")</f>
        <v>Adult</v>
      </c>
      <c r="K519" s="27"/>
    </row>
    <row r="520" spans="1:11" ht="15.75" customHeight="1" x14ac:dyDescent="0.3">
      <c r="A520" s="8" t="s">
        <v>556</v>
      </c>
      <c r="B520" s="20">
        <v>1</v>
      </c>
      <c r="C520" s="38">
        <v>19040.88</v>
      </c>
      <c r="D520" s="8" t="s">
        <v>7883</v>
      </c>
      <c r="E520" s="8" t="s">
        <v>7882</v>
      </c>
      <c r="F520" s="8" t="s">
        <v>7861</v>
      </c>
      <c r="G520" s="43">
        <v>32664</v>
      </c>
      <c r="H520" s="20">
        <v>34</v>
      </c>
      <c r="I520" s="20" t="str" cm="1">
        <f t="array" ref="I520">_xlfn.IFS(H520&lt;=18, "Child", AND(H520&gt;18, H520&lt;=54), "Adult", TRUE, "Old")</f>
        <v>Adult</v>
      </c>
      <c r="K520" s="27"/>
    </row>
    <row r="521" spans="1:11" ht="15.75" customHeight="1" x14ac:dyDescent="0.3">
      <c r="A521" s="8" t="s">
        <v>557</v>
      </c>
      <c r="B521" s="20">
        <v>5</v>
      </c>
      <c r="C521" s="38">
        <v>19023.259999999998</v>
      </c>
      <c r="D521" s="8" t="s">
        <v>7883</v>
      </c>
      <c r="E521" s="8" t="s">
        <v>7882</v>
      </c>
      <c r="F521" s="8" t="s">
        <v>7861</v>
      </c>
      <c r="G521" s="43">
        <v>30669</v>
      </c>
      <c r="H521" s="20">
        <v>39</v>
      </c>
      <c r="I521" s="20" t="str" cm="1">
        <f t="array" ref="I521">_xlfn.IFS(H521&lt;=18, "Child", AND(H521&gt;18, H521&lt;=54), "Adult", TRUE, "Old")</f>
        <v>Adult</v>
      </c>
      <c r="K521" s="27"/>
    </row>
    <row r="522" spans="1:11" ht="15.75" customHeight="1" x14ac:dyDescent="0.3">
      <c r="A522" s="8" t="s">
        <v>558</v>
      </c>
      <c r="B522" s="20">
        <v>2</v>
      </c>
      <c r="C522" s="38">
        <v>18972.5</v>
      </c>
      <c r="D522" s="8" t="s">
        <v>7883</v>
      </c>
      <c r="E522" s="8" t="s">
        <v>7882</v>
      </c>
      <c r="F522" s="8" t="s">
        <v>7859</v>
      </c>
      <c r="G522" s="43">
        <v>32440</v>
      </c>
      <c r="H522" s="20">
        <v>34</v>
      </c>
      <c r="I522" s="20" t="str" cm="1">
        <f t="array" ref="I522">_xlfn.IFS(H522&lt;=18, "Child", AND(H522&gt;18, H522&lt;=54), "Adult", TRUE, "Old")</f>
        <v>Adult</v>
      </c>
      <c r="K522" s="27"/>
    </row>
    <row r="523" spans="1:11" ht="15.75" customHeight="1" x14ac:dyDescent="0.3">
      <c r="A523" s="8" t="s">
        <v>559</v>
      </c>
      <c r="B523" s="20">
        <v>1</v>
      </c>
      <c r="C523" s="38">
        <v>18963.169999999998</v>
      </c>
      <c r="D523" s="8" t="s">
        <v>7883</v>
      </c>
      <c r="E523" s="8" t="s">
        <v>7883</v>
      </c>
      <c r="F523" s="8" t="s">
        <v>7859</v>
      </c>
      <c r="G523" s="43">
        <v>33938</v>
      </c>
      <c r="H523" s="20">
        <v>30</v>
      </c>
      <c r="I523" s="20" t="str" cm="1">
        <f t="array" ref="I523">_xlfn.IFS(H523&lt;=18, "Child", AND(H523&gt;18, H523&lt;=54), "Adult", TRUE, "Old")</f>
        <v>Adult</v>
      </c>
      <c r="K523" s="27"/>
    </row>
    <row r="524" spans="1:11" ht="15.75" customHeight="1" x14ac:dyDescent="0.3">
      <c r="A524" s="8" t="s">
        <v>560</v>
      </c>
      <c r="B524" s="20">
        <v>0</v>
      </c>
      <c r="C524" s="38">
        <v>18955.22</v>
      </c>
      <c r="D524" s="8" t="s">
        <v>7883</v>
      </c>
      <c r="E524" s="8" t="s">
        <v>7882</v>
      </c>
      <c r="F524" s="8" t="s">
        <v>7861</v>
      </c>
      <c r="G524" s="43">
        <v>36013</v>
      </c>
      <c r="H524" s="20">
        <v>24</v>
      </c>
      <c r="I524" s="20" t="str" cm="1">
        <f t="array" ref="I524">_xlfn.IFS(H524&lt;=18, "Child", AND(H524&gt;18, H524&lt;=54), "Adult", TRUE, "Old")</f>
        <v>Adult</v>
      </c>
      <c r="K524" s="27"/>
    </row>
    <row r="525" spans="1:11" ht="15.75" customHeight="1" x14ac:dyDescent="0.3">
      <c r="A525" s="8" t="s">
        <v>561</v>
      </c>
      <c r="B525" s="20">
        <v>0</v>
      </c>
      <c r="C525" s="38">
        <v>18954.560000000001</v>
      </c>
      <c r="D525" s="8" t="s">
        <v>7883</v>
      </c>
      <c r="E525" s="8" t="s">
        <v>7883</v>
      </c>
      <c r="F525" s="8" t="s">
        <v>7873</v>
      </c>
      <c r="G525" s="43">
        <v>23304</v>
      </c>
      <c r="H525" s="20">
        <v>59</v>
      </c>
      <c r="I525" s="20" t="str" cm="1">
        <f t="array" ref="I525">_xlfn.IFS(H525&lt;=18, "Child", AND(H525&gt;18, H525&lt;=54), "Adult", TRUE, "Old")</f>
        <v>Old</v>
      </c>
      <c r="K525" s="27"/>
    </row>
    <row r="526" spans="1:11" ht="15.75" customHeight="1" x14ac:dyDescent="0.3">
      <c r="A526" s="8" t="s">
        <v>562</v>
      </c>
      <c r="B526" s="20">
        <v>0</v>
      </c>
      <c r="C526" s="38">
        <v>18932.810000000001</v>
      </c>
      <c r="D526" s="8" t="s">
        <v>7883</v>
      </c>
      <c r="E526" s="8" t="s">
        <v>7882</v>
      </c>
      <c r="F526" s="8" t="s">
        <v>7860</v>
      </c>
      <c r="G526" s="43">
        <v>25418</v>
      </c>
      <c r="H526" s="20">
        <v>53</v>
      </c>
      <c r="I526" s="20" t="str" cm="1">
        <f t="array" ref="I526">_xlfn.IFS(H526&lt;=18, "Child", AND(H526&gt;18, H526&lt;=54), "Adult", TRUE, "Old")</f>
        <v>Adult</v>
      </c>
      <c r="K526" s="27"/>
    </row>
    <row r="527" spans="1:11" ht="15.75" customHeight="1" x14ac:dyDescent="0.3">
      <c r="A527" s="8" t="s">
        <v>563</v>
      </c>
      <c r="B527" s="20">
        <v>1</v>
      </c>
      <c r="C527" s="38">
        <v>18903.490000000002</v>
      </c>
      <c r="D527" s="8" t="s">
        <v>7883</v>
      </c>
      <c r="E527" s="8" t="s">
        <v>7884</v>
      </c>
      <c r="F527" s="8" t="s">
        <v>7867</v>
      </c>
      <c r="G527" s="43">
        <v>34969</v>
      </c>
      <c r="H527" s="20">
        <v>27</v>
      </c>
      <c r="I527" s="20" t="str" cm="1">
        <f t="array" ref="I527">_xlfn.IFS(H527&lt;=18, "Child", AND(H527&gt;18, H527&lt;=54), "Adult", TRUE, "Old")</f>
        <v>Adult</v>
      </c>
      <c r="K527" s="27"/>
    </row>
    <row r="528" spans="1:11" ht="15.75" customHeight="1" x14ac:dyDescent="0.3">
      <c r="A528" s="8" t="s">
        <v>564</v>
      </c>
      <c r="B528" s="20">
        <v>0</v>
      </c>
      <c r="C528" s="38">
        <v>18883.330000000002</v>
      </c>
      <c r="D528" s="8" t="s">
        <v>7883</v>
      </c>
      <c r="E528" s="8" t="s">
        <v>7883</v>
      </c>
      <c r="F528" s="8" t="s">
        <v>7873</v>
      </c>
      <c r="G528" s="43">
        <v>23351</v>
      </c>
      <c r="H528" s="20">
        <v>59</v>
      </c>
      <c r="I528" s="20" t="str" cm="1">
        <f t="array" ref="I528">_xlfn.IFS(H528&lt;=18, "Child", AND(H528&gt;18, H528&lt;=54), "Adult", TRUE, "Old")</f>
        <v>Old</v>
      </c>
      <c r="K528" s="27"/>
    </row>
    <row r="529" spans="1:11" ht="15.75" customHeight="1" x14ac:dyDescent="0.3">
      <c r="A529" s="8" t="s">
        <v>565</v>
      </c>
      <c r="B529" s="20">
        <v>3</v>
      </c>
      <c r="C529" s="38">
        <v>18838.7</v>
      </c>
      <c r="D529" s="8" t="s">
        <v>7883</v>
      </c>
      <c r="E529" s="8" t="s">
        <v>7882</v>
      </c>
      <c r="F529" s="8" t="s">
        <v>7860</v>
      </c>
      <c r="G529" s="43">
        <v>37826</v>
      </c>
      <c r="H529" s="20">
        <v>19</v>
      </c>
      <c r="I529" s="20" t="str" cm="1">
        <f t="array" ref="I529">_xlfn.IFS(H529&lt;=18, "Child", AND(H529&gt;18, H529&lt;=54), "Adult", TRUE, "Old")</f>
        <v>Adult</v>
      </c>
      <c r="K529" s="27"/>
    </row>
    <row r="530" spans="1:11" ht="15.75" customHeight="1" x14ac:dyDescent="0.3">
      <c r="A530" s="8" t="s">
        <v>566</v>
      </c>
      <c r="B530" s="20">
        <v>0</v>
      </c>
      <c r="C530" s="38">
        <v>18815.53</v>
      </c>
      <c r="D530" s="8" t="s">
        <v>7883</v>
      </c>
      <c r="E530" s="8" t="s">
        <v>7883</v>
      </c>
      <c r="F530" s="8" t="s">
        <v>7868</v>
      </c>
      <c r="G530" s="43">
        <v>22998</v>
      </c>
      <c r="H530" s="20">
        <v>60</v>
      </c>
      <c r="I530" s="20" t="str" cm="1">
        <f t="array" ref="I530">_xlfn.IFS(H530&lt;=18, "Child", AND(H530&gt;18, H530&lt;=54), "Adult", TRUE, "Old")</f>
        <v>Old</v>
      </c>
      <c r="K530" s="27"/>
    </row>
    <row r="531" spans="1:11" ht="15.75" customHeight="1" x14ac:dyDescent="0.3">
      <c r="A531" s="8" t="s">
        <v>567</v>
      </c>
      <c r="B531" s="20">
        <v>2</v>
      </c>
      <c r="C531" s="38">
        <v>18806.150000000001</v>
      </c>
      <c r="D531" s="8" t="s">
        <v>7883</v>
      </c>
      <c r="E531" s="8" t="s">
        <v>7884</v>
      </c>
      <c r="F531" s="8" t="s">
        <v>7859</v>
      </c>
      <c r="G531" s="43">
        <v>29143</v>
      </c>
      <c r="H531" s="20">
        <v>43</v>
      </c>
      <c r="I531" s="20" t="str" cm="1">
        <f t="array" ref="I531">_xlfn.IFS(H531&lt;=18, "Child", AND(H531&gt;18, H531&lt;=54), "Adult", TRUE, "Old")</f>
        <v>Adult</v>
      </c>
      <c r="K531" s="27"/>
    </row>
    <row r="532" spans="1:11" ht="15.75" customHeight="1" x14ac:dyDescent="0.3">
      <c r="A532" s="8" t="s">
        <v>568</v>
      </c>
      <c r="B532" s="20">
        <v>3</v>
      </c>
      <c r="C532" s="38">
        <v>18804.75</v>
      </c>
      <c r="D532" s="8" t="s">
        <v>7883</v>
      </c>
      <c r="E532" s="8" t="s">
        <v>7883</v>
      </c>
      <c r="F532" s="8" t="s">
        <v>7860</v>
      </c>
      <c r="G532" s="43">
        <v>35031</v>
      </c>
      <c r="H532" s="20">
        <v>27</v>
      </c>
      <c r="I532" s="20" t="str" cm="1">
        <f t="array" ref="I532">_xlfn.IFS(H532&lt;=18, "Child", AND(H532&gt;18, H532&lt;=54), "Adult", TRUE, "Old")</f>
        <v>Adult</v>
      </c>
      <c r="K532" s="27"/>
    </row>
    <row r="533" spans="1:11" ht="15.75" customHeight="1" x14ac:dyDescent="0.3">
      <c r="A533" s="8" t="s">
        <v>569</v>
      </c>
      <c r="B533" s="20">
        <v>2</v>
      </c>
      <c r="C533" s="38">
        <v>18767.740000000002</v>
      </c>
      <c r="D533" s="8" t="s">
        <v>7883</v>
      </c>
      <c r="E533" s="8" t="s">
        <v>7883</v>
      </c>
      <c r="F533" s="8" t="s">
        <v>7859</v>
      </c>
      <c r="G533" s="43">
        <v>29178</v>
      </c>
      <c r="H533" s="20">
        <v>43</v>
      </c>
      <c r="I533" s="20" t="str" cm="1">
        <f t="array" ref="I533">_xlfn.IFS(H533&lt;=18, "Child", AND(H533&gt;18, H533&lt;=54), "Adult", TRUE, "Old")</f>
        <v>Adult</v>
      </c>
      <c r="K533" s="27"/>
    </row>
    <row r="534" spans="1:11" ht="15.75" customHeight="1" x14ac:dyDescent="0.3">
      <c r="A534" s="8" t="s">
        <v>570</v>
      </c>
      <c r="B534" s="20">
        <v>3</v>
      </c>
      <c r="C534" s="38">
        <v>18765.88</v>
      </c>
      <c r="D534" s="8" t="s">
        <v>7883</v>
      </c>
      <c r="E534" s="8" t="s">
        <v>7884</v>
      </c>
      <c r="F534" s="8" t="s">
        <v>7860</v>
      </c>
      <c r="G534" s="43">
        <v>33965</v>
      </c>
      <c r="H534" s="20">
        <v>30</v>
      </c>
      <c r="I534" s="20" t="str" cm="1">
        <f t="array" ref="I534">_xlfn.IFS(H534&lt;=18, "Child", AND(H534&gt;18, H534&lt;=54), "Adult", TRUE, "Old")</f>
        <v>Adult</v>
      </c>
      <c r="K534" s="27"/>
    </row>
    <row r="535" spans="1:11" ht="15.75" customHeight="1" x14ac:dyDescent="0.3">
      <c r="A535" s="8" t="s">
        <v>571</v>
      </c>
      <c r="B535" s="20">
        <v>0</v>
      </c>
      <c r="C535" s="38">
        <v>18694.689999999999</v>
      </c>
      <c r="D535" s="8" t="s">
        <v>7883</v>
      </c>
      <c r="E535" s="8" t="s">
        <v>7883</v>
      </c>
      <c r="F535" s="8" t="s">
        <v>7868</v>
      </c>
      <c r="G535" s="43">
        <v>24714</v>
      </c>
      <c r="H535" s="20">
        <v>55</v>
      </c>
      <c r="I535" s="20" t="str" cm="1">
        <f t="array" ref="I535">_xlfn.IFS(H535&lt;=18, "Child", AND(H535&gt;18, H535&lt;=54), "Adult", TRUE, "Old")</f>
        <v>Old</v>
      </c>
      <c r="K535" s="27"/>
    </row>
    <row r="536" spans="1:11" ht="15.75" customHeight="1" x14ac:dyDescent="0.3">
      <c r="A536" s="8" t="s">
        <v>572</v>
      </c>
      <c r="B536" s="20">
        <v>0</v>
      </c>
      <c r="C536" s="38">
        <v>18682.740000000002</v>
      </c>
      <c r="D536" s="8" t="s">
        <v>7883</v>
      </c>
      <c r="E536" s="8" t="s">
        <v>7882</v>
      </c>
      <c r="F536" s="8" t="s">
        <v>7860</v>
      </c>
      <c r="G536" s="43">
        <v>25858</v>
      </c>
      <c r="H536" s="20">
        <v>52</v>
      </c>
      <c r="I536" s="20" t="str" cm="1">
        <f t="array" ref="I536">_xlfn.IFS(H536&lt;=18, "Child", AND(H536&gt;18, H536&lt;=54), "Adult", TRUE, "Old")</f>
        <v>Adult</v>
      </c>
      <c r="K536" s="27"/>
    </row>
    <row r="537" spans="1:11" ht="15.75" customHeight="1" x14ac:dyDescent="0.3">
      <c r="A537" s="8" t="s">
        <v>573</v>
      </c>
      <c r="B537" s="20">
        <v>0</v>
      </c>
      <c r="C537" s="38">
        <v>18648.419999999998</v>
      </c>
      <c r="D537" s="8" t="s">
        <v>7883</v>
      </c>
      <c r="E537" s="8" t="s">
        <v>7883</v>
      </c>
      <c r="F537" s="8" t="s">
        <v>7863</v>
      </c>
      <c r="G537" s="43">
        <v>36061</v>
      </c>
      <c r="H537" s="20">
        <v>24</v>
      </c>
      <c r="I537" s="20" t="str" cm="1">
        <f t="array" ref="I537">_xlfn.IFS(H537&lt;=18, "Child", AND(H537&gt;18, H537&lt;=54), "Adult", TRUE, "Old")</f>
        <v>Adult</v>
      </c>
      <c r="K537" s="27"/>
    </row>
    <row r="538" spans="1:11" ht="15.75" customHeight="1" x14ac:dyDescent="0.3">
      <c r="A538" s="8" t="s">
        <v>574</v>
      </c>
      <c r="B538" s="20">
        <v>2</v>
      </c>
      <c r="C538" s="38">
        <v>18608.259999999998</v>
      </c>
      <c r="D538" s="8" t="s">
        <v>7883</v>
      </c>
      <c r="E538" s="8" t="s">
        <v>7882</v>
      </c>
      <c r="F538" s="8" t="s">
        <v>7861</v>
      </c>
      <c r="G538" s="43">
        <v>31636</v>
      </c>
      <c r="H538" s="20">
        <v>36</v>
      </c>
      <c r="I538" s="20" t="str" cm="1">
        <f t="array" ref="I538">_xlfn.IFS(H538&lt;=18, "Child", AND(H538&gt;18, H538&lt;=54), "Adult", TRUE, "Old")</f>
        <v>Adult</v>
      </c>
      <c r="K538" s="27"/>
    </row>
    <row r="539" spans="1:11" ht="15.75" customHeight="1" x14ac:dyDescent="0.3">
      <c r="A539" s="8" t="s">
        <v>575</v>
      </c>
      <c r="B539" s="20">
        <v>0</v>
      </c>
      <c r="C539" s="38">
        <v>18443.11</v>
      </c>
      <c r="D539" s="8" t="s">
        <v>7883</v>
      </c>
      <c r="E539" s="8" t="s">
        <v>7884</v>
      </c>
      <c r="F539" s="8" t="s">
        <v>7860</v>
      </c>
      <c r="G539" s="43">
        <v>23646</v>
      </c>
      <c r="H539" s="20">
        <v>58</v>
      </c>
      <c r="I539" s="20" t="str" cm="1">
        <f t="array" ref="I539">_xlfn.IFS(H539&lt;=18, "Child", AND(H539&gt;18, H539&lt;=54), "Adult", TRUE, "Old")</f>
        <v>Old</v>
      </c>
      <c r="K539" s="27"/>
    </row>
    <row r="540" spans="1:11" ht="15.75" customHeight="1" x14ac:dyDescent="0.3">
      <c r="A540" s="8" t="s">
        <v>576</v>
      </c>
      <c r="B540" s="20">
        <v>1</v>
      </c>
      <c r="C540" s="38">
        <v>18328.240000000002</v>
      </c>
      <c r="D540" s="8" t="s">
        <v>7883</v>
      </c>
      <c r="E540" s="8" t="s">
        <v>7884</v>
      </c>
      <c r="F540" s="8" t="s">
        <v>7859</v>
      </c>
      <c r="G540" s="43">
        <v>36509</v>
      </c>
      <c r="H540" s="20">
        <v>23</v>
      </c>
      <c r="I540" s="20" t="str" cm="1">
        <f t="array" ref="I540">_xlfn.IFS(H540&lt;=18, "Child", AND(H540&gt;18, H540&lt;=54), "Adult", TRUE, "Old")</f>
        <v>Adult</v>
      </c>
      <c r="K540" s="27"/>
    </row>
    <row r="541" spans="1:11" ht="15.75" customHeight="1" x14ac:dyDescent="0.3">
      <c r="A541" s="8" t="s">
        <v>577</v>
      </c>
      <c r="B541" s="20">
        <v>0</v>
      </c>
      <c r="C541" s="38">
        <v>18310.740000000002</v>
      </c>
      <c r="D541" s="8" t="s">
        <v>7883</v>
      </c>
      <c r="E541" s="8" t="s">
        <v>7882</v>
      </c>
      <c r="F541" s="8" t="s">
        <v>7860</v>
      </c>
      <c r="G541" s="43">
        <v>34884</v>
      </c>
      <c r="H541" s="20">
        <v>27</v>
      </c>
      <c r="I541" s="20" t="str" cm="1">
        <f t="array" ref="I541">_xlfn.IFS(H541&lt;=18, "Child", AND(H541&gt;18, H541&lt;=54), "Adult", TRUE, "Old")</f>
        <v>Adult</v>
      </c>
      <c r="K541" s="27"/>
    </row>
    <row r="542" spans="1:11" ht="15.75" customHeight="1" x14ac:dyDescent="0.3">
      <c r="A542" s="8" t="s">
        <v>578</v>
      </c>
      <c r="B542" s="20">
        <v>3</v>
      </c>
      <c r="C542" s="38">
        <v>18259.22</v>
      </c>
      <c r="D542" s="8" t="s">
        <v>7883</v>
      </c>
      <c r="E542" s="8" t="s">
        <v>7882</v>
      </c>
      <c r="F542" s="8" t="s">
        <v>7861</v>
      </c>
      <c r="G542" s="43">
        <v>33963</v>
      </c>
      <c r="H542" s="20">
        <v>30</v>
      </c>
      <c r="I542" s="20" t="str" cm="1">
        <f t="array" ref="I542">_xlfn.IFS(H542&lt;=18, "Child", AND(H542&gt;18, H542&lt;=54), "Adult", TRUE, "Old")</f>
        <v>Adult</v>
      </c>
      <c r="K542" s="27"/>
    </row>
    <row r="543" spans="1:11" ht="15.75" customHeight="1" x14ac:dyDescent="0.3">
      <c r="A543" s="8" t="s">
        <v>579</v>
      </c>
      <c r="B543" s="20">
        <v>0</v>
      </c>
      <c r="C543" s="38">
        <v>18246.5</v>
      </c>
      <c r="D543" s="8" t="s">
        <v>7883</v>
      </c>
      <c r="E543" s="8" t="s">
        <v>7883</v>
      </c>
      <c r="F543" s="8" t="s">
        <v>7859</v>
      </c>
      <c r="G543" s="43">
        <v>34914</v>
      </c>
      <c r="H543" s="20">
        <v>27</v>
      </c>
      <c r="I543" s="20" t="str" cm="1">
        <f t="array" ref="I543">_xlfn.IFS(H543&lt;=18, "Child", AND(H543&gt;18, H543&lt;=54), "Adult", TRUE, "Old")</f>
        <v>Adult</v>
      </c>
      <c r="K543" s="27"/>
    </row>
    <row r="544" spans="1:11" ht="15.75" customHeight="1" x14ac:dyDescent="0.3">
      <c r="A544" s="8" t="s">
        <v>580</v>
      </c>
      <c r="B544" s="20">
        <v>3</v>
      </c>
      <c r="C544" s="38">
        <v>18223.45</v>
      </c>
      <c r="D544" s="8" t="s">
        <v>7883</v>
      </c>
      <c r="E544" s="8" t="s">
        <v>7882</v>
      </c>
      <c r="F544" s="8" t="s">
        <v>7859</v>
      </c>
      <c r="G544" s="43">
        <v>38240</v>
      </c>
      <c r="H544" s="20">
        <v>18</v>
      </c>
      <c r="I544" s="20" t="str" cm="1">
        <f t="array" ref="I544">_xlfn.IFS(H544&lt;=18, "Child", AND(H544&gt;18, H544&lt;=54), "Adult", TRUE, "Old")</f>
        <v>Child</v>
      </c>
      <c r="K544" s="27"/>
    </row>
    <row r="545" spans="1:11" ht="15.75" customHeight="1" x14ac:dyDescent="0.3">
      <c r="A545" s="8" t="s">
        <v>581</v>
      </c>
      <c r="B545" s="20">
        <v>1</v>
      </c>
      <c r="C545" s="38">
        <v>18218.16</v>
      </c>
      <c r="D545" s="8" t="s">
        <v>7883</v>
      </c>
      <c r="E545" s="8" t="s">
        <v>7883</v>
      </c>
      <c r="F545" s="8" t="s">
        <v>7859</v>
      </c>
      <c r="G545" s="43">
        <v>35596</v>
      </c>
      <c r="H545" s="20">
        <v>25</v>
      </c>
      <c r="I545" s="20" t="str" cm="1">
        <f t="array" ref="I545">_xlfn.IFS(H545&lt;=18, "Child", AND(H545&gt;18, H545&lt;=54), "Adult", TRUE, "Old")</f>
        <v>Adult</v>
      </c>
      <c r="K545" s="27"/>
    </row>
    <row r="546" spans="1:11" ht="15.75" customHeight="1" x14ac:dyDescent="0.3">
      <c r="A546" s="8" t="s">
        <v>582</v>
      </c>
      <c r="B546" s="20">
        <v>0</v>
      </c>
      <c r="C546" s="38">
        <v>18208.34</v>
      </c>
      <c r="D546" s="8" t="s">
        <v>7883</v>
      </c>
      <c r="E546" s="8" t="s">
        <v>7884</v>
      </c>
      <c r="F546" s="8" t="s">
        <v>7873</v>
      </c>
      <c r="G546" s="43">
        <v>23196</v>
      </c>
      <c r="H546" s="20">
        <v>59</v>
      </c>
      <c r="I546" s="20" t="str" cm="1">
        <f t="array" ref="I546">_xlfn.IFS(H546&lt;=18, "Child", AND(H546&gt;18, H546&lt;=54), "Adult", TRUE, "Old")</f>
        <v>Old</v>
      </c>
      <c r="K546" s="27"/>
    </row>
    <row r="547" spans="1:11" ht="15.75" customHeight="1" x14ac:dyDescent="0.3">
      <c r="A547" s="8" t="s">
        <v>583</v>
      </c>
      <c r="B547" s="20">
        <v>2</v>
      </c>
      <c r="C547" s="38">
        <v>18157.88</v>
      </c>
      <c r="D547" s="8" t="s">
        <v>7883</v>
      </c>
      <c r="E547" s="8" t="s">
        <v>7883</v>
      </c>
      <c r="F547" s="8" t="s">
        <v>7860</v>
      </c>
      <c r="G547" s="43">
        <v>34162</v>
      </c>
      <c r="H547" s="20">
        <v>29</v>
      </c>
      <c r="I547" s="20" t="str" cm="1">
        <f t="array" ref="I547">_xlfn.IFS(H547&lt;=18, "Child", AND(H547&gt;18, H547&lt;=54), "Adult", TRUE, "Old")</f>
        <v>Adult</v>
      </c>
      <c r="K547" s="27"/>
    </row>
    <row r="548" spans="1:11" ht="15.75" customHeight="1" x14ac:dyDescent="0.3">
      <c r="A548" s="8" t="s">
        <v>584</v>
      </c>
      <c r="B548" s="20">
        <v>0</v>
      </c>
      <c r="C548" s="38">
        <v>18033.97</v>
      </c>
      <c r="D548" s="8" t="s">
        <v>7883</v>
      </c>
      <c r="E548" s="8" t="s">
        <v>7883</v>
      </c>
      <c r="F548" s="8" t="s">
        <v>7860</v>
      </c>
      <c r="G548" s="43">
        <v>36457</v>
      </c>
      <c r="H548" s="20">
        <v>23</v>
      </c>
      <c r="I548" s="20" t="str" cm="1">
        <f t="array" ref="I548">_xlfn.IFS(H548&lt;=18, "Child", AND(H548&gt;18, H548&lt;=54), "Adult", TRUE, "Old")</f>
        <v>Adult</v>
      </c>
      <c r="K548" s="27"/>
    </row>
    <row r="549" spans="1:11" ht="15.75" customHeight="1" x14ac:dyDescent="0.3">
      <c r="A549" s="8" t="s">
        <v>585</v>
      </c>
      <c r="B549" s="20">
        <v>0</v>
      </c>
      <c r="C549" s="38">
        <v>18031.189999999999</v>
      </c>
      <c r="D549" s="8" t="s">
        <v>7883</v>
      </c>
      <c r="E549" s="8" t="s">
        <v>7884</v>
      </c>
      <c r="F549" s="8" t="s">
        <v>7860</v>
      </c>
      <c r="G549" s="43">
        <v>24032</v>
      </c>
      <c r="H549" s="20">
        <v>57</v>
      </c>
      <c r="I549" s="20" t="str" cm="1">
        <f t="array" ref="I549">_xlfn.IFS(H549&lt;=18, "Child", AND(H549&gt;18, H549&lt;=54), "Adult", TRUE, "Old")</f>
        <v>Old</v>
      </c>
      <c r="K549" s="27"/>
    </row>
    <row r="550" spans="1:11" ht="15.75" customHeight="1" x14ac:dyDescent="0.3">
      <c r="A550" s="8" t="s">
        <v>586</v>
      </c>
      <c r="B550" s="20">
        <v>1</v>
      </c>
      <c r="C550" s="38">
        <v>18031.16</v>
      </c>
      <c r="D550" s="8" t="s">
        <v>7883</v>
      </c>
      <c r="E550" s="8" t="s">
        <v>7882</v>
      </c>
      <c r="F550" s="8" t="s">
        <v>7868</v>
      </c>
      <c r="G550" s="43">
        <v>27572</v>
      </c>
      <c r="H550" s="20">
        <v>47</v>
      </c>
      <c r="I550" s="20" t="str" cm="1">
        <f t="array" ref="I550">_xlfn.IFS(H550&lt;=18, "Child", AND(H550&gt;18, H550&lt;=54), "Adult", TRUE, "Old")</f>
        <v>Adult</v>
      </c>
      <c r="K550" s="27"/>
    </row>
    <row r="551" spans="1:11" ht="15.75" customHeight="1" x14ac:dyDescent="0.3">
      <c r="A551" s="8" t="s">
        <v>587</v>
      </c>
      <c r="B551" s="20">
        <v>4</v>
      </c>
      <c r="C551" s="38">
        <v>17942.11</v>
      </c>
      <c r="D551" s="8" t="s">
        <v>7883</v>
      </c>
      <c r="E551" s="8" t="s">
        <v>7884</v>
      </c>
      <c r="F551" s="8" t="s">
        <v>7861</v>
      </c>
      <c r="G551" s="43">
        <v>37162</v>
      </c>
      <c r="H551" s="20">
        <v>21</v>
      </c>
      <c r="I551" s="20" t="str" cm="1">
        <f t="array" ref="I551">_xlfn.IFS(H551&lt;=18, "Child", AND(H551&gt;18, H551&lt;=54), "Adult", TRUE, "Old")</f>
        <v>Adult</v>
      </c>
      <c r="K551" s="27"/>
    </row>
    <row r="552" spans="1:11" ht="15.75" customHeight="1" x14ac:dyDescent="0.3">
      <c r="A552" s="8" t="s">
        <v>588</v>
      </c>
      <c r="B552" s="20">
        <v>0</v>
      </c>
      <c r="C552" s="38">
        <v>17929.3</v>
      </c>
      <c r="D552" s="8" t="s">
        <v>7883</v>
      </c>
      <c r="E552" s="8" t="s">
        <v>7884</v>
      </c>
      <c r="F552" s="8" t="s">
        <v>7859</v>
      </c>
      <c r="G552" s="43">
        <v>28415</v>
      </c>
      <c r="H552" s="20">
        <v>45</v>
      </c>
      <c r="I552" s="20" t="str" cm="1">
        <f t="array" ref="I552">_xlfn.IFS(H552&lt;=18, "Child", AND(H552&gt;18, H552&lt;=54), "Adult", TRUE, "Old")</f>
        <v>Adult</v>
      </c>
      <c r="K552" s="27"/>
    </row>
    <row r="553" spans="1:11" ht="15.75" customHeight="1" x14ac:dyDescent="0.3">
      <c r="A553" s="8" t="s">
        <v>589</v>
      </c>
      <c r="B553" s="20">
        <v>0</v>
      </c>
      <c r="C553" s="38">
        <v>17904.53</v>
      </c>
      <c r="D553" s="8" t="s">
        <v>7883</v>
      </c>
      <c r="E553" s="8" t="s">
        <v>7884</v>
      </c>
      <c r="F553" s="8" t="s">
        <v>7871</v>
      </c>
      <c r="G553" s="43">
        <v>32846</v>
      </c>
      <c r="H553" s="20">
        <v>33</v>
      </c>
      <c r="I553" s="20" t="str" cm="1">
        <f t="array" ref="I553">_xlfn.IFS(H553&lt;=18, "Child", AND(H553&gt;18, H553&lt;=54), "Adult", TRUE, "Old")</f>
        <v>Adult</v>
      </c>
      <c r="K553" s="27"/>
    </row>
    <row r="554" spans="1:11" ht="15.75" customHeight="1" x14ac:dyDescent="0.3">
      <c r="A554" s="8" t="s">
        <v>590</v>
      </c>
      <c r="B554" s="20">
        <v>2</v>
      </c>
      <c r="C554" s="38">
        <v>17882.669999999998</v>
      </c>
      <c r="D554" s="8" t="s">
        <v>7883</v>
      </c>
      <c r="E554" s="8" t="s">
        <v>7882</v>
      </c>
      <c r="F554" s="8" t="s">
        <v>7860</v>
      </c>
      <c r="G554" s="43">
        <v>29171</v>
      </c>
      <c r="H554" s="20">
        <v>43</v>
      </c>
      <c r="I554" s="20" t="str" cm="1">
        <f t="array" ref="I554">_xlfn.IFS(H554&lt;=18, "Child", AND(H554&gt;18, H554&lt;=54), "Adult", TRUE, "Old")</f>
        <v>Adult</v>
      </c>
      <c r="K554" s="27"/>
    </row>
    <row r="555" spans="1:11" ht="15.75" customHeight="1" x14ac:dyDescent="0.3">
      <c r="A555" s="8" t="s">
        <v>591</v>
      </c>
      <c r="B555" s="20">
        <v>0</v>
      </c>
      <c r="C555" s="38">
        <v>17878.900000000001</v>
      </c>
      <c r="D555" s="8" t="s">
        <v>7883</v>
      </c>
      <c r="E555" s="8" t="s">
        <v>7884</v>
      </c>
      <c r="F555" s="8" t="s">
        <v>7867</v>
      </c>
      <c r="G555" s="43">
        <v>35668</v>
      </c>
      <c r="H555" s="20">
        <v>25</v>
      </c>
      <c r="I555" s="20" t="str" cm="1">
        <f t="array" ref="I555">_xlfn.IFS(H555&lt;=18, "Child", AND(H555&gt;18, H555&lt;=54), "Adult", TRUE, "Old")</f>
        <v>Adult</v>
      </c>
      <c r="K555" s="27"/>
    </row>
    <row r="556" spans="1:11" ht="15.75" customHeight="1" x14ac:dyDescent="0.3">
      <c r="A556" s="8" t="s">
        <v>592</v>
      </c>
      <c r="B556" s="20">
        <v>2</v>
      </c>
      <c r="C556" s="38">
        <v>17862.919999999998</v>
      </c>
      <c r="D556" s="8" t="s">
        <v>7883</v>
      </c>
      <c r="E556" s="8" t="s">
        <v>7884</v>
      </c>
      <c r="F556" s="8" t="s">
        <v>7860</v>
      </c>
      <c r="G556" s="43">
        <v>28106</v>
      </c>
      <c r="H556" s="20">
        <v>46</v>
      </c>
      <c r="I556" s="20" t="str" cm="1">
        <f t="array" ref="I556">_xlfn.IFS(H556&lt;=18, "Child", AND(H556&gt;18, H556&lt;=54), "Adult", TRUE, "Old")</f>
        <v>Adult</v>
      </c>
      <c r="K556" s="27"/>
    </row>
    <row r="557" spans="1:11" ht="15.75" customHeight="1" x14ac:dyDescent="0.3">
      <c r="A557" s="8" t="s">
        <v>593</v>
      </c>
      <c r="B557" s="20">
        <v>0</v>
      </c>
      <c r="C557" s="38">
        <v>17832.599999999999</v>
      </c>
      <c r="D557" s="8" t="s">
        <v>7883</v>
      </c>
      <c r="E557" s="8" t="s">
        <v>7884</v>
      </c>
      <c r="F557" s="8" t="s">
        <v>7860</v>
      </c>
      <c r="G557" s="43">
        <v>23353</v>
      </c>
      <c r="H557" s="20">
        <v>59</v>
      </c>
      <c r="I557" s="20" t="str" cm="1">
        <f t="array" ref="I557">_xlfn.IFS(H557&lt;=18, "Child", AND(H557&gt;18, H557&lt;=54), "Adult", TRUE, "Old")</f>
        <v>Old</v>
      </c>
      <c r="K557" s="27"/>
    </row>
    <row r="558" spans="1:11" ht="15.75" customHeight="1" x14ac:dyDescent="0.3">
      <c r="A558" s="8" t="s">
        <v>594</v>
      </c>
      <c r="B558" s="20">
        <v>2</v>
      </c>
      <c r="C558" s="38">
        <v>17779.939999999999</v>
      </c>
      <c r="D558" s="8" t="s">
        <v>7883</v>
      </c>
      <c r="E558" s="8" t="s">
        <v>7884</v>
      </c>
      <c r="F558" s="8" t="s">
        <v>7860</v>
      </c>
      <c r="G558" s="43">
        <v>29138</v>
      </c>
      <c r="H558" s="20">
        <v>43</v>
      </c>
      <c r="I558" s="20" t="str" cm="1">
        <f t="array" ref="I558">_xlfn.IFS(H558&lt;=18, "Child", AND(H558&gt;18, H558&lt;=54), "Adult", TRUE, "Old")</f>
        <v>Adult</v>
      </c>
      <c r="K558" s="27"/>
    </row>
    <row r="559" spans="1:11" ht="15.75" customHeight="1" x14ac:dyDescent="0.3">
      <c r="A559" s="8" t="s">
        <v>595</v>
      </c>
      <c r="B559" s="20">
        <v>0</v>
      </c>
      <c r="C559" s="38">
        <v>17777.73</v>
      </c>
      <c r="D559" s="8" t="s">
        <v>7883</v>
      </c>
      <c r="E559" s="8" t="s">
        <v>7882</v>
      </c>
      <c r="F559" s="8" t="s">
        <v>7860</v>
      </c>
      <c r="G559" s="43">
        <v>24279</v>
      </c>
      <c r="H559" s="20">
        <v>56</v>
      </c>
      <c r="I559" s="20" t="str" cm="1">
        <f t="array" ref="I559">_xlfn.IFS(H559&lt;=18, "Child", AND(H559&gt;18, H559&lt;=54), "Adult", TRUE, "Old")</f>
        <v>Old</v>
      </c>
      <c r="K559" s="27"/>
    </row>
    <row r="560" spans="1:11" ht="15.75" customHeight="1" x14ac:dyDescent="0.3">
      <c r="A560" s="8" t="s">
        <v>596</v>
      </c>
      <c r="B560" s="20">
        <v>0</v>
      </c>
      <c r="C560" s="38">
        <v>17748.509999999998</v>
      </c>
      <c r="D560" s="8" t="s">
        <v>7883</v>
      </c>
      <c r="E560" s="8" t="s">
        <v>7883</v>
      </c>
      <c r="F560" s="8" t="s">
        <v>7860</v>
      </c>
      <c r="G560" s="43">
        <v>37816</v>
      </c>
      <c r="H560" s="20">
        <v>19</v>
      </c>
      <c r="I560" s="20" t="str" cm="1">
        <f t="array" ref="I560">_xlfn.IFS(H560&lt;=18, "Child", AND(H560&gt;18, H560&lt;=54), "Adult", TRUE, "Old")</f>
        <v>Adult</v>
      </c>
      <c r="K560" s="27"/>
    </row>
    <row r="561" spans="1:11" ht="15.75" customHeight="1" x14ac:dyDescent="0.3">
      <c r="A561" s="8" t="s">
        <v>597</v>
      </c>
      <c r="B561" s="20">
        <v>3</v>
      </c>
      <c r="C561" s="38">
        <v>17663.14</v>
      </c>
      <c r="D561" s="8" t="s">
        <v>7883</v>
      </c>
      <c r="E561" s="8" t="s">
        <v>7882</v>
      </c>
      <c r="F561" s="8" t="s">
        <v>7859</v>
      </c>
      <c r="G561" s="43">
        <v>34516</v>
      </c>
      <c r="H561" s="20">
        <v>28</v>
      </c>
      <c r="I561" s="20" t="str" cm="1">
        <f t="array" ref="I561">_xlfn.IFS(H561&lt;=18, "Child", AND(H561&gt;18, H561&lt;=54), "Adult", TRUE, "Old")</f>
        <v>Adult</v>
      </c>
      <c r="K561" s="27"/>
    </row>
    <row r="562" spans="1:11" ht="15.75" customHeight="1" x14ac:dyDescent="0.3">
      <c r="A562" s="8" t="s">
        <v>598</v>
      </c>
      <c r="B562" s="20">
        <v>1</v>
      </c>
      <c r="C562" s="38">
        <v>17626.240000000002</v>
      </c>
      <c r="D562" s="8" t="s">
        <v>7883</v>
      </c>
      <c r="E562" s="8" t="s">
        <v>7882</v>
      </c>
      <c r="F562" s="8" t="s">
        <v>7859</v>
      </c>
      <c r="G562" s="43">
        <v>33171</v>
      </c>
      <c r="H562" s="20">
        <v>32</v>
      </c>
      <c r="I562" s="20" t="str" cm="1">
        <f t="array" ref="I562">_xlfn.IFS(H562&lt;=18, "Child", AND(H562&gt;18, H562&lt;=54), "Adult", TRUE, "Old")</f>
        <v>Adult</v>
      </c>
      <c r="K562" s="27"/>
    </row>
    <row r="563" spans="1:11" ht="15.75" customHeight="1" x14ac:dyDescent="0.3">
      <c r="A563" s="8" t="s">
        <v>599</v>
      </c>
      <c r="B563" s="20">
        <v>0</v>
      </c>
      <c r="C563" s="38">
        <v>17584.72</v>
      </c>
      <c r="D563" s="8" t="s">
        <v>7883</v>
      </c>
      <c r="E563" s="8" t="s">
        <v>7882</v>
      </c>
      <c r="F563" s="8" t="s">
        <v>7860</v>
      </c>
      <c r="G563" s="43">
        <v>25775</v>
      </c>
      <c r="H563" s="20">
        <v>52</v>
      </c>
      <c r="I563" s="20" t="str" cm="1">
        <f t="array" ref="I563">_xlfn.IFS(H563&lt;=18, "Child", AND(H563&gt;18, H563&lt;=54), "Adult", TRUE, "Old")</f>
        <v>Adult</v>
      </c>
      <c r="K563" s="27"/>
    </row>
    <row r="564" spans="1:11" ht="15.75" customHeight="1" x14ac:dyDescent="0.3">
      <c r="A564" s="8" t="s">
        <v>600</v>
      </c>
      <c r="B564" s="20">
        <v>1</v>
      </c>
      <c r="C564" s="38">
        <v>17560.38</v>
      </c>
      <c r="D564" s="8" t="s">
        <v>7883</v>
      </c>
      <c r="E564" s="8" t="s">
        <v>7883</v>
      </c>
      <c r="F564" s="8" t="s">
        <v>7860</v>
      </c>
      <c r="G564" s="43">
        <v>37493</v>
      </c>
      <c r="H564" s="20">
        <v>20</v>
      </c>
      <c r="I564" s="20" t="str" cm="1">
        <f t="array" ref="I564">_xlfn.IFS(H564&lt;=18, "Child", AND(H564&gt;18, H564&lt;=54), "Adult", TRUE, "Old")</f>
        <v>Adult</v>
      </c>
      <c r="K564" s="27"/>
    </row>
    <row r="565" spans="1:11" ht="15.75" customHeight="1" x14ac:dyDescent="0.3">
      <c r="A565" s="8" t="s">
        <v>601</v>
      </c>
      <c r="B565" s="20">
        <v>0</v>
      </c>
      <c r="C565" s="38">
        <v>17556.88</v>
      </c>
      <c r="D565" s="8" t="s">
        <v>7883</v>
      </c>
      <c r="E565" s="8" t="s">
        <v>7884</v>
      </c>
      <c r="F565" s="8" t="s">
        <v>7860</v>
      </c>
      <c r="G565" s="43">
        <v>23331</v>
      </c>
      <c r="H565" s="20">
        <v>59</v>
      </c>
      <c r="I565" s="20" t="str" cm="1">
        <f t="array" ref="I565">_xlfn.IFS(H565&lt;=18, "Child", AND(H565&gt;18, H565&lt;=54), "Adult", TRUE, "Old")</f>
        <v>Old</v>
      </c>
      <c r="K565" s="27"/>
    </row>
    <row r="566" spans="1:11" ht="15.75" customHeight="1" x14ac:dyDescent="0.3">
      <c r="A566" s="8" t="s">
        <v>602</v>
      </c>
      <c r="B566" s="20">
        <v>0</v>
      </c>
      <c r="C566" s="38">
        <v>17507.47</v>
      </c>
      <c r="D566" s="8" t="s">
        <v>7883</v>
      </c>
      <c r="E566" s="8" t="s">
        <v>7883</v>
      </c>
      <c r="F566" s="8" t="s">
        <v>7873</v>
      </c>
      <c r="G566" s="43">
        <v>25031</v>
      </c>
      <c r="H566" s="20">
        <v>54</v>
      </c>
      <c r="I566" s="20" t="str" cm="1">
        <f t="array" ref="I566">_xlfn.IFS(H566&lt;=18, "Child", AND(H566&gt;18, H566&lt;=54), "Adult", TRUE, "Old")</f>
        <v>Adult</v>
      </c>
      <c r="K566" s="27"/>
    </row>
    <row r="567" spans="1:11" ht="15.75" customHeight="1" x14ac:dyDescent="0.3">
      <c r="A567" s="8" t="s">
        <v>603</v>
      </c>
      <c r="B567" s="20">
        <v>0</v>
      </c>
      <c r="C567" s="38">
        <v>17505.650000000001</v>
      </c>
      <c r="D567" s="8" t="s">
        <v>7883</v>
      </c>
      <c r="E567" s="8" t="s">
        <v>7884</v>
      </c>
      <c r="F567" s="8" t="s">
        <v>7868</v>
      </c>
      <c r="G567" s="43">
        <v>23909</v>
      </c>
      <c r="H567" s="20">
        <v>57</v>
      </c>
      <c r="I567" s="20" t="str" cm="1">
        <f t="array" ref="I567">_xlfn.IFS(H567&lt;=18, "Child", AND(H567&gt;18, H567&lt;=54), "Adult", TRUE, "Old")</f>
        <v>Old</v>
      </c>
      <c r="K567" s="27"/>
    </row>
    <row r="568" spans="1:11" ht="15.75" customHeight="1" x14ac:dyDescent="0.3">
      <c r="A568" s="8" t="s">
        <v>604</v>
      </c>
      <c r="B568" s="20">
        <v>0</v>
      </c>
      <c r="C568" s="38">
        <v>17496.310000000001</v>
      </c>
      <c r="D568" s="8" t="s">
        <v>7883</v>
      </c>
      <c r="E568" s="8" t="s">
        <v>7884</v>
      </c>
      <c r="F568" s="8" t="s">
        <v>7861</v>
      </c>
      <c r="G568" s="43">
        <v>33236</v>
      </c>
      <c r="H568" s="20">
        <v>32</v>
      </c>
      <c r="I568" s="20" t="str" cm="1">
        <f t="array" ref="I568">_xlfn.IFS(H568&lt;=18, "Child", AND(H568&gt;18, H568&lt;=54), "Adult", TRUE, "Old")</f>
        <v>Adult</v>
      </c>
      <c r="K568" s="27"/>
    </row>
    <row r="569" spans="1:11" ht="15.75" customHeight="1" x14ac:dyDescent="0.3">
      <c r="A569" s="8" t="s">
        <v>605</v>
      </c>
      <c r="B569" s="20">
        <v>0</v>
      </c>
      <c r="C569" s="38">
        <v>17479.53</v>
      </c>
      <c r="D569" s="8" t="s">
        <v>7883</v>
      </c>
      <c r="E569" s="8" t="s">
        <v>7883</v>
      </c>
      <c r="F569" s="8" t="s">
        <v>7860</v>
      </c>
      <c r="G569" s="43">
        <v>26092</v>
      </c>
      <c r="H569" s="20">
        <v>52</v>
      </c>
      <c r="I569" s="20" t="str" cm="1">
        <f t="array" ref="I569">_xlfn.IFS(H569&lt;=18, "Child", AND(H569&gt;18, H569&lt;=54), "Adult", TRUE, "Old")</f>
        <v>Adult</v>
      </c>
      <c r="K569" s="27"/>
    </row>
    <row r="570" spans="1:11" ht="15.75" customHeight="1" x14ac:dyDescent="0.3">
      <c r="A570" s="8" t="s">
        <v>606</v>
      </c>
      <c r="B570" s="20">
        <v>0</v>
      </c>
      <c r="C570" s="38">
        <v>17468.98</v>
      </c>
      <c r="D570" s="8" t="s">
        <v>7884</v>
      </c>
      <c r="E570" s="8" t="s">
        <v>7883</v>
      </c>
      <c r="F570" s="8" t="s">
        <v>7860</v>
      </c>
      <c r="G570" s="43">
        <v>37927</v>
      </c>
      <c r="H570" s="20">
        <v>19</v>
      </c>
      <c r="I570" s="20" t="str" cm="1">
        <f t="array" ref="I570">_xlfn.IFS(H570&lt;=18, "Child", AND(H570&gt;18, H570&lt;=54), "Adult", TRUE, "Old")</f>
        <v>Adult</v>
      </c>
      <c r="K570" s="27"/>
    </row>
    <row r="571" spans="1:11" ht="15.75" customHeight="1" x14ac:dyDescent="0.3">
      <c r="A571" s="8" t="s">
        <v>607</v>
      </c>
      <c r="B571" s="20">
        <v>2</v>
      </c>
      <c r="C571" s="38">
        <v>17361.77</v>
      </c>
      <c r="D571" s="8" t="s">
        <v>7884</v>
      </c>
      <c r="E571" s="8" t="s">
        <v>7883</v>
      </c>
      <c r="F571" s="8" t="s">
        <v>7860</v>
      </c>
      <c r="G571" s="43">
        <v>33895</v>
      </c>
      <c r="H571" s="20">
        <v>30</v>
      </c>
      <c r="I571" s="20" t="str" cm="1">
        <f t="array" ref="I571">_xlfn.IFS(H571&lt;=18, "Child", AND(H571&gt;18, H571&lt;=54), "Adult", TRUE, "Old")</f>
        <v>Adult</v>
      </c>
      <c r="K571" s="27"/>
    </row>
    <row r="572" spans="1:11" ht="15.75" customHeight="1" x14ac:dyDescent="0.3">
      <c r="A572" s="8" t="s">
        <v>608</v>
      </c>
      <c r="B572" s="20">
        <v>0</v>
      </c>
      <c r="C572" s="38">
        <v>17352.68</v>
      </c>
      <c r="D572" s="8" t="s">
        <v>7884</v>
      </c>
      <c r="E572" s="8" t="s">
        <v>7882</v>
      </c>
      <c r="F572" s="8" t="s">
        <v>7860</v>
      </c>
      <c r="G572" s="43">
        <v>37926</v>
      </c>
      <c r="H572" s="20">
        <v>19</v>
      </c>
      <c r="I572" s="20" t="str" cm="1">
        <f t="array" ref="I572">_xlfn.IFS(H572&lt;=18, "Child", AND(H572&gt;18, H572&lt;=54), "Adult", TRUE, "Old")</f>
        <v>Adult</v>
      </c>
      <c r="K572" s="27"/>
    </row>
    <row r="573" spans="1:11" ht="15.75" customHeight="1" x14ac:dyDescent="0.3">
      <c r="A573" s="8" t="s">
        <v>609</v>
      </c>
      <c r="B573" s="20">
        <v>0</v>
      </c>
      <c r="C573" s="38">
        <v>17337.580000000002</v>
      </c>
      <c r="D573" s="8" t="s">
        <v>7884</v>
      </c>
      <c r="E573" s="8" t="s">
        <v>7882</v>
      </c>
      <c r="F573" s="8" t="s">
        <v>7868</v>
      </c>
      <c r="G573" s="43">
        <v>23204</v>
      </c>
      <c r="H573" s="20">
        <v>59</v>
      </c>
      <c r="I573" s="20" t="str" cm="1">
        <f t="array" ref="I573">_xlfn.IFS(H573&lt;=18, "Child", AND(H573&gt;18, H573&lt;=54), "Adult", TRUE, "Old")</f>
        <v>Old</v>
      </c>
      <c r="K573" s="27"/>
    </row>
    <row r="574" spans="1:11" ht="15.75" customHeight="1" x14ac:dyDescent="0.3">
      <c r="A574" s="8" t="s">
        <v>610</v>
      </c>
      <c r="B574" s="20">
        <v>1</v>
      </c>
      <c r="C574" s="38">
        <v>17253.43</v>
      </c>
      <c r="D574" s="8" t="s">
        <v>7884</v>
      </c>
      <c r="E574" s="8" t="s">
        <v>7882</v>
      </c>
      <c r="F574" s="8" t="s">
        <v>7873</v>
      </c>
      <c r="G574" s="43">
        <v>27631</v>
      </c>
      <c r="H574" s="20">
        <v>47</v>
      </c>
      <c r="I574" s="20" t="str" cm="1">
        <f t="array" ref="I574">_xlfn.IFS(H574&lt;=18, "Child", AND(H574&gt;18, H574&lt;=54), "Adult", TRUE, "Old")</f>
        <v>Adult</v>
      </c>
      <c r="K574" s="27"/>
    </row>
    <row r="575" spans="1:11" ht="15.75" customHeight="1" x14ac:dyDescent="0.3">
      <c r="A575" s="8" t="s">
        <v>611</v>
      </c>
      <c r="B575" s="20">
        <v>1</v>
      </c>
      <c r="C575" s="38">
        <v>17179.52</v>
      </c>
      <c r="D575" s="8" t="s">
        <v>7884</v>
      </c>
      <c r="E575" s="8" t="s">
        <v>7883</v>
      </c>
      <c r="F575" s="8" t="s">
        <v>7859</v>
      </c>
      <c r="G575" s="43">
        <v>30246</v>
      </c>
      <c r="H575" s="20">
        <v>40</v>
      </c>
      <c r="I575" s="20" t="str" cm="1">
        <f t="array" ref="I575">_xlfn.IFS(H575&lt;=18, "Child", AND(H575&gt;18, H575&lt;=54), "Adult", TRUE, "Old")</f>
        <v>Adult</v>
      </c>
      <c r="K575" s="27"/>
    </row>
    <row r="576" spans="1:11" ht="15.75" customHeight="1" x14ac:dyDescent="0.3">
      <c r="A576" s="8" t="s">
        <v>612</v>
      </c>
      <c r="B576" s="20">
        <v>1</v>
      </c>
      <c r="C576" s="38">
        <v>17178.68</v>
      </c>
      <c r="D576" s="8" t="s">
        <v>7884</v>
      </c>
      <c r="E576" s="8" t="s">
        <v>7884</v>
      </c>
      <c r="F576" s="8" t="s">
        <v>7863</v>
      </c>
      <c r="G576" s="43">
        <v>38217</v>
      </c>
      <c r="H576" s="20">
        <v>18</v>
      </c>
      <c r="I576" s="20" t="str" cm="1">
        <f t="array" ref="I576">_xlfn.IFS(H576&lt;=18, "Child", AND(H576&gt;18, H576&lt;=54), "Adult", TRUE, "Old")</f>
        <v>Child</v>
      </c>
      <c r="K576" s="27"/>
    </row>
    <row r="577" spans="1:11" ht="15.75" customHeight="1" x14ac:dyDescent="0.3">
      <c r="A577" s="8" t="s">
        <v>613</v>
      </c>
      <c r="B577" s="20">
        <v>0</v>
      </c>
      <c r="C577" s="38">
        <v>17174.52</v>
      </c>
      <c r="D577" s="8" t="s">
        <v>7884</v>
      </c>
      <c r="E577" s="8" t="s">
        <v>7884</v>
      </c>
      <c r="F577" s="8" t="s">
        <v>7860</v>
      </c>
      <c r="G577" s="43">
        <v>23535</v>
      </c>
      <c r="H577" s="20">
        <v>59</v>
      </c>
      <c r="I577" s="20" t="str" cm="1">
        <f t="array" ref="I577">_xlfn.IFS(H577&lt;=18, "Child", AND(H577&gt;18, H577&lt;=54), "Adult", TRUE, "Old")</f>
        <v>Old</v>
      </c>
      <c r="K577" s="27"/>
    </row>
    <row r="578" spans="1:11" ht="15.75" customHeight="1" x14ac:dyDescent="0.3">
      <c r="A578" s="8" t="s">
        <v>614</v>
      </c>
      <c r="B578" s="20">
        <v>0</v>
      </c>
      <c r="C578" s="38">
        <v>17172.27</v>
      </c>
      <c r="D578" s="8" t="s">
        <v>7884</v>
      </c>
      <c r="E578" s="8" t="s">
        <v>7884</v>
      </c>
      <c r="F578" s="8" t="s">
        <v>7873</v>
      </c>
      <c r="G578" s="43">
        <v>24001</v>
      </c>
      <c r="H578" s="20">
        <v>57</v>
      </c>
      <c r="I578" s="20" t="str" cm="1">
        <f t="array" ref="I578">_xlfn.IFS(H578&lt;=18, "Child", AND(H578&gt;18, H578&lt;=54), "Adult", TRUE, "Old")</f>
        <v>Old</v>
      </c>
      <c r="K578" s="27"/>
    </row>
    <row r="579" spans="1:11" ht="15.75" customHeight="1" x14ac:dyDescent="0.3">
      <c r="A579" s="8" t="s">
        <v>615</v>
      </c>
      <c r="B579" s="20">
        <v>4</v>
      </c>
      <c r="C579" s="38">
        <v>17128.43</v>
      </c>
      <c r="D579" s="8" t="s">
        <v>7884</v>
      </c>
      <c r="E579" s="8" t="s">
        <v>7882</v>
      </c>
      <c r="F579" s="8" t="s">
        <v>7864</v>
      </c>
      <c r="G579" s="43">
        <v>35949</v>
      </c>
      <c r="H579" s="20">
        <v>25</v>
      </c>
      <c r="I579" s="20" t="str" cm="1">
        <f t="array" ref="I579">_xlfn.IFS(H579&lt;=18, "Child", AND(H579&gt;18, H579&lt;=54), "Adult", TRUE, "Old")</f>
        <v>Adult</v>
      </c>
      <c r="K579" s="27"/>
    </row>
    <row r="580" spans="1:11" ht="15.75" customHeight="1" x14ac:dyDescent="0.3">
      <c r="A580" s="8" t="s">
        <v>616</v>
      </c>
      <c r="B580" s="20">
        <v>1</v>
      </c>
      <c r="C580" s="38">
        <v>17085.27</v>
      </c>
      <c r="D580" s="8" t="s">
        <v>7884</v>
      </c>
      <c r="E580" s="8" t="s">
        <v>7882</v>
      </c>
      <c r="F580" s="8" t="s">
        <v>7859</v>
      </c>
      <c r="G580" s="43">
        <v>37435</v>
      </c>
      <c r="H580" s="20">
        <v>20</v>
      </c>
      <c r="I580" s="20" t="str" cm="1">
        <f t="array" ref="I580">_xlfn.IFS(H580&lt;=18, "Child", AND(H580&gt;18, H580&lt;=54), "Adult", TRUE, "Old")</f>
        <v>Adult</v>
      </c>
      <c r="K580" s="27"/>
    </row>
    <row r="581" spans="1:11" ht="15.75" customHeight="1" x14ac:dyDescent="0.3">
      <c r="A581" s="8" t="s">
        <v>617</v>
      </c>
      <c r="B581" s="20">
        <v>0</v>
      </c>
      <c r="C581" s="38">
        <v>17081.080000000002</v>
      </c>
      <c r="D581" s="8" t="s">
        <v>7884</v>
      </c>
      <c r="E581" s="8" t="s">
        <v>7884</v>
      </c>
      <c r="F581" s="8" t="s">
        <v>7861</v>
      </c>
      <c r="G581" s="43">
        <v>37981</v>
      </c>
      <c r="H581" s="20">
        <v>19</v>
      </c>
      <c r="I581" s="20" t="str" cm="1">
        <f t="array" ref="I581">_xlfn.IFS(H581&lt;=18, "Child", AND(H581&gt;18, H581&lt;=54), "Adult", TRUE, "Old")</f>
        <v>Adult</v>
      </c>
      <c r="K581" s="27"/>
    </row>
    <row r="582" spans="1:11" ht="15.75" customHeight="1" x14ac:dyDescent="0.3">
      <c r="A582" s="8" t="s">
        <v>618</v>
      </c>
      <c r="B582" s="20">
        <v>0</v>
      </c>
      <c r="C582" s="38">
        <v>17043.34</v>
      </c>
      <c r="D582" s="8" t="s">
        <v>7884</v>
      </c>
      <c r="E582" s="8" t="s">
        <v>7882</v>
      </c>
      <c r="F582" s="8" t="s">
        <v>7859</v>
      </c>
      <c r="G582" s="43">
        <v>35226</v>
      </c>
      <c r="H582" s="20">
        <v>26</v>
      </c>
      <c r="I582" s="20" t="str" cm="1">
        <f t="array" ref="I582">_xlfn.IFS(H582&lt;=18, "Child", AND(H582&gt;18, H582&lt;=54), "Adult", TRUE, "Old")</f>
        <v>Adult</v>
      </c>
      <c r="K582" s="27"/>
    </row>
    <row r="583" spans="1:11" ht="15.75" customHeight="1" x14ac:dyDescent="0.3">
      <c r="A583" s="8" t="s">
        <v>619</v>
      </c>
      <c r="B583" s="20">
        <v>0</v>
      </c>
      <c r="C583" s="38">
        <v>17016.009999999998</v>
      </c>
      <c r="D583" s="8" t="s">
        <v>7884</v>
      </c>
      <c r="E583" s="8" t="s">
        <v>7884</v>
      </c>
      <c r="F583" s="8" t="s">
        <v>7868</v>
      </c>
      <c r="G583" s="43">
        <v>26167</v>
      </c>
      <c r="H583" s="20">
        <v>51</v>
      </c>
      <c r="I583" s="20" t="str" cm="1">
        <f t="array" ref="I583">_xlfn.IFS(H583&lt;=18, "Child", AND(H583&gt;18, H583&lt;=54), "Adult", TRUE, "Old")</f>
        <v>Adult</v>
      </c>
      <c r="K583" s="27"/>
    </row>
    <row r="584" spans="1:11" ht="15.75" customHeight="1" x14ac:dyDescent="0.3">
      <c r="A584" s="8" t="s">
        <v>620</v>
      </c>
      <c r="B584" s="20">
        <v>2</v>
      </c>
      <c r="C584" s="38">
        <v>16990.55</v>
      </c>
      <c r="D584" s="8" t="s">
        <v>7884</v>
      </c>
      <c r="E584" s="8" t="s">
        <v>7882</v>
      </c>
      <c r="F584" s="8" t="s">
        <v>7860</v>
      </c>
      <c r="G584" s="43">
        <v>29418</v>
      </c>
      <c r="H584" s="20">
        <v>42</v>
      </c>
      <c r="I584" s="20" t="str" cm="1">
        <f t="array" ref="I584">_xlfn.IFS(H584&lt;=18, "Child", AND(H584&gt;18, H584&lt;=54), "Adult", TRUE, "Old")</f>
        <v>Adult</v>
      </c>
      <c r="K584" s="27"/>
    </row>
    <row r="585" spans="1:11" ht="15.75" customHeight="1" x14ac:dyDescent="0.3">
      <c r="A585" s="8" t="s">
        <v>621</v>
      </c>
      <c r="B585" s="20">
        <v>2</v>
      </c>
      <c r="C585" s="38">
        <v>16921.09</v>
      </c>
      <c r="D585" s="8" t="s">
        <v>7884</v>
      </c>
      <c r="E585" s="8" t="s">
        <v>7882</v>
      </c>
      <c r="F585" s="8" t="s">
        <v>7868</v>
      </c>
      <c r="G585" s="43">
        <v>28362</v>
      </c>
      <c r="H585" s="20">
        <v>45</v>
      </c>
      <c r="I585" s="20" t="str" cm="1">
        <f t="array" ref="I585">_xlfn.IFS(H585&lt;=18, "Child", AND(H585&gt;18, H585&lt;=54), "Adult", TRUE, "Old")</f>
        <v>Adult</v>
      </c>
      <c r="K585" s="27"/>
    </row>
    <row r="586" spans="1:11" ht="15.75" customHeight="1" x14ac:dyDescent="0.3">
      <c r="A586" s="8" t="s">
        <v>622</v>
      </c>
      <c r="B586" s="20">
        <v>0</v>
      </c>
      <c r="C586" s="38">
        <v>16903.5</v>
      </c>
      <c r="D586" s="8" t="s">
        <v>7884</v>
      </c>
      <c r="E586" s="8" t="s">
        <v>7882</v>
      </c>
      <c r="F586" s="8" t="s">
        <v>7860</v>
      </c>
      <c r="G586" s="43">
        <v>25132</v>
      </c>
      <c r="H586" s="20">
        <v>54</v>
      </c>
      <c r="I586" s="20" t="str" cm="1">
        <f t="array" ref="I586">_xlfn.IFS(H586&lt;=18, "Child", AND(H586&gt;18, H586&lt;=54), "Adult", TRUE, "Old")</f>
        <v>Adult</v>
      </c>
      <c r="K586" s="27"/>
    </row>
    <row r="587" spans="1:11" ht="15.75" customHeight="1" x14ac:dyDescent="0.3">
      <c r="A587" s="8" t="s">
        <v>623</v>
      </c>
      <c r="B587" s="20">
        <v>0</v>
      </c>
      <c r="C587" s="38">
        <v>16884.919999999998</v>
      </c>
      <c r="D587" s="8" t="s">
        <v>7884</v>
      </c>
      <c r="E587" s="8" t="s">
        <v>7884</v>
      </c>
      <c r="F587" s="8" t="s">
        <v>7861</v>
      </c>
      <c r="G587" s="43">
        <v>37874</v>
      </c>
      <c r="H587" s="20">
        <v>19</v>
      </c>
      <c r="I587" s="20" t="str" cm="1">
        <f t="array" ref="I587">_xlfn.IFS(H587&lt;=18, "Child", AND(H587&gt;18, H587&lt;=54), "Adult", TRUE, "Old")</f>
        <v>Adult</v>
      </c>
      <c r="K587" s="27"/>
    </row>
    <row r="588" spans="1:11" ht="15.75" customHeight="1" x14ac:dyDescent="0.3">
      <c r="A588" s="8" t="s">
        <v>624</v>
      </c>
      <c r="B588" s="20">
        <v>0</v>
      </c>
      <c r="C588" s="38">
        <v>16841.32</v>
      </c>
      <c r="D588" s="8" t="s">
        <v>7884</v>
      </c>
      <c r="E588" s="8" t="s">
        <v>7882</v>
      </c>
      <c r="F588" s="8" t="s">
        <v>7861</v>
      </c>
      <c r="G588" s="43">
        <v>27249</v>
      </c>
      <c r="H588" s="20">
        <v>48</v>
      </c>
      <c r="I588" s="20" t="str" cm="1">
        <f t="array" ref="I588">_xlfn.IFS(H588&lt;=18, "Child", AND(H588&gt;18, H588&lt;=54), "Adult", TRUE, "Old")</f>
        <v>Adult</v>
      </c>
      <c r="K588" s="27"/>
    </row>
    <row r="589" spans="1:11" ht="15.75" customHeight="1" x14ac:dyDescent="0.3">
      <c r="A589" s="8" t="s">
        <v>625</v>
      </c>
      <c r="B589" s="20">
        <v>1</v>
      </c>
      <c r="C589" s="38">
        <v>16796.41</v>
      </c>
      <c r="D589" s="8" t="s">
        <v>7884</v>
      </c>
      <c r="E589" s="8" t="s">
        <v>7882</v>
      </c>
      <c r="F589" s="8" t="s">
        <v>7867</v>
      </c>
      <c r="G589" s="43">
        <v>34991</v>
      </c>
      <c r="H589" s="20">
        <v>27</v>
      </c>
      <c r="I589" s="20" t="str" cm="1">
        <f t="array" ref="I589">_xlfn.IFS(H589&lt;=18, "Child", AND(H589&gt;18, H589&lt;=54), "Adult", TRUE, "Old")</f>
        <v>Adult</v>
      </c>
      <c r="K589" s="27"/>
    </row>
    <row r="590" spans="1:11" ht="15.75" customHeight="1" x14ac:dyDescent="0.3">
      <c r="A590" s="8" t="s">
        <v>626</v>
      </c>
      <c r="B590" s="20">
        <v>0</v>
      </c>
      <c r="C590" s="38">
        <v>16779.400000000001</v>
      </c>
      <c r="D590" s="8" t="s">
        <v>7884</v>
      </c>
      <c r="E590" s="8" t="s">
        <v>7884</v>
      </c>
      <c r="F590" s="8" t="s">
        <v>7873</v>
      </c>
      <c r="G590" s="43">
        <v>22856</v>
      </c>
      <c r="H590" s="20">
        <v>60</v>
      </c>
      <c r="I590" s="20" t="str" cm="1">
        <f t="array" ref="I590">_xlfn.IFS(H590&lt;=18, "Child", AND(H590&gt;18, H590&lt;=54), "Adult", TRUE, "Old")</f>
        <v>Old</v>
      </c>
      <c r="K590" s="27"/>
    </row>
    <row r="591" spans="1:11" ht="15.75" customHeight="1" x14ac:dyDescent="0.3">
      <c r="A591" s="8" t="s">
        <v>627</v>
      </c>
      <c r="B591" s="20">
        <v>2</v>
      </c>
      <c r="C591" s="38">
        <v>16776.3</v>
      </c>
      <c r="D591" s="8" t="s">
        <v>7884</v>
      </c>
      <c r="E591" s="8" t="s">
        <v>7884</v>
      </c>
      <c r="F591" s="8" t="s">
        <v>7867</v>
      </c>
      <c r="G591" s="43">
        <v>32774</v>
      </c>
      <c r="H591" s="20">
        <v>33</v>
      </c>
      <c r="I591" s="20" t="str" cm="1">
        <f t="array" ref="I591">_xlfn.IFS(H591&lt;=18, "Child", AND(H591&gt;18, H591&lt;=54), "Adult", TRUE, "Old")</f>
        <v>Adult</v>
      </c>
      <c r="K591" s="27"/>
    </row>
    <row r="592" spans="1:11" ht="15.75" customHeight="1" x14ac:dyDescent="0.3">
      <c r="A592" s="8" t="s">
        <v>628</v>
      </c>
      <c r="B592" s="20">
        <v>0</v>
      </c>
      <c r="C592" s="38">
        <v>16770.990000000002</v>
      </c>
      <c r="D592" s="8" t="s">
        <v>7884</v>
      </c>
      <c r="E592" s="8" t="s">
        <v>7883</v>
      </c>
      <c r="F592" s="8" t="s">
        <v>7860</v>
      </c>
      <c r="G592" s="43">
        <v>27269</v>
      </c>
      <c r="H592" s="20">
        <v>48</v>
      </c>
      <c r="I592" s="20" t="str" cm="1">
        <f t="array" ref="I592">_xlfn.IFS(H592&lt;=18, "Child", AND(H592&gt;18, H592&lt;=54), "Adult", TRUE, "Old")</f>
        <v>Adult</v>
      </c>
      <c r="K592" s="27"/>
    </row>
    <row r="593" spans="1:11" ht="15.75" customHeight="1" x14ac:dyDescent="0.3">
      <c r="A593" s="8" t="s">
        <v>629</v>
      </c>
      <c r="B593" s="20">
        <v>1</v>
      </c>
      <c r="C593" s="38">
        <v>16657.72</v>
      </c>
      <c r="D593" s="8" t="s">
        <v>7884</v>
      </c>
      <c r="E593" s="8" t="s">
        <v>7883</v>
      </c>
      <c r="F593" s="8" t="s">
        <v>7867</v>
      </c>
      <c r="G593" s="43">
        <v>34278</v>
      </c>
      <c r="H593" s="20">
        <v>29</v>
      </c>
      <c r="I593" s="20" t="str" cm="1">
        <f t="array" ref="I593">_xlfn.IFS(H593&lt;=18, "Child", AND(H593&gt;18, H593&lt;=54), "Adult", TRUE, "Old")</f>
        <v>Adult</v>
      </c>
      <c r="K593" s="27"/>
    </row>
    <row r="594" spans="1:11" ht="15.75" customHeight="1" x14ac:dyDescent="0.3">
      <c r="A594" s="8" t="s">
        <v>630</v>
      </c>
      <c r="B594" s="20">
        <v>2</v>
      </c>
      <c r="C594" s="38">
        <v>16631.61</v>
      </c>
      <c r="D594" s="8" t="s">
        <v>7884</v>
      </c>
      <c r="E594" s="8" t="s">
        <v>7883</v>
      </c>
      <c r="F594" s="8" t="s">
        <v>7860</v>
      </c>
      <c r="G594" s="43">
        <v>28393</v>
      </c>
      <c r="H594" s="20">
        <v>45</v>
      </c>
      <c r="I594" s="20" t="str" cm="1">
        <f t="array" ref="I594">_xlfn.IFS(H594&lt;=18, "Child", AND(H594&gt;18, H594&lt;=54), "Adult", TRUE, "Old")</f>
        <v>Adult</v>
      </c>
      <c r="K594" s="27"/>
    </row>
    <row r="595" spans="1:11" ht="15.75" customHeight="1" x14ac:dyDescent="0.3">
      <c r="A595" s="8" t="s">
        <v>631</v>
      </c>
      <c r="B595" s="20">
        <v>1</v>
      </c>
      <c r="C595" s="38">
        <v>16602.18</v>
      </c>
      <c r="D595" s="8" t="s">
        <v>7884</v>
      </c>
      <c r="E595" s="8" t="s">
        <v>7883</v>
      </c>
      <c r="F595" s="8" t="s">
        <v>7873</v>
      </c>
      <c r="G595" s="43">
        <v>27599</v>
      </c>
      <c r="H595" s="20">
        <v>47</v>
      </c>
      <c r="I595" s="20" t="str" cm="1">
        <f t="array" ref="I595">_xlfn.IFS(H595&lt;=18, "Child", AND(H595&gt;18, H595&lt;=54), "Adult", TRUE, "Old")</f>
        <v>Adult</v>
      </c>
      <c r="K595" s="27"/>
    </row>
    <row r="596" spans="1:11" ht="15.75" customHeight="1" x14ac:dyDescent="0.3">
      <c r="A596" s="8" t="s">
        <v>632</v>
      </c>
      <c r="B596" s="20">
        <v>0</v>
      </c>
      <c r="C596" s="38">
        <v>16600.16</v>
      </c>
      <c r="D596" s="8" t="s">
        <v>7884</v>
      </c>
      <c r="E596" s="8" t="s">
        <v>7884</v>
      </c>
      <c r="F596" s="8" t="s">
        <v>7861</v>
      </c>
      <c r="G596" s="43">
        <v>25759</v>
      </c>
      <c r="H596" s="20">
        <v>52</v>
      </c>
      <c r="I596" s="20" t="str" cm="1">
        <f t="array" ref="I596">_xlfn.IFS(H596&lt;=18, "Child", AND(H596&gt;18, H596&lt;=54), "Adult", TRUE, "Old")</f>
        <v>Adult</v>
      </c>
      <c r="K596" s="27"/>
    </row>
    <row r="597" spans="1:11" ht="15.75" customHeight="1" x14ac:dyDescent="0.3">
      <c r="A597" s="8" t="s">
        <v>633</v>
      </c>
      <c r="B597" s="20">
        <v>0</v>
      </c>
      <c r="C597" s="38">
        <v>16587.96</v>
      </c>
      <c r="D597" s="8" t="s">
        <v>7884</v>
      </c>
      <c r="E597" s="8" t="s">
        <v>7884</v>
      </c>
      <c r="F597" s="8" t="s">
        <v>7868</v>
      </c>
      <c r="G597" s="43">
        <v>23187</v>
      </c>
      <c r="H597" s="20">
        <v>59</v>
      </c>
      <c r="I597" s="20" t="str" cm="1">
        <f t="array" ref="I597">_xlfn.IFS(H597&lt;=18, "Child", AND(H597&gt;18, H597&lt;=54), "Adult", TRUE, "Old")</f>
        <v>Old</v>
      </c>
      <c r="K597" s="27"/>
    </row>
    <row r="598" spans="1:11" ht="15.75" customHeight="1" x14ac:dyDescent="0.3">
      <c r="A598" s="8" t="s">
        <v>634</v>
      </c>
      <c r="B598" s="20">
        <v>0</v>
      </c>
      <c r="C598" s="38">
        <v>16586.5</v>
      </c>
      <c r="D598" s="8" t="s">
        <v>7884</v>
      </c>
      <c r="E598" s="8" t="s">
        <v>7883</v>
      </c>
      <c r="F598" s="8" t="s">
        <v>7859</v>
      </c>
      <c r="G598" s="43">
        <v>37067</v>
      </c>
      <c r="H598" s="20">
        <v>21</v>
      </c>
      <c r="I598" s="20" t="str" cm="1">
        <f t="array" ref="I598">_xlfn.IFS(H598&lt;=18, "Child", AND(H598&gt;18, H598&lt;=54), "Adult", TRUE, "Old")</f>
        <v>Adult</v>
      </c>
      <c r="K598" s="27"/>
    </row>
    <row r="599" spans="1:11" ht="15.75" customHeight="1" x14ac:dyDescent="0.3">
      <c r="A599" s="8" t="s">
        <v>635</v>
      </c>
      <c r="B599" s="20">
        <v>0</v>
      </c>
      <c r="C599" s="38">
        <v>16577.78</v>
      </c>
      <c r="D599" s="8" t="s">
        <v>7884</v>
      </c>
      <c r="E599" s="8" t="s">
        <v>7883</v>
      </c>
      <c r="F599" s="8" t="s">
        <v>7859</v>
      </c>
      <c r="G599" s="43">
        <v>35056</v>
      </c>
      <c r="H599" s="20">
        <v>27</v>
      </c>
      <c r="I599" s="20" t="str" cm="1">
        <f t="array" ref="I599">_xlfn.IFS(H599&lt;=18, "Child", AND(H599&gt;18, H599&lt;=54), "Adult", TRUE, "Old")</f>
        <v>Adult</v>
      </c>
      <c r="K599" s="27"/>
    </row>
    <row r="600" spans="1:11" ht="15.75" customHeight="1" x14ac:dyDescent="0.3">
      <c r="A600" s="8" t="s">
        <v>636</v>
      </c>
      <c r="B600" s="20">
        <v>3</v>
      </c>
      <c r="C600" s="38">
        <v>16455.71</v>
      </c>
      <c r="D600" s="8" t="s">
        <v>7884</v>
      </c>
      <c r="E600" s="8" t="s">
        <v>7884</v>
      </c>
      <c r="F600" s="8" t="s">
        <v>7860</v>
      </c>
      <c r="G600" s="43">
        <v>21468</v>
      </c>
      <c r="H600" s="20">
        <v>64</v>
      </c>
      <c r="I600" s="20" t="str" cm="1">
        <f t="array" ref="I600">_xlfn.IFS(H600&lt;=18, "Child", AND(H600&gt;18, H600&lt;=54), "Adult", TRUE, "Old")</f>
        <v>Old</v>
      </c>
      <c r="K600" s="27"/>
    </row>
    <row r="601" spans="1:11" ht="15.75" customHeight="1" x14ac:dyDescent="0.3">
      <c r="A601" s="8" t="s">
        <v>637</v>
      </c>
      <c r="B601" s="20">
        <v>1</v>
      </c>
      <c r="C601" s="38">
        <v>16450.89</v>
      </c>
      <c r="D601" s="8" t="s">
        <v>7884</v>
      </c>
      <c r="E601" s="8" t="s">
        <v>7883</v>
      </c>
      <c r="F601" s="8" t="s">
        <v>7860</v>
      </c>
      <c r="G601" s="43">
        <v>37975</v>
      </c>
      <c r="H601" s="20">
        <v>19</v>
      </c>
      <c r="I601" s="20" t="str" cm="1">
        <f t="array" ref="I601">_xlfn.IFS(H601&lt;=18, "Child", AND(H601&gt;18, H601&lt;=54), "Adult", TRUE, "Old")</f>
        <v>Adult</v>
      </c>
      <c r="K601" s="27"/>
    </row>
    <row r="602" spans="1:11" ht="15.75" customHeight="1" x14ac:dyDescent="0.3">
      <c r="A602" s="8" t="s">
        <v>638</v>
      </c>
      <c r="B602" s="20">
        <v>3</v>
      </c>
      <c r="C602" s="38">
        <v>16420.490000000002</v>
      </c>
      <c r="D602" s="8" t="s">
        <v>7884</v>
      </c>
      <c r="E602" s="8" t="s">
        <v>7882</v>
      </c>
      <c r="F602" s="8" t="s">
        <v>7860</v>
      </c>
      <c r="G602" s="43">
        <v>34970</v>
      </c>
      <c r="H602" s="20">
        <v>27</v>
      </c>
      <c r="I602" s="20" t="str" cm="1">
        <f t="array" ref="I602">_xlfn.IFS(H602&lt;=18, "Child", AND(H602&gt;18, H602&lt;=54), "Adult", TRUE, "Old")</f>
        <v>Adult</v>
      </c>
      <c r="K602" s="27"/>
    </row>
    <row r="603" spans="1:11" ht="15.75" customHeight="1" x14ac:dyDescent="0.3">
      <c r="A603" s="8" t="s">
        <v>639</v>
      </c>
      <c r="B603" s="20">
        <v>0</v>
      </c>
      <c r="C603" s="38">
        <v>16351.42</v>
      </c>
      <c r="D603" s="8" t="s">
        <v>7884</v>
      </c>
      <c r="E603" s="8" t="s">
        <v>7882</v>
      </c>
      <c r="F603" s="8" t="s">
        <v>7873</v>
      </c>
      <c r="G603" s="43">
        <v>24081</v>
      </c>
      <c r="H603" s="20">
        <v>57</v>
      </c>
      <c r="I603" s="20" t="str" cm="1">
        <f t="array" ref="I603">_xlfn.IFS(H603&lt;=18, "Child", AND(H603&gt;18, H603&lt;=54), "Adult", TRUE, "Old")</f>
        <v>Old</v>
      </c>
      <c r="K603" s="27"/>
    </row>
    <row r="604" spans="1:11" ht="15.75" customHeight="1" x14ac:dyDescent="0.3">
      <c r="A604" s="8" t="s">
        <v>640</v>
      </c>
      <c r="B604" s="20">
        <v>0</v>
      </c>
      <c r="C604" s="38">
        <v>16311.05</v>
      </c>
      <c r="D604" s="8" t="s">
        <v>7884</v>
      </c>
      <c r="E604" s="8" t="s">
        <v>7882</v>
      </c>
      <c r="F604" s="8" t="s">
        <v>7873</v>
      </c>
      <c r="G604" s="43">
        <v>25423</v>
      </c>
      <c r="H604" s="20">
        <v>53</v>
      </c>
      <c r="I604" s="20" t="str" cm="1">
        <f t="array" ref="I604">_xlfn.IFS(H604&lt;=18, "Child", AND(H604&gt;18, H604&lt;=54), "Adult", TRUE, "Old")</f>
        <v>Adult</v>
      </c>
      <c r="K604" s="27"/>
    </row>
    <row r="605" spans="1:11" ht="15.75" customHeight="1" x14ac:dyDescent="0.3">
      <c r="A605" s="8" t="s">
        <v>641</v>
      </c>
      <c r="B605" s="20">
        <v>0</v>
      </c>
      <c r="C605" s="38">
        <v>16297.85</v>
      </c>
      <c r="D605" s="8" t="s">
        <v>7884</v>
      </c>
      <c r="E605" s="8" t="s">
        <v>7882</v>
      </c>
      <c r="F605" s="8" t="s">
        <v>7861</v>
      </c>
      <c r="G605" s="43">
        <v>37857</v>
      </c>
      <c r="H605" s="20">
        <v>19</v>
      </c>
      <c r="I605" s="20" t="str" cm="1">
        <f t="array" ref="I605">_xlfn.IFS(H605&lt;=18, "Child", AND(H605&gt;18, H605&lt;=54), "Adult", TRUE, "Old")</f>
        <v>Adult</v>
      </c>
      <c r="K605" s="27"/>
    </row>
    <row r="606" spans="1:11" ht="15.75" customHeight="1" x14ac:dyDescent="0.3">
      <c r="A606" s="8" t="s">
        <v>642</v>
      </c>
      <c r="B606" s="20">
        <v>0</v>
      </c>
      <c r="C606" s="38">
        <v>16267.32</v>
      </c>
      <c r="D606" s="8" t="s">
        <v>7884</v>
      </c>
      <c r="E606" s="8" t="s">
        <v>7884</v>
      </c>
      <c r="F606" s="8" t="s">
        <v>7868</v>
      </c>
      <c r="G606" s="43">
        <v>26510</v>
      </c>
      <c r="H606" s="20">
        <v>50</v>
      </c>
      <c r="I606" s="20" t="str" cm="1">
        <f t="array" ref="I606">_xlfn.IFS(H606&lt;=18, "Child", AND(H606&gt;18, H606&lt;=54), "Adult", TRUE, "Old")</f>
        <v>Adult</v>
      </c>
      <c r="K606" s="27"/>
    </row>
    <row r="607" spans="1:11" ht="15.75" customHeight="1" x14ac:dyDescent="0.3">
      <c r="A607" s="8" t="s">
        <v>643</v>
      </c>
      <c r="B607" s="20">
        <v>0</v>
      </c>
      <c r="C607" s="38">
        <v>16232.85</v>
      </c>
      <c r="D607" s="8" t="s">
        <v>7884</v>
      </c>
      <c r="E607" s="8" t="s">
        <v>7883</v>
      </c>
      <c r="F607" s="8" t="s">
        <v>7861</v>
      </c>
      <c r="G607" s="43">
        <v>37507</v>
      </c>
      <c r="H607" s="20">
        <v>20</v>
      </c>
      <c r="I607" s="20" t="str" cm="1">
        <f t="array" ref="I607">_xlfn.IFS(H607&lt;=18, "Child", AND(H607&gt;18, H607&lt;=54), "Adult", TRUE, "Old")</f>
        <v>Adult</v>
      </c>
      <c r="K607" s="27"/>
    </row>
    <row r="608" spans="1:11" ht="15.75" customHeight="1" x14ac:dyDescent="0.3">
      <c r="A608" s="8" t="s">
        <v>644</v>
      </c>
      <c r="B608" s="20">
        <v>3</v>
      </c>
      <c r="C608" s="38">
        <v>16205.88</v>
      </c>
      <c r="D608" s="8" t="s">
        <v>7884</v>
      </c>
      <c r="E608" s="8" t="s">
        <v>7883</v>
      </c>
      <c r="F608" s="8" t="s">
        <v>7860</v>
      </c>
      <c r="G608" s="43">
        <v>32376</v>
      </c>
      <c r="H608" s="20">
        <v>34</v>
      </c>
      <c r="I608" s="20" t="str" cm="1">
        <f t="array" ref="I608">_xlfn.IFS(H608&lt;=18, "Child", AND(H608&gt;18, H608&lt;=54), "Adult", TRUE, "Old")</f>
        <v>Adult</v>
      </c>
      <c r="K608" s="27"/>
    </row>
    <row r="609" spans="1:11" ht="15.75" customHeight="1" x14ac:dyDescent="0.3">
      <c r="A609" s="8" t="s">
        <v>645</v>
      </c>
      <c r="B609" s="20">
        <v>3</v>
      </c>
      <c r="C609" s="38">
        <v>16199.1</v>
      </c>
      <c r="D609" s="8" t="s">
        <v>7884</v>
      </c>
      <c r="E609" s="8" t="s">
        <v>7884</v>
      </c>
      <c r="F609" s="8" t="s">
        <v>7860</v>
      </c>
      <c r="G609" s="43">
        <v>32361</v>
      </c>
      <c r="H609" s="20">
        <v>34</v>
      </c>
      <c r="I609" s="20" t="str" cm="1">
        <f t="array" ref="I609">_xlfn.IFS(H609&lt;=18, "Child", AND(H609&gt;18, H609&lt;=54), "Adult", TRUE, "Old")</f>
        <v>Adult</v>
      </c>
      <c r="K609" s="27"/>
    </row>
    <row r="610" spans="1:11" ht="15.75" customHeight="1" x14ac:dyDescent="0.3">
      <c r="A610" s="8" t="s">
        <v>646</v>
      </c>
      <c r="B610" s="20">
        <v>0</v>
      </c>
      <c r="C610" s="38">
        <v>16190.97</v>
      </c>
      <c r="D610" s="8" t="s">
        <v>7884</v>
      </c>
      <c r="E610" s="8" t="s">
        <v>7882</v>
      </c>
      <c r="F610" s="8" t="s">
        <v>7860</v>
      </c>
      <c r="G610" s="43">
        <v>27283</v>
      </c>
      <c r="H610" s="20">
        <v>48</v>
      </c>
      <c r="I610" s="20" t="str" cm="1">
        <f t="array" ref="I610">_xlfn.IFS(H610&lt;=18, "Child", AND(H610&gt;18, H610&lt;=54), "Adult", TRUE, "Old")</f>
        <v>Adult</v>
      </c>
      <c r="K610" s="27"/>
    </row>
    <row r="611" spans="1:11" ht="15.75" customHeight="1" x14ac:dyDescent="0.3">
      <c r="A611" s="8" t="s">
        <v>647</v>
      </c>
      <c r="B611" s="20">
        <v>3</v>
      </c>
      <c r="C611" s="38">
        <v>16152.04</v>
      </c>
      <c r="D611" s="8" t="s">
        <v>7884</v>
      </c>
      <c r="E611" s="8" t="s">
        <v>7883</v>
      </c>
      <c r="F611" s="8" t="s">
        <v>7873</v>
      </c>
      <c r="G611" s="43">
        <v>30138</v>
      </c>
      <c r="H611" s="20">
        <v>40</v>
      </c>
      <c r="I611" s="20" t="str" cm="1">
        <f t="array" ref="I611">_xlfn.IFS(H611&lt;=18, "Child", AND(H611&gt;18, H611&lt;=54), "Adult", TRUE, "Old")</f>
        <v>Adult</v>
      </c>
      <c r="K611" s="27"/>
    </row>
    <row r="612" spans="1:11" ht="15.75" customHeight="1" x14ac:dyDescent="0.3">
      <c r="A612" s="8" t="s">
        <v>648</v>
      </c>
      <c r="B612" s="20">
        <v>0</v>
      </c>
      <c r="C612" s="38">
        <v>16138.76</v>
      </c>
      <c r="D612" s="8" t="s">
        <v>7884</v>
      </c>
      <c r="E612" s="8" t="s">
        <v>7882</v>
      </c>
      <c r="F612" s="8" t="s">
        <v>7871</v>
      </c>
      <c r="G612" s="43">
        <v>34315</v>
      </c>
      <c r="H612" s="20">
        <v>29</v>
      </c>
      <c r="I612" s="20" t="str" cm="1">
        <f t="array" ref="I612">_xlfn.IFS(H612&lt;=18, "Child", AND(H612&gt;18, H612&lt;=54), "Adult", TRUE, "Old")</f>
        <v>Adult</v>
      </c>
      <c r="K612" s="27"/>
    </row>
    <row r="613" spans="1:11" ht="15.75" customHeight="1" x14ac:dyDescent="0.3">
      <c r="A613" s="8" t="s">
        <v>649</v>
      </c>
      <c r="B613" s="20">
        <v>3</v>
      </c>
      <c r="C613" s="38">
        <v>16122.65</v>
      </c>
      <c r="D613" s="8" t="s">
        <v>7884</v>
      </c>
      <c r="E613" s="8" t="s">
        <v>7883</v>
      </c>
      <c r="F613" s="8" t="s">
        <v>7861</v>
      </c>
      <c r="G613" s="43">
        <v>32056</v>
      </c>
      <c r="H613" s="20">
        <v>35</v>
      </c>
      <c r="I613" s="20" t="str" cm="1">
        <f t="array" ref="I613">_xlfn.IFS(H613&lt;=18, "Child", AND(H613&gt;18, H613&lt;=54), "Adult", TRUE, "Old")</f>
        <v>Adult</v>
      </c>
      <c r="K613" s="27"/>
    </row>
    <row r="614" spans="1:11" ht="15.75" customHeight="1" x14ac:dyDescent="0.3">
      <c r="A614" s="8" t="s">
        <v>650</v>
      </c>
      <c r="B614" s="20">
        <v>0</v>
      </c>
      <c r="C614" s="38">
        <v>16115.3</v>
      </c>
      <c r="D614" s="8" t="s">
        <v>7884</v>
      </c>
      <c r="E614" s="8" t="s">
        <v>7883</v>
      </c>
      <c r="F614" s="8" t="s">
        <v>7867</v>
      </c>
      <c r="G614" s="43">
        <v>34189</v>
      </c>
      <c r="H614" s="20">
        <v>29</v>
      </c>
      <c r="I614" s="20" t="str" cm="1">
        <f t="array" ref="I614">_xlfn.IFS(H614&lt;=18, "Child", AND(H614&gt;18, H614&lt;=54), "Adult", TRUE, "Old")</f>
        <v>Adult</v>
      </c>
      <c r="K614" s="27"/>
    </row>
    <row r="615" spans="1:11" ht="15.75" customHeight="1" x14ac:dyDescent="0.3">
      <c r="A615" s="8" t="s">
        <v>651</v>
      </c>
      <c r="B615" s="20">
        <v>3</v>
      </c>
      <c r="C615" s="38">
        <v>16097.94</v>
      </c>
      <c r="D615" s="8" t="s">
        <v>7884</v>
      </c>
      <c r="E615" s="8" t="s">
        <v>7882</v>
      </c>
      <c r="F615" s="8" t="s">
        <v>7860</v>
      </c>
      <c r="G615" s="43">
        <v>31286</v>
      </c>
      <c r="H615" s="20">
        <v>37</v>
      </c>
      <c r="I615" s="20" t="str" cm="1">
        <f t="array" ref="I615">_xlfn.IFS(H615&lt;=18, "Child", AND(H615&gt;18, H615&lt;=54), "Adult", TRUE, "Old")</f>
        <v>Adult</v>
      </c>
      <c r="K615" s="27"/>
    </row>
    <row r="616" spans="1:11" ht="15.75" customHeight="1" x14ac:dyDescent="0.3">
      <c r="A616" s="8" t="s">
        <v>652</v>
      </c>
      <c r="B616" s="20">
        <v>3</v>
      </c>
      <c r="C616" s="38">
        <v>16085.13</v>
      </c>
      <c r="D616" s="8" t="s">
        <v>7884</v>
      </c>
      <c r="E616" s="8" t="s">
        <v>7884</v>
      </c>
      <c r="F616" s="8" t="s">
        <v>7859</v>
      </c>
      <c r="G616" s="43">
        <v>21357</v>
      </c>
      <c r="H616" s="20">
        <v>64</v>
      </c>
      <c r="I616" s="20" t="str" cm="1">
        <f t="array" ref="I616">_xlfn.IFS(H616&lt;=18, "Child", AND(H616&gt;18, H616&lt;=54), "Adult", TRUE, "Old")</f>
        <v>Old</v>
      </c>
      <c r="K616" s="27"/>
    </row>
    <row r="617" spans="1:11" ht="15.75" customHeight="1" x14ac:dyDescent="0.3">
      <c r="A617" s="8" t="s">
        <v>653</v>
      </c>
      <c r="B617" s="20">
        <v>2</v>
      </c>
      <c r="C617" s="38">
        <v>16069.08</v>
      </c>
      <c r="D617" s="8" t="s">
        <v>7884</v>
      </c>
      <c r="E617" s="8" t="s">
        <v>7884</v>
      </c>
      <c r="F617" s="8" t="s">
        <v>7867</v>
      </c>
      <c r="G617" s="43">
        <v>21480</v>
      </c>
      <c r="H617" s="20">
        <v>64</v>
      </c>
      <c r="I617" s="20" t="str" cm="1">
        <f t="array" ref="I617">_xlfn.IFS(H617&lt;=18, "Child", AND(H617&gt;18, H617&lt;=54), "Adult", TRUE, "Old")</f>
        <v>Old</v>
      </c>
      <c r="K617" s="27"/>
    </row>
    <row r="618" spans="1:11" ht="15.75" customHeight="1" x14ac:dyDescent="0.3">
      <c r="A618" s="8" t="s">
        <v>654</v>
      </c>
      <c r="B618" s="20">
        <v>2</v>
      </c>
      <c r="C618" s="38">
        <v>16062.89</v>
      </c>
      <c r="D618" s="8" t="s">
        <v>7884</v>
      </c>
      <c r="E618" s="8" t="s">
        <v>7884</v>
      </c>
      <c r="F618" s="8" t="s">
        <v>7873</v>
      </c>
      <c r="G618" s="43">
        <v>28749</v>
      </c>
      <c r="H618" s="20">
        <v>44</v>
      </c>
      <c r="I618" s="20" t="str" cm="1">
        <f t="array" ref="I618">_xlfn.IFS(H618&lt;=18, "Child", AND(H618&gt;18, H618&lt;=54), "Adult", TRUE, "Old")</f>
        <v>Adult</v>
      </c>
      <c r="K618" s="27"/>
    </row>
    <row r="619" spans="1:11" ht="15.75" customHeight="1" x14ac:dyDescent="0.3">
      <c r="A619" s="8" t="s">
        <v>655</v>
      </c>
      <c r="B619" s="20">
        <v>3</v>
      </c>
      <c r="C619" s="38">
        <v>16059.06</v>
      </c>
      <c r="D619" s="8" t="s">
        <v>7884</v>
      </c>
      <c r="E619" s="8" t="s">
        <v>7882</v>
      </c>
      <c r="F619" s="8" t="s">
        <v>7860</v>
      </c>
      <c r="G619" s="43">
        <v>32482</v>
      </c>
      <c r="H619" s="20">
        <v>34</v>
      </c>
      <c r="I619" s="20" t="str" cm="1">
        <f t="array" ref="I619">_xlfn.IFS(H619&lt;=18, "Child", AND(H619&gt;18, H619&lt;=54), "Adult", TRUE, "Old")</f>
        <v>Adult</v>
      </c>
      <c r="K619" s="27"/>
    </row>
    <row r="620" spans="1:11" ht="15.75" customHeight="1" x14ac:dyDescent="0.3">
      <c r="A620" s="8" t="s">
        <v>656</v>
      </c>
      <c r="B620" s="20">
        <v>2</v>
      </c>
      <c r="C620" s="38">
        <v>15966.19</v>
      </c>
      <c r="D620" s="8" t="s">
        <v>7884</v>
      </c>
      <c r="E620" s="8" t="s">
        <v>7884</v>
      </c>
      <c r="F620" s="8" t="s">
        <v>7860</v>
      </c>
      <c r="G620" s="43">
        <v>29483</v>
      </c>
      <c r="H620" s="20">
        <v>42</v>
      </c>
      <c r="I620" s="20" t="str" cm="1">
        <f t="array" ref="I620">_xlfn.IFS(H620&lt;=18, "Child", AND(H620&gt;18, H620&lt;=54), "Adult", TRUE, "Old")</f>
        <v>Adult</v>
      </c>
      <c r="K620" s="27"/>
    </row>
    <row r="621" spans="1:11" ht="15.75" customHeight="1" x14ac:dyDescent="0.3">
      <c r="A621" s="8" t="s">
        <v>657</v>
      </c>
      <c r="B621" s="20">
        <v>3</v>
      </c>
      <c r="C621" s="38">
        <v>15965.29</v>
      </c>
      <c r="D621" s="8" t="s">
        <v>7884</v>
      </c>
      <c r="E621" s="8" t="s">
        <v>7883</v>
      </c>
      <c r="F621" s="8" t="s">
        <v>7860</v>
      </c>
      <c r="G621" s="43">
        <v>30156</v>
      </c>
      <c r="H621" s="20">
        <v>40</v>
      </c>
      <c r="I621" s="20" t="str" cm="1">
        <f t="array" ref="I621">_xlfn.IFS(H621&lt;=18, "Child", AND(H621&gt;18, H621&lt;=54), "Adult", TRUE, "Old")</f>
        <v>Adult</v>
      </c>
      <c r="K621" s="27"/>
    </row>
    <row r="622" spans="1:11" ht="15.75" customHeight="1" x14ac:dyDescent="0.3">
      <c r="A622" s="8" t="s">
        <v>658</v>
      </c>
      <c r="B622" s="20">
        <v>2</v>
      </c>
      <c r="C622" s="38">
        <v>15922.29</v>
      </c>
      <c r="D622" s="8" t="s">
        <v>7884</v>
      </c>
      <c r="E622" s="8" t="s">
        <v>7882</v>
      </c>
      <c r="F622" s="8" t="s">
        <v>7873</v>
      </c>
      <c r="G622" s="43">
        <v>29506</v>
      </c>
      <c r="H622" s="20">
        <v>42</v>
      </c>
      <c r="I622" s="20" t="str" cm="1">
        <f t="array" ref="I622">_xlfn.IFS(H622&lt;=18, "Child", AND(H622&gt;18, H622&lt;=54), "Adult", TRUE, "Old")</f>
        <v>Adult</v>
      </c>
      <c r="K622" s="27"/>
    </row>
    <row r="623" spans="1:11" ht="15.75" customHeight="1" x14ac:dyDescent="0.3">
      <c r="A623" s="8" t="s">
        <v>659</v>
      </c>
      <c r="B623" s="20">
        <v>0</v>
      </c>
      <c r="C623" s="38">
        <v>15840.81</v>
      </c>
      <c r="D623" s="8" t="s">
        <v>7884</v>
      </c>
      <c r="E623" s="8" t="s">
        <v>7883</v>
      </c>
      <c r="F623" s="8" t="s">
        <v>7874</v>
      </c>
      <c r="G623" s="43">
        <v>23005</v>
      </c>
      <c r="H623" s="20">
        <v>60</v>
      </c>
      <c r="I623" s="20" t="str" cm="1">
        <f t="array" ref="I623">_xlfn.IFS(H623&lt;=18, "Child", AND(H623&gt;18, H623&lt;=54), "Adult", TRUE, "Old")</f>
        <v>Old</v>
      </c>
      <c r="K623" s="27"/>
    </row>
    <row r="624" spans="1:11" ht="15.75" customHeight="1" x14ac:dyDescent="0.3">
      <c r="A624" s="8" t="s">
        <v>660</v>
      </c>
      <c r="B624" s="20">
        <v>4</v>
      </c>
      <c r="C624" s="38">
        <v>15828.82</v>
      </c>
      <c r="D624" s="8" t="s">
        <v>7884</v>
      </c>
      <c r="E624" s="8" t="s">
        <v>7882</v>
      </c>
      <c r="F624" s="8" t="s">
        <v>7861</v>
      </c>
      <c r="G624" s="43">
        <v>30266</v>
      </c>
      <c r="H624" s="20">
        <v>40</v>
      </c>
      <c r="I624" s="20" t="str" cm="1">
        <f t="array" ref="I624">_xlfn.IFS(H624&lt;=18, "Child", AND(H624&gt;18, H624&lt;=54), "Adult", TRUE, "Old")</f>
        <v>Adult</v>
      </c>
      <c r="K624" s="27"/>
    </row>
    <row r="625" spans="1:11" ht="15.75" customHeight="1" x14ac:dyDescent="0.3">
      <c r="A625" s="8" t="s">
        <v>661</v>
      </c>
      <c r="B625" s="20">
        <v>0</v>
      </c>
      <c r="C625" s="38">
        <v>15820.7</v>
      </c>
      <c r="D625" s="8" t="s">
        <v>7884</v>
      </c>
      <c r="E625" s="8" t="s">
        <v>7882</v>
      </c>
      <c r="F625" s="8" t="s">
        <v>7861</v>
      </c>
      <c r="G625" s="43">
        <v>30859</v>
      </c>
      <c r="H625" s="20">
        <v>38</v>
      </c>
      <c r="I625" s="20" t="str" cm="1">
        <f t="array" ref="I625">_xlfn.IFS(H625&lt;=18, "Child", AND(H625&gt;18, H625&lt;=54), "Adult", TRUE, "Old")</f>
        <v>Adult</v>
      </c>
      <c r="K625" s="27"/>
    </row>
    <row r="626" spans="1:11" ht="15.75" customHeight="1" x14ac:dyDescent="0.3">
      <c r="A626" s="8" t="s">
        <v>662</v>
      </c>
      <c r="B626" s="20">
        <v>0</v>
      </c>
      <c r="C626" s="38">
        <v>15817.99</v>
      </c>
      <c r="D626" s="8" t="s">
        <v>7884</v>
      </c>
      <c r="E626" s="8" t="s">
        <v>7884</v>
      </c>
      <c r="F626" s="8" t="s">
        <v>7860</v>
      </c>
      <c r="G626" s="43">
        <v>35712</v>
      </c>
      <c r="H626" s="20">
        <v>25</v>
      </c>
      <c r="I626" s="20" t="str" cm="1">
        <f t="array" ref="I626">_xlfn.IFS(H626&lt;=18, "Child", AND(H626&gt;18, H626&lt;=54), "Adult", TRUE, "Old")</f>
        <v>Adult</v>
      </c>
      <c r="K626" s="27"/>
    </row>
    <row r="627" spans="1:11" ht="15.75" customHeight="1" x14ac:dyDescent="0.3">
      <c r="A627" s="8" t="s">
        <v>663</v>
      </c>
      <c r="B627" s="20">
        <v>0</v>
      </c>
      <c r="C627" s="38">
        <v>15746.62</v>
      </c>
      <c r="D627" s="8" t="s">
        <v>7884</v>
      </c>
      <c r="E627" s="8" t="s">
        <v>7883</v>
      </c>
      <c r="F627" s="8" t="s">
        <v>7860</v>
      </c>
      <c r="G627" s="43">
        <v>27270</v>
      </c>
      <c r="H627" s="20">
        <v>48</v>
      </c>
      <c r="I627" s="20" t="str" cm="1">
        <f t="array" ref="I627">_xlfn.IFS(H627&lt;=18, "Child", AND(H627&gt;18, H627&lt;=54), "Adult", TRUE, "Old")</f>
        <v>Adult</v>
      </c>
      <c r="K627" s="27"/>
    </row>
    <row r="628" spans="1:11" ht="15.75" customHeight="1" x14ac:dyDescent="0.3">
      <c r="A628" s="8" t="s">
        <v>664</v>
      </c>
      <c r="B628" s="20">
        <v>2</v>
      </c>
      <c r="C628" s="38">
        <v>15698.86</v>
      </c>
      <c r="D628" s="8" t="s">
        <v>7884</v>
      </c>
      <c r="E628" s="8" t="s">
        <v>7884</v>
      </c>
      <c r="F628" s="8" t="s">
        <v>7860</v>
      </c>
      <c r="G628" s="43">
        <v>28023</v>
      </c>
      <c r="H628" s="20">
        <v>46</v>
      </c>
      <c r="I628" s="20" t="str" cm="1">
        <f t="array" ref="I628">_xlfn.IFS(H628&lt;=18, "Child", AND(H628&gt;18, H628&lt;=54), "Adult", TRUE, "Old")</f>
        <v>Adult</v>
      </c>
      <c r="K628" s="27"/>
    </row>
    <row r="629" spans="1:11" ht="15.75" customHeight="1" x14ac:dyDescent="0.3">
      <c r="A629" s="8" t="s">
        <v>665</v>
      </c>
      <c r="B629" s="20">
        <v>0</v>
      </c>
      <c r="C629" s="38">
        <v>15670.3</v>
      </c>
      <c r="D629" s="8" t="s">
        <v>7884</v>
      </c>
      <c r="E629" s="8" t="s">
        <v>7884</v>
      </c>
      <c r="F629" s="8" t="s">
        <v>7873</v>
      </c>
      <c r="G629" s="43">
        <v>26841</v>
      </c>
      <c r="H629" s="20">
        <v>49</v>
      </c>
      <c r="I629" s="20" t="str" cm="1">
        <f t="array" ref="I629">_xlfn.IFS(H629&lt;=18, "Child", AND(H629&gt;18, H629&lt;=54), "Adult", TRUE, "Old")</f>
        <v>Adult</v>
      </c>
      <c r="K629" s="27"/>
    </row>
    <row r="630" spans="1:11" ht="15.75" customHeight="1" x14ac:dyDescent="0.3">
      <c r="A630" s="8" t="s">
        <v>666</v>
      </c>
      <c r="B630" s="20">
        <v>3</v>
      </c>
      <c r="C630" s="38">
        <v>15646.28</v>
      </c>
      <c r="D630" s="8" t="s">
        <v>7884</v>
      </c>
      <c r="E630" s="8" t="s">
        <v>7884</v>
      </c>
      <c r="F630" s="8" t="s">
        <v>7861</v>
      </c>
      <c r="G630" s="43">
        <v>32499</v>
      </c>
      <c r="H630" s="20">
        <v>34</v>
      </c>
      <c r="I630" s="20" t="str" cm="1">
        <f t="array" ref="I630">_xlfn.IFS(H630&lt;=18, "Child", AND(H630&gt;18, H630&lt;=54), "Adult", TRUE, "Old")</f>
        <v>Adult</v>
      </c>
      <c r="K630" s="27"/>
    </row>
    <row r="631" spans="1:11" ht="15.75" customHeight="1" x14ac:dyDescent="0.3">
      <c r="A631" s="8" t="s">
        <v>667</v>
      </c>
      <c r="B631" s="20">
        <v>3</v>
      </c>
      <c r="C631" s="38">
        <v>15612.19</v>
      </c>
      <c r="D631" s="8" t="s">
        <v>7884</v>
      </c>
      <c r="E631" s="8" t="s">
        <v>7884</v>
      </c>
      <c r="F631" s="8" t="s">
        <v>7860</v>
      </c>
      <c r="G631" s="43">
        <v>22073</v>
      </c>
      <c r="H631" s="20">
        <v>63</v>
      </c>
      <c r="I631" s="20" t="str" cm="1">
        <f t="array" ref="I631">_xlfn.IFS(H631&lt;=18, "Child", AND(H631&gt;18, H631&lt;=54), "Adult", TRUE, "Old")</f>
        <v>Old</v>
      </c>
      <c r="K631" s="27"/>
    </row>
    <row r="632" spans="1:11" ht="15.75" customHeight="1" x14ac:dyDescent="0.3">
      <c r="A632" s="8" t="s">
        <v>668</v>
      </c>
      <c r="B632" s="20">
        <v>0</v>
      </c>
      <c r="C632" s="38">
        <v>15608.58</v>
      </c>
      <c r="D632" s="8" t="s">
        <v>7884</v>
      </c>
      <c r="E632" s="8" t="s">
        <v>7884</v>
      </c>
      <c r="F632" s="8" t="s">
        <v>7873</v>
      </c>
      <c r="G632" s="43">
        <v>24043</v>
      </c>
      <c r="H632" s="20">
        <v>57</v>
      </c>
      <c r="I632" s="20" t="str" cm="1">
        <f t="array" ref="I632">_xlfn.IFS(H632&lt;=18, "Child", AND(H632&gt;18, H632&lt;=54), "Adult", TRUE, "Old")</f>
        <v>Old</v>
      </c>
      <c r="K632" s="27"/>
    </row>
    <row r="633" spans="1:11" ht="15.75" customHeight="1" x14ac:dyDescent="0.3">
      <c r="A633" s="8" t="s">
        <v>669</v>
      </c>
      <c r="B633" s="20">
        <v>0</v>
      </c>
      <c r="C633" s="38">
        <v>15556.67</v>
      </c>
      <c r="D633" s="8" t="s">
        <v>7884</v>
      </c>
      <c r="E633" s="8" t="s">
        <v>7884</v>
      </c>
      <c r="F633" s="8" t="s">
        <v>7860</v>
      </c>
      <c r="G633" s="43">
        <v>27240</v>
      </c>
      <c r="H633" s="20">
        <v>48</v>
      </c>
      <c r="I633" s="20" t="str" cm="1">
        <f t="array" ref="I633">_xlfn.IFS(H633&lt;=18, "Child", AND(H633&gt;18, H633&lt;=54), "Adult", TRUE, "Old")</f>
        <v>Adult</v>
      </c>
      <c r="K633" s="27"/>
    </row>
    <row r="634" spans="1:11" ht="15.75" customHeight="1" x14ac:dyDescent="0.3">
      <c r="A634" s="8" t="s">
        <v>670</v>
      </c>
      <c r="B634" s="20">
        <v>3</v>
      </c>
      <c r="C634" s="38">
        <v>15555.19</v>
      </c>
      <c r="D634" s="8" t="s">
        <v>7884</v>
      </c>
      <c r="E634" s="8" t="s">
        <v>7882</v>
      </c>
      <c r="F634" s="8" t="s">
        <v>7860</v>
      </c>
      <c r="G634" s="43">
        <v>21825</v>
      </c>
      <c r="H634" s="20">
        <v>63</v>
      </c>
      <c r="I634" s="20" t="str" cm="1">
        <f t="array" ref="I634">_xlfn.IFS(H634&lt;=18, "Child", AND(H634&gt;18, H634&lt;=54), "Adult", TRUE, "Old")</f>
        <v>Old</v>
      </c>
      <c r="K634" s="27"/>
    </row>
    <row r="635" spans="1:11" ht="15.75" customHeight="1" x14ac:dyDescent="0.3">
      <c r="A635" s="8" t="s">
        <v>671</v>
      </c>
      <c r="B635" s="20">
        <v>0</v>
      </c>
      <c r="C635" s="38">
        <v>15532.16</v>
      </c>
      <c r="D635" s="8" t="s">
        <v>7884</v>
      </c>
      <c r="E635" s="8" t="s">
        <v>7884</v>
      </c>
      <c r="F635" s="8" t="s">
        <v>7873</v>
      </c>
      <c r="G635" s="43">
        <v>27208</v>
      </c>
      <c r="H635" s="20">
        <v>48</v>
      </c>
      <c r="I635" s="20" t="str" cm="1">
        <f t="array" ref="I635">_xlfn.IFS(H635&lt;=18, "Child", AND(H635&gt;18, H635&lt;=54), "Adult", TRUE, "Old")</f>
        <v>Adult</v>
      </c>
      <c r="K635" s="27"/>
    </row>
    <row r="636" spans="1:11" ht="15.75" customHeight="1" x14ac:dyDescent="0.3">
      <c r="A636" s="8" t="s">
        <v>672</v>
      </c>
      <c r="B636" s="20">
        <v>0</v>
      </c>
      <c r="C636" s="38">
        <v>15518.18</v>
      </c>
      <c r="D636" s="8" t="s">
        <v>7884</v>
      </c>
      <c r="E636" s="8" t="s">
        <v>7882</v>
      </c>
      <c r="F636" s="8" t="s">
        <v>7862</v>
      </c>
      <c r="G636" s="43">
        <v>38185</v>
      </c>
      <c r="H636" s="20">
        <v>18</v>
      </c>
      <c r="I636" s="20" t="str" cm="1">
        <f t="array" ref="I636">_xlfn.IFS(H636&lt;=18, "Child", AND(H636&gt;18, H636&lt;=54), "Adult", TRUE, "Old")</f>
        <v>Child</v>
      </c>
      <c r="K636" s="27"/>
    </row>
    <row r="637" spans="1:11" ht="15.75" customHeight="1" x14ac:dyDescent="0.3">
      <c r="A637" s="8" t="s">
        <v>673</v>
      </c>
      <c r="B637" s="20">
        <v>2</v>
      </c>
      <c r="C637" s="38">
        <v>15450.48</v>
      </c>
      <c r="D637" s="8" t="s">
        <v>7884</v>
      </c>
      <c r="E637" s="8" t="s">
        <v>7883</v>
      </c>
      <c r="F637" s="8" t="s">
        <v>7873</v>
      </c>
      <c r="G637" s="43">
        <v>27961</v>
      </c>
      <c r="H637" s="20">
        <v>46</v>
      </c>
      <c r="I637" s="20" t="str" cm="1">
        <f t="array" ref="I637">_xlfn.IFS(H637&lt;=18, "Child", AND(H637&gt;18, H637&lt;=54), "Adult", TRUE, "Old")</f>
        <v>Adult</v>
      </c>
      <c r="K637" s="27"/>
    </row>
    <row r="638" spans="1:11" ht="15.75" customHeight="1" x14ac:dyDescent="0.3">
      <c r="A638" s="8" t="s">
        <v>674</v>
      </c>
      <c r="B638" s="20">
        <v>3</v>
      </c>
      <c r="C638" s="38">
        <v>15440.2</v>
      </c>
      <c r="D638" s="8" t="s">
        <v>7884</v>
      </c>
      <c r="E638" s="8" t="s">
        <v>7883</v>
      </c>
      <c r="F638" s="8" t="s">
        <v>7860</v>
      </c>
      <c r="G638" s="43">
        <v>33171</v>
      </c>
      <c r="H638" s="20">
        <v>32</v>
      </c>
      <c r="I638" s="20" t="str" cm="1">
        <f t="array" ref="I638">_xlfn.IFS(H638&lt;=18, "Child", AND(H638&gt;18, H638&lt;=54), "Adult", TRUE, "Old")</f>
        <v>Adult</v>
      </c>
      <c r="K638" s="27"/>
    </row>
    <row r="639" spans="1:11" ht="15.75" customHeight="1" x14ac:dyDescent="0.3">
      <c r="A639" s="8" t="s">
        <v>675</v>
      </c>
      <c r="B639" s="20">
        <v>0</v>
      </c>
      <c r="C639" s="38">
        <v>15377.77</v>
      </c>
      <c r="D639" s="8" t="s">
        <v>7884</v>
      </c>
      <c r="E639" s="8" t="s">
        <v>7884</v>
      </c>
      <c r="F639" s="8" t="s">
        <v>7860</v>
      </c>
      <c r="G639" s="43">
        <v>23624</v>
      </c>
      <c r="H639" s="20">
        <v>58</v>
      </c>
      <c r="I639" s="20" t="str" cm="1">
        <f t="array" ref="I639">_xlfn.IFS(H639&lt;=18, "Child", AND(H639&gt;18, H639&lt;=54), "Adult", TRUE, "Old")</f>
        <v>Old</v>
      </c>
      <c r="K639" s="27"/>
    </row>
    <row r="640" spans="1:11" ht="15.75" customHeight="1" x14ac:dyDescent="0.3">
      <c r="A640" s="8" t="s">
        <v>676</v>
      </c>
      <c r="B640" s="20">
        <v>0</v>
      </c>
      <c r="C640" s="38">
        <v>15368.22</v>
      </c>
      <c r="D640" s="8" t="s">
        <v>7884</v>
      </c>
      <c r="E640" s="8" t="s">
        <v>7884</v>
      </c>
      <c r="F640" s="8" t="s">
        <v>7861</v>
      </c>
      <c r="G640" s="43">
        <v>22895</v>
      </c>
      <c r="H640" s="20">
        <v>60</v>
      </c>
      <c r="I640" s="20" t="str" cm="1">
        <f t="array" ref="I640">_xlfn.IFS(H640&lt;=18, "Child", AND(H640&gt;18, H640&lt;=54), "Adult", TRUE, "Old")</f>
        <v>Old</v>
      </c>
      <c r="K640" s="27"/>
    </row>
    <row r="641" spans="1:11" ht="15.75" customHeight="1" x14ac:dyDescent="0.3">
      <c r="A641" s="8" t="s">
        <v>677</v>
      </c>
      <c r="B641" s="20">
        <v>0</v>
      </c>
      <c r="C641" s="38">
        <v>15363.77</v>
      </c>
      <c r="D641" s="8" t="s">
        <v>7884</v>
      </c>
      <c r="E641" s="8" t="s">
        <v>7883</v>
      </c>
      <c r="F641" s="8" t="s">
        <v>7873</v>
      </c>
      <c r="G641" s="43">
        <v>25037</v>
      </c>
      <c r="H641" s="20">
        <v>54</v>
      </c>
      <c r="I641" s="20" t="str" cm="1">
        <f t="array" ref="I641">_xlfn.IFS(H641&lt;=18, "Child", AND(H641&gt;18, H641&lt;=54), "Adult", TRUE, "Old")</f>
        <v>Adult</v>
      </c>
      <c r="K641" s="27"/>
    </row>
    <row r="642" spans="1:11" ht="15.75" customHeight="1" x14ac:dyDescent="0.3">
      <c r="A642" s="8" t="s">
        <v>678</v>
      </c>
      <c r="B642" s="20">
        <v>3</v>
      </c>
      <c r="C642" s="38">
        <v>15361.5</v>
      </c>
      <c r="D642" s="8" t="s">
        <v>7884</v>
      </c>
      <c r="E642" s="8" t="s">
        <v>7882</v>
      </c>
      <c r="F642" s="8" t="s">
        <v>7868</v>
      </c>
      <c r="G642" s="43">
        <v>32494</v>
      </c>
      <c r="H642" s="20">
        <v>34</v>
      </c>
      <c r="I642" s="20" t="str" cm="1">
        <f t="array" ref="I642">_xlfn.IFS(H642&lt;=18, "Child", AND(H642&gt;18, H642&lt;=54), "Adult", TRUE, "Old")</f>
        <v>Adult</v>
      </c>
      <c r="K642" s="27"/>
    </row>
    <row r="643" spans="1:11" ht="15.75" customHeight="1" x14ac:dyDescent="0.3">
      <c r="A643" s="8" t="s">
        <v>679</v>
      </c>
      <c r="B643" s="20">
        <v>1</v>
      </c>
      <c r="C643" s="38">
        <v>15359.1</v>
      </c>
      <c r="D643" s="8" t="s">
        <v>7884</v>
      </c>
      <c r="E643" s="8" t="s">
        <v>7882</v>
      </c>
      <c r="F643" s="8" t="s">
        <v>7867</v>
      </c>
      <c r="G643" s="43">
        <v>37086</v>
      </c>
      <c r="H643" s="20">
        <v>21</v>
      </c>
      <c r="I643" s="20" t="str" cm="1">
        <f t="array" ref="I643">_xlfn.IFS(H643&lt;=18, "Child", AND(H643&gt;18, H643&lt;=54), "Adult", TRUE, "Old")</f>
        <v>Adult</v>
      </c>
      <c r="K643" s="27"/>
    </row>
    <row r="644" spans="1:11" ht="15.75" customHeight="1" x14ac:dyDescent="0.3">
      <c r="A644" s="8" t="s">
        <v>680</v>
      </c>
      <c r="B644" s="20">
        <v>0</v>
      </c>
      <c r="C644" s="38">
        <v>15322.77</v>
      </c>
      <c r="D644" s="8" t="s">
        <v>7884</v>
      </c>
      <c r="E644" s="8" t="s">
        <v>7882</v>
      </c>
      <c r="F644" s="8" t="s">
        <v>7870</v>
      </c>
      <c r="G644" s="43">
        <v>23358</v>
      </c>
      <c r="H644" s="20">
        <v>59</v>
      </c>
      <c r="I644" s="20" t="str" cm="1">
        <f t="array" ref="I644">_xlfn.IFS(H644&lt;=18, "Child", AND(H644&gt;18, H644&lt;=54), "Adult", TRUE, "Old")</f>
        <v>Old</v>
      </c>
      <c r="K644" s="27"/>
    </row>
    <row r="645" spans="1:11" ht="15.75" customHeight="1" x14ac:dyDescent="0.3">
      <c r="A645" s="8" t="s">
        <v>681</v>
      </c>
      <c r="B645" s="20">
        <v>0</v>
      </c>
      <c r="C645" s="38">
        <v>15260.52</v>
      </c>
      <c r="D645" s="8" t="s">
        <v>7884</v>
      </c>
      <c r="E645" s="8" t="s">
        <v>7884</v>
      </c>
      <c r="F645" s="8" t="s">
        <v>7868</v>
      </c>
      <c r="G645" s="43">
        <v>25462</v>
      </c>
      <c r="H645" s="20">
        <v>53</v>
      </c>
      <c r="I645" s="20" t="str" cm="1">
        <f t="array" ref="I645">_xlfn.IFS(H645&lt;=18, "Child", AND(H645&gt;18, H645&lt;=54), "Adult", TRUE, "Old")</f>
        <v>Adult</v>
      </c>
      <c r="K645" s="27"/>
    </row>
    <row r="646" spans="1:11" ht="15.75" customHeight="1" x14ac:dyDescent="0.3">
      <c r="A646" s="8" t="s">
        <v>682</v>
      </c>
      <c r="B646" s="20">
        <v>2</v>
      </c>
      <c r="C646" s="38">
        <v>15230.32</v>
      </c>
      <c r="D646" s="8" t="s">
        <v>7884</v>
      </c>
      <c r="E646" s="8" t="s">
        <v>7884</v>
      </c>
      <c r="F646" s="8" t="s">
        <v>7867</v>
      </c>
      <c r="G646" s="43">
        <v>22122</v>
      </c>
      <c r="H646" s="20">
        <v>62</v>
      </c>
      <c r="I646" s="20" t="str" cm="1">
        <f t="array" ref="I646">_xlfn.IFS(H646&lt;=18, "Child", AND(H646&gt;18, H646&lt;=54), "Adult", TRUE, "Old")</f>
        <v>Old</v>
      </c>
      <c r="K646" s="27"/>
    </row>
    <row r="647" spans="1:11" ht="15.75" customHeight="1" x14ac:dyDescent="0.3">
      <c r="A647" s="8" t="s">
        <v>683</v>
      </c>
      <c r="B647" s="20">
        <v>2</v>
      </c>
      <c r="C647" s="38">
        <v>15207.92</v>
      </c>
      <c r="D647" s="8" t="s">
        <v>7884</v>
      </c>
      <c r="E647" s="8" t="s">
        <v>7883</v>
      </c>
      <c r="F647" s="8" t="s">
        <v>7860</v>
      </c>
      <c r="G647" s="43">
        <v>28817</v>
      </c>
      <c r="H647" s="20">
        <v>44</v>
      </c>
      <c r="I647" s="20" t="str" cm="1">
        <f t="array" ref="I647">_xlfn.IFS(H647&lt;=18, "Child", AND(H647&gt;18, H647&lt;=54), "Adult", TRUE, "Old")</f>
        <v>Adult</v>
      </c>
      <c r="K647" s="27"/>
    </row>
    <row r="648" spans="1:11" ht="15.75" customHeight="1" x14ac:dyDescent="0.3">
      <c r="A648" s="8" t="s">
        <v>684</v>
      </c>
      <c r="B648" s="20">
        <v>0</v>
      </c>
      <c r="C648" s="38">
        <v>15174.81</v>
      </c>
      <c r="D648" s="8" t="s">
        <v>7884</v>
      </c>
      <c r="E648" s="8" t="s">
        <v>7883</v>
      </c>
      <c r="F648" s="8" t="s">
        <v>7860</v>
      </c>
      <c r="G648" s="43">
        <v>22814</v>
      </c>
      <c r="H648" s="20">
        <v>60</v>
      </c>
      <c r="I648" s="20" t="str" cm="1">
        <f t="array" ref="I648">_xlfn.IFS(H648&lt;=18, "Child", AND(H648&gt;18, H648&lt;=54), "Adult", TRUE, "Old")</f>
        <v>Old</v>
      </c>
      <c r="K648" s="27"/>
    </row>
    <row r="649" spans="1:11" ht="15.75" customHeight="1" x14ac:dyDescent="0.3">
      <c r="A649" s="8" t="s">
        <v>685</v>
      </c>
      <c r="B649" s="20">
        <v>3</v>
      </c>
      <c r="C649" s="38">
        <v>15170.07</v>
      </c>
      <c r="D649" s="8" t="s">
        <v>7884</v>
      </c>
      <c r="E649" s="8" t="s">
        <v>7882</v>
      </c>
      <c r="F649" s="8" t="s">
        <v>7861</v>
      </c>
      <c r="G649" s="43">
        <v>21887</v>
      </c>
      <c r="H649" s="20">
        <v>63</v>
      </c>
      <c r="I649" s="20" t="str" cm="1">
        <f t="array" ref="I649">_xlfn.IFS(H649&lt;=18, "Child", AND(H649&gt;18, H649&lt;=54), "Adult", TRUE, "Old")</f>
        <v>Old</v>
      </c>
      <c r="K649" s="27"/>
    </row>
    <row r="650" spans="1:11" ht="15.75" customHeight="1" x14ac:dyDescent="0.3">
      <c r="A650" s="8" t="s">
        <v>686</v>
      </c>
      <c r="B650" s="20">
        <v>3</v>
      </c>
      <c r="C650" s="38">
        <v>15161.53</v>
      </c>
      <c r="D650" s="8" t="s">
        <v>7884</v>
      </c>
      <c r="E650" s="8" t="s">
        <v>7883</v>
      </c>
      <c r="F650" s="8" t="s">
        <v>7859</v>
      </c>
      <c r="G650" s="43">
        <v>21705</v>
      </c>
      <c r="H650" s="20">
        <v>64</v>
      </c>
      <c r="I650" s="20" t="str" cm="1">
        <f t="array" ref="I650">_xlfn.IFS(H650&lt;=18, "Child", AND(H650&gt;18, H650&lt;=54), "Adult", TRUE, "Old")</f>
        <v>Old</v>
      </c>
      <c r="K650" s="27"/>
    </row>
    <row r="651" spans="1:11" ht="15.75" customHeight="1" x14ac:dyDescent="0.3">
      <c r="A651" s="8" t="s">
        <v>687</v>
      </c>
      <c r="B651" s="20">
        <v>0</v>
      </c>
      <c r="C651" s="38">
        <v>15161.25</v>
      </c>
      <c r="D651" s="8" t="s">
        <v>7884</v>
      </c>
      <c r="E651" s="8" t="s">
        <v>7884</v>
      </c>
      <c r="F651" s="8" t="s">
        <v>7860</v>
      </c>
      <c r="G651" s="43">
        <v>22944</v>
      </c>
      <c r="H651" s="20">
        <v>60</v>
      </c>
      <c r="I651" s="20" t="str" cm="1">
        <f t="array" ref="I651">_xlfn.IFS(H651&lt;=18, "Child", AND(H651&gt;18, H651&lt;=54), "Adult", TRUE, "Old")</f>
        <v>Old</v>
      </c>
      <c r="K651" s="27"/>
    </row>
    <row r="652" spans="1:11" ht="15.75" customHeight="1" x14ac:dyDescent="0.3">
      <c r="A652" s="8" t="s">
        <v>688</v>
      </c>
      <c r="B652" s="20">
        <v>0</v>
      </c>
      <c r="C652" s="38">
        <v>15150.44</v>
      </c>
      <c r="D652" s="8" t="s">
        <v>7884</v>
      </c>
      <c r="E652" s="8" t="s">
        <v>7883</v>
      </c>
      <c r="F652" s="8" t="s">
        <v>7868</v>
      </c>
      <c r="G652" s="43">
        <v>26262</v>
      </c>
      <c r="H652" s="20">
        <v>51</v>
      </c>
      <c r="I652" s="20" t="str" cm="1">
        <f t="array" ref="I652">_xlfn.IFS(H652&lt;=18, "Child", AND(H652&gt;18, H652&lt;=54), "Adult", TRUE, "Old")</f>
        <v>Adult</v>
      </c>
      <c r="K652" s="27"/>
    </row>
    <row r="653" spans="1:11" ht="15.75" customHeight="1" x14ac:dyDescent="0.3">
      <c r="A653" s="8" t="s">
        <v>689</v>
      </c>
      <c r="B653" s="20">
        <v>2</v>
      </c>
      <c r="C653" s="38">
        <v>15123.19</v>
      </c>
      <c r="D653" s="8" t="s">
        <v>7884</v>
      </c>
      <c r="E653" s="8" t="s">
        <v>7883</v>
      </c>
      <c r="F653" s="8" t="s">
        <v>7861</v>
      </c>
      <c r="G653" s="43">
        <v>28738</v>
      </c>
      <c r="H653" s="20">
        <v>44</v>
      </c>
      <c r="I653" s="20" t="str" cm="1">
        <f t="array" ref="I653">_xlfn.IFS(H653&lt;=18, "Child", AND(H653&gt;18, H653&lt;=54), "Adult", TRUE, "Old")</f>
        <v>Adult</v>
      </c>
      <c r="K653" s="27"/>
    </row>
    <row r="654" spans="1:11" ht="15.75" customHeight="1" x14ac:dyDescent="0.3">
      <c r="A654" s="8" t="s">
        <v>690</v>
      </c>
      <c r="B654" s="20">
        <v>0</v>
      </c>
      <c r="C654" s="38">
        <v>15103.69</v>
      </c>
      <c r="D654" s="8" t="s">
        <v>7884</v>
      </c>
      <c r="E654" s="8" t="s">
        <v>7883</v>
      </c>
      <c r="F654" s="8" t="s">
        <v>7860</v>
      </c>
      <c r="G654" s="43">
        <v>26610</v>
      </c>
      <c r="H654" s="20">
        <v>50</v>
      </c>
      <c r="I654" s="20" t="str" cm="1">
        <f t="array" ref="I654">_xlfn.IFS(H654&lt;=18, "Child", AND(H654&gt;18, H654&lt;=54), "Adult", TRUE, "Old")</f>
        <v>Adult</v>
      </c>
      <c r="K654" s="27"/>
    </row>
    <row r="655" spans="1:11" ht="15.75" customHeight="1" x14ac:dyDescent="0.3">
      <c r="A655" s="8" t="s">
        <v>691</v>
      </c>
      <c r="B655" s="20">
        <v>1</v>
      </c>
      <c r="C655" s="38">
        <v>15090.35</v>
      </c>
      <c r="D655" s="8" t="s">
        <v>7884</v>
      </c>
      <c r="E655" s="8" t="s">
        <v>7883</v>
      </c>
      <c r="F655" s="8" t="s">
        <v>7868</v>
      </c>
      <c r="G655" s="43">
        <v>27693</v>
      </c>
      <c r="H655" s="20">
        <v>47</v>
      </c>
      <c r="I655" s="20" t="str" cm="1">
        <f t="array" ref="I655">_xlfn.IFS(H655&lt;=18, "Child", AND(H655&gt;18, H655&lt;=54), "Adult", TRUE, "Old")</f>
        <v>Adult</v>
      </c>
      <c r="K655" s="27"/>
    </row>
    <row r="656" spans="1:11" ht="15.75" customHeight="1" x14ac:dyDescent="0.3">
      <c r="A656" s="8" t="s">
        <v>692</v>
      </c>
      <c r="B656" s="20">
        <v>0</v>
      </c>
      <c r="C656" s="38">
        <v>15052.68</v>
      </c>
      <c r="D656" s="8" t="s">
        <v>7884</v>
      </c>
      <c r="E656" s="8" t="s">
        <v>7884</v>
      </c>
      <c r="F656" s="8" t="s">
        <v>7874</v>
      </c>
      <c r="G656" s="43">
        <v>25001</v>
      </c>
      <c r="H656" s="20">
        <v>54</v>
      </c>
      <c r="I656" s="20" t="str" cm="1">
        <f t="array" ref="I656">_xlfn.IFS(H656&lt;=18, "Child", AND(H656&gt;18, H656&lt;=54), "Adult", TRUE, "Old")</f>
        <v>Adult</v>
      </c>
      <c r="K656" s="27"/>
    </row>
    <row r="657" spans="1:11" ht="15.75" customHeight="1" x14ac:dyDescent="0.3">
      <c r="A657" s="8" t="s">
        <v>693</v>
      </c>
      <c r="B657" s="20">
        <v>0</v>
      </c>
      <c r="C657" s="38">
        <v>15038.51</v>
      </c>
      <c r="D657" s="8" t="s">
        <v>7884</v>
      </c>
      <c r="E657" s="8" t="s">
        <v>7882</v>
      </c>
      <c r="F657" s="8" t="s">
        <v>7868</v>
      </c>
      <c r="G657" s="43">
        <v>26160</v>
      </c>
      <c r="H657" s="20">
        <v>51</v>
      </c>
      <c r="I657" s="20" t="str" cm="1">
        <f t="array" ref="I657">_xlfn.IFS(H657&lt;=18, "Child", AND(H657&gt;18, H657&lt;=54), "Adult", TRUE, "Old")</f>
        <v>Adult</v>
      </c>
      <c r="K657" s="27"/>
    </row>
    <row r="658" spans="1:11" ht="15.75" customHeight="1" x14ac:dyDescent="0.3">
      <c r="A658" s="8" t="s">
        <v>694</v>
      </c>
      <c r="B658" s="20">
        <v>0</v>
      </c>
      <c r="C658" s="38">
        <v>15026.3</v>
      </c>
      <c r="D658" s="8" t="s">
        <v>7884</v>
      </c>
      <c r="E658" s="8" t="s">
        <v>7882</v>
      </c>
      <c r="F658" s="8" t="s">
        <v>7861</v>
      </c>
      <c r="G658" s="43">
        <v>25822</v>
      </c>
      <c r="H658" s="20">
        <v>52</v>
      </c>
      <c r="I658" s="20" t="str" cm="1">
        <f t="array" ref="I658">_xlfn.IFS(H658&lt;=18, "Child", AND(H658&gt;18, H658&lt;=54), "Adult", TRUE, "Old")</f>
        <v>Adult</v>
      </c>
      <c r="K658" s="27"/>
    </row>
    <row r="659" spans="1:11" ht="15.75" customHeight="1" x14ac:dyDescent="0.3">
      <c r="A659" s="8" t="s">
        <v>695</v>
      </c>
      <c r="B659" s="20">
        <v>2</v>
      </c>
      <c r="C659" s="38">
        <v>15025.76</v>
      </c>
      <c r="D659" s="8" t="s">
        <v>7884</v>
      </c>
      <c r="E659" s="8" t="s">
        <v>7883</v>
      </c>
      <c r="F659" s="8" t="s">
        <v>7861</v>
      </c>
      <c r="G659" s="43">
        <v>29184</v>
      </c>
      <c r="H659" s="20">
        <v>43</v>
      </c>
      <c r="I659" s="20" t="str" cm="1">
        <f t="array" ref="I659">_xlfn.IFS(H659&lt;=18, "Child", AND(H659&gt;18, H659&lt;=54), "Adult", TRUE, "Old")</f>
        <v>Adult</v>
      </c>
      <c r="K659" s="27"/>
    </row>
    <row r="660" spans="1:11" ht="15.75" customHeight="1" x14ac:dyDescent="0.3">
      <c r="A660" s="8" t="s">
        <v>696</v>
      </c>
      <c r="B660" s="20">
        <v>2</v>
      </c>
      <c r="C660" s="38">
        <v>15019.76</v>
      </c>
      <c r="D660" s="8" t="s">
        <v>7884</v>
      </c>
      <c r="E660" s="8" t="s">
        <v>7884</v>
      </c>
      <c r="F660" s="8" t="s">
        <v>7860</v>
      </c>
      <c r="G660" s="43">
        <v>22136</v>
      </c>
      <c r="H660" s="20">
        <v>62</v>
      </c>
      <c r="I660" s="20" t="str" cm="1">
        <f t="array" ref="I660">_xlfn.IFS(H660&lt;=18, "Child", AND(H660&gt;18, H660&lt;=54), "Adult", TRUE, "Old")</f>
        <v>Old</v>
      </c>
      <c r="K660" s="27"/>
    </row>
    <row r="661" spans="1:11" ht="15.75" customHeight="1" x14ac:dyDescent="0.3">
      <c r="A661" s="8" t="s">
        <v>697</v>
      </c>
      <c r="B661" s="20">
        <v>2</v>
      </c>
      <c r="C661" s="38">
        <v>15006.58</v>
      </c>
      <c r="D661" s="8" t="s">
        <v>7884</v>
      </c>
      <c r="E661" s="8" t="s">
        <v>7884</v>
      </c>
      <c r="F661" s="8" t="s">
        <v>7867</v>
      </c>
      <c r="G661" s="43">
        <v>34913</v>
      </c>
      <c r="H661" s="20">
        <v>27</v>
      </c>
      <c r="I661" s="20" t="str" cm="1">
        <f t="array" ref="I661">_xlfn.IFS(H661&lt;=18, "Child", AND(H661&gt;18, H661&lt;=54), "Adult", TRUE, "Old")</f>
        <v>Adult</v>
      </c>
      <c r="K661" s="27"/>
    </row>
    <row r="662" spans="1:11" ht="15.75" customHeight="1" x14ac:dyDescent="0.3">
      <c r="A662" s="8" t="s">
        <v>698</v>
      </c>
      <c r="B662" s="20">
        <v>2</v>
      </c>
      <c r="C662" s="38">
        <v>14988.43</v>
      </c>
      <c r="D662" s="8" t="s">
        <v>7884</v>
      </c>
      <c r="E662" s="8" t="s">
        <v>7882</v>
      </c>
      <c r="F662" s="8" t="s">
        <v>7861</v>
      </c>
      <c r="G662" s="43">
        <v>21395</v>
      </c>
      <c r="H662" s="20">
        <v>64</v>
      </c>
      <c r="I662" s="20" t="str" cm="1">
        <f t="array" ref="I662">_xlfn.IFS(H662&lt;=18, "Child", AND(H662&gt;18, H662&lt;=54), "Adult", TRUE, "Old")</f>
        <v>Old</v>
      </c>
      <c r="K662" s="27"/>
    </row>
    <row r="663" spans="1:11" ht="15.75" customHeight="1" x14ac:dyDescent="0.3">
      <c r="A663" s="8" t="s">
        <v>699</v>
      </c>
      <c r="B663" s="20">
        <v>0</v>
      </c>
      <c r="C663" s="38">
        <v>14945.34</v>
      </c>
      <c r="D663" s="8" t="s">
        <v>7884</v>
      </c>
      <c r="E663" s="8" t="s">
        <v>7883</v>
      </c>
      <c r="F663" s="8" t="s">
        <v>7870</v>
      </c>
      <c r="G663" s="43">
        <v>22979</v>
      </c>
      <c r="H663" s="20">
        <v>60</v>
      </c>
      <c r="I663" s="20" t="str" cm="1">
        <f t="array" ref="I663">_xlfn.IFS(H663&lt;=18, "Child", AND(H663&gt;18, H663&lt;=54), "Adult", TRUE, "Old")</f>
        <v>Old</v>
      </c>
      <c r="K663" s="27"/>
    </row>
    <row r="664" spans="1:11" ht="15.75" customHeight="1" x14ac:dyDescent="0.3">
      <c r="A664" s="8" t="s">
        <v>700</v>
      </c>
      <c r="B664" s="20">
        <v>0</v>
      </c>
      <c r="C664" s="38">
        <v>14926.97</v>
      </c>
      <c r="D664" s="8" t="s">
        <v>7884</v>
      </c>
      <c r="E664" s="8" t="s">
        <v>7884</v>
      </c>
      <c r="F664" s="8" t="s">
        <v>7860</v>
      </c>
      <c r="G664" s="43">
        <v>25150</v>
      </c>
      <c r="H664" s="20">
        <v>54</v>
      </c>
      <c r="I664" s="20" t="str" cm="1">
        <f t="array" ref="I664">_xlfn.IFS(H664&lt;=18, "Child", AND(H664&gt;18, H664&lt;=54), "Adult", TRUE, "Old")</f>
        <v>Adult</v>
      </c>
      <c r="K664" s="27"/>
    </row>
    <row r="665" spans="1:11" ht="15.75" customHeight="1" x14ac:dyDescent="0.3">
      <c r="A665" s="8" t="s">
        <v>701</v>
      </c>
      <c r="B665" s="20">
        <v>1</v>
      </c>
      <c r="C665" s="38">
        <v>14908.27</v>
      </c>
      <c r="D665" s="8" t="s">
        <v>7884</v>
      </c>
      <c r="E665" s="8" t="s">
        <v>7883</v>
      </c>
      <c r="F665" s="8" t="s">
        <v>7861</v>
      </c>
      <c r="G665" s="43">
        <v>29771</v>
      </c>
      <c r="H665" s="20">
        <v>41</v>
      </c>
      <c r="I665" s="20" t="str" cm="1">
        <f t="array" ref="I665">_xlfn.IFS(H665&lt;=18, "Child", AND(H665&gt;18, H665&lt;=54), "Adult", TRUE, "Old")</f>
        <v>Adult</v>
      </c>
      <c r="K665" s="27"/>
    </row>
    <row r="666" spans="1:11" ht="15.75" customHeight="1" x14ac:dyDescent="0.3">
      <c r="A666" s="8" t="s">
        <v>702</v>
      </c>
      <c r="B666" s="20">
        <v>0</v>
      </c>
      <c r="C666" s="38">
        <v>14901.52</v>
      </c>
      <c r="D666" s="8" t="s">
        <v>7884</v>
      </c>
      <c r="E666" s="8" t="s">
        <v>7884</v>
      </c>
      <c r="F666" s="8" t="s">
        <v>7867</v>
      </c>
      <c r="G666" s="43">
        <v>21475</v>
      </c>
      <c r="H666" s="20">
        <v>64</v>
      </c>
      <c r="I666" s="20" t="str" cm="1">
        <f t="array" ref="I666">_xlfn.IFS(H666&lt;=18, "Child", AND(H666&gt;18, H666&lt;=54), "Adult", TRUE, "Old")</f>
        <v>Old</v>
      </c>
      <c r="K666" s="27"/>
    </row>
    <row r="667" spans="1:11" ht="15.75" customHeight="1" x14ac:dyDescent="0.3">
      <c r="A667" s="8" t="s">
        <v>703</v>
      </c>
      <c r="B667" s="20">
        <v>0</v>
      </c>
      <c r="C667" s="38">
        <v>14847.63</v>
      </c>
      <c r="D667" s="8" t="s">
        <v>7884</v>
      </c>
      <c r="E667" s="8" t="s">
        <v>7884</v>
      </c>
      <c r="F667" s="8" t="s">
        <v>7868</v>
      </c>
      <c r="G667" s="43">
        <v>25883</v>
      </c>
      <c r="H667" s="20">
        <v>52</v>
      </c>
      <c r="I667" s="20" t="str" cm="1">
        <f t="array" ref="I667">_xlfn.IFS(H667&lt;=18, "Child", AND(H667&gt;18, H667&lt;=54), "Adult", TRUE, "Old")</f>
        <v>Adult</v>
      </c>
      <c r="K667" s="27"/>
    </row>
    <row r="668" spans="1:11" ht="15.75" customHeight="1" x14ac:dyDescent="0.3">
      <c r="A668" s="8" t="s">
        <v>704</v>
      </c>
      <c r="B668" s="20">
        <v>1</v>
      </c>
      <c r="C668" s="38">
        <v>14843.96</v>
      </c>
      <c r="D668" s="8" t="s">
        <v>7884</v>
      </c>
      <c r="E668" s="8" t="s">
        <v>7882</v>
      </c>
      <c r="F668" s="8" t="s">
        <v>7873</v>
      </c>
      <c r="G668" s="43">
        <v>29742</v>
      </c>
      <c r="H668" s="20">
        <v>42</v>
      </c>
      <c r="I668" s="20" t="str" cm="1">
        <f t="array" ref="I668">_xlfn.IFS(H668&lt;=18, "Child", AND(H668&gt;18, H668&lt;=54), "Adult", TRUE, "Old")</f>
        <v>Adult</v>
      </c>
      <c r="K668" s="27"/>
    </row>
    <row r="669" spans="1:11" ht="15.75" customHeight="1" x14ac:dyDescent="0.3">
      <c r="A669" s="8" t="s">
        <v>705</v>
      </c>
      <c r="B669" s="20">
        <v>2</v>
      </c>
      <c r="C669" s="38">
        <v>14839.34</v>
      </c>
      <c r="D669" s="8" t="s">
        <v>7884</v>
      </c>
      <c r="E669" s="8" t="s">
        <v>7882</v>
      </c>
      <c r="F669" s="8" t="s">
        <v>7873</v>
      </c>
      <c r="G669" s="43">
        <v>29146</v>
      </c>
      <c r="H669" s="20">
        <v>43</v>
      </c>
      <c r="I669" s="20" t="str" cm="1">
        <f t="array" ref="I669">_xlfn.IFS(H669&lt;=18, "Child", AND(H669&gt;18, H669&lt;=54), "Adult", TRUE, "Old")</f>
        <v>Adult</v>
      </c>
      <c r="K669" s="27"/>
    </row>
    <row r="670" spans="1:11" ht="15.75" customHeight="1" x14ac:dyDescent="0.3">
      <c r="A670" s="8" t="s">
        <v>706</v>
      </c>
      <c r="B670" s="20">
        <v>1</v>
      </c>
      <c r="C670" s="38">
        <v>14819</v>
      </c>
      <c r="D670" s="8" t="s">
        <v>7884</v>
      </c>
      <c r="E670" s="8" t="s">
        <v>7882</v>
      </c>
      <c r="F670" s="8" t="s">
        <v>7868</v>
      </c>
      <c r="G670" s="43">
        <v>27738</v>
      </c>
      <c r="H670" s="20">
        <v>47</v>
      </c>
      <c r="I670" s="20" t="str" cm="1">
        <f t="array" ref="I670">_xlfn.IFS(H670&lt;=18, "Child", AND(H670&gt;18, H670&lt;=54), "Adult", TRUE, "Old")</f>
        <v>Adult</v>
      </c>
      <c r="K670" s="27"/>
    </row>
    <row r="671" spans="1:11" ht="15.75" customHeight="1" x14ac:dyDescent="0.3">
      <c r="A671" s="8" t="s">
        <v>707</v>
      </c>
      <c r="B671" s="20">
        <v>0</v>
      </c>
      <c r="C671" s="38">
        <v>14750.42</v>
      </c>
      <c r="D671" s="8" t="s">
        <v>7884</v>
      </c>
      <c r="E671" s="8" t="s">
        <v>7884</v>
      </c>
      <c r="F671" s="8" t="s">
        <v>7873</v>
      </c>
      <c r="G671" s="43">
        <v>23950</v>
      </c>
      <c r="H671" s="20">
        <v>57</v>
      </c>
      <c r="I671" s="20" t="str" cm="1">
        <f t="array" ref="I671">_xlfn.IFS(H671&lt;=18, "Child", AND(H671&gt;18, H671&lt;=54), "Adult", TRUE, "Old")</f>
        <v>Old</v>
      </c>
      <c r="K671" s="27"/>
    </row>
    <row r="672" spans="1:11" ht="15.75" customHeight="1" x14ac:dyDescent="0.3">
      <c r="A672" s="8" t="s">
        <v>708</v>
      </c>
      <c r="B672" s="20">
        <v>0</v>
      </c>
      <c r="C672" s="38">
        <v>14738.43</v>
      </c>
      <c r="D672" s="8" t="s">
        <v>7884</v>
      </c>
      <c r="E672" s="8" t="s">
        <v>7882</v>
      </c>
      <c r="F672" s="8" t="s">
        <v>7870</v>
      </c>
      <c r="G672" s="43">
        <v>22856</v>
      </c>
      <c r="H672" s="20">
        <v>60</v>
      </c>
      <c r="I672" s="20" t="str" cm="1">
        <f t="array" ref="I672">_xlfn.IFS(H672&lt;=18, "Child", AND(H672&gt;18, H672&lt;=54), "Adult", TRUE, "Old")</f>
        <v>Old</v>
      </c>
      <c r="K672" s="27"/>
    </row>
    <row r="673" spans="1:11" ht="15.75" customHeight="1" x14ac:dyDescent="0.3">
      <c r="A673" s="8" t="s">
        <v>709</v>
      </c>
      <c r="B673" s="20">
        <v>0</v>
      </c>
      <c r="C673" s="38">
        <v>14711.74</v>
      </c>
      <c r="D673" s="8" t="s">
        <v>7884</v>
      </c>
      <c r="E673" s="8" t="s">
        <v>7884</v>
      </c>
      <c r="F673" s="8" t="s">
        <v>7860</v>
      </c>
      <c r="G673" s="43">
        <v>37523</v>
      </c>
      <c r="H673" s="20">
        <v>20</v>
      </c>
      <c r="I673" s="20" t="str" cm="1">
        <f t="array" ref="I673">_xlfn.IFS(H673&lt;=18, "Child", AND(H673&gt;18, H673&lt;=54), "Adult", TRUE, "Old")</f>
        <v>Adult</v>
      </c>
      <c r="K673" s="27"/>
    </row>
    <row r="674" spans="1:11" ht="15.75" customHeight="1" x14ac:dyDescent="0.3">
      <c r="A674" s="8" t="s">
        <v>710</v>
      </c>
      <c r="B674" s="20">
        <v>3</v>
      </c>
      <c r="C674" s="38">
        <v>14696.77</v>
      </c>
      <c r="D674" s="8" t="s">
        <v>7884</v>
      </c>
      <c r="E674" s="8" t="s">
        <v>7884</v>
      </c>
      <c r="F674" s="8" t="s">
        <v>7861</v>
      </c>
      <c r="G674" s="43">
        <v>30198</v>
      </c>
      <c r="H674" s="20">
        <v>40</v>
      </c>
      <c r="I674" s="20" t="str" cm="1">
        <f t="array" ref="I674">_xlfn.IFS(H674&lt;=18, "Child", AND(H674&gt;18, H674&lt;=54), "Adult", TRUE, "Old")</f>
        <v>Adult</v>
      </c>
      <c r="K674" s="27"/>
    </row>
    <row r="675" spans="1:11" ht="15.75" customHeight="1" x14ac:dyDescent="0.3">
      <c r="A675" s="8" t="s">
        <v>711</v>
      </c>
      <c r="B675" s="20">
        <v>0</v>
      </c>
      <c r="C675" s="38">
        <v>14692.67</v>
      </c>
      <c r="D675" s="8" t="s">
        <v>7884</v>
      </c>
      <c r="E675" s="8" t="s">
        <v>7883</v>
      </c>
      <c r="F675" s="8" t="s">
        <v>7860</v>
      </c>
      <c r="G675" s="43">
        <v>21389</v>
      </c>
      <c r="H675" s="20">
        <v>64</v>
      </c>
      <c r="I675" s="20" t="str" cm="1">
        <f t="array" ref="I675">_xlfn.IFS(H675&lt;=18, "Child", AND(H675&gt;18, H675&lt;=54), "Adult", TRUE, "Old")</f>
        <v>Old</v>
      </c>
      <c r="K675" s="27"/>
    </row>
    <row r="676" spans="1:11" ht="15.75" customHeight="1" x14ac:dyDescent="0.3">
      <c r="A676" s="8" t="s">
        <v>712</v>
      </c>
      <c r="B676" s="20">
        <v>0</v>
      </c>
      <c r="C676" s="38">
        <v>14665.75</v>
      </c>
      <c r="D676" s="8" t="s">
        <v>7884</v>
      </c>
      <c r="E676" s="8" t="s">
        <v>7883</v>
      </c>
      <c r="F676" s="8" t="s">
        <v>7860</v>
      </c>
      <c r="G676" s="43">
        <v>25496</v>
      </c>
      <c r="H676" s="20">
        <v>53</v>
      </c>
      <c r="I676" s="20" t="str" cm="1">
        <f t="array" ref="I676">_xlfn.IFS(H676&lt;=18, "Child", AND(H676&gt;18, H676&lt;=54), "Adult", TRUE, "Old")</f>
        <v>Adult</v>
      </c>
      <c r="K676" s="27"/>
    </row>
    <row r="677" spans="1:11" ht="15.75" customHeight="1" x14ac:dyDescent="0.3">
      <c r="A677" s="8" t="s">
        <v>713</v>
      </c>
      <c r="B677" s="20">
        <v>1</v>
      </c>
      <c r="C677" s="38">
        <v>14657.2</v>
      </c>
      <c r="D677" s="8" t="s">
        <v>7884</v>
      </c>
      <c r="E677" s="8" t="s">
        <v>7883</v>
      </c>
      <c r="F677" s="8" t="s">
        <v>7860</v>
      </c>
      <c r="G677" s="43">
        <v>29903</v>
      </c>
      <c r="H677" s="20">
        <v>41</v>
      </c>
      <c r="I677" s="20" t="str" cm="1">
        <f t="array" ref="I677">_xlfn.IFS(H677&lt;=18, "Child", AND(H677&gt;18, H677&lt;=54), "Adult", TRUE, "Old")</f>
        <v>Adult</v>
      </c>
      <c r="K677" s="27"/>
    </row>
    <row r="678" spans="1:11" ht="15.75" customHeight="1" x14ac:dyDescent="0.3">
      <c r="A678" s="8" t="s">
        <v>714</v>
      </c>
      <c r="B678" s="20">
        <v>0</v>
      </c>
      <c r="C678" s="38">
        <v>14640.35</v>
      </c>
      <c r="D678" s="8" t="s">
        <v>7884</v>
      </c>
      <c r="E678" s="8" t="s">
        <v>7882</v>
      </c>
      <c r="F678" s="8" t="s">
        <v>7873</v>
      </c>
      <c r="G678" s="43">
        <v>24716</v>
      </c>
      <c r="H678" s="20">
        <v>55</v>
      </c>
      <c r="I678" s="20" t="str" cm="1">
        <f t="array" ref="I678">_xlfn.IFS(H678&lt;=18, "Child", AND(H678&gt;18, H678&lt;=54), "Adult", TRUE, "Old")</f>
        <v>Old</v>
      </c>
      <c r="K678" s="27"/>
    </row>
    <row r="679" spans="1:11" ht="15.75" customHeight="1" x14ac:dyDescent="0.3">
      <c r="A679" s="8" t="s">
        <v>715</v>
      </c>
      <c r="B679" s="20">
        <v>3</v>
      </c>
      <c r="C679" s="38">
        <v>14630.52</v>
      </c>
      <c r="D679" s="8" t="s">
        <v>7884</v>
      </c>
      <c r="E679" s="8" t="s">
        <v>7882</v>
      </c>
      <c r="F679" s="8" t="s">
        <v>7861</v>
      </c>
      <c r="G679" s="43">
        <v>33471</v>
      </c>
      <c r="H679" s="20">
        <v>31</v>
      </c>
      <c r="I679" s="20" t="str" cm="1">
        <f t="array" ref="I679">_xlfn.IFS(H679&lt;=18, "Child", AND(H679&gt;18, H679&lt;=54), "Adult", TRUE, "Old")</f>
        <v>Adult</v>
      </c>
      <c r="K679" s="27"/>
    </row>
    <row r="680" spans="1:11" ht="15.75" customHeight="1" x14ac:dyDescent="0.3">
      <c r="A680" s="8" t="s">
        <v>716</v>
      </c>
      <c r="B680" s="20">
        <v>0</v>
      </c>
      <c r="C680" s="38">
        <v>14612.33</v>
      </c>
      <c r="D680" s="8" t="s">
        <v>7884</v>
      </c>
      <c r="E680" s="8" t="s">
        <v>7882</v>
      </c>
      <c r="F680" s="8" t="s">
        <v>7870</v>
      </c>
      <c r="G680" s="43">
        <v>24054</v>
      </c>
      <c r="H680" s="20">
        <v>57</v>
      </c>
      <c r="I680" s="20" t="str" cm="1">
        <f t="array" ref="I680">_xlfn.IFS(H680&lt;=18, "Child", AND(H680&gt;18, H680&lt;=54), "Adult", TRUE, "Old")</f>
        <v>Old</v>
      </c>
      <c r="K680" s="27"/>
    </row>
    <row r="681" spans="1:11" ht="15.75" customHeight="1" x14ac:dyDescent="0.3">
      <c r="A681" s="8" t="s">
        <v>717</v>
      </c>
      <c r="B681" s="20">
        <v>0</v>
      </c>
      <c r="C681" s="38">
        <v>14600.62</v>
      </c>
      <c r="D681" s="8" t="s">
        <v>7884</v>
      </c>
      <c r="E681" s="8" t="s">
        <v>7882</v>
      </c>
      <c r="F681" s="8" t="s">
        <v>7874</v>
      </c>
      <c r="G681" s="43">
        <v>24671</v>
      </c>
      <c r="H681" s="20">
        <v>55</v>
      </c>
      <c r="I681" s="20" t="str" cm="1">
        <f t="array" ref="I681">_xlfn.IFS(H681&lt;=18, "Child", AND(H681&gt;18, H681&lt;=54), "Adult", TRUE, "Old")</f>
        <v>Old</v>
      </c>
      <c r="K681" s="27"/>
    </row>
    <row r="682" spans="1:11" ht="15.75" customHeight="1" x14ac:dyDescent="0.3">
      <c r="A682" s="8" t="s">
        <v>718</v>
      </c>
      <c r="B682" s="20">
        <v>3</v>
      </c>
      <c r="C682" s="38">
        <v>14590.63</v>
      </c>
      <c r="D682" s="8" t="s">
        <v>7884</v>
      </c>
      <c r="E682" s="8" t="s">
        <v>7883</v>
      </c>
      <c r="F682" s="8" t="s">
        <v>7867</v>
      </c>
      <c r="G682" s="43">
        <v>23298</v>
      </c>
      <c r="H682" s="20">
        <v>59</v>
      </c>
      <c r="I682" s="20" t="str" cm="1">
        <f t="array" ref="I682">_xlfn.IFS(H682&lt;=18, "Child", AND(H682&gt;18, H682&lt;=54), "Adult", TRUE, "Old")</f>
        <v>Old</v>
      </c>
      <c r="K682" s="27"/>
    </row>
    <row r="683" spans="1:11" ht="15.75" customHeight="1" x14ac:dyDescent="0.3">
      <c r="A683" s="8" t="s">
        <v>719</v>
      </c>
      <c r="B683" s="20">
        <v>0</v>
      </c>
      <c r="C683" s="38">
        <v>14574.64</v>
      </c>
      <c r="D683" s="8" t="s">
        <v>7884</v>
      </c>
      <c r="E683" s="8" t="s">
        <v>7883</v>
      </c>
      <c r="F683" s="8" t="s">
        <v>7866</v>
      </c>
      <c r="G683" s="43">
        <v>22983</v>
      </c>
      <c r="H683" s="20">
        <v>60</v>
      </c>
      <c r="I683" s="20" t="str" cm="1">
        <f t="array" ref="I683">_xlfn.IFS(H683&lt;=18, "Child", AND(H683&gt;18, H683&lt;=54), "Adult", TRUE, "Old")</f>
        <v>Old</v>
      </c>
      <c r="K683" s="27"/>
    </row>
    <row r="684" spans="1:11" ht="15.75" customHeight="1" x14ac:dyDescent="0.3">
      <c r="A684" s="8" t="s">
        <v>720</v>
      </c>
      <c r="B684" s="20">
        <v>0</v>
      </c>
      <c r="C684" s="38">
        <v>14571.89</v>
      </c>
      <c r="D684" s="8" t="s">
        <v>7884</v>
      </c>
      <c r="E684" s="8" t="s">
        <v>7883</v>
      </c>
      <c r="F684" s="8" t="s">
        <v>7867</v>
      </c>
      <c r="G684" s="43">
        <v>36050</v>
      </c>
      <c r="H684" s="20">
        <v>24</v>
      </c>
      <c r="I684" s="20" t="str" cm="1">
        <f t="array" ref="I684">_xlfn.IFS(H684&lt;=18, "Child", AND(H684&gt;18, H684&lt;=54), "Adult", TRUE, "Old")</f>
        <v>Adult</v>
      </c>
      <c r="K684" s="27"/>
    </row>
    <row r="685" spans="1:11" ht="15.75" customHeight="1" x14ac:dyDescent="0.3">
      <c r="A685" s="8" t="s">
        <v>721</v>
      </c>
      <c r="B685" s="20">
        <v>3</v>
      </c>
      <c r="C685" s="38">
        <v>14547.26</v>
      </c>
      <c r="D685" s="8" t="s">
        <v>7884</v>
      </c>
      <c r="E685" s="8" t="s">
        <v>7882</v>
      </c>
      <c r="F685" s="8" t="s">
        <v>7861</v>
      </c>
      <c r="G685" s="43">
        <v>32703</v>
      </c>
      <c r="H685" s="20">
        <v>33</v>
      </c>
      <c r="I685" s="20" t="str" cm="1">
        <f t="array" ref="I685">_xlfn.IFS(H685&lt;=18, "Child", AND(H685&gt;18, H685&lt;=54), "Adult", TRUE, "Old")</f>
        <v>Adult</v>
      </c>
      <c r="K685" s="27"/>
    </row>
    <row r="686" spans="1:11" ht="15.75" customHeight="1" x14ac:dyDescent="0.3">
      <c r="A686" s="8" t="s">
        <v>722</v>
      </c>
      <c r="B686" s="20">
        <v>3</v>
      </c>
      <c r="C686" s="38">
        <v>14507.46</v>
      </c>
      <c r="D686" s="8" t="s">
        <v>7884</v>
      </c>
      <c r="E686" s="8" t="s">
        <v>7882</v>
      </c>
      <c r="F686" s="8" t="s">
        <v>7860</v>
      </c>
      <c r="G686" s="43">
        <v>32711</v>
      </c>
      <c r="H686" s="20">
        <v>33</v>
      </c>
      <c r="I686" s="20" t="str" cm="1">
        <f t="array" ref="I686">_xlfn.IFS(H686&lt;=18, "Child", AND(H686&gt;18, H686&lt;=54), "Adult", TRUE, "Old")</f>
        <v>Adult</v>
      </c>
      <c r="K686" s="27"/>
    </row>
    <row r="687" spans="1:11" ht="15.75" customHeight="1" x14ac:dyDescent="0.3">
      <c r="A687" s="8" t="s">
        <v>723</v>
      </c>
      <c r="B687" s="20">
        <v>5</v>
      </c>
      <c r="C687" s="38">
        <v>14478.33</v>
      </c>
      <c r="D687" s="8" t="s">
        <v>7884</v>
      </c>
      <c r="E687" s="8" t="s">
        <v>7884</v>
      </c>
      <c r="F687" s="8" t="s">
        <v>7859</v>
      </c>
      <c r="G687" s="43">
        <v>29148</v>
      </c>
      <c r="H687" s="20">
        <v>43</v>
      </c>
      <c r="I687" s="20" t="str" cm="1">
        <f t="array" ref="I687">_xlfn.IFS(H687&lt;=18, "Child", AND(H687&gt;18, H687&lt;=54), "Adult", TRUE, "Old")</f>
        <v>Adult</v>
      </c>
      <c r="K687" s="27"/>
    </row>
    <row r="688" spans="1:11" ht="15.75" customHeight="1" x14ac:dyDescent="0.3">
      <c r="A688" s="8" t="s">
        <v>724</v>
      </c>
      <c r="B688" s="20">
        <v>1</v>
      </c>
      <c r="C688" s="38">
        <v>14474.68</v>
      </c>
      <c r="D688" s="8" t="s">
        <v>7884</v>
      </c>
      <c r="E688" s="8" t="s">
        <v>7884</v>
      </c>
      <c r="F688" s="8" t="s">
        <v>7859</v>
      </c>
      <c r="G688" s="43">
        <v>21874</v>
      </c>
      <c r="H688" s="20">
        <v>63</v>
      </c>
      <c r="I688" s="20" t="str" cm="1">
        <f t="array" ref="I688">_xlfn.IFS(H688&lt;=18, "Child", AND(H688&gt;18, H688&lt;=54), "Adult", TRUE, "Old")</f>
        <v>Old</v>
      </c>
      <c r="K688" s="27"/>
    </row>
    <row r="689" spans="1:11" ht="15.75" customHeight="1" x14ac:dyDescent="0.3">
      <c r="A689" s="8" t="s">
        <v>725</v>
      </c>
      <c r="B689" s="20">
        <v>2</v>
      </c>
      <c r="C689" s="38">
        <v>14470.01</v>
      </c>
      <c r="D689" s="8" t="s">
        <v>7884</v>
      </c>
      <c r="E689" s="8" t="s">
        <v>7882</v>
      </c>
      <c r="F689" s="8" t="s">
        <v>7860</v>
      </c>
      <c r="G689" s="43">
        <v>28091</v>
      </c>
      <c r="H689" s="20">
        <v>46</v>
      </c>
      <c r="I689" s="20" t="str" cm="1">
        <f t="array" ref="I689">_xlfn.IFS(H689&lt;=18, "Child", AND(H689&gt;18, H689&lt;=54), "Adult", TRUE, "Old")</f>
        <v>Adult</v>
      </c>
      <c r="K689" s="27"/>
    </row>
    <row r="690" spans="1:11" ht="15.75" customHeight="1" x14ac:dyDescent="0.3">
      <c r="A690" s="8" t="s">
        <v>726</v>
      </c>
      <c r="B690" s="20">
        <v>2</v>
      </c>
      <c r="C690" s="38">
        <v>14455.64</v>
      </c>
      <c r="D690" s="8" t="s">
        <v>7884</v>
      </c>
      <c r="E690" s="8" t="s">
        <v>7882</v>
      </c>
      <c r="F690" s="8" t="s">
        <v>7867</v>
      </c>
      <c r="G690" s="43">
        <v>35379</v>
      </c>
      <c r="H690" s="20">
        <v>26</v>
      </c>
      <c r="I690" s="20" t="str" cm="1">
        <f t="array" ref="I690">_xlfn.IFS(H690&lt;=18, "Child", AND(H690&gt;18, H690&lt;=54), "Adult", TRUE, "Old")</f>
        <v>Adult</v>
      </c>
      <c r="K690" s="27"/>
    </row>
    <row r="691" spans="1:11" ht="15.75" customHeight="1" x14ac:dyDescent="0.3">
      <c r="A691" s="8" t="s">
        <v>727</v>
      </c>
      <c r="B691" s="20">
        <v>0</v>
      </c>
      <c r="C691" s="38">
        <v>14451.84</v>
      </c>
      <c r="D691" s="8" t="s">
        <v>7884</v>
      </c>
      <c r="E691" s="8" t="s">
        <v>7882</v>
      </c>
      <c r="F691" s="8" t="s">
        <v>7868</v>
      </c>
      <c r="G691" s="43">
        <v>21765</v>
      </c>
      <c r="H691" s="20">
        <v>63</v>
      </c>
      <c r="I691" s="20" t="str" cm="1">
        <f t="array" ref="I691">_xlfn.IFS(H691&lt;=18, "Child", AND(H691&gt;18, H691&lt;=54), "Adult", TRUE, "Old")</f>
        <v>Old</v>
      </c>
      <c r="K691" s="27"/>
    </row>
    <row r="692" spans="1:11" ht="15.75" customHeight="1" x14ac:dyDescent="0.3">
      <c r="A692" s="8" t="s">
        <v>728</v>
      </c>
      <c r="B692" s="20">
        <v>0</v>
      </c>
      <c r="C692" s="38">
        <v>14449.85</v>
      </c>
      <c r="D692" s="8" t="s">
        <v>7884</v>
      </c>
      <c r="E692" s="8" t="s">
        <v>7883</v>
      </c>
      <c r="F692" s="8" t="s">
        <v>7867</v>
      </c>
      <c r="G692" s="43">
        <v>21730</v>
      </c>
      <c r="H692" s="20">
        <v>63</v>
      </c>
      <c r="I692" s="20" t="str" cm="1">
        <f t="array" ref="I692">_xlfn.IFS(H692&lt;=18, "Child", AND(H692&gt;18, H692&lt;=54), "Adult", TRUE, "Old")</f>
        <v>Old</v>
      </c>
      <c r="K692" s="27"/>
    </row>
    <row r="693" spans="1:11" ht="15.75" customHeight="1" x14ac:dyDescent="0.3">
      <c r="A693" s="8" t="s">
        <v>729</v>
      </c>
      <c r="B693" s="20">
        <v>0</v>
      </c>
      <c r="C693" s="38">
        <v>14427.63</v>
      </c>
      <c r="D693" s="8" t="s">
        <v>7884</v>
      </c>
      <c r="E693" s="8" t="s">
        <v>7884</v>
      </c>
      <c r="F693" s="8" t="s">
        <v>7870</v>
      </c>
      <c r="G693" s="43">
        <v>24780</v>
      </c>
      <c r="H693" s="20">
        <v>55</v>
      </c>
      <c r="I693" s="20" t="str" cm="1">
        <f t="array" ref="I693">_xlfn.IFS(H693&lt;=18, "Child", AND(H693&gt;18, H693&lt;=54), "Adult", TRUE, "Old")</f>
        <v>Old</v>
      </c>
      <c r="K693" s="27"/>
    </row>
    <row r="694" spans="1:11" ht="15.75" customHeight="1" x14ac:dyDescent="0.3">
      <c r="A694" s="8" t="s">
        <v>730</v>
      </c>
      <c r="B694" s="20">
        <v>0</v>
      </c>
      <c r="C694" s="38">
        <v>14426.66</v>
      </c>
      <c r="D694" s="8" t="s">
        <v>7884</v>
      </c>
      <c r="E694" s="8" t="s">
        <v>7884</v>
      </c>
      <c r="F694" s="8" t="s">
        <v>7873</v>
      </c>
      <c r="G694" s="43">
        <v>24699</v>
      </c>
      <c r="H694" s="20">
        <v>55</v>
      </c>
      <c r="I694" s="20" t="str" cm="1">
        <f t="array" ref="I694">_xlfn.IFS(H694&lt;=18, "Child", AND(H694&gt;18, H694&lt;=54), "Adult", TRUE, "Old")</f>
        <v>Old</v>
      </c>
      <c r="K694" s="27"/>
    </row>
    <row r="695" spans="1:11" ht="15.75" customHeight="1" x14ac:dyDescent="0.3">
      <c r="A695" s="8" t="s">
        <v>731</v>
      </c>
      <c r="B695" s="20">
        <v>2</v>
      </c>
      <c r="C695" s="38">
        <v>14426.07</v>
      </c>
      <c r="D695" s="8" t="s">
        <v>7884</v>
      </c>
      <c r="E695" s="8" t="s">
        <v>7883</v>
      </c>
      <c r="F695" s="8" t="s">
        <v>7860</v>
      </c>
      <c r="G695" s="43">
        <v>36382</v>
      </c>
      <c r="H695" s="20">
        <v>23</v>
      </c>
      <c r="I695" s="20" t="str" cm="1">
        <f t="array" ref="I695">_xlfn.IFS(H695&lt;=18, "Child", AND(H695&gt;18, H695&lt;=54), "Adult", TRUE, "Old")</f>
        <v>Adult</v>
      </c>
      <c r="K695" s="27"/>
    </row>
    <row r="696" spans="1:11" ht="15.75" customHeight="1" x14ac:dyDescent="0.3">
      <c r="A696" s="8" t="s">
        <v>732</v>
      </c>
      <c r="B696" s="20">
        <v>1</v>
      </c>
      <c r="C696" s="38">
        <v>14418.28</v>
      </c>
      <c r="D696" s="8" t="s">
        <v>7884</v>
      </c>
      <c r="E696" s="8" t="s">
        <v>7882</v>
      </c>
      <c r="F696" s="8" t="s">
        <v>7859</v>
      </c>
      <c r="G696" s="43">
        <v>21448</v>
      </c>
      <c r="H696" s="20">
        <v>64</v>
      </c>
      <c r="I696" s="20" t="str" cm="1">
        <f t="array" ref="I696">_xlfn.IFS(H696&lt;=18, "Child", AND(H696&gt;18, H696&lt;=54), "Adult", TRUE, "Old")</f>
        <v>Old</v>
      </c>
      <c r="K696" s="27"/>
    </row>
    <row r="697" spans="1:11" ht="15.75" customHeight="1" x14ac:dyDescent="0.3">
      <c r="A697" s="8" t="s">
        <v>733</v>
      </c>
      <c r="B697" s="20">
        <v>0</v>
      </c>
      <c r="C697" s="38">
        <v>14410.93</v>
      </c>
      <c r="D697" s="8" t="s">
        <v>7884</v>
      </c>
      <c r="E697" s="8" t="s">
        <v>7884</v>
      </c>
      <c r="F697" s="8" t="s">
        <v>7864</v>
      </c>
      <c r="G697" s="43">
        <v>21395</v>
      </c>
      <c r="H697" s="20">
        <v>64</v>
      </c>
      <c r="I697" s="20" t="str" cm="1">
        <f t="array" ref="I697">_xlfn.IFS(H697&lt;=18, "Child", AND(H697&gt;18, H697&lt;=54), "Adult", TRUE, "Old")</f>
        <v>Old</v>
      </c>
      <c r="K697" s="27"/>
    </row>
    <row r="698" spans="1:11" ht="15.75" customHeight="1" x14ac:dyDescent="0.3">
      <c r="A698" s="8" t="s">
        <v>734</v>
      </c>
      <c r="B698" s="20">
        <v>0</v>
      </c>
      <c r="C698" s="38">
        <v>14394.56</v>
      </c>
      <c r="D698" s="8" t="s">
        <v>7884</v>
      </c>
      <c r="E698" s="8" t="s">
        <v>7883</v>
      </c>
      <c r="F698" s="8" t="s">
        <v>7865</v>
      </c>
      <c r="G698" s="43">
        <v>21442</v>
      </c>
      <c r="H698" s="20">
        <v>64</v>
      </c>
      <c r="I698" s="20" t="str" cm="1">
        <f t="array" ref="I698">_xlfn.IFS(H698&lt;=18, "Child", AND(H698&gt;18, H698&lt;=54), "Adult", TRUE, "Old")</f>
        <v>Old</v>
      </c>
      <c r="K698" s="27"/>
    </row>
    <row r="699" spans="1:11" ht="15.75" customHeight="1" x14ac:dyDescent="0.3">
      <c r="A699" s="8" t="s">
        <v>735</v>
      </c>
      <c r="B699" s="20">
        <v>4</v>
      </c>
      <c r="C699" s="38">
        <v>14394.4</v>
      </c>
      <c r="D699" s="8" t="s">
        <v>7884</v>
      </c>
      <c r="E699" s="8" t="s">
        <v>7882</v>
      </c>
      <c r="F699" s="8" t="s">
        <v>7867</v>
      </c>
      <c r="G699" s="43">
        <v>23915</v>
      </c>
      <c r="H699" s="20">
        <v>57</v>
      </c>
      <c r="I699" s="20" t="str" cm="1">
        <f t="array" ref="I699">_xlfn.IFS(H699&lt;=18, "Child", AND(H699&gt;18, H699&lt;=54), "Adult", TRUE, "Old")</f>
        <v>Old</v>
      </c>
      <c r="K699" s="27"/>
    </row>
    <row r="700" spans="1:11" ht="15.75" customHeight="1" x14ac:dyDescent="0.3">
      <c r="A700" s="8" t="s">
        <v>736</v>
      </c>
      <c r="B700" s="20">
        <v>3</v>
      </c>
      <c r="C700" s="38">
        <v>14382.71</v>
      </c>
      <c r="D700" s="8" t="s">
        <v>7884</v>
      </c>
      <c r="E700" s="8" t="s">
        <v>7884</v>
      </c>
      <c r="F700" s="8" t="s">
        <v>7860</v>
      </c>
      <c r="G700" s="43">
        <v>23208</v>
      </c>
      <c r="H700" s="20">
        <v>59</v>
      </c>
      <c r="I700" s="20" t="str" cm="1">
        <f t="array" ref="I700">_xlfn.IFS(H700&lt;=18, "Child", AND(H700&gt;18, H700&lt;=54), "Adult", TRUE, "Old")</f>
        <v>Old</v>
      </c>
      <c r="K700" s="27"/>
    </row>
    <row r="701" spans="1:11" ht="15.75" customHeight="1" x14ac:dyDescent="0.3">
      <c r="A701" s="8" t="s">
        <v>737</v>
      </c>
      <c r="B701" s="20">
        <v>1</v>
      </c>
      <c r="C701" s="38">
        <v>14358.36</v>
      </c>
      <c r="D701" s="8" t="s">
        <v>7884</v>
      </c>
      <c r="E701" s="8" t="s">
        <v>7884</v>
      </c>
      <c r="F701" s="8" t="s">
        <v>7861</v>
      </c>
      <c r="G701" s="43">
        <v>32463</v>
      </c>
      <c r="H701" s="20">
        <v>34</v>
      </c>
      <c r="I701" s="20" t="str" cm="1">
        <f t="array" ref="I701">_xlfn.IFS(H701&lt;=18, "Child", AND(H701&gt;18, H701&lt;=54), "Adult", TRUE, "Old")</f>
        <v>Adult</v>
      </c>
      <c r="K701" s="27"/>
    </row>
    <row r="702" spans="1:11" ht="15.75" customHeight="1" x14ac:dyDescent="0.3">
      <c r="A702" s="8" t="s">
        <v>738</v>
      </c>
      <c r="B702" s="20">
        <v>0</v>
      </c>
      <c r="C702" s="38">
        <v>14355.43</v>
      </c>
      <c r="D702" s="8" t="s">
        <v>7884</v>
      </c>
      <c r="E702" s="8" t="s">
        <v>7883</v>
      </c>
      <c r="F702" s="8" t="s">
        <v>7873</v>
      </c>
      <c r="G702" s="43">
        <v>24755</v>
      </c>
      <c r="H702" s="20">
        <v>55</v>
      </c>
      <c r="I702" s="20" t="str" cm="1">
        <f t="array" ref="I702">_xlfn.IFS(H702&lt;=18, "Child", AND(H702&gt;18, H702&lt;=54), "Adult", TRUE, "Old")</f>
        <v>Old</v>
      </c>
      <c r="K702" s="27"/>
    </row>
    <row r="703" spans="1:11" ht="15.75" customHeight="1" x14ac:dyDescent="0.3">
      <c r="A703" s="8" t="s">
        <v>739</v>
      </c>
      <c r="B703" s="20">
        <v>1</v>
      </c>
      <c r="C703" s="38">
        <v>14349.85</v>
      </c>
      <c r="D703" s="8" t="s">
        <v>7884</v>
      </c>
      <c r="E703" s="8" t="s">
        <v>7884</v>
      </c>
      <c r="F703" s="8" t="s">
        <v>7860</v>
      </c>
      <c r="G703" s="43">
        <v>21908</v>
      </c>
      <c r="H703" s="20">
        <v>63</v>
      </c>
      <c r="I703" s="20" t="str" cm="1">
        <f t="array" ref="I703">_xlfn.IFS(H703&lt;=18, "Child", AND(H703&gt;18, H703&lt;=54), "Adult", TRUE, "Old")</f>
        <v>Old</v>
      </c>
      <c r="K703" s="27"/>
    </row>
    <row r="704" spans="1:11" ht="15.75" customHeight="1" x14ac:dyDescent="0.3">
      <c r="A704" s="8" t="s">
        <v>740</v>
      </c>
      <c r="B704" s="20">
        <v>0</v>
      </c>
      <c r="C704" s="38">
        <v>14337.91</v>
      </c>
      <c r="D704" s="8" t="s">
        <v>7884</v>
      </c>
      <c r="E704" s="8" t="s">
        <v>7882</v>
      </c>
      <c r="F704" s="8" t="s">
        <v>7874</v>
      </c>
      <c r="G704" s="43">
        <v>25472</v>
      </c>
      <c r="H704" s="20">
        <v>53</v>
      </c>
      <c r="I704" s="20" t="str" cm="1">
        <f t="array" ref="I704">_xlfn.IFS(H704&lt;=18, "Child", AND(H704&gt;18, H704&lt;=54), "Adult", TRUE, "Old")</f>
        <v>Adult</v>
      </c>
      <c r="K704" s="27"/>
    </row>
    <row r="705" spans="1:11" ht="15.75" customHeight="1" x14ac:dyDescent="0.3">
      <c r="A705" s="8" t="s">
        <v>741</v>
      </c>
      <c r="B705" s="20">
        <v>0</v>
      </c>
      <c r="C705" s="38">
        <v>14319.03</v>
      </c>
      <c r="D705" s="8" t="s">
        <v>7884</v>
      </c>
      <c r="E705" s="8" t="s">
        <v>7884</v>
      </c>
      <c r="F705" s="8" t="s">
        <v>7861</v>
      </c>
      <c r="G705" s="43">
        <v>21376</v>
      </c>
      <c r="H705" s="20">
        <v>64</v>
      </c>
      <c r="I705" s="20" t="str" cm="1">
        <f t="array" ref="I705">_xlfn.IFS(H705&lt;=18, "Child", AND(H705&gt;18, H705&lt;=54), "Adult", TRUE, "Old")</f>
        <v>Old</v>
      </c>
      <c r="K705" s="27"/>
    </row>
    <row r="706" spans="1:11" ht="15.75" customHeight="1" x14ac:dyDescent="0.3">
      <c r="A706" s="8" t="s">
        <v>742</v>
      </c>
      <c r="B706" s="20">
        <v>0</v>
      </c>
      <c r="C706" s="38">
        <v>14313.85</v>
      </c>
      <c r="D706" s="8" t="s">
        <v>7884</v>
      </c>
      <c r="E706" s="8" t="s">
        <v>7882</v>
      </c>
      <c r="F706" s="8" t="s">
        <v>7859</v>
      </c>
      <c r="G706" s="43">
        <v>21473</v>
      </c>
      <c r="H706" s="20">
        <v>64</v>
      </c>
      <c r="I706" s="20" t="str" cm="1">
        <f t="array" ref="I706">_xlfn.IFS(H706&lt;=18, "Child", AND(H706&gt;18, H706&lt;=54), "Adult", TRUE, "Old")</f>
        <v>Old</v>
      </c>
      <c r="K706" s="27"/>
    </row>
    <row r="707" spans="1:11" ht="15.75" customHeight="1" x14ac:dyDescent="0.3">
      <c r="A707" s="8" t="s">
        <v>743</v>
      </c>
      <c r="B707" s="20">
        <v>0</v>
      </c>
      <c r="C707" s="38">
        <v>14285.9</v>
      </c>
      <c r="D707" s="8" t="s">
        <v>7884</v>
      </c>
      <c r="E707" s="8" t="s">
        <v>7882</v>
      </c>
      <c r="F707" s="8" t="s">
        <v>7860</v>
      </c>
      <c r="G707" s="43">
        <v>25187</v>
      </c>
      <c r="H707" s="20">
        <v>54</v>
      </c>
      <c r="I707" s="20" t="str" cm="1">
        <f t="array" ref="I707">_xlfn.IFS(H707&lt;=18, "Child", AND(H707&gt;18, H707&lt;=54), "Adult", TRUE, "Old")</f>
        <v>Adult</v>
      </c>
      <c r="K707" s="27"/>
    </row>
    <row r="708" spans="1:11" ht="15.75" customHeight="1" x14ac:dyDescent="0.3">
      <c r="A708" s="8" t="s">
        <v>744</v>
      </c>
      <c r="B708" s="20">
        <v>0</v>
      </c>
      <c r="C708" s="38">
        <v>14283.46</v>
      </c>
      <c r="D708" s="8" t="s">
        <v>7884</v>
      </c>
      <c r="E708" s="8" t="s">
        <v>7884</v>
      </c>
      <c r="F708" s="8" t="s">
        <v>7867</v>
      </c>
      <c r="G708" s="43">
        <v>38236</v>
      </c>
      <c r="H708" s="20">
        <v>18</v>
      </c>
      <c r="I708" s="20" t="str" cm="1">
        <f t="array" ref="I708">_xlfn.IFS(H708&lt;=18, "Child", AND(H708&gt;18, H708&lt;=54), "Adult", TRUE, "Old")</f>
        <v>Child</v>
      </c>
      <c r="K708" s="27"/>
    </row>
    <row r="709" spans="1:11" ht="15.75" customHeight="1" x14ac:dyDescent="0.3">
      <c r="A709" s="8" t="s">
        <v>745</v>
      </c>
      <c r="B709" s="20">
        <v>0</v>
      </c>
      <c r="C709" s="38">
        <v>14258.33</v>
      </c>
      <c r="D709" s="8" t="s">
        <v>7884</v>
      </c>
      <c r="E709" s="8" t="s">
        <v>7884</v>
      </c>
      <c r="F709" s="8" t="s">
        <v>7873</v>
      </c>
      <c r="G709" s="43">
        <v>26493</v>
      </c>
      <c r="H709" s="20">
        <v>50</v>
      </c>
      <c r="I709" s="20" t="str" cm="1">
        <f t="array" ref="I709">_xlfn.IFS(H709&lt;=18, "Child", AND(H709&gt;18, H709&lt;=54), "Adult", TRUE, "Old")</f>
        <v>Adult</v>
      </c>
      <c r="K709" s="27"/>
    </row>
    <row r="710" spans="1:11" ht="15.75" customHeight="1" x14ac:dyDescent="0.3">
      <c r="A710" s="8" t="s">
        <v>746</v>
      </c>
      <c r="B710" s="20">
        <v>0</v>
      </c>
      <c r="C710" s="38">
        <v>14256.79</v>
      </c>
      <c r="D710" s="8" t="s">
        <v>7884</v>
      </c>
      <c r="E710" s="8" t="s">
        <v>7884</v>
      </c>
      <c r="F710" s="8" t="s">
        <v>7873</v>
      </c>
      <c r="G710" s="43">
        <v>27389</v>
      </c>
      <c r="H710" s="20">
        <v>48</v>
      </c>
      <c r="I710" s="20" t="str" cm="1">
        <f t="array" ref="I710">_xlfn.IFS(H710&lt;=18, "Child", AND(H710&gt;18, H710&lt;=54), "Adult", TRUE, "Old")</f>
        <v>Adult</v>
      </c>
      <c r="K710" s="27"/>
    </row>
    <row r="711" spans="1:11" ht="15.75" customHeight="1" x14ac:dyDescent="0.3">
      <c r="A711" s="8" t="s">
        <v>747</v>
      </c>
      <c r="B711" s="20">
        <v>0</v>
      </c>
      <c r="C711" s="38">
        <v>14256.19</v>
      </c>
      <c r="D711" s="8" t="s">
        <v>7884</v>
      </c>
      <c r="E711" s="8" t="s">
        <v>7882</v>
      </c>
      <c r="F711" s="8" t="s">
        <v>7860</v>
      </c>
      <c r="G711" s="43">
        <v>21862</v>
      </c>
      <c r="H711" s="20">
        <v>63</v>
      </c>
      <c r="I711" s="20" t="str" cm="1">
        <f t="array" ref="I711">_xlfn.IFS(H711&lt;=18, "Child", AND(H711&gt;18, H711&lt;=54), "Adult", TRUE, "Old")</f>
        <v>Old</v>
      </c>
      <c r="K711" s="27"/>
    </row>
    <row r="712" spans="1:11" ht="15.75" customHeight="1" x14ac:dyDescent="0.3">
      <c r="A712" s="8" t="s">
        <v>748</v>
      </c>
      <c r="B712" s="20">
        <v>0</v>
      </c>
      <c r="C712" s="38">
        <v>14254.61</v>
      </c>
      <c r="D712" s="8" t="s">
        <v>7884</v>
      </c>
      <c r="E712" s="8" t="s">
        <v>7883</v>
      </c>
      <c r="F712" s="8" t="s">
        <v>7860</v>
      </c>
      <c r="G712" s="43">
        <v>21833</v>
      </c>
      <c r="H712" s="20">
        <v>63</v>
      </c>
      <c r="I712" s="20" t="str" cm="1">
        <f t="array" ref="I712">_xlfn.IFS(H712&lt;=18, "Child", AND(H712&gt;18, H712&lt;=54), "Adult", TRUE, "Old")</f>
        <v>Old</v>
      </c>
      <c r="K712" s="27"/>
    </row>
    <row r="713" spans="1:11" ht="15.75" customHeight="1" x14ac:dyDescent="0.3">
      <c r="A713" s="8" t="s">
        <v>749</v>
      </c>
      <c r="B713" s="20">
        <v>2</v>
      </c>
      <c r="C713" s="38">
        <v>14235.07</v>
      </c>
      <c r="D713" s="8" t="s">
        <v>7884</v>
      </c>
      <c r="E713" s="8" t="s">
        <v>7883</v>
      </c>
      <c r="F713" s="8" t="s">
        <v>7861</v>
      </c>
      <c r="G713" s="43">
        <v>22549</v>
      </c>
      <c r="H713" s="20">
        <v>61</v>
      </c>
      <c r="I713" s="20" t="str" cm="1">
        <f t="array" ref="I713">_xlfn.IFS(H713&lt;=18, "Child", AND(H713&gt;18, H713&lt;=54), "Adult", TRUE, "Old")</f>
        <v>Old</v>
      </c>
      <c r="K713" s="27"/>
    </row>
    <row r="714" spans="1:11" ht="15.75" customHeight="1" x14ac:dyDescent="0.3">
      <c r="A714" s="8" t="s">
        <v>750</v>
      </c>
      <c r="B714" s="20">
        <v>0</v>
      </c>
      <c r="C714" s="38">
        <v>14210.54</v>
      </c>
      <c r="D714" s="8" t="s">
        <v>7884</v>
      </c>
      <c r="E714" s="8" t="s">
        <v>7884</v>
      </c>
      <c r="F714" s="8" t="s">
        <v>7860</v>
      </c>
      <c r="G714" s="43">
        <v>21449</v>
      </c>
      <c r="H714" s="20">
        <v>64</v>
      </c>
      <c r="I714" s="20" t="str" cm="1">
        <f t="array" ref="I714">_xlfn.IFS(H714&lt;=18, "Child", AND(H714&gt;18, H714&lt;=54), "Adult", TRUE, "Old")</f>
        <v>Old</v>
      </c>
      <c r="K714" s="27"/>
    </row>
    <row r="715" spans="1:11" ht="15.75" customHeight="1" x14ac:dyDescent="0.3">
      <c r="A715" s="8" t="s">
        <v>751</v>
      </c>
      <c r="B715" s="20">
        <v>3</v>
      </c>
      <c r="C715" s="38">
        <v>14209.4</v>
      </c>
      <c r="D715" s="8" t="s">
        <v>7884</v>
      </c>
      <c r="E715" s="8" t="s">
        <v>7883</v>
      </c>
      <c r="F715" s="8" t="s">
        <v>7873</v>
      </c>
      <c r="G715" s="43">
        <v>30637</v>
      </c>
      <c r="H715" s="20">
        <v>39</v>
      </c>
      <c r="I715" s="20" t="str" cm="1">
        <f t="array" ref="I715">_xlfn.IFS(H715&lt;=18, "Child", AND(H715&gt;18, H715&lt;=54), "Adult", TRUE, "Old")</f>
        <v>Adult</v>
      </c>
      <c r="K715" s="27"/>
    </row>
    <row r="716" spans="1:11" ht="15.75" customHeight="1" x14ac:dyDescent="0.3">
      <c r="A716" s="8" t="s">
        <v>752</v>
      </c>
      <c r="B716" s="20">
        <v>0</v>
      </c>
      <c r="C716" s="38">
        <v>14193.55</v>
      </c>
      <c r="D716" s="8" t="s">
        <v>7884</v>
      </c>
      <c r="E716" s="8" t="s">
        <v>7883</v>
      </c>
      <c r="F716" s="8" t="s">
        <v>7873</v>
      </c>
      <c r="G716" s="43">
        <v>25197</v>
      </c>
      <c r="H716" s="20">
        <v>54</v>
      </c>
      <c r="I716" s="20" t="str" cm="1">
        <f t="array" ref="I716">_xlfn.IFS(H716&lt;=18, "Child", AND(H716&gt;18, H716&lt;=54), "Adult", TRUE, "Old")</f>
        <v>Adult</v>
      </c>
      <c r="K716" s="27"/>
    </row>
    <row r="717" spans="1:11" ht="15.75" customHeight="1" x14ac:dyDescent="0.3">
      <c r="A717" s="8" t="s">
        <v>753</v>
      </c>
      <c r="B717" s="20">
        <v>3</v>
      </c>
      <c r="C717" s="38">
        <v>14152.46</v>
      </c>
      <c r="D717" s="8" t="s">
        <v>7884</v>
      </c>
      <c r="E717" s="8" t="s">
        <v>7883</v>
      </c>
      <c r="F717" s="8" t="s">
        <v>7860</v>
      </c>
      <c r="G717" s="43">
        <v>30870</v>
      </c>
      <c r="H717" s="20">
        <v>38</v>
      </c>
      <c r="I717" s="20" t="str" cm="1">
        <f t="array" ref="I717">_xlfn.IFS(H717&lt;=18, "Child", AND(H717&gt;18, H717&lt;=54), "Adult", TRUE, "Old")</f>
        <v>Adult</v>
      </c>
      <c r="K717" s="27"/>
    </row>
    <row r="718" spans="1:11" ht="15.75" customHeight="1" x14ac:dyDescent="0.3">
      <c r="A718" s="8" t="s">
        <v>754</v>
      </c>
      <c r="B718" s="20">
        <v>0</v>
      </c>
      <c r="C718" s="38">
        <v>14133.04</v>
      </c>
      <c r="D718" s="8" t="s">
        <v>7884</v>
      </c>
      <c r="E718" s="8" t="s">
        <v>7882</v>
      </c>
      <c r="F718" s="8" t="s">
        <v>7859</v>
      </c>
      <c r="G718" s="43">
        <v>38174</v>
      </c>
      <c r="H718" s="20">
        <v>18</v>
      </c>
      <c r="I718" s="20" t="str" cm="1">
        <f t="array" ref="I718">_xlfn.IFS(H718&lt;=18, "Child", AND(H718&gt;18, H718&lt;=54), "Adult", TRUE, "Old")</f>
        <v>Child</v>
      </c>
      <c r="K718" s="27"/>
    </row>
    <row r="719" spans="1:11" ht="15.75" customHeight="1" x14ac:dyDescent="0.3">
      <c r="A719" s="8" t="s">
        <v>755</v>
      </c>
      <c r="B719" s="20">
        <v>2</v>
      </c>
      <c r="C719" s="38">
        <v>14119.62</v>
      </c>
      <c r="D719" s="8" t="s">
        <v>7884</v>
      </c>
      <c r="E719" s="8" t="s">
        <v>7883</v>
      </c>
      <c r="F719" s="8" t="s">
        <v>7860</v>
      </c>
      <c r="G719" s="43">
        <v>22446</v>
      </c>
      <c r="H719" s="20">
        <v>61</v>
      </c>
      <c r="I719" s="20" t="str" cm="1">
        <f t="array" ref="I719">_xlfn.IFS(H719&lt;=18, "Child", AND(H719&gt;18, H719&lt;=54), "Adult", TRUE, "Old")</f>
        <v>Old</v>
      </c>
      <c r="K719" s="27"/>
    </row>
    <row r="720" spans="1:11" ht="15.75" customHeight="1" x14ac:dyDescent="0.3">
      <c r="A720" s="8" t="s">
        <v>756</v>
      </c>
      <c r="B720" s="20">
        <v>2</v>
      </c>
      <c r="C720" s="38">
        <v>14098.07</v>
      </c>
      <c r="D720" s="8" t="s">
        <v>7884</v>
      </c>
      <c r="E720" s="8" t="s">
        <v>7882</v>
      </c>
      <c r="F720" s="8" t="s">
        <v>7868</v>
      </c>
      <c r="G720" s="43">
        <v>28029</v>
      </c>
      <c r="H720" s="20">
        <v>46</v>
      </c>
      <c r="I720" s="20" t="str" cm="1">
        <f t="array" ref="I720">_xlfn.IFS(H720&lt;=18, "Child", AND(H720&gt;18, H720&lt;=54), "Adult", TRUE, "Old")</f>
        <v>Adult</v>
      </c>
      <c r="K720" s="27"/>
    </row>
    <row r="721" spans="1:11" ht="15.75" customHeight="1" x14ac:dyDescent="0.3">
      <c r="A721" s="8" t="s">
        <v>757</v>
      </c>
      <c r="B721" s="20">
        <v>3</v>
      </c>
      <c r="C721" s="38">
        <v>14081.93</v>
      </c>
      <c r="D721" s="8" t="s">
        <v>7884</v>
      </c>
      <c r="E721" s="8" t="s">
        <v>7882</v>
      </c>
      <c r="F721" s="8" t="s">
        <v>7860</v>
      </c>
      <c r="G721" s="43">
        <v>33493</v>
      </c>
      <c r="H721" s="20">
        <v>31</v>
      </c>
      <c r="I721" s="20" t="str" cm="1">
        <f t="array" ref="I721">_xlfn.IFS(H721&lt;=18, "Child", AND(H721&gt;18, H721&lt;=54), "Adult", TRUE, "Old")</f>
        <v>Adult</v>
      </c>
      <c r="K721" s="27"/>
    </row>
    <row r="722" spans="1:11" ht="15.75" customHeight="1" x14ac:dyDescent="0.3">
      <c r="A722" s="8" t="s">
        <v>758</v>
      </c>
      <c r="B722" s="20">
        <v>0</v>
      </c>
      <c r="C722" s="38">
        <v>14043.48</v>
      </c>
      <c r="D722" s="8" t="s">
        <v>7884</v>
      </c>
      <c r="E722" s="8" t="s">
        <v>7882</v>
      </c>
      <c r="F722" s="8" t="s">
        <v>7867</v>
      </c>
      <c r="G722" s="43">
        <v>22228</v>
      </c>
      <c r="H722" s="20">
        <v>62</v>
      </c>
      <c r="I722" s="20" t="str" cm="1">
        <f t="array" ref="I722">_xlfn.IFS(H722&lt;=18, "Child", AND(H722&gt;18, H722&lt;=54), "Adult", TRUE, "Old")</f>
        <v>Old</v>
      </c>
      <c r="K722" s="27"/>
    </row>
    <row r="723" spans="1:11" ht="15.75" customHeight="1" x14ac:dyDescent="0.3">
      <c r="A723" s="8" t="s">
        <v>759</v>
      </c>
      <c r="B723" s="20">
        <v>3</v>
      </c>
      <c r="C723" s="38">
        <v>14007.22</v>
      </c>
      <c r="D723" s="8" t="s">
        <v>7884</v>
      </c>
      <c r="E723" s="8" t="s">
        <v>7882</v>
      </c>
      <c r="F723" s="8" t="s">
        <v>7861</v>
      </c>
      <c r="G723" s="43">
        <v>23200</v>
      </c>
      <c r="H723" s="20">
        <v>59</v>
      </c>
      <c r="I723" s="20" t="str" cm="1">
        <f t="array" ref="I723">_xlfn.IFS(H723&lt;=18, "Child", AND(H723&gt;18, H723&lt;=54), "Adult", TRUE, "Old")</f>
        <v>Old</v>
      </c>
      <c r="K723" s="27"/>
    </row>
    <row r="724" spans="1:11" ht="15.75" customHeight="1" x14ac:dyDescent="0.3">
      <c r="A724" s="8" t="s">
        <v>760</v>
      </c>
      <c r="B724" s="20">
        <v>3</v>
      </c>
      <c r="C724" s="38">
        <v>14001.29</v>
      </c>
      <c r="D724" s="8" t="s">
        <v>7884</v>
      </c>
      <c r="E724" s="8" t="s">
        <v>7884</v>
      </c>
      <c r="F724" s="8" t="s">
        <v>7859</v>
      </c>
      <c r="G724" s="43">
        <v>23198</v>
      </c>
      <c r="H724" s="20">
        <v>59</v>
      </c>
      <c r="I724" s="20" t="str" cm="1">
        <f t="array" ref="I724">_xlfn.IFS(H724&lt;=18, "Child", AND(H724&gt;18, H724&lt;=54), "Adult", TRUE, "Old")</f>
        <v>Old</v>
      </c>
      <c r="K724" s="27"/>
    </row>
    <row r="725" spans="1:11" ht="15.75" customHeight="1" x14ac:dyDescent="0.3">
      <c r="A725" s="8" t="s">
        <v>761</v>
      </c>
      <c r="B725" s="20">
        <v>3</v>
      </c>
      <c r="C725" s="38">
        <v>14001.13</v>
      </c>
      <c r="D725" s="8" t="s">
        <v>7884</v>
      </c>
      <c r="E725" s="8" t="s">
        <v>7883</v>
      </c>
      <c r="F725" s="8" t="s">
        <v>7859</v>
      </c>
      <c r="G725" s="43">
        <v>23368</v>
      </c>
      <c r="H725" s="20">
        <v>59</v>
      </c>
      <c r="I725" s="20" t="str" cm="1">
        <f t="array" ref="I725">_xlfn.IFS(H725&lt;=18, "Child", AND(H725&gt;18, H725&lt;=54), "Adult", TRUE, "Old")</f>
        <v>Old</v>
      </c>
      <c r="K725" s="27"/>
    </row>
    <row r="726" spans="1:11" ht="15.75" customHeight="1" x14ac:dyDescent="0.3">
      <c r="A726" s="8" t="s">
        <v>762</v>
      </c>
      <c r="B726" s="20">
        <v>0</v>
      </c>
      <c r="C726" s="38">
        <v>13981.85</v>
      </c>
      <c r="D726" s="8" t="s">
        <v>7884</v>
      </c>
      <c r="E726" s="8" t="s">
        <v>7883</v>
      </c>
      <c r="F726" s="8" t="s">
        <v>7864</v>
      </c>
      <c r="G726" s="43">
        <v>21799</v>
      </c>
      <c r="H726" s="20">
        <v>63</v>
      </c>
      <c r="I726" s="20" t="str" cm="1">
        <f t="array" ref="I726">_xlfn.IFS(H726&lt;=18, "Child", AND(H726&gt;18, H726&lt;=54), "Adult", TRUE, "Old")</f>
        <v>Old</v>
      </c>
      <c r="K726" s="27"/>
    </row>
    <row r="727" spans="1:11" ht="15.75" customHeight="1" x14ac:dyDescent="0.3">
      <c r="A727" s="8" t="s">
        <v>763</v>
      </c>
      <c r="B727" s="20">
        <v>3</v>
      </c>
      <c r="C727" s="38">
        <v>13979.45</v>
      </c>
      <c r="D727" s="8" t="s">
        <v>7884</v>
      </c>
      <c r="E727" s="8" t="s">
        <v>7883</v>
      </c>
      <c r="F727" s="8" t="s">
        <v>7868</v>
      </c>
      <c r="G727" s="43">
        <v>33067</v>
      </c>
      <c r="H727" s="20">
        <v>32</v>
      </c>
      <c r="I727" s="20" t="str" cm="1">
        <f t="array" ref="I727">_xlfn.IFS(H727&lt;=18, "Child", AND(H727&gt;18, H727&lt;=54), "Adult", TRUE, "Old")</f>
        <v>Adult</v>
      </c>
      <c r="K727" s="27"/>
    </row>
    <row r="728" spans="1:11" ht="15.75" customHeight="1" x14ac:dyDescent="0.3">
      <c r="A728" s="8" t="s">
        <v>764</v>
      </c>
      <c r="B728" s="20">
        <v>0</v>
      </c>
      <c r="C728" s="38">
        <v>13974.46</v>
      </c>
      <c r="D728" s="8" t="s">
        <v>7884</v>
      </c>
      <c r="E728" s="8" t="s">
        <v>7884</v>
      </c>
      <c r="F728" s="8" t="s">
        <v>7863</v>
      </c>
      <c r="G728" s="43">
        <v>21791</v>
      </c>
      <c r="H728" s="20">
        <v>63</v>
      </c>
      <c r="I728" s="20" t="str" cm="1">
        <f t="array" ref="I728">_xlfn.IFS(H728&lt;=18, "Child", AND(H728&gt;18, H728&lt;=54), "Adult", TRUE, "Old")</f>
        <v>Old</v>
      </c>
      <c r="K728" s="27"/>
    </row>
    <row r="729" spans="1:11" ht="15.75" customHeight="1" x14ac:dyDescent="0.3">
      <c r="A729" s="8" t="s">
        <v>765</v>
      </c>
      <c r="B729" s="20">
        <v>1</v>
      </c>
      <c r="C729" s="38">
        <v>13937.67</v>
      </c>
      <c r="D729" s="8" t="s">
        <v>7884</v>
      </c>
      <c r="E729" s="8" t="s">
        <v>7883</v>
      </c>
      <c r="F729" s="8" t="s">
        <v>7860</v>
      </c>
      <c r="G729" s="43">
        <v>22085</v>
      </c>
      <c r="H729" s="20">
        <v>62</v>
      </c>
      <c r="I729" s="20" t="str" cm="1">
        <f t="array" ref="I729">_xlfn.IFS(H729&lt;=18, "Child", AND(H729&gt;18, H729&lt;=54), "Adult", TRUE, "Old")</f>
        <v>Old</v>
      </c>
      <c r="K729" s="27"/>
    </row>
    <row r="730" spans="1:11" ht="15.75" customHeight="1" x14ac:dyDescent="0.3">
      <c r="A730" s="8" t="s">
        <v>766</v>
      </c>
      <c r="B730" s="20">
        <v>3</v>
      </c>
      <c r="C730" s="38">
        <v>13919.82</v>
      </c>
      <c r="D730" s="8" t="s">
        <v>7884</v>
      </c>
      <c r="E730" s="8" t="s">
        <v>7884</v>
      </c>
      <c r="F730" s="8" t="s">
        <v>7859</v>
      </c>
      <c r="G730" s="43">
        <v>22854</v>
      </c>
      <c r="H730" s="20">
        <v>60</v>
      </c>
      <c r="I730" s="20" t="str" cm="1">
        <f t="array" ref="I730">_xlfn.IFS(H730&lt;=18, "Child", AND(H730&gt;18, H730&lt;=54), "Adult", TRUE, "Old")</f>
        <v>Old</v>
      </c>
      <c r="K730" s="27"/>
    </row>
    <row r="731" spans="1:11" ht="15.75" customHeight="1" x14ac:dyDescent="0.3">
      <c r="A731" s="8" t="s">
        <v>767</v>
      </c>
      <c r="B731" s="20">
        <v>0</v>
      </c>
      <c r="C731" s="38">
        <v>13887.97</v>
      </c>
      <c r="D731" s="8" t="s">
        <v>7884</v>
      </c>
      <c r="E731" s="8" t="s">
        <v>7884</v>
      </c>
      <c r="F731" s="8" t="s">
        <v>7859</v>
      </c>
      <c r="G731" s="43">
        <v>21738</v>
      </c>
      <c r="H731" s="20">
        <v>63</v>
      </c>
      <c r="I731" s="20" t="str" cm="1">
        <f t="array" ref="I731">_xlfn.IFS(H731&lt;=18, "Child", AND(H731&gt;18, H731&lt;=54), "Adult", TRUE, "Old")</f>
        <v>Old</v>
      </c>
      <c r="K731" s="27"/>
    </row>
    <row r="732" spans="1:11" ht="15.75" customHeight="1" x14ac:dyDescent="0.3">
      <c r="A732" s="8" t="s">
        <v>768</v>
      </c>
      <c r="B732" s="20">
        <v>0</v>
      </c>
      <c r="C732" s="38">
        <v>13887.2</v>
      </c>
      <c r="D732" s="8" t="s">
        <v>7884</v>
      </c>
      <c r="E732" s="8" t="s">
        <v>7882</v>
      </c>
      <c r="F732" s="8" t="s">
        <v>7859</v>
      </c>
      <c r="G732" s="43">
        <v>21913</v>
      </c>
      <c r="H732" s="20">
        <v>63</v>
      </c>
      <c r="I732" s="20" t="str" cm="1">
        <f t="array" ref="I732">_xlfn.IFS(H732&lt;=18, "Child", AND(H732&gt;18, H732&lt;=54), "Adult", TRUE, "Old")</f>
        <v>Old</v>
      </c>
      <c r="K732" s="27"/>
    </row>
    <row r="733" spans="1:11" ht="15.75" customHeight="1" x14ac:dyDescent="0.3">
      <c r="A733" s="8" t="s">
        <v>769</v>
      </c>
      <c r="B733" s="20">
        <v>3</v>
      </c>
      <c r="C733" s="38">
        <v>13886.4</v>
      </c>
      <c r="D733" s="8" t="s">
        <v>7884</v>
      </c>
      <c r="E733" s="8" t="s">
        <v>7884</v>
      </c>
      <c r="F733" s="8" t="s">
        <v>7860</v>
      </c>
      <c r="G733" s="43">
        <v>31315</v>
      </c>
      <c r="H733" s="20">
        <v>37</v>
      </c>
      <c r="I733" s="20" t="str" cm="1">
        <f t="array" ref="I733">_xlfn.IFS(H733&lt;=18, "Child", AND(H733&gt;18, H733&lt;=54), "Adult", TRUE, "Old")</f>
        <v>Adult</v>
      </c>
      <c r="K733" s="27"/>
    </row>
    <row r="734" spans="1:11" ht="15.75" customHeight="1" x14ac:dyDescent="0.3">
      <c r="A734" s="8" t="s">
        <v>770</v>
      </c>
      <c r="B734" s="20">
        <v>0</v>
      </c>
      <c r="C734" s="38">
        <v>13880.95</v>
      </c>
      <c r="D734" s="8" t="s">
        <v>7884</v>
      </c>
      <c r="E734" s="8" t="s">
        <v>7884</v>
      </c>
      <c r="F734" s="8" t="s">
        <v>7861</v>
      </c>
      <c r="G734" s="43">
        <v>21828</v>
      </c>
      <c r="H734" s="20">
        <v>63</v>
      </c>
      <c r="I734" s="20" t="str" cm="1">
        <f t="array" ref="I734">_xlfn.IFS(H734&lt;=18, "Child", AND(H734&gt;18, H734&lt;=54), "Adult", TRUE, "Old")</f>
        <v>Old</v>
      </c>
      <c r="K734" s="27"/>
    </row>
    <row r="735" spans="1:11" ht="15.75" customHeight="1" x14ac:dyDescent="0.3">
      <c r="A735" s="8" t="s">
        <v>771</v>
      </c>
      <c r="B735" s="20">
        <v>2</v>
      </c>
      <c r="C735" s="38">
        <v>13874.89</v>
      </c>
      <c r="D735" s="8" t="s">
        <v>7884</v>
      </c>
      <c r="E735" s="8" t="s">
        <v>7883</v>
      </c>
      <c r="F735" s="8" t="s">
        <v>7860</v>
      </c>
      <c r="G735" s="43">
        <v>28843</v>
      </c>
      <c r="H735" s="20">
        <v>44</v>
      </c>
      <c r="I735" s="20" t="str" cm="1">
        <f t="array" ref="I735">_xlfn.IFS(H735&lt;=18, "Child", AND(H735&gt;18, H735&lt;=54), "Adult", TRUE, "Old")</f>
        <v>Adult</v>
      </c>
      <c r="K735" s="27"/>
    </row>
    <row r="736" spans="1:11" ht="15.75" customHeight="1" x14ac:dyDescent="0.3">
      <c r="A736" s="8" t="s">
        <v>772</v>
      </c>
      <c r="B736" s="20">
        <v>0</v>
      </c>
      <c r="C736" s="38">
        <v>13844.8</v>
      </c>
      <c r="D736" s="8" t="s">
        <v>7884</v>
      </c>
      <c r="E736" s="8" t="s">
        <v>7884</v>
      </c>
      <c r="F736" s="8" t="s">
        <v>7860</v>
      </c>
      <c r="G736" s="43">
        <v>22118</v>
      </c>
      <c r="H736" s="20">
        <v>62</v>
      </c>
      <c r="I736" s="20" t="str" cm="1">
        <f t="array" ref="I736">_xlfn.IFS(H736&lt;=18, "Child", AND(H736&gt;18, H736&lt;=54), "Adult", TRUE, "Old")</f>
        <v>Old</v>
      </c>
      <c r="K736" s="27"/>
    </row>
    <row r="737" spans="1:11" ht="15.75" customHeight="1" x14ac:dyDescent="0.3">
      <c r="A737" s="8" t="s">
        <v>773</v>
      </c>
      <c r="B737" s="20">
        <v>0</v>
      </c>
      <c r="C737" s="38">
        <v>13844.51</v>
      </c>
      <c r="D737" s="8" t="s">
        <v>7884</v>
      </c>
      <c r="E737" s="8" t="s">
        <v>7883</v>
      </c>
      <c r="F737" s="8" t="s">
        <v>7861</v>
      </c>
      <c r="G737" s="43">
        <v>37779</v>
      </c>
      <c r="H737" s="20">
        <v>20</v>
      </c>
      <c r="I737" s="20" t="str" cm="1">
        <f t="array" ref="I737">_xlfn.IFS(H737&lt;=18, "Child", AND(H737&gt;18, H737&lt;=54), "Adult", TRUE, "Old")</f>
        <v>Adult</v>
      </c>
      <c r="K737" s="27"/>
    </row>
    <row r="738" spans="1:11" ht="15.75" customHeight="1" x14ac:dyDescent="0.3">
      <c r="A738" s="8" t="s">
        <v>774</v>
      </c>
      <c r="B738" s="20">
        <v>0</v>
      </c>
      <c r="C738" s="38">
        <v>13831.12</v>
      </c>
      <c r="D738" s="8" t="s">
        <v>7882</v>
      </c>
      <c r="E738" s="8" t="s">
        <v>7883</v>
      </c>
      <c r="F738" s="8" t="s">
        <v>7859</v>
      </c>
      <c r="G738" s="43">
        <v>21529</v>
      </c>
      <c r="H738" s="20">
        <v>64</v>
      </c>
      <c r="I738" s="20" t="str" cm="1">
        <f t="array" ref="I738">_xlfn.IFS(H738&lt;=18, "Child", AND(H738&gt;18, H738&lt;=54), "Adult", TRUE, "Old")</f>
        <v>Old</v>
      </c>
      <c r="K738" s="27"/>
    </row>
    <row r="739" spans="1:11" ht="15.75" customHeight="1" x14ac:dyDescent="0.3">
      <c r="A739" s="8" t="s">
        <v>775</v>
      </c>
      <c r="B739" s="20">
        <v>0</v>
      </c>
      <c r="C739" s="38">
        <v>13822.8</v>
      </c>
      <c r="D739" s="8" t="s">
        <v>7882</v>
      </c>
      <c r="E739" s="8" t="s">
        <v>7882</v>
      </c>
      <c r="F739" s="8" t="s">
        <v>7861</v>
      </c>
      <c r="G739" s="43">
        <v>21514</v>
      </c>
      <c r="H739" s="20">
        <v>64</v>
      </c>
      <c r="I739" s="20" t="str" cm="1">
        <f t="array" ref="I739">_xlfn.IFS(H739&lt;=18, "Child", AND(H739&gt;18, H739&lt;=54), "Adult", TRUE, "Old")</f>
        <v>Old</v>
      </c>
      <c r="K739" s="27"/>
    </row>
    <row r="740" spans="1:11" ht="15.75" customHeight="1" x14ac:dyDescent="0.3">
      <c r="A740" s="8" t="s">
        <v>776</v>
      </c>
      <c r="B740" s="20">
        <v>3</v>
      </c>
      <c r="C740" s="38">
        <v>13819.49</v>
      </c>
      <c r="D740" s="8" t="s">
        <v>7882</v>
      </c>
      <c r="E740" s="8" t="s">
        <v>7884</v>
      </c>
      <c r="F740" s="8" t="s">
        <v>7860</v>
      </c>
      <c r="G740" s="43">
        <v>31754</v>
      </c>
      <c r="H740" s="20">
        <v>36</v>
      </c>
      <c r="I740" s="20" t="str" cm="1">
        <f t="array" ref="I740">_xlfn.IFS(H740&lt;=18, "Child", AND(H740&gt;18, H740&lt;=54), "Adult", TRUE, "Old")</f>
        <v>Adult</v>
      </c>
      <c r="K740" s="27"/>
    </row>
    <row r="741" spans="1:11" ht="15.75" customHeight="1" x14ac:dyDescent="0.3">
      <c r="A741" s="8" t="s">
        <v>777</v>
      </c>
      <c r="B741" s="20">
        <v>0</v>
      </c>
      <c r="C741" s="38">
        <v>13801.61</v>
      </c>
      <c r="D741" s="8" t="s">
        <v>7882</v>
      </c>
      <c r="E741" s="8" t="s">
        <v>7882</v>
      </c>
      <c r="F741" s="8" t="s">
        <v>7873</v>
      </c>
      <c r="G741" s="43">
        <v>24421</v>
      </c>
      <c r="H741" s="20">
        <v>56</v>
      </c>
      <c r="I741" s="20" t="str" cm="1">
        <f t="array" ref="I741">_xlfn.IFS(H741&lt;=18, "Child", AND(H741&gt;18, H741&lt;=54), "Adult", TRUE, "Old")</f>
        <v>Old</v>
      </c>
      <c r="K741" s="27"/>
    </row>
    <row r="742" spans="1:11" ht="15.75" customHeight="1" x14ac:dyDescent="0.3">
      <c r="A742" s="8" t="s">
        <v>778</v>
      </c>
      <c r="B742" s="20">
        <v>0</v>
      </c>
      <c r="C742" s="38">
        <v>13770.1</v>
      </c>
      <c r="D742" s="8" t="s">
        <v>7882</v>
      </c>
      <c r="E742" s="8" t="s">
        <v>7883</v>
      </c>
      <c r="F742" s="8" t="s">
        <v>7860</v>
      </c>
      <c r="G742" s="43">
        <v>21768</v>
      </c>
      <c r="H742" s="20">
        <v>63</v>
      </c>
      <c r="I742" s="20" t="str" cm="1">
        <f t="array" ref="I742">_xlfn.IFS(H742&lt;=18, "Child", AND(H742&gt;18, H742&lt;=54), "Adult", TRUE, "Old")</f>
        <v>Old</v>
      </c>
      <c r="K742" s="27"/>
    </row>
    <row r="743" spans="1:11" ht="15.75" customHeight="1" x14ac:dyDescent="0.3">
      <c r="A743" s="8" t="s">
        <v>779</v>
      </c>
      <c r="B743" s="20">
        <v>0</v>
      </c>
      <c r="C743" s="38">
        <v>13747.87</v>
      </c>
      <c r="D743" s="8" t="s">
        <v>7882</v>
      </c>
      <c r="E743" s="8" t="s">
        <v>7884</v>
      </c>
      <c r="F743" s="8" t="s">
        <v>7865</v>
      </c>
      <c r="G743" s="43">
        <v>38184</v>
      </c>
      <c r="H743" s="20">
        <v>18</v>
      </c>
      <c r="I743" s="20" t="str" cm="1">
        <f t="array" ref="I743">_xlfn.IFS(H743&lt;=18, "Child", AND(H743&gt;18, H743&lt;=54), "Adult", TRUE, "Old")</f>
        <v>Child</v>
      </c>
      <c r="K743" s="27"/>
    </row>
    <row r="744" spans="1:11" ht="15.75" customHeight="1" x14ac:dyDescent="0.3">
      <c r="A744" s="8" t="s">
        <v>780</v>
      </c>
      <c r="B744" s="20">
        <v>0</v>
      </c>
      <c r="C744" s="38">
        <v>13746.74</v>
      </c>
      <c r="D744" s="8" t="s">
        <v>7882</v>
      </c>
      <c r="E744" s="8" t="s">
        <v>7884</v>
      </c>
      <c r="F744" s="8" t="s">
        <v>7873</v>
      </c>
      <c r="G744" s="43">
        <v>25499</v>
      </c>
      <c r="H744" s="20">
        <v>53</v>
      </c>
      <c r="I744" s="20" t="str" cm="1">
        <f t="array" ref="I744">_xlfn.IFS(H744&lt;=18, "Child", AND(H744&gt;18, H744&lt;=54), "Adult", TRUE, "Old")</f>
        <v>Adult</v>
      </c>
      <c r="K744" s="27"/>
    </row>
    <row r="745" spans="1:11" ht="15.75" customHeight="1" x14ac:dyDescent="0.3">
      <c r="A745" s="8" t="s">
        <v>781</v>
      </c>
      <c r="B745" s="20">
        <v>3</v>
      </c>
      <c r="C745" s="38">
        <v>13726.21</v>
      </c>
      <c r="D745" s="8" t="s">
        <v>7882</v>
      </c>
      <c r="E745" s="8" t="s">
        <v>7882</v>
      </c>
      <c r="F745" s="8" t="s">
        <v>7873</v>
      </c>
      <c r="G745" s="43">
        <v>31288</v>
      </c>
      <c r="H745" s="20">
        <v>37</v>
      </c>
      <c r="I745" s="20" t="str" cm="1">
        <f t="array" ref="I745">_xlfn.IFS(H745&lt;=18, "Child", AND(H745&gt;18, H745&lt;=54), "Adult", TRUE, "Old")</f>
        <v>Adult</v>
      </c>
      <c r="K745" s="27"/>
    </row>
    <row r="746" spans="1:11" ht="15.75" customHeight="1" x14ac:dyDescent="0.3">
      <c r="A746" s="8" t="s">
        <v>782</v>
      </c>
      <c r="B746" s="20">
        <v>1</v>
      </c>
      <c r="C746" s="38">
        <v>13725.47</v>
      </c>
      <c r="D746" s="8" t="s">
        <v>7882</v>
      </c>
      <c r="E746" s="8" t="s">
        <v>7884</v>
      </c>
      <c r="F746" s="8" t="s">
        <v>7867</v>
      </c>
      <c r="G746" s="43">
        <v>29800</v>
      </c>
      <c r="H746" s="20">
        <v>41</v>
      </c>
      <c r="I746" s="20" t="str" cm="1">
        <f t="array" ref="I746">_xlfn.IFS(H746&lt;=18, "Child", AND(H746&gt;18, H746&lt;=54), "Adult", TRUE, "Old")</f>
        <v>Adult</v>
      </c>
      <c r="K746" s="27"/>
    </row>
    <row r="747" spans="1:11" ht="15.75" customHeight="1" x14ac:dyDescent="0.3">
      <c r="A747" s="8" t="s">
        <v>783</v>
      </c>
      <c r="B747" s="20">
        <v>3</v>
      </c>
      <c r="C747" s="38">
        <v>13714.55</v>
      </c>
      <c r="D747" s="8" t="s">
        <v>7882</v>
      </c>
      <c r="E747" s="8" t="s">
        <v>7884</v>
      </c>
      <c r="F747" s="8" t="s">
        <v>7868</v>
      </c>
      <c r="G747" s="43">
        <v>31740</v>
      </c>
      <c r="H747" s="20">
        <v>36</v>
      </c>
      <c r="I747" s="20" t="str" cm="1">
        <f t="array" ref="I747">_xlfn.IFS(H747&lt;=18, "Child", AND(H747&gt;18, H747&lt;=54), "Adult", TRUE, "Old")</f>
        <v>Adult</v>
      </c>
      <c r="K747" s="27"/>
    </row>
    <row r="748" spans="1:11" ht="15.75" customHeight="1" x14ac:dyDescent="0.3">
      <c r="A748" s="8" t="s">
        <v>784</v>
      </c>
      <c r="B748" s="20">
        <v>3</v>
      </c>
      <c r="C748" s="38">
        <v>13685.51</v>
      </c>
      <c r="D748" s="8" t="s">
        <v>7882</v>
      </c>
      <c r="E748" s="8" t="s">
        <v>7883</v>
      </c>
      <c r="F748" s="8" t="s">
        <v>7873</v>
      </c>
      <c r="G748" s="43">
        <v>31304</v>
      </c>
      <c r="H748" s="20">
        <v>37</v>
      </c>
      <c r="I748" s="20" t="str" cm="1">
        <f t="array" ref="I748">_xlfn.IFS(H748&lt;=18, "Child", AND(H748&gt;18, H748&lt;=54), "Adult", TRUE, "Old")</f>
        <v>Adult</v>
      </c>
      <c r="K748" s="27"/>
    </row>
    <row r="749" spans="1:11" ht="15.75" customHeight="1" x14ac:dyDescent="0.3">
      <c r="A749" s="8" t="s">
        <v>785</v>
      </c>
      <c r="B749" s="20">
        <v>0</v>
      </c>
      <c r="C749" s="38">
        <v>13677.68</v>
      </c>
      <c r="D749" s="8" t="s">
        <v>7882</v>
      </c>
      <c r="E749" s="8" t="s">
        <v>7884</v>
      </c>
      <c r="F749" s="8" t="s">
        <v>7870</v>
      </c>
      <c r="G749" s="43">
        <v>23227</v>
      </c>
      <c r="H749" s="20">
        <v>59</v>
      </c>
      <c r="I749" s="20" t="str" cm="1">
        <f t="array" ref="I749">_xlfn.IFS(H749&lt;=18, "Child", AND(H749&gt;18, H749&lt;=54), "Adult", TRUE, "Old")</f>
        <v>Old</v>
      </c>
      <c r="K749" s="27"/>
    </row>
    <row r="750" spans="1:11" ht="15.75" customHeight="1" x14ac:dyDescent="0.3">
      <c r="A750" s="8" t="s">
        <v>786</v>
      </c>
      <c r="B750" s="20">
        <v>3</v>
      </c>
      <c r="C750" s="38">
        <v>13638.06</v>
      </c>
      <c r="D750" s="8" t="s">
        <v>7882</v>
      </c>
      <c r="E750" s="8" t="s">
        <v>7882</v>
      </c>
      <c r="F750" s="8" t="s">
        <v>7868</v>
      </c>
      <c r="G750" s="43">
        <v>30883</v>
      </c>
      <c r="H750" s="20">
        <v>38</v>
      </c>
      <c r="I750" s="20" t="str" cm="1">
        <f t="array" ref="I750">_xlfn.IFS(H750&lt;=18, "Child", AND(H750&gt;18, H750&lt;=54), "Adult", TRUE, "Old")</f>
        <v>Adult</v>
      </c>
      <c r="K750" s="27"/>
    </row>
    <row r="751" spans="1:11" ht="15.75" customHeight="1" x14ac:dyDescent="0.3">
      <c r="A751" s="8" t="s">
        <v>787</v>
      </c>
      <c r="B751" s="20">
        <v>0</v>
      </c>
      <c r="C751" s="38">
        <v>13635.64</v>
      </c>
      <c r="D751" s="8" t="s">
        <v>7882</v>
      </c>
      <c r="E751" s="8" t="s">
        <v>7882</v>
      </c>
      <c r="F751" s="8" t="s">
        <v>7867</v>
      </c>
      <c r="G751" s="43">
        <v>22639</v>
      </c>
      <c r="H751" s="20">
        <v>61</v>
      </c>
      <c r="I751" s="20" t="str" cm="1">
        <f t="array" ref="I751">_xlfn.IFS(H751&lt;=18, "Child", AND(H751&gt;18, H751&lt;=54), "Adult", TRUE, "Old")</f>
        <v>Old</v>
      </c>
      <c r="K751" s="27"/>
    </row>
    <row r="752" spans="1:11" ht="15.75" customHeight="1" x14ac:dyDescent="0.3">
      <c r="A752" s="8" t="s">
        <v>788</v>
      </c>
      <c r="B752" s="20">
        <v>0</v>
      </c>
      <c r="C752" s="38">
        <v>13622.01</v>
      </c>
      <c r="D752" s="8" t="s">
        <v>7882</v>
      </c>
      <c r="E752" s="8" t="s">
        <v>7882</v>
      </c>
      <c r="F752" s="8" t="s">
        <v>7860</v>
      </c>
      <c r="G752" s="43">
        <v>25410</v>
      </c>
      <c r="H752" s="20">
        <v>53</v>
      </c>
      <c r="I752" s="20" t="str" cm="1">
        <f t="array" ref="I752">_xlfn.IFS(H752&lt;=18, "Child", AND(H752&gt;18, H752&lt;=54), "Adult", TRUE, "Old")</f>
        <v>Adult</v>
      </c>
      <c r="K752" s="27"/>
    </row>
    <row r="753" spans="1:11" ht="15.75" customHeight="1" x14ac:dyDescent="0.3">
      <c r="A753" s="8" t="s">
        <v>789</v>
      </c>
      <c r="B753" s="20">
        <v>0</v>
      </c>
      <c r="C753" s="38">
        <v>13616.36</v>
      </c>
      <c r="D753" s="8" t="s">
        <v>7882</v>
      </c>
      <c r="E753" s="8" t="s">
        <v>7882</v>
      </c>
      <c r="F753" s="8" t="s">
        <v>7867</v>
      </c>
      <c r="G753" s="43">
        <v>22603</v>
      </c>
      <c r="H753" s="20">
        <v>61</v>
      </c>
      <c r="I753" s="20" t="str" cm="1">
        <f t="array" ref="I753">_xlfn.IFS(H753&lt;=18, "Child", AND(H753&gt;18, H753&lt;=54), "Adult", TRUE, "Old")</f>
        <v>Old</v>
      </c>
      <c r="K753" s="27"/>
    </row>
    <row r="754" spans="1:11" ht="15.75" customHeight="1" x14ac:dyDescent="0.3">
      <c r="A754" s="8" t="s">
        <v>790</v>
      </c>
      <c r="B754" s="20">
        <v>2</v>
      </c>
      <c r="C754" s="38">
        <v>13607.37</v>
      </c>
      <c r="D754" s="8" t="s">
        <v>7882</v>
      </c>
      <c r="E754" s="8" t="s">
        <v>7883</v>
      </c>
      <c r="F754" s="8" t="s">
        <v>7867</v>
      </c>
      <c r="G754" s="43">
        <v>23630</v>
      </c>
      <c r="H754" s="20">
        <v>58</v>
      </c>
      <c r="I754" s="20" t="str" cm="1">
        <f t="array" ref="I754">_xlfn.IFS(H754&lt;=18, "Child", AND(H754&gt;18, H754&lt;=54), "Adult", TRUE, "Old")</f>
        <v>Old</v>
      </c>
      <c r="K754" s="27"/>
    </row>
    <row r="755" spans="1:11" ht="15.75" customHeight="1" x14ac:dyDescent="0.3">
      <c r="A755" s="8" t="s">
        <v>791</v>
      </c>
      <c r="B755" s="20">
        <v>0</v>
      </c>
      <c r="C755" s="38">
        <v>13588.17</v>
      </c>
      <c r="D755" s="8" t="s">
        <v>7882</v>
      </c>
      <c r="E755" s="8" t="s">
        <v>7883</v>
      </c>
      <c r="F755" s="8" t="s">
        <v>7860</v>
      </c>
      <c r="G755" s="43">
        <v>33830</v>
      </c>
      <c r="H755" s="20">
        <v>30</v>
      </c>
      <c r="I755" s="20" t="str" cm="1">
        <f t="array" ref="I755">_xlfn.IFS(H755&lt;=18, "Child", AND(H755&gt;18, H755&lt;=54), "Adult", TRUE, "Old")</f>
        <v>Adult</v>
      </c>
      <c r="K755" s="27"/>
    </row>
    <row r="756" spans="1:11" ht="15.75" customHeight="1" x14ac:dyDescent="0.3">
      <c r="A756" s="8" t="s">
        <v>792</v>
      </c>
      <c r="B756" s="20">
        <v>0</v>
      </c>
      <c r="C756" s="38">
        <v>13566.04</v>
      </c>
      <c r="D756" s="8" t="s">
        <v>7882</v>
      </c>
      <c r="E756" s="8" t="s">
        <v>7882</v>
      </c>
      <c r="F756" s="8" t="s">
        <v>7873</v>
      </c>
      <c r="G756" s="43">
        <v>25034</v>
      </c>
      <c r="H756" s="20">
        <v>54</v>
      </c>
      <c r="I756" s="20" t="str" cm="1">
        <f t="array" ref="I756">_xlfn.IFS(H756&lt;=18, "Child", AND(H756&gt;18, H756&lt;=54), "Adult", TRUE, "Old")</f>
        <v>Adult</v>
      </c>
      <c r="K756" s="27"/>
    </row>
    <row r="757" spans="1:11" ht="15.75" customHeight="1" x14ac:dyDescent="0.3">
      <c r="A757" s="8" t="s">
        <v>793</v>
      </c>
      <c r="B757" s="20">
        <v>0</v>
      </c>
      <c r="C757" s="38">
        <v>13555</v>
      </c>
      <c r="D757" s="8" t="s">
        <v>7882</v>
      </c>
      <c r="E757" s="8" t="s">
        <v>7882</v>
      </c>
      <c r="F757" s="8" t="s">
        <v>7871</v>
      </c>
      <c r="G757" s="43">
        <v>22108</v>
      </c>
      <c r="H757" s="20">
        <v>62</v>
      </c>
      <c r="I757" s="20" t="str" cm="1">
        <f t="array" ref="I757">_xlfn.IFS(H757&lt;=18, "Child", AND(H757&gt;18, H757&lt;=54), "Adult", TRUE, "Old")</f>
        <v>Old</v>
      </c>
      <c r="K757" s="27"/>
    </row>
    <row r="758" spans="1:11" ht="15.75" customHeight="1" x14ac:dyDescent="0.3">
      <c r="A758" s="8" t="s">
        <v>794</v>
      </c>
      <c r="B758" s="20">
        <v>0</v>
      </c>
      <c r="C758" s="38">
        <v>13511.28</v>
      </c>
      <c r="D758" s="8" t="s">
        <v>7882</v>
      </c>
      <c r="E758" s="8" t="s">
        <v>7883</v>
      </c>
      <c r="F758" s="8" t="s">
        <v>7860</v>
      </c>
      <c r="G758" s="43">
        <v>23298</v>
      </c>
      <c r="H758" s="20">
        <v>59</v>
      </c>
      <c r="I758" s="20" t="str" cm="1">
        <f t="array" ref="I758">_xlfn.IFS(H758&lt;=18, "Child", AND(H758&gt;18, H758&lt;=54), "Adult", TRUE, "Old")</f>
        <v>Old</v>
      </c>
      <c r="K758" s="27"/>
    </row>
    <row r="759" spans="1:11" ht="15.75" customHeight="1" x14ac:dyDescent="0.3">
      <c r="A759" s="8" t="s">
        <v>795</v>
      </c>
      <c r="B759" s="20">
        <v>3</v>
      </c>
      <c r="C759" s="38">
        <v>13480.83</v>
      </c>
      <c r="D759" s="8" t="s">
        <v>7882</v>
      </c>
      <c r="E759" s="8" t="s">
        <v>7884</v>
      </c>
      <c r="F759" s="8" t="s">
        <v>7868</v>
      </c>
      <c r="G759" s="43">
        <v>33115</v>
      </c>
      <c r="H759" s="20">
        <v>32</v>
      </c>
      <c r="I759" s="20" t="str" cm="1">
        <f t="array" ref="I759">_xlfn.IFS(H759&lt;=18, "Child", AND(H759&gt;18, H759&lt;=54), "Adult", TRUE, "Old")</f>
        <v>Adult</v>
      </c>
      <c r="K759" s="27"/>
    </row>
    <row r="760" spans="1:11" ht="15.75" customHeight="1" x14ac:dyDescent="0.3">
      <c r="A760" s="8" t="s">
        <v>796</v>
      </c>
      <c r="B760" s="20">
        <v>1</v>
      </c>
      <c r="C760" s="38">
        <v>13472.19</v>
      </c>
      <c r="D760" s="8" t="s">
        <v>7882</v>
      </c>
      <c r="E760" s="8" t="s">
        <v>7884</v>
      </c>
      <c r="F760" s="8" t="s">
        <v>7860</v>
      </c>
      <c r="G760" s="43">
        <v>27613</v>
      </c>
      <c r="H760" s="20">
        <v>47</v>
      </c>
      <c r="I760" s="20" t="str" cm="1">
        <f t="array" ref="I760">_xlfn.IFS(H760&lt;=18, "Child", AND(H760&gt;18, H760&lt;=54), "Adult", TRUE, "Old")</f>
        <v>Adult</v>
      </c>
      <c r="K760" s="27"/>
    </row>
    <row r="761" spans="1:11" ht="15.75" customHeight="1" x14ac:dyDescent="0.3">
      <c r="A761" s="8" t="s">
        <v>797</v>
      </c>
      <c r="B761" s="20">
        <v>0</v>
      </c>
      <c r="C761" s="38">
        <v>13470.86</v>
      </c>
      <c r="D761" s="8" t="s">
        <v>7882</v>
      </c>
      <c r="E761" s="8" t="s">
        <v>7882</v>
      </c>
      <c r="F761" s="8" t="s">
        <v>7861</v>
      </c>
      <c r="G761" s="43">
        <v>22121</v>
      </c>
      <c r="H761" s="20">
        <v>62</v>
      </c>
      <c r="I761" s="20" t="str" cm="1">
        <f t="array" ref="I761">_xlfn.IFS(H761&lt;=18, "Child", AND(H761&gt;18, H761&lt;=54), "Adult", TRUE, "Old")</f>
        <v>Old</v>
      </c>
      <c r="K761" s="27"/>
    </row>
    <row r="762" spans="1:11" ht="15.75" customHeight="1" x14ac:dyDescent="0.3">
      <c r="A762" s="8" t="s">
        <v>798</v>
      </c>
      <c r="B762" s="20">
        <v>0</v>
      </c>
      <c r="C762" s="38">
        <v>13470.8</v>
      </c>
      <c r="D762" s="8" t="s">
        <v>7882</v>
      </c>
      <c r="E762" s="8" t="s">
        <v>7884</v>
      </c>
      <c r="F762" s="8" t="s">
        <v>7859</v>
      </c>
      <c r="G762" s="43">
        <v>22125</v>
      </c>
      <c r="H762" s="20">
        <v>62</v>
      </c>
      <c r="I762" s="20" t="str" cm="1">
        <f t="array" ref="I762">_xlfn.IFS(H762&lt;=18, "Child", AND(H762&gt;18, H762&lt;=54), "Adult", TRUE, "Old")</f>
        <v>Old</v>
      </c>
      <c r="K762" s="27"/>
    </row>
    <row r="763" spans="1:11" ht="15.75" customHeight="1" x14ac:dyDescent="0.3">
      <c r="A763" s="8" t="s">
        <v>799</v>
      </c>
      <c r="B763" s="20">
        <v>3</v>
      </c>
      <c r="C763" s="38">
        <v>13465.8</v>
      </c>
      <c r="D763" s="8" t="s">
        <v>7882</v>
      </c>
      <c r="E763" s="8" t="s">
        <v>7883</v>
      </c>
      <c r="F763" s="8" t="s">
        <v>7860</v>
      </c>
      <c r="G763" s="43">
        <v>31278</v>
      </c>
      <c r="H763" s="20">
        <v>37</v>
      </c>
      <c r="I763" s="20" t="str" cm="1">
        <f t="array" ref="I763">_xlfn.IFS(H763&lt;=18, "Child", AND(H763&gt;18, H763&lt;=54), "Adult", TRUE, "Old")</f>
        <v>Adult</v>
      </c>
      <c r="K763" s="27"/>
    </row>
    <row r="764" spans="1:11" ht="15.75" customHeight="1" x14ac:dyDescent="0.3">
      <c r="A764" s="8" t="s">
        <v>800</v>
      </c>
      <c r="B764" s="20">
        <v>0</v>
      </c>
      <c r="C764" s="38">
        <v>13462.52</v>
      </c>
      <c r="D764" s="8" t="s">
        <v>7882</v>
      </c>
      <c r="E764" s="8" t="s">
        <v>7884</v>
      </c>
      <c r="F764" s="8" t="s">
        <v>7861</v>
      </c>
      <c r="G764" s="43">
        <v>22266</v>
      </c>
      <c r="H764" s="20">
        <v>62</v>
      </c>
      <c r="I764" s="20" t="str" cm="1">
        <f t="array" ref="I764">_xlfn.IFS(H764&lt;=18, "Child", AND(H764&gt;18, H764&lt;=54), "Adult", TRUE, "Old")</f>
        <v>Old</v>
      </c>
      <c r="K764" s="27"/>
    </row>
    <row r="765" spans="1:11" ht="15.75" customHeight="1" x14ac:dyDescent="0.3">
      <c r="A765" s="8" t="s">
        <v>801</v>
      </c>
      <c r="B765" s="20">
        <v>0</v>
      </c>
      <c r="C765" s="38">
        <v>13457.96</v>
      </c>
      <c r="D765" s="8" t="s">
        <v>7882</v>
      </c>
      <c r="E765" s="8" t="s">
        <v>7883</v>
      </c>
      <c r="F765" s="8" t="s">
        <v>7859</v>
      </c>
      <c r="G765" s="43">
        <v>22108</v>
      </c>
      <c r="H765" s="20">
        <v>62</v>
      </c>
      <c r="I765" s="20" t="str" cm="1">
        <f t="array" ref="I765">_xlfn.IFS(H765&lt;=18, "Child", AND(H765&gt;18, H765&lt;=54), "Adult", TRUE, "Old")</f>
        <v>Old</v>
      </c>
      <c r="K765" s="27"/>
    </row>
    <row r="766" spans="1:11" ht="15.75" customHeight="1" x14ac:dyDescent="0.3">
      <c r="A766" s="8" t="s">
        <v>802</v>
      </c>
      <c r="B766" s="20">
        <v>0</v>
      </c>
      <c r="C766" s="38">
        <v>13451.12</v>
      </c>
      <c r="D766" s="8" t="s">
        <v>7882</v>
      </c>
      <c r="E766" s="8" t="s">
        <v>7883</v>
      </c>
      <c r="F766" s="8" t="s">
        <v>7861</v>
      </c>
      <c r="G766" s="43">
        <v>22141</v>
      </c>
      <c r="H766" s="20">
        <v>62</v>
      </c>
      <c r="I766" s="20" t="str" cm="1">
        <f t="array" ref="I766">_xlfn.IFS(H766&lt;=18, "Child", AND(H766&gt;18, H766&lt;=54), "Adult", TRUE, "Old")</f>
        <v>Old</v>
      </c>
      <c r="K766" s="27"/>
    </row>
    <row r="767" spans="1:11" ht="15.75" customHeight="1" x14ac:dyDescent="0.3">
      <c r="A767" s="8" t="s">
        <v>803</v>
      </c>
      <c r="B767" s="20">
        <v>1</v>
      </c>
      <c r="C767" s="38">
        <v>13440.7</v>
      </c>
      <c r="D767" s="8" t="s">
        <v>7882</v>
      </c>
      <c r="E767" s="8" t="s">
        <v>7884</v>
      </c>
      <c r="F767" s="8" t="s">
        <v>7860</v>
      </c>
      <c r="G767" s="43">
        <v>27574</v>
      </c>
      <c r="H767" s="20">
        <v>47</v>
      </c>
      <c r="I767" s="20" t="str" cm="1">
        <f t="array" ref="I767">_xlfn.IFS(H767&lt;=18, "Child", AND(H767&gt;18, H767&lt;=54), "Adult", TRUE, "Old")</f>
        <v>Adult</v>
      </c>
      <c r="K767" s="27"/>
    </row>
    <row r="768" spans="1:11" ht="15.75" customHeight="1" x14ac:dyDescent="0.3">
      <c r="A768" s="8" t="s">
        <v>804</v>
      </c>
      <c r="B768" s="20">
        <v>3</v>
      </c>
      <c r="C768" s="38">
        <v>13430.27</v>
      </c>
      <c r="D768" s="8" t="s">
        <v>7882</v>
      </c>
      <c r="E768" s="8" t="s">
        <v>7882</v>
      </c>
      <c r="F768" s="8" t="s">
        <v>7867</v>
      </c>
      <c r="G768" s="43">
        <v>24425</v>
      </c>
      <c r="H768" s="20">
        <v>56</v>
      </c>
      <c r="I768" s="20" t="str" cm="1">
        <f t="array" ref="I768">_xlfn.IFS(H768&lt;=18, "Child", AND(H768&gt;18, H768&lt;=54), "Adult", TRUE, "Old")</f>
        <v>Old</v>
      </c>
      <c r="K768" s="27"/>
    </row>
    <row r="769" spans="1:11" ht="15.75" customHeight="1" x14ac:dyDescent="0.3">
      <c r="A769" s="8" t="s">
        <v>805</v>
      </c>
      <c r="B769" s="20">
        <v>0</v>
      </c>
      <c r="C769" s="38">
        <v>13429.04</v>
      </c>
      <c r="D769" s="8" t="s">
        <v>7882</v>
      </c>
      <c r="E769" s="8" t="s">
        <v>7882</v>
      </c>
      <c r="F769" s="8" t="s">
        <v>7860</v>
      </c>
      <c r="G769" s="43">
        <v>22588</v>
      </c>
      <c r="H769" s="20">
        <v>61</v>
      </c>
      <c r="I769" s="20" t="str" cm="1">
        <f t="array" ref="I769">_xlfn.IFS(H769&lt;=18, "Child", AND(H769&gt;18, H769&lt;=54), "Adult", TRUE, "Old")</f>
        <v>Old</v>
      </c>
      <c r="K769" s="27"/>
    </row>
    <row r="770" spans="1:11" ht="15.75" customHeight="1" x14ac:dyDescent="0.3">
      <c r="A770" s="8" t="s">
        <v>806</v>
      </c>
      <c r="B770" s="20">
        <v>0</v>
      </c>
      <c r="C770" s="38">
        <v>13417.05</v>
      </c>
      <c r="D770" s="8" t="s">
        <v>7882</v>
      </c>
      <c r="E770" s="8" t="s">
        <v>7882</v>
      </c>
      <c r="F770" s="8" t="s">
        <v>7860</v>
      </c>
      <c r="G770" s="43">
        <v>34502</v>
      </c>
      <c r="H770" s="20">
        <v>28</v>
      </c>
      <c r="I770" s="20" t="str" cm="1">
        <f t="array" ref="I770">_xlfn.IFS(H770&lt;=18, "Child", AND(H770&gt;18, H770&lt;=54), "Adult", TRUE, "Old")</f>
        <v>Adult</v>
      </c>
      <c r="K770" s="27"/>
    </row>
    <row r="771" spans="1:11" ht="15.75" customHeight="1" x14ac:dyDescent="0.3">
      <c r="A771" s="8" t="s">
        <v>807</v>
      </c>
      <c r="B771" s="20">
        <v>0</v>
      </c>
      <c r="C771" s="38">
        <v>13415.04</v>
      </c>
      <c r="D771" s="8" t="s">
        <v>7882</v>
      </c>
      <c r="E771" s="8" t="s">
        <v>7884</v>
      </c>
      <c r="F771" s="8" t="s">
        <v>7860</v>
      </c>
      <c r="G771" s="43">
        <v>22484</v>
      </c>
      <c r="H771" s="20">
        <v>61</v>
      </c>
      <c r="I771" s="20" t="str" cm="1">
        <f t="array" ref="I771">_xlfn.IFS(H771&lt;=18, "Child", AND(H771&gt;18, H771&lt;=54), "Adult", TRUE, "Old")</f>
        <v>Old</v>
      </c>
      <c r="K771" s="27"/>
    </row>
    <row r="772" spans="1:11" ht="15.75" customHeight="1" x14ac:dyDescent="0.3">
      <c r="A772" s="8" t="s">
        <v>808</v>
      </c>
      <c r="B772" s="20">
        <v>0</v>
      </c>
      <c r="C772" s="38">
        <v>13412.97</v>
      </c>
      <c r="D772" s="8" t="s">
        <v>7882</v>
      </c>
      <c r="E772" s="8" t="s">
        <v>7882</v>
      </c>
      <c r="F772" s="8" t="s">
        <v>7868</v>
      </c>
      <c r="G772" s="43">
        <v>33957</v>
      </c>
      <c r="H772" s="20">
        <v>30</v>
      </c>
      <c r="I772" s="20" t="str" cm="1">
        <f t="array" ref="I772">_xlfn.IFS(H772&lt;=18, "Child", AND(H772&gt;18, H772&lt;=54), "Adult", TRUE, "Old")</f>
        <v>Adult</v>
      </c>
      <c r="K772" s="27"/>
    </row>
    <row r="773" spans="1:11" ht="15.75" customHeight="1" x14ac:dyDescent="0.3">
      <c r="A773" s="8" t="s">
        <v>809</v>
      </c>
      <c r="B773" s="20">
        <v>0</v>
      </c>
      <c r="C773" s="38">
        <v>13405.39</v>
      </c>
      <c r="D773" s="8" t="s">
        <v>7882</v>
      </c>
      <c r="E773" s="8" t="s">
        <v>7882</v>
      </c>
      <c r="F773" s="8" t="s">
        <v>7859</v>
      </c>
      <c r="G773" s="43">
        <v>21904</v>
      </c>
      <c r="H773" s="20">
        <v>63</v>
      </c>
      <c r="I773" s="20" t="str" cm="1">
        <f t="array" ref="I773">_xlfn.IFS(H773&lt;=18, "Child", AND(H773&gt;18, H773&lt;=54), "Adult", TRUE, "Old")</f>
        <v>Old</v>
      </c>
      <c r="K773" s="27"/>
    </row>
    <row r="774" spans="1:11" ht="15.75" customHeight="1" x14ac:dyDescent="0.3">
      <c r="A774" s="8" t="s">
        <v>810</v>
      </c>
      <c r="B774" s="20">
        <v>0</v>
      </c>
      <c r="C774" s="38">
        <v>13393.76</v>
      </c>
      <c r="D774" s="8" t="s">
        <v>7882</v>
      </c>
      <c r="E774" s="8" t="s">
        <v>7883</v>
      </c>
      <c r="F774" s="8" t="s">
        <v>7861</v>
      </c>
      <c r="G774" s="43">
        <v>21879</v>
      </c>
      <c r="H774" s="20">
        <v>63</v>
      </c>
      <c r="I774" s="20" t="str" cm="1">
        <f t="array" ref="I774">_xlfn.IFS(H774&lt;=18, "Child", AND(H774&gt;18, H774&lt;=54), "Adult", TRUE, "Old")</f>
        <v>Old</v>
      </c>
      <c r="K774" s="27"/>
    </row>
    <row r="775" spans="1:11" ht="15.75" customHeight="1" x14ac:dyDescent="0.3">
      <c r="A775" s="8" t="s">
        <v>811</v>
      </c>
      <c r="B775" s="20">
        <v>0</v>
      </c>
      <c r="C775" s="38">
        <v>13390.56</v>
      </c>
      <c r="D775" s="8" t="s">
        <v>7882</v>
      </c>
      <c r="E775" s="8" t="s">
        <v>7882</v>
      </c>
      <c r="F775" s="8" t="s">
        <v>7861</v>
      </c>
      <c r="G775" s="43">
        <v>21893</v>
      </c>
      <c r="H775" s="20">
        <v>63</v>
      </c>
      <c r="I775" s="20" t="str" cm="1">
        <f t="array" ref="I775">_xlfn.IFS(H775&lt;=18, "Child", AND(H775&gt;18, H775&lt;=54), "Adult", TRUE, "Old")</f>
        <v>Old</v>
      </c>
      <c r="K775" s="27"/>
    </row>
    <row r="776" spans="1:11" ht="15.75" customHeight="1" x14ac:dyDescent="0.3">
      <c r="A776" s="8" t="s">
        <v>812</v>
      </c>
      <c r="B776" s="20">
        <v>3</v>
      </c>
      <c r="C776" s="38">
        <v>13383.67</v>
      </c>
      <c r="D776" s="8" t="s">
        <v>7882</v>
      </c>
      <c r="E776" s="8" t="s">
        <v>7884</v>
      </c>
      <c r="F776" s="8" t="s">
        <v>7868</v>
      </c>
      <c r="G776" s="43">
        <v>30839</v>
      </c>
      <c r="H776" s="20">
        <v>39</v>
      </c>
      <c r="I776" s="20" t="str" cm="1">
        <f t="array" ref="I776">_xlfn.IFS(H776&lt;=18, "Child", AND(H776&gt;18, H776&lt;=54), "Adult", TRUE, "Old")</f>
        <v>Adult</v>
      </c>
      <c r="K776" s="27"/>
    </row>
    <row r="777" spans="1:11" ht="15.75" customHeight="1" x14ac:dyDescent="0.3">
      <c r="A777" s="8" t="s">
        <v>813</v>
      </c>
      <c r="B777" s="20">
        <v>2</v>
      </c>
      <c r="C777" s="38">
        <v>13377.41</v>
      </c>
      <c r="D777" s="8" t="s">
        <v>7882</v>
      </c>
      <c r="E777" s="8" t="s">
        <v>7882</v>
      </c>
      <c r="F777" s="8" t="s">
        <v>7873</v>
      </c>
      <c r="G777" s="43">
        <v>29128</v>
      </c>
      <c r="H777" s="20">
        <v>43</v>
      </c>
      <c r="I777" s="20" t="str" cm="1">
        <f t="array" ref="I777">_xlfn.IFS(H777&lt;=18, "Child", AND(H777&gt;18, H777&lt;=54), "Adult", TRUE, "Old")</f>
        <v>Adult</v>
      </c>
      <c r="K777" s="27"/>
    </row>
    <row r="778" spans="1:11" ht="15.75" customHeight="1" x14ac:dyDescent="0.3">
      <c r="A778" s="8" t="s">
        <v>814</v>
      </c>
      <c r="B778" s="20">
        <v>0</v>
      </c>
      <c r="C778" s="38">
        <v>13375.76</v>
      </c>
      <c r="D778" s="8" t="s">
        <v>7882</v>
      </c>
      <c r="E778" s="8" t="s">
        <v>7884</v>
      </c>
      <c r="F778" s="8" t="s">
        <v>7866</v>
      </c>
      <c r="G778" s="43">
        <v>23644</v>
      </c>
      <c r="H778" s="20">
        <v>58</v>
      </c>
      <c r="I778" s="20" t="str" cm="1">
        <f t="array" ref="I778">_xlfn.IFS(H778&lt;=18, "Child", AND(H778&gt;18, H778&lt;=54), "Adult", TRUE, "Old")</f>
        <v>Old</v>
      </c>
      <c r="K778" s="27"/>
    </row>
    <row r="779" spans="1:11" ht="15.75" customHeight="1" x14ac:dyDescent="0.3">
      <c r="A779" s="8" t="s">
        <v>815</v>
      </c>
      <c r="B779" s="20">
        <v>3</v>
      </c>
      <c r="C779" s="38">
        <v>13360.94</v>
      </c>
      <c r="D779" s="8" t="s">
        <v>7882</v>
      </c>
      <c r="E779" s="8" t="s">
        <v>7883</v>
      </c>
      <c r="F779" s="8" t="s">
        <v>7860</v>
      </c>
      <c r="G779" s="43">
        <v>33148</v>
      </c>
      <c r="H779" s="20">
        <v>32</v>
      </c>
      <c r="I779" s="20" t="str" cm="1">
        <f t="array" ref="I779">_xlfn.IFS(H779&lt;=18, "Child", AND(H779&gt;18, H779&lt;=54), "Adult", TRUE, "Old")</f>
        <v>Adult</v>
      </c>
      <c r="K779" s="27"/>
    </row>
    <row r="780" spans="1:11" ht="15.75" customHeight="1" x14ac:dyDescent="0.3">
      <c r="A780" s="8" t="s">
        <v>816</v>
      </c>
      <c r="B780" s="20">
        <v>0</v>
      </c>
      <c r="C780" s="38">
        <v>13352.1</v>
      </c>
      <c r="D780" s="8" t="s">
        <v>7882</v>
      </c>
      <c r="E780" s="8" t="s">
        <v>7883</v>
      </c>
      <c r="F780" s="8" t="s">
        <v>7860</v>
      </c>
      <c r="G780" s="43">
        <v>22231</v>
      </c>
      <c r="H780" s="20">
        <v>62</v>
      </c>
      <c r="I780" s="20" t="str" cm="1">
        <f t="array" ref="I780">_xlfn.IFS(H780&lt;=18, "Child", AND(H780&gt;18, H780&lt;=54), "Adult", TRUE, "Old")</f>
        <v>Old</v>
      </c>
      <c r="K780" s="27"/>
    </row>
    <row r="781" spans="1:11" ht="15.75" customHeight="1" x14ac:dyDescent="0.3">
      <c r="A781" s="8" t="s">
        <v>817</v>
      </c>
      <c r="B781" s="20">
        <v>2</v>
      </c>
      <c r="C781" s="38">
        <v>13333.71</v>
      </c>
      <c r="D781" s="8" t="s">
        <v>7882</v>
      </c>
      <c r="E781" s="8" t="s">
        <v>7884</v>
      </c>
      <c r="F781" s="8" t="s">
        <v>7860</v>
      </c>
      <c r="G781" s="43">
        <v>27995</v>
      </c>
      <c r="H781" s="20">
        <v>46</v>
      </c>
      <c r="I781" s="20" t="str" cm="1">
        <f t="array" ref="I781">_xlfn.IFS(H781&lt;=18, "Child", AND(H781&gt;18, H781&lt;=54), "Adult", TRUE, "Old")</f>
        <v>Adult</v>
      </c>
      <c r="K781" s="27"/>
    </row>
    <row r="782" spans="1:11" ht="15.75" customHeight="1" x14ac:dyDescent="0.3">
      <c r="A782" s="8" t="s">
        <v>818</v>
      </c>
      <c r="B782" s="20">
        <v>0</v>
      </c>
      <c r="C782" s="38">
        <v>13292.52</v>
      </c>
      <c r="D782" s="8" t="s">
        <v>7882</v>
      </c>
      <c r="E782" s="8" t="s">
        <v>7882</v>
      </c>
      <c r="F782" s="8" t="s">
        <v>7860</v>
      </c>
      <c r="G782" s="43">
        <v>34516</v>
      </c>
      <c r="H782" s="20">
        <v>28</v>
      </c>
      <c r="I782" s="20" t="str" cm="1">
        <f t="array" ref="I782">_xlfn.IFS(H782&lt;=18, "Child", AND(H782&gt;18, H782&lt;=54), "Adult", TRUE, "Old")</f>
        <v>Adult</v>
      </c>
      <c r="K782" s="27"/>
    </row>
    <row r="783" spans="1:11" ht="15.75" customHeight="1" x14ac:dyDescent="0.3">
      <c r="A783" s="8" t="s">
        <v>819</v>
      </c>
      <c r="B783" s="20">
        <v>0</v>
      </c>
      <c r="C783" s="38">
        <v>13228.85</v>
      </c>
      <c r="D783" s="8" t="s">
        <v>7882</v>
      </c>
      <c r="E783" s="8" t="s">
        <v>7882</v>
      </c>
      <c r="F783" s="8" t="s">
        <v>7868</v>
      </c>
      <c r="G783" s="43">
        <v>22930</v>
      </c>
      <c r="H783" s="20">
        <v>60</v>
      </c>
      <c r="I783" s="20" t="str" cm="1">
        <f t="array" ref="I783">_xlfn.IFS(H783&lt;=18, "Child", AND(H783&gt;18, H783&lt;=54), "Adult", TRUE, "Old")</f>
        <v>Old</v>
      </c>
      <c r="K783" s="27"/>
    </row>
    <row r="784" spans="1:11" ht="15.75" customHeight="1" x14ac:dyDescent="0.3">
      <c r="A784" s="8" t="s">
        <v>820</v>
      </c>
      <c r="B784" s="20">
        <v>1</v>
      </c>
      <c r="C784" s="38">
        <v>13224.69</v>
      </c>
      <c r="D784" s="8" t="s">
        <v>7882</v>
      </c>
      <c r="E784" s="8" t="s">
        <v>7884</v>
      </c>
      <c r="F784" s="8" t="s">
        <v>7861</v>
      </c>
      <c r="G784" s="43">
        <v>22974</v>
      </c>
      <c r="H784" s="20">
        <v>60</v>
      </c>
      <c r="I784" s="20" t="str" cm="1">
        <f t="array" ref="I784">_xlfn.IFS(H784&lt;=18, "Child", AND(H784&gt;18, H784&lt;=54), "Adult", TRUE, "Old")</f>
        <v>Old</v>
      </c>
      <c r="K784" s="27"/>
    </row>
    <row r="785" spans="1:11" ht="15.75" customHeight="1" x14ac:dyDescent="0.3">
      <c r="A785" s="8" t="s">
        <v>821</v>
      </c>
      <c r="B785" s="20">
        <v>2</v>
      </c>
      <c r="C785" s="38">
        <v>13224.06</v>
      </c>
      <c r="D785" s="8" t="s">
        <v>7882</v>
      </c>
      <c r="E785" s="8" t="s">
        <v>7882</v>
      </c>
      <c r="F785" s="8" t="s">
        <v>7867</v>
      </c>
      <c r="G785" s="43">
        <v>24059</v>
      </c>
      <c r="H785" s="20">
        <v>57</v>
      </c>
      <c r="I785" s="20" t="str" cm="1">
        <f t="array" ref="I785">_xlfn.IFS(H785&lt;=18, "Child", AND(H785&gt;18, H785&lt;=54), "Adult", TRUE, "Old")</f>
        <v>Old</v>
      </c>
      <c r="K785" s="27"/>
    </row>
    <row r="786" spans="1:11" ht="15.75" customHeight="1" x14ac:dyDescent="0.3">
      <c r="A786" s="8" t="s">
        <v>822</v>
      </c>
      <c r="B786" s="20">
        <v>0</v>
      </c>
      <c r="C786" s="38">
        <v>13217.09</v>
      </c>
      <c r="D786" s="8" t="s">
        <v>7882</v>
      </c>
      <c r="E786" s="8" t="s">
        <v>7883</v>
      </c>
      <c r="F786" s="8" t="s">
        <v>7867</v>
      </c>
      <c r="G786" s="43">
        <v>22987</v>
      </c>
      <c r="H786" s="20">
        <v>60</v>
      </c>
      <c r="I786" s="20" t="str" cm="1">
        <f t="array" ref="I786">_xlfn.IFS(H786&lt;=18, "Child", AND(H786&gt;18, H786&lt;=54), "Adult", TRUE, "Old")</f>
        <v>Old</v>
      </c>
      <c r="K786" s="27"/>
    </row>
    <row r="787" spans="1:11" ht="15.75" customHeight="1" x14ac:dyDescent="0.3">
      <c r="A787" s="8" t="s">
        <v>823</v>
      </c>
      <c r="B787" s="20">
        <v>3</v>
      </c>
      <c r="C787" s="38">
        <v>13214.43</v>
      </c>
      <c r="D787" s="8" t="s">
        <v>7882</v>
      </c>
      <c r="E787" s="8" t="s">
        <v>7884</v>
      </c>
      <c r="F787" s="8" t="s">
        <v>7860</v>
      </c>
      <c r="G787" s="43">
        <v>30239</v>
      </c>
      <c r="H787" s="20">
        <v>40</v>
      </c>
      <c r="I787" s="20" t="str" cm="1">
        <f t="array" ref="I787">_xlfn.IFS(H787&lt;=18, "Child", AND(H787&gt;18, H787&lt;=54), "Adult", TRUE, "Old")</f>
        <v>Adult</v>
      </c>
      <c r="K787" s="27"/>
    </row>
    <row r="788" spans="1:11" ht="15.75" customHeight="1" x14ac:dyDescent="0.3">
      <c r="A788" s="8" t="s">
        <v>824</v>
      </c>
      <c r="B788" s="20">
        <v>0</v>
      </c>
      <c r="C788" s="38">
        <v>13204.29</v>
      </c>
      <c r="D788" s="8" t="s">
        <v>7882</v>
      </c>
      <c r="E788" s="8" t="s">
        <v>7883</v>
      </c>
      <c r="F788" s="8" t="s">
        <v>7867</v>
      </c>
      <c r="G788" s="43">
        <v>22863</v>
      </c>
      <c r="H788" s="20">
        <v>60</v>
      </c>
      <c r="I788" s="20" t="str" cm="1">
        <f t="array" ref="I788">_xlfn.IFS(H788&lt;=18, "Child", AND(H788&gt;18, H788&lt;=54), "Adult", TRUE, "Old")</f>
        <v>Old</v>
      </c>
      <c r="K788" s="27"/>
    </row>
    <row r="789" spans="1:11" ht="15.75" customHeight="1" x14ac:dyDescent="0.3">
      <c r="A789" s="8" t="s">
        <v>825</v>
      </c>
      <c r="B789" s="20">
        <v>0</v>
      </c>
      <c r="C789" s="38">
        <v>13143.86</v>
      </c>
      <c r="D789" s="8" t="s">
        <v>7882</v>
      </c>
      <c r="E789" s="8" t="s">
        <v>7884</v>
      </c>
      <c r="F789" s="8" t="s">
        <v>7864</v>
      </c>
      <c r="G789" s="43">
        <v>22621</v>
      </c>
      <c r="H789" s="20">
        <v>61</v>
      </c>
      <c r="I789" s="20" t="str" cm="1">
        <f t="array" ref="I789">_xlfn.IFS(H789&lt;=18, "Child", AND(H789&gt;18, H789&lt;=54), "Adult", TRUE, "Old")</f>
        <v>Old</v>
      </c>
      <c r="K789" s="27"/>
    </row>
    <row r="790" spans="1:11" ht="15.75" customHeight="1" x14ac:dyDescent="0.3">
      <c r="A790" s="8" t="s">
        <v>826</v>
      </c>
      <c r="B790" s="20">
        <v>0</v>
      </c>
      <c r="C790" s="38">
        <v>13143.34</v>
      </c>
      <c r="D790" s="8" t="s">
        <v>7882</v>
      </c>
      <c r="E790" s="8" t="s">
        <v>7884</v>
      </c>
      <c r="F790" s="8" t="s">
        <v>7872</v>
      </c>
      <c r="G790" s="43">
        <v>22621</v>
      </c>
      <c r="H790" s="20">
        <v>61</v>
      </c>
      <c r="I790" s="20" t="str" cm="1">
        <f t="array" ref="I790">_xlfn.IFS(H790&lt;=18, "Child", AND(H790&gt;18, H790&lt;=54), "Adult", TRUE, "Old")</f>
        <v>Old</v>
      </c>
      <c r="K790" s="27"/>
    </row>
    <row r="791" spans="1:11" ht="15.75" customHeight="1" x14ac:dyDescent="0.3">
      <c r="A791" s="8" t="s">
        <v>827</v>
      </c>
      <c r="B791" s="20">
        <v>0</v>
      </c>
      <c r="C791" s="38">
        <v>13129.6</v>
      </c>
      <c r="D791" s="8" t="s">
        <v>7882</v>
      </c>
      <c r="E791" s="8" t="s">
        <v>7884</v>
      </c>
      <c r="F791" s="8" t="s">
        <v>7871</v>
      </c>
      <c r="G791" s="43">
        <v>22531</v>
      </c>
      <c r="H791" s="20">
        <v>61</v>
      </c>
      <c r="I791" s="20" t="str" cm="1">
        <f t="array" ref="I791">_xlfn.IFS(H791&lt;=18, "Child", AND(H791&gt;18, H791&lt;=54), "Adult", TRUE, "Old")</f>
        <v>Old</v>
      </c>
      <c r="K791" s="27"/>
    </row>
    <row r="792" spans="1:11" ht="15.75" customHeight="1" x14ac:dyDescent="0.3">
      <c r="A792" s="8" t="s">
        <v>828</v>
      </c>
      <c r="B792" s="20">
        <v>0</v>
      </c>
      <c r="C792" s="38">
        <v>13126.68</v>
      </c>
      <c r="D792" s="8" t="s">
        <v>7882</v>
      </c>
      <c r="E792" s="8" t="s">
        <v>7882</v>
      </c>
      <c r="F792" s="8" t="s">
        <v>7861</v>
      </c>
      <c r="G792" s="43">
        <v>36388</v>
      </c>
      <c r="H792" s="20">
        <v>23</v>
      </c>
      <c r="I792" s="20" t="str" cm="1">
        <f t="array" ref="I792">_xlfn.IFS(H792&lt;=18, "Child", AND(H792&gt;18, H792&lt;=54), "Adult", TRUE, "Old")</f>
        <v>Adult</v>
      </c>
      <c r="K792" s="27"/>
    </row>
    <row r="793" spans="1:11" ht="15.75" customHeight="1" x14ac:dyDescent="0.3">
      <c r="A793" s="8" t="s">
        <v>829</v>
      </c>
      <c r="B793" s="20">
        <v>0</v>
      </c>
      <c r="C793" s="38">
        <v>13116.84</v>
      </c>
      <c r="D793" s="8" t="s">
        <v>7882</v>
      </c>
      <c r="E793" s="8" t="s">
        <v>7883</v>
      </c>
      <c r="F793" s="8" t="s">
        <v>7860</v>
      </c>
      <c r="G793" s="43">
        <v>23268</v>
      </c>
      <c r="H793" s="20">
        <v>59</v>
      </c>
      <c r="I793" s="20" t="str" cm="1">
        <f t="array" ref="I793">_xlfn.IFS(H793&lt;=18, "Child", AND(H793&gt;18, H793&lt;=54), "Adult", TRUE, "Old")</f>
        <v>Old</v>
      </c>
      <c r="K793" s="27"/>
    </row>
    <row r="794" spans="1:11" ht="15.75" customHeight="1" x14ac:dyDescent="0.3">
      <c r="A794" s="8" t="s">
        <v>830</v>
      </c>
      <c r="B794" s="20">
        <v>0</v>
      </c>
      <c r="C794" s="38">
        <v>13113.51</v>
      </c>
      <c r="D794" s="8" t="s">
        <v>7882</v>
      </c>
      <c r="E794" s="8" t="s">
        <v>7884</v>
      </c>
      <c r="F794" s="8" t="s">
        <v>7873</v>
      </c>
      <c r="G794" s="43">
        <v>33828</v>
      </c>
      <c r="H794" s="20">
        <v>30</v>
      </c>
      <c r="I794" s="20" t="str" cm="1">
        <f t="array" ref="I794">_xlfn.IFS(H794&lt;=18, "Child", AND(H794&gt;18, H794&lt;=54), "Adult", TRUE, "Old")</f>
        <v>Adult</v>
      </c>
      <c r="K794" s="27"/>
    </row>
    <row r="795" spans="1:11" ht="15.75" customHeight="1" x14ac:dyDescent="0.3">
      <c r="A795" s="8" t="s">
        <v>831</v>
      </c>
      <c r="B795" s="20">
        <v>1</v>
      </c>
      <c r="C795" s="38">
        <v>13112.6</v>
      </c>
      <c r="D795" s="8" t="s">
        <v>7882</v>
      </c>
      <c r="E795" s="8" t="s">
        <v>7882</v>
      </c>
      <c r="F795" s="8" t="s">
        <v>7860</v>
      </c>
      <c r="G795" s="43">
        <v>22860</v>
      </c>
      <c r="H795" s="20">
        <v>60</v>
      </c>
      <c r="I795" s="20" t="str" cm="1">
        <f t="array" ref="I795">_xlfn.IFS(H795&lt;=18, "Child", AND(H795&gt;18, H795&lt;=54), "Adult", TRUE, "Old")</f>
        <v>Old</v>
      </c>
      <c r="K795" s="27"/>
    </row>
    <row r="796" spans="1:11" ht="15.75" customHeight="1" x14ac:dyDescent="0.3">
      <c r="A796" s="8" t="s">
        <v>832</v>
      </c>
      <c r="B796" s="20">
        <v>0</v>
      </c>
      <c r="C796" s="38">
        <v>13110.79</v>
      </c>
      <c r="D796" s="8" t="s">
        <v>7882</v>
      </c>
      <c r="E796" s="8" t="s">
        <v>7884</v>
      </c>
      <c r="F796" s="8" t="s">
        <v>7861</v>
      </c>
      <c r="G796" s="43">
        <v>26236</v>
      </c>
      <c r="H796" s="20">
        <v>51</v>
      </c>
      <c r="I796" s="20" t="str" cm="1">
        <f t="array" ref="I796">_xlfn.IFS(H796&lt;=18, "Child", AND(H796&gt;18, H796&lt;=54), "Adult", TRUE, "Old")</f>
        <v>Adult</v>
      </c>
      <c r="K796" s="27"/>
    </row>
    <row r="797" spans="1:11" ht="15.75" customHeight="1" x14ac:dyDescent="0.3">
      <c r="A797" s="8" t="s">
        <v>833</v>
      </c>
      <c r="B797" s="20">
        <v>2</v>
      </c>
      <c r="C797" s="38">
        <v>13101.74</v>
      </c>
      <c r="D797" s="8" t="s">
        <v>7882</v>
      </c>
      <c r="E797" s="8" t="s">
        <v>7884</v>
      </c>
      <c r="F797" s="8" t="s">
        <v>7873</v>
      </c>
      <c r="G797" s="43">
        <v>28688</v>
      </c>
      <c r="H797" s="20">
        <v>44</v>
      </c>
      <c r="I797" s="20" t="str" cm="1">
        <f t="array" ref="I797">_xlfn.IFS(H797&lt;=18, "Child", AND(H797&gt;18, H797&lt;=54), "Adult", TRUE, "Old")</f>
        <v>Adult</v>
      </c>
      <c r="K797" s="27"/>
    </row>
    <row r="798" spans="1:11" ht="15.75" customHeight="1" x14ac:dyDescent="0.3">
      <c r="A798" s="8" t="s">
        <v>834</v>
      </c>
      <c r="B798" s="20">
        <v>0</v>
      </c>
      <c r="C798" s="38">
        <v>13063.88</v>
      </c>
      <c r="D798" s="8" t="s">
        <v>7882</v>
      </c>
      <c r="E798" s="8" t="s">
        <v>7884</v>
      </c>
      <c r="F798" s="8" t="s">
        <v>7861</v>
      </c>
      <c r="G798" s="43">
        <v>22591</v>
      </c>
      <c r="H798" s="20">
        <v>61</v>
      </c>
      <c r="I798" s="20" t="str" cm="1">
        <f t="array" ref="I798">_xlfn.IFS(H798&lt;=18, "Child", AND(H798&gt;18, H798&lt;=54), "Adult", TRUE, "Old")</f>
        <v>Old</v>
      </c>
      <c r="K798" s="27"/>
    </row>
    <row r="799" spans="1:11" ht="15.75" customHeight="1" x14ac:dyDescent="0.3">
      <c r="A799" s="8" t="s">
        <v>835</v>
      </c>
      <c r="B799" s="20">
        <v>3</v>
      </c>
      <c r="C799" s="38">
        <v>13051.22</v>
      </c>
      <c r="D799" s="8" t="s">
        <v>7882</v>
      </c>
      <c r="E799" s="8" t="s">
        <v>7883</v>
      </c>
      <c r="F799" s="8" t="s">
        <v>7873</v>
      </c>
      <c r="G799" s="43">
        <v>31346</v>
      </c>
      <c r="H799" s="20">
        <v>37</v>
      </c>
      <c r="I799" s="20" t="str" cm="1">
        <f t="array" ref="I799">_xlfn.IFS(H799&lt;=18, "Child", AND(H799&gt;18, H799&lt;=54), "Adult", TRUE, "Old")</f>
        <v>Adult</v>
      </c>
      <c r="K799" s="27"/>
    </row>
    <row r="800" spans="1:11" ht="15.75" customHeight="1" x14ac:dyDescent="0.3">
      <c r="A800" s="8" t="s">
        <v>836</v>
      </c>
      <c r="B800" s="20">
        <v>3</v>
      </c>
      <c r="C800" s="38">
        <v>13047.33</v>
      </c>
      <c r="D800" s="8" t="s">
        <v>7882</v>
      </c>
      <c r="E800" s="8" t="s">
        <v>7882</v>
      </c>
      <c r="F800" s="8" t="s">
        <v>7867</v>
      </c>
      <c r="G800" s="43">
        <v>24690</v>
      </c>
      <c r="H800" s="20">
        <v>55</v>
      </c>
      <c r="I800" s="20" t="str" cm="1">
        <f t="array" ref="I800">_xlfn.IFS(H800&lt;=18, "Child", AND(H800&gt;18, H800&lt;=54), "Adult", TRUE, "Old")</f>
        <v>Old</v>
      </c>
      <c r="K800" s="27"/>
    </row>
    <row r="801" spans="1:11" ht="15.75" customHeight="1" x14ac:dyDescent="0.3">
      <c r="A801" s="8" t="s">
        <v>837</v>
      </c>
      <c r="B801" s="20">
        <v>0</v>
      </c>
      <c r="C801" s="38">
        <v>13044.41</v>
      </c>
      <c r="D801" s="8" t="s">
        <v>7882</v>
      </c>
      <c r="E801" s="8" t="s">
        <v>7883</v>
      </c>
      <c r="F801" s="8" t="s">
        <v>7860</v>
      </c>
      <c r="G801" s="43">
        <v>25469</v>
      </c>
      <c r="H801" s="20">
        <v>53</v>
      </c>
      <c r="I801" s="20" t="str" cm="1">
        <f t="array" ref="I801">_xlfn.IFS(H801&lt;=18, "Child", AND(H801&gt;18, H801&lt;=54), "Adult", TRUE, "Old")</f>
        <v>Adult</v>
      </c>
      <c r="K801" s="27"/>
    </row>
    <row r="802" spans="1:11" ht="15.75" customHeight="1" x14ac:dyDescent="0.3">
      <c r="A802" s="8" t="s">
        <v>838</v>
      </c>
      <c r="B802" s="20">
        <v>0</v>
      </c>
      <c r="C802" s="38">
        <v>13041.92</v>
      </c>
      <c r="D802" s="8" t="s">
        <v>7882</v>
      </c>
      <c r="E802" s="8" t="s">
        <v>7883</v>
      </c>
      <c r="F802" s="8" t="s">
        <v>7861</v>
      </c>
      <c r="G802" s="43">
        <v>22594</v>
      </c>
      <c r="H802" s="20">
        <v>61</v>
      </c>
      <c r="I802" s="20" t="str" cm="1">
        <f t="array" ref="I802">_xlfn.IFS(H802&lt;=18, "Child", AND(H802&gt;18, H802&lt;=54), "Adult", TRUE, "Old")</f>
        <v>Old</v>
      </c>
      <c r="K802" s="27"/>
    </row>
    <row r="803" spans="1:11" ht="15.75" customHeight="1" x14ac:dyDescent="0.3">
      <c r="A803" s="8" t="s">
        <v>839</v>
      </c>
      <c r="B803" s="20">
        <v>0</v>
      </c>
      <c r="C803" s="38">
        <v>13023.93</v>
      </c>
      <c r="D803" s="8" t="s">
        <v>7882</v>
      </c>
      <c r="E803" s="8" t="s">
        <v>7884</v>
      </c>
      <c r="F803" s="8" t="s">
        <v>7866</v>
      </c>
      <c r="G803" s="43">
        <v>24050</v>
      </c>
      <c r="H803" s="20">
        <v>57</v>
      </c>
      <c r="I803" s="20" t="str" cm="1">
        <f t="array" ref="I803">_xlfn.IFS(H803&lt;=18, "Child", AND(H803&gt;18, H803&lt;=54), "Adult", TRUE, "Old")</f>
        <v>Old</v>
      </c>
      <c r="K803" s="27"/>
    </row>
    <row r="804" spans="1:11" ht="15.75" customHeight="1" x14ac:dyDescent="0.3">
      <c r="A804" s="8" t="s">
        <v>840</v>
      </c>
      <c r="B804" s="20">
        <v>1</v>
      </c>
      <c r="C804" s="38">
        <v>13019.16</v>
      </c>
      <c r="D804" s="8" t="s">
        <v>7882</v>
      </c>
      <c r="E804" s="8" t="s">
        <v>7883</v>
      </c>
      <c r="F804" s="8" t="s">
        <v>7867</v>
      </c>
      <c r="G804" s="43">
        <v>23643</v>
      </c>
      <c r="H804" s="20">
        <v>58</v>
      </c>
      <c r="I804" s="20" t="str" cm="1">
        <f t="array" ref="I804">_xlfn.IFS(H804&lt;=18, "Child", AND(H804&gt;18, H804&lt;=54), "Adult", TRUE, "Old")</f>
        <v>Old</v>
      </c>
      <c r="K804" s="27"/>
    </row>
    <row r="805" spans="1:11" ht="15.75" customHeight="1" x14ac:dyDescent="0.3">
      <c r="A805" s="8" t="s">
        <v>841</v>
      </c>
      <c r="B805" s="20">
        <v>0</v>
      </c>
      <c r="C805" s="38">
        <v>13012.21</v>
      </c>
      <c r="D805" s="8" t="s">
        <v>7882</v>
      </c>
      <c r="E805" s="8" t="s">
        <v>7883</v>
      </c>
      <c r="F805" s="8" t="s">
        <v>7860</v>
      </c>
      <c r="G805" s="43">
        <v>22847</v>
      </c>
      <c r="H805" s="20">
        <v>60</v>
      </c>
      <c r="I805" s="20" t="str" cm="1">
        <f t="array" ref="I805">_xlfn.IFS(H805&lt;=18, "Child", AND(H805&gt;18, H805&lt;=54), "Adult", TRUE, "Old")</f>
        <v>Old</v>
      </c>
      <c r="K805" s="27"/>
    </row>
    <row r="806" spans="1:11" ht="15.75" customHeight="1" x14ac:dyDescent="0.3">
      <c r="A806" s="8" t="s">
        <v>842</v>
      </c>
      <c r="B806" s="20">
        <v>0</v>
      </c>
      <c r="C806" s="38">
        <v>13010.86</v>
      </c>
      <c r="D806" s="8" t="s">
        <v>7882</v>
      </c>
      <c r="E806" s="8" t="s">
        <v>7884</v>
      </c>
      <c r="F806" s="8" t="s">
        <v>7860</v>
      </c>
      <c r="G806" s="43">
        <v>26569</v>
      </c>
      <c r="H806" s="20">
        <v>50</v>
      </c>
      <c r="I806" s="20" t="str" cm="1">
        <f t="array" ref="I806">_xlfn.IFS(H806&lt;=18, "Child", AND(H806&gt;18, H806&lt;=54), "Adult", TRUE, "Old")</f>
        <v>Adult</v>
      </c>
      <c r="K806" s="27"/>
    </row>
    <row r="807" spans="1:11" ht="15.75" customHeight="1" x14ac:dyDescent="0.3">
      <c r="A807" s="8" t="s">
        <v>843</v>
      </c>
      <c r="B807" s="20">
        <v>0</v>
      </c>
      <c r="C807" s="38">
        <v>13008.07</v>
      </c>
      <c r="D807" s="8" t="s">
        <v>7882</v>
      </c>
      <c r="E807" s="8" t="s">
        <v>7882</v>
      </c>
      <c r="F807" s="8" t="s">
        <v>7860</v>
      </c>
      <c r="G807" s="43">
        <v>25550</v>
      </c>
      <c r="H807" s="20">
        <v>53</v>
      </c>
      <c r="I807" s="20" t="str" cm="1">
        <f t="array" ref="I807">_xlfn.IFS(H807&lt;=18, "Child", AND(H807&gt;18, H807&lt;=54), "Adult", TRUE, "Old")</f>
        <v>Adult</v>
      </c>
      <c r="K807" s="27"/>
    </row>
    <row r="808" spans="1:11" ht="15.75" customHeight="1" x14ac:dyDescent="0.3">
      <c r="A808" s="8" t="s">
        <v>844</v>
      </c>
      <c r="B808" s="20">
        <v>0</v>
      </c>
      <c r="C808" s="38">
        <v>13004.95</v>
      </c>
      <c r="D808" s="8" t="s">
        <v>7882</v>
      </c>
      <c r="E808" s="8" t="s">
        <v>7883</v>
      </c>
      <c r="F808" s="8" t="s">
        <v>7860</v>
      </c>
      <c r="G808" s="43">
        <v>22821</v>
      </c>
      <c r="H808" s="20">
        <v>60</v>
      </c>
      <c r="I808" s="20" t="str" cm="1">
        <f t="array" ref="I808">_xlfn.IFS(H808&lt;=18, "Child", AND(H808&gt;18, H808&lt;=54), "Adult", TRUE, "Old")</f>
        <v>Old</v>
      </c>
      <c r="K808" s="27"/>
    </row>
    <row r="809" spans="1:11" ht="15.75" customHeight="1" x14ac:dyDescent="0.3">
      <c r="A809" s="8" t="s">
        <v>845</v>
      </c>
      <c r="B809" s="20">
        <v>1</v>
      </c>
      <c r="C809" s="38">
        <v>13002.91</v>
      </c>
      <c r="D809" s="8" t="s">
        <v>7882</v>
      </c>
      <c r="E809" s="8" t="s">
        <v>7883</v>
      </c>
      <c r="F809" s="8" t="s">
        <v>7860</v>
      </c>
      <c r="G809" s="43">
        <v>29889</v>
      </c>
      <c r="H809" s="20">
        <v>41</v>
      </c>
      <c r="I809" s="20" t="str" cm="1">
        <f t="array" ref="I809">_xlfn.IFS(H809&lt;=18, "Child", AND(H809&gt;18, H809&lt;=54), "Adult", TRUE, "Old")</f>
        <v>Adult</v>
      </c>
      <c r="K809" s="27"/>
    </row>
    <row r="810" spans="1:11" ht="15.75" customHeight="1" x14ac:dyDescent="0.3">
      <c r="A810" s="8" t="s">
        <v>846</v>
      </c>
      <c r="B810" s="20">
        <v>2</v>
      </c>
      <c r="C810" s="38">
        <v>12994.12</v>
      </c>
      <c r="D810" s="8" t="s">
        <v>7882</v>
      </c>
      <c r="E810" s="8" t="s">
        <v>7884</v>
      </c>
      <c r="F810" s="8" t="s">
        <v>7873</v>
      </c>
      <c r="G810" s="43">
        <v>29186</v>
      </c>
      <c r="H810" s="20">
        <v>43</v>
      </c>
      <c r="I810" s="20" t="str" cm="1">
        <f t="array" ref="I810">_xlfn.IFS(H810&lt;=18, "Child", AND(H810&gt;18, H810&lt;=54), "Adult", TRUE, "Old")</f>
        <v>Adult</v>
      </c>
      <c r="K810" s="27"/>
    </row>
    <row r="811" spans="1:11" ht="15.75" customHeight="1" x14ac:dyDescent="0.3">
      <c r="A811" s="8" t="s">
        <v>847</v>
      </c>
      <c r="B811" s="20">
        <v>0</v>
      </c>
      <c r="C811" s="38">
        <v>12982.87</v>
      </c>
      <c r="D811" s="8" t="s">
        <v>7882</v>
      </c>
      <c r="E811" s="8" t="s">
        <v>7883</v>
      </c>
      <c r="F811" s="8" t="s">
        <v>7859</v>
      </c>
      <c r="G811" s="43">
        <v>22248</v>
      </c>
      <c r="H811" s="20">
        <v>62</v>
      </c>
      <c r="I811" s="20" t="str" cm="1">
        <f t="array" ref="I811">_xlfn.IFS(H811&lt;=18, "Child", AND(H811&gt;18, H811&lt;=54), "Adult", TRUE, "Old")</f>
        <v>Old</v>
      </c>
      <c r="K811" s="27"/>
    </row>
    <row r="812" spans="1:11" ht="15.75" customHeight="1" x14ac:dyDescent="0.3">
      <c r="A812" s="8" t="s">
        <v>848</v>
      </c>
      <c r="B812" s="20">
        <v>0</v>
      </c>
      <c r="C812" s="38">
        <v>12981.35</v>
      </c>
      <c r="D812" s="8" t="s">
        <v>7882</v>
      </c>
      <c r="E812" s="8" t="s">
        <v>7882</v>
      </c>
      <c r="F812" s="8" t="s">
        <v>7859</v>
      </c>
      <c r="G812" s="43">
        <v>22182</v>
      </c>
      <c r="H812" s="20">
        <v>62</v>
      </c>
      <c r="I812" s="20" t="str" cm="1">
        <f t="array" ref="I812">_xlfn.IFS(H812&lt;=18, "Child", AND(H812&gt;18, H812&lt;=54), "Adult", TRUE, "Old")</f>
        <v>Old</v>
      </c>
      <c r="K812" s="27"/>
    </row>
    <row r="813" spans="1:11" ht="15.75" customHeight="1" x14ac:dyDescent="0.3">
      <c r="A813" s="8" t="s">
        <v>849</v>
      </c>
      <c r="B813" s="20">
        <v>0</v>
      </c>
      <c r="C813" s="38">
        <v>12979.36</v>
      </c>
      <c r="D813" s="8" t="s">
        <v>7882</v>
      </c>
      <c r="E813" s="8" t="s">
        <v>7883</v>
      </c>
      <c r="F813" s="8" t="s">
        <v>7861</v>
      </c>
      <c r="G813" s="43">
        <v>22089</v>
      </c>
      <c r="H813" s="20">
        <v>62</v>
      </c>
      <c r="I813" s="20" t="str" cm="1">
        <f t="array" ref="I813">_xlfn.IFS(H813&lt;=18, "Child", AND(H813&gt;18, H813&lt;=54), "Adult", TRUE, "Old")</f>
        <v>Old</v>
      </c>
      <c r="K813" s="27"/>
    </row>
    <row r="814" spans="1:11" ht="15.75" customHeight="1" x14ac:dyDescent="0.3">
      <c r="A814" s="8" t="s">
        <v>850</v>
      </c>
      <c r="B814" s="20">
        <v>0</v>
      </c>
      <c r="C814" s="38">
        <v>12957.12</v>
      </c>
      <c r="D814" s="8" t="s">
        <v>7882</v>
      </c>
      <c r="E814" s="8" t="s">
        <v>7883</v>
      </c>
      <c r="F814" s="8" t="s">
        <v>7861</v>
      </c>
      <c r="G814" s="43">
        <v>22224</v>
      </c>
      <c r="H814" s="20">
        <v>62</v>
      </c>
      <c r="I814" s="20" t="str" cm="1">
        <f t="array" ref="I814">_xlfn.IFS(H814&lt;=18, "Child", AND(H814&gt;18, H814&lt;=54), "Adult", TRUE, "Old")</f>
        <v>Old</v>
      </c>
      <c r="K814" s="27"/>
    </row>
    <row r="815" spans="1:11" ht="15.75" customHeight="1" x14ac:dyDescent="0.3">
      <c r="A815" s="8" t="s">
        <v>851</v>
      </c>
      <c r="B815" s="20">
        <v>0</v>
      </c>
      <c r="C815" s="38">
        <v>12950.07</v>
      </c>
      <c r="D815" s="8" t="s">
        <v>7882</v>
      </c>
      <c r="E815" s="8" t="s">
        <v>7883</v>
      </c>
      <c r="F815" s="8" t="s">
        <v>7860</v>
      </c>
      <c r="G815" s="43">
        <v>22513</v>
      </c>
      <c r="H815" s="20">
        <v>61</v>
      </c>
      <c r="I815" s="20" t="str" cm="1">
        <f t="array" ref="I815">_xlfn.IFS(H815&lt;=18, "Child", AND(H815&gt;18, H815&lt;=54), "Adult", TRUE, "Old")</f>
        <v>Old</v>
      </c>
      <c r="K815" s="27"/>
    </row>
    <row r="816" spans="1:11" ht="15.75" customHeight="1" x14ac:dyDescent="0.3">
      <c r="A816" s="8" t="s">
        <v>852</v>
      </c>
      <c r="B816" s="20">
        <v>4</v>
      </c>
      <c r="C816" s="38">
        <v>12949.16</v>
      </c>
      <c r="D816" s="8" t="s">
        <v>7882</v>
      </c>
      <c r="E816" s="8" t="s">
        <v>7882</v>
      </c>
      <c r="F816" s="8" t="s">
        <v>7859</v>
      </c>
      <c r="G816" s="43">
        <v>24463</v>
      </c>
      <c r="H816" s="20">
        <v>56</v>
      </c>
      <c r="I816" s="20" t="str" cm="1">
        <f t="array" ref="I816">_xlfn.IFS(H816&lt;=18, "Child", AND(H816&gt;18, H816&lt;=54), "Adult", TRUE, "Old")</f>
        <v>Old</v>
      </c>
      <c r="K816" s="27"/>
    </row>
    <row r="817" spans="1:11" ht="15.75" customHeight="1" x14ac:dyDescent="0.3">
      <c r="A817" s="8" t="s">
        <v>853</v>
      </c>
      <c r="B817" s="20">
        <v>2</v>
      </c>
      <c r="C817" s="38">
        <v>12928.79</v>
      </c>
      <c r="D817" s="8" t="s">
        <v>7882</v>
      </c>
      <c r="E817" s="8" t="s">
        <v>7884</v>
      </c>
      <c r="F817" s="8" t="s">
        <v>7859</v>
      </c>
      <c r="G817" s="43">
        <v>23237</v>
      </c>
      <c r="H817" s="20">
        <v>59</v>
      </c>
      <c r="I817" s="20" t="str" cm="1">
        <f t="array" ref="I817">_xlfn.IFS(H817&lt;=18, "Child", AND(H817&gt;18, H817&lt;=54), "Adult", TRUE, "Old")</f>
        <v>Old</v>
      </c>
      <c r="K817" s="27"/>
    </row>
    <row r="818" spans="1:11" ht="15.75" customHeight="1" x14ac:dyDescent="0.3">
      <c r="A818" s="8" t="s">
        <v>854</v>
      </c>
      <c r="B818" s="20">
        <v>2</v>
      </c>
      <c r="C818" s="38">
        <v>12925.89</v>
      </c>
      <c r="D818" s="8" t="s">
        <v>7882</v>
      </c>
      <c r="E818" s="8" t="s">
        <v>7884</v>
      </c>
      <c r="F818" s="8" t="s">
        <v>7859</v>
      </c>
      <c r="G818" s="43">
        <v>23255</v>
      </c>
      <c r="H818" s="20">
        <v>59</v>
      </c>
      <c r="I818" s="20" t="str" cm="1">
        <f t="array" ref="I818">_xlfn.IFS(H818&lt;=18, "Child", AND(H818&gt;18, H818&lt;=54), "Adult", TRUE, "Old")</f>
        <v>Old</v>
      </c>
      <c r="K818" s="27"/>
    </row>
    <row r="819" spans="1:11" ht="15.75" customHeight="1" x14ac:dyDescent="0.3">
      <c r="A819" s="8" t="s">
        <v>855</v>
      </c>
      <c r="B819" s="20">
        <v>1</v>
      </c>
      <c r="C819" s="38">
        <v>12913.99</v>
      </c>
      <c r="D819" s="8" t="s">
        <v>7882</v>
      </c>
      <c r="E819" s="8" t="s">
        <v>7884</v>
      </c>
      <c r="F819" s="8" t="s">
        <v>7864</v>
      </c>
      <c r="G819" s="43">
        <v>23239</v>
      </c>
      <c r="H819" s="20">
        <v>59</v>
      </c>
      <c r="I819" s="20" t="str" cm="1">
        <f t="array" ref="I819">_xlfn.IFS(H819&lt;=18, "Child", AND(H819&gt;18, H819&lt;=54), "Adult", TRUE, "Old")</f>
        <v>Old</v>
      </c>
      <c r="K819" s="27"/>
    </row>
    <row r="820" spans="1:11" ht="15.75" customHeight="1" x14ac:dyDescent="0.3">
      <c r="A820" s="8" t="s">
        <v>856</v>
      </c>
      <c r="B820" s="20">
        <v>0</v>
      </c>
      <c r="C820" s="38">
        <v>12890.06</v>
      </c>
      <c r="D820" s="8" t="s">
        <v>7882</v>
      </c>
      <c r="E820" s="8" t="s">
        <v>7883</v>
      </c>
      <c r="F820" s="8" t="s">
        <v>7863</v>
      </c>
      <c r="G820" s="43">
        <v>38177</v>
      </c>
      <c r="H820" s="20">
        <v>18</v>
      </c>
      <c r="I820" s="20" t="str" cm="1">
        <f t="array" ref="I820">_xlfn.IFS(H820&lt;=18, "Child", AND(H820&gt;18, H820&lt;=54), "Adult", TRUE, "Old")</f>
        <v>Child</v>
      </c>
      <c r="K820" s="27"/>
    </row>
    <row r="821" spans="1:11" ht="15.75" customHeight="1" x14ac:dyDescent="0.3">
      <c r="A821" s="8" t="s">
        <v>857</v>
      </c>
      <c r="B821" s="20">
        <v>3</v>
      </c>
      <c r="C821" s="38">
        <v>12870.31</v>
      </c>
      <c r="D821" s="8" t="s">
        <v>7882</v>
      </c>
      <c r="E821" s="8" t="s">
        <v>7882</v>
      </c>
      <c r="F821" s="8" t="s">
        <v>7860</v>
      </c>
      <c r="G821" s="43">
        <v>30900</v>
      </c>
      <c r="H821" s="20">
        <v>38</v>
      </c>
      <c r="I821" s="20" t="str" cm="1">
        <f t="array" ref="I821">_xlfn.IFS(H821&lt;=18, "Child", AND(H821&gt;18, H821&lt;=54), "Adult", TRUE, "Old")</f>
        <v>Adult</v>
      </c>
      <c r="K821" s="27"/>
    </row>
    <row r="822" spans="1:11" ht="15.75" customHeight="1" x14ac:dyDescent="0.3">
      <c r="A822" s="8" t="s">
        <v>858</v>
      </c>
      <c r="B822" s="20">
        <v>0</v>
      </c>
      <c r="C822" s="38">
        <v>12856.84</v>
      </c>
      <c r="D822" s="8" t="s">
        <v>7882</v>
      </c>
      <c r="E822" s="8" t="s">
        <v>7882</v>
      </c>
      <c r="F822" s="8" t="s">
        <v>7870</v>
      </c>
      <c r="G822" s="43">
        <v>23281</v>
      </c>
      <c r="H822" s="20">
        <v>59</v>
      </c>
      <c r="I822" s="20" t="str" cm="1">
        <f t="array" ref="I822">_xlfn.IFS(H822&lt;=18, "Child", AND(H822&gt;18, H822&lt;=54), "Adult", TRUE, "Old")</f>
        <v>Old</v>
      </c>
      <c r="K822" s="27"/>
    </row>
    <row r="823" spans="1:11" ht="15.75" customHeight="1" x14ac:dyDescent="0.3">
      <c r="A823" s="8" t="s">
        <v>859</v>
      </c>
      <c r="B823" s="20">
        <v>0</v>
      </c>
      <c r="C823" s="38">
        <v>12852.37</v>
      </c>
      <c r="D823" s="8" t="s">
        <v>7882</v>
      </c>
      <c r="E823" s="8" t="s">
        <v>7883</v>
      </c>
      <c r="F823" s="8" t="s">
        <v>7860</v>
      </c>
      <c r="G823" s="43">
        <v>26929</v>
      </c>
      <c r="H823" s="20">
        <v>49</v>
      </c>
      <c r="I823" s="20" t="str" cm="1">
        <f t="array" ref="I823">_xlfn.IFS(H823&lt;=18, "Child", AND(H823&gt;18, H823&lt;=54), "Adult", TRUE, "Old")</f>
        <v>Adult</v>
      </c>
      <c r="K823" s="27"/>
    </row>
    <row r="824" spans="1:11" ht="15.75" customHeight="1" x14ac:dyDescent="0.3">
      <c r="A824" s="8" t="s">
        <v>860</v>
      </c>
      <c r="B824" s="20">
        <v>0</v>
      </c>
      <c r="C824" s="38">
        <v>12847.24</v>
      </c>
      <c r="D824" s="8" t="s">
        <v>7882</v>
      </c>
      <c r="E824" s="8" t="s">
        <v>7884</v>
      </c>
      <c r="F824" s="8" t="s">
        <v>7860</v>
      </c>
      <c r="G824" s="43">
        <v>34239</v>
      </c>
      <c r="H824" s="20">
        <v>29</v>
      </c>
      <c r="I824" s="20" t="str" cm="1">
        <f t="array" ref="I824">_xlfn.IFS(H824&lt;=18, "Child", AND(H824&gt;18, H824&lt;=54), "Adult", TRUE, "Old")</f>
        <v>Adult</v>
      </c>
      <c r="K824" s="27"/>
    </row>
    <row r="825" spans="1:11" ht="15.75" customHeight="1" x14ac:dyDescent="0.3">
      <c r="A825" s="8" t="s">
        <v>861</v>
      </c>
      <c r="B825" s="20">
        <v>2</v>
      </c>
      <c r="C825" s="38">
        <v>12829.46</v>
      </c>
      <c r="D825" s="8" t="s">
        <v>7882</v>
      </c>
      <c r="E825" s="8" t="s">
        <v>7882</v>
      </c>
      <c r="F825" s="8" t="s">
        <v>7864</v>
      </c>
      <c r="G825" s="43">
        <v>38300</v>
      </c>
      <c r="H825" s="20">
        <v>18</v>
      </c>
      <c r="I825" s="20" t="str" cm="1">
        <f t="array" ref="I825">_xlfn.IFS(H825&lt;=18, "Child", AND(H825&gt;18, H825&lt;=54), "Adult", TRUE, "Old")</f>
        <v>Child</v>
      </c>
      <c r="K825" s="27"/>
    </row>
    <row r="826" spans="1:11" ht="15.75" customHeight="1" x14ac:dyDescent="0.3">
      <c r="A826" s="8" t="s">
        <v>862</v>
      </c>
      <c r="B826" s="20">
        <v>0</v>
      </c>
      <c r="C826" s="38">
        <v>12823.25</v>
      </c>
      <c r="D826" s="8" t="s">
        <v>7882</v>
      </c>
      <c r="E826" s="8" t="s">
        <v>7882</v>
      </c>
      <c r="F826" s="8" t="s">
        <v>7870</v>
      </c>
      <c r="G826" s="43">
        <v>24740</v>
      </c>
      <c r="H826" s="20">
        <v>55</v>
      </c>
      <c r="I826" s="20" t="str" cm="1">
        <f t="array" ref="I826">_xlfn.IFS(H826&lt;=18, "Child", AND(H826&gt;18, H826&lt;=54), "Adult", TRUE, "Old")</f>
        <v>Old</v>
      </c>
      <c r="K826" s="27"/>
    </row>
    <row r="827" spans="1:11" ht="15.75" customHeight="1" x14ac:dyDescent="0.3">
      <c r="A827" s="8" t="s">
        <v>863</v>
      </c>
      <c r="B827" s="20">
        <v>0</v>
      </c>
      <c r="C827" s="38">
        <v>12815.44</v>
      </c>
      <c r="D827" s="8" t="s">
        <v>7882</v>
      </c>
      <c r="E827" s="8" t="s">
        <v>7882</v>
      </c>
      <c r="F827" s="8" t="s">
        <v>7867</v>
      </c>
      <c r="G827" s="43">
        <v>23212</v>
      </c>
      <c r="H827" s="20">
        <v>59</v>
      </c>
      <c r="I827" s="20" t="str" cm="1">
        <f t="array" ref="I827">_xlfn.IFS(H827&lt;=18, "Child", AND(H827&gt;18, H827&lt;=54), "Adult", TRUE, "Old")</f>
        <v>Old</v>
      </c>
      <c r="K827" s="27"/>
    </row>
    <row r="828" spans="1:11" ht="15.75" customHeight="1" x14ac:dyDescent="0.3">
      <c r="A828" s="8" t="s">
        <v>864</v>
      </c>
      <c r="B828" s="20">
        <v>0</v>
      </c>
      <c r="C828" s="38">
        <v>12797.21</v>
      </c>
      <c r="D828" s="8" t="s">
        <v>7882</v>
      </c>
      <c r="E828" s="8" t="s">
        <v>7883</v>
      </c>
      <c r="F828" s="8" t="s">
        <v>7867</v>
      </c>
      <c r="G828" s="43">
        <v>28695</v>
      </c>
      <c r="H828" s="20">
        <v>44</v>
      </c>
      <c r="I828" s="20" t="str" cm="1">
        <f t="array" ref="I828">_xlfn.IFS(H828&lt;=18, "Child", AND(H828&gt;18, H828&lt;=54), "Adult", TRUE, "Old")</f>
        <v>Adult</v>
      </c>
      <c r="K828" s="27"/>
    </row>
    <row r="829" spans="1:11" ht="15.75" customHeight="1" x14ac:dyDescent="0.3">
      <c r="A829" s="8" t="s">
        <v>865</v>
      </c>
      <c r="B829" s="20">
        <v>3</v>
      </c>
      <c r="C829" s="38">
        <v>12788.18</v>
      </c>
      <c r="D829" s="8" t="s">
        <v>7882</v>
      </c>
      <c r="E829" s="8" t="s">
        <v>7883</v>
      </c>
      <c r="F829" s="8" t="s">
        <v>7873</v>
      </c>
      <c r="G829" s="43">
        <v>30618</v>
      </c>
      <c r="H829" s="20">
        <v>39</v>
      </c>
      <c r="I829" s="20" t="str" cm="1">
        <f t="array" ref="I829">_xlfn.IFS(H829&lt;=18, "Child", AND(H829&gt;18, H829&lt;=54), "Adult", TRUE, "Old")</f>
        <v>Adult</v>
      </c>
      <c r="K829" s="27"/>
    </row>
    <row r="830" spans="1:11" ht="15.75" customHeight="1" x14ac:dyDescent="0.3">
      <c r="A830" s="8" t="s">
        <v>866</v>
      </c>
      <c r="B830" s="20">
        <v>0</v>
      </c>
      <c r="C830" s="38">
        <v>12788.03</v>
      </c>
      <c r="D830" s="8" t="s">
        <v>7882</v>
      </c>
      <c r="E830" s="8" t="s">
        <v>7882</v>
      </c>
      <c r="F830" s="8" t="s">
        <v>7866</v>
      </c>
      <c r="G830" s="43">
        <v>23350</v>
      </c>
      <c r="H830" s="20">
        <v>59</v>
      </c>
      <c r="I830" s="20" t="str" cm="1">
        <f t="array" ref="I830">_xlfn.IFS(H830&lt;=18, "Child", AND(H830&gt;18, H830&lt;=54), "Adult", TRUE, "Old")</f>
        <v>Old</v>
      </c>
      <c r="K830" s="27"/>
    </row>
    <row r="831" spans="1:11" ht="15.75" customHeight="1" x14ac:dyDescent="0.3">
      <c r="A831" s="8" t="s">
        <v>867</v>
      </c>
      <c r="B831" s="20">
        <v>0</v>
      </c>
      <c r="C831" s="38">
        <v>12776.05</v>
      </c>
      <c r="D831" s="8" t="s">
        <v>7882</v>
      </c>
      <c r="E831" s="8" t="s">
        <v>7882</v>
      </c>
      <c r="F831" s="8" t="s">
        <v>7873</v>
      </c>
      <c r="G831" s="43">
        <v>26579</v>
      </c>
      <c r="H831" s="20">
        <v>50</v>
      </c>
      <c r="I831" s="20" t="str" cm="1">
        <f t="array" ref="I831">_xlfn.IFS(H831&lt;=18, "Child", AND(H831&gt;18, H831&lt;=54), "Adult", TRUE, "Old")</f>
        <v>Adult</v>
      </c>
      <c r="K831" s="27"/>
    </row>
    <row r="832" spans="1:11" ht="15.75" customHeight="1" x14ac:dyDescent="0.3">
      <c r="A832" s="8" t="s">
        <v>868</v>
      </c>
      <c r="B832" s="20">
        <v>1</v>
      </c>
      <c r="C832" s="38">
        <v>12770.27</v>
      </c>
      <c r="D832" s="8" t="s">
        <v>7882</v>
      </c>
      <c r="E832" s="8" t="s">
        <v>7882</v>
      </c>
      <c r="F832" s="8" t="s">
        <v>7870</v>
      </c>
      <c r="G832" s="43">
        <v>27662</v>
      </c>
      <c r="H832" s="20">
        <v>47</v>
      </c>
      <c r="I832" s="20" t="str" cm="1">
        <f t="array" ref="I832">_xlfn.IFS(H832&lt;=18, "Child", AND(H832&gt;18, H832&lt;=54), "Adult", TRUE, "Old")</f>
        <v>Adult</v>
      </c>
      <c r="K832" s="27"/>
    </row>
    <row r="833" spans="1:11" ht="15.75" customHeight="1" x14ac:dyDescent="0.3">
      <c r="A833" s="8" t="s">
        <v>869</v>
      </c>
      <c r="B833" s="20">
        <v>0</v>
      </c>
      <c r="C833" s="38">
        <v>12741.17</v>
      </c>
      <c r="D833" s="8" t="s">
        <v>7882</v>
      </c>
      <c r="E833" s="8" t="s">
        <v>7883</v>
      </c>
      <c r="F833" s="8" t="s">
        <v>7871</v>
      </c>
      <c r="G833" s="43">
        <v>22920</v>
      </c>
      <c r="H833" s="20">
        <v>60</v>
      </c>
      <c r="I833" s="20" t="str" cm="1">
        <f t="array" ref="I833">_xlfn.IFS(H833&lt;=18, "Child", AND(H833&gt;18, H833&lt;=54), "Adult", TRUE, "Old")</f>
        <v>Old</v>
      </c>
      <c r="K833" s="27"/>
    </row>
    <row r="834" spans="1:11" ht="15.75" customHeight="1" x14ac:dyDescent="0.3">
      <c r="A834" s="8" t="s">
        <v>870</v>
      </c>
      <c r="B834" s="20">
        <v>0</v>
      </c>
      <c r="C834" s="38">
        <v>12731</v>
      </c>
      <c r="D834" s="8" t="s">
        <v>7882</v>
      </c>
      <c r="E834" s="8" t="s">
        <v>7882</v>
      </c>
      <c r="F834" s="8" t="s">
        <v>7864</v>
      </c>
      <c r="G834" s="43">
        <v>22891</v>
      </c>
      <c r="H834" s="20">
        <v>60</v>
      </c>
      <c r="I834" s="20" t="str" cm="1">
        <f t="array" ref="I834">_xlfn.IFS(H834&lt;=18, "Child", AND(H834&gt;18, H834&lt;=54), "Adult", TRUE, "Old")</f>
        <v>Old</v>
      </c>
      <c r="K834" s="27"/>
    </row>
    <row r="835" spans="1:11" ht="15.75" customHeight="1" x14ac:dyDescent="0.3">
      <c r="A835" s="8" t="s">
        <v>871</v>
      </c>
      <c r="B835" s="20">
        <v>3</v>
      </c>
      <c r="C835" s="38">
        <v>12718.21</v>
      </c>
      <c r="D835" s="8" t="s">
        <v>7882</v>
      </c>
      <c r="E835" s="8" t="s">
        <v>7883</v>
      </c>
      <c r="F835" s="8" t="s">
        <v>7873</v>
      </c>
      <c r="G835" s="43">
        <v>32341</v>
      </c>
      <c r="H835" s="20">
        <v>34</v>
      </c>
      <c r="I835" s="20" t="str" cm="1">
        <f t="array" ref="I835">_xlfn.IFS(H835&lt;=18, "Child", AND(H835&gt;18, H835&lt;=54), "Adult", TRUE, "Old")</f>
        <v>Adult</v>
      </c>
      <c r="K835" s="27"/>
    </row>
    <row r="836" spans="1:11" ht="15.75" customHeight="1" x14ac:dyDescent="0.3">
      <c r="A836" s="8" t="s">
        <v>872</v>
      </c>
      <c r="B836" s="20">
        <v>0</v>
      </c>
      <c r="C836" s="38">
        <v>12713</v>
      </c>
      <c r="D836" s="8" t="s">
        <v>7882</v>
      </c>
      <c r="E836" s="8" t="s">
        <v>7883</v>
      </c>
      <c r="F836" s="8" t="s">
        <v>7861</v>
      </c>
      <c r="G836" s="43">
        <v>25757</v>
      </c>
      <c r="H836" s="20">
        <v>52</v>
      </c>
      <c r="I836" s="20" t="str" cm="1">
        <f t="array" ref="I836">_xlfn.IFS(H836&lt;=18, "Child", AND(H836&gt;18, H836&lt;=54), "Adult", TRUE, "Old")</f>
        <v>Adult</v>
      </c>
      <c r="K836" s="27"/>
    </row>
    <row r="837" spans="1:11" ht="15.75" customHeight="1" x14ac:dyDescent="0.3">
      <c r="A837" s="8" t="s">
        <v>873</v>
      </c>
      <c r="B837" s="20">
        <v>0</v>
      </c>
      <c r="C837" s="38">
        <v>12700.63</v>
      </c>
      <c r="D837" s="8" t="s">
        <v>7882</v>
      </c>
      <c r="E837" s="8" t="s">
        <v>7882</v>
      </c>
      <c r="F837" s="8" t="s">
        <v>7861</v>
      </c>
      <c r="G837" s="43">
        <v>23709</v>
      </c>
      <c r="H837" s="20">
        <v>58</v>
      </c>
      <c r="I837" s="20" t="str" cm="1">
        <f t="array" ref="I837">_xlfn.IFS(H837&lt;=18, "Child", AND(H837&gt;18, H837&lt;=54), "Adult", TRUE, "Old")</f>
        <v>Old</v>
      </c>
      <c r="K837" s="27"/>
    </row>
    <row r="838" spans="1:11" ht="15.75" customHeight="1" x14ac:dyDescent="0.3">
      <c r="A838" s="8" t="s">
        <v>874</v>
      </c>
      <c r="B838" s="20">
        <v>0</v>
      </c>
      <c r="C838" s="38">
        <v>12699.56</v>
      </c>
      <c r="D838" s="8" t="s">
        <v>7882</v>
      </c>
      <c r="E838" s="8" t="s">
        <v>7884</v>
      </c>
      <c r="F838" s="8" t="s">
        <v>7861</v>
      </c>
      <c r="G838" s="43">
        <v>33792</v>
      </c>
      <c r="H838" s="20">
        <v>30</v>
      </c>
      <c r="I838" s="20" t="str" cm="1">
        <f t="array" ref="I838">_xlfn.IFS(H838&lt;=18, "Child", AND(H838&gt;18, H838&lt;=54), "Adult", TRUE, "Old")</f>
        <v>Adult</v>
      </c>
      <c r="K838" s="27"/>
    </row>
    <row r="839" spans="1:11" ht="15.75" customHeight="1" x14ac:dyDescent="0.3">
      <c r="A839" s="8" t="s">
        <v>875</v>
      </c>
      <c r="B839" s="20">
        <v>0</v>
      </c>
      <c r="C839" s="38">
        <v>12697.48</v>
      </c>
      <c r="D839" s="8" t="s">
        <v>7882</v>
      </c>
      <c r="E839" s="8" t="s">
        <v>7882</v>
      </c>
      <c r="F839" s="8" t="s">
        <v>7870</v>
      </c>
      <c r="G839" s="43">
        <v>27296</v>
      </c>
      <c r="H839" s="20">
        <v>48</v>
      </c>
      <c r="I839" s="20" t="str" cm="1">
        <f t="array" ref="I839">_xlfn.IFS(H839&lt;=18, "Child", AND(H839&gt;18, H839&lt;=54), "Adult", TRUE, "Old")</f>
        <v>Adult</v>
      </c>
      <c r="K839" s="27"/>
    </row>
    <row r="840" spans="1:11" ht="15.75" customHeight="1" x14ac:dyDescent="0.3">
      <c r="A840" s="8" t="s">
        <v>876</v>
      </c>
      <c r="B840" s="20">
        <v>0</v>
      </c>
      <c r="C840" s="38">
        <v>12648.7</v>
      </c>
      <c r="D840" s="8" t="s">
        <v>7882</v>
      </c>
      <c r="E840" s="8" t="s">
        <v>7884</v>
      </c>
      <c r="F840" s="8" t="s">
        <v>7859</v>
      </c>
      <c r="G840" s="43">
        <v>22885</v>
      </c>
      <c r="H840" s="20">
        <v>60</v>
      </c>
      <c r="I840" s="20" t="str" cm="1">
        <f t="array" ref="I840">_xlfn.IFS(H840&lt;=18, "Child", AND(H840&gt;18, H840&lt;=54), "Adult", TRUE, "Old")</f>
        <v>Old</v>
      </c>
      <c r="K840" s="27"/>
    </row>
    <row r="841" spans="1:11" ht="15.75" customHeight="1" x14ac:dyDescent="0.3">
      <c r="A841" s="8" t="s">
        <v>877</v>
      </c>
      <c r="B841" s="20">
        <v>2</v>
      </c>
      <c r="C841" s="38">
        <v>12646.21</v>
      </c>
      <c r="D841" s="8" t="s">
        <v>7882</v>
      </c>
      <c r="E841" s="8" t="s">
        <v>7884</v>
      </c>
      <c r="F841" s="8" t="s">
        <v>7861</v>
      </c>
      <c r="G841" s="43">
        <v>23999</v>
      </c>
      <c r="H841" s="20">
        <v>57</v>
      </c>
      <c r="I841" s="20" t="str" cm="1">
        <f t="array" ref="I841">_xlfn.IFS(H841&lt;=18, "Child", AND(H841&gt;18, H841&lt;=54), "Adult", TRUE, "Old")</f>
        <v>Old</v>
      </c>
      <c r="K841" s="27"/>
    </row>
    <row r="842" spans="1:11" ht="15.75" customHeight="1" x14ac:dyDescent="0.3">
      <c r="A842" s="8" t="s">
        <v>878</v>
      </c>
      <c r="B842" s="20">
        <v>0</v>
      </c>
      <c r="C842" s="38">
        <v>12644.59</v>
      </c>
      <c r="D842" s="8" t="s">
        <v>7882</v>
      </c>
      <c r="E842" s="8" t="s">
        <v>7884</v>
      </c>
      <c r="F842" s="8" t="s">
        <v>7861</v>
      </c>
      <c r="G842" s="43">
        <v>22838</v>
      </c>
      <c r="H842" s="20">
        <v>60</v>
      </c>
      <c r="I842" s="20" t="str" cm="1">
        <f t="array" ref="I842">_xlfn.IFS(H842&lt;=18, "Child", AND(H842&gt;18, H842&lt;=54), "Adult", TRUE, "Old")</f>
        <v>Old</v>
      </c>
      <c r="K842" s="27"/>
    </row>
    <row r="843" spans="1:11" ht="15.75" customHeight="1" x14ac:dyDescent="0.3">
      <c r="A843" s="8" t="s">
        <v>879</v>
      </c>
      <c r="B843" s="20">
        <v>2</v>
      </c>
      <c r="C843" s="38">
        <v>12643.38</v>
      </c>
      <c r="D843" s="8" t="s">
        <v>7882</v>
      </c>
      <c r="E843" s="8" t="s">
        <v>7883</v>
      </c>
      <c r="F843" s="8" t="s">
        <v>7860</v>
      </c>
      <c r="G843" s="43">
        <v>24458</v>
      </c>
      <c r="H843" s="20">
        <v>56</v>
      </c>
      <c r="I843" s="20" t="str" cm="1">
        <f t="array" ref="I843">_xlfn.IFS(H843&lt;=18, "Child", AND(H843&gt;18, H843&lt;=54), "Adult", TRUE, "Old")</f>
        <v>Old</v>
      </c>
      <c r="K843" s="27"/>
    </row>
    <row r="844" spans="1:11" ht="15.75" customHeight="1" x14ac:dyDescent="0.3">
      <c r="A844" s="8" t="s">
        <v>880</v>
      </c>
      <c r="B844" s="20">
        <v>0</v>
      </c>
      <c r="C844" s="38">
        <v>12640.24</v>
      </c>
      <c r="D844" s="8" t="s">
        <v>7882</v>
      </c>
      <c r="E844" s="8" t="s">
        <v>7883</v>
      </c>
      <c r="F844" s="8" t="s">
        <v>7861</v>
      </c>
      <c r="G844" s="43">
        <v>26547</v>
      </c>
      <c r="H844" s="20">
        <v>50</v>
      </c>
      <c r="I844" s="20" t="str" cm="1">
        <f t="array" ref="I844">_xlfn.IFS(H844&lt;=18, "Child", AND(H844&gt;18, H844&lt;=54), "Adult", TRUE, "Old")</f>
        <v>Adult</v>
      </c>
      <c r="K844" s="27"/>
    </row>
    <row r="845" spans="1:11" ht="15.75" customHeight="1" x14ac:dyDescent="0.3">
      <c r="A845" s="8" t="s">
        <v>881</v>
      </c>
      <c r="B845" s="20">
        <v>0</v>
      </c>
      <c r="C845" s="38">
        <v>12638.2</v>
      </c>
      <c r="D845" s="8" t="s">
        <v>7882</v>
      </c>
      <c r="E845" s="8" t="s">
        <v>7883</v>
      </c>
      <c r="F845" s="8" t="s">
        <v>7861</v>
      </c>
      <c r="G845" s="43">
        <v>22849</v>
      </c>
      <c r="H845" s="20">
        <v>60</v>
      </c>
      <c r="I845" s="20" t="str" cm="1">
        <f t="array" ref="I845">_xlfn.IFS(H845&lt;=18, "Child", AND(H845&gt;18, H845&lt;=54), "Adult", TRUE, "Old")</f>
        <v>Old</v>
      </c>
      <c r="K845" s="27"/>
    </row>
    <row r="846" spans="1:11" ht="15.75" customHeight="1" x14ac:dyDescent="0.3">
      <c r="A846" s="8" t="s">
        <v>882</v>
      </c>
      <c r="B846" s="20">
        <v>0</v>
      </c>
      <c r="C846" s="38">
        <v>12629.9</v>
      </c>
      <c r="D846" s="8" t="s">
        <v>7882</v>
      </c>
      <c r="E846" s="8" t="s">
        <v>7882</v>
      </c>
      <c r="F846" s="8" t="s">
        <v>7859</v>
      </c>
      <c r="G846" s="43">
        <v>22972</v>
      </c>
      <c r="H846" s="20">
        <v>60</v>
      </c>
      <c r="I846" s="20" t="str" cm="1">
        <f t="array" ref="I846">_xlfn.IFS(H846&lt;=18, "Child", AND(H846&gt;18, H846&lt;=54), "Adult", TRUE, "Old")</f>
        <v>Old</v>
      </c>
      <c r="K846" s="27"/>
    </row>
    <row r="847" spans="1:11" ht="15.75" customHeight="1" x14ac:dyDescent="0.3">
      <c r="A847" s="8" t="s">
        <v>883</v>
      </c>
      <c r="B847" s="20">
        <v>2</v>
      </c>
      <c r="C847" s="38">
        <v>12629.17</v>
      </c>
      <c r="D847" s="8" t="s">
        <v>7882</v>
      </c>
      <c r="E847" s="8" t="s">
        <v>7883</v>
      </c>
      <c r="F847" s="8" t="s">
        <v>7859</v>
      </c>
      <c r="G847" s="43">
        <v>24019</v>
      </c>
      <c r="H847" s="20">
        <v>57</v>
      </c>
      <c r="I847" s="20" t="str" cm="1">
        <f t="array" ref="I847">_xlfn.IFS(H847&lt;=18, "Child", AND(H847&gt;18, H847&lt;=54), "Adult", TRUE, "Old")</f>
        <v>Old</v>
      </c>
      <c r="K847" s="27"/>
    </row>
    <row r="848" spans="1:11" ht="15.75" customHeight="1" x14ac:dyDescent="0.3">
      <c r="A848" s="8" t="s">
        <v>884</v>
      </c>
      <c r="B848" s="20">
        <v>0</v>
      </c>
      <c r="C848" s="38">
        <v>12624.74</v>
      </c>
      <c r="D848" s="8" t="s">
        <v>7882</v>
      </c>
      <c r="E848" s="8" t="s">
        <v>7883</v>
      </c>
      <c r="F848" s="8" t="s">
        <v>7860</v>
      </c>
      <c r="G848" s="43">
        <v>25930</v>
      </c>
      <c r="H848" s="20">
        <v>52</v>
      </c>
      <c r="I848" s="20" t="str" cm="1">
        <f t="array" ref="I848">_xlfn.IFS(H848&lt;=18, "Child", AND(H848&gt;18, H848&lt;=54), "Adult", TRUE, "Old")</f>
        <v>Adult</v>
      </c>
      <c r="K848" s="27"/>
    </row>
    <row r="849" spans="1:11" ht="15.75" customHeight="1" x14ac:dyDescent="0.3">
      <c r="A849" s="8" t="s">
        <v>885</v>
      </c>
      <c r="B849" s="20">
        <v>0</v>
      </c>
      <c r="C849" s="38">
        <v>12622.18</v>
      </c>
      <c r="D849" s="8" t="s">
        <v>7882</v>
      </c>
      <c r="E849" s="8" t="s">
        <v>7883</v>
      </c>
      <c r="F849" s="8" t="s">
        <v>7860</v>
      </c>
      <c r="G849" s="43">
        <v>23242</v>
      </c>
      <c r="H849" s="20">
        <v>59</v>
      </c>
      <c r="I849" s="20" t="str" cm="1">
        <f t="array" ref="I849">_xlfn.IFS(H849&lt;=18, "Child", AND(H849&gt;18, H849&lt;=54), "Adult", TRUE, "Old")</f>
        <v>Old</v>
      </c>
      <c r="K849" s="27"/>
    </row>
    <row r="850" spans="1:11" ht="15.75" customHeight="1" x14ac:dyDescent="0.3">
      <c r="A850" s="8" t="s">
        <v>886</v>
      </c>
      <c r="B850" s="20">
        <v>1</v>
      </c>
      <c r="C850" s="38">
        <v>12609.89</v>
      </c>
      <c r="D850" s="8" t="s">
        <v>7882</v>
      </c>
      <c r="E850" s="8" t="s">
        <v>7882</v>
      </c>
      <c r="F850" s="8" t="s">
        <v>7860</v>
      </c>
      <c r="G850" s="43">
        <v>36117</v>
      </c>
      <c r="H850" s="20">
        <v>24</v>
      </c>
      <c r="I850" s="20" t="str" cm="1">
        <f t="array" ref="I850">_xlfn.IFS(H850&lt;=18, "Child", AND(H850&gt;18, H850&lt;=54), "Adult", TRUE, "Old")</f>
        <v>Adult</v>
      </c>
      <c r="K850" s="27"/>
    </row>
    <row r="851" spans="1:11" ht="15.75" customHeight="1" x14ac:dyDescent="0.3">
      <c r="A851" s="8" t="s">
        <v>887</v>
      </c>
      <c r="B851" s="20">
        <v>3</v>
      </c>
      <c r="C851" s="38">
        <v>12600.46</v>
      </c>
      <c r="D851" s="8" t="s">
        <v>7882</v>
      </c>
      <c r="E851" s="8" t="s">
        <v>7883</v>
      </c>
      <c r="F851" s="8" t="s">
        <v>7868</v>
      </c>
      <c r="G851" s="43">
        <v>32366</v>
      </c>
      <c r="H851" s="20">
        <v>34</v>
      </c>
      <c r="I851" s="20" t="str" cm="1">
        <f t="array" ref="I851">_xlfn.IFS(H851&lt;=18, "Child", AND(H851&gt;18, H851&lt;=54), "Adult", TRUE, "Old")</f>
        <v>Adult</v>
      </c>
      <c r="K851" s="27"/>
    </row>
    <row r="852" spans="1:11" ht="15.75" customHeight="1" x14ac:dyDescent="0.3">
      <c r="A852" s="8" t="s">
        <v>888</v>
      </c>
      <c r="B852" s="20">
        <v>5</v>
      </c>
      <c r="C852" s="38">
        <v>12592.53</v>
      </c>
      <c r="D852" s="8" t="s">
        <v>7882</v>
      </c>
      <c r="E852" s="8" t="s">
        <v>7884</v>
      </c>
      <c r="F852" s="8" t="s">
        <v>7859</v>
      </c>
      <c r="G852" s="43">
        <v>25737</v>
      </c>
      <c r="H852" s="20">
        <v>52</v>
      </c>
      <c r="I852" s="20" t="str" cm="1">
        <f t="array" ref="I852">_xlfn.IFS(H852&lt;=18, "Child", AND(H852&gt;18, H852&lt;=54), "Adult", TRUE, "Old")</f>
        <v>Adult</v>
      </c>
      <c r="K852" s="27"/>
    </row>
    <row r="853" spans="1:11" ht="15.75" customHeight="1" x14ac:dyDescent="0.3">
      <c r="A853" s="8" t="s">
        <v>889</v>
      </c>
      <c r="B853" s="20">
        <v>0</v>
      </c>
      <c r="C853" s="38">
        <v>12579.92</v>
      </c>
      <c r="D853" s="8" t="s">
        <v>7882</v>
      </c>
      <c r="E853" s="8" t="s">
        <v>7883</v>
      </c>
      <c r="F853" s="8" t="s">
        <v>7866</v>
      </c>
      <c r="G853" s="43">
        <v>25533</v>
      </c>
      <c r="H853" s="20">
        <v>53</v>
      </c>
      <c r="I853" s="20" t="str" cm="1">
        <f t="array" ref="I853">_xlfn.IFS(H853&lt;=18, "Child", AND(H853&gt;18, H853&lt;=54), "Adult", TRUE, "Old")</f>
        <v>Adult</v>
      </c>
      <c r="K853" s="27"/>
    </row>
    <row r="854" spans="1:11" ht="15.75" customHeight="1" x14ac:dyDescent="0.3">
      <c r="A854" s="8" t="s">
        <v>890</v>
      </c>
      <c r="B854" s="20">
        <v>0</v>
      </c>
      <c r="C854" s="38">
        <v>12574.05</v>
      </c>
      <c r="D854" s="8" t="s">
        <v>7882</v>
      </c>
      <c r="E854" s="8" t="s">
        <v>7883</v>
      </c>
      <c r="F854" s="8" t="s">
        <v>7861</v>
      </c>
      <c r="G854" s="43">
        <v>22613</v>
      </c>
      <c r="H854" s="20">
        <v>61</v>
      </c>
      <c r="I854" s="20" t="str" cm="1">
        <f t="array" ref="I854">_xlfn.IFS(H854&lt;=18, "Child", AND(H854&gt;18, H854&lt;=54), "Adult", TRUE, "Old")</f>
        <v>Old</v>
      </c>
      <c r="K854" s="27"/>
    </row>
    <row r="855" spans="1:11" ht="15.75" customHeight="1" x14ac:dyDescent="0.3">
      <c r="A855" s="8" t="s">
        <v>891</v>
      </c>
      <c r="B855" s="20">
        <v>0</v>
      </c>
      <c r="C855" s="38">
        <v>12557.61</v>
      </c>
      <c r="D855" s="8" t="s">
        <v>7882</v>
      </c>
      <c r="E855" s="8" t="s">
        <v>7882</v>
      </c>
      <c r="F855" s="8" t="s">
        <v>7859</v>
      </c>
      <c r="G855" s="43">
        <v>22613</v>
      </c>
      <c r="H855" s="20">
        <v>61</v>
      </c>
      <c r="I855" s="20" t="str" cm="1">
        <f t="array" ref="I855">_xlfn.IFS(H855&lt;=18, "Child", AND(H855&gt;18, H855&lt;=54), "Adult", TRUE, "Old")</f>
        <v>Old</v>
      </c>
      <c r="K855" s="27"/>
    </row>
    <row r="856" spans="1:11" ht="15.75" customHeight="1" x14ac:dyDescent="0.3">
      <c r="A856" s="8" t="s">
        <v>892</v>
      </c>
      <c r="B856" s="20">
        <v>0</v>
      </c>
      <c r="C856" s="38">
        <v>12523.6</v>
      </c>
      <c r="D856" s="8" t="s">
        <v>7882</v>
      </c>
      <c r="E856" s="8" t="s">
        <v>7882</v>
      </c>
      <c r="F856" s="8" t="s">
        <v>7860</v>
      </c>
      <c r="G856" s="43">
        <v>22935</v>
      </c>
      <c r="H856" s="20">
        <v>60</v>
      </c>
      <c r="I856" s="20" t="str" cm="1">
        <f t="array" ref="I856">_xlfn.IFS(H856&lt;=18, "Child", AND(H856&gt;18, H856&lt;=54), "Adult", TRUE, "Old")</f>
        <v>Old</v>
      </c>
      <c r="K856" s="27"/>
    </row>
    <row r="857" spans="1:11" ht="15.75" customHeight="1" x14ac:dyDescent="0.3">
      <c r="A857" s="8" t="s">
        <v>893</v>
      </c>
      <c r="B857" s="20">
        <v>0</v>
      </c>
      <c r="C857" s="38">
        <v>12499.88</v>
      </c>
      <c r="D857" s="8" t="s">
        <v>7882</v>
      </c>
      <c r="E857" s="8" t="s">
        <v>7884</v>
      </c>
      <c r="F857" s="8" t="s">
        <v>7860</v>
      </c>
      <c r="G857" s="43">
        <v>24300</v>
      </c>
      <c r="H857" s="20">
        <v>56</v>
      </c>
      <c r="I857" s="20" t="str" cm="1">
        <f t="array" ref="I857">_xlfn.IFS(H857&lt;=18, "Child", AND(H857&gt;18, H857&lt;=54), "Adult", TRUE, "Old")</f>
        <v>Old</v>
      </c>
      <c r="K857" s="27"/>
    </row>
    <row r="858" spans="1:11" ht="15.75" customHeight="1" x14ac:dyDescent="0.3">
      <c r="A858" s="8" t="s">
        <v>894</v>
      </c>
      <c r="B858" s="20">
        <v>3</v>
      </c>
      <c r="C858" s="38">
        <v>12495.29</v>
      </c>
      <c r="D858" s="8" t="s">
        <v>7882</v>
      </c>
      <c r="E858" s="8" t="s">
        <v>7882</v>
      </c>
      <c r="F858" s="8" t="s">
        <v>7860</v>
      </c>
      <c r="G858" s="43">
        <v>25175</v>
      </c>
      <c r="H858" s="20">
        <v>54</v>
      </c>
      <c r="I858" s="20" t="str" cm="1">
        <f t="array" ref="I858">_xlfn.IFS(H858&lt;=18, "Child", AND(H858&gt;18, H858&lt;=54), "Adult", TRUE, "Old")</f>
        <v>Adult</v>
      </c>
      <c r="K858" s="27"/>
    </row>
    <row r="859" spans="1:11" ht="15.75" customHeight="1" x14ac:dyDescent="0.3">
      <c r="A859" s="8" t="s">
        <v>895</v>
      </c>
      <c r="B859" s="20">
        <v>3</v>
      </c>
      <c r="C859" s="38">
        <v>12485.8</v>
      </c>
      <c r="D859" s="8" t="s">
        <v>7882</v>
      </c>
      <c r="E859" s="8" t="s">
        <v>7882</v>
      </c>
      <c r="F859" s="8" t="s">
        <v>7859</v>
      </c>
      <c r="G859" s="43">
        <v>24716</v>
      </c>
      <c r="H859" s="20">
        <v>55</v>
      </c>
      <c r="I859" s="20" t="str" cm="1">
        <f t="array" ref="I859">_xlfn.IFS(H859&lt;=18, "Child", AND(H859&gt;18, H859&lt;=54), "Adult", TRUE, "Old")</f>
        <v>Old</v>
      </c>
      <c r="K859" s="27"/>
    </row>
    <row r="860" spans="1:11" ht="15.75" customHeight="1" x14ac:dyDescent="0.3">
      <c r="A860" s="8" t="s">
        <v>896</v>
      </c>
      <c r="B860" s="20">
        <v>3</v>
      </c>
      <c r="C860" s="38">
        <v>12479.71</v>
      </c>
      <c r="D860" s="8" t="s">
        <v>7882</v>
      </c>
      <c r="E860" s="8" t="s">
        <v>7882</v>
      </c>
      <c r="F860" s="8" t="s">
        <v>7860</v>
      </c>
      <c r="G860" s="43">
        <v>25154</v>
      </c>
      <c r="H860" s="20">
        <v>54</v>
      </c>
      <c r="I860" s="20" t="str" cm="1">
        <f t="array" ref="I860">_xlfn.IFS(H860&lt;=18, "Child", AND(H860&gt;18, H860&lt;=54), "Adult", TRUE, "Old")</f>
        <v>Adult</v>
      </c>
      <c r="K860" s="27"/>
    </row>
    <row r="861" spans="1:11" ht="15.75" customHeight="1" x14ac:dyDescent="0.3">
      <c r="A861" s="8" t="s">
        <v>897</v>
      </c>
      <c r="B861" s="20">
        <v>3</v>
      </c>
      <c r="C861" s="38">
        <v>12475.35</v>
      </c>
      <c r="D861" s="8" t="s">
        <v>7882</v>
      </c>
      <c r="E861" s="8" t="s">
        <v>7883</v>
      </c>
      <c r="F861" s="8" t="s">
        <v>7860</v>
      </c>
      <c r="G861" s="43">
        <v>25168</v>
      </c>
      <c r="H861" s="20">
        <v>54</v>
      </c>
      <c r="I861" s="20" t="str" cm="1">
        <f t="array" ref="I861">_xlfn.IFS(H861&lt;=18, "Child", AND(H861&gt;18, H861&lt;=54), "Adult", TRUE, "Old")</f>
        <v>Adult</v>
      </c>
      <c r="K861" s="27"/>
    </row>
    <row r="862" spans="1:11" ht="15.75" customHeight="1" x14ac:dyDescent="0.3">
      <c r="A862" s="8" t="s">
        <v>898</v>
      </c>
      <c r="B862" s="20">
        <v>0</v>
      </c>
      <c r="C862" s="38">
        <v>12452.25</v>
      </c>
      <c r="D862" s="8" t="s">
        <v>7882</v>
      </c>
      <c r="E862" s="8" t="s">
        <v>7882</v>
      </c>
      <c r="F862" s="8" t="s">
        <v>7860</v>
      </c>
      <c r="G862" s="43">
        <v>34920</v>
      </c>
      <c r="H862" s="20">
        <v>27</v>
      </c>
      <c r="I862" s="20" t="str" cm="1">
        <f t="array" ref="I862">_xlfn.IFS(H862&lt;=18, "Child", AND(H862&gt;18, H862&lt;=54), "Adult", TRUE, "Old")</f>
        <v>Adult</v>
      </c>
      <c r="K862" s="27"/>
    </row>
    <row r="863" spans="1:11" ht="15.75" customHeight="1" x14ac:dyDescent="0.3">
      <c r="A863" s="8" t="s">
        <v>899</v>
      </c>
      <c r="B863" s="20">
        <v>0</v>
      </c>
      <c r="C863" s="38">
        <v>12430.95</v>
      </c>
      <c r="D863" s="8" t="s">
        <v>7882</v>
      </c>
      <c r="E863" s="8" t="s">
        <v>7882</v>
      </c>
      <c r="F863" s="8" t="s">
        <v>7867</v>
      </c>
      <c r="G863" s="43">
        <v>23593</v>
      </c>
      <c r="H863" s="20">
        <v>58</v>
      </c>
      <c r="I863" s="20" t="str" cm="1">
        <f t="array" ref="I863">_xlfn.IFS(H863&lt;=18, "Child", AND(H863&gt;18, H863&lt;=54), "Adult", TRUE, "Old")</f>
        <v>Old</v>
      </c>
      <c r="K863" s="27"/>
    </row>
    <row r="864" spans="1:11" ht="15.75" customHeight="1" x14ac:dyDescent="0.3">
      <c r="A864" s="8" t="s">
        <v>900</v>
      </c>
      <c r="B864" s="20">
        <v>2</v>
      </c>
      <c r="C864" s="38">
        <v>12408.29</v>
      </c>
      <c r="D864" s="8" t="s">
        <v>7882</v>
      </c>
      <c r="E864" s="8" t="s">
        <v>7883</v>
      </c>
      <c r="F864" s="8" t="s">
        <v>7874</v>
      </c>
      <c r="G864" s="43">
        <v>29050</v>
      </c>
      <c r="H864" s="20">
        <v>43</v>
      </c>
      <c r="I864" s="20" t="str" cm="1">
        <f t="array" ref="I864">_xlfn.IFS(H864&lt;=18, "Child", AND(H864&gt;18, H864&lt;=54), "Adult", TRUE, "Old")</f>
        <v>Adult</v>
      </c>
      <c r="K864" s="27"/>
    </row>
    <row r="865" spans="1:11" ht="15.75" customHeight="1" x14ac:dyDescent="0.3">
      <c r="A865" s="8" t="s">
        <v>901</v>
      </c>
      <c r="B865" s="20">
        <v>0</v>
      </c>
      <c r="C865" s="38">
        <v>12407.3</v>
      </c>
      <c r="D865" s="8" t="s">
        <v>7882</v>
      </c>
      <c r="E865" s="8" t="s">
        <v>7884</v>
      </c>
      <c r="F865" s="8" t="s">
        <v>7870</v>
      </c>
      <c r="G865" s="43">
        <v>26532</v>
      </c>
      <c r="H865" s="20">
        <v>50</v>
      </c>
      <c r="I865" s="20" t="str" cm="1">
        <f t="array" ref="I865">_xlfn.IFS(H865&lt;=18, "Child", AND(H865&gt;18, H865&lt;=54), "Adult", TRUE, "Old")</f>
        <v>Adult</v>
      </c>
      <c r="K865" s="27"/>
    </row>
    <row r="866" spans="1:11" ht="15.75" customHeight="1" x14ac:dyDescent="0.3">
      <c r="A866" s="8" t="s">
        <v>902</v>
      </c>
      <c r="B866" s="20">
        <v>0</v>
      </c>
      <c r="C866" s="38">
        <v>12404.88</v>
      </c>
      <c r="D866" s="8" t="s">
        <v>7882</v>
      </c>
      <c r="E866" s="8" t="s">
        <v>7882</v>
      </c>
      <c r="F866" s="8" t="s">
        <v>7864</v>
      </c>
      <c r="G866" s="43">
        <v>32871</v>
      </c>
      <c r="H866" s="20">
        <v>33</v>
      </c>
      <c r="I866" s="20" t="str" cm="1">
        <f t="array" ref="I866">_xlfn.IFS(H866&lt;=18, "Child", AND(H866&gt;18, H866&lt;=54), "Adult", TRUE, "Old")</f>
        <v>Adult</v>
      </c>
      <c r="K866" s="27"/>
    </row>
    <row r="867" spans="1:11" ht="15.75" customHeight="1" x14ac:dyDescent="0.3">
      <c r="A867" s="8" t="s">
        <v>903</v>
      </c>
      <c r="B867" s="20">
        <v>0</v>
      </c>
      <c r="C867" s="38">
        <v>12369.89</v>
      </c>
      <c r="D867" s="8" t="s">
        <v>7882</v>
      </c>
      <c r="E867" s="8" t="s">
        <v>7884</v>
      </c>
      <c r="F867" s="8" t="s">
        <v>7867</v>
      </c>
      <c r="G867" s="43">
        <v>22915</v>
      </c>
      <c r="H867" s="20">
        <v>60</v>
      </c>
      <c r="I867" s="20" t="str" cm="1">
        <f t="array" ref="I867">_xlfn.IFS(H867&lt;=18, "Child", AND(H867&gt;18, H867&lt;=54), "Adult", TRUE, "Old")</f>
        <v>Old</v>
      </c>
      <c r="K867" s="27"/>
    </row>
    <row r="868" spans="1:11" ht="15.75" customHeight="1" x14ac:dyDescent="0.3">
      <c r="A868" s="8" t="s">
        <v>904</v>
      </c>
      <c r="B868" s="20">
        <v>3</v>
      </c>
      <c r="C868" s="38">
        <v>12363.55</v>
      </c>
      <c r="D868" s="8" t="s">
        <v>7882</v>
      </c>
      <c r="E868" s="8" t="s">
        <v>7882</v>
      </c>
      <c r="F868" s="8" t="s">
        <v>7861</v>
      </c>
      <c r="G868" s="43">
        <v>24470</v>
      </c>
      <c r="H868" s="20">
        <v>56</v>
      </c>
      <c r="I868" s="20" t="str" cm="1">
        <f t="array" ref="I868">_xlfn.IFS(H868&lt;=18, "Child", AND(H868&gt;18, H868&lt;=54), "Adult", TRUE, "Old")</f>
        <v>Old</v>
      </c>
      <c r="K868" s="27"/>
    </row>
    <row r="869" spans="1:11" ht="15.75" customHeight="1" x14ac:dyDescent="0.3">
      <c r="A869" s="8" t="s">
        <v>905</v>
      </c>
      <c r="B869" s="20">
        <v>1</v>
      </c>
      <c r="C869" s="38">
        <v>12347.17</v>
      </c>
      <c r="D869" s="8" t="s">
        <v>7882</v>
      </c>
      <c r="E869" s="8" t="s">
        <v>7882</v>
      </c>
      <c r="F869" s="8" t="s">
        <v>7861</v>
      </c>
      <c r="G869" s="43">
        <v>23276</v>
      </c>
      <c r="H869" s="20">
        <v>59</v>
      </c>
      <c r="I869" s="20" t="str" cm="1">
        <f t="array" ref="I869">_xlfn.IFS(H869&lt;=18, "Child", AND(H869&gt;18, H869&lt;=54), "Adult", TRUE, "Old")</f>
        <v>Old</v>
      </c>
      <c r="K869" s="27"/>
    </row>
    <row r="870" spans="1:11" ht="15.75" customHeight="1" x14ac:dyDescent="0.3">
      <c r="A870" s="8" t="s">
        <v>906</v>
      </c>
      <c r="B870" s="20">
        <v>1</v>
      </c>
      <c r="C870" s="38">
        <v>12333.83</v>
      </c>
      <c r="D870" s="8" t="s">
        <v>7882</v>
      </c>
      <c r="E870" s="8" t="s">
        <v>7884</v>
      </c>
      <c r="F870" s="8" t="s">
        <v>7861</v>
      </c>
      <c r="G870" s="43">
        <v>23225</v>
      </c>
      <c r="H870" s="20">
        <v>59</v>
      </c>
      <c r="I870" s="20" t="str" cm="1">
        <f t="array" ref="I870">_xlfn.IFS(H870&lt;=18, "Child", AND(H870&gt;18, H870&lt;=54), "Adult", TRUE, "Old")</f>
        <v>Old</v>
      </c>
      <c r="K870" s="27"/>
    </row>
    <row r="871" spans="1:11" ht="15.75" customHeight="1" x14ac:dyDescent="0.3">
      <c r="A871" s="8" t="s">
        <v>907</v>
      </c>
      <c r="B871" s="20">
        <v>0</v>
      </c>
      <c r="C871" s="38">
        <v>12323.94</v>
      </c>
      <c r="D871" s="8" t="s">
        <v>7882</v>
      </c>
      <c r="E871" s="8" t="s">
        <v>7882</v>
      </c>
      <c r="F871" s="8" t="s">
        <v>7871</v>
      </c>
      <c r="G871" s="43">
        <v>23252</v>
      </c>
      <c r="H871" s="20">
        <v>59</v>
      </c>
      <c r="I871" s="20" t="str" cm="1">
        <f t="array" ref="I871">_xlfn.IFS(H871&lt;=18, "Child", AND(H871&gt;18, H871&lt;=54), "Adult", TRUE, "Old")</f>
        <v>Old</v>
      </c>
      <c r="K871" s="27"/>
    </row>
    <row r="872" spans="1:11" ht="15.75" customHeight="1" x14ac:dyDescent="0.3">
      <c r="A872" s="8" t="s">
        <v>908</v>
      </c>
      <c r="B872" s="20">
        <v>0</v>
      </c>
      <c r="C872" s="38">
        <v>12299.59</v>
      </c>
      <c r="D872" s="8" t="s">
        <v>7882</v>
      </c>
      <c r="E872" s="8" t="s">
        <v>7883</v>
      </c>
      <c r="F872" s="8" t="s">
        <v>7866</v>
      </c>
      <c r="G872" s="43">
        <v>23312</v>
      </c>
      <c r="H872" s="20">
        <v>59</v>
      </c>
      <c r="I872" s="20" t="str" cm="1">
        <f t="array" ref="I872">_xlfn.IFS(H872&lt;=18, "Child", AND(H872&gt;18, H872&lt;=54), "Adult", TRUE, "Old")</f>
        <v>Old</v>
      </c>
      <c r="K872" s="27"/>
    </row>
    <row r="873" spans="1:11" ht="15.75" customHeight="1" x14ac:dyDescent="0.3">
      <c r="A873" s="8" t="s">
        <v>909</v>
      </c>
      <c r="B873" s="20">
        <v>3</v>
      </c>
      <c r="C873" s="38">
        <v>12282.38</v>
      </c>
      <c r="D873" s="8" t="s">
        <v>7882</v>
      </c>
      <c r="E873" s="8" t="s">
        <v>7883</v>
      </c>
      <c r="F873" s="8" t="s">
        <v>7861</v>
      </c>
      <c r="G873" s="43">
        <v>33175</v>
      </c>
      <c r="H873" s="20">
        <v>32</v>
      </c>
      <c r="I873" s="20" t="str" cm="1">
        <f t="array" ref="I873">_xlfn.IFS(H873&lt;=18, "Child", AND(H873&gt;18, H873&lt;=54), "Adult", TRUE, "Old")</f>
        <v>Adult</v>
      </c>
      <c r="K873" s="27"/>
    </row>
    <row r="874" spans="1:11" ht="15.75" customHeight="1" x14ac:dyDescent="0.3">
      <c r="A874" s="8" t="s">
        <v>910</v>
      </c>
      <c r="B874" s="20">
        <v>0</v>
      </c>
      <c r="C874" s="38">
        <v>12282.03</v>
      </c>
      <c r="D874" s="8" t="s">
        <v>7882</v>
      </c>
      <c r="E874" s="8" t="s">
        <v>7883</v>
      </c>
      <c r="F874" s="8" t="s">
        <v>7866</v>
      </c>
      <c r="G874" s="43">
        <v>24427</v>
      </c>
      <c r="H874" s="20">
        <v>56</v>
      </c>
      <c r="I874" s="20" t="str" cm="1">
        <f t="array" ref="I874">_xlfn.IFS(H874&lt;=18, "Child", AND(H874&gt;18, H874&lt;=54), "Adult", TRUE, "Old")</f>
        <v>Old</v>
      </c>
      <c r="K874" s="27"/>
    </row>
    <row r="875" spans="1:11" ht="15.75" customHeight="1" x14ac:dyDescent="0.3">
      <c r="A875" s="8" t="s">
        <v>911</v>
      </c>
      <c r="B875" s="20">
        <v>2</v>
      </c>
      <c r="C875" s="38">
        <v>12269.69</v>
      </c>
      <c r="D875" s="8" t="s">
        <v>7882</v>
      </c>
      <c r="E875" s="8" t="s">
        <v>7884</v>
      </c>
      <c r="F875" s="8" t="s">
        <v>7860</v>
      </c>
      <c r="G875" s="43">
        <v>24712</v>
      </c>
      <c r="H875" s="20">
        <v>55</v>
      </c>
      <c r="I875" s="20" t="str" cm="1">
        <f t="array" ref="I875">_xlfn.IFS(H875&lt;=18, "Child", AND(H875&gt;18, H875&lt;=54), "Adult", TRUE, "Old")</f>
        <v>Old</v>
      </c>
      <c r="K875" s="27"/>
    </row>
    <row r="876" spans="1:11" ht="15.75" customHeight="1" x14ac:dyDescent="0.3">
      <c r="A876" s="8" t="s">
        <v>912</v>
      </c>
      <c r="B876" s="20">
        <v>2</v>
      </c>
      <c r="C876" s="38">
        <v>12268.63</v>
      </c>
      <c r="D876" s="8" t="s">
        <v>7882</v>
      </c>
      <c r="E876" s="8" t="s">
        <v>7883</v>
      </c>
      <c r="F876" s="8" t="s">
        <v>7860</v>
      </c>
      <c r="G876" s="43">
        <v>24836</v>
      </c>
      <c r="H876" s="20">
        <v>55</v>
      </c>
      <c r="I876" s="20" t="str" cm="1">
        <f t="array" ref="I876">_xlfn.IFS(H876&lt;=18, "Child", AND(H876&gt;18, H876&lt;=54), "Adult", TRUE, "Old")</f>
        <v>Old</v>
      </c>
      <c r="K876" s="27"/>
    </row>
    <row r="877" spans="1:11" ht="15.75" customHeight="1" x14ac:dyDescent="0.3">
      <c r="A877" s="8" t="s">
        <v>913</v>
      </c>
      <c r="B877" s="20">
        <v>2</v>
      </c>
      <c r="C877" s="38">
        <v>12265.51</v>
      </c>
      <c r="D877" s="8" t="s">
        <v>7882</v>
      </c>
      <c r="E877" s="8" t="s">
        <v>7882</v>
      </c>
      <c r="F877" s="8" t="s">
        <v>7859</v>
      </c>
      <c r="G877" s="43">
        <v>24447</v>
      </c>
      <c r="H877" s="20">
        <v>56</v>
      </c>
      <c r="I877" s="20" t="str" cm="1">
        <f t="array" ref="I877">_xlfn.IFS(H877&lt;=18, "Child", AND(H877&gt;18, H877&lt;=54), "Adult", TRUE, "Old")</f>
        <v>Old</v>
      </c>
      <c r="K877" s="27"/>
    </row>
    <row r="878" spans="1:11" ht="15.75" customHeight="1" x14ac:dyDescent="0.3">
      <c r="A878" s="8" t="s">
        <v>914</v>
      </c>
      <c r="B878" s="20">
        <v>3</v>
      </c>
      <c r="C878" s="38">
        <v>12255.04</v>
      </c>
      <c r="D878" s="8" t="s">
        <v>7882</v>
      </c>
      <c r="E878" s="8" t="s">
        <v>7884</v>
      </c>
      <c r="F878" s="8" t="s">
        <v>7873</v>
      </c>
      <c r="G878" s="43">
        <v>31637</v>
      </c>
      <c r="H878" s="20">
        <v>36</v>
      </c>
      <c r="I878" s="20" t="str" cm="1">
        <f t="array" ref="I878">_xlfn.IFS(H878&lt;=18, "Child", AND(H878&gt;18, H878&lt;=54), "Adult", TRUE, "Old")</f>
        <v>Adult</v>
      </c>
      <c r="K878" s="27"/>
    </row>
    <row r="879" spans="1:11" ht="15.75" customHeight="1" x14ac:dyDescent="0.3">
      <c r="A879" s="8" t="s">
        <v>915</v>
      </c>
      <c r="B879" s="20">
        <v>3</v>
      </c>
      <c r="C879" s="38">
        <v>12254.44</v>
      </c>
      <c r="D879" s="8" t="s">
        <v>7882</v>
      </c>
      <c r="E879" s="8" t="s">
        <v>7882</v>
      </c>
      <c r="F879" s="8" t="s">
        <v>7873</v>
      </c>
      <c r="G879" s="43">
        <v>32835</v>
      </c>
      <c r="H879" s="20">
        <v>33</v>
      </c>
      <c r="I879" s="20" t="str" cm="1">
        <f t="array" ref="I879">_xlfn.IFS(H879&lt;=18, "Child", AND(H879&gt;18, H879&lt;=54), "Adult", TRUE, "Old")</f>
        <v>Adult</v>
      </c>
      <c r="K879" s="27"/>
    </row>
    <row r="880" spans="1:11" ht="15.75" customHeight="1" x14ac:dyDescent="0.3">
      <c r="A880" s="8" t="s">
        <v>916</v>
      </c>
      <c r="B880" s="20">
        <v>0</v>
      </c>
      <c r="C880" s="38">
        <v>12245.17</v>
      </c>
      <c r="D880" s="8" t="s">
        <v>7882</v>
      </c>
      <c r="E880" s="8" t="s">
        <v>7883</v>
      </c>
      <c r="F880" s="8" t="s">
        <v>7860</v>
      </c>
      <c r="G880" s="43">
        <v>27203</v>
      </c>
      <c r="H880" s="20">
        <v>48</v>
      </c>
      <c r="I880" s="20" t="str" cm="1">
        <f t="array" ref="I880">_xlfn.IFS(H880&lt;=18, "Child", AND(H880&gt;18, H880&lt;=54), "Adult", TRUE, "Old")</f>
        <v>Adult</v>
      </c>
      <c r="K880" s="27"/>
    </row>
    <row r="881" spans="1:11" ht="15.75" customHeight="1" x14ac:dyDescent="0.3">
      <c r="A881" s="8" t="s">
        <v>917</v>
      </c>
      <c r="B881" s="20">
        <v>0</v>
      </c>
      <c r="C881" s="38">
        <v>12244.53</v>
      </c>
      <c r="D881" s="8" t="s">
        <v>7882</v>
      </c>
      <c r="E881" s="8" t="s">
        <v>7883</v>
      </c>
      <c r="F881" s="8" t="s">
        <v>7859</v>
      </c>
      <c r="G881" s="43">
        <v>23209</v>
      </c>
      <c r="H881" s="20">
        <v>59</v>
      </c>
      <c r="I881" s="20" t="str" cm="1">
        <f t="array" ref="I881">_xlfn.IFS(H881&lt;=18, "Child", AND(H881&gt;18, H881&lt;=54), "Adult", TRUE, "Old")</f>
        <v>Old</v>
      </c>
      <c r="K881" s="27"/>
    </row>
    <row r="882" spans="1:11" ht="15.75" customHeight="1" x14ac:dyDescent="0.3">
      <c r="A882" s="8" t="s">
        <v>918</v>
      </c>
      <c r="B882" s="20">
        <v>0</v>
      </c>
      <c r="C882" s="38">
        <v>12237.73</v>
      </c>
      <c r="D882" s="8" t="s">
        <v>7882</v>
      </c>
      <c r="E882" s="8" t="s">
        <v>7882</v>
      </c>
      <c r="F882" s="8" t="s">
        <v>7860</v>
      </c>
      <c r="G882" s="43">
        <v>24317</v>
      </c>
      <c r="H882" s="20">
        <v>56</v>
      </c>
      <c r="I882" s="20" t="str" cm="1">
        <f t="array" ref="I882">_xlfn.IFS(H882&lt;=18, "Child", AND(H882&gt;18, H882&lt;=54), "Adult", TRUE, "Old")</f>
        <v>Old</v>
      </c>
      <c r="K882" s="27"/>
    </row>
    <row r="883" spans="1:11" ht="15.75" customHeight="1" x14ac:dyDescent="0.3">
      <c r="A883" s="8" t="s">
        <v>919</v>
      </c>
      <c r="B883" s="20">
        <v>0</v>
      </c>
      <c r="C883" s="38">
        <v>12235.84</v>
      </c>
      <c r="D883" s="8" t="s">
        <v>7882</v>
      </c>
      <c r="E883" s="8" t="s">
        <v>7882</v>
      </c>
      <c r="F883" s="8" t="s">
        <v>7860</v>
      </c>
      <c r="G883" s="43">
        <v>23665</v>
      </c>
      <c r="H883" s="20">
        <v>58</v>
      </c>
      <c r="I883" s="20" t="str" cm="1">
        <f t="array" ref="I883">_xlfn.IFS(H883&lt;=18, "Child", AND(H883&gt;18, H883&lt;=54), "Adult", TRUE, "Old")</f>
        <v>Old</v>
      </c>
      <c r="K883" s="27"/>
    </row>
    <row r="884" spans="1:11" ht="15.75" customHeight="1" x14ac:dyDescent="0.3">
      <c r="A884" s="8" t="s">
        <v>920</v>
      </c>
      <c r="B884" s="20">
        <v>0</v>
      </c>
      <c r="C884" s="38">
        <v>12233.83</v>
      </c>
      <c r="D884" s="8" t="s">
        <v>7882</v>
      </c>
      <c r="E884" s="8" t="s">
        <v>7883</v>
      </c>
      <c r="F884" s="8" t="s">
        <v>7861</v>
      </c>
      <c r="G884" s="43">
        <v>23211</v>
      </c>
      <c r="H884" s="20">
        <v>59</v>
      </c>
      <c r="I884" s="20" t="str" cm="1">
        <f t="array" ref="I884">_xlfn.IFS(H884&lt;=18, "Child", AND(H884&gt;18, H884&lt;=54), "Adult", TRUE, "Old")</f>
        <v>Old</v>
      </c>
      <c r="K884" s="27"/>
    </row>
    <row r="885" spans="1:11" ht="15.75" customHeight="1" x14ac:dyDescent="0.3">
      <c r="A885" s="8" t="s">
        <v>921</v>
      </c>
      <c r="B885" s="20">
        <v>0</v>
      </c>
      <c r="C885" s="38">
        <v>12231.61</v>
      </c>
      <c r="D885" s="8" t="s">
        <v>7882</v>
      </c>
      <c r="E885" s="8" t="s">
        <v>7882</v>
      </c>
      <c r="F885" s="8" t="s">
        <v>7860</v>
      </c>
      <c r="G885" s="43">
        <v>23552</v>
      </c>
      <c r="H885" s="20">
        <v>58</v>
      </c>
      <c r="I885" s="20" t="str" cm="1">
        <f t="array" ref="I885">_xlfn.IFS(H885&lt;=18, "Child", AND(H885&gt;18, H885&lt;=54), "Adult", TRUE, "Old")</f>
        <v>Old</v>
      </c>
      <c r="K885" s="27"/>
    </row>
    <row r="886" spans="1:11" ht="15.75" customHeight="1" x14ac:dyDescent="0.3">
      <c r="A886" s="8" t="s">
        <v>922</v>
      </c>
      <c r="B886" s="20">
        <v>0</v>
      </c>
      <c r="C886" s="38">
        <v>12224.35</v>
      </c>
      <c r="D886" s="8" t="s">
        <v>7882</v>
      </c>
      <c r="E886" s="8" t="s">
        <v>7883</v>
      </c>
      <c r="F886" s="8" t="s">
        <v>7860</v>
      </c>
      <c r="G886" s="43">
        <v>23560</v>
      </c>
      <c r="H886" s="20">
        <v>58</v>
      </c>
      <c r="I886" s="20" t="str" cm="1">
        <f t="array" ref="I886">_xlfn.IFS(H886&lt;=18, "Child", AND(H886&gt;18, H886&lt;=54), "Adult", TRUE, "Old")</f>
        <v>Old</v>
      </c>
      <c r="K886" s="27"/>
    </row>
    <row r="887" spans="1:11" ht="15.75" customHeight="1" x14ac:dyDescent="0.3">
      <c r="A887" s="8" t="s">
        <v>923</v>
      </c>
      <c r="B887" s="20">
        <v>0</v>
      </c>
      <c r="C887" s="38">
        <v>12222.9</v>
      </c>
      <c r="D887" s="8" t="s">
        <v>7882</v>
      </c>
      <c r="E887" s="8" t="s">
        <v>7884</v>
      </c>
      <c r="F887" s="8" t="s">
        <v>7860</v>
      </c>
      <c r="G887" s="43">
        <v>23578</v>
      </c>
      <c r="H887" s="20">
        <v>58</v>
      </c>
      <c r="I887" s="20" t="str" cm="1">
        <f t="array" ref="I887">_xlfn.IFS(H887&lt;=18, "Child", AND(H887&gt;18, H887&lt;=54), "Adult", TRUE, "Old")</f>
        <v>Old</v>
      </c>
      <c r="K887" s="27"/>
    </row>
    <row r="888" spans="1:11" ht="15.75" customHeight="1" x14ac:dyDescent="0.3">
      <c r="A888" s="8" t="s">
        <v>924</v>
      </c>
      <c r="B888" s="20">
        <v>2</v>
      </c>
      <c r="C888" s="38">
        <v>12218.7</v>
      </c>
      <c r="D888" s="8" t="s">
        <v>7882</v>
      </c>
      <c r="E888" s="8" t="s">
        <v>7883</v>
      </c>
      <c r="F888" s="8" t="s">
        <v>7860</v>
      </c>
      <c r="G888" s="43">
        <v>28351</v>
      </c>
      <c r="H888" s="20">
        <v>45</v>
      </c>
      <c r="I888" s="20" t="str" cm="1">
        <f t="array" ref="I888">_xlfn.IFS(H888&lt;=18, "Child", AND(H888&gt;18, H888&lt;=54), "Adult", TRUE, "Old")</f>
        <v>Adult</v>
      </c>
      <c r="K888" s="27"/>
    </row>
    <row r="889" spans="1:11" ht="15.75" customHeight="1" x14ac:dyDescent="0.3">
      <c r="A889" s="8" t="s">
        <v>925</v>
      </c>
      <c r="B889" s="20">
        <v>3</v>
      </c>
      <c r="C889" s="38">
        <v>12198.64</v>
      </c>
      <c r="D889" s="8" t="s">
        <v>7882</v>
      </c>
      <c r="E889" s="8" t="s">
        <v>7882</v>
      </c>
      <c r="F889" s="8" t="s">
        <v>7873</v>
      </c>
      <c r="G889" s="43">
        <v>33479</v>
      </c>
      <c r="H889" s="20">
        <v>31</v>
      </c>
      <c r="I889" s="20" t="str" cm="1">
        <f t="array" ref="I889">_xlfn.IFS(H889&lt;=18, "Child", AND(H889&gt;18, H889&lt;=54), "Adult", TRUE, "Old")</f>
        <v>Adult</v>
      </c>
      <c r="K889" s="27"/>
    </row>
    <row r="890" spans="1:11" ht="15.75" customHeight="1" x14ac:dyDescent="0.3">
      <c r="A890" s="8" t="s">
        <v>926</v>
      </c>
      <c r="B890" s="20">
        <v>3</v>
      </c>
      <c r="C890" s="38">
        <v>12148.2</v>
      </c>
      <c r="D890" s="8" t="s">
        <v>7882</v>
      </c>
      <c r="E890" s="8" t="s">
        <v>7882</v>
      </c>
      <c r="F890" s="8" t="s">
        <v>7860</v>
      </c>
      <c r="G890" s="43">
        <v>32055</v>
      </c>
      <c r="H890" s="20">
        <v>35</v>
      </c>
      <c r="I890" s="20" t="str" cm="1">
        <f t="array" ref="I890">_xlfn.IFS(H890&lt;=18, "Child", AND(H890&gt;18, H890&lt;=54), "Adult", TRUE, "Old")</f>
        <v>Adult</v>
      </c>
      <c r="K890" s="27"/>
    </row>
    <row r="891" spans="1:11" ht="15.75" customHeight="1" x14ac:dyDescent="0.3">
      <c r="A891" s="8" t="s">
        <v>927</v>
      </c>
      <c r="B891" s="20">
        <v>0</v>
      </c>
      <c r="C891" s="38">
        <v>12146.97</v>
      </c>
      <c r="D891" s="8" t="s">
        <v>7882</v>
      </c>
      <c r="E891" s="8" t="s">
        <v>7882</v>
      </c>
      <c r="F891" s="8" t="s">
        <v>7861</v>
      </c>
      <c r="G891" s="43">
        <v>22904</v>
      </c>
      <c r="H891" s="20">
        <v>60</v>
      </c>
      <c r="I891" s="20" t="str" cm="1">
        <f t="array" ref="I891">_xlfn.IFS(H891&lt;=18, "Child", AND(H891&gt;18, H891&lt;=54), "Adult", TRUE, "Old")</f>
        <v>Old</v>
      </c>
      <c r="K891" s="27"/>
    </row>
    <row r="892" spans="1:11" ht="15.75" customHeight="1" x14ac:dyDescent="0.3">
      <c r="A892" s="8" t="s">
        <v>928</v>
      </c>
      <c r="B892" s="20">
        <v>0</v>
      </c>
      <c r="C892" s="38">
        <v>12142.58</v>
      </c>
      <c r="D892" s="8" t="s">
        <v>7882</v>
      </c>
      <c r="E892" s="8" t="s">
        <v>7884</v>
      </c>
      <c r="F892" s="8" t="s">
        <v>7859</v>
      </c>
      <c r="G892" s="43">
        <v>22954</v>
      </c>
      <c r="H892" s="20">
        <v>60</v>
      </c>
      <c r="I892" s="20" t="str" cm="1">
        <f t="array" ref="I892">_xlfn.IFS(H892&lt;=18, "Child", AND(H892&gt;18, H892&lt;=54), "Adult", TRUE, "Old")</f>
        <v>Old</v>
      </c>
      <c r="K892" s="27"/>
    </row>
    <row r="893" spans="1:11" ht="15.75" customHeight="1" x14ac:dyDescent="0.3">
      <c r="A893" s="8" t="s">
        <v>929</v>
      </c>
      <c r="B893" s="20">
        <v>0</v>
      </c>
      <c r="C893" s="38">
        <v>12137.6</v>
      </c>
      <c r="D893" s="8" t="s">
        <v>7882</v>
      </c>
      <c r="E893" s="8" t="s">
        <v>7882</v>
      </c>
      <c r="F893" s="8" t="s">
        <v>7860</v>
      </c>
      <c r="G893" s="43">
        <v>27288</v>
      </c>
      <c r="H893" s="20">
        <v>48</v>
      </c>
      <c r="I893" s="20" t="str" cm="1">
        <f t="array" ref="I893">_xlfn.IFS(H893&lt;=18, "Child", AND(H893&gt;18, H893&lt;=54), "Adult", TRUE, "Old")</f>
        <v>Adult</v>
      </c>
      <c r="K893" s="27"/>
    </row>
    <row r="894" spans="1:11" ht="15.75" customHeight="1" x14ac:dyDescent="0.3">
      <c r="A894" s="8" t="s">
        <v>930</v>
      </c>
      <c r="B894" s="20">
        <v>3</v>
      </c>
      <c r="C894" s="38">
        <v>12130.8</v>
      </c>
      <c r="D894" s="8" t="s">
        <v>7882</v>
      </c>
      <c r="E894" s="8" t="s">
        <v>7882</v>
      </c>
      <c r="F894" s="8" t="s">
        <v>7873</v>
      </c>
      <c r="G894" s="43">
        <v>33548</v>
      </c>
      <c r="H894" s="20">
        <v>31</v>
      </c>
      <c r="I894" s="20" t="str" cm="1">
        <f t="array" ref="I894">_xlfn.IFS(H894&lt;=18, "Child", AND(H894&gt;18, H894&lt;=54), "Adult", TRUE, "Old")</f>
        <v>Adult</v>
      </c>
      <c r="K894" s="27"/>
    </row>
    <row r="895" spans="1:11" ht="15.75" customHeight="1" x14ac:dyDescent="0.3">
      <c r="A895" s="8" t="s">
        <v>931</v>
      </c>
      <c r="B895" s="20">
        <v>0</v>
      </c>
      <c r="C895" s="38">
        <v>12129.61</v>
      </c>
      <c r="D895" s="8" t="s">
        <v>7882</v>
      </c>
      <c r="E895" s="8" t="s">
        <v>7883</v>
      </c>
      <c r="F895" s="8" t="s">
        <v>7860</v>
      </c>
      <c r="G895" s="43">
        <v>23166</v>
      </c>
      <c r="H895" s="20">
        <v>60</v>
      </c>
      <c r="I895" s="20" t="str" cm="1">
        <f t="array" ref="I895">_xlfn.IFS(H895&lt;=18, "Child", AND(H895&gt;18, H895&lt;=54), "Adult", TRUE, "Old")</f>
        <v>Old</v>
      </c>
      <c r="K895" s="27"/>
    </row>
    <row r="896" spans="1:11" ht="15.75" customHeight="1" x14ac:dyDescent="0.3">
      <c r="A896" s="8" t="s">
        <v>932</v>
      </c>
      <c r="B896" s="20">
        <v>0</v>
      </c>
      <c r="C896" s="38">
        <v>12124.99</v>
      </c>
      <c r="D896" s="8" t="s">
        <v>7882</v>
      </c>
      <c r="E896" s="8" t="s">
        <v>7883</v>
      </c>
      <c r="F896" s="8" t="s">
        <v>7860</v>
      </c>
      <c r="G896" s="43">
        <v>23212</v>
      </c>
      <c r="H896" s="20">
        <v>59</v>
      </c>
      <c r="I896" s="20" t="str" cm="1">
        <f t="array" ref="I896">_xlfn.IFS(H896&lt;=18, "Child", AND(H896&gt;18, H896&lt;=54), "Adult", TRUE, "Old")</f>
        <v>Old</v>
      </c>
      <c r="K896" s="27"/>
    </row>
    <row r="897" spans="1:11" ht="15.75" customHeight="1" x14ac:dyDescent="0.3">
      <c r="A897" s="8" t="s">
        <v>933</v>
      </c>
      <c r="B897" s="20">
        <v>3</v>
      </c>
      <c r="C897" s="38">
        <v>12105.32</v>
      </c>
      <c r="D897" s="8" t="s">
        <v>7882</v>
      </c>
      <c r="E897" s="8" t="s">
        <v>7882</v>
      </c>
      <c r="F897" s="8" t="s">
        <v>7861</v>
      </c>
      <c r="G897" s="43">
        <v>25136</v>
      </c>
      <c r="H897" s="20">
        <v>54</v>
      </c>
      <c r="I897" s="20" t="str" cm="1">
        <f t="array" ref="I897">_xlfn.IFS(H897&lt;=18, "Child", AND(H897&gt;18, H897&lt;=54), "Adult", TRUE, "Old")</f>
        <v>Adult</v>
      </c>
      <c r="K897" s="27"/>
    </row>
    <row r="898" spans="1:11" ht="15.75" customHeight="1" x14ac:dyDescent="0.3">
      <c r="A898" s="8" t="s">
        <v>934</v>
      </c>
      <c r="B898" s="20">
        <v>2</v>
      </c>
      <c r="C898" s="38">
        <v>12096.65</v>
      </c>
      <c r="D898" s="8" t="s">
        <v>7882</v>
      </c>
      <c r="E898" s="8" t="s">
        <v>7883</v>
      </c>
      <c r="F898" s="8" t="s">
        <v>7867</v>
      </c>
      <c r="G898" s="43">
        <v>25181</v>
      </c>
      <c r="H898" s="20">
        <v>54</v>
      </c>
      <c r="I898" s="20" t="str" cm="1">
        <f t="array" ref="I898">_xlfn.IFS(H898&lt;=18, "Child", AND(H898&gt;18, H898&lt;=54), "Adult", TRUE, "Old")</f>
        <v>Adult</v>
      </c>
      <c r="K898" s="27"/>
    </row>
    <row r="899" spans="1:11" ht="15.75" customHeight="1" x14ac:dyDescent="0.3">
      <c r="A899" s="8" t="s">
        <v>935</v>
      </c>
      <c r="B899" s="20">
        <v>3</v>
      </c>
      <c r="C899" s="38">
        <v>12094.48</v>
      </c>
      <c r="D899" s="8" t="s">
        <v>7882</v>
      </c>
      <c r="E899" s="8" t="s">
        <v>7882</v>
      </c>
      <c r="F899" s="8" t="s">
        <v>7861</v>
      </c>
      <c r="G899" s="43">
        <v>25010</v>
      </c>
      <c r="H899" s="20">
        <v>54</v>
      </c>
      <c r="I899" s="20" t="str" cm="1">
        <f t="array" ref="I899">_xlfn.IFS(H899&lt;=18, "Child", AND(H899&gt;18, H899&lt;=54), "Adult", TRUE, "Old")</f>
        <v>Adult</v>
      </c>
      <c r="K899" s="27"/>
    </row>
    <row r="900" spans="1:11" ht="15.75" customHeight="1" x14ac:dyDescent="0.3">
      <c r="A900" s="8" t="s">
        <v>936</v>
      </c>
      <c r="B900" s="20">
        <v>3</v>
      </c>
      <c r="C900" s="38">
        <v>12091.34</v>
      </c>
      <c r="D900" s="8" t="s">
        <v>7882</v>
      </c>
      <c r="E900" s="8" t="s">
        <v>7884</v>
      </c>
      <c r="F900" s="8" t="s">
        <v>7874</v>
      </c>
      <c r="G900" s="43">
        <v>30927</v>
      </c>
      <c r="H900" s="20">
        <v>38</v>
      </c>
      <c r="I900" s="20" t="str" cm="1">
        <f t="array" ref="I900">_xlfn.IFS(H900&lt;=18, "Child", AND(H900&gt;18, H900&lt;=54), "Adult", TRUE, "Old")</f>
        <v>Adult</v>
      </c>
      <c r="K900" s="27"/>
    </row>
    <row r="901" spans="1:11" ht="15.75" customHeight="1" x14ac:dyDescent="0.3">
      <c r="A901" s="8" t="s">
        <v>937</v>
      </c>
      <c r="B901" s="20">
        <v>3</v>
      </c>
      <c r="C901" s="38">
        <v>12048.13</v>
      </c>
      <c r="D901" s="8" t="s">
        <v>7882</v>
      </c>
      <c r="E901" s="8" t="s">
        <v>7884</v>
      </c>
      <c r="F901" s="8" t="s">
        <v>7873</v>
      </c>
      <c r="G901" s="43">
        <v>31662</v>
      </c>
      <c r="H901" s="20">
        <v>36</v>
      </c>
      <c r="I901" s="20" t="str" cm="1">
        <f t="array" ref="I901">_xlfn.IFS(H901&lt;=18, "Child", AND(H901&gt;18, H901&lt;=54), "Adult", TRUE, "Old")</f>
        <v>Adult</v>
      </c>
      <c r="K901" s="27"/>
    </row>
    <row r="902" spans="1:11" ht="15.75" customHeight="1" x14ac:dyDescent="0.3">
      <c r="A902" s="8" t="s">
        <v>938</v>
      </c>
      <c r="B902" s="20">
        <v>1</v>
      </c>
      <c r="C902" s="38">
        <v>12044.34</v>
      </c>
      <c r="D902" s="8" t="s">
        <v>7882</v>
      </c>
      <c r="E902" s="8" t="s">
        <v>7883</v>
      </c>
      <c r="F902" s="8" t="s">
        <v>7860</v>
      </c>
      <c r="G902" s="43">
        <v>24435</v>
      </c>
      <c r="H902" s="20">
        <v>56</v>
      </c>
      <c r="I902" s="20" t="str" cm="1">
        <f t="array" ref="I902">_xlfn.IFS(H902&lt;=18, "Child", AND(H902&gt;18, H902&lt;=54), "Adult", TRUE, "Old")</f>
        <v>Old</v>
      </c>
      <c r="K902" s="27"/>
    </row>
    <row r="903" spans="1:11" ht="15.75" customHeight="1" x14ac:dyDescent="0.3">
      <c r="A903" s="8" t="s">
        <v>939</v>
      </c>
      <c r="B903" s="20">
        <v>2</v>
      </c>
      <c r="C903" s="38">
        <v>12035.18</v>
      </c>
      <c r="D903" s="8" t="s">
        <v>7882</v>
      </c>
      <c r="E903" s="8" t="s">
        <v>7882</v>
      </c>
      <c r="F903" s="8" t="s">
        <v>7870</v>
      </c>
      <c r="G903" s="43">
        <v>29144</v>
      </c>
      <c r="H903" s="20">
        <v>43</v>
      </c>
      <c r="I903" s="20" t="str" cm="1">
        <f t="array" ref="I903">_xlfn.IFS(H903&lt;=18, "Child", AND(H903&gt;18, H903&lt;=54), "Adult", TRUE, "Old")</f>
        <v>Adult</v>
      </c>
      <c r="K903" s="27"/>
    </row>
    <row r="904" spans="1:11" ht="15.75" customHeight="1" x14ac:dyDescent="0.3">
      <c r="A904" s="8" t="s">
        <v>940</v>
      </c>
      <c r="B904" s="20">
        <v>1</v>
      </c>
      <c r="C904" s="38">
        <v>12032.33</v>
      </c>
      <c r="D904" s="8" t="s">
        <v>7882</v>
      </c>
      <c r="E904" s="8" t="s">
        <v>7883</v>
      </c>
      <c r="F904" s="8" t="s">
        <v>7861</v>
      </c>
      <c r="G904" s="43">
        <v>24044</v>
      </c>
      <c r="H904" s="20">
        <v>57</v>
      </c>
      <c r="I904" s="20" t="str" cm="1">
        <f t="array" ref="I904">_xlfn.IFS(H904&lt;=18, "Child", AND(H904&gt;18, H904&lt;=54), "Adult", TRUE, "Old")</f>
        <v>Old</v>
      </c>
      <c r="K904" s="27"/>
    </row>
    <row r="905" spans="1:11" ht="15.75" customHeight="1" x14ac:dyDescent="0.3">
      <c r="A905" s="8" t="s">
        <v>941</v>
      </c>
      <c r="B905" s="20">
        <v>0</v>
      </c>
      <c r="C905" s="38">
        <v>12029.29</v>
      </c>
      <c r="D905" s="8" t="s">
        <v>7882</v>
      </c>
      <c r="E905" s="8" t="s">
        <v>7884</v>
      </c>
      <c r="F905" s="8" t="s">
        <v>7867</v>
      </c>
      <c r="G905" s="43">
        <v>23902</v>
      </c>
      <c r="H905" s="20">
        <v>57</v>
      </c>
      <c r="I905" s="20" t="str" cm="1">
        <f t="array" ref="I905">_xlfn.IFS(H905&lt;=18, "Child", AND(H905&gt;18, H905&lt;=54), "Adult", TRUE, "Old")</f>
        <v>Old</v>
      </c>
      <c r="K905" s="27"/>
    </row>
    <row r="906" spans="1:11" ht="15.75" customHeight="1" x14ac:dyDescent="0.3">
      <c r="A906" s="8" t="s">
        <v>942</v>
      </c>
      <c r="B906" s="20">
        <v>3</v>
      </c>
      <c r="C906" s="38">
        <v>12001.29</v>
      </c>
      <c r="D906" s="8" t="s">
        <v>7882</v>
      </c>
      <c r="E906" s="8" t="s">
        <v>7882</v>
      </c>
      <c r="F906" s="8" t="s">
        <v>7870</v>
      </c>
      <c r="G906" s="43">
        <v>30241</v>
      </c>
      <c r="H906" s="20">
        <v>40</v>
      </c>
      <c r="I906" s="20" t="str" cm="1">
        <f t="array" ref="I906">_xlfn.IFS(H906&lt;=18, "Child", AND(H906&gt;18, H906&lt;=54), "Adult", TRUE, "Old")</f>
        <v>Adult</v>
      </c>
      <c r="K906" s="27"/>
    </row>
    <row r="907" spans="1:11" ht="15.75" customHeight="1" x14ac:dyDescent="0.3">
      <c r="A907" s="8" t="s">
        <v>943</v>
      </c>
      <c r="B907" s="20">
        <v>0</v>
      </c>
      <c r="C907" s="38">
        <v>11994.89</v>
      </c>
      <c r="D907" s="8" t="s">
        <v>7882</v>
      </c>
      <c r="E907" s="8" t="s">
        <v>7884</v>
      </c>
      <c r="F907" s="8" t="s">
        <v>7860</v>
      </c>
      <c r="G907" s="43">
        <v>34315</v>
      </c>
      <c r="H907" s="20">
        <v>29</v>
      </c>
      <c r="I907" s="20" t="str" cm="1">
        <f t="array" ref="I907">_xlfn.IFS(H907&lt;=18, "Child", AND(H907&gt;18, H907&lt;=54), "Adult", TRUE, "Old")</f>
        <v>Adult</v>
      </c>
      <c r="K907" s="27"/>
    </row>
    <row r="908" spans="1:11" ht="15.75" customHeight="1" x14ac:dyDescent="0.3">
      <c r="A908" s="8" t="s">
        <v>944</v>
      </c>
      <c r="B908" s="20">
        <v>3</v>
      </c>
      <c r="C908" s="38">
        <v>11987.68</v>
      </c>
      <c r="D908" s="8" t="s">
        <v>7882</v>
      </c>
      <c r="E908" s="8" t="s">
        <v>7884</v>
      </c>
      <c r="F908" s="8" t="s">
        <v>7873</v>
      </c>
      <c r="G908" s="43">
        <v>30501</v>
      </c>
      <c r="H908" s="20">
        <v>39</v>
      </c>
      <c r="I908" s="20" t="str" cm="1">
        <f t="array" ref="I908">_xlfn.IFS(H908&lt;=18, "Child", AND(H908&gt;18, H908&lt;=54), "Adult", TRUE, "Old")</f>
        <v>Adult</v>
      </c>
      <c r="K908" s="27"/>
    </row>
    <row r="909" spans="1:11" ht="15.75" customHeight="1" x14ac:dyDescent="0.3">
      <c r="A909" s="8" t="s">
        <v>945</v>
      </c>
      <c r="B909" s="20">
        <v>3</v>
      </c>
      <c r="C909" s="38">
        <v>11987.17</v>
      </c>
      <c r="D909" s="8" t="s">
        <v>7882</v>
      </c>
      <c r="E909" s="8" t="s">
        <v>7882</v>
      </c>
      <c r="F909" s="8" t="s">
        <v>7859</v>
      </c>
      <c r="G909" s="43">
        <v>24828</v>
      </c>
      <c r="H909" s="20">
        <v>55</v>
      </c>
      <c r="I909" s="20" t="str" cm="1">
        <f t="array" ref="I909">_xlfn.IFS(H909&lt;=18, "Child", AND(H909&gt;18, H909&lt;=54), "Adult", TRUE, "Old")</f>
        <v>Old</v>
      </c>
      <c r="K909" s="27"/>
    </row>
    <row r="910" spans="1:11" ht="15.75" customHeight="1" x14ac:dyDescent="0.3">
      <c r="A910" s="8" t="s">
        <v>946</v>
      </c>
      <c r="B910" s="20">
        <v>1</v>
      </c>
      <c r="C910" s="38">
        <v>11946.63</v>
      </c>
      <c r="D910" s="8" t="s">
        <v>7882</v>
      </c>
      <c r="E910" s="8" t="s">
        <v>7884</v>
      </c>
      <c r="F910" s="8" t="s">
        <v>7859</v>
      </c>
      <c r="G910" s="43">
        <v>23649</v>
      </c>
      <c r="H910" s="20">
        <v>58</v>
      </c>
      <c r="I910" s="20" t="str" cm="1">
        <f t="array" ref="I910">_xlfn.IFS(H910&lt;=18, "Child", AND(H910&gt;18, H910&lt;=54), "Adult", TRUE, "Old")</f>
        <v>Old</v>
      </c>
      <c r="K910" s="27"/>
    </row>
    <row r="911" spans="1:11" ht="15.75" customHeight="1" x14ac:dyDescent="0.3">
      <c r="A911" s="8" t="s">
        <v>947</v>
      </c>
      <c r="B911" s="20">
        <v>1</v>
      </c>
      <c r="C911" s="38">
        <v>11945.13</v>
      </c>
      <c r="D911" s="8" t="s">
        <v>7882</v>
      </c>
      <c r="E911" s="8" t="s">
        <v>7884</v>
      </c>
      <c r="F911" s="8" t="s">
        <v>7860</v>
      </c>
      <c r="G911" s="43">
        <v>24047</v>
      </c>
      <c r="H911" s="20">
        <v>57</v>
      </c>
      <c r="I911" s="20" t="str" cm="1">
        <f t="array" ref="I911">_xlfn.IFS(H911&lt;=18, "Child", AND(H911&gt;18, H911&lt;=54), "Adult", TRUE, "Old")</f>
        <v>Old</v>
      </c>
      <c r="K911" s="27"/>
    </row>
    <row r="912" spans="1:11" ht="15.75" customHeight="1" x14ac:dyDescent="0.3">
      <c r="A912" s="8" t="s">
        <v>948</v>
      </c>
      <c r="B912" s="20">
        <v>0</v>
      </c>
      <c r="C912" s="38">
        <v>11944.59</v>
      </c>
      <c r="D912" s="8" t="s">
        <v>7882</v>
      </c>
      <c r="E912" s="8" t="s">
        <v>7884</v>
      </c>
      <c r="F912" s="8" t="s">
        <v>7864</v>
      </c>
      <c r="G912" s="43">
        <v>23736</v>
      </c>
      <c r="H912" s="20">
        <v>58</v>
      </c>
      <c r="I912" s="20" t="str" cm="1">
        <f t="array" ref="I912">_xlfn.IFS(H912&lt;=18, "Child", AND(H912&gt;18, H912&lt;=54), "Adult", TRUE, "Old")</f>
        <v>Old</v>
      </c>
      <c r="K912" s="27"/>
    </row>
    <row r="913" spans="1:11" ht="15.75" customHeight="1" x14ac:dyDescent="0.3">
      <c r="A913" s="8" t="s">
        <v>949</v>
      </c>
      <c r="B913" s="20">
        <v>3</v>
      </c>
      <c r="C913" s="38">
        <v>11941.83</v>
      </c>
      <c r="D913" s="8" t="s">
        <v>7882</v>
      </c>
      <c r="E913" s="8" t="s">
        <v>7883</v>
      </c>
      <c r="F913" s="8" t="s">
        <v>7868</v>
      </c>
      <c r="G913" s="43">
        <v>33530</v>
      </c>
      <c r="H913" s="20">
        <v>31</v>
      </c>
      <c r="I913" s="20" t="str" cm="1">
        <f t="array" ref="I913">_xlfn.IFS(H913&lt;=18, "Child", AND(H913&gt;18, H913&lt;=54), "Adult", TRUE, "Old")</f>
        <v>Adult</v>
      </c>
      <c r="K913" s="27"/>
    </row>
    <row r="914" spans="1:11" ht="15.75" customHeight="1" x14ac:dyDescent="0.3">
      <c r="A914" s="8" t="s">
        <v>950</v>
      </c>
      <c r="B914" s="20">
        <v>0</v>
      </c>
      <c r="C914" s="38">
        <v>11938.26</v>
      </c>
      <c r="D914" s="8" t="s">
        <v>7882</v>
      </c>
      <c r="E914" s="8" t="s">
        <v>7882</v>
      </c>
      <c r="F914" s="8" t="s">
        <v>7863</v>
      </c>
      <c r="G914" s="43">
        <v>23591</v>
      </c>
      <c r="H914" s="20">
        <v>58</v>
      </c>
      <c r="I914" s="20" t="str" cm="1">
        <f t="array" ref="I914">_xlfn.IFS(H914&lt;=18, "Child", AND(H914&gt;18, H914&lt;=54), "Adult", TRUE, "Old")</f>
        <v>Old</v>
      </c>
      <c r="K914" s="27"/>
    </row>
    <row r="915" spans="1:11" ht="15.75" customHeight="1" x14ac:dyDescent="0.3">
      <c r="A915" s="8" t="s">
        <v>951</v>
      </c>
      <c r="B915" s="20">
        <v>0</v>
      </c>
      <c r="C915" s="38">
        <v>11931.13</v>
      </c>
      <c r="D915" s="8" t="s">
        <v>7882</v>
      </c>
      <c r="E915" s="8" t="s">
        <v>7883</v>
      </c>
      <c r="F915" s="8" t="s">
        <v>7863</v>
      </c>
      <c r="G915" s="43">
        <v>23731</v>
      </c>
      <c r="H915" s="20">
        <v>58</v>
      </c>
      <c r="I915" s="20" t="str" cm="1">
        <f t="array" ref="I915">_xlfn.IFS(H915&lt;=18, "Child", AND(H915&gt;18, H915&lt;=54), "Adult", TRUE, "Old")</f>
        <v>Old</v>
      </c>
      <c r="K915" s="27"/>
    </row>
    <row r="916" spans="1:11" ht="15.75" customHeight="1" x14ac:dyDescent="0.3">
      <c r="A916" s="8" t="s">
        <v>952</v>
      </c>
      <c r="B916" s="20">
        <v>0</v>
      </c>
      <c r="C916" s="38">
        <v>11918.2</v>
      </c>
      <c r="D916" s="8" t="s">
        <v>7882</v>
      </c>
      <c r="E916" s="8" t="s">
        <v>7883</v>
      </c>
      <c r="F916" s="8" t="s">
        <v>7870</v>
      </c>
      <c r="G916" s="43">
        <v>23700</v>
      </c>
      <c r="H916" s="20">
        <v>58</v>
      </c>
      <c r="I916" s="20" t="str" cm="1">
        <f t="array" ref="I916">_xlfn.IFS(H916&lt;=18, "Child", AND(H916&gt;18, H916&lt;=54), "Adult", TRUE, "Old")</f>
        <v>Old</v>
      </c>
      <c r="K916" s="27"/>
    </row>
    <row r="917" spans="1:11" ht="15.75" customHeight="1" x14ac:dyDescent="0.3">
      <c r="A917" s="8" t="s">
        <v>953</v>
      </c>
      <c r="B917" s="20">
        <v>2</v>
      </c>
      <c r="C917" s="38">
        <v>11884.05</v>
      </c>
      <c r="D917" s="8" t="s">
        <v>7882</v>
      </c>
      <c r="E917" s="8" t="s">
        <v>7882</v>
      </c>
      <c r="F917" s="8" t="s">
        <v>7859</v>
      </c>
      <c r="G917" s="43">
        <v>38140</v>
      </c>
      <c r="H917" s="20">
        <v>19</v>
      </c>
      <c r="I917" s="20" t="str" cm="1">
        <f t="array" ref="I917">_xlfn.IFS(H917&lt;=18, "Child", AND(H917&gt;18, H917&lt;=54), "Adult", TRUE, "Old")</f>
        <v>Adult</v>
      </c>
      <c r="K917" s="27"/>
    </row>
    <row r="918" spans="1:11" ht="15.75" customHeight="1" x14ac:dyDescent="0.3">
      <c r="A918" s="8" t="s">
        <v>954</v>
      </c>
      <c r="B918" s="20">
        <v>2</v>
      </c>
      <c r="C918" s="38">
        <v>11881.97</v>
      </c>
      <c r="D918" s="8" t="s">
        <v>7882</v>
      </c>
      <c r="E918" s="8" t="s">
        <v>7883</v>
      </c>
      <c r="F918" s="8" t="s">
        <v>7859</v>
      </c>
      <c r="G918" s="43">
        <v>24774</v>
      </c>
      <c r="H918" s="20">
        <v>55</v>
      </c>
      <c r="I918" s="20" t="str" cm="1">
        <f t="array" ref="I918">_xlfn.IFS(H918&lt;=18, "Child", AND(H918&gt;18, H918&lt;=54), "Adult", TRUE, "Old")</f>
        <v>Old</v>
      </c>
      <c r="K918" s="27"/>
    </row>
    <row r="919" spans="1:11" ht="15.75" customHeight="1" x14ac:dyDescent="0.3">
      <c r="A919" s="8" t="s">
        <v>955</v>
      </c>
      <c r="B919" s="20">
        <v>2</v>
      </c>
      <c r="C919" s="38">
        <v>11881.36</v>
      </c>
      <c r="D919" s="8" t="s">
        <v>7882</v>
      </c>
      <c r="E919" s="8" t="s">
        <v>7884</v>
      </c>
      <c r="F919" s="8" t="s">
        <v>7861</v>
      </c>
      <c r="G919" s="43">
        <v>24667</v>
      </c>
      <c r="H919" s="20">
        <v>55</v>
      </c>
      <c r="I919" s="20" t="str" cm="1">
        <f t="array" ref="I919">_xlfn.IFS(H919&lt;=18, "Child", AND(H919&gt;18, H919&lt;=54), "Adult", TRUE, "Old")</f>
        <v>Old</v>
      </c>
      <c r="K919" s="27"/>
    </row>
    <row r="920" spans="1:11" ht="15.75" customHeight="1" x14ac:dyDescent="0.3">
      <c r="A920" s="8" t="s">
        <v>956</v>
      </c>
      <c r="B920" s="20">
        <v>1</v>
      </c>
      <c r="C920" s="38">
        <v>11879.1</v>
      </c>
      <c r="D920" s="8" t="s">
        <v>7882</v>
      </c>
      <c r="E920" s="8" t="s">
        <v>7882</v>
      </c>
      <c r="F920" s="8" t="s">
        <v>7867</v>
      </c>
      <c r="G920" s="43">
        <v>24708</v>
      </c>
      <c r="H920" s="20">
        <v>55</v>
      </c>
      <c r="I920" s="20" t="str" cm="1">
        <f t="array" ref="I920">_xlfn.IFS(H920&lt;=18, "Child", AND(H920&gt;18, H920&lt;=54), "Adult", TRUE, "Old")</f>
        <v>Old</v>
      </c>
      <c r="K920" s="27"/>
    </row>
    <row r="921" spans="1:11" ht="15.75" customHeight="1" x14ac:dyDescent="0.3">
      <c r="A921" s="8" t="s">
        <v>957</v>
      </c>
      <c r="B921" s="20">
        <v>0</v>
      </c>
      <c r="C921" s="38">
        <v>11858.56</v>
      </c>
      <c r="D921" s="8" t="s">
        <v>7882</v>
      </c>
      <c r="E921" s="8" t="s">
        <v>7882</v>
      </c>
      <c r="F921" s="8" t="s">
        <v>7861</v>
      </c>
      <c r="G921" s="43">
        <v>27217</v>
      </c>
      <c r="H921" s="20">
        <v>48</v>
      </c>
      <c r="I921" s="20" t="str" cm="1">
        <f t="array" ref="I921">_xlfn.IFS(H921&lt;=18, "Child", AND(H921&gt;18, H921&lt;=54), "Adult", TRUE, "Old")</f>
        <v>Adult</v>
      </c>
      <c r="K921" s="27"/>
    </row>
    <row r="922" spans="1:11" ht="15.75" customHeight="1" x14ac:dyDescent="0.3">
      <c r="A922" s="8" t="s">
        <v>958</v>
      </c>
      <c r="B922" s="20">
        <v>0</v>
      </c>
      <c r="C922" s="38">
        <v>11856.41</v>
      </c>
      <c r="D922" s="8" t="s">
        <v>7882</v>
      </c>
      <c r="E922" s="8" t="s">
        <v>7884</v>
      </c>
      <c r="F922" s="8" t="s">
        <v>7859</v>
      </c>
      <c r="G922" s="43">
        <v>23649</v>
      </c>
      <c r="H922" s="20">
        <v>58</v>
      </c>
      <c r="I922" s="20" t="str" cm="1">
        <f t="array" ref="I922">_xlfn.IFS(H922&lt;=18, "Child", AND(H922&gt;18, H922&lt;=54), "Adult", TRUE, "Old")</f>
        <v>Old</v>
      </c>
      <c r="K922" s="27"/>
    </row>
    <row r="923" spans="1:11" ht="15.75" customHeight="1" x14ac:dyDescent="0.3">
      <c r="A923" s="8" t="s">
        <v>959</v>
      </c>
      <c r="B923" s="20">
        <v>0</v>
      </c>
      <c r="C923" s="38">
        <v>11848.14</v>
      </c>
      <c r="D923" s="8" t="s">
        <v>7882</v>
      </c>
      <c r="E923" s="8" t="s">
        <v>7884</v>
      </c>
      <c r="F923" s="8" t="s">
        <v>7861</v>
      </c>
      <c r="G923" s="43">
        <v>23555</v>
      </c>
      <c r="H923" s="20">
        <v>58</v>
      </c>
      <c r="I923" s="20" t="str" cm="1">
        <f t="array" ref="I923">_xlfn.IFS(H923&lt;=18, "Child", AND(H923&gt;18, H923&lt;=54), "Adult", TRUE, "Old")</f>
        <v>Old</v>
      </c>
      <c r="K923" s="27"/>
    </row>
    <row r="924" spans="1:11" ht="15.75" customHeight="1" x14ac:dyDescent="0.3">
      <c r="A924" s="8" t="s">
        <v>960</v>
      </c>
      <c r="B924" s="20">
        <v>0</v>
      </c>
      <c r="C924" s="38">
        <v>11842.62</v>
      </c>
      <c r="D924" s="8" t="s">
        <v>7882</v>
      </c>
      <c r="E924" s="8" t="s">
        <v>7882</v>
      </c>
      <c r="F924" s="8" t="s">
        <v>7860</v>
      </c>
      <c r="G924" s="43">
        <v>24056</v>
      </c>
      <c r="H924" s="20">
        <v>57</v>
      </c>
      <c r="I924" s="20" t="str" cm="1">
        <f t="array" ref="I924">_xlfn.IFS(H924&lt;=18, "Child", AND(H924&gt;18, H924&lt;=54), "Adult", TRUE, "Old")</f>
        <v>Old</v>
      </c>
      <c r="K924" s="27"/>
    </row>
    <row r="925" spans="1:11" ht="15.75" customHeight="1" x14ac:dyDescent="0.3">
      <c r="A925" s="8" t="s">
        <v>961</v>
      </c>
      <c r="B925" s="20">
        <v>0</v>
      </c>
      <c r="C925" s="38">
        <v>11842.44</v>
      </c>
      <c r="D925" s="8" t="s">
        <v>7882</v>
      </c>
      <c r="E925" s="8" t="s">
        <v>7884</v>
      </c>
      <c r="F925" s="8" t="s">
        <v>7861</v>
      </c>
      <c r="G925" s="43">
        <v>23569</v>
      </c>
      <c r="H925" s="20">
        <v>58</v>
      </c>
      <c r="I925" s="20" t="str" cm="1">
        <f t="array" ref="I925">_xlfn.IFS(H925&lt;=18, "Child", AND(H925&gt;18, H925&lt;=54), "Adult", TRUE, "Old")</f>
        <v>Old</v>
      </c>
      <c r="K925" s="27"/>
    </row>
    <row r="926" spans="1:11" ht="15.75" customHeight="1" x14ac:dyDescent="0.3">
      <c r="A926" s="8" t="s">
        <v>962</v>
      </c>
      <c r="B926" s="20">
        <v>0</v>
      </c>
      <c r="C926" s="38">
        <v>11840.78</v>
      </c>
      <c r="D926" s="8" t="s">
        <v>7882</v>
      </c>
      <c r="E926" s="8" t="s">
        <v>7884</v>
      </c>
      <c r="F926" s="8" t="s">
        <v>7860</v>
      </c>
      <c r="G926" s="43">
        <v>24010</v>
      </c>
      <c r="H926" s="20">
        <v>57</v>
      </c>
      <c r="I926" s="20" t="str" cm="1">
        <f t="array" ref="I926">_xlfn.IFS(H926&lt;=18, "Child", AND(H926&gt;18, H926&lt;=54), "Adult", TRUE, "Old")</f>
        <v>Old</v>
      </c>
      <c r="K926" s="27"/>
    </row>
    <row r="927" spans="1:11" ht="15.75" customHeight="1" x14ac:dyDescent="0.3">
      <c r="A927" s="8" t="s">
        <v>963</v>
      </c>
      <c r="B927" s="20">
        <v>0</v>
      </c>
      <c r="C927" s="38">
        <v>11837.16</v>
      </c>
      <c r="D927" s="8" t="s">
        <v>7882</v>
      </c>
      <c r="E927" s="8" t="s">
        <v>7882</v>
      </c>
      <c r="F927" s="8" t="s">
        <v>7861</v>
      </c>
      <c r="G927" s="43">
        <v>23631</v>
      </c>
      <c r="H927" s="20">
        <v>58</v>
      </c>
      <c r="I927" s="20" t="str" cm="1">
        <f t="array" ref="I927">_xlfn.IFS(H927&lt;=18, "Child", AND(H927&gt;18, H927&lt;=54), "Adult", TRUE, "Old")</f>
        <v>Old</v>
      </c>
      <c r="K927" s="27"/>
    </row>
    <row r="928" spans="1:11" ht="15.75" customHeight="1" x14ac:dyDescent="0.3">
      <c r="A928" s="8" t="s">
        <v>964</v>
      </c>
      <c r="B928" s="20">
        <v>0</v>
      </c>
      <c r="C928" s="38">
        <v>11833.78</v>
      </c>
      <c r="D928" s="8" t="s">
        <v>7882</v>
      </c>
      <c r="E928" s="8" t="s">
        <v>7882</v>
      </c>
      <c r="F928" s="8" t="s">
        <v>7859</v>
      </c>
      <c r="G928" s="43">
        <v>23555</v>
      </c>
      <c r="H928" s="20">
        <v>58</v>
      </c>
      <c r="I928" s="20" t="str" cm="1">
        <f t="array" ref="I928">_xlfn.IFS(H928&lt;=18, "Child", AND(H928&gt;18, H928&lt;=54), "Adult", TRUE, "Old")</f>
        <v>Old</v>
      </c>
      <c r="K928" s="27"/>
    </row>
    <row r="929" spans="1:11" ht="15.75" customHeight="1" x14ac:dyDescent="0.3">
      <c r="A929" s="8" t="s">
        <v>965</v>
      </c>
      <c r="B929" s="20">
        <v>0</v>
      </c>
      <c r="C929" s="38">
        <v>11830.61</v>
      </c>
      <c r="D929" s="8" t="s">
        <v>7882</v>
      </c>
      <c r="E929" s="8" t="s">
        <v>7883</v>
      </c>
      <c r="F929" s="8" t="s">
        <v>7860</v>
      </c>
      <c r="G929" s="43">
        <v>24018</v>
      </c>
      <c r="H929" s="20">
        <v>57</v>
      </c>
      <c r="I929" s="20" t="str" cm="1">
        <f t="array" ref="I929">_xlfn.IFS(H929&lt;=18, "Child", AND(H929&gt;18, H929&lt;=54), "Adult", TRUE, "Old")</f>
        <v>Old</v>
      </c>
      <c r="K929" s="27"/>
    </row>
    <row r="930" spans="1:11" ht="15.75" customHeight="1" x14ac:dyDescent="0.3">
      <c r="A930" s="8" t="s">
        <v>966</v>
      </c>
      <c r="B930" s="20">
        <v>3</v>
      </c>
      <c r="C930" s="38">
        <v>11773.06</v>
      </c>
      <c r="D930" s="8" t="s">
        <v>7882</v>
      </c>
      <c r="E930" s="8" t="s">
        <v>7882</v>
      </c>
      <c r="F930" s="8" t="s">
        <v>7873</v>
      </c>
      <c r="G930" s="43">
        <v>30275</v>
      </c>
      <c r="H930" s="20">
        <v>40</v>
      </c>
      <c r="I930" s="20" t="str" cm="1">
        <f t="array" ref="I930">_xlfn.IFS(H930&lt;=18, "Child", AND(H930&gt;18, H930&lt;=54), "Adult", TRUE, "Old")</f>
        <v>Adult</v>
      </c>
      <c r="K930" s="27"/>
    </row>
    <row r="931" spans="1:11" ht="15.75" customHeight="1" x14ac:dyDescent="0.3">
      <c r="A931" s="8" t="s">
        <v>967</v>
      </c>
      <c r="B931" s="20">
        <v>1</v>
      </c>
      <c r="C931" s="38">
        <v>11763</v>
      </c>
      <c r="D931" s="8" t="s">
        <v>7882</v>
      </c>
      <c r="E931" s="8" t="s">
        <v>7882</v>
      </c>
      <c r="F931" s="8" t="s">
        <v>7864</v>
      </c>
      <c r="G931" s="43">
        <v>24313</v>
      </c>
      <c r="H931" s="20">
        <v>56</v>
      </c>
      <c r="I931" s="20" t="str" cm="1">
        <f t="array" ref="I931">_xlfn.IFS(H931&lt;=18, "Child", AND(H931&gt;18, H931&lt;=54), "Adult", TRUE, "Old")</f>
        <v>Old</v>
      </c>
      <c r="K931" s="27"/>
    </row>
    <row r="932" spans="1:11" ht="15.75" customHeight="1" x14ac:dyDescent="0.3">
      <c r="A932" s="8" t="s">
        <v>968</v>
      </c>
      <c r="B932" s="20">
        <v>2</v>
      </c>
      <c r="C932" s="38">
        <v>11752.68</v>
      </c>
      <c r="D932" s="8" t="s">
        <v>7882</v>
      </c>
      <c r="E932" s="8" t="s">
        <v>7883</v>
      </c>
      <c r="F932" s="8" t="s">
        <v>7873</v>
      </c>
      <c r="G932" s="43">
        <v>29165</v>
      </c>
      <c r="H932" s="20">
        <v>43</v>
      </c>
      <c r="I932" s="20" t="str" cm="1">
        <f t="array" ref="I932">_xlfn.IFS(H932&lt;=18, "Child", AND(H932&gt;18, H932&lt;=54), "Adult", TRUE, "Old")</f>
        <v>Adult</v>
      </c>
      <c r="K932" s="27"/>
    </row>
    <row r="933" spans="1:11" ht="15.75" customHeight="1" x14ac:dyDescent="0.3">
      <c r="A933" s="8" t="s">
        <v>969</v>
      </c>
      <c r="B933" s="20">
        <v>0</v>
      </c>
      <c r="C933" s="38">
        <v>11743.93</v>
      </c>
      <c r="D933" s="8" t="s">
        <v>7882</v>
      </c>
      <c r="E933" s="8" t="s">
        <v>7883</v>
      </c>
      <c r="F933" s="8" t="s">
        <v>7860</v>
      </c>
      <c r="G933" s="43">
        <v>23713</v>
      </c>
      <c r="H933" s="20">
        <v>58</v>
      </c>
      <c r="I933" s="20" t="str" cm="1">
        <f t="array" ref="I933">_xlfn.IFS(H933&lt;=18, "Child", AND(H933&gt;18, H933&lt;=54), "Adult", TRUE, "Old")</f>
        <v>Old</v>
      </c>
      <c r="K933" s="27"/>
    </row>
    <row r="934" spans="1:11" ht="15.75" customHeight="1" x14ac:dyDescent="0.3">
      <c r="A934" s="8" t="s">
        <v>970</v>
      </c>
      <c r="B934" s="20">
        <v>0</v>
      </c>
      <c r="C934" s="38">
        <v>11743.3</v>
      </c>
      <c r="D934" s="8" t="s">
        <v>7882</v>
      </c>
      <c r="E934" s="8" t="s">
        <v>7882</v>
      </c>
      <c r="F934" s="8" t="s">
        <v>7859</v>
      </c>
      <c r="G934" s="43">
        <v>23171</v>
      </c>
      <c r="H934" s="20">
        <v>59</v>
      </c>
      <c r="I934" s="20" t="str" cm="1">
        <f t="array" ref="I934">_xlfn.IFS(H934&lt;=18, "Child", AND(H934&gt;18, H934&lt;=54), "Adult", TRUE, "Old")</f>
        <v>Old</v>
      </c>
      <c r="K934" s="27"/>
    </row>
    <row r="935" spans="1:11" ht="15.75" customHeight="1" x14ac:dyDescent="0.3">
      <c r="A935" s="8" t="s">
        <v>971</v>
      </c>
      <c r="B935" s="20">
        <v>3</v>
      </c>
      <c r="C935" s="38">
        <v>11741.73</v>
      </c>
      <c r="D935" s="8" t="s">
        <v>7882</v>
      </c>
      <c r="E935" s="8" t="s">
        <v>7883</v>
      </c>
      <c r="F935" s="8" t="s">
        <v>7861</v>
      </c>
      <c r="G935" s="43">
        <v>25519</v>
      </c>
      <c r="H935" s="20">
        <v>53</v>
      </c>
      <c r="I935" s="20" t="str" cm="1">
        <f t="array" ref="I935">_xlfn.IFS(H935&lt;=18, "Child", AND(H935&gt;18, H935&lt;=54), "Adult", TRUE, "Old")</f>
        <v>Adult</v>
      </c>
      <c r="K935" s="27"/>
    </row>
    <row r="936" spans="1:11" ht="15.75" customHeight="1" x14ac:dyDescent="0.3">
      <c r="A936" s="8" t="s">
        <v>972</v>
      </c>
      <c r="B936" s="20">
        <v>2</v>
      </c>
      <c r="C936" s="38">
        <v>11737.85</v>
      </c>
      <c r="D936" s="8" t="s">
        <v>7882</v>
      </c>
      <c r="E936" s="8" t="s">
        <v>7883</v>
      </c>
      <c r="F936" s="8" t="s">
        <v>7861</v>
      </c>
      <c r="G936" s="43">
        <v>32391</v>
      </c>
      <c r="H936" s="20">
        <v>34</v>
      </c>
      <c r="I936" s="20" t="str" cm="1">
        <f t="array" ref="I936">_xlfn.IFS(H936&lt;=18, "Child", AND(H936&gt;18, H936&lt;=54), "Adult", TRUE, "Old")</f>
        <v>Adult</v>
      </c>
      <c r="K936" s="27"/>
    </row>
    <row r="937" spans="1:11" ht="15.75" customHeight="1" x14ac:dyDescent="0.3">
      <c r="A937" s="8" t="s">
        <v>973</v>
      </c>
      <c r="B937" s="20">
        <v>0</v>
      </c>
      <c r="C937" s="38">
        <v>11735.88</v>
      </c>
      <c r="D937" s="8" t="s">
        <v>7882</v>
      </c>
      <c r="E937" s="8" t="s">
        <v>7883</v>
      </c>
      <c r="F937" s="8" t="s">
        <v>7860</v>
      </c>
      <c r="G937" s="43">
        <v>23690</v>
      </c>
      <c r="H937" s="20">
        <v>58</v>
      </c>
      <c r="I937" s="20" t="str" cm="1">
        <f t="array" ref="I937">_xlfn.IFS(H937&lt;=18, "Child", AND(H937&gt;18, H937&lt;=54), "Adult", TRUE, "Old")</f>
        <v>Old</v>
      </c>
      <c r="K937" s="27"/>
    </row>
    <row r="938" spans="1:11" ht="15.75" customHeight="1" x14ac:dyDescent="0.3">
      <c r="A938" s="8" t="s">
        <v>974</v>
      </c>
      <c r="B938" s="20">
        <v>3</v>
      </c>
      <c r="C938" s="38">
        <v>11730.82</v>
      </c>
      <c r="D938" s="8" t="s">
        <v>7882</v>
      </c>
      <c r="E938" s="8" t="s">
        <v>7882</v>
      </c>
      <c r="F938" s="8" t="s">
        <v>7873</v>
      </c>
      <c r="G938" s="43">
        <v>31012</v>
      </c>
      <c r="H938" s="20">
        <v>38</v>
      </c>
      <c r="I938" s="20" t="str" cm="1">
        <f t="array" ref="I938">_xlfn.IFS(H938&lt;=18, "Child", AND(H938&gt;18, H938&lt;=54), "Adult", TRUE, "Old")</f>
        <v>Adult</v>
      </c>
      <c r="K938" s="27"/>
    </row>
    <row r="939" spans="1:11" ht="15.75" customHeight="1" x14ac:dyDescent="0.3">
      <c r="A939" s="8" t="s">
        <v>975</v>
      </c>
      <c r="B939" s="20">
        <v>2</v>
      </c>
      <c r="C939" s="38">
        <v>11729.68</v>
      </c>
      <c r="D939" s="8" t="s">
        <v>7882</v>
      </c>
      <c r="E939" s="8" t="s">
        <v>7883</v>
      </c>
      <c r="F939" s="8" t="s">
        <v>7867</v>
      </c>
      <c r="G939" s="43">
        <v>25488</v>
      </c>
      <c r="H939" s="20">
        <v>53</v>
      </c>
      <c r="I939" s="20" t="str" cm="1">
        <f t="array" ref="I939">_xlfn.IFS(H939&lt;=18, "Child", AND(H939&gt;18, H939&lt;=54), "Adult", TRUE, "Old")</f>
        <v>Adult</v>
      </c>
      <c r="K939" s="27"/>
    </row>
    <row r="940" spans="1:11" ht="15.75" customHeight="1" x14ac:dyDescent="0.3">
      <c r="A940" s="8" t="s">
        <v>976</v>
      </c>
      <c r="B940" s="20">
        <v>3</v>
      </c>
      <c r="C940" s="38">
        <v>11712.97</v>
      </c>
      <c r="D940" s="8" t="s">
        <v>7882</v>
      </c>
      <c r="E940" s="8" t="s">
        <v>7884</v>
      </c>
      <c r="F940" s="8" t="s">
        <v>7870</v>
      </c>
      <c r="G940" s="43">
        <v>30245</v>
      </c>
      <c r="H940" s="20">
        <v>40</v>
      </c>
      <c r="I940" s="20" t="str" cm="1">
        <f t="array" ref="I940">_xlfn.IFS(H940&lt;=18, "Child", AND(H940&gt;18, H940&lt;=54), "Adult", TRUE, "Old")</f>
        <v>Adult</v>
      </c>
      <c r="K940" s="27"/>
    </row>
    <row r="941" spans="1:11" ht="15.75" customHeight="1" x14ac:dyDescent="0.3">
      <c r="A941" s="8" t="s">
        <v>977</v>
      </c>
      <c r="B941" s="20">
        <v>0</v>
      </c>
      <c r="C941" s="38">
        <v>11696.52</v>
      </c>
      <c r="D941" s="8" t="s">
        <v>7882</v>
      </c>
      <c r="E941" s="8" t="s">
        <v>7883</v>
      </c>
      <c r="F941" s="8" t="s">
        <v>7870</v>
      </c>
      <c r="G941" s="43">
        <v>25903</v>
      </c>
      <c r="H941" s="20">
        <v>52</v>
      </c>
      <c r="I941" s="20" t="str" cm="1">
        <f t="array" ref="I941">_xlfn.IFS(H941&lt;=18, "Child", AND(H941&gt;18, H941&lt;=54), "Adult", TRUE, "Old")</f>
        <v>Adult</v>
      </c>
      <c r="K941" s="27"/>
    </row>
    <row r="942" spans="1:11" ht="15.75" customHeight="1" x14ac:dyDescent="0.3">
      <c r="A942" s="8" t="s">
        <v>978</v>
      </c>
      <c r="B942" s="20">
        <v>1</v>
      </c>
      <c r="C942" s="38">
        <v>11674.13</v>
      </c>
      <c r="D942" s="8" t="s">
        <v>7882</v>
      </c>
      <c r="E942" s="8" t="s">
        <v>7883</v>
      </c>
      <c r="F942" s="8" t="s">
        <v>7861</v>
      </c>
      <c r="G942" s="43">
        <v>24420</v>
      </c>
      <c r="H942" s="20">
        <v>56</v>
      </c>
      <c r="I942" s="20" t="str" cm="1">
        <f t="array" ref="I942">_xlfn.IFS(H942&lt;=18, "Child", AND(H942&gt;18, H942&lt;=54), "Adult", TRUE, "Old")</f>
        <v>Old</v>
      </c>
      <c r="K942" s="27"/>
    </row>
    <row r="943" spans="1:11" ht="15.75" customHeight="1" x14ac:dyDescent="0.3">
      <c r="A943" s="8" t="s">
        <v>979</v>
      </c>
      <c r="B943" s="20">
        <v>0</v>
      </c>
      <c r="C943" s="38">
        <v>11658.38</v>
      </c>
      <c r="D943" s="8" t="s">
        <v>7882</v>
      </c>
      <c r="E943" s="8" t="s">
        <v>7882</v>
      </c>
      <c r="F943" s="8" t="s">
        <v>7867</v>
      </c>
      <c r="G943" s="43">
        <v>24342</v>
      </c>
      <c r="H943" s="20">
        <v>56</v>
      </c>
      <c r="I943" s="20" t="str" cm="1">
        <f t="array" ref="I943">_xlfn.IFS(H943&lt;=18, "Child", AND(H943&gt;18, H943&lt;=54), "Adult", TRUE, "Old")</f>
        <v>Old</v>
      </c>
      <c r="K943" s="27"/>
    </row>
    <row r="944" spans="1:11" ht="15.75" customHeight="1" x14ac:dyDescent="0.3">
      <c r="A944" s="8" t="s">
        <v>980</v>
      </c>
      <c r="B944" s="20">
        <v>0</v>
      </c>
      <c r="C944" s="38">
        <v>11658.12</v>
      </c>
      <c r="D944" s="8" t="s">
        <v>7882</v>
      </c>
      <c r="E944" s="8" t="s">
        <v>7883</v>
      </c>
      <c r="F944" s="8" t="s">
        <v>7867</v>
      </c>
      <c r="G944" s="43">
        <v>24294</v>
      </c>
      <c r="H944" s="20">
        <v>56</v>
      </c>
      <c r="I944" s="20" t="str" cm="1">
        <f t="array" ref="I944">_xlfn.IFS(H944&lt;=18, "Child", AND(H944&gt;18, H944&lt;=54), "Adult", TRUE, "Old")</f>
        <v>Old</v>
      </c>
      <c r="K944" s="27"/>
    </row>
    <row r="945" spans="1:11" ht="15.75" customHeight="1" x14ac:dyDescent="0.3">
      <c r="A945" s="8" t="s">
        <v>981</v>
      </c>
      <c r="B945" s="20">
        <v>0</v>
      </c>
      <c r="C945" s="38">
        <v>11657.81</v>
      </c>
      <c r="D945" s="8" t="s">
        <v>7882</v>
      </c>
      <c r="E945" s="8" t="s">
        <v>7884</v>
      </c>
      <c r="F945" s="8" t="s">
        <v>7868</v>
      </c>
      <c r="G945" s="43">
        <v>34535</v>
      </c>
      <c r="H945" s="20">
        <v>28</v>
      </c>
      <c r="I945" s="20" t="str" cm="1">
        <f t="array" ref="I945">_xlfn.IFS(H945&lt;=18, "Child", AND(H945&gt;18, H945&lt;=54), "Adult", TRUE, "Old")</f>
        <v>Adult</v>
      </c>
      <c r="K945" s="27"/>
    </row>
    <row r="946" spans="1:11" ht="15.75" customHeight="1" x14ac:dyDescent="0.3">
      <c r="A946" s="8" t="s">
        <v>982</v>
      </c>
      <c r="B946" s="20">
        <v>0</v>
      </c>
      <c r="C946" s="38">
        <v>11657.72</v>
      </c>
      <c r="D946" s="8" t="s">
        <v>7882</v>
      </c>
      <c r="E946" s="8" t="s">
        <v>7884</v>
      </c>
      <c r="F946" s="8" t="s">
        <v>7867</v>
      </c>
      <c r="G946" s="43">
        <v>24384</v>
      </c>
      <c r="H946" s="20">
        <v>56</v>
      </c>
      <c r="I946" s="20" t="str" cm="1">
        <f t="array" ref="I946">_xlfn.IFS(H946&lt;=18, "Child", AND(H946&gt;18, H946&lt;=54), "Adult", TRUE, "Old")</f>
        <v>Old</v>
      </c>
      <c r="K946" s="27"/>
    </row>
    <row r="947" spans="1:11" ht="15.75" customHeight="1" x14ac:dyDescent="0.3">
      <c r="A947" s="8" t="s">
        <v>983</v>
      </c>
      <c r="B947" s="20">
        <v>3</v>
      </c>
      <c r="C947" s="38">
        <v>11625.11</v>
      </c>
      <c r="D947" s="8" t="s">
        <v>7882</v>
      </c>
      <c r="E947" s="8" t="s">
        <v>7882</v>
      </c>
      <c r="F947" s="8" t="s">
        <v>7874</v>
      </c>
      <c r="G947" s="43">
        <v>31610</v>
      </c>
      <c r="H947" s="20">
        <v>36</v>
      </c>
      <c r="I947" s="20" t="str" cm="1">
        <f t="array" ref="I947">_xlfn.IFS(H947&lt;=18, "Child", AND(H947&gt;18, H947&lt;=54), "Adult", TRUE, "Old")</f>
        <v>Adult</v>
      </c>
      <c r="K947" s="27"/>
    </row>
    <row r="948" spans="1:11" ht="15.75" customHeight="1" x14ac:dyDescent="0.3">
      <c r="A948" s="8" t="s">
        <v>984</v>
      </c>
      <c r="B948" s="20">
        <v>0</v>
      </c>
      <c r="C948" s="38">
        <v>11602.75</v>
      </c>
      <c r="D948" s="8" t="s">
        <v>7882</v>
      </c>
      <c r="E948" s="8" t="s">
        <v>7883</v>
      </c>
      <c r="F948" s="8" t="s">
        <v>7872</v>
      </c>
      <c r="G948" s="43">
        <v>23548</v>
      </c>
      <c r="H948" s="20">
        <v>58</v>
      </c>
      <c r="I948" s="20" t="str" cm="1">
        <f t="array" ref="I948">_xlfn.IFS(H948&lt;=18, "Child", AND(H948&gt;18, H948&lt;=54), "Adult", TRUE, "Old")</f>
        <v>Old</v>
      </c>
      <c r="K948" s="27"/>
    </row>
    <row r="949" spans="1:11" ht="15.75" customHeight="1" x14ac:dyDescent="0.3">
      <c r="A949" s="8" t="s">
        <v>985</v>
      </c>
      <c r="B949" s="20">
        <v>1</v>
      </c>
      <c r="C949" s="38">
        <v>11576.13</v>
      </c>
      <c r="D949" s="8" t="s">
        <v>7882</v>
      </c>
      <c r="E949" s="8" t="s">
        <v>7882</v>
      </c>
      <c r="F949" s="8" t="s">
        <v>7861</v>
      </c>
      <c r="G949" s="43">
        <v>24052</v>
      </c>
      <c r="H949" s="20">
        <v>57</v>
      </c>
      <c r="I949" s="20" t="str" cm="1">
        <f t="array" ref="I949">_xlfn.IFS(H949&lt;=18, "Child", AND(H949&gt;18, H949&lt;=54), "Adult", TRUE, "Old")</f>
        <v>Old</v>
      </c>
      <c r="K949" s="27"/>
    </row>
    <row r="950" spans="1:11" ht="15.75" customHeight="1" x14ac:dyDescent="0.3">
      <c r="A950" s="8" t="s">
        <v>986</v>
      </c>
      <c r="B950" s="20">
        <v>0</v>
      </c>
      <c r="C950" s="38">
        <v>11566.3</v>
      </c>
      <c r="D950" s="8" t="s">
        <v>7882</v>
      </c>
      <c r="E950" s="8" t="s">
        <v>7882</v>
      </c>
      <c r="F950" s="8" t="s">
        <v>7864</v>
      </c>
      <c r="G950" s="43">
        <v>24101</v>
      </c>
      <c r="H950" s="20">
        <v>57</v>
      </c>
      <c r="I950" s="20" t="str" cm="1">
        <f t="array" ref="I950">_xlfn.IFS(H950&lt;=18, "Child", AND(H950&gt;18, H950&lt;=54), "Adult", TRUE, "Old")</f>
        <v>Old</v>
      </c>
      <c r="K950" s="27"/>
    </row>
    <row r="951" spans="1:11" ht="15.75" customHeight="1" x14ac:dyDescent="0.3">
      <c r="A951" s="8" t="s">
        <v>987</v>
      </c>
      <c r="B951" s="20">
        <v>1</v>
      </c>
      <c r="C951" s="38">
        <v>11554.22</v>
      </c>
      <c r="D951" s="8" t="s">
        <v>7882</v>
      </c>
      <c r="E951" s="8" t="s">
        <v>7883</v>
      </c>
      <c r="F951" s="8" t="s">
        <v>7859</v>
      </c>
      <c r="G951" s="43">
        <v>24042</v>
      </c>
      <c r="H951" s="20">
        <v>57</v>
      </c>
      <c r="I951" s="20" t="str" cm="1">
        <f t="array" ref="I951">_xlfn.IFS(H951&lt;=18, "Child", AND(H951&gt;18, H951&lt;=54), "Adult", TRUE, "Old")</f>
        <v>Old</v>
      </c>
      <c r="K951" s="27"/>
    </row>
    <row r="952" spans="1:11" ht="15.75" customHeight="1" x14ac:dyDescent="0.3">
      <c r="A952" s="8" t="s">
        <v>988</v>
      </c>
      <c r="B952" s="20">
        <v>5</v>
      </c>
      <c r="C952" s="38">
        <v>11552.9</v>
      </c>
      <c r="D952" s="8" t="s">
        <v>7882</v>
      </c>
      <c r="E952" s="8" t="s">
        <v>7884</v>
      </c>
      <c r="F952" s="8" t="s">
        <v>7861</v>
      </c>
      <c r="G952" s="43">
        <v>26868</v>
      </c>
      <c r="H952" s="20">
        <v>49</v>
      </c>
      <c r="I952" s="20" t="str" cm="1">
        <f t="array" ref="I952">_xlfn.IFS(H952&lt;=18, "Child", AND(H952&gt;18, H952&lt;=54), "Adult", TRUE, "Old")</f>
        <v>Adult</v>
      </c>
      <c r="K952" s="27"/>
    </row>
    <row r="953" spans="1:11" ht="15.75" customHeight="1" x14ac:dyDescent="0.3">
      <c r="A953" s="8" t="s">
        <v>989</v>
      </c>
      <c r="B953" s="20">
        <v>0</v>
      </c>
      <c r="C953" s="38">
        <v>11540.25</v>
      </c>
      <c r="D953" s="8" t="s">
        <v>7882</v>
      </c>
      <c r="E953" s="8" t="s">
        <v>7883</v>
      </c>
      <c r="F953" s="8" t="s">
        <v>7860</v>
      </c>
      <c r="G953" s="43">
        <v>26268</v>
      </c>
      <c r="H953" s="20">
        <v>51</v>
      </c>
      <c r="I953" s="20" t="str" cm="1">
        <f t="array" ref="I953">_xlfn.IFS(H953&lt;=18, "Child", AND(H953&gt;18, H953&lt;=54), "Adult", TRUE, "Old")</f>
        <v>Adult</v>
      </c>
      <c r="K953" s="27"/>
    </row>
    <row r="954" spans="1:11" ht="15.75" customHeight="1" x14ac:dyDescent="0.3">
      <c r="A954" s="8" t="s">
        <v>990</v>
      </c>
      <c r="B954" s="20">
        <v>2</v>
      </c>
      <c r="C954" s="38">
        <v>11538.42</v>
      </c>
      <c r="D954" s="8" t="s">
        <v>7882</v>
      </c>
      <c r="E954" s="8" t="s">
        <v>7883</v>
      </c>
      <c r="F954" s="8" t="s">
        <v>7861</v>
      </c>
      <c r="G954" s="43">
        <v>25156</v>
      </c>
      <c r="H954" s="20">
        <v>54</v>
      </c>
      <c r="I954" s="20" t="str" cm="1">
        <f t="array" ref="I954">_xlfn.IFS(H954&lt;=18, "Child", AND(H954&gt;18, H954&lt;=54), "Adult", TRUE, "Old")</f>
        <v>Adult</v>
      </c>
      <c r="K954" s="27"/>
    </row>
    <row r="955" spans="1:11" ht="15.75" customHeight="1" x14ac:dyDescent="0.3">
      <c r="A955" s="8" t="s">
        <v>991</v>
      </c>
      <c r="B955" s="20">
        <v>0</v>
      </c>
      <c r="C955" s="38">
        <v>11534.87</v>
      </c>
      <c r="D955" s="8" t="s">
        <v>7882</v>
      </c>
      <c r="E955" s="8" t="s">
        <v>7883</v>
      </c>
      <c r="F955" s="8" t="s">
        <v>7871</v>
      </c>
      <c r="G955" s="43">
        <v>24018</v>
      </c>
      <c r="H955" s="20">
        <v>57</v>
      </c>
      <c r="I955" s="20" t="str" cm="1">
        <f t="array" ref="I955">_xlfn.IFS(H955&lt;=18, "Child", AND(H955&gt;18, H955&lt;=54), "Adult", TRUE, "Old")</f>
        <v>Old</v>
      </c>
      <c r="K955" s="27"/>
    </row>
    <row r="956" spans="1:11" ht="15.75" customHeight="1" x14ac:dyDescent="0.3">
      <c r="A956" s="8" t="s">
        <v>992</v>
      </c>
      <c r="B956" s="20">
        <v>0</v>
      </c>
      <c r="C956" s="38">
        <v>11530.12</v>
      </c>
      <c r="D956" s="8" t="s">
        <v>7882</v>
      </c>
      <c r="E956" s="8" t="s">
        <v>7883</v>
      </c>
      <c r="F956" s="8" t="s">
        <v>7860</v>
      </c>
      <c r="G956" s="43">
        <v>25772</v>
      </c>
      <c r="H956" s="20">
        <v>52</v>
      </c>
      <c r="I956" s="20" t="str" cm="1">
        <f t="array" ref="I956">_xlfn.IFS(H956&lt;=18, "Child", AND(H956&gt;18, H956&lt;=54), "Adult", TRUE, "Old")</f>
        <v>Adult</v>
      </c>
      <c r="K956" s="27"/>
    </row>
    <row r="957" spans="1:11" ht="15.75" customHeight="1" x14ac:dyDescent="0.3">
      <c r="A957" s="8" t="s">
        <v>993</v>
      </c>
      <c r="B957" s="20">
        <v>3</v>
      </c>
      <c r="C957" s="38">
        <v>11524.25</v>
      </c>
      <c r="D957" s="8" t="s">
        <v>7882</v>
      </c>
      <c r="E957" s="8" t="s">
        <v>7883</v>
      </c>
      <c r="F957" s="8" t="s">
        <v>7873</v>
      </c>
      <c r="G957" s="43">
        <v>32306</v>
      </c>
      <c r="H957" s="20">
        <v>34</v>
      </c>
      <c r="I957" s="20" t="str" cm="1">
        <f t="array" ref="I957">_xlfn.IFS(H957&lt;=18, "Child", AND(H957&gt;18, H957&lt;=54), "Adult", TRUE, "Old")</f>
        <v>Adult</v>
      </c>
      <c r="K957" s="27"/>
    </row>
    <row r="958" spans="1:11" ht="15.75" customHeight="1" x14ac:dyDescent="0.3">
      <c r="A958" s="8" t="s">
        <v>994</v>
      </c>
      <c r="B958" s="20">
        <v>4</v>
      </c>
      <c r="C958" s="38">
        <v>11520.1</v>
      </c>
      <c r="D958" s="8" t="s">
        <v>7882</v>
      </c>
      <c r="E958" s="8" t="s">
        <v>7883</v>
      </c>
      <c r="F958" s="8" t="s">
        <v>7860</v>
      </c>
      <c r="G958" s="43">
        <v>26286</v>
      </c>
      <c r="H958" s="20">
        <v>51</v>
      </c>
      <c r="I958" s="20" t="str" cm="1">
        <f t="array" ref="I958">_xlfn.IFS(H958&lt;=18, "Child", AND(H958&gt;18, H958&lt;=54), "Adult", TRUE, "Old")</f>
        <v>Adult</v>
      </c>
      <c r="K958" s="27"/>
    </row>
    <row r="959" spans="1:11" ht="15.75" customHeight="1" x14ac:dyDescent="0.3">
      <c r="A959" s="8" t="s">
        <v>995</v>
      </c>
      <c r="B959" s="20">
        <v>1</v>
      </c>
      <c r="C959" s="38">
        <v>11512.41</v>
      </c>
      <c r="D959" s="8" t="s">
        <v>7882</v>
      </c>
      <c r="E959" s="8" t="s">
        <v>7883</v>
      </c>
      <c r="F959" s="8" t="s">
        <v>7867</v>
      </c>
      <c r="G959" s="43">
        <v>25013</v>
      </c>
      <c r="H959" s="20">
        <v>54</v>
      </c>
      <c r="I959" s="20" t="str" cm="1">
        <f t="array" ref="I959">_xlfn.IFS(H959&lt;=18, "Child", AND(H959&gt;18, H959&lt;=54), "Adult", TRUE, "Old")</f>
        <v>Adult</v>
      </c>
      <c r="K959" s="27"/>
    </row>
    <row r="960" spans="1:11" ht="15.75" customHeight="1" x14ac:dyDescent="0.3">
      <c r="A960" s="8" t="s">
        <v>996</v>
      </c>
      <c r="B960" s="20">
        <v>3</v>
      </c>
      <c r="C960" s="38">
        <v>11511.61</v>
      </c>
      <c r="D960" s="8" t="s">
        <v>7882</v>
      </c>
      <c r="E960" s="8" t="s">
        <v>7882</v>
      </c>
      <c r="F960" s="8" t="s">
        <v>7873</v>
      </c>
      <c r="G960" s="43">
        <v>32787</v>
      </c>
      <c r="H960" s="20">
        <v>33</v>
      </c>
      <c r="I960" s="20" t="str" cm="1">
        <f t="array" ref="I960">_xlfn.IFS(H960&lt;=18, "Child", AND(H960&gt;18, H960&lt;=54), "Adult", TRUE, "Old")</f>
        <v>Adult</v>
      </c>
      <c r="K960" s="27"/>
    </row>
    <row r="961" spans="1:11" ht="15.75" customHeight="1" x14ac:dyDescent="0.3">
      <c r="A961" s="8" t="s">
        <v>997</v>
      </c>
      <c r="B961" s="20">
        <v>0</v>
      </c>
      <c r="C961" s="38">
        <v>11497.69</v>
      </c>
      <c r="D961" s="8" t="s">
        <v>7882</v>
      </c>
      <c r="E961" s="8" t="s">
        <v>7883</v>
      </c>
      <c r="F961" s="8" t="s">
        <v>7860</v>
      </c>
      <c r="G961" s="43">
        <v>25426</v>
      </c>
      <c r="H961" s="20">
        <v>53</v>
      </c>
      <c r="I961" s="20" t="str" cm="1">
        <f t="array" ref="I961">_xlfn.IFS(H961&lt;=18, "Child", AND(H961&gt;18, H961&lt;=54), "Adult", TRUE, "Old")</f>
        <v>Adult</v>
      </c>
      <c r="K961" s="27"/>
    </row>
    <row r="962" spans="1:11" ht="15.75" customHeight="1" x14ac:dyDescent="0.3">
      <c r="A962" s="8" t="s">
        <v>998</v>
      </c>
      <c r="B962" s="20">
        <v>3</v>
      </c>
      <c r="C962" s="38">
        <v>11492.46</v>
      </c>
      <c r="D962" s="8" t="s">
        <v>7882</v>
      </c>
      <c r="E962" s="8" t="s">
        <v>7882</v>
      </c>
      <c r="F962" s="8" t="s">
        <v>7873</v>
      </c>
      <c r="G962" s="43">
        <v>30474</v>
      </c>
      <c r="H962" s="20">
        <v>40</v>
      </c>
      <c r="I962" s="20" t="str" cm="1">
        <f t="array" ref="I962">_xlfn.IFS(H962&lt;=18, "Child", AND(H962&gt;18, H962&lt;=54), "Adult", TRUE, "Old")</f>
        <v>Adult</v>
      </c>
      <c r="K962" s="27"/>
    </row>
    <row r="963" spans="1:11" ht="15.75" customHeight="1" x14ac:dyDescent="0.3">
      <c r="A963" s="8" t="s">
        <v>999</v>
      </c>
      <c r="B963" s="20">
        <v>3</v>
      </c>
      <c r="C963" s="38">
        <v>11488.32</v>
      </c>
      <c r="D963" s="8" t="s">
        <v>7882</v>
      </c>
      <c r="E963" s="8" t="s">
        <v>7883</v>
      </c>
      <c r="F963" s="8" t="s">
        <v>7869</v>
      </c>
      <c r="G963" s="43">
        <v>25854</v>
      </c>
      <c r="H963" s="20">
        <v>52</v>
      </c>
      <c r="I963" s="20" t="str" cm="1">
        <f t="array" ref="I963">_xlfn.IFS(H963&lt;=18, "Child", AND(H963&gt;18, H963&lt;=54), "Adult", TRUE, "Old")</f>
        <v>Adult</v>
      </c>
      <c r="K963" s="27"/>
    </row>
    <row r="964" spans="1:11" ht="15.75" customHeight="1" x14ac:dyDescent="0.3">
      <c r="A964" s="8" t="s">
        <v>1000</v>
      </c>
      <c r="B964" s="20">
        <v>0</v>
      </c>
      <c r="C964" s="38">
        <v>11482.63</v>
      </c>
      <c r="D964" s="8" t="s">
        <v>7882</v>
      </c>
      <c r="E964" s="8" t="s">
        <v>7884</v>
      </c>
      <c r="F964" s="8" t="s">
        <v>7859</v>
      </c>
      <c r="G964" s="43">
        <v>38240</v>
      </c>
      <c r="H964" s="20">
        <v>18</v>
      </c>
      <c r="I964" s="20" t="str" cm="1">
        <f t="array" ref="I964">_xlfn.IFS(H964&lt;=18, "Child", AND(H964&gt;18, H964&lt;=54), "Adult", TRUE, "Old")</f>
        <v>Child</v>
      </c>
      <c r="K964" s="27"/>
    </row>
    <row r="965" spans="1:11" ht="15.75" customHeight="1" x14ac:dyDescent="0.3">
      <c r="A965" s="8" t="s">
        <v>1001</v>
      </c>
      <c r="B965" s="20">
        <v>0</v>
      </c>
      <c r="C965" s="38">
        <v>11478.14</v>
      </c>
      <c r="D965" s="8" t="s">
        <v>7882</v>
      </c>
      <c r="E965" s="8" t="s">
        <v>7884</v>
      </c>
      <c r="F965" s="8" t="s">
        <v>7866</v>
      </c>
      <c r="G965" s="43">
        <v>24357</v>
      </c>
      <c r="H965" s="20">
        <v>56</v>
      </c>
      <c r="I965" s="20" t="str" cm="1">
        <f t="array" ref="I965">_xlfn.IFS(H965&lt;=18, "Child", AND(H965&gt;18, H965&lt;=54), "Adult", TRUE, "Old")</f>
        <v>Old</v>
      </c>
      <c r="K965" s="27"/>
    </row>
    <row r="966" spans="1:11" ht="15.75" customHeight="1" x14ac:dyDescent="0.3">
      <c r="A966" s="8" t="s">
        <v>1002</v>
      </c>
      <c r="B966" s="20">
        <v>0</v>
      </c>
      <c r="C966" s="38">
        <v>11455.28</v>
      </c>
      <c r="D966" s="8" t="s">
        <v>7882</v>
      </c>
      <c r="E966" s="8" t="s">
        <v>7884</v>
      </c>
      <c r="F966" s="8" t="s">
        <v>7861</v>
      </c>
      <c r="G966" s="43">
        <v>23916</v>
      </c>
      <c r="H966" s="20">
        <v>57</v>
      </c>
      <c r="I966" s="20" t="str" cm="1">
        <f t="array" ref="I966">_xlfn.IFS(H966&lt;=18, "Child", AND(H966&gt;18, H966&lt;=54), "Adult", TRUE, "Old")</f>
        <v>Old</v>
      </c>
      <c r="K966" s="27"/>
    </row>
    <row r="967" spans="1:11" ht="15.75" customHeight="1" x14ac:dyDescent="0.3">
      <c r="A967" s="8" t="s">
        <v>1003</v>
      </c>
      <c r="B967" s="20">
        <v>0</v>
      </c>
      <c r="C967" s="38">
        <v>11454.02</v>
      </c>
      <c r="D967" s="8" t="s">
        <v>7882</v>
      </c>
      <c r="E967" s="8" t="s">
        <v>7883</v>
      </c>
      <c r="F967" s="8" t="s">
        <v>7860</v>
      </c>
      <c r="G967" s="43">
        <v>24272</v>
      </c>
      <c r="H967" s="20">
        <v>56</v>
      </c>
      <c r="I967" s="20" t="str" cm="1">
        <f t="array" ref="I967">_xlfn.IFS(H967&lt;=18, "Child", AND(H967&gt;18, H967&lt;=54), "Adult", TRUE, "Old")</f>
        <v>Old</v>
      </c>
      <c r="K967" s="27"/>
    </row>
    <row r="968" spans="1:11" ht="15.75" customHeight="1" x14ac:dyDescent="0.3">
      <c r="A968" s="8" t="s">
        <v>1004</v>
      </c>
      <c r="B968" s="20">
        <v>3</v>
      </c>
      <c r="C968" s="38">
        <v>11436.74</v>
      </c>
      <c r="D968" s="8" t="s">
        <v>7882</v>
      </c>
      <c r="E968" s="8" t="s">
        <v>7882</v>
      </c>
      <c r="F968" s="8" t="s">
        <v>7860</v>
      </c>
      <c r="G968" s="43">
        <v>26188</v>
      </c>
      <c r="H968" s="20">
        <v>51</v>
      </c>
      <c r="I968" s="20" t="str" cm="1">
        <f t="array" ref="I968">_xlfn.IFS(H968&lt;=18, "Child", AND(H968&gt;18, H968&lt;=54), "Adult", TRUE, "Old")</f>
        <v>Adult</v>
      </c>
      <c r="K968" s="27"/>
    </row>
    <row r="969" spans="1:11" ht="15.75" customHeight="1" x14ac:dyDescent="0.3">
      <c r="A969" s="8" t="s">
        <v>1005</v>
      </c>
      <c r="B969" s="20">
        <v>2</v>
      </c>
      <c r="C969" s="38">
        <v>11435.74</v>
      </c>
      <c r="D969" s="8" t="s">
        <v>7882</v>
      </c>
      <c r="E969" s="8" t="s">
        <v>7882</v>
      </c>
      <c r="F969" s="8" t="s">
        <v>7870</v>
      </c>
      <c r="G969" s="43">
        <v>29419</v>
      </c>
      <c r="H969" s="20">
        <v>42</v>
      </c>
      <c r="I969" s="20" t="str" cm="1">
        <f t="array" ref="I969">_xlfn.IFS(H969&lt;=18, "Child", AND(H969&gt;18, H969&lt;=54), "Adult", TRUE, "Old")</f>
        <v>Adult</v>
      </c>
      <c r="K969" s="27"/>
    </row>
    <row r="970" spans="1:11" ht="15.75" customHeight="1" x14ac:dyDescent="0.3">
      <c r="A970" s="8" t="s">
        <v>1006</v>
      </c>
      <c r="B970" s="20">
        <v>3</v>
      </c>
      <c r="C970" s="38">
        <v>11419.49</v>
      </c>
      <c r="D970" s="8" t="s">
        <v>7882</v>
      </c>
      <c r="E970" s="8" t="s">
        <v>7883</v>
      </c>
      <c r="F970" s="8" t="s">
        <v>7860</v>
      </c>
      <c r="G970" s="43">
        <v>31207</v>
      </c>
      <c r="H970" s="20">
        <v>37</v>
      </c>
      <c r="I970" s="20" t="str" cm="1">
        <f t="array" ref="I970">_xlfn.IFS(H970&lt;=18, "Child", AND(H970&gt;18, H970&lt;=54), "Adult", TRUE, "Old")</f>
        <v>Adult</v>
      </c>
      <c r="K970" s="27"/>
    </row>
    <row r="971" spans="1:11" ht="15.75" customHeight="1" x14ac:dyDescent="0.3">
      <c r="A971" s="8" t="s">
        <v>1007</v>
      </c>
      <c r="B971" s="20">
        <v>3</v>
      </c>
      <c r="C971" s="38">
        <v>11412.02</v>
      </c>
      <c r="D971" s="8" t="s">
        <v>7882</v>
      </c>
      <c r="E971" s="8" t="s">
        <v>7883</v>
      </c>
      <c r="F971" s="8" t="s">
        <v>7870</v>
      </c>
      <c r="G971" s="43">
        <v>30612</v>
      </c>
      <c r="H971" s="20">
        <v>39</v>
      </c>
      <c r="I971" s="20" t="str" cm="1">
        <f t="array" ref="I971">_xlfn.IFS(H971&lt;=18, "Child", AND(H971&gt;18, H971&lt;=54), "Adult", TRUE, "Old")</f>
        <v>Adult</v>
      </c>
      <c r="K971" s="27"/>
    </row>
    <row r="972" spans="1:11" ht="15.75" customHeight="1" x14ac:dyDescent="0.3">
      <c r="A972" s="8" t="s">
        <v>1008</v>
      </c>
      <c r="B972" s="20">
        <v>3</v>
      </c>
      <c r="C972" s="38">
        <v>11411.69</v>
      </c>
      <c r="D972" s="8" t="s">
        <v>7882</v>
      </c>
      <c r="E972" s="8" t="s">
        <v>7884</v>
      </c>
      <c r="F972" s="8" t="s">
        <v>7861</v>
      </c>
      <c r="G972" s="43">
        <v>25848</v>
      </c>
      <c r="H972" s="20">
        <v>52</v>
      </c>
      <c r="I972" s="20" t="str" cm="1">
        <f t="array" ref="I972">_xlfn.IFS(H972&lt;=18, "Child", AND(H972&gt;18, H972&lt;=54), "Adult", TRUE, "Old")</f>
        <v>Adult</v>
      </c>
      <c r="K972" s="27"/>
    </row>
    <row r="973" spans="1:11" ht="15.75" customHeight="1" x14ac:dyDescent="0.3">
      <c r="A973" s="8" t="s">
        <v>1009</v>
      </c>
      <c r="B973" s="20">
        <v>2</v>
      </c>
      <c r="C973" s="38">
        <v>11396.9</v>
      </c>
      <c r="D973" s="8" t="s">
        <v>7882</v>
      </c>
      <c r="E973" s="8" t="s">
        <v>7882</v>
      </c>
      <c r="F973" s="8" t="s">
        <v>7867</v>
      </c>
      <c r="G973" s="43">
        <v>25843</v>
      </c>
      <c r="H973" s="20">
        <v>52</v>
      </c>
      <c r="I973" s="20" t="str" cm="1">
        <f t="array" ref="I973">_xlfn.IFS(H973&lt;=18, "Child", AND(H973&gt;18, H973&lt;=54), "Adult", TRUE, "Old")</f>
        <v>Adult</v>
      </c>
      <c r="K973" s="27"/>
    </row>
    <row r="974" spans="1:11" ht="15.75" customHeight="1" x14ac:dyDescent="0.3">
      <c r="A974" s="8" t="s">
        <v>1010</v>
      </c>
      <c r="B974" s="20">
        <v>1</v>
      </c>
      <c r="C974" s="38">
        <v>11394.07</v>
      </c>
      <c r="D974" s="8" t="s">
        <v>7882</v>
      </c>
      <c r="E974" s="8" t="s">
        <v>7883</v>
      </c>
      <c r="F974" s="8" t="s">
        <v>7865</v>
      </c>
      <c r="G974" s="43">
        <v>24825</v>
      </c>
      <c r="H974" s="20">
        <v>55</v>
      </c>
      <c r="I974" s="20" t="str" cm="1">
        <f t="array" ref="I974">_xlfn.IFS(H974&lt;=18, "Child", AND(H974&gt;18, H974&lt;=54), "Adult", TRUE, "Old")</f>
        <v>Old</v>
      </c>
      <c r="K974" s="27"/>
    </row>
    <row r="975" spans="1:11" ht="15.75" customHeight="1" x14ac:dyDescent="0.3">
      <c r="A975" s="8" t="s">
        <v>1011</v>
      </c>
      <c r="B975" s="20">
        <v>0</v>
      </c>
      <c r="C975" s="38">
        <v>11388.27</v>
      </c>
      <c r="D975" s="8" t="s">
        <v>7882</v>
      </c>
      <c r="E975" s="8" t="s">
        <v>7884</v>
      </c>
      <c r="F975" s="8" t="s">
        <v>7873</v>
      </c>
      <c r="G975" s="43">
        <v>35639</v>
      </c>
      <c r="H975" s="20">
        <v>25</v>
      </c>
      <c r="I975" s="20" t="str" cm="1">
        <f t="array" ref="I975">_xlfn.IFS(H975&lt;=18, "Child", AND(H975&gt;18, H975&lt;=54), "Adult", TRUE, "Old")</f>
        <v>Adult</v>
      </c>
      <c r="K975" s="27"/>
    </row>
    <row r="976" spans="1:11" ht="15.75" customHeight="1" x14ac:dyDescent="0.3">
      <c r="A976" s="8" t="s">
        <v>1012</v>
      </c>
      <c r="B976" s="20">
        <v>0</v>
      </c>
      <c r="C976" s="38">
        <v>11381.33</v>
      </c>
      <c r="D976" s="8" t="s">
        <v>7882</v>
      </c>
      <c r="E976" s="8" t="s">
        <v>7884</v>
      </c>
      <c r="F976" s="8" t="s">
        <v>7859</v>
      </c>
      <c r="G976" s="43">
        <v>23541</v>
      </c>
      <c r="H976" s="20">
        <v>58</v>
      </c>
      <c r="I976" s="20" t="str" cm="1">
        <f t="array" ref="I976">_xlfn.IFS(H976&lt;=18, "Child", AND(H976&gt;18, H976&lt;=54), "Adult", TRUE, "Old")</f>
        <v>Old</v>
      </c>
      <c r="K976" s="27"/>
    </row>
    <row r="977" spans="1:11" ht="15.75" customHeight="1" x14ac:dyDescent="0.3">
      <c r="A977" s="8" t="s">
        <v>1013</v>
      </c>
      <c r="B977" s="20">
        <v>0</v>
      </c>
      <c r="C977" s="38">
        <v>11378.57</v>
      </c>
      <c r="D977" s="8" t="s">
        <v>7882</v>
      </c>
      <c r="E977" s="8" t="s">
        <v>7884</v>
      </c>
      <c r="F977" s="8" t="s">
        <v>7866</v>
      </c>
      <c r="G977" s="43">
        <v>26639</v>
      </c>
      <c r="H977" s="20">
        <v>50</v>
      </c>
      <c r="I977" s="20" t="str" cm="1">
        <f t="array" ref="I977">_xlfn.IFS(H977&lt;=18, "Child", AND(H977&gt;18, H977&lt;=54), "Adult", TRUE, "Old")</f>
        <v>Adult</v>
      </c>
      <c r="K977" s="27"/>
    </row>
    <row r="978" spans="1:11" ht="15.75" customHeight="1" x14ac:dyDescent="0.3">
      <c r="A978" s="8" t="s">
        <v>1014</v>
      </c>
      <c r="B978" s="20">
        <v>2</v>
      </c>
      <c r="C978" s="38">
        <v>11369.39</v>
      </c>
      <c r="D978" s="8" t="s">
        <v>7882</v>
      </c>
      <c r="E978" s="8" t="s">
        <v>7883</v>
      </c>
      <c r="F978" s="8" t="s">
        <v>7873</v>
      </c>
      <c r="G978" s="43">
        <v>29013</v>
      </c>
      <c r="H978" s="20">
        <v>44</v>
      </c>
      <c r="I978" s="20" t="str" cm="1">
        <f t="array" ref="I978">_xlfn.IFS(H978&lt;=18, "Child", AND(H978&gt;18, H978&lt;=54), "Adult", TRUE, "Old")</f>
        <v>Adult</v>
      </c>
      <c r="K978" s="27"/>
    </row>
    <row r="979" spans="1:11" ht="15.75" customHeight="1" x14ac:dyDescent="0.3">
      <c r="A979" s="8" t="s">
        <v>1015</v>
      </c>
      <c r="B979" s="20">
        <v>0</v>
      </c>
      <c r="C979" s="38">
        <v>11365.95</v>
      </c>
      <c r="D979" s="8" t="s">
        <v>7882</v>
      </c>
      <c r="E979" s="8" t="s">
        <v>7884</v>
      </c>
      <c r="F979" s="8" t="s">
        <v>7861</v>
      </c>
      <c r="G979" s="43">
        <v>23724</v>
      </c>
      <c r="H979" s="20">
        <v>58</v>
      </c>
      <c r="I979" s="20" t="str" cm="1">
        <f t="array" ref="I979">_xlfn.IFS(H979&lt;=18, "Child", AND(H979&gt;18, H979&lt;=54), "Adult", TRUE, "Old")</f>
        <v>Old</v>
      </c>
      <c r="K979" s="27"/>
    </row>
    <row r="980" spans="1:11" ht="15.75" customHeight="1" x14ac:dyDescent="0.3">
      <c r="A980" s="8" t="s">
        <v>1016</v>
      </c>
      <c r="B980" s="20">
        <v>0</v>
      </c>
      <c r="C980" s="38">
        <v>11363.28</v>
      </c>
      <c r="D980" s="8" t="s">
        <v>7882</v>
      </c>
      <c r="E980" s="8" t="s">
        <v>7883</v>
      </c>
      <c r="F980" s="8" t="s">
        <v>7859</v>
      </c>
      <c r="G980" s="43">
        <v>23561</v>
      </c>
      <c r="H980" s="20">
        <v>58</v>
      </c>
      <c r="I980" s="20" t="str" cm="1">
        <f t="array" ref="I980">_xlfn.IFS(H980&lt;=18, "Child", AND(H980&gt;18, H980&lt;=54), "Adult", TRUE, "Old")</f>
        <v>Old</v>
      </c>
      <c r="K980" s="27"/>
    </row>
    <row r="981" spans="1:11" ht="15.75" customHeight="1" x14ac:dyDescent="0.3">
      <c r="A981" s="8" t="s">
        <v>1017</v>
      </c>
      <c r="B981" s="20">
        <v>0</v>
      </c>
      <c r="C981" s="38">
        <v>11362.76</v>
      </c>
      <c r="D981" s="8" t="s">
        <v>7882</v>
      </c>
      <c r="E981" s="8" t="s">
        <v>7883</v>
      </c>
      <c r="F981" s="8" t="s">
        <v>7861</v>
      </c>
      <c r="G981" s="43">
        <v>23562</v>
      </c>
      <c r="H981" s="20">
        <v>58</v>
      </c>
      <c r="I981" s="20" t="str" cm="1">
        <f t="array" ref="I981">_xlfn.IFS(H981&lt;=18, "Child", AND(H981&gt;18, H981&lt;=54), "Adult", TRUE, "Old")</f>
        <v>Old</v>
      </c>
      <c r="K981" s="27"/>
    </row>
    <row r="982" spans="1:11" ht="15.75" customHeight="1" x14ac:dyDescent="0.3">
      <c r="A982" s="8" t="s">
        <v>1018</v>
      </c>
      <c r="B982" s="20">
        <v>0</v>
      </c>
      <c r="C982" s="38">
        <v>11356.66</v>
      </c>
      <c r="D982" s="8" t="s">
        <v>7882</v>
      </c>
      <c r="E982" s="8" t="s">
        <v>7882</v>
      </c>
      <c r="F982" s="8" t="s">
        <v>7860</v>
      </c>
      <c r="G982" s="43">
        <v>24011</v>
      </c>
      <c r="H982" s="20">
        <v>57</v>
      </c>
      <c r="I982" s="20" t="str" cm="1">
        <f t="array" ref="I982">_xlfn.IFS(H982&lt;=18, "Child", AND(H982&gt;18, H982&lt;=54), "Adult", TRUE, "Old")</f>
        <v>Old</v>
      </c>
      <c r="K982" s="27"/>
    </row>
    <row r="983" spans="1:11" ht="15.75" customHeight="1" x14ac:dyDescent="0.3">
      <c r="A983" s="8" t="s">
        <v>1019</v>
      </c>
      <c r="B983" s="20">
        <v>0</v>
      </c>
      <c r="C983" s="38">
        <v>11353.23</v>
      </c>
      <c r="D983" s="8" t="s">
        <v>7882</v>
      </c>
      <c r="E983" s="8" t="s">
        <v>7883</v>
      </c>
      <c r="F983" s="8" t="s">
        <v>7860</v>
      </c>
      <c r="G983" s="43">
        <v>24075</v>
      </c>
      <c r="H983" s="20">
        <v>57</v>
      </c>
      <c r="I983" s="20" t="str" cm="1">
        <f t="array" ref="I983">_xlfn.IFS(H983&lt;=18, "Child", AND(H983&gt;18, H983&lt;=54), "Adult", TRUE, "Old")</f>
        <v>Old</v>
      </c>
      <c r="K983" s="27"/>
    </row>
    <row r="984" spans="1:11" ht="15.75" customHeight="1" x14ac:dyDescent="0.3">
      <c r="A984" s="8" t="s">
        <v>1020</v>
      </c>
      <c r="B984" s="20">
        <v>0</v>
      </c>
      <c r="C984" s="38">
        <v>11345.52</v>
      </c>
      <c r="D984" s="8" t="s">
        <v>7882</v>
      </c>
      <c r="E984" s="8" t="s">
        <v>7882</v>
      </c>
      <c r="F984" s="8" t="s">
        <v>7861</v>
      </c>
      <c r="G984" s="43">
        <v>23570</v>
      </c>
      <c r="H984" s="20">
        <v>58</v>
      </c>
      <c r="I984" s="20" t="str" cm="1">
        <f t="array" ref="I984">_xlfn.IFS(H984&lt;=18, "Child", AND(H984&gt;18, H984&lt;=54), "Adult", TRUE, "Old")</f>
        <v>Old</v>
      </c>
      <c r="K984" s="27"/>
    </row>
    <row r="985" spans="1:11" ht="15.75" customHeight="1" x14ac:dyDescent="0.3">
      <c r="A985" s="8" t="s">
        <v>1021</v>
      </c>
      <c r="B985" s="20">
        <v>0</v>
      </c>
      <c r="C985" s="38">
        <v>11344.32</v>
      </c>
      <c r="D985" s="8" t="s">
        <v>7882</v>
      </c>
      <c r="E985" s="8" t="s">
        <v>7884</v>
      </c>
      <c r="F985" s="8" t="s">
        <v>7866</v>
      </c>
      <c r="G985" s="43">
        <v>25144</v>
      </c>
      <c r="H985" s="20">
        <v>54</v>
      </c>
      <c r="I985" s="20" t="str" cm="1">
        <f t="array" ref="I985">_xlfn.IFS(H985&lt;=18, "Child", AND(H985&gt;18, H985&lt;=54), "Adult", TRUE, "Old")</f>
        <v>Adult</v>
      </c>
      <c r="K985" s="27"/>
    </row>
    <row r="986" spans="1:11" ht="15.75" customHeight="1" x14ac:dyDescent="0.3">
      <c r="A986" s="8" t="s">
        <v>1022</v>
      </c>
      <c r="B986" s="20">
        <v>1</v>
      </c>
      <c r="C986" s="38">
        <v>11326.71</v>
      </c>
      <c r="D986" s="8" t="s">
        <v>7882</v>
      </c>
      <c r="E986" s="8" t="s">
        <v>7882</v>
      </c>
      <c r="F986" s="8" t="s">
        <v>7859</v>
      </c>
      <c r="G986" s="43">
        <v>32739</v>
      </c>
      <c r="H986" s="20">
        <v>33</v>
      </c>
      <c r="I986" s="20" t="str" cm="1">
        <f t="array" ref="I986">_xlfn.IFS(H986&lt;=18, "Child", AND(H986&gt;18, H986&lt;=54), "Adult", TRUE, "Old")</f>
        <v>Adult</v>
      </c>
      <c r="K986" s="27"/>
    </row>
    <row r="987" spans="1:11" ht="15.75" customHeight="1" x14ac:dyDescent="0.3">
      <c r="A987" s="8" t="s">
        <v>1023</v>
      </c>
      <c r="B987" s="20">
        <v>0</v>
      </c>
      <c r="C987" s="38">
        <v>11321.49</v>
      </c>
      <c r="D987" s="8" t="s">
        <v>7882</v>
      </c>
      <c r="E987" s="8" t="s">
        <v>7882</v>
      </c>
      <c r="F987" s="8" t="s">
        <v>7860</v>
      </c>
      <c r="G987" s="43">
        <v>37519</v>
      </c>
      <c r="H987" s="20">
        <v>20</v>
      </c>
      <c r="I987" s="20" t="str" cm="1">
        <f t="array" ref="I987">_xlfn.IFS(H987&lt;=18, "Child", AND(H987&gt;18, H987&lt;=54), "Adult", TRUE, "Old")</f>
        <v>Adult</v>
      </c>
      <c r="K987" s="27"/>
    </row>
    <row r="988" spans="1:11" ht="15.75" customHeight="1" x14ac:dyDescent="0.3">
      <c r="A988" s="8" t="s">
        <v>1024</v>
      </c>
      <c r="B988" s="20">
        <v>0</v>
      </c>
      <c r="C988" s="38">
        <v>11319.12</v>
      </c>
      <c r="D988" s="8" t="s">
        <v>7882</v>
      </c>
      <c r="E988" s="8" t="s">
        <v>7883</v>
      </c>
      <c r="F988" s="8" t="s">
        <v>7860</v>
      </c>
      <c r="G988" s="43">
        <v>23203</v>
      </c>
      <c r="H988" s="20">
        <v>59</v>
      </c>
      <c r="I988" s="20" t="str" cm="1">
        <f t="array" ref="I988">_xlfn.IFS(H988&lt;=18, "Child", AND(H988&gt;18, H988&lt;=54), "Adult", TRUE, "Old")</f>
        <v>Old</v>
      </c>
      <c r="K988" s="27"/>
    </row>
    <row r="989" spans="1:11" ht="15.75" customHeight="1" x14ac:dyDescent="0.3">
      <c r="A989" s="8" t="s">
        <v>1025</v>
      </c>
      <c r="B989" s="20">
        <v>0</v>
      </c>
      <c r="C989" s="38">
        <v>11318.57</v>
      </c>
      <c r="D989" s="8" t="s">
        <v>7882</v>
      </c>
      <c r="E989" s="8" t="s">
        <v>7884</v>
      </c>
      <c r="F989" s="8" t="s">
        <v>7873</v>
      </c>
      <c r="G989" s="43">
        <v>35043</v>
      </c>
      <c r="H989" s="20">
        <v>27</v>
      </c>
      <c r="I989" s="20" t="str" cm="1">
        <f t="array" ref="I989">_xlfn.IFS(H989&lt;=18, "Child", AND(H989&gt;18, H989&lt;=54), "Adult", TRUE, "Old")</f>
        <v>Adult</v>
      </c>
      <c r="K989" s="27"/>
    </row>
    <row r="990" spans="1:11" ht="15.75" customHeight="1" x14ac:dyDescent="0.3">
      <c r="A990" s="8" t="s">
        <v>1026</v>
      </c>
      <c r="B990" s="20">
        <v>0</v>
      </c>
      <c r="C990" s="38">
        <v>11312.33</v>
      </c>
      <c r="D990" s="8" t="s">
        <v>7882</v>
      </c>
      <c r="E990" s="8" t="s">
        <v>7882</v>
      </c>
      <c r="F990" s="8" t="s">
        <v>7860</v>
      </c>
      <c r="G990" s="43">
        <v>23337</v>
      </c>
      <c r="H990" s="20">
        <v>59</v>
      </c>
      <c r="I990" s="20" t="str" cm="1">
        <f t="array" ref="I990">_xlfn.IFS(H990&lt;=18, "Child", AND(H990&gt;18, H990&lt;=54), "Adult", TRUE, "Old")</f>
        <v>Old</v>
      </c>
      <c r="K990" s="27"/>
    </row>
    <row r="991" spans="1:11" ht="15.75" customHeight="1" x14ac:dyDescent="0.3">
      <c r="A991" s="8" t="s">
        <v>1027</v>
      </c>
      <c r="B991" s="20">
        <v>1</v>
      </c>
      <c r="C991" s="38">
        <v>11305.93</v>
      </c>
      <c r="D991" s="8" t="s">
        <v>7882</v>
      </c>
      <c r="E991" s="8" t="s">
        <v>7883</v>
      </c>
      <c r="F991" s="8" t="s">
        <v>7860</v>
      </c>
      <c r="G991" s="43">
        <v>25117</v>
      </c>
      <c r="H991" s="20">
        <v>54</v>
      </c>
      <c r="I991" s="20" t="str" cm="1">
        <f t="array" ref="I991">_xlfn.IFS(H991&lt;=18, "Child", AND(H991&gt;18, H991&lt;=54), "Adult", TRUE, "Old")</f>
        <v>Adult</v>
      </c>
      <c r="K991" s="27"/>
    </row>
    <row r="992" spans="1:11" ht="15.75" customHeight="1" x14ac:dyDescent="0.3">
      <c r="A992" s="8" t="s">
        <v>1028</v>
      </c>
      <c r="B992" s="20">
        <v>4</v>
      </c>
      <c r="C992" s="38">
        <v>11299.34</v>
      </c>
      <c r="D992" s="8" t="s">
        <v>7882</v>
      </c>
      <c r="E992" s="8" t="s">
        <v>7884</v>
      </c>
      <c r="F992" s="8" t="s">
        <v>7861</v>
      </c>
      <c r="G992" s="43">
        <v>26567</v>
      </c>
      <c r="H992" s="20">
        <v>50</v>
      </c>
      <c r="I992" s="20" t="str" cm="1">
        <f t="array" ref="I992">_xlfn.IFS(H992&lt;=18, "Child", AND(H992&gt;18, H992&lt;=54), "Adult", TRUE, "Old")</f>
        <v>Adult</v>
      </c>
      <c r="K992" s="27"/>
    </row>
    <row r="993" spans="1:11" ht="15.75" customHeight="1" x14ac:dyDescent="0.3">
      <c r="A993" s="8" t="s">
        <v>1029</v>
      </c>
      <c r="B993" s="20">
        <v>3</v>
      </c>
      <c r="C993" s="38">
        <v>11294.57</v>
      </c>
      <c r="D993" s="8" t="s">
        <v>7882</v>
      </c>
      <c r="E993" s="8" t="s">
        <v>7883</v>
      </c>
      <c r="F993" s="8" t="s">
        <v>7874</v>
      </c>
      <c r="G993" s="43">
        <v>32461</v>
      </c>
      <c r="H993" s="20">
        <v>34</v>
      </c>
      <c r="I993" s="20" t="str" cm="1">
        <f t="array" ref="I993">_xlfn.IFS(H993&lt;=18, "Child", AND(H993&gt;18, H993&lt;=54), "Adult", TRUE, "Old")</f>
        <v>Adult</v>
      </c>
      <c r="K993" s="27"/>
    </row>
    <row r="994" spans="1:11" ht="15.75" customHeight="1" x14ac:dyDescent="0.3">
      <c r="A994" s="8" t="s">
        <v>1030</v>
      </c>
      <c r="B994" s="20">
        <v>3</v>
      </c>
      <c r="C994" s="38">
        <v>11289.11</v>
      </c>
      <c r="D994" s="8" t="s">
        <v>7882</v>
      </c>
      <c r="E994" s="8" t="s">
        <v>7883</v>
      </c>
      <c r="F994" s="8" t="s">
        <v>7860</v>
      </c>
      <c r="G994" s="43">
        <v>25741</v>
      </c>
      <c r="H994" s="20">
        <v>52</v>
      </c>
      <c r="I994" s="20" t="str" cm="1">
        <f t="array" ref="I994">_xlfn.IFS(H994&lt;=18, "Child", AND(H994&gt;18, H994&lt;=54), "Adult", TRUE, "Old")</f>
        <v>Adult</v>
      </c>
      <c r="K994" s="27"/>
    </row>
    <row r="995" spans="1:11" ht="15.75" customHeight="1" x14ac:dyDescent="0.3">
      <c r="A995" s="8" t="s">
        <v>1031</v>
      </c>
      <c r="B995" s="20">
        <v>0</v>
      </c>
      <c r="C995" s="38">
        <v>11286.54</v>
      </c>
      <c r="D995" s="8" t="s">
        <v>7882</v>
      </c>
      <c r="E995" s="8" t="s">
        <v>7882</v>
      </c>
      <c r="F995" s="8" t="s">
        <v>7867</v>
      </c>
      <c r="G995" s="43">
        <v>24637</v>
      </c>
      <c r="H995" s="20">
        <v>55</v>
      </c>
      <c r="I995" s="20" t="str" cm="1">
        <f t="array" ref="I995">_xlfn.IFS(H995&lt;=18, "Child", AND(H995&gt;18, H995&lt;=54), "Adult", TRUE, "Old")</f>
        <v>Old</v>
      </c>
      <c r="K995" s="27"/>
    </row>
    <row r="996" spans="1:11" ht="15.75" customHeight="1" x14ac:dyDescent="0.3">
      <c r="A996" s="8" t="s">
        <v>1032</v>
      </c>
      <c r="B996" s="20">
        <v>1</v>
      </c>
      <c r="C996" s="38">
        <v>11272.33</v>
      </c>
      <c r="D996" s="8" t="s">
        <v>7882</v>
      </c>
      <c r="E996" s="8" t="s">
        <v>7884</v>
      </c>
      <c r="F996" s="8" t="s">
        <v>7863</v>
      </c>
      <c r="G996" s="43">
        <v>38264</v>
      </c>
      <c r="H996" s="20">
        <v>18</v>
      </c>
      <c r="I996" s="20" t="str" cm="1">
        <f t="array" ref="I996">_xlfn.IFS(H996&lt;=18, "Child", AND(H996&gt;18, H996&lt;=54), "Adult", TRUE, "Old")</f>
        <v>Child</v>
      </c>
      <c r="K996" s="27"/>
    </row>
    <row r="997" spans="1:11" ht="15.75" customHeight="1" x14ac:dyDescent="0.3">
      <c r="A997" s="8" t="s">
        <v>1033</v>
      </c>
      <c r="B997" s="20">
        <v>0</v>
      </c>
      <c r="C997" s="38">
        <v>11265.71</v>
      </c>
      <c r="D997" s="8" t="s">
        <v>7882</v>
      </c>
      <c r="E997" s="8" t="s">
        <v>7883</v>
      </c>
      <c r="F997" s="8" t="s">
        <v>7866</v>
      </c>
      <c r="G997" s="43">
        <v>26293</v>
      </c>
      <c r="H997" s="20">
        <v>51</v>
      </c>
      <c r="I997" s="20" t="str" cm="1">
        <f t="array" ref="I997">_xlfn.IFS(H997&lt;=18, "Child", AND(H997&gt;18, H997&lt;=54), "Adult", TRUE, "Old")</f>
        <v>Adult</v>
      </c>
      <c r="K997" s="27"/>
    </row>
    <row r="998" spans="1:11" ht="15.75" customHeight="1" x14ac:dyDescent="0.3">
      <c r="A998" s="8" t="s">
        <v>1034</v>
      </c>
      <c r="B998" s="20">
        <v>3</v>
      </c>
      <c r="C998" s="38">
        <v>11264.54</v>
      </c>
      <c r="D998" s="8" t="s">
        <v>7882</v>
      </c>
      <c r="E998" s="8" t="s">
        <v>7884</v>
      </c>
      <c r="F998" s="8" t="s">
        <v>7861</v>
      </c>
      <c r="G998" s="43">
        <v>25487</v>
      </c>
      <c r="H998" s="20">
        <v>53</v>
      </c>
      <c r="I998" s="20" t="str" cm="1">
        <f t="array" ref="I998">_xlfn.IFS(H998&lt;=18, "Child", AND(H998&gt;18, H998&lt;=54), "Adult", TRUE, "Old")</f>
        <v>Adult</v>
      </c>
      <c r="K998" s="27"/>
    </row>
    <row r="999" spans="1:11" ht="15.75" customHeight="1" x14ac:dyDescent="0.3">
      <c r="A999" s="8" t="s">
        <v>1035</v>
      </c>
      <c r="B999" s="20">
        <v>1</v>
      </c>
      <c r="C999" s="38">
        <v>11255.29</v>
      </c>
      <c r="D999" s="8" t="s">
        <v>7882</v>
      </c>
      <c r="E999" s="8" t="s">
        <v>7883</v>
      </c>
      <c r="F999" s="8" t="s">
        <v>7873</v>
      </c>
      <c r="G999" s="43">
        <v>29861</v>
      </c>
      <c r="H999" s="20">
        <v>41</v>
      </c>
      <c r="I999" s="20" t="str" cm="1">
        <f t="array" ref="I999">_xlfn.IFS(H999&lt;=18, "Child", AND(H999&gt;18, H999&lt;=54), "Adult", TRUE, "Old")</f>
        <v>Adult</v>
      </c>
      <c r="K999" s="27"/>
    </row>
    <row r="1000" spans="1:11" ht="15.75" customHeight="1" x14ac:dyDescent="0.3">
      <c r="A1000" s="8" t="s">
        <v>1036</v>
      </c>
      <c r="B1000" s="20">
        <v>3</v>
      </c>
      <c r="C1000" s="38">
        <v>11253.42</v>
      </c>
      <c r="D1000" s="8" t="s">
        <v>7882</v>
      </c>
      <c r="E1000" s="8" t="s">
        <v>7883</v>
      </c>
      <c r="F1000" s="8" t="s">
        <v>7861</v>
      </c>
      <c r="G1000" s="43">
        <v>25435</v>
      </c>
      <c r="H1000" s="20">
        <v>53</v>
      </c>
      <c r="I1000" s="20" t="str" cm="1">
        <f t="array" ref="I1000">_xlfn.IFS(H1000&lt;=18, "Child", AND(H1000&gt;18, H1000&lt;=54), "Adult", TRUE, "Old")</f>
        <v>Adult</v>
      </c>
      <c r="K1000" s="27"/>
    </row>
    <row r="1001" spans="1:11" ht="15" customHeight="1" x14ac:dyDescent="0.3">
      <c r="A1001" s="8" t="s">
        <v>1037</v>
      </c>
      <c r="B1001" s="20">
        <v>3</v>
      </c>
      <c r="C1001" s="38">
        <v>11250.43</v>
      </c>
      <c r="D1001" s="8" t="s">
        <v>7882</v>
      </c>
      <c r="E1001" s="8" t="s">
        <v>7884</v>
      </c>
      <c r="F1001" s="8" t="s">
        <v>7873</v>
      </c>
      <c r="G1001" s="43">
        <v>32859</v>
      </c>
      <c r="H1001" s="20">
        <v>33</v>
      </c>
      <c r="I1001" s="20" t="str" cm="1">
        <f t="array" ref="I1001">_xlfn.IFS(H1001&lt;=18, "Child", AND(H1001&gt;18, H1001&lt;=54), "Adult", TRUE, "Old")</f>
        <v>Adult</v>
      </c>
      <c r="K1001" s="27"/>
    </row>
    <row r="1002" spans="1:11" ht="15" customHeight="1" x14ac:dyDescent="0.3">
      <c r="A1002" s="8" t="s">
        <v>1038</v>
      </c>
      <c r="B1002" s="20">
        <v>2</v>
      </c>
      <c r="C1002" s="38">
        <v>11244.38</v>
      </c>
      <c r="D1002" s="8" t="s">
        <v>7882</v>
      </c>
      <c r="E1002" s="8" t="s">
        <v>7883</v>
      </c>
      <c r="F1002" s="8" t="s">
        <v>7864</v>
      </c>
      <c r="G1002" s="43">
        <v>25567</v>
      </c>
      <c r="H1002" s="20">
        <v>53</v>
      </c>
      <c r="I1002" s="20" t="str" cm="1">
        <f t="array" ref="I1002">_xlfn.IFS(H1002&lt;=18, "Child", AND(H1002&gt;18, H1002&lt;=54), "Adult", TRUE, "Old")</f>
        <v>Adult</v>
      </c>
      <c r="K1002" s="27"/>
    </row>
    <row r="1003" spans="1:11" ht="15" customHeight="1" x14ac:dyDescent="0.3">
      <c r="A1003" s="8" t="s">
        <v>1039</v>
      </c>
      <c r="B1003" s="20">
        <v>2</v>
      </c>
      <c r="C1003" s="38">
        <v>11217.35</v>
      </c>
      <c r="D1003" s="8" t="s">
        <v>7882</v>
      </c>
      <c r="E1003" s="8" t="s">
        <v>7884</v>
      </c>
      <c r="F1003" s="8" t="s">
        <v>7866</v>
      </c>
      <c r="G1003" s="43">
        <v>27939</v>
      </c>
      <c r="H1003" s="20">
        <v>46</v>
      </c>
      <c r="I1003" s="20" t="str" cm="1">
        <f t="array" ref="I1003">_xlfn.IFS(H1003&lt;=18, "Child", AND(H1003&gt;18, H1003&lt;=54), "Adult", TRUE, "Old")</f>
        <v>Adult</v>
      </c>
      <c r="K1003" s="27"/>
    </row>
    <row r="1004" spans="1:11" ht="15" customHeight="1" x14ac:dyDescent="0.3">
      <c r="A1004" s="8" t="s">
        <v>1040</v>
      </c>
      <c r="B1004" s="20">
        <v>2</v>
      </c>
      <c r="C1004" s="38">
        <v>11187.66</v>
      </c>
      <c r="D1004" s="8" t="s">
        <v>7882</v>
      </c>
      <c r="E1004" s="8" t="s">
        <v>7884</v>
      </c>
      <c r="F1004" s="8" t="s">
        <v>7860</v>
      </c>
      <c r="G1004" s="43">
        <v>25733</v>
      </c>
      <c r="H1004" s="20">
        <v>52</v>
      </c>
      <c r="I1004" s="20" t="str" cm="1">
        <f t="array" ref="I1004">_xlfn.IFS(H1004&lt;=18, "Child", AND(H1004&gt;18, H1004&lt;=54), "Adult", TRUE, "Old")</f>
        <v>Adult</v>
      </c>
      <c r="K1004" s="27"/>
    </row>
    <row r="1005" spans="1:11" ht="15" customHeight="1" x14ac:dyDescent="0.3">
      <c r="A1005" s="8" t="s">
        <v>1041</v>
      </c>
      <c r="B1005" s="20">
        <v>0</v>
      </c>
      <c r="C1005" s="38">
        <v>11186.2</v>
      </c>
      <c r="D1005" s="8" t="s">
        <v>7882</v>
      </c>
      <c r="E1005" s="8" t="s">
        <v>7884</v>
      </c>
      <c r="F1005" s="8" t="s">
        <v>7870</v>
      </c>
      <c r="G1005" s="43">
        <v>26545</v>
      </c>
      <c r="H1005" s="20">
        <v>50</v>
      </c>
      <c r="I1005" s="20" t="str" cm="1">
        <f t="array" ref="I1005">_xlfn.IFS(H1005&lt;=18, "Child", AND(H1005&gt;18, H1005&lt;=54), "Adult", TRUE, "Old")</f>
        <v>Adult</v>
      </c>
      <c r="K1005" s="27"/>
    </row>
    <row r="1006" spans="1:11" ht="15" customHeight="1" x14ac:dyDescent="0.3">
      <c r="A1006" s="8" t="s">
        <v>1042</v>
      </c>
      <c r="B1006" s="20">
        <v>0</v>
      </c>
      <c r="C1006" s="38">
        <v>11165.42</v>
      </c>
      <c r="D1006" s="8" t="s">
        <v>7882</v>
      </c>
      <c r="E1006" s="8" t="s">
        <v>7883</v>
      </c>
      <c r="F1006" s="8" t="s">
        <v>7864</v>
      </c>
      <c r="G1006" s="43">
        <v>24325</v>
      </c>
      <c r="H1006" s="20">
        <v>56</v>
      </c>
      <c r="I1006" s="20" t="str" cm="1">
        <f t="array" ref="I1006">_xlfn.IFS(H1006&lt;=18, "Child", AND(H1006&gt;18, H1006&lt;=54), "Adult", TRUE, "Old")</f>
        <v>Old</v>
      </c>
      <c r="K1006" s="27"/>
    </row>
    <row r="1007" spans="1:11" ht="15" customHeight="1" x14ac:dyDescent="0.3">
      <c r="A1007" s="8" t="s">
        <v>1043</v>
      </c>
      <c r="B1007" s="20">
        <v>2</v>
      </c>
      <c r="C1007" s="38">
        <v>11163.57</v>
      </c>
      <c r="D1007" s="8" t="s">
        <v>7882</v>
      </c>
      <c r="E1007" s="8" t="s">
        <v>7884</v>
      </c>
      <c r="F1007" s="8" t="s">
        <v>7861</v>
      </c>
      <c r="G1007" s="43">
        <v>25379</v>
      </c>
      <c r="H1007" s="20">
        <v>53</v>
      </c>
      <c r="I1007" s="20" t="str" cm="1">
        <f t="array" ref="I1007">_xlfn.IFS(H1007&lt;=18, "Child", AND(H1007&gt;18, H1007&lt;=54), "Adult", TRUE, "Old")</f>
        <v>Adult</v>
      </c>
      <c r="K1007" s="27"/>
    </row>
    <row r="1008" spans="1:11" ht="15" customHeight="1" x14ac:dyDescent="0.3">
      <c r="A1008" s="8" t="s">
        <v>1044</v>
      </c>
      <c r="B1008" s="20">
        <v>2</v>
      </c>
      <c r="C1008" s="38">
        <v>11150.78</v>
      </c>
      <c r="D1008" s="8" t="s">
        <v>7882</v>
      </c>
      <c r="E1008" s="8" t="s">
        <v>7884</v>
      </c>
      <c r="F1008" s="8" t="s">
        <v>7861</v>
      </c>
      <c r="G1008" s="43">
        <v>25537</v>
      </c>
      <c r="H1008" s="20">
        <v>53</v>
      </c>
      <c r="I1008" s="20" t="str" cm="1">
        <f t="array" ref="I1008">_xlfn.IFS(H1008&lt;=18, "Child", AND(H1008&gt;18, H1008&lt;=54), "Adult", TRUE, "Old")</f>
        <v>Adult</v>
      </c>
      <c r="K1008" s="27"/>
    </row>
    <row r="1009" spans="1:11" ht="15" customHeight="1" x14ac:dyDescent="0.3">
      <c r="A1009" s="8" t="s">
        <v>1045</v>
      </c>
      <c r="B1009" s="20">
        <v>2</v>
      </c>
      <c r="C1009" s="38">
        <v>11103.33</v>
      </c>
      <c r="D1009" s="8" t="s">
        <v>7882</v>
      </c>
      <c r="E1009" s="8" t="s">
        <v>7883</v>
      </c>
      <c r="F1009" s="8" t="s">
        <v>7870</v>
      </c>
      <c r="G1009" s="43">
        <v>29453</v>
      </c>
      <c r="H1009" s="20">
        <v>42</v>
      </c>
      <c r="I1009" s="20" t="str" cm="1">
        <f t="array" ref="I1009">_xlfn.IFS(H1009&lt;=18, "Child", AND(H1009&gt;18, H1009&lt;=54), "Adult", TRUE, "Old")</f>
        <v>Adult</v>
      </c>
      <c r="K1009" s="27"/>
    </row>
    <row r="1010" spans="1:11" ht="15" customHeight="1" x14ac:dyDescent="0.3">
      <c r="A1010" s="8" t="s">
        <v>1046</v>
      </c>
      <c r="B1010" s="20">
        <v>0</v>
      </c>
      <c r="C1010" s="38">
        <v>11093.62</v>
      </c>
      <c r="D1010" s="8" t="s">
        <v>7882</v>
      </c>
      <c r="E1010" s="8" t="s">
        <v>7883</v>
      </c>
      <c r="F1010" s="8" t="s">
        <v>7859</v>
      </c>
      <c r="G1010" s="43">
        <v>24293</v>
      </c>
      <c r="H1010" s="20">
        <v>56</v>
      </c>
      <c r="I1010" s="20" t="str" cm="1">
        <f t="array" ref="I1010">_xlfn.IFS(H1010&lt;=18, "Child", AND(H1010&gt;18, H1010&lt;=54), "Adult", TRUE, "Old")</f>
        <v>Old</v>
      </c>
      <c r="K1010" s="27"/>
    </row>
    <row r="1011" spans="1:11" ht="15" customHeight="1" x14ac:dyDescent="0.3">
      <c r="A1011" s="8" t="s">
        <v>1047</v>
      </c>
      <c r="B1011" s="20">
        <v>0</v>
      </c>
      <c r="C1011" s="38">
        <v>11090.72</v>
      </c>
      <c r="D1011" s="8" t="s">
        <v>7882</v>
      </c>
      <c r="E1011" s="8" t="s">
        <v>7883</v>
      </c>
      <c r="F1011" s="8" t="s">
        <v>7859</v>
      </c>
      <c r="G1011" s="43">
        <v>24359</v>
      </c>
      <c r="H1011" s="20">
        <v>56</v>
      </c>
      <c r="I1011" s="20" t="str" cm="1">
        <f t="array" ref="I1011">_xlfn.IFS(H1011&lt;=18, "Child", AND(H1011&gt;18, H1011&lt;=54), "Adult", TRUE, "Old")</f>
        <v>Old</v>
      </c>
      <c r="K1011" s="27"/>
    </row>
    <row r="1012" spans="1:11" ht="15" customHeight="1" x14ac:dyDescent="0.3">
      <c r="A1012" s="8" t="s">
        <v>1048</v>
      </c>
      <c r="B1012" s="20">
        <v>3</v>
      </c>
      <c r="C1012" s="38">
        <v>11085.59</v>
      </c>
      <c r="D1012" s="8" t="s">
        <v>7882</v>
      </c>
      <c r="E1012" s="8" t="s">
        <v>7884</v>
      </c>
      <c r="F1012" s="8" t="s">
        <v>7860</v>
      </c>
      <c r="G1012" s="43">
        <v>26579</v>
      </c>
      <c r="H1012" s="20">
        <v>50</v>
      </c>
      <c r="I1012" s="20" t="str" cm="1">
        <f t="array" ref="I1012">_xlfn.IFS(H1012&lt;=18, "Child", AND(H1012&gt;18, H1012&lt;=54), "Adult", TRUE, "Old")</f>
        <v>Adult</v>
      </c>
      <c r="K1012" s="27"/>
    </row>
    <row r="1013" spans="1:11" ht="15" customHeight="1" x14ac:dyDescent="0.3">
      <c r="A1013" s="8" t="s">
        <v>1049</v>
      </c>
      <c r="B1013" s="20">
        <v>0</v>
      </c>
      <c r="C1013" s="38">
        <v>11082.58</v>
      </c>
      <c r="D1013" s="8" t="s">
        <v>7882</v>
      </c>
      <c r="E1013" s="8" t="s">
        <v>7884</v>
      </c>
      <c r="F1013" s="8" t="s">
        <v>7860</v>
      </c>
      <c r="G1013" s="43">
        <v>24719</v>
      </c>
      <c r="H1013" s="20">
        <v>55</v>
      </c>
      <c r="I1013" s="20" t="str" cm="1">
        <f t="array" ref="I1013">_xlfn.IFS(H1013&lt;=18, "Child", AND(H1013&gt;18, H1013&lt;=54), "Adult", TRUE, "Old")</f>
        <v>Old</v>
      </c>
      <c r="K1013" s="27"/>
    </row>
    <row r="1014" spans="1:11" ht="15" customHeight="1" x14ac:dyDescent="0.3">
      <c r="A1014" s="8" t="s">
        <v>1050</v>
      </c>
      <c r="B1014" s="20">
        <v>0</v>
      </c>
      <c r="C1014" s="38">
        <v>11073.18</v>
      </c>
      <c r="D1014" s="8" t="s">
        <v>7882</v>
      </c>
      <c r="E1014" s="8" t="s">
        <v>7882</v>
      </c>
      <c r="F1014" s="8" t="s">
        <v>7861</v>
      </c>
      <c r="G1014" s="43">
        <v>24431</v>
      </c>
      <c r="H1014" s="20">
        <v>56</v>
      </c>
      <c r="I1014" s="20" t="str" cm="1">
        <f t="array" ref="I1014">_xlfn.IFS(H1014&lt;=18, "Child", AND(H1014&gt;18, H1014&lt;=54), "Adult", TRUE, "Old")</f>
        <v>Old</v>
      </c>
      <c r="K1014" s="27"/>
    </row>
    <row r="1015" spans="1:11" ht="15" customHeight="1" x14ac:dyDescent="0.3">
      <c r="A1015" s="8" t="s">
        <v>1051</v>
      </c>
      <c r="B1015" s="20">
        <v>0</v>
      </c>
      <c r="C1015" s="38">
        <v>11070.54</v>
      </c>
      <c r="D1015" s="8" t="s">
        <v>7882</v>
      </c>
      <c r="E1015" s="8" t="s">
        <v>7882</v>
      </c>
      <c r="F1015" s="8" t="s">
        <v>7861</v>
      </c>
      <c r="G1015" s="43">
        <v>24418</v>
      </c>
      <c r="H1015" s="20">
        <v>56</v>
      </c>
      <c r="I1015" s="20" t="str" cm="1">
        <f t="array" ref="I1015">_xlfn.IFS(H1015&lt;=18, "Child", AND(H1015&gt;18, H1015&lt;=54), "Adult", TRUE, "Old")</f>
        <v>Old</v>
      </c>
      <c r="K1015" s="27"/>
    </row>
    <row r="1016" spans="1:11" ht="15" customHeight="1" x14ac:dyDescent="0.3">
      <c r="A1016" s="8" t="s">
        <v>1052</v>
      </c>
      <c r="B1016" s="20">
        <v>0</v>
      </c>
      <c r="C1016" s="38">
        <v>11068.77</v>
      </c>
      <c r="D1016" s="8" t="s">
        <v>7882</v>
      </c>
      <c r="E1016" s="8" t="s">
        <v>7884</v>
      </c>
      <c r="F1016" s="8" t="s">
        <v>7860</v>
      </c>
      <c r="G1016" s="43">
        <v>26246</v>
      </c>
      <c r="H1016" s="20">
        <v>51</v>
      </c>
      <c r="I1016" s="20" t="str" cm="1">
        <f t="array" ref="I1016">_xlfn.IFS(H1016&lt;=18, "Child", AND(H1016&gt;18, H1016&lt;=54), "Adult", TRUE, "Old")</f>
        <v>Adult</v>
      </c>
      <c r="K1016" s="27"/>
    </row>
    <row r="1017" spans="1:11" ht="15" customHeight="1" x14ac:dyDescent="0.3">
      <c r="A1017" s="8" t="s">
        <v>1053</v>
      </c>
      <c r="B1017" s="20">
        <v>0</v>
      </c>
      <c r="C1017" s="38">
        <v>11068.7</v>
      </c>
      <c r="D1017" s="8" t="s">
        <v>7882</v>
      </c>
      <c r="E1017" s="8" t="s">
        <v>7883</v>
      </c>
      <c r="F1017" s="8" t="s">
        <v>7861</v>
      </c>
      <c r="G1017" s="43">
        <v>36787</v>
      </c>
      <c r="H1017" s="20">
        <v>22</v>
      </c>
      <c r="I1017" s="20" t="str" cm="1">
        <f t="array" ref="I1017">_xlfn.IFS(H1017&lt;=18, "Child", AND(H1017&gt;18, H1017&lt;=54), "Adult", TRUE, "Old")</f>
        <v>Adult</v>
      </c>
      <c r="K1017" s="27"/>
    </row>
    <row r="1018" spans="1:11" ht="15" customHeight="1" x14ac:dyDescent="0.3">
      <c r="A1018" s="8" t="s">
        <v>1054</v>
      </c>
      <c r="B1018" s="20">
        <v>0</v>
      </c>
      <c r="C1018" s="38">
        <v>11046.02</v>
      </c>
      <c r="D1018" s="8" t="s">
        <v>7882</v>
      </c>
      <c r="E1018" s="8" t="s">
        <v>7883</v>
      </c>
      <c r="F1018" s="8" t="s">
        <v>7873</v>
      </c>
      <c r="G1018" s="43">
        <v>37242</v>
      </c>
      <c r="H1018" s="20">
        <v>21</v>
      </c>
      <c r="I1018" s="20" t="str" cm="1">
        <f t="array" ref="I1018">_xlfn.IFS(H1018&lt;=18, "Child", AND(H1018&gt;18, H1018&lt;=54), "Adult", TRUE, "Old")</f>
        <v>Adult</v>
      </c>
      <c r="K1018" s="27"/>
    </row>
    <row r="1019" spans="1:11" ht="15" customHeight="1" x14ac:dyDescent="0.3">
      <c r="A1019" s="8" t="s">
        <v>1055</v>
      </c>
      <c r="B1019" s="20">
        <v>0</v>
      </c>
      <c r="C1019" s="38">
        <v>11037.85</v>
      </c>
      <c r="D1019" s="8" t="s">
        <v>7882</v>
      </c>
      <c r="E1019" s="8" t="s">
        <v>7884</v>
      </c>
      <c r="F1019" s="8" t="s">
        <v>7866</v>
      </c>
      <c r="G1019" s="43">
        <v>27271</v>
      </c>
      <c r="H1019" s="20">
        <v>48</v>
      </c>
      <c r="I1019" s="20" t="str" cm="1">
        <f t="array" ref="I1019">_xlfn.IFS(H1019&lt;=18, "Child", AND(H1019&gt;18, H1019&lt;=54), "Adult", TRUE, "Old")</f>
        <v>Adult</v>
      </c>
      <c r="K1019" s="27"/>
    </row>
    <row r="1020" spans="1:11" ht="15" customHeight="1" x14ac:dyDescent="0.3">
      <c r="A1020" s="8" t="s">
        <v>1056</v>
      </c>
      <c r="B1020" s="20">
        <v>3</v>
      </c>
      <c r="C1020" s="38">
        <v>11037.51</v>
      </c>
      <c r="D1020" s="8" t="s">
        <v>7882</v>
      </c>
      <c r="E1020" s="8" t="s">
        <v>7883</v>
      </c>
      <c r="F1020" s="8" t="s">
        <v>7860</v>
      </c>
      <c r="G1020" s="43">
        <v>32806</v>
      </c>
      <c r="H1020" s="20">
        <v>33</v>
      </c>
      <c r="I1020" s="20" t="str" cm="1">
        <f t="array" ref="I1020">_xlfn.IFS(H1020&lt;=18, "Child", AND(H1020&gt;18, H1020&lt;=54), "Adult", TRUE, "Old")</f>
        <v>Adult</v>
      </c>
      <c r="K1020" s="27"/>
    </row>
    <row r="1021" spans="1:11" ht="15" customHeight="1" x14ac:dyDescent="0.3">
      <c r="A1021" s="8" t="s">
        <v>1057</v>
      </c>
      <c r="B1021" s="20">
        <v>4</v>
      </c>
      <c r="C1021" s="38">
        <v>11033.66</v>
      </c>
      <c r="D1021" s="8" t="s">
        <v>7882</v>
      </c>
      <c r="E1021" s="8" t="s">
        <v>7882</v>
      </c>
      <c r="F1021" s="8" t="s">
        <v>7860</v>
      </c>
      <c r="G1021" s="43">
        <v>27373</v>
      </c>
      <c r="H1021" s="20">
        <v>48</v>
      </c>
      <c r="I1021" s="20" t="str" cm="1">
        <f t="array" ref="I1021">_xlfn.IFS(H1021&lt;=18, "Child", AND(H1021&gt;18, H1021&lt;=54), "Adult", TRUE, "Old")</f>
        <v>Adult</v>
      </c>
      <c r="K1021" s="27"/>
    </row>
    <row r="1022" spans="1:11" ht="15" customHeight="1" x14ac:dyDescent="0.3">
      <c r="A1022" s="8" t="s">
        <v>1058</v>
      </c>
      <c r="B1022" s="20">
        <v>0</v>
      </c>
      <c r="C1022" s="38">
        <v>11028.56</v>
      </c>
      <c r="D1022" s="8" t="s">
        <v>7882</v>
      </c>
      <c r="E1022" s="8" t="s">
        <v>7882</v>
      </c>
      <c r="F1022" s="8" t="s">
        <v>7860</v>
      </c>
      <c r="G1022" s="43">
        <v>35267</v>
      </c>
      <c r="H1022" s="20">
        <v>26</v>
      </c>
      <c r="I1022" s="20" t="str" cm="1">
        <f t="array" ref="I1022">_xlfn.IFS(H1022&lt;=18, "Child", AND(H1022&gt;18, H1022&lt;=54), "Adult", TRUE, "Old")</f>
        <v>Adult</v>
      </c>
      <c r="K1022" s="27"/>
    </row>
    <row r="1023" spans="1:11" ht="15" customHeight="1" x14ac:dyDescent="0.3">
      <c r="A1023" s="8" t="s">
        <v>1059</v>
      </c>
      <c r="B1023" s="20">
        <v>3</v>
      </c>
      <c r="C1023" s="38">
        <v>11018.05</v>
      </c>
      <c r="D1023" s="8" t="s">
        <v>7882</v>
      </c>
      <c r="E1023" s="8" t="s">
        <v>7884</v>
      </c>
      <c r="F1023" s="8" t="s">
        <v>7860</v>
      </c>
      <c r="G1023" s="43">
        <v>33415</v>
      </c>
      <c r="H1023" s="20">
        <v>31</v>
      </c>
      <c r="I1023" s="20" t="str" cm="1">
        <f t="array" ref="I1023">_xlfn.IFS(H1023&lt;=18, "Child", AND(H1023&gt;18, H1023&lt;=54), "Adult", TRUE, "Old")</f>
        <v>Adult</v>
      </c>
      <c r="K1023" s="27"/>
    </row>
    <row r="1024" spans="1:11" ht="15" customHeight="1" x14ac:dyDescent="0.3">
      <c r="A1024" s="8" t="s">
        <v>1060</v>
      </c>
      <c r="B1024" s="20">
        <v>4</v>
      </c>
      <c r="C1024" s="38">
        <v>11015.17</v>
      </c>
      <c r="D1024" s="8" t="s">
        <v>7882</v>
      </c>
      <c r="E1024" s="8" t="s">
        <v>7883</v>
      </c>
      <c r="F1024" s="8" t="s">
        <v>7860</v>
      </c>
      <c r="G1024" s="43">
        <v>27378</v>
      </c>
      <c r="H1024" s="20">
        <v>48</v>
      </c>
      <c r="I1024" s="20" t="str" cm="1">
        <f t="array" ref="I1024">_xlfn.IFS(H1024&lt;=18, "Child", AND(H1024&gt;18, H1024&lt;=54), "Adult", TRUE, "Old")</f>
        <v>Adult</v>
      </c>
      <c r="K1024" s="27"/>
    </row>
    <row r="1025" spans="1:11" ht="15" customHeight="1" x14ac:dyDescent="0.3">
      <c r="A1025" s="8" t="s">
        <v>1061</v>
      </c>
      <c r="B1025" s="20">
        <v>2</v>
      </c>
      <c r="C1025" s="38">
        <v>11013.71</v>
      </c>
      <c r="D1025" s="8" t="s">
        <v>7882</v>
      </c>
      <c r="E1025" s="8" t="s">
        <v>7883</v>
      </c>
      <c r="F1025" s="8" t="s">
        <v>7859</v>
      </c>
      <c r="G1025" s="43">
        <v>25135</v>
      </c>
      <c r="H1025" s="20">
        <v>54</v>
      </c>
      <c r="I1025" s="20" t="str" cm="1">
        <f t="array" ref="I1025">_xlfn.IFS(H1025&lt;=18, "Child", AND(H1025&gt;18, H1025&lt;=54), "Adult", TRUE, "Old")</f>
        <v>Adult</v>
      </c>
      <c r="K1025" s="27"/>
    </row>
    <row r="1026" spans="1:11" ht="15" customHeight="1" x14ac:dyDescent="0.3">
      <c r="A1026" s="8" t="s">
        <v>1062</v>
      </c>
      <c r="B1026" s="20">
        <v>0</v>
      </c>
      <c r="C1026" s="38">
        <v>10991.58</v>
      </c>
      <c r="D1026" s="8" t="s">
        <v>7882</v>
      </c>
      <c r="E1026" s="8" t="s">
        <v>7882</v>
      </c>
      <c r="F1026" s="8" t="s">
        <v>7860</v>
      </c>
      <c r="G1026" s="43">
        <v>36786</v>
      </c>
      <c r="H1026" s="20">
        <v>22</v>
      </c>
      <c r="I1026" s="20" t="str" cm="1">
        <f t="array" ref="I1026">_xlfn.IFS(H1026&lt;=18, "Child", AND(H1026&gt;18, H1026&lt;=54), "Adult", TRUE, "Old")</f>
        <v>Adult</v>
      </c>
      <c r="K1026" s="27"/>
    </row>
    <row r="1027" spans="1:11" ht="15" customHeight="1" x14ac:dyDescent="0.3">
      <c r="A1027" s="8" t="s">
        <v>1063</v>
      </c>
      <c r="B1027" s="20">
        <v>0</v>
      </c>
      <c r="C1027" s="38">
        <v>10982.5</v>
      </c>
      <c r="D1027" s="8" t="s">
        <v>7882</v>
      </c>
      <c r="E1027" s="8" t="s">
        <v>7882</v>
      </c>
      <c r="F1027" s="8" t="s">
        <v>7859</v>
      </c>
      <c r="G1027" s="43">
        <v>24094</v>
      </c>
      <c r="H1027" s="20">
        <v>57</v>
      </c>
      <c r="I1027" s="20" t="str" cm="1">
        <f t="array" ref="I1027">_xlfn.IFS(H1027&lt;=18, "Child", AND(H1027&gt;18, H1027&lt;=54), "Adult", TRUE, "Old")</f>
        <v>Old</v>
      </c>
      <c r="K1027" s="27"/>
    </row>
    <row r="1028" spans="1:11" ht="15" customHeight="1" x14ac:dyDescent="0.3">
      <c r="A1028" s="8" t="s">
        <v>1064</v>
      </c>
      <c r="B1028" s="20">
        <v>4</v>
      </c>
      <c r="C1028" s="38">
        <v>10977.21</v>
      </c>
      <c r="D1028" s="8" t="s">
        <v>7882</v>
      </c>
      <c r="E1028" s="8" t="s">
        <v>7883</v>
      </c>
      <c r="F1028" s="8" t="s">
        <v>7859</v>
      </c>
      <c r="G1028" s="43">
        <v>26958</v>
      </c>
      <c r="H1028" s="20">
        <v>49</v>
      </c>
      <c r="I1028" s="20" t="str" cm="1">
        <f t="array" ref="I1028">_xlfn.IFS(H1028&lt;=18, "Child", AND(H1028&gt;18, H1028&lt;=54), "Adult", TRUE, "Old")</f>
        <v>Adult</v>
      </c>
      <c r="K1028" s="27"/>
    </row>
    <row r="1029" spans="1:11" ht="15" customHeight="1" x14ac:dyDescent="0.3">
      <c r="A1029" s="8" t="s">
        <v>1065</v>
      </c>
      <c r="B1029" s="20">
        <v>0</v>
      </c>
      <c r="C1029" s="38">
        <v>10976.25</v>
      </c>
      <c r="D1029" s="8" t="s">
        <v>7882</v>
      </c>
      <c r="E1029" s="8" t="s">
        <v>7884</v>
      </c>
      <c r="F1029" s="8" t="s">
        <v>7860</v>
      </c>
      <c r="G1029" s="43">
        <v>24297</v>
      </c>
      <c r="H1029" s="20">
        <v>56</v>
      </c>
      <c r="I1029" s="20" t="str" cm="1">
        <f t="array" ref="I1029">_xlfn.IFS(H1029&lt;=18, "Child", AND(H1029&gt;18, H1029&lt;=54), "Adult", TRUE, "Old")</f>
        <v>Old</v>
      </c>
      <c r="K1029" s="27"/>
    </row>
    <row r="1030" spans="1:11" ht="15" customHeight="1" x14ac:dyDescent="0.3">
      <c r="A1030" s="8" t="s">
        <v>1066</v>
      </c>
      <c r="B1030" s="20">
        <v>0</v>
      </c>
      <c r="C1030" s="38">
        <v>10965.45</v>
      </c>
      <c r="D1030" s="8" t="s">
        <v>7882</v>
      </c>
      <c r="E1030" s="8" t="s">
        <v>7884</v>
      </c>
      <c r="F1030" s="8" t="s">
        <v>7861</v>
      </c>
      <c r="G1030" s="43">
        <v>23912</v>
      </c>
      <c r="H1030" s="20">
        <v>57</v>
      </c>
      <c r="I1030" s="20" t="str" cm="1">
        <f t="array" ref="I1030">_xlfn.IFS(H1030&lt;=18, "Child", AND(H1030&gt;18, H1030&lt;=54), "Adult", TRUE, "Old")</f>
        <v>Old</v>
      </c>
      <c r="K1030" s="27"/>
    </row>
    <row r="1031" spans="1:11" ht="15" customHeight="1" x14ac:dyDescent="0.3">
      <c r="A1031" s="8" t="s">
        <v>1067</v>
      </c>
      <c r="B1031" s="20">
        <v>1</v>
      </c>
      <c r="C1031" s="38">
        <v>10959.69</v>
      </c>
      <c r="D1031" s="8" t="s">
        <v>7882</v>
      </c>
      <c r="E1031" s="8" t="s">
        <v>7882</v>
      </c>
      <c r="F1031" s="8" t="s">
        <v>7860</v>
      </c>
      <c r="G1031" s="43">
        <v>25429</v>
      </c>
      <c r="H1031" s="20">
        <v>53</v>
      </c>
      <c r="I1031" s="20" t="str" cm="1">
        <f t="array" ref="I1031">_xlfn.IFS(H1031&lt;=18, "Child", AND(H1031&gt;18, H1031&lt;=54), "Adult", TRUE, "Old")</f>
        <v>Adult</v>
      </c>
      <c r="K1031" s="27"/>
    </row>
    <row r="1032" spans="1:11" ht="15" customHeight="1" x14ac:dyDescent="0.3">
      <c r="A1032" s="8" t="s">
        <v>1068</v>
      </c>
      <c r="B1032" s="20">
        <v>0</v>
      </c>
      <c r="C1032" s="38">
        <v>10959.33</v>
      </c>
      <c r="D1032" s="8" t="s">
        <v>7882</v>
      </c>
      <c r="E1032" s="8" t="s">
        <v>7882</v>
      </c>
      <c r="F1032" s="8" t="s">
        <v>7861</v>
      </c>
      <c r="G1032" s="43">
        <v>24080</v>
      </c>
      <c r="H1032" s="20">
        <v>57</v>
      </c>
      <c r="I1032" s="20" t="str" cm="1">
        <f t="array" ref="I1032">_xlfn.IFS(H1032&lt;=18, "Child", AND(H1032&gt;18, H1032&lt;=54), "Adult", TRUE, "Old")</f>
        <v>Old</v>
      </c>
      <c r="K1032" s="27"/>
    </row>
    <row r="1033" spans="1:11" ht="15" customHeight="1" x14ac:dyDescent="0.3">
      <c r="A1033" s="8" t="s">
        <v>1069</v>
      </c>
      <c r="B1033" s="20">
        <v>1</v>
      </c>
      <c r="C1033" s="38">
        <v>10942.13</v>
      </c>
      <c r="D1033" s="8" t="s">
        <v>7882</v>
      </c>
      <c r="E1033" s="8" t="s">
        <v>7882</v>
      </c>
      <c r="F1033" s="8" t="s">
        <v>7860</v>
      </c>
      <c r="G1033" s="43">
        <v>25517</v>
      </c>
      <c r="H1033" s="20">
        <v>53</v>
      </c>
      <c r="I1033" s="20" t="str" cm="1">
        <f t="array" ref="I1033">_xlfn.IFS(H1033&lt;=18, "Child", AND(H1033&gt;18, H1033&lt;=54), "Adult", TRUE, "Old")</f>
        <v>Adult</v>
      </c>
      <c r="K1033" s="27"/>
    </row>
    <row r="1034" spans="1:11" ht="15" customHeight="1" x14ac:dyDescent="0.3">
      <c r="A1034" s="8" t="s">
        <v>1070</v>
      </c>
      <c r="B1034" s="20">
        <v>1</v>
      </c>
      <c r="C1034" s="38">
        <v>10928.85</v>
      </c>
      <c r="D1034" s="8" t="s">
        <v>7882</v>
      </c>
      <c r="E1034" s="8" t="s">
        <v>7882</v>
      </c>
      <c r="F1034" s="8" t="s">
        <v>7859</v>
      </c>
      <c r="G1034" s="43">
        <v>25154</v>
      </c>
      <c r="H1034" s="20">
        <v>54</v>
      </c>
      <c r="I1034" s="20" t="str" cm="1">
        <f t="array" ref="I1034">_xlfn.IFS(H1034&lt;=18, "Child", AND(H1034&gt;18, H1034&lt;=54), "Adult", TRUE, "Old")</f>
        <v>Adult</v>
      </c>
      <c r="K1034" s="27"/>
    </row>
    <row r="1035" spans="1:11" ht="15" customHeight="1" x14ac:dyDescent="0.3">
      <c r="A1035" s="8" t="s">
        <v>1071</v>
      </c>
      <c r="B1035" s="20">
        <v>0</v>
      </c>
      <c r="C1035" s="38">
        <v>10923.93</v>
      </c>
      <c r="D1035" s="8" t="s">
        <v>7882</v>
      </c>
      <c r="E1035" s="8" t="s">
        <v>7883</v>
      </c>
      <c r="F1035" s="8" t="s">
        <v>7867</v>
      </c>
      <c r="G1035" s="43">
        <v>25155</v>
      </c>
      <c r="H1035" s="20">
        <v>54</v>
      </c>
      <c r="I1035" s="20" t="str" cm="1">
        <f t="array" ref="I1035">_xlfn.IFS(H1035&lt;=18, "Child", AND(H1035&gt;18, H1035&lt;=54), "Adult", TRUE, "Old")</f>
        <v>Adult</v>
      </c>
      <c r="K1035" s="27"/>
    </row>
    <row r="1036" spans="1:11" ht="15" customHeight="1" x14ac:dyDescent="0.3">
      <c r="A1036" s="8" t="s">
        <v>1072</v>
      </c>
      <c r="B1036" s="20">
        <v>0</v>
      </c>
      <c r="C1036" s="38">
        <v>10886.66</v>
      </c>
      <c r="D1036" s="8" t="s">
        <v>7882</v>
      </c>
      <c r="E1036" s="8" t="s">
        <v>7882</v>
      </c>
      <c r="F1036" s="8" t="s">
        <v>7860</v>
      </c>
      <c r="G1036" s="43">
        <v>34583</v>
      </c>
      <c r="H1036" s="20">
        <v>28</v>
      </c>
      <c r="I1036" s="20" t="str" cm="1">
        <f t="array" ref="I1036">_xlfn.IFS(H1036&lt;=18, "Child", AND(H1036&gt;18, H1036&lt;=54), "Adult", TRUE, "Old")</f>
        <v>Adult</v>
      </c>
      <c r="K1036" s="27"/>
    </row>
    <row r="1037" spans="1:11" ht="15" customHeight="1" x14ac:dyDescent="0.3">
      <c r="A1037" s="8" t="s">
        <v>1073</v>
      </c>
      <c r="B1037" s="20">
        <v>2</v>
      </c>
      <c r="C1037" s="38">
        <v>10848.13</v>
      </c>
      <c r="D1037" s="8" t="s">
        <v>7882</v>
      </c>
      <c r="E1037" s="8" t="s">
        <v>7882</v>
      </c>
      <c r="F1037" s="8" t="s">
        <v>7860</v>
      </c>
      <c r="G1037" s="43">
        <v>26287</v>
      </c>
      <c r="H1037" s="20">
        <v>51</v>
      </c>
      <c r="I1037" s="20" t="str" cm="1">
        <f t="array" ref="I1037">_xlfn.IFS(H1037&lt;=18, "Child", AND(H1037&gt;18, H1037&lt;=54), "Adult", TRUE, "Old")</f>
        <v>Adult</v>
      </c>
      <c r="K1037" s="27"/>
    </row>
    <row r="1038" spans="1:11" ht="15" customHeight="1" x14ac:dyDescent="0.3">
      <c r="A1038" s="8" t="s">
        <v>1074</v>
      </c>
      <c r="B1038" s="20">
        <v>1</v>
      </c>
      <c r="C1038" s="38">
        <v>10825.25</v>
      </c>
      <c r="D1038" s="8" t="s">
        <v>7882</v>
      </c>
      <c r="E1038" s="8" t="s">
        <v>7882</v>
      </c>
      <c r="F1038" s="8" t="s">
        <v>7860</v>
      </c>
      <c r="G1038" s="43">
        <v>25047</v>
      </c>
      <c r="H1038" s="20">
        <v>54</v>
      </c>
      <c r="I1038" s="20" t="str" cm="1">
        <f t="array" ref="I1038">_xlfn.IFS(H1038&lt;=18, "Child", AND(H1038&gt;18, H1038&lt;=54), "Adult", TRUE, "Old")</f>
        <v>Adult</v>
      </c>
      <c r="K1038" s="27"/>
    </row>
    <row r="1039" spans="1:11" ht="15" customHeight="1" x14ac:dyDescent="0.3">
      <c r="A1039" s="8" t="s">
        <v>1075</v>
      </c>
      <c r="B1039" s="20">
        <v>1</v>
      </c>
      <c r="C1039" s="38">
        <v>10807.49</v>
      </c>
      <c r="D1039" s="8" t="s">
        <v>7882</v>
      </c>
      <c r="E1039" s="8" t="s">
        <v>7884</v>
      </c>
      <c r="F1039" s="8" t="s">
        <v>7859</v>
      </c>
      <c r="G1039" s="43">
        <v>24747</v>
      </c>
      <c r="H1039" s="20">
        <v>55</v>
      </c>
      <c r="I1039" s="20" t="str" cm="1">
        <f t="array" ref="I1039">_xlfn.IFS(H1039&lt;=18, "Child", AND(H1039&gt;18, H1039&lt;=54), "Adult", TRUE, "Old")</f>
        <v>Old</v>
      </c>
      <c r="K1039" s="27"/>
    </row>
    <row r="1040" spans="1:11" ht="15" customHeight="1" x14ac:dyDescent="0.3">
      <c r="A1040" s="8" t="s">
        <v>1076</v>
      </c>
      <c r="B1040" s="20">
        <v>2</v>
      </c>
      <c r="C1040" s="38">
        <v>10806.84</v>
      </c>
      <c r="D1040" s="8" t="s">
        <v>7882</v>
      </c>
      <c r="E1040" s="8" t="s">
        <v>7884</v>
      </c>
      <c r="F1040" s="8" t="s">
        <v>7861</v>
      </c>
      <c r="G1040" s="43">
        <v>25920</v>
      </c>
      <c r="H1040" s="20">
        <v>52</v>
      </c>
      <c r="I1040" s="20" t="str" cm="1">
        <f t="array" ref="I1040">_xlfn.IFS(H1040&lt;=18, "Child", AND(H1040&gt;18, H1040&lt;=54), "Adult", TRUE, "Old")</f>
        <v>Adult</v>
      </c>
      <c r="K1040" s="27"/>
    </row>
    <row r="1041" spans="1:11" ht="15" customHeight="1" x14ac:dyDescent="0.3">
      <c r="A1041" s="8" t="s">
        <v>1077</v>
      </c>
      <c r="B1041" s="20">
        <v>1</v>
      </c>
      <c r="C1041" s="38">
        <v>10797.34</v>
      </c>
      <c r="D1041" s="8" t="s">
        <v>7882</v>
      </c>
      <c r="E1041" s="8" t="s">
        <v>7884</v>
      </c>
      <c r="F1041" s="8" t="s">
        <v>7868</v>
      </c>
      <c r="G1041" s="43">
        <v>25869</v>
      </c>
      <c r="H1041" s="20">
        <v>52</v>
      </c>
      <c r="I1041" s="20" t="str" cm="1">
        <f t="array" ref="I1041">_xlfn.IFS(H1041&lt;=18, "Child", AND(H1041&gt;18, H1041&lt;=54), "Adult", TRUE, "Old")</f>
        <v>Adult</v>
      </c>
      <c r="K1041" s="27"/>
    </row>
    <row r="1042" spans="1:11" ht="15" customHeight="1" x14ac:dyDescent="0.3">
      <c r="A1042" s="8" t="s">
        <v>1078</v>
      </c>
      <c r="B1042" s="20">
        <v>0</v>
      </c>
      <c r="C1042" s="38">
        <v>10796.35</v>
      </c>
      <c r="D1042" s="8" t="s">
        <v>7882</v>
      </c>
      <c r="E1042" s="8" t="s">
        <v>7883</v>
      </c>
      <c r="F1042" s="8" t="s">
        <v>7863</v>
      </c>
      <c r="G1042" s="43">
        <v>24768</v>
      </c>
      <c r="H1042" s="20">
        <v>55</v>
      </c>
      <c r="I1042" s="20" t="str" cm="1">
        <f t="array" ref="I1042">_xlfn.IFS(H1042&lt;=18, "Child", AND(H1042&gt;18, H1042&lt;=54), "Adult", TRUE, "Old")</f>
        <v>Old</v>
      </c>
      <c r="K1042" s="27"/>
    </row>
    <row r="1043" spans="1:11" ht="15" customHeight="1" x14ac:dyDescent="0.3">
      <c r="A1043" s="8" t="s">
        <v>1079</v>
      </c>
      <c r="B1043" s="20">
        <v>0</v>
      </c>
      <c r="C1043" s="38">
        <v>10795.94</v>
      </c>
      <c r="D1043" s="8" t="s">
        <v>7882</v>
      </c>
      <c r="E1043" s="8" t="s">
        <v>7883</v>
      </c>
      <c r="F1043" s="8" t="s">
        <v>7861</v>
      </c>
      <c r="G1043" s="43">
        <v>36518</v>
      </c>
      <c r="H1043" s="20">
        <v>23</v>
      </c>
      <c r="I1043" s="20" t="str" cm="1">
        <f t="array" ref="I1043">_xlfn.IFS(H1043&lt;=18, "Child", AND(H1043&gt;18, H1043&lt;=54), "Adult", TRUE, "Old")</f>
        <v>Adult</v>
      </c>
      <c r="K1043" s="27"/>
    </row>
    <row r="1044" spans="1:11" ht="15" customHeight="1" x14ac:dyDescent="0.3">
      <c r="A1044" s="8" t="s">
        <v>1080</v>
      </c>
      <c r="B1044" s="20">
        <v>1</v>
      </c>
      <c r="C1044" s="38">
        <v>10791.96</v>
      </c>
      <c r="D1044" s="8" t="s">
        <v>7882</v>
      </c>
      <c r="E1044" s="8" t="s">
        <v>7884</v>
      </c>
      <c r="F1044" s="8" t="s">
        <v>7861</v>
      </c>
      <c r="G1044" s="43">
        <v>24787</v>
      </c>
      <c r="H1044" s="20">
        <v>55</v>
      </c>
      <c r="I1044" s="20" t="str" cm="1">
        <f t="array" ref="I1044">_xlfn.IFS(H1044&lt;=18, "Child", AND(H1044&gt;18, H1044&lt;=54), "Adult", TRUE, "Old")</f>
        <v>Old</v>
      </c>
      <c r="K1044" s="27"/>
    </row>
    <row r="1045" spans="1:11" ht="15" customHeight="1" x14ac:dyDescent="0.3">
      <c r="A1045" s="8" t="s">
        <v>1081</v>
      </c>
      <c r="B1045" s="20">
        <v>3</v>
      </c>
      <c r="C1045" s="38">
        <v>10769.75</v>
      </c>
      <c r="D1045" s="8" t="s">
        <v>7882</v>
      </c>
      <c r="E1045" s="8" t="s">
        <v>7884</v>
      </c>
      <c r="F1045" s="8" t="s">
        <v>7874</v>
      </c>
      <c r="G1045" s="43">
        <v>32837</v>
      </c>
      <c r="H1045" s="20">
        <v>33</v>
      </c>
      <c r="I1045" s="20" t="str" cm="1">
        <f t="array" ref="I1045">_xlfn.IFS(H1045&lt;=18, "Child", AND(H1045&gt;18, H1045&lt;=54), "Adult", TRUE, "Old")</f>
        <v>Adult</v>
      </c>
      <c r="K1045" s="27"/>
    </row>
    <row r="1046" spans="1:11" ht="15" customHeight="1" x14ac:dyDescent="0.3">
      <c r="A1046" s="8" t="s">
        <v>1082</v>
      </c>
      <c r="B1046" s="20">
        <v>3</v>
      </c>
      <c r="C1046" s="38">
        <v>10749.02</v>
      </c>
      <c r="D1046" s="8" t="s">
        <v>7882</v>
      </c>
      <c r="E1046" s="8" t="s">
        <v>7883</v>
      </c>
      <c r="F1046" s="8" t="s">
        <v>7873</v>
      </c>
      <c r="G1046" s="43">
        <v>31653</v>
      </c>
      <c r="H1046" s="20">
        <v>36</v>
      </c>
      <c r="I1046" s="20" t="str" cm="1">
        <f t="array" ref="I1046">_xlfn.IFS(H1046&lt;=18, "Child", AND(H1046&gt;18, H1046&lt;=54), "Adult", TRUE, "Old")</f>
        <v>Adult</v>
      </c>
      <c r="K1046" s="27"/>
    </row>
    <row r="1047" spans="1:11" ht="15" customHeight="1" x14ac:dyDescent="0.3">
      <c r="A1047" s="8" t="s">
        <v>1083</v>
      </c>
      <c r="B1047" s="20">
        <v>4</v>
      </c>
      <c r="C1047" s="38">
        <v>10736.87</v>
      </c>
      <c r="D1047" s="8" t="s">
        <v>7882</v>
      </c>
      <c r="E1047" s="8" t="s">
        <v>7883</v>
      </c>
      <c r="F1047" s="8" t="s">
        <v>7864</v>
      </c>
      <c r="G1047" s="43">
        <v>27372</v>
      </c>
      <c r="H1047" s="20">
        <v>48</v>
      </c>
      <c r="I1047" s="20" t="str" cm="1">
        <f t="array" ref="I1047">_xlfn.IFS(H1047&lt;=18, "Child", AND(H1047&gt;18, H1047&lt;=54), "Adult", TRUE, "Old")</f>
        <v>Adult</v>
      </c>
      <c r="K1047" s="27"/>
    </row>
    <row r="1048" spans="1:11" ht="15" customHeight="1" x14ac:dyDescent="0.3">
      <c r="A1048" s="8" t="s">
        <v>1084</v>
      </c>
      <c r="B1048" s="20">
        <v>0</v>
      </c>
      <c r="C1048" s="38">
        <v>10719.57</v>
      </c>
      <c r="D1048" s="8" t="s">
        <v>7882</v>
      </c>
      <c r="E1048" s="8" t="s">
        <v>7883</v>
      </c>
      <c r="F1048" s="8" t="s">
        <v>7860</v>
      </c>
      <c r="G1048" s="43">
        <v>33780</v>
      </c>
      <c r="H1048" s="20">
        <v>30</v>
      </c>
      <c r="I1048" s="20" t="str" cm="1">
        <f t="array" ref="I1048">_xlfn.IFS(H1048&lt;=18, "Child", AND(H1048&gt;18, H1048&lt;=54), "Adult", TRUE, "Old")</f>
        <v>Adult</v>
      </c>
      <c r="K1048" s="27"/>
    </row>
    <row r="1049" spans="1:11" ht="15" customHeight="1" x14ac:dyDescent="0.3">
      <c r="A1049" s="8" t="s">
        <v>1085</v>
      </c>
      <c r="B1049" s="20">
        <v>0</v>
      </c>
      <c r="C1049" s="38">
        <v>10713.64</v>
      </c>
      <c r="D1049" s="8" t="s">
        <v>7882</v>
      </c>
      <c r="E1049" s="8" t="s">
        <v>7882</v>
      </c>
      <c r="F1049" s="8" t="s">
        <v>7861</v>
      </c>
      <c r="G1049" s="43">
        <v>24750</v>
      </c>
      <c r="H1049" s="20">
        <v>55</v>
      </c>
      <c r="I1049" s="20" t="str" cm="1">
        <f t="array" ref="I1049">_xlfn.IFS(H1049&lt;=18, "Child", AND(H1049&gt;18, H1049&lt;=54), "Adult", TRUE, "Old")</f>
        <v>Old</v>
      </c>
      <c r="K1049" s="27"/>
    </row>
    <row r="1050" spans="1:11" ht="15" customHeight="1" x14ac:dyDescent="0.3">
      <c r="A1050" s="8" t="s">
        <v>1086</v>
      </c>
      <c r="B1050" s="20">
        <v>0</v>
      </c>
      <c r="C1050" s="38">
        <v>10704.47</v>
      </c>
      <c r="D1050" s="8" t="s">
        <v>7882</v>
      </c>
      <c r="E1050" s="8" t="s">
        <v>7884</v>
      </c>
      <c r="F1050" s="8" t="s">
        <v>7861</v>
      </c>
      <c r="G1050" s="43">
        <v>24683</v>
      </c>
      <c r="H1050" s="20">
        <v>55</v>
      </c>
      <c r="I1050" s="20" t="str" cm="1">
        <f t="array" ref="I1050">_xlfn.IFS(H1050&lt;=18, "Child", AND(H1050&gt;18, H1050&lt;=54), "Adult", TRUE, "Old")</f>
        <v>Old</v>
      </c>
      <c r="K1050" s="27"/>
    </row>
    <row r="1051" spans="1:11" ht="15" customHeight="1" x14ac:dyDescent="0.3">
      <c r="A1051" s="8" t="s">
        <v>1087</v>
      </c>
      <c r="B1051" s="20">
        <v>3</v>
      </c>
      <c r="C1051" s="38">
        <v>10702.64</v>
      </c>
      <c r="D1051" s="8" t="s">
        <v>7882</v>
      </c>
      <c r="E1051" s="8" t="s">
        <v>7882</v>
      </c>
      <c r="F1051" s="8" t="s">
        <v>7859</v>
      </c>
      <c r="G1051" s="43">
        <v>26596</v>
      </c>
      <c r="H1051" s="20">
        <v>50</v>
      </c>
      <c r="I1051" s="20" t="str" cm="1">
        <f t="array" ref="I1051">_xlfn.IFS(H1051&lt;=18, "Child", AND(H1051&gt;18, H1051&lt;=54), "Adult", TRUE, "Old")</f>
        <v>Adult</v>
      </c>
      <c r="K1051" s="27"/>
    </row>
    <row r="1052" spans="1:11" ht="15" customHeight="1" x14ac:dyDescent="0.3">
      <c r="A1052" s="8" t="s">
        <v>1088</v>
      </c>
      <c r="B1052" s="20">
        <v>2</v>
      </c>
      <c r="C1052" s="38">
        <v>10698.38</v>
      </c>
      <c r="D1052" s="8" t="s">
        <v>7882</v>
      </c>
      <c r="E1052" s="8" t="s">
        <v>7883</v>
      </c>
      <c r="F1052" s="8" t="s">
        <v>7866</v>
      </c>
      <c r="G1052" s="43">
        <v>28033</v>
      </c>
      <c r="H1052" s="20">
        <v>46</v>
      </c>
      <c r="I1052" s="20" t="str" cm="1">
        <f t="array" ref="I1052">_xlfn.IFS(H1052&lt;=18, "Child", AND(H1052&gt;18, H1052&lt;=54), "Adult", TRUE, "Old")</f>
        <v>Adult</v>
      </c>
      <c r="K1052" s="27"/>
    </row>
    <row r="1053" spans="1:11" ht="15" customHeight="1" x14ac:dyDescent="0.3">
      <c r="A1053" s="8" t="s">
        <v>1089</v>
      </c>
      <c r="B1053" s="20">
        <v>2</v>
      </c>
      <c r="C1053" s="38">
        <v>10690.11</v>
      </c>
      <c r="D1053" s="8" t="s">
        <v>7882</v>
      </c>
      <c r="E1053" s="8" t="s">
        <v>7884</v>
      </c>
      <c r="F1053" s="8" t="s">
        <v>7870</v>
      </c>
      <c r="G1053" s="43">
        <v>28339</v>
      </c>
      <c r="H1053" s="20">
        <v>45</v>
      </c>
      <c r="I1053" s="20" t="str" cm="1">
        <f t="array" ref="I1053">_xlfn.IFS(H1053&lt;=18, "Child", AND(H1053&gt;18, H1053&lt;=54), "Adult", TRUE, "Old")</f>
        <v>Adult</v>
      </c>
      <c r="K1053" s="27"/>
    </row>
    <row r="1054" spans="1:11" ht="15" customHeight="1" x14ac:dyDescent="0.3">
      <c r="A1054" s="8" t="s">
        <v>1090</v>
      </c>
      <c r="B1054" s="20">
        <v>0</v>
      </c>
      <c r="C1054" s="38">
        <v>10676.83</v>
      </c>
      <c r="D1054" s="8" t="s">
        <v>7882</v>
      </c>
      <c r="E1054" s="8" t="s">
        <v>7882</v>
      </c>
      <c r="F1054" s="8" t="s">
        <v>7859</v>
      </c>
      <c r="G1054" s="43">
        <v>22896</v>
      </c>
      <c r="H1054" s="20">
        <v>60</v>
      </c>
      <c r="I1054" s="20" t="str" cm="1">
        <f t="array" ref="I1054">_xlfn.IFS(H1054&lt;=18, "Child", AND(H1054&gt;18, H1054&lt;=54), "Adult", TRUE, "Old")</f>
        <v>Old</v>
      </c>
      <c r="K1054" s="27"/>
    </row>
    <row r="1055" spans="1:11" ht="15" customHeight="1" x14ac:dyDescent="0.3">
      <c r="A1055" s="8" t="s">
        <v>1091</v>
      </c>
      <c r="B1055" s="20">
        <v>2</v>
      </c>
      <c r="C1055" s="38">
        <v>10665.44</v>
      </c>
      <c r="D1055" s="8" t="s">
        <v>7882</v>
      </c>
      <c r="E1055" s="8" t="s">
        <v>7884</v>
      </c>
      <c r="F1055" s="8" t="s">
        <v>7870</v>
      </c>
      <c r="G1055" s="43">
        <v>28086</v>
      </c>
      <c r="H1055" s="20">
        <v>46</v>
      </c>
      <c r="I1055" s="20" t="str" cm="1">
        <f t="array" ref="I1055">_xlfn.IFS(H1055&lt;=18, "Child", AND(H1055&gt;18, H1055&lt;=54), "Adult", TRUE, "Old")</f>
        <v>Adult</v>
      </c>
      <c r="K1055" s="27"/>
    </row>
    <row r="1056" spans="1:11" ht="15" customHeight="1" x14ac:dyDescent="0.3">
      <c r="A1056" s="8" t="s">
        <v>1092</v>
      </c>
      <c r="B1056" s="20">
        <v>0</v>
      </c>
      <c r="C1056" s="38">
        <v>10627.81</v>
      </c>
      <c r="D1056" s="8" t="s">
        <v>7882</v>
      </c>
      <c r="E1056" s="8" t="s">
        <v>7882</v>
      </c>
      <c r="F1056" s="8" t="s">
        <v>7859</v>
      </c>
      <c r="G1056" s="43">
        <v>23597</v>
      </c>
      <c r="H1056" s="20">
        <v>58</v>
      </c>
      <c r="I1056" s="20" t="str" cm="1">
        <f t="array" ref="I1056">_xlfn.IFS(H1056&lt;=18, "Child", AND(H1056&gt;18, H1056&lt;=54), "Adult", TRUE, "Old")</f>
        <v>Old</v>
      </c>
      <c r="K1056" s="27"/>
    </row>
    <row r="1057" spans="1:11" ht="15" customHeight="1" x14ac:dyDescent="0.3">
      <c r="A1057" s="8" t="s">
        <v>1093</v>
      </c>
      <c r="B1057" s="20">
        <v>3</v>
      </c>
      <c r="C1057" s="38">
        <v>10620.26</v>
      </c>
      <c r="D1057" s="8" t="s">
        <v>7882</v>
      </c>
      <c r="E1057" s="8" t="s">
        <v>7882</v>
      </c>
      <c r="F1057" s="8" t="s">
        <v>7860</v>
      </c>
      <c r="G1057" s="43">
        <v>33060</v>
      </c>
      <c r="H1057" s="20">
        <v>32</v>
      </c>
      <c r="I1057" s="20" t="str" cm="1">
        <f t="array" ref="I1057">_xlfn.IFS(H1057&lt;=18, "Child", AND(H1057&gt;18, H1057&lt;=54), "Adult", TRUE, "Old")</f>
        <v>Adult</v>
      </c>
      <c r="K1057" s="27"/>
    </row>
    <row r="1058" spans="1:11" ht="15" customHeight="1" x14ac:dyDescent="0.3">
      <c r="A1058" s="8" t="s">
        <v>1094</v>
      </c>
      <c r="B1058" s="20">
        <v>0</v>
      </c>
      <c r="C1058" s="38">
        <v>10617.04</v>
      </c>
      <c r="D1058" s="8" t="s">
        <v>7882</v>
      </c>
      <c r="E1058" s="8" t="s">
        <v>7882</v>
      </c>
      <c r="F1058" s="8" t="s">
        <v>7873</v>
      </c>
      <c r="G1058" s="43">
        <v>33808</v>
      </c>
      <c r="H1058" s="20">
        <v>30</v>
      </c>
      <c r="I1058" s="20" t="str" cm="1">
        <f t="array" ref="I1058">_xlfn.IFS(H1058&lt;=18, "Child", AND(H1058&gt;18, H1058&lt;=54), "Adult", TRUE, "Old")</f>
        <v>Adult</v>
      </c>
      <c r="K1058" s="27"/>
    </row>
    <row r="1059" spans="1:11" ht="15" customHeight="1" x14ac:dyDescent="0.3">
      <c r="A1059" s="8" t="s">
        <v>1095</v>
      </c>
      <c r="B1059" s="20">
        <v>0</v>
      </c>
      <c r="C1059" s="38">
        <v>10608.67</v>
      </c>
      <c r="D1059" s="8" t="s">
        <v>7882</v>
      </c>
      <c r="E1059" s="8" t="s">
        <v>7882</v>
      </c>
      <c r="F1059" s="8" t="s">
        <v>7860</v>
      </c>
      <c r="G1059" s="43">
        <v>23920</v>
      </c>
      <c r="H1059" s="20">
        <v>57</v>
      </c>
      <c r="I1059" s="20" t="str" cm="1">
        <f t="array" ref="I1059">_xlfn.IFS(H1059&lt;=18, "Child", AND(H1059&gt;18, H1059&lt;=54), "Adult", TRUE, "Old")</f>
        <v>Old</v>
      </c>
      <c r="K1059" s="27"/>
    </row>
    <row r="1060" spans="1:11" ht="15" customHeight="1" x14ac:dyDescent="0.3">
      <c r="A1060" s="8" t="s">
        <v>1096</v>
      </c>
      <c r="B1060" s="20">
        <v>0</v>
      </c>
      <c r="C1060" s="38">
        <v>10602.39</v>
      </c>
      <c r="D1060" s="8" t="s">
        <v>7882</v>
      </c>
      <c r="E1060" s="8" t="s">
        <v>7882</v>
      </c>
      <c r="F1060" s="8" t="s">
        <v>7861</v>
      </c>
      <c r="G1060" s="43">
        <v>24290</v>
      </c>
      <c r="H1060" s="20">
        <v>56</v>
      </c>
      <c r="I1060" s="20" t="str" cm="1">
        <f t="array" ref="I1060">_xlfn.IFS(H1060&lt;=18, "Child", AND(H1060&gt;18, H1060&lt;=54), "Adult", TRUE, "Old")</f>
        <v>Old</v>
      </c>
      <c r="K1060" s="27"/>
    </row>
    <row r="1061" spans="1:11" ht="15" customHeight="1" x14ac:dyDescent="0.3">
      <c r="A1061" s="8" t="s">
        <v>1097</v>
      </c>
      <c r="B1061" s="20">
        <v>0</v>
      </c>
      <c r="C1061" s="38">
        <v>10601.63</v>
      </c>
      <c r="D1061" s="8" t="s">
        <v>7882</v>
      </c>
      <c r="E1061" s="8" t="s">
        <v>7884</v>
      </c>
      <c r="F1061" s="8" t="s">
        <v>7860</v>
      </c>
      <c r="G1061" s="43">
        <v>24646</v>
      </c>
      <c r="H1061" s="20">
        <v>55</v>
      </c>
      <c r="I1061" s="20" t="str" cm="1">
        <f t="array" ref="I1061">_xlfn.IFS(H1061&lt;=18, "Child", AND(H1061&gt;18, H1061&lt;=54), "Adult", TRUE, "Old")</f>
        <v>Old</v>
      </c>
      <c r="K1061" s="27"/>
    </row>
    <row r="1062" spans="1:11" ht="15" customHeight="1" x14ac:dyDescent="0.3">
      <c r="A1062" s="8" t="s">
        <v>1098</v>
      </c>
      <c r="B1062" s="20">
        <v>0</v>
      </c>
      <c r="C1062" s="38">
        <v>10601.41</v>
      </c>
      <c r="D1062" s="8" t="s">
        <v>7882</v>
      </c>
      <c r="E1062" s="8" t="s">
        <v>7884</v>
      </c>
      <c r="F1062" s="8" t="s">
        <v>7861</v>
      </c>
      <c r="G1062" s="43">
        <v>24308</v>
      </c>
      <c r="H1062" s="20">
        <v>56</v>
      </c>
      <c r="I1062" s="20" t="str" cm="1">
        <f t="array" ref="I1062">_xlfn.IFS(H1062&lt;=18, "Child", AND(H1062&gt;18, H1062&lt;=54), "Adult", TRUE, "Old")</f>
        <v>Old</v>
      </c>
      <c r="K1062" s="27"/>
    </row>
    <row r="1063" spans="1:11" ht="15" customHeight="1" x14ac:dyDescent="0.3">
      <c r="A1063" s="8" t="s">
        <v>1099</v>
      </c>
      <c r="B1063" s="20">
        <v>3</v>
      </c>
      <c r="C1063" s="38">
        <v>10600.55</v>
      </c>
      <c r="D1063" s="8" t="s">
        <v>7882</v>
      </c>
      <c r="E1063" s="8" t="s">
        <v>7883</v>
      </c>
      <c r="F1063" s="8" t="s">
        <v>7860</v>
      </c>
      <c r="G1063" s="43">
        <v>26647</v>
      </c>
      <c r="H1063" s="20">
        <v>50</v>
      </c>
      <c r="I1063" s="20" t="str" cm="1">
        <f t="array" ref="I1063">_xlfn.IFS(H1063&lt;=18, "Child", AND(H1063&gt;18, H1063&lt;=54), "Adult", TRUE, "Old")</f>
        <v>Adult</v>
      </c>
      <c r="K1063" s="27"/>
    </row>
    <row r="1064" spans="1:11" ht="15" customHeight="1" x14ac:dyDescent="0.3">
      <c r="A1064" s="8" t="s">
        <v>1100</v>
      </c>
      <c r="B1064" s="20">
        <v>0</v>
      </c>
      <c r="C1064" s="38">
        <v>10594.5</v>
      </c>
      <c r="D1064" s="8" t="s">
        <v>7882</v>
      </c>
      <c r="E1064" s="8" t="s">
        <v>7883</v>
      </c>
      <c r="F1064" s="8" t="s">
        <v>7860</v>
      </c>
      <c r="G1064" s="43">
        <v>24805</v>
      </c>
      <c r="H1064" s="20">
        <v>55</v>
      </c>
      <c r="I1064" s="20" t="str" cm="1">
        <f t="array" ref="I1064">_xlfn.IFS(H1064&lt;=18, "Child", AND(H1064&gt;18, H1064&lt;=54), "Adult", TRUE, "Old")</f>
        <v>Old</v>
      </c>
      <c r="K1064" s="27"/>
    </row>
    <row r="1065" spans="1:11" ht="15" customHeight="1" x14ac:dyDescent="0.3">
      <c r="A1065" s="8" t="s">
        <v>1101</v>
      </c>
      <c r="B1065" s="20">
        <v>0</v>
      </c>
      <c r="C1065" s="38">
        <v>10594.23</v>
      </c>
      <c r="D1065" s="8" t="s">
        <v>7882</v>
      </c>
      <c r="E1065" s="8" t="s">
        <v>7882</v>
      </c>
      <c r="F1065" s="8" t="s">
        <v>7859</v>
      </c>
      <c r="G1065" s="43">
        <v>24414</v>
      </c>
      <c r="H1065" s="20">
        <v>56</v>
      </c>
      <c r="I1065" s="20" t="str" cm="1">
        <f t="array" ref="I1065">_xlfn.IFS(H1065&lt;=18, "Child", AND(H1065&gt;18, H1065&lt;=54), "Adult", TRUE, "Old")</f>
        <v>Old</v>
      </c>
      <c r="K1065" s="27"/>
    </row>
    <row r="1066" spans="1:11" ht="15" customHeight="1" x14ac:dyDescent="0.3">
      <c r="A1066" s="8" t="s">
        <v>1102</v>
      </c>
      <c r="B1066" s="20">
        <v>1</v>
      </c>
      <c r="C1066" s="38">
        <v>10579.71</v>
      </c>
      <c r="D1066" s="8" t="s">
        <v>7882</v>
      </c>
      <c r="E1066" s="8" t="s">
        <v>7882</v>
      </c>
      <c r="F1066" s="8" t="s">
        <v>7859</v>
      </c>
      <c r="G1066" s="43">
        <v>25562</v>
      </c>
      <c r="H1066" s="20">
        <v>53</v>
      </c>
      <c r="I1066" s="20" t="str" cm="1">
        <f t="array" ref="I1066">_xlfn.IFS(H1066&lt;=18, "Child", AND(H1066&gt;18, H1066&lt;=54), "Adult", TRUE, "Old")</f>
        <v>Adult</v>
      </c>
      <c r="K1066" s="27"/>
    </row>
    <row r="1067" spans="1:11" ht="15" customHeight="1" x14ac:dyDescent="0.3">
      <c r="A1067" s="8" t="s">
        <v>1103</v>
      </c>
      <c r="B1067" s="20">
        <v>0</v>
      </c>
      <c r="C1067" s="38">
        <v>10577.09</v>
      </c>
      <c r="D1067" s="8" t="s">
        <v>7882</v>
      </c>
      <c r="E1067" s="8" t="s">
        <v>7882</v>
      </c>
      <c r="F1067" s="8" t="s">
        <v>7861</v>
      </c>
      <c r="G1067" s="43">
        <v>24452</v>
      </c>
      <c r="H1067" s="20">
        <v>56</v>
      </c>
      <c r="I1067" s="20" t="str" cm="1">
        <f t="array" ref="I1067">_xlfn.IFS(H1067&lt;=18, "Child", AND(H1067&gt;18, H1067&lt;=54), "Adult", TRUE, "Old")</f>
        <v>Old</v>
      </c>
      <c r="K1067" s="27"/>
    </row>
    <row r="1068" spans="1:11" ht="15" customHeight="1" x14ac:dyDescent="0.3">
      <c r="A1068" s="8" t="s">
        <v>1104</v>
      </c>
      <c r="B1068" s="20">
        <v>0</v>
      </c>
      <c r="C1068" s="38">
        <v>10564.88</v>
      </c>
      <c r="D1068" s="8" t="s">
        <v>7882</v>
      </c>
      <c r="E1068" s="8" t="s">
        <v>7883</v>
      </c>
      <c r="F1068" s="8" t="s">
        <v>7867</v>
      </c>
      <c r="G1068" s="43">
        <v>25401</v>
      </c>
      <c r="H1068" s="20">
        <v>53</v>
      </c>
      <c r="I1068" s="20" t="str" cm="1">
        <f t="array" ref="I1068">_xlfn.IFS(H1068&lt;=18, "Child", AND(H1068&gt;18, H1068&lt;=54), "Adult", TRUE, "Old")</f>
        <v>Adult</v>
      </c>
      <c r="K1068" s="27"/>
    </row>
    <row r="1069" spans="1:11" ht="15" customHeight="1" x14ac:dyDescent="0.3">
      <c r="A1069" s="8" t="s">
        <v>1105</v>
      </c>
      <c r="B1069" s="20">
        <v>3</v>
      </c>
      <c r="C1069" s="38">
        <v>10560.49</v>
      </c>
      <c r="D1069" s="8" t="s">
        <v>7882</v>
      </c>
      <c r="E1069" s="8" t="s">
        <v>7884</v>
      </c>
      <c r="F1069" s="8" t="s">
        <v>7859</v>
      </c>
      <c r="G1069" s="43">
        <v>26113</v>
      </c>
      <c r="H1069" s="20">
        <v>51</v>
      </c>
      <c r="I1069" s="20" t="str" cm="1">
        <f t="array" ref="I1069">_xlfn.IFS(H1069&lt;=18, "Child", AND(H1069&gt;18, H1069&lt;=54), "Adult", TRUE, "Old")</f>
        <v>Adult</v>
      </c>
      <c r="K1069" s="27"/>
    </row>
    <row r="1070" spans="1:11" ht="15" customHeight="1" x14ac:dyDescent="0.3">
      <c r="A1070" s="8" t="s">
        <v>1106</v>
      </c>
      <c r="B1070" s="20">
        <v>0</v>
      </c>
      <c r="C1070" s="38">
        <v>10546.48</v>
      </c>
      <c r="D1070" s="8" t="s">
        <v>7882</v>
      </c>
      <c r="E1070" s="8" t="s">
        <v>7882</v>
      </c>
      <c r="F1070" s="8" t="s">
        <v>7861</v>
      </c>
      <c r="G1070" s="43">
        <v>26202</v>
      </c>
      <c r="H1070" s="20">
        <v>51</v>
      </c>
      <c r="I1070" s="20" t="str" cm="1">
        <f t="array" ref="I1070">_xlfn.IFS(H1070&lt;=18, "Child", AND(H1070&gt;18, H1070&lt;=54), "Adult", TRUE, "Old")</f>
        <v>Adult</v>
      </c>
      <c r="K1070" s="27"/>
    </row>
    <row r="1071" spans="1:11" ht="15" customHeight="1" x14ac:dyDescent="0.3">
      <c r="A1071" s="8" t="s">
        <v>1107</v>
      </c>
      <c r="B1071" s="20">
        <v>2</v>
      </c>
      <c r="C1071" s="38">
        <v>10495.6</v>
      </c>
      <c r="D1071" s="8" t="s">
        <v>7882</v>
      </c>
      <c r="E1071" s="8" t="s">
        <v>7883</v>
      </c>
      <c r="F1071" s="8" t="s">
        <v>7860</v>
      </c>
      <c r="G1071" s="43">
        <v>28423</v>
      </c>
      <c r="H1071" s="20">
        <v>45</v>
      </c>
      <c r="I1071" s="20" t="str" cm="1">
        <f t="array" ref="I1071">_xlfn.IFS(H1071&lt;=18, "Child", AND(H1071&gt;18, H1071&lt;=54), "Adult", TRUE, "Old")</f>
        <v>Adult</v>
      </c>
      <c r="K1071" s="27"/>
    </row>
    <row r="1072" spans="1:11" ht="15" customHeight="1" x14ac:dyDescent="0.3">
      <c r="A1072" s="8" t="s">
        <v>1108</v>
      </c>
      <c r="B1072" s="20">
        <v>2</v>
      </c>
      <c r="C1072" s="38">
        <v>10493.95</v>
      </c>
      <c r="D1072" s="8" t="s">
        <v>7882</v>
      </c>
      <c r="E1072" s="8" t="s">
        <v>7883</v>
      </c>
      <c r="F1072" s="8" t="s">
        <v>7860</v>
      </c>
      <c r="G1072" s="43">
        <v>26591</v>
      </c>
      <c r="H1072" s="20">
        <v>50</v>
      </c>
      <c r="I1072" s="20" t="str" cm="1">
        <f t="array" ref="I1072">_xlfn.IFS(H1072&lt;=18, "Child", AND(H1072&gt;18, H1072&lt;=54), "Adult", TRUE, "Old")</f>
        <v>Adult</v>
      </c>
      <c r="K1072" s="27"/>
    </row>
    <row r="1073" spans="1:11" ht="15" customHeight="1" x14ac:dyDescent="0.3">
      <c r="A1073" s="8" t="s">
        <v>1109</v>
      </c>
      <c r="B1073" s="20">
        <v>2</v>
      </c>
      <c r="C1073" s="38">
        <v>10486.55</v>
      </c>
      <c r="D1073" s="8" t="s">
        <v>7882</v>
      </c>
      <c r="E1073" s="8" t="s">
        <v>7882</v>
      </c>
      <c r="F1073" s="8" t="s">
        <v>7866</v>
      </c>
      <c r="G1073" s="43">
        <v>28723</v>
      </c>
      <c r="H1073" s="20">
        <v>44</v>
      </c>
      <c r="I1073" s="20" t="str" cm="1">
        <f t="array" ref="I1073">_xlfn.IFS(H1073&lt;=18, "Child", AND(H1073&gt;18, H1073&lt;=54), "Adult", TRUE, "Old")</f>
        <v>Adult</v>
      </c>
      <c r="K1073" s="27"/>
    </row>
    <row r="1074" spans="1:11" ht="15" customHeight="1" x14ac:dyDescent="0.3">
      <c r="A1074" s="8" t="s">
        <v>1110</v>
      </c>
      <c r="B1074" s="20">
        <v>3</v>
      </c>
      <c r="C1074" s="38">
        <v>10464.83</v>
      </c>
      <c r="D1074" s="8" t="s">
        <v>7882</v>
      </c>
      <c r="E1074" s="8" t="s">
        <v>7883</v>
      </c>
      <c r="F1074" s="8" t="s">
        <v>7860</v>
      </c>
      <c r="G1074" s="43">
        <v>31956</v>
      </c>
      <c r="H1074" s="20">
        <v>35</v>
      </c>
      <c r="I1074" s="20" t="str" cm="1">
        <f t="array" ref="I1074">_xlfn.IFS(H1074&lt;=18, "Child", AND(H1074&gt;18, H1074&lt;=54), "Adult", TRUE, "Old")</f>
        <v>Adult</v>
      </c>
      <c r="K1074" s="27"/>
    </row>
    <row r="1075" spans="1:11" ht="15" customHeight="1" x14ac:dyDescent="0.3">
      <c r="A1075" s="8" t="s">
        <v>1111</v>
      </c>
      <c r="B1075" s="20">
        <v>1</v>
      </c>
      <c r="C1075" s="38">
        <v>10461.98</v>
      </c>
      <c r="D1075" s="8" t="s">
        <v>7882</v>
      </c>
      <c r="E1075" s="8" t="s">
        <v>7883</v>
      </c>
      <c r="F1075" s="8" t="s">
        <v>7860</v>
      </c>
      <c r="G1075" s="43">
        <v>25468</v>
      </c>
      <c r="H1075" s="20">
        <v>53</v>
      </c>
      <c r="I1075" s="20" t="str" cm="1">
        <f t="array" ref="I1075">_xlfn.IFS(H1075&lt;=18, "Child", AND(H1075&gt;18, H1075&lt;=54), "Adult", TRUE, "Old")</f>
        <v>Adult</v>
      </c>
      <c r="K1075" s="27"/>
    </row>
    <row r="1076" spans="1:11" ht="15" customHeight="1" x14ac:dyDescent="0.3">
      <c r="A1076" s="8" t="s">
        <v>1112</v>
      </c>
      <c r="B1076" s="20">
        <v>0</v>
      </c>
      <c r="C1076" s="38">
        <v>10459.19</v>
      </c>
      <c r="D1076" s="8" t="s">
        <v>7882</v>
      </c>
      <c r="E1076" s="8" t="s">
        <v>7883</v>
      </c>
      <c r="F1076" s="8" t="s">
        <v>7859</v>
      </c>
      <c r="G1076" s="43">
        <v>23585</v>
      </c>
      <c r="H1076" s="20">
        <v>58</v>
      </c>
      <c r="I1076" s="20" t="str" cm="1">
        <f t="array" ref="I1076">_xlfn.IFS(H1076&lt;=18, "Child", AND(H1076&gt;18, H1076&lt;=54), "Adult", TRUE, "Old")</f>
        <v>Old</v>
      </c>
      <c r="K1076" s="27"/>
    </row>
    <row r="1077" spans="1:11" ht="15" customHeight="1" x14ac:dyDescent="0.3">
      <c r="A1077" s="8" t="s">
        <v>1113</v>
      </c>
      <c r="B1077" s="20">
        <v>2</v>
      </c>
      <c r="C1077" s="38">
        <v>10455.14</v>
      </c>
      <c r="D1077" s="8" t="s">
        <v>7882</v>
      </c>
      <c r="E1077" s="8" t="s">
        <v>7884</v>
      </c>
      <c r="F1077" s="8" t="s">
        <v>7870</v>
      </c>
      <c r="G1077" s="43">
        <v>27975</v>
      </c>
      <c r="H1077" s="20">
        <v>46</v>
      </c>
      <c r="I1077" s="20" t="str" cm="1">
        <f t="array" ref="I1077">_xlfn.IFS(H1077&lt;=18, "Child", AND(H1077&gt;18, H1077&lt;=54), "Adult", TRUE, "Old")</f>
        <v>Adult</v>
      </c>
      <c r="K1077" s="27"/>
    </row>
    <row r="1078" spans="1:11" ht="15" customHeight="1" x14ac:dyDescent="0.3">
      <c r="A1078" s="8" t="s">
        <v>1114</v>
      </c>
      <c r="B1078" s="20">
        <v>0</v>
      </c>
      <c r="C1078" s="38">
        <v>10455.1</v>
      </c>
      <c r="D1078" s="8" t="s">
        <v>7882</v>
      </c>
      <c r="E1078" s="8" t="s">
        <v>7883</v>
      </c>
      <c r="F1078" s="8" t="s">
        <v>7860</v>
      </c>
      <c r="G1078" s="43">
        <v>23664</v>
      </c>
      <c r="H1078" s="20">
        <v>58</v>
      </c>
      <c r="I1078" s="20" t="str" cm="1">
        <f t="array" ref="I1078">_xlfn.IFS(H1078&lt;=18, "Child", AND(H1078&gt;18, H1078&lt;=54), "Adult", TRUE, "Old")</f>
        <v>Old</v>
      </c>
      <c r="K1078" s="27"/>
    </row>
    <row r="1079" spans="1:11" ht="15" customHeight="1" x14ac:dyDescent="0.3">
      <c r="A1079" s="8" t="s">
        <v>1115</v>
      </c>
      <c r="B1079" s="20">
        <v>1</v>
      </c>
      <c r="C1079" s="38">
        <v>10450.549999999999</v>
      </c>
      <c r="D1079" s="8" t="s">
        <v>7882</v>
      </c>
      <c r="E1079" s="8" t="s">
        <v>7883</v>
      </c>
      <c r="F1079" s="8" t="s">
        <v>7861</v>
      </c>
      <c r="G1079" s="43">
        <v>25150</v>
      </c>
      <c r="H1079" s="20">
        <v>54</v>
      </c>
      <c r="I1079" s="20" t="str" cm="1">
        <f t="array" ref="I1079">_xlfn.IFS(H1079&lt;=18, "Child", AND(H1079&gt;18, H1079&lt;=54), "Adult", TRUE, "Old")</f>
        <v>Adult</v>
      </c>
      <c r="K1079" s="27"/>
    </row>
    <row r="1080" spans="1:11" ht="15" customHeight="1" x14ac:dyDescent="0.3">
      <c r="A1080" s="8" t="s">
        <v>1116</v>
      </c>
      <c r="B1080" s="20">
        <v>1</v>
      </c>
      <c r="C1080" s="38">
        <v>10436.1</v>
      </c>
      <c r="D1080" s="8" t="s">
        <v>7882</v>
      </c>
      <c r="E1080" s="8" t="s">
        <v>7882</v>
      </c>
      <c r="F1080" s="8" t="s">
        <v>7861</v>
      </c>
      <c r="G1080" s="43">
        <v>25079</v>
      </c>
      <c r="H1080" s="20">
        <v>54</v>
      </c>
      <c r="I1080" s="20" t="str" cm="1">
        <f t="array" ref="I1080">_xlfn.IFS(H1080&lt;=18, "Child", AND(H1080&gt;18, H1080&lt;=54), "Adult", TRUE, "Old")</f>
        <v>Adult</v>
      </c>
      <c r="K1080" s="27"/>
    </row>
    <row r="1081" spans="1:11" ht="15" customHeight="1" x14ac:dyDescent="0.3">
      <c r="A1081" s="8" t="s">
        <v>1117</v>
      </c>
      <c r="B1081" s="20">
        <v>0</v>
      </c>
      <c r="C1081" s="38">
        <v>10435.07</v>
      </c>
      <c r="D1081" s="8" t="s">
        <v>7882</v>
      </c>
      <c r="E1081" s="8" t="s">
        <v>7883</v>
      </c>
      <c r="F1081" s="8" t="s">
        <v>7864</v>
      </c>
      <c r="G1081" s="43">
        <v>25073</v>
      </c>
      <c r="H1081" s="20">
        <v>54</v>
      </c>
      <c r="I1081" s="20" t="str" cm="1">
        <f t="array" ref="I1081">_xlfn.IFS(H1081&lt;=18, "Child", AND(H1081&gt;18, H1081&lt;=54), "Adult", TRUE, "Old")</f>
        <v>Adult</v>
      </c>
      <c r="K1081" s="27"/>
    </row>
    <row r="1082" spans="1:11" ht="15" customHeight="1" x14ac:dyDescent="0.3">
      <c r="A1082" s="8" t="s">
        <v>1118</v>
      </c>
      <c r="B1082" s="20">
        <v>0</v>
      </c>
      <c r="C1082" s="38">
        <v>10422.92</v>
      </c>
      <c r="D1082" s="8" t="s">
        <v>7882</v>
      </c>
      <c r="E1082" s="8" t="s">
        <v>7883</v>
      </c>
      <c r="F1082" s="8" t="s">
        <v>7871</v>
      </c>
      <c r="G1082" s="43">
        <v>25199</v>
      </c>
      <c r="H1082" s="20">
        <v>54</v>
      </c>
      <c r="I1082" s="20" t="str" cm="1">
        <f t="array" ref="I1082">_xlfn.IFS(H1082&lt;=18, "Child", AND(H1082&gt;18, H1082&lt;=54), "Adult", TRUE, "Old")</f>
        <v>Adult</v>
      </c>
      <c r="K1082" s="27"/>
    </row>
    <row r="1083" spans="1:11" ht="15" customHeight="1" x14ac:dyDescent="0.3">
      <c r="A1083" s="8" t="s">
        <v>1119</v>
      </c>
      <c r="B1083" s="20">
        <v>2</v>
      </c>
      <c r="C1083" s="38">
        <v>10419.65</v>
      </c>
      <c r="D1083" s="8" t="s">
        <v>7882</v>
      </c>
      <c r="E1083" s="8" t="s">
        <v>7884</v>
      </c>
      <c r="F1083" s="8" t="s">
        <v>7866</v>
      </c>
      <c r="G1083" s="43">
        <v>29184</v>
      </c>
      <c r="H1083" s="20">
        <v>43</v>
      </c>
      <c r="I1083" s="20" t="str" cm="1">
        <f t="array" ref="I1083">_xlfn.IFS(H1083&lt;=18, "Child", AND(H1083&gt;18, H1083&lt;=54), "Adult", TRUE, "Old")</f>
        <v>Adult</v>
      </c>
      <c r="K1083" s="27"/>
    </row>
    <row r="1084" spans="1:11" ht="15" customHeight="1" x14ac:dyDescent="0.3">
      <c r="A1084" s="8" t="s">
        <v>1120</v>
      </c>
      <c r="B1084" s="20">
        <v>0</v>
      </c>
      <c r="C1084" s="38">
        <v>10419.59</v>
      </c>
      <c r="D1084" s="8" t="s">
        <v>7882</v>
      </c>
      <c r="E1084" s="8" t="s">
        <v>7884</v>
      </c>
      <c r="F1084" s="8" t="s">
        <v>7866</v>
      </c>
      <c r="G1084" s="43">
        <v>26948</v>
      </c>
      <c r="H1084" s="20">
        <v>49</v>
      </c>
      <c r="I1084" s="20" t="str" cm="1">
        <f t="array" ref="I1084">_xlfn.IFS(H1084&lt;=18, "Child", AND(H1084&gt;18, H1084&lt;=54), "Adult", TRUE, "Old")</f>
        <v>Adult</v>
      </c>
      <c r="K1084" s="27"/>
    </row>
    <row r="1085" spans="1:11" ht="15" customHeight="1" x14ac:dyDescent="0.3">
      <c r="A1085" s="8" t="s">
        <v>1121</v>
      </c>
      <c r="B1085" s="20">
        <v>2</v>
      </c>
      <c r="C1085" s="38">
        <v>10407.98</v>
      </c>
      <c r="D1085" s="8" t="s">
        <v>7882</v>
      </c>
      <c r="E1085" s="8" t="s">
        <v>7883</v>
      </c>
      <c r="F1085" s="8" t="s">
        <v>7870</v>
      </c>
      <c r="G1085" s="43">
        <v>29518</v>
      </c>
      <c r="H1085" s="20">
        <v>42</v>
      </c>
      <c r="I1085" s="20" t="str" cm="1">
        <f t="array" ref="I1085">_xlfn.IFS(H1085&lt;=18, "Child", AND(H1085&gt;18, H1085&lt;=54), "Adult", TRUE, "Old")</f>
        <v>Adult</v>
      </c>
      <c r="K1085" s="27"/>
    </row>
    <row r="1086" spans="1:11" ht="15" customHeight="1" x14ac:dyDescent="0.3">
      <c r="A1086" s="8" t="s">
        <v>1122</v>
      </c>
      <c r="B1086" s="20">
        <v>4</v>
      </c>
      <c r="C1086" s="38">
        <v>10407.09</v>
      </c>
      <c r="D1086" s="8" t="s">
        <v>7882</v>
      </c>
      <c r="E1086" s="8" t="s">
        <v>7883</v>
      </c>
      <c r="F1086" s="8" t="s">
        <v>7862</v>
      </c>
      <c r="G1086" s="43">
        <v>27550</v>
      </c>
      <c r="H1086" s="20">
        <v>48</v>
      </c>
      <c r="I1086" s="20" t="str" cm="1">
        <f t="array" ref="I1086">_xlfn.IFS(H1086&lt;=18, "Child", AND(H1086&gt;18, H1086&lt;=54), "Adult", TRUE, "Old")</f>
        <v>Adult</v>
      </c>
      <c r="K1086" s="27"/>
    </row>
    <row r="1087" spans="1:11" ht="15" customHeight="1" x14ac:dyDescent="0.3">
      <c r="A1087" s="8" t="s">
        <v>1123</v>
      </c>
      <c r="B1087" s="20">
        <v>0</v>
      </c>
      <c r="C1087" s="38">
        <v>10403.27</v>
      </c>
      <c r="D1087" s="8" t="s">
        <v>7882</v>
      </c>
      <c r="E1087" s="8" t="s">
        <v>7884</v>
      </c>
      <c r="F1087" s="8" t="s">
        <v>7872</v>
      </c>
      <c r="G1087" s="43">
        <v>25391</v>
      </c>
      <c r="H1087" s="20">
        <v>53</v>
      </c>
      <c r="I1087" s="20" t="str" cm="1">
        <f t="array" ref="I1087">_xlfn.IFS(H1087&lt;=18, "Child", AND(H1087&gt;18, H1087&lt;=54), "Adult", TRUE, "Old")</f>
        <v>Adult</v>
      </c>
      <c r="K1087" s="27"/>
    </row>
    <row r="1088" spans="1:11" ht="15" customHeight="1" x14ac:dyDescent="0.3">
      <c r="A1088" s="8" t="s">
        <v>1124</v>
      </c>
      <c r="B1088" s="20">
        <v>3</v>
      </c>
      <c r="C1088" s="38">
        <v>10381.48</v>
      </c>
      <c r="D1088" s="8" t="s">
        <v>7882</v>
      </c>
      <c r="E1088" s="8" t="s">
        <v>7882</v>
      </c>
      <c r="F1088" s="8" t="s">
        <v>7859</v>
      </c>
      <c r="G1088" s="43">
        <v>26926</v>
      </c>
      <c r="H1088" s="20">
        <v>49</v>
      </c>
      <c r="I1088" s="20" t="str" cm="1">
        <f t="array" ref="I1088">_xlfn.IFS(H1088&lt;=18, "Child", AND(H1088&gt;18, H1088&lt;=54), "Adult", TRUE, "Old")</f>
        <v>Adult</v>
      </c>
      <c r="K1088" s="27"/>
    </row>
    <row r="1089" spans="1:11" ht="15" customHeight="1" x14ac:dyDescent="0.3">
      <c r="A1089" s="8" t="s">
        <v>1125</v>
      </c>
      <c r="B1089" s="20">
        <v>2</v>
      </c>
      <c r="C1089" s="38">
        <v>10370.91</v>
      </c>
      <c r="D1089" s="8" t="s">
        <v>7882</v>
      </c>
      <c r="E1089" s="8" t="s">
        <v>7882</v>
      </c>
      <c r="F1089" s="8" t="s">
        <v>7867</v>
      </c>
      <c r="G1089" s="43">
        <v>26936</v>
      </c>
      <c r="H1089" s="20">
        <v>49</v>
      </c>
      <c r="I1089" s="20" t="str" cm="1">
        <f t="array" ref="I1089">_xlfn.IFS(H1089&lt;=18, "Child", AND(H1089&gt;18, H1089&lt;=54), "Adult", TRUE, "Old")</f>
        <v>Adult</v>
      </c>
      <c r="K1089" s="27"/>
    </row>
    <row r="1090" spans="1:11" ht="15" customHeight="1" x14ac:dyDescent="0.3">
      <c r="A1090" s="8" t="s">
        <v>1126</v>
      </c>
      <c r="B1090" s="20">
        <v>0</v>
      </c>
      <c r="C1090" s="38">
        <v>10356.67</v>
      </c>
      <c r="D1090" s="8" t="s">
        <v>7882</v>
      </c>
      <c r="E1090" s="8" t="s">
        <v>7883</v>
      </c>
      <c r="F1090" s="8" t="s">
        <v>7866</v>
      </c>
      <c r="G1090" s="43">
        <v>26182</v>
      </c>
      <c r="H1090" s="20">
        <v>51</v>
      </c>
      <c r="I1090" s="20" t="str" cm="1">
        <f t="array" ref="I1090">_xlfn.IFS(H1090&lt;=18, "Child", AND(H1090&gt;18, H1090&lt;=54), "Adult", TRUE, "Old")</f>
        <v>Adult</v>
      </c>
      <c r="K1090" s="27"/>
    </row>
    <row r="1091" spans="1:11" ht="15" customHeight="1" x14ac:dyDescent="0.3">
      <c r="A1091" s="8" t="s">
        <v>1127</v>
      </c>
      <c r="B1091" s="20">
        <v>0</v>
      </c>
      <c r="C1091" s="38">
        <v>10355.64</v>
      </c>
      <c r="D1091" s="8" t="s">
        <v>7882</v>
      </c>
      <c r="E1091" s="8" t="s">
        <v>7883</v>
      </c>
      <c r="F1091" s="8" t="s">
        <v>7860</v>
      </c>
      <c r="G1091" s="43">
        <v>25371</v>
      </c>
      <c r="H1091" s="20">
        <v>53</v>
      </c>
      <c r="I1091" s="20" t="str" cm="1">
        <f t="array" ref="I1091">_xlfn.IFS(H1091&lt;=18, "Child", AND(H1091&gt;18, H1091&lt;=54), "Adult", TRUE, "Old")</f>
        <v>Adult</v>
      </c>
      <c r="K1091" s="27"/>
    </row>
    <row r="1092" spans="1:11" ht="15" customHeight="1" x14ac:dyDescent="0.3">
      <c r="A1092" s="8" t="s">
        <v>1128</v>
      </c>
      <c r="B1092" s="20">
        <v>0</v>
      </c>
      <c r="C1092" s="38">
        <v>10352.48</v>
      </c>
      <c r="D1092" s="8" t="s">
        <v>7882</v>
      </c>
      <c r="E1092" s="8" t="s">
        <v>7883</v>
      </c>
      <c r="F1092" s="8" t="s">
        <v>7860</v>
      </c>
      <c r="G1092" s="43">
        <v>27301</v>
      </c>
      <c r="H1092" s="20">
        <v>48</v>
      </c>
      <c r="I1092" s="20" t="str" cm="1">
        <f t="array" ref="I1092">_xlfn.IFS(H1092&lt;=18, "Child", AND(H1092&gt;18, H1092&lt;=54), "Adult", TRUE, "Old")</f>
        <v>Adult</v>
      </c>
      <c r="K1092" s="27"/>
    </row>
    <row r="1093" spans="1:11" ht="15" customHeight="1" x14ac:dyDescent="0.3">
      <c r="A1093" s="8" t="s">
        <v>1129</v>
      </c>
      <c r="B1093" s="20">
        <v>0</v>
      </c>
      <c r="C1093" s="38">
        <v>10345.93</v>
      </c>
      <c r="D1093" s="8" t="s">
        <v>7882</v>
      </c>
      <c r="E1093" s="8" t="s">
        <v>7884</v>
      </c>
      <c r="F1093" s="8" t="s">
        <v>7870</v>
      </c>
      <c r="G1093" s="43">
        <v>26884</v>
      </c>
      <c r="H1093" s="20">
        <v>49</v>
      </c>
      <c r="I1093" s="20" t="str" cm="1">
        <f t="array" ref="I1093">_xlfn.IFS(H1093&lt;=18, "Child", AND(H1093&gt;18, H1093&lt;=54), "Adult", TRUE, "Old")</f>
        <v>Adult</v>
      </c>
      <c r="K1093" s="27"/>
    </row>
    <row r="1094" spans="1:11" ht="15" customHeight="1" x14ac:dyDescent="0.3">
      <c r="A1094" s="8" t="s">
        <v>1130</v>
      </c>
      <c r="B1094" s="20">
        <v>0</v>
      </c>
      <c r="C1094" s="38">
        <v>10338.93</v>
      </c>
      <c r="D1094" s="8" t="s">
        <v>7882</v>
      </c>
      <c r="E1094" s="8" t="s">
        <v>7883</v>
      </c>
      <c r="F1094" s="8" t="s">
        <v>7859</v>
      </c>
      <c r="G1094" s="43">
        <v>25038</v>
      </c>
      <c r="H1094" s="20">
        <v>54</v>
      </c>
      <c r="I1094" s="20" t="str" cm="1">
        <f t="array" ref="I1094">_xlfn.IFS(H1094&lt;=18, "Child", AND(H1094&gt;18, H1094&lt;=54), "Adult", TRUE, "Old")</f>
        <v>Adult</v>
      </c>
      <c r="K1094" s="27"/>
    </row>
    <row r="1095" spans="1:11" ht="15" customHeight="1" x14ac:dyDescent="0.3">
      <c r="A1095" s="8" t="s">
        <v>1131</v>
      </c>
      <c r="B1095" s="20">
        <v>3</v>
      </c>
      <c r="C1095" s="38">
        <v>10329.06</v>
      </c>
      <c r="D1095" s="8" t="s">
        <v>7882</v>
      </c>
      <c r="E1095" s="8" t="s">
        <v>7883</v>
      </c>
      <c r="F1095" s="8" t="s">
        <v>7870</v>
      </c>
      <c r="G1095" s="43">
        <v>30153</v>
      </c>
      <c r="H1095" s="20">
        <v>40</v>
      </c>
      <c r="I1095" s="20" t="str" cm="1">
        <f t="array" ref="I1095">_xlfn.IFS(H1095&lt;=18, "Child", AND(H1095&gt;18, H1095&lt;=54), "Adult", TRUE, "Old")</f>
        <v>Adult</v>
      </c>
      <c r="K1095" s="27"/>
    </row>
    <row r="1096" spans="1:11" ht="15" customHeight="1" x14ac:dyDescent="0.3">
      <c r="A1096" s="8" t="s">
        <v>1132</v>
      </c>
      <c r="B1096" s="20">
        <v>2</v>
      </c>
      <c r="C1096" s="38">
        <v>10325.209999999999</v>
      </c>
      <c r="D1096" s="8" t="s">
        <v>7882</v>
      </c>
      <c r="E1096" s="8" t="s">
        <v>7882</v>
      </c>
      <c r="F1096" s="8" t="s">
        <v>7861</v>
      </c>
      <c r="G1096" s="43">
        <v>25903</v>
      </c>
      <c r="H1096" s="20">
        <v>52</v>
      </c>
      <c r="I1096" s="20" t="str" cm="1">
        <f t="array" ref="I1096">_xlfn.IFS(H1096&lt;=18, "Child", AND(H1096&gt;18, H1096&lt;=54), "Adult", TRUE, "Old")</f>
        <v>Adult</v>
      </c>
      <c r="K1096" s="27"/>
    </row>
    <row r="1097" spans="1:11" ht="15" customHeight="1" x14ac:dyDescent="0.3">
      <c r="A1097" s="8" t="s">
        <v>1133</v>
      </c>
      <c r="B1097" s="20">
        <v>3</v>
      </c>
      <c r="C1097" s="38">
        <v>10322.9</v>
      </c>
      <c r="D1097" s="8" t="s">
        <v>7882</v>
      </c>
      <c r="E1097" s="8" t="s">
        <v>7883</v>
      </c>
      <c r="F1097" s="8" t="s">
        <v>7873</v>
      </c>
      <c r="G1097" s="43">
        <v>33471</v>
      </c>
      <c r="H1097" s="20">
        <v>31</v>
      </c>
      <c r="I1097" s="20" t="str" cm="1">
        <f t="array" ref="I1097">_xlfn.IFS(H1097&lt;=18, "Child", AND(H1097&gt;18, H1097&lt;=54), "Adult", TRUE, "Old")</f>
        <v>Adult</v>
      </c>
      <c r="K1097" s="27"/>
    </row>
    <row r="1098" spans="1:11" ht="15" customHeight="1" x14ac:dyDescent="0.3">
      <c r="A1098" s="8" t="s">
        <v>1134</v>
      </c>
      <c r="B1098" s="20">
        <v>3</v>
      </c>
      <c r="C1098" s="38">
        <v>10315.91</v>
      </c>
      <c r="D1098" s="8" t="s">
        <v>7882</v>
      </c>
      <c r="E1098" s="8" t="s">
        <v>7884</v>
      </c>
      <c r="F1098" s="8" t="s">
        <v>7860</v>
      </c>
      <c r="G1098" s="43">
        <v>33559</v>
      </c>
      <c r="H1098" s="20">
        <v>31</v>
      </c>
      <c r="I1098" s="20" t="str" cm="1">
        <f t="array" ref="I1098">_xlfn.IFS(H1098&lt;=18, "Child", AND(H1098&gt;18, H1098&lt;=54), "Adult", TRUE, "Old")</f>
        <v>Adult</v>
      </c>
      <c r="K1098" s="27"/>
    </row>
    <row r="1099" spans="1:11" ht="15" customHeight="1" x14ac:dyDescent="0.3">
      <c r="A1099" s="8" t="s">
        <v>1135</v>
      </c>
      <c r="B1099" s="20">
        <v>0</v>
      </c>
      <c r="C1099" s="38">
        <v>10310.780000000001</v>
      </c>
      <c r="D1099" s="8" t="s">
        <v>7882</v>
      </c>
      <c r="E1099" s="8" t="s">
        <v>7882</v>
      </c>
      <c r="F1099" s="8" t="s">
        <v>7860</v>
      </c>
      <c r="G1099" s="43">
        <v>22839</v>
      </c>
      <c r="H1099" s="20">
        <v>60</v>
      </c>
      <c r="I1099" s="20" t="str" cm="1">
        <f t="array" ref="I1099">_xlfn.IFS(H1099&lt;=18, "Child", AND(H1099&gt;18, H1099&lt;=54), "Adult", TRUE, "Old")</f>
        <v>Old</v>
      </c>
      <c r="K1099" s="27"/>
    </row>
    <row r="1100" spans="1:11" ht="15" customHeight="1" x14ac:dyDescent="0.3">
      <c r="A1100" s="8" t="s">
        <v>1136</v>
      </c>
      <c r="B1100" s="20">
        <v>0</v>
      </c>
      <c r="C1100" s="38">
        <v>10308.040000000001</v>
      </c>
      <c r="D1100" s="8" t="s">
        <v>7882</v>
      </c>
      <c r="E1100" s="8" t="s">
        <v>7883</v>
      </c>
      <c r="F1100" s="8" t="s">
        <v>7859</v>
      </c>
      <c r="G1100" s="43">
        <v>23278</v>
      </c>
      <c r="H1100" s="20">
        <v>59</v>
      </c>
      <c r="I1100" s="20" t="str" cm="1">
        <f t="array" ref="I1100">_xlfn.IFS(H1100&lt;=18, "Child", AND(H1100&gt;18, H1100&lt;=54), "Adult", TRUE, "Old")</f>
        <v>Old</v>
      </c>
      <c r="K1100" s="27"/>
    </row>
    <row r="1101" spans="1:11" ht="15" customHeight="1" x14ac:dyDescent="0.3">
      <c r="A1101" s="8" t="s">
        <v>1137</v>
      </c>
      <c r="B1101" s="20">
        <v>3</v>
      </c>
      <c r="C1101" s="38">
        <v>10276.99</v>
      </c>
      <c r="D1101" s="8" t="s">
        <v>7882</v>
      </c>
      <c r="E1101" s="8" t="s">
        <v>7883</v>
      </c>
      <c r="F1101" s="8" t="s">
        <v>7870</v>
      </c>
      <c r="G1101" s="43">
        <v>32400</v>
      </c>
      <c r="H1101" s="20">
        <v>34</v>
      </c>
      <c r="I1101" s="20" t="str" cm="1">
        <f t="array" ref="I1101">_xlfn.IFS(H1101&lt;=18, "Child", AND(H1101&gt;18, H1101&lt;=54), "Adult", TRUE, "Old")</f>
        <v>Adult</v>
      </c>
      <c r="K1101" s="27"/>
    </row>
    <row r="1102" spans="1:11" ht="15" customHeight="1" x14ac:dyDescent="0.3">
      <c r="A1102" s="8" t="s">
        <v>1138</v>
      </c>
      <c r="B1102" s="20">
        <v>0</v>
      </c>
      <c r="C1102" s="38">
        <v>10274.33</v>
      </c>
      <c r="D1102" s="8" t="s">
        <v>7882</v>
      </c>
      <c r="E1102" s="8" t="s">
        <v>7883</v>
      </c>
      <c r="F1102" s="8" t="s">
        <v>7867</v>
      </c>
      <c r="G1102" s="43">
        <v>25740</v>
      </c>
      <c r="H1102" s="20">
        <v>52</v>
      </c>
      <c r="I1102" s="20" t="str" cm="1">
        <f t="array" ref="I1102">_xlfn.IFS(H1102&lt;=18, "Child", AND(H1102&gt;18, H1102&lt;=54), "Adult", TRUE, "Old")</f>
        <v>Adult</v>
      </c>
      <c r="K1102" s="27"/>
    </row>
    <row r="1103" spans="1:11" ht="15" customHeight="1" x14ac:dyDescent="0.3">
      <c r="A1103" s="8" t="s">
        <v>1139</v>
      </c>
      <c r="B1103" s="20">
        <v>3</v>
      </c>
      <c r="C1103" s="38">
        <v>10269.459999999999</v>
      </c>
      <c r="D1103" s="8" t="s">
        <v>7882</v>
      </c>
      <c r="E1103" s="8" t="s">
        <v>7882</v>
      </c>
      <c r="F1103" s="8" t="s">
        <v>7860</v>
      </c>
      <c r="G1103" s="43">
        <v>26995</v>
      </c>
      <c r="H1103" s="20">
        <v>49</v>
      </c>
      <c r="I1103" s="20" t="str" cm="1">
        <f t="array" ref="I1103">_xlfn.IFS(H1103&lt;=18, "Child", AND(H1103&gt;18, H1103&lt;=54), "Adult", TRUE, "Old")</f>
        <v>Adult</v>
      </c>
      <c r="K1103" s="27"/>
    </row>
    <row r="1104" spans="1:11" ht="15" customHeight="1" x14ac:dyDescent="0.3">
      <c r="A1104" s="8" t="s">
        <v>1140</v>
      </c>
      <c r="B1104" s="20">
        <v>3</v>
      </c>
      <c r="C1104" s="38">
        <v>10264.44</v>
      </c>
      <c r="D1104" s="8" t="s">
        <v>7882</v>
      </c>
      <c r="E1104" s="8" t="s">
        <v>7884</v>
      </c>
      <c r="F1104" s="8" t="s">
        <v>7860</v>
      </c>
      <c r="G1104" s="43">
        <v>26912</v>
      </c>
      <c r="H1104" s="20">
        <v>49</v>
      </c>
      <c r="I1104" s="20" t="str" cm="1">
        <f t="array" ref="I1104">_xlfn.IFS(H1104&lt;=18, "Child", AND(H1104&gt;18, H1104&lt;=54), "Adult", TRUE, "Old")</f>
        <v>Adult</v>
      </c>
      <c r="K1104" s="27"/>
    </row>
    <row r="1105" spans="1:11" ht="15" customHeight="1" x14ac:dyDescent="0.3">
      <c r="A1105" s="8" t="s">
        <v>1141</v>
      </c>
      <c r="B1105" s="20">
        <v>1</v>
      </c>
      <c r="C1105" s="38">
        <v>10259.129999999999</v>
      </c>
      <c r="D1105" s="8" t="s">
        <v>7882</v>
      </c>
      <c r="E1105" s="8" t="s">
        <v>7884</v>
      </c>
      <c r="F1105" s="8" t="s">
        <v>7861</v>
      </c>
      <c r="G1105" s="43">
        <v>27621</v>
      </c>
      <c r="H1105" s="20">
        <v>47</v>
      </c>
      <c r="I1105" s="20" t="str" cm="1">
        <f t="array" ref="I1105">_xlfn.IFS(H1105&lt;=18, "Child", AND(H1105&gt;18, H1105&lt;=54), "Adult", TRUE, "Old")</f>
        <v>Adult</v>
      </c>
      <c r="K1105" s="27"/>
    </row>
    <row r="1106" spans="1:11" ht="15" customHeight="1" x14ac:dyDescent="0.3">
      <c r="A1106" s="8" t="s">
        <v>1142</v>
      </c>
      <c r="B1106" s="20">
        <v>0</v>
      </c>
      <c r="C1106" s="38">
        <v>10231.5</v>
      </c>
      <c r="D1106" s="8" t="s">
        <v>7882</v>
      </c>
      <c r="E1106" s="8" t="s">
        <v>7883</v>
      </c>
      <c r="F1106" s="8" t="s">
        <v>7860</v>
      </c>
      <c r="G1106" s="43">
        <v>25104</v>
      </c>
      <c r="H1106" s="20">
        <v>54</v>
      </c>
      <c r="I1106" s="20" t="str" cm="1">
        <f t="array" ref="I1106">_xlfn.IFS(H1106&lt;=18, "Child", AND(H1106&gt;18, H1106&lt;=54), "Adult", TRUE, "Old")</f>
        <v>Adult</v>
      </c>
      <c r="K1106" s="27"/>
    </row>
    <row r="1107" spans="1:11" ht="15" customHeight="1" x14ac:dyDescent="0.3">
      <c r="A1107" s="8" t="s">
        <v>1143</v>
      </c>
      <c r="B1107" s="20">
        <v>0</v>
      </c>
      <c r="C1107" s="38">
        <v>10226.280000000001</v>
      </c>
      <c r="D1107" s="8" t="s">
        <v>7882</v>
      </c>
      <c r="E1107" s="8" t="s">
        <v>7882</v>
      </c>
      <c r="F1107" s="8" t="s">
        <v>7859</v>
      </c>
      <c r="G1107" s="43">
        <v>24651</v>
      </c>
      <c r="H1107" s="20">
        <v>55</v>
      </c>
      <c r="I1107" s="20" t="str" cm="1">
        <f t="array" ref="I1107">_xlfn.IFS(H1107&lt;=18, "Child", AND(H1107&gt;18, H1107&lt;=54), "Adult", TRUE, "Old")</f>
        <v>Old</v>
      </c>
      <c r="K1107" s="27"/>
    </row>
    <row r="1108" spans="1:11" ht="15" customHeight="1" x14ac:dyDescent="0.3">
      <c r="A1108" s="8" t="s">
        <v>1144</v>
      </c>
      <c r="B1108" s="20">
        <v>0</v>
      </c>
      <c r="C1108" s="38">
        <v>10214.64</v>
      </c>
      <c r="D1108" s="8" t="s">
        <v>7882</v>
      </c>
      <c r="E1108" s="8" t="s">
        <v>7884</v>
      </c>
      <c r="F1108" s="8" t="s">
        <v>7861</v>
      </c>
      <c r="G1108" s="43">
        <v>24741</v>
      </c>
      <c r="H1108" s="20">
        <v>55</v>
      </c>
      <c r="I1108" s="20" t="str" cm="1">
        <f t="array" ref="I1108">_xlfn.IFS(H1108&lt;=18, "Child", AND(H1108&gt;18, H1108&lt;=54), "Adult", TRUE, "Old")</f>
        <v>Old</v>
      </c>
      <c r="K1108" s="27"/>
    </row>
    <row r="1109" spans="1:11" ht="15" customHeight="1" x14ac:dyDescent="0.3">
      <c r="A1109" s="8" t="s">
        <v>1145</v>
      </c>
      <c r="B1109" s="20">
        <v>0</v>
      </c>
      <c r="C1109" s="38">
        <v>10197.77</v>
      </c>
      <c r="D1109" s="8" t="s">
        <v>7882</v>
      </c>
      <c r="E1109" s="8" t="s">
        <v>7883</v>
      </c>
      <c r="F1109" s="8" t="s">
        <v>7867</v>
      </c>
      <c r="G1109" s="43">
        <v>25926</v>
      </c>
      <c r="H1109" s="20">
        <v>52</v>
      </c>
      <c r="I1109" s="20" t="str" cm="1">
        <f t="array" ref="I1109">_xlfn.IFS(H1109&lt;=18, "Child", AND(H1109&gt;18, H1109&lt;=54), "Adult", TRUE, "Old")</f>
        <v>Adult</v>
      </c>
      <c r="K1109" s="27"/>
    </row>
    <row r="1110" spans="1:11" ht="15" customHeight="1" x14ac:dyDescent="0.3">
      <c r="A1110" s="8" t="s">
        <v>1146</v>
      </c>
      <c r="B1110" s="20">
        <v>3</v>
      </c>
      <c r="C1110" s="38">
        <v>10191.82</v>
      </c>
      <c r="D1110" s="8" t="s">
        <v>7882</v>
      </c>
      <c r="E1110" s="8" t="s">
        <v>7884</v>
      </c>
      <c r="F1110" s="8" t="s">
        <v>7873</v>
      </c>
      <c r="G1110" s="43">
        <v>31336</v>
      </c>
      <c r="H1110" s="20">
        <v>37</v>
      </c>
      <c r="I1110" s="20" t="str" cm="1">
        <f t="array" ref="I1110">_xlfn.IFS(H1110&lt;=18, "Child", AND(H1110&gt;18, H1110&lt;=54), "Adult", TRUE, "Old")</f>
        <v>Adult</v>
      </c>
      <c r="K1110" s="27"/>
    </row>
    <row r="1111" spans="1:11" ht="15" customHeight="1" x14ac:dyDescent="0.3">
      <c r="A1111" s="8" t="s">
        <v>1147</v>
      </c>
      <c r="B1111" s="20">
        <v>0</v>
      </c>
      <c r="C1111" s="38">
        <v>10160.870000000001</v>
      </c>
      <c r="D1111" s="8" t="s">
        <v>7882</v>
      </c>
      <c r="E1111" s="8" t="s">
        <v>7882</v>
      </c>
      <c r="F1111" s="8" t="s">
        <v>7866</v>
      </c>
      <c r="G1111" s="43">
        <v>26490</v>
      </c>
      <c r="H1111" s="20">
        <v>50</v>
      </c>
      <c r="I1111" s="20" t="str" cm="1">
        <f t="array" ref="I1111">_xlfn.IFS(H1111&lt;=18, "Child", AND(H1111&gt;18, H1111&lt;=54), "Adult", TRUE, "Old")</f>
        <v>Adult</v>
      </c>
      <c r="K1111" s="27"/>
    </row>
    <row r="1112" spans="1:11" ht="15" customHeight="1" x14ac:dyDescent="0.3">
      <c r="A1112" s="8" t="s">
        <v>1148</v>
      </c>
      <c r="B1112" s="20">
        <v>2</v>
      </c>
      <c r="C1112" s="38">
        <v>10156.780000000001</v>
      </c>
      <c r="D1112" s="8" t="s">
        <v>7882</v>
      </c>
      <c r="E1112" s="8" t="s">
        <v>7884</v>
      </c>
      <c r="F1112" s="8" t="s">
        <v>7860</v>
      </c>
      <c r="G1112" s="43">
        <v>26950</v>
      </c>
      <c r="H1112" s="20">
        <v>49</v>
      </c>
      <c r="I1112" s="20" t="str" cm="1">
        <f t="array" ref="I1112">_xlfn.IFS(H1112&lt;=18, "Child", AND(H1112&gt;18, H1112&lt;=54), "Adult", TRUE, "Old")</f>
        <v>Adult</v>
      </c>
      <c r="K1112" s="27"/>
    </row>
    <row r="1113" spans="1:11" ht="15" customHeight="1" x14ac:dyDescent="0.3">
      <c r="A1113" s="8" t="s">
        <v>1149</v>
      </c>
      <c r="B1113" s="20">
        <v>1</v>
      </c>
      <c r="C1113" s="38">
        <v>10146.129999999999</v>
      </c>
      <c r="D1113" s="8" t="s">
        <v>7882</v>
      </c>
      <c r="E1113" s="8" t="s">
        <v>7883</v>
      </c>
      <c r="F1113" s="8" t="s">
        <v>7866</v>
      </c>
      <c r="G1113" s="43">
        <v>29749</v>
      </c>
      <c r="H1113" s="20">
        <v>41</v>
      </c>
      <c r="I1113" s="20" t="str" cm="1">
        <f t="array" ref="I1113">_xlfn.IFS(H1113&lt;=18, "Child", AND(H1113&gt;18, H1113&lt;=54), "Adult", TRUE, "Old")</f>
        <v>Adult</v>
      </c>
      <c r="K1113" s="27"/>
    </row>
    <row r="1114" spans="1:11" ht="15" customHeight="1" x14ac:dyDescent="0.3">
      <c r="A1114" s="8" t="s">
        <v>1150</v>
      </c>
      <c r="B1114" s="20">
        <v>3</v>
      </c>
      <c r="C1114" s="38">
        <v>10141.14</v>
      </c>
      <c r="D1114" s="8" t="s">
        <v>7882</v>
      </c>
      <c r="E1114" s="8" t="s">
        <v>7883</v>
      </c>
      <c r="F1114" s="8" t="s">
        <v>7864</v>
      </c>
      <c r="G1114" s="43">
        <v>27393</v>
      </c>
      <c r="H1114" s="20">
        <v>48</v>
      </c>
      <c r="I1114" s="20" t="str" cm="1">
        <f t="array" ref="I1114">_xlfn.IFS(H1114&lt;=18, "Child", AND(H1114&gt;18, H1114&lt;=54), "Adult", TRUE, "Old")</f>
        <v>Adult</v>
      </c>
      <c r="K1114" s="27"/>
    </row>
    <row r="1115" spans="1:11" ht="15" customHeight="1" x14ac:dyDescent="0.3">
      <c r="A1115" s="8" t="s">
        <v>1151</v>
      </c>
      <c r="B1115" s="20">
        <v>0</v>
      </c>
      <c r="C1115" s="38">
        <v>10139.84</v>
      </c>
      <c r="D1115" s="8" t="s">
        <v>7882</v>
      </c>
      <c r="E1115" s="8" t="s">
        <v>7884</v>
      </c>
      <c r="F1115" s="8" t="s">
        <v>7860</v>
      </c>
      <c r="G1115" s="43">
        <v>35678</v>
      </c>
      <c r="H1115" s="20">
        <v>25</v>
      </c>
      <c r="I1115" s="20" t="str" cm="1">
        <f t="array" ref="I1115">_xlfn.IFS(H1115&lt;=18, "Child", AND(H1115&gt;18, H1115&lt;=54), "Adult", TRUE, "Old")</f>
        <v>Adult</v>
      </c>
      <c r="K1115" s="27"/>
    </row>
    <row r="1116" spans="1:11" ht="15" customHeight="1" x14ac:dyDescent="0.3">
      <c r="A1116" s="8" t="s">
        <v>1152</v>
      </c>
      <c r="B1116" s="20">
        <v>2</v>
      </c>
      <c r="C1116" s="38">
        <v>10118.42</v>
      </c>
      <c r="D1116" s="8" t="s">
        <v>7882</v>
      </c>
      <c r="E1116" s="8" t="s">
        <v>7882</v>
      </c>
      <c r="F1116" s="8" t="s">
        <v>7861</v>
      </c>
      <c r="G1116" s="43">
        <v>26619</v>
      </c>
      <c r="H1116" s="20">
        <v>50</v>
      </c>
      <c r="I1116" s="20" t="str" cm="1">
        <f t="array" ref="I1116">_xlfn.IFS(H1116&lt;=18, "Child", AND(H1116&gt;18, H1116&lt;=54), "Adult", TRUE, "Old")</f>
        <v>Adult</v>
      </c>
      <c r="K1116" s="27"/>
    </row>
    <row r="1117" spans="1:11" ht="15" customHeight="1" x14ac:dyDescent="0.3">
      <c r="A1117" s="8" t="s">
        <v>1153</v>
      </c>
      <c r="B1117" s="20">
        <v>3</v>
      </c>
      <c r="C1117" s="38">
        <v>10115.01</v>
      </c>
      <c r="D1117" s="8" t="s">
        <v>7882</v>
      </c>
      <c r="E1117" s="8" t="s">
        <v>7882</v>
      </c>
      <c r="F1117" s="8" t="s">
        <v>7860</v>
      </c>
      <c r="G1117" s="43">
        <v>27577</v>
      </c>
      <c r="H1117" s="20">
        <v>47</v>
      </c>
      <c r="I1117" s="20" t="str" cm="1">
        <f t="array" ref="I1117">_xlfn.IFS(H1117&lt;=18, "Child", AND(H1117&gt;18, H1117&lt;=54), "Adult", TRUE, "Old")</f>
        <v>Adult</v>
      </c>
      <c r="K1117" s="27"/>
    </row>
    <row r="1118" spans="1:11" ht="15" customHeight="1" x14ac:dyDescent="0.3">
      <c r="A1118" s="8" t="s">
        <v>1154</v>
      </c>
      <c r="B1118" s="20">
        <v>2</v>
      </c>
      <c r="C1118" s="38">
        <v>10107.219999999999</v>
      </c>
      <c r="D1118" s="8" t="s">
        <v>7882</v>
      </c>
      <c r="E1118" s="8" t="s">
        <v>7883</v>
      </c>
      <c r="F1118" s="8" t="s">
        <v>7859</v>
      </c>
      <c r="G1118" s="43">
        <v>26519</v>
      </c>
      <c r="H1118" s="20">
        <v>50</v>
      </c>
      <c r="I1118" s="20" t="str" cm="1">
        <f t="array" ref="I1118">_xlfn.IFS(H1118&lt;=18, "Child", AND(H1118&gt;18, H1118&lt;=54), "Adult", TRUE, "Old")</f>
        <v>Adult</v>
      </c>
      <c r="K1118" s="27"/>
    </row>
    <row r="1119" spans="1:11" ht="15" customHeight="1" x14ac:dyDescent="0.3">
      <c r="A1119" s="8" t="s">
        <v>1155</v>
      </c>
      <c r="B1119" s="20">
        <v>1</v>
      </c>
      <c r="C1119" s="38">
        <v>10106.129999999999</v>
      </c>
      <c r="D1119" s="8" t="s">
        <v>7882</v>
      </c>
      <c r="E1119" s="8" t="s">
        <v>7883</v>
      </c>
      <c r="F1119" s="8" t="s">
        <v>7867</v>
      </c>
      <c r="G1119" s="43">
        <v>26591</v>
      </c>
      <c r="H1119" s="20">
        <v>50</v>
      </c>
      <c r="I1119" s="20" t="str" cm="1">
        <f t="array" ref="I1119">_xlfn.IFS(H1119&lt;=18, "Child", AND(H1119&gt;18, H1119&lt;=54), "Adult", TRUE, "Old")</f>
        <v>Adult</v>
      </c>
      <c r="K1119" s="27"/>
    </row>
    <row r="1120" spans="1:11" ht="15" customHeight="1" x14ac:dyDescent="0.3">
      <c r="A1120" s="8" t="s">
        <v>1156</v>
      </c>
      <c r="B1120" s="20">
        <v>5</v>
      </c>
      <c r="C1120" s="38">
        <v>10096.969999999999</v>
      </c>
      <c r="D1120" s="8" t="s">
        <v>7882</v>
      </c>
      <c r="E1120" s="8" t="s">
        <v>7884</v>
      </c>
      <c r="F1120" s="8" t="s">
        <v>7861</v>
      </c>
      <c r="G1120" s="43">
        <v>28113</v>
      </c>
      <c r="H1120" s="20">
        <v>46</v>
      </c>
      <c r="I1120" s="20" t="str" cm="1">
        <f t="array" ref="I1120">_xlfn.IFS(H1120&lt;=18, "Child", AND(H1120&gt;18, H1120&lt;=54), "Adult", TRUE, "Old")</f>
        <v>Adult</v>
      </c>
      <c r="K1120" s="27"/>
    </row>
    <row r="1121" spans="1:11" ht="15" customHeight="1" x14ac:dyDescent="0.3">
      <c r="A1121" s="8" t="s">
        <v>1157</v>
      </c>
      <c r="B1121" s="20">
        <v>1</v>
      </c>
      <c r="C1121" s="38">
        <v>10085.85</v>
      </c>
      <c r="D1121" s="8" t="s">
        <v>7882</v>
      </c>
      <c r="E1121" s="8" t="s">
        <v>7882</v>
      </c>
      <c r="F1121" s="8" t="s">
        <v>7861</v>
      </c>
      <c r="G1121" s="43">
        <v>25387</v>
      </c>
      <c r="H1121" s="20">
        <v>53</v>
      </c>
      <c r="I1121" s="20" t="str" cm="1">
        <f t="array" ref="I1121">_xlfn.IFS(H1121&lt;=18, "Child", AND(H1121&gt;18, H1121&lt;=54), "Adult", TRUE, "Old")</f>
        <v>Adult</v>
      </c>
      <c r="K1121" s="27"/>
    </row>
    <row r="1122" spans="1:11" ht="15" customHeight="1" x14ac:dyDescent="0.3">
      <c r="A1122" s="8" t="s">
        <v>1158</v>
      </c>
      <c r="B1122" s="20">
        <v>0</v>
      </c>
      <c r="C1122" s="38">
        <v>10072.06</v>
      </c>
      <c r="D1122" s="8" t="s">
        <v>7882</v>
      </c>
      <c r="E1122" s="8" t="s">
        <v>7883</v>
      </c>
      <c r="F1122" s="8" t="s">
        <v>7871</v>
      </c>
      <c r="G1122" s="43">
        <v>25503</v>
      </c>
      <c r="H1122" s="20">
        <v>53</v>
      </c>
      <c r="I1122" s="20" t="str" cm="1">
        <f t="array" ref="I1122">_xlfn.IFS(H1122&lt;=18, "Child", AND(H1122&gt;18, H1122&lt;=54), "Adult", TRUE, "Old")</f>
        <v>Adult</v>
      </c>
      <c r="K1122" s="27"/>
    </row>
    <row r="1123" spans="1:11" ht="15" customHeight="1" x14ac:dyDescent="0.3">
      <c r="A1123" s="8" t="s">
        <v>1159</v>
      </c>
      <c r="B1123" s="20">
        <v>1</v>
      </c>
      <c r="C1123" s="38">
        <v>10065.41</v>
      </c>
      <c r="D1123" s="8" t="s">
        <v>7882</v>
      </c>
      <c r="E1123" s="8" t="s">
        <v>7884</v>
      </c>
      <c r="F1123" s="8" t="s">
        <v>7861</v>
      </c>
      <c r="G1123" s="43">
        <v>25437</v>
      </c>
      <c r="H1123" s="20">
        <v>53</v>
      </c>
      <c r="I1123" s="20" t="str" cm="1">
        <f t="array" ref="I1123">_xlfn.IFS(H1123&lt;=18, "Child", AND(H1123&gt;18, H1123&lt;=54), "Adult", TRUE, "Old")</f>
        <v>Adult</v>
      </c>
      <c r="K1123" s="27"/>
    </row>
    <row r="1124" spans="1:11" ht="15" customHeight="1" x14ac:dyDescent="0.3">
      <c r="A1124" s="8" t="s">
        <v>1160</v>
      </c>
      <c r="B1124" s="20">
        <v>2</v>
      </c>
      <c r="C1124" s="38">
        <v>10043.25</v>
      </c>
      <c r="D1124" s="8" t="s">
        <v>7882</v>
      </c>
      <c r="E1124" s="8" t="s">
        <v>7884</v>
      </c>
      <c r="F1124" s="8" t="s">
        <v>7867</v>
      </c>
      <c r="G1124" s="43">
        <v>27271</v>
      </c>
      <c r="H1124" s="20">
        <v>48</v>
      </c>
      <c r="I1124" s="20" t="str" cm="1">
        <f t="array" ref="I1124">_xlfn.IFS(H1124&lt;=18, "Child", AND(H1124&gt;18, H1124&lt;=54), "Adult", TRUE, "Old")</f>
        <v>Adult</v>
      </c>
      <c r="K1124" s="27"/>
    </row>
    <row r="1125" spans="1:11" ht="15" customHeight="1" x14ac:dyDescent="0.3">
      <c r="A1125" s="8" t="s">
        <v>1161</v>
      </c>
      <c r="B1125" s="20">
        <v>2</v>
      </c>
      <c r="C1125" s="38">
        <v>10027.15</v>
      </c>
      <c r="D1125" s="8" t="s">
        <v>7882</v>
      </c>
      <c r="E1125" s="8" t="s">
        <v>7883</v>
      </c>
      <c r="F1125" s="8" t="s">
        <v>7870</v>
      </c>
      <c r="G1125" s="43">
        <v>29217</v>
      </c>
      <c r="H1125" s="20">
        <v>43</v>
      </c>
      <c r="I1125" s="20" t="str" cm="1">
        <f t="array" ref="I1125">_xlfn.IFS(H1125&lt;=18, "Child", AND(H1125&gt;18, H1125&lt;=54), "Adult", TRUE, "Old")</f>
        <v>Adult</v>
      </c>
      <c r="K1125" s="27"/>
    </row>
    <row r="1126" spans="1:11" ht="15" customHeight="1" x14ac:dyDescent="0.3">
      <c r="A1126" s="8" t="s">
        <v>1162</v>
      </c>
      <c r="B1126" s="20">
        <v>3</v>
      </c>
      <c r="C1126" s="38">
        <v>10011.44</v>
      </c>
      <c r="D1126" s="8" t="s">
        <v>7882</v>
      </c>
      <c r="E1126" s="8" t="s">
        <v>7882</v>
      </c>
      <c r="F1126" s="8" t="s">
        <v>7873</v>
      </c>
      <c r="G1126" s="43">
        <v>32327</v>
      </c>
      <c r="H1126" s="20">
        <v>34</v>
      </c>
      <c r="I1126" s="20" t="str" cm="1">
        <f t="array" ref="I1126">_xlfn.IFS(H1126&lt;=18, "Child", AND(H1126&gt;18, H1126&lt;=54), "Adult", TRUE, "Old")</f>
        <v>Adult</v>
      </c>
      <c r="K1126" s="27"/>
    </row>
    <row r="1127" spans="1:11" ht="15" customHeight="1" x14ac:dyDescent="0.3">
      <c r="A1127" s="8" t="s">
        <v>1163</v>
      </c>
      <c r="B1127" s="20">
        <v>0</v>
      </c>
      <c r="C1127" s="38">
        <v>9991.0400000000009</v>
      </c>
      <c r="D1127" s="8" t="s">
        <v>7884</v>
      </c>
      <c r="E1127" s="8" t="s">
        <v>7882</v>
      </c>
      <c r="F1127" s="8" t="s">
        <v>7860</v>
      </c>
      <c r="G1127" s="43">
        <v>25791</v>
      </c>
      <c r="H1127" s="20">
        <v>52</v>
      </c>
      <c r="I1127" s="20" t="str" cm="1">
        <f t="array" ref="I1127">_xlfn.IFS(H1127&lt;=18, "Child", AND(H1127&gt;18, H1127&lt;=54), "Adult", TRUE, "Old")</f>
        <v>Adult</v>
      </c>
      <c r="K1127" s="27"/>
    </row>
    <row r="1128" spans="1:11" ht="15" customHeight="1" x14ac:dyDescent="0.3">
      <c r="A1128" s="8" t="s">
        <v>1164</v>
      </c>
      <c r="B1128" s="20">
        <v>1</v>
      </c>
      <c r="C1128" s="38">
        <v>9964.06</v>
      </c>
      <c r="D1128" s="8" t="s">
        <v>7884</v>
      </c>
      <c r="E1128" s="8" t="s">
        <v>7884</v>
      </c>
      <c r="F1128" s="8" t="s">
        <v>7863</v>
      </c>
      <c r="G1128" s="43">
        <v>26212</v>
      </c>
      <c r="H1128" s="20">
        <v>51</v>
      </c>
      <c r="I1128" s="20" t="str" cm="1">
        <f t="array" ref="I1128">_xlfn.IFS(H1128&lt;=18, "Child", AND(H1128&gt;18, H1128&lt;=54), "Adult", TRUE, "Old")</f>
        <v>Adult</v>
      </c>
      <c r="K1128" s="27"/>
    </row>
    <row r="1129" spans="1:11" ht="15" customHeight="1" x14ac:dyDescent="0.3">
      <c r="A1129" s="8" t="s">
        <v>1165</v>
      </c>
      <c r="B1129" s="20">
        <v>1</v>
      </c>
      <c r="C1129" s="38">
        <v>9957.7199999999993</v>
      </c>
      <c r="D1129" s="8" t="s">
        <v>7884</v>
      </c>
      <c r="E1129" s="8" t="s">
        <v>7882</v>
      </c>
      <c r="F1129" s="8" t="s">
        <v>7865</v>
      </c>
      <c r="G1129" s="43">
        <v>26293</v>
      </c>
      <c r="H1129" s="20">
        <v>51</v>
      </c>
      <c r="I1129" s="20" t="str" cm="1">
        <f t="array" ref="I1129">_xlfn.IFS(H1129&lt;=18, "Child", AND(H1129&gt;18, H1129&lt;=54), "Adult", TRUE, "Old")</f>
        <v>Adult</v>
      </c>
      <c r="K1129" s="27"/>
    </row>
    <row r="1130" spans="1:11" ht="15" customHeight="1" x14ac:dyDescent="0.3">
      <c r="A1130" s="8" t="s">
        <v>1166</v>
      </c>
      <c r="B1130" s="20">
        <v>0</v>
      </c>
      <c r="C1130" s="38">
        <v>9933.44</v>
      </c>
      <c r="D1130" s="8" t="s">
        <v>7882</v>
      </c>
      <c r="E1130" s="8" t="s">
        <v>7882</v>
      </c>
      <c r="F1130" s="8" t="s">
        <v>7859</v>
      </c>
      <c r="G1130" s="43">
        <v>23631</v>
      </c>
      <c r="H1130" s="20">
        <v>58</v>
      </c>
      <c r="I1130" s="20" t="str" cm="1">
        <f t="array" ref="I1130">_xlfn.IFS(H1130&lt;=18, "Child", AND(H1130&gt;18, H1130&lt;=54), "Adult", TRUE, "Old")</f>
        <v>Old</v>
      </c>
      <c r="K1130" s="27"/>
    </row>
    <row r="1131" spans="1:11" ht="15" customHeight="1" x14ac:dyDescent="0.3">
      <c r="A1131" s="8" t="s">
        <v>1167</v>
      </c>
      <c r="B1131" s="20">
        <v>3</v>
      </c>
      <c r="C1131" s="38">
        <v>9931.9599999999991</v>
      </c>
      <c r="D1131" s="8" t="s">
        <v>7884</v>
      </c>
      <c r="E1131" s="8" t="s">
        <v>7884</v>
      </c>
      <c r="F1131" s="8" t="s">
        <v>7860</v>
      </c>
      <c r="G1131" s="43">
        <v>30653</v>
      </c>
      <c r="H1131" s="20">
        <v>39</v>
      </c>
      <c r="I1131" s="20" t="str" cm="1">
        <f t="array" ref="I1131">_xlfn.IFS(H1131&lt;=18, "Child", AND(H1131&gt;18, H1131&lt;=54), "Adult", TRUE, "Old")</f>
        <v>Adult</v>
      </c>
      <c r="K1131" s="27"/>
    </row>
    <row r="1132" spans="1:11" ht="15" customHeight="1" x14ac:dyDescent="0.3">
      <c r="A1132" s="8" t="s">
        <v>1168</v>
      </c>
      <c r="B1132" s="20">
        <v>3</v>
      </c>
      <c r="C1132" s="38">
        <v>9930.64</v>
      </c>
      <c r="D1132" s="8" t="s">
        <v>7884</v>
      </c>
      <c r="E1132" s="8" t="s">
        <v>7882</v>
      </c>
      <c r="F1132" s="8" t="s">
        <v>7866</v>
      </c>
      <c r="G1132" s="43">
        <v>31278</v>
      </c>
      <c r="H1132" s="20">
        <v>37</v>
      </c>
      <c r="I1132" s="20" t="str" cm="1">
        <f t="array" ref="I1132">_xlfn.IFS(H1132&lt;=18, "Child", AND(H1132&gt;18, H1132&lt;=54), "Adult", TRUE, "Old")</f>
        <v>Adult</v>
      </c>
      <c r="K1132" s="27"/>
    </row>
    <row r="1133" spans="1:11" ht="15" customHeight="1" x14ac:dyDescent="0.3">
      <c r="A1133" s="8" t="s">
        <v>1169</v>
      </c>
      <c r="B1133" s="20">
        <v>1</v>
      </c>
      <c r="C1133" s="38">
        <v>9910.36</v>
      </c>
      <c r="D1133" s="8" t="s">
        <v>7884</v>
      </c>
      <c r="E1133" s="8" t="s">
        <v>7882</v>
      </c>
      <c r="F1133" s="8" t="s">
        <v>7860</v>
      </c>
      <c r="G1133" s="43">
        <v>26556</v>
      </c>
      <c r="H1133" s="20">
        <v>50</v>
      </c>
      <c r="I1133" s="20" t="str" cm="1">
        <f t="array" ref="I1133">_xlfn.IFS(H1133&lt;=18, "Child", AND(H1133&gt;18, H1133&lt;=54), "Adult", TRUE, "Old")</f>
        <v>Adult</v>
      </c>
      <c r="K1133" s="27"/>
    </row>
    <row r="1134" spans="1:11" ht="15" customHeight="1" x14ac:dyDescent="0.3">
      <c r="A1134" s="8" t="s">
        <v>1170</v>
      </c>
      <c r="B1134" s="20">
        <v>0</v>
      </c>
      <c r="C1134" s="38">
        <v>9907.83</v>
      </c>
      <c r="D1134" s="8" t="s">
        <v>7882</v>
      </c>
      <c r="E1134" s="8" t="s">
        <v>7884</v>
      </c>
      <c r="F1134" s="8" t="s">
        <v>7859</v>
      </c>
      <c r="G1134" s="43">
        <v>22875</v>
      </c>
      <c r="H1134" s="20">
        <v>60</v>
      </c>
      <c r="I1134" s="20" t="str" cm="1">
        <f t="array" ref="I1134">_xlfn.IFS(H1134&lt;=18, "Child", AND(H1134&gt;18, H1134&lt;=54), "Adult", TRUE, "Old")</f>
        <v>Old</v>
      </c>
      <c r="K1134" s="27"/>
    </row>
    <row r="1135" spans="1:11" ht="15" customHeight="1" x14ac:dyDescent="0.3">
      <c r="A1135" s="8" t="s">
        <v>1171</v>
      </c>
      <c r="B1135" s="20">
        <v>0</v>
      </c>
      <c r="C1135" s="38">
        <v>9894.69</v>
      </c>
      <c r="D1135" s="8" t="s">
        <v>7884</v>
      </c>
      <c r="E1135" s="8" t="s">
        <v>7882</v>
      </c>
      <c r="F1135" s="8" t="s">
        <v>7860</v>
      </c>
      <c r="G1135" s="43">
        <v>35254</v>
      </c>
      <c r="H1135" s="20">
        <v>26</v>
      </c>
      <c r="I1135" s="20" t="str" cm="1">
        <f t="array" ref="I1135">_xlfn.IFS(H1135&lt;=18, "Child", AND(H1135&gt;18, H1135&lt;=54), "Adult", TRUE, "Old")</f>
        <v>Adult</v>
      </c>
      <c r="K1135" s="27"/>
    </row>
    <row r="1136" spans="1:11" ht="15" customHeight="1" x14ac:dyDescent="0.3">
      <c r="A1136" s="8" t="s">
        <v>1172</v>
      </c>
      <c r="B1136" s="20">
        <v>0</v>
      </c>
      <c r="C1136" s="38">
        <v>9890.23</v>
      </c>
      <c r="D1136" s="8" t="s">
        <v>7882</v>
      </c>
      <c r="E1136" s="8" t="s">
        <v>7882</v>
      </c>
      <c r="F1136" s="8" t="s">
        <v>7859</v>
      </c>
      <c r="G1136" s="43">
        <v>24416</v>
      </c>
      <c r="H1136" s="20">
        <v>56</v>
      </c>
      <c r="I1136" s="20" t="str" cm="1">
        <f t="array" ref="I1136">_xlfn.IFS(H1136&lt;=18, "Child", AND(H1136&gt;18, H1136&lt;=54), "Adult", TRUE, "Old")</f>
        <v>Old</v>
      </c>
      <c r="K1136" s="27"/>
    </row>
    <row r="1137" spans="1:11" ht="15" customHeight="1" x14ac:dyDescent="0.3">
      <c r="A1137" s="8" t="s">
        <v>1173</v>
      </c>
      <c r="B1137" s="20">
        <v>1</v>
      </c>
      <c r="C1137" s="38">
        <v>9880.07</v>
      </c>
      <c r="D1137" s="8" t="s">
        <v>7884</v>
      </c>
      <c r="E1137" s="8" t="s">
        <v>7882</v>
      </c>
      <c r="F1137" s="8" t="s">
        <v>7861</v>
      </c>
      <c r="G1137" s="43">
        <v>26245</v>
      </c>
      <c r="H1137" s="20">
        <v>51</v>
      </c>
      <c r="I1137" s="20" t="str" cm="1">
        <f t="array" ref="I1137">_xlfn.IFS(H1137&lt;=18, "Child", AND(H1137&gt;18, H1137&lt;=54), "Adult", TRUE, "Old")</f>
        <v>Adult</v>
      </c>
      <c r="K1137" s="27"/>
    </row>
    <row r="1138" spans="1:11" ht="15" customHeight="1" x14ac:dyDescent="0.3">
      <c r="A1138" s="8" t="s">
        <v>1174</v>
      </c>
      <c r="B1138" s="20">
        <v>1</v>
      </c>
      <c r="C1138" s="38">
        <v>9877.61</v>
      </c>
      <c r="D1138" s="8" t="s">
        <v>7884</v>
      </c>
      <c r="E1138" s="8" t="s">
        <v>7883</v>
      </c>
      <c r="F1138" s="8" t="s">
        <v>7859</v>
      </c>
      <c r="G1138" s="43">
        <v>26209</v>
      </c>
      <c r="H1138" s="20">
        <v>51</v>
      </c>
      <c r="I1138" s="20" t="str" cm="1">
        <f t="array" ref="I1138">_xlfn.IFS(H1138&lt;=18, "Child", AND(H1138&gt;18, H1138&lt;=54), "Adult", TRUE, "Old")</f>
        <v>Adult</v>
      </c>
      <c r="K1138" s="27"/>
    </row>
    <row r="1139" spans="1:11" ht="15" customHeight="1" x14ac:dyDescent="0.3">
      <c r="A1139" s="8" t="s">
        <v>1175</v>
      </c>
      <c r="B1139" s="20">
        <v>0</v>
      </c>
      <c r="C1139" s="38">
        <v>9875.68</v>
      </c>
      <c r="D1139" s="8" t="s">
        <v>7884</v>
      </c>
      <c r="E1139" s="8" t="s">
        <v>7882</v>
      </c>
      <c r="F1139" s="8" t="s">
        <v>7867</v>
      </c>
      <c r="G1139" s="43">
        <v>26117</v>
      </c>
      <c r="H1139" s="20">
        <v>51</v>
      </c>
      <c r="I1139" s="20" t="str" cm="1">
        <f t="array" ref="I1139">_xlfn.IFS(H1139&lt;=18, "Child", AND(H1139&gt;18, H1139&lt;=54), "Adult", TRUE, "Old")</f>
        <v>Adult</v>
      </c>
      <c r="K1139" s="27"/>
    </row>
    <row r="1140" spans="1:11" ht="15" customHeight="1" x14ac:dyDescent="0.3">
      <c r="A1140" s="8" t="s">
        <v>1176</v>
      </c>
      <c r="B1140" s="20">
        <v>1</v>
      </c>
      <c r="C1140" s="38">
        <v>9872.7000000000007</v>
      </c>
      <c r="D1140" s="8" t="s">
        <v>7884</v>
      </c>
      <c r="E1140" s="8" t="s">
        <v>7884</v>
      </c>
      <c r="F1140" s="8" t="s">
        <v>7861</v>
      </c>
      <c r="G1140" s="43">
        <v>26289</v>
      </c>
      <c r="H1140" s="20">
        <v>51</v>
      </c>
      <c r="I1140" s="20" t="str" cm="1">
        <f t="array" ref="I1140">_xlfn.IFS(H1140&lt;=18, "Child", AND(H1140&gt;18, H1140&lt;=54), "Adult", TRUE, "Old")</f>
        <v>Adult</v>
      </c>
      <c r="K1140" s="27"/>
    </row>
    <row r="1141" spans="1:11" ht="15" customHeight="1" x14ac:dyDescent="0.3">
      <c r="A1141" s="8" t="s">
        <v>1177</v>
      </c>
      <c r="B1141" s="20">
        <v>0</v>
      </c>
      <c r="C1141" s="38">
        <v>9870.59</v>
      </c>
      <c r="D1141" s="8" t="s">
        <v>7884</v>
      </c>
      <c r="E1141" s="8" t="s">
        <v>7884</v>
      </c>
      <c r="F1141" s="8" t="s">
        <v>7868</v>
      </c>
      <c r="G1141" s="43">
        <v>35982</v>
      </c>
      <c r="H1141" s="20">
        <v>24</v>
      </c>
      <c r="I1141" s="20" t="str" cm="1">
        <f t="array" ref="I1141">_xlfn.IFS(H1141&lt;=18, "Child", AND(H1141&gt;18, H1141&lt;=54), "Adult", TRUE, "Old")</f>
        <v>Adult</v>
      </c>
      <c r="K1141" s="27"/>
    </row>
    <row r="1142" spans="1:11" ht="15" customHeight="1" x14ac:dyDescent="0.3">
      <c r="A1142" s="8" t="s">
        <v>1178</v>
      </c>
      <c r="B1142" s="20">
        <v>0</v>
      </c>
      <c r="C1142" s="38">
        <v>9869.81</v>
      </c>
      <c r="D1142" s="8" t="s">
        <v>7882</v>
      </c>
      <c r="E1142" s="8" t="s">
        <v>7882</v>
      </c>
      <c r="F1142" s="8" t="s">
        <v>7860</v>
      </c>
      <c r="G1142" s="43">
        <v>25428</v>
      </c>
      <c r="H1142" s="20">
        <v>53</v>
      </c>
      <c r="I1142" s="20" t="str" cm="1">
        <f t="array" ref="I1142">_xlfn.IFS(H1142&lt;=18, "Child", AND(H1142&gt;18, H1142&lt;=54), "Adult", TRUE, "Old")</f>
        <v>Adult</v>
      </c>
      <c r="K1142" s="27"/>
    </row>
    <row r="1143" spans="1:11" ht="15" customHeight="1" x14ac:dyDescent="0.3">
      <c r="A1143" s="8" t="s">
        <v>1179</v>
      </c>
      <c r="B1143" s="20">
        <v>0</v>
      </c>
      <c r="C1143" s="38">
        <v>9866.2999999999993</v>
      </c>
      <c r="D1143" s="8" t="s">
        <v>7884</v>
      </c>
      <c r="E1143" s="8" t="s">
        <v>7882</v>
      </c>
      <c r="F1143" s="8" t="s">
        <v>7867</v>
      </c>
      <c r="G1143" s="43">
        <v>26246</v>
      </c>
      <c r="H1143" s="20">
        <v>51</v>
      </c>
      <c r="I1143" s="20" t="str" cm="1">
        <f t="array" ref="I1143">_xlfn.IFS(H1143&lt;=18, "Child", AND(H1143&gt;18, H1143&lt;=54), "Adult", TRUE, "Old")</f>
        <v>Adult</v>
      </c>
      <c r="K1143" s="27"/>
    </row>
    <row r="1144" spans="1:11" ht="15" customHeight="1" x14ac:dyDescent="0.3">
      <c r="A1144" s="8" t="s">
        <v>1180</v>
      </c>
      <c r="B1144" s="20">
        <v>0</v>
      </c>
      <c r="C1144" s="38">
        <v>9863.4699999999993</v>
      </c>
      <c r="D1144" s="8" t="s">
        <v>7882</v>
      </c>
      <c r="E1144" s="8" t="s">
        <v>7882</v>
      </c>
      <c r="F1144" s="8" t="s">
        <v>7860</v>
      </c>
      <c r="G1144" s="43">
        <v>25496</v>
      </c>
      <c r="H1144" s="20">
        <v>53</v>
      </c>
      <c r="I1144" s="20" t="str" cm="1">
        <f t="array" ref="I1144">_xlfn.IFS(H1144&lt;=18, "Child", AND(H1144&gt;18, H1144&lt;=54), "Adult", TRUE, "Old")</f>
        <v>Adult</v>
      </c>
      <c r="K1144" s="27"/>
    </row>
    <row r="1145" spans="1:11" ht="15" customHeight="1" x14ac:dyDescent="0.3">
      <c r="A1145" s="8" t="s">
        <v>1181</v>
      </c>
      <c r="B1145" s="20">
        <v>1</v>
      </c>
      <c r="C1145" s="38">
        <v>9861.0300000000007</v>
      </c>
      <c r="D1145" s="8" t="s">
        <v>7884</v>
      </c>
      <c r="E1145" s="8" t="s">
        <v>7884</v>
      </c>
      <c r="F1145" s="8" t="s">
        <v>7861</v>
      </c>
      <c r="G1145" s="43">
        <v>26131</v>
      </c>
      <c r="H1145" s="20">
        <v>51</v>
      </c>
      <c r="I1145" s="20" t="str" cm="1">
        <f t="array" ref="I1145">_xlfn.IFS(H1145&lt;=18, "Child", AND(H1145&gt;18, H1145&lt;=54), "Adult", TRUE, "Old")</f>
        <v>Adult</v>
      </c>
      <c r="K1145" s="27"/>
    </row>
    <row r="1146" spans="1:11" ht="15" customHeight="1" x14ac:dyDescent="0.3">
      <c r="A1146" s="8" t="s">
        <v>1182</v>
      </c>
      <c r="B1146" s="20">
        <v>1</v>
      </c>
      <c r="C1146" s="38">
        <v>9855.1299999999992</v>
      </c>
      <c r="D1146" s="8" t="s">
        <v>7884</v>
      </c>
      <c r="E1146" s="8" t="s">
        <v>7882</v>
      </c>
      <c r="F1146" s="8" t="s">
        <v>7859</v>
      </c>
      <c r="G1146" s="43">
        <v>26229</v>
      </c>
      <c r="H1146" s="20">
        <v>51</v>
      </c>
      <c r="I1146" s="20" t="str" cm="1">
        <f t="array" ref="I1146">_xlfn.IFS(H1146&lt;=18, "Child", AND(H1146&gt;18, H1146&lt;=54), "Adult", TRUE, "Old")</f>
        <v>Adult</v>
      </c>
      <c r="K1146" s="27"/>
    </row>
    <row r="1147" spans="1:11" ht="15" customHeight="1" x14ac:dyDescent="0.3">
      <c r="A1147" s="8" t="s">
        <v>1183</v>
      </c>
      <c r="B1147" s="20">
        <v>0</v>
      </c>
      <c r="C1147" s="38">
        <v>9850.43</v>
      </c>
      <c r="D1147" s="8" t="s">
        <v>7882</v>
      </c>
      <c r="E1147" s="8" t="s">
        <v>7882</v>
      </c>
      <c r="F1147" s="8" t="s">
        <v>7861</v>
      </c>
      <c r="G1147" s="43">
        <v>25146</v>
      </c>
      <c r="H1147" s="20">
        <v>54</v>
      </c>
      <c r="I1147" s="20" t="str" cm="1">
        <f t="array" ref="I1147">_xlfn.IFS(H1147&lt;=18, "Child", AND(H1147&gt;18, H1147&lt;=54), "Adult", TRUE, "Old")</f>
        <v>Adult</v>
      </c>
      <c r="K1147" s="27"/>
    </row>
    <row r="1148" spans="1:11" ht="15" customHeight="1" x14ac:dyDescent="0.3">
      <c r="A1148" s="8" t="s">
        <v>1184</v>
      </c>
      <c r="B1148" s="20">
        <v>0</v>
      </c>
      <c r="C1148" s="38">
        <v>9844.4500000000007</v>
      </c>
      <c r="D1148" s="8" t="s">
        <v>7884</v>
      </c>
      <c r="E1148" s="8" t="s">
        <v>7883</v>
      </c>
      <c r="F1148" s="8" t="s">
        <v>7860</v>
      </c>
      <c r="G1148" s="43">
        <v>33829</v>
      </c>
      <c r="H1148" s="20">
        <v>30</v>
      </c>
      <c r="I1148" s="20" t="str" cm="1">
        <f t="array" ref="I1148">_xlfn.IFS(H1148&lt;=18, "Child", AND(H1148&gt;18, H1148&lt;=54), "Adult", TRUE, "Old")</f>
        <v>Adult</v>
      </c>
      <c r="K1148" s="27"/>
    </row>
    <row r="1149" spans="1:11" ht="15" customHeight="1" x14ac:dyDescent="0.3">
      <c r="A1149" s="8" t="s">
        <v>1185</v>
      </c>
      <c r="B1149" s="20">
        <v>0</v>
      </c>
      <c r="C1149" s="38">
        <v>9836.2099999999991</v>
      </c>
      <c r="D1149" s="8" t="s">
        <v>7884</v>
      </c>
      <c r="E1149" s="8" t="s">
        <v>7882</v>
      </c>
      <c r="F1149" s="8" t="s">
        <v>7870</v>
      </c>
      <c r="G1149" s="43">
        <v>26568</v>
      </c>
      <c r="H1149" s="20">
        <v>50</v>
      </c>
      <c r="I1149" s="20" t="str" cm="1">
        <f t="array" ref="I1149">_xlfn.IFS(H1149&lt;=18, "Child", AND(H1149&gt;18, H1149&lt;=54), "Adult", TRUE, "Old")</f>
        <v>Adult</v>
      </c>
      <c r="K1149" s="27"/>
    </row>
    <row r="1150" spans="1:11" ht="15" customHeight="1" x14ac:dyDescent="0.3">
      <c r="A1150" s="8" t="s">
        <v>1186</v>
      </c>
      <c r="B1150" s="20">
        <v>0</v>
      </c>
      <c r="C1150" s="38">
        <v>9819.25</v>
      </c>
      <c r="D1150" s="8" t="s">
        <v>7884</v>
      </c>
      <c r="E1150" s="8" t="s">
        <v>7884</v>
      </c>
      <c r="F1150" s="8" t="s">
        <v>7870</v>
      </c>
      <c r="G1150" s="43">
        <v>26478</v>
      </c>
      <c r="H1150" s="20">
        <v>50</v>
      </c>
      <c r="I1150" s="20" t="str" cm="1">
        <f t="array" ref="I1150">_xlfn.IFS(H1150&lt;=18, "Child", AND(H1150&gt;18, H1150&lt;=54), "Adult", TRUE, "Old")</f>
        <v>Adult</v>
      </c>
      <c r="K1150" s="27"/>
    </row>
    <row r="1151" spans="1:11" ht="15" customHeight="1" x14ac:dyDescent="0.3">
      <c r="A1151" s="8" t="s">
        <v>1187</v>
      </c>
      <c r="B1151" s="20">
        <v>2</v>
      </c>
      <c r="C1151" s="38">
        <v>9800.89</v>
      </c>
      <c r="D1151" s="8" t="s">
        <v>7884</v>
      </c>
      <c r="E1151" s="8" t="s">
        <v>7883</v>
      </c>
      <c r="F1151" s="8" t="s">
        <v>7859</v>
      </c>
      <c r="G1151" s="43">
        <v>26924</v>
      </c>
      <c r="H1151" s="20">
        <v>49</v>
      </c>
      <c r="I1151" s="20" t="str" cm="1">
        <f t="array" ref="I1151">_xlfn.IFS(H1151&lt;=18, "Child", AND(H1151&gt;18, H1151&lt;=54), "Adult", TRUE, "Old")</f>
        <v>Adult</v>
      </c>
      <c r="K1151" s="27"/>
    </row>
    <row r="1152" spans="1:11" ht="15" customHeight="1" x14ac:dyDescent="0.3">
      <c r="A1152" s="8" t="s">
        <v>1188</v>
      </c>
      <c r="B1152" s="20">
        <v>5</v>
      </c>
      <c r="C1152" s="38">
        <v>9788.8700000000008</v>
      </c>
      <c r="D1152" s="8" t="s">
        <v>7882</v>
      </c>
      <c r="E1152" s="8" t="s">
        <v>7884</v>
      </c>
      <c r="F1152" s="8" t="s">
        <v>7859</v>
      </c>
      <c r="G1152" s="43">
        <v>28283</v>
      </c>
      <c r="H1152" s="20">
        <v>46</v>
      </c>
      <c r="I1152" s="20" t="str" cm="1">
        <f t="array" ref="I1152">_xlfn.IFS(H1152&lt;=18, "Child", AND(H1152&gt;18, H1152&lt;=54), "Adult", TRUE, "Old")</f>
        <v>Adult</v>
      </c>
      <c r="K1152" s="27"/>
    </row>
    <row r="1153" spans="1:11" ht="15" customHeight="1" x14ac:dyDescent="0.3">
      <c r="A1153" s="8" t="s">
        <v>1189</v>
      </c>
      <c r="B1153" s="20">
        <v>0</v>
      </c>
      <c r="C1153" s="38">
        <v>9787.32</v>
      </c>
      <c r="D1153" s="8" t="s">
        <v>7884</v>
      </c>
      <c r="E1153" s="8" t="s">
        <v>7882</v>
      </c>
      <c r="F1153" s="8" t="s">
        <v>7868</v>
      </c>
      <c r="G1153" s="43">
        <v>35285</v>
      </c>
      <c r="H1153" s="20">
        <v>26</v>
      </c>
      <c r="I1153" s="20" t="str" cm="1">
        <f t="array" ref="I1153">_xlfn.IFS(H1153&lt;=18, "Child", AND(H1153&gt;18, H1153&lt;=54), "Adult", TRUE, "Old")</f>
        <v>Adult</v>
      </c>
      <c r="K1153" s="27"/>
    </row>
    <row r="1154" spans="1:11" ht="15" customHeight="1" x14ac:dyDescent="0.3">
      <c r="A1154" s="8" t="s">
        <v>1190</v>
      </c>
      <c r="B1154" s="20">
        <v>1</v>
      </c>
      <c r="C1154" s="38">
        <v>9778.35</v>
      </c>
      <c r="D1154" s="8" t="s">
        <v>7884</v>
      </c>
      <c r="E1154" s="8" t="s">
        <v>7884</v>
      </c>
      <c r="F1154" s="8" t="s">
        <v>7867</v>
      </c>
      <c r="G1154" s="43">
        <v>26852</v>
      </c>
      <c r="H1154" s="20">
        <v>49</v>
      </c>
      <c r="I1154" s="20" t="str" cm="1">
        <f t="array" ref="I1154">_xlfn.IFS(H1154&lt;=18, "Child", AND(H1154&gt;18, H1154&lt;=54), "Adult", TRUE, "Old")</f>
        <v>Adult</v>
      </c>
      <c r="K1154" s="27"/>
    </row>
    <row r="1155" spans="1:11" ht="15" customHeight="1" x14ac:dyDescent="0.3">
      <c r="A1155" s="8" t="s">
        <v>1191</v>
      </c>
      <c r="B1155" s="20">
        <v>0</v>
      </c>
      <c r="C1155" s="38">
        <v>9764.08</v>
      </c>
      <c r="D1155" s="8" t="s">
        <v>7882</v>
      </c>
      <c r="E1155" s="8" t="s">
        <v>7883</v>
      </c>
      <c r="F1155" s="8" t="s">
        <v>7860</v>
      </c>
      <c r="G1155" s="43">
        <v>23990</v>
      </c>
      <c r="H1155" s="20">
        <v>57</v>
      </c>
      <c r="I1155" s="20" t="str" cm="1">
        <f t="array" ref="I1155">_xlfn.IFS(H1155&lt;=18, "Child", AND(H1155&gt;18, H1155&lt;=54), "Adult", TRUE, "Old")</f>
        <v>Old</v>
      </c>
      <c r="K1155" s="27"/>
    </row>
    <row r="1156" spans="1:11" ht="15" customHeight="1" x14ac:dyDescent="0.3">
      <c r="A1156" s="8" t="s">
        <v>1192</v>
      </c>
      <c r="B1156" s="20">
        <v>0</v>
      </c>
      <c r="C1156" s="38">
        <v>9753.49</v>
      </c>
      <c r="D1156" s="8" t="s">
        <v>7884</v>
      </c>
      <c r="E1156" s="8" t="s">
        <v>7884</v>
      </c>
      <c r="F1156" s="8" t="s">
        <v>7860</v>
      </c>
      <c r="G1156" s="43">
        <v>37086</v>
      </c>
      <c r="H1156" s="20">
        <v>21</v>
      </c>
      <c r="I1156" s="20" t="str" cm="1">
        <f t="array" ref="I1156">_xlfn.IFS(H1156&lt;=18, "Child", AND(H1156&gt;18, H1156&lt;=54), "Adult", TRUE, "Old")</f>
        <v>Adult</v>
      </c>
      <c r="K1156" s="27"/>
    </row>
    <row r="1157" spans="1:11" ht="15" customHeight="1" x14ac:dyDescent="0.3">
      <c r="A1157" s="8" t="s">
        <v>1193</v>
      </c>
      <c r="B1157" s="20">
        <v>1</v>
      </c>
      <c r="C1157" s="38">
        <v>9748.91</v>
      </c>
      <c r="D1157" s="8" t="s">
        <v>7884</v>
      </c>
      <c r="E1157" s="8" t="s">
        <v>7883</v>
      </c>
      <c r="F1157" s="8" t="s">
        <v>7859</v>
      </c>
      <c r="G1157" s="43">
        <v>25753</v>
      </c>
      <c r="H1157" s="20">
        <v>52</v>
      </c>
      <c r="I1157" s="20" t="str" cm="1">
        <f t="array" ref="I1157">_xlfn.IFS(H1157&lt;=18, "Child", AND(H1157&gt;18, H1157&lt;=54), "Adult", TRUE, "Old")</f>
        <v>Adult</v>
      </c>
      <c r="K1157" s="27"/>
    </row>
    <row r="1158" spans="1:11" ht="15" customHeight="1" x14ac:dyDescent="0.3">
      <c r="A1158" s="8" t="s">
        <v>1194</v>
      </c>
      <c r="B1158" s="20">
        <v>1</v>
      </c>
      <c r="C1158" s="38">
        <v>9724.5300000000007</v>
      </c>
      <c r="D1158" s="8" t="s">
        <v>7882</v>
      </c>
      <c r="E1158" s="8" t="s">
        <v>7883</v>
      </c>
      <c r="F1158" s="8" t="s">
        <v>7861</v>
      </c>
      <c r="G1158" s="43">
        <v>25798</v>
      </c>
      <c r="H1158" s="20">
        <v>52</v>
      </c>
      <c r="I1158" s="20" t="str" cm="1">
        <f t="array" ref="I1158">_xlfn.IFS(H1158&lt;=18, "Child", AND(H1158&gt;18, H1158&lt;=54), "Adult", TRUE, "Old")</f>
        <v>Adult</v>
      </c>
      <c r="K1158" s="27"/>
    </row>
    <row r="1159" spans="1:11" ht="15" customHeight="1" x14ac:dyDescent="0.3">
      <c r="A1159" s="8" t="s">
        <v>1195</v>
      </c>
      <c r="B1159" s="20">
        <v>0</v>
      </c>
      <c r="C1159" s="38">
        <v>9722.77</v>
      </c>
      <c r="D1159" s="8" t="s">
        <v>7882</v>
      </c>
      <c r="E1159" s="8" t="s">
        <v>7883</v>
      </c>
      <c r="F1159" s="8" t="s">
        <v>7864</v>
      </c>
      <c r="G1159" s="43">
        <v>25823</v>
      </c>
      <c r="H1159" s="20">
        <v>52</v>
      </c>
      <c r="I1159" s="20" t="str" cm="1">
        <f t="array" ref="I1159">_xlfn.IFS(H1159&lt;=18, "Child", AND(H1159&gt;18, H1159&lt;=54), "Adult", TRUE, "Old")</f>
        <v>Adult</v>
      </c>
      <c r="K1159" s="27"/>
    </row>
    <row r="1160" spans="1:11" ht="15" customHeight="1" x14ac:dyDescent="0.3">
      <c r="A1160" s="8" t="s">
        <v>1196</v>
      </c>
      <c r="B1160" s="20">
        <v>2</v>
      </c>
      <c r="C1160" s="38">
        <v>9715.84</v>
      </c>
      <c r="D1160" s="8" t="s">
        <v>7884</v>
      </c>
      <c r="E1160" s="8" t="s">
        <v>7883</v>
      </c>
      <c r="F1160" s="8" t="s">
        <v>7867</v>
      </c>
      <c r="G1160" s="43">
        <v>27572</v>
      </c>
      <c r="H1160" s="20">
        <v>47</v>
      </c>
      <c r="I1160" s="20" t="str" cm="1">
        <f t="array" ref="I1160">_xlfn.IFS(H1160&lt;=18, "Child", AND(H1160&gt;18, H1160&lt;=54), "Adult", TRUE, "Old")</f>
        <v>Adult</v>
      </c>
      <c r="K1160" s="27"/>
    </row>
    <row r="1161" spans="1:11" ht="15" customHeight="1" x14ac:dyDescent="0.3">
      <c r="A1161" s="8" t="s">
        <v>1197</v>
      </c>
      <c r="B1161" s="20">
        <v>0</v>
      </c>
      <c r="C1161" s="38">
        <v>9710.7099999999991</v>
      </c>
      <c r="D1161" s="8" t="s">
        <v>7884</v>
      </c>
      <c r="E1161" s="8" t="s">
        <v>7883</v>
      </c>
      <c r="F1161" s="8" t="s">
        <v>7870</v>
      </c>
      <c r="G1161" s="43">
        <v>26490</v>
      </c>
      <c r="H1161" s="20">
        <v>50</v>
      </c>
      <c r="I1161" s="20" t="str" cm="1">
        <f t="array" ref="I1161">_xlfn.IFS(H1161&lt;=18, "Child", AND(H1161&gt;18, H1161&lt;=54), "Adult", TRUE, "Old")</f>
        <v>Adult</v>
      </c>
      <c r="K1161" s="27"/>
    </row>
    <row r="1162" spans="1:11" ht="15" customHeight="1" x14ac:dyDescent="0.3">
      <c r="A1162" s="8" t="s">
        <v>1198</v>
      </c>
      <c r="B1162" s="20">
        <v>3</v>
      </c>
      <c r="C1162" s="38">
        <v>9704.67</v>
      </c>
      <c r="D1162" s="8" t="s">
        <v>7884</v>
      </c>
      <c r="E1162" s="8" t="s">
        <v>7882</v>
      </c>
      <c r="F1162" s="8" t="s">
        <v>7867</v>
      </c>
      <c r="G1162" s="43">
        <v>28387</v>
      </c>
      <c r="H1162" s="20">
        <v>45</v>
      </c>
      <c r="I1162" s="20" t="str" cm="1">
        <f t="array" ref="I1162">_xlfn.IFS(H1162&lt;=18, "Child", AND(H1162&gt;18, H1162&lt;=54), "Adult", TRUE, "Old")</f>
        <v>Adult</v>
      </c>
      <c r="K1162" s="27"/>
    </row>
    <row r="1163" spans="1:11" ht="15" customHeight="1" x14ac:dyDescent="0.3">
      <c r="A1163" s="8" t="s">
        <v>1199</v>
      </c>
      <c r="B1163" s="20">
        <v>0</v>
      </c>
      <c r="C1163" s="38">
        <v>9698.42</v>
      </c>
      <c r="D1163" s="8" t="s">
        <v>7882</v>
      </c>
      <c r="E1163" s="8" t="s">
        <v>7882</v>
      </c>
      <c r="F1163" s="8" t="s">
        <v>7859</v>
      </c>
      <c r="G1163" s="43">
        <v>23688</v>
      </c>
      <c r="H1163" s="20">
        <v>58</v>
      </c>
      <c r="I1163" s="20" t="str" cm="1">
        <f t="array" ref="I1163">_xlfn.IFS(H1163&lt;=18, "Child", AND(H1163&gt;18, H1163&lt;=54), "Adult", TRUE, "Old")</f>
        <v>Old</v>
      </c>
      <c r="K1163" s="27"/>
    </row>
    <row r="1164" spans="1:11" ht="15" customHeight="1" x14ac:dyDescent="0.3">
      <c r="A1164" s="8" t="s">
        <v>1200</v>
      </c>
      <c r="B1164" s="20">
        <v>0</v>
      </c>
      <c r="C1164" s="38">
        <v>9684.2900000000009</v>
      </c>
      <c r="D1164" s="8" t="s">
        <v>7882</v>
      </c>
      <c r="E1164" s="8" t="s">
        <v>7884</v>
      </c>
      <c r="F1164" s="8" t="s">
        <v>7859</v>
      </c>
      <c r="G1164" s="43">
        <v>24366</v>
      </c>
      <c r="H1164" s="20">
        <v>56</v>
      </c>
      <c r="I1164" s="20" t="str" cm="1">
        <f t="array" ref="I1164">_xlfn.IFS(H1164&lt;=18, "Child", AND(H1164&gt;18, H1164&lt;=54), "Adult", TRUE, "Old")</f>
        <v>Old</v>
      </c>
      <c r="K1164" s="27"/>
    </row>
    <row r="1165" spans="1:11" ht="15" customHeight="1" x14ac:dyDescent="0.3">
      <c r="A1165" s="8" t="s">
        <v>1201</v>
      </c>
      <c r="B1165" s="20">
        <v>1</v>
      </c>
      <c r="C1165" s="38">
        <v>9664.34</v>
      </c>
      <c r="D1165" s="8" t="s">
        <v>7884</v>
      </c>
      <c r="E1165" s="8" t="s">
        <v>7882</v>
      </c>
      <c r="F1165" s="8" t="s">
        <v>7861</v>
      </c>
      <c r="G1165" s="43">
        <v>29806</v>
      </c>
      <c r="H1165" s="20">
        <v>41</v>
      </c>
      <c r="I1165" s="20" t="str" cm="1">
        <f t="array" ref="I1165">_xlfn.IFS(H1165&lt;=18, "Child", AND(H1165&gt;18, H1165&lt;=54), "Adult", TRUE, "Old")</f>
        <v>Adult</v>
      </c>
      <c r="K1165" s="27"/>
    </row>
    <row r="1166" spans="1:11" ht="15" customHeight="1" x14ac:dyDescent="0.3">
      <c r="A1166" s="8" t="s">
        <v>1202</v>
      </c>
      <c r="B1166" s="20">
        <v>0</v>
      </c>
      <c r="C1166" s="38">
        <v>9653.81</v>
      </c>
      <c r="D1166" s="8" t="s">
        <v>7884</v>
      </c>
      <c r="E1166" s="8" t="s">
        <v>7884</v>
      </c>
      <c r="F1166" s="8" t="s">
        <v>7861</v>
      </c>
      <c r="G1166" s="43">
        <v>27218</v>
      </c>
      <c r="H1166" s="20">
        <v>48</v>
      </c>
      <c r="I1166" s="20" t="str" cm="1">
        <f t="array" ref="I1166">_xlfn.IFS(H1166&lt;=18, "Child", AND(H1166&gt;18, H1166&lt;=54), "Adult", TRUE, "Old")</f>
        <v>Adult</v>
      </c>
      <c r="K1166" s="27"/>
    </row>
    <row r="1167" spans="1:11" ht="15" customHeight="1" x14ac:dyDescent="0.3">
      <c r="A1167" s="8" t="s">
        <v>1203</v>
      </c>
      <c r="B1167" s="20">
        <v>0</v>
      </c>
      <c r="C1167" s="38">
        <v>9644.25</v>
      </c>
      <c r="D1167" s="8" t="s">
        <v>7884</v>
      </c>
      <c r="E1167" s="8" t="s">
        <v>7883</v>
      </c>
      <c r="F1167" s="8" t="s">
        <v>7860</v>
      </c>
      <c r="G1167" s="43">
        <v>26133</v>
      </c>
      <c r="H1167" s="20">
        <v>51</v>
      </c>
      <c r="I1167" s="20" t="str" cm="1">
        <f t="array" ref="I1167">_xlfn.IFS(H1167&lt;=18, "Child", AND(H1167&gt;18, H1167&lt;=54), "Adult", TRUE, "Old")</f>
        <v>Adult</v>
      </c>
      <c r="K1167" s="27"/>
    </row>
    <row r="1168" spans="1:11" ht="15" customHeight="1" x14ac:dyDescent="0.3">
      <c r="A1168" s="8" t="s">
        <v>1204</v>
      </c>
      <c r="B1168" s="20">
        <v>0</v>
      </c>
      <c r="C1168" s="38">
        <v>9634.5400000000009</v>
      </c>
      <c r="D1168" s="8" t="s">
        <v>7884</v>
      </c>
      <c r="E1168" s="8" t="s">
        <v>7884</v>
      </c>
      <c r="F1168" s="8" t="s">
        <v>7861</v>
      </c>
      <c r="G1168" s="43">
        <v>25841</v>
      </c>
      <c r="H1168" s="20">
        <v>52</v>
      </c>
      <c r="I1168" s="20" t="str" cm="1">
        <f t="array" ref="I1168">_xlfn.IFS(H1168&lt;=18, "Child", AND(H1168&gt;18, H1168&lt;=54), "Adult", TRUE, "Old")</f>
        <v>Adult</v>
      </c>
      <c r="K1168" s="27"/>
    </row>
    <row r="1169" spans="1:11" ht="15" customHeight="1" x14ac:dyDescent="0.3">
      <c r="A1169" s="8" t="s">
        <v>1205</v>
      </c>
      <c r="B1169" s="20">
        <v>0</v>
      </c>
      <c r="C1169" s="38">
        <v>9630.91</v>
      </c>
      <c r="D1169" s="8" t="s">
        <v>7882</v>
      </c>
      <c r="E1169" s="8" t="s">
        <v>7884</v>
      </c>
      <c r="F1169" s="8" t="s">
        <v>7859</v>
      </c>
      <c r="G1169" s="43">
        <v>25011</v>
      </c>
      <c r="H1169" s="20">
        <v>54</v>
      </c>
      <c r="I1169" s="20" t="str" cm="1">
        <f t="array" ref="I1169">_xlfn.IFS(H1169&lt;=18, "Child", AND(H1169&gt;18, H1169&lt;=54), "Adult", TRUE, "Old")</f>
        <v>Adult</v>
      </c>
      <c r="K1169" s="27"/>
    </row>
    <row r="1170" spans="1:11" ht="15" customHeight="1" x14ac:dyDescent="0.3">
      <c r="A1170" s="8" t="s">
        <v>1206</v>
      </c>
      <c r="B1170" s="20">
        <v>2</v>
      </c>
      <c r="C1170" s="38">
        <v>9630.4</v>
      </c>
      <c r="D1170" s="8" t="s">
        <v>7884</v>
      </c>
      <c r="E1170" s="8" t="s">
        <v>7884</v>
      </c>
      <c r="F1170" s="8" t="s">
        <v>7861</v>
      </c>
      <c r="G1170" s="43">
        <v>26595</v>
      </c>
      <c r="H1170" s="20">
        <v>50</v>
      </c>
      <c r="I1170" s="20" t="str" cm="1">
        <f t="array" ref="I1170">_xlfn.IFS(H1170&lt;=18, "Child", AND(H1170&gt;18, H1170&lt;=54), "Adult", TRUE, "Old")</f>
        <v>Adult</v>
      </c>
      <c r="K1170" s="27"/>
    </row>
    <row r="1171" spans="1:11" ht="15" customHeight="1" x14ac:dyDescent="0.3">
      <c r="A1171" s="8" t="s">
        <v>1207</v>
      </c>
      <c r="B1171" s="20">
        <v>2</v>
      </c>
      <c r="C1171" s="38">
        <v>9630.2999999999993</v>
      </c>
      <c r="D1171" s="8" t="s">
        <v>7884</v>
      </c>
      <c r="E1171" s="8" t="s">
        <v>7884</v>
      </c>
      <c r="F1171" s="8" t="s">
        <v>7870</v>
      </c>
      <c r="G1171" s="43">
        <v>29208</v>
      </c>
      <c r="H1171" s="20">
        <v>43</v>
      </c>
      <c r="I1171" s="20" t="str" cm="1">
        <f t="array" ref="I1171">_xlfn.IFS(H1171&lt;=18, "Child", AND(H1171&gt;18, H1171&lt;=54), "Adult", TRUE, "Old")</f>
        <v>Adult</v>
      </c>
      <c r="K1171" s="27"/>
    </row>
    <row r="1172" spans="1:11" ht="15" customHeight="1" x14ac:dyDescent="0.3">
      <c r="A1172" s="8" t="s">
        <v>1208</v>
      </c>
      <c r="B1172" s="20">
        <v>0</v>
      </c>
      <c r="C1172" s="38">
        <v>9628.7900000000009</v>
      </c>
      <c r="D1172" s="8" t="s">
        <v>7884</v>
      </c>
      <c r="E1172" s="8" t="s">
        <v>7884</v>
      </c>
      <c r="F1172" s="8" t="s">
        <v>7873</v>
      </c>
      <c r="G1172" s="43">
        <v>35969</v>
      </c>
      <c r="H1172" s="20">
        <v>24</v>
      </c>
      <c r="I1172" s="20" t="str" cm="1">
        <f t="array" ref="I1172">_xlfn.IFS(H1172&lt;=18, "Child", AND(H1172&gt;18, H1172&lt;=54), "Adult", TRUE, "Old")</f>
        <v>Adult</v>
      </c>
      <c r="K1172" s="27"/>
    </row>
    <row r="1173" spans="1:11" ht="15" customHeight="1" x14ac:dyDescent="0.3">
      <c r="A1173" s="8" t="s">
        <v>1209</v>
      </c>
      <c r="B1173" s="20">
        <v>0</v>
      </c>
      <c r="C1173" s="38">
        <v>9625.92</v>
      </c>
      <c r="D1173" s="8" t="s">
        <v>7884</v>
      </c>
      <c r="E1173" s="8" t="s">
        <v>7882</v>
      </c>
      <c r="F1173" s="8" t="s">
        <v>7861</v>
      </c>
      <c r="G1173" s="43">
        <v>25918</v>
      </c>
      <c r="H1173" s="20">
        <v>52</v>
      </c>
      <c r="I1173" s="20" t="str" cm="1">
        <f t="array" ref="I1173">_xlfn.IFS(H1173&lt;=18, "Child", AND(H1173&gt;18, H1173&lt;=54), "Adult", TRUE, "Old")</f>
        <v>Adult</v>
      </c>
      <c r="K1173" s="27"/>
    </row>
    <row r="1174" spans="1:11" ht="15" customHeight="1" x14ac:dyDescent="0.3">
      <c r="A1174" s="8" t="s">
        <v>1210</v>
      </c>
      <c r="B1174" s="20">
        <v>3</v>
      </c>
      <c r="C1174" s="38">
        <v>9620.33</v>
      </c>
      <c r="D1174" s="8" t="s">
        <v>7882</v>
      </c>
      <c r="E1174" s="8" t="s">
        <v>7882</v>
      </c>
      <c r="F1174" s="8" t="s">
        <v>7860</v>
      </c>
      <c r="G1174" s="43">
        <v>27696</v>
      </c>
      <c r="H1174" s="20">
        <v>47</v>
      </c>
      <c r="I1174" s="20" t="str" cm="1">
        <f t="array" ref="I1174">_xlfn.IFS(H1174&lt;=18, "Child", AND(H1174&gt;18, H1174&lt;=54), "Adult", TRUE, "Old")</f>
        <v>Adult</v>
      </c>
      <c r="K1174" s="27"/>
    </row>
    <row r="1175" spans="1:11" ht="15" customHeight="1" x14ac:dyDescent="0.3">
      <c r="A1175" s="8" t="s">
        <v>1211</v>
      </c>
      <c r="B1175" s="20">
        <v>3</v>
      </c>
      <c r="C1175" s="38">
        <v>9619.18</v>
      </c>
      <c r="D1175" s="8" t="s">
        <v>7884</v>
      </c>
      <c r="E1175" s="8" t="s">
        <v>7883</v>
      </c>
      <c r="F1175" s="8" t="s">
        <v>7866</v>
      </c>
      <c r="G1175" s="43">
        <v>30192</v>
      </c>
      <c r="H1175" s="20">
        <v>40</v>
      </c>
      <c r="I1175" s="20" t="str" cm="1">
        <f t="array" ref="I1175">_xlfn.IFS(H1175&lt;=18, "Child", AND(H1175&gt;18, H1175&lt;=54), "Adult", TRUE, "Old")</f>
        <v>Adult</v>
      </c>
      <c r="K1175" s="27"/>
    </row>
    <row r="1176" spans="1:11" ht="15" customHeight="1" x14ac:dyDescent="0.3">
      <c r="A1176" s="8" t="s">
        <v>1212</v>
      </c>
      <c r="B1176" s="20">
        <v>1</v>
      </c>
      <c r="C1176" s="38">
        <v>9617.66</v>
      </c>
      <c r="D1176" s="8" t="s">
        <v>7882</v>
      </c>
      <c r="E1176" s="8" t="s">
        <v>7882</v>
      </c>
      <c r="F1176" s="8" t="s">
        <v>7864</v>
      </c>
      <c r="G1176" s="43">
        <v>26660</v>
      </c>
      <c r="H1176" s="20">
        <v>50</v>
      </c>
      <c r="I1176" s="20" t="str" cm="1">
        <f t="array" ref="I1176">_xlfn.IFS(H1176&lt;=18, "Child", AND(H1176&gt;18, H1176&lt;=54), "Adult", TRUE, "Old")</f>
        <v>Adult</v>
      </c>
      <c r="K1176" s="27"/>
    </row>
    <row r="1177" spans="1:11" ht="15" customHeight="1" x14ac:dyDescent="0.3">
      <c r="A1177" s="8" t="s">
        <v>1213</v>
      </c>
      <c r="B1177" s="20">
        <v>0</v>
      </c>
      <c r="C1177" s="38">
        <v>9597.6299999999992</v>
      </c>
      <c r="D1177" s="8" t="s">
        <v>7882</v>
      </c>
      <c r="E1177" s="8" t="s">
        <v>7882</v>
      </c>
      <c r="F1177" s="8" t="s">
        <v>7859</v>
      </c>
      <c r="G1177" s="43">
        <v>23726</v>
      </c>
      <c r="H1177" s="20">
        <v>58</v>
      </c>
      <c r="I1177" s="20" t="str" cm="1">
        <f t="array" ref="I1177">_xlfn.IFS(H1177&lt;=18, "Child", AND(H1177&gt;18, H1177&lt;=54), "Adult", TRUE, "Old")</f>
        <v>Old</v>
      </c>
      <c r="K1177" s="27"/>
    </row>
    <row r="1178" spans="1:11" ht="15" customHeight="1" x14ac:dyDescent="0.3">
      <c r="A1178" s="8" t="s">
        <v>1214</v>
      </c>
      <c r="B1178" s="20">
        <v>1</v>
      </c>
      <c r="C1178" s="38">
        <v>9584.0400000000009</v>
      </c>
      <c r="D1178" s="8" t="s">
        <v>7884</v>
      </c>
      <c r="E1178" s="8" t="s">
        <v>7883</v>
      </c>
      <c r="F1178" s="8" t="s">
        <v>7870</v>
      </c>
      <c r="G1178" s="43">
        <v>29877</v>
      </c>
      <c r="H1178" s="20">
        <v>41</v>
      </c>
      <c r="I1178" s="20" t="str" cm="1">
        <f t="array" ref="I1178">_xlfn.IFS(H1178&lt;=18, "Child", AND(H1178&gt;18, H1178&lt;=54), "Adult", TRUE, "Old")</f>
        <v>Adult</v>
      </c>
      <c r="K1178" s="27"/>
    </row>
    <row r="1179" spans="1:11" ht="15" customHeight="1" x14ac:dyDescent="0.3">
      <c r="A1179" s="8" t="s">
        <v>1215</v>
      </c>
      <c r="B1179" s="20">
        <v>1</v>
      </c>
      <c r="C1179" s="38">
        <v>9583.89</v>
      </c>
      <c r="D1179" s="8" t="s">
        <v>7884</v>
      </c>
      <c r="E1179" s="8" t="s">
        <v>7882</v>
      </c>
      <c r="F1179" s="8" t="s">
        <v>7860</v>
      </c>
      <c r="G1179" s="43">
        <v>26996</v>
      </c>
      <c r="H1179" s="20">
        <v>49</v>
      </c>
      <c r="I1179" s="20" t="str" cm="1">
        <f t="array" ref="I1179">_xlfn.IFS(H1179&lt;=18, "Child", AND(H1179&gt;18, H1179&lt;=54), "Adult", TRUE, "Old")</f>
        <v>Adult</v>
      </c>
      <c r="K1179" s="27"/>
    </row>
    <row r="1180" spans="1:11" ht="15" customHeight="1" x14ac:dyDescent="0.3">
      <c r="A1180" s="8" t="s">
        <v>1216</v>
      </c>
      <c r="B1180" s="20">
        <v>0</v>
      </c>
      <c r="C1180" s="38">
        <v>9582.5400000000009</v>
      </c>
      <c r="D1180" s="8" t="s">
        <v>7882</v>
      </c>
      <c r="E1180" s="8" t="s">
        <v>7884</v>
      </c>
      <c r="F1180" s="8" t="s">
        <v>7859</v>
      </c>
      <c r="G1180" s="43">
        <v>24445</v>
      </c>
      <c r="H1180" s="20">
        <v>56</v>
      </c>
      <c r="I1180" s="20" t="str" cm="1">
        <f t="array" ref="I1180">_xlfn.IFS(H1180&lt;=18, "Child", AND(H1180&gt;18, H1180&lt;=54), "Adult", TRUE, "Old")</f>
        <v>Old</v>
      </c>
      <c r="K1180" s="27"/>
    </row>
    <row r="1181" spans="1:11" ht="15" customHeight="1" x14ac:dyDescent="0.3">
      <c r="A1181" s="8" t="s">
        <v>1217</v>
      </c>
      <c r="B1181" s="20">
        <v>1</v>
      </c>
      <c r="C1181" s="38">
        <v>9566.99</v>
      </c>
      <c r="D1181" s="8" t="s">
        <v>7884</v>
      </c>
      <c r="E1181" s="8" t="s">
        <v>7883</v>
      </c>
      <c r="F1181" s="8" t="s">
        <v>7860</v>
      </c>
      <c r="G1181" s="43">
        <v>26999</v>
      </c>
      <c r="H1181" s="20">
        <v>49</v>
      </c>
      <c r="I1181" s="20" t="str" cm="1">
        <f t="array" ref="I1181">_xlfn.IFS(H1181&lt;=18, "Child", AND(H1181&gt;18, H1181&lt;=54), "Adult", TRUE, "Old")</f>
        <v>Adult</v>
      </c>
      <c r="K1181" s="27"/>
    </row>
    <row r="1182" spans="1:11" ht="15" customHeight="1" x14ac:dyDescent="0.3">
      <c r="A1182" s="8" t="s">
        <v>1218</v>
      </c>
      <c r="B1182" s="20">
        <v>3</v>
      </c>
      <c r="C1182" s="38">
        <v>9563.0300000000007</v>
      </c>
      <c r="D1182" s="8" t="s">
        <v>7882</v>
      </c>
      <c r="E1182" s="8" t="s">
        <v>7883</v>
      </c>
      <c r="F1182" s="8" t="s">
        <v>7861</v>
      </c>
      <c r="G1182" s="43">
        <v>27255</v>
      </c>
      <c r="H1182" s="20">
        <v>48</v>
      </c>
      <c r="I1182" s="20" t="str" cm="1">
        <f t="array" ref="I1182">_xlfn.IFS(H1182&lt;=18, "Child", AND(H1182&gt;18, H1182&lt;=54), "Adult", TRUE, "Old")</f>
        <v>Adult</v>
      </c>
      <c r="K1182" s="27"/>
    </row>
    <row r="1183" spans="1:11" ht="15" customHeight="1" x14ac:dyDescent="0.3">
      <c r="A1183" s="8" t="s">
        <v>1219</v>
      </c>
      <c r="B1183" s="20">
        <v>1</v>
      </c>
      <c r="C1183" s="38">
        <v>9549.57</v>
      </c>
      <c r="D1183" s="8" t="s">
        <v>7884</v>
      </c>
      <c r="E1183" s="8" t="s">
        <v>7883</v>
      </c>
      <c r="F1183" s="8" t="s">
        <v>7859</v>
      </c>
      <c r="G1183" s="43">
        <v>26564</v>
      </c>
      <c r="H1183" s="20">
        <v>50</v>
      </c>
      <c r="I1183" s="20" t="str" cm="1">
        <f t="array" ref="I1183">_xlfn.IFS(H1183&lt;=18, "Child", AND(H1183&gt;18, H1183&lt;=54), "Adult", TRUE, "Old")</f>
        <v>Adult</v>
      </c>
      <c r="K1183" s="27"/>
    </row>
    <row r="1184" spans="1:11" ht="15" customHeight="1" x14ac:dyDescent="0.3">
      <c r="A1184" s="8" t="s">
        <v>1220</v>
      </c>
      <c r="B1184" s="20">
        <v>0</v>
      </c>
      <c r="C1184" s="38">
        <v>9541.7000000000007</v>
      </c>
      <c r="D1184" s="8" t="s">
        <v>7884</v>
      </c>
      <c r="E1184" s="8" t="s">
        <v>7883</v>
      </c>
      <c r="F1184" s="8" t="s">
        <v>7867</v>
      </c>
      <c r="G1184" s="43">
        <v>26564</v>
      </c>
      <c r="H1184" s="20">
        <v>50</v>
      </c>
      <c r="I1184" s="20" t="str" cm="1">
        <f t="array" ref="I1184">_xlfn.IFS(H1184&lt;=18, "Child", AND(H1184&gt;18, H1184&lt;=54), "Adult", TRUE, "Old")</f>
        <v>Adult</v>
      </c>
      <c r="K1184" s="27"/>
    </row>
    <row r="1185" spans="1:11" ht="15" customHeight="1" x14ac:dyDescent="0.3">
      <c r="A1185" s="8" t="s">
        <v>1221</v>
      </c>
      <c r="B1185" s="20">
        <v>1</v>
      </c>
      <c r="C1185" s="38">
        <v>9540.17</v>
      </c>
      <c r="D1185" s="8" t="s">
        <v>7884</v>
      </c>
      <c r="E1185" s="8" t="s">
        <v>7884</v>
      </c>
      <c r="F1185" s="8" t="s">
        <v>7867</v>
      </c>
      <c r="G1185" s="43">
        <v>27603</v>
      </c>
      <c r="H1185" s="20">
        <v>47</v>
      </c>
      <c r="I1185" s="20" t="str" cm="1">
        <f t="array" ref="I1185">_xlfn.IFS(H1185&lt;=18, "Child", AND(H1185&gt;18, H1185&lt;=54), "Adult", TRUE, "Old")</f>
        <v>Adult</v>
      </c>
      <c r="K1185" s="27"/>
    </row>
    <row r="1186" spans="1:11" ht="15" customHeight="1" x14ac:dyDescent="0.3">
      <c r="A1186" s="8" t="s">
        <v>1222</v>
      </c>
      <c r="B1186" s="20">
        <v>0</v>
      </c>
      <c r="C1186" s="38">
        <v>9538.65</v>
      </c>
      <c r="D1186" s="8" t="s">
        <v>7884</v>
      </c>
      <c r="E1186" s="8" t="s">
        <v>7882</v>
      </c>
      <c r="F1186" s="8" t="s">
        <v>7870</v>
      </c>
      <c r="G1186" s="43">
        <v>27019</v>
      </c>
      <c r="H1186" s="20">
        <v>49</v>
      </c>
      <c r="I1186" s="20" t="str" cm="1">
        <f t="array" ref="I1186">_xlfn.IFS(H1186&lt;=18, "Child", AND(H1186&gt;18, H1186&lt;=54), "Adult", TRUE, "Old")</f>
        <v>Adult</v>
      </c>
      <c r="K1186" s="27"/>
    </row>
    <row r="1187" spans="1:11" ht="15" customHeight="1" x14ac:dyDescent="0.3">
      <c r="A1187" s="8" t="s">
        <v>1223</v>
      </c>
      <c r="B1187" s="20">
        <v>0</v>
      </c>
      <c r="C1187" s="38">
        <v>9528.9</v>
      </c>
      <c r="D1187" s="8" t="s">
        <v>7884</v>
      </c>
      <c r="E1187" s="8" t="s">
        <v>7884</v>
      </c>
      <c r="F1187" s="8" t="s">
        <v>7861</v>
      </c>
      <c r="G1187" s="43">
        <v>26266</v>
      </c>
      <c r="H1187" s="20">
        <v>51</v>
      </c>
      <c r="I1187" s="20" t="str" cm="1">
        <f t="array" ref="I1187">_xlfn.IFS(H1187&lt;=18, "Child", AND(H1187&gt;18, H1187&lt;=54), "Adult", TRUE, "Old")</f>
        <v>Adult</v>
      </c>
      <c r="K1187" s="27"/>
    </row>
    <row r="1188" spans="1:11" ht="15" customHeight="1" x14ac:dyDescent="0.3">
      <c r="A1188" s="8" t="s">
        <v>1224</v>
      </c>
      <c r="B1188" s="20">
        <v>0</v>
      </c>
      <c r="C1188" s="38">
        <v>9507.68</v>
      </c>
      <c r="D1188" s="8" t="s">
        <v>7884</v>
      </c>
      <c r="E1188" s="8" t="s">
        <v>7883</v>
      </c>
      <c r="F1188" s="8" t="s">
        <v>7860</v>
      </c>
      <c r="G1188" s="43">
        <v>33838</v>
      </c>
      <c r="H1188" s="20">
        <v>30</v>
      </c>
      <c r="I1188" s="20" t="str" cm="1">
        <f t="array" ref="I1188">_xlfn.IFS(H1188&lt;=18, "Child", AND(H1188&gt;18, H1188&lt;=54), "Adult", TRUE, "Old")</f>
        <v>Adult</v>
      </c>
      <c r="K1188" s="27"/>
    </row>
    <row r="1189" spans="1:11" ht="15" customHeight="1" x14ac:dyDescent="0.3">
      <c r="A1189" s="8" t="s">
        <v>1225</v>
      </c>
      <c r="B1189" s="20">
        <v>0</v>
      </c>
      <c r="C1189" s="38">
        <v>9504.31</v>
      </c>
      <c r="D1189" s="8" t="s">
        <v>7882</v>
      </c>
      <c r="E1189" s="8" t="s">
        <v>7884</v>
      </c>
      <c r="F1189" s="8" t="s">
        <v>7859</v>
      </c>
      <c r="G1189" s="43">
        <v>25439</v>
      </c>
      <c r="H1189" s="20">
        <v>53</v>
      </c>
      <c r="I1189" s="20" t="str" cm="1">
        <f t="array" ref="I1189">_xlfn.IFS(H1189&lt;=18, "Child", AND(H1189&gt;18, H1189&lt;=54), "Adult", TRUE, "Old")</f>
        <v>Adult</v>
      </c>
      <c r="K1189" s="27"/>
    </row>
    <row r="1190" spans="1:11" ht="15" customHeight="1" x14ac:dyDescent="0.3">
      <c r="A1190" s="8" t="s">
        <v>1226</v>
      </c>
      <c r="B1190" s="20">
        <v>3</v>
      </c>
      <c r="C1190" s="38">
        <v>9500.57</v>
      </c>
      <c r="D1190" s="8" t="s">
        <v>7884</v>
      </c>
      <c r="E1190" s="8" t="s">
        <v>7882</v>
      </c>
      <c r="F1190" s="8" t="s">
        <v>7871</v>
      </c>
      <c r="G1190" s="43">
        <v>28092</v>
      </c>
      <c r="H1190" s="20">
        <v>46</v>
      </c>
      <c r="I1190" s="20" t="str" cm="1">
        <f t="array" ref="I1190">_xlfn.IFS(H1190&lt;=18, "Child", AND(H1190&gt;18, H1190&lt;=54), "Adult", TRUE, "Old")</f>
        <v>Adult</v>
      </c>
      <c r="K1190" s="27"/>
    </row>
    <row r="1191" spans="1:11" ht="15" customHeight="1" x14ac:dyDescent="0.3">
      <c r="A1191" s="8" t="s">
        <v>1227</v>
      </c>
      <c r="B1191" s="20">
        <v>0</v>
      </c>
      <c r="C1191" s="38">
        <v>9487.64</v>
      </c>
      <c r="D1191" s="8" t="s">
        <v>7884</v>
      </c>
      <c r="E1191" s="8" t="s">
        <v>7884</v>
      </c>
      <c r="F1191" s="8" t="s">
        <v>7859</v>
      </c>
      <c r="G1191" s="43">
        <v>25358</v>
      </c>
      <c r="H1191" s="20">
        <v>54</v>
      </c>
      <c r="I1191" s="20" t="str" cm="1">
        <f t="array" ref="I1191">_xlfn.IFS(H1191&lt;=18, "Child", AND(H1191&gt;18, H1191&lt;=54), "Adult", TRUE, "Old")</f>
        <v>Adult</v>
      </c>
      <c r="K1191" s="27"/>
    </row>
    <row r="1192" spans="1:11" ht="15" customHeight="1" x14ac:dyDescent="0.3">
      <c r="A1192" s="8" t="s">
        <v>1228</v>
      </c>
      <c r="B1192" s="20">
        <v>2</v>
      </c>
      <c r="C1192" s="38">
        <v>9453.92</v>
      </c>
      <c r="D1192" s="8" t="s">
        <v>7884</v>
      </c>
      <c r="E1192" s="8" t="s">
        <v>7884</v>
      </c>
      <c r="F1192" s="8" t="s">
        <v>7870</v>
      </c>
      <c r="G1192" s="43">
        <v>29053</v>
      </c>
      <c r="H1192" s="20">
        <v>43</v>
      </c>
      <c r="I1192" s="20" t="str" cm="1">
        <f t="array" ref="I1192">_xlfn.IFS(H1192&lt;=18, "Child", AND(H1192&gt;18, H1192&lt;=54), "Adult", TRUE, "Old")</f>
        <v>Adult</v>
      </c>
      <c r="K1192" s="27"/>
    </row>
    <row r="1193" spans="1:11" ht="15" customHeight="1" x14ac:dyDescent="0.3">
      <c r="A1193" s="8" t="s">
        <v>1229</v>
      </c>
      <c r="B1193" s="20">
        <v>3</v>
      </c>
      <c r="C1193" s="38">
        <v>9448.42</v>
      </c>
      <c r="D1193" s="8" t="s">
        <v>7884</v>
      </c>
      <c r="E1193" s="8" t="s">
        <v>7882</v>
      </c>
      <c r="F1193" s="8" t="s">
        <v>7870</v>
      </c>
      <c r="G1193" s="43">
        <v>32095</v>
      </c>
      <c r="H1193" s="20">
        <v>35</v>
      </c>
      <c r="I1193" s="20" t="str" cm="1">
        <f t="array" ref="I1193">_xlfn.IFS(H1193&lt;=18, "Child", AND(H1193&gt;18, H1193&lt;=54), "Adult", TRUE, "Old")</f>
        <v>Adult</v>
      </c>
      <c r="K1193" s="27"/>
    </row>
    <row r="1194" spans="1:11" ht="15" customHeight="1" x14ac:dyDescent="0.3">
      <c r="A1194" s="8" t="s">
        <v>1230</v>
      </c>
      <c r="B1194" s="20">
        <v>1</v>
      </c>
      <c r="C1194" s="38">
        <v>9447.3799999999992</v>
      </c>
      <c r="D1194" s="8" t="s">
        <v>7884</v>
      </c>
      <c r="E1194" s="8" t="s">
        <v>7882</v>
      </c>
      <c r="F1194" s="8" t="s">
        <v>7867</v>
      </c>
      <c r="G1194" s="43">
        <v>27188</v>
      </c>
      <c r="H1194" s="20">
        <v>49</v>
      </c>
      <c r="I1194" s="20" t="str" cm="1">
        <f t="array" ref="I1194">_xlfn.IFS(H1194&lt;=18, "Child", AND(H1194&gt;18, H1194&lt;=54), "Adult", TRUE, "Old")</f>
        <v>Adult</v>
      </c>
      <c r="K1194" s="27"/>
    </row>
    <row r="1195" spans="1:11" ht="15" customHeight="1" x14ac:dyDescent="0.3">
      <c r="A1195" s="8" t="s">
        <v>1231</v>
      </c>
      <c r="B1195" s="20">
        <v>1</v>
      </c>
      <c r="C1195" s="38">
        <v>9447.25</v>
      </c>
      <c r="D1195" s="8" t="s">
        <v>7884</v>
      </c>
      <c r="E1195" s="8" t="s">
        <v>7883</v>
      </c>
      <c r="F1195" s="8" t="s">
        <v>7867</v>
      </c>
      <c r="G1195" s="43">
        <v>27360</v>
      </c>
      <c r="H1195" s="20">
        <v>48</v>
      </c>
      <c r="I1195" s="20" t="str" cm="1">
        <f t="array" ref="I1195">_xlfn.IFS(H1195&lt;=18, "Child", AND(H1195&gt;18, H1195&lt;=54), "Adult", TRUE, "Old")</f>
        <v>Adult</v>
      </c>
      <c r="K1195" s="27"/>
    </row>
    <row r="1196" spans="1:11" ht="15" customHeight="1" x14ac:dyDescent="0.3">
      <c r="A1196" s="8" t="s">
        <v>1232</v>
      </c>
      <c r="B1196" s="20">
        <v>2</v>
      </c>
      <c r="C1196" s="38">
        <v>9432.93</v>
      </c>
      <c r="D1196" s="8" t="s">
        <v>7884</v>
      </c>
      <c r="E1196" s="8" t="s">
        <v>7883</v>
      </c>
      <c r="F1196" s="8" t="s">
        <v>7867</v>
      </c>
      <c r="G1196" s="43">
        <v>28067</v>
      </c>
      <c r="H1196" s="20">
        <v>46</v>
      </c>
      <c r="I1196" s="20" t="str" cm="1">
        <f t="array" ref="I1196">_xlfn.IFS(H1196&lt;=18, "Child", AND(H1196&gt;18, H1196&lt;=54), "Adult", TRUE, "Old")</f>
        <v>Adult</v>
      </c>
      <c r="K1196" s="27"/>
    </row>
    <row r="1197" spans="1:11" ht="15" customHeight="1" x14ac:dyDescent="0.3">
      <c r="A1197" s="8" t="s">
        <v>1233</v>
      </c>
      <c r="B1197" s="20">
        <v>3</v>
      </c>
      <c r="C1197" s="38">
        <v>9414.92</v>
      </c>
      <c r="D1197" s="8" t="s">
        <v>7884</v>
      </c>
      <c r="E1197" s="8" t="s">
        <v>7884</v>
      </c>
      <c r="F1197" s="8" t="s">
        <v>7861</v>
      </c>
      <c r="G1197" s="43">
        <v>28063</v>
      </c>
      <c r="H1197" s="20">
        <v>46</v>
      </c>
      <c r="I1197" s="20" t="str" cm="1">
        <f t="array" ref="I1197">_xlfn.IFS(H1197&lt;=18, "Child", AND(H1197&gt;18, H1197&lt;=54), "Adult", TRUE, "Old")</f>
        <v>Adult</v>
      </c>
      <c r="K1197" s="27"/>
    </row>
    <row r="1198" spans="1:11" ht="15" customHeight="1" x14ac:dyDescent="0.3">
      <c r="A1198" s="8" t="s">
        <v>1234</v>
      </c>
      <c r="B1198" s="20">
        <v>2</v>
      </c>
      <c r="C1198" s="38">
        <v>9411.01</v>
      </c>
      <c r="D1198" s="8" t="s">
        <v>7884</v>
      </c>
      <c r="E1198" s="8" t="s">
        <v>7882</v>
      </c>
      <c r="F1198" s="8" t="s">
        <v>7867</v>
      </c>
      <c r="G1198" s="43">
        <v>28050</v>
      </c>
      <c r="H1198" s="20">
        <v>46</v>
      </c>
      <c r="I1198" s="20" t="str" cm="1">
        <f t="array" ref="I1198">_xlfn.IFS(H1198&lt;=18, "Child", AND(H1198&gt;18, H1198&lt;=54), "Adult", TRUE, "Old")</f>
        <v>Adult</v>
      </c>
      <c r="K1198" s="27"/>
    </row>
    <row r="1199" spans="1:11" ht="15" customHeight="1" x14ac:dyDescent="0.3">
      <c r="A1199" s="8" t="s">
        <v>1235</v>
      </c>
      <c r="B1199" s="20">
        <v>1</v>
      </c>
      <c r="C1199" s="38">
        <v>9391.35</v>
      </c>
      <c r="D1199" s="8" t="s">
        <v>7882</v>
      </c>
      <c r="E1199" s="8" t="s">
        <v>7882</v>
      </c>
      <c r="F1199" s="8" t="s">
        <v>7861</v>
      </c>
      <c r="G1199" s="43">
        <v>26226</v>
      </c>
      <c r="H1199" s="20">
        <v>51</v>
      </c>
      <c r="I1199" s="20" t="str" cm="1">
        <f t="array" ref="I1199">_xlfn.IFS(H1199&lt;=18, "Child", AND(H1199&gt;18, H1199&lt;=54), "Adult", TRUE, "Old")</f>
        <v>Adult</v>
      </c>
      <c r="K1199" s="27"/>
    </row>
    <row r="1200" spans="1:11" ht="15" customHeight="1" x14ac:dyDescent="0.3">
      <c r="A1200" s="8" t="s">
        <v>1236</v>
      </c>
      <c r="B1200" s="20">
        <v>1</v>
      </c>
      <c r="C1200" s="38">
        <v>9386.16</v>
      </c>
      <c r="D1200" s="8" t="s">
        <v>7882</v>
      </c>
      <c r="E1200" s="8" t="s">
        <v>7884</v>
      </c>
      <c r="F1200" s="8" t="s">
        <v>7859</v>
      </c>
      <c r="G1200" s="43">
        <v>26296</v>
      </c>
      <c r="H1200" s="20">
        <v>51</v>
      </c>
      <c r="I1200" s="20" t="str" cm="1">
        <f t="array" ref="I1200">_xlfn.IFS(H1200&lt;=18, "Child", AND(H1200&gt;18, H1200&lt;=54), "Adult", TRUE, "Old")</f>
        <v>Adult</v>
      </c>
      <c r="K1200" s="27"/>
    </row>
    <row r="1201" spans="1:11" ht="15" customHeight="1" x14ac:dyDescent="0.3">
      <c r="A1201" s="8" t="s">
        <v>1237</v>
      </c>
      <c r="B1201" s="20">
        <v>1</v>
      </c>
      <c r="C1201" s="38">
        <v>9380.75</v>
      </c>
      <c r="D1201" s="8" t="s">
        <v>7884</v>
      </c>
      <c r="E1201" s="8" t="s">
        <v>7884</v>
      </c>
      <c r="F1201" s="8" t="s">
        <v>7867</v>
      </c>
      <c r="G1201" s="43">
        <v>27730</v>
      </c>
      <c r="H1201" s="20">
        <v>47</v>
      </c>
      <c r="I1201" s="20" t="str" cm="1">
        <f t="array" ref="I1201">_xlfn.IFS(H1201&lt;=18, "Child", AND(H1201&gt;18, H1201&lt;=54), "Adult", TRUE, "Old")</f>
        <v>Adult</v>
      </c>
      <c r="K1201" s="27"/>
    </row>
    <row r="1202" spans="1:11" ht="15" customHeight="1" x14ac:dyDescent="0.3">
      <c r="A1202" s="8" t="s">
        <v>1238</v>
      </c>
      <c r="B1202" s="20">
        <v>1</v>
      </c>
      <c r="C1202" s="38">
        <v>9377.9</v>
      </c>
      <c r="D1202" s="8" t="s">
        <v>7884</v>
      </c>
      <c r="E1202" s="8" t="s">
        <v>7883</v>
      </c>
      <c r="F1202" s="8" t="s">
        <v>7859</v>
      </c>
      <c r="G1202" s="43">
        <v>26263</v>
      </c>
      <c r="H1202" s="20">
        <v>51</v>
      </c>
      <c r="I1202" s="20" t="str" cm="1">
        <f t="array" ref="I1202">_xlfn.IFS(H1202&lt;=18, "Child", AND(H1202&gt;18, H1202&lt;=54), "Adult", TRUE, "Old")</f>
        <v>Adult</v>
      </c>
      <c r="K1202" s="27"/>
    </row>
    <row r="1203" spans="1:11" ht="15" customHeight="1" x14ac:dyDescent="0.3">
      <c r="A1203" s="8" t="s">
        <v>1239</v>
      </c>
      <c r="B1203" s="20">
        <v>0</v>
      </c>
      <c r="C1203" s="38">
        <v>9377.4500000000007</v>
      </c>
      <c r="D1203" s="8" t="s">
        <v>7884</v>
      </c>
      <c r="E1203" s="8" t="s">
        <v>7882</v>
      </c>
      <c r="F1203" s="8" t="s">
        <v>7859</v>
      </c>
      <c r="G1203" s="43">
        <v>25531</v>
      </c>
      <c r="H1203" s="20">
        <v>53</v>
      </c>
      <c r="I1203" s="20" t="str" cm="1">
        <f t="array" ref="I1203">_xlfn.IFS(H1203&lt;=18, "Child", AND(H1203&gt;18, H1203&lt;=54), "Adult", TRUE, "Old")</f>
        <v>Adult</v>
      </c>
      <c r="K1203" s="27"/>
    </row>
    <row r="1204" spans="1:11" ht="15" customHeight="1" x14ac:dyDescent="0.3">
      <c r="A1204" s="8" t="s">
        <v>1240</v>
      </c>
      <c r="B1204" s="20">
        <v>0</v>
      </c>
      <c r="C1204" s="38">
        <v>9361.33</v>
      </c>
      <c r="D1204" s="8" t="s">
        <v>7882</v>
      </c>
      <c r="E1204" s="8" t="s">
        <v>7883</v>
      </c>
      <c r="F1204" s="8" t="s">
        <v>7864</v>
      </c>
      <c r="G1204" s="43">
        <v>26214</v>
      </c>
      <c r="H1204" s="20">
        <v>51</v>
      </c>
      <c r="I1204" s="20" t="str" cm="1">
        <f t="array" ref="I1204">_xlfn.IFS(H1204&lt;=18, "Child", AND(H1204&gt;18, H1204&lt;=54), "Adult", TRUE, "Old")</f>
        <v>Adult</v>
      </c>
      <c r="K1204" s="27"/>
    </row>
    <row r="1205" spans="1:11" ht="15" customHeight="1" x14ac:dyDescent="0.3">
      <c r="A1205" s="8" t="s">
        <v>1241</v>
      </c>
      <c r="B1205" s="20">
        <v>3</v>
      </c>
      <c r="C1205" s="38">
        <v>9344.2000000000007</v>
      </c>
      <c r="D1205" s="8" t="s">
        <v>7884</v>
      </c>
      <c r="E1205" s="8" t="s">
        <v>7883</v>
      </c>
      <c r="F1205" s="8" t="s">
        <v>7870</v>
      </c>
      <c r="G1205" s="43">
        <v>32325</v>
      </c>
      <c r="H1205" s="20">
        <v>34</v>
      </c>
      <c r="I1205" s="20" t="str" cm="1">
        <f t="array" ref="I1205">_xlfn.IFS(H1205&lt;=18, "Child", AND(H1205&gt;18, H1205&lt;=54), "Adult", TRUE, "Old")</f>
        <v>Adult</v>
      </c>
      <c r="K1205" s="27"/>
    </row>
    <row r="1206" spans="1:11" ht="15" customHeight="1" x14ac:dyDescent="0.3">
      <c r="A1206" s="8" t="s">
        <v>1242</v>
      </c>
      <c r="B1206" s="20">
        <v>0</v>
      </c>
      <c r="C1206" s="38">
        <v>9338.61</v>
      </c>
      <c r="D1206" s="8" t="s">
        <v>7884</v>
      </c>
      <c r="E1206" s="8" t="s">
        <v>7883</v>
      </c>
      <c r="F1206" s="8" t="s">
        <v>7873</v>
      </c>
      <c r="G1206" s="43">
        <v>35350</v>
      </c>
      <c r="H1206" s="20">
        <v>26</v>
      </c>
      <c r="I1206" s="20" t="str" cm="1">
        <f t="array" ref="I1206">_xlfn.IFS(H1206&lt;=18, "Child", AND(H1206&gt;18, H1206&lt;=54), "Adult", TRUE, "Old")</f>
        <v>Adult</v>
      </c>
      <c r="K1206" s="27"/>
    </row>
    <row r="1207" spans="1:11" ht="15" customHeight="1" x14ac:dyDescent="0.3">
      <c r="A1207" s="8" t="s">
        <v>1243</v>
      </c>
      <c r="B1207" s="20">
        <v>3</v>
      </c>
      <c r="C1207" s="38">
        <v>9320.26</v>
      </c>
      <c r="D1207" s="8" t="s">
        <v>7884</v>
      </c>
      <c r="E1207" s="8" t="s">
        <v>7883</v>
      </c>
      <c r="F1207" s="8" t="s">
        <v>7860</v>
      </c>
      <c r="G1207" s="43">
        <v>32333</v>
      </c>
      <c r="H1207" s="20">
        <v>34</v>
      </c>
      <c r="I1207" s="20" t="str" cm="1">
        <f t="array" ref="I1207">_xlfn.IFS(H1207&lt;=18, "Child", AND(H1207&gt;18, H1207&lt;=54), "Adult", TRUE, "Old")</f>
        <v>Adult</v>
      </c>
      <c r="K1207" s="27"/>
    </row>
    <row r="1208" spans="1:11" ht="15" customHeight="1" x14ac:dyDescent="0.3">
      <c r="A1208" s="8" t="s">
        <v>1244</v>
      </c>
      <c r="B1208" s="20">
        <v>2</v>
      </c>
      <c r="C1208" s="38">
        <v>9315.41</v>
      </c>
      <c r="D1208" s="8" t="s">
        <v>7884</v>
      </c>
      <c r="E1208" s="8" t="s">
        <v>7883</v>
      </c>
      <c r="F1208" s="8" t="s">
        <v>7867</v>
      </c>
      <c r="G1208" s="43">
        <v>28410</v>
      </c>
      <c r="H1208" s="20">
        <v>45</v>
      </c>
      <c r="I1208" s="20" t="str" cm="1">
        <f t="array" ref="I1208">_xlfn.IFS(H1208&lt;=18, "Child", AND(H1208&gt;18, H1208&lt;=54), "Adult", TRUE, "Old")</f>
        <v>Adult</v>
      </c>
      <c r="K1208" s="27"/>
    </row>
    <row r="1209" spans="1:11" ht="15" customHeight="1" x14ac:dyDescent="0.3">
      <c r="A1209" s="8" t="s">
        <v>1245</v>
      </c>
      <c r="B1209" s="20">
        <v>0</v>
      </c>
      <c r="C1209" s="38">
        <v>9310.81</v>
      </c>
      <c r="D1209" s="8" t="s">
        <v>7882</v>
      </c>
      <c r="E1209" s="8" t="s">
        <v>7883</v>
      </c>
      <c r="F1209" s="8" t="s">
        <v>7859</v>
      </c>
      <c r="G1209" s="43">
        <v>23170</v>
      </c>
      <c r="H1209" s="20">
        <v>60</v>
      </c>
      <c r="I1209" s="20" t="str" cm="1">
        <f t="array" ref="I1209">_xlfn.IFS(H1209&lt;=18, "Child", AND(H1209&gt;18, H1209&lt;=54), "Adult", TRUE, "Old")</f>
        <v>Old</v>
      </c>
      <c r="K1209" s="27"/>
    </row>
    <row r="1210" spans="1:11" ht="15" customHeight="1" x14ac:dyDescent="0.3">
      <c r="A1210" s="8" t="s">
        <v>1246</v>
      </c>
      <c r="B1210" s="20">
        <v>2</v>
      </c>
      <c r="C1210" s="38">
        <v>9304.7000000000007</v>
      </c>
      <c r="D1210" s="8" t="s">
        <v>7882</v>
      </c>
      <c r="E1210" s="8" t="s">
        <v>7882</v>
      </c>
      <c r="F1210" s="8" t="s">
        <v>7859</v>
      </c>
      <c r="G1210" s="43">
        <v>26953</v>
      </c>
      <c r="H1210" s="20">
        <v>49</v>
      </c>
      <c r="I1210" s="20" t="str" cm="1">
        <f t="array" ref="I1210">_xlfn.IFS(H1210&lt;=18, "Child", AND(H1210&gt;18, H1210&lt;=54), "Adult", TRUE, "Old")</f>
        <v>Adult</v>
      </c>
      <c r="K1210" s="27"/>
    </row>
    <row r="1211" spans="1:11" ht="15" customHeight="1" x14ac:dyDescent="0.3">
      <c r="A1211" s="8" t="s">
        <v>1247</v>
      </c>
      <c r="B1211" s="20">
        <v>3</v>
      </c>
      <c r="C1211" s="38">
        <v>9301.89</v>
      </c>
      <c r="D1211" s="8" t="s">
        <v>7884</v>
      </c>
      <c r="E1211" s="8" t="s">
        <v>7883</v>
      </c>
      <c r="F1211" s="8" t="s">
        <v>7860</v>
      </c>
      <c r="G1211" s="43">
        <v>28067</v>
      </c>
      <c r="H1211" s="20">
        <v>46</v>
      </c>
      <c r="I1211" s="20" t="str" cm="1">
        <f t="array" ref="I1211">_xlfn.IFS(H1211&lt;=18, "Child", AND(H1211&gt;18, H1211&lt;=54), "Adult", TRUE, "Old")</f>
        <v>Adult</v>
      </c>
      <c r="K1211" s="27"/>
    </row>
    <row r="1212" spans="1:11" ht="15" customHeight="1" x14ac:dyDescent="0.3">
      <c r="A1212" s="8" t="s">
        <v>1248</v>
      </c>
      <c r="B1212" s="20">
        <v>1</v>
      </c>
      <c r="C1212" s="38">
        <v>9290.14</v>
      </c>
      <c r="D1212" s="8" t="s">
        <v>7882</v>
      </c>
      <c r="E1212" s="8" t="s">
        <v>7882</v>
      </c>
      <c r="F1212" s="8" t="s">
        <v>7864</v>
      </c>
      <c r="G1212" s="43">
        <v>26925</v>
      </c>
      <c r="H1212" s="20">
        <v>49</v>
      </c>
      <c r="I1212" s="20" t="str" cm="1">
        <f t="array" ref="I1212">_xlfn.IFS(H1212&lt;=18, "Child", AND(H1212&gt;18, H1212&lt;=54), "Adult", TRUE, "Old")</f>
        <v>Adult</v>
      </c>
      <c r="K1212" s="27"/>
    </row>
    <row r="1213" spans="1:11" ht="15" customHeight="1" x14ac:dyDescent="0.3">
      <c r="A1213" s="8" t="s">
        <v>1249</v>
      </c>
      <c r="B1213" s="20">
        <v>1</v>
      </c>
      <c r="C1213" s="38">
        <v>9288.0300000000007</v>
      </c>
      <c r="D1213" s="8" t="s">
        <v>7884</v>
      </c>
      <c r="E1213" s="8" t="s">
        <v>7882</v>
      </c>
      <c r="F1213" s="8" t="s">
        <v>7865</v>
      </c>
      <c r="G1213" s="43">
        <v>26953</v>
      </c>
      <c r="H1213" s="20">
        <v>49</v>
      </c>
      <c r="I1213" s="20" t="str" cm="1">
        <f t="array" ref="I1213">_xlfn.IFS(H1213&lt;=18, "Child", AND(H1213&gt;18, H1213&lt;=54), "Adult", TRUE, "Old")</f>
        <v>Adult</v>
      </c>
      <c r="K1213" s="27"/>
    </row>
    <row r="1214" spans="1:11" ht="15" customHeight="1" x14ac:dyDescent="0.3">
      <c r="A1214" s="8" t="s">
        <v>1250</v>
      </c>
      <c r="B1214" s="20">
        <v>0</v>
      </c>
      <c r="C1214" s="38">
        <v>9285.8700000000008</v>
      </c>
      <c r="D1214" s="8" t="s">
        <v>7884</v>
      </c>
      <c r="E1214" s="8" t="s">
        <v>7882</v>
      </c>
      <c r="F1214" s="8" t="s">
        <v>7859</v>
      </c>
      <c r="G1214" s="43">
        <v>25533</v>
      </c>
      <c r="H1214" s="20">
        <v>53</v>
      </c>
      <c r="I1214" s="20" t="str" cm="1">
        <f t="array" ref="I1214">_xlfn.IFS(H1214&lt;=18, "Child", AND(H1214&gt;18, H1214&lt;=54), "Adult", TRUE, "Old")</f>
        <v>Adult</v>
      </c>
      <c r="K1214" s="27"/>
    </row>
    <row r="1215" spans="1:11" ht="15" customHeight="1" x14ac:dyDescent="0.3">
      <c r="A1215" s="8" t="s">
        <v>1251</v>
      </c>
      <c r="B1215" s="20">
        <v>0</v>
      </c>
      <c r="C1215" s="38">
        <v>9283.56</v>
      </c>
      <c r="D1215" s="8" t="s">
        <v>7884</v>
      </c>
      <c r="E1215" s="8" t="s">
        <v>7882</v>
      </c>
      <c r="F1215" s="8" t="s">
        <v>7859</v>
      </c>
      <c r="G1215" s="43">
        <v>26116</v>
      </c>
      <c r="H1215" s="20">
        <v>51</v>
      </c>
      <c r="I1215" s="20" t="str" cm="1">
        <f t="array" ref="I1215">_xlfn.IFS(H1215&lt;=18, "Child", AND(H1215&gt;18, H1215&lt;=54), "Adult", TRUE, "Old")</f>
        <v>Adult</v>
      </c>
      <c r="K1215" s="27"/>
    </row>
    <row r="1216" spans="1:11" ht="15" customHeight="1" x14ac:dyDescent="0.3">
      <c r="A1216" s="8" t="s">
        <v>1252</v>
      </c>
      <c r="B1216" s="20">
        <v>1</v>
      </c>
      <c r="C1216" s="38">
        <v>9282.48</v>
      </c>
      <c r="D1216" s="8" t="s">
        <v>7882</v>
      </c>
      <c r="E1216" s="8" t="s">
        <v>7884</v>
      </c>
      <c r="F1216" s="8" t="s">
        <v>7864</v>
      </c>
      <c r="G1216" s="43">
        <v>26964</v>
      </c>
      <c r="H1216" s="20">
        <v>49</v>
      </c>
      <c r="I1216" s="20" t="str" cm="1">
        <f t="array" ref="I1216">_xlfn.IFS(H1216&lt;=18, "Child", AND(H1216&gt;18, H1216&lt;=54), "Adult", TRUE, "Old")</f>
        <v>Adult</v>
      </c>
      <c r="K1216" s="27"/>
    </row>
    <row r="1217" spans="1:11" ht="15" customHeight="1" x14ac:dyDescent="0.3">
      <c r="A1217" s="8" t="s">
        <v>1253</v>
      </c>
      <c r="B1217" s="20">
        <v>0</v>
      </c>
      <c r="C1217" s="38">
        <v>9264.7999999999993</v>
      </c>
      <c r="D1217" s="8" t="s">
        <v>7884</v>
      </c>
      <c r="E1217" s="8" t="s">
        <v>7883</v>
      </c>
      <c r="F1217" s="8" t="s">
        <v>7861</v>
      </c>
      <c r="G1217" s="43">
        <v>26151</v>
      </c>
      <c r="H1217" s="20">
        <v>51</v>
      </c>
      <c r="I1217" s="20" t="str" cm="1">
        <f t="array" ref="I1217">_xlfn.IFS(H1217&lt;=18, "Child", AND(H1217&gt;18, H1217&lt;=54), "Adult", TRUE, "Old")</f>
        <v>Adult</v>
      </c>
      <c r="K1217" s="27"/>
    </row>
    <row r="1218" spans="1:11" ht="15" customHeight="1" x14ac:dyDescent="0.3">
      <c r="A1218" s="8" t="s">
        <v>1254</v>
      </c>
      <c r="B1218" s="20">
        <v>1</v>
      </c>
      <c r="C1218" s="38">
        <v>9249.5</v>
      </c>
      <c r="D1218" s="8" t="s">
        <v>7884</v>
      </c>
      <c r="E1218" s="8" t="s">
        <v>7883</v>
      </c>
      <c r="F1218" s="8" t="s">
        <v>7860</v>
      </c>
      <c r="G1218" s="43">
        <v>27262</v>
      </c>
      <c r="H1218" s="20">
        <v>48</v>
      </c>
      <c r="I1218" s="20" t="str" cm="1">
        <f t="array" ref="I1218">_xlfn.IFS(H1218&lt;=18, "Child", AND(H1218&gt;18, H1218&lt;=54), "Adult", TRUE, "Old")</f>
        <v>Adult</v>
      </c>
      <c r="K1218" s="27"/>
    </row>
    <row r="1219" spans="1:11" ht="15" customHeight="1" x14ac:dyDescent="0.3">
      <c r="A1219" s="8" t="s">
        <v>1255</v>
      </c>
      <c r="B1219" s="20">
        <v>2</v>
      </c>
      <c r="C1219" s="38">
        <v>9247.94</v>
      </c>
      <c r="D1219" s="8" t="s">
        <v>7884</v>
      </c>
      <c r="E1219" s="8" t="s">
        <v>7883</v>
      </c>
      <c r="F1219" s="8" t="s">
        <v>7870</v>
      </c>
      <c r="G1219" s="43">
        <v>29499</v>
      </c>
      <c r="H1219" s="20">
        <v>42</v>
      </c>
      <c r="I1219" s="20" t="str" cm="1">
        <f t="array" ref="I1219">_xlfn.IFS(H1219&lt;=18, "Child", AND(H1219&gt;18, H1219&lt;=54), "Adult", TRUE, "Old")</f>
        <v>Adult</v>
      </c>
      <c r="K1219" s="27"/>
    </row>
    <row r="1220" spans="1:11" ht="15" customHeight="1" x14ac:dyDescent="0.3">
      <c r="A1220" s="8" t="s">
        <v>1256</v>
      </c>
      <c r="B1220" s="20">
        <v>2</v>
      </c>
      <c r="C1220" s="38">
        <v>9225.26</v>
      </c>
      <c r="D1220" s="8" t="s">
        <v>7882</v>
      </c>
      <c r="E1220" s="8" t="s">
        <v>7882</v>
      </c>
      <c r="F1220" s="8" t="s">
        <v>7862</v>
      </c>
      <c r="G1220" s="43">
        <v>27734</v>
      </c>
      <c r="H1220" s="20">
        <v>47</v>
      </c>
      <c r="I1220" s="20" t="str" cm="1">
        <f t="array" ref="I1220">_xlfn.IFS(H1220&lt;=18, "Child", AND(H1220&gt;18, H1220&lt;=54), "Adult", TRUE, "Old")</f>
        <v>Adult</v>
      </c>
      <c r="K1220" s="27"/>
    </row>
    <row r="1221" spans="1:11" ht="15" customHeight="1" x14ac:dyDescent="0.3">
      <c r="A1221" s="8" t="s">
        <v>1257</v>
      </c>
      <c r="B1221" s="20">
        <v>5</v>
      </c>
      <c r="C1221" s="38">
        <v>9222.4</v>
      </c>
      <c r="D1221" s="8" t="s">
        <v>7884</v>
      </c>
      <c r="E1221" s="8" t="s">
        <v>7882</v>
      </c>
      <c r="F1221" s="8" t="s">
        <v>7863</v>
      </c>
      <c r="G1221" s="43">
        <v>29925</v>
      </c>
      <c r="H1221" s="20">
        <v>41</v>
      </c>
      <c r="I1221" s="20" t="str" cm="1">
        <f t="array" ref="I1221">_xlfn.IFS(H1221&lt;=18, "Child", AND(H1221&gt;18, H1221&lt;=54), "Adult", TRUE, "Old")</f>
        <v>Adult</v>
      </c>
      <c r="K1221" s="27"/>
    </row>
    <row r="1222" spans="1:11" ht="15" customHeight="1" x14ac:dyDescent="0.3">
      <c r="A1222" s="8" t="s">
        <v>1258</v>
      </c>
      <c r="B1222" s="20">
        <v>3</v>
      </c>
      <c r="C1222" s="38">
        <v>9210.06</v>
      </c>
      <c r="D1222" s="8" t="s">
        <v>7884</v>
      </c>
      <c r="E1222" s="8" t="s">
        <v>7882</v>
      </c>
      <c r="F1222" s="8" t="s">
        <v>7870</v>
      </c>
      <c r="G1222" s="43">
        <v>31771</v>
      </c>
      <c r="H1222" s="20">
        <v>36</v>
      </c>
      <c r="I1222" s="20" t="str" cm="1">
        <f t="array" ref="I1222">_xlfn.IFS(H1222&lt;=18, "Child", AND(H1222&gt;18, H1222&lt;=54), "Adult", TRUE, "Old")</f>
        <v>Adult</v>
      </c>
      <c r="K1222" s="27"/>
    </row>
    <row r="1223" spans="1:11" ht="15" customHeight="1" x14ac:dyDescent="0.3">
      <c r="A1223" s="8" t="s">
        <v>1259</v>
      </c>
      <c r="B1223" s="20">
        <v>2</v>
      </c>
      <c r="C1223" s="38">
        <v>9193.84</v>
      </c>
      <c r="D1223" s="8" t="s">
        <v>7884</v>
      </c>
      <c r="E1223" s="8" t="s">
        <v>7883</v>
      </c>
      <c r="F1223" s="8" t="s">
        <v>7860</v>
      </c>
      <c r="G1223" s="43">
        <v>28013</v>
      </c>
      <c r="H1223" s="20">
        <v>46</v>
      </c>
      <c r="I1223" s="20" t="str" cm="1">
        <f t="array" ref="I1223">_xlfn.IFS(H1223&lt;=18, "Child", AND(H1223&gt;18, H1223&lt;=54), "Adult", TRUE, "Old")</f>
        <v>Adult</v>
      </c>
      <c r="K1223" s="27"/>
    </row>
    <row r="1224" spans="1:11" ht="15" customHeight="1" x14ac:dyDescent="0.3">
      <c r="A1224" s="8" t="s">
        <v>1260</v>
      </c>
      <c r="B1224" s="20">
        <v>1</v>
      </c>
      <c r="C1224" s="38">
        <v>9182.17</v>
      </c>
      <c r="D1224" s="8" t="s">
        <v>7884</v>
      </c>
      <c r="E1224" s="8" t="s">
        <v>7882</v>
      </c>
      <c r="F1224" s="8" t="s">
        <v>7861</v>
      </c>
      <c r="G1224" s="43">
        <v>27023</v>
      </c>
      <c r="H1224" s="20">
        <v>49</v>
      </c>
      <c r="I1224" s="20" t="str" cm="1">
        <f t="array" ref="I1224">_xlfn.IFS(H1224&lt;=18, "Child", AND(H1224&gt;18, H1224&lt;=54), "Adult", TRUE, "Old")</f>
        <v>Adult</v>
      </c>
      <c r="K1224" s="27"/>
    </row>
    <row r="1225" spans="1:11" ht="15" customHeight="1" x14ac:dyDescent="0.3">
      <c r="A1225" s="8" t="s">
        <v>1261</v>
      </c>
      <c r="B1225" s="20">
        <v>0</v>
      </c>
      <c r="C1225" s="38">
        <v>9174.14</v>
      </c>
      <c r="D1225" s="8" t="s">
        <v>7882</v>
      </c>
      <c r="E1225" s="8" t="s">
        <v>7883</v>
      </c>
      <c r="F1225" s="8" t="s">
        <v>7860</v>
      </c>
      <c r="G1225" s="43">
        <v>26296</v>
      </c>
      <c r="H1225" s="20">
        <v>51</v>
      </c>
      <c r="I1225" s="20" t="str" cm="1">
        <f t="array" ref="I1225">_xlfn.IFS(H1225&lt;=18, "Child", AND(H1225&gt;18, H1225&lt;=54), "Adult", TRUE, "Old")</f>
        <v>Adult</v>
      </c>
      <c r="K1225" s="27"/>
    </row>
    <row r="1226" spans="1:11" ht="15" customHeight="1" x14ac:dyDescent="0.3">
      <c r="A1226" s="8" t="s">
        <v>1262</v>
      </c>
      <c r="B1226" s="20">
        <v>0</v>
      </c>
      <c r="C1226" s="38">
        <v>9171.75</v>
      </c>
      <c r="D1226" s="8" t="s">
        <v>7884</v>
      </c>
      <c r="E1226" s="8" t="s">
        <v>7884</v>
      </c>
      <c r="F1226" s="8" t="s">
        <v>7860</v>
      </c>
      <c r="G1226" s="43">
        <v>25865</v>
      </c>
      <c r="H1226" s="20">
        <v>52</v>
      </c>
      <c r="I1226" s="20" t="str" cm="1">
        <f t="array" ref="I1226">_xlfn.IFS(H1226&lt;=18, "Child", AND(H1226&gt;18, H1226&lt;=54), "Adult", TRUE, "Old")</f>
        <v>Adult</v>
      </c>
      <c r="K1226" s="27"/>
    </row>
    <row r="1227" spans="1:11" ht="15" customHeight="1" x14ac:dyDescent="0.3">
      <c r="A1227" s="8" t="s">
        <v>1263</v>
      </c>
      <c r="B1227" s="20">
        <v>3</v>
      </c>
      <c r="C1227" s="38">
        <v>9159.51</v>
      </c>
      <c r="D1227" s="8" t="s">
        <v>7884</v>
      </c>
      <c r="E1227" s="8" t="s">
        <v>7884</v>
      </c>
      <c r="F1227" s="8" t="s">
        <v>7870</v>
      </c>
      <c r="G1227" s="43">
        <v>33108</v>
      </c>
      <c r="H1227" s="20">
        <v>32</v>
      </c>
      <c r="I1227" s="20" t="str" cm="1">
        <f t="array" ref="I1227">_xlfn.IFS(H1227&lt;=18, "Child", AND(H1227&gt;18, H1227&lt;=54), "Adult", TRUE, "Old")</f>
        <v>Adult</v>
      </c>
      <c r="K1227" s="27"/>
    </row>
    <row r="1228" spans="1:11" ht="15" customHeight="1" x14ac:dyDescent="0.3">
      <c r="A1228" s="8" t="s">
        <v>1264</v>
      </c>
      <c r="B1228" s="20">
        <v>3</v>
      </c>
      <c r="C1228" s="38">
        <v>9147.5</v>
      </c>
      <c r="D1228" s="8" t="s">
        <v>7884</v>
      </c>
      <c r="E1228" s="8" t="s">
        <v>7883</v>
      </c>
      <c r="F1228" s="8" t="s">
        <v>7860</v>
      </c>
      <c r="G1228" s="43">
        <v>30293</v>
      </c>
      <c r="H1228" s="20">
        <v>40</v>
      </c>
      <c r="I1228" s="20" t="str" cm="1">
        <f t="array" ref="I1228">_xlfn.IFS(H1228&lt;=18, "Child", AND(H1228&gt;18, H1228&lt;=54), "Adult", TRUE, "Old")</f>
        <v>Adult</v>
      </c>
      <c r="K1228" s="27"/>
    </row>
    <row r="1229" spans="1:11" ht="15" customHeight="1" x14ac:dyDescent="0.3">
      <c r="A1229" s="8" t="s">
        <v>1265</v>
      </c>
      <c r="B1229" s="20">
        <v>0</v>
      </c>
      <c r="C1229" s="38">
        <v>9144.57</v>
      </c>
      <c r="D1229" s="8" t="s">
        <v>7882</v>
      </c>
      <c r="E1229" s="8" t="s">
        <v>7884</v>
      </c>
      <c r="F1229" s="8" t="s">
        <v>7861</v>
      </c>
      <c r="G1229" s="43">
        <v>25859</v>
      </c>
      <c r="H1229" s="20">
        <v>52</v>
      </c>
      <c r="I1229" s="20" t="str" cm="1">
        <f t="array" ref="I1229">_xlfn.IFS(H1229&lt;=18, "Child", AND(H1229&gt;18, H1229&lt;=54), "Adult", TRUE, "Old")</f>
        <v>Adult</v>
      </c>
      <c r="K1229" s="27"/>
    </row>
    <row r="1230" spans="1:11" ht="15" customHeight="1" x14ac:dyDescent="0.3">
      <c r="A1230" s="8" t="s">
        <v>1266</v>
      </c>
      <c r="B1230" s="20">
        <v>0</v>
      </c>
      <c r="C1230" s="38">
        <v>9140.9500000000007</v>
      </c>
      <c r="D1230" s="8" t="s">
        <v>7882</v>
      </c>
      <c r="E1230" s="8" t="s">
        <v>7882</v>
      </c>
      <c r="F1230" s="8" t="s">
        <v>7859</v>
      </c>
      <c r="G1230" s="43">
        <v>25792</v>
      </c>
      <c r="H1230" s="20">
        <v>52</v>
      </c>
      <c r="I1230" s="20" t="str" cm="1">
        <f t="array" ref="I1230">_xlfn.IFS(H1230&lt;=18, "Child", AND(H1230&gt;18, H1230&lt;=54), "Adult", TRUE, "Old")</f>
        <v>Adult</v>
      </c>
      <c r="K1230" s="27"/>
    </row>
    <row r="1231" spans="1:11" ht="15" customHeight="1" x14ac:dyDescent="0.3">
      <c r="A1231" s="8" t="s">
        <v>1267</v>
      </c>
      <c r="B1231" s="20">
        <v>3</v>
      </c>
      <c r="C1231" s="38">
        <v>9101.7999999999993</v>
      </c>
      <c r="D1231" s="8" t="s">
        <v>7884</v>
      </c>
      <c r="E1231" s="8" t="s">
        <v>7883</v>
      </c>
      <c r="F1231" s="8" t="s">
        <v>7861</v>
      </c>
      <c r="G1231" s="43">
        <v>28461</v>
      </c>
      <c r="H1231" s="20">
        <v>45</v>
      </c>
      <c r="I1231" s="20" t="str" cm="1">
        <f t="array" ref="I1231">_xlfn.IFS(H1231&lt;=18, "Child", AND(H1231&gt;18, H1231&lt;=54), "Adult", TRUE, "Old")</f>
        <v>Adult</v>
      </c>
      <c r="K1231" s="27"/>
    </row>
    <row r="1232" spans="1:11" ht="15" customHeight="1" x14ac:dyDescent="0.3">
      <c r="A1232" s="8" t="s">
        <v>1268</v>
      </c>
      <c r="B1232" s="20">
        <v>0</v>
      </c>
      <c r="C1232" s="38">
        <v>9095.94</v>
      </c>
      <c r="D1232" s="8" t="s">
        <v>7882</v>
      </c>
      <c r="E1232" s="8" t="s">
        <v>7883</v>
      </c>
      <c r="F1232" s="8" t="s">
        <v>7861</v>
      </c>
      <c r="G1232" s="43">
        <v>24055</v>
      </c>
      <c r="H1232" s="20">
        <v>57</v>
      </c>
      <c r="I1232" s="20" t="str" cm="1">
        <f t="array" ref="I1232">_xlfn.IFS(H1232&lt;=18, "Child", AND(H1232&gt;18, H1232&lt;=54), "Adult", TRUE, "Old")</f>
        <v>Old</v>
      </c>
      <c r="K1232" s="27"/>
    </row>
    <row r="1233" spans="1:11" ht="15" customHeight="1" x14ac:dyDescent="0.3">
      <c r="A1233" s="8" t="s">
        <v>1269</v>
      </c>
      <c r="B1233" s="20">
        <v>2</v>
      </c>
      <c r="C1233" s="38">
        <v>9095.07</v>
      </c>
      <c r="D1233" s="8" t="s">
        <v>7884</v>
      </c>
      <c r="E1233" s="8" t="s">
        <v>7884</v>
      </c>
      <c r="F1233" s="8" t="s">
        <v>7867</v>
      </c>
      <c r="G1233" s="43">
        <v>28433</v>
      </c>
      <c r="H1233" s="20">
        <v>45</v>
      </c>
      <c r="I1233" s="20" t="str" cm="1">
        <f t="array" ref="I1233">_xlfn.IFS(H1233&lt;=18, "Child", AND(H1233&gt;18, H1233&lt;=54), "Adult", TRUE, "Old")</f>
        <v>Adult</v>
      </c>
      <c r="K1233" s="27"/>
    </row>
    <row r="1234" spans="1:11" ht="15" customHeight="1" x14ac:dyDescent="0.3">
      <c r="A1234" s="8" t="s">
        <v>1270</v>
      </c>
      <c r="B1234" s="20">
        <v>1</v>
      </c>
      <c r="C1234" s="38">
        <v>9058.73</v>
      </c>
      <c r="D1234" s="8" t="s">
        <v>7882</v>
      </c>
      <c r="E1234" s="8" t="s">
        <v>7884</v>
      </c>
      <c r="F1234" s="8" t="s">
        <v>7859</v>
      </c>
      <c r="G1234" s="43">
        <v>26635</v>
      </c>
      <c r="H1234" s="20">
        <v>50</v>
      </c>
      <c r="I1234" s="20" t="str" cm="1">
        <f t="array" ref="I1234">_xlfn.IFS(H1234&lt;=18, "Child", AND(H1234&gt;18, H1234&lt;=54), "Adult", TRUE, "Old")</f>
        <v>Adult</v>
      </c>
      <c r="K1234" s="27"/>
    </row>
    <row r="1235" spans="1:11" ht="15" customHeight="1" x14ac:dyDescent="0.3">
      <c r="A1235" s="8" t="s">
        <v>1271</v>
      </c>
      <c r="B1235" s="20">
        <v>1</v>
      </c>
      <c r="C1235" s="38">
        <v>9048.0300000000007</v>
      </c>
      <c r="D1235" s="8" t="s">
        <v>7884</v>
      </c>
      <c r="E1235" s="8" t="s">
        <v>7884</v>
      </c>
      <c r="F1235" s="8" t="s">
        <v>7859</v>
      </c>
      <c r="G1235" s="43">
        <v>26640</v>
      </c>
      <c r="H1235" s="20">
        <v>50</v>
      </c>
      <c r="I1235" s="20" t="str" cm="1">
        <f t="array" ref="I1235">_xlfn.IFS(H1235&lt;=18, "Child", AND(H1235&gt;18, H1235&lt;=54), "Adult", TRUE, "Old")</f>
        <v>Adult</v>
      </c>
      <c r="K1235" s="27"/>
    </row>
    <row r="1236" spans="1:11" ht="15" customHeight="1" x14ac:dyDescent="0.3">
      <c r="A1236" s="8" t="s">
        <v>1272</v>
      </c>
      <c r="B1236" s="20">
        <v>0</v>
      </c>
      <c r="C1236" s="38">
        <v>9010.2000000000007</v>
      </c>
      <c r="D1236" s="8" t="s">
        <v>7884</v>
      </c>
      <c r="E1236" s="8" t="s">
        <v>7882</v>
      </c>
      <c r="F1236" s="8" t="s">
        <v>7873</v>
      </c>
      <c r="G1236" s="43">
        <v>34304</v>
      </c>
      <c r="H1236" s="20">
        <v>29</v>
      </c>
      <c r="I1236" s="20" t="str" cm="1">
        <f t="array" ref="I1236">_xlfn.IFS(H1236&lt;=18, "Child", AND(H1236&gt;18, H1236&lt;=54), "Adult", TRUE, "Old")</f>
        <v>Adult</v>
      </c>
      <c r="K1236" s="27"/>
    </row>
    <row r="1237" spans="1:11" ht="15" customHeight="1" x14ac:dyDescent="0.3">
      <c r="A1237" s="8" t="s">
        <v>1273</v>
      </c>
      <c r="B1237" s="20">
        <v>2</v>
      </c>
      <c r="C1237" s="38">
        <v>8998.43</v>
      </c>
      <c r="D1237" s="8" t="s">
        <v>7884</v>
      </c>
      <c r="E1237" s="8" t="s">
        <v>7883</v>
      </c>
      <c r="F1237" s="8" t="s">
        <v>7866</v>
      </c>
      <c r="G1237" s="43">
        <v>29205</v>
      </c>
      <c r="H1237" s="20">
        <v>43</v>
      </c>
      <c r="I1237" s="20" t="str" cm="1">
        <f t="array" ref="I1237">_xlfn.IFS(H1237&lt;=18, "Child", AND(H1237&gt;18, H1237&lt;=54), "Adult", TRUE, "Old")</f>
        <v>Adult</v>
      </c>
      <c r="K1237" s="27"/>
    </row>
    <row r="1238" spans="1:11" ht="15" customHeight="1" x14ac:dyDescent="0.3">
      <c r="A1238" s="8" t="s">
        <v>1274</v>
      </c>
      <c r="B1238" s="20">
        <v>0</v>
      </c>
      <c r="C1238" s="38">
        <v>8988.16</v>
      </c>
      <c r="D1238" s="8" t="s">
        <v>7884</v>
      </c>
      <c r="E1238" s="8" t="s">
        <v>7883</v>
      </c>
      <c r="F1238" s="8" t="s">
        <v>7860</v>
      </c>
      <c r="G1238" s="43">
        <v>26948</v>
      </c>
      <c r="H1238" s="20">
        <v>49</v>
      </c>
      <c r="I1238" s="20" t="str" cm="1">
        <f t="array" ref="I1238">_xlfn.IFS(H1238&lt;=18, "Child", AND(H1238&gt;18, H1238&lt;=54), "Adult", TRUE, "Old")</f>
        <v>Adult</v>
      </c>
      <c r="K1238" s="27"/>
    </row>
    <row r="1239" spans="1:11" ht="15" customHeight="1" x14ac:dyDescent="0.3">
      <c r="A1239" s="8" t="s">
        <v>1275</v>
      </c>
      <c r="B1239" s="20">
        <v>2</v>
      </c>
      <c r="C1239" s="38">
        <v>8978.19</v>
      </c>
      <c r="D1239" s="8" t="s">
        <v>7884</v>
      </c>
      <c r="E1239" s="8" t="s">
        <v>7884</v>
      </c>
      <c r="F1239" s="8" t="s">
        <v>7859</v>
      </c>
      <c r="G1239" s="43">
        <v>27231</v>
      </c>
      <c r="H1239" s="20">
        <v>48</v>
      </c>
      <c r="I1239" s="20" t="str" cm="1">
        <f t="array" ref="I1239">_xlfn.IFS(H1239&lt;=18, "Child", AND(H1239&gt;18, H1239&lt;=54), "Adult", TRUE, "Old")</f>
        <v>Adult</v>
      </c>
      <c r="K1239" s="27"/>
    </row>
    <row r="1240" spans="1:11" ht="15" customHeight="1" x14ac:dyDescent="0.3">
      <c r="A1240" s="8" t="s">
        <v>1276</v>
      </c>
      <c r="B1240" s="20">
        <v>2</v>
      </c>
      <c r="C1240" s="38">
        <v>8968.33</v>
      </c>
      <c r="D1240" s="8" t="s">
        <v>7882</v>
      </c>
      <c r="E1240" s="8" t="s">
        <v>7884</v>
      </c>
      <c r="F1240" s="8" t="s">
        <v>7861</v>
      </c>
      <c r="G1240" s="43">
        <v>27280</v>
      </c>
      <c r="H1240" s="20">
        <v>48</v>
      </c>
      <c r="I1240" s="20" t="str" cm="1">
        <f t="array" ref="I1240">_xlfn.IFS(H1240&lt;=18, "Child", AND(H1240&gt;18, H1240&lt;=54), "Adult", TRUE, "Old")</f>
        <v>Adult</v>
      </c>
      <c r="K1240" s="27"/>
    </row>
    <row r="1241" spans="1:11" ht="15" customHeight="1" x14ac:dyDescent="0.3">
      <c r="A1241" s="8" t="s">
        <v>1277</v>
      </c>
      <c r="B1241" s="20">
        <v>5</v>
      </c>
      <c r="C1241" s="38">
        <v>8965.7999999999993</v>
      </c>
      <c r="D1241" s="8" t="s">
        <v>7884</v>
      </c>
      <c r="E1241" s="8" t="s">
        <v>7882</v>
      </c>
      <c r="F1241" s="8" t="s">
        <v>7860</v>
      </c>
      <c r="G1241" s="43">
        <v>30512</v>
      </c>
      <c r="H1241" s="20">
        <v>39</v>
      </c>
      <c r="I1241" s="20" t="str" cm="1">
        <f t="array" ref="I1241">_xlfn.IFS(H1241&lt;=18, "Child", AND(H1241&gt;18, H1241&lt;=54), "Adult", TRUE, "Old")</f>
        <v>Adult</v>
      </c>
      <c r="K1241" s="27"/>
    </row>
    <row r="1242" spans="1:11" ht="15" customHeight="1" x14ac:dyDescent="0.3">
      <c r="A1242" s="8" t="s">
        <v>1278</v>
      </c>
      <c r="B1242" s="20">
        <v>1</v>
      </c>
      <c r="C1242" s="38">
        <v>8964.06</v>
      </c>
      <c r="D1242" s="8" t="s">
        <v>7882</v>
      </c>
      <c r="E1242" s="8" t="s">
        <v>7884</v>
      </c>
      <c r="F1242" s="8" t="s">
        <v>7864</v>
      </c>
      <c r="G1242" s="43">
        <v>27258</v>
      </c>
      <c r="H1242" s="20">
        <v>48</v>
      </c>
      <c r="I1242" s="20" t="str" cm="1">
        <f t="array" ref="I1242">_xlfn.IFS(H1242&lt;=18, "Child", AND(H1242&gt;18, H1242&lt;=54), "Adult", TRUE, "Old")</f>
        <v>Adult</v>
      </c>
      <c r="K1242" s="27"/>
    </row>
    <row r="1243" spans="1:11" ht="15" customHeight="1" x14ac:dyDescent="0.3">
      <c r="A1243" s="8" t="s">
        <v>1279</v>
      </c>
      <c r="B1243" s="20">
        <v>0</v>
      </c>
      <c r="C1243" s="38">
        <v>8954.99</v>
      </c>
      <c r="D1243" s="8" t="s">
        <v>7884</v>
      </c>
      <c r="E1243" s="8" t="s">
        <v>7882</v>
      </c>
      <c r="F1243" s="8" t="s">
        <v>7873</v>
      </c>
      <c r="G1243" s="43">
        <v>33874</v>
      </c>
      <c r="H1243" s="20">
        <v>30</v>
      </c>
      <c r="I1243" s="20" t="str" cm="1">
        <f t="array" ref="I1243">_xlfn.IFS(H1243&lt;=18, "Child", AND(H1243&gt;18, H1243&lt;=54), "Adult", TRUE, "Old")</f>
        <v>Adult</v>
      </c>
      <c r="K1243" s="27"/>
    </row>
    <row r="1244" spans="1:11" ht="15" customHeight="1" x14ac:dyDescent="0.3">
      <c r="A1244" s="8" t="s">
        <v>1280</v>
      </c>
      <c r="B1244" s="20">
        <v>3</v>
      </c>
      <c r="C1244" s="38">
        <v>8944.1200000000008</v>
      </c>
      <c r="D1244" s="8" t="s">
        <v>7882</v>
      </c>
      <c r="E1244" s="8" t="s">
        <v>7884</v>
      </c>
      <c r="F1244" s="8" t="s">
        <v>7859</v>
      </c>
      <c r="G1244" s="43">
        <v>28119</v>
      </c>
      <c r="H1244" s="20">
        <v>46</v>
      </c>
      <c r="I1244" s="20" t="str" cm="1">
        <f t="array" ref="I1244">_xlfn.IFS(H1244&lt;=18, "Child", AND(H1244&gt;18, H1244&lt;=54), "Adult", TRUE, "Old")</f>
        <v>Adult</v>
      </c>
      <c r="K1244" s="27"/>
    </row>
    <row r="1245" spans="1:11" ht="15" customHeight="1" x14ac:dyDescent="0.3">
      <c r="A1245" s="8" t="s">
        <v>1281</v>
      </c>
      <c r="B1245" s="20">
        <v>0</v>
      </c>
      <c r="C1245" s="38">
        <v>8932.08</v>
      </c>
      <c r="D1245" s="8" t="s">
        <v>7884</v>
      </c>
      <c r="E1245" s="8" t="s">
        <v>7883</v>
      </c>
      <c r="F1245" s="8" t="s">
        <v>7861</v>
      </c>
      <c r="G1245" s="43">
        <v>26456</v>
      </c>
      <c r="H1245" s="20">
        <v>51</v>
      </c>
      <c r="I1245" s="20" t="str" cm="1">
        <f t="array" ref="I1245">_xlfn.IFS(H1245&lt;=18, "Child", AND(H1245&gt;18, H1245&lt;=54), "Adult", TRUE, "Old")</f>
        <v>Adult</v>
      </c>
      <c r="K1245" s="27"/>
    </row>
    <row r="1246" spans="1:11" ht="15" customHeight="1" x14ac:dyDescent="0.3">
      <c r="A1246" s="8" t="s">
        <v>1282</v>
      </c>
      <c r="B1246" s="20">
        <v>1</v>
      </c>
      <c r="C1246" s="38">
        <v>8930.93</v>
      </c>
      <c r="D1246" s="8" t="s">
        <v>7884</v>
      </c>
      <c r="E1246" s="8" t="s">
        <v>7884</v>
      </c>
      <c r="F1246" s="8" t="s">
        <v>7860</v>
      </c>
      <c r="G1246" s="43">
        <v>27582</v>
      </c>
      <c r="H1246" s="20">
        <v>47</v>
      </c>
      <c r="I1246" s="20" t="str" cm="1">
        <f t="array" ref="I1246">_xlfn.IFS(H1246&lt;=18, "Child", AND(H1246&gt;18, H1246&lt;=54), "Adult", TRUE, "Old")</f>
        <v>Adult</v>
      </c>
      <c r="K1246" s="27"/>
    </row>
    <row r="1247" spans="1:11" ht="15" customHeight="1" x14ac:dyDescent="0.3">
      <c r="A1247" s="8" t="s">
        <v>1283</v>
      </c>
      <c r="B1247" s="20">
        <v>0</v>
      </c>
      <c r="C1247" s="38">
        <v>8908.4699999999993</v>
      </c>
      <c r="D1247" s="8" t="s">
        <v>7882</v>
      </c>
      <c r="E1247" s="8" t="s">
        <v>7884</v>
      </c>
      <c r="F1247" s="8" t="s">
        <v>7859</v>
      </c>
      <c r="G1247" s="43">
        <v>24721</v>
      </c>
      <c r="H1247" s="20">
        <v>55</v>
      </c>
      <c r="I1247" s="20" t="str" cm="1">
        <f t="array" ref="I1247">_xlfn.IFS(H1247&lt;=18, "Child", AND(H1247&gt;18, H1247&lt;=54), "Adult", TRUE, "Old")</f>
        <v>Old</v>
      </c>
      <c r="K1247" s="27"/>
    </row>
    <row r="1248" spans="1:11" ht="15" customHeight="1" x14ac:dyDescent="0.3">
      <c r="A1248" s="8" t="s">
        <v>1284</v>
      </c>
      <c r="B1248" s="20">
        <v>0</v>
      </c>
      <c r="C1248" s="38">
        <v>8906.14</v>
      </c>
      <c r="D1248" s="8" t="s">
        <v>7884</v>
      </c>
      <c r="E1248" s="8" t="s">
        <v>7884</v>
      </c>
      <c r="F1248" s="8" t="s">
        <v>7860</v>
      </c>
      <c r="G1248" s="43">
        <v>35762</v>
      </c>
      <c r="H1248" s="20">
        <v>25</v>
      </c>
      <c r="I1248" s="20" t="str" cm="1">
        <f t="array" ref="I1248">_xlfn.IFS(H1248&lt;=18, "Child", AND(H1248&gt;18, H1248&lt;=54), "Adult", TRUE, "Old")</f>
        <v>Adult</v>
      </c>
      <c r="K1248" s="27"/>
    </row>
    <row r="1249" spans="1:11" ht="15" customHeight="1" x14ac:dyDescent="0.3">
      <c r="A1249" s="8" t="s">
        <v>1285</v>
      </c>
      <c r="B1249" s="20">
        <v>3</v>
      </c>
      <c r="C1249" s="38">
        <v>8891.14</v>
      </c>
      <c r="D1249" s="8" t="s">
        <v>7884</v>
      </c>
      <c r="E1249" s="8" t="s">
        <v>7882</v>
      </c>
      <c r="F1249" s="8" t="s">
        <v>7871</v>
      </c>
      <c r="G1249" s="43">
        <v>28840</v>
      </c>
      <c r="H1249" s="20">
        <v>44</v>
      </c>
      <c r="I1249" s="20" t="str" cm="1">
        <f t="array" ref="I1249">_xlfn.IFS(H1249&lt;=18, "Child", AND(H1249&gt;18, H1249&lt;=54), "Adult", TRUE, "Old")</f>
        <v>Adult</v>
      </c>
      <c r="K1249" s="27"/>
    </row>
    <row r="1250" spans="1:11" ht="15" customHeight="1" x14ac:dyDescent="0.3">
      <c r="A1250" s="8" t="s">
        <v>1286</v>
      </c>
      <c r="B1250" s="20">
        <v>0</v>
      </c>
      <c r="C1250" s="38">
        <v>8890.59</v>
      </c>
      <c r="D1250" s="8" t="s">
        <v>7884</v>
      </c>
      <c r="E1250" s="8" t="s">
        <v>7882</v>
      </c>
      <c r="F1250" s="8" t="s">
        <v>7860</v>
      </c>
      <c r="G1250" s="43">
        <v>26916</v>
      </c>
      <c r="H1250" s="20">
        <v>49</v>
      </c>
      <c r="I1250" s="20" t="str" cm="1">
        <f t="array" ref="I1250">_xlfn.IFS(H1250&lt;=18, "Child", AND(H1250&gt;18, H1250&lt;=54), "Adult", TRUE, "Old")</f>
        <v>Adult</v>
      </c>
      <c r="K1250" s="27"/>
    </row>
    <row r="1251" spans="1:11" ht="15" customHeight="1" x14ac:dyDescent="0.3">
      <c r="A1251" s="8" t="s">
        <v>1287</v>
      </c>
      <c r="B1251" s="20">
        <v>1</v>
      </c>
      <c r="C1251" s="38">
        <v>8871.15</v>
      </c>
      <c r="D1251" s="8" t="s">
        <v>7884</v>
      </c>
      <c r="E1251" s="8" t="s">
        <v>7882</v>
      </c>
      <c r="F1251" s="8" t="s">
        <v>7859</v>
      </c>
      <c r="G1251" s="43">
        <v>27198</v>
      </c>
      <c r="H1251" s="20">
        <v>48</v>
      </c>
      <c r="I1251" s="20" t="str" cm="1">
        <f t="array" ref="I1251">_xlfn.IFS(H1251&lt;=18, "Child", AND(H1251&gt;18, H1251&lt;=54), "Adult", TRUE, "Old")</f>
        <v>Adult</v>
      </c>
      <c r="K1251" s="27"/>
    </row>
    <row r="1252" spans="1:11" ht="15" customHeight="1" x14ac:dyDescent="0.3">
      <c r="A1252" s="8" t="s">
        <v>1288</v>
      </c>
      <c r="B1252" s="20">
        <v>0</v>
      </c>
      <c r="C1252" s="38">
        <v>8835.26</v>
      </c>
      <c r="D1252" s="8" t="s">
        <v>7882</v>
      </c>
      <c r="E1252" s="8" t="s">
        <v>7884</v>
      </c>
      <c r="F1252" s="8" t="s">
        <v>7860</v>
      </c>
      <c r="G1252" s="43">
        <v>26625</v>
      </c>
      <c r="H1252" s="20">
        <v>50</v>
      </c>
      <c r="I1252" s="20" t="str" cm="1">
        <f t="array" ref="I1252">_xlfn.IFS(H1252&lt;=18, "Child", AND(H1252&gt;18, H1252&lt;=54), "Adult", TRUE, "Old")</f>
        <v>Adult</v>
      </c>
      <c r="K1252" s="27"/>
    </row>
    <row r="1253" spans="1:11" ht="15" customHeight="1" x14ac:dyDescent="0.3">
      <c r="A1253" s="8" t="s">
        <v>1289</v>
      </c>
      <c r="B1253" s="20">
        <v>0</v>
      </c>
      <c r="C1253" s="38">
        <v>8827.2099999999991</v>
      </c>
      <c r="D1253" s="8" t="s">
        <v>7882</v>
      </c>
      <c r="E1253" s="8" t="s">
        <v>7883</v>
      </c>
      <c r="F1253" s="8" t="s">
        <v>7860</v>
      </c>
      <c r="G1253" s="43">
        <v>26617</v>
      </c>
      <c r="H1253" s="20">
        <v>50</v>
      </c>
      <c r="I1253" s="20" t="str" cm="1">
        <f t="array" ref="I1253">_xlfn.IFS(H1253&lt;=18, "Child", AND(H1253&gt;18, H1253&lt;=54), "Adult", TRUE, "Old")</f>
        <v>Adult</v>
      </c>
      <c r="K1253" s="27"/>
    </row>
    <row r="1254" spans="1:11" ht="15" customHeight="1" x14ac:dyDescent="0.3">
      <c r="A1254" s="8" t="s">
        <v>1290</v>
      </c>
      <c r="B1254" s="20">
        <v>2</v>
      </c>
      <c r="C1254" s="38">
        <v>8825.09</v>
      </c>
      <c r="D1254" s="8" t="s">
        <v>7884</v>
      </c>
      <c r="E1254" s="8" t="s">
        <v>7882</v>
      </c>
      <c r="F1254" s="8" t="s">
        <v>7861</v>
      </c>
      <c r="G1254" s="43">
        <v>27955</v>
      </c>
      <c r="H1254" s="20">
        <v>46</v>
      </c>
      <c r="I1254" s="20" t="str" cm="1">
        <f t="array" ref="I1254">_xlfn.IFS(H1254&lt;=18, "Child", AND(H1254&gt;18, H1254&lt;=54), "Adult", TRUE, "Old")</f>
        <v>Adult</v>
      </c>
      <c r="K1254" s="27"/>
    </row>
    <row r="1255" spans="1:11" ht="15" customHeight="1" x14ac:dyDescent="0.3">
      <c r="A1255" s="8" t="s">
        <v>1291</v>
      </c>
      <c r="B1255" s="20">
        <v>3</v>
      </c>
      <c r="C1255" s="38">
        <v>8824.27</v>
      </c>
      <c r="D1255" s="8" t="s">
        <v>7884</v>
      </c>
      <c r="E1255" s="8" t="s">
        <v>7883</v>
      </c>
      <c r="F1255" s="8" t="s">
        <v>7866</v>
      </c>
      <c r="G1255" s="43">
        <v>32377</v>
      </c>
      <c r="H1255" s="20">
        <v>34</v>
      </c>
      <c r="I1255" s="20" t="str" cm="1">
        <f t="array" ref="I1255">_xlfn.IFS(H1255&lt;=18, "Child", AND(H1255&gt;18, H1255&lt;=54), "Adult", TRUE, "Old")</f>
        <v>Adult</v>
      </c>
      <c r="K1255" s="27"/>
    </row>
    <row r="1256" spans="1:11" ht="15" customHeight="1" x14ac:dyDescent="0.3">
      <c r="A1256" s="8" t="s">
        <v>1292</v>
      </c>
      <c r="B1256" s="20">
        <v>1</v>
      </c>
      <c r="C1256" s="38">
        <v>8823.99</v>
      </c>
      <c r="D1256" s="8" t="s">
        <v>7884</v>
      </c>
      <c r="E1256" s="8" t="s">
        <v>7882</v>
      </c>
      <c r="F1256" s="8" t="s">
        <v>7867</v>
      </c>
      <c r="G1256" s="43">
        <v>28052</v>
      </c>
      <c r="H1256" s="20">
        <v>46</v>
      </c>
      <c r="I1256" s="20" t="str" cm="1">
        <f t="array" ref="I1256">_xlfn.IFS(H1256&lt;=18, "Child", AND(H1256&gt;18, H1256&lt;=54), "Adult", TRUE, "Old")</f>
        <v>Adult</v>
      </c>
      <c r="K1256" s="27"/>
    </row>
    <row r="1257" spans="1:11" ht="15" customHeight="1" x14ac:dyDescent="0.3">
      <c r="A1257" s="8" t="s">
        <v>1293</v>
      </c>
      <c r="B1257" s="20">
        <v>2</v>
      </c>
      <c r="C1257" s="38">
        <v>8823.2800000000007</v>
      </c>
      <c r="D1257" s="8" t="s">
        <v>7884</v>
      </c>
      <c r="E1257" s="8" t="s">
        <v>7883</v>
      </c>
      <c r="F1257" s="8" t="s">
        <v>7861</v>
      </c>
      <c r="G1257" s="43">
        <v>27925</v>
      </c>
      <c r="H1257" s="20">
        <v>46</v>
      </c>
      <c r="I1257" s="20" t="str" cm="1">
        <f t="array" ref="I1257">_xlfn.IFS(H1257&lt;=18, "Child", AND(H1257&gt;18, H1257&lt;=54), "Adult", TRUE, "Old")</f>
        <v>Adult</v>
      </c>
      <c r="K1257" s="27"/>
    </row>
    <row r="1258" spans="1:11" ht="15" customHeight="1" x14ac:dyDescent="0.3">
      <c r="A1258" s="8" t="s">
        <v>1294</v>
      </c>
      <c r="B1258" s="20">
        <v>0</v>
      </c>
      <c r="C1258" s="38">
        <v>8821.8799999999992</v>
      </c>
      <c r="D1258" s="8" t="s">
        <v>7884</v>
      </c>
      <c r="E1258" s="8" t="s">
        <v>7882</v>
      </c>
      <c r="F1258" s="8" t="s">
        <v>7868</v>
      </c>
      <c r="G1258" s="43">
        <v>37202</v>
      </c>
      <c r="H1258" s="20">
        <v>21</v>
      </c>
      <c r="I1258" s="20" t="str" cm="1">
        <f t="array" ref="I1258">_xlfn.IFS(H1258&lt;=18, "Child", AND(H1258&gt;18, H1258&lt;=54), "Adult", TRUE, "Old")</f>
        <v>Adult</v>
      </c>
      <c r="K1258" s="27"/>
    </row>
    <row r="1259" spans="1:11" ht="15" customHeight="1" x14ac:dyDescent="0.3">
      <c r="A1259" s="8" t="s">
        <v>1295</v>
      </c>
      <c r="B1259" s="20">
        <v>0</v>
      </c>
      <c r="C1259" s="38">
        <v>8800.49</v>
      </c>
      <c r="D1259" s="8" t="s">
        <v>7882</v>
      </c>
      <c r="E1259" s="8" t="s">
        <v>7884</v>
      </c>
      <c r="F1259" s="8" t="s">
        <v>7859</v>
      </c>
      <c r="G1259" s="43">
        <v>23983</v>
      </c>
      <c r="H1259" s="20">
        <v>57</v>
      </c>
      <c r="I1259" s="20" t="str" cm="1">
        <f t="array" ref="I1259">_xlfn.IFS(H1259&lt;=18, "Child", AND(H1259&gt;18, H1259&lt;=54), "Adult", TRUE, "Old")</f>
        <v>Old</v>
      </c>
      <c r="K1259" s="27"/>
    </row>
    <row r="1260" spans="1:11" ht="15" customHeight="1" x14ac:dyDescent="0.3">
      <c r="A1260" s="8" t="s">
        <v>1296</v>
      </c>
      <c r="B1260" s="20">
        <v>0</v>
      </c>
      <c r="C1260" s="38">
        <v>8798.59</v>
      </c>
      <c r="D1260" s="8" t="s">
        <v>7884</v>
      </c>
      <c r="E1260" s="8" t="s">
        <v>7883</v>
      </c>
      <c r="F1260" s="8" t="s">
        <v>7861</v>
      </c>
      <c r="G1260" s="43">
        <v>26102</v>
      </c>
      <c r="H1260" s="20">
        <v>51</v>
      </c>
      <c r="I1260" s="20" t="str" cm="1">
        <f t="array" ref="I1260">_xlfn.IFS(H1260&lt;=18, "Child", AND(H1260&gt;18, H1260&lt;=54), "Adult", TRUE, "Old")</f>
        <v>Adult</v>
      </c>
      <c r="K1260" s="27"/>
    </row>
    <row r="1261" spans="1:11" ht="15" customHeight="1" x14ac:dyDescent="0.3">
      <c r="A1261" s="8" t="s">
        <v>1297</v>
      </c>
      <c r="B1261" s="20">
        <v>0</v>
      </c>
      <c r="C1261" s="38">
        <v>8782.4699999999993</v>
      </c>
      <c r="D1261" s="8" t="s">
        <v>7884</v>
      </c>
      <c r="E1261" s="8" t="s">
        <v>7882</v>
      </c>
      <c r="F1261" s="8" t="s">
        <v>7861</v>
      </c>
      <c r="G1261" s="43">
        <v>26168</v>
      </c>
      <c r="H1261" s="20">
        <v>51</v>
      </c>
      <c r="I1261" s="20" t="str" cm="1">
        <f t="array" ref="I1261">_xlfn.IFS(H1261&lt;=18, "Child", AND(H1261&gt;18, H1261&lt;=54), "Adult", TRUE, "Old")</f>
        <v>Adult</v>
      </c>
      <c r="K1261" s="27"/>
    </row>
    <row r="1262" spans="1:11" ht="15" customHeight="1" x14ac:dyDescent="0.3">
      <c r="A1262" s="8" t="s">
        <v>1298</v>
      </c>
      <c r="B1262" s="20">
        <v>1</v>
      </c>
      <c r="C1262" s="38">
        <v>8765.25</v>
      </c>
      <c r="D1262" s="8" t="s">
        <v>7884</v>
      </c>
      <c r="E1262" s="8" t="s">
        <v>7882</v>
      </c>
      <c r="F1262" s="8" t="s">
        <v>7860</v>
      </c>
      <c r="G1262" s="43">
        <v>27278</v>
      </c>
      <c r="H1262" s="20">
        <v>48</v>
      </c>
      <c r="I1262" s="20" t="str" cm="1">
        <f t="array" ref="I1262">_xlfn.IFS(H1262&lt;=18, "Child", AND(H1262&gt;18, H1262&lt;=54), "Adult", TRUE, "Old")</f>
        <v>Adult</v>
      </c>
      <c r="K1262" s="27"/>
    </row>
    <row r="1263" spans="1:11" ht="15" customHeight="1" x14ac:dyDescent="0.3">
      <c r="A1263" s="8" t="s">
        <v>1299</v>
      </c>
      <c r="B1263" s="20">
        <v>0</v>
      </c>
      <c r="C1263" s="38">
        <v>8760.1200000000008</v>
      </c>
      <c r="D1263" s="8" t="s">
        <v>7884</v>
      </c>
      <c r="E1263" s="8" t="s">
        <v>7883</v>
      </c>
      <c r="F1263" s="8" t="s">
        <v>7859</v>
      </c>
      <c r="G1263" s="43">
        <v>25455</v>
      </c>
      <c r="H1263" s="20">
        <v>53</v>
      </c>
      <c r="I1263" s="20" t="str" cm="1">
        <f t="array" ref="I1263">_xlfn.IFS(H1263&lt;=18, "Child", AND(H1263&gt;18, H1263&lt;=54), "Adult", TRUE, "Old")</f>
        <v>Adult</v>
      </c>
      <c r="K1263" s="27"/>
    </row>
    <row r="1264" spans="1:11" ht="15" customHeight="1" x14ac:dyDescent="0.3">
      <c r="A1264" s="8" t="s">
        <v>1300</v>
      </c>
      <c r="B1264" s="20">
        <v>0</v>
      </c>
      <c r="C1264" s="38">
        <v>8747.68</v>
      </c>
      <c r="D1264" s="8" t="s">
        <v>7884</v>
      </c>
      <c r="E1264" s="8" t="s">
        <v>7882</v>
      </c>
      <c r="F1264" s="8" t="s">
        <v>7861</v>
      </c>
      <c r="G1264" s="43">
        <v>36395</v>
      </c>
      <c r="H1264" s="20">
        <v>23</v>
      </c>
      <c r="I1264" s="20" t="str" cm="1">
        <f t="array" ref="I1264">_xlfn.IFS(H1264&lt;=18, "Child", AND(H1264&gt;18, H1264&lt;=54), "Adult", TRUE, "Old")</f>
        <v>Adult</v>
      </c>
      <c r="K1264" s="27"/>
    </row>
    <row r="1265" spans="1:11" ht="15" customHeight="1" x14ac:dyDescent="0.3">
      <c r="A1265" s="8" t="s">
        <v>1301</v>
      </c>
      <c r="B1265" s="20">
        <v>2</v>
      </c>
      <c r="C1265" s="38">
        <v>8733.23</v>
      </c>
      <c r="D1265" s="8" t="s">
        <v>7884</v>
      </c>
      <c r="E1265" s="8" t="s">
        <v>7882</v>
      </c>
      <c r="F1265" s="8" t="s">
        <v>7860</v>
      </c>
      <c r="G1265" s="43">
        <v>27928</v>
      </c>
      <c r="H1265" s="20">
        <v>46</v>
      </c>
      <c r="I1265" s="20" t="str" cm="1">
        <f t="array" ref="I1265">_xlfn.IFS(H1265&lt;=18, "Child", AND(H1265&gt;18, H1265&lt;=54), "Adult", TRUE, "Old")</f>
        <v>Adult</v>
      </c>
      <c r="K1265" s="27"/>
    </row>
    <row r="1266" spans="1:11" ht="15" customHeight="1" x14ac:dyDescent="0.3">
      <c r="A1266" s="8" t="s">
        <v>1302</v>
      </c>
      <c r="B1266" s="20">
        <v>1</v>
      </c>
      <c r="C1266" s="38">
        <v>8703.4599999999991</v>
      </c>
      <c r="D1266" s="8" t="s">
        <v>7882</v>
      </c>
      <c r="E1266" s="8" t="s">
        <v>7882</v>
      </c>
      <c r="F1266" s="8" t="s">
        <v>7861</v>
      </c>
      <c r="G1266" s="43">
        <v>26840</v>
      </c>
      <c r="H1266" s="20">
        <v>49</v>
      </c>
      <c r="I1266" s="20" t="str" cm="1">
        <f t="array" ref="I1266">_xlfn.IFS(H1266&lt;=18, "Child", AND(H1266&gt;18, H1266&lt;=54), "Adult", TRUE, "Old")</f>
        <v>Adult</v>
      </c>
      <c r="K1266" s="27"/>
    </row>
    <row r="1267" spans="1:11" ht="15" customHeight="1" x14ac:dyDescent="0.3">
      <c r="A1267" s="8" t="s">
        <v>1303</v>
      </c>
      <c r="B1267" s="20">
        <v>2</v>
      </c>
      <c r="C1267" s="38">
        <v>8701.84</v>
      </c>
      <c r="D1267" s="8" t="s">
        <v>7884</v>
      </c>
      <c r="E1267" s="8" t="s">
        <v>7882</v>
      </c>
      <c r="F1267" s="8" t="s">
        <v>7870</v>
      </c>
      <c r="G1267" s="43">
        <v>29522</v>
      </c>
      <c r="H1267" s="20">
        <v>42</v>
      </c>
      <c r="I1267" s="20" t="str" cm="1">
        <f t="array" ref="I1267">_xlfn.IFS(H1267&lt;=18, "Child", AND(H1267&gt;18, H1267&lt;=54), "Adult", TRUE, "Old")</f>
        <v>Adult</v>
      </c>
      <c r="K1267" s="27"/>
    </row>
    <row r="1268" spans="1:11" ht="15" customHeight="1" x14ac:dyDescent="0.3">
      <c r="A1268" s="8" t="s">
        <v>1304</v>
      </c>
      <c r="B1268" s="20">
        <v>0</v>
      </c>
      <c r="C1268" s="38">
        <v>8688.86</v>
      </c>
      <c r="D1268" s="8" t="s">
        <v>7884</v>
      </c>
      <c r="E1268" s="8" t="s">
        <v>7883</v>
      </c>
      <c r="F1268" s="8" t="s">
        <v>7871</v>
      </c>
      <c r="G1268" s="43">
        <v>26948</v>
      </c>
      <c r="H1268" s="20">
        <v>49</v>
      </c>
      <c r="I1268" s="20" t="str" cm="1">
        <f t="array" ref="I1268">_xlfn.IFS(H1268&lt;=18, "Child", AND(H1268&gt;18, H1268&lt;=54), "Adult", TRUE, "Old")</f>
        <v>Adult</v>
      </c>
      <c r="K1268" s="27"/>
    </row>
    <row r="1269" spans="1:11" ht="15" customHeight="1" x14ac:dyDescent="0.3">
      <c r="A1269" s="8" t="s">
        <v>1305</v>
      </c>
      <c r="B1269" s="20">
        <v>0</v>
      </c>
      <c r="C1269" s="38">
        <v>8671.19</v>
      </c>
      <c r="D1269" s="8" t="s">
        <v>7884</v>
      </c>
      <c r="E1269" s="8" t="s">
        <v>7883</v>
      </c>
      <c r="F1269" s="8" t="s">
        <v>7860</v>
      </c>
      <c r="G1269" s="43">
        <v>27257</v>
      </c>
      <c r="H1269" s="20">
        <v>48</v>
      </c>
      <c r="I1269" s="20" t="str" cm="1">
        <f t="array" ref="I1269">_xlfn.IFS(H1269&lt;=18, "Child", AND(H1269&gt;18, H1269&lt;=54), "Adult", TRUE, "Old")</f>
        <v>Adult</v>
      </c>
      <c r="K1269" s="27"/>
    </row>
    <row r="1270" spans="1:11" ht="15" customHeight="1" x14ac:dyDescent="0.3">
      <c r="A1270" s="8" t="s">
        <v>1306</v>
      </c>
      <c r="B1270" s="20">
        <v>0</v>
      </c>
      <c r="C1270" s="38">
        <v>8665.14</v>
      </c>
      <c r="D1270" s="8" t="s">
        <v>7884</v>
      </c>
      <c r="E1270" s="8" t="s">
        <v>7882</v>
      </c>
      <c r="F1270" s="8" t="s">
        <v>7859</v>
      </c>
      <c r="G1270" s="43">
        <v>25425</v>
      </c>
      <c r="H1270" s="20">
        <v>53</v>
      </c>
      <c r="I1270" s="20" t="str" cm="1">
        <f t="array" ref="I1270">_xlfn.IFS(H1270&lt;=18, "Child", AND(H1270&gt;18, H1270&lt;=54), "Adult", TRUE, "Old")</f>
        <v>Adult</v>
      </c>
      <c r="K1270" s="27"/>
    </row>
    <row r="1271" spans="1:11" ht="15" customHeight="1" x14ac:dyDescent="0.3">
      <c r="A1271" s="8" t="s">
        <v>1307</v>
      </c>
      <c r="B1271" s="20">
        <v>0</v>
      </c>
      <c r="C1271" s="38">
        <v>8665.09</v>
      </c>
      <c r="D1271" s="8" t="s">
        <v>7882</v>
      </c>
      <c r="E1271" s="8" t="s">
        <v>7884</v>
      </c>
      <c r="F1271" s="8" t="s">
        <v>7860</v>
      </c>
      <c r="G1271" s="43">
        <v>24036</v>
      </c>
      <c r="H1271" s="20">
        <v>57</v>
      </c>
      <c r="I1271" s="20" t="str" cm="1">
        <f t="array" ref="I1271">_xlfn.IFS(H1271&lt;=18, "Child", AND(H1271&gt;18, H1271&lt;=54), "Adult", TRUE, "Old")</f>
        <v>Old</v>
      </c>
      <c r="K1271" s="27"/>
    </row>
    <row r="1272" spans="1:11" ht="15" customHeight="1" x14ac:dyDescent="0.3">
      <c r="A1272" s="8" t="s">
        <v>1308</v>
      </c>
      <c r="B1272" s="20">
        <v>1</v>
      </c>
      <c r="C1272" s="38">
        <v>8627.5400000000009</v>
      </c>
      <c r="D1272" s="8" t="s">
        <v>7884</v>
      </c>
      <c r="E1272" s="8" t="s">
        <v>7884</v>
      </c>
      <c r="F1272" s="8" t="s">
        <v>7871</v>
      </c>
      <c r="G1272" s="43">
        <v>27609</v>
      </c>
      <c r="H1272" s="20">
        <v>47</v>
      </c>
      <c r="I1272" s="20" t="str" cm="1">
        <f t="array" ref="I1272">_xlfn.IFS(H1272&lt;=18, "Child", AND(H1272&gt;18, H1272&lt;=54), "Adult", TRUE, "Old")</f>
        <v>Adult</v>
      </c>
      <c r="K1272" s="27"/>
    </row>
    <row r="1273" spans="1:11" ht="15" customHeight="1" x14ac:dyDescent="0.3">
      <c r="A1273" s="8" t="s">
        <v>1309</v>
      </c>
      <c r="B1273" s="20">
        <v>3</v>
      </c>
      <c r="C1273" s="38">
        <v>8615.2999999999993</v>
      </c>
      <c r="D1273" s="8" t="s">
        <v>7884</v>
      </c>
      <c r="E1273" s="8" t="s">
        <v>7882</v>
      </c>
      <c r="F1273" s="8" t="s">
        <v>7861</v>
      </c>
      <c r="G1273" s="43">
        <v>28370</v>
      </c>
      <c r="H1273" s="20">
        <v>45</v>
      </c>
      <c r="I1273" s="20" t="str" cm="1">
        <f t="array" ref="I1273">_xlfn.IFS(H1273&lt;=18, "Child", AND(H1273&gt;18, H1273&lt;=54), "Adult", TRUE, "Old")</f>
        <v>Adult</v>
      </c>
      <c r="K1273" s="27"/>
    </row>
    <row r="1274" spans="1:11" ht="15" customHeight="1" x14ac:dyDescent="0.3">
      <c r="A1274" s="8" t="s">
        <v>1310</v>
      </c>
      <c r="B1274" s="20">
        <v>3</v>
      </c>
      <c r="C1274" s="38">
        <v>8606.2199999999993</v>
      </c>
      <c r="D1274" s="8" t="s">
        <v>7883</v>
      </c>
      <c r="E1274" s="8" t="s">
        <v>7884</v>
      </c>
      <c r="F1274" s="8" t="s">
        <v>7869</v>
      </c>
      <c r="G1274" s="43">
        <v>29053</v>
      </c>
      <c r="H1274" s="20">
        <v>43</v>
      </c>
      <c r="I1274" s="20" t="str" cm="1">
        <f t="array" ref="I1274">_xlfn.IFS(H1274&lt;=18, "Child", AND(H1274&gt;18, H1274&lt;=54), "Adult", TRUE, "Old")</f>
        <v>Adult</v>
      </c>
      <c r="K1274" s="27"/>
    </row>
    <row r="1275" spans="1:11" ht="15" customHeight="1" x14ac:dyDescent="0.3">
      <c r="A1275" s="8" t="s">
        <v>1311</v>
      </c>
      <c r="B1275" s="20">
        <v>3</v>
      </c>
      <c r="C1275" s="38">
        <v>8605.36</v>
      </c>
      <c r="D1275" s="8" t="s">
        <v>7884</v>
      </c>
      <c r="E1275" s="8" t="s">
        <v>7884</v>
      </c>
      <c r="F1275" s="8" t="s">
        <v>7859</v>
      </c>
      <c r="G1275" s="43">
        <v>28413</v>
      </c>
      <c r="H1275" s="20">
        <v>45</v>
      </c>
      <c r="I1275" s="20" t="str" cm="1">
        <f t="array" ref="I1275">_xlfn.IFS(H1275&lt;=18, "Child", AND(H1275&gt;18, H1275&lt;=54), "Adult", TRUE, "Old")</f>
        <v>Adult</v>
      </c>
      <c r="K1275" s="27"/>
    </row>
    <row r="1276" spans="1:11" ht="15" customHeight="1" x14ac:dyDescent="0.3">
      <c r="A1276" s="8" t="s">
        <v>1312</v>
      </c>
      <c r="B1276" s="20">
        <v>2</v>
      </c>
      <c r="C1276" s="38">
        <v>8604.48</v>
      </c>
      <c r="D1276" s="8" t="s">
        <v>7882</v>
      </c>
      <c r="E1276" s="8" t="s">
        <v>7884</v>
      </c>
      <c r="F1276" s="8" t="s">
        <v>7864</v>
      </c>
      <c r="G1276" s="43">
        <v>28441</v>
      </c>
      <c r="H1276" s="20">
        <v>45</v>
      </c>
      <c r="I1276" s="20" t="str" cm="1">
        <f t="array" ref="I1276">_xlfn.IFS(H1276&lt;=18, "Child", AND(H1276&gt;18, H1276&lt;=54), "Adult", TRUE, "Old")</f>
        <v>Adult</v>
      </c>
      <c r="K1276" s="27"/>
    </row>
    <row r="1277" spans="1:11" ht="15" customHeight="1" x14ac:dyDescent="0.3">
      <c r="A1277" s="8" t="s">
        <v>1313</v>
      </c>
      <c r="B1277" s="20">
        <v>2</v>
      </c>
      <c r="C1277" s="38">
        <v>8603.82</v>
      </c>
      <c r="D1277" s="8" t="s">
        <v>7884</v>
      </c>
      <c r="E1277" s="8" t="s">
        <v>7883</v>
      </c>
      <c r="F1277" s="8" t="s">
        <v>7863</v>
      </c>
      <c r="G1277" s="43">
        <v>28392</v>
      </c>
      <c r="H1277" s="20">
        <v>45</v>
      </c>
      <c r="I1277" s="20" t="str" cm="1">
        <f t="array" ref="I1277">_xlfn.IFS(H1277&lt;=18, "Child", AND(H1277&gt;18, H1277&lt;=54), "Adult", TRUE, "Old")</f>
        <v>Adult</v>
      </c>
      <c r="K1277" s="27"/>
    </row>
    <row r="1278" spans="1:11" ht="15" customHeight="1" x14ac:dyDescent="0.3">
      <c r="A1278" s="8" t="s">
        <v>1314</v>
      </c>
      <c r="B1278" s="20">
        <v>0</v>
      </c>
      <c r="C1278" s="38">
        <v>8601.33</v>
      </c>
      <c r="D1278" s="8" t="s">
        <v>7884</v>
      </c>
      <c r="E1278" s="8" t="s">
        <v>7883</v>
      </c>
      <c r="F1278" s="8" t="s">
        <v>7859</v>
      </c>
      <c r="G1278" s="43">
        <v>26856</v>
      </c>
      <c r="H1278" s="20">
        <v>49</v>
      </c>
      <c r="I1278" s="20" t="str" cm="1">
        <f t="array" ref="I1278">_xlfn.IFS(H1278&lt;=18, "Child", AND(H1278&gt;18, H1278&lt;=54), "Adult", TRUE, "Old")</f>
        <v>Adult</v>
      </c>
      <c r="K1278" s="27"/>
    </row>
    <row r="1279" spans="1:11" ht="15" customHeight="1" x14ac:dyDescent="0.3">
      <c r="A1279" s="8" t="s">
        <v>1315</v>
      </c>
      <c r="B1279" s="20">
        <v>5</v>
      </c>
      <c r="C1279" s="38">
        <v>8596.83</v>
      </c>
      <c r="D1279" s="8" t="s">
        <v>7884</v>
      </c>
      <c r="E1279" s="8" t="s">
        <v>7882</v>
      </c>
      <c r="F1279" s="8" t="s">
        <v>7859</v>
      </c>
      <c r="G1279" s="43">
        <v>30522</v>
      </c>
      <c r="H1279" s="20">
        <v>39</v>
      </c>
      <c r="I1279" s="20" t="str" cm="1">
        <f t="array" ref="I1279">_xlfn.IFS(H1279&lt;=18, "Child", AND(H1279&gt;18, H1279&lt;=54), "Adult", TRUE, "Old")</f>
        <v>Adult</v>
      </c>
      <c r="K1279" s="27"/>
    </row>
    <row r="1280" spans="1:11" ht="15" customHeight="1" x14ac:dyDescent="0.3">
      <c r="A1280" s="8" t="s">
        <v>1316</v>
      </c>
      <c r="B1280" s="20">
        <v>5</v>
      </c>
      <c r="C1280" s="38">
        <v>8582.2999999999993</v>
      </c>
      <c r="D1280" s="8" t="s">
        <v>7884</v>
      </c>
      <c r="E1280" s="8" t="s">
        <v>7883</v>
      </c>
      <c r="F1280" s="8" t="s">
        <v>7859</v>
      </c>
      <c r="G1280" s="43">
        <v>30680</v>
      </c>
      <c r="H1280" s="20">
        <v>39</v>
      </c>
      <c r="I1280" s="20" t="str" cm="1">
        <f t="array" ref="I1280">_xlfn.IFS(H1280&lt;=18, "Child", AND(H1280&gt;18, H1280&lt;=54), "Adult", TRUE, "Old")</f>
        <v>Adult</v>
      </c>
      <c r="K1280" s="27"/>
    </row>
    <row r="1281" spans="1:11" ht="15" customHeight="1" x14ac:dyDescent="0.3">
      <c r="A1281" s="8" t="s">
        <v>1317</v>
      </c>
      <c r="B1281" s="20">
        <v>3</v>
      </c>
      <c r="C1281" s="38">
        <v>8573.2999999999993</v>
      </c>
      <c r="D1281" s="8" t="s">
        <v>7884</v>
      </c>
      <c r="E1281" s="8" t="s">
        <v>7884</v>
      </c>
      <c r="F1281" s="8" t="s">
        <v>7870</v>
      </c>
      <c r="G1281" s="43">
        <v>32092</v>
      </c>
      <c r="H1281" s="20">
        <v>35</v>
      </c>
      <c r="I1281" s="20" t="str" cm="1">
        <f t="array" ref="I1281">_xlfn.IFS(H1281&lt;=18, "Child", AND(H1281&gt;18, H1281&lt;=54), "Adult", TRUE, "Old")</f>
        <v>Adult</v>
      </c>
      <c r="K1281" s="27"/>
    </row>
    <row r="1282" spans="1:11" ht="15" customHeight="1" x14ac:dyDescent="0.3">
      <c r="A1282" s="8" t="s">
        <v>1318</v>
      </c>
      <c r="B1282" s="20">
        <v>3</v>
      </c>
      <c r="C1282" s="38">
        <v>8572.0400000000009</v>
      </c>
      <c r="D1282" s="8" t="s">
        <v>7884</v>
      </c>
      <c r="E1282" s="8" t="s">
        <v>7884</v>
      </c>
      <c r="F1282" s="8" t="s">
        <v>7870</v>
      </c>
      <c r="G1282" s="43">
        <v>30291</v>
      </c>
      <c r="H1282" s="20">
        <v>40</v>
      </c>
      <c r="I1282" s="20" t="str" cm="1">
        <f t="array" ref="I1282">_xlfn.IFS(H1282&lt;=18, "Child", AND(H1282&gt;18, H1282&lt;=54), "Adult", TRUE, "Old")</f>
        <v>Adult</v>
      </c>
      <c r="K1282" s="27"/>
    </row>
    <row r="1283" spans="1:11" ht="15" customHeight="1" x14ac:dyDescent="0.3">
      <c r="A1283" s="8" t="s">
        <v>1319</v>
      </c>
      <c r="B1283" s="20">
        <v>1</v>
      </c>
      <c r="C1283" s="38">
        <v>8569.86</v>
      </c>
      <c r="D1283" s="8" t="s">
        <v>7884</v>
      </c>
      <c r="E1283" s="8" t="s">
        <v>7882</v>
      </c>
      <c r="F1283" s="8" t="s">
        <v>7859</v>
      </c>
      <c r="G1283" s="43">
        <v>27663</v>
      </c>
      <c r="H1283" s="20">
        <v>47</v>
      </c>
      <c r="I1283" s="20" t="str" cm="1">
        <f t="array" ref="I1283">_xlfn.IFS(H1283&lt;=18, "Child", AND(H1283&gt;18, H1283&lt;=54), "Adult", TRUE, "Old")</f>
        <v>Adult</v>
      </c>
      <c r="K1283" s="27"/>
    </row>
    <row r="1284" spans="1:11" ht="15" customHeight="1" x14ac:dyDescent="0.3">
      <c r="A1284" s="8" t="s">
        <v>1320</v>
      </c>
      <c r="B1284" s="20">
        <v>3</v>
      </c>
      <c r="C1284" s="38">
        <v>8567.25</v>
      </c>
      <c r="D1284" s="8" t="s">
        <v>7884</v>
      </c>
      <c r="E1284" s="8" t="s">
        <v>7883</v>
      </c>
      <c r="F1284" s="8" t="s">
        <v>7860</v>
      </c>
      <c r="G1284" s="43">
        <v>32407</v>
      </c>
      <c r="H1284" s="20">
        <v>34</v>
      </c>
      <c r="I1284" s="20" t="str" cm="1">
        <f t="array" ref="I1284">_xlfn.IFS(H1284&lt;=18, "Child", AND(H1284&gt;18, H1284&lt;=54), "Adult", TRUE, "Old")</f>
        <v>Adult</v>
      </c>
      <c r="K1284" s="27"/>
    </row>
    <row r="1285" spans="1:11" ht="15" customHeight="1" x14ac:dyDescent="0.3">
      <c r="A1285" s="8" t="s">
        <v>1321</v>
      </c>
      <c r="B1285" s="20">
        <v>1</v>
      </c>
      <c r="C1285" s="38">
        <v>8556.91</v>
      </c>
      <c r="D1285" s="8" t="s">
        <v>7884</v>
      </c>
      <c r="E1285" s="8" t="s">
        <v>7883</v>
      </c>
      <c r="F1285" s="8" t="s">
        <v>7861</v>
      </c>
      <c r="G1285" s="43">
        <v>27627</v>
      </c>
      <c r="H1285" s="20">
        <v>47</v>
      </c>
      <c r="I1285" s="20" t="str" cm="1">
        <f t="array" ref="I1285">_xlfn.IFS(H1285&lt;=18, "Child", AND(H1285&gt;18, H1285&lt;=54), "Adult", TRUE, "Old")</f>
        <v>Adult</v>
      </c>
      <c r="K1285" s="27"/>
    </row>
    <row r="1286" spans="1:11" ht="15" customHeight="1" x14ac:dyDescent="0.3">
      <c r="A1286" s="8" t="s">
        <v>1322</v>
      </c>
      <c r="B1286" s="20">
        <v>1</v>
      </c>
      <c r="C1286" s="38">
        <v>8551.35</v>
      </c>
      <c r="D1286" s="8" t="s">
        <v>7884</v>
      </c>
      <c r="E1286" s="8" t="s">
        <v>7884</v>
      </c>
      <c r="F1286" s="8" t="s">
        <v>7861</v>
      </c>
      <c r="G1286" s="43">
        <v>27612</v>
      </c>
      <c r="H1286" s="20">
        <v>47</v>
      </c>
      <c r="I1286" s="20" t="str" cm="1">
        <f t="array" ref="I1286">_xlfn.IFS(H1286&lt;=18, "Child", AND(H1286&gt;18, H1286&lt;=54), "Adult", TRUE, "Old")</f>
        <v>Adult</v>
      </c>
      <c r="K1286" s="27"/>
    </row>
    <row r="1287" spans="1:11" ht="15" customHeight="1" x14ac:dyDescent="0.3">
      <c r="A1287" s="8" t="s">
        <v>1323</v>
      </c>
      <c r="B1287" s="20">
        <v>1</v>
      </c>
      <c r="C1287" s="38">
        <v>8547.69</v>
      </c>
      <c r="D1287" s="8" t="s">
        <v>7884</v>
      </c>
      <c r="E1287" s="8" t="s">
        <v>7883</v>
      </c>
      <c r="F1287" s="8" t="s">
        <v>7859</v>
      </c>
      <c r="G1287" s="43">
        <v>30662</v>
      </c>
      <c r="H1287" s="20">
        <v>39</v>
      </c>
      <c r="I1287" s="20" t="str" cm="1">
        <f t="array" ref="I1287">_xlfn.IFS(H1287&lt;=18, "Child", AND(H1287&gt;18, H1287&lt;=54), "Adult", TRUE, "Old")</f>
        <v>Adult</v>
      </c>
      <c r="K1287" s="27"/>
    </row>
    <row r="1288" spans="1:11" ht="15" customHeight="1" x14ac:dyDescent="0.3">
      <c r="A1288" s="8" t="s">
        <v>1324</v>
      </c>
      <c r="B1288" s="20">
        <v>1</v>
      </c>
      <c r="C1288" s="38">
        <v>8539.67</v>
      </c>
      <c r="D1288" s="8" t="s">
        <v>7884</v>
      </c>
      <c r="E1288" s="8" t="s">
        <v>7882</v>
      </c>
      <c r="F1288" s="8" t="s">
        <v>7861</v>
      </c>
      <c r="G1288" s="43">
        <v>27704</v>
      </c>
      <c r="H1288" s="20">
        <v>47</v>
      </c>
      <c r="I1288" s="20" t="str" cm="1">
        <f t="array" ref="I1288">_xlfn.IFS(H1288&lt;=18, "Child", AND(H1288&gt;18, H1288&lt;=54), "Adult", TRUE, "Old")</f>
        <v>Adult</v>
      </c>
      <c r="K1288" s="27"/>
    </row>
    <row r="1289" spans="1:11" ht="15" customHeight="1" x14ac:dyDescent="0.3">
      <c r="A1289" s="8" t="s">
        <v>1325</v>
      </c>
      <c r="B1289" s="20">
        <v>3</v>
      </c>
      <c r="C1289" s="38">
        <v>8538.2900000000009</v>
      </c>
      <c r="D1289" s="8" t="s">
        <v>7884</v>
      </c>
      <c r="E1289" s="8" t="s">
        <v>7882</v>
      </c>
      <c r="F1289" s="8" t="s">
        <v>7867</v>
      </c>
      <c r="G1289" s="43">
        <v>29947</v>
      </c>
      <c r="H1289" s="20">
        <v>41</v>
      </c>
      <c r="I1289" s="20" t="str" cm="1">
        <f t="array" ref="I1289">_xlfn.IFS(H1289&lt;=18, "Child", AND(H1289&gt;18, H1289&lt;=54), "Adult", TRUE, "Old")</f>
        <v>Adult</v>
      </c>
      <c r="K1289" s="27"/>
    </row>
    <row r="1290" spans="1:11" ht="15" customHeight="1" x14ac:dyDescent="0.3">
      <c r="A1290" s="8" t="s">
        <v>1326</v>
      </c>
      <c r="B1290" s="20">
        <v>0</v>
      </c>
      <c r="C1290" s="38">
        <v>8534.67</v>
      </c>
      <c r="D1290" s="8" t="s">
        <v>7884</v>
      </c>
      <c r="E1290" s="8" t="s">
        <v>7882</v>
      </c>
      <c r="F1290" s="8" t="s">
        <v>7867</v>
      </c>
      <c r="G1290" s="43">
        <v>30521</v>
      </c>
      <c r="H1290" s="20">
        <v>39</v>
      </c>
      <c r="I1290" s="20" t="str" cm="1">
        <f t="array" ref="I1290">_xlfn.IFS(H1290&lt;=18, "Child", AND(H1290&gt;18, H1290&lt;=54), "Adult", TRUE, "Old")</f>
        <v>Adult</v>
      </c>
      <c r="K1290" s="27"/>
    </row>
    <row r="1291" spans="1:11" ht="15" customHeight="1" x14ac:dyDescent="0.3">
      <c r="A1291" s="8" t="s">
        <v>1327</v>
      </c>
      <c r="B1291" s="20">
        <v>2</v>
      </c>
      <c r="C1291" s="38">
        <v>8527.5300000000007</v>
      </c>
      <c r="D1291" s="8" t="s">
        <v>7884</v>
      </c>
      <c r="E1291" s="8" t="s">
        <v>7884</v>
      </c>
      <c r="F1291" s="8" t="s">
        <v>7859</v>
      </c>
      <c r="G1291" s="43">
        <v>28332</v>
      </c>
      <c r="H1291" s="20">
        <v>45</v>
      </c>
      <c r="I1291" s="20" t="str" cm="1">
        <f t="array" ref="I1291">_xlfn.IFS(H1291&lt;=18, "Child", AND(H1291&gt;18, H1291&lt;=54), "Adult", TRUE, "Old")</f>
        <v>Adult</v>
      </c>
      <c r="K1291" s="27"/>
    </row>
    <row r="1292" spans="1:11" ht="15" customHeight="1" x14ac:dyDescent="0.3">
      <c r="A1292" s="8" t="s">
        <v>1328</v>
      </c>
      <c r="B1292" s="20">
        <v>3</v>
      </c>
      <c r="C1292" s="38">
        <v>8522</v>
      </c>
      <c r="D1292" s="8" t="s">
        <v>7884</v>
      </c>
      <c r="E1292" s="8" t="s">
        <v>7884</v>
      </c>
      <c r="F1292" s="8" t="s">
        <v>7861</v>
      </c>
      <c r="G1292" s="43">
        <v>29080</v>
      </c>
      <c r="H1292" s="20">
        <v>43</v>
      </c>
      <c r="I1292" s="20" t="str" cm="1">
        <f t="array" ref="I1292">_xlfn.IFS(H1292&lt;=18, "Child", AND(H1292&gt;18, H1292&lt;=54), "Adult", TRUE, "Old")</f>
        <v>Adult</v>
      </c>
      <c r="K1292" s="27"/>
    </row>
    <row r="1293" spans="1:11" ht="15" customHeight="1" x14ac:dyDescent="0.3">
      <c r="A1293" s="8" t="s">
        <v>1329</v>
      </c>
      <c r="B1293" s="20">
        <v>2</v>
      </c>
      <c r="C1293" s="38">
        <v>8520.0300000000007</v>
      </c>
      <c r="D1293" s="8" t="s">
        <v>7884</v>
      </c>
      <c r="E1293" s="8" t="s">
        <v>7882</v>
      </c>
      <c r="F1293" s="8" t="s">
        <v>7861</v>
      </c>
      <c r="G1293" s="43">
        <v>28488</v>
      </c>
      <c r="H1293" s="20">
        <v>45</v>
      </c>
      <c r="I1293" s="20" t="str" cm="1">
        <f t="array" ref="I1293">_xlfn.IFS(H1293&lt;=18, "Child", AND(H1293&gt;18, H1293&lt;=54), "Adult", TRUE, "Old")</f>
        <v>Adult</v>
      </c>
      <c r="K1293" s="27"/>
    </row>
    <row r="1294" spans="1:11" ht="15" customHeight="1" x14ac:dyDescent="0.3">
      <c r="A1294" s="8" t="s">
        <v>1330</v>
      </c>
      <c r="B1294" s="20">
        <v>2</v>
      </c>
      <c r="C1294" s="38">
        <v>8516.83</v>
      </c>
      <c r="D1294" s="8" t="s">
        <v>7884</v>
      </c>
      <c r="E1294" s="8" t="s">
        <v>7883</v>
      </c>
      <c r="F1294" s="8" t="s">
        <v>7859</v>
      </c>
      <c r="G1294" s="43">
        <v>28297</v>
      </c>
      <c r="H1294" s="20">
        <v>45</v>
      </c>
      <c r="I1294" s="20" t="str" cm="1">
        <f t="array" ref="I1294">_xlfn.IFS(H1294&lt;=18, "Child", AND(H1294&gt;18, H1294&lt;=54), "Adult", TRUE, "Old")</f>
        <v>Adult</v>
      </c>
      <c r="K1294" s="27"/>
    </row>
    <row r="1295" spans="1:11" ht="15" customHeight="1" x14ac:dyDescent="0.3">
      <c r="A1295" s="8" t="s">
        <v>1331</v>
      </c>
      <c r="B1295" s="20">
        <v>2</v>
      </c>
      <c r="C1295" s="38">
        <v>8515.76</v>
      </c>
      <c r="D1295" s="8" t="s">
        <v>7884</v>
      </c>
      <c r="E1295" s="8" t="s">
        <v>7884</v>
      </c>
      <c r="F1295" s="8" t="s">
        <v>7859</v>
      </c>
      <c r="G1295" s="43">
        <v>28485</v>
      </c>
      <c r="H1295" s="20">
        <v>45</v>
      </c>
      <c r="I1295" s="20" t="str" cm="1">
        <f t="array" ref="I1295">_xlfn.IFS(H1295&lt;=18, "Child", AND(H1295&gt;18, H1295&lt;=54), "Adult", TRUE, "Old")</f>
        <v>Adult</v>
      </c>
      <c r="K1295" s="27"/>
    </row>
    <row r="1296" spans="1:11" ht="15" customHeight="1" x14ac:dyDescent="0.3">
      <c r="A1296" s="8" t="s">
        <v>1332</v>
      </c>
      <c r="B1296" s="20">
        <v>0</v>
      </c>
      <c r="C1296" s="38">
        <v>8471.65</v>
      </c>
      <c r="D1296" s="8" t="s">
        <v>7884</v>
      </c>
      <c r="E1296" s="8" t="s">
        <v>7883</v>
      </c>
      <c r="F1296" s="8" t="s">
        <v>7860</v>
      </c>
      <c r="G1296" s="43">
        <v>34283</v>
      </c>
      <c r="H1296" s="20">
        <v>29</v>
      </c>
      <c r="I1296" s="20" t="str" cm="1">
        <f t="array" ref="I1296">_xlfn.IFS(H1296&lt;=18, "Child", AND(H1296&gt;18, H1296&lt;=54), "Adult", TRUE, "Old")</f>
        <v>Adult</v>
      </c>
      <c r="K1296" s="27"/>
    </row>
    <row r="1297" spans="1:11" ht="15" customHeight="1" x14ac:dyDescent="0.3">
      <c r="A1297" s="8" t="s">
        <v>1333</v>
      </c>
      <c r="B1297" s="20">
        <v>0</v>
      </c>
      <c r="C1297" s="38">
        <v>8466.35</v>
      </c>
      <c r="D1297" s="8" t="s">
        <v>7884</v>
      </c>
      <c r="E1297" s="8" t="s">
        <v>7884</v>
      </c>
      <c r="F1297" s="8" t="s">
        <v>7860</v>
      </c>
      <c r="G1297" s="43">
        <v>33856</v>
      </c>
      <c r="H1297" s="20">
        <v>30</v>
      </c>
      <c r="I1297" s="20" t="str" cm="1">
        <f t="array" ref="I1297">_xlfn.IFS(H1297&lt;=18, "Child", AND(H1297&gt;18, H1297&lt;=54), "Adult", TRUE, "Old")</f>
        <v>Adult</v>
      </c>
      <c r="K1297" s="27"/>
    </row>
    <row r="1298" spans="1:11" ht="15" customHeight="1" x14ac:dyDescent="0.3">
      <c r="A1298" s="8" t="s">
        <v>1334</v>
      </c>
      <c r="B1298" s="20">
        <v>0</v>
      </c>
      <c r="C1298" s="38">
        <v>8457.82</v>
      </c>
      <c r="D1298" s="8" t="s">
        <v>7884</v>
      </c>
      <c r="E1298" s="8" t="s">
        <v>7882</v>
      </c>
      <c r="F1298" s="8" t="s">
        <v>7861</v>
      </c>
      <c r="G1298" s="43">
        <v>26659</v>
      </c>
      <c r="H1298" s="20">
        <v>50</v>
      </c>
      <c r="I1298" s="20" t="str" cm="1">
        <f t="array" ref="I1298">_xlfn.IFS(H1298&lt;=18, "Child", AND(H1298&gt;18, H1298&lt;=54), "Adult", TRUE, "Old")</f>
        <v>Adult</v>
      </c>
      <c r="K1298" s="27"/>
    </row>
    <row r="1299" spans="1:11" ht="15" customHeight="1" x14ac:dyDescent="0.3">
      <c r="A1299" s="8" t="s">
        <v>1335</v>
      </c>
      <c r="B1299" s="20">
        <v>3</v>
      </c>
      <c r="C1299" s="38">
        <v>8450.82</v>
      </c>
      <c r="D1299" s="8" t="s">
        <v>7884</v>
      </c>
      <c r="E1299" s="8" t="s">
        <v>7884</v>
      </c>
      <c r="F1299" s="8" t="s">
        <v>7866</v>
      </c>
      <c r="G1299" s="43">
        <v>30852</v>
      </c>
      <c r="H1299" s="20">
        <v>38</v>
      </c>
      <c r="I1299" s="20" t="str" cm="1">
        <f t="array" ref="I1299">_xlfn.IFS(H1299&lt;=18, "Child", AND(H1299&gt;18, H1299&lt;=54), "Adult", TRUE, "Old")</f>
        <v>Adult</v>
      </c>
      <c r="K1299" s="27"/>
    </row>
    <row r="1300" spans="1:11" ht="15" customHeight="1" x14ac:dyDescent="0.3">
      <c r="A1300" s="8" t="s">
        <v>1336</v>
      </c>
      <c r="B1300" s="20">
        <v>0</v>
      </c>
      <c r="C1300" s="38">
        <v>8448.66</v>
      </c>
      <c r="D1300" s="8" t="s">
        <v>7882</v>
      </c>
      <c r="E1300" s="8" t="s">
        <v>7883</v>
      </c>
      <c r="F1300" s="8" t="s">
        <v>7859</v>
      </c>
      <c r="G1300" s="43">
        <v>24270</v>
      </c>
      <c r="H1300" s="20">
        <v>56</v>
      </c>
      <c r="I1300" s="20" t="str" cm="1">
        <f t="array" ref="I1300">_xlfn.IFS(H1300&lt;=18, "Child", AND(H1300&gt;18, H1300&lt;=54), "Adult", TRUE, "Old")</f>
        <v>Old</v>
      </c>
      <c r="K1300" s="27"/>
    </row>
    <row r="1301" spans="1:11" ht="15" customHeight="1" x14ac:dyDescent="0.3">
      <c r="A1301" s="8" t="s">
        <v>1337</v>
      </c>
      <c r="B1301" s="20">
        <v>0</v>
      </c>
      <c r="C1301" s="38">
        <v>8444.4699999999993</v>
      </c>
      <c r="D1301" s="8" t="s">
        <v>7882</v>
      </c>
      <c r="E1301" s="8" t="s">
        <v>7883</v>
      </c>
      <c r="F1301" s="8" t="s">
        <v>7861</v>
      </c>
      <c r="G1301" s="43">
        <v>26546</v>
      </c>
      <c r="H1301" s="20">
        <v>50</v>
      </c>
      <c r="I1301" s="20" t="str" cm="1">
        <f t="array" ref="I1301">_xlfn.IFS(H1301&lt;=18, "Child", AND(H1301&gt;18, H1301&lt;=54), "Adult", TRUE, "Old")</f>
        <v>Adult</v>
      </c>
      <c r="K1301" s="27"/>
    </row>
    <row r="1302" spans="1:11" ht="15" customHeight="1" x14ac:dyDescent="0.3">
      <c r="A1302" s="8" t="s">
        <v>1338</v>
      </c>
      <c r="B1302" s="20">
        <v>0</v>
      </c>
      <c r="C1302" s="38">
        <v>8442.67</v>
      </c>
      <c r="D1302" s="8" t="s">
        <v>7884</v>
      </c>
      <c r="E1302" s="8" t="s">
        <v>7882</v>
      </c>
      <c r="F1302" s="8" t="s">
        <v>7859</v>
      </c>
      <c r="G1302" s="43">
        <v>26551</v>
      </c>
      <c r="H1302" s="20">
        <v>50</v>
      </c>
      <c r="I1302" s="20" t="str" cm="1">
        <f t="array" ref="I1302">_xlfn.IFS(H1302&lt;=18, "Child", AND(H1302&gt;18, H1302&lt;=54), "Adult", TRUE, "Old")</f>
        <v>Adult</v>
      </c>
      <c r="K1302" s="27"/>
    </row>
    <row r="1303" spans="1:11" ht="15" customHeight="1" x14ac:dyDescent="0.3">
      <c r="A1303" s="8" t="s">
        <v>1339</v>
      </c>
      <c r="B1303" s="20">
        <v>0</v>
      </c>
      <c r="C1303" s="38">
        <v>8440.0499999999993</v>
      </c>
      <c r="D1303" s="8" t="s">
        <v>7882</v>
      </c>
      <c r="E1303" s="8" t="s">
        <v>7884</v>
      </c>
      <c r="F1303" s="8" t="s">
        <v>7859</v>
      </c>
      <c r="G1303" s="43">
        <v>23278</v>
      </c>
      <c r="H1303" s="20">
        <v>59</v>
      </c>
      <c r="I1303" s="20" t="str" cm="1">
        <f t="array" ref="I1303">_xlfn.IFS(H1303&lt;=18, "Child", AND(H1303&gt;18, H1303&lt;=54), "Adult", TRUE, "Old")</f>
        <v>Old</v>
      </c>
      <c r="K1303" s="27"/>
    </row>
    <row r="1304" spans="1:11" ht="15" customHeight="1" x14ac:dyDescent="0.3">
      <c r="A1304" s="8" t="s">
        <v>1340</v>
      </c>
      <c r="B1304" s="20">
        <v>1</v>
      </c>
      <c r="C1304" s="38">
        <v>8428.07</v>
      </c>
      <c r="D1304" s="8" t="s">
        <v>7882</v>
      </c>
      <c r="E1304" s="8" t="s">
        <v>7884</v>
      </c>
      <c r="F1304" s="8" t="s">
        <v>7860</v>
      </c>
      <c r="G1304" s="43">
        <v>27665</v>
      </c>
      <c r="H1304" s="20">
        <v>47</v>
      </c>
      <c r="I1304" s="20" t="str" cm="1">
        <f t="array" ref="I1304">_xlfn.IFS(H1304&lt;=18, "Child", AND(H1304&gt;18, H1304&lt;=54), "Adult", TRUE, "Old")</f>
        <v>Adult</v>
      </c>
      <c r="K1304" s="27"/>
    </row>
    <row r="1305" spans="1:11" ht="15" customHeight="1" x14ac:dyDescent="0.3">
      <c r="A1305" s="8" t="s">
        <v>1341</v>
      </c>
      <c r="B1305" s="20">
        <v>2</v>
      </c>
      <c r="C1305" s="38">
        <v>8413.4599999999991</v>
      </c>
      <c r="D1305" s="8" t="s">
        <v>7882</v>
      </c>
      <c r="E1305" s="8" t="s">
        <v>7883</v>
      </c>
      <c r="F1305" s="8" t="s">
        <v>7860</v>
      </c>
      <c r="G1305" s="43">
        <v>28372</v>
      </c>
      <c r="H1305" s="20">
        <v>45</v>
      </c>
      <c r="I1305" s="20" t="str" cm="1">
        <f t="array" ref="I1305">_xlfn.IFS(H1305&lt;=18, "Child", AND(H1305&gt;18, H1305&lt;=54), "Adult", TRUE, "Old")</f>
        <v>Adult</v>
      </c>
      <c r="K1305" s="27"/>
    </row>
    <row r="1306" spans="1:11" ht="15" customHeight="1" x14ac:dyDescent="0.3">
      <c r="A1306" s="8" t="s">
        <v>1342</v>
      </c>
      <c r="B1306" s="20">
        <v>3</v>
      </c>
      <c r="C1306" s="38">
        <v>8410.0499999999993</v>
      </c>
      <c r="D1306" s="8" t="s">
        <v>7884</v>
      </c>
      <c r="E1306" s="8" t="s">
        <v>7884</v>
      </c>
      <c r="F1306" s="8" t="s">
        <v>7860</v>
      </c>
      <c r="G1306" s="43">
        <v>29017</v>
      </c>
      <c r="H1306" s="20">
        <v>43</v>
      </c>
      <c r="I1306" s="20" t="str" cm="1">
        <f t="array" ref="I1306">_xlfn.IFS(H1306&lt;=18, "Child", AND(H1306&gt;18, H1306&lt;=54), "Adult", TRUE, "Old")</f>
        <v>Adult</v>
      </c>
      <c r="K1306" s="27"/>
    </row>
    <row r="1307" spans="1:11" ht="15" customHeight="1" x14ac:dyDescent="0.3">
      <c r="A1307" s="8" t="s">
        <v>1343</v>
      </c>
      <c r="B1307" s="20">
        <v>0</v>
      </c>
      <c r="C1307" s="38">
        <v>8400.01</v>
      </c>
      <c r="D1307" s="8" t="s">
        <v>7884</v>
      </c>
      <c r="E1307" s="8" t="s">
        <v>7882</v>
      </c>
      <c r="F1307" s="8" t="s">
        <v>7859</v>
      </c>
      <c r="G1307" s="43">
        <v>26194</v>
      </c>
      <c r="H1307" s="20">
        <v>51</v>
      </c>
      <c r="I1307" s="20" t="str" cm="1">
        <f t="array" ref="I1307">_xlfn.IFS(H1307&lt;=18, "Child", AND(H1307&gt;18, H1307&lt;=54), "Adult", TRUE, "Old")</f>
        <v>Adult</v>
      </c>
      <c r="K1307" s="27"/>
    </row>
    <row r="1308" spans="1:11" ht="15" customHeight="1" x14ac:dyDescent="0.3">
      <c r="A1308" s="8" t="s">
        <v>1344</v>
      </c>
      <c r="B1308" s="20">
        <v>0</v>
      </c>
      <c r="C1308" s="38">
        <v>8396.6200000000008</v>
      </c>
      <c r="D1308" s="8" t="s">
        <v>7884</v>
      </c>
      <c r="E1308" s="8" t="s">
        <v>7882</v>
      </c>
      <c r="F1308" s="8" t="s">
        <v>7859</v>
      </c>
      <c r="G1308" s="43">
        <v>26180</v>
      </c>
      <c r="H1308" s="20">
        <v>51</v>
      </c>
      <c r="I1308" s="20" t="str" cm="1">
        <f t="array" ref="I1308">_xlfn.IFS(H1308&lt;=18, "Child", AND(H1308&gt;18, H1308&lt;=54), "Adult", TRUE, "Old")</f>
        <v>Adult</v>
      </c>
      <c r="K1308" s="27"/>
    </row>
    <row r="1309" spans="1:11" ht="15" customHeight="1" x14ac:dyDescent="0.3">
      <c r="A1309" s="8" t="s">
        <v>1345</v>
      </c>
      <c r="B1309" s="20">
        <v>0</v>
      </c>
      <c r="C1309" s="38">
        <v>8355.5400000000009</v>
      </c>
      <c r="D1309" s="8" t="s">
        <v>7882</v>
      </c>
      <c r="E1309" s="8" t="s">
        <v>7882</v>
      </c>
      <c r="F1309" s="8" t="s">
        <v>7860</v>
      </c>
      <c r="G1309" s="43">
        <v>23275</v>
      </c>
      <c r="H1309" s="20">
        <v>59</v>
      </c>
      <c r="I1309" s="20" t="str" cm="1">
        <f t="array" ref="I1309">_xlfn.IFS(H1309&lt;=18, "Child", AND(H1309&gt;18, H1309&lt;=54), "Adult", TRUE, "Old")</f>
        <v>Old</v>
      </c>
      <c r="K1309" s="27"/>
    </row>
    <row r="1310" spans="1:11" ht="15" customHeight="1" x14ac:dyDescent="0.3">
      <c r="A1310" s="8" t="s">
        <v>1346</v>
      </c>
      <c r="B1310" s="20">
        <v>2</v>
      </c>
      <c r="C1310" s="38">
        <v>8347.16</v>
      </c>
      <c r="D1310" s="8" t="s">
        <v>7884</v>
      </c>
      <c r="E1310" s="8" t="s">
        <v>7883</v>
      </c>
      <c r="F1310" s="8" t="s">
        <v>7859</v>
      </c>
      <c r="G1310" s="43">
        <v>27923</v>
      </c>
      <c r="H1310" s="20">
        <v>46</v>
      </c>
      <c r="I1310" s="20" t="str" cm="1">
        <f t="array" ref="I1310">_xlfn.IFS(H1310&lt;=18, "Child", AND(H1310&gt;18, H1310&lt;=54), "Adult", TRUE, "Old")</f>
        <v>Adult</v>
      </c>
      <c r="K1310" s="27"/>
    </row>
    <row r="1311" spans="1:11" ht="15" customHeight="1" x14ac:dyDescent="0.3">
      <c r="A1311" s="8" t="s">
        <v>1347</v>
      </c>
      <c r="B1311" s="20">
        <v>1</v>
      </c>
      <c r="C1311" s="38">
        <v>8342.91</v>
      </c>
      <c r="D1311" s="8" t="s">
        <v>7882</v>
      </c>
      <c r="E1311" s="8" t="s">
        <v>7883</v>
      </c>
      <c r="F1311" s="8" t="s">
        <v>7864</v>
      </c>
      <c r="G1311" s="43">
        <v>27948</v>
      </c>
      <c r="H1311" s="20">
        <v>46</v>
      </c>
      <c r="I1311" s="20" t="str" cm="1">
        <f t="array" ref="I1311">_xlfn.IFS(H1311&lt;=18, "Child", AND(H1311&gt;18, H1311&lt;=54), "Adult", TRUE, "Old")</f>
        <v>Adult</v>
      </c>
      <c r="K1311" s="27"/>
    </row>
    <row r="1312" spans="1:11" ht="15" customHeight="1" x14ac:dyDescent="0.3">
      <c r="A1312" s="8" t="s">
        <v>1348</v>
      </c>
      <c r="B1312" s="20">
        <v>1</v>
      </c>
      <c r="C1312" s="38">
        <v>8334.59</v>
      </c>
      <c r="D1312" s="8" t="s">
        <v>7882</v>
      </c>
      <c r="E1312" s="8" t="s">
        <v>7884</v>
      </c>
      <c r="F1312" s="8" t="s">
        <v>7864</v>
      </c>
      <c r="G1312" s="43">
        <v>27961</v>
      </c>
      <c r="H1312" s="20">
        <v>46</v>
      </c>
      <c r="I1312" s="20" t="str" cm="1">
        <f t="array" ref="I1312">_xlfn.IFS(H1312&lt;=18, "Child", AND(H1312&gt;18, H1312&lt;=54), "Adult", TRUE, "Old")</f>
        <v>Adult</v>
      </c>
      <c r="K1312" s="27"/>
    </row>
    <row r="1313" spans="1:11" ht="15" customHeight="1" x14ac:dyDescent="0.3">
      <c r="A1313" s="8" t="s">
        <v>1349</v>
      </c>
      <c r="B1313" s="20">
        <v>1</v>
      </c>
      <c r="C1313" s="38">
        <v>8334.4599999999991</v>
      </c>
      <c r="D1313" s="8" t="s">
        <v>7882</v>
      </c>
      <c r="E1313" s="8" t="s">
        <v>7884</v>
      </c>
      <c r="F1313" s="8" t="s">
        <v>7864</v>
      </c>
      <c r="G1313" s="43">
        <v>27953</v>
      </c>
      <c r="H1313" s="20">
        <v>46</v>
      </c>
      <c r="I1313" s="20" t="str" cm="1">
        <f t="array" ref="I1313">_xlfn.IFS(H1313&lt;=18, "Child", AND(H1313&gt;18, H1313&lt;=54), "Adult", TRUE, "Old")</f>
        <v>Adult</v>
      </c>
      <c r="K1313" s="27"/>
    </row>
    <row r="1314" spans="1:11" ht="15" customHeight="1" x14ac:dyDescent="0.3">
      <c r="A1314" s="8" t="s">
        <v>1350</v>
      </c>
      <c r="B1314" s="20">
        <v>0</v>
      </c>
      <c r="C1314" s="38">
        <v>8314.65</v>
      </c>
      <c r="D1314" s="8" t="s">
        <v>7884</v>
      </c>
      <c r="E1314" s="8" t="s">
        <v>7883</v>
      </c>
      <c r="F1314" s="8" t="s">
        <v>7860</v>
      </c>
      <c r="G1314" s="43">
        <v>34142</v>
      </c>
      <c r="H1314" s="20">
        <v>29</v>
      </c>
      <c r="I1314" s="20" t="str" cm="1">
        <f t="array" ref="I1314">_xlfn.IFS(H1314&lt;=18, "Child", AND(H1314&gt;18, H1314&lt;=54), "Adult", TRUE, "Old")</f>
        <v>Adult</v>
      </c>
      <c r="K1314" s="27"/>
    </row>
    <row r="1315" spans="1:11" ht="15" customHeight="1" x14ac:dyDescent="0.3">
      <c r="A1315" s="8" t="s">
        <v>1351</v>
      </c>
      <c r="B1315" s="20">
        <v>2</v>
      </c>
      <c r="C1315" s="38">
        <v>8310.84</v>
      </c>
      <c r="D1315" s="8" t="s">
        <v>7884</v>
      </c>
      <c r="E1315" s="8" t="s">
        <v>7884</v>
      </c>
      <c r="F1315" s="8" t="s">
        <v>7860</v>
      </c>
      <c r="G1315" s="43">
        <v>29074</v>
      </c>
      <c r="H1315" s="20">
        <v>43</v>
      </c>
      <c r="I1315" s="20" t="str" cm="1">
        <f t="array" ref="I1315">_xlfn.IFS(H1315&lt;=18, "Child", AND(H1315&gt;18, H1315&lt;=54), "Adult", TRUE, "Old")</f>
        <v>Adult</v>
      </c>
      <c r="K1315" s="27"/>
    </row>
    <row r="1316" spans="1:11" ht="15" customHeight="1" x14ac:dyDescent="0.3">
      <c r="A1316" s="8" t="s">
        <v>1352</v>
      </c>
      <c r="B1316" s="20">
        <v>2</v>
      </c>
      <c r="C1316" s="38">
        <v>8302.5400000000009</v>
      </c>
      <c r="D1316" s="8" t="s">
        <v>7882</v>
      </c>
      <c r="E1316" s="8" t="s">
        <v>7882</v>
      </c>
      <c r="F1316" s="8" t="s">
        <v>7864</v>
      </c>
      <c r="G1316" s="43">
        <v>28667</v>
      </c>
      <c r="H1316" s="20">
        <v>44</v>
      </c>
      <c r="I1316" s="20" t="str" cm="1">
        <f t="array" ref="I1316">_xlfn.IFS(H1316&lt;=18, "Child", AND(H1316&gt;18, H1316&lt;=54), "Adult", TRUE, "Old")</f>
        <v>Adult</v>
      </c>
      <c r="K1316" s="27"/>
    </row>
    <row r="1317" spans="1:11" ht="15" customHeight="1" x14ac:dyDescent="0.3">
      <c r="A1317" s="8" t="s">
        <v>1353</v>
      </c>
      <c r="B1317" s="20">
        <v>0</v>
      </c>
      <c r="C1317" s="38">
        <v>8283.68</v>
      </c>
      <c r="D1317" s="8" t="s">
        <v>7884</v>
      </c>
      <c r="E1317" s="8" t="s">
        <v>7882</v>
      </c>
      <c r="F1317" s="8" t="s">
        <v>7859</v>
      </c>
      <c r="G1317" s="43">
        <v>27186</v>
      </c>
      <c r="H1317" s="20">
        <v>49</v>
      </c>
      <c r="I1317" s="20" t="str" cm="1">
        <f t="array" ref="I1317">_xlfn.IFS(H1317&lt;=18, "Child", AND(H1317&gt;18, H1317&lt;=54), "Adult", TRUE, "Old")</f>
        <v>Adult</v>
      </c>
      <c r="K1317" s="27"/>
    </row>
    <row r="1318" spans="1:11" ht="15" customHeight="1" x14ac:dyDescent="0.3">
      <c r="A1318" s="8" t="s">
        <v>1354</v>
      </c>
      <c r="B1318" s="20">
        <v>0</v>
      </c>
      <c r="C1318" s="38">
        <v>8280.6200000000008</v>
      </c>
      <c r="D1318" s="8" t="s">
        <v>7884</v>
      </c>
      <c r="E1318" s="8" t="s">
        <v>7884</v>
      </c>
      <c r="F1318" s="8" t="s">
        <v>7859</v>
      </c>
      <c r="G1318" s="43">
        <v>27385</v>
      </c>
      <c r="H1318" s="20">
        <v>48</v>
      </c>
      <c r="I1318" s="20" t="str" cm="1">
        <f t="array" ref="I1318">_xlfn.IFS(H1318&lt;=18, "Child", AND(H1318&gt;18, H1318&lt;=54), "Adult", TRUE, "Old")</f>
        <v>Adult</v>
      </c>
      <c r="K1318" s="27"/>
    </row>
    <row r="1319" spans="1:11" ht="15" customHeight="1" x14ac:dyDescent="0.3">
      <c r="A1319" s="8" t="s">
        <v>1355</v>
      </c>
      <c r="B1319" s="20">
        <v>0</v>
      </c>
      <c r="C1319" s="38">
        <v>8277.52</v>
      </c>
      <c r="D1319" s="8" t="s">
        <v>7884</v>
      </c>
      <c r="E1319" s="8" t="s">
        <v>7884</v>
      </c>
      <c r="F1319" s="8" t="s">
        <v>7861</v>
      </c>
      <c r="G1319" s="43">
        <v>27298</v>
      </c>
      <c r="H1319" s="20">
        <v>48</v>
      </c>
      <c r="I1319" s="20" t="str" cm="1">
        <f t="array" ref="I1319">_xlfn.IFS(H1319&lt;=18, "Child", AND(H1319&gt;18, H1319&lt;=54), "Adult", TRUE, "Old")</f>
        <v>Adult</v>
      </c>
      <c r="K1319" s="27"/>
    </row>
    <row r="1320" spans="1:11" ht="15" customHeight="1" x14ac:dyDescent="0.3">
      <c r="A1320" s="8" t="s">
        <v>1356</v>
      </c>
      <c r="B1320" s="20">
        <v>0</v>
      </c>
      <c r="C1320" s="38">
        <v>8271.4599999999991</v>
      </c>
      <c r="D1320" s="8" t="s">
        <v>7884</v>
      </c>
      <c r="E1320" s="8" t="s">
        <v>7883</v>
      </c>
      <c r="F1320" s="8" t="s">
        <v>7868</v>
      </c>
      <c r="G1320" s="43">
        <v>36858</v>
      </c>
      <c r="H1320" s="20">
        <v>22</v>
      </c>
      <c r="I1320" s="20" t="str" cm="1">
        <f t="array" ref="I1320">_xlfn.IFS(H1320&lt;=18, "Child", AND(H1320&gt;18, H1320&lt;=54), "Adult", TRUE, "Old")</f>
        <v>Adult</v>
      </c>
      <c r="K1320" s="27"/>
    </row>
    <row r="1321" spans="1:11" ht="15" customHeight="1" x14ac:dyDescent="0.3">
      <c r="A1321" s="8" t="s">
        <v>1357</v>
      </c>
      <c r="B1321" s="20">
        <v>0</v>
      </c>
      <c r="C1321" s="38">
        <v>8269.0400000000009</v>
      </c>
      <c r="D1321" s="8" t="s">
        <v>7884</v>
      </c>
      <c r="E1321" s="8" t="s">
        <v>7883</v>
      </c>
      <c r="F1321" s="8" t="s">
        <v>7861</v>
      </c>
      <c r="G1321" s="43">
        <v>27246</v>
      </c>
      <c r="H1321" s="20">
        <v>48</v>
      </c>
      <c r="I1321" s="20" t="str" cm="1">
        <f t="array" ref="I1321">_xlfn.IFS(H1321&lt;=18, "Child", AND(H1321&gt;18, H1321&lt;=54), "Adult", TRUE, "Old")</f>
        <v>Adult</v>
      </c>
      <c r="K1321" s="27"/>
    </row>
    <row r="1322" spans="1:11" ht="15" customHeight="1" x14ac:dyDescent="0.3">
      <c r="A1322" s="8" t="s">
        <v>1358</v>
      </c>
      <c r="B1322" s="20">
        <v>0</v>
      </c>
      <c r="C1322" s="38">
        <v>8268</v>
      </c>
      <c r="D1322" s="8" t="s">
        <v>7882</v>
      </c>
      <c r="E1322" s="8" t="s">
        <v>7882</v>
      </c>
      <c r="F1322" s="8" t="s">
        <v>7859</v>
      </c>
      <c r="G1322" s="43">
        <v>23625</v>
      </c>
      <c r="H1322" s="20">
        <v>58</v>
      </c>
      <c r="I1322" s="20" t="str" cm="1">
        <f t="array" ref="I1322">_xlfn.IFS(H1322&lt;=18, "Child", AND(H1322&gt;18, H1322&lt;=54), "Adult", TRUE, "Old")</f>
        <v>Old</v>
      </c>
      <c r="K1322" s="27"/>
    </row>
    <row r="1323" spans="1:11" ht="15" customHeight="1" x14ac:dyDescent="0.3">
      <c r="A1323" s="8" t="s">
        <v>1359</v>
      </c>
      <c r="B1323" s="20">
        <v>3</v>
      </c>
      <c r="C1323" s="38">
        <v>8252.2800000000007</v>
      </c>
      <c r="D1323" s="8" t="s">
        <v>7884</v>
      </c>
      <c r="E1323" s="8" t="s">
        <v>7884</v>
      </c>
      <c r="F1323" s="8" t="s">
        <v>7867</v>
      </c>
      <c r="G1323" s="43">
        <v>30221</v>
      </c>
      <c r="H1323" s="20">
        <v>40</v>
      </c>
      <c r="I1323" s="20" t="str" cm="1">
        <f t="array" ref="I1323">_xlfn.IFS(H1323&lt;=18, "Child", AND(H1323&gt;18, H1323&lt;=54), "Adult", TRUE, "Old")</f>
        <v>Adult</v>
      </c>
      <c r="K1323" s="27"/>
    </row>
    <row r="1324" spans="1:11" ht="15" customHeight="1" x14ac:dyDescent="0.3">
      <c r="A1324" s="8" t="s">
        <v>1360</v>
      </c>
      <c r="B1324" s="20">
        <v>1</v>
      </c>
      <c r="C1324" s="38">
        <v>8240.59</v>
      </c>
      <c r="D1324" s="8" t="s">
        <v>7884</v>
      </c>
      <c r="E1324" s="8" t="s">
        <v>7884</v>
      </c>
      <c r="F1324" s="8" t="s">
        <v>7859</v>
      </c>
      <c r="G1324" s="43">
        <v>28005</v>
      </c>
      <c r="H1324" s="20">
        <v>46</v>
      </c>
      <c r="I1324" s="20" t="str" cm="1">
        <f t="array" ref="I1324">_xlfn.IFS(H1324&lt;=18, "Child", AND(H1324&gt;18, H1324&lt;=54), "Adult", TRUE, "Old")</f>
        <v>Adult</v>
      </c>
      <c r="K1324" s="27"/>
    </row>
    <row r="1325" spans="1:11" ht="15" customHeight="1" x14ac:dyDescent="0.3">
      <c r="A1325" s="8" t="s">
        <v>1361</v>
      </c>
      <c r="B1325" s="20">
        <v>1</v>
      </c>
      <c r="C1325" s="38">
        <v>8233.1</v>
      </c>
      <c r="D1325" s="8" t="s">
        <v>7884</v>
      </c>
      <c r="E1325" s="8" t="s">
        <v>7884</v>
      </c>
      <c r="F1325" s="8" t="s">
        <v>7859</v>
      </c>
      <c r="G1325" s="43">
        <v>27941</v>
      </c>
      <c r="H1325" s="20">
        <v>46</v>
      </c>
      <c r="I1325" s="20" t="str" cm="1">
        <f t="array" ref="I1325">_xlfn.IFS(H1325&lt;=18, "Child", AND(H1325&gt;18, H1325&lt;=54), "Adult", TRUE, "Old")</f>
        <v>Adult</v>
      </c>
      <c r="K1325" s="27"/>
    </row>
    <row r="1326" spans="1:11" ht="15" customHeight="1" x14ac:dyDescent="0.3">
      <c r="A1326" s="8" t="s">
        <v>1362</v>
      </c>
      <c r="B1326" s="20">
        <v>1</v>
      </c>
      <c r="C1326" s="38">
        <v>8232.64</v>
      </c>
      <c r="D1326" s="8" t="s">
        <v>7884</v>
      </c>
      <c r="E1326" s="8" t="s">
        <v>7882</v>
      </c>
      <c r="F1326" s="8" t="s">
        <v>7859</v>
      </c>
      <c r="G1326" s="43">
        <v>28006</v>
      </c>
      <c r="H1326" s="20">
        <v>46</v>
      </c>
      <c r="I1326" s="20" t="str" cm="1">
        <f t="array" ref="I1326">_xlfn.IFS(H1326&lt;=18, "Child", AND(H1326&gt;18, H1326&lt;=54), "Adult", TRUE, "Old")</f>
        <v>Adult</v>
      </c>
      <c r="K1326" s="27"/>
    </row>
    <row r="1327" spans="1:11" ht="15" customHeight="1" x14ac:dyDescent="0.3">
      <c r="A1327" s="8" t="s">
        <v>1363</v>
      </c>
      <c r="B1327" s="20">
        <v>2</v>
      </c>
      <c r="C1327" s="38">
        <v>8219.2000000000007</v>
      </c>
      <c r="D1327" s="8" t="s">
        <v>7884</v>
      </c>
      <c r="E1327" s="8" t="s">
        <v>7884</v>
      </c>
      <c r="F1327" s="8" t="s">
        <v>7859</v>
      </c>
      <c r="G1327" s="43">
        <v>28671</v>
      </c>
      <c r="H1327" s="20">
        <v>44</v>
      </c>
      <c r="I1327" s="20" t="str" cm="1">
        <f t="array" ref="I1327">_xlfn.IFS(H1327&lt;=18, "Child", AND(H1327&gt;18, H1327&lt;=54), "Adult", TRUE, "Old")</f>
        <v>Adult</v>
      </c>
      <c r="K1327" s="27"/>
    </row>
    <row r="1328" spans="1:11" ht="15" customHeight="1" x14ac:dyDescent="0.3">
      <c r="A1328" s="8" t="s">
        <v>1364</v>
      </c>
      <c r="B1328" s="20">
        <v>2</v>
      </c>
      <c r="C1328" s="38">
        <v>8211.1</v>
      </c>
      <c r="D1328" s="8" t="s">
        <v>7884</v>
      </c>
      <c r="E1328" s="8" t="s">
        <v>7882</v>
      </c>
      <c r="F1328" s="8" t="s">
        <v>7859</v>
      </c>
      <c r="G1328" s="43">
        <v>28787</v>
      </c>
      <c r="H1328" s="20">
        <v>44</v>
      </c>
      <c r="I1328" s="20" t="str" cm="1">
        <f t="array" ref="I1328">_xlfn.IFS(H1328&lt;=18, "Child", AND(H1328&gt;18, H1328&lt;=54), "Adult", TRUE, "Old")</f>
        <v>Adult</v>
      </c>
      <c r="K1328" s="27"/>
    </row>
    <row r="1329" spans="1:11" ht="15" customHeight="1" x14ac:dyDescent="0.3">
      <c r="A1329" s="8" t="s">
        <v>1365</v>
      </c>
      <c r="B1329" s="20">
        <v>0</v>
      </c>
      <c r="C1329" s="38">
        <v>8188.12</v>
      </c>
      <c r="D1329" s="8" t="s">
        <v>7882</v>
      </c>
      <c r="E1329" s="8" t="s">
        <v>7882</v>
      </c>
      <c r="F1329" s="8" t="s">
        <v>7859</v>
      </c>
      <c r="G1329" s="43">
        <v>22973</v>
      </c>
      <c r="H1329" s="20">
        <v>60</v>
      </c>
      <c r="I1329" s="20" t="str" cm="1">
        <f t="array" ref="I1329">_xlfn.IFS(H1329&lt;=18, "Child", AND(H1329&gt;18, H1329&lt;=54), "Adult", TRUE, "Old")</f>
        <v>Old</v>
      </c>
      <c r="K1329" s="27"/>
    </row>
    <row r="1330" spans="1:11" ht="15" customHeight="1" x14ac:dyDescent="0.3">
      <c r="A1330" s="8" t="s">
        <v>1366</v>
      </c>
      <c r="B1330" s="20">
        <v>0</v>
      </c>
      <c r="C1330" s="38">
        <v>8182.89</v>
      </c>
      <c r="D1330" s="8" t="s">
        <v>7884</v>
      </c>
      <c r="E1330" s="8" t="s">
        <v>7883</v>
      </c>
      <c r="F1330" s="8" t="s">
        <v>7873</v>
      </c>
      <c r="G1330" s="43">
        <v>35724</v>
      </c>
      <c r="H1330" s="20">
        <v>25</v>
      </c>
      <c r="I1330" s="20" t="str" cm="1">
        <f t="array" ref="I1330">_xlfn.IFS(H1330&lt;=18, "Child", AND(H1330&gt;18, H1330&lt;=54), "Adult", TRUE, "Old")</f>
        <v>Adult</v>
      </c>
      <c r="K1330" s="27"/>
    </row>
    <row r="1331" spans="1:11" ht="15" customHeight="1" x14ac:dyDescent="0.3">
      <c r="A1331" s="8" t="s">
        <v>1367</v>
      </c>
      <c r="B1331" s="20">
        <v>3</v>
      </c>
      <c r="C1331" s="38">
        <v>8179.51</v>
      </c>
      <c r="D1331" s="8" t="s">
        <v>7884</v>
      </c>
      <c r="E1331" s="8" t="s">
        <v>7884</v>
      </c>
      <c r="F1331" s="8" t="s">
        <v>7872</v>
      </c>
      <c r="G1331" s="43">
        <v>30475</v>
      </c>
      <c r="H1331" s="20">
        <v>40</v>
      </c>
      <c r="I1331" s="20" t="str" cm="1">
        <f t="array" ref="I1331">_xlfn.IFS(H1331&lt;=18, "Child", AND(H1331&gt;18, H1331&lt;=54), "Adult", TRUE, "Old")</f>
        <v>Adult</v>
      </c>
      <c r="K1331" s="27"/>
    </row>
    <row r="1332" spans="1:11" ht="15" customHeight="1" x14ac:dyDescent="0.3">
      <c r="A1332" s="8" t="s">
        <v>1368</v>
      </c>
      <c r="B1332" s="20">
        <v>0</v>
      </c>
      <c r="C1332" s="38">
        <v>8177.9</v>
      </c>
      <c r="D1332" s="8" t="s">
        <v>7882</v>
      </c>
      <c r="E1332" s="8" t="s">
        <v>7883</v>
      </c>
      <c r="F1332" s="8" t="s">
        <v>7859</v>
      </c>
      <c r="G1332" s="43">
        <v>23320</v>
      </c>
      <c r="H1332" s="20">
        <v>59</v>
      </c>
      <c r="I1332" s="20" t="str" cm="1">
        <f t="array" ref="I1332">_xlfn.IFS(H1332&lt;=18, "Child", AND(H1332&gt;18, H1332&lt;=54), "Adult", TRUE, "Old")</f>
        <v>Old</v>
      </c>
      <c r="K1332" s="27"/>
    </row>
    <row r="1333" spans="1:11" ht="15" customHeight="1" x14ac:dyDescent="0.3">
      <c r="A1333" s="8" t="s">
        <v>1369</v>
      </c>
      <c r="B1333" s="20">
        <v>4</v>
      </c>
      <c r="C1333" s="38">
        <v>8162.72</v>
      </c>
      <c r="D1333" s="8" t="s">
        <v>7882</v>
      </c>
      <c r="E1333" s="8" t="s">
        <v>7882</v>
      </c>
      <c r="F1333" s="8" t="s">
        <v>7860</v>
      </c>
      <c r="G1333" s="43">
        <v>30130</v>
      </c>
      <c r="H1333" s="20">
        <v>40</v>
      </c>
      <c r="I1333" s="20" t="str" cm="1">
        <f t="array" ref="I1333">_xlfn.IFS(H1333&lt;=18, "Child", AND(H1333&gt;18, H1333&lt;=54), "Adult", TRUE, "Old")</f>
        <v>Adult</v>
      </c>
      <c r="K1333" s="27"/>
    </row>
    <row r="1334" spans="1:11" ht="15" customHeight="1" x14ac:dyDescent="0.3">
      <c r="A1334" s="8" t="s">
        <v>1370</v>
      </c>
      <c r="B1334" s="20">
        <v>3</v>
      </c>
      <c r="C1334" s="38">
        <v>8157.92</v>
      </c>
      <c r="D1334" s="8" t="s">
        <v>7884</v>
      </c>
      <c r="E1334" s="8" t="s">
        <v>7882</v>
      </c>
      <c r="F1334" s="8" t="s">
        <v>7866</v>
      </c>
      <c r="G1334" s="43">
        <v>33045</v>
      </c>
      <c r="H1334" s="20">
        <v>32</v>
      </c>
      <c r="I1334" s="20" t="str" cm="1">
        <f t="array" ref="I1334">_xlfn.IFS(H1334&lt;=18, "Child", AND(H1334&gt;18, H1334&lt;=54), "Adult", TRUE, "Old")</f>
        <v>Adult</v>
      </c>
      <c r="K1334" s="27"/>
    </row>
    <row r="1335" spans="1:11" ht="15" customHeight="1" x14ac:dyDescent="0.3">
      <c r="A1335" s="8" t="s">
        <v>1371</v>
      </c>
      <c r="B1335" s="20">
        <v>0</v>
      </c>
      <c r="C1335" s="38">
        <v>8125.78</v>
      </c>
      <c r="D1335" s="8" t="s">
        <v>7884</v>
      </c>
      <c r="E1335" s="8" t="s">
        <v>7884</v>
      </c>
      <c r="F1335" s="8" t="s">
        <v>7859</v>
      </c>
      <c r="G1335" s="43">
        <v>26910</v>
      </c>
      <c r="H1335" s="20">
        <v>49</v>
      </c>
      <c r="I1335" s="20" t="str" cm="1">
        <f t="array" ref="I1335">_xlfn.IFS(H1335&lt;=18, "Child", AND(H1335&gt;18, H1335&lt;=54), "Adult", TRUE, "Old")</f>
        <v>Adult</v>
      </c>
      <c r="K1335" s="27"/>
    </row>
    <row r="1336" spans="1:11" ht="15" customHeight="1" x14ac:dyDescent="0.3">
      <c r="A1336" s="8" t="s">
        <v>1372</v>
      </c>
      <c r="B1336" s="20">
        <v>0</v>
      </c>
      <c r="C1336" s="38">
        <v>8124.41</v>
      </c>
      <c r="D1336" s="8" t="s">
        <v>7882</v>
      </c>
      <c r="E1336" s="8" t="s">
        <v>7883</v>
      </c>
      <c r="F1336" s="8" t="s">
        <v>7859</v>
      </c>
      <c r="G1336" s="43">
        <v>26906</v>
      </c>
      <c r="H1336" s="20">
        <v>49</v>
      </c>
      <c r="I1336" s="20" t="str" cm="1">
        <f t="array" ref="I1336">_xlfn.IFS(H1336&lt;=18, "Child", AND(H1336&gt;18, H1336&lt;=54), "Adult", TRUE, "Old")</f>
        <v>Adult</v>
      </c>
      <c r="K1336" s="27"/>
    </row>
    <row r="1337" spans="1:11" ht="15" customHeight="1" x14ac:dyDescent="0.3">
      <c r="A1337" s="8" t="s">
        <v>1373</v>
      </c>
      <c r="B1337" s="20">
        <v>0</v>
      </c>
      <c r="C1337" s="38">
        <v>8116.68</v>
      </c>
      <c r="D1337" s="8" t="s">
        <v>7882</v>
      </c>
      <c r="E1337" s="8" t="s">
        <v>7883</v>
      </c>
      <c r="F1337" s="8" t="s">
        <v>7861</v>
      </c>
      <c r="G1337" s="43">
        <v>27014</v>
      </c>
      <c r="H1337" s="20">
        <v>49</v>
      </c>
      <c r="I1337" s="20" t="str" cm="1">
        <f t="array" ref="I1337">_xlfn.IFS(H1337&lt;=18, "Child", AND(H1337&gt;18, H1337&lt;=54), "Adult", TRUE, "Old")</f>
        <v>Adult</v>
      </c>
      <c r="K1337" s="27"/>
    </row>
    <row r="1338" spans="1:11" ht="15" customHeight="1" x14ac:dyDescent="0.3">
      <c r="A1338" s="8" t="s">
        <v>1374</v>
      </c>
      <c r="B1338" s="20">
        <v>2</v>
      </c>
      <c r="C1338" s="38">
        <v>8116.27</v>
      </c>
      <c r="D1338" s="8" t="s">
        <v>7882</v>
      </c>
      <c r="E1338" s="8" t="s">
        <v>7883</v>
      </c>
      <c r="F1338" s="8" t="s">
        <v>7860</v>
      </c>
      <c r="G1338" s="43">
        <v>28734</v>
      </c>
      <c r="H1338" s="20">
        <v>44</v>
      </c>
      <c r="I1338" s="20" t="str" cm="1">
        <f t="array" ref="I1338">_xlfn.IFS(H1338&lt;=18, "Child", AND(H1338&gt;18, H1338&lt;=54), "Adult", TRUE, "Old")</f>
        <v>Adult</v>
      </c>
      <c r="K1338" s="27"/>
    </row>
    <row r="1339" spans="1:11" ht="15" customHeight="1" x14ac:dyDescent="0.3">
      <c r="A1339" s="8" t="s">
        <v>1375</v>
      </c>
      <c r="B1339" s="20">
        <v>0</v>
      </c>
      <c r="C1339" s="38">
        <v>8112.59</v>
      </c>
      <c r="D1339" s="8" t="s">
        <v>7884</v>
      </c>
      <c r="E1339" s="8" t="s">
        <v>7884</v>
      </c>
      <c r="F1339" s="8" t="s">
        <v>7859</v>
      </c>
      <c r="G1339" s="43">
        <v>26948</v>
      </c>
      <c r="H1339" s="20">
        <v>49</v>
      </c>
      <c r="I1339" s="20" t="str" cm="1">
        <f t="array" ref="I1339">_xlfn.IFS(H1339&lt;=18, "Child", AND(H1339&gt;18, H1339&lt;=54), "Adult", TRUE, "Old")</f>
        <v>Adult</v>
      </c>
      <c r="K1339" s="27"/>
    </row>
    <row r="1340" spans="1:11" ht="15" customHeight="1" x14ac:dyDescent="0.3">
      <c r="A1340" s="8" t="s">
        <v>1376</v>
      </c>
      <c r="B1340" s="20">
        <v>0</v>
      </c>
      <c r="C1340" s="38">
        <v>8091.3</v>
      </c>
      <c r="D1340" s="8" t="s">
        <v>7882</v>
      </c>
      <c r="E1340" s="8" t="s">
        <v>7883</v>
      </c>
      <c r="F1340" s="8" t="s">
        <v>7860</v>
      </c>
      <c r="G1340" s="43">
        <v>24633</v>
      </c>
      <c r="H1340" s="20">
        <v>55</v>
      </c>
      <c r="I1340" s="20" t="str" cm="1">
        <f t="array" ref="I1340">_xlfn.IFS(H1340&lt;=18, "Child", AND(H1340&gt;18, H1340&lt;=54), "Adult", TRUE, "Old")</f>
        <v>Old</v>
      </c>
      <c r="K1340" s="27"/>
    </row>
    <row r="1341" spans="1:11" ht="15" customHeight="1" x14ac:dyDescent="0.3">
      <c r="A1341" s="8" t="s">
        <v>1377</v>
      </c>
      <c r="B1341" s="20">
        <v>1</v>
      </c>
      <c r="C1341" s="38">
        <v>8083.92</v>
      </c>
      <c r="D1341" s="8" t="s">
        <v>7882</v>
      </c>
      <c r="E1341" s="8" t="s">
        <v>7882</v>
      </c>
      <c r="F1341" s="8" t="s">
        <v>7859</v>
      </c>
      <c r="G1341" s="43">
        <v>27749</v>
      </c>
      <c r="H1341" s="20">
        <v>47</v>
      </c>
      <c r="I1341" s="20" t="str" cm="1">
        <f t="array" ref="I1341">_xlfn.IFS(H1341&lt;=18, "Child", AND(H1341&gt;18, H1341&lt;=54), "Adult", TRUE, "Old")</f>
        <v>Adult</v>
      </c>
      <c r="K1341" s="27"/>
    </row>
    <row r="1342" spans="1:11" ht="15" customHeight="1" x14ac:dyDescent="0.3">
      <c r="A1342" s="8" t="s">
        <v>1378</v>
      </c>
      <c r="B1342" s="20">
        <v>0</v>
      </c>
      <c r="C1342" s="38">
        <v>8081.74</v>
      </c>
      <c r="D1342" s="8" t="s">
        <v>7884</v>
      </c>
      <c r="E1342" s="8" t="s">
        <v>7884</v>
      </c>
      <c r="F1342" s="8" t="s">
        <v>7873</v>
      </c>
      <c r="G1342" s="43">
        <v>34619</v>
      </c>
      <c r="H1342" s="20">
        <v>28</v>
      </c>
      <c r="I1342" s="20" t="str" cm="1">
        <f t="array" ref="I1342">_xlfn.IFS(H1342&lt;=18, "Child", AND(H1342&gt;18, H1342&lt;=54), "Adult", TRUE, "Old")</f>
        <v>Adult</v>
      </c>
      <c r="K1342" s="27"/>
    </row>
    <row r="1343" spans="1:11" ht="15" customHeight="1" x14ac:dyDescent="0.3">
      <c r="A1343" s="8" t="s">
        <v>1379</v>
      </c>
      <c r="B1343" s="20">
        <v>0</v>
      </c>
      <c r="C1343" s="38">
        <v>8081.26</v>
      </c>
      <c r="D1343" s="8" t="s">
        <v>7884</v>
      </c>
      <c r="E1343" s="8" t="s">
        <v>7884</v>
      </c>
      <c r="F1343" s="8" t="s">
        <v>7860</v>
      </c>
      <c r="G1343" s="43">
        <v>37131</v>
      </c>
      <c r="H1343" s="20">
        <v>21</v>
      </c>
      <c r="I1343" s="20" t="str" cm="1">
        <f t="array" ref="I1343">_xlfn.IFS(H1343&lt;=18, "Child", AND(H1343&gt;18, H1343&lt;=54), "Adult", TRUE, "Old")</f>
        <v>Adult</v>
      </c>
      <c r="K1343" s="27"/>
    </row>
    <row r="1344" spans="1:11" ht="15" customHeight="1" x14ac:dyDescent="0.3">
      <c r="A1344" s="8" t="s">
        <v>1380</v>
      </c>
      <c r="B1344" s="20">
        <v>0</v>
      </c>
      <c r="C1344" s="38">
        <v>8077.41</v>
      </c>
      <c r="D1344" s="8" t="s">
        <v>7884</v>
      </c>
      <c r="E1344" s="8" t="s">
        <v>7883</v>
      </c>
      <c r="F1344" s="8" t="s">
        <v>7873</v>
      </c>
      <c r="G1344" s="43">
        <v>34280</v>
      </c>
      <c r="H1344" s="20">
        <v>29</v>
      </c>
      <c r="I1344" s="20" t="str" cm="1">
        <f t="array" ref="I1344">_xlfn.IFS(H1344&lt;=18, "Child", AND(H1344&gt;18, H1344&lt;=54), "Adult", TRUE, "Old")</f>
        <v>Adult</v>
      </c>
      <c r="K1344" s="27"/>
    </row>
    <row r="1345" spans="1:11" ht="15" customHeight="1" x14ac:dyDescent="0.3">
      <c r="A1345" s="8" t="s">
        <v>1381</v>
      </c>
      <c r="B1345" s="20">
        <v>0</v>
      </c>
      <c r="C1345" s="38">
        <v>8071.57</v>
      </c>
      <c r="D1345" s="8" t="s">
        <v>7882</v>
      </c>
      <c r="E1345" s="8" t="s">
        <v>7883</v>
      </c>
      <c r="F1345" s="8" t="s">
        <v>7861</v>
      </c>
      <c r="G1345" s="43">
        <v>24036</v>
      </c>
      <c r="H1345" s="20">
        <v>57</v>
      </c>
      <c r="I1345" s="20" t="str" cm="1">
        <f t="array" ref="I1345">_xlfn.IFS(H1345&lt;=18, "Child", AND(H1345&gt;18, H1345&lt;=54), "Adult", TRUE, "Old")</f>
        <v>Old</v>
      </c>
      <c r="K1345" s="27"/>
    </row>
    <row r="1346" spans="1:11" ht="15" customHeight="1" x14ac:dyDescent="0.3">
      <c r="A1346" s="8" t="s">
        <v>1382</v>
      </c>
      <c r="B1346" s="20">
        <v>1</v>
      </c>
      <c r="C1346" s="38">
        <v>8068.19</v>
      </c>
      <c r="D1346" s="8" t="s">
        <v>7882</v>
      </c>
      <c r="E1346" s="8" t="s">
        <v>7884</v>
      </c>
      <c r="F1346" s="8" t="s">
        <v>7861</v>
      </c>
      <c r="G1346" s="43">
        <v>27743</v>
      </c>
      <c r="H1346" s="20">
        <v>47</v>
      </c>
      <c r="I1346" s="20" t="str" cm="1">
        <f t="array" ref="I1346">_xlfn.IFS(H1346&lt;=18, "Child", AND(H1346&gt;18, H1346&lt;=54), "Adult", TRUE, "Old")</f>
        <v>Adult</v>
      </c>
      <c r="K1346" s="27"/>
    </row>
    <row r="1347" spans="1:11" ht="15" customHeight="1" x14ac:dyDescent="0.3">
      <c r="A1347" s="8" t="s">
        <v>1383</v>
      </c>
      <c r="B1347" s="20">
        <v>0</v>
      </c>
      <c r="C1347" s="38">
        <v>8067.83</v>
      </c>
      <c r="D1347" s="8" t="s">
        <v>7882</v>
      </c>
      <c r="E1347" s="8" t="s">
        <v>7883</v>
      </c>
      <c r="F1347" s="8" t="s">
        <v>7859</v>
      </c>
      <c r="G1347" s="43">
        <v>23965</v>
      </c>
      <c r="H1347" s="20">
        <v>57</v>
      </c>
      <c r="I1347" s="20" t="str" cm="1">
        <f t="array" ref="I1347">_xlfn.IFS(H1347&lt;=18, "Child", AND(H1347&gt;18, H1347&lt;=54), "Adult", TRUE, "Old")</f>
        <v>Old</v>
      </c>
      <c r="K1347" s="27"/>
    </row>
    <row r="1348" spans="1:11" ht="15" customHeight="1" x14ac:dyDescent="0.3">
      <c r="A1348" s="8" t="s">
        <v>1384</v>
      </c>
      <c r="B1348" s="20">
        <v>1</v>
      </c>
      <c r="C1348" s="38">
        <v>8062.76</v>
      </c>
      <c r="D1348" s="8" t="s">
        <v>7882</v>
      </c>
      <c r="E1348" s="8" t="s">
        <v>7882</v>
      </c>
      <c r="F1348" s="8" t="s">
        <v>7861</v>
      </c>
      <c r="G1348" s="43">
        <v>27573</v>
      </c>
      <c r="H1348" s="20">
        <v>47</v>
      </c>
      <c r="I1348" s="20" t="str" cm="1">
        <f t="array" ref="I1348">_xlfn.IFS(H1348&lt;=18, "Child", AND(H1348&gt;18, H1348&lt;=54), "Adult", TRUE, "Old")</f>
        <v>Adult</v>
      </c>
      <c r="K1348" s="27"/>
    </row>
    <row r="1349" spans="1:11" ht="15" customHeight="1" x14ac:dyDescent="0.3">
      <c r="A1349" s="8" t="s">
        <v>1385</v>
      </c>
      <c r="B1349" s="20">
        <v>0</v>
      </c>
      <c r="C1349" s="38">
        <v>8062.31</v>
      </c>
      <c r="D1349" s="8" t="s">
        <v>7884</v>
      </c>
      <c r="E1349" s="8" t="s">
        <v>7883</v>
      </c>
      <c r="F1349" s="8" t="s">
        <v>7859</v>
      </c>
      <c r="G1349" s="43">
        <v>25914</v>
      </c>
      <c r="H1349" s="20">
        <v>52</v>
      </c>
      <c r="I1349" s="20" t="str" cm="1">
        <f t="array" ref="I1349">_xlfn.IFS(H1349&lt;=18, "Child", AND(H1349&gt;18, H1349&lt;=54), "Adult", TRUE, "Old")</f>
        <v>Adult</v>
      </c>
      <c r="K1349" s="27"/>
    </row>
    <row r="1350" spans="1:11" ht="15" customHeight="1" x14ac:dyDescent="0.3">
      <c r="A1350" s="8" t="s">
        <v>1386</v>
      </c>
      <c r="B1350" s="20">
        <v>3</v>
      </c>
      <c r="C1350" s="38">
        <v>8059.68</v>
      </c>
      <c r="D1350" s="8" t="s">
        <v>7884</v>
      </c>
      <c r="E1350" s="8" t="s">
        <v>7882</v>
      </c>
      <c r="F1350" s="8" t="s">
        <v>7860</v>
      </c>
      <c r="G1350" s="43">
        <v>30312</v>
      </c>
      <c r="H1350" s="20">
        <v>40</v>
      </c>
      <c r="I1350" s="20" t="str" cm="1">
        <f t="array" ref="I1350">_xlfn.IFS(H1350&lt;=18, "Child", AND(H1350&gt;18, H1350&lt;=54), "Adult", TRUE, "Old")</f>
        <v>Adult</v>
      </c>
      <c r="K1350" s="27"/>
    </row>
    <row r="1351" spans="1:11" ht="15" customHeight="1" x14ac:dyDescent="0.3">
      <c r="A1351" s="8" t="s">
        <v>1387</v>
      </c>
      <c r="B1351" s="20">
        <v>3</v>
      </c>
      <c r="C1351" s="38">
        <v>8059.06</v>
      </c>
      <c r="D1351" s="8" t="s">
        <v>7884</v>
      </c>
      <c r="E1351" s="8" t="s">
        <v>7882</v>
      </c>
      <c r="F1351" s="8" t="s">
        <v>7860</v>
      </c>
      <c r="G1351" s="43">
        <v>31379</v>
      </c>
      <c r="H1351" s="20">
        <v>37</v>
      </c>
      <c r="I1351" s="20" t="str" cm="1">
        <f t="array" ref="I1351">_xlfn.IFS(H1351&lt;=18, "Child", AND(H1351&gt;18, H1351&lt;=54), "Adult", TRUE, "Old")</f>
        <v>Adult</v>
      </c>
      <c r="K1351" s="27"/>
    </row>
    <row r="1352" spans="1:11" ht="15" customHeight="1" x14ac:dyDescent="0.3">
      <c r="A1352" s="8" t="s">
        <v>1388</v>
      </c>
      <c r="B1352" s="20">
        <v>0</v>
      </c>
      <c r="C1352" s="38">
        <v>8035.64</v>
      </c>
      <c r="D1352" s="8" t="s">
        <v>7884</v>
      </c>
      <c r="E1352" s="8" t="s">
        <v>7884</v>
      </c>
      <c r="F1352" s="8" t="s">
        <v>7860</v>
      </c>
      <c r="G1352" s="43">
        <v>37967</v>
      </c>
      <c r="H1352" s="20">
        <v>19</v>
      </c>
      <c r="I1352" s="20" t="str" cm="1">
        <f t="array" ref="I1352">_xlfn.IFS(H1352&lt;=18, "Child", AND(H1352&gt;18, H1352&lt;=54), "Adult", TRUE, "Old")</f>
        <v>Adult</v>
      </c>
      <c r="K1352" s="27"/>
    </row>
    <row r="1353" spans="1:11" ht="15" customHeight="1" x14ac:dyDescent="0.3">
      <c r="A1353" s="8" t="s">
        <v>1389</v>
      </c>
      <c r="B1353" s="20">
        <v>2</v>
      </c>
      <c r="C1353" s="38">
        <v>8027.97</v>
      </c>
      <c r="D1353" s="8" t="s">
        <v>7882</v>
      </c>
      <c r="E1353" s="8" t="s">
        <v>7884</v>
      </c>
      <c r="F1353" s="8" t="s">
        <v>7861</v>
      </c>
      <c r="G1353" s="43">
        <v>28435</v>
      </c>
      <c r="H1353" s="20">
        <v>45</v>
      </c>
      <c r="I1353" s="20" t="str" cm="1">
        <f t="array" ref="I1353">_xlfn.IFS(H1353&lt;=18, "Child", AND(H1353&gt;18, H1353&lt;=54), "Adult", TRUE, "Old")</f>
        <v>Adult</v>
      </c>
      <c r="K1353" s="27"/>
    </row>
    <row r="1354" spans="1:11" ht="15" customHeight="1" x14ac:dyDescent="0.3">
      <c r="A1354" s="8" t="s">
        <v>1390</v>
      </c>
      <c r="B1354" s="20">
        <v>0</v>
      </c>
      <c r="C1354" s="38">
        <v>8026.67</v>
      </c>
      <c r="D1354" s="8" t="s">
        <v>7884</v>
      </c>
      <c r="E1354" s="8" t="s">
        <v>7884</v>
      </c>
      <c r="F1354" s="8" t="s">
        <v>7860</v>
      </c>
      <c r="G1354" s="43">
        <v>28114</v>
      </c>
      <c r="H1354" s="20">
        <v>46</v>
      </c>
      <c r="I1354" s="20" t="str" cm="1">
        <f t="array" ref="I1354">_xlfn.IFS(H1354&lt;=18, "Child", AND(H1354&gt;18, H1354&lt;=54), "Adult", TRUE, "Old")</f>
        <v>Adult</v>
      </c>
      <c r="K1354" s="27"/>
    </row>
    <row r="1355" spans="1:11" ht="15" customHeight="1" x14ac:dyDescent="0.3">
      <c r="A1355" s="8" t="s">
        <v>1391</v>
      </c>
      <c r="B1355" s="20">
        <v>1</v>
      </c>
      <c r="C1355" s="38">
        <v>8023.14</v>
      </c>
      <c r="D1355" s="8" t="s">
        <v>7884</v>
      </c>
      <c r="E1355" s="8" t="s">
        <v>7882</v>
      </c>
      <c r="F1355" s="8" t="s">
        <v>7860</v>
      </c>
      <c r="G1355" s="43">
        <v>28688</v>
      </c>
      <c r="H1355" s="20">
        <v>44</v>
      </c>
      <c r="I1355" s="20" t="str" cm="1">
        <f t="array" ref="I1355">_xlfn.IFS(H1355&lt;=18, "Child", AND(H1355&gt;18, H1355&lt;=54), "Adult", TRUE, "Old")</f>
        <v>Adult</v>
      </c>
      <c r="K1355" s="27"/>
    </row>
    <row r="1356" spans="1:11" ht="15" customHeight="1" x14ac:dyDescent="0.3">
      <c r="A1356" s="8" t="s">
        <v>1392</v>
      </c>
      <c r="B1356" s="20">
        <v>3</v>
      </c>
      <c r="C1356" s="38">
        <v>8021.11</v>
      </c>
      <c r="D1356" s="8" t="s">
        <v>7884</v>
      </c>
      <c r="E1356" s="8" t="s">
        <v>7883</v>
      </c>
      <c r="F1356" s="8" t="s">
        <v>7860</v>
      </c>
      <c r="G1356" s="43">
        <v>32815</v>
      </c>
      <c r="H1356" s="20">
        <v>33</v>
      </c>
      <c r="I1356" s="20" t="str" cm="1">
        <f t="array" ref="I1356">_xlfn.IFS(H1356&lt;=18, "Child", AND(H1356&gt;18, H1356&lt;=54), "Adult", TRUE, "Old")</f>
        <v>Adult</v>
      </c>
      <c r="K1356" s="27"/>
    </row>
    <row r="1357" spans="1:11" ht="15" customHeight="1" x14ac:dyDescent="0.3">
      <c r="A1357" s="8" t="s">
        <v>1393</v>
      </c>
      <c r="B1357" s="20">
        <v>2</v>
      </c>
      <c r="C1357" s="38">
        <v>8017.06</v>
      </c>
      <c r="D1357" s="8" t="s">
        <v>7884</v>
      </c>
      <c r="E1357" s="8" t="s">
        <v>7884</v>
      </c>
      <c r="F1357" s="8" t="s">
        <v>7860</v>
      </c>
      <c r="G1357" s="43">
        <v>29533</v>
      </c>
      <c r="H1357" s="20">
        <v>42</v>
      </c>
      <c r="I1357" s="20" t="str" cm="1">
        <f t="array" ref="I1357">_xlfn.IFS(H1357&lt;=18, "Child", AND(H1357&gt;18, H1357&lt;=54), "Adult", TRUE, "Old")</f>
        <v>Adult</v>
      </c>
      <c r="K1357" s="27"/>
    </row>
    <row r="1358" spans="1:11" ht="15" customHeight="1" x14ac:dyDescent="0.3">
      <c r="A1358" s="8" t="s">
        <v>1394</v>
      </c>
      <c r="B1358" s="20">
        <v>0</v>
      </c>
      <c r="C1358" s="38">
        <v>8014.62</v>
      </c>
      <c r="D1358" s="8" t="s">
        <v>7884</v>
      </c>
      <c r="E1358" s="8" t="s">
        <v>7882</v>
      </c>
      <c r="F1358" s="8" t="s">
        <v>7860</v>
      </c>
      <c r="G1358" s="43">
        <v>34960</v>
      </c>
      <c r="H1358" s="20">
        <v>27</v>
      </c>
      <c r="I1358" s="20" t="str" cm="1">
        <f t="array" ref="I1358">_xlfn.IFS(H1358&lt;=18, "Child", AND(H1358&gt;18, H1358&lt;=54), "Adult", TRUE, "Old")</f>
        <v>Adult</v>
      </c>
      <c r="K1358" s="27"/>
    </row>
    <row r="1359" spans="1:11" ht="15" customHeight="1" x14ac:dyDescent="0.3">
      <c r="A1359" s="8" t="s">
        <v>1395</v>
      </c>
      <c r="B1359" s="20">
        <v>0</v>
      </c>
      <c r="C1359" s="38">
        <v>8004.96</v>
      </c>
      <c r="D1359" s="8" t="s">
        <v>7882</v>
      </c>
      <c r="E1359" s="8" t="s">
        <v>7883</v>
      </c>
      <c r="F1359" s="8" t="s">
        <v>7859</v>
      </c>
      <c r="G1359" s="43">
        <v>22880</v>
      </c>
      <c r="H1359" s="20">
        <v>60</v>
      </c>
      <c r="I1359" s="20" t="str" cm="1">
        <f t="array" ref="I1359">_xlfn.IFS(H1359&lt;=18, "Child", AND(H1359&gt;18, H1359&lt;=54), "Adult", TRUE, "Old")</f>
        <v>Old</v>
      </c>
      <c r="K1359" s="27"/>
    </row>
    <row r="1360" spans="1:11" ht="15" customHeight="1" x14ac:dyDescent="0.3">
      <c r="A1360" s="8" t="s">
        <v>1396</v>
      </c>
      <c r="B1360" s="20">
        <v>3</v>
      </c>
      <c r="C1360" s="38">
        <v>7986.48</v>
      </c>
      <c r="D1360" s="8" t="s">
        <v>7884</v>
      </c>
      <c r="E1360" s="8" t="s">
        <v>7882</v>
      </c>
      <c r="F1360" s="8" t="s">
        <v>7867</v>
      </c>
      <c r="G1360" s="43">
        <v>30548</v>
      </c>
      <c r="H1360" s="20">
        <v>39</v>
      </c>
      <c r="I1360" s="20" t="str" cm="1">
        <f t="array" ref="I1360">_xlfn.IFS(H1360&lt;=18, "Child", AND(H1360&gt;18, H1360&lt;=54), "Adult", TRUE, "Old")</f>
        <v>Adult</v>
      </c>
      <c r="K1360" s="27"/>
    </row>
    <row r="1361" spans="1:11" ht="15" customHeight="1" x14ac:dyDescent="0.3">
      <c r="A1361" s="8" t="s">
        <v>1397</v>
      </c>
      <c r="B1361" s="20">
        <v>3</v>
      </c>
      <c r="C1361" s="38">
        <v>7985.82</v>
      </c>
      <c r="D1361" s="8" t="s">
        <v>7884</v>
      </c>
      <c r="E1361" s="8" t="s">
        <v>7883</v>
      </c>
      <c r="F1361" s="8" t="s">
        <v>7867</v>
      </c>
      <c r="G1361" s="43">
        <v>30556</v>
      </c>
      <c r="H1361" s="20">
        <v>39</v>
      </c>
      <c r="I1361" s="20" t="str" cm="1">
        <f t="array" ref="I1361">_xlfn.IFS(H1361&lt;=18, "Child", AND(H1361&gt;18, H1361&lt;=54), "Adult", TRUE, "Old")</f>
        <v>Adult</v>
      </c>
      <c r="K1361" s="27"/>
    </row>
    <row r="1362" spans="1:11" ht="15" customHeight="1" x14ac:dyDescent="0.3">
      <c r="A1362" s="8" t="s">
        <v>1398</v>
      </c>
      <c r="B1362" s="20">
        <v>0</v>
      </c>
      <c r="C1362" s="38">
        <v>7980.34</v>
      </c>
      <c r="D1362" s="8" t="s">
        <v>7884</v>
      </c>
      <c r="E1362" s="8" t="s">
        <v>7884</v>
      </c>
      <c r="F1362" s="8" t="s">
        <v>7859</v>
      </c>
      <c r="G1362" s="43">
        <v>26626</v>
      </c>
      <c r="H1362" s="20">
        <v>50</v>
      </c>
      <c r="I1362" s="20" t="str" cm="1">
        <f t="array" ref="I1362">_xlfn.IFS(H1362&lt;=18, "Child", AND(H1362&gt;18, H1362&lt;=54), "Adult", TRUE, "Old")</f>
        <v>Adult</v>
      </c>
      <c r="K1362" s="27"/>
    </row>
    <row r="1363" spans="1:11" ht="15" customHeight="1" x14ac:dyDescent="0.3">
      <c r="A1363" s="8" t="s">
        <v>1399</v>
      </c>
      <c r="B1363" s="20">
        <v>1</v>
      </c>
      <c r="C1363" s="38">
        <v>7966.81</v>
      </c>
      <c r="D1363" s="8" t="s">
        <v>7884</v>
      </c>
      <c r="E1363" s="8" t="s">
        <v>7884</v>
      </c>
      <c r="F1363" s="8" t="s">
        <v>7859</v>
      </c>
      <c r="G1363" s="43">
        <v>27616</v>
      </c>
      <c r="H1363" s="20">
        <v>47</v>
      </c>
      <c r="I1363" s="20" t="str" cm="1">
        <f t="array" ref="I1363">_xlfn.IFS(H1363&lt;=18, "Child", AND(H1363&gt;18, H1363&lt;=54), "Adult", TRUE, "Old")</f>
        <v>Adult</v>
      </c>
      <c r="K1363" s="27"/>
    </row>
    <row r="1364" spans="1:11" ht="15" customHeight="1" x14ac:dyDescent="0.3">
      <c r="A1364" s="8" t="s">
        <v>1400</v>
      </c>
      <c r="B1364" s="20">
        <v>0</v>
      </c>
      <c r="C1364" s="38">
        <v>7958.13</v>
      </c>
      <c r="D1364" s="8" t="s">
        <v>7884</v>
      </c>
      <c r="E1364" s="8" t="s">
        <v>7884</v>
      </c>
      <c r="F1364" s="8" t="s">
        <v>7859</v>
      </c>
      <c r="G1364" s="43">
        <v>25738</v>
      </c>
      <c r="H1364" s="20">
        <v>52</v>
      </c>
      <c r="I1364" s="20" t="str" cm="1">
        <f t="array" ref="I1364">_xlfn.IFS(H1364&lt;=18, "Child", AND(H1364&gt;18, H1364&lt;=54), "Adult", TRUE, "Old")</f>
        <v>Adult</v>
      </c>
      <c r="K1364" s="27"/>
    </row>
    <row r="1365" spans="1:11" ht="15" customHeight="1" x14ac:dyDescent="0.3">
      <c r="A1365" s="8" t="s">
        <v>1401</v>
      </c>
      <c r="B1365" s="20">
        <v>3</v>
      </c>
      <c r="C1365" s="38">
        <v>7954.52</v>
      </c>
      <c r="D1365" s="8" t="s">
        <v>7884</v>
      </c>
      <c r="E1365" s="8" t="s">
        <v>7884</v>
      </c>
      <c r="F1365" s="8" t="s">
        <v>7861</v>
      </c>
      <c r="G1365" s="43">
        <v>29948</v>
      </c>
      <c r="H1365" s="20">
        <v>41</v>
      </c>
      <c r="I1365" s="20" t="str" cm="1">
        <f t="array" ref="I1365">_xlfn.IFS(H1365&lt;=18, "Child", AND(H1365&gt;18, H1365&lt;=54), "Adult", TRUE, "Old")</f>
        <v>Adult</v>
      </c>
      <c r="K1365" s="27"/>
    </row>
    <row r="1366" spans="1:11" ht="15" customHeight="1" x14ac:dyDescent="0.3">
      <c r="A1366" s="8" t="s">
        <v>1402</v>
      </c>
      <c r="B1366" s="20">
        <v>0</v>
      </c>
      <c r="C1366" s="38">
        <v>7953.72</v>
      </c>
      <c r="D1366" s="8" t="s">
        <v>7882</v>
      </c>
      <c r="E1366" s="8" t="s">
        <v>7882</v>
      </c>
      <c r="F1366" s="8" t="s">
        <v>7860</v>
      </c>
      <c r="G1366" s="43">
        <v>24297</v>
      </c>
      <c r="H1366" s="20">
        <v>56</v>
      </c>
      <c r="I1366" s="20" t="str" cm="1">
        <f t="array" ref="I1366">_xlfn.IFS(H1366&lt;=18, "Child", AND(H1366&gt;18, H1366&lt;=54), "Adult", TRUE, "Old")</f>
        <v>Old</v>
      </c>
      <c r="K1366" s="27"/>
    </row>
    <row r="1367" spans="1:11" ht="15" customHeight="1" x14ac:dyDescent="0.3">
      <c r="A1367" s="8" t="s">
        <v>1403</v>
      </c>
      <c r="B1367" s="20">
        <v>3</v>
      </c>
      <c r="C1367" s="38">
        <v>7948.22</v>
      </c>
      <c r="D1367" s="8" t="s">
        <v>7884</v>
      </c>
      <c r="E1367" s="8" t="s">
        <v>7882</v>
      </c>
      <c r="F1367" s="8" t="s">
        <v>7866</v>
      </c>
      <c r="G1367" s="43">
        <v>32079</v>
      </c>
      <c r="H1367" s="20">
        <v>35</v>
      </c>
      <c r="I1367" s="20" t="str" cm="1">
        <f t="array" ref="I1367">_xlfn.IFS(H1367&lt;=18, "Child", AND(H1367&gt;18, H1367&lt;=54), "Adult", TRUE, "Old")</f>
        <v>Adult</v>
      </c>
      <c r="K1367" s="27"/>
    </row>
    <row r="1368" spans="1:11" ht="15" customHeight="1" x14ac:dyDescent="0.3">
      <c r="A1368" s="8" t="s">
        <v>1404</v>
      </c>
      <c r="B1368" s="20">
        <v>0</v>
      </c>
      <c r="C1368" s="38">
        <v>7935.29</v>
      </c>
      <c r="D1368" s="8" t="s">
        <v>7884</v>
      </c>
      <c r="E1368" s="8" t="s">
        <v>7883</v>
      </c>
      <c r="F1368" s="8" t="s">
        <v>7867</v>
      </c>
      <c r="G1368" s="43">
        <v>28326</v>
      </c>
      <c r="H1368" s="20">
        <v>45</v>
      </c>
      <c r="I1368" s="20" t="str" cm="1">
        <f t="array" ref="I1368">_xlfn.IFS(H1368&lt;=18, "Child", AND(H1368&gt;18, H1368&lt;=54), "Adult", TRUE, "Old")</f>
        <v>Adult</v>
      </c>
      <c r="K1368" s="27"/>
    </row>
    <row r="1369" spans="1:11" ht="15" customHeight="1" x14ac:dyDescent="0.3">
      <c r="A1369" s="8" t="s">
        <v>1405</v>
      </c>
      <c r="B1369" s="20">
        <v>0</v>
      </c>
      <c r="C1369" s="38">
        <v>7896.41</v>
      </c>
      <c r="D1369" s="8" t="s">
        <v>7882</v>
      </c>
      <c r="E1369" s="8" t="s">
        <v>7884</v>
      </c>
      <c r="F1369" s="8" t="s">
        <v>7859</v>
      </c>
      <c r="G1369" s="43">
        <v>22929</v>
      </c>
      <c r="H1369" s="20">
        <v>60</v>
      </c>
      <c r="I1369" s="20" t="str" cm="1">
        <f t="array" ref="I1369">_xlfn.IFS(H1369&lt;=18, "Child", AND(H1369&gt;18, H1369&lt;=54), "Adult", TRUE, "Old")</f>
        <v>Old</v>
      </c>
      <c r="K1369" s="27"/>
    </row>
    <row r="1370" spans="1:11" ht="15" customHeight="1" x14ac:dyDescent="0.3">
      <c r="A1370" s="8" t="s">
        <v>1406</v>
      </c>
      <c r="B1370" s="20">
        <v>0</v>
      </c>
      <c r="C1370" s="38">
        <v>7851.85</v>
      </c>
      <c r="D1370" s="8" t="s">
        <v>7884</v>
      </c>
      <c r="E1370" s="8" t="s">
        <v>7882</v>
      </c>
      <c r="F1370" s="8" t="s">
        <v>7860</v>
      </c>
      <c r="G1370" s="43">
        <v>34655</v>
      </c>
      <c r="H1370" s="20">
        <v>28</v>
      </c>
      <c r="I1370" s="20" t="str" cm="1">
        <f t="array" ref="I1370">_xlfn.IFS(H1370&lt;=18, "Child", AND(H1370&gt;18, H1370&lt;=54), "Adult", TRUE, "Old")</f>
        <v>Adult</v>
      </c>
      <c r="K1370" s="27"/>
    </row>
    <row r="1371" spans="1:11" ht="15" customHeight="1" x14ac:dyDescent="0.3">
      <c r="A1371" s="8" t="s">
        <v>1407</v>
      </c>
      <c r="B1371" s="20">
        <v>0</v>
      </c>
      <c r="C1371" s="38">
        <v>7844.8</v>
      </c>
      <c r="D1371" s="8" t="s">
        <v>7884</v>
      </c>
      <c r="E1371" s="8" t="s">
        <v>7884</v>
      </c>
      <c r="F1371" s="8" t="s">
        <v>7860</v>
      </c>
      <c r="G1371" s="43">
        <v>37169</v>
      </c>
      <c r="H1371" s="20">
        <v>21</v>
      </c>
      <c r="I1371" s="20" t="str" cm="1">
        <f t="array" ref="I1371">_xlfn.IFS(H1371&lt;=18, "Child", AND(H1371&gt;18, H1371&lt;=54), "Adult", TRUE, "Old")</f>
        <v>Adult</v>
      </c>
      <c r="K1371" s="27"/>
    </row>
    <row r="1372" spans="1:11" ht="15" customHeight="1" x14ac:dyDescent="0.3">
      <c r="A1372" s="8" t="s">
        <v>1408</v>
      </c>
      <c r="B1372" s="20">
        <v>3</v>
      </c>
      <c r="C1372" s="38">
        <v>7824.37</v>
      </c>
      <c r="D1372" s="8" t="s">
        <v>7884</v>
      </c>
      <c r="E1372" s="8" t="s">
        <v>7884</v>
      </c>
      <c r="F1372" s="8" t="s">
        <v>7860</v>
      </c>
      <c r="G1372" s="43">
        <v>32793</v>
      </c>
      <c r="H1372" s="20">
        <v>33</v>
      </c>
      <c r="I1372" s="20" t="str" cm="1">
        <f t="array" ref="I1372">_xlfn.IFS(H1372&lt;=18, "Child", AND(H1372&gt;18, H1372&lt;=54), "Adult", TRUE, "Old")</f>
        <v>Adult</v>
      </c>
      <c r="K1372" s="27"/>
    </row>
    <row r="1373" spans="1:11" ht="15" customHeight="1" x14ac:dyDescent="0.3">
      <c r="A1373" s="8" t="s">
        <v>1409</v>
      </c>
      <c r="B1373" s="20">
        <v>3</v>
      </c>
      <c r="C1373" s="38">
        <v>7812.67</v>
      </c>
      <c r="D1373" s="8" t="s">
        <v>7884</v>
      </c>
      <c r="E1373" s="8" t="s">
        <v>7883</v>
      </c>
      <c r="F1373" s="8" t="s">
        <v>7860</v>
      </c>
      <c r="G1373" s="43">
        <v>33593</v>
      </c>
      <c r="H1373" s="20">
        <v>31</v>
      </c>
      <c r="I1373" s="20" t="str" cm="1">
        <f t="array" ref="I1373">_xlfn.IFS(H1373&lt;=18, "Child", AND(H1373&gt;18, H1373&lt;=54), "Adult", TRUE, "Old")</f>
        <v>Adult</v>
      </c>
      <c r="K1373" s="27"/>
    </row>
    <row r="1374" spans="1:11" ht="15" customHeight="1" x14ac:dyDescent="0.3">
      <c r="A1374" s="8" t="s">
        <v>1410</v>
      </c>
      <c r="B1374" s="20">
        <v>0</v>
      </c>
      <c r="C1374" s="38">
        <v>7804.16</v>
      </c>
      <c r="D1374" s="8" t="s">
        <v>7884</v>
      </c>
      <c r="E1374" s="8" t="s">
        <v>7882</v>
      </c>
      <c r="F1374" s="8" t="s">
        <v>7859</v>
      </c>
      <c r="G1374" s="43">
        <v>27342</v>
      </c>
      <c r="H1374" s="20">
        <v>48</v>
      </c>
      <c r="I1374" s="20" t="str" cm="1">
        <f t="array" ref="I1374">_xlfn.IFS(H1374&lt;=18, "Child", AND(H1374&gt;18, H1374&lt;=54), "Adult", TRUE, "Old")</f>
        <v>Adult</v>
      </c>
      <c r="K1374" s="27"/>
    </row>
    <row r="1375" spans="1:11" ht="15" customHeight="1" x14ac:dyDescent="0.3">
      <c r="A1375" s="8" t="s">
        <v>1411</v>
      </c>
      <c r="B1375" s="20">
        <v>0</v>
      </c>
      <c r="C1375" s="38">
        <v>7803.77</v>
      </c>
      <c r="D1375" s="8" t="s">
        <v>7884</v>
      </c>
      <c r="E1375" s="8" t="s">
        <v>7882</v>
      </c>
      <c r="F1375" s="8" t="s">
        <v>7860</v>
      </c>
      <c r="G1375" s="43">
        <v>35766</v>
      </c>
      <c r="H1375" s="20">
        <v>25</v>
      </c>
      <c r="I1375" s="20" t="str" cm="1">
        <f t="array" ref="I1375">_xlfn.IFS(H1375&lt;=18, "Child", AND(H1375&gt;18, H1375&lt;=54), "Adult", TRUE, "Old")</f>
        <v>Adult</v>
      </c>
      <c r="K1375" s="27"/>
    </row>
    <row r="1376" spans="1:11" ht="15" customHeight="1" x14ac:dyDescent="0.3">
      <c r="A1376" s="8" t="s">
        <v>1412</v>
      </c>
      <c r="B1376" s="20">
        <v>0</v>
      </c>
      <c r="C1376" s="38">
        <v>7794.68</v>
      </c>
      <c r="D1376" s="8" t="s">
        <v>7884</v>
      </c>
      <c r="E1376" s="8" t="s">
        <v>7884</v>
      </c>
      <c r="F1376" s="8" t="s">
        <v>7873</v>
      </c>
      <c r="G1376" s="43">
        <v>36519</v>
      </c>
      <c r="H1376" s="20">
        <v>23</v>
      </c>
      <c r="I1376" s="20" t="str" cm="1">
        <f t="array" ref="I1376">_xlfn.IFS(H1376&lt;=18, "Child", AND(H1376&gt;18, H1376&lt;=54), "Adult", TRUE, "Old")</f>
        <v>Adult</v>
      </c>
      <c r="K1376" s="27"/>
    </row>
    <row r="1377" spans="1:11" ht="15" customHeight="1" x14ac:dyDescent="0.3">
      <c r="A1377" s="8" t="s">
        <v>1413</v>
      </c>
      <c r="B1377" s="20">
        <v>0</v>
      </c>
      <c r="C1377" s="38">
        <v>7789.64</v>
      </c>
      <c r="D1377" s="8" t="s">
        <v>7883</v>
      </c>
      <c r="E1377" s="8" t="s">
        <v>7882</v>
      </c>
      <c r="F1377" s="8" t="s">
        <v>7859</v>
      </c>
      <c r="G1377" s="43">
        <v>27369</v>
      </c>
      <c r="H1377" s="20">
        <v>48</v>
      </c>
      <c r="I1377" s="20" t="str" cm="1">
        <f t="array" ref="I1377">_xlfn.IFS(H1377&lt;=18, "Child", AND(H1377&gt;18, H1377&lt;=54), "Adult", TRUE, "Old")</f>
        <v>Adult</v>
      </c>
      <c r="K1377" s="27"/>
    </row>
    <row r="1378" spans="1:11" ht="15" customHeight="1" x14ac:dyDescent="0.3">
      <c r="A1378" s="8" t="s">
        <v>1414</v>
      </c>
      <c r="B1378" s="20">
        <v>0</v>
      </c>
      <c r="C1378" s="38">
        <v>7763.06</v>
      </c>
      <c r="D1378" s="8" t="s">
        <v>7884</v>
      </c>
      <c r="E1378" s="8" t="s">
        <v>7883</v>
      </c>
      <c r="F1378" s="8" t="s">
        <v>7860</v>
      </c>
      <c r="G1378" s="43">
        <v>35785</v>
      </c>
      <c r="H1378" s="20">
        <v>25</v>
      </c>
      <c r="I1378" s="20" t="str" cm="1">
        <f t="array" ref="I1378">_xlfn.IFS(H1378&lt;=18, "Child", AND(H1378&gt;18, H1378&lt;=54), "Adult", TRUE, "Old")</f>
        <v>Adult</v>
      </c>
      <c r="K1378" s="27"/>
    </row>
    <row r="1379" spans="1:11" ht="15" customHeight="1" x14ac:dyDescent="0.3">
      <c r="A1379" s="8" t="s">
        <v>1415</v>
      </c>
      <c r="B1379" s="20">
        <v>2</v>
      </c>
      <c r="C1379" s="38">
        <v>7749.16</v>
      </c>
      <c r="D1379" s="8" t="s">
        <v>7884</v>
      </c>
      <c r="E1379" s="8" t="s">
        <v>7883</v>
      </c>
      <c r="F1379" s="8" t="s">
        <v>7860</v>
      </c>
      <c r="G1379" s="43">
        <v>29767</v>
      </c>
      <c r="H1379" s="20">
        <v>41</v>
      </c>
      <c r="I1379" s="20" t="str" cm="1">
        <f t="array" ref="I1379">_xlfn.IFS(H1379&lt;=18, "Child", AND(H1379&gt;18, H1379&lt;=54), "Adult", TRUE, "Old")</f>
        <v>Adult</v>
      </c>
      <c r="K1379" s="27"/>
    </row>
    <row r="1380" spans="1:11" ht="15" customHeight="1" x14ac:dyDescent="0.3">
      <c r="A1380" s="8" t="s">
        <v>1416</v>
      </c>
      <c r="B1380" s="20">
        <v>1</v>
      </c>
      <c r="C1380" s="38">
        <v>7742.11</v>
      </c>
      <c r="D1380" s="8" t="s">
        <v>7882</v>
      </c>
      <c r="E1380" s="8" t="s">
        <v>7884</v>
      </c>
      <c r="F1380" s="8" t="s">
        <v>7859</v>
      </c>
      <c r="G1380" s="43">
        <v>28106</v>
      </c>
      <c r="H1380" s="20">
        <v>46</v>
      </c>
      <c r="I1380" s="20" t="str" cm="1">
        <f t="array" ref="I1380">_xlfn.IFS(H1380&lt;=18, "Child", AND(H1380&gt;18, H1380&lt;=54), "Adult", TRUE, "Old")</f>
        <v>Adult</v>
      </c>
      <c r="K1380" s="27"/>
    </row>
    <row r="1381" spans="1:11" ht="15" customHeight="1" x14ac:dyDescent="0.3">
      <c r="A1381" s="8" t="s">
        <v>1417</v>
      </c>
      <c r="B1381" s="20">
        <v>2</v>
      </c>
      <c r="C1381" s="38">
        <v>7740.34</v>
      </c>
      <c r="D1381" s="8" t="s">
        <v>7883</v>
      </c>
      <c r="E1381" s="8" t="s">
        <v>7883</v>
      </c>
      <c r="F1381" s="8" t="s">
        <v>7861</v>
      </c>
      <c r="G1381" s="43">
        <v>28737</v>
      </c>
      <c r="H1381" s="20">
        <v>44</v>
      </c>
      <c r="I1381" s="20" t="str" cm="1">
        <f t="array" ref="I1381">_xlfn.IFS(H1381&lt;=18, "Child", AND(H1381&gt;18, H1381&lt;=54), "Adult", TRUE, "Old")</f>
        <v>Adult</v>
      </c>
      <c r="K1381" s="27"/>
    </row>
    <row r="1382" spans="1:11" ht="15" customHeight="1" x14ac:dyDescent="0.3">
      <c r="A1382" s="8" t="s">
        <v>1418</v>
      </c>
      <c r="B1382" s="20">
        <v>0</v>
      </c>
      <c r="C1382" s="38">
        <v>7736.39</v>
      </c>
      <c r="D1382" s="8" t="s">
        <v>7882</v>
      </c>
      <c r="E1382" s="8" t="s">
        <v>7884</v>
      </c>
      <c r="F1382" s="8" t="s">
        <v>7859</v>
      </c>
      <c r="G1382" s="43">
        <v>23941</v>
      </c>
      <c r="H1382" s="20">
        <v>57</v>
      </c>
      <c r="I1382" s="20" t="str" cm="1">
        <f t="array" ref="I1382">_xlfn.IFS(H1382&lt;=18, "Child", AND(H1382&gt;18, H1382&lt;=54), "Adult", TRUE, "Old")</f>
        <v>Old</v>
      </c>
      <c r="K1382" s="27"/>
    </row>
    <row r="1383" spans="1:11" ht="15" customHeight="1" x14ac:dyDescent="0.3">
      <c r="A1383" s="8" t="s">
        <v>1419</v>
      </c>
      <c r="B1383" s="20">
        <v>0</v>
      </c>
      <c r="C1383" s="38">
        <v>7731.86</v>
      </c>
      <c r="D1383" s="8" t="s">
        <v>7884</v>
      </c>
      <c r="E1383" s="8" t="s">
        <v>7882</v>
      </c>
      <c r="F1383" s="8" t="s">
        <v>7860</v>
      </c>
      <c r="G1383" s="43">
        <v>28366</v>
      </c>
      <c r="H1383" s="20">
        <v>45</v>
      </c>
      <c r="I1383" s="20" t="str" cm="1">
        <f t="array" ref="I1383">_xlfn.IFS(H1383&lt;=18, "Child", AND(H1383&gt;18, H1383&lt;=54), "Adult", TRUE, "Old")</f>
        <v>Adult</v>
      </c>
      <c r="K1383" s="27"/>
    </row>
    <row r="1384" spans="1:11" ht="15" customHeight="1" x14ac:dyDescent="0.3">
      <c r="A1384" s="8" t="s">
        <v>1420</v>
      </c>
      <c r="B1384" s="20">
        <v>2</v>
      </c>
      <c r="C1384" s="38">
        <v>7731.43</v>
      </c>
      <c r="D1384" s="8" t="s">
        <v>7882</v>
      </c>
      <c r="E1384" s="8" t="s">
        <v>7884</v>
      </c>
      <c r="F1384" s="8" t="s">
        <v>7859</v>
      </c>
      <c r="G1384" s="43">
        <v>28828</v>
      </c>
      <c r="H1384" s="20">
        <v>44</v>
      </c>
      <c r="I1384" s="20" t="str" cm="1">
        <f t="array" ref="I1384">_xlfn.IFS(H1384&lt;=18, "Child", AND(H1384&gt;18, H1384&lt;=54), "Adult", TRUE, "Old")</f>
        <v>Adult</v>
      </c>
      <c r="K1384" s="27"/>
    </row>
    <row r="1385" spans="1:11" ht="15" customHeight="1" x14ac:dyDescent="0.3">
      <c r="A1385" s="8" t="s">
        <v>1421</v>
      </c>
      <c r="B1385" s="20">
        <v>2</v>
      </c>
      <c r="C1385" s="38">
        <v>7729.65</v>
      </c>
      <c r="D1385" s="8" t="s">
        <v>7882</v>
      </c>
      <c r="E1385" s="8" t="s">
        <v>7883</v>
      </c>
      <c r="F1385" s="8" t="s">
        <v>7864</v>
      </c>
      <c r="G1385" s="43">
        <v>29474</v>
      </c>
      <c r="H1385" s="20">
        <v>42</v>
      </c>
      <c r="I1385" s="20" t="str" cm="1">
        <f t="array" ref="I1385">_xlfn.IFS(H1385&lt;=18, "Child", AND(H1385&gt;18, H1385&lt;=54), "Adult", TRUE, "Old")</f>
        <v>Adult</v>
      </c>
      <c r="K1385" s="27"/>
    </row>
    <row r="1386" spans="1:11" ht="15" customHeight="1" x14ac:dyDescent="0.3">
      <c r="A1386" s="8" t="s">
        <v>1422</v>
      </c>
      <c r="B1386" s="20">
        <v>1</v>
      </c>
      <c r="C1386" s="38">
        <v>7727.25</v>
      </c>
      <c r="D1386" s="8" t="s">
        <v>7884</v>
      </c>
      <c r="E1386" s="8" t="s">
        <v>7882</v>
      </c>
      <c r="F1386" s="8" t="s">
        <v>7860</v>
      </c>
      <c r="G1386" s="43">
        <v>29008</v>
      </c>
      <c r="H1386" s="20">
        <v>44</v>
      </c>
      <c r="I1386" s="20" t="str" cm="1">
        <f t="array" ref="I1386">_xlfn.IFS(H1386&lt;=18, "Child", AND(H1386&gt;18, H1386&lt;=54), "Adult", TRUE, "Old")</f>
        <v>Adult</v>
      </c>
      <c r="K1386" s="27"/>
    </row>
    <row r="1387" spans="1:11" ht="15" customHeight="1" x14ac:dyDescent="0.3">
      <c r="A1387" s="8" t="s">
        <v>1423</v>
      </c>
      <c r="B1387" s="20">
        <v>2</v>
      </c>
      <c r="C1387" s="38">
        <v>7726.85</v>
      </c>
      <c r="D1387" s="8" t="s">
        <v>7883</v>
      </c>
      <c r="E1387" s="8" t="s">
        <v>7884</v>
      </c>
      <c r="F1387" s="8" t="s">
        <v>7861</v>
      </c>
      <c r="G1387" s="43">
        <v>28853</v>
      </c>
      <c r="H1387" s="20">
        <v>44</v>
      </c>
      <c r="I1387" s="20" t="str" cm="1">
        <f t="array" ref="I1387">_xlfn.IFS(H1387&lt;=18, "Child", AND(H1387&gt;18, H1387&lt;=54), "Adult", TRUE, "Old")</f>
        <v>Adult</v>
      </c>
      <c r="K1387" s="27"/>
    </row>
    <row r="1388" spans="1:11" ht="15" customHeight="1" x14ac:dyDescent="0.3">
      <c r="A1388" s="8" t="s">
        <v>1424</v>
      </c>
      <c r="B1388" s="20">
        <v>3</v>
      </c>
      <c r="C1388" s="38">
        <v>7684.62</v>
      </c>
      <c r="D1388" s="8" t="s">
        <v>7884</v>
      </c>
      <c r="E1388" s="8" t="s">
        <v>7882</v>
      </c>
      <c r="F1388" s="8" t="s">
        <v>7870</v>
      </c>
      <c r="G1388" s="43">
        <v>31970</v>
      </c>
      <c r="H1388" s="20">
        <v>35</v>
      </c>
      <c r="I1388" s="20" t="str" cm="1">
        <f t="array" ref="I1388">_xlfn.IFS(H1388&lt;=18, "Child", AND(H1388&gt;18, H1388&lt;=54), "Adult", TRUE, "Old")</f>
        <v>Adult</v>
      </c>
      <c r="K1388" s="27"/>
    </row>
    <row r="1389" spans="1:11" ht="15" customHeight="1" x14ac:dyDescent="0.3">
      <c r="A1389" s="8" t="s">
        <v>1425</v>
      </c>
      <c r="B1389" s="20">
        <v>3</v>
      </c>
      <c r="C1389" s="38">
        <v>7682.67</v>
      </c>
      <c r="D1389" s="8" t="s">
        <v>7884</v>
      </c>
      <c r="E1389" s="8" t="s">
        <v>7883</v>
      </c>
      <c r="F1389" s="8" t="s">
        <v>7859</v>
      </c>
      <c r="G1389" s="43">
        <v>30303</v>
      </c>
      <c r="H1389" s="20">
        <v>40</v>
      </c>
      <c r="I1389" s="20" t="str" cm="1">
        <f t="array" ref="I1389">_xlfn.IFS(H1389&lt;=18, "Child", AND(H1389&gt;18, H1389&lt;=54), "Adult", TRUE, "Old")</f>
        <v>Adult</v>
      </c>
      <c r="K1389" s="27"/>
    </row>
    <row r="1390" spans="1:11" ht="15" customHeight="1" x14ac:dyDescent="0.3">
      <c r="A1390" s="8" t="s">
        <v>1426</v>
      </c>
      <c r="B1390" s="20">
        <v>1</v>
      </c>
      <c r="C1390" s="38">
        <v>7681.17</v>
      </c>
      <c r="D1390" s="8" t="s">
        <v>7884</v>
      </c>
      <c r="E1390" s="8" t="s">
        <v>7884</v>
      </c>
      <c r="F1390" s="8" t="s">
        <v>7872</v>
      </c>
      <c r="G1390" s="43">
        <v>29939</v>
      </c>
      <c r="H1390" s="20">
        <v>41</v>
      </c>
      <c r="I1390" s="20" t="str" cm="1">
        <f t="array" ref="I1390">_xlfn.IFS(H1390&lt;=18, "Child", AND(H1390&gt;18, H1390&lt;=54), "Adult", TRUE, "Old")</f>
        <v>Adult</v>
      </c>
      <c r="K1390" s="27"/>
    </row>
    <row r="1391" spans="1:11" ht="15" customHeight="1" x14ac:dyDescent="0.3">
      <c r="A1391" s="8" t="s">
        <v>1427</v>
      </c>
      <c r="B1391" s="20">
        <v>0</v>
      </c>
      <c r="C1391" s="38">
        <v>7680.92</v>
      </c>
      <c r="D1391" s="8" t="s">
        <v>7884</v>
      </c>
      <c r="E1391" s="8" t="s">
        <v>7883</v>
      </c>
      <c r="F1391" s="8" t="s">
        <v>7859</v>
      </c>
      <c r="G1391" s="43">
        <v>26217</v>
      </c>
      <c r="H1391" s="20">
        <v>51</v>
      </c>
      <c r="I1391" s="20" t="str" cm="1">
        <f t="array" ref="I1391">_xlfn.IFS(H1391&lt;=18, "Child", AND(H1391&gt;18, H1391&lt;=54), "Adult", TRUE, "Old")</f>
        <v>Adult</v>
      </c>
      <c r="K1391" s="27"/>
    </row>
    <row r="1392" spans="1:11" ht="15" customHeight="1" x14ac:dyDescent="0.3">
      <c r="A1392" s="8" t="s">
        <v>1428</v>
      </c>
      <c r="B1392" s="20">
        <v>0</v>
      </c>
      <c r="C1392" s="38">
        <v>7676.4</v>
      </c>
      <c r="D1392" s="8" t="s">
        <v>7884</v>
      </c>
      <c r="E1392" s="8" t="s">
        <v>7883</v>
      </c>
      <c r="F1392" s="8" t="s">
        <v>7860</v>
      </c>
      <c r="G1392" s="43">
        <v>34955</v>
      </c>
      <c r="H1392" s="20">
        <v>27</v>
      </c>
      <c r="I1392" s="20" t="str" cm="1">
        <f t="array" ref="I1392">_xlfn.IFS(H1392&lt;=18, "Child", AND(H1392&gt;18, H1392&lt;=54), "Adult", TRUE, "Old")</f>
        <v>Adult</v>
      </c>
      <c r="K1392" s="27"/>
    </row>
    <row r="1393" spans="1:11" ht="15" customHeight="1" x14ac:dyDescent="0.3">
      <c r="A1393" s="8" t="s">
        <v>1429</v>
      </c>
      <c r="B1393" s="20">
        <v>0</v>
      </c>
      <c r="C1393" s="38">
        <v>7670.75</v>
      </c>
      <c r="D1393" s="8" t="s">
        <v>7884</v>
      </c>
      <c r="E1393" s="8" t="s">
        <v>7884</v>
      </c>
      <c r="F1393" s="8" t="s">
        <v>7874</v>
      </c>
      <c r="G1393" s="43">
        <v>35393</v>
      </c>
      <c r="H1393" s="20">
        <v>26</v>
      </c>
      <c r="I1393" s="20" t="str" cm="1">
        <f t="array" ref="I1393">_xlfn.IFS(H1393&lt;=18, "Child", AND(H1393&gt;18, H1393&lt;=54), "Adult", TRUE, "Old")</f>
        <v>Adult</v>
      </c>
      <c r="K1393" s="27"/>
    </row>
    <row r="1394" spans="1:11" ht="15" customHeight="1" x14ac:dyDescent="0.3">
      <c r="A1394" s="8" t="s">
        <v>1430</v>
      </c>
      <c r="B1394" s="20">
        <v>2</v>
      </c>
      <c r="C1394" s="38">
        <v>7662.47</v>
      </c>
      <c r="D1394" s="8" t="s">
        <v>7884</v>
      </c>
      <c r="E1394" s="8" t="s">
        <v>7883</v>
      </c>
      <c r="F1394" s="8" t="s">
        <v>7861</v>
      </c>
      <c r="G1394" s="43">
        <v>28042</v>
      </c>
      <c r="H1394" s="20">
        <v>46</v>
      </c>
      <c r="I1394" s="20" t="str" cm="1">
        <f t="array" ref="I1394">_xlfn.IFS(H1394&lt;=18, "Child", AND(H1394&gt;18, H1394&lt;=54), "Adult", TRUE, "Old")</f>
        <v>Adult</v>
      </c>
      <c r="K1394" s="27"/>
    </row>
    <row r="1395" spans="1:11" ht="15" customHeight="1" x14ac:dyDescent="0.3">
      <c r="A1395" s="8" t="s">
        <v>1431</v>
      </c>
      <c r="B1395" s="20">
        <v>0</v>
      </c>
      <c r="C1395" s="38">
        <v>7657.69</v>
      </c>
      <c r="D1395" s="8" t="s">
        <v>7882</v>
      </c>
      <c r="E1395" s="8" t="s">
        <v>7882</v>
      </c>
      <c r="F1395" s="8" t="s">
        <v>7860</v>
      </c>
      <c r="G1395" s="43">
        <v>24103</v>
      </c>
      <c r="H1395" s="20">
        <v>57</v>
      </c>
      <c r="I1395" s="20" t="str" cm="1">
        <f t="array" ref="I1395">_xlfn.IFS(H1395&lt;=18, "Child", AND(H1395&gt;18, H1395&lt;=54), "Adult", TRUE, "Old")</f>
        <v>Old</v>
      </c>
      <c r="K1395" s="27"/>
    </row>
    <row r="1396" spans="1:11" ht="15" customHeight="1" x14ac:dyDescent="0.3">
      <c r="A1396" s="8" t="s">
        <v>1432</v>
      </c>
      <c r="B1396" s="20">
        <v>0</v>
      </c>
      <c r="C1396" s="38">
        <v>7652.26</v>
      </c>
      <c r="D1396" s="8" t="s">
        <v>7884</v>
      </c>
      <c r="E1396" s="8" t="s">
        <v>7882</v>
      </c>
      <c r="F1396" s="8" t="s">
        <v>7868</v>
      </c>
      <c r="G1396" s="43">
        <v>36068</v>
      </c>
      <c r="H1396" s="20">
        <v>24</v>
      </c>
      <c r="I1396" s="20" t="str" cm="1">
        <f t="array" ref="I1396">_xlfn.IFS(H1396&lt;=18, "Child", AND(H1396&gt;18, H1396&lt;=54), "Adult", TRUE, "Old")</f>
        <v>Adult</v>
      </c>
      <c r="K1396" s="27"/>
    </row>
    <row r="1397" spans="1:11" ht="15" customHeight="1" x14ac:dyDescent="0.3">
      <c r="A1397" s="8" t="s">
        <v>1433</v>
      </c>
      <c r="B1397" s="20">
        <v>0</v>
      </c>
      <c r="C1397" s="38">
        <v>7650.8</v>
      </c>
      <c r="D1397" s="8" t="s">
        <v>7884</v>
      </c>
      <c r="E1397" s="8" t="s">
        <v>7884</v>
      </c>
      <c r="F1397" s="8" t="s">
        <v>7860</v>
      </c>
      <c r="G1397" s="43">
        <v>34191</v>
      </c>
      <c r="H1397" s="20">
        <v>29</v>
      </c>
      <c r="I1397" s="20" t="str" cm="1">
        <f t="array" ref="I1397">_xlfn.IFS(H1397&lt;=18, "Child", AND(H1397&gt;18, H1397&lt;=54), "Adult", TRUE, "Old")</f>
        <v>Adult</v>
      </c>
      <c r="K1397" s="27"/>
    </row>
    <row r="1398" spans="1:11" ht="15" customHeight="1" x14ac:dyDescent="0.3">
      <c r="A1398" s="8" t="s">
        <v>1434</v>
      </c>
      <c r="B1398" s="20">
        <v>1</v>
      </c>
      <c r="C1398" s="38">
        <v>7650.77</v>
      </c>
      <c r="D1398" s="8" t="s">
        <v>7884</v>
      </c>
      <c r="E1398" s="8" t="s">
        <v>7884</v>
      </c>
      <c r="F1398" s="8" t="s">
        <v>7867</v>
      </c>
      <c r="G1398" s="43">
        <v>29510</v>
      </c>
      <c r="H1398" s="20">
        <v>42</v>
      </c>
      <c r="I1398" s="20" t="str" cm="1">
        <f t="array" ref="I1398">_xlfn.IFS(H1398&lt;=18, "Child", AND(H1398&gt;18, H1398&lt;=54), "Adult", TRUE, "Old")</f>
        <v>Adult</v>
      </c>
      <c r="K1398" s="27"/>
    </row>
    <row r="1399" spans="1:11" ht="15" customHeight="1" x14ac:dyDescent="0.3">
      <c r="A1399" s="8" t="s">
        <v>1435</v>
      </c>
      <c r="B1399" s="20">
        <v>0</v>
      </c>
      <c r="C1399" s="38">
        <v>7642.05</v>
      </c>
      <c r="D1399" s="8" t="s">
        <v>7884</v>
      </c>
      <c r="E1399" s="8" t="s">
        <v>7884</v>
      </c>
      <c r="F1399" s="8" t="s">
        <v>7873</v>
      </c>
      <c r="G1399" s="43">
        <v>36326</v>
      </c>
      <c r="H1399" s="20">
        <v>23</v>
      </c>
      <c r="I1399" s="20" t="str" cm="1">
        <f t="array" ref="I1399">_xlfn.IFS(H1399&lt;=18, "Child", AND(H1399&gt;18, H1399&lt;=54), "Adult", TRUE, "Old")</f>
        <v>Adult</v>
      </c>
      <c r="K1399" s="27"/>
    </row>
    <row r="1400" spans="1:11" ht="15" customHeight="1" x14ac:dyDescent="0.3">
      <c r="A1400" s="8" t="s">
        <v>1436</v>
      </c>
      <c r="B1400" s="20">
        <v>2</v>
      </c>
      <c r="C1400" s="38">
        <v>7640.31</v>
      </c>
      <c r="D1400" s="8" t="s">
        <v>7884</v>
      </c>
      <c r="E1400" s="8" t="s">
        <v>7883</v>
      </c>
      <c r="F1400" s="8" t="s">
        <v>7859</v>
      </c>
      <c r="G1400" s="43">
        <v>29426</v>
      </c>
      <c r="H1400" s="20">
        <v>42</v>
      </c>
      <c r="I1400" s="20" t="str" cm="1">
        <f t="array" ref="I1400">_xlfn.IFS(H1400&lt;=18, "Child", AND(H1400&gt;18, H1400&lt;=54), "Adult", TRUE, "Old")</f>
        <v>Adult</v>
      </c>
      <c r="K1400" s="27"/>
    </row>
    <row r="1401" spans="1:11" ht="15" customHeight="1" x14ac:dyDescent="0.3">
      <c r="A1401" s="8" t="s">
        <v>1437</v>
      </c>
      <c r="B1401" s="20">
        <v>1</v>
      </c>
      <c r="C1401" s="38">
        <v>7639.42</v>
      </c>
      <c r="D1401" s="8" t="s">
        <v>7884</v>
      </c>
      <c r="E1401" s="8" t="s">
        <v>7884</v>
      </c>
      <c r="F1401" s="8" t="s">
        <v>7867</v>
      </c>
      <c r="G1401" s="43">
        <v>29392</v>
      </c>
      <c r="H1401" s="20">
        <v>42</v>
      </c>
      <c r="I1401" s="20" t="str" cm="1">
        <f t="array" ref="I1401">_xlfn.IFS(H1401&lt;=18, "Child", AND(H1401&gt;18, H1401&lt;=54), "Adult", TRUE, "Old")</f>
        <v>Adult</v>
      </c>
      <c r="K1401" s="27"/>
    </row>
    <row r="1402" spans="1:11" ht="15" customHeight="1" x14ac:dyDescent="0.3">
      <c r="A1402" s="8" t="s">
        <v>1438</v>
      </c>
      <c r="B1402" s="20">
        <v>0</v>
      </c>
      <c r="C1402" s="38">
        <v>7636.92</v>
      </c>
      <c r="D1402" s="8" t="s">
        <v>7884</v>
      </c>
      <c r="E1402" s="8" t="s">
        <v>7882</v>
      </c>
      <c r="F1402" s="8" t="s">
        <v>7860</v>
      </c>
      <c r="G1402" s="43">
        <v>37238</v>
      </c>
      <c r="H1402" s="20">
        <v>21</v>
      </c>
      <c r="I1402" s="20" t="str" cm="1">
        <f t="array" ref="I1402">_xlfn.IFS(H1402&lt;=18, "Child", AND(H1402&gt;18, H1402&lt;=54), "Adult", TRUE, "Old")</f>
        <v>Adult</v>
      </c>
      <c r="K1402" s="27"/>
    </row>
    <row r="1403" spans="1:11" ht="15" customHeight="1" x14ac:dyDescent="0.3">
      <c r="A1403" s="8" t="s">
        <v>1439</v>
      </c>
      <c r="B1403" s="20">
        <v>1</v>
      </c>
      <c r="C1403" s="38">
        <v>7633.72</v>
      </c>
      <c r="D1403" s="8" t="s">
        <v>7884</v>
      </c>
      <c r="E1403" s="8" t="s">
        <v>7883</v>
      </c>
      <c r="F1403" s="8" t="s">
        <v>7859</v>
      </c>
      <c r="G1403" s="43">
        <v>28726</v>
      </c>
      <c r="H1403" s="20">
        <v>44</v>
      </c>
      <c r="I1403" s="20" t="str" cm="1">
        <f t="array" ref="I1403">_xlfn.IFS(H1403&lt;=18, "Child", AND(H1403&gt;18, H1403&lt;=54), "Adult", TRUE, "Old")</f>
        <v>Adult</v>
      </c>
      <c r="K1403" s="27"/>
    </row>
    <row r="1404" spans="1:11" ht="15" customHeight="1" x14ac:dyDescent="0.3">
      <c r="A1404" s="8" t="s">
        <v>1440</v>
      </c>
      <c r="B1404" s="20">
        <v>1</v>
      </c>
      <c r="C1404" s="38">
        <v>7626.99</v>
      </c>
      <c r="D1404" s="8" t="s">
        <v>7884</v>
      </c>
      <c r="E1404" s="8" t="s">
        <v>7884</v>
      </c>
      <c r="F1404" s="8" t="s">
        <v>7861</v>
      </c>
      <c r="G1404" s="43">
        <v>28823</v>
      </c>
      <c r="H1404" s="20">
        <v>44</v>
      </c>
      <c r="I1404" s="20" t="str" cm="1">
        <f t="array" ref="I1404">_xlfn.IFS(H1404&lt;=18, "Child", AND(H1404&gt;18, H1404&lt;=54), "Adult", TRUE, "Old")</f>
        <v>Adult</v>
      </c>
      <c r="K1404" s="27"/>
    </row>
    <row r="1405" spans="1:11" ht="15" customHeight="1" x14ac:dyDescent="0.3">
      <c r="A1405" s="8" t="s">
        <v>1441</v>
      </c>
      <c r="B1405" s="20">
        <v>1</v>
      </c>
      <c r="C1405" s="38">
        <v>7624.63</v>
      </c>
      <c r="D1405" s="8" t="s">
        <v>7884</v>
      </c>
      <c r="E1405" s="8" t="s">
        <v>7883</v>
      </c>
      <c r="F1405" s="8" t="s">
        <v>7861</v>
      </c>
      <c r="G1405" s="43">
        <v>28800</v>
      </c>
      <c r="H1405" s="20">
        <v>44</v>
      </c>
      <c r="I1405" s="20" t="str" cm="1">
        <f t="array" ref="I1405">_xlfn.IFS(H1405&lt;=18, "Child", AND(H1405&gt;18, H1405&lt;=54), "Adult", TRUE, "Old")</f>
        <v>Adult</v>
      </c>
      <c r="K1405" s="27"/>
    </row>
    <row r="1406" spans="1:11" ht="15" customHeight="1" x14ac:dyDescent="0.3">
      <c r="A1406" s="8" t="s">
        <v>1442</v>
      </c>
      <c r="B1406" s="20">
        <v>1</v>
      </c>
      <c r="C1406" s="38">
        <v>7623.52</v>
      </c>
      <c r="D1406" s="8" t="s">
        <v>7884</v>
      </c>
      <c r="E1406" s="8" t="s">
        <v>7883</v>
      </c>
      <c r="F1406" s="8" t="s">
        <v>7861</v>
      </c>
      <c r="G1406" s="43">
        <v>28822</v>
      </c>
      <c r="H1406" s="20">
        <v>44</v>
      </c>
      <c r="I1406" s="20" t="str" cm="1">
        <f t="array" ref="I1406">_xlfn.IFS(H1406&lt;=18, "Child", AND(H1406&gt;18, H1406&lt;=54), "Adult", TRUE, "Old")</f>
        <v>Adult</v>
      </c>
      <c r="K1406" s="27"/>
    </row>
    <row r="1407" spans="1:11" ht="15" customHeight="1" x14ac:dyDescent="0.3">
      <c r="A1407" s="8" t="s">
        <v>1443</v>
      </c>
      <c r="B1407" s="20">
        <v>0</v>
      </c>
      <c r="C1407" s="38">
        <v>7623.13</v>
      </c>
      <c r="D1407" s="8" t="s">
        <v>7884</v>
      </c>
      <c r="E1407" s="8" t="s">
        <v>7882</v>
      </c>
      <c r="F1407" s="8" t="s">
        <v>7861</v>
      </c>
      <c r="G1407" s="43">
        <v>35325</v>
      </c>
      <c r="H1407" s="20">
        <v>26</v>
      </c>
      <c r="I1407" s="20" t="str" cm="1">
        <f t="array" ref="I1407">_xlfn.IFS(H1407&lt;=18, "Child", AND(H1407&gt;18, H1407&lt;=54), "Adult", TRUE, "Old")</f>
        <v>Adult</v>
      </c>
      <c r="K1407" s="27"/>
    </row>
    <row r="1408" spans="1:11" ht="15" customHeight="1" x14ac:dyDescent="0.3">
      <c r="A1408" s="8" t="s">
        <v>1444</v>
      </c>
      <c r="B1408" s="20">
        <v>0</v>
      </c>
      <c r="C1408" s="38">
        <v>7609.6</v>
      </c>
      <c r="D1408" s="8" t="s">
        <v>7882</v>
      </c>
      <c r="E1408" s="8" t="s">
        <v>7884</v>
      </c>
      <c r="F1408" s="8" t="s">
        <v>7860</v>
      </c>
      <c r="G1408" s="43">
        <v>25022</v>
      </c>
      <c r="H1408" s="20">
        <v>54</v>
      </c>
      <c r="I1408" s="20" t="str" cm="1">
        <f t="array" ref="I1408">_xlfn.IFS(H1408&lt;=18, "Child", AND(H1408&gt;18, H1408&lt;=54), "Adult", TRUE, "Old")</f>
        <v>Adult</v>
      </c>
      <c r="K1408" s="27"/>
    </row>
    <row r="1409" spans="1:11" ht="15" customHeight="1" x14ac:dyDescent="0.3">
      <c r="A1409" s="8" t="s">
        <v>1445</v>
      </c>
      <c r="B1409" s="20">
        <v>0</v>
      </c>
      <c r="C1409" s="38">
        <v>7607.03</v>
      </c>
      <c r="D1409" s="8" t="s">
        <v>7884</v>
      </c>
      <c r="E1409" s="8" t="s">
        <v>7884</v>
      </c>
      <c r="F1409" s="8" t="s">
        <v>7860</v>
      </c>
      <c r="G1409" s="43">
        <v>35703</v>
      </c>
      <c r="H1409" s="20">
        <v>25</v>
      </c>
      <c r="I1409" s="20" t="str" cm="1">
        <f t="array" ref="I1409">_xlfn.IFS(H1409&lt;=18, "Child", AND(H1409&gt;18, H1409&lt;=54), "Adult", TRUE, "Old")</f>
        <v>Adult</v>
      </c>
      <c r="K1409" s="27"/>
    </row>
    <row r="1410" spans="1:11" ht="15" customHeight="1" x14ac:dyDescent="0.3">
      <c r="A1410" s="8" t="s">
        <v>1446</v>
      </c>
      <c r="B1410" s="20">
        <v>0</v>
      </c>
      <c r="C1410" s="38">
        <v>7585.62</v>
      </c>
      <c r="D1410" s="8" t="s">
        <v>7882</v>
      </c>
      <c r="E1410" s="8" t="s">
        <v>7884</v>
      </c>
      <c r="F1410" s="8" t="s">
        <v>7859</v>
      </c>
      <c r="G1410" s="43">
        <v>24670</v>
      </c>
      <c r="H1410" s="20">
        <v>55</v>
      </c>
      <c r="I1410" s="20" t="str" cm="1">
        <f t="array" ref="I1410">_xlfn.IFS(H1410&lt;=18, "Child", AND(H1410&gt;18, H1410&lt;=54), "Adult", TRUE, "Old")</f>
        <v>Old</v>
      </c>
      <c r="K1410" s="27"/>
    </row>
    <row r="1411" spans="1:11" ht="15" customHeight="1" x14ac:dyDescent="0.3">
      <c r="A1411" s="8" t="s">
        <v>1447</v>
      </c>
      <c r="B1411" s="20">
        <v>0</v>
      </c>
      <c r="C1411" s="38">
        <v>7567.13</v>
      </c>
      <c r="D1411" s="8" t="s">
        <v>7884</v>
      </c>
      <c r="E1411" s="8" t="s">
        <v>7884</v>
      </c>
      <c r="F1411" s="8" t="s">
        <v>7870</v>
      </c>
      <c r="G1411" s="43">
        <v>34560</v>
      </c>
      <c r="H1411" s="20">
        <v>28</v>
      </c>
      <c r="I1411" s="20" t="str" cm="1">
        <f t="array" ref="I1411">_xlfn.IFS(H1411&lt;=18, "Child", AND(H1411&gt;18, H1411&lt;=54), "Adult", TRUE, "Old")</f>
        <v>Adult</v>
      </c>
      <c r="K1411" s="27"/>
    </row>
    <row r="1412" spans="1:11" ht="15" customHeight="1" x14ac:dyDescent="0.3">
      <c r="A1412" s="8" t="s">
        <v>1448</v>
      </c>
      <c r="B1412" s="20">
        <v>3</v>
      </c>
      <c r="C1412" s="38">
        <v>7538.52</v>
      </c>
      <c r="D1412" s="8" t="s">
        <v>7884</v>
      </c>
      <c r="E1412" s="8" t="s">
        <v>7884</v>
      </c>
      <c r="F1412" s="8" t="s">
        <v>7860</v>
      </c>
      <c r="G1412" s="43">
        <v>32492</v>
      </c>
      <c r="H1412" s="20">
        <v>34</v>
      </c>
      <c r="I1412" s="20" t="str" cm="1">
        <f t="array" ref="I1412">_xlfn.IFS(H1412&lt;=18, "Child", AND(H1412&gt;18, H1412&lt;=54), "Adult", TRUE, "Old")</f>
        <v>Adult</v>
      </c>
      <c r="K1412" s="27"/>
    </row>
    <row r="1413" spans="1:11" ht="15" customHeight="1" x14ac:dyDescent="0.3">
      <c r="A1413" s="8" t="s">
        <v>1449</v>
      </c>
      <c r="B1413" s="20">
        <v>3</v>
      </c>
      <c r="C1413" s="38">
        <v>7537.16</v>
      </c>
      <c r="D1413" s="8" t="s">
        <v>7884</v>
      </c>
      <c r="E1413" s="8" t="s">
        <v>7884</v>
      </c>
      <c r="F1413" s="8" t="s">
        <v>7860</v>
      </c>
      <c r="G1413" s="43">
        <v>30916</v>
      </c>
      <c r="H1413" s="20">
        <v>38</v>
      </c>
      <c r="I1413" s="20" t="str" cm="1">
        <f t="array" ref="I1413">_xlfn.IFS(H1413&lt;=18, "Child", AND(H1413&gt;18, H1413&lt;=54), "Adult", TRUE, "Old")</f>
        <v>Adult</v>
      </c>
      <c r="K1413" s="27"/>
    </row>
    <row r="1414" spans="1:11" ht="15" customHeight="1" x14ac:dyDescent="0.3">
      <c r="A1414" s="8" t="s">
        <v>1450</v>
      </c>
      <c r="B1414" s="20">
        <v>2</v>
      </c>
      <c r="C1414" s="38">
        <v>7531.7</v>
      </c>
      <c r="D1414" s="8" t="s">
        <v>7884</v>
      </c>
      <c r="E1414" s="8" t="s">
        <v>7883</v>
      </c>
      <c r="F1414" s="8" t="s">
        <v>7859</v>
      </c>
      <c r="G1414" s="43">
        <v>28838</v>
      </c>
      <c r="H1414" s="20">
        <v>44</v>
      </c>
      <c r="I1414" s="20" t="str" cm="1">
        <f t="array" ref="I1414">_xlfn.IFS(H1414&lt;=18, "Child", AND(H1414&gt;18, H1414&lt;=54), "Adult", TRUE, "Old")</f>
        <v>Adult</v>
      </c>
      <c r="K1414" s="27"/>
    </row>
    <row r="1415" spans="1:11" ht="15" customHeight="1" x14ac:dyDescent="0.3">
      <c r="A1415" s="8" t="s">
        <v>1451</v>
      </c>
      <c r="B1415" s="20">
        <v>0</v>
      </c>
      <c r="C1415" s="38">
        <v>7526.71</v>
      </c>
      <c r="D1415" s="8" t="s">
        <v>7882</v>
      </c>
      <c r="E1415" s="8" t="s">
        <v>7883</v>
      </c>
      <c r="F1415" s="8" t="s">
        <v>7860</v>
      </c>
      <c r="G1415" s="43">
        <v>28043</v>
      </c>
      <c r="H1415" s="20">
        <v>46</v>
      </c>
      <c r="I1415" s="20" t="str" cm="1">
        <f t="array" ref="I1415">_xlfn.IFS(H1415&lt;=18, "Child", AND(H1415&gt;18, H1415&lt;=54), "Adult", TRUE, "Old")</f>
        <v>Adult</v>
      </c>
      <c r="K1415" s="27"/>
    </row>
    <row r="1416" spans="1:11" ht="15" customHeight="1" x14ac:dyDescent="0.3">
      <c r="A1416" s="8" t="s">
        <v>1452</v>
      </c>
      <c r="B1416" s="20">
        <v>1</v>
      </c>
      <c r="C1416" s="38">
        <v>7518.03</v>
      </c>
      <c r="D1416" s="8" t="s">
        <v>7884</v>
      </c>
      <c r="E1416" s="8" t="s">
        <v>7882</v>
      </c>
      <c r="F1416" s="8" t="s">
        <v>7860</v>
      </c>
      <c r="G1416" s="43">
        <v>28781</v>
      </c>
      <c r="H1416" s="20">
        <v>44</v>
      </c>
      <c r="I1416" s="20" t="str" cm="1">
        <f t="array" ref="I1416">_xlfn.IFS(H1416&lt;=18, "Child", AND(H1416&gt;18, H1416&lt;=54), "Adult", TRUE, "Old")</f>
        <v>Adult</v>
      </c>
      <c r="K1416" s="27"/>
    </row>
    <row r="1417" spans="1:11" ht="15" customHeight="1" x14ac:dyDescent="0.3">
      <c r="A1417" s="8" t="s">
        <v>1453</v>
      </c>
      <c r="B1417" s="20">
        <v>4</v>
      </c>
      <c r="C1417" s="38">
        <v>7512.27</v>
      </c>
      <c r="D1417" s="8" t="s">
        <v>7882</v>
      </c>
      <c r="E1417" s="8" t="s">
        <v>7884</v>
      </c>
      <c r="F1417" s="8" t="s">
        <v>7861</v>
      </c>
      <c r="G1417" s="43">
        <v>30507</v>
      </c>
      <c r="H1417" s="20">
        <v>39</v>
      </c>
      <c r="I1417" s="20" t="str" cm="1">
        <f t="array" ref="I1417">_xlfn.IFS(H1417&lt;=18, "Child", AND(H1417&gt;18, H1417&lt;=54), "Adult", TRUE, "Old")</f>
        <v>Adult</v>
      </c>
      <c r="K1417" s="27"/>
    </row>
    <row r="1418" spans="1:11" ht="15" customHeight="1" x14ac:dyDescent="0.3">
      <c r="A1418" s="8" t="s">
        <v>1454</v>
      </c>
      <c r="B1418" s="20">
        <v>0</v>
      </c>
      <c r="C1418" s="38">
        <v>7504.3</v>
      </c>
      <c r="D1418" s="8" t="s">
        <v>7884</v>
      </c>
      <c r="E1418" s="8" t="s">
        <v>7883</v>
      </c>
      <c r="F1418" s="8" t="s">
        <v>7860</v>
      </c>
      <c r="G1418" s="43">
        <v>35731</v>
      </c>
      <c r="H1418" s="20">
        <v>25</v>
      </c>
      <c r="I1418" s="20" t="str" cm="1">
        <f t="array" ref="I1418">_xlfn.IFS(H1418&lt;=18, "Child", AND(H1418&gt;18, H1418&lt;=54), "Adult", TRUE, "Old")</f>
        <v>Adult</v>
      </c>
      <c r="K1418" s="27"/>
    </row>
    <row r="1419" spans="1:11" ht="15" customHeight="1" x14ac:dyDescent="0.3">
      <c r="A1419" s="8" t="s">
        <v>1455</v>
      </c>
      <c r="B1419" s="20">
        <v>3</v>
      </c>
      <c r="C1419" s="38">
        <v>7494.63</v>
      </c>
      <c r="D1419" s="8" t="s">
        <v>7884</v>
      </c>
      <c r="E1419" s="8" t="s">
        <v>7882</v>
      </c>
      <c r="F1419" s="8" t="s">
        <v>7866</v>
      </c>
      <c r="G1419" s="43">
        <v>32492</v>
      </c>
      <c r="H1419" s="20">
        <v>34</v>
      </c>
      <c r="I1419" s="20" t="str" cm="1">
        <f t="array" ref="I1419">_xlfn.IFS(H1419&lt;=18, "Child", AND(H1419&gt;18, H1419&lt;=54), "Adult", TRUE, "Old")</f>
        <v>Adult</v>
      </c>
      <c r="K1419" s="27"/>
    </row>
    <row r="1420" spans="1:11" ht="15" customHeight="1" x14ac:dyDescent="0.3">
      <c r="A1420" s="8" t="s">
        <v>1456</v>
      </c>
      <c r="B1420" s="20">
        <v>0</v>
      </c>
      <c r="C1420" s="38">
        <v>7487.38</v>
      </c>
      <c r="D1420" s="8" t="s">
        <v>7884</v>
      </c>
      <c r="E1420" s="8" t="s">
        <v>7882</v>
      </c>
      <c r="F1420" s="8" t="s">
        <v>7860</v>
      </c>
      <c r="G1420" s="43">
        <v>35230</v>
      </c>
      <c r="H1420" s="20">
        <v>26</v>
      </c>
      <c r="I1420" s="20" t="str" cm="1">
        <f t="array" ref="I1420">_xlfn.IFS(H1420&lt;=18, "Child", AND(H1420&gt;18, H1420&lt;=54), "Adult", TRUE, "Old")</f>
        <v>Adult</v>
      </c>
      <c r="K1420" s="27"/>
    </row>
    <row r="1421" spans="1:11" ht="15" customHeight="1" x14ac:dyDescent="0.3">
      <c r="A1421" s="8" t="s">
        <v>1457</v>
      </c>
      <c r="B1421" s="20">
        <v>0</v>
      </c>
      <c r="C1421" s="38">
        <v>7463.51</v>
      </c>
      <c r="D1421" s="8" t="s">
        <v>7882</v>
      </c>
      <c r="E1421" s="8" t="s">
        <v>7882</v>
      </c>
      <c r="F1421" s="8" t="s">
        <v>7859</v>
      </c>
      <c r="G1421" s="43">
        <v>24688</v>
      </c>
      <c r="H1421" s="20">
        <v>55</v>
      </c>
      <c r="I1421" s="20" t="str" cm="1">
        <f t="array" ref="I1421">_xlfn.IFS(H1421&lt;=18, "Child", AND(H1421&gt;18, H1421&lt;=54), "Adult", TRUE, "Old")</f>
        <v>Old</v>
      </c>
      <c r="K1421" s="27"/>
    </row>
    <row r="1422" spans="1:11" ht="15" customHeight="1" x14ac:dyDescent="0.3">
      <c r="A1422" s="8" t="s">
        <v>1458</v>
      </c>
      <c r="B1422" s="20">
        <v>0</v>
      </c>
      <c r="C1422" s="38">
        <v>7450.36</v>
      </c>
      <c r="D1422" s="8" t="s">
        <v>7884</v>
      </c>
      <c r="E1422" s="8" t="s">
        <v>7884</v>
      </c>
      <c r="F1422" s="8" t="s">
        <v>7860</v>
      </c>
      <c r="G1422" s="43">
        <v>37043</v>
      </c>
      <c r="H1422" s="20">
        <v>22</v>
      </c>
      <c r="I1422" s="20" t="str" cm="1">
        <f t="array" ref="I1422">_xlfn.IFS(H1422&lt;=18, "Child", AND(H1422&gt;18, H1422&lt;=54), "Adult", TRUE, "Old")</f>
        <v>Adult</v>
      </c>
      <c r="K1422" s="27"/>
    </row>
    <row r="1423" spans="1:11" ht="15" customHeight="1" x14ac:dyDescent="0.3">
      <c r="A1423" s="8" t="s">
        <v>1459</v>
      </c>
      <c r="B1423" s="20">
        <v>0</v>
      </c>
      <c r="C1423" s="38">
        <v>7448.4</v>
      </c>
      <c r="D1423" s="8" t="s">
        <v>7882</v>
      </c>
      <c r="E1423" s="8" t="s">
        <v>7882</v>
      </c>
      <c r="F1423" s="8" t="s">
        <v>7871</v>
      </c>
      <c r="G1423" s="43">
        <v>28398</v>
      </c>
      <c r="H1423" s="20">
        <v>45</v>
      </c>
      <c r="I1423" s="20" t="str" cm="1">
        <f t="array" ref="I1423">_xlfn.IFS(H1423&lt;=18, "Child", AND(H1423&gt;18, H1423&lt;=54), "Adult", TRUE, "Old")</f>
        <v>Adult</v>
      </c>
      <c r="K1423" s="27"/>
    </row>
    <row r="1424" spans="1:11" ht="15" customHeight="1" x14ac:dyDescent="0.3">
      <c r="A1424" s="8" t="s">
        <v>1460</v>
      </c>
      <c r="B1424" s="20">
        <v>1</v>
      </c>
      <c r="C1424" s="38">
        <v>7445.92</v>
      </c>
      <c r="D1424" s="8" t="s">
        <v>7882</v>
      </c>
      <c r="E1424" s="8" t="s">
        <v>7883</v>
      </c>
      <c r="F1424" s="8" t="s">
        <v>7861</v>
      </c>
      <c r="G1424" s="43">
        <v>28393</v>
      </c>
      <c r="H1424" s="20">
        <v>45</v>
      </c>
      <c r="I1424" s="20" t="str" cm="1">
        <f t="array" ref="I1424">_xlfn.IFS(H1424&lt;=18, "Child", AND(H1424&gt;18, H1424&lt;=54), "Adult", TRUE, "Old")</f>
        <v>Adult</v>
      </c>
      <c r="K1424" s="27"/>
    </row>
    <row r="1425" spans="1:11" ht="15" customHeight="1" x14ac:dyDescent="0.3">
      <c r="A1425" s="8" t="s">
        <v>1461</v>
      </c>
      <c r="B1425" s="20">
        <v>1</v>
      </c>
      <c r="C1425" s="38">
        <v>7443.64</v>
      </c>
      <c r="D1425" s="8" t="s">
        <v>7884</v>
      </c>
      <c r="E1425" s="8" t="s">
        <v>7882</v>
      </c>
      <c r="F1425" s="8" t="s">
        <v>7860</v>
      </c>
      <c r="G1425" s="43">
        <v>29409</v>
      </c>
      <c r="H1425" s="20">
        <v>42</v>
      </c>
      <c r="I1425" s="20" t="str" cm="1">
        <f t="array" ref="I1425">_xlfn.IFS(H1425&lt;=18, "Child", AND(H1425&gt;18, H1425&lt;=54), "Adult", TRUE, "Old")</f>
        <v>Adult</v>
      </c>
      <c r="K1425" s="27"/>
    </row>
    <row r="1426" spans="1:11" ht="15" customHeight="1" x14ac:dyDescent="0.3">
      <c r="A1426" s="8" t="s">
        <v>1462</v>
      </c>
      <c r="B1426" s="20">
        <v>2</v>
      </c>
      <c r="C1426" s="38">
        <v>7441.5</v>
      </c>
      <c r="D1426" s="8" t="s">
        <v>7882</v>
      </c>
      <c r="E1426" s="8" t="s">
        <v>7884</v>
      </c>
      <c r="F1426" s="8" t="s">
        <v>7861</v>
      </c>
      <c r="G1426" s="43">
        <v>29099</v>
      </c>
      <c r="H1426" s="20">
        <v>43</v>
      </c>
      <c r="I1426" s="20" t="str" cm="1">
        <f t="array" ref="I1426">_xlfn.IFS(H1426&lt;=18, "Child", AND(H1426&gt;18, H1426&lt;=54), "Adult", TRUE, "Old")</f>
        <v>Adult</v>
      </c>
      <c r="K1426" s="27"/>
    </row>
    <row r="1427" spans="1:11" ht="15" customHeight="1" x14ac:dyDescent="0.3">
      <c r="A1427" s="8" t="s">
        <v>1463</v>
      </c>
      <c r="B1427" s="20">
        <v>1</v>
      </c>
      <c r="C1427" s="38">
        <v>7441.05</v>
      </c>
      <c r="D1427" s="8" t="s">
        <v>7882</v>
      </c>
      <c r="E1427" s="8" t="s">
        <v>7884</v>
      </c>
      <c r="F1427" s="8" t="s">
        <v>7861</v>
      </c>
      <c r="G1427" s="43">
        <v>28362</v>
      </c>
      <c r="H1427" s="20">
        <v>45</v>
      </c>
      <c r="I1427" s="20" t="str" cm="1">
        <f t="array" ref="I1427">_xlfn.IFS(H1427&lt;=18, "Child", AND(H1427&gt;18, H1427&lt;=54), "Adult", TRUE, "Old")</f>
        <v>Adult</v>
      </c>
      <c r="K1427" s="27"/>
    </row>
    <row r="1428" spans="1:11" ht="15" customHeight="1" x14ac:dyDescent="0.3">
      <c r="A1428" s="8" t="s">
        <v>1464</v>
      </c>
      <c r="B1428" s="20">
        <v>0</v>
      </c>
      <c r="C1428" s="38">
        <v>7421.19</v>
      </c>
      <c r="D1428" s="8" t="s">
        <v>7884</v>
      </c>
      <c r="E1428" s="8" t="s">
        <v>7882</v>
      </c>
      <c r="F1428" s="8" t="s">
        <v>7860</v>
      </c>
      <c r="G1428" s="43">
        <v>28826</v>
      </c>
      <c r="H1428" s="20">
        <v>44</v>
      </c>
      <c r="I1428" s="20" t="str" cm="1">
        <f t="array" ref="I1428">_xlfn.IFS(H1428&lt;=18, "Child", AND(H1428&gt;18, H1428&lt;=54), "Adult", TRUE, "Old")</f>
        <v>Adult</v>
      </c>
      <c r="K1428" s="27"/>
    </row>
    <row r="1429" spans="1:11" ht="15" customHeight="1" x14ac:dyDescent="0.3">
      <c r="A1429" s="8" t="s">
        <v>1465</v>
      </c>
      <c r="B1429" s="20">
        <v>0</v>
      </c>
      <c r="C1429" s="38">
        <v>7419.48</v>
      </c>
      <c r="D1429" s="8" t="s">
        <v>7884</v>
      </c>
      <c r="E1429" s="8" t="s">
        <v>7884</v>
      </c>
      <c r="F1429" s="8" t="s">
        <v>7860</v>
      </c>
      <c r="G1429" s="43">
        <v>28806</v>
      </c>
      <c r="H1429" s="20">
        <v>44</v>
      </c>
      <c r="I1429" s="20" t="str" cm="1">
        <f t="array" ref="I1429">_xlfn.IFS(H1429&lt;=18, "Child", AND(H1429&gt;18, H1429&lt;=54), "Adult", TRUE, "Old")</f>
        <v>Adult</v>
      </c>
      <c r="K1429" s="27"/>
    </row>
    <row r="1430" spans="1:11" ht="15" customHeight="1" x14ac:dyDescent="0.3">
      <c r="A1430" s="8" t="s">
        <v>1466</v>
      </c>
      <c r="B1430" s="20">
        <v>3</v>
      </c>
      <c r="C1430" s="38">
        <v>7418.52</v>
      </c>
      <c r="D1430" s="8" t="s">
        <v>7884</v>
      </c>
      <c r="E1430" s="8" t="s">
        <v>7884</v>
      </c>
      <c r="F1430" s="8" t="s">
        <v>7861</v>
      </c>
      <c r="G1430" s="43">
        <v>30578</v>
      </c>
      <c r="H1430" s="20">
        <v>39</v>
      </c>
      <c r="I1430" s="20" t="str" cm="1">
        <f t="array" ref="I1430">_xlfn.IFS(H1430&lt;=18, "Child", AND(H1430&gt;18, H1430&lt;=54), "Adult", TRUE, "Old")</f>
        <v>Adult</v>
      </c>
      <c r="K1430" s="27"/>
    </row>
    <row r="1431" spans="1:11" ht="15" customHeight="1" x14ac:dyDescent="0.3">
      <c r="A1431" s="8" t="s">
        <v>1467</v>
      </c>
      <c r="B1431" s="20">
        <v>0</v>
      </c>
      <c r="C1431" s="38">
        <v>7403.98</v>
      </c>
      <c r="D1431" s="8" t="s">
        <v>7882</v>
      </c>
      <c r="E1431" s="8" t="s">
        <v>7884</v>
      </c>
      <c r="F1431" s="8" t="s">
        <v>7859</v>
      </c>
      <c r="G1431" s="43">
        <v>24081</v>
      </c>
      <c r="H1431" s="20">
        <v>57</v>
      </c>
      <c r="I1431" s="20" t="str" cm="1">
        <f t="array" ref="I1431">_xlfn.IFS(H1431&lt;=18, "Child", AND(H1431&gt;18, H1431&lt;=54), "Adult", TRUE, "Old")</f>
        <v>Old</v>
      </c>
      <c r="K1431" s="27"/>
    </row>
    <row r="1432" spans="1:11" ht="15" customHeight="1" x14ac:dyDescent="0.3">
      <c r="A1432" s="8" t="s">
        <v>1468</v>
      </c>
      <c r="B1432" s="20">
        <v>0</v>
      </c>
      <c r="C1432" s="38">
        <v>7388.85</v>
      </c>
      <c r="D1432" s="8" t="s">
        <v>7884</v>
      </c>
      <c r="E1432" s="8" t="s">
        <v>7884</v>
      </c>
      <c r="F1432" s="8" t="s">
        <v>7873</v>
      </c>
      <c r="G1432" s="43">
        <v>34172</v>
      </c>
      <c r="H1432" s="20">
        <v>29</v>
      </c>
      <c r="I1432" s="20" t="str" cm="1">
        <f t="array" ref="I1432">_xlfn.IFS(H1432&lt;=18, "Child", AND(H1432&gt;18, H1432&lt;=54), "Adult", TRUE, "Old")</f>
        <v>Adult</v>
      </c>
      <c r="K1432" s="27"/>
    </row>
    <row r="1433" spans="1:11" ht="15" customHeight="1" x14ac:dyDescent="0.3">
      <c r="A1433" s="8" t="s">
        <v>1469</v>
      </c>
      <c r="B1433" s="20">
        <v>2</v>
      </c>
      <c r="C1433" s="38">
        <v>7371.77</v>
      </c>
      <c r="D1433" s="8" t="s">
        <v>7884</v>
      </c>
      <c r="E1433" s="8" t="s">
        <v>7883</v>
      </c>
      <c r="F1433" s="8" t="s">
        <v>7861</v>
      </c>
      <c r="G1433" s="43">
        <v>29914</v>
      </c>
      <c r="H1433" s="20">
        <v>41</v>
      </c>
      <c r="I1433" s="20" t="str" cm="1">
        <f t="array" ref="I1433">_xlfn.IFS(H1433&lt;=18, "Child", AND(H1433&gt;18, H1433&lt;=54), "Adult", TRUE, "Old")</f>
        <v>Adult</v>
      </c>
      <c r="K1433" s="27"/>
    </row>
    <row r="1434" spans="1:11" ht="15" customHeight="1" x14ac:dyDescent="0.3">
      <c r="A1434" s="8" t="s">
        <v>1470</v>
      </c>
      <c r="B1434" s="20">
        <v>0</v>
      </c>
      <c r="C1434" s="38">
        <v>7362.31</v>
      </c>
      <c r="D1434" s="8" t="s">
        <v>7882</v>
      </c>
      <c r="E1434" s="8" t="s">
        <v>7882</v>
      </c>
      <c r="F1434" s="8" t="s">
        <v>7859</v>
      </c>
      <c r="G1434" s="43">
        <v>24085</v>
      </c>
      <c r="H1434" s="20">
        <v>57</v>
      </c>
      <c r="I1434" s="20" t="str" cm="1">
        <f t="array" ref="I1434">_xlfn.IFS(H1434&lt;=18, "Child", AND(H1434&gt;18, H1434&lt;=54), "Adult", TRUE, "Old")</f>
        <v>Old</v>
      </c>
      <c r="K1434" s="27"/>
    </row>
    <row r="1435" spans="1:11" ht="15" customHeight="1" x14ac:dyDescent="0.3">
      <c r="A1435" s="8" t="s">
        <v>1471</v>
      </c>
      <c r="B1435" s="20">
        <v>1</v>
      </c>
      <c r="C1435" s="38">
        <v>7358.18</v>
      </c>
      <c r="D1435" s="8" t="s">
        <v>7884</v>
      </c>
      <c r="E1435" s="8" t="s">
        <v>7882</v>
      </c>
      <c r="F1435" s="8" t="s">
        <v>7867</v>
      </c>
      <c r="G1435" s="43">
        <v>29783</v>
      </c>
      <c r="H1435" s="20">
        <v>41</v>
      </c>
      <c r="I1435" s="20" t="str" cm="1">
        <f t="array" ref="I1435">_xlfn.IFS(H1435&lt;=18, "Child", AND(H1435&gt;18, H1435&lt;=54), "Adult", TRUE, "Old")</f>
        <v>Adult</v>
      </c>
      <c r="K1435" s="27"/>
    </row>
    <row r="1436" spans="1:11" ht="15" customHeight="1" x14ac:dyDescent="0.3">
      <c r="A1436" s="8" t="s">
        <v>1472</v>
      </c>
      <c r="B1436" s="20">
        <v>3</v>
      </c>
      <c r="C1436" s="38">
        <v>7357.49</v>
      </c>
      <c r="D1436" s="8" t="s">
        <v>7884</v>
      </c>
      <c r="E1436" s="8" t="s">
        <v>7884</v>
      </c>
      <c r="F1436" s="8" t="s">
        <v>7860</v>
      </c>
      <c r="G1436" s="43">
        <v>30488</v>
      </c>
      <c r="H1436" s="20">
        <v>39</v>
      </c>
      <c r="I1436" s="20" t="str" cm="1">
        <f t="array" ref="I1436">_xlfn.IFS(H1436&lt;=18, "Child", AND(H1436&gt;18, H1436&lt;=54), "Adult", TRUE, "Old")</f>
        <v>Adult</v>
      </c>
      <c r="K1436" s="27"/>
    </row>
    <row r="1437" spans="1:11" ht="15" customHeight="1" x14ac:dyDescent="0.3">
      <c r="A1437" s="8" t="s">
        <v>1473</v>
      </c>
      <c r="B1437" s="20">
        <v>0</v>
      </c>
      <c r="C1437" s="38">
        <v>7349.12</v>
      </c>
      <c r="D1437" s="8" t="s">
        <v>7884</v>
      </c>
      <c r="E1437" s="8" t="s">
        <v>7884</v>
      </c>
      <c r="F1437" s="8" t="s">
        <v>7870</v>
      </c>
      <c r="G1437" s="43">
        <v>34247</v>
      </c>
      <c r="H1437" s="20">
        <v>29</v>
      </c>
      <c r="I1437" s="20" t="str" cm="1">
        <f t="array" ref="I1437">_xlfn.IFS(H1437&lt;=18, "Child", AND(H1437&gt;18, H1437&lt;=54), "Adult", TRUE, "Old")</f>
        <v>Adult</v>
      </c>
      <c r="K1437" s="27"/>
    </row>
    <row r="1438" spans="1:11" ht="15" customHeight="1" x14ac:dyDescent="0.3">
      <c r="A1438" s="8" t="s">
        <v>1474</v>
      </c>
      <c r="B1438" s="20">
        <v>0</v>
      </c>
      <c r="C1438" s="38">
        <v>7348.14</v>
      </c>
      <c r="D1438" s="8" t="s">
        <v>7884</v>
      </c>
      <c r="E1438" s="8" t="s">
        <v>7883</v>
      </c>
      <c r="F1438" s="8" t="s">
        <v>7861</v>
      </c>
      <c r="G1438" s="43">
        <v>28460</v>
      </c>
      <c r="H1438" s="20">
        <v>45</v>
      </c>
      <c r="I1438" s="20" t="str" cm="1">
        <f t="array" ref="I1438">_xlfn.IFS(H1438&lt;=18, "Child", AND(H1438&gt;18, H1438&lt;=54), "Adult", TRUE, "Old")</f>
        <v>Adult</v>
      </c>
      <c r="K1438" s="27"/>
    </row>
    <row r="1439" spans="1:11" ht="15" customHeight="1" x14ac:dyDescent="0.3">
      <c r="A1439" s="8" t="s">
        <v>1475</v>
      </c>
      <c r="B1439" s="20">
        <v>1</v>
      </c>
      <c r="C1439" s="38">
        <v>7345.73</v>
      </c>
      <c r="D1439" s="8" t="s">
        <v>7884</v>
      </c>
      <c r="E1439" s="8" t="s">
        <v>7883</v>
      </c>
      <c r="F1439" s="8" t="s">
        <v>7859</v>
      </c>
      <c r="G1439" s="43">
        <v>29032</v>
      </c>
      <c r="H1439" s="20">
        <v>43</v>
      </c>
      <c r="I1439" s="20" t="str" cm="1">
        <f t="array" ref="I1439">_xlfn.IFS(H1439&lt;=18, "Child", AND(H1439&gt;18, H1439&lt;=54), "Adult", TRUE, "Old")</f>
        <v>Adult</v>
      </c>
      <c r="K1439" s="27"/>
    </row>
    <row r="1440" spans="1:11" ht="15" customHeight="1" x14ac:dyDescent="0.3">
      <c r="A1440" s="8" t="s">
        <v>1476</v>
      </c>
      <c r="B1440" s="20">
        <v>0</v>
      </c>
      <c r="C1440" s="38">
        <v>7345.08</v>
      </c>
      <c r="D1440" s="8" t="s">
        <v>7884</v>
      </c>
      <c r="E1440" s="8" t="s">
        <v>7883</v>
      </c>
      <c r="F1440" s="8" t="s">
        <v>7861</v>
      </c>
      <c r="G1440" s="43">
        <v>28477</v>
      </c>
      <c r="H1440" s="20">
        <v>45</v>
      </c>
      <c r="I1440" s="20" t="str" cm="1">
        <f t="array" ref="I1440">_xlfn.IFS(H1440&lt;=18, "Child", AND(H1440&gt;18, H1440&lt;=54), "Adult", TRUE, "Old")</f>
        <v>Adult</v>
      </c>
      <c r="K1440" s="27"/>
    </row>
    <row r="1441" spans="1:11" ht="15" customHeight="1" x14ac:dyDescent="0.3">
      <c r="A1441" s="8" t="s">
        <v>1477</v>
      </c>
      <c r="B1441" s="20">
        <v>3</v>
      </c>
      <c r="C1441" s="38">
        <v>7339.93</v>
      </c>
      <c r="D1441" s="8" t="s">
        <v>7884</v>
      </c>
      <c r="E1441" s="8" t="s">
        <v>7884</v>
      </c>
      <c r="F1441" s="8" t="s">
        <v>7860</v>
      </c>
      <c r="G1441" s="43">
        <v>31578</v>
      </c>
      <c r="H1441" s="20">
        <v>36</v>
      </c>
      <c r="I1441" s="20" t="str" cm="1">
        <f t="array" ref="I1441">_xlfn.IFS(H1441&lt;=18, "Child", AND(H1441&gt;18, H1441&lt;=54), "Adult", TRUE, "Old")</f>
        <v>Adult</v>
      </c>
      <c r="K1441" s="27"/>
    </row>
    <row r="1442" spans="1:11" ht="15" customHeight="1" x14ac:dyDescent="0.3">
      <c r="A1442" s="8" t="s">
        <v>1478</v>
      </c>
      <c r="B1442" s="20">
        <v>1</v>
      </c>
      <c r="C1442" s="38">
        <v>7337.75</v>
      </c>
      <c r="D1442" s="8" t="s">
        <v>7884</v>
      </c>
      <c r="E1442" s="8" t="s">
        <v>7882</v>
      </c>
      <c r="F1442" s="8" t="s">
        <v>7861</v>
      </c>
      <c r="G1442" s="43">
        <v>29117</v>
      </c>
      <c r="H1442" s="20">
        <v>43</v>
      </c>
      <c r="I1442" s="20" t="str" cm="1">
        <f t="array" ref="I1442">_xlfn.IFS(H1442&lt;=18, "Child", AND(H1442&gt;18, H1442&lt;=54), "Adult", TRUE, "Old")</f>
        <v>Adult</v>
      </c>
      <c r="K1442" s="27"/>
    </row>
    <row r="1443" spans="1:11" ht="15" customHeight="1" x14ac:dyDescent="0.3">
      <c r="A1443" s="8" t="s">
        <v>1479</v>
      </c>
      <c r="B1443" s="20">
        <v>3</v>
      </c>
      <c r="C1443" s="38">
        <v>7325.47</v>
      </c>
      <c r="D1443" s="8" t="s">
        <v>7884</v>
      </c>
      <c r="E1443" s="8" t="s">
        <v>7883</v>
      </c>
      <c r="F1443" s="8" t="s">
        <v>7860</v>
      </c>
      <c r="G1443" s="43">
        <v>30888</v>
      </c>
      <c r="H1443" s="20">
        <v>38</v>
      </c>
      <c r="I1443" s="20" t="str" cm="1">
        <f t="array" ref="I1443">_xlfn.IFS(H1443&lt;=18, "Child", AND(H1443&gt;18, H1443&lt;=54), "Adult", TRUE, "Old")</f>
        <v>Adult</v>
      </c>
      <c r="K1443" s="27"/>
    </row>
    <row r="1444" spans="1:11" ht="15" customHeight="1" x14ac:dyDescent="0.3">
      <c r="A1444" s="8" t="s">
        <v>1480</v>
      </c>
      <c r="B1444" s="20">
        <v>0</v>
      </c>
      <c r="C1444" s="38">
        <v>7325.05</v>
      </c>
      <c r="D1444" s="8" t="s">
        <v>7884</v>
      </c>
      <c r="E1444" s="8" t="s">
        <v>7882</v>
      </c>
      <c r="F1444" s="8" t="s">
        <v>7867</v>
      </c>
      <c r="G1444" s="43">
        <v>29025</v>
      </c>
      <c r="H1444" s="20">
        <v>43</v>
      </c>
      <c r="I1444" s="20" t="str" cm="1">
        <f t="array" ref="I1444">_xlfn.IFS(H1444&lt;=18, "Child", AND(H1444&gt;18, H1444&lt;=54), "Adult", TRUE, "Old")</f>
        <v>Adult</v>
      </c>
      <c r="K1444" s="27"/>
    </row>
    <row r="1445" spans="1:11" ht="15" customHeight="1" x14ac:dyDescent="0.3">
      <c r="A1445" s="8" t="s">
        <v>1481</v>
      </c>
      <c r="B1445" s="20">
        <v>0</v>
      </c>
      <c r="C1445" s="38">
        <v>7323.73</v>
      </c>
      <c r="D1445" s="8" t="s">
        <v>7884</v>
      </c>
      <c r="E1445" s="8" t="s">
        <v>7884</v>
      </c>
      <c r="F1445" s="8" t="s">
        <v>7867</v>
      </c>
      <c r="G1445" s="43">
        <v>38306</v>
      </c>
      <c r="H1445" s="20">
        <v>18</v>
      </c>
      <c r="I1445" s="20" t="str" cm="1">
        <f t="array" ref="I1445">_xlfn.IFS(H1445&lt;=18, "Child", AND(H1445&gt;18, H1445&lt;=54), "Adult", TRUE, "Old")</f>
        <v>Child</v>
      </c>
      <c r="K1445" s="27"/>
    </row>
    <row r="1446" spans="1:11" ht="15" customHeight="1" x14ac:dyDescent="0.3">
      <c r="A1446" s="8" t="s">
        <v>1482</v>
      </c>
      <c r="B1446" s="20">
        <v>0</v>
      </c>
      <c r="C1446" s="38">
        <v>7322.86</v>
      </c>
      <c r="D1446" s="8" t="s">
        <v>7882</v>
      </c>
      <c r="E1446" s="8" t="s">
        <v>7882</v>
      </c>
      <c r="F1446" s="8" t="s">
        <v>7860</v>
      </c>
      <c r="G1446" s="43">
        <v>23934</v>
      </c>
      <c r="H1446" s="20">
        <v>57</v>
      </c>
      <c r="I1446" s="20" t="str" cm="1">
        <f t="array" ref="I1446">_xlfn.IFS(H1446&lt;=18, "Child", AND(H1446&gt;18, H1446&lt;=54), "Adult", TRUE, "Old")</f>
        <v>Old</v>
      </c>
      <c r="K1446" s="27"/>
    </row>
    <row r="1447" spans="1:11" ht="15" customHeight="1" x14ac:dyDescent="0.3">
      <c r="A1447" s="8" t="s">
        <v>1483</v>
      </c>
      <c r="B1447" s="20">
        <v>0</v>
      </c>
      <c r="C1447" s="38">
        <v>7318.22</v>
      </c>
      <c r="D1447" s="8" t="s">
        <v>7884</v>
      </c>
      <c r="E1447" s="8" t="s">
        <v>7882</v>
      </c>
      <c r="F1447" s="8" t="s">
        <v>7860</v>
      </c>
      <c r="G1447" s="43">
        <v>26522</v>
      </c>
      <c r="H1447" s="20">
        <v>50</v>
      </c>
      <c r="I1447" s="20" t="str" cm="1">
        <f t="array" ref="I1447">_xlfn.IFS(H1447&lt;=18, "Child", AND(H1447&gt;18, H1447&lt;=54), "Adult", TRUE, "Old")</f>
        <v>Adult</v>
      </c>
      <c r="K1447" s="27"/>
    </row>
    <row r="1448" spans="1:11" ht="15" customHeight="1" x14ac:dyDescent="0.3">
      <c r="A1448" s="8" t="s">
        <v>1484</v>
      </c>
      <c r="B1448" s="20">
        <v>0</v>
      </c>
      <c r="C1448" s="38">
        <v>7318.21</v>
      </c>
      <c r="D1448" s="8" t="s">
        <v>7882</v>
      </c>
      <c r="E1448" s="8" t="s">
        <v>7883</v>
      </c>
      <c r="F1448" s="8" t="s">
        <v>7859</v>
      </c>
      <c r="G1448" s="43">
        <v>23918</v>
      </c>
      <c r="H1448" s="20">
        <v>57</v>
      </c>
      <c r="I1448" s="20" t="str" cm="1">
        <f t="array" ref="I1448">_xlfn.IFS(H1448&lt;=18, "Child", AND(H1448&gt;18, H1448&lt;=54), "Adult", TRUE, "Old")</f>
        <v>Old</v>
      </c>
      <c r="K1448" s="27"/>
    </row>
    <row r="1449" spans="1:11" ht="15" customHeight="1" x14ac:dyDescent="0.3">
      <c r="A1449" s="8" t="s">
        <v>1485</v>
      </c>
      <c r="B1449" s="20">
        <v>0</v>
      </c>
      <c r="C1449" s="38">
        <v>7304.65</v>
      </c>
      <c r="D1449" s="8" t="s">
        <v>7882</v>
      </c>
      <c r="E1449" s="8" t="s">
        <v>7882</v>
      </c>
      <c r="F1449" s="8" t="s">
        <v>7859</v>
      </c>
      <c r="G1449" s="43">
        <v>23899</v>
      </c>
      <c r="H1449" s="20">
        <v>58</v>
      </c>
      <c r="I1449" s="20" t="str" cm="1">
        <f t="array" ref="I1449">_xlfn.IFS(H1449&lt;=18, "Child", AND(H1449&gt;18, H1449&lt;=54), "Adult", TRUE, "Old")</f>
        <v>Old</v>
      </c>
      <c r="K1449" s="27"/>
    </row>
    <row r="1450" spans="1:11" ht="15" customHeight="1" x14ac:dyDescent="0.3">
      <c r="A1450" s="8" t="s">
        <v>1486</v>
      </c>
      <c r="B1450" s="20">
        <v>0</v>
      </c>
      <c r="C1450" s="38">
        <v>7302.46</v>
      </c>
      <c r="D1450" s="8" t="s">
        <v>7882</v>
      </c>
      <c r="E1450" s="8" t="s">
        <v>7883</v>
      </c>
      <c r="F1450" s="8" t="s">
        <v>7860</v>
      </c>
      <c r="G1450" s="43">
        <v>24467</v>
      </c>
      <c r="H1450" s="20">
        <v>56</v>
      </c>
      <c r="I1450" s="20" t="str" cm="1">
        <f t="array" ref="I1450">_xlfn.IFS(H1450&lt;=18, "Child", AND(H1450&gt;18, H1450&lt;=54), "Adult", TRUE, "Old")</f>
        <v>Old</v>
      </c>
      <c r="K1450" s="27"/>
    </row>
    <row r="1451" spans="1:11" ht="15" customHeight="1" x14ac:dyDescent="0.3">
      <c r="A1451" s="8" t="s">
        <v>1487</v>
      </c>
      <c r="B1451" s="20">
        <v>3</v>
      </c>
      <c r="C1451" s="38">
        <v>7281.51</v>
      </c>
      <c r="D1451" s="8" t="s">
        <v>7884</v>
      </c>
      <c r="E1451" s="8" t="s">
        <v>7883</v>
      </c>
      <c r="F1451" s="8" t="s">
        <v>7860</v>
      </c>
      <c r="G1451" s="43">
        <v>31353</v>
      </c>
      <c r="H1451" s="20">
        <v>37</v>
      </c>
      <c r="I1451" s="20" t="str" cm="1">
        <f t="array" ref="I1451">_xlfn.IFS(H1451&lt;=18, "Child", AND(H1451&gt;18, H1451&lt;=54), "Adult", TRUE, "Old")</f>
        <v>Adult</v>
      </c>
      <c r="K1451" s="27"/>
    </row>
    <row r="1452" spans="1:11" ht="15" customHeight="1" x14ac:dyDescent="0.3">
      <c r="A1452" s="8" t="s">
        <v>1488</v>
      </c>
      <c r="B1452" s="20">
        <v>2</v>
      </c>
      <c r="C1452" s="38">
        <v>7273.02</v>
      </c>
      <c r="D1452" s="8" t="s">
        <v>7884</v>
      </c>
      <c r="E1452" s="8" t="s">
        <v>7883</v>
      </c>
      <c r="F1452" s="8" t="s">
        <v>7859</v>
      </c>
      <c r="G1452" s="43">
        <v>28112</v>
      </c>
      <c r="H1452" s="20">
        <v>46</v>
      </c>
      <c r="I1452" s="20" t="str" cm="1">
        <f t="array" ref="I1452">_xlfn.IFS(H1452&lt;=18, "Child", AND(H1452&gt;18, H1452&lt;=54), "Adult", TRUE, "Old")</f>
        <v>Adult</v>
      </c>
      <c r="K1452" s="27"/>
    </row>
    <row r="1453" spans="1:11" ht="15" customHeight="1" x14ac:dyDescent="0.3">
      <c r="A1453" s="8" t="s">
        <v>1489</v>
      </c>
      <c r="B1453" s="20">
        <v>2</v>
      </c>
      <c r="C1453" s="38">
        <v>7265.7</v>
      </c>
      <c r="D1453" s="8" t="s">
        <v>7882</v>
      </c>
      <c r="E1453" s="8" t="s">
        <v>7882</v>
      </c>
      <c r="F1453" s="8" t="s">
        <v>7860</v>
      </c>
      <c r="G1453" s="43">
        <v>29802</v>
      </c>
      <c r="H1453" s="20">
        <v>41</v>
      </c>
      <c r="I1453" s="20" t="str" cm="1">
        <f t="array" ref="I1453">_xlfn.IFS(H1453&lt;=18, "Child", AND(H1453&gt;18, H1453&lt;=54), "Adult", TRUE, "Old")</f>
        <v>Adult</v>
      </c>
      <c r="K1453" s="27"/>
    </row>
    <row r="1454" spans="1:11" ht="15" customHeight="1" x14ac:dyDescent="0.3">
      <c r="A1454" s="8" t="s">
        <v>1490</v>
      </c>
      <c r="B1454" s="20">
        <v>0</v>
      </c>
      <c r="C1454" s="38">
        <v>7265.58</v>
      </c>
      <c r="D1454" s="8" t="s">
        <v>7884</v>
      </c>
      <c r="E1454" s="8" t="s">
        <v>7884</v>
      </c>
      <c r="F1454" s="8" t="s">
        <v>7859</v>
      </c>
      <c r="G1454" s="43">
        <v>26962</v>
      </c>
      <c r="H1454" s="20">
        <v>49</v>
      </c>
      <c r="I1454" s="20" t="str" cm="1">
        <f t="array" ref="I1454">_xlfn.IFS(H1454&lt;=18, "Child", AND(H1454&gt;18, H1454&lt;=54), "Adult", TRUE, "Old")</f>
        <v>Adult</v>
      </c>
      <c r="K1454" s="27"/>
    </row>
    <row r="1455" spans="1:11" ht="15" customHeight="1" x14ac:dyDescent="0.3">
      <c r="A1455" s="8" t="s">
        <v>1491</v>
      </c>
      <c r="B1455" s="20">
        <v>2</v>
      </c>
      <c r="C1455" s="38">
        <v>7261.74</v>
      </c>
      <c r="D1455" s="8" t="s">
        <v>7882</v>
      </c>
      <c r="E1455" s="8" t="s">
        <v>7882</v>
      </c>
      <c r="F1455" s="8" t="s">
        <v>7860</v>
      </c>
      <c r="G1455" s="43">
        <v>29750</v>
      </c>
      <c r="H1455" s="20">
        <v>41</v>
      </c>
      <c r="I1455" s="20" t="str" cm="1">
        <f t="array" ref="I1455">_xlfn.IFS(H1455&lt;=18, "Child", AND(H1455&gt;18, H1455&lt;=54), "Adult", TRUE, "Old")</f>
        <v>Adult</v>
      </c>
      <c r="K1455" s="27"/>
    </row>
    <row r="1456" spans="1:11" ht="15" customHeight="1" x14ac:dyDescent="0.3">
      <c r="A1456" s="8" t="s">
        <v>1492</v>
      </c>
      <c r="B1456" s="20">
        <v>2</v>
      </c>
      <c r="C1456" s="38">
        <v>7256.72</v>
      </c>
      <c r="D1456" s="8" t="s">
        <v>7882</v>
      </c>
      <c r="E1456" s="8" t="s">
        <v>7884</v>
      </c>
      <c r="F1456" s="8" t="s">
        <v>7860</v>
      </c>
      <c r="G1456" s="43">
        <v>29812</v>
      </c>
      <c r="H1456" s="20">
        <v>41</v>
      </c>
      <c r="I1456" s="20" t="str" cm="1">
        <f t="array" ref="I1456">_xlfn.IFS(H1456&lt;=18, "Child", AND(H1456&gt;18, H1456&lt;=54), "Adult", TRUE, "Old")</f>
        <v>Adult</v>
      </c>
      <c r="K1456" s="27"/>
    </row>
    <row r="1457" spans="1:11" ht="15" customHeight="1" x14ac:dyDescent="0.3">
      <c r="A1457" s="8" t="s">
        <v>1493</v>
      </c>
      <c r="B1457" s="20">
        <v>3</v>
      </c>
      <c r="C1457" s="38">
        <v>7248.71</v>
      </c>
      <c r="D1457" s="8" t="s">
        <v>7884</v>
      </c>
      <c r="E1457" s="8" t="s">
        <v>7883</v>
      </c>
      <c r="F1457" s="8" t="s">
        <v>7859</v>
      </c>
      <c r="G1457" s="43">
        <v>30156</v>
      </c>
      <c r="H1457" s="20">
        <v>40</v>
      </c>
      <c r="I1457" s="20" t="str" cm="1">
        <f t="array" ref="I1457">_xlfn.IFS(H1457&lt;=18, "Child", AND(H1457&gt;18, H1457&lt;=54), "Adult", TRUE, "Old")</f>
        <v>Adult</v>
      </c>
      <c r="K1457" s="27"/>
    </row>
    <row r="1458" spans="1:11" ht="15" customHeight="1" x14ac:dyDescent="0.3">
      <c r="A1458" s="8" t="s">
        <v>1494</v>
      </c>
      <c r="B1458" s="20">
        <v>4</v>
      </c>
      <c r="C1458" s="38">
        <v>7243.81</v>
      </c>
      <c r="D1458" s="8" t="s">
        <v>7884</v>
      </c>
      <c r="E1458" s="8" t="s">
        <v>7882</v>
      </c>
      <c r="F1458" s="8" t="s">
        <v>7859</v>
      </c>
      <c r="G1458" s="43">
        <v>31657</v>
      </c>
      <c r="H1458" s="20">
        <v>36</v>
      </c>
      <c r="I1458" s="20" t="str" cm="1">
        <f t="array" ref="I1458">_xlfn.IFS(H1458&lt;=18, "Child", AND(H1458&gt;18, H1458&lt;=54), "Adult", TRUE, "Old")</f>
        <v>Adult</v>
      </c>
      <c r="K1458" s="27"/>
    </row>
    <row r="1459" spans="1:11" ht="15" customHeight="1" x14ac:dyDescent="0.3">
      <c r="A1459" s="8" t="s">
        <v>1495</v>
      </c>
      <c r="B1459" s="20">
        <v>3</v>
      </c>
      <c r="C1459" s="38">
        <v>7228.22</v>
      </c>
      <c r="D1459" s="8" t="s">
        <v>7884</v>
      </c>
      <c r="E1459" s="8" t="s">
        <v>7883</v>
      </c>
      <c r="F1459" s="8" t="s">
        <v>7867</v>
      </c>
      <c r="G1459" s="43">
        <v>31606</v>
      </c>
      <c r="H1459" s="20">
        <v>36</v>
      </c>
      <c r="I1459" s="20" t="str" cm="1">
        <f t="array" ref="I1459">_xlfn.IFS(H1459&lt;=18, "Child", AND(H1459&gt;18, H1459&lt;=54), "Adult", TRUE, "Old")</f>
        <v>Adult</v>
      </c>
      <c r="K1459" s="27"/>
    </row>
    <row r="1460" spans="1:11" ht="15" customHeight="1" x14ac:dyDescent="0.3">
      <c r="A1460" s="8" t="s">
        <v>1496</v>
      </c>
      <c r="B1460" s="20">
        <v>0</v>
      </c>
      <c r="C1460" s="38">
        <v>7222.79</v>
      </c>
      <c r="D1460" s="8" t="s">
        <v>7882</v>
      </c>
      <c r="E1460" s="8" t="s">
        <v>7882</v>
      </c>
      <c r="F1460" s="8" t="s">
        <v>7860</v>
      </c>
      <c r="G1460" s="43">
        <v>28383</v>
      </c>
      <c r="H1460" s="20">
        <v>45</v>
      </c>
      <c r="I1460" s="20" t="str" cm="1">
        <f t="array" ref="I1460">_xlfn.IFS(H1460&lt;=18, "Child", AND(H1460&gt;18, H1460&lt;=54), "Adult", TRUE, "Old")</f>
        <v>Adult</v>
      </c>
      <c r="K1460" s="27"/>
    </row>
    <row r="1461" spans="1:11" ht="15" customHeight="1" x14ac:dyDescent="0.3">
      <c r="A1461" s="8" t="s">
        <v>1497</v>
      </c>
      <c r="B1461" s="20">
        <v>3</v>
      </c>
      <c r="C1461" s="38">
        <v>7220.25</v>
      </c>
      <c r="D1461" s="8" t="s">
        <v>7884</v>
      </c>
      <c r="E1461" s="8" t="s">
        <v>7884</v>
      </c>
      <c r="F1461" s="8" t="s">
        <v>7870</v>
      </c>
      <c r="G1461" s="43">
        <v>33417</v>
      </c>
      <c r="H1461" s="20">
        <v>31</v>
      </c>
      <c r="I1461" s="20" t="str" cm="1">
        <f t="array" ref="I1461">_xlfn.IFS(H1461&lt;=18, "Child", AND(H1461&gt;18, H1461&lt;=54), "Adult", TRUE, "Old")</f>
        <v>Adult</v>
      </c>
      <c r="K1461" s="27"/>
    </row>
    <row r="1462" spans="1:11" ht="15" customHeight="1" x14ac:dyDescent="0.3">
      <c r="A1462" s="8" t="s">
        <v>1498</v>
      </c>
      <c r="B1462" s="20">
        <v>2</v>
      </c>
      <c r="C1462" s="38">
        <v>7209.49</v>
      </c>
      <c r="D1462" s="8" t="s">
        <v>7884</v>
      </c>
      <c r="E1462" s="8" t="s">
        <v>7882</v>
      </c>
      <c r="F1462" s="8" t="s">
        <v>7860</v>
      </c>
      <c r="G1462" s="43">
        <v>30641</v>
      </c>
      <c r="H1462" s="20">
        <v>39</v>
      </c>
      <c r="I1462" s="20" t="str" cm="1">
        <f t="array" ref="I1462">_xlfn.IFS(H1462&lt;=18, "Child", AND(H1462&gt;18, H1462&lt;=54), "Adult", TRUE, "Old")</f>
        <v>Adult</v>
      </c>
      <c r="K1462" s="27"/>
    </row>
    <row r="1463" spans="1:11" ht="15" customHeight="1" x14ac:dyDescent="0.3">
      <c r="A1463" s="8" t="s">
        <v>1499</v>
      </c>
      <c r="B1463" s="20">
        <v>2</v>
      </c>
      <c r="C1463" s="38">
        <v>7201.7</v>
      </c>
      <c r="D1463" s="8" t="s">
        <v>7884</v>
      </c>
      <c r="E1463" s="8" t="s">
        <v>7882</v>
      </c>
      <c r="F1463" s="8" t="s">
        <v>7860</v>
      </c>
      <c r="G1463" s="43">
        <v>30539</v>
      </c>
      <c r="H1463" s="20">
        <v>39</v>
      </c>
      <c r="I1463" s="20" t="str" cm="1">
        <f t="array" ref="I1463">_xlfn.IFS(H1463&lt;=18, "Child", AND(H1463&gt;18, H1463&lt;=54), "Adult", TRUE, "Old")</f>
        <v>Adult</v>
      </c>
      <c r="K1463" s="27"/>
    </row>
    <row r="1464" spans="1:11" ht="15" customHeight="1" x14ac:dyDescent="0.3">
      <c r="A1464" s="8" t="s">
        <v>1500</v>
      </c>
      <c r="B1464" s="20">
        <v>3</v>
      </c>
      <c r="C1464" s="38">
        <v>7196.87</v>
      </c>
      <c r="D1464" s="8" t="s">
        <v>7882</v>
      </c>
      <c r="E1464" s="8" t="s">
        <v>7884</v>
      </c>
      <c r="F1464" s="8" t="s">
        <v>7861</v>
      </c>
      <c r="G1464" s="43">
        <v>30208</v>
      </c>
      <c r="H1464" s="20">
        <v>40</v>
      </c>
      <c r="I1464" s="20" t="str" cm="1">
        <f t="array" ref="I1464">_xlfn.IFS(H1464&lt;=18, "Child", AND(H1464&gt;18, H1464&lt;=54), "Adult", TRUE, "Old")</f>
        <v>Adult</v>
      </c>
      <c r="K1464" s="27"/>
    </row>
    <row r="1465" spans="1:11" ht="15" customHeight="1" x14ac:dyDescent="0.3">
      <c r="A1465" s="8" t="s">
        <v>1501</v>
      </c>
      <c r="B1465" s="20">
        <v>0</v>
      </c>
      <c r="C1465" s="38">
        <v>7179.52</v>
      </c>
      <c r="D1465" s="8" t="s">
        <v>7882</v>
      </c>
      <c r="E1465" s="8" t="s">
        <v>7882</v>
      </c>
      <c r="F1465" s="8" t="s">
        <v>7859</v>
      </c>
      <c r="G1465" s="43">
        <v>25076</v>
      </c>
      <c r="H1465" s="20">
        <v>54</v>
      </c>
      <c r="I1465" s="20" t="str" cm="1">
        <f t="array" ref="I1465">_xlfn.IFS(H1465&lt;=18, "Child", AND(H1465&gt;18, H1465&lt;=54), "Adult", TRUE, "Old")</f>
        <v>Adult</v>
      </c>
      <c r="K1465" s="27"/>
    </row>
    <row r="1466" spans="1:11" ht="15" customHeight="1" x14ac:dyDescent="0.3">
      <c r="A1466" s="8" t="s">
        <v>1502</v>
      </c>
      <c r="B1466" s="20">
        <v>1</v>
      </c>
      <c r="C1466" s="38">
        <v>7175.51</v>
      </c>
      <c r="D1466" s="8" t="s">
        <v>7884</v>
      </c>
      <c r="E1466" s="8" t="s">
        <v>7882</v>
      </c>
      <c r="F1466" s="8" t="s">
        <v>7859</v>
      </c>
      <c r="G1466" s="43">
        <v>27594</v>
      </c>
      <c r="H1466" s="20">
        <v>47</v>
      </c>
      <c r="I1466" s="20" t="str" cm="1">
        <f t="array" ref="I1466">_xlfn.IFS(H1466&lt;=18, "Child", AND(H1466&gt;18, H1466&lt;=54), "Adult", TRUE, "Old")</f>
        <v>Adult</v>
      </c>
      <c r="K1466" s="27"/>
    </row>
    <row r="1467" spans="1:11" ht="15" customHeight="1" x14ac:dyDescent="0.3">
      <c r="A1467" s="8" t="s">
        <v>1503</v>
      </c>
      <c r="B1467" s="20">
        <v>2</v>
      </c>
      <c r="C1467" s="38">
        <v>7173.36</v>
      </c>
      <c r="D1467" s="8" t="s">
        <v>7882</v>
      </c>
      <c r="E1467" s="8" t="s">
        <v>7884</v>
      </c>
      <c r="F1467" s="8" t="s">
        <v>7864</v>
      </c>
      <c r="G1467" s="43">
        <v>30179</v>
      </c>
      <c r="H1467" s="20">
        <v>40</v>
      </c>
      <c r="I1467" s="20" t="str" cm="1">
        <f t="array" ref="I1467">_xlfn.IFS(H1467&lt;=18, "Child", AND(H1467&gt;18, H1467&lt;=54), "Adult", TRUE, "Old")</f>
        <v>Adult</v>
      </c>
      <c r="K1467" s="27"/>
    </row>
    <row r="1468" spans="1:11" ht="15" customHeight="1" x14ac:dyDescent="0.3">
      <c r="A1468" s="8" t="s">
        <v>1504</v>
      </c>
      <c r="B1468" s="20">
        <v>2</v>
      </c>
      <c r="C1468" s="38">
        <v>7162.01</v>
      </c>
      <c r="D1468" s="8" t="s">
        <v>7884</v>
      </c>
      <c r="E1468" s="8" t="s">
        <v>7882</v>
      </c>
      <c r="F1468" s="8" t="s">
        <v>7859</v>
      </c>
      <c r="G1468" s="43">
        <v>29494</v>
      </c>
      <c r="H1468" s="20">
        <v>42</v>
      </c>
      <c r="I1468" s="20" t="str" cm="1">
        <f t="array" ref="I1468">_xlfn.IFS(H1468&lt;=18, "Child", AND(H1468&gt;18, H1468&lt;=54), "Adult", TRUE, "Old")</f>
        <v>Adult</v>
      </c>
      <c r="K1468" s="27"/>
    </row>
    <row r="1469" spans="1:11" ht="15" customHeight="1" x14ac:dyDescent="0.3">
      <c r="A1469" s="8" t="s">
        <v>1505</v>
      </c>
      <c r="B1469" s="20">
        <v>2</v>
      </c>
      <c r="C1469" s="38">
        <v>7160.33</v>
      </c>
      <c r="D1469" s="8" t="s">
        <v>7884</v>
      </c>
      <c r="E1469" s="8" t="s">
        <v>7883</v>
      </c>
      <c r="F1469" s="8" t="s">
        <v>7859</v>
      </c>
      <c r="G1469" s="43">
        <v>29501</v>
      </c>
      <c r="H1469" s="20">
        <v>42</v>
      </c>
      <c r="I1469" s="20" t="str" cm="1">
        <f t="array" ref="I1469">_xlfn.IFS(H1469&lt;=18, "Child", AND(H1469&gt;18, H1469&lt;=54), "Adult", TRUE, "Old")</f>
        <v>Adult</v>
      </c>
      <c r="K1469" s="27"/>
    </row>
    <row r="1470" spans="1:11" ht="15" customHeight="1" x14ac:dyDescent="0.3">
      <c r="A1470" s="8" t="s">
        <v>1506</v>
      </c>
      <c r="B1470" s="20">
        <v>2</v>
      </c>
      <c r="C1470" s="38">
        <v>7160.09</v>
      </c>
      <c r="D1470" s="8" t="s">
        <v>7884</v>
      </c>
      <c r="E1470" s="8" t="s">
        <v>7884</v>
      </c>
      <c r="F1470" s="8" t="s">
        <v>7861</v>
      </c>
      <c r="G1470" s="43">
        <v>29394</v>
      </c>
      <c r="H1470" s="20">
        <v>42</v>
      </c>
      <c r="I1470" s="20" t="str" cm="1">
        <f t="array" ref="I1470">_xlfn.IFS(H1470&lt;=18, "Child", AND(H1470&gt;18, H1470&lt;=54), "Adult", TRUE, "Old")</f>
        <v>Adult</v>
      </c>
      <c r="K1470" s="27"/>
    </row>
    <row r="1471" spans="1:11" ht="15" customHeight="1" x14ac:dyDescent="0.3">
      <c r="A1471" s="8" t="s">
        <v>1507</v>
      </c>
      <c r="B1471" s="20">
        <v>1</v>
      </c>
      <c r="C1471" s="38">
        <v>7153.55</v>
      </c>
      <c r="D1471" s="8" t="s">
        <v>7884</v>
      </c>
      <c r="E1471" s="8" t="s">
        <v>7883</v>
      </c>
      <c r="F1471" s="8" t="s">
        <v>7860</v>
      </c>
      <c r="G1471" s="43">
        <v>29784</v>
      </c>
      <c r="H1471" s="20">
        <v>41</v>
      </c>
      <c r="I1471" s="20" t="str" cm="1">
        <f t="array" ref="I1471">_xlfn.IFS(H1471&lt;=18, "Child", AND(H1471&gt;18, H1471&lt;=54), "Adult", TRUE, "Old")</f>
        <v>Adult</v>
      </c>
      <c r="K1471" s="27"/>
    </row>
    <row r="1472" spans="1:11" ht="15" customHeight="1" x14ac:dyDescent="0.3">
      <c r="A1472" s="8" t="s">
        <v>1508</v>
      </c>
      <c r="B1472" s="20">
        <v>1</v>
      </c>
      <c r="C1472" s="38">
        <v>7152.67</v>
      </c>
      <c r="D1472" s="8" t="s">
        <v>7882</v>
      </c>
      <c r="E1472" s="8" t="s">
        <v>7884</v>
      </c>
      <c r="F1472" s="8" t="s">
        <v>7859</v>
      </c>
      <c r="G1472" s="43">
        <v>28739</v>
      </c>
      <c r="H1472" s="20">
        <v>44</v>
      </c>
      <c r="I1472" s="20" t="str" cm="1">
        <f t="array" ref="I1472">_xlfn.IFS(H1472&lt;=18, "Child", AND(H1472&gt;18, H1472&lt;=54), "Adult", TRUE, "Old")</f>
        <v>Adult</v>
      </c>
      <c r="K1472" s="27"/>
    </row>
    <row r="1473" spans="1:11" ht="15" customHeight="1" x14ac:dyDescent="0.3">
      <c r="A1473" s="8" t="s">
        <v>1509</v>
      </c>
      <c r="B1473" s="20">
        <v>3</v>
      </c>
      <c r="C1473" s="38">
        <v>7151.09</v>
      </c>
      <c r="D1473" s="8" t="s">
        <v>7884</v>
      </c>
      <c r="E1473" s="8" t="s">
        <v>7884</v>
      </c>
      <c r="F1473" s="8" t="s">
        <v>7861</v>
      </c>
      <c r="G1473" s="43">
        <v>30862</v>
      </c>
      <c r="H1473" s="20">
        <v>38</v>
      </c>
      <c r="I1473" s="20" t="str" cm="1">
        <f t="array" ref="I1473">_xlfn.IFS(H1473&lt;=18, "Child", AND(H1473&gt;18, H1473&lt;=54), "Adult", TRUE, "Old")</f>
        <v>Adult</v>
      </c>
      <c r="K1473" s="27"/>
    </row>
    <row r="1474" spans="1:11" ht="15" customHeight="1" x14ac:dyDescent="0.3">
      <c r="A1474" s="8" t="s">
        <v>1510</v>
      </c>
      <c r="B1474" s="20">
        <v>1</v>
      </c>
      <c r="C1474" s="38">
        <v>7147.47</v>
      </c>
      <c r="D1474" s="8" t="s">
        <v>7884</v>
      </c>
      <c r="E1474" s="8" t="s">
        <v>7882</v>
      </c>
      <c r="F1474" s="8" t="s">
        <v>7859</v>
      </c>
      <c r="G1474" s="43">
        <v>28701</v>
      </c>
      <c r="H1474" s="20">
        <v>44</v>
      </c>
      <c r="I1474" s="20" t="str" cm="1">
        <f t="array" ref="I1474">_xlfn.IFS(H1474&lt;=18, "Child", AND(H1474&gt;18, H1474&lt;=54), "Adult", TRUE, "Old")</f>
        <v>Adult</v>
      </c>
      <c r="K1474" s="27"/>
    </row>
    <row r="1475" spans="1:11" ht="15" customHeight="1" x14ac:dyDescent="0.3">
      <c r="A1475" s="8" t="s">
        <v>1511</v>
      </c>
      <c r="B1475" s="20">
        <v>0</v>
      </c>
      <c r="C1475" s="38">
        <v>7147.11</v>
      </c>
      <c r="D1475" s="8" t="s">
        <v>7882</v>
      </c>
      <c r="E1475" s="8" t="s">
        <v>7884</v>
      </c>
      <c r="F1475" s="8" t="s">
        <v>7861</v>
      </c>
      <c r="G1475" s="43">
        <v>27935</v>
      </c>
      <c r="H1475" s="20">
        <v>46</v>
      </c>
      <c r="I1475" s="20" t="str" cm="1">
        <f t="array" ref="I1475">_xlfn.IFS(H1475&lt;=18, "Child", AND(H1475&gt;18, H1475&lt;=54), "Adult", TRUE, "Old")</f>
        <v>Adult</v>
      </c>
      <c r="K1475" s="27"/>
    </row>
    <row r="1476" spans="1:11" ht="15" customHeight="1" x14ac:dyDescent="0.3">
      <c r="A1476" s="8" t="s">
        <v>1512</v>
      </c>
      <c r="B1476" s="20">
        <v>2</v>
      </c>
      <c r="C1476" s="38">
        <v>7144.86</v>
      </c>
      <c r="D1476" s="8" t="s">
        <v>7884</v>
      </c>
      <c r="E1476" s="8" t="s">
        <v>7884</v>
      </c>
      <c r="F1476" s="8" t="s">
        <v>7867</v>
      </c>
      <c r="G1476" s="43">
        <v>31007</v>
      </c>
      <c r="H1476" s="20">
        <v>38</v>
      </c>
      <c r="I1476" s="20" t="str" cm="1">
        <f t="array" ref="I1476">_xlfn.IFS(H1476&lt;=18, "Child", AND(H1476&gt;18, H1476&lt;=54), "Adult", TRUE, "Old")</f>
        <v>Adult</v>
      </c>
      <c r="K1476" s="27"/>
    </row>
    <row r="1477" spans="1:11" ht="15" customHeight="1" x14ac:dyDescent="0.3">
      <c r="A1477" s="8" t="s">
        <v>1513</v>
      </c>
      <c r="B1477" s="20">
        <v>0</v>
      </c>
      <c r="C1477" s="38">
        <v>7144.4</v>
      </c>
      <c r="D1477" s="8" t="s">
        <v>7884</v>
      </c>
      <c r="E1477" s="8" t="s">
        <v>7883</v>
      </c>
      <c r="F1477" s="8" t="s">
        <v>7874</v>
      </c>
      <c r="G1477" s="43">
        <v>36380</v>
      </c>
      <c r="H1477" s="20">
        <v>23</v>
      </c>
      <c r="I1477" s="20" t="str" cm="1">
        <f t="array" ref="I1477">_xlfn.IFS(H1477&lt;=18, "Child", AND(H1477&gt;18, H1477&lt;=54), "Adult", TRUE, "Old")</f>
        <v>Adult</v>
      </c>
      <c r="K1477" s="27"/>
    </row>
    <row r="1478" spans="1:11" ht="15" customHeight="1" x14ac:dyDescent="0.3">
      <c r="A1478" s="8" t="s">
        <v>1514</v>
      </c>
      <c r="B1478" s="20">
        <v>2</v>
      </c>
      <c r="C1478" s="38">
        <v>7133.9</v>
      </c>
      <c r="D1478" s="8" t="s">
        <v>7884</v>
      </c>
      <c r="E1478" s="8" t="s">
        <v>7883</v>
      </c>
      <c r="F1478" s="8" t="s">
        <v>7867</v>
      </c>
      <c r="G1478" s="43">
        <v>30870</v>
      </c>
      <c r="H1478" s="20">
        <v>38</v>
      </c>
      <c r="I1478" s="20" t="str" cm="1">
        <f t="array" ref="I1478">_xlfn.IFS(H1478&lt;=18, "Child", AND(H1478&gt;18, H1478&lt;=54), "Adult", TRUE, "Old")</f>
        <v>Adult</v>
      </c>
      <c r="K1478" s="27"/>
    </row>
    <row r="1479" spans="1:11" ht="15" customHeight="1" x14ac:dyDescent="0.3">
      <c r="A1479" s="8" t="s">
        <v>1515</v>
      </c>
      <c r="B1479" s="20">
        <v>0</v>
      </c>
      <c r="C1479" s="38">
        <v>7128.64</v>
      </c>
      <c r="D1479" s="8" t="s">
        <v>7884</v>
      </c>
      <c r="E1479" s="8" t="s">
        <v>7884</v>
      </c>
      <c r="F1479" s="8" t="s">
        <v>7870</v>
      </c>
      <c r="G1479" s="43">
        <v>34182</v>
      </c>
      <c r="H1479" s="20">
        <v>29</v>
      </c>
      <c r="I1479" s="20" t="str" cm="1">
        <f t="array" ref="I1479">_xlfn.IFS(H1479&lt;=18, "Child", AND(H1479&gt;18, H1479&lt;=54), "Adult", TRUE, "Old")</f>
        <v>Adult</v>
      </c>
      <c r="K1479" s="27"/>
    </row>
    <row r="1480" spans="1:11" ht="15" customHeight="1" x14ac:dyDescent="0.3">
      <c r="A1480" s="8" t="s">
        <v>1516</v>
      </c>
      <c r="B1480" s="20">
        <v>0</v>
      </c>
      <c r="C1480" s="38">
        <v>7125.25</v>
      </c>
      <c r="D1480" s="8" t="s">
        <v>7882</v>
      </c>
      <c r="E1480" s="8" t="s">
        <v>7884</v>
      </c>
      <c r="F1480" s="8" t="s">
        <v>7859</v>
      </c>
      <c r="G1480" s="43">
        <v>25018</v>
      </c>
      <c r="H1480" s="20">
        <v>54</v>
      </c>
      <c r="I1480" s="20" t="str" cm="1">
        <f t="array" ref="I1480">_xlfn.IFS(H1480&lt;=18, "Child", AND(H1480&gt;18, H1480&lt;=54), "Adult", TRUE, "Old")</f>
        <v>Adult</v>
      </c>
      <c r="K1480" s="27"/>
    </row>
    <row r="1481" spans="1:11" ht="15" customHeight="1" x14ac:dyDescent="0.3">
      <c r="A1481" s="8" t="s">
        <v>1517</v>
      </c>
      <c r="B1481" s="20">
        <v>3</v>
      </c>
      <c r="C1481" s="38">
        <v>7106.81</v>
      </c>
      <c r="D1481" s="8" t="s">
        <v>7884</v>
      </c>
      <c r="E1481" s="8" t="s">
        <v>7883</v>
      </c>
      <c r="F1481" s="8" t="s">
        <v>7860</v>
      </c>
      <c r="G1481" s="43">
        <v>32000</v>
      </c>
      <c r="H1481" s="20">
        <v>35</v>
      </c>
      <c r="I1481" s="20" t="str" cm="1">
        <f t="array" ref="I1481">_xlfn.IFS(H1481&lt;=18, "Child", AND(H1481&gt;18, H1481&lt;=54), "Adult", TRUE, "Old")</f>
        <v>Adult</v>
      </c>
      <c r="K1481" s="27"/>
    </row>
    <row r="1482" spans="1:11" ht="15" customHeight="1" x14ac:dyDescent="0.3">
      <c r="A1482" s="8" t="s">
        <v>1518</v>
      </c>
      <c r="B1482" s="20">
        <v>0</v>
      </c>
      <c r="C1482" s="38">
        <v>7096.98</v>
      </c>
      <c r="D1482" s="8" t="s">
        <v>7884</v>
      </c>
      <c r="E1482" s="8" t="s">
        <v>7884</v>
      </c>
      <c r="F1482" s="8" t="s">
        <v>7860</v>
      </c>
      <c r="G1482" s="43">
        <v>33773</v>
      </c>
      <c r="H1482" s="20">
        <v>30</v>
      </c>
      <c r="I1482" s="20" t="str" cm="1">
        <f t="array" ref="I1482">_xlfn.IFS(H1482&lt;=18, "Child", AND(H1482&gt;18, H1482&lt;=54), "Adult", TRUE, "Old")</f>
        <v>Adult</v>
      </c>
      <c r="K1482" s="27"/>
    </row>
    <row r="1483" spans="1:11" ht="15" customHeight="1" x14ac:dyDescent="0.3">
      <c r="A1483" s="8" t="s">
        <v>1519</v>
      </c>
      <c r="B1483" s="20">
        <v>1</v>
      </c>
      <c r="C1483" s="38">
        <v>7077.19</v>
      </c>
      <c r="D1483" s="8" t="s">
        <v>7884</v>
      </c>
      <c r="E1483" s="8" t="s">
        <v>7882</v>
      </c>
      <c r="F1483" s="8" t="s">
        <v>7867</v>
      </c>
      <c r="G1483" s="43">
        <v>30230</v>
      </c>
      <c r="H1483" s="20">
        <v>40</v>
      </c>
      <c r="I1483" s="20" t="str" cm="1">
        <f t="array" ref="I1483">_xlfn.IFS(H1483&lt;=18, "Child", AND(H1483&gt;18, H1483&lt;=54), "Adult", TRUE, "Old")</f>
        <v>Adult</v>
      </c>
      <c r="K1483" s="27"/>
    </row>
    <row r="1484" spans="1:11" ht="15" customHeight="1" x14ac:dyDescent="0.3">
      <c r="A1484" s="8" t="s">
        <v>1520</v>
      </c>
      <c r="B1484" s="20">
        <v>2</v>
      </c>
      <c r="C1484" s="38">
        <v>7054.41</v>
      </c>
      <c r="D1484" s="8" t="s">
        <v>7884</v>
      </c>
      <c r="E1484" s="8" t="s">
        <v>7884</v>
      </c>
      <c r="F1484" s="8" t="s">
        <v>7859</v>
      </c>
      <c r="G1484" s="43">
        <v>28665</v>
      </c>
      <c r="H1484" s="20">
        <v>44</v>
      </c>
      <c r="I1484" s="20" t="str" cm="1">
        <f t="array" ref="I1484">_xlfn.IFS(H1484&lt;=18, "Child", AND(H1484&gt;18, H1484&lt;=54), "Adult", TRUE, "Old")</f>
        <v>Adult</v>
      </c>
      <c r="K1484" s="27"/>
    </row>
    <row r="1485" spans="1:11" ht="15" customHeight="1" x14ac:dyDescent="0.3">
      <c r="A1485" s="8" t="s">
        <v>1521</v>
      </c>
      <c r="B1485" s="20">
        <v>1</v>
      </c>
      <c r="C1485" s="38">
        <v>7050.64</v>
      </c>
      <c r="D1485" s="8" t="s">
        <v>7884</v>
      </c>
      <c r="E1485" s="8" t="s">
        <v>7882</v>
      </c>
      <c r="F1485" s="8" t="s">
        <v>7861</v>
      </c>
      <c r="G1485" s="43">
        <v>29400</v>
      </c>
      <c r="H1485" s="20">
        <v>42</v>
      </c>
      <c r="I1485" s="20" t="str" cm="1">
        <f t="array" ref="I1485">_xlfn.IFS(H1485&lt;=18, "Child", AND(H1485&gt;18, H1485&lt;=54), "Adult", TRUE, "Old")</f>
        <v>Adult</v>
      </c>
      <c r="K1485" s="27"/>
    </row>
    <row r="1486" spans="1:11" ht="15" customHeight="1" x14ac:dyDescent="0.3">
      <c r="A1486" s="8" t="s">
        <v>1522</v>
      </c>
      <c r="B1486" s="20">
        <v>0</v>
      </c>
      <c r="C1486" s="38">
        <v>7050.02</v>
      </c>
      <c r="D1486" s="8" t="s">
        <v>7884</v>
      </c>
      <c r="E1486" s="8" t="s">
        <v>7883</v>
      </c>
      <c r="F1486" s="8" t="s">
        <v>7867</v>
      </c>
      <c r="G1486" s="43">
        <v>29423</v>
      </c>
      <c r="H1486" s="20">
        <v>42</v>
      </c>
      <c r="I1486" s="20" t="str" cm="1">
        <f t="array" ref="I1486">_xlfn.IFS(H1486&lt;=18, "Child", AND(H1486&gt;18, H1486&lt;=54), "Adult", TRUE, "Old")</f>
        <v>Adult</v>
      </c>
      <c r="K1486" s="27"/>
    </row>
    <row r="1487" spans="1:11" ht="15" customHeight="1" x14ac:dyDescent="0.3">
      <c r="A1487" s="8" t="s">
        <v>1523</v>
      </c>
      <c r="B1487" s="20">
        <v>1</v>
      </c>
      <c r="C1487" s="38">
        <v>7046.72</v>
      </c>
      <c r="D1487" s="8" t="s">
        <v>7884</v>
      </c>
      <c r="E1487" s="8" t="s">
        <v>7882</v>
      </c>
      <c r="F1487" s="8" t="s">
        <v>7859</v>
      </c>
      <c r="G1487" s="43">
        <v>29516</v>
      </c>
      <c r="H1487" s="20">
        <v>42</v>
      </c>
      <c r="I1487" s="20" t="str" cm="1">
        <f t="array" ref="I1487">_xlfn.IFS(H1487&lt;=18, "Child", AND(H1487&gt;18, H1487&lt;=54), "Adult", TRUE, "Old")</f>
        <v>Adult</v>
      </c>
      <c r="K1487" s="27"/>
    </row>
    <row r="1488" spans="1:11" ht="15" customHeight="1" x14ac:dyDescent="0.3">
      <c r="A1488" s="8" t="s">
        <v>1524</v>
      </c>
      <c r="B1488" s="20">
        <v>1</v>
      </c>
      <c r="C1488" s="38">
        <v>7045.5</v>
      </c>
      <c r="D1488" s="8" t="s">
        <v>7884</v>
      </c>
      <c r="E1488" s="8" t="s">
        <v>7883</v>
      </c>
      <c r="F1488" s="8" t="s">
        <v>7861</v>
      </c>
      <c r="G1488" s="43">
        <v>29428</v>
      </c>
      <c r="H1488" s="20">
        <v>42</v>
      </c>
      <c r="I1488" s="20" t="str" cm="1">
        <f t="array" ref="I1488">_xlfn.IFS(H1488&lt;=18, "Child", AND(H1488&gt;18, H1488&lt;=54), "Adult", TRUE, "Old")</f>
        <v>Adult</v>
      </c>
      <c r="K1488" s="27"/>
    </row>
    <row r="1489" spans="1:11" ht="15" customHeight="1" x14ac:dyDescent="0.3">
      <c r="A1489" s="8" t="s">
        <v>1525</v>
      </c>
      <c r="B1489" s="20">
        <v>0</v>
      </c>
      <c r="C1489" s="38">
        <v>7042.11</v>
      </c>
      <c r="D1489" s="8" t="s">
        <v>7884</v>
      </c>
      <c r="E1489" s="8" t="s">
        <v>7882</v>
      </c>
      <c r="F1489" s="8" t="s">
        <v>7860</v>
      </c>
      <c r="G1489" s="43">
        <v>35001</v>
      </c>
      <c r="H1489" s="20">
        <v>27</v>
      </c>
      <c r="I1489" s="20" t="str" cm="1">
        <f t="array" ref="I1489">_xlfn.IFS(H1489&lt;=18, "Child", AND(H1489&gt;18, H1489&lt;=54), "Adult", TRUE, "Old")</f>
        <v>Adult</v>
      </c>
      <c r="K1489" s="27"/>
    </row>
    <row r="1490" spans="1:11" ht="15" customHeight="1" x14ac:dyDescent="0.3">
      <c r="A1490" s="8" t="s">
        <v>1526</v>
      </c>
      <c r="B1490" s="20">
        <v>2</v>
      </c>
      <c r="C1490" s="38">
        <v>7033.08</v>
      </c>
      <c r="D1490" s="8" t="s">
        <v>7884</v>
      </c>
      <c r="E1490" s="8" t="s">
        <v>7884</v>
      </c>
      <c r="F1490" s="8" t="s">
        <v>7859</v>
      </c>
      <c r="G1490" s="43">
        <v>28643</v>
      </c>
      <c r="H1490" s="20">
        <v>45</v>
      </c>
      <c r="I1490" s="20" t="str" cm="1">
        <f t="array" ref="I1490">_xlfn.IFS(H1490&lt;=18, "Child", AND(H1490&gt;18, H1490&lt;=54), "Adult", TRUE, "Old")</f>
        <v>Adult</v>
      </c>
      <c r="K1490" s="27"/>
    </row>
    <row r="1491" spans="1:11" ht="15" customHeight="1" x14ac:dyDescent="0.3">
      <c r="A1491" s="8" t="s">
        <v>1527</v>
      </c>
      <c r="B1491" s="20">
        <v>0</v>
      </c>
      <c r="C1491" s="38">
        <v>7003.1</v>
      </c>
      <c r="D1491" s="8" t="s">
        <v>7884</v>
      </c>
      <c r="E1491" s="8" t="s">
        <v>7882</v>
      </c>
      <c r="F1491" s="8" t="s">
        <v>7859</v>
      </c>
      <c r="G1491" s="43">
        <v>25390</v>
      </c>
      <c r="H1491" s="20">
        <v>53</v>
      </c>
      <c r="I1491" s="20" t="str" cm="1">
        <f t="array" ref="I1491">_xlfn.IFS(H1491&lt;=18, "Child", AND(H1491&gt;18, H1491&lt;=54), "Adult", TRUE, "Old")</f>
        <v>Adult</v>
      </c>
      <c r="K1491" s="27"/>
    </row>
    <row r="1492" spans="1:11" ht="15" customHeight="1" x14ac:dyDescent="0.3">
      <c r="A1492" s="8" t="s">
        <v>1528</v>
      </c>
      <c r="B1492" s="20">
        <v>3</v>
      </c>
      <c r="C1492" s="38">
        <v>6989.95</v>
      </c>
      <c r="D1492" s="8" t="s">
        <v>7884</v>
      </c>
      <c r="E1492" s="8" t="s">
        <v>7883</v>
      </c>
      <c r="F1492" s="8" t="s">
        <v>7859</v>
      </c>
      <c r="G1492" s="43">
        <v>30195</v>
      </c>
      <c r="H1492" s="20">
        <v>40</v>
      </c>
      <c r="I1492" s="20" t="str" cm="1">
        <f t="array" ref="I1492">_xlfn.IFS(H1492&lt;=18, "Child", AND(H1492&gt;18, H1492&lt;=54), "Adult", TRUE, "Old")</f>
        <v>Adult</v>
      </c>
      <c r="K1492" s="27"/>
    </row>
    <row r="1493" spans="1:11" ht="15" customHeight="1" x14ac:dyDescent="0.3">
      <c r="A1493" s="8" t="s">
        <v>1529</v>
      </c>
      <c r="B1493" s="20">
        <v>2</v>
      </c>
      <c r="C1493" s="38">
        <v>6986.7</v>
      </c>
      <c r="D1493" s="8" t="s">
        <v>7882</v>
      </c>
      <c r="E1493" s="8" t="s">
        <v>7883</v>
      </c>
      <c r="F1493" s="8" t="s">
        <v>7860</v>
      </c>
      <c r="G1493" s="43">
        <v>30242</v>
      </c>
      <c r="H1493" s="20">
        <v>40</v>
      </c>
      <c r="I1493" s="20" t="str" cm="1">
        <f t="array" ref="I1493">_xlfn.IFS(H1493&lt;=18, "Child", AND(H1493&gt;18, H1493&lt;=54), "Adult", TRUE, "Old")</f>
        <v>Adult</v>
      </c>
      <c r="K1493" s="27"/>
    </row>
    <row r="1494" spans="1:11" ht="15" customHeight="1" x14ac:dyDescent="0.3">
      <c r="A1494" s="8" t="s">
        <v>1530</v>
      </c>
      <c r="B1494" s="20">
        <v>3</v>
      </c>
      <c r="C1494" s="38">
        <v>6985.51</v>
      </c>
      <c r="D1494" s="8" t="s">
        <v>7884</v>
      </c>
      <c r="E1494" s="8" t="s">
        <v>7884</v>
      </c>
      <c r="F1494" s="8" t="s">
        <v>7863</v>
      </c>
      <c r="G1494" s="43">
        <v>31391</v>
      </c>
      <c r="H1494" s="20">
        <v>37</v>
      </c>
      <c r="I1494" s="20" t="str" cm="1">
        <f t="array" ref="I1494">_xlfn.IFS(H1494&lt;=18, "Child", AND(H1494&gt;18, H1494&lt;=54), "Adult", TRUE, "Old")</f>
        <v>Adult</v>
      </c>
      <c r="K1494" s="27"/>
    </row>
    <row r="1495" spans="1:11" ht="15" customHeight="1" x14ac:dyDescent="0.3">
      <c r="A1495" s="8" t="s">
        <v>1531</v>
      </c>
      <c r="B1495" s="20">
        <v>1</v>
      </c>
      <c r="C1495" s="38">
        <v>6965.21</v>
      </c>
      <c r="D1495" s="8" t="s">
        <v>7884</v>
      </c>
      <c r="E1495" s="8" t="s">
        <v>7882</v>
      </c>
      <c r="F1495" s="8" t="s">
        <v>7859</v>
      </c>
      <c r="G1495" s="43">
        <v>27548</v>
      </c>
      <c r="H1495" s="20">
        <v>48</v>
      </c>
      <c r="I1495" s="20" t="str" cm="1">
        <f t="array" ref="I1495">_xlfn.IFS(H1495&lt;=18, "Child", AND(H1495&gt;18, H1495&lt;=54), "Adult", TRUE, "Old")</f>
        <v>Adult</v>
      </c>
      <c r="K1495" s="27"/>
    </row>
    <row r="1496" spans="1:11" ht="15" customHeight="1" x14ac:dyDescent="0.3">
      <c r="A1496" s="8" t="s">
        <v>1532</v>
      </c>
      <c r="B1496" s="20">
        <v>2</v>
      </c>
      <c r="C1496" s="38">
        <v>6951.12</v>
      </c>
      <c r="D1496" s="8" t="s">
        <v>7884</v>
      </c>
      <c r="E1496" s="8" t="s">
        <v>7884</v>
      </c>
      <c r="F1496" s="8" t="s">
        <v>7859</v>
      </c>
      <c r="G1496" s="43">
        <v>29451</v>
      </c>
      <c r="H1496" s="20">
        <v>42</v>
      </c>
      <c r="I1496" s="20" t="str" cm="1">
        <f t="array" ref="I1496">_xlfn.IFS(H1496&lt;=18, "Child", AND(H1496&gt;18, H1496&lt;=54), "Adult", TRUE, "Old")</f>
        <v>Adult</v>
      </c>
      <c r="K1496" s="27"/>
    </row>
    <row r="1497" spans="1:11" ht="15" customHeight="1" x14ac:dyDescent="0.3">
      <c r="A1497" s="8" t="s">
        <v>1533</v>
      </c>
      <c r="B1497" s="20">
        <v>0</v>
      </c>
      <c r="C1497" s="38">
        <v>6948.7</v>
      </c>
      <c r="D1497" s="8" t="s">
        <v>7883</v>
      </c>
      <c r="E1497" s="8" t="s">
        <v>7884</v>
      </c>
      <c r="F1497" s="8" t="s">
        <v>7860</v>
      </c>
      <c r="G1497" s="43">
        <v>28839</v>
      </c>
      <c r="H1497" s="20">
        <v>44</v>
      </c>
      <c r="I1497" s="20" t="str" cm="1">
        <f t="array" ref="I1497">_xlfn.IFS(H1497&lt;=18, "Child", AND(H1497&gt;18, H1497&lt;=54), "Adult", TRUE, "Old")</f>
        <v>Adult</v>
      </c>
      <c r="K1497" s="27"/>
    </row>
    <row r="1498" spans="1:11" ht="15" customHeight="1" x14ac:dyDescent="0.3">
      <c r="A1498" s="8" t="s">
        <v>1534</v>
      </c>
      <c r="B1498" s="20">
        <v>2</v>
      </c>
      <c r="C1498" s="38">
        <v>6940.94</v>
      </c>
      <c r="D1498" s="8" t="s">
        <v>7884</v>
      </c>
      <c r="E1498" s="8" t="s">
        <v>7882</v>
      </c>
      <c r="F1498" s="8" t="s">
        <v>7859</v>
      </c>
      <c r="G1498" s="43">
        <v>29499</v>
      </c>
      <c r="H1498" s="20">
        <v>42</v>
      </c>
      <c r="I1498" s="20" t="str" cm="1">
        <f t="array" ref="I1498">_xlfn.IFS(H1498&lt;=18, "Child", AND(H1498&gt;18, H1498&lt;=54), "Adult", TRUE, "Old")</f>
        <v>Adult</v>
      </c>
      <c r="K1498" s="27"/>
    </row>
    <row r="1499" spans="1:11" ht="15" customHeight="1" x14ac:dyDescent="0.3">
      <c r="A1499" s="8" t="s">
        <v>1535</v>
      </c>
      <c r="B1499" s="20">
        <v>1</v>
      </c>
      <c r="C1499" s="38">
        <v>6940.91</v>
      </c>
      <c r="D1499" s="8" t="s">
        <v>7884</v>
      </c>
      <c r="E1499" s="8" t="s">
        <v>7884</v>
      </c>
      <c r="F1499" s="8" t="s">
        <v>7860</v>
      </c>
      <c r="G1499" s="43">
        <v>29463</v>
      </c>
      <c r="H1499" s="20">
        <v>42</v>
      </c>
      <c r="I1499" s="20" t="str" cm="1">
        <f t="array" ref="I1499">_xlfn.IFS(H1499&lt;=18, "Child", AND(H1499&gt;18, H1499&lt;=54), "Adult", TRUE, "Old")</f>
        <v>Adult</v>
      </c>
      <c r="K1499" s="27"/>
    </row>
    <row r="1500" spans="1:11" ht="15" customHeight="1" x14ac:dyDescent="0.3">
      <c r="A1500" s="8" t="s">
        <v>1536</v>
      </c>
      <c r="B1500" s="20">
        <v>2</v>
      </c>
      <c r="C1500" s="38">
        <v>6938.11</v>
      </c>
      <c r="D1500" s="8" t="s">
        <v>7884</v>
      </c>
      <c r="E1500" s="8" t="s">
        <v>7884</v>
      </c>
      <c r="F1500" s="8" t="s">
        <v>7859</v>
      </c>
      <c r="G1500" s="43">
        <v>28823</v>
      </c>
      <c r="H1500" s="20">
        <v>44</v>
      </c>
      <c r="I1500" s="20" t="str" cm="1">
        <f t="array" ref="I1500">_xlfn.IFS(H1500&lt;=18, "Child", AND(H1500&gt;18, H1500&lt;=54), "Adult", TRUE, "Old")</f>
        <v>Adult</v>
      </c>
      <c r="K1500" s="27"/>
    </row>
    <row r="1501" spans="1:11" ht="15" customHeight="1" x14ac:dyDescent="0.3">
      <c r="A1501" s="8" t="s">
        <v>1537</v>
      </c>
      <c r="B1501" s="20">
        <v>2</v>
      </c>
      <c r="C1501" s="38">
        <v>6933.24</v>
      </c>
      <c r="D1501" s="8" t="s">
        <v>7884</v>
      </c>
      <c r="E1501" s="8" t="s">
        <v>7882</v>
      </c>
      <c r="F1501" s="8" t="s">
        <v>7860</v>
      </c>
      <c r="G1501" s="43">
        <v>30930</v>
      </c>
      <c r="H1501" s="20">
        <v>38</v>
      </c>
      <c r="I1501" s="20" t="str" cm="1">
        <f t="array" ref="I1501">_xlfn.IFS(H1501&lt;=18, "Child", AND(H1501&gt;18, H1501&lt;=54), "Adult", TRUE, "Old")</f>
        <v>Adult</v>
      </c>
      <c r="K1501" s="27"/>
    </row>
    <row r="1502" spans="1:11" ht="15" customHeight="1" x14ac:dyDescent="0.3">
      <c r="A1502" s="8" t="s">
        <v>1538</v>
      </c>
      <c r="B1502" s="20">
        <v>3</v>
      </c>
      <c r="C1502" s="38">
        <v>6895.19</v>
      </c>
      <c r="D1502" s="8" t="s">
        <v>7884</v>
      </c>
      <c r="E1502" s="8" t="s">
        <v>7882</v>
      </c>
      <c r="F1502" s="8" t="s">
        <v>7867</v>
      </c>
      <c r="G1502" s="43">
        <v>32863</v>
      </c>
      <c r="H1502" s="20">
        <v>33</v>
      </c>
      <c r="I1502" s="20" t="str" cm="1">
        <f t="array" ref="I1502">_xlfn.IFS(H1502&lt;=18, "Child", AND(H1502&gt;18, H1502&lt;=54), "Adult", TRUE, "Old")</f>
        <v>Adult</v>
      </c>
      <c r="K1502" s="27"/>
    </row>
    <row r="1503" spans="1:11" ht="15" customHeight="1" x14ac:dyDescent="0.3">
      <c r="A1503" s="8" t="s">
        <v>1539</v>
      </c>
      <c r="B1503" s="20">
        <v>2</v>
      </c>
      <c r="C1503" s="38">
        <v>6877.98</v>
      </c>
      <c r="D1503" s="8" t="s">
        <v>7884</v>
      </c>
      <c r="E1503" s="8" t="s">
        <v>7883</v>
      </c>
      <c r="F1503" s="8" t="s">
        <v>7867</v>
      </c>
      <c r="G1503" s="43">
        <v>31300</v>
      </c>
      <c r="H1503" s="20">
        <v>37</v>
      </c>
      <c r="I1503" s="20" t="str" cm="1">
        <f t="array" ref="I1503">_xlfn.IFS(H1503&lt;=18, "Child", AND(H1503&gt;18, H1503&lt;=54), "Adult", TRUE, "Old")</f>
        <v>Adult</v>
      </c>
      <c r="K1503" s="27"/>
    </row>
    <row r="1504" spans="1:11" ht="15" customHeight="1" x14ac:dyDescent="0.3">
      <c r="A1504" s="8" t="s">
        <v>1540</v>
      </c>
      <c r="B1504" s="20">
        <v>0</v>
      </c>
      <c r="C1504" s="38">
        <v>6876.53</v>
      </c>
      <c r="D1504" s="8" t="s">
        <v>7884</v>
      </c>
      <c r="E1504" s="8" t="s">
        <v>7883</v>
      </c>
      <c r="F1504" s="8" t="s">
        <v>7860</v>
      </c>
      <c r="G1504" s="43">
        <v>38345</v>
      </c>
      <c r="H1504" s="20">
        <v>18</v>
      </c>
      <c r="I1504" s="20" t="str" cm="1">
        <f t="array" ref="I1504">_xlfn.IFS(H1504&lt;=18, "Child", AND(H1504&gt;18, H1504&lt;=54), "Adult", TRUE, "Old")</f>
        <v>Child</v>
      </c>
      <c r="K1504" s="27"/>
    </row>
    <row r="1505" spans="1:11" ht="15" customHeight="1" x14ac:dyDescent="0.3">
      <c r="A1505" s="8" t="s">
        <v>1541</v>
      </c>
      <c r="B1505" s="20">
        <v>2</v>
      </c>
      <c r="C1505" s="38">
        <v>6875.96</v>
      </c>
      <c r="D1505" s="8" t="s">
        <v>7884</v>
      </c>
      <c r="E1505" s="8" t="s">
        <v>7884</v>
      </c>
      <c r="F1505" s="8" t="s">
        <v>7861</v>
      </c>
      <c r="G1505" s="43">
        <v>29760</v>
      </c>
      <c r="H1505" s="20">
        <v>41</v>
      </c>
      <c r="I1505" s="20" t="str" cm="1">
        <f t="array" ref="I1505">_xlfn.IFS(H1505&lt;=18, "Child", AND(H1505&gt;18, H1505&lt;=54), "Adult", TRUE, "Old")</f>
        <v>Adult</v>
      </c>
      <c r="K1505" s="27"/>
    </row>
    <row r="1506" spans="1:11" ht="15" customHeight="1" x14ac:dyDescent="0.3">
      <c r="A1506" s="8" t="s">
        <v>1542</v>
      </c>
      <c r="B1506" s="20">
        <v>0</v>
      </c>
      <c r="C1506" s="38">
        <v>6868.39</v>
      </c>
      <c r="D1506" s="8" t="s">
        <v>7884</v>
      </c>
      <c r="E1506" s="8" t="s">
        <v>7884</v>
      </c>
      <c r="F1506" s="8" t="s">
        <v>7859</v>
      </c>
      <c r="G1506" s="43">
        <v>25499</v>
      </c>
      <c r="H1506" s="20">
        <v>53</v>
      </c>
      <c r="I1506" s="20" t="str" cm="1">
        <f t="array" ref="I1506">_xlfn.IFS(H1506&lt;=18, "Child", AND(H1506&gt;18, H1506&lt;=54), "Adult", TRUE, "Old")</f>
        <v>Adult</v>
      </c>
      <c r="K1506" s="27"/>
    </row>
    <row r="1507" spans="1:11" ht="15" customHeight="1" x14ac:dyDescent="0.3">
      <c r="A1507" s="8" t="s">
        <v>1543</v>
      </c>
      <c r="B1507" s="20">
        <v>2</v>
      </c>
      <c r="C1507" s="38">
        <v>6863.49</v>
      </c>
      <c r="D1507" s="8" t="s">
        <v>7884</v>
      </c>
      <c r="E1507" s="8" t="s">
        <v>7883</v>
      </c>
      <c r="F1507" s="8" t="s">
        <v>7859</v>
      </c>
      <c r="G1507" s="43">
        <v>28707</v>
      </c>
      <c r="H1507" s="20">
        <v>44</v>
      </c>
      <c r="I1507" s="20" t="str" cm="1">
        <f t="array" ref="I1507">_xlfn.IFS(H1507&lt;=18, "Child", AND(H1507&gt;18, H1507&lt;=54), "Adult", TRUE, "Old")</f>
        <v>Adult</v>
      </c>
      <c r="K1507" s="27"/>
    </row>
    <row r="1508" spans="1:11" ht="15" customHeight="1" x14ac:dyDescent="0.3">
      <c r="A1508" s="8" t="s">
        <v>1544</v>
      </c>
      <c r="B1508" s="20">
        <v>1</v>
      </c>
      <c r="C1508" s="38">
        <v>6858.48</v>
      </c>
      <c r="D1508" s="8" t="s">
        <v>7884</v>
      </c>
      <c r="E1508" s="8" t="s">
        <v>7884</v>
      </c>
      <c r="F1508" s="8" t="s">
        <v>7863</v>
      </c>
      <c r="G1508" s="43">
        <v>29756</v>
      </c>
      <c r="H1508" s="20">
        <v>41</v>
      </c>
      <c r="I1508" s="20" t="str" cm="1">
        <f t="array" ref="I1508">_xlfn.IFS(H1508&lt;=18, "Child", AND(H1508&gt;18, H1508&lt;=54), "Adult", TRUE, "Old")</f>
        <v>Adult</v>
      </c>
      <c r="K1508" s="27"/>
    </row>
    <row r="1509" spans="1:11" ht="15" customHeight="1" x14ac:dyDescent="0.3">
      <c r="A1509" s="8" t="s">
        <v>1545</v>
      </c>
      <c r="B1509" s="20">
        <v>1</v>
      </c>
      <c r="C1509" s="38">
        <v>6849.03</v>
      </c>
      <c r="D1509" s="8" t="s">
        <v>7884</v>
      </c>
      <c r="E1509" s="8" t="s">
        <v>7884</v>
      </c>
      <c r="F1509" s="8" t="s">
        <v>7861</v>
      </c>
      <c r="G1509" s="43">
        <v>29163</v>
      </c>
      <c r="H1509" s="20">
        <v>43</v>
      </c>
      <c r="I1509" s="20" t="str" cm="1">
        <f t="array" ref="I1509">_xlfn.IFS(H1509&lt;=18, "Child", AND(H1509&gt;18, H1509&lt;=54), "Adult", TRUE, "Old")</f>
        <v>Adult</v>
      </c>
      <c r="K1509" s="27"/>
    </row>
    <row r="1510" spans="1:11" ht="15" customHeight="1" x14ac:dyDescent="0.3">
      <c r="A1510" s="8" t="s">
        <v>1546</v>
      </c>
      <c r="B1510" s="20">
        <v>2</v>
      </c>
      <c r="C1510" s="38">
        <v>6843.17</v>
      </c>
      <c r="D1510" s="8" t="s">
        <v>7884</v>
      </c>
      <c r="E1510" s="8" t="s">
        <v>7883</v>
      </c>
      <c r="F1510" s="8" t="s">
        <v>7859</v>
      </c>
      <c r="G1510" s="43">
        <v>28291</v>
      </c>
      <c r="H1510" s="20">
        <v>45</v>
      </c>
      <c r="I1510" s="20" t="str" cm="1">
        <f t="array" ref="I1510">_xlfn.IFS(H1510&lt;=18, "Child", AND(H1510&gt;18, H1510&lt;=54), "Adult", TRUE, "Old")</f>
        <v>Adult</v>
      </c>
      <c r="K1510" s="27"/>
    </row>
    <row r="1511" spans="1:11" ht="15" customHeight="1" x14ac:dyDescent="0.3">
      <c r="A1511" s="8" t="s">
        <v>1547</v>
      </c>
      <c r="B1511" s="20">
        <v>0</v>
      </c>
      <c r="C1511" s="38">
        <v>6842.28</v>
      </c>
      <c r="D1511" s="8" t="s">
        <v>7884</v>
      </c>
      <c r="E1511" s="8" t="s">
        <v>7883</v>
      </c>
      <c r="F1511" s="8" t="s">
        <v>7860</v>
      </c>
      <c r="G1511" s="43">
        <v>36860</v>
      </c>
      <c r="H1511" s="20">
        <v>22</v>
      </c>
      <c r="I1511" s="20" t="str" cm="1">
        <f t="array" ref="I1511">_xlfn.IFS(H1511&lt;=18, "Child", AND(H1511&gt;18, H1511&lt;=54), "Adult", TRUE, "Old")</f>
        <v>Adult</v>
      </c>
      <c r="K1511" s="27"/>
    </row>
    <row r="1512" spans="1:11" ht="15" customHeight="1" x14ac:dyDescent="0.3">
      <c r="A1512" s="8" t="s">
        <v>1548</v>
      </c>
      <c r="B1512" s="20">
        <v>0</v>
      </c>
      <c r="C1512" s="38">
        <v>6837.37</v>
      </c>
      <c r="D1512" s="8" t="s">
        <v>7882</v>
      </c>
      <c r="E1512" s="8" t="s">
        <v>7883</v>
      </c>
      <c r="F1512" s="8" t="s">
        <v>7864</v>
      </c>
      <c r="G1512" s="43">
        <v>29051</v>
      </c>
      <c r="H1512" s="20">
        <v>43</v>
      </c>
      <c r="I1512" s="20" t="str" cm="1">
        <f t="array" ref="I1512">_xlfn.IFS(H1512&lt;=18, "Child", AND(H1512&gt;18, H1512&lt;=54), "Adult", TRUE, "Old")</f>
        <v>Adult</v>
      </c>
      <c r="K1512" s="27"/>
    </row>
    <row r="1513" spans="1:11" ht="15" customHeight="1" x14ac:dyDescent="0.3">
      <c r="A1513" s="8" t="s">
        <v>1549</v>
      </c>
      <c r="B1513" s="20">
        <v>0</v>
      </c>
      <c r="C1513" s="38">
        <v>6827.69</v>
      </c>
      <c r="D1513" s="8" t="s">
        <v>7884</v>
      </c>
      <c r="E1513" s="8" t="s">
        <v>7884</v>
      </c>
      <c r="F1513" s="8" t="s">
        <v>7870</v>
      </c>
      <c r="G1513" s="43">
        <v>34523</v>
      </c>
      <c r="H1513" s="20">
        <v>28</v>
      </c>
      <c r="I1513" s="20" t="str" cm="1">
        <f t="array" ref="I1513">_xlfn.IFS(H1513&lt;=18, "Child", AND(H1513&gt;18, H1513&lt;=54), "Adult", TRUE, "Old")</f>
        <v>Adult</v>
      </c>
      <c r="K1513" s="27"/>
    </row>
    <row r="1514" spans="1:11" ht="15" customHeight="1" x14ac:dyDescent="0.3">
      <c r="A1514" s="8" t="s">
        <v>1550</v>
      </c>
      <c r="B1514" s="20">
        <v>1</v>
      </c>
      <c r="C1514" s="38">
        <v>6809.46</v>
      </c>
      <c r="D1514" s="8" t="s">
        <v>7884</v>
      </c>
      <c r="E1514" s="8" t="s">
        <v>7883</v>
      </c>
      <c r="F1514" s="8" t="s">
        <v>7860</v>
      </c>
      <c r="G1514" s="43">
        <v>27623</v>
      </c>
      <c r="H1514" s="20">
        <v>47</v>
      </c>
      <c r="I1514" s="20" t="str" cm="1">
        <f t="array" ref="I1514">_xlfn.IFS(H1514&lt;=18, "Child", AND(H1514&gt;18, H1514&lt;=54), "Adult", TRUE, "Old")</f>
        <v>Adult</v>
      </c>
      <c r="K1514" s="27"/>
    </row>
    <row r="1515" spans="1:11" ht="15" customHeight="1" x14ac:dyDescent="0.3">
      <c r="A1515" s="8" t="s">
        <v>1551</v>
      </c>
      <c r="B1515" s="20">
        <v>5</v>
      </c>
      <c r="C1515" s="38">
        <v>6799.46</v>
      </c>
      <c r="D1515" s="8" t="s">
        <v>7883</v>
      </c>
      <c r="E1515" s="8" t="s">
        <v>7884</v>
      </c>
      <c r="F1515" s="8" t="s">
        <v>7869</v>
      </c>
      <c r="G1515" s="43">
        <v>33418</v>
      </c>
      <c r="H1515" s="20">
        <v>31</v>
      </c>
      <c r="I1515" s="20" t="str" cm="1">
        <f t="array" ref="I1515">_xlfn.IFS(H1515&lt;=18, "Child", AND(H1515&gt;18, H1515&lt;=54), "Adult", TRUE, "Old")</f>
        <v>Adult</v>
      </c>
      <c r="K1515" s="27"/>
    </row>
    <row r="1516" spans="1:11" ht="15" customHeight="1" x14ac:dyDescent="0.3">
      <c r="A1516" s="8" t="s">
        <v>1552</v>
      </c>
      <c r="B1516" s="20">
        <v>3</v>
      </c>
      <c r="C1516" s="38">
        <v>6796.86</v>
      </c>
      <c r="D1516" s="8" t="s">
        <v>7882</v>
      </c>
      <c r="E1516" s="8" t="s">
        <v>7882</v>
      </c>
      <c r="F1516" s="8" t="s">
        <v>7860</v>
      </c>
      <c r="G1516" s="43">
        <v>31405</v>
      </c>
      <c r="H1516" s="20">
        <v>37</v>
      </c>
      <c r="I1516" s="20" t="str" cm="1">
        <f t="array" ref="I1516">_xlfn.IFS(H1516&lt;=18, "Child", AND(H1516&gt;18, H1516&lt;=54), "Adult", TRUE, "Old")</f>
        <v>Adult</v>
      </c>
      <c r="K1516" s="27"/>
    </row>
    <row r="1517" spans="1:11" ht="15" customHeight="1" x14ac:dyDescent="0.3">
      <c r="A1517" s="8" t="s">
        <v>1553</v>
      </c>
      <c r="B1517" s="20">
        <v>2</v>
      </c>
      <c r="C1517" s="38">
        <v>6781.52</v>
      </c>
      <c r="D1517" s="8" t="s">
        <v>7884</v>
      </c>
      <c r="E1517" s="8" t="s">
        <v>7884</v>
      </c>
      <c r="F1517" s="8" t="s">
        <v>7859</v>
      </c>
      <c r="G1517" s="43">
        <v>29548</v>
      </c>
      <c r="H1517" s="20">
        <v>42</v>
      </c>
      <c r="I1517" s="20" t="str" cm="1">
        <f t="array" ref="I1517">_xlfn.IFS(H1517&lt;=18, "Child", AND(H1517&gt;18, H1517&lt;=54), "Adult", TRUE, "Old")</f>
        <v>Adult</v>
      </c>
      <c r="K1517" s="27"/>
    </row>
    <row r="1518" spans="1:11" ht="15" customHeight="1" x14ac:dyDescent="0.3">
      <c r="A1518" s="8" t="s">
        <v>1554</v>
      </c>
      <c r="B1518" s="20">
        <v>1</v>
      </c>
      <c r="C1518" s="38">
        <v>6781.35</v>
      </c>
      <c r="D1518" s="8" t="s">
        <v>7884</v>
      </c>
      <c r="E1518" s="8" t="s">
        <v>7883</v>
      </c>
      <c r="F1518" s="8" t="s">
        <v>7859</v>
      </c>
      <c r="G1518" s="43">
        <v>29867</v>
      </c>
      <c r="H1518" s="20">
        <v>41</v>
      </c>
      <c r="I1518" s="20" t="str" cm="1">
        <f t="array" ref="I1518">_xlfn.IFS(H1518&lt;=18, "Child", AND(H1518&gt;18, H1518&lt;=54), "Adult", TRUE, "Old")</f>
        <v>Adult</v>
      </c>
      <c r="K1518" s="27"/>
    </row>
    <row r="1519" spans="1:11" ht="15" customHeight="1" x14ac:dyDescent="0.3">
      <c r="A1519" s="8" t="s">
        <v>1555</v>
      </c>
      <c r="B1519" s="20">
        <v>1</v>
      </c>
      <c r="C1519" s="38">
        <v>6775.96</v>
      </c>
      <c r="D1519" s="8" t="s">
        <v>7884</v>
      </c>
      <c r="E1519" s="8" t="s">
        <v>7882</v>
      </c>
      <c r="F1519" s="8" t="s">
        <v>7861</v>
      </c>
      <c r="G1519" s="43">
        <v>29832</v>
      </c>
      <c r="H1519" s="20">
        <v>41</v>
      </c>
      <c r="I1519" s="20" t="str" cm="1">
        <f t="array" ref="I1519">_xlfn.IFS(H1519&lt;=18, "Child", AND(H1519&gt;18, H1519&lt;=54), "Adult", TRUE, "Old")</f>
        <v>Adult</v>
      </c>
      <c r="K1519" s="27"/>
    </row>
    <row r="1520" spans="1:11" ht="15" customHeight="1" x14ac:dyDescent="0.3">
      <c r="A1520" s="8" t="s">
        <v>1556</v>
      </c>
      <c r="B1520" s="20">
        <v>1</v>
      </c>
      <c r="C1520" s="38">
        <v>6770.19</v>
      </c>
      <c r="D1520" s="8" t="s">
        <v>7884</v>
      </c>
      <c r="E1520" s="8" t="s">
        <v>7882</v>
      </c>
      <c r="F1520" s="8" t="s">
        <v>7859</v>
      </c>
      <c r="G1520" s="43">
        <v>29850</v>
      </c>
      <c r="H1520" s="20">
        <v>41</v>
      </c>
      <c r="I1520" s="20" t="str" cm="1">
        <f t="array" ref="I1520">_xlfn.IFS(H1520&lt;=18, "Child", AND(H1520&gt;18, H1520&lt;=54), "Adult", TRUE, "Old")</f>
        <v>Adult</v>
      </c>
      <c r="K1520" s="27"/>
    </row>
    <row r="1521" spans="1:11" ht="15" customHeight="1" x14ac:dyDescent="0.3">
      <c r="A1521" s="8" t="s">
        <v>1557</v>
      </c>
      <c r="B1521" s="20">
        <v>3</v>
      </c>
      <c r="C1521" s="38">
        <v>6753.04</v>
      </c>
      <c r="D1521" s="8" t="s">
        <v>7884</v>
      </c>
      <c r="E1521" s="8" t="s">
        <v>7884</v>
      </c>
      <c r="F1521" s="8" t="s">
        <v>7867</v>
      </c>
      <c r="G1521" s="43">
        <v>32426</v>
      </c>
      <c r="H1521" s="20">
        <v>34</v>
      </c>
      <c r="I1521" s="20" t="str" cm="1">
        <f t="array" ref="I1521">_xlfn.IFS(H1521&lt;=18, "Child", AND(H1521&gt;18, H1521&lt;=54), "Adult", TRUE, "Old")</f>
        <v>Adult</v>
      </c>
      <c r="K1521" s="27"/>
    </row>
    <row r="1522" spans="1:11" ht="15" customHeight="1" x14ac:dyDescent="0.3">
      <c r="A1522" s="8" t="s">
        <v>1558</v>
      </c>
      <c r="B1522" s="20">
        <v>0</v>
      </c>
      <c r="C1522" s="38">
        <v>6750.27</v>
      </c>
      <c r="D1522" s="8" t="s">
        <v>7882</v>
      </c>
      <c r="E1522" s="8" t="s">
        <v>7884</v>
      </c>
      <c r="F1522" s="8" t="s">
        <v>7859</v>
      </c>
      <c r="G1522" s="43">
        <v>24450</v>
      </c>
      <c r="H1522" s="20">
        <v>56</v>
      </c>
      <c r="I1522" s="20" t="str" cm="1">
        <f t="array" ref="I1522">_xlfn.IFS(H1522&lt;=18, "Child", AND(H1522&gt;18, H1522&lt;=54), "Adult", TRUE, "Old")</f>
        <v>Old</v>
      </c>
      <c r="K1522" s="27"/>
    </row>
    <row r="1523" spans="1:11" ht="15" customHeight="1" x14ac:dyDescent="0.3">
      <c r="A1523" s="8" t="s">
        <v>1559</v>
      </c>
      <c r="B1523" s="20">
        <v>0</v>
      </c>
      <c r="C1523" s="38">
        <v>6749.63</v>
      </c>
      <c r="D1523" s="8" t="s">
        <v>7884</v>
      </c>
      <c r="E1523" s="8" t="s">
        <v>7883</v>
      </c>
      <c r="F1523" s="8" t="s">
        <v>7859</v>
      </c>
      <c r="G1523" s="43">
        <v>25736</v>
      </c>
      <c r="H1523" s="20">
        <v>52</v>
      </c>
      <c r="I1523" s="20" t="str" cm="1">
        <f t="array" ref="I1523">_xlfn.IFS(H1523&lt;=18, "Child", AND(H1523&gt;18, H1523&lt;=54), "Adult", TRUE, "Old")</f>
        <v>Adult</v>
      </c>
      <c r="K1523" s="27"/>
    </row>
    <row r="1524" spans="1:11" ht="15" customHeight="1" x14ac:dyDescent="0.3">
      <c r="A1524" s="8" t="s">
        <v>1560</v>
      </c>
      <c r="B1524" s="20">
        <v>3</v>
      </c>
      <c r="C1524" s="38">
        <v>6748.59</v>
      </c>
      <c r="D1524" s="8" t="s">
        <v>7882</v>
      </c>
      <c r="E1524" s="8" t="s">
        <v>7883</v>
      </c>
      <c r="F1524" s="8" t="s">
        <v>7864</v>
      </c>
      <c r="G1524" s="43">
        <v>31568</v>
      </c>
      <c r="H1524" s="20">
        <v>37</v>
      </c>
      <c r="I1524" s="20" t="str" cm="1">
        <f t="array" ref="I1524">_xlfn.IFS(H1524&lt;=18, "Child", AND(H1524&gt;18, H1524&lt;=54), "Adult", TRUE, "Old")</f>
        <v>Adult</v>
      </c>
      <c r="K1524" s="27"/>
    </row>
    <row r="1525" spans="1:11" ht="15" customHeight="1" x14ac:dyDescent="0.3">
      <c r="A1525" s="8" t="s">
        <v>1561</v>
      </c>
      <c r="B1525" s="20">
        <v>3</v>
      </c>
      <c r="C1525" s="38">
        <v>6746.74</v>
      </c>
      <c r="D1525" s="8" t="s">
        <v>7882</v>
      </c>
      <c r="E1525" s="8" t="s">
        <v>7884</v>
      </c>
      <c r="F1525" s="8" t="s">
        <v>7864</v>
      </c>
      <c r="G1525" s="43">
        <v>31631</v>
      </c>
      <c r="H1525" s="20">
        <v>36</v>
      </c>
      <c r="I1525" s="20" t="str" cm="1">
        <f t="array" ref="I1525">_xlfn.IFS(H1525&lt;=18, "Child", AND(H1525&gt;18, H1525&lt;=54), "Adult", TRUE, "Old")</f>
        <v>Adult</v>
      </c>
      <c r="K1525" s="27"/>
    </row>
    <row r="1526" spans="1:11" ht="15" customHeight="1" x14ac:dyDescent="0.3">
      <c r="A1526" s="8" t="s">
        <v>1562</v>
      </c>
      <c r="B1526" s="20">
        <v>0</v>
      </c>
      <c r="C1526" s="38">
        <v>6738.84</v>
      </c>
      <c r="D1526" s="8" t="s">
        <v>7882</v>
      </c>
      <c r="E1526" s="8" t="s">
        <v>7883</v>
      </c>
      <c r="F1526" s="8" t="s">
        <v>7860</v>
      </c>
      <c r="G1526" s="43">
        <v>25037</v>
      </c>
      <c r="H1526" s="20">
        <v>54</v>
      </c>
      <c r="I1526" s="20" t="str" cm="1">
        <f t="array" ref="I1526">_xlfn.IFS(H1526&lt;=18, "Child", AND(H1526&gt;18, H1526&lt;=54), "Adult", TRUE, "Old")</f>
        <v>Adult</v>
      </c>
      <c r="K1526" s="27"/>
    </row>
    <row r="1527" spans="1:11" ht="15" customHeight="1" x14ac:dyDescent="0.3">
      <c r="A1527" s="8" t="s">
        <v>1563</v>
      </c>
      <c r="B1527" s="20">
        <v>2</v>
      </c>
      <c r="C1527" s="38">
        <v>6737.98</v>
      </c>
      <c r="D1527" s="8" t="s">
        <v>7884</v>
      </c>
      <c r="E1527" s="8" t="s">
        <v>7882</v>
      </c>
      <c r="F1527" s="8" t="s">
        <v>7859</v>
      </c>
      <c r="G1527" s="43">
        <v>28784</v>
      </c>
      <c r="H1527" s="20">
        <v>44</v>
      </c>
      <c r="I1527" s="20" t="str" cm="1">
        <f t="array" ref="I1527">_xlfn.IFS(H1527&lt;=18, "Child", AND(H1527&gt;18, H1527&lt;=54), "Adult", TRUE, "Old")</f>
        <v>Adult</v>
      </c>
      <c r="K1527" s="27"/>
    </row>
    <row r="1528" spans="1:11" ht="15" customHeight="1" x14ac:dyDescent="0.3">
      <c r="A1528" s="8" t="s">
        <v>1564</v>
      </c>
      <c r="B1528" s="20">
        <v>0</v>
      </c>
      <c r="C1528" s="38">
        <v>6721.37</v>
      </c>
      <c r="D1528" s="8" t="s">
        <v>7884</v>
      </c>
      <c r="E1528" s="8" t="s">
        <v>7883</v>
      </c>
      <c r="F1528" s="8" t="s">
        <v>7860</v>
      </c>
      <c r="G1528" s="43">
        <v>34498</v>
      </c>
      <c r="H1528" s="20">
        <v>28</v>
      </c>
      <c r="I1528" s="20" t="str" cm="1">
        <f t="array" ref="I1528">_xlfn.IFS(H1528&lt;=18, "Child", AND(H1528&gt;18, H1528&lt;=54), "Adult", TRUE, "Old")</f>
        <v>Adult</v>
      </c>
      <c r="K1528" s="27"/>
    </row>
    <row r="1529" spans="1:11" ht="15" customHeight="1" x14ac:dyDescent="0.3">
      <c r="A1529" s="8" t="s">
        <v>1565</v>
      </c>
      <c r="B1529" s="20">
        <v>2</v>
      </c>
      <c r="C1529" s="38">
        <v>6710.19</v>
      </c>
      <c r="D1529" s="8" t="s">
        <v>7882</v>
      </c>
      <c r="E1529" s="8" t="s">
        <v>7882</v>
      </c>
      <c r="F1529" s="8" t="s">
        <v>7860</v>
      </c>
      <c r="G1529" s="43">
        <v>30479</v>
      </c>
      <c r="H1529" s="20">
        <v>39</v>
      </c>
      <c r="I1529" s="20" t="str" cm="1">
        <f t="array" ref="I1529">_xlfn.IFS(H1529&lt;=18, "Child", AND(H1529&gt;18, H1529&lt;=54), "Adult", TRUE, "Old")</f>
        <v>Adult</v>
      </c>
      <c r="K1529" s="27"/>
    </row>
    <row r="1530" spans="1:11" ht="15" customHeight="1" x14ac:dyDescent="0.3">
      <c r="A1530" s="8" t="s">
        <v>1566</v>
      </c>
      <c r="B1530" s="20">
        <v>0</v>
      </c>
      <c r="C1530" s="38">
        <v>6706.47</v>
      </c>
      <c r="D1530" s="8" t="s">
        <v>7884</v>
      </c>
      <c r="E1530" s="8" t="s">
        <v>7883</v>
      </c>
      <c r="F1530" s="8" t="s">
        <v>7859</v>
      </c>
      <c r="G1530" s="43">
        <v>26279</v>
      </c>
      <c r="H1530" s="20">
        <v>51</v>
      </c>
      <c r="I1530" s="20" t="str" cm="1">
        <f t="array" ref="I1530">_xlfn.IFS(H1530&lt;=18, "Child", AND(H1530&gt;18, H1530&lt;=54), "Adult", TRUE, "Old")</f>
        <v>Adult</v>
      </c>
      <c r="K1530" s="27"/>
    </row>
    <row r="1531" spans="1:11" ht="15" customHeight="1" x14ac:dyDescent="0.3">
      <c r="A1531" s="8" t="s">
        <v>1567</v>
      </c>
      <c r="B1531" s="20">
        <v>0</v>
      </c>
      <c r="C1531" s="38">
        <v>6700.56</v>
      </c>
      <c r="D1531" s="8" t="s">
        <v>7882</v>
      </c>
      <c r="E1531" s="8" t="s">
        <v>7883</v>
      </c>
      <c r="F1531" s="8" t="s">
        <v>7860</v>
      </c>
      <c r="G1531" s="43">
        <v>25032</v>
      </c>
      <c r="H1531" s="20">
        <v>54</v>
      </c>
      <c r="I1531" s="20" t="str" cm="1">
        <f t="array" ref="I1531">_xlfn.IFS(H1531&lt;=18, "Child", AND(H1531&gt;18, H1531&lt;=54), "Adult", TRUE, "Old")</f>
        <v>Adult</v>
      </c>
      <c r="K1531" s="27"/>
    </row>
    <row r="1532" spans="1:11" ht="15" customHeight="1" x14ac:dyDescent="0.3">
      <c r="A1532" s="8" t="s">
        <v>1568</v>
      </c>
      <c r="B1532" s="20">
        <v>2</v>
      </c>
      <c r="C1532" s="38">
        <v>6686.43</v>
      </c>
      <c r="D1532" s="8" t="s">
        <v>7884</v>
      </c>
      <c r="E1532" s="8" t="s">
        <v>7882</v>
      </c>
      <c r="F1532" s="8" t="s">
        <v>7860</v>
      </c>
      <c r="G1532" s="43">
        <v>31237</v>
      </c>
      <c r="H1532" s="20">
        <v>37</v>
      </c>
      <c r="I1532" s="20" t="str" cm="1">
        <f t="array" ref="I1532">_xlfn.IFS(H1532&lt;=18, "Child", AND(H1532&gt;18, H1532&lt;=54), "Adult", TRUE, "Old")</f>
        <v>Adult</v>
      </c>
      <c r="K1532" s="27"/>
    </row>
    <row r="1533" spans="1:11" ht="15" customHeight="1" x14ac:dyDescent="0.3">
      <c r="A1533" s="8" t="s">
        <v>1569</v>
      </c>
      <c r="B1533" s="20">
        <v>5</v>
      </c>
      <c r="C1533" s="38">
        <v>6666.24</v>
      </c>
      <c r="D1533" s="8" t="s">
        <v>7882</v>
      </c>
      <c r="E1533" s="8" t="s">
        <v>7883</v>
      </c>
      <c r="F1533" s="8" t="s">
        <v>7861</v>
      </c>
      <c r="G1533" s="43">
        <v>32801</v>
      </c>
      <c r="H1533" s="20">
        <v>33</v>
      </c>
      <c r="I1533" s="20" t="str" cm="1">
        <f t="array" ref="I1533">_xlfn.IFS(H1533&lt;=18, "Child", AND(H1533&gt;18, H1533&lt;=54), "Adult", TRUE, "Old")</f>
        <v>Adult</v>
      </c>
      <c r="K1533" s="27"/>
    </row>
    <row r="1534" spans="1:11" ht="15" customHeight="1" x14ac:dyDescent="0.3">
      <c r="A1534" s="8" t="s">
        <v>1570</v>
      </c>
      <c r="B1534" s="20">
        <v>1</v>
      </c>
      <c r="C1534" s="38">
        <v>6664.69</v>
      </c>
      <c r="D1534" s="8" t="s">
        <v>7882</v>
      </c>
      <c r="E1534" s="8" t="s">
        <v>7883</v>
      </c>
      <c r="F1534" s="8" t="s">
        <v>7860</v>
      </c>
      <c r="G1534" s="43">
        <v>29846</v>
      </c>
      <c r="H1534" s="20">
        <v>41</v>
      </c>
      <c r="I1534" s="20" t="str" cm="1">
        <f t="array" ref="I1534">_xlfn.IFS(H1534&lt;=18, "Child", AND(H1534&gt;18, H1534&lt;=54), "Adult", TRUE, "Old")</f>
        <v>Adult</v>
      </c>
      <c r="K1534" s="27"/>
    </row>
    <row r="1535" spans="1:11" ht="15" customHeight="1" x14ac:dyDescent="0.3">
      <c r="A1535" s="8" t="s">
        <v>1571</v>
      </c>
      <c r="B1535" s="20">
        <v>3</v>
      </c>
      <c r="C1535" s="38">
        <v>6664.32</v>
      </c>
      <c r="D1535" s="8" t="s">
        <v>7884</v>
      </c>
      <c r="E1535" s="8" t="s">
        <v>7884</v>
      </c>
      <c r="F1535" s="8" t="s">
        <v>7859</v>
      </c>
      <c r="G1535" s="43">
        <v>30221</v>
      </c>
      <c r="H1535" s="20">
        <v>40</v>
      </c>
      <c r="I1535" s="20" t="str" cm="1">
        <f t="array" ref="I1535">_xlfn.IFS(H1535&lt;=18, "Child", AND(H1535&gt;18, H1535&lt;=54), "Adult", TRUE, "Old")</f>
        <v>Adult</v>
      </c>
      <c r="K1535" s="27"/>
    </row>
    <row r="1536" spans="1:11" ht="15" customHeight="1" x14ac:dyDescent="0.3">
      <c r="A1536" s="8" t="s">
        <v>1572</v>
      </c>
      <c r="B1536" s="20">
        <v>5</v>
      </c>
      <c r="C1536" s="38">
        <v>6653.79</v>
      </c>
      <c r="D1536" s="8" t="s">
        <v>7884</v>
      </c>
      <c r="E1536" s="8" t="s">
        <v>7883</v>
      </c>
      <c r="F1536" s="8" t="s">
        <v>7859</v>
      </c>
      <c r="G1536" s="43">
        <v>32831</v>
      </c>
      <c r="H1536" s="20">
        <v>33</v>
      </c>
      <c r="I1536" s="20" t="str" cm="1">
        <f t="array" ref="I1536">_xlfn.IFS(H1536&lt;=18, "Child", AND(H1536&gt;18, H1536&lt;=54), "Adult", TRUE, "Old")</f>
        <v>Adult</v>
      </c>
      <c r="K1536" s="27"/>
    </row>
    <row r="1537" spans="1:11" ht="15" customHeight="1" x14ac:dyDescent="0.3">
      <c r="A1537" s="8" t="s">
        <v>1573</v>
      </c>
      <c r="B1537" s="20">
        <v>3</v>
      </c>
      <c r="C1537" s="38">
        <v>6652.53</v>
      </c>
      <c r="D1537" s="8" t="s">
        <v>7882</v>
      </c>
      <c r="E1537" s="8" t="s">
        <v>7884</v>
      </c>
      <c r="F1537" s="8" t="s">
        <v>7859</v>
      </c>
      <c r="G1537" s="43">
        <v>30864</v>
      </c>
      <c r="H1537" s="20">
        <v>38</v>
      </c>
      <c r="I1537" s="20" t="str" cm="1">
        <f t="array" ref="I1537">_xlfn.IFS(H1537&lt;=18, "Child", AND(H1537&gt;18, H1537&lt;=54), "Adult", TRUE, "Old")</f>
        <v>Adult</v>
      </c>
      <c r="K1537" s="27"/>
    </row>
    <row r="1538" spans="1:11" ht="15" customHeight="1" x14ac:dyDescent="0.3">
      <c r="A1538" s="8" t="s">
        <v>1574</v>
      </c>
      <c r="B1538" s="20">
        <v>0</v>
      </c>
      <c r="C1538" s="38">
        <v>6651.26</v>
      </c>
      <c r="D1538" s="8" t="s">
        <v>7884</v>
      </c>
      <c r="E1538" s="8" t="s">
        <v>7882</v>
      </c>
      <c r="F1538" s="8" t="s">
        <v>7859</v>
      </c>
      <c r="G1538" s="43">
        <v>25880</v>
      </c>
      <c r="H1538" s="20">
        <v>52</v>
      </c>
      <c r="I1538" s="20" t="str" cm="1">
        <f t="array" ref="I1538">_xlfn.IFS(H1538&lt;=18, "Child", AND(H1538&gt;18, H1538&lt;=54), "Adult", TRUE, "Old")</f>
        <v>Adult</v>
      </c>
      <c r="K1538" s="27"/>
    </row>
    <row r="1539" spans="1:11" ht="15" customHeight="1" x14ac:dyDescent="0.3">
      <c r="A1539" s="8" t="s">
        <v>1575</v>
      </c>
      <c r="B1539" s="20">
        <v>2</v>
      </c>
      <c r="C1539" s="38">
        <v>6640.54</v>
      </c>
      <c r="D1539" s="8" t="s">
        <v>7884</v>
      </c>
      <c r="E1539" s="8" t="s">
        <v>7882</v>
      </c>
      <c r="F1539" s="8" t="s">
        <v>7863</v>
      </c>
      <c r="G1539" s="43">
        <v>31024</v>
      </c>
      <c r="H1539" s="20">
        <v>38</v>
      </c>
      <c r="I1539" s="20" t="str" cm="1">
        <f t="array" ref="I1539">_xlfn.IFS(H1539&lt;=18, "Child", AND(H1539&gt;18, H1539&lt;=54), "Adult", TRUE, "Old")</f>
        <v>Adult</v>
      </c>
      <c r="K1539" s="27"/>
    </row>
    <row r="1540" spans="1:11" ht="15" customHeight="1" x14ac:dyDescent="0.3">
      <c r="A1540" s="8" t="s">
        <v>1576</v>
      </c>
      <c r="B1540" s="20">
        <v>3</v>
      </c>
      <c r="C1540" s="38">
        <v>6639.3</v>
      </c>
      <c r="D1540" s="8" t="s">
        <v>7884</v>
      </c>
      <c r="E1540" s="8" t="s">
        <v>7884</v>
      </c>
      <c r="F1540" s="8" t="s">
        <v>7870</v>
      </c>
      <c r="G1540" s="43">
        <v>33030</v>
      </c>
      <c r="H1540" s="20">
        <v>33</v>
      </c>
      <c r="I1540" s="20" t="str" cm="1">
        <f t="array" ref="I1540">_xlfn.IFS(H1540&lt;=18, "Child", AND(H1540&gt;18, H1540&lt;=54), "Adult", TRUE, "Old")</f>
        <v>Adult</v>
      </c>
      <c r="K1540" s="27"/>
    </row>
    <row r="1541" spans="1:11" ht="15" customHeight="1" x14ac:dyDescent="0.3">
      <c r="A1541" s="8" t="s">
        <v>1577</v>
      </c>
      <c r="B1541" s="20">
        <v>0</v>
      </c>
      <c r="C1541" s="38">
        <v>6638.16</v>
      </c>
      <c r="D1541" s="8" t="s">
        <v>7884</v>
      </c>
      <c r="E1541" s="8" t="s">
        <v>7883</v>
      </c>
      <c r="F1541" s="8" t="s">
        <v>7860</v>
      </c>
      <c r="G1541" s="43">
        <v>37868</v>
      </c>
      <c r="H1541" s="20">
        <v>19</v>
      </c>
      <c r="I1541" s="20" t="str" cm="1">
        <f t="array" ref="I1541">_xlfn.IFS(H1541&lt;=18, "Child", AND(H1541&gt;18, H1541&lt;=54), "Adult", TRUE, "Old")</f>
        <v>Adult</v>
      </c>
      <c r="K1541" s="27"/>
    </row>
    <row r="1542" spans="1:11" ht="15" customHeight="1" x14ac:dyDescent="0.3">
      <c r="A1542" s="8" t="s">
        <v>1578</v>
      </c>
      <c r="B1542" s="20">
        <v>0</v>
      </c>
      <c r="C1542" s="38">
        <v>6630.31</v>
      </c>
      <c r="D1542" s="8" t="s">
        <v>7884</v>
      </c>
      <c r="E1542" s="8" t="s">
        <v>7883</v>
      </c>
      <c r="F1542" s="8" t="s">
        <v>7859</v>
      </c>
      <c r="G1542" s="43">
        <v>26905</v>
      </c>
      <c r="H1542" s="20">
        <v>49</v>
      </c>
      <c r="I1542" s="20" t="str" cm="1">
        <f t="array" ref="I1542">_xlfn.IFS(H1542&lt;=18, "Child", AND(H1542&gt;18, H1542&lt;=54), "Adult", TRUE, "Old")</f>
        <v>Adult</v>
      </c>
      <c r="K1542" s="27"/>
    </row>
    <row r="1543" spans="1:11" ht="15" customHeight="1" x14ac:dyDescent="0.3">
      <c r="A1543" s="8" t="s">
        <v>1579</v>
      </c>
      <c r="B1543" s="20">
        <v>1</v>
      </c>
      <c r="C1543" s="38">
        <v>6610.11</v>
      </c>
      <c r="D1543" s="8" t="s">
        <v>7882</v>
      </c>
      <c r="E1543" s="8" t="s">
        <v>7884</v>
      </c>
      <c r="F1543" s="8" t="s">
        <v>7862</v>
      </c>
      <c r="G1543" s="43">
        <v>30191</v>
      </c>
      <c r="H1543" s="20">
        <v>40</v>
      </c>
      <c r="I1543" s="20" t="str" cm="1">
        <f t="array" ref="I1543">_xlfn.IFS(H1543&lt;=18, "Child", AND(H1543&gt;18, H1543&lt;=54), "Adult", TRUE, "Old")</f>
        <v>Adult</v>
      </c>
      <c r="K1543" s="27"/>
    </row>
    <row r="1544" spans="1:11" ht="15" customHeight="1" x14ac:dyDescent="0.3">
      <c r="A1544" s="8" t="s">
        <v>1580</v>
      </c>
      <c r="B1544" s="20">
        <v>2</v>
      </c>
      <c r="C1544" s="38">
        <v>6600.36</v>
      </c>
      <c r="D1544" s="8" t="s">
        <v>7884</v>
      </c>
      <c r="E1544" s="8" t="s">
        <v>7882</v>
      </c>
      <c r="F1544" s="8" t="s">
        <v>7861</v>
      </c>
      <c r="G1544" s="43">
        <v>30262</v>
      </c>
      <c r="H1544" s="20">
        <v>40</v>
      </c>
      <c r="I1544" s="20" t="str" cm="1">
        <f t="array" ref="I1544">_xlfn.IFS(H1544&lt;=18, "Child", AND(H1544&gt;18, H1544&lt;=54), "Adult", TRUE, "Old")</f>
        <v>Adult</v>
      </c>
      <c r="K1544" s="27"/>
    </row>
    <row r="1545" spans="1:11" ht="15" customHeight="1" x14ac:dyDescent="0.3">
      <c r="A1545" s="8" t="s">
        <v>1581</v>
      </c>
      <c r="B1545" s="20">
        <v>1</v>
      </c>
      <c r="C1545" s="38">
        <v>6600.21</v>
      </c>
      <c r="D1545" s="8" t="s">
        <v>7882</v>
      </c>
      <c r="E1545" s="8" t="s">
        <v>7884</v>
      </c>
      <c r="F1545" s="8" t="s">
        <v>7864</v>
      </c>
      <c r="G1545" s="43">
        <v>30314</v>
      </c>
      <c r="H1545" s="20">
        <v>40</v>
      </c>
      <c r="I1545" s="20" t="str" cm="1">
        <f t="array" ref="I1545">_xlfn.IFS(H1545&lt;=18, "Child", AND(H1545&gt;18, H1545&lt;=54), "Adult", TRUE, "Old")</f>
        <v>Adult</v>
      </c>
      <c r="K1545" s="27"/>
    </row>
    <row r="1546" spans="1:11" ht="15" customHeight="1" x14ac:dyDescent="0.3">
      <c r="A1546" s="8" t="s">
        <v>1582</v>
      </c>
      <c r="B1546" s="20">
        <v>2</v>
      </c>
      <c r="C1546" s="38">
        <v>6593.51</v>
      </c>
      <c r="D1546" s="8" t="s">
        <v>7884</v>
      </c>
      <c r="E1546" s="8" t="s">
        <v>7883</v>
      </c>
      <c r="F1546" s="8" t="s">
        <v>7859</v>
      </c>
      <c r="G1546" s="43">
        <v>30277</v>
      </c>
      <c r="H1546" s="20">
        <v>40</v>
      </c>
      <c r="I1546" s="20" t="str" cm="1">
        <f t="array" ref="I1546">_xlfn.IFS(H1546&lt;=18, "Child", AND(H1546&gt;18, H1546&lt;=54), "Adult", TRUE, "Old")</f>
        <v>Adult</v>
      </c>
      <c r="K1546" s="27"/>
    </row>
    <row r="1547" spans="1:11" ht="15" customHeight="1" x14ac:dyDescent="0.3">
      <c r="A1547" s="8" t="s">
        <v>1583</v>
      </c>
      <c r="B1547" s="20">
        <v>2</v>
      </c>
      <c r="C1547" s="38">
        <v>6571.54</v>
      </c>
      <c r="D1547" s="8" t="s">
        <v>7884</v>
      </c>
      <c r="E1547" s="8" t="s">
        <v>7882</v>
      </c>
      <c r="F1547" s="8" t="s">
        <v>7861</v>
      </c>
      <c r="G1547" s="43">
        <v>30960</v>
      </c>
      <c r="H1547" s="20">
        <v>38</v>
      </c>
      <c r="I1547" s="20" t="str" cm="1">
        <f t="array" ref="I1547">_xlfn.IFS(H1547&lt;=18, "Child", AND(H1547&gt;18, H1547&lt;=54), "Adult", TRUE, "Old")</f>
        <v>Adult</v>
      </c>
      <c r="K1547" s="27"/>
    </row>
    <row r="1548" spans="1:11" ht="15" customHeight="1" x14ac:dyDescent="0.3">
      <c r="A1548" s="8" t="s">
        <v>1584</v>
      </c>
      <c r="B1548" s="20">
        <v>0</v>
      </c>
      <c r="C1548" s="38">
        <v>6571.02</v>
      </c>
      <c r="D1548" s="8" t="s">
        <v>7884</v>
      </c>
      <c r="E1548" s="8" t="s">
        <v>7883</v>
      </c>
      <c r="F1548" s="8" t="s">
        <v>7860</v>
      </c>
      <c r="G1548" s="43">
        <v>29787</v>
      </c>
      <c r="H1548" s="20">
        <v>41</v>
      </c>
      <c r="I1548" s="20" t="str" cm="1">
        <f t="array" ref="I1548">_xlfn.IFS(H1548&lt;=18, "Child", AND(H1548&gt;18, H1548&lt;=54), "Adult", TRUE, "Old")</f>
        <v>Adult</v>
      </c>
      <c r="K1548" s="27"/>
    </row>
    <row r="1549" spans="1:11" ht="15" customHeight="1" x14ac:dyDescent="0.3">
      <c r="A1549" s="8" t="s">
        <v>1585</v>
      </c>
      <c r="B1549" s="20">
        <v>1</v>
      </c>
      <c r="C1549" s="38">
        <v>6555.07</v>
      </c>
      <c r="D1549" s="8" t="s">
        <v>7884</v>
      </c>
      <c r="E1549" s="8" t="s">
        <v>7884</v>
      </c>
      <c r="F1549" s="8" t="s">
        <v>7867</v>
      </c>
      <c r="G1549" s="43">
        <v>30945</v>
      </c>
      <c r="H1549" s="20">
        <v>38</v>
      </c>
      <c r="I1549" s="20" t="str" cm="1">
        <f t="array" ref="I1549">_xlfn.IFS(H1549&lt;=18, "Child", AND(H1549&gt;18, H1549&lt;=54), "Adult", TRUE, "Old")</f>
        <v>Adult</v>
      </c>
      <c r="K1549" s="27"/>
    </row>
    <row r="1550" spans="1:11" ht="15" customHeight="1" x14ac:dyDescent="0.3">
      <c r="A1550" s="8" t="s">
        <v>1586</v>
      </c>
      <c r="B1550" s="20">
        <v>0</v>
      </c>
      <c r="C1550" s="38">
        <v>6552.01</v>
      </c>
      <c r="D1550" s="8" t="s">
        <v>7882</v>
      </c>
      <c r="E1550" s="8" t="s">
        <v>7884</v>
      </c>
      <c r="F1550" s="8" t="s">
        <v>7859</v>
      </c>
      <c r="G1550" s="43">
        <v>25183</v>
      </c>
      <c r="H1550" s="20">
        <v>54</v>
      </c>
      <c r="I1550" s="20" t="str" cm="1">
        <f t="array" ref="I1550">_xlfn.IFS(H1550&lt;=18, "Child", AND(H1550&gt;18, H1550&lt;=54), "Adult", TRUE, "Old")</f>
        <v>Adult</v>
      </c>
      <c r="K1550" s="27"/>
    </row>
    <row r="1551" spans="1:11" ht="15" customHeight="1" x14ac:dyDescent="0.3">
      <c r="A1551" s="8" t="s">
        <v>1587</v>
      </c>
      <c r="B1551" s="20">
        <v>3</v>
      </c>
      <c r="C1551" s="38">
        <v>6551.75</v>
      </c>
      <c r="D1551" s="8" t="s">
        <v>7884</v>
      </c>
      <c r="E1551" s="8" t="s">
        <v>7884</v>
      </c>
      <c r="F1551" s="8" t="s">
        <v>7867</v>
      </c>
      <c r="G1551" s="43">
        <v>32726</v>
      </c>
      <c r="H1551" s="20">
        <v>33</v>
      </c>
      <c r="I1551" s="20" t="str" cm="1">
        <f t="array" ref="I1551">_xlfn.IFS(H1551&lt;=18, "Child", AND(H1551&gt;18, H1551&lt;=54), "Adult", TRUE, "Old")</f>
        <v>Adult</v>
      </c>
      <c r="K1551" s="27"/>
    </row>
    <row r="1552" spans="1:11" ht="15" customHeight="1" x14ac:dyDescent="0.3">
      <c r="A1552" s="8" t="s">
        <v>1588</v>
      </c>
      <c r="B1552" s="20">
        <v>3</v>
      </c>
      <c r="C1552" s="38">
        <v>6548.2</v>
      </c>
      <c r="D1552" s="8" t="s">
        <v>7884</v>
      </c>
      <c r="E1552" s="8" t="s">
        <v>7882</v>
      </c>
      <c r="F1552" s="8" t="s">
        <v>7860</v>
      </c>
      <c r="G1552" s="43">
        <v>31764</v>
      </c>
      <c r="H1552" s="20">
        <v>36</v>
      </c>
      <c r="I1552" s="20" t="str" cm="1">
        <f t="array" ref="I1552">_xlfn.IFS(H1552&lt;=18, "Child", AND(H1552&gt;18, H1552&lt;=54), "Adult", TRUE, "Old")</f>
        <v>Adult</v>
      </c>
      <c r="K1552" s="27"/>
    </row>
    <row r="1553" spans="1:11" ht="15" customHeight="1" x14ac:dyDescent="0.3">
      <c r="A1553" s="8" t="s">
        <v>1589</v>
      </c>
      <c r="B1553" s="20">
        <v>0</v>
      </c>
      <c r="C1553" s="38">
        <v>6546.16</v>
      </c>
      <c r="D1553" s="8" t="s">
        <v>7884</v>
      </c>
      <c r="E1553" s="8" t="s">
        <v>7882</v>
      </c>
      <c r="F1553" s="8" t="s">
        <v>7859</v>
      </c>
      <c r="G1553" s="43">
        <v>25540</v>
      </c>
      <c r="H1553" s="20">
        <v>53</v>
      </c>
      <c r="I1553" s="20" t="str" cm="1">
        <f t="array" ref="I1553">_xlfn.IFS(H1553&lt;=18, "Child", AND(H1553&gt;18, H1553&lt;=54), "Adult", TRUE, "Old")</f>
        <v>Adult</v>
      </c>
      <c r="K1553" s="27"/>
    </row>
    <row r="1554" spans="1:11" ht="15" customHeight="1" x14ac:dyDescent="0.3">
      <c r="A1554" s="8" t="s">
        <v>1590</v>
      </c>
      <c r="B1554" s="20">
        <v>3</v>
      </c>
      <c r="C1554" s="38">
        <v>6536.68</v>
      </c>
      <c r="D1554" s="8" t="s">
        <v>7884</v>
      </c>
      <c r="E1554" s="8" t="s">
        <v>7884</v>
      </c>
      <c r="F1554" s="8" t="s">
        <v>7860</v>
      </c>
      <c r="G1554" s="43">
        <v>30226</v>
      </c>
      <c r="H1554" s="20">
        <v>40</v>
      </c>
      <c r="I1554" s="20" t="str" cm="1">
        <f t="array" ref="I1554">_xlfn.IFS(H1554&lt;=18, "Child", AND(H1554&gt;18, H1554&lt;=54), "Adult", TRUE, "Old")</f>
        <v>Adult</v>
      </c>
      <c r="K1554" s="27"/>
    </row>
    <row r="1555" spans="1:11" ht="15" customHeight="1" x14ac:dyDescent="0.3">
      <c r="A1555" s="8" t="s">
        <v>1591</v>
      </c>
      <c r="B1555" s="20">
        <v>3</v>
      </c>
      <c r="C1555" s="38">
        <v>6532.04</v>
      </c>
      <c r="D1555" s="8" t="s">
        <v>7884</v>
      </c>
      <c r="E1555" s="8" t="s">
        <v>7883</v>
      </c>
      <c r="F1555" s="8" t="s">
        <v>7859</v>
      </c>
      <c r="G1555" s="43">
        <v>30175</v>
      </c>
      <c r="H1555" s="20">
        <v>40</v>
      </c>
      <c r="I1555" s="20" t="str" cm="1">
        <f t="array" ref="I1555">_xlfn.IFS(H1555&lt;=18, "Child", AND(H1555&gt;18, H1555&lt;=54), "Adult", TRUE, "Old")</f>
        <v>Adult</v>
      </c>
      <c r="K1555" s="27"/>
    </row>
    <row r="1556" spans="1:11" ht="15" customHeight="1" x14ac:dyDescent="0.3">
      <c r="A1556" s="8" t="s">
        <v>1592</v>
      </c>
      <c r="B1556" s="20">
        <v>2</v>
      </c>
      <c r="C1556" s="38">
        <v>6529.21</v>
      </c>
      <c r="D1556" s="8" t="s">
        <v>7884</v>
      </c>
      <c r="E1556" s="8" t="s">
        <v>7883</v>
      </c>
      <c r="F1556" s="8" t="s">
        <v>7859</v>
      </c>
      <c r="G1556" s="43">
        <v>28056</v>
      </c>
      <c r="H1556" s="20">
        <v>46</v>
      </c>
      <c r="I1556" s="20" t="str" cm="1">
        <f t="array" ref="I1556">_xlfn.IFS(H1556&lt;=18, "Child", AND(H1556&gt;18, H1556&lt;=54), "Adult", TRUE, "Old")</f>
        <v>Adult</v>
      </c>
      <c r="K1556" s="27"/>
    </row>
    <row r="1557" spans="1:11" ht="15" customHeight="1" x14ac:dyDescent="0.3">
      <c r="A1557" s="8" t="s">
        <v>1593</v>
      </c>
      <c r="B1557" s="20">
        <v>0</v>
      </c>
      <c r="C1557" s="38">
        <v>6512.24</v>
      </c>
      <c r="D1557" s="8" t="s">
        <v>7884</v>
      </c>
      <c r="E1557" s="8" t="s">
        <v>7883</v>
      </c>
      <c r="F1557" s="8" t="s">
        <v>7870</v>
      </c>
      <c r="G1557" s="43">
        <v>34522</v>
      </c>
      <c r="H1557" s="20">
        <v>28</v>
      </c>
      <c r="I1557" s="20" t="str" cm="1">
        <f t="array" ref="I1557">_xlfn.IFS(H1557&lt;=18, "Child", AND(H1557&gt;18, H1557&lt;=54), "Adult", TRUE, "Old")</f>
        <v>Adult</v>
      </c>
      <c r="K1557" s="27"/>
    </row>
    <row r="1558" spans="1:11" ht="15" customHeight="1" x14ac:dyDescent="0.3">
      <c r="A1558" s="8" t="s">
        <v>1594</v>
      </c>
      <c r="B1558" s="20">
        <v>1</v>
      </c>
      <c r="C1558" s="38">
        <v>6500.24</v>
      </c>
      <c r="D1558" s="8" t="s">
        <v>7884</v>
      </c>
      <c r="E1558" s="8" t="s">
        <v>7884</v>
      </c>
      <c r="F1558" s="8" t="s">
        <v>7859</v>
      </c>
      <c r="G1558" s="43">
        <v>30191</v>
      </c>
      <c r="H1558" s="20">
        <v>40</v>
      </c>
      <c r="I1558" s="20" t="str" cm="1">
        <f t="array" ref="I1558">_xlfn.IFS(H1558&lt;=18, "Child", AND(H1558&gt;18, H1558&lt;=54), "Adult", TRUE, "Old")</f>
        <v>Adult</v>
      </c>
      <c r="K1558" s="27"/>
    </row>
    <row r="1559" spans="1:11" ht="15" customHeight="1" x14ac:dyDescent="0.3">
      <c r="A1559" s="8" t="s">
        <v>1595</v>
      </c>
      <c r="B1559" s="20">
        <v>1</v>
      </c>
      <c r="C1559" s="38">
        <v>6496.89</v>
      </c>
      <c r="D1559" s="8" t="s">
        <v>7884</v>
      </c>
      <c r="E1559" s="8" t="s">
        <v>7882</v>
      </c>
      <c r="F1559" s="8" t="s">
        <v>7861</v>
      </c>
      <c r="G1559" s="43">
        <v>30233</v>
      </c>
      <c r="H1559" s="20">
        <v>40</v>
      </c>
      <c r="I1559" s="20" t="str" cm="1">
        <f t="array" ref="I1559">_xlfn.IFS(H1559&lt;=18, "Child", AND(H1559&gt;18, H1559&lt;=54), "Adult", TRUE, "Old")</f>
        <v>Adult</v>
      </c>
      <c r="K1559" s="27"/>
    </row>
    <row r="1560" spans="1:11" ht="15" customHeight="1" x14ac:dyDescent="0.3">
      <c r="A1560" s="8" t="s">
        <v>1596</v>
      </c>
      <c r="B1560" s="20">
        <v>0</v>
      </c>
      <c r="C1560" s="38">
        <v>6481.67</v>
      </c>
      <c r="D1560" s="8" t="s">
        <v>7884</v>
      </c>
      <c r="E1560" s="8" t="s">
        <v>7884</v>
      </c>
      <c r="F1560" s="8" t="s">
        <v>7859</v>
      </c>
      <c r="G1560" s="43">
        <v>25903</v>
      </c>
      <c r="H1560" s="20">
        <v>52</v>
      </c>
      <c r="I1560" s="20" t="str" cm="1">
        <f t="array" ref="I1560">_xlfn.IFS(H1560&lt;=18, "Child", AND(H1560&gt;18, H1560&lt;=54), "Adult", TRUE, "Old")</f>
        <v>Adult</v>
      </c>
      <c r="K1560" s="27"/>
    </row>
    <row r="1561" spans="1:11" ht="15" customHeight="1" x14ac:dyDescent="0.3">
      <c r="A1561" s="8" t="s">
        <v>1597</v>
      </c>
      <c r="B1561" s="20">
        <v>0</v>
      </c>
      <c r="C1561" s="38">
        <v>6474.01</v>
      </c>
      <c r="D1561" s="8" t="s">
        <v>7884</v>
      </c>
      <c r="E1561" s="8" t="s">
        <v>7882</v>
      </c>
      <c r="F1561" s="8" t="s">
        <v>7861</v>
      </c>
      <c r="G1561" s="43">
        <v>29380</v>
      </c>
      <c r="H1561" s="20">
        <v>43</v>
      </c>
      <c r="I1561" s="20" t="str" cm="1">
        <f t="array" ref="I1561">_xlfn.IFS(H1561&lt;=18, "Child", AND(H1561&gt;18, H1561&lt;=54), "Adult", TRUE, "Old")</f>
        <v>Adult</v>
      </c>
      <c r="K1561" s="27"/>
    </row>
    <row r="1562" spans="1:11" ht="15" customHeight="1" x14ac:dyDescent="0.3">
      <c r="A1562" s="8" t="s">
        <v>1598</v>
      </c>
      <c r="B1562" s="20">
        <v>1</v>
      </c>
      <c r="C1562" s="38">
        <v>6473.15</v>
      </c>
      <c r="D1562" s="8" t="s">
        <v>7884</v>
      </c>
      <c r="E1562" s="8" t="s">
        <v>7884</v>
      </c>
      <c r="F1562" s="8" t="s">
        <v>7859</v>
      </c>
      <c r="G1562" s="43">
        <v>29794</v>
      </c>
      <c r="H1562" s="20">
        <v>41</v>
      </c>
      <c r="I1562" s="20" t="str" cm="1">
        <f t="array" ref="I1562">_xlfn.IFS(H1562&lt;=18, "Child", AND(H1562&gt;18, H1562&lt;=54), "Adult", TRUE, "Old")</f>
        <v>Adult</v>
      </c>
      <c r="K1562" s="27"/>
    </row>
    <row r="1563" spans="1:11" ht="15" customHeight="1" x14ac:dyDescent="0.3">
      <c r="A1563" s="8" t="s">
        <v>1599</v>
      </c>
      <c r="B1563" s="20">
        <v>2</v>
      </c>
      <c r="C1563" s="38">
        <v>6457.84</v>
      </c>
      <c r="D1563" s="8" t="s">
        <v>7884</v>
      </c>
      <c r="E1563" s="8" t="s">
        <v>7882</v>
      </c>
      <c r="F1563" s="8" t="s">
        <v>7860</v>
      </c>
      <c r="G1563" s="43">
        <v>30987</v>
      </c>
      <c r="H1563" s="20">
        <v>38</v>
      </c>
      <c r="I1563" s="20" t="str" cm="1">
        <f t="array" ref="I1563">_xlfn.IFS(H1563&lt;=18, "Child", AND(H1563&gt;18, H1563&lt;=54), "Adult", TRUE, "Old")</f>
        <v>Adult</v>
      </c>
      <c r="K1563" s="27"/>
    </row>
    <row r="1564" spans="1:11" ht="15" customHeight="1" x14ac:dyDescent="0.3">
      <c r="A1564" s="8" t="s">
        <v>1600</v>
      </c>
      <c r="B1564" s="20">
        <v>2</v>
      </c>
      <c r="C1564" s="38">
        <v>6455.86</v>
      </c>
      <c r="D1564" s="8" t="s">
        <v>7882</v>
      </c>
      <c r="E1564" s="8" t="s">
        <v>7882</v>
      </c>
      <c r="F1564" s="8" t="s">
        <v>7860</v>
      </c>
      <c r="G1564" s="43">
        <v>30920</v>
      </c>
      <c r="H1564" s="20">
        <v>38</v>
      </c>
      <c r="I1564" s="20" t="str" cm="1">
        <f t="array" ref="I1564">_xlfn.IFS(H1564&lt;=18, "Child", AND(H1564&gt;18, H1564&lt;=54), "Adult", TRUE, "Old")</f>
        <v>Adult</v>
      </c>
      <c r="K1564" s="27"/>
    </row>
    <row r="1565" spans="1:11" ht="15" customHeight="1" x14ac:dyDescent="0.3">
      <c r="A1565" s="8" t="s">
        <v>1601</v>
      </c>
      <c r="B1565" s="20">
        <v>3</v>
      </c>
      <c r="C1565" s="38">
        <v>6435.62</v>
      </c>
      <c r="D1565" s="8" t="s">
        <v>7882</v>
      </c>
      <c r="E1565" s="8" t="s">
        <v>7884</v>
      </c>
      <c r="F1565" s="8" t="s">
        <v>7859</v>
      </c>
      <c r="G1565" s="43">
        <v>31250</v>
      </c>
      <c r="H1565" s="20">
        <v>37</v>
      </c>
      <c r="I1565" s="20" t="str" cm="1">
        <f t="array" ref="I1565">_xlfn.IFS(H1565&lt;=18, "Child", AND(H1565&gt;18, H1565&lt;=54), "Adult", TRUE, "Old")</f>
        <v>Adult</v>
      </c>
      <c r="K1565" s="27"/>
    </row>
    <row r="1566" spans="1:11" ht="15" customHeight="1" x14ac:dyDescent="0.3">
      <c r="A1566" s="8" t="s">
        <v>1602</v>
      </c>
      <c r="B1566" s="20">
        <v>1</v>
      </c>
      <c r="C1566" s="38">
        <v>6423.48</v>
      </c>
      <c r="D1566" s="8" t="s">
        <v>7884</v>
      </c>
      <c r="E1566" s="8" t="s">
        <v>7882</v>
      </c>
      <c r="F1566" s="8" t="s">
        <v>7859</v>
      </c>
      <c r="G1566" s="43">
        <v>27611</v>
      </c>
      <c r="H1566" s="20">
        <v>47</v>
      </c>
      <c r="I1566" s="20" t="str" cm="1">
        <f t="array" ref="I1566">_xlfn.IFS(H1566&lt;=18, "Child", AND(H1566&gt;18, H1566&lt;=54), "Adult", TRUE, "Old")</f>
        <v>Adult</v>
      </c>
      <c r="K1566" s="27"/>
    </row>
    <row r="1567" spans="1:11" ht="15" customHeight="1" x14ac:dyDescent="0.3">
      <c r="A1567" s="8" t="s">
        <v>1603</v>
      </c>
      <c r="B1567" s="20">
        <v>2</v>
      </c>
      <c r="C1567" s="38">
        <v>6417.28</v>
      </c>
      <c r="D1567" s="8" t="s">
        <v>7884</v>
      </c>
      <c r="E1567" s="8" t="s">
        <v>7882</v>
      </c>
      <c r="F1567" s="8" t="s">
        <v>7859</v>
      </c>
      <c r="G1567" s="43">
        <v>28124</v>
      </c>
      <c r="H1567" s="20">
        <v>46</v>
      </c>
      <c r="I1567" s="20" t="str" cm="1">
        <f t="array" ref="I1567">_xlfn.IFS(H1567&lt;=18, "Child", AND(H1567&gt;18, H1567&lt;=54), "Adult", TRUE, "Old")</f>
        <v>Adult</v>
      </c>
      <c r="K1567" s="27"/>
    </row>
    <row r="1568" spans="1:11" ht="15" customHeight="1" x14ac:dyDescent="0.3">
      <c r="A1568" s="8" t="s">
        <v>1604</v>
      </c>
      <c r="B1568" s="20">
        <v>3</v>
      </c>
      <c r="C1568" s="38">
        <v>6414.18</v>
      </c>
      <c r="D1568" s="8" t="s">
        <v>7884</v>
      </c>
      <c r="E1568" s="8" t="s">
        <v>7884</v>
      </c>
      <c r="F1568" s="8" t="s">
        <v>7861</v>
      </c>
      <c r="G1568" s="43">
        <v>32024</v>
      </c>
      <c r="H1568" s="20">
        <v>35</v>
      </c>
      <c r="I1568" s="20" t="str" cm="1">
        <f t="array" ref="I1568">_xlfn.IFS(H1568&lt;=18, "Child", AND(H1568&gt;18, H1568&lt;=54), "Adult", TRUE, "Old")</f>
        <v>Adult</v>
      </c>
      <c r="K1568" s="27"/>
    </row>
    <row r="1569" spans="1:11" ht="15" customHeight="1" x14ac:dyDescent="0.3">
      <c r="A1569" s="8" t="s">
        <v>1605</v>
      </c>
      <c r="B1569" s="20">
        <v>0</v>
      </c>
      <c r="C1569" s="38">
        <v>6412.34</v>
      </c>
      <c r="D1569" s="8" t="s">
        <v>7884</v>
      </c>
      <c r="E1569" s="8" t="s">
        <v>7882</v>
      </c>
      <c r="F1569" s="8" t="s">
        <v>7859</v>
      </c>
      <c r="G1569" s="43">
        <v>26167</v>
      </c>
      <c r="H1569" s="20">
        <v>51</v>
      </c>
      <c r="I1569" s="20" t="str" cm="1">
        <f t="array" ref="I1569">_xlfn.IFS(H1569&lt;=18, "Child", AND(H1569&gt;18, H1569&lt;=54), "Adult", TRUE, "Old")</f>
        <v>Adult</v>
      </c>
      <c r="K1569" s="27"/>
    </row>
    <row r="1570" spans="1:11" ht="15" customHeight="1" x14ac:dyDescent="0.3">
      <c r="A1570" s="8" t="s">
        <v>1606</v>
      </c>
      <c r="B1570" s="20">
        <v>0</v>
      </c>
      <c r="C1570" s="38">
        <v>6407.05</v>
      </c>
      <c r="D1570" s="8" t="s">
        <v>7884</v>
      </c>
      <c r="E1570" s="8" t="s">
        <v>7883</v>
      </c>
      <c r="F1570" s="8" t="s">
        <v>7859</v>
      </c>
      <c r="G1570" s="43">
        <v>25800</v>
      </c>
      <c r="H1570" s="20">
        <v>52</v>
      </c>
      <c r="I1570" s="20" t="str" cm="1">
        <f t="array" ref="I1570">_xlfn.IFS(H1570&lt;=18, "Child", AND(H1570&gt;18, H1570&lt;=54), "Adult", TRUE, "Old")</f>
        <v>Adult</v>
      </c>
      <c r="K1570" s="27"/>
    </row>
    <row r="1571" spans="1:11" ht="15" customHeight="1" x14ac:dyDescent="0.3">
      <c r="A1571" s="8" t="s">
        <v>1607</v>
      </c>
      <c r="B1571" s="20">
        <v>2</v>
      </c>
      <c r="C1571" s="38">
        <v>6406.41</v>
      </c>
      <c r="D1571" s="8" t="s">
        <v>7883</v>
      </c>
      <c r="E1571" s="8" t="s">
        <v>7882</v>
      </c>
      <c r="F1571" s="8" t="s">
        <v>7869</v>
      </c>
      <c r="G1571" s="43">
        <v>31391</v>
      </c>
      <c r="H1571" s="20">
        <v>37</v>
      </c>
      <c r="I1571" s="20" t="str" cm="1">
        <f t="array" ref="I1571">_xlfn.IFS(H1571&lt;=18, "Child", AND(H1571&gt;18, H1571&lt;=54), "Adult", TRUE, "Old")</f>
        <v>Adult</v>
      </c>
      <c r="K1571" s="27"/>
    </row>
    <row r="1572" spans="1:11" ht="15" customHeight="1" x14ac:dyDescent="0.3">
      <c r="A1572" s="8" t="s">
        <v>1608</v>
      </c>
      <c r="B1572" s="20">
        <v>2</v>
      </c>
      <c r="C1572" s="38">
        <v>6402.29</v>
      </c>
      <c r="D1572" s="8" t="s">
        <v>7884</v>
      </c>
      <c r="E1572" s="8" t="s">
        <v>7882</v>
      </c>
      <c r="F1572" s="8" t="s">
        <v>7867</v>
      </c>
      <c r="G1572" s="43">
        <v>32029</v>
      </c>
      <c r="H1572" s="20">
        <v>35</v>
      </c>
      <c r="I1572" s="20" t="str" cm="1">
        <f t="array" ref="I1572">_xlfn.IFS(H1572&lt;=18, "Child", AND(H1572&gt;18, H1572&lt;=54), "Adult", TRUE, "Old")</f>
        <v>Adult</v>
      </c>
      <c r="K1572" s="27"/>
    </row>
    <row r="1573" spans="1:11" ht="15" customHeight="1" x14ac:dyDescent="0.3">
      <c r="A1573" s="8" t="s">
        <v>1609</v>
      </c>
      <c r="B1573" s="20">
        <v>1</v>
      </c>
      <c r="C1573" s="38">
        <v>6393.6</v>
      </c>
      <c r="D1573" s="8" t="s">
        <v>7884</v>
      </c>
      <c r="E1573" s="8" t="s">
        <v>7883</v>
      </c>
      <c r="F1573" s="8" t="s">
        <v>7860</v>
      </c>
      <c r="G1573" s="43">
        <v>30252</v>
      </c>
      <c r="H1573" s="20">
        <v>40</v>
      </c>
      <c r="I1573" s="20" t="str" cm="1">
        <f t="array" ref="I1573">_xlfn.IFS(H1573&lt;=18, "Child", AND(H1573&gt;18, H1573&lt;=54), "Adult", TRUE, "Old")</f>
        <v>Adult</v>
      </c>
      <c r="K1573" s="27"/>
    </row>
    <row r="1574" spans="1:11" ht="15" customHeight="1" x14ac:dyDescent="0.3">
      <c r="A1574" s="8" t="s">
        <v>1610</v>
      </c>
      <c r="B1574" s="20">
        <v>0</v>
      </c>
      <c r="C1574" s="38">
        <v>6389.53</v>
      </c>
      <c r="D1574" s="8" t="s">
        <v>7884</v>
      </c>
      <c r="E1574" s="8" t="s">
        <v>7884</v>
      </c>
      <c r="F1574" s="8" t="s">
        <v>7870</v>
      </c>
      <c r="G1574" s="43">
        <v>35658</v>
      </c>
      <c r="H1574" s="20">
        <v>25</v>
      </c>
      <c r="I1574" s="20" t="str" cm="1">
        <f t="array" ref="I1574">_xlfn.IFS(H1574&lt;=18, "Child", AND(H1574&gt;18, H1574&lt;=54), "Adult", TRUE, "Old")</f>
        <v>Adult</v>
      </c>
      <c r="K1574" s="27"/>
    </row>
    <row r="1575" spans="1:11" ht="15" customHeight="1" x14ac:dyDescent="0.3">
      <c r="A1575" s="8" t="s">
        <v>1611</v>
      </c>
      <c r="B1575" s="20">
        <v>1</v>
      </c>
      <c r="C1575" s="38">
        <v>6389.38</v>
      </c>
      <c r="D1575" s="8" t="s">
        <v>7883</v>
      </c>
      <c r="E1575" s="8" t="s">
        <v>7884</v>
      </c>
      <c r="F1575" s="8" t="s">
        <v>7860</v>
      </c>
      <c r="G1575" s="43">
        <v>30169</v>
      </c>
      <c r="H1575" s="20">
        <v>40</v>
      </c>
      <c r="I1575" s="20" t="str" cm="1">
        <f t="array" ref="I1575">_xlfn.IFS(H1575&lt;=18, "Child", AND(H1575&gt;18, H1575&lt;=54), "Adult", TRUE, "Old")</f>
        <v>Adult</v>
      </c>
      <c r="K1575" s="27"/>
    </row>
    <row r="1576" spans="1:11" ht="15" customHeight="1" x14ac:dyDescent="0.3">
      <c r="A1576" s="8" t="s">
        <v>1612</v>
      </c>
      <c r="B1576" s="20">
        <v>2</v>
      </c>
      <c r="C1576" s="38">
        <v>6374.16</v>
      </c>
      <c r="D1576" s="8" t="s">
        <v>7884</v>
      </c>
      <c r="E1576" s="8" t="s">
        <v>7884</v>
      </c>
      <c r="F1576" s="8" t="s">
        <v>7859</v>
      </c>
      <c r="G1576" s="43">
        <v>28082</v>
      </c>
      <c r="H1576" s="20">
        <v>46</v>
      </c>
      <c r="I1576" s="20" t="str" cm="1">
        <f t="array" ref="I1576">_xlfn.IFS(H1576&lt;=18, "Child", AND(H1576&gt;18, H1576&lt;=54), "Adult", TRUE, "Old")</f>
        <v>Adult</v>
      </c>
      <c r="K1576" s="27"/>
    </row>
    <row r="1577" spans="1:11" ht="15" customHeight="1" x14ac:dyDescent="0.3">
      <c r="A1577" s="8" t="s">
        <v>1613</v>
      </c>
      <c r="B1577" s="20">
        <v>1</v>
      </c>
      <c r="C1577" s="38">
        <v>6373.56</v>
      </c>
      <c r="D1577" s="8" t="s">
        <v>7884</v>
      </c>
      <c r="E1577" s="8" t="s">
        <v>7883</v>
      </c>
      <c r="F1577" s="8" t="s">
        <v>7860</v>
      </c>
      <c r="G1577" s="43">
        <v>30907</v>
      </c>
      <c r="H1577" s="20">
        <v>38</v>
      </c>
      <c r="I1577" s="20" t="str" cm="1">
        <f t="array" ref="I1577">_xlfn.IFS(H1577&lt;=18, "Child", AND(H1577&gt;18, H1577&lt;=54), "Adult", TRUE, "Old")</f>
        <v>Adult</v>
      </c>
      <c r="K1577" s="27"/>
    </row>
    <row r="1578" spans="1:11" ht="15" customHeight="1" x14ac:dyDescent="0.3">
      <c r="A1578" s="8" t="s">
        <v>1614</v>
      </c>
      <c r="B1578" s="20">
        <v>0</v>
      </c>
      <c r="C1578" s="38">
        <v>6367.31</v>
      </c>
      <c r="D1578" s="8" t="s">
        <v>7884</v>
      </c>
      <c r="E1578" s="8" t="s">
        <v>7883</v>
      </c>
      <c r="F1578" s="8" t="s">
        <v>7859</v>
      </c>
      <c r="G1578" s="43">
        <v>25881</v>
      </c>
      <c r="H1578" s="20">
        <v>52</v>
      </c>
      <c r="I1578" s="20" t="str" cm="1">
        <f t="array" ref="I1578">_xlfn.IFS(H1578&lt;=18, "Child", AND(H1578&gt;18, H1578&lt;=54), "Adult", TRUE, "Old")</f>
        <v>Adult</v>
      </c>
      <c r="K1578" s="27"/>
    </row>
    <row r="1579" spans="1:11" ht="15" customHeight="1" x14ac:dyDescent="0.3">
      <c r="A1579" s="8" t="s">
        <v>1615</v>
      </c>
      <c r="B1579" s="20">
        <v>0</v>
      </c>
      <c r="C1579" s="38">
        <v>6361.47</v>
      </c>
      <c r="D1579" s="8" t="s">
        <v>7884</v>
      </c>
      <c r="E1579" s="8" t="s">
        <v>7882</v>
      </c>
      <c r="F1579" s="8" t="s">
        <v>7870</v>
      </c>
      <c r="G1579" s="43">
        <v>35253</v>
      </c>
      <c r="H1579" s="20">
        <v>26</v>
      </c>
      <c r="I1579" s="20" t="str" cm="1">
        <f t="array" ref="I1579">_xlfn.IFS(H1579&lt;=18, "Child", AND(H1579&gt;18, H1579&lt;=54), "Adult", TRUE, "Old")</f>
        <v>Adult</v>
      </c>
      <c r="K1579" s="27"/>
    </row>
    <row r="1580" spans="1:11" ht="15" customHeight="1" x14ac:dyDescent="0.3">
      <c r="A1580" s="8" t="s">
        <v>1616</v>
      </c>
      <c r="B1580" s="20">
        <v>3</v>
      </c>
      <c r="C1580" s="38">
        <v>6360.99</v>
      </c>
      <c r="D1580" s="8" t="s">
        <v>7884</v>
      </c>
      <c r="E1580" s="8" t="s">
        <v>7884</v>
      </c>
      <c r="F1580" s="8" t="s">
        <v>7860</v>
      </c>
      <c r="G1580" s="43">
        <v>32683</v>
      </c>
      <c r="H1580" s="20">
        <v>33</v>
      </c>
      <c r="I1580" s="20" t="str" cm="1">
        <f t="array" ref="I1580">_xlfn.IFS(H1580&lt;=18, "Child", AND(H1580&gt;18, H1580&lt;=54), "Adult", TRUE, "Old")</f>
        <v>Adult</v>
      </c>
      <c r="K1580" s="27"/>
    </row>
    <row r="1581" spans="1:11" ht="15" customHeight="1" x14ac:dyDescent="0.3">
      <c r="A1581" s="8" t="s">
        <v>1617</v>
      </c>
      <c r="B1581" s="20">
        <v>0</v>
      </c>
      <c r="C1581" s="38">
        <v>6358.78</v>
      </c>
      <c r="D1581" s="8" t="s">
        <v>7884</v>
      </c>
      <c r="E1581" s="8" t="s">
        <v>7883</v>
      </c>
      <c r="F1581" s="8" t="s">
        <v>7860</v>
      </c>
      <c r="G1581" s="43">
        <v>29524</v>
      </c>
      <c r="H1581" s="20">
        <v>42</v>
      </c>
      <c r="I1581" s="20" t="str" cm="1">
        <f t="array" ref="I1581">_xlfn.IFS(H1581&lt;=18, "Child", AND(H1581&gt;18, H1581&lt;=54), "Adult", TRUE, "Old")</f>
        <v>Adult</v>
      </c>
      <c r="K1581" s="27"/>
    </row>
    <row r="1582" spans="1:11" ht="15" customHeight="1" x14ac:dyDescent="0.3">
      <c r="A1582" s="8" t="s">
        <v>1618</v>
      </c>
      <c r="B1582" s="20">
        <v>2</v>
      </c>
      <c r="C1582" s="38">
        <v>6356.27</v>
      </c>
      <c r="D1582" s="8" t="s">
        <v>7882</v>
      </c>
      <c r="E1582" s="8" t="s">
        <v>7884</v>
      </c>
      <c r="F1582" s="8" t="s">
        <v>7859</v>
      </c>
      <c r="G1582" s="43">
        <v>30547</v>
      </c>
      <c r="H1582" s="20">
        <v>39</v>
      </c>
      <c r="I1582" s="20" t="str" cm="1">
        <f t="array" ref="I1582">_xlfn.IFS(H1582&lt;=18, "Child", AND(H1582&gt;18, H1582&lt;=54), "Adult", TRUE, "Old")</f>
        <v>Adult</v>
      </c>
      <c r="K1582" s="27"/>
    </row>
    <row r="1583" spans="1:11" ht="15" customHeight="1" x14ac:dyDescent="0.3">
      <c r="A1583" s="8" t="s">
        <v>1619</v>
      </c>
      <c r="B1583" s="20">
        <v>2</v>
      </c>
      <c r="C1583" s="38">
        <v>6338.08</v>
      </c>
      <c r="D1583" s="8" t="s">
        <v>7884</v>
      </c>
      <c r="E1583" s="8" t="s">
        <v>7883</v>
      </c>
      <c r="F1583" s="8" t="s">
        <v>7859</v>
      </c>
      <c r="G1583" s="43">
        <v>30610</v>
      </c>
      <c r="H1583" s="20">
        <v>39</v>
      </c>
      <c r="I1583" s="20" t="str" cm="1">
        <f t="array" ref="I1583">_xlfn.IFS(H1583&lt;=18, "Child", AND(H1583&gt;18, H1583&lt;=54), "Adult", TRUE, "Old")</f>
        <v>Adult</v>
      </c>
      <c r="K1583" s="27"/>
    </row>
    <row r="1584" spans="1:11" ht="15" customHeight="1" x14ac:dyDescent="0.3">
      <c r="A1584" s="8" t="s">
        <v>1620</v>
      </c>
      <c r="B1584" s="20">
        <v>3</v>
      </c>
      <c r="C1584" s="38">
        <v>6335.64</v>
      </c>
      <c r="D1584" s="8" t="s">
        <v>7884</v>
      </c>
      <c r="E1584" s="8" t="s">
        <v>7884</v>
      </c>
      <c r="F1584" s="8" t="s">
        <v>7859</v>
      </c>
      <c r="G1584" s="43">
        <v>31680</v>
      </c>
      <c r="H1584" s="20">
        <v>36</v>
      </c>
      <c r="I1584" s="20" t="str" cm="1">
        <f t="array" ref="I1584">_xlfn.IFS(H1584&lt;=18, "Child", AND(H1584&gt;18, H1584&lt;=54), "Adult", TRUE, "Old")</f>
        <v>Adult</v>
      </c>
      <c r="K1584" s="27"/>
    </row>
    <row r="1585" spans="1:11" ht="15" customHeight="1" x14ac:dyDescent="0.3">
      <c r="A1585" s="8" t="s">
        <v>1621</v>
      </c>
      <c r="B1585" s="20">
        <v>3</v>
      </c>
      <c r="C1585" s="38">
        <v>6334.34</v>
      </c>
      <c r="D1585" s="8" t="s">
        <v>7884</v>
      </c>
      <c r="E1585" s="8" t="s">
        <v>7884</v>
      </c>
      <c r="F1585" s="8" t="s">
        <v>7867</v>
      </c>
      <c r="G1585" s="43">
        <v>33098</v>
      </c>
      <c r="H1585" s="20">
        <v>32</v>
      </c>
      <c r="I1585" s="20" t="str" cm="1">
        <f t="array" ref="I1585">_xlfn.IFS(H1585&lt;=18, "Child", AND(H1585&gt;18, H1585&lt;=54), "Adult", TRUE, "Old")</f>
        <v>Adult</v>
      </c>
      <c r="K1585" s="27"/>
    </row>
    <row r="1586" spans="1:11" ht="15" customHeight="1" x14ac:dyDescent="0.3">
      <c r="A1586" s="8" t="s">
        <v>1622</v>
      </c>
      <c r="B1586" s="20">
        <v>2</v>
      </c>
      <c r="C1586" s="38">
        <v>6313.76</v>
      </c>
      <c r="D1586" s="8" t="s">
        <v>7884</v>
      </c>
      <c r="E1586" s="8" t="s">
        <v>7883</v>
      </c>
      <c r="F1586" s="8" t="s">
        <v>7859</v>
      </c>
      <c r="G1586" s="43">
        <v>31396</v>
      </c>
      <c r="H1586" s="20">
        <v>37</v>
      </c>
      <c r="I1586" s="20" t="str" cm="1">
        <f t="array" ref="I1586">_xlfn.IFS(H1586&lt;=18, "Child", AND(H1586&gt;18, H1586&lt;=54), "Adult", TRUE, "Old")</f>
        <v>Adult</v>
      </c>
      <c r="K1586" s="27"/>
    </row>
    <row r="1587" spans="1:11" ht="15" customHeight="1" x14ac:dyDescent="0.3">
      <c r="A1587" s="8" t="s">
        <v>1623</v>
      </c>
      <c r="B1587" s="20">
        <v>2</v>
      </c>
      <c r="C1587" s="38">
        <v>6311.95</v>
      </c>
      <c r="D1587" s="8" t="s">
        <v>7884</v>
      </c>
      <c r="E1587" s="8" t="s">
        <v>7883</v>
      </c>
      <c r="F1587" s="8" t="s">
        <v>7861</v>
      </c>
      <c r="G1587" s="43">
        <v>31370</v>
      </c>
      <c r="H1587" s="20">
        <v>37</v>
      </c>
      <c r="I1587" s="20" t="str" cm="1">
        <f t="array" ref="I1587">_xlfn.IFS(H1587&lt;=18, "Child", AND(H1587&gt;18, H1587&lt;=54), "Adult", TRUE, "Old")</f>
        <v>Adult</v>
      </c>
      <c r="K1587" s="27"/>
    </row>
    <row r="1588" spans="1:11" ht="15" customHeight="1" x14ac:dyDescent="0.3">
      <c r="A1588" s="8" t="s">
        <v>1624</v>
      </c>
      <c r="B1588" s="20">
        <v>0</v>
      </c>
      <c r="C1588" s="38">
        <v>6311.11</v>
      </c>
      <c r="D1588" s="8" t="s">
        <v>7884</v>
      </c>
      <c r="E1588" s="8" t="s">
        <v>7884</v>
      </c>
      <c r="F1588" s="8" t="s">
        <v>7861</v>
      </c>
      <c r="G1588" s="43">
        <v>38195</v>
      </c>
      <c r="H1588" s="20">
        <v>18</v>
      </c>
      <c r="I1588" s="20" t="str" cm="1">
        <f t="array" ref="I1588">_xlfn.IFS(H1588&lt;=18, "Child", AND(H1588&gt;18, H1588&lt;=54), "Adult", TRUE, "Old")</f>
        <v>Child</v>
      </c>
      <c r="K1588" s="27"/>
    </row>
    <row r="1589" spans="1:11" ht="15" customHeight="1" x14ac:dyDescent="0.3">
      <c r="A1589" s="8" t="s">
        <v>1625</v>
      </c>
      <c r="B1589" s="20">
        <v>0</v>
      </c>
      <c r="C1589" s="38">
        <v>6305.61</v>
      </c>
      <c r="D1589" s="8" t="s">
        <v>7884</v>
      </c>
      <c r="E1589" s="8" t="s">
        <v>7884</v>
      </c>
      <c r="F1589" s="8" t="s">
        <v>7860</v>
      </c>
      <c r="G1589" s="43">
        <v>25450</v>
      </c>
      <c r="H1589" s="20">
        <v>53</v>
      </c>
      <c r="I1589" s="20" t="str" cm="1">
        <f t="array" ref="I1589">_xlfn.IFS(H1589&lt;=18, "Child", AND(H1589&gt;18, H1589&lt;=54), "Adult", TRUE, "Old")</f>
        <v>Adult</v>
      </c>
      <c r="K1589" s="27"/>
    </row>
    <row r="1590" spans="1:11" ht="15" customHeight="1" x14ac:dyDescent="0.3">
      <c r="A1590" s="8" t="s">
        <v>1626</v>
      </c>
      <c r="B1590" s="20">
        <v>0</v>
      </c>
      <c r="C1590" s="38">
        <v>6302.23</v>
      </c>
      <c r="D1590" s="8" t="s">
        <v>7884</v>
      </c>
      <c r="E1590" s="8" t="s">
        <v>7883</v>
      </c>
      <c r="F1590" s="8" t="s">
        <v>7859</v>
      </c>
      <c r="G1590" s="43">
        <v>27289</v>
      </c>
      <c r="H1590" s="20">
        <v>48</v>
      </c>
      <c r="I1590" s="20" t="str" cm="1">
        <f t="array" ref="I1590">_xlfn.IFS(H1590&lt;=18, "Child", AND(H1590&gt;18, H1590&lt;=54), "Adult", TRUE, "Old")</f>
        <v>Adult</v>
      </c>
      <c r="K1590" s="27"/>
    </row>
    <row r="1591" spans="1:11" ht="15" customHeight="1" x14ac:dyDescent="0.3">
      <c r="A1591" s="8" t="s">
        <v>1627</v>
      </c>
      <c r="B1591" s="20">
        <v>0</v>
      </c>
      <c r="C1591" s="38">
        <v>6293.63</v>
      </c>
      <c r="D1591" s="8" t="s">
        <v>7884</v>
      </c>
      <c r="E1591" s="8" t="s">
        <v>7882</v>
      </c>
      <c r="F1591" s="8" t="s">
        <v>7870</v>
      </c>
      <c r="G1591" s="43">
        <v>35250</v>
      </c>
      <c r="H1591" s="20">
        <v>26</v>
      </c>
      <c r="I1591" s="20" t="str" cm="1">
        <f t="array" ref="I1591">_xlfn.IFS(H1591&lt;=18, "Child", AND(H1591&gt;18, H1591&lt;=54), "Adult", TRUE, "Old")</f>
        <v>Adult</v>
      </c>
      <c r="K1591" s="27"/>
    </row>
    <row r="1592" spans="1:11" ht="15" customHeight="1" x14ac:dyDescent="0.3">
      <c r="A1592" s="8" t="s">
        <v>1628</v>
      </c>
      <c r="B1592" s="20">
        <v>1</v>
      </c>
      <c r="C1592" s="38">
        <v>6289.75</v>
      </c>
      <c r="D1592" s="8" t="s">
        <v>7884</v>
      </c>
      <c r="E1592" s="8" t="s">
        <v>7882</v>
      </c>
      <c r="F1592" s="8" t="s">
        <v>7859</v>
      </c>
      <c r="G1592" s="43">
        <v>29824</v>
      </c>
      <c r="H1592" s="20">
        <v>41</v>
      </c>
      <c r="I1592" s="20" t="str" cm="1">
        <f t="array" ref="I1592">_xlfn.IFS(H1592&lt;=18, "Child", AND(H1592&gt;18, H1592&lt;=54), "Adult", TRUE, "Old")</f>
        <v>Adult</v>
      </c>
      <c r="K1592" s="27"/>
    </row>
    <row r="1593" spans="1:11" ht="15" customHeight="1" x14ac:dyDescent="0.3">
      <c r="A1593" s="8" t="s">
        <v>1629</v>
      </c>
      <c r="B1593" s="20">
        <v>1</v>
      </c>
      <c r="C1593" s="38">
        <v>6282.24</v>
      </c>
      <c r="D1593" s="8" t="s">
        <v>7884</v>
      </c>
      <c r="E1593" s="8" t="s">
        <v>7883</v>
      </c>
      <c r="F1593" s="8" t="s">
        <v>7861</v>
      </c>
      <c r="G1593" s="43">
        <v>29914</v>
      </c>
      <c r="H1593" s="20">
        <v>41</v>
      </c>
      <c r="I1593" s="20" t="str" cm="1">
        <f t="array" ref="I1593">_xlfn.IFS(H1593&lt;=18, "Child", AND(H1593&gt;18, H1593&lt;=54), "Adult", TRUE, "Old")</f>
        <v>Adult</v>
      </c>
      <c r="K1593" s="27"/>
    </row>
    <row r="1594" spans="1:11" ht="15" customHeight="1" x14ac:dyDescent="0.3">
      <c r="A1594" s="8" t="s">
        <v>1630</v>
      </c>
      <c r="B1594" s="20">
        <v>0</v>
      </c>
      <c r="C1594" s="38">
        <v>6276.3</v>
      </c>
      <c r="D1594" s="8" t="s">
        <v>7884</v>
      </c>
      <c r="E1594" s="8" t="s">
        <v>7883</v>
      </c>
      <c r="F1594" s="8" t="s">
        <v>7866</v>
      </c>
      <c r="G1594" s="43">
        <v>34258</v>
      </c>
      <c r="H1594" s="20">
        <v>29</v>
      </c>
      <c r="I1594" s="20" t="str" cm="1">
        <f t="array" ref="I1594">_xlfn.IFS(H1594&lt;=18, "Child", AND(H1594&gt;18, H1594&lt;=54), "Adult", TRUE, "Old")</f>
        <v>Adult</v>
      </c>
      <c r="K1594" s="27"/>
    </row>
    <row r="1595" spans="1:11" ht="15" customHeight="1" x14ac:dyDescent="0.3">
      <c r="A1595" s="8" t="s">
        <v>1631</v>
      </c>
      <c r="B1595" s="20">
        <v>1</v>
      </c>
      <c r="C1595" s="38">
        <v>6272.48</v>
      </c>
      <c r="D1595" s="8" t="s">
        <v>7883</v>
      </c>
      <c r="E1595" s="8" t="s">
        <v>7882</v>
      </c>
      <c r="F1595" s="8" t="s">
        <v>7859</v>
      </c>
      <c r="G1595" s="43">
        <v>29767</v>
      </c>
      <c r="H1595" s="20">
        <v>41</v>
      </c>
      <c r="I1595" s="20" t="str" cm="1">
        <f t="array" ref="I1595">_xlfn.IFS(H1595&lt;=18, "Child", AND(H1595&gt;18, H1595&lt;=54), "Adult", TRUE, "Old")</f>
        <v>Adult</v>
      </c>
      <c r="K1595" s="27"/>
    </row>
    <row r="1596" spans="1:11" ht="15" customHeight="1" x14ac:dyDescent="0.3">
      <c r="A1596" s="8" t="s">
        <v>1632</v>
      </c>
      <c r="B1596" s="20">
        <v>3</v>
      </c>
      <c r="C1596" s="38">
        <v>6269.33</v>
      </c>
      <c r="D1596" s="8" t="s">
        <v>7884</v>
      </c>
      <c r="E1596" s="8" t="s">
        <v>7883</v>
      </c>
      <c r="F1596" s="8" t="s">
        <v>7859</v>
      </c>
      <c r="G1596" s="43">
        <v>30950</v>
      </c>
      <c r="H1596" s="20">
        <v>38</v>
      </c>
      <c r="I1596" s="20" t="str" cm="1">
        <f t="array" ref="I1596">_xlfn.IFS(H1596&lt;=18, "Child", AND(H1596&gt;18, H1596&lt;=54), "Adult", TRUE, "Old")</f>
        <v>Adult</v>
      </c>
      <c r="K1596" s="27"/>
    </row>
    <row r="1597" spans="1:11" ht="15" customHeight="1" x14ac:dyDescent="0.3">
      <c r="A1597" s="8" t="s">
        <v>1633</v>
      </c>
      <c r="B1597" s="20">
        <v>0</v>
      </c>
      <c r="C1597" s="38">
        <v>6261.2</v>
      </c>
      <c r="D1597" s="8" t="s">
        <v>7884</v>
      </c>
      <c r="E1597" s="8" t="s">
        <v>7883</v>
      </c>
      <c r="F1597" s="8" t="s">
        <v>7873</v>
      </c>
      <c r="G1597" s="43">
        <v>34989</v>
      </c>
      <c r="H1597" s="20">
        <v>27</v>
      </c>
      <c r="I1597" s="20" t="str" cm="1">
        <f t="array" ref="I1597">_xlfn.IFS(H1597&lt;=18, "Child", AND(H1597&gt;18, H1597&lt;=54), "Adult", TRUE, "Old")</f>
        <v>Adult</v>
      </c>
      <c r="K1597" s="27"/>
    </row>
    <row r="1598" spans="1:11" ht="15" customHeight="1" x14ac:dyDescent="0.3">
      <c r="A1598" s="8" t="s">
        <v>1634</v>
      </c>
      <c r="B1598" s="20">
        <v>0</v>
      </c>
      <c r="C1598" s="38">
        <v>6255.38</v>
      </c>
      <c r="D1598" s="8" t="s">
        <v>7884</v>
      </c>
      <c r="E1598" s="8" t="s">
        <v>7884</v>
      </c>
      <c r="F1598" s="8" t="s">
        <v>7859</v>
      </c>
      <c r="G1598" s="43">
        <v>25852</v>
      </c>
      <c r="H1598" s="20">
        <v>52</v>
      </c>
      <c r="I1598" s="20" t="str" cm="1">
        <f t="array" ref="I1598">_xlfn.IFS(H1598&lt;=18, "Child", AND(H1598&gt;18, H1598&lt;=54), "Adult", TRUE, "Old")</f>
        <v>Adult</v>
      </c>
      <c r="K1598" s="27"/>
    </row>
    <row r="1599" spans="1:11" ht="15" customHeight="1" x14ac:dyDescent="0.3">
      <c r="A1599" s="8" t="s">
        <v>1635</v>
      </c>
      <c r="B1599" s="20">
        <v>0</v>
      </c>
      <c r="C1599" s="38">
        <v>6254.13</v>
      </c>
      <c r="D1599" s="8" t="s">
        <v>7884</v>
      </c>
      <c r="E1599" s="8" t="s">
        <v>7884</v>
      </c>
      <c r="F1599" s="8" t="s">
        <v>7860</v>
      </c>
      <c r="G1599" s="43">
        <v>26550</v>
      </c>
      <c r="H1599" s="20">
        <v>50</v>
      </c>
      <c r="I1599" s="20" t="str" cm="1">
        <f t="array" ref="I1599">_xlfn.IFS(H1599&lt;=18, "Child", AND(H1599&gt;18, H1599&lt;=54), "Adult", TRUE, "Old")</f>
        <v>Adult</v>
      </c>
      <c r="K1599" s="27"/>
    </row>
    <row r="1600" spans="1:11" ht="15" customHeight="1" x14ac:dyDescent="0.3">
      <c r="A1600" s="8" t="s">
        <v>1636</v>
      </c>
      <c r="B1600" s="20">
        <v>0</v>
      </c>
      <c r="C1600" s="38">
        <v>6253.85</v>
      </c>
      <c r="D1600" s="8" t="s">
        <v>7884</v>
      </c>
      <c r="E1600" s="8" t="s">
        <v>7884</v>
      </c>
      <c r="F1600" s="8" t="s">
        <v>7859</v>
      </c>
      <c r="G1600" s="43">
        <v>26614</v>
      </c>
      <c r="H1600" s="20">
        <v>50</v>
      </c>
      <c r="I1600" s="20" t="str" cm="1">
        <f t="array" ref="I1600">_xlfn.IFS(H1600&lt;=18, "Child", AND(H1600&gt;18, H1600&lt;=54), "Adult", TRUE, "Old")</f>
        <v>Adult</v>
      </c>
      <c r="K1600" s="27"/>
    </row>
    <row r="1601" spans="1:11" ht="15" customHeight="1" x14ac:dyDescent="0.3">
      <c r="A1601" s="8" t="s">
        <v>1637</v>
      </c>
      <c r="B1601" s="20">
        <v>0</v>
      </c>
      <c r="C1601" s="38">
        <v>6250.44</v>
      </c>
      <c r="D1601" s="8" t="s">
        <v>7884</v>
      </c>
      <c r="E1601" s="8" t="s">
        <v>7883</v>
      </c>
      <c r="F1601" s="8" t="s">
        <v>7861</v>
      </c>
      <c r="G1601" s="43">
        <v>29138</v>
      </c>
      <c r="H1601" s="20">
        <v>43</v>
      </c>
      <c r="I1601" s="20" t="str" cm="1">
        <f t="array" ref="I1601">_xlfn.IFS(H1601&lt;=18, "Child", AND(H1601&gt;18, H1601&lt;=54), "Adult", TRUE, "Old")</f>
        <v>Adult</v>
      </c>
      <c r="K1601" s="27"/>
    </row>
    <row r="1602" spans="1:11" ht="15" customHeight="1" x14ac:dyDescent="0.3">
      <c r="A1602" s="8" t="s">
        <v>1638</v>
      </c>
      <c r="B1602" s="20">
        <v>1</v>
      </c>
      <c r="C1602" s="38">
        <v>6238.3</v>
      </c>
      <c r="D1602" s="8" t="s">
        <v>7884</v>
      </c>
      <c r="E1602" s="8" t="s">
        <v>7883</v>
      </c>
      <c r="F1602" s="8" t="s">
        <v>7861</v>
      </c>
      <c r="G1602" s="43">
        <v>30539</v>
      </c>
      <c r="H1602" s="20">
        <v>39</v>
      </c>
      <c r="I1602" s="20" t="str" cm="1">
        <f t="array" ref="I1602">_xlfn.IFS(H1602&lt;=18, "Child", AND(H1602&gt;18, H1602&lt;=54), "Adult", TRUE, "Old")</f>
        <v>Adult</v>
      </c>
      <c r="K1602" s="27"/>
    </row>
    <row r="1603" spans="1:11" ht="15" customHeight="1" x14ac:dyDescent="0.3">
      <c r="A1603" s="8" t="s">
        <v>1639</v>
      </c>
      <c r="B1603" s="20">
        <v>2</v>
      </c>
      <c r="C1603" s="38">
        <v>6236.95</v>
      </c>
      <c r="D1603" s="8" t="s">
        <v>7884</v>
      </c>
      <c r="E1603" s="8" t="s">
        <v>7884</v>
      </c>
      <c r="F1603" s="8" t="s">
        <v>7859</v>
      </c>
      <c r="G1603" s="43">
        <v>28752</v>
      </c>
      <c r="H1603" s="20">
        <v>44</v>
      </c>
      <c r="I1603" s="20" t="str" cm="1">
        <f t="array" ref="I1603">_xlfn.IFS(H1603&lt;=18, "Child", AND(H1603&gt;18, H1603&lt;=54), "Adult", TRUE, "Old")</f>
        <v>Adult</v>
      </c>
      <c r="K1603" s="27"/>
    </row>
    <row r="1604" spans="1:11" ht="15" customHeight="1" x14ac:dyDescent="0.3">
      <c r="A1604" s="8" t="s">
        <v>1640</v>
      </c>
      <c r="B1604" s="20">
        <v>0</v>
      </c>
      <c r="C1604" s="38">
        <v>6219.93</v>
      </c>
      <c r="D1604" s="8" t="s">
        <v>7884</v>
      </c>
      <c r="E1604" s="8" t="s">
        <v>7884</v>
      </c>
      <c r="F1604" s="8" t="s">
        <v>7859</v>
      </c>
      <c r="G1604" s="43">
        <v>26479</v>
      </c>
      <c r="H1604" s="20">
        <v>50</v>
      </c>
      <c r="I1604" s="20" t="str" cm="1">
        <f t="array" ref="I1604">_xlfn.IFS(H1604&lt;=18, "Child", AND(H1604&gt;18, H1604&lt;=54), "Adult", TRUE, "Old")</f>
        <v>Adult</v>
      </c>
      <c r="K1604" s="27"/>
    </row>
    <row r="1605" spans="1:11" ht="15" customHeight="1" x14ac:dyDescent="0.3">
      <c r="A1605" s="8" t="s">
        <v>1641</v>
      </c>
      <c r="B1605" s="20">
        <v>0</v>
      </c>
      <c r="C1605" s="38">
        <v>6208.5</v>
      </c>
      <c r="D1605" s="8" t="s">
        <v>7884</v>
      </c>
      <c r="E1605" s="8" t="s">
        <v>7883</v>
      </c>
      <c r="F1605" s="8" t="s">
        <v>7870</v>
      </c>
      <c r="G1605" s="43">
        <v>33828</v>
      </c>
      <c r="H1605" s="20">
        <v>30</v>
      </c>
      <c r="I1605" s="20" t="str" cm="1">
        <f t="array" ref="I1605">_xlfn.IFS(H1605&lt;=18, "Child", AND(H1605&gt;18, H1605&lt;=54), "Adult", TRUE, "Old")</f>
        <v>Adult</v>
      </c>
      <c r="K1605" s="27"/>
    </row>
    <row r="1606" spans="1:11" ht="15" customHeight="1" x14ac:dyDescent="0.3">
      <c r="A1606" s="8" t="s">
        <v>1642</v>
      </c>
      <c r="B1606" s="20">
        <v>0</v>
      </c>
      <c r="C1606" s="38">
        <v>6207.26</v>
      </c>
      <c r="D1606" s="8" t="s">
        <v>7884</v>
      </c>
      <c r="E1606" s="8" t="s">
        <v>7884</v>
      </c>
      <c r="F1606" s="8" t="s">
        <v>7873</v>
      </c>
      <c r="G1606" s="43">
        <v>36413</v>
      </c>
      <c r="H1606" s="20">
        <v>23</v>
      </c>
      <c r="I1606" s="20" t="str" cm="1">
        <f t="array" ref="I1606">_xlfn.IFS(H1606&lt;=18, "Child", AND(H1606&gt;18, H1606&lt;=54), "Adult", TRUE, "Old")</f>
        <v>Adult</v>
      </c>
      <c r="K1606" s="27"/>
    </row>
    <row r="1607" spans="1:11" ht="15" customHeight="1" x14ac:dyDescent="0.3">
      <c r="A1607" s="8" t="s">
        <v>1643</v>
      </c>
      <c r="B1607" s="20">
        <v>2</v>
      </c>
      <c r="C1607" s="38">
        <v>6203.9</v>
      </c>
      <c r="D1607" s="8" t="s">
        <v>7884</v>
      </c>
      <c r="E1607" s="8" t="s">
        <v>7884</v>
      </c>
      <c r="F1607" s="8" t="s">
        <v>7860</v>
      </c>
      <c r="G1607" s="43">
        <v>31312</v>
      </c>
      <c r="H1607" s="20">
        <v>37</v>
      </c>
      <c r="I1607" s="20" t="str" cm="1">
        <f t="array" ref="I1607">_xlfn.IFS(H1607&lt;=18, "Child", AND(H1607&gt;18, H1607&lt;=54), "Adult", TRUE, "Old")</f>
        <v>Adult</v>
      </c>
      <c r="K1607" s="27"/>
    </row>
    <row r="1608" spans="1:11" ht="15" customHeight="1" x14ac:dyDescent="0.3">
      <c r="A1608" s="8" t="s">
        <v>1644</v>
      </c>
      <c r="B1608" s="20">
        <v>2</v>
      </c>
      <c r="C1608" s="38">
        <v>6198.75</v>
      </c>
      <c r="D1608" s="8" t="s">
        <v>7884</v>
      </c>
      <c r="E1608" s="8" t="s">
        <v>7883</v>
      </c>
      <c r="F1608" s="8" t="s">
        <v>7860</v>
      </c>
      <c r="G1608" s="43">
        <v>31250</v>
      </c>
      <c r="H1608" s="20">
        <v>37</v>
      </c>
      <c r="I1608" s="20" t="str" cm="1">
        <f t="array" ref="I1608">_xlfn.IFS(H1608&lt;=18, "Child", AND(H1608&gt;18, H1608&lt;=54), "Adult", TRUE, "Old")</f>
        <v>Adult</v>
      </c>
      <c r="K1608" s="27"/>
    </row>
    <row r="1609" spans="1:11" ht="15" customHeight="1" x14ac:dyDescent="0.3">
      <c r="A1609" s="8" t="s">
        <v>1645</v>
      </c>
      <c r="B1609" s="20">
        <v>3</v>
      </c>
      <c r="C1609" s="38">
        <v>6196.45</v>
      </c>
      <c r="D1609" s="8" t="s">
        <v>7884</v>
      </c>
      <c r="E1609" s="8" t="s">
        <v>7883</v>
      </c>
      <c r="F1609" s="8" t="s">
        <v>7861</v>
      </c>
      <c r="G1609" s="43">
        <v>32439</v>
      </c>
      <c r="H1609" s="20">
        <v>34</v>
      </c>
      <c r="I1609" s="20" t="str" cm="1">
        <f t="array" ref="I1609">_xlfn.IFS(H1609&lt;=18, "Child", AND(H1609&gt;18, H1609&lt;=54), "Adult", TRUE, "Old")</f>
        <v>Adult</v>
      </c>
      <c r="K1609" s="27"/>
    </row>
    <row r="1610" spans="1:11" ht="15" customHeight="1" x14ac:dyDescent="0.3">
      <c r="A1610" s="8" t="s">
        <v>1646</v>
      </c>
      <c r="B1610" s="20">
        <v>0</v>
      </c>
      <c r="C1610" s="38">
        <v>6186.13</v>
      </c>
      <c r="D1610" s="8" t="s">
        <v>7884</v>
      </c>
      <c r="E1610" s="8" t="s">
        <v>7882</v>
      </c>
      <c r="F1610" s="8" t="s">
        <v>7861</v>
      </c>
      <c r="G1610" s="43">
        <v>29860</v>
      </c>
      <c r="H1610" s="20">
        <v>41</v>
      </c>
      <c r="I1610" s="20" t="str" cm="1">
        <f t="array" ref="I1610">_xlfn.IFS(H1610&lt;=18, "Child", AND(H1610&gt;18, H1610&lt;=54), "Adult", TRUE, "Old")</f>
        <v>Adult</v>
      </c>
      <c r="K1610" s="27"/>
    </row>
    <row r="1611" spans="1:11" ht="15" customHeight="1" x14ac:dyDescent="0.3">
      <c r="A1611" s="8" t="s">
        <v>1647</v>
      </c>
      <c r="B1611" s="20">
        <v>0</v>
      </c>
      <c r="C1611" s="38">
        <v>6185.32</v>
      </c>
      <c r="D1611" s="8" t="s">
        <v>7884</v>
      </c>
      <c r="E1611" s="8" t="s">
        <v>7883</v>
      </c>
      <c r="F1611" s="8" t="s">
        <v>7859</v>
      </c>
      <c r="G1611" s="43">
        <v>29912</v>
      </c>
      <c r="H1611" s="20">
        <v>41</v>
      </c>
      <c r="I1611" s="20" t="str" cm="1">
        <f t="array" ref="I1611">_xlfn.IFS(H1611&lt;=18, "Child", AND(H1611&gt;18, H1611&lt;=54), "Adult", TRUE, "Old")</f>
        <v>Adult</v>
      </c>
      <c r="K1611" s="27"/>
    </row>
    <row r="1612" spans="1:11" ht="15" customHeight="1" x14ac:dyDescent="0.3">
      <c r="A1612" s="8" t="s">
        <v>1648</v>
      </c>
      <c r="B1612" s="20">
        <v>3</v>
      </c>
      <c r="C1612" s="38">
        <v>6184.3</v>
      </c>
      <c r="D1612" s="8" t="s">
        <v>7884</v>
      </c>
      <c r="E1612" s="8" t="s">
        <v>7882</v>
      </c>
      <c r="F1612" s="8" t="s">
        <v>7859</v>
      </c>
      <c r="G1612" s="43">
        <v>32448</v>
      </c>
      <c r="H1612" s="20">
        <v>34</v>
      </c>
      <c r="I1612" s="20" t="str" cm="1">
        <f t="array" ref="I1612">_xlfn.IFS(H1612&lt;=18, "Child", AND(H1612&gt;18, H1612&lt;=54), "Adult", TRUE, "Old")</f>
        <v>Adult</v>
      </c>
      <c r="K1612" s="27"/>
    </row>
    <row r="1613" spans="1:11" ht="15" customHeight="1" x14ac:dyDescent="0.3">
      <c r="A1613" s="8" t="s">
        <v>1649</v>
      </c>
      <c r="B1613" s="20">
        <v>0</v>
      </c>
      <c r="C1613" s="38">
        <v>6183.46</v>
      </c>
      <c r="D1613" s="8" t="s">
        <v>7884</v>
      </c>
      <c r="E1613" s="8" t="s">
        <v>7884</v>
      </c>
      <c r="F1613" s="8" t="s">
        <v>7860</v>
      </c>
      <c r="G1613" s="43">
        <v>25846</v>
      </c>
      <c r="H1613" s="20">
        <v>52</v>
      </c>
      <c r="I1613" s="20" t="str" cm="1">
        <f t="array" ref="I1613">_xlfn.IFS(H1613&lt;=18, "Child", AND(H1613&gt;18, H1613&lt;=54), "Adult", TRUE, "Old")</f>
        <v>Adult</v>
      </c>
      <c r="K1613" s="27"/>
    </row>
    <row r="1614" spans="1:11" ht="15" customHeight="1" x14ac:dyDescent="0.3">
      <c r="A1614" s="8" t="s">
        <v>1650</v>
      </c>
      <c r="B1614" s="20">
        <v>3</v>
      </c>
      <c r="C1614" s="38">
        <v>6183.32</v>
      </c>
      <c r="D1614" s="8" t="s">
        <v>7884</v>
      </c>
      <c r="E1614" s="8" t="s">
        <v>7884</v>
      </c>
      <c r="F1614" s="8" t="s">
        <v>7860</v>
      </c>
      <c r="G1614" s="43">
        <v>31268</v>
      </c>
      <c r="H1614" s="20">
        <v>37</v>
      </c>
      <c r="I1614" s="20" t="str" cm="1">
        <f t="array" ref="I1614">_xlfn.IFS(H1614&lt;=18, "Child", AND(H1614&gt;18, H1614&lt;=54), "Adult", TRUE, "Old")</f>
        <v>Adult</v>
      </c>
      <c r="K1614" s="27"/>
    </row>
    <row r="1615" spans="1:11" ht="15" customHeight="1" x14ac:dyDescent="0.3">
      <c r="A1615" s="8" t="s">
        <v>1651</v>
      </c>
      <c r="B1615" s="20">
        <v>3</v>
      </c>
      <c r="C1615" s="38">
        <v>6170.96</v>
      </c>
      <c r="D1615" s="8" t="s">
        <v>7884</v>
      </c>
      <c r="E1615" s="8" t="s">
        <v>7883</v>
      </c>
      <c r="F1615" s="8" t="s">
        <v>7859</v>
      </c>
      <c r="G1615" s="43">
        <v>30961</v>
      </c>
      <c r="H1615" s="20">
        <v>38</v>
      </c>
      <c r="I1615" s="20" t="str" cm="1">
        <f t="array" ref="I1615">_xlfn.IFS(H1615&lt;=18, "Child", AND(H1615&gt;18, H1615&lt;=54), "Adult", TRUE, "Old")</f>
        <v>Adult</v>
      </c>
      <c r="K1615" s="27"/>
    </row>
    <row r="1616" spans="1:11" ht="15" customHeight="1" x14ac:dyDescent="0.3">
      <c r="A1616" s="8" t="s">
        <v>1652</v>
      </c>
      <c r="B1616" s="20">
        <v>3</v>
      </c>
      <c r="C1616" s="38">
        <v>6159.57</v>
      </c>
      <c r="D1616" s="8" t="s">
        <v>7884</v>
      </c>
      <c r="E1616" s="8" t="s">
        <v>7883</v>
      </c>
      <c r="F1616" s="8" t="s">
        <v>7860</v>
      </c>
      <c r="G1616" s="43">
        <v>31335</v>
      </c>
      <c r="H1616" s="20">
        <v>37</v>
      </c>
      <c r="I1616" s="20" t="str" cm="1">
        <f t="array" ref="I1616">_xlfn.IFS(H1616&lt;=18, "Child", AND(H1616&gt;18, H1616&lt;=54), "Adult", TRUE, "Old")</f>
        <v>Adult</v>
      </c>
      <c r="K1616" s="27"/>
    </row>
    <row r="1617" spans="1:11" ht="15" customHeight="1" x14ac:dyDescent="0.3">
      <c r="A1617" s="8" t="s">
        <v>1653</v>
      </c>
      <c r="B1617" s="20">
        <v>0</v>
      </c>
      <c r="C1617" s="38">
        <v>6152.05</v>
      </c>
      <c r="D1617" s="8" t="s">
        <v>7884</v>
      </c>
      <c r="E1617" s="8" t="s">
        <v>7882</v>
      </c>
      <c r="F1617" s="8" t="s">
        <v>7859</v>
      </c>
      <c r="G1617" s="43">
        <v>26974</v>
      </c>
      <c r="H1617" s="20">
        <v>49</v>
      </c>
      <c r="I1617" s="20" t="str" cm="1">
        <f t="array" ref="I1617">_xlfn.IFS(H1617&lt;=18, "Child", AND(H1617&gt;18, H1617&lt;=54), "Adult", TRUE, "Old")</f>
        <v>Adult</v>
      </c>
      <c r="K1617" s="27"/>
    </row>
    <row r="1618" spans="1:11" ht="15" customHeight="1" x14ac:dyDescent="0.3">
      <c r="A1618" s="8" t="s">
        <v>1654</v>
      </c>
      <c r="B1618" s="20">
        <v>0</v>
      </c>
      <c r="C1618" s="38">
        <v>6147.12</v>
      </c>
      <c r="D1618" s="8" t="s">
        <v>7884</v>
      </c>
      <c r="E1618" s="8" t="s">
        <v>7882</v>
      </c>
      <c r="F1618" s="8" t="s">
        <v>7860</v>
      </c>
      <c r="G1618" s="43">
        <v>25855</v>
      </c>
      <c r="H1618" s="20">
        <v>52</v>
      </c>
      <c r="I1618" s="20" t="str" cm="1">
        <f t="array" ref="I1618">_xlfn.IFS(H1618&lt;=18, "Child", AND(H1618&gt;18, H1618&lt;=54), "Adult", TRUE, "Old")</f>
        <v>Adult</v>
      </c>
      <c r="K1618" s="27"/>
    </row>
    <row r="1619" spans="1:11" ht="15" customHeight="1" x14ac:dyDescent="0.3">
      <c r="A1619" s="8" t="s">
        <v>1655</v>
      </c>
      <c r="B1619" s="20">
        <v>2</v>
      </c>
      <c r="C1619" s="38">
        <v>6139.14</v>
      </c>
      <c r="D1619" s="8" t="s">
        <v>7884</v>
      </c>
      <c r="E1619" s="8" t="s">
        <v>7882</v>
      </c>
      <c r="F1619" s="8" t="s">
        <v>7859</v>
      </c>
      <c r="G1619" s="43">
        <v>28106</v>
      </c>
      <c r="H1619" s="20">
        <v>46</v>
      </c>
      <c r="I1619" s="20" t="str" cm="1">
        <f t="array" ref="I1619">_xlfn.IFS(H1619&lt;=18, "Child", AND(H1619&gt;18, H1619&lt;=54), "Adult", TRUE, "Old")</f>
        <v>Adult</v>
      </c>
      <c r="K1619" s="27"/>
    </row>
    <row r="1620" spans="1:11" ht="15" customHeight="1" x14ac:dyDescent="0.3">
      <c r="A1620" s="8" t="s">
        <v>1656</v>
      </c>
      <c r="B1620" s="20">
        <v>2</v>
      </c>
      <c r="C1620" s="38">
        <v>6138.58</v>
      </c>
      <c r="D1620" s="8" t="s">
        <v>7884</v>
      </c>
      <c r="E1620" s="8" t="s">
        <v>7883</v>
      </c>
      <c r="F1620" s="8" t="s">
        <v>7859</v>
      </c>
      <c r="G1620" s="43">
        <v>28738</v>
      </c>
      <c r="H1620" s="20">
        <v>44</v>
      </c>
      <c r="I1620" s="20" t="str" cm="1">
        <f t="array" ref="I1620">_xlfn.IFS(H1620&lt;=18, "Child", AND(H1620&gt;18, H1620&lt;=54), "Adult", TRUE, "Old")</f>
        <v>Adult</v>
      </c>
      <c r="K1620" s="27"/>
    </row>
    <row r="1621" spans="1:11" ht="15" customHeight="1" x14ac:dyDescent="0.3">
      <c r="A1621" s="8" t="s">
        <v>1657</v>
      </c>
      <c r="B1621" s="20">
        <v>0</v>
      </c>
      <c r="C1621" s="38">
        <v>6138.5</v>
      </c>
      <c r="D1621" s="8" t="s">
        <v>7884</v>
      </c>
      <c r="E1621" s="8" t="s">
        <v>7884</v>
      </c>
      <c r="F1621" s="8" t="s">
        <v>7861</v>
      </c>
      <c r="G1621" s="43">
        <v>25516</v>
      </c>
      <c r="H1621" s="20">
        <v>53</v>
      </c>
      <c r="I1621" s="20" t="str" cm="1">
        <f t="array" ref="I1621">_xlfn.IFS(H1621&lt;=18, "Child", AND(H1621&gt;18, H1621&lt;=54), "Adult", TRUE, "Old")</f>
        <v>Adult</v>
      </c>
      <c r="K1621" s="27"/>
    </row>
    <row r="1622" spans="1:11" ht="15" customHeight="1" x14ac:dyDescent="0.3">
      <c r="A1622" s="8" t="s">
        <v>1658</v>
      </c>
      <c r="B1622" s="20">
        <v>3</v>
      </c>
      <c r="C1622" s="38">
        <v>6128.8</v>
      </c>
      <c r="D1622" s="8" t="s">
        <v>7884</v>
      </c>
      <c r="E1622" s="8" t="s">
        <v>7882</v>
      </c>
      <c r="F1622" s="8" t="s">
        <v>7860</v>
      </c>
      <c r="G1622" s="43">
        <v>33103</v>
      </c>
      <c r="H1622" s="20">
        <v>32</v>
      </c>
      <c r="I1622" s="20" t="str" cm="1">
        <f t="array" ref="I1622">_xlfn.IFS(H1622&lt;=18, "Child", AND(H1622&gt;18, H1622&lt;=54), "Adult", TRUE, "Old")</f>
        <v>Adult</v>
      </c>
      <c r="K1622" s="27"/>
    </row>
    <row r="1623" spans="1:11" ht="15" customHeight="1" x14ac:dyDescent="0.3">
      <c r="A1623" s="8" t="s">
        <v>1659</v>
      </c>
      <c r="B1623" s="20">
        <v>1</v>
      </c>
      <c r="C1623" s="38">
        <v>6123.57</v>
      </c>
      <c r="D1623" s="8" t="s">
        <v>7882</v>
      </c>
      <c r="E1623" s="8" t="s">
        <v>7884</v>
      </c>
      <c r="F1623" s="8" t="s">
        <v>7860</v>
      </c>
      <c r="G1623" s="43">
        <v>30636</v>
      </c>
      <c r="H1623" s="20">
        <v>39</v>
      </c>
      <c r="I1623" s="20" t="str" cm="1">
        <f t="array" ref="I1623">_xlfn.IFS(H1623&lt;=18, "Child", AND(H1623&gt;18, H1623&lt;=54), "Adult", TRUE, "Old")</f>
        <v>Adult</v>
      </c>
      <c r="K1623" s="27"/>
    </row>
    <row r="1624" spans="1:11" ht="15" customHeight="1" x14ac:dyDescent="0.3">
      <c r="A1624" s="8" t="s">
        <v>1660</v>
      </c>
      <c r="B1624" s="20">
        <v>1</v>
      </c>
      <c r="C1624" s="38">
        <v>6117.49</v>
      </c>
      <c r="D1624" s="8" t="s">
        <v>7884</v>
      </c>
      <c r="E1624" s="8" t="s">
        <v>7882</v>
      </c>
      <c r="F1624" s="8" t="s">
        <v>7860</v>
      </c>
      <c r="G1624" s="43">
        <v>30539</v>
      </c>
      <c r="H1624" s="20">
        <v>39</v>
      </c>
      <c r="I1624" s="20" t="str" cm="1">
        <f t="array" ref="I1624">_xlfn.IFS(H1624&lt;=18, "Child", AND(H1624&gt;18, H1624&lt;=54), "Adult", TRUE, "Old")</f>
        <v>Adult</v>
      </c>
      <c r="K1624" s="27"/>
    </row>
    <row r="1625" spans="1:11" ht="15" customHeight="1" x14ac:dyDescent="0.3">
      <c r="A1625" s="8" t="s">
        <v>1661</v>
      </c>
      <c r="B1625" s="20">
        <v>3</v>
      </c>
      <c r="C1625" s="38">
        <v>6113.23</v>
      </c>
      <c r="D1625" s="8" t="s">
        <v>7884</v>
      </c>
      <c r="E1625" s="8" t="s">
        <v>7884</v>
      </c>
      <c r="F1625" s="8" t="s">
        <v>7867</v>
      </c>
      <c r="G1625" s="43">
        <v>33444</v>
      </c>
      <c r="H1625" s="20">
        <v>31</v>
      </c>
      <c r="I1625" s="20" t="str" cm="1">
        <f t="array" ref="I1625">_xlfn.IFS(H1625&lt;=18, "Child", AND(H1625&gt;18, H1625&lt;=54), "Adult", TRUE, "Old")</f>
        <v>Adult</v>
      </c>
      <c r="K1625" s="27"/>
    </row>
    <row r="1626" spans="1:11" ht="15" customHeight="1" x14ac:dyDescent="0.3">
      <c r="A1626" s="8" t="s">
        <v>1662</v>
      </c>
      <c r="B1626" s="20">
        <v>1</v>
      </c>
      <c r="C1626" s="38">
        <v>6112.35</v>
      </c>
      <c r="D1626" s="8" t="s">
        <v>7884</v>
      </c>
      <c r="E1626" s="8" t="s">
        <v>7883</v>
      </c>
      <c r="F1626" s="8" t="s">
        <v>7860</v>
      </c>
      <c r="G1626" s="43">
        <v>31249</v>
      </c>
      <c r="H1626" s="20">
        <v>37</v>
      </c>
      <c r="I1626" s="20" t="str" cm="1">
        <f t="array" ref="I1626">_xlfn.IFS(H1626&lt;=18, "Child", AND(H1626&gt;18, H1626&lt;=54), "Adult", TRUE, "Old")</f>
        <v>Adult</v>
      </c>
      <c r="K1626" s="27"/>
    </row>
    <row r="1627" spans="1:11" ht="15" customHeight="1" x14ac:dyDescent="0.3">
      <c r="A1627" s="8" t="s">
        <v>1663</v>
      </c>
      <c r="B1627" s="20">
        <v>0</v>
      </c>
      <c r="C1627" s="38">
        <v>6111.95</v>
      </c>
      <c r="D1627" s="8" t="s">
        <v>7884</v>
      </c>
      <c r="E1627" s="8" t="s">
        <v>7882</v>
      </c>
      <c r="F1627" s="8" t="s">
        <v>7873</v>
      </c>
      <c r="G1627" s="43">
        <v>34951</v>
      </c>
      <c r="H1627" s="20">
        <v>27</v>
      </c>
      <c r="I1627" s="20" t="str" cm="1">
        <f t="array" ref="I1627">_xlfn.IFS(H1627&lt;=18, "Child", AND(H1627&gt;18, H1627&lt;=54), "Adult", TRUE, "Old")</f>
        <v>Adult</v>
      </c>
      <c r="K1627" s="27"/>
    </row>
    <row r="1628" spans="1:11" ht="15" customHeight="1" x14ac:dyDescent="0.3">
      <c r="A1628" s="8" t="s">
        <v>1664</v>
      </c>
      <c r="B1628" s="20">
        <v>0</v>
      </c>
      <c r="C1628" s="38">
        <v>6098.38</v>
      </c>
      <c r="D1628" s="8" t="s">
        <v>7884</v>
      </c>
      <c r="E1628" s="8" t="s">
        <v>7884</v>
      </c>
      <c r="F1628" s="8" t="s">
        <v>7859</v>
      </c>
      <c r="G1628" s="43">
        <v>25728</v>
      </c>
      <c r="H1628" s="20">
        <v>52</v>
      </c>
      <c r="I1628" s="20" t="str" cm="1">
        <f t="array" ref="I1628">_xlfn.IFS(H1628&lt;=18, "Child", AND(H1628&gt;18, H1628&lt;=54), "Adult", TRUE, "Old")</f>
        <v>Adult</v>
      </c>
      <c r="K1628" s="27"/>
    </row>
    <row r="1629" spans="1:11" ht="15" customHeight="1" x14ac:dyDescent="0.3">
      <c r="A1629" s="8" t="s">
        <v>1665</v>
      </c>
      <c r="B1629" s="20">
        <v>2</v>
      </c>
      <c r="C1629" s="38">
        <v>6082.41</v>
      </c>
      <c r="D1629" s="8" t="s">
        <v>7883</v>
      </c>
      <c r="E1629" s="8" t="s">
        <v>7884</v>
      </c>
      <c r="F1629" s="8" t="s">
        <v>7861</v>
      </c>
      <c r="G1629" s="43">
        <v>30888</v>
      </c>
      <c r="H1629" s="20">
        <v>38</v>
      </c>
      <c r="I1629" s="20" t="str" cm="1">
        <f t="array" ref="I1629">_xlfn.IFS(H1629&lt;=18, "Child", AND(H1629&gt;18, H1629&lt;=54), "Adult", TRUE, "Old")</f>
        <v>Adult</v>
      </c>
      <c r="K1629" s="27"/>
    </row>
    <row r="1630" spans="1:11" ht="15" customHeight="1" x14ac:dyDescent="0.3">
      <c r="A1630" s="8" t="s">
        <v>1666</v>
      </c>
      <c r="B1630" s="20">
        <v>1</v>
      </c>
      <c r="C1630" s="38">
        <v>6079.67</v>
      </c>
      <c r="D1630" s="8" t="s">
        <v>7883</v>
      </c>
      <c r="E1630" s="8" t="s">
        <v>7883</v>
      </c>
      <c r="F1630" s="8" t="s">
        <v>7869</v>
      </c>
      <c r="G1630" s="43">
        <v>30969</v>
      </c>
      <c r="H1630" s="20">
        <v>38</v>
      </c>
      <c r="I1630" s="20" t="str" cm="1">
        <f t="array" ref="I1630">_xlfn.IFS(H1630&lt;=18, "Child", AND(H1630&gt;18, H1630&lt;=54), "Adult", TRUE, "Old")</f>
        <v>Adult</v>
      </c>
      <c r="K1630" s="27"/>
    </row>
    <row r="1631" spans="1:11" ht="15" customHeight="1" x14ac:dyDescent="0.3">
      <c r="A1631" s="8" t="s">
        <v>1667</v>
      </c>
      <c r="B1631" s="20">
        <v>2</v>
      </c>
      <c r="C1631" s="38">
        <v>6074.37</v>
      </c>
      <c r="D1631" s="8" t="s">
        <v>7884</v>
      </c>
      <c r="E1631" s="8" t="s">
        <v>7884</v>
      </c>
      <c r="F1631" s="8" t="s">
        <v>7860</v>
      </c>
      <c r="G1631" s="43">
        <v>29075</v>
      </c>
      <c r="H1631" s="20">
        <v>43</v>
      </c>
      <c r="I1631" s="20" t="str" cm="1">
        <f t="array" ref="I1631">_xlfn.IFS(H1631&lt;=18, "Child", AND(H1631&gt;18, H1631&lt;=54), "Adult", TRUE, "Old")</f>
        <v>Adult</v>
      </c>
      <c r="K1631" s="27"/>
    </row>
    <row r="1632" spans="1:11" ht="15" customHeight="1" x14ac:dyDescent="0.3">
      <c r="A1632" s="8" t="s">
        <v>1668</v>
      </c>
      <c r="B1632" s="20">
        <v>1</v>
      </c>
      <c r="C1632" s="38">
        <v>6067.13</v>
      </c>
      <c r="D1632" s="8" t="s">
        <v>7882</v>
      </c>
      <c r="E1632" s="8" t="s">
        <v>7883</v>
      </c>
      <c r="F1632" s="8" t="s">
        <v>7864</v>
      </c>
      <c r="G1632" s="43">
        <v>30946</v>
      </c>
      <c r="H1632" s="20">
        <v>38</v>
      </c>
      <c r="I1632" s="20" t="str" cm="1">
        <f t="array" ref="I1632">_xlfn.IFS(H1632&lt;=18, "Child", AND(H1632&gt;18, H1632&lt;=54), "Adult", TRUE, "Old")</f>
        <v>Adult</v>
      </c>
      <c r="K1632" s="27"/>
    </row>
    <row r="1633" spans="1:11" ht="15" customHeight="1" x14ac:dyDescent="0.3">
      <c r="A1633" s="8" t="s">
        <v>1669</v>
      </c>
      <c r="B1633" s="20">
        <v>0</v>
      </c>
      <c r="C1633" s="38">
        <v>6064.37</v>
      </c>
      <c r="D1633" s="8" t="s">
        <v>7884</v>
      </c>
      <c r="E1633" s="8" t="s">
        <v>7884</v>
      </c>
      <c r="F1633" s="8" t="s">
        <v>7861</v>
      </c>
      <c r="G1633" s="43">
        <v>34646</v>
      </c>
      <c r="H1633" s="20">
        <v>28</v>
      </c>
      <c r="I1633" s="20" t="str" cm="1">
        <f t="array" ref="I1633">_xlfn.IFS(H1633&lt;=18, "Child", AND(H1633&gt;18, H1633&lt;=54), "Adult", TRUE, "Old")</f>
        <v>Adult</v>
      </c>
      <c r="K1633" s="27"/>
    </row>
    <row r="1634" spans="1:11" ht="15" customHeight="1" x14ac:dyDescent="0.3">
      <c r="A1634" s="8" t="s">
        <v>1670</v>
      </c>
      <c r="B1634" s="20">
        <v>0</v>
      </c>
      <c r="C1634" s="38">
        <v>6061.8</v>
      </c>
      <c r="D1634" s="8" t="s">
        <v>7884</v>
      </c>
      <c r="E1634" s="8" t="s">
        <v>7882</v>
      </c>
      <c r="F1634" s="8" t="s">
        <v>7860</v>
      </c>
      <c r="G1634" s="43">
        <v>35274</v>
      </c>
      <c r="H1634" s="20">
        <v>26</v>
      </c>
      <c r="I1634" s="20" t="str" cm="1">
        <f t="array" ref="I1634">_xlfn.IFS(H1634&lt;=18, "Child", AND(H1634&gt;18, H1634&lt;=54), "Adult", TRUE, "Old")</f>
        <v>Adult</v>
      </c>
      <c r="K1634" s="27"/>
    </row>
    <row r="1635" spans="1:11" ht="15" customHeight="1" x14ac:dyDescent="0.3">
      <c r="A1635" s="8" t="s">
        <v>1671</v>
      </c>
      <c r="B1635" s="20">
        <v>4</v>
      </c>
      <c r="C1635" s="38">
        <v>6059.17</v>
      </c>
      <c r="D1635" s="8" t="s">
        <v>7884</v>
      </c>
      <c r="E1635" s="8" t="s">
        <v>7883</v>
      </c>
      <c r="F1635" s="8" t="s">
        <v>7861</v>
      </c>
      <c r="G1635" s="43">
        <v>32736</v>
      </c>
      <c r="H1635" s="20">
        <v>33</v>
      </c>
      <c r="I1635" s="20" t="str" cm="1">
        <f t="array" ref="I1635">_xlfn.IFS(H1635&lt;=18, "Child", AND(H1635&gt;18, H1635&lt;=54), "Adult", TRUE, "Old")</f>
        <v>Adult</v>
      </c>
      <c r="K1635" s="27"/>
    </row>
    <row r="1636" spans="1:11" ht="15" customHeight="1" x14ac:dyDescent="0.3">
      <c r="A1636" s="8" t="s">
        <v>1672</v>
      </c>
      <c r="B1636" s="20">
        <v>2</v>
      </c>
      <c r="C1636" s="38">
        <v>5993.62</v>
      </c>
      <c r="D1636" s="8" t="s">
        <v>7884</v>
      </c>
      <c r="E1636" s="8" t="s">
        <v>7882</v>
      </c>
      <c r="F1636" s="8" t="s">
        <v>7859</v>
      </c>
      <c r="G1636" s="43">
        <v>29441</v>
      </c>
      <c r="H1636" s="20">
        <v>42</v>
      </c>
      <c r="I1636" s="20" t="str" cm="1">
        <f t="array" ref="I1636">_xlfn.IFS(H1636&lt;=18, "Child", AND(H1636&gt;18, H1636&lt;=54), "Adult", TRUE, "Old")</f>
        <v>Adult</v>
      </c>
      <c r="K1636" s="27"/>
    </row>
    <row r="1637" spans="1:11" ht="15" customHeight="1" x14ac:dyDescent="0.3">
      <c r="A1637" s="8" t="s">
        <v>1673</v>
      </c>
      <c r="B1637" s="20">
        <v>0</v>
      </c>
      <c r="C1637" s="38">
        <v>5990.17</v>
      </c>
      <c r="D1637" s="8" t="s">
        <v>7884</v>
      </c>
      <c r="E1637" s="8" t="s">
        <v>7884</v>
      </c>
      <c r="F1637" s="8" t="s">
        <v>7859</v>
      </c>
      <c r="G1637" s="43">
        <v>27258</v>
      </c>
      <c r="H1637" s="20">
        <v>48</v>
      </c>
      <c r="I1637" s="20" t="str" cm="1">
        <f t="array" ref="I1637">_xlfn.IFS(H1637&lt;=18, "Child", AND(H1637&gt;18, H1637&lt;=54), "Adult", TRUE, "Old")</f>
        <v>Adult</v>
      </c>
      <c r="K1637" s="27"/>
    </row>
    <row r="1638" spans="1:11" ht="15" customHeight="1" x14ac:dyDescent="0.3">
      <c r="A1638" s="8" t="s">
        <v>1674</v>
      </c>
      <c r="B1638" s="20">
        <v>2</v>
      </c>
      <c r="C1638" s="38">
        <v>5989.52</v>
      </c>
      <c r="D1638" s="8" t="s">
        <v>7884</v>
      </c>
      <c r="E1638" s="8" t="s">
        <v>7883</v>
      </c>
      <c r="F1638" s="8" t="s">
        <v>7860</v>
      </c>
      <c r="G1638" s="43">
        <v>32304</v>
      </c>
      <c r="H1638" s="20">
        <v>34</v>
      </c>
      <c r="I1638" s="20" t="str" cm="1">
        <f t="array" ref="I1638">_xlfn.IFS(H1638&lt;=18, "Child", AND(H1638&gt;18, H1638&lt;=54), "Adult", TRUE, "Old")</f>
        <v>Adult</v>
      </c>
      <c r="K1638" s="27"/>
    </row>
    <row r="1639" spans="1:11" ht="15" customHeight="1" x14ac:dyDescent="0.3">
      <c r="A1639" s="8" t="s">
        <v>1675</v>
      </c>
      <c r="B1639" s="20">
        <v>0</v>
      </c>
      <c r="C1639" s="38">
        <v>5979.99</v>
      </c>
      <c r="D1639" s="8" t="s">
        <v>7884</v>
      </c>
      <c r="E1639" s="8" t="s">
        <v>7882</v>
      </c>
      <c r="F1639" s="8" t="s">
        <v>7859</v>
      </c>
      <c r="G1639" s="43">
        <v>27313</v>
      </c>
      <c r="H1639" s="20">
        <v>48</v>
      </c>
      <c r="I1639" s="20" t="str" cm="1">
        <f t="array" ref="I1639">_xlfn.IFS(H1639&lt;=18, "Child", AND(H1639&gt;18, H1639&lt;=54), "Adult", TRUE, "Old")</f>
        <v>Adult</v>
      </c>
      <c r="K1639" s="27"/>
    </row>
    <row r="1640" spans="1:11" ht="15" customHeight="1" x14ac:dyDescent="0.3">
      <c r="A1640" s="8" t="s">
        <v>1676</v>
      </c>
      <c r="B1640" s="20">
        <v>0</v>
      </c>
      <c r="C1640" s="38">
        <v>5979.73</v>
      </c>
      <c r="D1640" s="8" t="s">
        <v>7884</v>
      </c>
      <c r="E1640" s="8" t="s">
        <v>7884</v>
      </c>
      <c r="F1640" s="8" t="s">
        <v>7861</v>
      </c>
      <c r="G1640" s="43">
        <v>29504</v>
      </c>
      <c r="H1640" s="20">
        <v>42</v>
      </c>
      <c r="I1640" s="20" t="str" cm="1">
        <f t="array" ref="I1640">_xlfn.IFS(H1640&lt;=18, "Child", AND(H1640&gt;18, H1640&lt;=54), "Adult", TRUE, "Old")</f>
        <v>Adult</v>
      </c>
      <c r="K1640" s="27"/>
    </row>
    <row r="1641" spans="1:11" ht="15" customHeight="1" x14ac:dyDescent="0.3">
      <c r="A1641" s="8" t="s">
        <v>1677</v>
      </c>
      <c r="B1641" s="20">
        <v>0</v>
      </c>
      <c r="C1641" s="38">
        <v>5979.66</v>
      </c>
      <c r="D1641" s="8" t="s">
        <v>7884</v>
      </c>
      <c r="E1641" s="8" t="s">
        <v>7882</v>
      </c>
      <c r="F1641" s="8" t="s">
        <v>7859</v>
      </c>
      <c r="G1641" s="43">
        <v>25744</v>
      </c>
      <c r="H1641" s="20">
        <v>52</v>
      </c>
      <c r="I1641" s="20" t="str" cm="1">
        <f t="array" ref="I1641">_xlfn.IFS(H1641&lt;=18, "Child", AND(H1641&gt;18, H1641&lt;=54), "Adult", TRUE, "Old")</f>
        <v>Adult</v>
      </c>
      <c r="K1641" s="27"/>
    </row>
    <row r="1642" spans="1:11" ht="15" customHeight="1" x14ac:dyDescent="0.3">
      <c r="A1642" s="8" t="s">
        <v>1678</v>
      </c>
      <c r="B1642" s="20">
        <v>1</v>
      </c>
      <c r="C1642" s="38">
        <v>5976.83</v>
      </c>
      <c r="D1642" s="8" t="s">
        <v>7884</v>
      </c>
      <c r="E1642" s="8" t="s">
        <v>7884</v>
      </c>
      <c r="F1642" s="8" t="s">
        <v>7859</v>
      </c>
      <c r="G1642" s="43">
        <v>30997</v>
      </c>
      <c r="H1642" s="20">
        <v>38</v>
      </c>
      <c r="I1642" s="20" t="str" cm="1">
        <f t="array" ref="I1642">_xlfn.IFS(H1642&lt;=18, "Child", AND(H1642&gt;18, H1642&lt;=54), "Adult", TRUE, "Old")</f>
        <v>Adult</v>
      </c>
      <c r="K1642" s="27"/>
    </row>
    <row r="1643" spans="1:11" ht="15" customHeight="1" x14ac:dyDescent="0.3">
      <c r="A1643" s="8" t="s">
        <v>1679</v>
      </c>
      <c r="B1643" s="20">
        <v>1</v>
      </c>
      <c r="C1643" s="38">
        <v>5974.38</v>
      </c>
      <c r="D1643" s="8" t="s">
        <v>7884</v>
      </c>
      <c r="E1643" s="8" t="s">
        <v>7882</v>
      </c>
      <c r="F1643" s="8" t="s">
        <v>7859</v>
      </c>
      <c r="G1643" s="43">
        <v>30944</v>
      </c>
      <c r="H1643" s="20">
        <v>38</v>
      </c>
      <c r="I1643" s="20" t="str" cm="1">
        <f t="array" ref="I1643">_xlfn.IFS(H1643&lt;=18, "Child", AND(H1643&gt;18, H1643&lt;=54), "Adult", TRUE, "Old")</f>
        <v>Adult</v>
      </c>
      <c r="K1643" s="27"/>
    </row>
    <row r="1644" spans="1:11" ht="15" customHeight="1" x14ac:dyDescent="0.3">
      <c r="A1644" s="8" t="s">
        <v>1680</v>
      </c>
      <c r="B1644" s="20">
        <v>3</v>
      </c>
      <c r="C1644" s="38">
        <v>5972.38</v>
      </c>
      <c r="D1644" s="8" t="s">
        <v>7884</v>
      </c>
      <c r="E1644" s="8" t="s">
        <v>7884</v>
      </c>
      <c r="F1644" s="8" t="s">
        <v>7861</v>
      </c>
      <c r="G1644" s="43">
        <v>32711</v>
      </c>
      <c r="H1644" s="20">
        <v>33</v>
      </c>
      <c r="I1644" s="20" t="str" cm="1">
        <f t="array" ref="I1644">_xlfn.IFS(H1644&lt;=18, "Child", AND(H1644&gt;18, H1644&lt;=54), "Adult", TRUE, "Old")</f>
        <v>Adult</v>
      </c>
      <c r="K1644" s="27"/>
    </row>
    <row r="1645" spans="1:11" ht="15" customHeight="1" x14ac:dyDescent="0.3">
      <c r="A1645" s="8" t="s">
        <v>1681</v>
      </c>
      <c r="B1645" s="20">
        <v>0</v>
      </c>
      <c r="C1645" s="38">
        <v>5969.72</v>
      </c>
      <c r="D1645" s="8" t="s">
        <v>7882</v>
      </c>
      <c r="E1645" s="8" t="s">
        <v>7882</v>
      </c>
      <c r="F1645" s="8" t="s">
        <v>7861</v>
      </c>
      <c r="G1645" s="43">
        <v>29423</v>
      </c>
      <c r="H1645" s="20">
        <v>42</v>
      </c>
      <c r="I1645" s="20" t="str" cm="1">
        <f t="array" ref="I1645">_xlfn.IFS(H1645&lt;=18, "Child", AND(H1645&gt;18, H1645&lt;=54), "Adult", TRUE, "Old")</f>
        <v>Adult</v>
      </c>
      <c r="K1645" s="27"/>
    </row>
    <row r="1646" spans="1:11" ht="15" customHeight="1" x14ac:dyDescent="0.3">
      <c r="A1646" s="8" t="s">
        <v>1682</v>
      </c>
      <c r="B1646" s="20">
        <v>0</v>
      </c>
      <c r="C1646" s="38">
        <v>5966.89</v>
      </c>
      <c r="D1646" s="8" t="s">
        <v>7884</v>
      </c>
      <c r="E1646" s="8" t="s">
        <v>7882</v>
      </c>
      <c r="F1646" s="8" t="s">
        <v>7859</v>
      </c>
      <c r="G1646" s="43">
        <v>29438</v>
      </c>
      <c r="H1646" s="20">
        <v>42</v>
      </c>
      <c r="I1646" s="20" t="str" cm="1">
        <f t="array" ref="I1646">_xlfn.IFS(H1646&lt;=18, "Child", AND(H1646&gt;18, H1646&lt;=54), "Adult", TRUE, "Old")</f>
        <v>Adult</v>
      </c>
      <c r="K1646" s="27"/>
    </row>
    <row r="1647" spans="1:11" ht="15" customHeight="1" x14ac:dyDescent="0.3">
      <c r="A1647" s="8" t="s">
        <v>1683</v>
      </c>
      <c r="B1647" s="20">
        <v>0</v>
      </c>
      <c r="C1647" s="38">
        <v>5960.91</v>
      </c>
      <c r="D1647" s="8" t="s">
        <v>7884</v>
      </c>
      <c r="E1647" s="8" t="s">
        <v>7883</v>
      </c>
      <c r="F1647" s="8" t="s">
        <v>7873</v>
      </c>
      <c r="G1647" s="43">
        <v>38183</v>
      </c>
      <c r="H1647" s="20">
        <v>18</v>
      </c>
      <c r="I1647" s="20" t="str" cm="1">
        <f t="array" ref="I1647">_xlfn.IFS(H1647&lt;=18, "Child", AND(H1647&gt;18, H1647&lt;=54), "Adult", TRUE, "Old")</f>
        <v>Child</v>
      </c>
      <c r="K1647" s="27"/>
    </row>
    <row r="1648" spans="1:11" ht="15" customHeight="1" x14ac:dyDescent="0.3">
      <c r="A1648" s="8" t="s">
        <v>1684</v>
      </c>
      <c r="B1648" s="20">
        <v>0</v>
      </c>
      <c r="C1648" s="38">
        <v>5957.35</v>
      </c>
      <c r="D1648" s="8" t="s">
        <v>7884</v>
      </c>
      <c r="E1648" s="8" t="s">
        <v>7884</v>
      </c>
      <c r="F1648" s="8" t="s">
        <v>7860</v>
      </c>
      <c r="G1648" s="43">
        <v>37846</v>
      </c>
      <c r="H1648" s="20">
        <v>19</v>
      </c>
      <c r="I1648" s="20" t="str" cm="1">
        <f t="array" ref="I1648">_xlfn.IFS(H1648&lt;=18, "Child", AND(H1648&gt;18, H1648&lt;=54), "Adult", TRUE, "Old")</f>
        <v>Adult</v>
      </c>
      <c r="K1648" s="27"/>
    </row>
    <row r="1649" spans="1:11" ht="15" customHeight="1" x14ac:dyDescent="0.3">
      <c r="A1649" s="8" t="s">
        <v>1685</v>
      </c>
      <c r="B1649" s="20">
        <v>3</v>
      </c>
      <c r="C1649" s="38">
        <v>5934.38</v>
      </c>
      <c r="D1649" s="8" t="s">
        <v>7882</v>
      </c>
      <c r="E1649" s="8" t="s">
        <v>7884</v>
      </c>
      <c r="F1649" s="8" t="s">
        <v>7859</v>
      </c>
      <c r="G1649" s="43">
        <v>31972</v>
      </c>
      <c r="H1649" s="20">
        <v>35</v>
      </c>
      <c r="I1649" s="20" t="str" cm="1">
        <f t="array" ref="I1649">_xlfn.IFS(H1649&lt;=18, "Child", AND(H1649&gt;18, H1649&lt;=54), "Adult", TRUE, "Old")</f>
        <v>Adult</v>
      </c>
      <c r="K1649" s="27"/>
    </row>
    <row r="1650" spans="1:11" ht="15" customHeight="1" x14ac:dyDescent="0.3">
      <c r="A1650" s="8" t="s">
        <v>1686</v>
      </c>
      <c r="B1650" s="20">
        <v>0</v>
      </c>
      <c r="C1650" s="38">
        <v>5927.65</v>
      </c>
      <c r="D1650" s="8" t="s">
        <v>7884</v>
      </c>
      <c r="E1650" s="8" t="s">
        <v>7883</v>
      </c>
      <c r="F1650" s="8" t="s">
        <v>7860</v>
      </c>
      <c r="G1650" s="43">
        <v>34545</v>
      </c>
      <c r="H1650" s="20">
        <v>28</v>
      </c>
      <c r="I1650" s="20" t="str" cm="1">
        <f t="array" ref="I1650">_xlfn.IFS(H1650&lt;=18, "Child", AND(H1650&gt;18, H1650&lt;=54), "Adult", TRUE, "Old")</f>
        <v>Adult</v>
      </c>
      <c r="K1650" s="27"/>
    </row>
    <row r="1651" spans="1:11" ht="15" customHeight="1" x14ac:dyDescent="0.3">
      <c r="A1651" s="8" t="s">
        <v>1687</v>
      </c>
      <c r="B1651" s="20">
        <v>0</v>
      </c>
      <c r="C1651" s="38">
        <v>5926.93</v>
      </c>
      <c r="D1651" s="8" t="s">
        <v>7884</v>
      </c>
      <c r="E1651" s="8" t="s">
        <v>7884</v>
      </c>
      <c r="F1651" s="8" t="s">
        <v>7866</v>
      </c>
      <c r="G1651" s="43">
        <v>34194</v>
      </c>
      <c r="H1651" s="20">
        <v>29</v>
      </c>
      <c r="I1651" s="20" t="str" cm="1">
        <f t="array" ref="I1651">_xlfn.IFS(H1651&lt;=18, "Child", AND(H1651&gt;18, H1651&lt;=54), "Adult", TRUE, "Old")</f>
        <v>Adult</v>
      </c>
      <c r="K1651" s="27"/>
    </row>
    <row r="1652" spans="1:11" ht="15" customHeight="1" x14ac:dyDescent="0.3">
      <c r="A1652" s="8" t="s">
        <v>1688</v>
      </c>
      <c r="B1652" s="20">
        <v>3</v>
      </c>
      <c r="C1652" s="38">
        <v>5926.85</v>
      </c>
      <c r="D1652" s="8" t="s">
        <v>7882</v>
      </c>
      <c r="E1652" s="8" t="s">
        <v>7882</v>
      </c>
      <c r="F1652" s="8" t="s">
        <v>7861</v>
      </c>
      <c r="G1652" s="43">
        <v>31987</v>
      </c>
      <c r="H1652" s="20">
        <v>35</v>
      </c>
      <c r="I1652" s="20" t="str" cm="1">
        <f t="array" ref="I1652">_xlfn.IFS(H1652&lt;=18, "Child", AND(H1652&gt;18, H1652&lt;=54), "Adult", TRUE, "Old")</f>
        <v>Adult</v>
      </c>
      <c r="K1652" s="27"/>
    </row>
    <row r="1653" spans="1:11" ht="15" customHeight="1" x14ac:dyDescent="0.3">
      <c r="A1653" s="8" t="s">
        <v>1689</v>
      </c>
      <c r="B1653" s="20">
        <v>0</v>
      </c>
      <c r="C1653" s="38">
        <v>5920.1</v>
      </c>
      <c r="D1653" s="8" t="s">
        <v>7884</v>
      </c>
      <c r="E1653" s="8" t="s">
        <v>7883</v>
      </c>
      <c r="F1653" s="8" t="s">
        <v>7859</v>
      </c>
      <c r="G1653" s="43">
        <v>30306</v>
      </c>
      <c r="H1653" s="20">
        <v>40</v>
      </c>
      <c r="I1653" s="20" t="str" cm="1">
        <f t="array" ref="I1653">_xlfn.IFS(H1653&lt;=18, "Child", AND(H1653&gt;18, H1653&lt;=54), "Adult", TRUE, "Old")</f>
        <v>Adult</v>
      </c>
      <c r="K1653" s="27"/>
    </row>
    <row r="1654" spans="1:11" ht="15" customHeight="1" x14ac:dyDescent="0.3">
      <c r="A1654" s="8" t="s">
        <v>1690</v>
      </c>
      <c r="B1654" s="20">
        <v>0</v>
      </c>
      <c r="C1654" s="38">
        <v>5910.94</v>
      </c>
      <c r="D1654" s="8" t="s">
        <v>7884</v>
      </c>
      <c r="E1654" s="8" t="s">
        <v>7883</v>
      </c>
      <c r="F1654" s="8" t="s">
        <v>7861</v>
      </c>
      <c r="G1654" s="43">
        <v>30140</v>
      </c>
      <c r="H1654" s="20">
        <v>40</v>
      </c>
      <c r="I1654" s="20" t="str" cm="1">
        <f t="array" ref="I1654">_xlfn.IFS(H1654&lt;=18, "Child", AND(H1654&gt;18, H1654&lt;=54), "Adult", TRUE, "Old")</f>
        <v>Adult</v>
      </c>
      <c r="K1654" s="27"/>
    </row>
    <row r="1655" spans="1:11" ht="15" customHeight="1" x14ac:dyDescent="0.3">
      <c r="A1655" s="8" t="s">
        <v>1691</v>
      </c>
      <c r="B1655" s="20">
        <v>0</v>
      </c>
      <c r="C1655" s="38">
        <v>5877.02</v>
      </c>
      <c r="D1655" s="8" t="s">
        <v>7884</v>
      </c>
      <c r="E1655" s="8" t="s">
        <v>7884</v>
      </c>
      <c r="F1655" s="8" t="s">
        <v>7870</v>
      </c>
      <c r="G1655" s="43">
        <v>34261</v>
      </c>
      <c r="H1655" s="20">
        <v>29</v>
      </c>
      <c r="I1655" s="20" t="str" cm="1">
        <f t="array" ref="I1655">_xlfn.IFS(H1655&lt;=18, "Child", AND(H1655&gt;18, H1655&lt;=54), "Adult", TRUE, "Old")</f>
        <v>Adult</v>
      </c>
      <c r="K1655" s="27"/>
    </row>
    <row r="1656" spans="1:11" ht="15" customHeight="1" x14ac:dyDescent="0.3">
      <c r="A1656" s="8" t="s">
        <v>1692</v>
      </c>
      <c r="B1656" s="20">
        <v>1</v>
      </c>
      <c r="C1656" s="38">
        <v>5855.9</v>
      </c>
      <c r="D1656" s="8" t="s">
        <v>7884</v>
      </c>
      <c r="E1656" s="8" t="s">
        <v>7882</v>
      </c>
      <c r="F1656" s="8" t="s">
        <v>7860</v>
      </c>
      <c r="G1656" s="43">
        <v>31008</v>
      </c>
      <c r="H1656" s="20">
        <v>38</v>
      </c>
      <c r="I1656" s="20" t="str" cm="1">
        <f t="array" ref="I1656">_xlfn.IFS(H1656&lt;=18, "Child", AND(H1656&gt;18, H1656&lt;=54), "Adult", TRUE, "Old")</f>
        <v>Adult</v>
      </c>
      <c r="K1656" s="27"/>
    </row>
    <row r="1657" spans="1:11" ht="15" customHeight="1" x14ac:dyDescent="0.3">
      <c r="A1657" s="8" t="s">
        <v>1693</v>
      </c>
      <c r="B1657" s="20">
        <v>3</v>
      </c>
      <c r="C1657" s="38">
        <v>5847.24</v>
      </c>
      <c r="D1657" s="8" t="s">
        <v>7884</v>
      </c>
      <c r="E1657" s="8" t="s">
        <v>7883</v>
      </c>
      <c r="F1657" s="8" t="s">
        <v>7859</v>
      </c>
      <c r="G1657" s="43">
        <v>31216</v>
      </c>
      <c r="H1657" s="20">
        <v>37</v>
      </c>
      <c r="I1657" s="20" t="str" cm="1">
        <f t="array" ref="I1657">_xlfn.IFS(H1657&lt;=18, "Child", AND(H1657&gt;18, H1657&lt;=54), "Adult", TRUE, "Old")</f>
        <v>Adult</v>
      </c>
      <c r="K1657" s="27"/>
    </row>
    <row r="1658" spans="1:11" ht="15" customHeight="1" x14ac:dyDescent="0.3">
      <c r="A1658" s="8" t="s">
        <v>1694</v>
      </c>
      <c r="B1658" s="20">
        <v>2</v>
      </c>
      <c r="C1658" s="38">
        <v>5846.92</v>
      </c>
      <c r="D1658" s="8" t="s">
        <v>7884</v>
      </c>
      <c r="E1658" s="8" t="s">
        <v>7884</v>
      </c>
      <c r="F1658" s="8" t="s">
        <v>7859</v>
      </c>
      <c r="G1658" s="43">
        <v>32050</v>
      </c>
      <c r="H1658" s="20">
        <v>35</v>
      </c>
      <c r="I1658" s="20" t="str" cm="1">
        <f t="array" ref="I1658">_xlfn.IFS(H1658&lt;=18, "Child", AND(H1658&gt;18, H1658&lt;=54), "Adult", TRUE, "Old")</f>
        <v>Adult</v>
      </c>
      <c r="K1658" s="27"/>
    </row>
    <row r="1659" spans="1:11" ht="15" customHeight="1" x14ac:dyDescent="0.3">
      <c r="A1659" s="8" t="s">
        <v>1695</v>
      </c>
      <c r="B1659" s="20">
        <v>0</v>
      </c>
      <c r="C1659" s="38">
        <v>5843.99</v>
      </c>
      <c r="D1659" s="8" t="s">
        <v>7884</v>
      </c>
      <c r="E1659" s="8" t="s">
        <v>7884</v>
      </c>
      <c r="F1659" s="8" t="s">
        <v>7866</v>
      </c>
      <c r="G1659" s="43">
        <v>34931</v>
      </c>
      <c r="H1659" s="20">
        <v>27</v>
      </c>
      <c r="I1659" s="20" t="str" cm="1">
        <f t="array" ref="I1659">_xlfn.IFS(H1659&lt;=18, "Child", AND(H1659&gt;18, H1659&lt;=54), "Adult", TRUE, "Old")</f>
        <v>Adult</v>
      </c>
      <c r="K1659" s="27"/>
    </row>
    <row r="1660" spans="1:11" ht="15" customHeight="1" x14ac:dyDescent="0.3">
      <c r="A1660" s="8" t="s">
        <v>1696</v>
      </c>
      <c r="B1660" s="20">
        <v>2</v>
      </c>
      <c r="C1660" s="38">
        <v>5836.52</v>
      </c>
      <c r="D1660" s="8" t="s">
        <v>7884</v>
      </c>
      <c r="E1660" s="8" t="s">
        <v>7882</v>
      </c>
      <c r="F1660" s="8" t="s">
        <v>7859</v>
      </c>
      <c r="G1660" s="43">
        <v>31985</v>
      </c>
      <c r="H1660" s="20">
        <v>35</v>
      </c>
      <c r="I1660" s="20" t="str" cm="1">
        <f t="array" ref="I1660">_xlfn.IFS(H1660&lt;=18, "Child", AND(H1660&gt;18, H1660&lt;=54), "Adult", TRUE, "Old")</f>
        <v>Adult</v>
      </c>
      <c r="K1660" s="27"/>
    </row>
    <row r="1661" spans="1:11" ht="15" customHeight="1" x14ac:dyDescent="0.3">
      <c r="A1661" s="8" t="s">
        <v>1697</v>
      </c>
      <c r="B1661" s="20">
        <v>0</v>
      </c>
      <c r="C1661" s="38">
        <v>5832.6</v>
      </c>
      <c r="D1661" s="8" t="s">
        <v>7884</v>
      </c>
      <c r="E1661" s="8" t="s">
        <v>7882</v>
      </c>
      <c r="F1661" s="8" t="s">
        <v>7860</v>
      </c>
      <c r="G1661" s="43">
        <v>26203</v>
      </c>
      <c r="H1661" s="20">
        <v>51</v>
      </c>
      <c r="I1661" s="20" t="str" cm="1">
        <f t="array" ref="I1661">_xlfn.IFS(H1661&lt;=18, "Child", AND(H1661&gt;18, H1661&lt;=54), "Adult", TRUE, "Old")</f>
        <v>Adult</v>
      </c>
      <c r="K1661" s="27"/>
    </row>
    <row r="1662" spans="1:11" ht="15" customHeight="1" x14ac:dyDescent="0.3">
      <c r="A1662" s="8" t="s">
        <v>1698</v>
      </c>
      <c r="B1662" s="20">
        <v>0</v>
      </c>
      <c r="C1662" s="38">
        <v>5816.58</v>
      </c>
      <c r="D1662" s="8" t="s">
        <v>7884</v>
      </c>
      <c r="E1662" s="8" t="s">
        <v>7884</v>
      </c>
      <c r="F1662" s="8" t="s">
        <v>7873</v>
      </c>
      <c r="G1662" s="43">
        <v>37459</v>
      </c>
      <c r="H1662" s="20">
        <v>20</v>
      </c>
      <c r="I1662" s="20" t="str" cm="1">
        <f t="array" ref="I1662">_xlfn.IFS(H1662&lt;=18, "Child", AND(H1662&gt;18, H1662&lt;=54), "Adult", TRUE, "Old")</f>
        <v>Adult</v>
      </c>
      <c r="K1662" s="27"/>
    </row>
    <row r="1663" spans="1:11" ht="15" customHeight="1" x14ac:dyDescent="0.3">
      <c r="A1663" s="8" t="s">
        <v>1699</v>
      </c>
      <c r="B1663" s="20">
        <v>0</v>
      </c>
      <c r="C1663" s="38">
        <v>5812.9</v>
      </c>
      <c r="D1663" s="8" t="s">
        <v>7884</v>
      </c>
      <c r="E1663" s="8" t="s">
        <v>7884</v>
      </c>
      <c r="F1663" s="8" t="s">
        <v>7859</v>
      </c>
      <c r="G1663" s="43">
        <v>26605</v>
      </c>
      <c r="H1663" s="20">
        <v>50</v>
      </c>
      <c r="I1663" s="20" t="str" cm="1">
        <f t="array" ref="I1663">_xlfn.IFS(H1663&lt;=18, "Child", AND(H1663&gt;18, H1663&lt;=54), "Adult", TRUE, "Old")</f>
        <v>Adult</v>
      </c>
      <c r="K1663" s="27"/>
    </row>
    <row r="1664" spans="1:11" ht="15" customHeight="1" x14ac:dyDescent="0.3">
      <c r="A1664" s="8" t="s">
        <v>1700</v>
      </c>
      <c r="B1664" s="20">
        <v>2</v>
      </c>
      <c r="C1664" s="38">
        <v>5807.06</v>
      </c>
      <c r="D1664" s="8" t="s">
        <v>7884</v>
      </c>
      <c r="E1664" s="8" t="s">
        <v>7882</v>
      </c>
      <c r="F1664" s="8" t="s">
        <v>7859</v>
      </c>
      <c r="G1664" s="43">
        <v>29482</v>
      </c>
      <c r="H1664" s="20">
        <v>42</v>
      </c>
      <c r="I1664" s="20" t="str" cm="1">
        <f t="array" ref="I1664">_xlfn.IFS(H1664&lt;=18, "Child", AND(H1664&gt;18, H1664&lt;=54), "Adult", TRUE, "Old")</f>
        <v>Adult</v>
      </c>
      <c r="K1664" s="27"/>
    </row>
    <row r="1665" spans="1:11" ht="15" customHeight="1" x14ac:dyDescent="0.3">
      <c r="A1665" s="8" t="s">
        <v>1701</v>
      </c>
      <c r="B1665" s="20">
        <v>0</v>
      </c>
      <c r="C1665" s="38">
        <v>5778.71</v>
      </c>
      <c r="D1665" s="8" t="s">
        <v>7884</v>
      </c>
      <c r="E1665" s="8" t="s">
        <v>7882</v>
      </c>
      <c r="F1665" s="8" t="s">
        <v>7874</v>
      </c>
      <c r="G1665" s="43">
        <v>38292</v>
      </c>
      <c r="H1665" s="20">
        <v>18</v>
      </c>
      <c r="I1665" s="20" t="str" cm="1">
        <f t="array" ref="I1665">_xlfn.IFS(H1665&lt;=18, "Child", AND(H1665&gt;18, H1665&lt;=54), "Adult", TRUE, "Old")</f>
        <v>Child</v>
      </c>
      <c r="K1665" s="27"/>
    </row>
    <row r="1666" spans="1:11" ht="15" customHeight="1" x14ac:dyDescent="0.3">
      <c r="A1666" s="8" t="s">
        <v>1702</v>
      </c>
      <c r="B1666" s="20">
        <v>0</v>
      </c>
      <c r="C1666" s="38">
        <v>5757.41</v>
      </c>
      <c r="D1666" s="8" t="s">
        <v>7884</v>
      </c>
      <c r="E1666" s="8" t="s">
        <v>7882</v>
      </c>
      <c r="F1666" s="8" t="s">
        <v>7863</v>
      </c>
      <c r="G1666" s="43">
        <v>30558</v>
      </c>
      <c r="H1666" s="20">
        <v>39</v>
      </c>
      <c r="I1666" s="20" t="str" cm="1">
        <f t="array" ref="I1666">_xlfn.IFS(H1666&lt;=18, "Child", AND(H1666&gt;18, H1666&lt;=54), "Adult", TRUE, "Old")</f>
        <v>Adult</v>
      </c>
      <c r="K1666" s="27"/>
    </row>
    <row r="1667" spans="1:11" ht="15" customHeight="1" x14ac:dyDescent="0.3">
      <c r="A1667" s="8" t="s">
        <v>1703</v>
      </c>
      <c r="B1667" s="20">
        <v>0</v>
      </c>
      <c r="C1667" s="38">
        <v>5748.13</v>
      </c>
      <c r="D1667" s="8" t="s">
        <v>7884</v>
      </c>
      <c r="E1667" s="8" t="s">
        <v>7883</v>
      </c>
      <c r="F1667" s="8" t="s">
        <v>7870</v>
      </c>
      <c r="G1667" s="43">
        <v>34130</v>
      </c>
      <c r="H1667" s="20">
        <v>29</v>
      </c>
      <c r="I1667" s="20" t="str" cm="1">
        <f t="array" ref="I1667">_xlfn.IFS(H1667&lt;=18, "Child", AND(H1667&gt;18, H1667&lt;=54), "Adult", TRUE, "Old")</f>
        <v>Adult</v>
      </c>
      <c r="K1667" s="27"/>
    </row>
    <row r="1668" spans="1:11" ht="15" customHeight="1" x14ac:dyDescent="0.3">
      <c r="A1668" s="8" t="s">
        <v>1704</v>
      </c>
      <c r="B1668" s="20">
        <v>0</v>
      </c>
      <c r="C1668" s="38">
        <v>5741.67</v>
      </c>
      <c r="D1668" s="8" t="s">
        <v>7884</v>
      </c>
      <c r="E1668" s="8" t="s">
        <v>7882</v>
      </c>
      <c r="F1668" s="8" t="s">
        <v>7859</v>
      </c>
      <c r="G1668" s="43">
        <v>26532</v>
      </c>
      <c r="H1668" s="20">
        <v>50</v>
      </c>
      <c r="I1668" s="20" t="str" cm="1">
        <f t="array" ref="I1668">_xlfn.IFS(H1668&lt;=18, "Child", AND(H1668&gt;18, H1668&lt;=54), "Adult", TRUE, "Old")</f>
        <v>Adult</v>
      </c>
      <c r="K1668" s="27"/>
    </row>
    <row r="1669" spans="1:11" ht="15" customHeight="1" x14ac:dyDescent="0.3">
      <c r="A1669" s="8" t="s">
        <v>1705</v>
      </c>
      <c r="B1669" s="20">
        <v>2</v>
      </c>
      <c r="C1669" s="38">
        <v>5729.01</v>
      </c>
      <c r="D1669" s="8" t="s">
        <v>7883</v>
      </c>
      <c r="E1669" s="8" t="s">
        <v>7884</v>
      </c>
      <c r="F1669" s="8" t="s">
        <v>7860</v>
      </c>
      <c r="G1669" s="43">
        <v>32069</v>
      </c>
      <c r="H1669" s="20">
        <v>35</v>
      </c>
      <c r="I1669" s="20" t="str" cm="1">
        <f t="array" ref="I1669">_xlfn.IFS(H1669&lt;=18, "Child", AND(H1669&gt;18, H1669&lt;=54), "Adult", TRUE, "Old")</f>
        <v>Adult</v>
      </c>
      <c r="K1669" s="27"/>
    </row>
    <row r="1670" spans="1:11" ht="15" customHeight="1" x14ac:dyDescent="0.3">
      <c r="A1670" s="8" t="s">
        <v>1706</v>
      </c>
      <c r="B1670" s="20">
        <v>0</v>
      </c>
      <c r="C1670" s="38">
        <v>5720.38</v>
      </c>
      <c r="D1670" s="8" t="s">
        <v>7884</v>
      </c>
      <c r="E1670" s="8" t="s">
        <v>7883</v>
      </c>
      <c r="F1670" s="8" t="s">
        <v>7859</v>
      </c>
      <c r="G1670" s="43">
        <v>26285</v>
      </c>
      <c r="H1670" s="20">
        <v>51</v>
      </c>
      <c r="I1670" s="20" t="str" cm="1">
        <f t="array" ref="I1670">_xlfn.IFS(H1670&lt;=18, "Child", AND(H1670&gt;18, H1670&lt;=54), "Adult", TRUE, "Old")</f>
        <v>Adult</v>
      </c>
      <c r="K1670" s="27"/>
    </row>
    <row r="1671" spans="1:11" ht="15" customHeight="1" x14ac:dyDescent="0.3">
      <c r="A1671" s="8" t="s">
        <v>1707</v>
      </c>
      <c r="B1671" s="20">
        <v>0</v>
      </c>
      <c r="C1671" s="38">
        <v>5709.16</v>
      </c>
      <c r="D1671" s="8" t="s">
        <v>7882</v>
      </c>
      <c r="E1671" s="8" t="s">
        <v>7882</v>
      </c>
      <c r="F1671" s="8" t="s">
        <v>7859</v>
      </c>
      <c r="G1671" s="43">
        <v>29828</v>
      </c>
      <c r="H1671" s="20">
        <v>41</v>
      </c>
      <c r="I1671" s="20" t="str" cm="1">
        <f t="array" ref="I1671">_xlfn.IFS(H1671&lt;=18, "Child", AND(H1671&gt;18, H1671&lt;=54), "Adult", TRUE, "Old")</f>
        <v>Adult</v>
      </c>
      <c r="K1671" s="27"/>
    </row>
    <row r="1672" spans="1:11" ht="15" customHeight="1" x14ac:dyDescent="0.3">
      <c r="A1672" s="8" t="s">
        <v>1708</v>
      </c>
      <c r="B1672" s="20">
        <v>4</v>
      </c>
      <c r="C1672" s="38">
        <v>5708.87</v>
      </c>
      <c r="D1672" s="8" t="s">
        <v>7884</v>
      </c>
      <c r="E1672" s="8" t="s">
        <v>7883</v>
      </c>
      <c r="F1672" s="8" t="s">
        <v>7861</v>
      </c>
      <c r="G1672" s="43">
        <v>34276</v>
      </c>
      <c r="H1672" s="20">
        <v>29</v>
      </c>
      <c r="I1672" s="20" t="str" cm="1">
        <f t="array" ref="I1672">_xlfn.IFS(H1672&lt;=18, "Child", AND(H1672&gt;18, H1672&lt;=54), "Adult", TRUE, "Old")</f>
        <v>Adult</v>
      </c>
      <c r="K1672" s="27"/>
    </row>
    <row r="1673" spans="1:11" ht="15" customHeight="1" x14ac:dyDescent="0.3">
      <c r="A1673" s="8" t="s">
        <v>1709</v>
      </c>
      <c r="B1673" s="20">
        <v>0</v>
      </c>
      <c r="C1673" s="38">
        <v>5699.84</v>
      </c>
      <c r="D1673" s="8" t="s">
        <v>7884</v>
      </c>
      <c r="E1673" s="8" t="s">
        <v>7882</v>
      </c>
      <c r="F1673" s="8" t="s">
        <v>7859</v>
      </c>
      <c r="G1673" s="43">
        <v>29752</v>
      </c>
      <c r="H1673" s="20">
        <v>41</v>
      </c>
      <c r="I1673" s="20" t="str" cm="1">
        <f t="array" ref="I1673">_xlfn.IFS(H1673&lt;=18, "Child", AND(H1673&gt;18, H1673&lt;=54), "Adult", TRUE, "Old")</f>
        <v>Adult</v>
      </c>
      <c r="K1673" s="27"/>
    </row>
    <row r="1674" spans="1:11" ht="15" customHeight="1" x14ac:dyDescent="0.3">
      <c r="A1674" s="8" t="s">
        <v>1710</v>
      </c>
      <c r="B1674" s="20">
        <v>0</v>
      </c>
      <c r="C1674" s="38">
        <v>5698.74</v>
      </c>
      <c r="D1674" s="8" t="s">
        <v>7884</v>
      </c>
      <c r="E1674" s="8" t="s">
        <v>7884</v>
      </c>
      <c r="F1674" s="8" t="s">
        <v>7860</v>
      </c>
      <c r="G1674" s="43">
        <v>27216</v>
      </c>
      <c r="H1674" s="20">
        <v>48</v>
      </c>
      <c r="I1674" s="20" t="str" cm="1">
        <f t="array" ref="I1674">_xlfn.IFS(H1674&lt;=18, "Child", AND(H1674&gt;18, H1674&lt;=54), "Adult", TRUE, "Old")</f>
        <v>Adult</v>
      </c>
      <c r="K1674" s="27"/>
    </row>
    <row r="1675" spans="1:11" ht="15" customHeight="1" x14ac:dyDescent="0.3">
      <c r="A1675" s="8" t="s">
        <v>1711</v>
      </c>
      <c r="B1675" s="20">
        <v>3</v>
      </c>
      <c r="C1675" s="38">
        <v>5693.43</v>
      </c>
      <c r="D1675" s="8" t="s">
        <v>7884</v>
      </c>
      <c r="E1675" s="8" t="s">
        <v>7882</v>
      </c>
      <c r="F1675" s="8" t="s">
        <v>7860</v>
      </c>
      <c r="G1675" s="43">
        <v>33911</v>
      </c>
      <c r="H1675" s="20">
        <v>30</v>
      </c>
      <c r="I1675" s="20" t="str" cm="1">
        <f t="array" ref="I1675">_xlfn.IFS(H1675&lt;=18, "Child", AND(H1675&gt;18, H1675&lt;=54), "Adult", TRUE, "Old")</f>
        <v>Adult</v>
      </c>
      <c r="K1675" s="27"/>
    </row>
    <row r="1676" spans="1:11" ht="15" customHeight="1" x14ac:dyDescent="0.3">
      <c r="A1676" s="8" t="s">
        <v>1712</v>
      </c>
      <c r="B1676" s="20">
        <v>0</v>
      </c>
      <c r="C1676" s="38">
        <v>5690.79</v>
      </c>
      <c r="D1676" s="8" t="s">
        <v>7884</v>
      </c>
      <c r="E1676" s="8" t="s">
        <v>7883</v>
      </c>
      <c r="F1676" s="8" t="s">
        <v>7859</v>
      </c>
      <c r="G1676" s="43">
        <v>26600</v>
      </c>
      <c r="H1676" s="20">
        <v>50</v>
      </c>
      <c r="I1676" s="20" t="str" cm="1">
        <f t="array" ref="I1676">_xlfn.IFS(H1676&lt;=18, "Child", AND(H1676&gt;18, H1676&lt;=54), "Adult", TRUE, "Old")</f>
        <v>Adult</v>
      </c>
      <c r="K1676" s="27"/>
    </row>
    <row r="1677" spans="1:11" ht="15" customHeight="1" x14ac:dyDescent="0.3">
      <c r="A1677" s="8" t="s">
        <v>1713</v>
      </c>
      <c r="B1677" s="20">
        <v>3</v>
      </c>
      <c r="C1677" s="38">
        <v>5679.13</v>
      </c>
      <c r="D1677" s="8" t="s">
        <v>7884</v>
      </c>
      <c r="E1677" s="8" t="s">
        <v>7884</v>
      </c>
      <c r="F1677" s="8" t="s">
        <v>7859</v>
      </c>
      <c r="G1677" s="43">
        <v>30906</v>
      </c>
      <c r="H1677" s="20">
        <v>38</v>
      </c>
      <c r="I1677" s="20" t="str" cm="1">
        <f t="array" ref="I1677">_xlfn.IFS(H1677&lt;=18, "Child", AND(H1677&gt;18, H1677&lt;=54), "Adult", TRUE, "Old")</f>
        <v>Adult</v>
      </c>
      <c r="K1677" s="27"/>
    </row>
    <row r="1678" spans="1:11" ht="15" customHeight="1" x14ac:dyDescent="0.3">
      <c r="A1678" s="8" t="s">
        <v>1714</v>
      </c>
      <c r="B1678" s="20">
        <v>0</v>
      </c>
      <c r="C1678" s="38">
        <v>5662.23</v>
      </c>
      <c r="D1678" s="8" t="s">
        <v>7884</v>
      </c>
      <c r="E1678" s="8" t="s">
        <v>7883</v>
      </c>
      <c r="F1678" s="8" t="s">
        <v>7859</v>
      </c>
      <c r="G1678" s="43">
        <v>30562</v>
      </c>
      <c r="H1678" s="20">
        <v>39</v>
      </c>
      <c r="I1678" s="20" t="str" cm="1">
        <f t="array" ref="I1678">_xlfn.IFS(H1678&lt;=18, "Child", AND(H1678&gt;18, H1678&lt;=54), "Adult", TRUE, "Old")</f>
        <v>Adult</v>
      </c>
      <c r="K1678" s="27"/>
    </row>
    <row r="1679" spans="1:11" ht="15" customHeight="1" x14ac:dyDescent="0.3">
      <c r="A1679" s="8" t="s">
        <v>1715</v>
      </c>
      <c r="B1679" s="20">
        <v>2</v>
      </c>
      <c r="C1679" s="38">
        <v>5650.14</v>
      </c>
      <c r="D1679" s="8" t="s">
        <v>7884</v>
      </c>
      <c r="E1679" s="8" t="s">
        <v>7883</v>
      </c>
      <c r="F1679" s="8" t="s">
        <v>7859</v>
      </c>
      <c r="G1679" s="43">
        <v>28760</v>
      </c>
      <c r="H1679" s="20">
        <v>44</v>
      </c>
      <c r="I1679" s="20" t="str" cm="1">
        <f t="array" ref="I1679">_xlfn.IFS(H1679&lt;=18, "Child", AND(H1679&gt;18, H1679&lt;=54), "Adult", TRUE, "Old")</f>
        <v>Adult</v>
      </c>
      <c r="K1679" s="27"/>
    </row>
    <row r="1680" spans="1:11" ht="15" customHeight="1" x14ac:dyDescent="0.3">
      <c r="A1680" s="8" t="s">
        <v>1716</v>
      </c>
      <c r="B1680" s="20">
        <v>0</v>
      </c>
      <c r="C1680" s="38">
        <v>5649.72</v>
      </c>
      <c r="D1680" s="8" t="s">
        <v>7884</v>
      </c>
      <c r="E1680" s="8" t="s">
        <v>7882</v>
      </c>
      <c r="F1680" s="8" t="s">
        <v>7861</v>
      </c>
      <c r="G1680" s="43">
        <v>30475</v>
      </c>
      <c r="H1680" s="20">
        <v>40</v>
      </c>
      <c r="I1680" s="20" t="str" cm="1">
        <f t="array" ref="I1680">_xlfn.IFS(H1680&lt;=18, "Child", AND(H1680&gt;18, H1680&lt;=54), "Adult", TRUE, "Old")</f>
        <v>Adult</v>
      </c>
      <c r="K1680" s="27"/>
    </row>
    <row r="1681" spans="1:11" ht="15" customHeight="1" x14ac:dyDescent="0.3">
      <c r="A1681" s="8" t="s">
        <v>1717</v>
      </c>
      <c r="B1681" s="20">
        <v>1</v>
      </c>
      <c r="C1681" s="38">
        <v>5630.46</v>
      </c>
      <c r="D1681" s="8" t="s">
        <v>7884</v>
      </c>
      <c r="E1681" s="8" t="s">
        <v>7882</v>
      </c>
      <c r="F1681" s="8" t="s">
        <v>7860</v>
      </c>
      <c r="G1681" s="43">
        <v>32120</v>
      </c>
      <c r="H1681" s="20">
        <v>35</v>
      </c>
      <c r="I1681" s="20" t="str" cm="1">
        <f t="array" ref="I1681">_xlfn.IFS(H1681&lt;=18, "Child", AND(H1681&gt;18, H1681&lt;=54), "Adult", TRUE, "Old")</f>
        <v>Adult</v>
      </c>
      <c r="K1681" s="27"/>
    </row>
    <row r="1682" spans="1:11" ht="15" customHeight="1" x14ac:dyDescent="0.3">
      <c r="A1682" s="8" t="s">
        <v>1718</v>
      </c>
      <c r="B1682" s="20">
        <v>5</v>
      </c>
      <c r="C1682" s="38">
        <v>5615.37</v>
      </c>
      <c r="D1682" s="8" t="s">
        <v>7884</v>
      </c>
      <c r="E1682" s="8" t="s">
        <v>7882</v>
      </c>
      <c r="F1682" s="8" t="s">
        <v>7861</v>
      </c>
      <c r="G1682" s="43">
        <v>34653</v>
      </c>
      <c r="H1682" s="20">
        <v>28</v>
      </c>
      <c r="I1682" s="20" t="str" cm="1">
        <f t="array" ref="I1682">_xlfn.IFS(H1682&lt;=18, "Child", AND(H1682&gt;18, H1682&lt;=54), "Adult", TRUE, "Old")</f>
        <v>Adult</v>
      </c>
      <c r="K1682" s="27"/>
    </row>
    <row r="1683" spans="1:11" ht="15" customHeight="1" x14ac:dyDescent="0.3">
      <c r="A1683" s="8" t="s">
        <v>1719</v>
      </c>
      <c r="B1683" s="20">
        <v>2</v>
      </c>
      <c r="C1683" s="38">
        <v>5612.83</v>
      </c>
      <c r="D1683" s="8" t="s">
        <v>7884</v>
      </c>
      <c r="E1683" s="8" t="s">
        <v>7882</v>
      </c>
      <c r="F1683" s="8" t="s">
        <v>7859</v>
      </c>
      <c r="G1683" s="43">
        <v>28744</v>
      </c>
      <c r="H1683" s="20">
        <v>44</v>
      </c>
      <c r="I1683" s="20" t="str" cm="1">
        <f t="array" ref="I1683">_xlfn.IFS(H1683&lt;=18, "Child", AND(H1683&gt;18, H1683&lt;=54), "Adult", TRUE, "Old")</f>
        <v>Adult</v>
      </c>
      <c r="K1683" s="27"/>
    </row>
    <row r="1684" spans="1:11" ht="15" customHeight="1" x14ac:dyDescent="0.3">
      <c r="A1684" s="8" t="s">
        <v>1720</v>
      </c>
      <c r="B1684" s="20">
        <v>1</v>
      </c>
      <c r="C1684" s="38">
        <v>5594.85</v>
      </c>
      <c r="D1684" s="8" t="s">
        <v>7884</v>
      </c>
      <c r="E1684" s="8" t="s">
        <v>7882</v>
      </c>
      <c r="F1684" s="8" t="s">
        <v>7867</v>
      </c>
      <c r="G1684" s="43">
        <v>32465</v>
      </c>
      <c r="H1684" s="20">
        <v>34</v>
      </c>
      <c r="I1684" s="20" t="str" cm="1">
        <f t="array" ref="I1684">_xlfn.IFS(H1684&lt;=18, "Child", AND(H1684&gt;18, H1684&lt;=54), "Adult", TRUE, "Old")</f>
        <v>Adult</v>
      </c>
      <c r="K1684" s="27"/>
    </row>
    <row r="1685" spans="1:11" ht="15" customHeight="1" x14ac:dyDescent="0.3">
      <c r="A1685" s="8" t="s">
        <v>1721</v>
      </c>
      <c r="B1685" s="20">
        <v>3</v>
      </c>
      <c r="C1685" s="38">
        <v>5587.59</v>
      </c>
      <c r="D1685" s="8" t="s">
        <v>7884</v>
      </c>
      <c r="E1685" s="8" t="s">
        <v>7883</v>
      </c>
      <c r="F1685" s="8" t="s">
        <v>7859</v>
      </c>
      <c r="G1685" s="43">
        <v>30592</v>
      </c>
      <c r="H1685" s="20">
        <v>39</v>
      </c>
      <c r="I1685" s="20" t="str" cm="1">
        <f t="array" ref="I1685">_xlfn.IFS(H1685&lt;=18, "Child", AND(H1685&gt;18, H1685&lt;=54), "Adult", TRUE, "Old")</f>
        <v>Adult</v>
      </c>
      <c r="K1685" s="27"/>
    </row>
    <row r="1686" spans="1:11" ht="15" customHeight="1" x14ac:dyDescent="0.3">
      <c r="A1686" s="8" t="s">
        <v>1722</v>
      </c>
      <c r="B1686" s="20">
        <v>2</v>
      </c>
      <c r="C1686" s="38">
        <v>5584.31</v>
      </c>
      <c r="D1686" s="8" t="s">
        <v>7882</v>
      </c>
      <c r="E1686" s="8" t="s">
        <v>7883</v>
      </c>
      <c r="F1686" s="8" t="s">
        <v>7859</v>
      </c>
      <c r="G1686" s="43">
        <v>31737</v>
      </c>
      <c r="H1686" s="20">
        <v>36</v>
      </c>
      <c r="I1686" s="20" t="str" cm="1">
        <f t="array" ref="I1686">_xlfn.IFS(H1686&lt;=18, "Child", AND(H1686&gt;18, H1686&lt;=54), "Adult", TRUE, "Old")</f>
        <v>Adult</v>
      </c>
      <c r="K1686" s="27"/>
    </row>
    <row r="1687" spans="1:11" ht="15" customHeight="1" x14ac:dyDescent="0.3">
      <c r="A1687" s="8" t="s">
        <v>1723</v>
      </c>
      <c r="B1687" s="20">
        <v>3</v>
      </c>
      <c r="C1687" s="38">
        <v>5582.95</v>
      </c>
      <c r="D1687" s="8" t="s">
        <v>7884</v>
      </c>
      <c r="E1687" s="8" t="s">
        <v>7883</v>
      </c>
      <c r="F1687" s="8" t="s">
        <v>7860</v>
      </c>
      <c r="G1687" s="43">
        <v>31295</v>
      </c>
      <c r="H1687" s="20">
        <v>37</v>
      </c>
      <c r="I1687" s="20" t="str" cm="1">
        <f t="array" ref="I1687">_xlfn.IFS(H1687&lt;=18, "Child", AND(H1687&gt;18, H1687&lt;=54), "Adult", TRUE, "Old")</f>
        <v>Adult</v>
      </c>
      <c r="K1687" s="27"/>
    </row>
    <row r="1688" spans="1:11" ht="15" customHeight="1" x14ac:dyDescent="0.3">
      <c r="A1688" s="8" t="s">
        <v>1724</v>
      </c>
      <c r="B1688" s="20">
        <v>0</v>
      </c>
      <c r="C1688" s="38">
        <v>5576.35</v>
      </c>
      <c r="D1688" s="8" t="s">
        <v>7884</v>
      </c>
      <c r="E1688" s="8" t="s">
        <v>7882</v>
      </c>
      <c r="F1688" s="8" t="s">
        <v>7859</v>
      </c>
      <c r="G1688" s="43">
        <v>27290</v>
      </c>
      <c r="H1688" s="20">
        <v>48</v>
      </c>
      <c r="I1688" s="20" t="str" cm="1">
        <f t="array" ref="I1688">_xlfn.IFS(H1688&lt;=18, "Child", AND(H1688&gt;18, H1688&lt;=54), "Adult", TRUE, "Old")</f>
        <v>Adult</v>
      </c>
      <c r="K1688" s="27"/>
    </row>
    <row r="1689" spans="1:11" ht="15" customHeight="1" x14ac:dyDescent="0.3">
      <c r="A1689" s="8" t="s">
        <v>1725</v>
      </c>
      <c r="B1689" s="20">
        <v>0</v>
      </c>
      <c r="C1689" s="38">
        <v>5552.61</v>
      </c>
      <c r="D1689" s="8" t="s">
        <v>7884</v>
      </c>
      <c r="E1689" s="8" t="s">
        <v>7882</v>
      </c>
      <c r="F1689" s="8" t="s">
        <v>7873</v>
      </c>
      <c r="G1689" s="43">
        <v>36425</v>
      </c>
      <c r="H1689" s="20">
        <v>23</v>
      </c>
      <c r="I1689" s="20" t="str" cm="1">
        <f t="array" ref="I1689">_xlfn.IFS(H1689&lt;=18, "Child", AND(H1689&gt;18, H1689&lt;=54), "Adult", TRUE, "Old")</f>
        <v>Adult</v>
      </c>
      <c r="K1689" s="27"/>
    </row>
    <row r="1690" spans="1:11" ht="15" customHeight="1" x14ac:dyDescent="0.3">
      <c r="A1690" s="8" t="s">
        <v>1726</v>
      </c>
      <c r="B1690" s="20">
        <v>2</v>
      </c>
      <c r="C1690" s="38">
        <v>5540.35</v>
      </c>
      <c r="D1690" s="8" t="s">
        <v>7884</v>
      </c>
      <c r="E1690" s="8" t="s">
        <v>7884</v>
      </c>
      <c r="F1690" s="8" t="s">
        <v>7860</v>
      </c>
      <c r="G1690" s="43">
        <v>29562</v>
      </c>
      <c r="H1690" s="20">
        <v>42</v>
      </c>
      <c r="I1690" s="20" t="str" cm="1">
        <f t="array" ref="I1690">_xlfn.IFS(H1690&lt;=18, "Child", AND(H1690&gt;18, H1690&lt;=54), "Adult", TRUE, "Old")</f>
        <v>Adult</v>
      </c>
      <c r="K1690" s="27"/>
    </row>
    <row r="1691" spans="1:11" ht="15" customHeight="1" x14ac:dyDescent="0.3">
      <c r="A1691" s="8" t="s">
        <v>1727</v>
      </c>
      <c r="B1691" s="20">
        <v>1</v>
      </c>
      <c r="C1691" s="38">
        <v>5539.4</v>
      </c>
      <c r="D1691" s="8" t="s">
        <v>7884</v>
      </c>
      <c r="E1691" s="8" t="s">
        <v>7884</v>
      </c>
      <c r="F1691" s="8" t="s">
        <v>7859</v>
      </c>
      <c r="G1691" s="43">
        <v>29897</v>
      </c>
      <c r="H1691" s="20">
        <v>41</v>
      </c>
      <c r="I1691" s="20" t="str" cm="1">
        <f t="array" ref="I1691">_xlfn.IFS(H1691&lt;=18, "Child", AND(H1691&gt;18, H1691&lt;=54), "Adult", TRUE, "Old")</f>
        <v>Adult</v>
      </c>
      <c r="K1691" s="27"/>
    </row>
    <row r="1692" spans="1:11" ht="15" customHeight="1" x14ac:dyDescent="0.3">
      <c r="A1692" s="8" t="s">
        <v>1728</v>
      </c>
      <c r="B1692" s="20">
        <v>3</v>
      </c>
      <c r="C1692" s="38">
        <v>5503.36</v>
      </c>
      <c r="D1692" s="8" t="s">
        <v>7884</v>
      </c>
      <c r="E1692" s="8" t="s">
        <v>7884</v>
      </c>
      <c r="F1692" s="8" t="s">
        <v>7860</v>
      </c>
      <c r="G1692" s="43">
        <v>32353</v>
      </c>
      <c r="H1692" s="20">
        <v>34</v>
      </c>
      <c r="I1692" s="20" t="str" cm="1">
        <f t="array" ref="I1692">_xlfn.IFS(H1692&lt;=18, "Child", AND(H1692&gt;18, H1692&lt;=54), "Adult", TRUE, "Old")</f>
        <v>Adult</v>
      </c>
      <c r="K1692" s="27"/>
    </row>
    <row r="1693" spans="1:11" ht="15" customHeight="1" x14ac:dyDescent="0.3">
      <c r="A1693" s="8" t="s">
        <v>1729</v>
      </c>
      <c r="B1693" s="20">
        <v>1</v>
      </c>
      <c r="C1693" s="38">
        <v>5488.26</v>
      </c>
      <c r="D1693" s="8" t="s">
        <v>7884</v>
      </c>
      <c r="E1693" s="8" t="s">
        <v>7882</v>
      </c>
      <c r="F1693" s="8" t="s">
        <v>7861</v>
      </c>
      <c r="G1693" s="43">
        <v>30911</v>
      </c>
      <c r="H1693" s="20">
        <v>38</v>
      </c>
      <c r="I1693" s="20" t="str" cm="1">
        <f t="array" ref="I1693">_xlfn.IFS(H1693&lt;=18, "Child", AND(H1693&gt;18, H1693&lt;=54), "Adult", TRUE, "Old")</f>
        <v>Adult</v>
      </c>
      <c r="K1693" s="27"/>
    </row>
    <row r="1694" spans="1:11" ht="15" customHeight="1" x14ac:dyDescent="0.3">
      <c r="A1694" s="8" t="s">
        <v>1730</v>
      </c>
      <c r="B1694" s="20">
        <v>1</v>
      </c>
      <c r="C1694" s="38">
        <v>5484.47</v>
      </c>
      <c r="D1694" s="8" t="s">
        <v>7884</v>
      </c>
      <c r="E1694" s="8" t="s">
        <v>7884</v>
      </c>
      <c r="F1694" s="8" t="s">
        <v>7859</v>
      </c>
      <c r="G1694" s="43">
        <v>30920</v>
      </c>
      <c r="H1694" s="20">
        <v>38</v>
      </c>
      <c r="I1694" s="20" t="str" cm="1">
        <f t="array" ref="I1694">_xlfn.IFS(H1694&lt;=18, "Child", AND(H1694&gt;18, H1694&lt;=54), "Adult", TRUE, "Old")</f>
        <v>Adult</v>
      </c>
      <c r="K1694" s="27"/>
    </row>
    <row r="1695" spans="1:11" ht="15" customHeight="1" x14ac:dyDescent="0.3">
      <c r="A1695" s="8" t="s">
        <v>1731</v>
      </c>
      <c r="B1695" s="20">
        <v>1</v>
      </c>
      <c r="C1695" s="38">
        <v>5478.04</v>
      </c>
      <c r="D1695" s="8" t="s">
        <v>7884</v>
      </c>
      <c r="E1695" s="8" t="s">
        <v>7882</v>
      </c>
      <c r="F1695" s="8" t="s">
        <v>7859</v>
      </c>
      <c r="G1695" s="43">
        <v>31685</v>
      </c>
      <c r="H1695" s="20">
        <v>36</v>
      </c>
      <c r="I1695" s="20" t="str" cm="1">
        <f t="array" ref="I1695">_xlfn.IFS(H1695&lt;=18, "Child", AND(H1695&gt;18, H1695&lt;=54), "Adult", TRUE, "Old")</f>
        <v>Adult</v>
      </c>
      <c r="K1695" s="27"/>
    </row>
    <row r="1696" spans="1:11" ht="15" customHeight="1" x14ac:dyDescent="0.3">
      <c r="A1696" s="8" t="s">
        <v>1732</v>
      </c>
      <c r="B1696" s="20">
        <v>1</v>
      </c>
      <c r="C1696" s="38">
        <v>5472.45</v>
      </c>
      <c r="D1696" s="8" t="s">
        <v>7884</v>
      </c>
      <c r="E1696" s="8" t="s">
        <v>7882</v>
      </c>
      <c r="F1696" s="8" t="s">
        <v>7861</v>
      </c>
      <c r="G1696" s="43">
        <v>31605</v>
      </c>
      <c r="H1696" s="20">
        <v>36</v>
      </c>
      <c r="I1696" s="20" t="str" cm="1">
        <f t="array" ref="I1696">_xlfn.IFS(H1696&lt;=18, "Child", AND(H1696&gt;18, H1696&lt;=54), "Adult", TRUE, "Old")</f>
        <v>Adult</v>
      </c>
      <c r="K1696" s="27"/>
    </row>
    <row r="1697" spans="1:11" ht="15" customHeight="1" x14ac:dyDescent="0.3">
      <c r="A1697" s="8" t="s">
        <v>1733</v>
      </c>
      <c r="B1697" s="20">
        <v>0</v>
      </c>
      <c r="C1697" s="38">
        <v>5469.01</v>
      </c>
      <c r="D1697" s="8" t="s">
        <v>7884</v>
      </c>
      <c r="E1697" s="8" t="s">
        <v>7884</v>
      </c>
      <c r="F1697" s="8" t="s">
        <v>7867</v>
      </c>
      <c r="G1697" s="43">
        <v>31748</v>
      </c>
      <c r="H1697" s="20">
        <v>36</v>
      </c>
      <c r="I1697" s="20" t="str" cm="1">
        <f t="array" ref="I1697">_xlfn.IFS(H1697&lt;=18, "Child", AND(H1697&gt;18, H1697&lt;=54), "Adult", TRUE, "Old")</f>
        <v>Adult</v>
      </c>
      <c r="K1697" s="27"/>
    </row>
    <row r="1698" spans="1:11" ht="15" customHeight="1" x14ac:dyDescent="0.3">
      <c r="A1698" s="8" t="s">
        <v>1734</v>
      </c>
      <c r="B1698" s="20">
        <v>0</v>
      </c>
      <c r="C1698" s="38">
        <v>5466.88</v>
      </c>
      <c r="D1698" s="8" t="s">
        <v>7884</v>
      </c>
      <c r="E1698" s="8" t="s">
        <v>7884</v>
      </c>
      <c r="F1698" s="8" t="s">
        <v>7859</v>
      </c>
      <c r="G1698" s="43">
        <v>26961</v>
      </c>
      <c r="H1698" s="20">
        <v>49</v>
      </c>
      <c r="I1698" s="20" t="str" cm="1">
        <f t="array" ref="I1698">_xlfn.IFS(H1698&lt;=18, "Child", AND(H1698&gt;18, H1698&lt;=54), "Adult", TRUE, "Old")</f>
        <v>Adult</v>
      </c>
      <c r="K1698" s="27"/>
    </row>
    <row r="1699" spans="1:11" ht="15" customHeight="1" x14ac:dyDescent="0.3">
      <c r="A1699" s="8" t="s">
        <v>1735</v>
      </c>
      <c r="B1699" s="20">
        <v>0</v>
      </c>
      <c r="C1699" s="38">
        <v>5458.05</v>
      </c>
      <c r="D1699" s="8" t="s">
        <v>7884</v>
      </c>
      <c r="E1699" s="8" t="s">
        <v>7884</v>
      </c>
      <c r="F1699" s="8" t="s">
        <v>7867</v>
      </c>
      <c r="G1699" s="43">
        <v>31771</v>
      </c>
      <c r="H1699" s="20">
        <v>36</v>
      </c>
      <c r="I1699" s="20" t="str" cm="1">
        <f t="array" ref="I1699">_xlfn.IFS(H1699&lt;=18, "Child", AND(H1699&gt;18, H1699&lt;=54), "Adult", TRUE, "Old")</f>
        <v>Adult</v>
      </c>
      <c r="K1699" s="27"/>
    </row>
    <row r="1700" spans="1:11" ht="15" customHeight="1" x14ac:dyDescent="0.3">
      <c r="A1700" s="8" t="s">
        <v>1736</v>
      </c>
      <c r="B1700" s="20">
        <v>0</v>
      </c>
      <c r="C1700" s="38">
        <v>5438.75</v>
      </c>
      <c r="D1700" s="8" t="s">
        <v>7882</v>
      </c>
      <c r="E1700" s="8" t="s">
        <v>7884</v>
      </c>
      <c r="F1700" s="8" t="s">
        <v>7859</v>
      </c>
      <c r="G1700" s="43">
        <v>30188</v>
      </c>
      <c r="H1700" s="20">
        <v>40</v>
      </c>
      <c r="I1700" s="20" t="str" cm="1">
        <f t="array" ref="I1700">_xlfn.IFS(H1700&lt;=18, "Child", AND(H1700&gt;18, H1700&lt;=54), "Adult", TRUE, "Old")</f>
        <v>Adult</v>
      </c>
      <c r="K1700" s="27"/>
    </row>
    <row r="1701" spans="1:11" ht="15" customHeight="1" x14ac:dyDescent="0.3">
      <c r="A1701" s="8" t="s">
        <v>1737</v>
      </c>
      <c r="B1701" s="20">
        <v>2</v>
      </c>
      <c r="C1701" s="38">
        <v>5428.98</v>
      </c>
      <c r="D1701" s="8" t="s">
        <v>7884</v>
      </c>
      <c r="E1701" s="8" t="s">
        <v>7884</v>
      </c>
      <c r="F1701" s="8" t="s">
        <v>7860</v>
      </c>
      <c r="G1701" s="43">
        <v>28649</v>
      </c>
      <c r="H1701" s="20">
        <v>45</v>
      </c>
      <c r="I1701" s="20" t="str" cm="1">
        <f t="array" ref="I1701">_xlfn.IFS(H1701&lt;=18, "Child", AND(H1701&gt;18, H1701&lt;=54), "Adult", TRUE, "Old")</f>
        <v>Adult</v>
      </c>
      <c r="K1701" s="27"/>
    </row>
    <row r="1702" spans="1:11" ht="15" customHeight="1" x14ac:dyDescent="0.3">
      <c r="A1702" s="8" t="s">
        <v>1738</v>
      </c>
      <c r="B1702" s="20">
        <v>3</v>
      </c>
      <c r="C1702" s="38">
        <v>5428.73</v>
      </c>
      <c r="D1702" s="8" t="s">
        <v>7882</v>
      </c>
      <c r="E1702" s="8" t="s">
        <v>7883</v>
      </c>
      <c r="F1702" s="8" t="s">
        <v>7871</v>
      </c>
      <c r="G1702" s="43">
        <v>33864</v>
      </c>
      <c r="H1702" s="20">
        <v>30</v>
      </c>
      <c r="I1702" s="20" t="str" cm="1">
        <f t="array" ref="I1702">_xlfn.IFS(H1702&lt;=18, "Child", AND(H1702&gt;18, H1702&lt;=54), "Adult", TRUE, "Old")</f>
        <v>Adult</v>
      </c>
      <c r="K1702" s="27"/>
    </row>
    <row r="1703" spans="1:11" ht="15" customHeight="1" x14ac:dyDescent="0.3">
      <c r="A1703" s="8" t="s">
        <v>1739</v>
      </c>
      <c r="B1703" s="20">
        <v>3</v>
      </c>
      <c r="C1703" s="38">
        <v>5425.02</v>
      </c>
      <c r="D1703" s="8" t="s">
        <v>7884</v>
      </c>
      <c r="E1703" s="8" t="s">
        <v>7883</v>
      </c>
      <c r="F1703" s="8" t="s">
        <v>7860</v>
      </c>
      <c r="G1703" s="43">
        <v>33425</v>
      </c>
      <c r="H1703" s="20">
        <v>31</v>
      </c>
      <c r="I1703" s="20" t="str" cm="1">
        <f t="array" ref="I1703">_xlfn.IFS(H1703&lt;=18, "Child", AND(H1703&gt;18, H1703&lt;=54), "Adult", TRUE, "Old")</f>
        <v>Adult</v>
      </c>
      <c r="K1703" s="27"/>
    </row>
    <row r="1704" spans="1:11" ht="15" customHeight="1" x14ac:dyDescent="0.3">
      <c r="A1704" s="8" t="s">
        <v>1740</v>
      </c>
      <c r="B1704" s="20">
        <v>0</v>
      </c>
      <c r="C1704" s="38">
        <v>5415.66</v>
      </c>
      <c r="D1704" s="8" t="s">
        <v>7884</v>
      </c>
      <c r="E1704" s="8" t="s">
        <v>7882</v>
      </c>
      <c r="F1704" s="8" t="s">
        <v>7859</v>
      </c>
      <c r="G1704" s="43">
        <v>30221</v>
      </c>
      <c r="H1704" s="20">
        <v>40</v>
      </c>
      <c r="I1704" s="20" t="str" cm="1">
        <f t="array" ref="I1704">_xlfn.IFS(H1704&lt;=18, "Child", AND(H1704&gt;18, H1704&lt;=54), "Adult", TRUE, "Old")</f>
        <v>Adult</v>
      </c>
      <c r="K1704" s="27"/>
    </row>
    <row r="1705" spans="1:11" ht="15" customHeight="1" x14ac:dyDescent="0.3">
      <c r="A1705" s="8" t="s">
        <v>1741</v>
      </c>
      <c r="B1705" s="20">
        <v>1</v>
      </c>
      <c r="C1705" s="38">
        <v>5411.99</v>
      </c>
      <c r="D1705" s="8" t="s">
        <v>7884</v>
      </c>
      <c r="E1705" s="8" t="s">
        <v>7882</v>
      </c>
      <c r="F1705" s="8" t="s">
        <v>7860</v>
      </c>
      <c r="G1705" s="43">
        <v>27664</v>
      </c>
      <c r="H1705" s="20">
        <v>47</v>
      </c>
      <c r="I1705" s="20" t="str" cm="1">
        <f t="array" ref="I1705">_xlfn.IFS(H1705&lt;=18, "Child", AND(H1705&gt;18, H1705&lt;=54), "Adult", TRUE, "Old")</f>
        <v>Adult</v>
      </c>
      <c r="K1705" s="27"/>
    </row>
    <row r="1706" spans="1:11" ht="15" customHeight="1" x14ac:dyDescent="0.3">
      <c r="A1706" s="8" t="s">
        <v>1742</v>
      </c>
      <c r="B1706" s="20">
        <v>3</v>
      </c>
      <c r="C1706" s="38">
        <v>5402.89</v>
      </c>
      <c r="D1706" s="8" t="s">
        <v>7884</v>
      </c>
      <c r="E1706" s="8" t="s">
        <v>7883</v>
      </c>
      <c r="F1706" s="8" t="s">
        <v>7859</v>
      </c>
      <c r="G1706" s="43">
        <v>31404</v>
      </c>
      <c r="H1706" s="20">
        <v>37</v>
      </c>
      <c r="I1706" s="20" t="str" cm="1">
        <f t="array" ref="I1706">_xlfn.IFS(H1706&lt;=18, "Child", AND(H1706&gt;18, H1706&lt;=54), "Adult", TRUE, "Old")</f>
        <v>Adult</v>
      </c>
      <c r="K1706" s="27"/>
    </row>
    <row r="1707" spans="1:11" ht="15" customHeight="1" x14ac:dyDescent="0.3">
      <c r="A1707" s="8" t="s">
        <v>1743</v>
      </c>
      <c r="B1707" s="20">
        <v>0</v>
      </c>
      <c r="C1707" s="38">
        <v>5400.98</v>
      </c>
      <c r="D1707" s="8" t="s">
        <v>7884</v>
      </c>
      <c r="E1707" s="8" t="s">
        <v>7884</v>
      </c>
      <c r="F1707" s="8" t="s">
        <v>7859</v>
      </c>
      <c r="G1707" s="43">
        <v>30895</v>
      </c>
      <c r="H1707" s="20">
        <v>38</v>
      </c>
      <c r="I1707" s="20" t="str" cm="1">
        <f t="array" ref="I1707">_xlfn.IFS(H1707&lt;=18, "Child", AND(H1707&gt;18, H1707&lt;=54), "Adult", TRUE, "Old")</f>
        <v>Adult</v>
      </c>
      <c r="K1707" s="27"/>
    </row>
    <row r="1708" spans="1:11" ht="15" customHeight="1" x14ac:dyDescent="0.3">
      <c r="A1708" s="8" t="s">
        <v>1744</v>
      </c>
      <c r="B1708" s="20">
        <v>0</v>
      </c>
      <c r="C1708" s="38">
        <v>5397.62</v>
      </c>
      <c r="D1708" s="8" t="s">
        <v>7884</v>
      </c>
      <c r="E1708" s="8" t="s">
        <v>7884</v>
      </c>
      <c r="F1708" s="8" t="s">
        <v>7859</v>
      </c>
      <c r="G1708" s="43">
        <v>30928</v>
      </c>
      <c r="H1708" s="20">
        <v>38</v>
      </c>
      <c r="I1708" s="20" t="str" cm="1">
        <f t="array" ref="I1708">_xlfn.IFS(H1708&lt;=18, "Child", AND(H1708&gt;18, H1708&lt;=54), "Adult", TRUE, "Old")</f>
        <v>Adult</v>
      </c>
      <c r="K1708" s="27"/>
    </row>
    <row r="1709" spans="1:11" ht="15" customHeight="1" x14ac:dyDescent="0.3">
      <c r="A1709" s="8" t="s">
        <v>1745</v>
      </c>
      <c r="B1709" s="20">
        <v>3</v>
      </c>
      <c r="C1709" s="38">
        <v>5396.44</v>
      </c>
      <c r="D1709" s="8" t="s">
        <v>7884</v>
      </c>
      <c r="E1709" s="8" t="s">
        <v>7882</v>
      </c>
      <c r="F1709" s="8" t="s">
        <v>7859</v>
      </c>
      <c r="G1709" s="43">
        <v>32818</v>
      </c>
      <c r="H1709" s="20">
        <v>33</v>
      </c>
      <c r="I1709" s="20" t="str" cm="1">
        <f t="array" ref="I1709">_xlfn.IFS(H1709&lt;=18, "Child", AND(H1709&gt;18, H1709&lt;=54), "Adult", TRUE, "Old")</f>
        <v>Adult</v>
      </c>
      <c r="K1709" s="27"/>
    </row>
    <row r="1710" spans="1:11" ht="15" customHeight="1" x14ac:dyDescent="0.3">
      <c r="A1710" s="8" t="s">
        <v>1746</v>
      </c>
      <c r="B1710" s="20">
        <v>1</v>
      </c>
      <c r="C1710" s="38">
        <v>5385.34</v>
      </c>
      <c r="D1710" s="8" t="s">
        <v>7884</v>
      </c>
      <c r="E1710" s="8" t="s">
        <v>7882</v>
      </c>
      <c r="F1710" s="8" t="s">
        <v>7860</v>
      </c>
      <c r="G1710" s="43">
        <v>32363</v>
      </c>
      <c r="H1710" s="20">
        <v>34</v>
      </c>
      <c r="I1710" s="20" t="str" cm="1">
        <f t="array" ref="I1710">_xlfn.IFS(H1710&lt;=18, "Child", AND(H1710&gt;18, H1710&lt;=54), "Adult", TRUE, "Old")</f>
        <v>Adult</v>
      </c>
      <c r="K1710" s="27"/>
    </row>
    <row r="1711" spans="1:11" ht="15" customHeight="1" x14ac:dyDescent="0.3">
      <c r="A1711" s="8" t="s">
        <v>1747</v>
      </c>
      <c r="B1711" s="20">
        <v>0</v>
      </c>
      <c r="C1711" s="38">
        <v>5383.54</v>
      </c>
      <c r="D1711" s="8" t="s">
        <v>7884</v>
      </c>
      <c r="E1711" s="8" t="s">
        <v>7882</v>
      </c>
      <c r="F1711" s="8" t="s">
        <v>7861</v>
      </c>
      <c r="G1711" s="43">
        <v>30834</v>
      </c>
      <c r="H1711" s="20">
        <v>39</v>
      </c>
      <c r="I1711" s="20" t="str" cm="1">
        <f t="array" ref="I1711">_xlfn.IFS(H1711&lt;=18, "Child", AND(H1711&gt;18, H1711&lt;=54), "Adult", TRUE, "Old")</f>
        <v>Adult</v>
      </c>
      <c r="K1711" s="27"/>
    </row>
    <row r="1712" spans="1:11" ht="15" customHeight="1" x14ac:dyDescent="0.3">
      <c r="A1712" s="8" t="s">
        <v>1748</v>
      </c>
      <c r="B1712" s="20">
        <v>1</v>
      </c>
      <c r="C1712" s="38">
        <v>5377.46</v>
      </c>
      <c r="D1712" s="8" t="s">
        <v>7884</v>
      </c>
      <c r="E1712" s="8" t="s">
        <v>7882</v>
      </c>
      <c r="F1712" s="8" t="s">
        <v>7860</v>
      </c>
      <c r="G1712" s="43">
        <v>31615</v>
      </c>
      <c r="H1712" s="20">
        <v>36</v>
      </c>
      <c r="I1712" s="20" t="str" cm="1">
        <f t="array" ref="I1712">_xlfn.IFS(H1712&lt;=18, "Child", AND(H1712&gt;18, H1712&lt;=54), "Adult", TRUE, "Old")</f>
        <v>Adult</v>
      </c>
      <c r="K1712" s="27"/>
    </row>
    <row r="1713" spans="1:11" ht="15" customHeight="1" x14ac:dyDescent="0.3">
      <c r="A1713" s="8" t="s">
        <v>1749</v>
      </c>
      <c r="B1713" s="20">
        <v>2</v>
      </c>
      <c r="C1713" s="38">
        <v>5375.04</v>
      </c>
      <c r="D1713" s="8" t="s">
        <v>7884</v>
      </c>
      <c r="E1713" s="8" t="s">
        <v>7883</v>
      </c>
      <c r="F1713" s="8" t="s">
        <v>7861</v>
      </c>
      <c r="G1713" s="43">
        <v>32830</v>
      </c>
      <c r="H1713" s="20">
        <v>33</v>
      </c>
      <c r="I1713" s="20" t="str" cm="1">
        <f t="array" ref="I1713">_xlfn.IFS(H1713&lt;=18, "Child", AND(H1713&gt;18, H1713&lt;=54), "Adult", TRUE, "Old")</f>
        <v>Adult</v>
      </c>
      <c r="K1713" s="27"/>
    </row>
    <row r="1714" spans="1:11" ht="15" customHeight="1" x14ac:dyDescent="0.3">
      <c r="A1714" s="8" t="s">
        <v>1750</v>
      </c>
      <c r="B1714" s="20">
        <v>1</v>
      </c>
      <c r="C1714" s="38">
        <v>5373.36</v>
      </c>
      <c r="D1714" s="8" t="s">
        <v>7884</v>
      </c>
      <c r="E1714" s="8" t="s">
        <v>7884</v>
      </c>
      <c r="F1714" s="8" t="s">
        <v>7860</v>
      </c>
      <c r="G1714" s="43">
        <v>31564</v>
      </c>
      <c r="H1714" s="20">
        <v>37</v>
      </c>
      <c r="I1714" s="20" t="str" cm="1">
        <f t="array" ref="I1714">_xlfn.IFS(H1714&lt;=18, "Child", AND(H1714&gt;18, H1714&lt;=54), "Adult", TRUE, "Old")</f>
        <v>Adult</v>
      </c>
      <c r="K1714" s="27"/>
    </row>
    <row r="1715" spans="1:11" ht="15" customHeight="1" x14ac:dyDescent="0.3">
      <c r="A1715" s="8" t="s">
        <v>1751</v>
      </c>
      <c r="B1715" s="20">
        <v>0</v>
      </c>
      <c r="C1715" s="38">
        <v>5364.66</v>
      </c>
      <c r="D1715" s="8" t="s">
        <v>7884</v>
      </c>
      <c r="E1715" s="8" t="s">
        <v>7883</v>
      </c>
      <c r="F1715" s="8" t="s">
        <v>7861</v>
      </c>
      <c r="G1715" s="43">
        <v>34675</v>
      </c>
      <c r="H1715" s="20">
        <v>28</v>
      </c>
      <c r="I1715" s="20" t="str" cm="1">
        <f t="array" ref="I1715">_xlfn.IFS(H1715&lt;=18, "Child", AND(H1715&gt;18, H1715&lt;=54), "Adult", TRUE, "Old")</f>
        <v>Adult</v>
      </c>
      <c r="K1715" s="27"/>
    </row>
    <row r="1716" spans="1:11" ht="15" customHeight="1" x14ac:dyDescent="0.3">
      <c r="A1716" s="8" t="s">
        <v>1752</v>
      </c>
      <c r="B1716" s="20">
        <v>1</v>
      </c>
      <c r="C1716" s="38">
        <v>5354.07</v>
      </c>
      <c r="D1716" s="8" t="s">
        <v>7884</v>
      </c>
      <c r="E1716" s="8" t="s">
        <v>7882</v>
      </c>
      <c r="F1716" s="8" t="s">
        <v>7867</v>
      </c>
      <c r="G1716" s="43">
        <v>32819</v>
      </c>
      <c r="H1716" s="20">
        <v>33</v>
      </c>
      <c r="I1716" s="20" t="str" cm="1">
        <f t="array" ref="I1716">_xlfn.IFS(H1716&lt;=18, "Child", AND(H1716&gt;18, H1716&lt;=54), "Adult", TRUE, "Old")</f>
        <v>Adult</v>
      </c>
      <c r="K1716" s="27"/>
    </row>
    <row r="1717" spans="1:11" ht="15" customHeight="1" x14ac:dyDescent="0.3">
      <c r="A1717" s="8" t="s">
        <v>1753</v>
      </c>
      <c r="B1717" s="20">
        <v>0</v>
      </c>
      <c r="C1717" s="38">
        <v>5344.81</v>
      </c>
      <c r="D1717" s="8" t="s">
        <v>7884</v>
      </c>
      <c r="E1717" s="8" t="s">
        <v>7882</v>
      </c>
      <c r="F1717" s="8" t="s">
        <v>7859</v>
      </c>
      <c r="G1717" s="43">
        <v>26648</v>
      </c>
      <c r="H1717" s="20">
        <v>50</v>
      </c>
      <c r="I1717" s="20" t="str" cm="1">
        <f t="array" ref="I1717">_xlfn.IFS(H1717&lt;=18, "Child", AND(H1717&gt;18, H1717&lt;=54), "Adult", TRUE, "Old")</f>
        <v>Adult</v>
      </c>
      <c r="K1717" s="27"/>
    </row>
    <row r="1718" spans="1:11" ht="15" customHeight="1" x14ac:dyDescent="0.3">
      <c r="A1718" s="8" t="s">
        <v>1754</v>
      </c>
      <c r="B1718" s="20">
        <v>2</v>
      </c>
      <c r="C1718" s="38">
        <v>5327.4</v>
      </c>
      <c r="D1718" s="8" t="s">
        <v>7884</v>
      </c>
      <c r="E1718" s="8" t="s">
        <v>7883</v>
      </c>
      <c r="F1718" s="8" t="s">
        <v>7860</v>
      </c>
      <c r="G1718" s="43">
        <v>33478</v>
      </c>
      <c r="H1718" s="20">
        <v>31</v>
      </c>
      <c r="I1718" s="20" t="str" cm="1">
        <f t="array" ref="I1718">_xlfn.IFS(H1718&lt;=18, "Child", AND(H1718&gt;18, H1718&lt;=54), "Adult", TRUE, "Old")</f>
        <v>Adult</v>
      </c>
      <c r="K1718" s="27"/>
    </row>
    <row r="1719" spans="1:11" ht="15" customHeight="1" x14ac:dyDescent="0.3">
      <c r="A1719" s="8" t="s">
        <v>1755</v>
      </c>
      <c r="B1719" s="20">
        <v>3</v>
      </c>
      <c r="C1719" s="38">
        <v>5325.65</v>
      </c>
      <c r="D1719" s="8" t="s">
        <v>7884</v>
      </c>
      <c r="E1719" s="8" t="s">
        <v>7883</v>
      </c>
      <c r="F1719" s="8" t="s">
        <v>7861</v>
      </c>
      <c r="G1719" s="43">
        <v>33773</v>
      </c>
      <c r="H1719" s="20">
        <v>30</v>
      </c>
      <c r="I1719" s="20" t="str" cm="1">
        <f t="array" ref="I1719">_xlfn.IFS(H1719&lt;=18, "Child", AND(H1719&gt;18, H1719&lt;=54), "Adult", TRUE, "Old")</f>
        <v>Adult</v>
      </c>
      <c r="K1719" s="27"/>
    </row>
    <row r="1720" spans="1:11" ht="15" customHeight="1" x14ac:dyDescent="0.3">
      <c r="A1720" s="8" t="s">
        <v>1756</v>
      </c>
      <c r="B1720" s="20">
        <v>0</v>
      </c>
      <c r="C1720" s="38">
        <v>5322.24</v>
      </c>
      <c r="D1720" s="8" t="s">
        <v>7884</v>
      </c>
      <c r="E1720" s="8" t="s">
        <v>7883</v>
      </c>
      <c r="F1720" s="8" t="s">
        <v>7860</v>
      </c>
      <c r="G1720" s="43">
        <v>27274</v>
      </c>
      <c r="H1720" s="20">
        <v>48</v>
      </c>
      <c r="I1720" s="20" t="str" cm="1">
        <f t="array" ref="I1720">_xlfn.IFS(H1720&lt;=18, "Child", AND(H1720&gt;18, H1720&lt;=54), "Adult", TRUE, "Old")</f>
        <v>Adult</v>
      </c>
      <c r="K1720" s="27"/>
    </row>
    <row r="1721" spans="1:11" ht="15" customHeight="1" x14ac:dyDescent="0.3">
      <c r="A1721" s="8" t="s">
        <v>1757</v>
      </c>
      <c r="B1721" s="20">
        <v>3</v>
      </c>
      <c r="C1721" s="38">
        <v>5312.17</v>
      </c>
      <c r="D1721" s="8" t="s">
        <v>7884</v>
      </c>
      <c r="E1721" s="8" t="s">
        <v>7884</v>
      </c>
      <c r="F1721" s="8" t="s">
        <v>7860</v>
      </c>
      <c r="G1721" s="43">
        <v>34651</v>
      </c>
      <c r="H1721" s="20">
        <v>28</v>
      </c>
      <c r="I1721" s="20" t="str" cm="1">
        <f t="array" ref="I1721">_xlfn.IFS(H1721&lt;=18, "Child", AND(H1721&gt;18, H1721&lt;=54), "Adult", TRUE, "Old")</f>
        <v>Adult</v>
      </c>
      <c r="K1721" s="27"/>
    </row>
    <row r="1722" spans="1:11" ht="15" customHeight="1" x14ac:dyDescent="0.3">
      <c r="A1722" s="8" t="s">
        <v>1758</v>
      </c>
      <c r="B1722" s="20">
        <v>0</v>
      </c>
      <c r="C1722" s="38">
        <v>5306.7</v>
      </c>
      <c r="D1722" s="8" t="s">
        <v>7884</v>
      </c>
      <c r="E1722" s="8" t="s">
        <v>7882</v>
      </c>
      <c r="F1722" s="8" t="s">
        <v>7860</v>
      </c>
      <c r="G1722" s="43">
        <v>36778</v>
      </c>
      <c r="H1722" s="20">
        <v>22</v>
      </c>
      <c r="I1722" s="20" t="str" cm="1">
        <f t="array" ref="I1722">_xlfn.IFS(H1722&lt;=18, "Child", AND(H1722&gt;18, H1722&lt;=54), "Adult", TRUE, "Old")</f>
        <v>Adult</v>
      </c>
      <c r="K1722" s="27"/>
    </row>
    <row r="1723" spans="1:11" ht="15" customHeight="1" x14ac:dyDescent="0.3">
      <c r="A1723" s="8" t="s">
        <v>1759</v>
      </c>
      <c r="B1723" s="20">
        <v>0</v>
      </c>
      <c r="C1723" s="38">
        <v>5293.67</v>
      </c>
      <c r="D1723" s="8" t="s">
        <v>7884</v>
      </c>
      <c r="E1723" s="8" t="s">
        <v>7884</v>
      </c>
      <c r="F1723" s="8" t="s">
        <v>7874</v>
      </c>
      <c r="G1723" s="43">
        <v>38221</v>
      </c>
      <c r="H1723" s="20">
        <v>18</v>
      </c>
      <c r="I1723" s="20" t="str" cm="1">
        <f t="array" ref="I1723">_xlfn.IFS(H1723&lt;=18, "Child", AND(H1723&gt;18, H1723&lt;=54), "Adult", TRUE, "Old")</f>
        <v>Child</v>
      </c>
      <c r="K1723" s="27"/>
    </row>
    <row r="1724" spans="1:11" ht="15" customHeight="1" x14ac:dyDescent="0.3">
      <c r="A1724" s="8" t="s">
        <v>1760</v>
      </c>
      <c r="B1724" s="20">
        <v>0</v>
      </c>
      <c r="C1724" s="38">
        <v>5291.71</v>
      </c>
      <c r="D1724" s="8" t="s">
        <v>7884</v>
      </c>
      <c r="E1724" s="8" t="s">
        <v>7884</v>
      </c>
      <c r="F1724" s="8" t="s">
        <v>7860</v>
      </c>
      <c r="G1724" s="43">
        <v>27345</v>
      </c>
      <c r="H1724" s="20">
        <v>48</v>
      </c>
      <c r="I1724" s="20" t="str" cm="1">
        <f t="array" ref="I1724">_xlfn.IFS(H1724&lt;=18, "Child", AND(H1724&gt;18, H1724&lt;=54), "Adult", TRUE, "Old")</f>
        <v>Adult</v>
      </c>
      <c r="K1724" s="27"/>
    </row>
    <row r="1725" spans="1:11" ht="15" customHeight="1" x14ac:dyDescent="0.3">
      <c r="A1725" s="8" t="s">
        <v>1761</v>
      </c>
      <c r="B1725" s="20">
        <v>3</v>
      </c>
      <c r="C1725" s="38">
        <v>5275.86</v>
      </c>
      <c r="D1725" s="8" t="s">
        <v>7884</v>
      </c>
      <c r="E1725" s="8" t="s">
        <v>7884</v>
      </c>
      <c r="F1725" s="8" t="s">
        <v>7859</v>
      </c>
      <c r="G1725" s="43">
        <v>32021</v>
      </c>
      <c r="H1725" s="20">
        <v>35</v>
      </c>
      <c r="I1725" s="20" t="str" cm="1">
        <f t="array" ref="I1725">_xlfn.IFS(H1725&lt;=18, "Child", AND(H1725&gt;18, H1725&lt;=54), "Adult", TRUE, "Old")</f>
        <v>Adult</v>
      </c>
      <c r="K1725" s="27"/>
    </row>
    <row r="1726" spans="1:11" ht="15" customHeight="1" x14ac:dyDescent="0.3">
      <c r="A1726" s="8" t="s">
        <v>1762</v>
      </c>
      <c r="B1726" s="20">
        <v>0</v>
      </c>
      <c r="C1726" s="38">
        <v>5272.18</v>
      </c>
      <c r="D1726" s="8" t="s">
        <v>7884</v>
      </c>
      <c r="E1726" s="8" t="s">
        <v>7882</v>
      </c>
      <c r="F1726" s="8" t="s">
        <v>7860</v>
      </c>
      <c r="G1726" s="43">
        <v>31705</v>
      </c>
      <c r="H1726" s="20">
        <v>36</v>
      </c>
      <c r="I1726" s="20" t="str" cm="1">
        <f t="array" ref="I1726">_xlfn.IFS(H1726&lt;=18, "Child", AND(H1726&gt;18, H1726&lt;=54), "Adult", TRUE, "Old")</f>
        <v>Adult</v>
      </c>
      <c r="K1726" s="27"/>
    </row>
    <row r="1727" spans="1:11" ht="15" customHeight="1" x14ac:dyDescent="0.3">
      <c r="A1727" s="8" t="s">
        <v>1763</v>
      </c>
      <c r="B1727" s="20">
        <v>0</v>
      </c>
      <c r="C1727" s="38">
        <v>5267.82</v>
      </c>
      <c r="D1727" s="8" t="s">
        <v>7884</v>
      </c>
      <c r="E1727" s="8" t="s">
        <v>7884</v>
      </c>
      <c r="F1727" s="8" t="s">
        <v>7860</v>
      </c>
      <c r="G1727" s="43">
        <v>31675</v>
      </c>
      <c r="H1727" s="20">
        <v>36</v>
      </c>
      <c r="I1727" s="20" t="str" cm="1">
        <f t="array" ref="I1727">_xlfn.IFS(H1727&lt;=18, "Child", AND(H1727&gt;18, H1727&lt;=54), "Adult", TRUE, "Old")</f>
        <v>Adult</v>
      </c>
      <c r="K1727" s="27"/>
    </row>
    <row r="1728" spans="1:11" ht="15" customHeight="1" x14ac:dyDescent="0.3">
      <c r="A1728" s="8" t="s">
        <v>1764</v>
      </c>
      <c r="B1728" s="20">
        <v>0</v>
      </c>
      <c r="C1728" s="38">
        <v>5266.37</v>
      </c>
      <c r="D1728" s="8" t="s">
        <v>7884</v>
      </c>
      <c r="E1728" s="8" t="s">
        <v>7884</v>
      </c>
      <c r="F1728" s="8" t="s">
        <v>7860</v>
      </c>
      <c r="G1728" s="43">
        <v>31710</v>
      </c>
      <c r="H1728" s="20">
        <v>36</v>
      </c>
      <c r="I1728" s="20" t="str" cm="1">
        <f t="array" ref="I1728">_xlfn.IFS(H1728&lt;=18, "Child", AND(H1728&gt;18, H1728&lt;=54), "Adult", TRUE, "Old")</f>
        <v>Adult</v>
      </c>
      <c r="K1728" s="27"/>
    </row>
    <row r="1729" spans="1:11" ht="15" customHeight="1" x14ac:dyDescent="0.3">
      <c r="A1729" s="8" t="s">
        <v>1765</v>
      </c>
      <c r="B1729" s="20">
        <v>2</v>
      </c>
      <c r="C1729" s="38">
        <v>5261.47</v>
      </c>
      <c r="D1729" s="8" t="s">
        <v>7884</v>
      </c>
      <c r="E1729" s="8" t="s">
        <v>7884</v>
      </c>
      <c r="F1729" s="8" t="s">
        <v>7860</v>
      </c>
      <c r="G1729" s="43">
        <v>32708</v>
      </c>
      <c r="H1729" s="20">
        <v>33</v>
      </c>
      <c r="I1729" s="20" t="str" cm="1">
        <f t="array" ref="I1729">_xlfn.IFS(H1729&lt;=18, "Child", AND(H1729&gt;18, H1729&lt;=54), "Adult", TRUE, "Old")</f>
        <v>Adult</v>
      </c>
      <c r="K1729" s="27"/>
    </row>
    <row r="1730" spans="1:11" ht="15" customHeight="1" x14ac:dyDescent="0.3">
      <c r="A1730" s="8" t="s">
        <v>1766</v>
      </c>
      <c r="B1730" s="20">
        <v>2</v>
      </c>
      <c r="C1730" s="38">
        <v>5257.51</v>
      </c>
      <c r="D1730" s="8" t="s">
        <v>7884</v>
      </c>
      <c r="E1730" s="8" t="s">
        <v>7884</v>
      </c>
      <c r="F1730" s="8" t="s">
        <v>7860</v>
      </c>
      <c r="G1730" s="43">
        <v>32837</v>
      </c>
      <c r="H1730" s="20">
        <v>33</v>
      </c>
      <c r="I1730" s="20" t="str" cm="1">
        <f t="array" ref="I1730">_xlfn.IFS(H1730&lt;=18, "Child", AND(H1730&gt;18, H1730&lt;=54), "Adult", TRUE, "Old")</f>
        <v>Adult</v>
      </c>
      <c r="K1730" s="27"/>
    </row>
    <row r="1731" spans="1:11" ht="15" customHeight="1" x14ac:dyDescent="0.3">
      <c r="A1731" s="8" t="s">
        <v>1767</v>
      </c>
      <c r="B1731" s="20">
        <v>3</v>
      </c>
      <c r="C1731" s="38">
        <v>5253.52</v>
      </c>
      <c r="D1731" s="8" t="s">
        <v>7882</v>
      </c>
      <c r="E1731" s="8" t="s">
        <v>7882</v>
      </c>
      <c r="F1731" s="8" t="s">
        <v>7861</v>
      </c>
      <c r="G1731" s="43">
        <v>33060</v>
      </c>
      <c r="H1731" s="20">
        <v>32</v>
      </c>
      <c r="I1731" s="20" t="str" cm="1">
        <f t="array" ref="I1731">_xlfn.IFS(H1731&lt;=18, "Child", AND(H1731&gt;18, H1731&lt;=54), "Adult", TRUE, "Old")</f>
        <v>Adult</v>
      </c>
      <c r="K1731" s="27"/>
    </row>
    <row r="1732" spans="1:11" ht="15" customHeight="1" x14ac:dyDescent="0.3">
      <c r="A1732" s="8" t="s">
        <v>1768</v>
      </c>
      <c r="B1732" s="20">
        <v>1</v>
      </c>
      <c r="C1732" s="38">
        <v>5246.05</v>
      </c>
      <c r="D1732" s="8" t="s">
        <v>7884</v>
      </c>
      <c r="E1732" s="8" t="s">
        <v>7882</v>
      </c>
      <c r="F1732" s="8" t="s">
        <v>7861</v>
      </c>
      <c r="G1732" s="43">
        <v>32029</v>
      </c>
      <c r="H1732" s="20">
        <v>35</v>
      </c>
      <c r="I1732" s="20" t="str" cm="1">
        <f t="array" ref="I1732">_xlfn.IFS(H1732&lt;=18, "Child", AND(H1732&gt;18, H1732&lt;=54), "Adult", TRUE, "Old")</f>
        <v>Adult</v>
      </c>
      <c r="K1732" s="27"/>
    </row>
    <row r="1733" spans="1:11" ht="15" customHeight="1" x14ac:dyDescent="0.3">
      <c r="A1733" s="8" t="s">
        <v>1769</v>
      </c>
      <c r="B1733" s="20">
        <v>1</v>
      </c>
      <c r="C1733" s="38">
        <v>5245.23</v>
      </c>
      <c r="D1733" s="8" t="s">
        <v>7884</v>
      </c>
      <c r="E1733" s="8" t="s">
        <v>7884</v>
      </c>
      <c r="F1733" s="8" t="s">
        <v>7859</v>
      </c>
      <c r="G1733" s="43">
        <v>31963</v>
      </c>
      <c r="H1733" s="20">
        <v>35</v>
      </c>
      <c r="I1733" s="20" t="str" cm="1">
        <f t="array" ref="I1733">_xlfn.IFS(H1733&lt;=18, "Child", AND(H1733&gt;18, H1733&lt;=54), "Adult", TRUE, "Old")</f>
        <v>Adult</v>
      </c>
      <c r="K1733" s="27"/>
    </row>
    <row r="1734" spans="1:11" ht="15" customHeight="1" x14ac:dyDescent="0.3">
      <c r="A1734" s="8" t="s">
        <v>1770</v>
      </c>
      <c r="B1734" s="20">
        <v>1</v>
      </c>
      <c r="C1734" s="38">
        <v>5240.7700000000004</v>
      </c>
      <c r="D1734" s="8" t="s">
        <v>7884</v>
      </c>
      <c r="E1734" s="8" t="s">
        <v>7884</v>
      </c>
      <c r="F1734" s="8" t="s">
        <v>7861</v>
      </c>
      <c r="G1734" s="43">
        <v>32137</v>
      </c>
      <c r="H1734" s="20">
        <v>35</v>
      </c>
      <c r="I1734" s="20" t="str" cm="1">
        <f t="array" ref="I1734">_xlfn.IFS(H1734&lt;=18, "Child", AND(H1734&gt;18, H1734&lt;=54), "Adult", TRUE, "Old")</f>
        <v>Adult</v>
      </c>
      <c r="K1734" s="27"/>
    </row>
    <row r="1735" spans="1:11" ht="15" customHeight="1" x14ac:dyDescent="0.3">
      <c r="A1735" s="8" t="s">
        <v>1771</v>
      </c>
      <c r="B1735" s="20">
        <v>0</v>
      </c>
      <c r="C1735" s="38">
        <v>5227.99</v>
      </c>
      <c r="D1735" s="8" t="s">
        <v>7884</v>
      </c>
      <c r="E1735" s="8" t="s">
        <v>7883</v>
      </c>
      <c r="F1735" s="8" t="s">
        <v>7867</v>
      </c>
      <c r="G1735" s="43">
        <v>31957</v>
      </c>
      <c r="H1735" s="20">
        <v>35</v>
      </c>
      <c r="I1735" s="20" t="str" cm="1">
        <f t="array" ref="I1735">_xlfn.IFS(H1735&lt;=18, "Child", AND(H1735&gt;18, H1735&lt;=54), "Adult", TRUE, "Old")</f>
        <v>Adult</v>
      </c>
      <c r="K1735" s="27"/>
    </row>
    <row r="1736" spans="1:11" ht="15" customHeight="1" x14ac:dyDescent="0.3">
      <c r="A1736" s="8" t="s">
        <v>1772</v>
      </c>
      <c r="B1736" s="20">
        <v>0</v>
      </c>
      <c r="C1736" s="38">
        <v>5216.4799999999996</v>
      </c>
      <c r="D1736" s="8" t="s">
        <v>7884</v>
      </c>
      <c r="E1736" s="8" t="s">
        <v>7884</v>
      </c>
      <c r="F1736" s="8" t="s">
        <v>7866</v>
      </c>
      <c r="G1736" s="43">
        <v>34856</v>
      </c>
      <c r="H1736" s="20">
        <v>28</v>
      </c>
      <c r="I1736" s="20" t="str" cm="1">
        <f t="array" ref="I1736">_xlfn.IFS(H1736&lt;=18, "Child", AND(H1736&gt;18, H1736&lt;=54), "Adult", TRUE, "Old")</f>
        <v>Adult</v>
      </c>
      <c r="K1736" s="27"/>
    </row>
    <row r="1737" spans="1:11" ht="15" customHeight="1" x14ac:dyDescent="0.3">
      <c r="A1737" s="8" t="s">
        <v>1773</v>
      </c>
      <c r="B1737" s="20">
        <v>0</v>
      </c>
      <c r="C1737" s="38">
        <v>5213.22</v>
      </c>
      <c r="D1737" s="8" t="s">
        <v>7884</v>
      </c>
      <c r="E1737" s="8" t="s">
        <v>7883</v>
      </c>
      <c r="F1737" s="8" t="s">
        <v>7860</v>
      </c>
      <c r="G1737" s="43">
        <v>36495</v>
      </c>
      <c r="H1737" s="20">
        <v>23</v>
      </c>
      <c r="I1737" s="20" t="str" cm="1">
        <f t="array" ref="I1737">_xlfn.IFS(H1737&lt;=18, "Child", AND(H1737&gt;18, H1737&lt;=54), "Adult", TRUE, "Old")</f>
        <v>Adult</v>
      </c>
      <c r="K1737" s="27"/>
    </row>
    <row r="1738" spans="1:11" ht="15" customHeight="1" x14ac:dyDescent="0.3">
      <c r="A1738" s="8" t="s">
        <v>1774</v>
      </c>
      <c r="B1738" s="20">
        <v>3</v>
      </c>
      <c r="C1738" s="38">
        <v>5209.58</v>
      </c>
      <c r="D1738" s="8" t="s">
        <v>7882</v>
      </c>
      <c r="E1738" s="8" t="s">
        <v>7882</v>
      </c>
      <c r="F1738" s="8" t="s">
        <v>7871</v>
      </c>
      <c r="G1738" s="43">
        <v>34137</v>
      </c>
      <c r="H1738" s="20">
        <v>29</v>
      </c>
      <c r="I1738" s="20" t="str" cm="1">
        <f t="array" ref="I1738">_xlfn.IFS(H1738&lt;=18, "Child", AND(H1738&gt;18, H1738&lt;=54), "Adult", TRUE, "Old")</f>
        <v>Adult</v>
      </c>
      <c r="K1738" s="27"/>
    </row>
    <row r="1739" spans="1:11" ht="15" customHeight="1" x14ac:dyDescent="0.3">
      <c r="A1739" s="8" t="s">
        <v>1775</v>
      </c>
      <c r="B1739" s="20">
        <v>3</v>
      </c>
      <c r="C1739" s="38">
        <v>5207.97</v>
      </c>
      <c r="D1739" s="8" t="s">
        <v>7884</v>
      </c>
      <c r="E1739" s="8" t="s">
        <v>7884</v>
      </c>
      <c r="F1739" s="8" t="s">
        <v>7860</v>
      </c>
      <c r="G1739" s="43">
        <v>30613</v>
      </c>
      <c r="H1739" s="20">
        <v>39</v>
      </c>
      <c r="I1739" s="20" t="str" cm="1">
        <f t="array" ref="I1739">_xlfn.IFS(H1739&lt;=18, "Child", AND(H1739&gt;18, H1739&lt;=54), "Adult", TRUE, "Old")</f>
        <v>Adult</v>
      </c>
      <c r="K1739" s="27"/>
    </row>
    <row r="1740" spans="1:11" ht="15" customHeight="1" x14ac:dyDescent="0.3">
      <c r="A1740" s="8" t="s">
        <v>1776</v>
      </c>
      <c r="B1740" s="20">
        <v>0</v>
      </c>
      <c r="C1740" s="38">
        <v>5198.6899999999996</v>
      </c>
      <c r="D1740" s="8" t="s">
        <v>7884</v>
      </c>
      <c r="E1740" s="8" t="s">
        <v>7884</v>
      </c>
      <c r="F1740" s="8" t="s">
        <v>7874</v>
      </c>
      <c r="G1740" s="43">
        <v>38144</v>
      </c>
      <c r="H1740" s="20">
        <v>19</v>
      </c>
      <c r="I1740" s="20" t="str" cm="1">
        <f t="array" ref="I1740">_xlfn.IFS(H1740&lt;=18, "Child", AND(H1740&gt;18, H1740&lt;=54), "Adult", TRUE, "Old")</f>
        <v>Adult</v>
      </c>
      <c r="K1740" s="27"/>
    </row>
    <row r="1741" spans="1:11" ht="15" customHeight="1" x14ac:dyDescent="0.3">
      <c r="A1741" s="8" t="s">
        <v>1777</v>
      </c>
      <c r="B1741" s="20">
        <v>2</v>
      </c>
      <c r="C1741" s="38">
        <v>5195.58</v>
      </c>
      <c r="D1741" s="8" t="s">
        <v>7884</v>
      </c>
      <c r="E1741" s="8" t="s">
        <v>7884</v>
      </c>
      <c r="F1741" s="8" t="s">
        <v>7859</v>
      </c>
      <c r="G1741" s="43">
        <v>29110</v>
      </c>
      <c r="H1741" s="20">
        <v>43</v>
      </c>
      <c r="I1741" s="20" t="str" cm="1">
        <f t="array" ref="I1741">_xlfn.IFS(H1741&lt;=18, "Child", AND(H1741&gt;18, H1741&lt;=54), "Adult", TRUE, "Old")</f>
        <v>Adult</v>
      </c>
      <c r="K1741" s="27"/>
    </row>
    <row r="1742" spans="1:11" ht="15" customHeight="1" x14ac:dyDescent="0.3">
      <c r="A1742" s="8" t="s">
        <v>1778</v>
      </c>
      <c r="B1742" s="20">
        <v>3</v>
      </c>
      <c r="C1742" s="38">
        <v>5177.12</v>
      </c>
      <c r="D1742" s="8" t="s">
        <v>7884</v>
      </c>
      <c r="E1742" s="8" t="s">
        <v>7883</v>
      </c>
      <c r="F1742" s="8" t="s">
        <v>7859</v>
      </c>
      <c r="G1742" s="43">
        <v>30971</v>
      </c>
      <c r="H1742" s="20">
        <v>38</v>
      </c>
      <c r="I1742" s="20" t="str" cm="1">
        <f t="array" ref="I1742">_xlfn.IFS(H1742&lt;=18, "Child", AND(H1742&gt;18, H1742&lt;=54), "Adult", TRUE, "Old")</f>
        <v>Adult</v>
      </c>
      <c r="K1742" s="27"/>
    </row>
    <row r="1743" spans="1:11" ht="15" customHeight="1" x14ac:dyDescent="0.3">
      <c r="A1743" s="8" t="s">
        <v>1779</v>
      </c>
      <c r="B1743" s="20">
        <v>3</v>
      </c>
      <c r="C1743" s="38">
        <v>5166.96</v>
      </c>
      <c r="D1743" s="8" t="s">
        <v>7884</v>
      </c>
      <c r="E1743" s="8" t="s">
        <v>7884</v>
      </c>
      <c r="F1743" s="8" t="s">
        <v>7860</v>
      </c>
      <c r="G1743" s="43">
        <v>33479</v>
      </c>
      <c r="H1743" s="20">
        <v>31</v>
      </c>
      <c r="I1743" s="20" t="str" cm="1">
        <f t="array" ref="I1743">_xlfn.IFS(H1743&lt;=18, "Child", AND(H1743&gt;18, H1743&lt;=54), "Adult", TRUE, "Old")</f>
        <v>Adult</v>
      </c>
      <c r="K1743" s="27"/>
    </row>
    <row r="1744" spans="1:11" ht="15" customHeight="1" x14ac:dyDescent="0.3">
      <c r="A1744" s="8" t="s">
        <v>1780</v>
      </c>
      <c r="B1744" s="20">
        <v>2</v>
      </c>
      <c r="C1744" s="38">
        <v>5152.13</v>
      </c>
      <c r="D1744" s="8" t="s">
        <v>7884</v>
      </c>
      <c r="E1744" s="8" t="s">
        <v>7884</v>
      </c>
      <c r="F1744" s="8" t="s">
        <v>7861</v>
      </c>
      <c r="G1744" s="43">
        <v>33155</v>
      </c>
      <c r="H1744" s="20">
        <v>32</v>
      </c>
      <c r="I1744" s="20" t="str" cm="1">
        <f t="array" ref="I1744">_xlfn.IFS(H1744&lt;=18, "Child", AND(H1744&gt;18, H1744&lt;=54), "Adult", TRUE, "Old")</f>
        <v>Adult</v>
      </c>
      <c r="K1744" s="27"/>
    </row>
    <row r="1745" spans="1:11" ht="15" customHeight="1" x14ac:dyDescent="0.3">
      <c r="A1745" s="8" t="s">
        <v>1781</v>
      </c>
      <c r="B1745" s="20">
        <v>1</v>
      </c>
      <c r="C1745" s="38">
        <v>5148.55</v>
      </c>
      <c r="D1745" s="8" t="s">
        <v>7884</v>
      </c>
      <c r="E1745" s="8" t="s">
        <v>7884</v>
      </c>
      <c r="F1745" s="8" t="s">
        <v>7867</v>
      </c>
      <c r="G1745" s="43">
        <v>33107</v>
      </c>
      <c r="H1745" s="20">
        <v>32</v>
      </c>
      <c r="I1745" s="20" t="str" cm="1">
        <f t="array" ref="I1745">_xlfn.IFS(H1745&lt;=18, "Child", AND(H1745&gt;18, H1745&lt;=54), "Adult", TRUE, "Old")</f>
        <v>Adult</v>
      </c>
      <c r="K1745" s="27"/>
    </row>
    <row r="1746" spans="1:11" ht="15" customHeight="1" x14ac:dyDescent="0.3">
      <c r="A1746" s="8" t="s">
        <v>1782</v>
      </c>
      <c r="B1746" s="20">
        <v>3</v>
      </c>
      <c r="C1746" s="38">
        <v>5144.18</v>
      </c>
      <c r="D1746" s="8" t="s">
        <v>7884</v>
      </c>
      <c r="E1746" s="8" t="s">
        <v>7883</v>
      </c>
      <c r="F1746" s="8" t="s">
        <v>7859</v>
      </c>
      <c r="G1746" s="43">
        <v>30916</v>
      </c>
      <c r="H1746" s="20">
        <v>38</v>
      </c>
      <c r="I1746" s="20" t="str" cm="1">
        <f t="array" ref="I1746">_xlfn.IFS(H1746&lt;=18, "Child", AND(H1746&gt;18, H1746&lt;=54), "Adult", TRUE, "Old")</f>
        <v>Adult</v>
      </c>
      <c r="K1746" s="27"/>
    </row>
    <row r="1747" spans="1:11" ht="15" customHeight="1" x14ac:dyDescent="0.3">
      <c r="A1747" s="8" t="s">
        <v>1783</v>
      </c>
      <c r="B1747" s="20">
        <v>3</v>
      </c>
      <c r="C1747" s="38">
        <v>5138.26</v>
      </c>
      <c r="D1747" s="8" t="s">
        <v>7884</v>
      </c>
      <c r="E1747" s="8" t="s">
        <v>7884</v>
      </c>
      <c r="F1747" s="8" t="s">
        <v>7859</v>
      </c>
      <c r="G1747" s="43">
        <v>34313</v>
      </c>
      <c r="H1747" s="20">
        <v>29</v>
      </c>
      <c r="I1747" s="20" t="str" cm="1">
        <f t="array" ref="I1747">_xlfn.IFS(H1747&lt;=18, "Child", AND(H1747&gt;18, H1747&lt;=54), "Adult", TRUE, "Old")</f>
        <v>Adult</v>
      </c>
      <c r="K1747" s="27"/>
    </row>
    <row r="1748" spans="1:11" ht="15" customHeight="1" x14ac:dyDescent="0.3">
      <c r="A1748" s="8" t="s">
        <v>1784</v>
      </c>
      <c r="B1748" s="20">
        <v>3</v>
      </c>
      <c r="C1748" s="38">
        <v>5136.75</v>
      </c>
      <c r="D1748" s="8" t="s">
        <v>7884</v>
      </c>
      <c r="E1748" s="8" t="s">
        <v>7883</v>
      </c>
      <c r="F1748" s="8" t="s">
        <v>7859</v>
      </c>
      <c r="G1748" s="43">
        <v>32401</v>
      </c>
      <c r="H1748" s="20">
        <v>34</v>
      </c>
      <c r="I1748" s="20" t="str" cm="1">
        <f t="array" ref="I1748">_xlfn.IFS(H1748&lt;=18, "Child", AND(H1748&gt;18, H1748&lt;=54), "Adult", TRUE, "Old")</f>
        <v>Adult</v>
      </c>
      <c r="K1748" s="27"/>
    </row>
    <row r="1749" spans="1:11" ht="15" customHeight="1" x14ac:dyDescent="0.3">
      <c r="A1749" s="8" t="s">
        <v>1785</v>
      </c>
      <c r="B1749" s="20">
        <v>1</v>
      </c>
      <c r="C1749" s="38">
        <v>5125.22</v>
      </c>
      <c r="D1749" s="8" t="s">
        <v>7883</v>
      </c>
      <c r="E1749" s="8" t="s">
        <v>7884</v>
      </c>
      <c r="F1749" s="8" t="s">
        <v>7860</v>
      </c>
      <c r="G1749" s="43">
        <v>32033</v>
      </c>
      <c r="H1749" s="20">
        <v>35</v>
      </c>
      <c r="I1749" s="20" t="str" cm="1">
        <f t="array" ref="I1749">_xlfn.IFS(H1749&lt;=18, "Child", AND(H1749&gt;18, H1749&lt;=54), "Adult", TRUE, "Old")</f>
        <v>Adult</v>
      </c>
      <c r="K1749" s="27"/>
    </row>
    <row r="1750" spans="1:11" ht="15" customHeight="1" x14ac:dyDescent="0.3">
      <c r="A1750" s="8" t="s">
        <v>1786</v>
      </c>
      <c r="B1750" s="20">
        <v>2</v>
      </c>
      <c r="C1750" s="38">
        <v>5124.1899999999996</v>
      </c>
      <c r="D1750" s="8" t="s">
        <v>7884</v>
      </c>
      <c r="E1750" s="8" t="s">
        <v>7882</v>
      </c>
      <c r="F1750" s="8" t="s">
        <v>7859</v>
      </c>
      <c r="G1750" s="43">
        <v>32448</v>
      </c>
      <c r="H1750" s="20">
        <v>34</v>
      </c>
      <c r="I1750" s="20" t="str" cm="1">
        <f t="array" ref="I1750">_xlfn.IFS(H1750&lt;=18, "Child", AND(H1750&gt;18, H1750&lt;=54), "Adult", TRUE, "Old")</f>
        <v>Adult</v>
      </c>
      <c r="K1750" s="27"/>
    </row>
    <row r="1751" spans="1:11" ht="15" customHeight="1" x14ac:dyDescent="0.3">
      <c r="A1751" s="8" t="s">
        <v>1787</v>
      </c>
      <c r="B1751" s="20">
        <v>1</v>
      </c>
      <c r="C1751" s="38">
        <v>5116.5</v>
      </c>
      <c r="D1751" s="8" t="s">
        <v>7884</v>
      </c>
      <c r="E1751" s="8" t="s">
        <v>7884</v>
      </c>
      <c r="F1751" s="8" t="s">
        <v>7860</v>
      </c>
      <c r="G1751" s="43">
        <v>32099</v>
      </c>
      <c r="H1751" s="20">
        <v>35</v>
      </c>
      <c r="I1751" s="20" t="str" cm="1">
        <f t="array" ref="I1751">_xlfn.IFS(H1751&lt;=18, "Child", AND(H1751&gt;18, H1751&lt;=54), "Adult", TRUE, "Old")</f>
        <v>Adult</v>
      </c>
      <c r="K1751" s="27"/>
    </row>
    <row r="1752" spans="1:11" ht="15" customHeight="1" x14ac:dyDescent="0.3">
      <c r="A1752" s="8" t="s">
        <v>1788</v>
      </c>
      <c r="B1752" s="20">
        <v>0</v>
      </c>
      <c r="C1752" s="38">
        <v>5087.92</v>
      </c>
      <c r="D1752" s="8" t="s">
        <v>7884</v>
      </c>
      <c r="E1752" s="8" t="s">
        <v>7884</v>
      </c>
      <c r="F1752" s="8" t="s">
        <v>7873</v>
      </c>
      <c r="G1752" s="43">
        <v>36330</v>
      </c>
      <c r="H1752" s="20">
        <v>23</v>
      </c>
      <c r="I1752" s="20" t="str" cm="1">
        <f t="array" ref="I1752">_xlfn.IFS(H1752&lt;=18, "Child", AND(H1752&gt;18, H1752&lt;=54), "Adult", TRUE, "Old")</f>
        <v>Adult</v>
      </c>
      <c r="K1752" s="27"/>
    </row>
    <row r="1753" spans="1:11" ht="15" customHeight="1" x14ac:dyDescent="0.3">
      <c r="A1753" s="8" t="s">
        <v>1789</v>
      </c>
      <c r="B1753" s="20">
        <v>5</v>
      </c>
      <c r="C1753" s="38">
        <v>5080.1000000000004</v>
      </c>
      <c r="D1753" s="8" t="s">
        <v>7882</v>
      </c>
      <c r="E1753" s="8" t="s">
        <v>7884</v>
      </c>
      <c r="F1753" s="8" t="s">
        <v>7861</v>
      </c>
      <c r="G1753" s="43">
        <v>35625</v>
      </c>
      <c r="H1753" s="20">
        <v>25</v>
      </c>
      <c r="I1753" s="20" t="str" cm="1">
        <f t="array" ref="I1753">_xlfn.IFS(H1753&lt;=18, "Child", AND(H1753&gt;18, H1753&lt;=54), "Adult", TRUE, "Old")</f>
        <v>Adult</v>
      </c>
      <c r="K1753" s="27"/>
    </row>
    <row r="1754" spans="1:11" ht="15" customHeight="1" x14ac:dyDescent="0.3">
      <c r="A1754" s="8" t="s">
        <v>1790</v>
      </c>
      <c r="B1754" s="20">
        <v>2</v>
      </c>
      <c r="C1754" s="38">
        <v>5077.1899999999996</v>
      </c>
      <c r="D1754" s="8" t="s">
        <v>7884</v>
      </c>
      <c r="E1754" s="8" t="s">
        <v>7882</v>
      </c>
      <c r="F1754" s="8" t="s">
        <v>7860</v>
      </c>
      <c r="G1754" s="43">
        <v>28816</v>
      </c>
      <c r="H1754" s="20">
        <v>44</v>
      </c>
      <c r="I1754" s="20" t="str" cm="1">
        <f t="array" ref="I1754">_xlfn.IFS(H1754&lt;=18, "Child", AND(H1754&gt;18, H1754&lt;=54), "Adult", TRUE, "Old")</f>
        <v>Adult</v>
      </c>
      <c r="K1754" s="27"/>
    </row>
    <row r="1755" spans="1:11" ht="15" customHeight="1" x14ac:dyDescent="0.3">
      <c r="A1755" s="8" t="s">
        <v>1791</v>
      </c>
      <c r="B1755" s="20">
        <v>0</v>
      </c>
      <c r="C1755" s="38">
        <v>5059.5600000000004</v>
      </c>
      <c r="D1755" s="8" t="s">
        <v>7884</v>
      </c>
      <c r="E1755" s="8" t="s">
        <v>7883</v>
      </c>
      <c r="F1755" s="8" t="s">
        <v>7870</v>
      </c>
      <c r="G1755" s="43">
        <v>34131</v>
      </c>
      <c r="H1755" s="20">
        <v>29</v>
      </c>
      <c r="I1755" s="20" t="str" cm="1">
        <f t="array" ref="I1755">_xlfn.IFS(H1755&lt;=18, "Child", AND(H1755&gt;18, H1755&lt;=54), "Adult", TRUE, "Old")</f>
        <v>Adult</v>
      </c>
      <c r="K1755" s="27"/>
    </row>
    <row r="1756" spans="1:11" ht="15" customHeight="1" x14ac:dyDescent="0.3">
      <c r="A1756" s="8" t="s">
        <v>1792</v>
      </c>
      <c r="B1756" s="20">
        <v>2</v>
      </c>
      <c r="C1756" s="38">
        <v>5054.05</v>
      </c>
      <c r="D1756" s="8" t="s">
        <v>7884</v>
      </c>
      <c r="E1756" s="8" t="s">
        <v>7884</v>
      </c>
      <c r="F1756" s="8" t="s">
        <v>7859</v>
      </c>
      <c r="G1756" s="43">
        <v>29471</v>
      </c>
      <c r="H1756" s="20">
        <v>42</v>
      </c>
      <c r="I1756" s="20" t="str" cm="1">
        <f t="array" ref="I1756">_xlfn.IFS(H1756&lt;=18, "Child", AND(H1756&gt;18, H1756&lt;=54), "Adult", TRUE, "Old")</f>
        <v>Adult</v>
      </c>
      <c r="K1756" s="27"/>
    </row>
    <row r="1757" spans="1:11" ht="15" customHeight="1" x14ac:dyDescent="0.3">
      <c r="A1757" s="8" t="s">
        <v>1793</v>
      </c>
      <c r="B1757" s="20">
        <v>0</v>
      </c>
      <c r="C1757" s="38">
        <v>5045.1499999999996</v>
      </c>
      <c r="D1757" s="8" t="s">
        <v>7884</v>
      </c>
      <c r="E1757" s="8" t="s">
        <v>7884</v>
      </c>
      <c r="F1757" s="8" t="s">
        <v>7860</v>
      </c>
      <c r="G1757" s="43">
        <v>35640</v>
      </c>
      <c r="H1757" s="20">
        <v>25</v>
      </c>
      <c r="I1757" s="20" t="str" cm="1">
        <f t="array" ref="I1757">_xlfn.IFS(H1757&lt;=18, "Child", AND(H1757&gt;18, H1757&lt;=54), "Adult", TRUE, "Old")</f>
        <v>Adult</v>
      </c>
      <c r="K1757" s="27"/>
    </row>
    <row r="1758" spans="1:11" ht="15" customHeight="1" x14ac:dyDescent="0.3">
      <c r="A1758" s="8" t="s">
        <v>1794</v>
      </c>
      <c r="B1758" s="20">
        <v>0</v>
      </c>
      <c r="C1758" s="38">
        <v>5043.13</v>
      </c>
      <c r="D1758" s="8" t="s">
        <v>7884</v>
      </c>
      <c r="E1758" s="8" t="s">
        <v>7882</v>
      </c>
      <c r="F1758" s="8" t="s">
        <v>7861</v>
      </c>
      <c r="G1758" s="43">
        <v>37180</v>
      </c>
      <c r="H1758" s="20">
        <v>21</v>
      </c>
      <c r="I1758" s="20" t="str" cm="1">
        <f t="array" ref="I1758">_xlfn.IFS(H1758&lt;=18, "Child", AND(H1758&gt;18, H1758&lt;=54), "Adult", TRUE, "Old")</f>
        <v>Adult</v>
      </c>
      <c r="K1758" s="27"/>
    </row>
    <row r="1759" spans="1:11" ht="15" customHeight="1" x14ac:dyDescent="0.3">
      <c r="A1759" s="8" t="s">
        <v>1795</v>
      </c>
      <c r="B1759" s="20">
        <v>0</v>
      </c>
      <c r="C1759" s="38">
        <v>5038.57</v>
      </c>
      <c r="D1759" s="8" t="s">
        <v>7884</v>
      </c>
      <c r="E1759" s="8" t="s">
        <v>7884</v>
      </c>
      <c r="F1759" s="8" t="s">
        <v>7866</v>
      </c>
      <c r="G1759" s="43">
        <v>35768</v>
      </c>
      <c r="H1759" s="20">
        <v>25</v>
      </c>
      <c r="I1759" s="20" t="str" cm="1">
        <f t="array" ref="I1759">_xlfn.IFS(H1759&lt;=18, "Child", AND(H1759&gt;18, H1759&lt;=54), "Adult", TRUE, "Old")</f>
        <v>Adult</v>
      </c>
      <c r="K1759" s="27"/>
    </row>
    <row r="1760" spans="1:11" ht="15" customHeight="1" x14ac:dyDescent="0.3">
      <c r="A1760" s="8" t="s">
        <v>1796</v>
      </c>
      <c r="B1760" s="20">
        <v>3</v>
      </c>
      <c r="C1760" s="38">
        <v>5034.1000000000004</v>
      </c>
      <c r="D1760" s="8" t="s">
        <v>7884</v>
      </c>
      <c r="E1760" s="8" t="s">
        <v>7884</v>
      </c>
      <c r="F1760" s="8" t="s">
        <v>7859</v>
      </c>
      <c r="G1760" s="43">
        <v>31592</v>
      </c>
      <c r="H1760" s="20">
        <v>36</v>
      </c>
      <c r="I1760" s="20" t="str" cm="1">
        <f t="array" ref="I1760">_xlfn.IFS(H1760&lt;=18, "Child", AND(H1760&gt;18, H1760&lt;=54), "Adult", TRUE, "Old")</f>
        <v>Adult</v>
      </c>
      <c r="K1760" s="27"/>
    </row>
    <row r="1761" spans="1:11" ht="15" customHeight="1" x14ac:dyDescent="0.3">
      <c r="A1761" s="8" t="s">
        <v>1797</v>
      </c>
      <c r="B1761" s="20">
        <v>2</v>
      </c>
      <c r="C1761" s="38">
        <v>5031.2700000000004</v>
      </c>
      <c r="D1761" s="8" t="s">
        <v>7882</v>
      </c>
      <c r="E1761" s="8" t="s">
        <v>7883</v>
      </c>
      <c r="F1761" s="8" t="s">
        <v>7864</v>
      </c>
      <c r="G1761" s="43">
        <v>33491</v>
      </c>
      <c r="H1761" s="20">
        <v>31</v>
      </c>
      <c r="I1761" s="20" t="str" cm="1">
        <f t="array" ref="I1761">_xlfn.IFS(H1761&lt;=18, "Child", AND(H1761&gt;18, H1761&lt;=54), "Adult", TRUE, "Old")</f>
        <v>Adult</v>
      </c>
      <c r="K1761" s="27"/>
    </row>
    <row r="1762" spans="1:11" ht="15" customHeight="1" x14ac:dyDescent="0.3">
      <c r="A1762" s="8" t="s">
        <v>1798</v>
      </c>
      <c r="B1762" s="20">
        <v>0</v>
      </c>
      <c r="C1762" s="38">
        <v>5028.1499999999996</v>
      </c>
      <c r="D1762" s="8" t="s">
        <v>7883</v>
      </c>
      <c r="E1762" s="8" t="s">
        <v>7884</v>
      </c>
      <c r="F1762" s="8" t="s">
        <v>7860</v>
      </c>
      <c r="G1762" s="43">
        <v>31409</v>
      </c>
      <c r="H1762" s="20">
        <v>37</v>
      </c>
      <c r="I1762" s="20" t="str" cm="1">
        <f t="array" ref="I1762">_xlfn.IFS(H1762&lt;=18, "Child", AND(H1762&gt;18, H1762&lt;=54), "Adult", TRUE, "Old")</f>
        <v>Adult</v>
      </c>
      <c r="K1762" s="27"/>
    </row>
    <row r="1763" spans="1:11" ht="15" customHeight="1" x14ac:dyDescent="0.3">
      <c r="A1763" s="8" t="s">
        <v>1799</v>
      </c>
      <c r="B1763" s="20">
        <v>1</v>
      </c>
      <c r="C1763" s="38">
        <v>5012.47</v>
      </c>
      <c r="D1763" s="8" t="s">
        <v>7884</v>
      </c>
      <c r="E1763" s="8" t="s">
        <v>7882</v>
      </c>
      <c r="F1763" s="8" t="s">
        <v>7861</v>
      </c>
      <c r="G1763" s="43">
        <v>32456</v>
      </c>
      <c r="H1763" s="20">
        <v>34</v>
      </c>
      <c r="I1763" s="20" t="str" cm="1">
        <f t="array" ref="I1763">_xlfn.IFS(H1763&lt;=18, "Child", AND(H1763&gt;18, H1763&lt;=54), "Adult", TRUE, "Old")</f>
        <v>Adult</v>
      </c>
      <c r="K1763" s="27"/>
    </row>
    <row r="1764" spans="1:11" ht="15" customHeight="1" x14ac:dyDescent="0.3">
      <c r="A1764" s="8" t="s">
        <v>1800</v>
      </c>
      <c r="B1764" s="20">
        <v>1</v>
      </c>
      <c r="C1764" s="38">
        <v>5003.8500000000004</v>
      </c>
      <c r="D1764" s="8" t="s">
        <v>7884</v>
      </c>
      <c r="E1764" s="8" t="s">
        <v>7882</v>
      </c>
      <c r="F1764" s="8" t="s">
        <v>7861</v>
      </c>
      <c r="G1764" s="43">
        <v>32332</v>
      </c>
      <c r="H1764" s="20">
        <v>34</v>
      </c>
      <c r="I1764" s="20" t="str" cm="1">
        <f t="array" ref="I1764">_xlfn.IFS(H1764&lt;=18, "Child", AND(H1764&gt;18, H1764&lt;=54), "Adult", TRUE, "Old")</f>
        <v>Adult</v>
      </c>
      <c r="K1764" s="27"/>
    </row>
    <row r="1765" spans="1:11" ht="15" customHeight="1" x14ac:dyDescent="0.3">
      <c r="A1765" s="8" t="s">
        <v>1801</v>
      </c>
      <c r="B1765" s="20">
        <v>2</v>
      </c>
      <c r="C1765" s="38">
        <v>5003.7700000000004</v>
      </c>
      <c r="D1765" s="8" t="s">
        <v>7884</v>
      </c>
      <c r="E1765" s="8" t="s">
        <v>7882</v>
      </c>
      <c r="F1765" s="8" t="s">
        <v>7859</v>
      </c>
      <c r="G1765" s="43">
        <v>28285</v>
      </c>
      <c r="H1765" s="20">
        <v>45</v>
      </c>
      <c r="I1765" s="20" t="str" cm="1">
        <f t="array" ref="I1765">_xlfn.IFS(H1765&lt;=18, "Child", AND(H1765&gt;18, H1765&lt;=54), "Adult", TRUE, "Old")</f>
        <v>Adult</v>
      </c>
      <c r="K1765" s="27"/>
    </row>
    <row r="1766" spans="1:11" ht="15" customHeight="1" x14ac:dyDescent="0.3">
      <c r="A1766" s="8" t="s">
        <v>1802</v>
      </c>
      <c r="B1766" s="20">
        <v>1</v>
      </c>
      <c r="C1766" s="38">
        <v>5002.78</v>
      </c>
      <c r="D1766" s="8" t="s">
        <v>7884</v>
      </c>
      <c r="E1766" s="8" t="s">
        <v>7884</v>
      </c>
      <c r="F1766" s="8" t="s">
        <v>7859</v>
      </c>
      <c r="G1766" s="43">
        <v>32390</v>
      </c>
      <c r="H1766" s="20">
        <v>34</v>
      </c>
      <c r="I1766" s="20" t="str" cm="1">
        <f t="array" ref="I1766">_xlfn.IFS(H1766&lt;=18, "Child", AND(H1766&gt;18, H1766&lt;=54), "Adult", TRUE, "Old")</f>
        <v>Adult</v>
      </c>
      <c r="K1766" s="27"/>
    </row>
    <row r="1767" spans="1:11" ht="15" customHeight="1" x14ac:dyDescent="0.3">
      <c r="A1767" s="8" t="s">
        <v>1803</v>
      </c>
      <c r="B1767" s="20">
        <v>0</v>
      </c>
      <c r="C1767" s="38">
        <v>4999.04</v>
      </c>
      <c r="D1767" s="8" t="s">
        <v>7884</v>
      </c>
      <c r="E1767" s="8" t="s">
        <v>7884</v>
      </c>
      <c r="F1767" s="8" t="s">
        <v>7861</v>
      </c>
      <c r="G1767" s="43">
        <v>37169</v>
      </c>
      <c r="H1767" s="20">
        <v>21</v>
      </c>
      <c r="I1767" s="20" t="str" cm="1">
        <f t="array" ref="I1767">_xlfn.IFS(H1767&lt;=18, "Child", AND(H1767&gt;18, H1767&lt;=54), "Adult", TRUE, "Old")</f>
        <v>Adult</v>
      </c>
      <c r="K1767" s="27"/>
    </row>
    <row r="1768" spans="1:11" ht="15" customHeight="1" x14ac:dyDescent="0.3">
      <c r="A1768" s="8" t="s">
        <v>1804</v>
      </c>
      <c r="B1768" s="20">
        <v>0</v>
      </c>
      <c r="C1768" s="38">
        <v>4992.38</v>
      </c>
      <c r="D1768" s="8" t="s">
        <v>7884</v>
      </c>
      <c r="E1768" s="8" t="s">
        <v>7882</v>
      </c>
      <c r="F1768" s="8" t="s">
        <v>7867</v>
      </c>
      <c r="G1768" s="43">
        <v>32318</v>
      </c>
      <c r="H1768" s="20">
        <v>34</v>
      </c>
      <c r="I1768" s="20" t="str" cm="1">
        <f t="array" ref="I1768">_xlfn.IFS(H1768&lt;=18, "Child", AND(H1768&gt;18, H1768&lt;=54), "Adult", TRUE, "Old")</f>
        <v>Adult</v>
      </c>
      <c r="K1768" s="27"/>
    </row>
    <row r="1769" spans="1:11" ht="15" customHeight="1" x14ac:dyDescent="0.3">
      <c r="A1769" s="8" t="s">
        <v>1805</v>
      </c>
      <c r="B1769" s="20">
        <v>0</v>
      </c>
      <c r="C1769" s="38">
        <v>4985.22</v>
      </c>
      <c r="D1769" s="8" t="s">
        <v>7884</v>
      </c>
      <c r="E1769" s="8" t="s">
        <v>7882</v>
      </c>
      <c r="F1769" s="8" t="s">
        <v>7859</v>
      </c>
      <c r="G1769" s="43">
        <v>26975</v>
      </c>
      <c r="H1769" s="20">
        <v>49</v>
      </c>
      <c r="I1769" s="20" t="str" cm="1">
        <f t="array" ref="I1769">_xlfn.IFS(H1769&lt;=18, "Child", AND(H1769&gt;18, H1769&lt;=54), "Adult", TRUE, "Old")</f>
        <v>Adult</v>
      </c>
      <c r="K1769" s="27"/>
    </row>
    <row r="1770" spans="1:11" ht="15" customHeight="1" x14ac:dyDescent="0.3">
      <c r="A1770" s="8" t="s">
        <v>1806</v>
      </c>
      <c r="B1770" s="20">
        <v>2</v>
      </c>
      <c r="C1770" s="38">
        <v>4949.76</v>
      </c>
      <c r="D1770" s="8" t="s">
        <v>7884</v>
      </c>
      <c r="E1770" s="8" t="s">
        <v>7883</v>
      </c>
      <c r="F1770" s="8" t="s">
        <v>7859</v>
      </c>
      <c r="G1770" s="43">
        <v>33480</v>
      </c>
      <c r="H1770" s="20">
        <v>31</v>
      </c>
      <c r="I1770" s="20" t="str" cm="1">
        <f t="array" ref="I1770">_xlfn.IFS(H1770&lt;=18, "Child", AND(H1770&gt;18, H1770&lt;=54), "Adult", TRUE, "Old")</f>
        <v>Adult</v>
      </c>
      <c r="K1770" s="27"/>
    </row>
    <row r="1771" spans="1:11" ht="15" customHeight="1" x14ac:dyDescent="0.3">
      <c r="A1771" s="8" t="s">
        <v>1807</v>
      </c>
      <c r="B1771" s="20">
        <v>0</v>
      </c>
      <c r="C1771" s="38">
        <v>4942.0600000000004</v>
      </c>
      <c r="D1771" s="8" t="s">
        <v>7884</v>
      </c>
      <c r="E1771" s="8" t="s">
        <v>7884</v>
      </c>
      <c r="F1771" s="8" t="s">
        <v>7859</v>
      </c>
      <c r="G1771" s="43">
        <v>27206</v>
      </c>
      <c r="H1771" s="20">
        <v>48</v>
      </c>
      <c r="I1771" s="20" t="str" cm="1">
        <f t="array" ref="I1771">_xlfn.IFS(H1771&lt;=18, "Child", AND(H1771&gt;18, H1771&lt;=54), "Adult", TRUE, "Old")</f>
        <v>Adult</v>
      </c>
      <c r="K1771" s="27"/>
    </row>
    <row r="1772" spans="1:11" ht="15" customHeight="1" x14ac:dyDescent="0.3">
      <c r="A1772" s="8" t="s">
        <v>1808</v>
      </c>
      <c r="B1772" s="20">
        <v>2</v>
      </c>
      <c r="C1772" s="38">
        <v>4934.71</v>
      </c>
      <c r="D1772" s="8" t="s">
        <v>7884</v>
      </c>
      <c r="E1772" s="8" t="s">
        <v>7882</v>
      </c>
      <c r="F1772" s="8" t="s">
        <v>7861</v>
      </c>
      <c r="G1772" s="43">
        <v>33569</v>
      </c>
      <c r="H1772" s="20">
        <v>31</v>
      </c>
      <c r="I1772" s="20" t="str" cm="1">
        <f t="array" ref="I1772">_xlfn.IFS(H1772&lt;=18, "Child", AND(H1772&gt;18, H1772&lt;=54), "Adult", TRUE, "Old")</f>
        <v>Adult</v>
      </c>
      <c r="K1772" s="27"/>
    </row>
    <row r="1773" spans="1:11" ht="15" customHeight="1" x14ac:dyDescent="0.3">
      <c r="A1773" s="8" t="s">
        <v>1809</v>
      </c>
      <c r="B1773" s="20">
        <v>2</v>
      </c>
      <c r="C1773" s="38">
        <v>4931.6499999999996</v>
      </c>
      <c r="D1773" s="8" t="s">
        <v>7884</v>
      </c>
      <c r="E1773" s="8" t="s">
        <v>7882</v>
      </c>
      <c r="F1773" s="8" t="s">
        <v>7861</v>
      </c>
      <c r="G1773" s="43">
        <v>33473</v>
      </c>
      <c r="H1773" s="20">
        <v>31</v>
      </c>
      <c r="I1773" s="20" t="str" cm="1">
        <f t="array" ref="I1773">_xlfn.IFS(H1773&lt;=18, "Child", AND(H1773&gt;18, H1773&lt;=54), "Adult", TRUE, "Old")</f>
        <v>Adult</v>
      </c>
      <c r="K1773" s="27"/>
    </row>
    <row r="1774" spans="1:11" ht="15" customHeight="1" x14ac:dyDescent="0.3">
      <c r="A1774" s="8" t="s">
        <v>1810</v>
      </c>
      <c r="B1774" s="20">
        <v>2</v>
      </c>
      <c r="C1774" s="38">
        <v>4922.92</v>
      </c>
      <c r="D1774" s="8" t="s">
        <v>7884</v>
      </c>
      <c r="E1774" s="8" t="s">
        <v>7884</v>
      </c>
      <c r="F1774" s="8" t="s">
        <v>7860</v>
      </c>
      <c r="G1774" s="43">
        <v>34191</v>
      </c>
      <c r="H1774" s="20">
        <v>29</v>
      </c>
      <c r="I1774" s="20" t="str" cm="1">
        <f t="array" ref="I1774">_xlfn.IFS(H1774&lt;=18, "Child", AND(H1774&gt;18, H1774&lt;=54), "Adult", TRUE, "Old")</f>
        <v>Adult</v>
      </c>
      <c r="K1774" s="27"/>
    </row>
    <row r="1775" spans="1:11" ht="15" customHeight="1" x14ac:dyDescent="0.3">
      <c r="A1775" s="8" t="s">
        <v>1811</v>
      </c>
      <c r="B1775" s="20">
        <v>5</v>
      </c>
      <c r="C1775" s="38">
        <v>4915.0600000000004</v>
      </c>
      <c r="D1775" s="8" t="s">
        <v>7884</v>
      </c>
      <c r="E1775" s="8" t="s">
        <v>7883</v>
      </c>
      <c r="F1775" s="8" t="s">
        <v>7871</v>
      </c>
      <c r="G1775" s="43">
        <v>37489</v>
      </c>
      <c r="H1775" s="20">
        <v>20</v>
      </c>
      <c r="I1775" s="20" t="str" cm="1">
        <f t="array" ref="I1775">_xlfn.IFS(H1775&lt;=18, "Child", AND(H1775&gt;18, H1775&lt;=54), "Adult", TRUE, "Old")</f>
        <v>Adult</v>
      </c>
      <c r="K1775" s="27"/>
    </row>
    <row r="1776" spans="1:11" ht="15" customHeight="1" x14ac:dyDescent="0.3">
      <c r="A1776" s="8" t="s">
        <v>1812</v>
      </c>
      <c r="B1776" s="20">
        <v>1</v>
      </c>
      <c r="C1776" s="38">
        <v>4911.8900000000003</v>
      </c>
      <c r="D1776" s="8" t="s">
        <v>7884</v>
      </c>
      <c r="E1776" s="8" t="s">
        <v>7882</v>
      </c>
      <c r="F1776" s="8" t="s">
        <v>7859</v>
      </c>
      <c r="G1776" s="43">
        <v>29877</v>
      </c>
      <c r="H1776" s="20">
        <v>41</v>
      </c>
      <c r="I1776" s="20" t="str" cm="1">
        <f t="array" ref="I1776">_xlfn.IFS(H1776&lt;=18, "Child", AND(H1776&gt;18, H1776&lt;=54), "Adult", TRUE, "Old")</f>
        <v>Adult</v>
      </c>
      <c r="K1776" s="27"/>
    </row>
    <row r="1777" spans="1:11" ht="15" customHeight="1" x14ac:dyDescent="0.3">
      <c r="A1777" s="8" t="s">
        <v>1813</v>
      </c>
      <c r="B1777" s="20">
        <v>2</v>
      </c>
      <c r="C1777" s="38">
        <v>4906.41</v>
      </c>
      <c r="D1777" s="8" t="s">
        <v>7884</v>
      </c>
      <c r="E1777" s="8" t="s">
        <v>7883</v>
      </c>
      <c r="F1777" s="8" t="s">
        <v>7860</v>
      </c>
      <c r="G1777" s="43">
        <v>34160</v>
      </c>
      <c r="H1777" s="20">
        <v>29</v>
      </c>
      <c r="I1777" s="20" t="str" cm="1">
        <f t="array" ref="I1777">_xlfn.IFS(H1777&lt;=18, "Child", AND(H1777&gt;18, H1777&lt;=54), "Adult", TRUE, "Old")</f>
        <v>Adult</v>
      </c>
      <c r="K1777" s="27"/>
    </row>
    <row r="1778" spans="1:11" ht="15" customHeight="1" x14ac:dyDescent="0.3">
      <c r="A1778" s="8" t="s">
        <v>1814</v>
      </c>
      <c r="B1778" s="20">
        <v>1</v>
      </c>
      <c r="C1778" s="38">
        <v>4894.75</v>
      </c>
      <c r="D1778" s="8" t="s">
        <v>7882</v>
      </c>
      <c r="E1778" s="8" t="s">
        <v>7882</v>
      </c>
      <c r="F1778" s="8" t="s">
        <v>7860</v>
      </c>
      <c r="G1778" s="43">
        <v>32409</v>
      </c>
      <c r="H1778" s="20">
        <v>34</v>
      </c>
      <c r="I1778" s="20" t="str" cm="1">
        <f t="array" ref="I1778">_xlfn.IFS(H1778&lt;=18, "Child", AND(H1778&gt;18, H1778&lt;=54), "Adult", TRUE, "Old")</f>
        <v>Adult</v>
      </c>
      <c r="K1778" s="27"/>
    </row>
    <row r="1779" spans="1:11" ht="15" customHeight="1" x14ac:dyDescent="0.3">
      <c r="A1779" s="8" t="s">
        <v>1815</v>
      </c>
      <c r="B1779" s="20">
        <v>3</v>
      </c>
      <c r="C1779" s="38">
        <v>4894.3900000000003</v>
      </c>
      <c r="D1779" s="8" t="s">
        <v>7884</v>
      </c>
      <c r="E1779" s="8" t="s">
        <v>7882</v>
      </c>
      <c r="F1779" s="8" t="s">
        <v>7859</v>
      </c>
      <c r="G1779" s="43">
        <v>33205</v>
      </c>
      <c r="H1779" s="20">
        <v>32</v>
      </c>
      <c r="I1779" s="20" t="str" cm="1">
        <f t="array" ref="I1779">_xlfn.IFS(H1779&lt;=18, "Child", AND(H1779&gt;18, H1779&lt;=54), "Adult", TRUE, "Old")</f>
        <v>Adult</v>
      </c>
      <c r="K1779" s="27"/>
    </row>
    <row r="1780" spans="1:11" ht="15" customHeight="1" x14ac:dyDescent="0.3">
      <c r="A1780" s="8" t="s">
        <v>1816</v>
      </c>
      <c r="B1780" s="20">
        <v>2</v>
      </c>
      <c r="C1780" s="38">
        <v>4890</v>
      </c>
      <c r="D1780" s="8" t="s">
        <v>7882</v>
      </c>
      <c r="E1780" s="8" t="s">
        <v>7884</v>
      </c>
      <c r="F1780" s="8" t="s">
        <v>7859</v>
      </c>
      <c r="G1780" s="43">
        <v>32699</v>
      </c>
      <c r="H1780" s="20">
        <v>33</v>
      </c>
      <c r="I1780" s="20" t="str" cm="1">
        <f t="array" ref="I1780">_xlfn.IFS(H1780&lt;=18, "Child", AND(H1780&gt;18, H1780&lt;=54), "Adult", TRUE, "Old")</f>
        <v>Adult</v>
      </c>
      <c r="K1780" s="27"/>
    </row>
    <row r="1781" spans="1:11" ht="15" customHeight="1" x14ac:dyDescent="0.3">
      <c r="A1781" s="8" t="s">
        <v>1817</v>
      </c>
      <c r="B1781" s="20">
        <v>0</v>
      </c>
      <c r="C1781" s="38">
        <v>4889.04</v>
      </c>
      <c r="D1781" s="8" t="s">
        <v>7884</v>
      </c>
      <c r="E1781" s="8" t="s">
        <v>7883</v>
      </c>
      <c r="F1781" s="8" t="s">
        <v>7859</v>
      </c>
      <c r="G1781" s="43">
        <v>31712</v>
      </c>
      <c r="H1781" s="20">
        <v>36</v>
      </c>
      <c r="I1781" s="20" t="str" cm="1">
        <f t="array" ref="I1781">_xlfn.IFS(H1781&lt;=18, "Child", AND(H1781&gt;18, H1781&lt;=54), "Adult", TRUE, "Old")</f>
        <v>Adult</v>
      </c>
      <c r="K1781" s="27"/>
    </row>
    <row r="1782" spans="1:11" ht="15" customHeight="1" x14ac:dyDescent="0.3">
      <c r="A1782" s="8" t="s">
        <v>1818</v>
      </c>
      <c r="B1782" s="20">
        <v>0</v>
      </c>
      <c r="C1782" s="38">
        <v>4883.87</v>
      </c>
      <c r="D1782" s="8" t="s">
        <v>7884</v>
      </c>
      <c r="E1782" s="8" t="s">
        <v>7883</v>
      </c>
      <c r="F1782" s="8" t="s">
        <v>7861</v>
      </c>
      <c r="G1782" s="43">
        <v>31769</v>
      </c>
      <c r="H1782" s="20">
        <v>36</v>
      </c>
      <c r="I1782" s="20" t="str" cm="1">
        <f t="array" ref="I1782">_xlfn.IFS(H1782&lt;=18, "Child", AND(H1782&gt;18, H1782&lt;=54), "Adult", TRUE, "Old")</f>
        <v>Adult</v>
      </c>
      <c r="K1782" s="27"/>
    </row>
    <row r="1783" spans="1:11" ht="15" customHeight="1" x14ac:dyDescent="0.3">
      <c r="A1783" s="8" t="s">
        <v>1819</v>
      </c>
      <c r="B1783" s="20">
        <v>4</v>
      </c>
      <c r="C1783" s="38">
        <v>4877.9799999999996</v>
      </c>
      <c r="D1783" s="8" t="s">
        <v>7884</v>
      </c>
      <c r="E1783" s="8" t="s">
        <v>7882</v>
      </c>
      <c r="F1783" s="8" t="s">
        <v>7860</v>
      </c>
      <c r="G1783" s="43">
        <v>35702</v>
      </c>
      <c r="H1783" s="20">
        <v>25</v>
      </c>
      <c r="I1783" s="20" t="str" cm="1">
        <f t="array" ref="I1783">_xlfn.IFS(H1783&lt;=18, "Child", AND(H1783&gt;18, H1783&lt;=54), "Adult", TRUE, "Old")</f>
        <v>Adult</v>
      </c>
      <c r="K1783" s="27"/>
    </row>
    <row r="1784" spans="1:11" ht="15" customHeight="1" x14ac:dyDescent="0.3">
      <c r="A1784" s="8" t="s">
        <v>1820</v>
      </c>
      <c r="B1784" s="20">
        <v>3</v>
      </c>
      <c r="C1784" s="38">
        <v>4859.8900000000003</v>
      </c>
      <c r="D1784" s="8" t="s">
        <v>7884</v>
      </c>
      <c r="E1784" s="8" t="s">
        <v>7882</v>
      </c>
      <c r="F1784" s="8" t="s">
        <v>7861</v>
      </c>
      <c r="G1784" s="43">
        <v>32752</v>
      </c>
      <c r="H1784" s="20">
        <v>33</v>
      </c>
      <c r="I1784" s="20" t="str" cm="1">
        <f t="array" ref="I1784">_xlfn.IFS(H1784&lt;=18, "Child", AND(H1784&gt;18, H1784&lt;=54), "Adult", TRUE, "Old")</f>
        <v>Adult</v>
      </c>
      <c r="K1784" s="27"/>
    </row>
    <row r="1785" spans="1:11" ht="15" customHeight="1" x14ac:dyDescent="0.3">
      <c r="A1785" s="8" t="s">
        <v>1821</v>
      </c>
      <c r="B1785" s="20">
        <v>3</v>
      </c>
      <c r="C1785" s="38">
        <v>4846.92</v>
      </c>
      <c r="D1785" s="8" t="s">
        <v>7884</v>
      </c>
      <c r="E1785" s="8" t="s">
        <v>7882</v>
      </c>
      <c r="F1785" s="8" t="s">
        <v>7871</v>
      </c>
      <c r="G1785" s="43">
        <v>35060</v>
      </c>
      <c r="H1785" s="20">
        <v>27</v>
      </c>
      <c r="I1785" s="20" t="str" cm="1">
        <f t="array" ref="I1785">_xlfn.IFS(H1785&lt;=18, "Child", AND(H1785&gt;18, H1785&lt;=54), "Adult", TRUE, "Old")</f>
        <v>Adult</v>
      </c>
      <c r="K1785" s="27"/>
    </row>
    <row r="1786" spans="1:11" ht="15" customHeight="1" x14ac:dyDescent="0.3">
      <c r="A1786" s="8" t="s">
        <v>1822</v>
      </c>
      <c r="B1786" s="20">
        <v>0</v>
      </c>
      <c r="C1786" s="38">
        <v>4846.53</v>
      </c>
      <c r="D1786" s="8" t="s">
        <v>7884</v>
      </c>
      <c r="E1786" s="8" t="s">
        <v>7882</v>
      </c>
      <c r="F1786" s="8" t="s">
        <v>7870</v>
      </c>
      <c r="G1786" s="43">
        <v>37049</v>
      </c>
      <c r="H1786" s="20">
        <v>22</v>
      </c>
      <c r="I1786" s="20" t="str" cm="1">
        <f t="array" ref="I1786">_xlfn.IFS(H1786&lt;=18, "Child", AND(H1786&gt;18, H1786&lt;=54), "Adult", TRUE, "Old")</f>
        <v>Adult</v>
      </c>
      <c r="K1786" s="27"/>
    </row>
    <row r="1787" spans="1:11" ht="15" customHeight="1" x14ac:dyDescent="0.3">
      <c r="A1787" s="8" t="s">
        <v>1823</v>
      </c>
      <c r="B1787" s="20">
        <v>0</v>
      </c>
      <c r="C1787" s="38">
        <v>4844.67</v>
      </c>
      <c r="D1787" s="8" t="s">
        <v>7884</v>
      </c>
      <c r="E1787" s="8" t="s">
        <v>7884</v>
      </c>
      <c r="F1787" s="8" t="s">
        <v>7859</v>
      </c>
      <c r="G1787" s="43">
        <v>27283</v>
      </c>
      <c r="H1787" s="20">
        <v>48</v>
      </c>
      <c r="I1787" s="20" t="str" cm="1">
        <f t="array" ref="I1787">_xlfn.IFS(H1787&lt;=18, "Child", AND(H1787&gt;18, H1787&lt;=54), "Adult", TRUE, "Old")</f>
        <v>Adult</v>
      </c>
      <c r="K1787" s="27"/>
    </row>
    <row r="1788" spans="1:11" ht="15" customHeight="1" x14ac:dyDescent="0.3">
      <c r="A1788" s="8" t="s">
        <v>1824</v>
      </c>
      <c r="B1788" s="20">
        <v>2</v>
      </c>
      <c r="C1788" s="38">
        <v>4843.79</v>
      </c>
      <c r="D1788" s="8" t="s">
        <v>7884</v>
      </c>
      <c r="E1788" s="8" t="s">
        <v>7882</v>
      </c>
      <c r="F1788" s="8" t="s">
        <v>7859</v>
      </c>
      <c r="G1788" s="43">
        <v>29202</v>
      </c>
      <c r="H1788" s="20">
        <v>43</v>
      </c>
      <c r="I1788" s="20" t="str" cm="1">
        <f t="array" ref="I1788">_xlfn.IFS(H1788&lt;=18, "Child", AND(H1788&gt;18, H1788&lt;=54), "Adult", TRUE, "Old")</f>
        <v>Adult</v>
      </c>
      <c r="K1788" s="27"/>
    </row>
    <row r="1789" spans="1:11" ht="15" customHeight="1" x14ac:dyDescent="0.3">
      <c r="A1789" s="8" t="s">
        <v>1825</v>
      </c>
      <c r="B1789" s="20">
        <v>0</v>
      </c>
      <c r="C1789" s="38">
        <v>4840.95</v>
      </c>
      <c r="D1789" s="8" t="s">
        <v>7884</v>
      </c>
      <c r="E1789" s="8" t="s">
        <v>7883</v>
      </c>
      <c r="F1789" s="8" t="s">
        <v>7870</v>
      </c>
      <c r="G1789" s="43">
        <v>34971</v>
      </c>
      <c r="H1789" s="20">
        <v>27</v>
      </c>
      <c r="I1789" s="20" t="str" cm="1">
        <f t="array" ref="I1789">_xlfn.IFS(H1789&lt;=18, "Child", AND(H1789&gt;18, H1789&lt;=54), "Adult", TRUE, "Old")</f>
        <v>Adult</v>
      </c>
      <c r="K1789" s="27"/>
    </row>
    <row r="1790" spans="1:11" ht="15" customHeight="1" x14ac:dyDescent="0.3">
      <c r="A1790" s="8" t="s">
        <v>1826</v>
      </c>
      <c r="B1790" s="20">
        <v>3</v>
      </c>
      <c r="C1790" s="38">
        <v>4839.18</v>
      </c>
      <c r="D1790" s="8" t="s">
        <v>7884</v>
      </c>
      <c r="E1790" s="8" t="s">
        <v>7883</v>
      </c>
      <c r="F1790" s="8" t="s">
        <v>7860</v>
      </c>
      <c r="G1790" s="43">
        <v>30970</v>
      </c>
      <c r="H1790" s="20">
        <v>38</v>
      </c>
      <c r="I1790" s="20" t="str" cm="1">
        <f t="array" ref="I1790">_xlfn.IFS(H1790&lt;=18, "Child", AND(H1790&gt;18, H1790&lt;=54), "Adult", TRUE, "Old")</f>
        <v>Adult</v>
      </c>
      <c r="K1790" s="27"/>
    </row>
    <row r="1791" spans="1:11" ht="15" customHeight="1" x14ac:dyDescent="0.3">
      <c r="A1791" s="8" t="s">
        <v>1827</v>
      </c>
      <c r="B1791" s="20">
        <v>3</v>
      </c>
      <c r="C1791" s="38">
        <v>4837.58</v>
      </c>
      <c r="D1791" s="8" t="s">
        <v>7882</v>
      </c>
      <c r="E1791" s="8" t="s">
        <v>7884</v>
      </c>
      <c r="F1791" s="8" t="s">
        <v>7859</v>
      </c>
      <c r="G1791" s="43">
        <v>33857</v>
      </c>
      <c r="H1791" s="20">
        <v>30</v>
      </c>
      <c r="I1791" s="20" t="str" cm="1">
        <f t="array" ref="I1791">_xlfn.IFS(H1791&lt;=18, "Child", AND(H1791&gt;18, H1791&lt;=54), "Adult", TRUE, "Old")</f>
        <v>Adult</v>
      </c>
      <c r="K1791" s="27"/>
    </row>
    <row r="1792" spans="1:11" ht="15" customHeight="1" x14ac:dyDescent="0.3">
      <c r="A1792" s="8" t="s">
        <v>1828</v>
      </c>
      <c r="B1792" s="20">
        <v>0</v>
      </c>
      <c r="C1792" s="38">
        <v>4835.43</v>
      </c>
      <c r="D1792" s="8" t="s">
        <v>7884</v>
      </c>
      <c r="E1792" s="8" t="s">
        <v>7884</v>
      </c>
      <c r="F1792" s="8" t="s">
        <v>7870</v>
      </c>
      <c r="G1792" s="43">
        <v>36871</v>
      </c>
      <c r="H1792" s="20">
        <v>22</v>
      </c>
      <c r="I1792" s="20" t="str" cm="1">
        <f t="array" ref="I1792">_xlfn.IFS(H1792&lt;=18, "Child", AND(H1792&gt;18, H1792&lt;=54), "Adult", TRUE, "Old")</f>
        <v>Adult</v>
      </c>
      <c r="K1792" s="27"/>
    </row>
    <row r="1793" spans="1:11" ht="15" customHeight="1" x14ac:dyDescent="0.3">
      <c r="A1793" s="8" t="s">
        <v>1829</v>
      </c>
      <c r="B1793" s="20">
        <v>5</v>
      </c>
      <c r="C1793" s="38">
        <v>4830.63</v>
      </c>
      <c r="D1793" s="8" t="s">
        <v>7884</v>
      </c>
      <c r="E1793" s="8" t="s">
        <v>7883</v>
      </c>
      <c r="F1793" s="8" t="s">
        <v>7861</v>
      </c>
      <c r="G1793" s="43">
        <v>37434</v>
      </c>
      <c r="H1793" s="20">
        <v>20</v>
      </c>
      <c r="I1793" s="20" t="str" cm="1">
        <f t="array" ref="I1793">_xlfn.IFS(H1793&lt;=18, "Child", AND(H1793&gt;18, H1793&lt;=54), "Adult", TRUE, "Old")</f>
        <v>Adult</v>
      </c>
      <c r="K1793" s="27"/>
    </row>
    <row r="1794" spans="1:11" ht="15" customHeight="1" x14ac:dyDescent="0.3">
      <c r="A1794" s="8" t="s">
        <v>1830</v>
      </c>
      <c r="B1794" s="20">
        <v>3</v>
      </c>
      <c r="C1794" s="38">
        <v>4827.8999999999996</v>
      </c>
      <c r="D1794" s="8" t="s">
        <v>7883</v>
      </c>
      <c r="E1794" s="8" t="s">
        <v>7884</v>
      </c>
      <c r="F1794" s="8" t="s">
        <v>7859</v>
      </c>
      <c r="G1794" s="43">
        <v>35034</v>
      </c>
      <c r="H1794" s="20">
        <v>27</v>
      </c>
      <c r="I1794" s="20" t="str" cm="1">
        <f t="array" ref="I1794">_xlfn.IFS(H1794&lt;=18, "Child", AND(H1794&gt;18, H1794&lt;=54), "Adult", TRUE, "Old")</f>
        <v>Adult</v>
      </c>
      <c r="K1794" s="27"/>
    </row>
    <row r="1795" spans="1:11" ht="15" customHeight="1" x14ac:dyDescent="0.3">
      <c r="A1795" s="8" t="s">
        <v>1831</v>
      </c>
      <c r="B1795" s="20">
        <v>1</v>
      </c>
      <c r="C1795" s="38">
        <v>4827.1000000000004</v>
      </c>
      <c r="D1795" s="8" t="s">
        <v>7884</v>
      </c>
      <c r="E1795" s="8" t="s">
        <v>7883</v>
      </c>
      <c r="F1795" s="8" t="s">
        <v>7859</v>
      </c>
      <c r="G1795" s="43">
        <v>29770</v>
      </c>
      <c r="H1795" s="20">
        <v>41</v>
      </c>
      <c r="I1795" s="20" t="str" cm="1">
        <f t="array" ref="I1795">_xlfn.IFS(H1795&lt;=18, "Child", AND(H1795&gt;18, H1795&lt;=54), "Adult", TRUE, "Old")</f>
        <v>Adult</v>
      </c>
      <c r="K1795" s="27"/>
    </row>
    <row r="1796" spans="1:11" ht="15" customHeight="1" x14ac:dyDescent="0.3">
      <c r="A1796" s="8" t="s">
        <v>1832</v>
      </c>
      <c r="B1796" s="20">
        <v>2</v>
      </c>
      <c r="C1796" s="38">
        <v>4812.34</v>
      </c>
      <c r="D1796" s="8" t="s">
        <v>7884</v>
      </c>
      <c r="E1796" s="8" t="s">
        <v>7882</v>
      </c>
      <c r="F1796" s="8" t="s">
        <v>7859</v>
      </c>
      <c r="G1796" s="43">
        <v>28766</v>
      </c>
      <c r="H1796" s="20">
        <v>44</v>
      </c>
      <c r="I1796" s="20" t="str" cm="1">
        <f t="array" ref="I1796">_xlfn.IFS(H1796&lt;=18, "Child", AND(H1796&gt;18, H1796&lt;=54), "Adult", TRUE, "Old")</f>
        <v>Adult</v>
      </c>
      <c r="K1796" s="27"/>
    </row>
    <row r="1797" spans="1:11" ht="15" customHeight="1" x14ac:dyDescent="0.3">
      <c r="A1797" s="8" t="s">
        <v>1833</v>
      </c>
      <c r="B1797" s="20">
        <v>1</v>
      </c>
      <c r="C1797" s="38">
        <v>4795.66</v>
      </c>
      <c r="D1797" s="8" t="s">
        <v>7884</v>
      </c>
      <c r="E1797" s="8" t="s">
        <v>7883</v>
      </c>
      <c r="F1797" s="8" t="s">
        <v>7859</v>
      </c>
      <c r="G1797" s="43">
        <v>32858</v>
      </c>
      <c r="H1797" s="20">
        <v>33</v>
      </c>
      <c r="I1797" s="20" t="str" cm="1">
        <f t="array" ref="I1797">_xlfn.IFS(H1797&lt;=18, "Child", AND(H1797&gt;18, H1797&lt;=54), "Adult", TRUE, "Old")</f>
        <v>Adult</v>
      </c>
      <c r="K1797" s="27"/>
    </row>
    <row r="1798" spans="1:11" ht="15" customHeight="1" x14ac:dyDescent="0.3">
      <c r="A1798" s="8" t="s">
        <v>1834</v>
      </c>
      <c r="B1798" s="20">
        <v>3</v>
      </c>
      <c r="C1798" s="38">
        <v>4787.42</v>
      </c>
      <c r="D1798" s="8" t="s">
        <v>7884</v>
      </c>
      <c r="E1798" s="8" t="s">
        <v>7882</v>
      </c>
      <c r="F1798" s="8" t="s">
        <v>7859</v>
      </c>
      <c r="G1798" s="43">
        <v>31950</v>
      </c>
      <c r="H1798" s="20">
        <v>35</v>
      </c>
      <c r="I1798" s="20" t="str" cm="1">
        <f t="array" ref="I1798">_xlfn.IFS(H1798&lt;=18, "Child", AND(H1798&gt;18, H1798&lt;=54), "Adult", TRUE, "Old")</f>
        <v>Adult</v>
      </c>
      <c r="K1798" s="27"/>
    </row>
    <row r="1799" spans="1:11" ht="15" customHeight="1" x14ac:dyDescent="0.3">
      <c r="A1799" s="8" t="s">
        <v>1835</v>
      </c>
      <c r="B1799" s="20">
        <v>1</v>
      </c>
      <c r="C1799" s="38">
        <v>4779.6000000000004</v>
      </c>
      <c r="D1799" s="8" t="s">
        <v>7884</v>
      </c>
      <c r="E1799" s="8" t="s">
        <v>7882</v>
      </c>
      <c r="F1799" s="8" t="s">
        <v>7859</v>
      </c>
      <c r="G1799" s="43">
        <v>32851</v>
      </c>
      <c r="H1799" s="20">
        <v>33</v>
      </c>
      <c r="I1799" s="20" t="str" cm="1">
        <f t="array" ref="I1799">_xlfn.IFS(H1799&lt;=18, "Child", AND(H1799&gt;18, H1799&lt;=54), "Adult", TRUE, "Old")</f>
        <v>Adult</v>
      </c>
      <c r="K1799" s="27"/>
    </row>
    <row r="1800" spans="1:11" ht="15" customHeight="1" x14ac:dyDescent="0.3">
      <c r="A1800" s="8" t="s">
        <v>1836</v>
      </c>
      <c r="B1800" s="20">
        <v>1</v>
      </c>
      <c r="C1800" s="38">
        <v>4766.0200000000004</v>
      </c>
      <c r="D1800" s="8" t="s">
        <v>7884</v>
      </c>
      <c r="E1800" s="8" t="s">
        <v>7882</v>
      </c>
      <c r="F1800" s="8" t="s">
        <v>7861</v>
      </c>
      <c r="G1800" s="43">
        <v>32721</v>
      </c>
      <c r="H1800" s="20">
        <v>33</v>
      </c>
      <c r="I1800" s="20" t="str" cm="1">
        <f t="array" ref="I1800">_xlfn.IFS(H1800&lt;=18, "Child", AND(H1800&gt;18, H1800&lt;=54), "Adult", TRUE, "Old")</f>
        <v>Adult</v>
      </c>
      <c r="K1800" s="27"/>
    </row>
    <row r="1801" spans="1:11" ht="15" customHeight="1" x14ac:dyDescent="0.3">
      <c r="A1801" s="8" t="s">
        <v>1837</v>
      </c>
      <c r="B1801" s="20">
        <v>1</v>
      </c>
      <c r="C1801" s="38">
        <v>4762.33</v>
      </c>
      <c r="D1801" s="8" t="s">
        <v>7882</v>
      </c>
      <c r="E1801" s="8" t="s">
        <v>7882</v>
      </c>
      <c r="F1801" s="8" t="s">
        <v>7861</v>
      </c>
      <c r="G1801" s="43">
        <v>32047</v>
      </c>
      <c r="H1801" s="20">
        <v>35</v>
      </c>
      <c r="I1801" s="20" t="str" cm="1">
        <f t="array" ref="I1801">_xlfn.IFS(H1801&lt;=18, "Child", AND(H1801&gt;18, H1801&lt;=54), "Adult", TRUE, "Old")</f>
        <v>Adult</v>
      </c>
      <c r="K1801" s="27"/>
    </row>
    <row r="1802" spans="1:11" ht="15" customHeight="1" x14ac:dyDescent="0.3">
      <c r="A1802" s="8" t="s">
        <v>1838</v>
      </c>
      <c r="B1802" s="20">
        <v>2</v>
      </c>
      <c r="C1802" s="38">
        <v>4753.6400000000003</v>
      </c>
      <c r="D1802" s="8" t="s">
        <v>7884</v>
      </c>
      <c r="E1802" s="8" t="s">
        <v>7882</v>
      </c>
      <c r="F1802" s="8" t="s">
        <v>7859</v>
      </c>
      <c r="G1802" s="43">
        <v>33832</v>
      </c>
      <c r="H1802" s="20">
        <v>30</v>
      </c>
      <c r="I1802" s="20" t="str" cm="1">
        <f t="array" ref="I1802">_xlfn.IFS(H1802&lt;=18, "Child", AND(H1802&gt;18, H1802&lt;=54), "Adult", TRUE, "Old")</f>
        <v>Adult</v>
      </c>
      <c r="K1802" s="27"/>
    </row>
    <row r="1803" spans="1:11" ht="15" customHeight="1" x14ac:dyDescent="0.3">
      <c r="A1803" s="8" t="s">
        <v>1839</v>
      </c>
      <c r="B1803" s="20">
        <v>1</v>
      </c>
      <c r="C1803" s="38">
        <v>4751.07</v>
      </c>
      <c r="D1803" s="8" t="s">
        <v>7882</v>
      </c>
      <c r="E1803" s="8" t="s">
        <v>7883</v>
      </c>
      <c r="F1803" s="8" t="s">
        <v>7861</v>
      </c>
      <c r="G1803" s="43">
        <v>32103</v>
      </c>
      <c r="H1803" s="20">
        <v>35</v>
      </c>
      <c r="I1803" s="20" t="str" cm="1">
        <f t="array" ref="I1803">_xlfn.IFS(H1803&lt;=18, "Child", AND(H1803&gt;18, H1803&lt;=54), "Adult", TRUE, "Old")</f>
        <v>Adult</v>
      </c>
      <c r="K1803" s="27"/>
    </row>
    <row r="1804" spans="1:11" ht="15" customHeight="1" x14ac:dyDescent="0.3">
      <c r="A1804" s="8" t="s">
        <v>1840</v>
      </c>
      <c r="B1804" s="20">
        <v>1</v>
      </c>
      <c r="C1804" s="38">
        <v>4747.05</v>
      </c>
      <c r="D1804" s="8" t="s">
        <v>7884</v>
      </c>
      <c r="E1804" s="8" t="s">
        <v>7884</v>
      </c>
      <c r="F1804" s="8" t="s">
        <v>7859</v>
      </c>
      <c r="G1804" s="43">
        <v>32022</v>
      </c>
      <c r="H1804" s="20">
        <v>35</v>
      </c>
      <c r="I1804" s="20" t="str" cm="1">
        <f t="array" ref="I1804">_xlfn.IFS(H1804&lt;=18, "Child", AND(H1804&gt;18, H1804&lt;=54), "Adult", TRUE, "Old")</f>
        <v>Adult</v>
      </c>
      <c r="K1804" s="27"/>
    </row>
    <row r="1805" spans="1:11" ht="15" customHeight="1" x14ac:dyDescent="0.3">
      <c r="A1805" s="8" t="s">
        <v>1841</v>
      </c>
      <c r="B1805" s="20">
        <v>1</v>
      </c>
      <c r="C1805" s="38">
        <v>4746.34</v>
      </c>
      <c r="D1805" s="8" t="s">
        <v>7884</v>
      </c>
      <c r="E1805" s="8" t="s">
        <v>7884</v>
      </c>
      <c r="F1805" s="8" t="s">
        <v>7861</v>
      </c>
      <c r="G1805" s="43">
        <v>31933</v>
      </c>
      <c r="H1805" s="20">
        <v>36</v>
      </c>
      <c r="I1805" s="20" t="str" cm="1">
        <f t="array" ref="I1805">_xlfn.IFS(H1805&lt;=18, "Child", AND(H1805&gt;18, H1805&lt;=54), "Adult", TRUE, "Old")</f>
        <v>Adult</v>
      </c>
      <c r="K1805" s="27"/>
    </row>
    <row r="1806" spans="1:11" ht="15" customHeight="1" x14ac:dyDescent="0.3">
      <c r="A1806" s="8" t="s">
        <v>1842</v>
      </c>
      <c r="B1806" s="20">
        <v>0</v>
      </c>
      <c r="C1806" s="38">
        <v>4740.78</v>
      </c>
      <c r="D1806" s="8" t="s">
        <v>7884</v>
      </c>
      <c r="E1806" s="8" t="s">
        <v>7882</v>
      </c>
      <c r="F1806" s="8" t="s">
        <v>7870</v>
      </c>
      <c r="G1806" s="43">
        <v>38315</v>
      </c>
      <c r="H1806" s="20">
        <v>18</v>
      </c>
      <c r="I1806" s="20" t="str" cm="1">
        <f t="array" ref="I1806">_xlfn.IFS(H1806&lt;=18, "Child", AND(H1806&gt;18, H1806&lt;=54), "Adult", TRUE, "Old")</f>
        <v>Child</v>
      </c>
      <c r="K1806" s="27"/>
    </row>
    <row r="1807" spans="1:11" ht="15" customHeight="1" x14ac:dyDescent="0.3">
      <c r="A1807" s="8" t="s">
        <v>1843</v>
      </c>
      <c r="B1807" s="20">
        <v>1</v>
      </c>
      <c r="C1807" s="38">
        <v>4738.2700000000004</v>
      </c>
      <c r="D1807" s="8" t="s">
        <v>7884</v>
      </c>
      <c r="E1807" s="8" t="s">
        <v>7882</v>
      </c>
      <c r="F1807" s="8" t="s">
        <v>7860</v>
      </c>
      <c r="G1807" s="43">
        <v>33523</v>
      </c>
      <c r="H1807" s="20">
        <v>31</v>
      </c>
      <c r="I1807" s="20" t="str" cm="1">
        <f t="array" ref="I1807">_xlfn.IFS(H1807&lt;=18, "Child", AND(H1807&gt;18, H1807&lt;=54), "Adult", TRUE, "Old")</f>
        <v>Adult</v>
      </c>
      <c r="K1807" s="27"/>
    </row>
    <row r="1808" spans="1:11" ht="15" customHeight="1" x14ac:dyDescent="0.3">
      <c r="A1808" s="8" t="s">
        <v>1844</v>
      </c>
      <c r="B1808" s="20">
        <v>3</v>
      </c>
      <c r="C1808" s="38">
        <v>4734.6400000000003</v>
      </c>
      <c r="D1808" s="8" t="s">
        <v>7884</v>
      </c>
      <c r="E1808" s="8" t="s">
        <v>7883</v>
      </c>
      <c r="F1808" s="8" t="s">
        <v>7859</v>
      </c>
      <c r="G1808" s="43">
        <v>31660</v>
      </c>
      <c r="H1808" s="20">
        <v>36</v>
      </c>
      <c r="I1808" s="20" t="str" cm="1">
        <f t="array" ref="I1808">_xlfn.IFS(H1808&lt;=18, "Child", AND(H1808&gt;18, H1808&lt;=54), "Adult", TRUE, "Old")</f>
        <v>Adult</v>
      </c>
      <c r="K1808" s="27"/>
    </row>
    <row r="1809" spans="1:11" ht="15" customHeight="1" x14ac:dyDescent="0.3">
      <c r="A1809" s="8" t="s">
        <v>1845</v>
      </c>
      <c r="B1809" s="20">
        <v>2</v>
      </c>
      <c r="C1809" s="38">
        <v>4728.71</v>
      </c>
      <c r="D1809" s="8" t="s">
        <v>7884</v>
      </c>
      <c r="E1809" s="8" t="s">
        <v>7882</v>
      </c>
      <c r="F1809" s="8" t="s">
        <v>7860</v>
      </c>
      <c r="G1809" s="43">
        <v>29404</v>
      </c>
      <c r="H1809" s="20">
        <v>42</v>
      </c>
      <c r="I1809" s="20" t="str" cm="1">
        <f t="array" ref="I1809">_xlfn.IFS(H1809&lt;=18, "Child", AND(H1809&gt;18, H1809&lt;=54), "Adult", TRUE, "Old")</f>
        <v>Adult</v>
      </c>
      <c r="K1809" s="27"/>
    </row>
    <row r="1810" spans="1:11" ht="15" customHeight="1" x14ac:dyDescent="0.3">
      <c r="A1810" s="8" t="s">
        <v>1846</v>
      </c>
      <c r="B1810" s="20">
        <v>2</v>
      </c>
      <c r="C1810" s="38">
        <v>4719.74</v>
      </c>
      <c r="D1810" s="8" t="s">
        <v>7884</v>
      </c>
      <c r="E1810" s="8" t="s">
        <v>7883</v>
      </c>
      <c r="F1810" s="8" t="s">
        <v>7860</v>
      </c>
      <c r="G1810" s="43">
        <v>34558</v>
      </c>
      <c r="H1810" s="20">
        <v>28</v>
      </c>
      <c r="I1810" s="20" t="str" cm="1">
        <f t="array" ref="I1810">_xlfn.IFS(H1810&lt;=18, "Child", AND(H1810&gt;18, H1810&lt;=54), "Adult", TRUE, "Old")</f>
        <v>Adult</v>
      </c>
      <c r="K1810" s="27"/>
    </row>
    <row r="1811" spans="1:11" ht="15" customHeight="1" x14ac:dyDescent="0.3">
      <c r="A1811" s="8" t="s">
        <v>1847</v>
      </c>
      <c r="B1811" s="20">
        <v>1</v>
      </c>
      <c r="C1811" s="38">
        <v>4719.5200000000004</v>
      </c>
      <c r="D1811" s="8" t="s">
        <v>7884</v>
      </c>
      <c r="E1811" s="8" t="s">
        <v>7884</v>
      </c>
      <c r="F1811" s="8" t="s">
        <v>7867</v>
      </c>
      <c r="G1811" s="43">
        <v>33875</v>
      </c>
      <c r="H1811" s="20">
        <v>30</v>
      </c>
      <c r="I1811" s="20" t="str" cm="1">
        <f t="array" ref="I1811">_xlfn.IFS(H1811&lt;=18, "Child", AND(H1811&gt;18, H1811&lt;=54), "Adult", TRUE, "Old")</f>
        <v>Adult</v>
      </c>
      <c r="K1811" s="27"/>
    </row>
    <row r="1812" spans="1:11" ht="15" customHeight="1" x14ac:dyDescent="0.3">
      <c r="A1812" s="8" t="s">
        <v>1848</v>
      </c>
      <c r="B1812" s="20">
        <v>1</v>
      </c>
      <c r="C1812" s="38">
        <v>4718.2</v>
      </c>
      <c r="D1812" s="8" t="s">
        <v>7884</v>
      </c>
      <c r="E1812" s="8" t="s">
        <v>7882</v>
      </c>
      <c r="F1812" s="8" t="s">
        <v>7867</v>
      </c>
      <c r="G1812" s="43">
        <v>33886</v>
      </c>
      <c r="H1812" s="20">
        <v>30</v>
      </c>
      <c r="I1812" s="20" t="str" cm="1">
        <f t="array" ref="I1812">_xlfn.IFS(H1812&lt;=18, "Child", AND(H1812&gt;18, H1812&lt;=54), "Adult", TRUE, "Old")</f>
        <v>Adult</v>
      </c>
      <c r="K1812" s="27"/>
    </row>
    <row r="1813" spans="1:11" ht="15" customHeight="1" x14ac:dyDescent="0.3">
      <c r="A1813" s="8" t="s">
        <v>1849</v>
      </c>
      <c r="B1813" s="20">
        <v>1</v>
      </c>
      <c r="C1813" s="38">
        <v>4712.12</v>
      </c>
      <c r="D1813" s="8" t="s">
        <v>7884</v>
      </c>
      <c r="E1813" s="8" t="s">
        <v>7882</v>
      </c>
      <c r="F1813" s="8" t="s">
        <v>7861</v>
      </c>
      <c r="G1813" s="43">
        <v>29810</v>
      </c>
      <c r="H1813" s="20">
        <v>41</v>
      </c>
      <c r="I1813" s="20" t="str" cm="1">
        <f t="array" ref="I1813">_xlfn.IFS(H1813&lt;=18, "Child", AND(H1813&gt;18, H1813&lt;=54), "Adult", TRUE, "Old")</f>
        <v>Adult</v>
      </c>
      <c r="K1813" s="27"/>
    </row>
    <row r="1814" spans="1:11" ht="15" customHeight="1" x14ac:dyDescent="0.3">
      <c r="A1814" s="8" t="s">
        <v>1850</v>
      </c>
      <c r="B1814" s="20">
        <v>2</v>
      </c>
      <c r="C1814" s="38">
        <v>4699.47</v>
      </c>
      <c r="D1814" s="8" t="s">
        <v>7884</v>
      </c>
      <c r="E1814" s="8" t="s">
        <v>7882</v>
      </c>
      <c r="F1814" s="8" t="s">
        <v>7859</v>
      </c>
      <c r="G1814" s="43">
        <v>28463</v>
      </c>
      <c r="H1814" s="20">
        <v>45</v>
      </c>
      <c r="I1814" s="20" t="str" cm="1">
        <f t="array" ref="I1814">_xlfn.IFS(H1814&lt;=18, "Child", AND(H1814&gt;18, H1814&lt;=54), "Adult", TRUE, "Old")</f>
        <v>Adult</v>
      </c>
      <c r="K1814" s="27"/>
    </row>
    <row r="1815" spans="1:11" ht="15" customHeight="1" x14ac:dyDescent="0.3">
      <c r="A1815" s="8" t="s">
        <v>1851</v>
      </c>
      <c r="B1815" s="20">
        <v>5</v>
      </c>
      <c r="C1815" s="38">
        <v>4687.8</v>
      </c>
      <c r="D1815" s="8" t="s">
        <v>7884</v>
      </c>
      <c r="E1815" s="8" t="s">
        <v>7882</v>
      </c>
      <c r="F1815" s="8" t="s">
        <v>7861</v>
      </c>
      <c r="G1815" s="43">
        <v>37794</v>
      </c>
      <c r="H1815" s="20">
        <v>19</v>
      </c>
      <c r="I1815" s="20" t="str" cm="1">
        <f t="array" ref="I1815">_xlfn.IFS(H1815&lt;=18, "Child", AND(H1815&gt;18, H1815&lt;=54), "Adult", TRUE, "Old")</f>
        <v>Adult</v>
      </c>
      <c r="K1815" s="27"/>
    </row>
    <row r="1816" spans="1:11" ht="15" customHeight="1" x14ac:dyDescent="0.3">
      <c r="A1816" s="8" t="s">
        <v>1852</v>
      </c>
      <c r="B1816" s="20">
        <v>2</v>
      </c>
      <c r="C1816" s="38">
        <v>4686.3900000000003</v>
      </c>
      <c r="D1816" s="8" t="s">
        <v>7882</v>
      </c>
      <c r="E1816" s="8" t="s">
        <v>7882</v>
      </c>
      <c r="F1816" s="8" t="s">
        <v>7859</v>
      </c>
      <c r="G1816" s="43">
        <v>33120</v>
      </c>
      <c r="H1816" s="20">
        <v>32</v>
      </c>
      <c r="I1816" s="20" t="str" cm="1">
        <f t="array" ref="I1816">_xlfn.IFS(H1816&lt;=18, "Child", AND(H1816&gt;18, H1816&lt;=54), "Adult", TRUE, "Old")</f>
        <v>Adult</v>
      </c>
      <c r="K1816" s="27"/>
    </row>
    <row r="1817" spans="1:11" ht="15" customHeight="1" x14ac:dyDescent="0.3">
      <c r="A1817" s="8" t="s">
        <v>1853</v>
      </c>
      <c r="B1817" s="20">
        <v>0</v>
      </c>
      <c r="C1817" s="38">
        <v>4678.8</v>
      </c>
      <c r="D1817" s="8" t="s">
        <v>7884</v>
      </c>
      <c r="E1817" s="8" t="s">
        <v>7883</v>
      </c>
      <c r="F1817" s="8" t="s">
        <v>7870</v>
      </c>
      <c r="G1817" s="43">
        <v>37898</v>
      </c>
      <c r="H1817" s="20">
        <v>19</v>
      </c>
      <c r="I1817" s="20" t="str" cm="1">
        <f t="array" ref="I1817">_xlfn.IFS(H1817&lt;=18, "Child", AND(H1817&gt;18, H1817&lt;=54), "Adult", TRUE, "Old")</f>
        <v>Adult</v>
      </c>
      <c r="K1817" s="27"/>
    </row>
    <row r="1818" spans="1:11" ht="15" customHeight="1" x14ac:dyDescent="0.3">
      <c r="A1818" s="8" t="s">
        <v>1854</v>
      </c>
      <c r="B1818" s="20">
        <v>2</v>
      </c>
      <c r="C1818" s="38">
        <v>4674.2</v>
      </c>
      <c r="D1818" s="8" t="s">
        <v>7884</v>
      </c>
      <c r="E1818" s="8" t="s">
        <v>7883</v>
      </c>
      <c r="F1818" s="8" t="s">
        <v>7859</v>
      </c>
      <c r="G1818" s="43">
        <v>29146</v>
      </c>
      <c r="H1818" s="20">
        <v>43</v>
      </c>
      <c r="I1818" s="20" t="str" cm="1">
        <f t="array" ref="I1818">_xlfn.IFS(H1818&lt;=18, "Child", AND(H1818&gt;18, H1818&lt;=54), "Adult", TRUE, "Old")</f>
        <v>Adult</v>
      </c>
      <c r="K1818" s="27"/>
    </row>
    <row r="1819" spans="1:11" ht="15" customHeight="1" x14ac:dyDescent="0.3">
      <c r="A1819" s="8" t="s">
        <v>1855</v>
      </c>
      <c r="B1819" s="20">
        <v>2</v>
      </c>
      <c r="C1819" s="38">
        <v>4673.3900000000003</v>
      </c>
      <c r="D1819" s="8" t="s">
        <v>7884</v>
      </c>
      <c r="E1819" s="8" t="s">
        <v>7883</v>
      </c>
      <c r="F1819" s="8" t="s">
        <v>7859</v>
      </c>
      <c r="G1819" s="43">
        <v>33067</v>
      </c>
      <c r="H1819" s="20">
        <v>32</v>
      </c>
      <c r="I1819" s="20" t="str" cm="1">
        <f t="array" ref="I1819">_xlfn.IFS(H1819&lt;=18, "Child", AND(H1819&gt;18, H1819&lt;=54), "Adult", TRUE, "Old")</f>
        <v>Adult</v>
      </c>
      <c r="K1819" s="27"/>
    </row>
    <row r="1820" spans="1:11" ht="15" customHeight="1" x14ac:dyDescent="0.3">
      <c r="A1820" s="8" t="s">
        <v>1856</v>
      </c>
      <c r="B1820" s="20">
        <v>2</v>
      </c>
      <c r="C1820" s="38">
        <v>4670.6400000000003</v>
      </c>
      <c r="D1820" s="8" t="s">
        <v>7884</v>
      </c>
      <c r="E1820" s="8" t="s">
        <v>7884</v>
      </c>
      <c r="F1820" s="8" t="s">
        <v>7861</v>
      </c>
      <c r="G1820" s="43">
        <v>33142</v>
      </c>
      <c r="H1820" s="20">
        <v>32</v>
      </c>
      <c r="I1820" s="20" t="str" cm="1">
        <f t="array" ref="I1820">_xlfn.IFS(H1820&lt;=18, "Child", AND(H1820&gt;18, H1820&lt;=54), "Adult", TRUE, "Old")</f>
        <v>Adult</v>
      </c>
      <c r="K1820" s="27"/>
    </row>
    <row r="1821" spans="1:11" ht="15" customHeight="1" x14ac:dyDescent="0.3">
      <c r="A1821" s="8" t="s">
        <v>1857</v>
      </c>
      <c r="B1821" s="20">
        <v>1</v>
      </c>
      <c r="C1821" s="38">
        <v>4667.6099999999997</v>
      </c>
      <c r="D1821" s="8" t="s">
        <v>7882</v>
      </c>
      <c r="E1821" s="8" t="s">
        <v>7882</v>
      </c>
      <c r="F1821" s="8" t="s">
        <v>7864</v>
      </c>
      <c r="G1821" s="43">
        <v>33090</v>
      </c>
      <c r="H1821" s="20">
        <v>32</v>
      </c>
      <c r="I1821" s="20" t="str" cm="1">
        <f t="array" ref="I1821">_xlfn.IFS(H1821&lt;=18, "Child", AND(H1821&gt;18, H1821&lt;=54), "Adult", TRUE, "Old")</f>
        <v>Adult</v>
      </c>
      <c r="K1821" s="27"/>
    </row>
    <row r="1822" spans="1:11" ht="15" customHeight="1" x14ac:dyDescent="0.3">
      <c r="A1822" s="8" t="s">
        <v>1858</v>
      </c>
      <c r="B1822" s="20">
        <v>3</v>
      </c>
      <c r="C1822" s="38">
        <v>4661.29</v>
      </c>
      <c r="D1822" s="8" t="s">
        <v>7884</v>
      </c>
      <c r="E1822" s="8" t="s">
        <v>7883</v>
      </c>
      <c r="F1822" s="8" t="s">
        <v>7871</v>
      </c>
      <c r="G1822" s="43">
        <v>35363</v>
      </c>
      <c r="H1822" s="20">
        <v>26</v>
      </c>
      <c r="I1822" s="20" t="str" cm="1">
        <f t="array" ref="I1822">_xlfn.IFS(H1822&lt;=18, "Child", AND(H1822&gt;18, H1822&lt;=54), "Adult", TRUE, "Old")</f>
        <v>Adult</v>
      </c>
      <c r="K1822" s="27"/>
    </row>
    <row r="1823" spans="1:11" ht="15" customHeight="1" x14ac:dyDescent="0.3">
      <c r="A1823" s="8" t="s">
        <v>1859</v>
      </c>
      <c r="B1823" s="20">
        <v>0</v>
      </c>
      <c r="C1823" s="38">
        <v>4646.76</v>
      </c>
      <c r="D1823" s="8" t="s">
        <v>7883</v>
      </c>
      <c r="E1823" s="8" t="s">
        <v>7883</v>
      </c>
      <c r="F1823" s="8" t="s">
        <v>7861</v>
      </c>
      <c r="G1823" s="43">
        <v>31220</v>
      </c>
      <c r="H1823" s="20">
        <v>37</v>
      </c>
      <c r="I1823" s="20" t="str" cm="1">
        <f t="array" ref="I1823">_xlfn.IFS(H1823&lt;=18, "Child", AND(H1823&gt;18, H1823&lt;=54), "Adult", TRUE, "Old")</f>
        <v>Adult</v>
      </c>
      <c r="K1823" s="27"/>
    </row>
    <row r="1824" spans="1:11" ht="15" customHeight="1" x14ac:dyDescent="0.3">
      <c r="A1824" s="8" t="s">
        <v>1860</v>
      </c>
      <c r="B1824" s="20">
        <v>3</v>
      </c>
      <c r="C1824" s="38">
        <v>4618.08</v>
      </c>
      <c r="D1824" s="8" t="s">
        <v>7884</v>
      </c>
      <c r="E1824" s="8" t="s">
        <v>7883</v>
      </c>
      <c r="F1824" s="8" t="s">
        <v>7860</v>
      </c>
      <c r="G1824" s="43">
        <v>35975</v>
      </c>
      <c r="H1824" s="20">
        <v>24</v>
      </c>
      <c r="I1824" s="20" t="str" cm="1">
        <f t="array" ref="I1824">_xlfn.IFS(H1824&lt;=18, "Child", AND(H1824&gt;18, H1824&lt;=54), "Adult", TRUE, "Old")</f>
        <v>Adult</v>
      </c>
      <c r="K1824" s="27"/>
    </row>
    <row r="1825" spans="1:11" ht="15" customHeight="1" x14ac:dyDescent="0.3">
      <c r="A1825" s="8" t="s">
        <v>1861</v>
      </c>
      <c r="B1825" s="20">
        <v>0</v>
      </c>
      <c r="C1825" s="38">
        <v>4608.03</v>
      </c>
      <c r="D1825" s="8" t="s">
        <v>7884</v>
      </c>
      <c r="E1825" s="8" t="s">
        <v>7882</v>
      </c>
      <c r="F1825" s="8" t="s">
        <v>7861</v>
      </c>
      <c r="G1825" s="43">
        <v>36709</v>
      </c>
      <c r="H1825" s="20">
        <v>22</v>
      </c>
      <c r="I1825" s="20" t="str" cm="1">
        <f t="array" ref="I1825">_xlfn.IFS(H1825&lt;=18, "Child", AND(H1825&gt;18, H1825&lt;=54), "Adult", TRUE, "Old")</f>
        <v>Adult</v>
      </c>
      <c r="K1825" s="27"/>
    </row>
    <row r="1826" spans="1:11" ht="15" customHeight="1" x14ac:dyDescent="0.3">
      <c r="A1826" s="8" t="s">
        <v>1862</v>
      </c>
      <c r="B1826" s="20">
        <v>0</v>
      </c>
      <c r="C1826" s="38">
        <v>4571.41</v>
      </c>
      <c r="D1826" s="8" t="s">
        <v>7884</v>
      </c>
      <c r="E1826" s="8" t="s">
        <v>7884</v>
      </c>
      <c r="F1826" s="8" t="s">
        <v>7860</v>
      </c>
      <c r="G1826" s="43">
        <v>32769</v>
      </c>
      <c r="H1826" s="20">
        <v>33</v>
      </c>
      <c r="I1826" s="20" t="str" cm="1">
        <f t="array" ref="I1826">_xlfn.IFS(H1826&lt;=18, "Child", AND(H1826&gt;18, H1826&lt;=54), "Adult", TRUE, "Old")</f>
        <v>Adult</v>
      </c>
      <c r="K1826" s="27"/>
    </row>
    <row r="1827" spans="1:11" ht="15" customHeight="1" x14ac:dyDescent="0.3">
      <c r="A1827" s="8" t="s">
        <v>1863</v>
      </c>
      <c r="B1827" s="20">
        <v>2</v>
      </c>
      <c r="C1827" s="38">
        <v>4564.1899999999996</v>
      </c>
      <c r="D1827" s="8" t="s">
        <v>7884</v>
      </c>
      <c r="E1827" s="8" t="s">
        <v>7884</v>
      </c>
      <c r="F1827" s="8" t="s">
        <v>7867</v>
      </c>
      <c r="G1827" s="43">
        <v>35424</v>
      </c>
      <c r="H1827" s="20">
        <v>26</v>
      </c>
      <c r="I1827" s="20" t="str" cm="1">
        <f t="array" ref="I1827">_xlfn.IFS(H1827&lt;=18, "Child", AND(H1827&gt;18, H1827&lt;=54), "Adult", TRUE, "Old")</f>
        <v>Adult</v>
      </c>
      <c r="K1827" s="27"/>
    </row>
    <row r="1828" spans="1:11" ht="15" customHeight="1" x14ac:dyDescent="0.3">
      <c r="A1828" s="8" t="s">
        <v>1864</v>
      </c>
      <c r="B1828" s="20">
        <v>1</v>
      </c>
      <c r="C1828" s="38">
        <v>4562.84</v>
      </c>
      <c r="D1828" s="8" t="s">
        <v>7884</v>
      </c>
      <c r="E1828" s="8" t="s">
        <v>7884</v>
      </c>
      <c r="F1828" s="8" t="s">
        <v>7859</v>
      </c>
      <c r="G1828" s="43">
        <v>33136</v>
      </c>
      <c r="H1828" s="20">
        <v>32</v>
      </c>
      <c r="I1828" s="20" t="str" cm="1">
        <f t="array" ref="I1828">_xlfn.IFS(H1828&lt;=18, "Child", AND(H1828&gt;18, H1828&lt;=54), "Adult", TRUE, "Old")</f>
        <v>Adult</v>
      </c>
      <c r="K1828" s="27"/>
    </row>
    <row r="1829" spans="1:11" ht="15" customHeight="1" x14ac:dyDescent="0.3">
      <c r="A1829" s="8" t="s">
        <v>1865</v>
      </c>
      <c r="B1829" s="20">
        <v>4</v>
      </c>
      <c r="C1829" s="38">
        <v>4561.1899999999996</v>
      </c>
      <c r="D1829" s="8" t="s">
        <v>7884</v>
      </c>
      <c r="E1829" s="8" t="s">
        <v>7884</v>
      </c>
      <c r="F1829" s="8" t="s">
        <v>7867</v>
      </c>
      <c r="G1829" s="43">
        <v>38343</v>
      </c>
      <c r="H1829" s="20">
        <v>18</v>
      </c>
      <c r="I1829" s="20" t="str" cm="1">
        <f t="array" ref="I1829">_xlfn.IFS(H1829&lt;=18, "Child", AND(H1829&gt;18, H1829&lt;=54), "Adult", TRUE, "Old")</f>
        <v>Child</v>
      </c>
      <c r="K1829" s="27"/>
    </row>
    <row r="1830" spans="1:11" ht="15" customHeight="1" x14ac:dyDescent="0.3">
      <c r="A1830" s="8" t="s">
        <v>1866</v>
      </c>
      <c r="B1830" s="20">
        <v>0</v>
      </c>
      <c r="C1830" s="38">
        <v>4544.2299999999996</v>
      </c>
      <c r="D1830" s="8" t="s">
        <v>7884</v>
      </c>
      <c r="E1830" s="8" t="s">
        <v>7883</v>
      </c>
      <c r="F1830" s="8" t="s">
        <v>7867</v>
      </c>
      <c r="G1830" s="43">
        <v>33194</v>
      </c>
      <c r="H1830" s="20">
        <v>32</v>
      </c>
      <c r="I1830" s="20" t="str" cm="1">
        <f t="array" ref="I1830">_xlfn.IFS(H1830&lt;=18, "Child", AND(H1830&gt;18, H1830&lt;=54), "Adult", TRUE, "Old")</f>
        <v>Adult</v>
      </c>
      <c r="K1830" s="27"/>
    </row>
    <row r="1831" spans="1:11" ht="15" customHeight="1" x14ac:dyDescent="0.3">
      <c r="A1831" s="8" t="s">
        <v>1867</v>
      </c>
      <c r="B1831" s="20">
        <v>1</v>
      </c>
      <c r="C1831" s="38">
        <v>4536.26</v>
      </c>
      <c r="D1831" s="8" t="s">
        <v>7884</v>
      </c>
      <c r="E1831" s="8" t="s">
        <v>7884</v>
      </c>
      <c r="F1831" s="8" t="s">
        <v>7861</v>
      </c>
      <c r="G1831" s="43">
        <v>32307</v>
      </c>
      <c r="H1831" s="20">
        <v>34</v>
      </c>
      <c r="I1831" s="20" t="str" cm="1">
        <f t="array" ref="I1831">_xlfn.IFS(H1831&lt;=18, "Child", AND(H1831&gt;18, H1831&lt;=54), "Adult", TRUE, "Old")</f>
        <v>Adult</v>
      </c>
      <c r="K1831" s="27"/>
    </row>
    <row r="1832" spans="1:11" ht="15" customHeight="1" x14ac:dyDescent="0.3">
      <c r="A1832" s="8" t="s">
        <v>1868</v>
      </c>
      <c r="B1832" s="20">
        <v>2</v>
      </c>
      <c r="C1832" s="38">
        <v>4529.4799999999996</v>
      </c>
      <c r="D1832" s="8" t="s">
        <v>7884</v>
      </c>
      <c r="E1832" s="8" t="s">
        <v>7883</v>
      </c>
      <c r="F1832" s="8" t="s">
        <v>7861</v>
      </c>
      <c r="G1832" s="43">
        <v>34149</v>
      </c>
      <c r="H1832" s="20">
        <v>29</v>
      </c>
      <c r="I1832" s="20" t="str" cm="1">
        <f t="array" ref="I1832">_xlfn.IFS(H1832&lt;=18, "Child", AND(H1832&gt;18, H1832&lt;=54), "Adult", TRUE, "Old")</f>
        <v>Adult</v>
      </c>
      <c r="K1832" s="27"/>
    </row>
    <row r="1833" spans="1:11" ht="15" customHeight="1" x14ac:dyDescent="0.3">
      <c r="A1833" s="8" t="s">
        <v>1869</v>
      </c>
      <c r="B1833" s="20">
        <v>1</v>
      </c>
      <c r="C1833" s="38">
        <v>4527.18</v>
      </c>
      <c r="D1833" s="8" t="s">
        <v>7884</v>
      </c>
      <c r="E1833" s="8" t="s">
        <v>7884</v>
      </c>
      <c r="F1833" s="8" t="s">
        <v>7860</v>
      </c>
      <c r="G1833" s="43">
        <v>33829</v>
      </c>
      <c r="H1833" s="20">
        <v>30</v>
      </c>
      <c r="I1833" s="20" t="str" cm="1">
        <f t="array" ref="I1833">_xlfn.IFS(H1833&lt;=18, "Child", AND(H1833&gt;18, H1833&lt;=54), "Adult", TRUE, "Old")</f>
        <v>Adult</v>
      </c>
      <c r="K1833" s="27"/>
    </row>
    <row r="1834" spans="1:11" ht="15" customHeight="1" x14ac:dyDescent="0.3">
      <c r="A1834" s="8" t="s">
        <v>1870</v>
      </c>
      <c r="B1834" s="20">
        <v>0</v>
      </c>
      <c r="C1834" s="38">
        <v>4518.83</v>
      </c>
      <c r="D1834" s="8" t="s">
        <v>7884</v>
      </c>
      <c r="E1834" s="8" t="s">
        <v>7884</v>
      </c>
      <c r="F1834" s="8" t="s">
        <v>7871</v>
      </c>
      <c r="G1834" s="43">
        <v>32498</v>
      </c>
      <c r="H1834" s="20">
        <v>34</v>
      </c>
      <c r="I1834" s="20" t="str" cm="1">
        <f t="array" ref="I1834">_xlfn.IFS(H1834&lt;=18, "Child", AND(H1834&gt;18, H1834&lt;=54), "Adult", TRUE, "Old")</f>
        <v>Adult</v>
      </c>
      <c r="K1834" s="27"/>
    </row>
    <row r="1835" spans="1:11" ht="15" customHeight="1" x14ac:dyDescent="0.3">
      <c r="A1835" s="8" t="s">
        <v>1871</v>
      </c>
      <c r="B1835" s="20">
        <v>3</v>
      </c>
      <c r="C1835" s="38">
        <v>4518.7700000000004</v>
      </c>
      <c r="D1835" s="8" t="s">
        <v>7884</v>
      </c>
      <c r="E1835" s="8" t="s">
        <v>7882</v>
      </c>
      <c r="F1835" s="8" t="s">
        <v>7860</v>
      </c>
      <c r="G1835" s="43">
        <v>32116</v>
      </c>
      <c r="H1835" s="20">
        <v>35</v>
      </c>
      <c r="I1835" s="20" t="str" cm="1">
        <f t="array" ref="I1835">_xlfn.IFS(H1835&lt;=18, "Child", AND(H1835&gt;18, H1835&lt;=54), "Adult", TRUE, "Old")</f>
        <v>Adult</v>
      </c>
      <c r="K1835" s="27"/>
    </row>
    <row r="1836" spans="1:11" ht="15" customHeight="1" x14ac:dyDescent="0.3">
      <c r="A1836" s="8" t="s">
        <v>1872</v>
      </c>
      <c r="B1836" s="20">
        <v>0</v>
      </c>
      <c r="C1836" s="38">
        <v>4518.3999999999996</v>
      </c>
      <c r="D1836" s="8" t="s">
        <v>7884</v>
      </c>
      <c r="E1836" s="8" t="s">
        <v>7882</v>
      </c>
      <c r="F1836" s="8" t="s">
        <v>7873</v>
      </c>
      <c r="G1836" s="43">
        <v>37896</v>
      </c>
      <c r="H1836" s="20">
        <v>19</v>
      </c>
      <c r="I1836" s="20" t="str" cm="1">
        <f t="array" ref="I1836">_xlfn.IFS(H1836&lt;=18, "Child", AND(H1836&gt;18, H1836&lt;=54), "Adult", TRUE, "Old")</f>
        <v>Adult</v>
      </c>
      <c r="K1836" s="27"/>
    </row>
    <row r="1837" spans="1:11" ht="15" customHeight="1" x14ac:dyDescent="0.3">
      <c r="A1837" s="8" t="s">
        <v>1873</v>
      </c>
      <c r="B1837" s="20">
        <v>2</v>
      </c>
      <c r="C1837" s="38">
        <v>4515.71</v>
      </c>
      <c r="D1837" s="8" t="s">
        <v>7884</v>
      </c>
      <c r="E1837" s="8" t="s">
        <v>7882</v>
      </c>
      <c r="F1837" s="8" t="s">
        <v>7859</v>
      </c>
      <c r="G1837" s="43">
        <v>29388</v>
      </c>
      <c r="H1837" s="20">
        <v>42</v>
      </c>
      <c r="I1837" s="20" t="str" cm="1">
        <f t="array" ref="I1837">_xlfn.IFS(H1837&lt;=18, "Child", AND(H1837&gt;18, H1837&lt;=54), "Adult", TRUE, "Old")</f>
        <v>Adult</v>
      </c>
      <c r="K1837" s="27"/>
    </row>
    <row r="1838" spans="1:11" ht="15" customHeight="1" x14ac:dyDescent="0.3">
      <c r="A1838" s="8" t="s">
        <v>1874</v>
      </c>
      <c r="B1838" s="20">
        <v>3</v>
      </c>
      <c r="C1838" s="38">
        <v>4511.41</v>
      </c>
      <c r="D1838" s="8" t="s">
        <v>7884</v>
      </c>
      <c r="E1838" s="8" t="s">
        <v>7882</v>
      </c>
      <c r="F1838" s="8" t="s">
        <v>7859</v>
      </c>
      <c r="G1838" s="43">
        <v>30221</v>
      </c>
      <c r="H1838" s="20">
        <v>40</v>
      </c>
      <c r="I1838" s="20" t="str" cm="1">
        <f t="array" ref="I1838">_xlfn.IFS(H1838&lt;=18, "Child", AND(H1838&gt;18, H1838&lt;=54), "Adult", TRUE, "Old")</f>
        <v>Adult</v>
      </c>
      <c r="K1838" s="27"/>
    </row>
    <row r="1839" spans="1:11" ht="15" customHeight="1" x14ac:dyDescent="0.3">
      <c r="A1839" s="8" t="s">
        <v>1875</v>
      </c>
      <c r="B1839" s="20">
        <v>4</v>
      </c>
      <c r="C1839" s="38">
        <v>4504.66</v>
      </c>
      <c r="D1839" s="8" t="s">
        <v>7883</v>
      </c>
      <c r="E1839" s="8" t="s">
        <v>7884</v>
      </c>
      <c r="F1839" s="8" t="s">
        <v>7859</v>
      </c>
      <c r="G1839" s="43">
        <v>35716</v>
      </c>
      <c r="H1839" s="20">
        <v>25</v>
      </c>
      <c r="I1839" s="20" t="str" cm="1">
        <f t="array" ref="I1839">_xlfn.IFS(H1839&lt;=18, "Child", AND(H1839&gt;18, H1839&lt;=54), "Adult", TRUE, "Old")</f>
        <v>Adult</v>
      </c>
      <c r="K1839" s="27"/>
    </row>
    <row r="1840" spans="1:11" ht="15" customHeight="1" x14ac:dyDescent="0.3">
      <c r="A1840" s="8" t="s">
        <v>1876</v>
      </c>
      <c r="B1840" s="20">
        <v>0</v>
      </c>
      <c r="C1840" s="38">
        <v>4500.34</v>
      </c>
      <c r="D1840" s="8" t="s">
        <v>7884</v>
      </c>
      <c r="E1840" s="8" t="s">
        <v>7883</v>
      </c>
      <c r="F1840" s="8" t="s">
        <v>7871</v>
      </c>
      <c r="G1840" s="43">
        <v>32320</v>
      </c>
      <c r="H1840" s="20">
        <v>34</v>
      </c>
      <c r="I1840" s="20" t="str" cm="1">
        <f t="array" ref="I1840">_xlfn.IFS(H1840&lt;=18, "Child", AND(H1840&gt;18, H1840&lt;=54), "Adult", TRUE, "Old")</f>
        <v>Adult</v>
      </c>
      <c r="K1840" s="27"/>
    </row>
    <row r="1841" spans="1:11" ht="15" customHeight="1" x14ac:dyDescent="0.3">
      <c r="A1841" s="8" t="s">
        <v>1877</v>
      </c>
      <c r="B1841" s="20">
        <v>0</v>
      </c>
      <c r="C1841" s="38">
        <v>4488.58</v>
      </c>
      <c r="D1841" s="8" t="s">
        <v>7884</v>
      </c>
      <c r="E1841" s="8" t="s">
        <v>7882</v>
      </c>
      <c r="F1841" s="8" t="s">
        <v>7860</v>
      </c>
      <c r="G1841" s="43">
        <v>33797</v>
      </c>
      <c r="H1841" s="20">
        <v>30</v>
      </c>
      <c r="I1841" s="20" t="str" cm="1">
        <f t="array" ref="I1841">_xlfn.IFS(H1841&lt;=18, "Child", AND(H1841&gt;18, H1841&lt;=54), "Adult", TRUE, "Old")</f>
        <v>Adult</v>
      </c>
      <c r="K1841" s="27"/>
    </row>
    <row r="1842" spans="1:11" ht="15" customHeight="1" x14ac:dyDescent="0.3">
      <c r="A1842" s="8" t="s">
        <v>1878</v>
      </c>
      <c r="B1842" s="20">
        <v>0</v>
      </c>
      <c r="C1842" s="38">
        <v>4468.25</v>
      </c>
      <c r="D1842" s="8" t="s">
        <v>7884</v>
      </c>
      <c r="E1842" s="8" t="s">
        <v>7884</v>
      </c>
      <c r="F1842" s="8" t="s">
        <v>7860</v>
      </c>
      <c r="G1842" s="43">
        <v>38186</v>
      </c>
      <c r="H1842" s="20">
        <v>18</v>
      </c>
      <c r="I1842" s="20" t="str" cm="1">
        <f t="array" ref="I1842">_xlfn.IFS(H1842&lt;=18, "Child", AND(H1842&gt;18, H1842&lt;=54), "Adult", TRUE, "Old")</f>
        <v>Child</v>
      </c>
      <c r="K1842" s="27"/>
    </row>
    <row r="1843" spans="1:11" ht="15" customHeight="1" x14ac:dyDescent="0.3">
      <c r="A1843" s="8" t="s">
        <v>1879</v>
      </c>
      <c r="B1843" s="20">
        <v>3</v>
      </c>
      <c r="C1843" s="38">
        <v>4466.62</v>
      </c>
      <c r="D1843" s="8" t="s">
        <v>7884</v>
      </c>
      <c r="E1843" s="8" t="s">
        <v>7884</v>
      </c>
      <c r="F1843" s="8" t="s">
        <v>7860</v>
      </c>
      <c r="G1843" s="43">
        <v>36484</v>
      </c>
      <c r="H1843" s="20">
        <v>23</v>
      </c>
      <c r="I1843" s="20" t="str" cm="1">
        <f t="array" ref="I1843">_xlfn.IFS(H1843&lt;=18, "Child", AND(H1843&gt;18, H1843&lt;=54), "Adult", TRUE, "Old")</f>
        <v>Adult</v>
      </c>
      <c r="K1843" s="27"/>
    </row>
    <row r="1844" spans="1:11" ht="15" customHeight="1" x14ac:dyDescent="0.3">
      <c r="A1844" s="8" t="s">
        <v>1880</v>
      </c>
      <c r="B1844" s="20">
        <v>2</v>
      </c>
      <c r="C1844" s="38">
        <v>4463.21</v>
      </c>
      <c r="D1844" s="8" t="s">
        <v>7882</v>
      </c>
      <c r="E1844" s="8" t="s">
        <v>7882</v>
      </c>
      <c r="F1844" s="8" t="s">
        <v>7859</v>
      </c>
      <c r="G1844" s="43">
        <v>33423</v>
      </c>
      <c r="H1844" s="20">
        <v>31</v>
      </c>
      <c r="I1844" s="20" t="str" cm="1">
        <f t="array" ref="I1844">_xlfn.IFS(H1844&lt;=18, "Child", AND(H1844&gt;18, H1844&lt;=54), "Adult", TRUE, "Old")</f>
        <v>Adult</v>
      </c>
      <c r="K1844" s="27"/>
    </row>
    <row r="1845" spans="1:11" ht="15" customHeight="1" x14ac:dyDescent="0.3">
      <c r="A1845" s="8" t="s">
        <v>1881</v>
      </c>
      <c r="B1845" s="20">
        <v>1</v>
      </c>
      <c r="C1845" s="38">
        <v>4462.72</v>
      </c>
      <c r="D1845" s="8" t="s">
        <v>7884</v>
      </c>
      <c r="E1845" s="8" t="s">
        <v>7882</v>
      </c>
      <c r="F1845" s="8" t="s">
        <v>7860</v>
      </c>
      <c r="G1845" s="43">
        <v>33069</v>
      </c>
      <c r="H1845" s="20">
        <v>32</v>
      </c>
      <c r="I1845" s="20" t="str" cm="1">
        <f t="array" ref="I1845">_xlfn.IFS(H1845&lt;=18, "Child", AND(H1845&gt;18, H1845&lt;=54), "Adult", TRUE, "Old")</f>
        <v>Adult</v>
      </c>
      <c r="K1845" s="27"/>
    </row>
    <row r="1846" spans="1:11" ht="15" customHeight="1" x14ac:dyDescent="0.3">
      <c r="A1846" s="8" t="s">
        <v>1882</v>
      </c>
      <c r="B1846" s="20">
        <v>1</v>
      </c>
      <c r="C1846" s="38">
        <v>4454.3999999999996</v>
      </c>
      <c r="D1846" s="8" t="s">
        <v>7884</v>
      </c>
      <c r="E1846" s="8" t="s">
        <v>7882</v>
      </c>
      <c r="F1846" s="8" t="s">
        <v>7860</v>
      </c>
      <c r="G1846" s="43">
        <v>33093</v>
      </c>
      <c r="H1846" s="20">
        <v>32</v>
      </c>
      <c r="I1846" s="20" t="str" cm="1">
        <f t="array" ref="I1846">_xlfn.IFS(H1846&lt;=18, "Child", AND(H1846&gt;18, H1846&lt;=54), "Adult", TRUE, "Old")</f>
        <v>Adult</v>
      </c>
      <c r="K1846" s="27"/>
    </row>
    <row r="1847" spans="1:11" ht="15" customHeight="1" x14ac:dyDescent="0.3">
      <c r="A1847" s="8" t="s">
        <v>1883</v>
      </c>
      <c r="B1847" s="20">
        <v>3</v>
      </c>
      <c r="C1847" s="38">
        <v>4449.46</v>
      </c>
      <c r="D1847" s="8" t="s">
        <v>7883</v>
      </c>
      <c r="E1847" s="8" t="s">
        <v>7884</v>
      </c>
      <c r="F1847" s="8" t="s">
        <v>7859</v>
      </c>
      <c r="G1847" s="43">
        <v>34513</v>
      </c>
      <c r="H1847" s="20">
        <v>28</v>
      </c>
      <c r="I1847" s="20" t="str" cm="1">
        <f t="array" ref="I1847">_xlfn.IFS(H1847&lt;=18, "Child", AND(H1847&gt;18, H1847&lt;=54), "Adult", TRUE, "Old")</f>
        <v>Adult</v>
      </c>
      <c r="K1847" s="27"/>
    </row>
    <row r="1848" spans="1:11" ht="15" customHeight="1" x14ac:dyDescent="0.3">
      <c r="A1848" s="8" t="s">
        <v>1884</v>
      </c>
      <c r="B1848" s="20">
        <v>1</v>
      </c>
      <c r="C1848" s="38">
        <v>4441.21</v>
      </c>
      <c r="D1848" s="8" t="s">
        <v>7883</v>
      </c>
      <c r="E1848" s="8" t="s">
        <v>7884</v>
      </c>
      <c r="F1848" s="8" t="s">
        <v>7869</v>
      </c>
      <c r="G1848" s="43">
        <v>33484</v>
      </c>
      <c r="H1848" s="20">
        <v>31</v>
      </c>
      <c r="I1848" s="20" t="str" cm="1">
        <f t="array" ref="I1848">_xlfn.IFS(H1848&lt;=18, "Child", AND(H1848&gt;18, H1848&lt;=54), "Adult", TRUE, "Old")</f>
        <v>Adult</v>
      </c>
      <c r="K1848" s="27"/>
    </row>
    <row r="1849" spans="1:11" ht="15" customHeight="1" x14ac:dyDescent="0.3">
      <c r="A1849" s="8" t="s">
        <v>1885</v>
      </c>
      <c r="B1849" s="20">
        <v>2</v>
      </c>
      <c r="C1849" s="38">
        <v>4438.26</v>
      </c>
      <c r="D1849" s="8" t="s">
        <v>7884</v>
      </c>
      <c r="E1849" s="8" t="s">
        <v>7882</v>
      </c>
      <c r="F1849" s="8" t="s">
        <v>7871</v>
      </c>
      <c r="G1849" s="43">
        <v>34631</v>
      </c>
      <c r="H1849" s="20">
        <v>28</v>
      </c>
      <c r="I1849" s="20" t="str" cm="1">
        <f t="array" ref="I1849">_xlfn.IFS(H1849&lt;=18, "Child", AND(H1849&gt;18, H1849&lt;=54), "Adult", TRUE, "Old")</f>
        <v>Adult</v>
      </c>
      <c r="K1849" s="27"/>
    </row>
    <row r="1850" spans="1:11" ht="15" customHeight="1" x14ac:dyDescent="0.3">
      <c r="A1850" s="8" t="s">
        <v>1886</v>
      </c>
      <c r="B1850" s="20">
        <v>2</v>
      </c>
      <c r="C1850" s="38">
        <v>4435.09</v>
      </c>
      <c r="D1850" s="8" t="s">
        <v>7882</v>
      </c>
      <c r="E1850" s="8" t="s">
        <v>7884</v>
      </c>
      <c r="F1850" s="8" t="s">
        <v>7864</v>
      </c>
      <c r="G1850" s="43">
        <v>34615</v>
      </c>
      <c r="H1850" s="20">
        <v>28</v>
      </c>
      <c r="I1850" s="20" t="str" cm="1">
        <f t="array" ref="I1850">_xlfn.IFS(H1850&lt;=18, "Child", AND(H1850&gt;18, H1850&lt;=54), "Adult", TRUE, "Old")</f>
        <v>Adult</v>
      </c>
      <c r="K1850" s="27"/>
    </row>
    <row r="1851" spans="1:11" ht="15" customHeight="1" x14ac:dyDescent="0.3">
      <c r="A1851" s="8" t="s">
        <v>1887</v>
      </c>
      <c r="B1851" s="20">
        <v>2</v>
      </c>
      <c r="C1851" s="38">
        <v>4433.92</v>
      </c>
      <c r="D1851" s="8" t="s">
        <v>7884</v>
      </c>
      <c r="E1851" s="8" t="s">
        <v>7884</v>
      </c>
      <c r="F1851" s="8" t="s">
        <v>7860</v>
      </c>
      <c r="G1851" s="43">
        <v>34326</v>
      </c>
      <c r="H1851" s="20">
        <v>29</v>
      </c>
      <c r="I1851" s="20" t="str" cm="1">
        <f t="array" ref="I1851">_xlfn.IFS(H1851&lt;=18, "Child", AND(H1851&gt;18, H1851&lt;=54), "Adult", TRUE, "Old")</f>
        <v>Adult</v>
      </c>
      <c r="K1851" s="27"/>
    </row>
    <row r="1852" spans="1:11" ht="15" customHeight="1" x14ac:dyDescent="0.3">
      <c r="A1852" s="8" t="s">
        <v>1888</v>
      </c>
      <c r="B1852" s="20">
        <v>2</v>
      </c>
      <c r="C1852" s="38">
        <v>4433.3900000000003</v>
      </c>
      <c r="D1852" s="8" t="s">
        <v>7884</v>
      </c>
      <c r="E1852" s="8" t="s">
        <v>7882</v>
      </c>
      <c r="F1852" s="8" t="s">
        <v>7860</v>
      </c>
      <c r="G1852" s="43">
        <v>34216</v>
      </c>
      <c r="H1852" s="20">
        <v>29</v>
      </c>
      <c r="I1852" s="20" t="str" cm="1">
        <f t="array" ref="I1852">_xlfn.IFS(H1852&lt;=18, "Child", AND(H1852&gt;18, H1852&lt;=54), "Adult", TRUE, "Old")</f>
        <v>Adult</v>
      </c>
      <c r="K1852" s="27"/>
    </row>
    <row r="1853" spans="1:11" ht="15" customHeight="1" x14ac:dyDescent="0.3">
      <c r="A1853" s="8" t="s">
        <v>1889</v>
      </c>
      <c r="B1853" s="20">
        <v>2</v>
      </c>
      <c r="C1853" s="38">
        <v>4428.8900000000003</v>
      </c>
      <c r="D1853" s="8" t="s">
        <v>7882</v>
      </c>
      <c r="E1853" s="8" t="s">
        <v>7883</v>
      </c>
      <c r="F1853" s="8" t="s">
        <v>7871</v>
      </c>
      <c r="G1853" s="43">
        <v>34697</v>
      </c>
      <c r="H1853" s="20">
        <v>28</v>
      </c>
      <c r="I1853" s="20" t="str" cm="1">
        <f t="array" ref="I1853">_xlfn.IFS(H1853&lt;=18, "Child", AND(H1853&gt;18, H1853&lt;=54), "Adult", TRUE, "Old")</f>
        <v>Adult</v>
      </c>
      <c r="K1853" s="27"/>
    </row>
    <row r="1854" spans="1:11" ht="15" customHeight="1" x14ac:dyDescent="0.3">
      <c r="A1854" s="8" t="s">
        <v>1890</v>
      </c>
      <c r="B1854" s="20">
        <v>0</v>
      </c>
      <c r="C1854" s="38">
        <v>4420.95</v>
      </c>
      <c r="D1854" s="8" t="s">
        <v>7884</v>
      </c>
      <c r="E1854" s="8" t="s">
        <v>7882</v>
      </c>
      <c r="F1854" s="8" t="s">
        <v>7872</v>
      </c>
      <c r="G1854" s="43">
        <v>33831</v>
      </c>
      <c r="H1854" s="20">
        <v>30</v>
      </c>
      <c r="I1854" s="20" t="str" cm="1">
        <f t="array" ref="I1854">_xlfn.IFS(H1854&lt;=18, "Child", AND(H1854&gt;18, H1854&lt;=54), "Adult", TRUE, "Old")</f>
        <v>Adult</v>
      </c>
      <c r="K1854" s="27"/>
    </row>
    <row r="1855" spans="1:11" ht="15" customHeight="1" x14ac:dyDescent="0.3">
      <c r="A1855" s="8" t="s">
        <v>1891</v>
      </c>
      <c r="B1855" s="20">
        <v>0</v>
      </c>
      <c r="C1855" s="38">
        <v>4415.16</v>
      </c>
      <c r="D1855" s="8" t="s">
        <v>7884</v>
      </c>
      <c r="E1855" s="8" t="s">
        <v>7883</v>
      </c>
      <c r="F1855" s="8" t="s">
        <v>7859</v>
      </c>
      <c r="G1855" s="43">
        <v>32402</v>
      </c>
      <c r="H1855" s="20">
        <v>34</v>
      </c>
      <c r="I1855" s="20" t="str" cm="1">
        <f t="array" ref="I1855">_xlfn.IFS(H1855&lt;=18, "Child", AND(H1855&gt;18, H1855&lt;=54), "Adult", TRUE, "Old")</f>
        <v>Adult</v>
      </c>
      <c r="K1855" s="27"/>
    </row>
    <row r="1856" spans="1:11" ht="15" customHeight="1" x14ac:dyDescent="0.3">
      <c r="A1856" s="8" t="s">
        <v>1892</v>
      </c>
      <c r="B1856" s="20">
        <v>0</v>
      </c>
      <c r="C1856" s="38">
        <v>4402.2299999999996</v>
      </c>
      <c r="D1856" s="8" t="s">
        <v>7884</v>
      </c>
      <c r="E1856" s="8" t="s">
        <v>7884</v>
      </c>
      <c r="F1856" s="8" t="s">
        <v>7861</v>
      </c>
      <c r="G1856" s="43">
        <v>31606</v>
      </c>
      <c r="H1856" s="20">
        <v>36</v>
      </c>
      <c r="I1856" s="20" t="str" cm="1">
        <f t="array" ref="I1856">_xlfn.IFS(H1856&lt;=18, "Child", AND(H1856&gt;18, H1856&lt;=54), "Adult", TRUE, "Old")</f>
        <v>Adult</v>
      </c>
      <c r="K1856" s="27"/>
    </row>
    <row r="1857" spans="1:11" ht="15" customHeight="1" x14ac:dyDescent="0.3">
      <c r="A1857" s="8" t="s">
        <v>1893</v>
      </c>
      <c r="B1857" s="20">
        <v>0</v>
      </c>
      <c r="C1857" s="38">
        <v>4399.7299999999996</v>
      </c>
      <c r="D1857" s="8" t="s">
        <v>7882</v>
      </c>
      <c r="E1857" s="8" t="s">
        <v>7884</v>
      </c>
      <c r="F1857" s="8" t="s">
        <v>7859</v>
      </c>
      <c r="G1857" s="43">
        <v>31635</v>
      </c>
      <c r="H1857" s="20">
        <v>36</v>
      </c>
      <c r="I1857" s="20" t="str" cm="1">
        <f t="array" ref="I1857">_xlfn.IFS(H1857&lt;=18, "Child", AND(H1857&gt;18, H1857&lt;=54), "Adult", TRUE, "Old")</f>
        <v>Adult</v>
      </c>
      <c r="K1857" s="27"/>
    </row>
    <row r="1858" spans="1:11" ht="15" customHeight="1" x14ac:dyDescent="0.3">
      <c r="A1858" s="8" t="s">
        <v>1894</v>
      </c>
      <c r="B1858" s="20">
        <v>3</v>
      </c>
      <c r="C1858" s="38">
        <v>4397.3100000000004</v>
      </c>
      <c r="D1858" s="8" t="s">
        <v>7884</v>
      </c>
      <c r="E1858" s="8" t="s">
        <v>7884</v>
      </c>
      <c r="F1858" s="8" t="s">
        <v>7859</v>
      </c>
      <c r="G1858" s="43">
        <v>32342</v>
      </c>
      <c r="H1858" s="20">
        <v>34</v>
      </c>
      <c r="I1858" s="20" t="str" cm="1">
        <f t="array" ref="I1858">_xlfn.IFS(H1858&lt;=18, "Child", AND(H1858&gt;18, H1858&lt;=54), "Adult", TRUE, "Old")</f>
        <v>Adult</v>
      </c>
      <c r="K1858" s="27"/>
    </row>
    <row r="1859" spans="1:11" ht="15" customHeight="1" x14ac:dyDescent="0.3">
      <c r="A1859" s="8" t="s">
        <v>1895</v>
      </c>
      <c r="B1859" s="20">
        <v>3</v>
      </c>
      <c r="C1859" s="38">
        <v>4392.7</v>
      </c>
      <c r="D1859" s="8" t="s">
        <v>7884</v>
      </c>
      <c r="E1859" s="8" t="s">
        <v>7884</v>
      </c>
      <c r="F1859" s="8" t="s">
        <v>7859</v>
      </c>
      <c r="G1859" s="43">
        <v>30131</v>
      </c>
      <c r="H1859" s="20">
        <v>40</v>
      </c>
      <c r="I1859" s="20" t="str" cm="1">
        <f t="array" ref="I1859">_xlfn.IFS(H1859&lt;=18, "Child", AND(H1859&gt;18, H1859&lt;=54), "Adult", TRUE, "Old")</f>
        <v>Adult</v>
      </c>
      <c r="K1859" s="27"/>
    </row>
    <row r="1860" spans="1:11" ht="15" customHeight="1" x14ac:dyDescent="0.3">
      <c r="A1860" s="8" t="s">
        <v>1896</v>
      </c>
      <c r="B1860" s="20">
        <v>3</v>
      </c>
      <c r="C1860" s="38">
        <v>4391.6499999999996</v>
      </c>
      <c r="D1860" s="8" t="s">
        <v>7884</v>
      </c>
      <c r="E1860" s="8" t="s">
        <v>7884</v>
      </c>
      <c r="F1860" s="8" t="s">
        <v>7861</v>
      </c>
      <c r="G1860" s="43">
        <v>35763</v>
      </c>
      <c r="H1860" s="20">
        <v>25</v>
      </c>
      <c r="I1860" s="20" t="str" cm="1">
        <f t="array" ref="I1860">_xlfn.IFS(H1860&lt;=18, "Child", AND(H1860&gt;18, H1860&lt;=54), "Adult", TRUE, "Old")</f>
        <v>Adult</v>
      </c>
      <c r="K1860" s="27"/>
    </row>
    <row r="1861" spans="1:11" ht="15" customHeight="1" x14ac:dyDescent="0.3">
      <c r="A1861" s="8" t="s">
        <v>1897</v>
      </c>
      <c r="B1861" s="20">
        <v>0</v>
      </c>
      <c r="C1861" s="38">
        <v>4357.04</v>
      </c>
      <c r="D1861" s="8" t="s">
        <v>7884</v>
      </c>
      <c r="E1861" s="8" t="s">
        <v>7882</v>
      </c>
      <c r="F1861" s="8" t="s">
        <v>7860</v>
      </c>
      <c r="G1861" s="43">
        <v>33113</v>
      </c>
      <c r="H1861" s="20">
        <v>32</v>
      </c>
      <c r="I1861" s="20" t="str" cm="1">
        <f t="array" ref="I1861">_xlfn.IFS(H1861&lt;=18, "Child", AND(H1861&gt;18, H1861&lt;=54), "Adult", TRUE, "Old")</f>
        <v>Adult</v>
      </c>
      <c r="K1861" s="27"/>
    </row>
    <row r="1862" spans="1:11" ht="15" customHeight="1" x14ac:dyDescent="0.3">
      <c r="A1862" s="8" t="s">
        <v>1898</v>
      </c>
      <c r="B1862" s="20">
        <v>1</v>
      </c>
      <c r="C1862" s="38">
        <v>4350.51</v>
      </c>
      <c r="D1862" s="8" t="s">
        <v>7884</v>
      </c>
      <c r="E1862" s="8" t="s">
        <v>7884</v>
      </c>
      <c r="F1862" s="8" t="s">
        <v>7859</v>
      </c>
      <c r="G1862" s="43">
        <v>33494</v>
      </c>
      <c r="H1862" s="20">
        <v>31</v>
      </c>
      <c r="I1862" s="20" t="str" cm="1">
        <f t="array" ref="I1862">_xlfn.IFS(H1862&lt;=18, "Child", AND(H1862&gt;18, H1862&lt;=54), "Adult", TRUE, "Old")</f>
        <v>Adult</v>
      </c>
      <c r="K1862" s="27"/>
    </row>
    <row r="1863" spans="1:11" ht="15" customHeight="1" x14ac:dyDescent="0.3">
      <c r="A1863" s="8" t="s">
        <v>1899</v>
      </c>
      <c r="B1863" s="20">
        <v>2</v>
      </c>
      <c r="C1863" s="38">
        <v>4349.46</v>
      </c>
      <c r="D1863" s="8" t="s">
        <v>7884</v>
      </c>
      <c r="E1863" s="8" t="s">
        <v>7884</v>
      </c>
      <c r="F1863" s="8" t="s">
        <v>7859</v>
      </c>
      <c r="G1863" s="43">
        <v>34639</v>
      </c>
      <c r="H1863" s="20">
        <v>28</v>
      </c>
      <c r="I1863" s="20" t="str" cm="1">
        <f t="array" ref="I1863">_xlfn.IFS(H1863&lt;=18, "Child", AND(H1863&gt;18, H1863&lt;=54), "Adult", TRUE, "Old")</f>
        <v>Adult</v>
      </c>
      <c r="K1863" s="27"/>
    </row>
    <row r="1864" spans="1:11" ht="15" customHeight="1" x14ac:dyDescent="0.3">
      <c r="A1864" s="8" t="s">
        <v>1900</v>
      </c>
      <c r="B1864" s="20">
        <v>0</v>
      </c>
      <c r="C1864" s="38">
        <v>4347.0200000000004</v>
      </c>
      <c r="D1864" s="8" t="s">
        <v>7884</v>
      </c>
      <c r="E1864" s="8" t="s">
        <v>7883</v>
      </c>
      <c r="F1864" s="8" t="s">
        <v>7867</v>
      </c>
      <c r="G1864" s="43">
        <v>33390</v>
      </c>
      <c r="H1864" s="20">
        <v>32</v>
      </c>
      <c r="I1864" s="20" t="str" cm="1">
        <f t="array" ref="I1864">_xlfn.IFS(H1864&lt;=18, "Child", AND(H1864&gt;18, H1864&lt;=54), "Adult", TRUE, "Old")</f>
        <v>Adult</v>
      </c>
      <c r="K1864" s="27"/>
    </row>
    <row r="1865" spans="1:11" ht="15" customHeight="1" x14ac:dyDescent="0.3">
      <c r="A1865" s="8" t="s">
        <v>1901</v>
      </c>
      <c r="B1865" s="20">
        <v>2</v>
      </c>
      <c r="C1865" s="38">
        <v>4340.4399999999996</v>
      </c>
      <c r="D1865" s="8" t="s">
        <v>7884</v>
      </c>
      <c r="E1865" s="8" t="s">
        <v>7883</v>
      </c>
      <c r="F1865" s="8" t="s">
        <v>7859</v>
      </c>
      <c r="G1865" s="43">
        <v>34633</v>
      </c>
      <c r="H1865" s="20">
        <v>28</v>
      </c>
      <c r="I1865" s="20" t="str" cm="1">
        <f t="array" ref="I1865">_xlfn.IFS(H1865&lt;=18, "Child", AND(H1865&gt;18, H1865&lt;=54), "Adult", TRUE, "Old")</f>
        <v>Adult</v>
      </c>
      <c r="K1865" s="27"/>
    </row>
    <row r="1866" spans="1:11" ht="15" customHeight="1" x14ac:dyDescent="0.3">
      <c r="A1866" s="8" t="s">
        <v>1902</v>
      </c>
      <c r="B1866" s="20">
        <v>1</v>
      </c>
      <c r="C1866" s="38">
        <v>4337.74</v>
      </c>
      <c r="D1866" s="8" t="s">
        <v>7884</v>
      </c>
      <c r="E1866" s="8" t="s">
        <v>7883</v>
      </c>
      <c r="F1866" s="8" t="s">
        <v>7867</v>
      </c>
      <c r="G1866" s="43">
        <v>34640</v>
      </c>
      <c r="H1866" s="20">
        <v>28</v>
      </c>
      <c r="I1866" s="20" t="str" cm="1">
        <f t="array" ref="I1866">_xlfn.IFS(H1866&lt;=18, "Child", AND(H1866&gt;18, H1866&lt;=54), "Adult", TRUE, "Old")</f>
        <v>Adult</v>
      </c>
      <c r="K1866" s="27"/>
    </row>
    <row r="1867" spans="1:11" ht="15" customHeight="1" x14ac:dyDescent="0.3">
      <c r="A1867" s="8" t="s">
        <v>1903</v>
      </c>
      <c r="B1867" s="20">
        <v>0</v>
      </c>
      <c r="C1867" s="38">
        <v>4320.41</v>
      </c>
      <c r="D1867" s="8" t="s">
        <v>7884</v>
      </c>
      <c r="E1867" s="8" t="s">
        <v>7883</v>
      </c>
      <c r="F1867" s="8" t="s">
        <v>7860</v>
      </c>
      <c r="G1867" s="43">
        <v>32496</v>
      </c>
      <c r="H1867" s="20">
        <v>34</v>
      </c>
      <c r="I1867" s="20" t="str" cm="1">
        <f t="array" ref="I1867">_xlfn.IFS(H1867&lt;=18, "Child", AND(H1867&gt;18, H1867&lt;=54), "Adult", TRUE, "Old")</f>
        <v>Adult</v>
      </c>
      <c r="K1867" s="27"/>
    </row>
    <row r="1868" spans="1:11" ht="15" customHeight="1" x14ac:dyDescent="0.3">
      <c r="A1868" s="8" t="s">
        <v>1904</v>
      </c>
      <c r="B1868" s="20">
        <v>3</v>
      </c>
      <c r="C1868" s="38">
        <v>4296.2700000000004</v>
      </c>
      <c r="D1868" s="8" t="s">
        <v>7884</v>
      </c>
      <c r="E1868" s="8" t="s">
        <v>7882</v>
      </c>
      <c r="F1868" s="8" t="s">
        <v>7860</v>
      </c>
      <c r="G1868" s="43">
        <v>36855</v>
      </c>
      <c r="H1868" s="20">
        <v>22</v>
      </c>
      <c r="I1868" s="20" t="str" cm="1">
        <f t="array" ref="I1868">_xlfn.IFS(H1868&lt;=18, "Child", AND(H1868&gt;18, H1868&lt;=54), "Adult", TRUE, "Old")</f>
        <v>Adult</v>
      </c>
      <c r="K1868" s="27"/>
    </row>
    <row r="1869" spans="1:11" ht="15" customHeight="1" x14ac:dyDescent="0.3">
      <c r="A1869" s="8" t="s">
        <v>1905</v>
      </c>
      <c r="B1869" s="20">
        <v>0</v>
      </c>
      <c r="C1869" s="38">
        <v>4278.55</v>
      </c>
      <c r="D1869" s="8" t="s">
        <v>7884</v>
      </c>
      <c r="E1869" s="8" t="s">
        <v>7883</v>
      </c>
      <c r="F1869" s="8" t="s">
        <v>7870</v>
      </c>
      <c r="G1869" s="43">
        <v>37780</v>
      </c>
      <c r="H1869" s="20">
        <v>20</v>
      </c>
      <c r="I1869" s="20" t="str" cm="1">
        <f t="array" ref="I1869">_xlfn.IFS(H1869&lt;=18, "Child", AND(H1869&gt;18, H1869&lt;=54), "Adult", TRUE, "Old")</f>
        <v>Adult</v>
      </c>
      <c r="K1869" s="27"/>
    </row>
    <row r="1870" spans="1:11" ht="15" customHeight="1" x14ac:dyDescent="0.3">
      <c r="A1870" s="8" t="s">
        <v>1906</v>
      </c>
      <c r="B1870" s="20">
        <v>2</v>
      </c>
      <c r="C1870" s="38">
        <v>4266.17</v>
      </c>
      <c r="D1870" s="8" t="s">
        <v>7882</v>
      </c>
      <c r="E1870" s="8" t="s">
        <v>7884</v>
      </c>
      <c r="F1870" s="8" t="s">
        <v>7859</v>
      </c>
      <c r="G1870" s="43">
        <v>33773</v>
      </c>
      <c r="H1870" s="20">
        <v>30</v>
      </c>
      <c r="I1870" s="20" t="str" cm="1">
        <f t="array" ref="I1870">_xlfn.IFS(H1870&lt;=18, "Child", AND(H1870&gt;18, H1870&lt;=54), "Adult", TRUE, "Old")</f>
        <v>Adult</v>
      </c>
      <c r="K1870" s="27"/>
    </row>
    <row r="1871" spans="1:11" ht="15" customHeight="1" x14ac:dyDescent="0.3">
      <c r="A1871" s="8" t="s">
        <v>1907</v>
      </c>
      <c r="B1871" s="20">
        <v>3</v>
      </c>
      <c r="C1871" s="38">
        <v>4265.01</v>
      </c>
      <c r="D1871" s="8" t="s">
        <v>7884</v>
      </c>
      <c r="E1871" s="8" t="s">
        <v>7883</v>
      </c>
      <c r="F1871" s="8" t="s">
        <v>7860</v>
      </c>
      <c r="G1871" s="43">
        <v>30640</v>
      </c>
      <c r="H1871" s="20">
        <v>39</v>
      </c>
      <c r="I1871" s="20" t="str" cm="1">
        <f t="array" ref="I1871">_xlfn.IFS(H1871&lt;=18, "Child", AND(H1871&gt;18, H1871&lt;=54), "Adult", TRUE, "Old")</f>
        <v>Adult</v>
      </c>
      <c r="K1871" s="27"/>
    </row>
    <row r="1872" spans="1:11" ht="15" customHeight="1" x14ac:dyDescent="0.3">
      <c r="A1872" s="8" t="s">
        <v>1908</v>
      </c>
      <c r="B1872" s="20">
        <v>3</v>
      </c>
      <c r="C1872" s="38">
        <v>4260.74</v>
      </c>
      <c r="D1872" s="8" t="s">
        <v>7882</v>
      </c>
      <c r="E1872" s="8" t="s">
        <v>7884</v>
      </c>
      <c r="F1872" s="8" t="s">
        <v>7861</v>
      </c>
      <c r="G1872" s="43">
        <v>34986</v>
      </c>
      <c r="H1872" s="20">
        <v>27</v>
      </c>
      <c r="I1872" s="20" t="str" cm="1">
        <f t="array" ref="I1872">_xlfn.IFS(H1872&lt;=18, "Child", AND(H1872&gt;18, H1872&lt;=54), "Adult", TRUE, "Old")</f>
        <v>Adult</v>
      </c>
      <c r="K1872" s="27"/>
    </row>
    <row r="1873" spans="1:11" ht="15" customHeight="1" x14ac:dyDescent="0.3">
      <c r="A1873" s="8" t="s">
        <v>1909</v>
      </c>
      <c r="B1873" s="20">
        <v>3</v>
      </c>
      <c r="C1873" s="38">
        <v>4250.24</v>
      </c>
      <c r="D1873" s="8" t="s">
        <v>7884</v>
      </c>
      <c r="E1873" s="8" t="s">
        <v>7882</v>
      </c>
      <c r="F1873" s="8" t="s">
        <v>7859</v>
      </c>
      <c r="G1873" s="43">
        <v>30118</v>
      </c>
      <c r="H1873" s="20">
        <v>40</v>
      </c>
      <c r="I1873" s="20" t="str" cm="1">
        <f t="array" ref="I1873">_xlfn.IFS(H1873&lt;=18, "Child", AND(H1873&gt;18, H1873&lt;=54), "Adult", TRUE, "Old")</f>
        <v>Adult</v>
      </c>
      <c r="K1873" s="27"/>
    </row>
    <row r="1874" spans="1:11" ht="15" customHeight="1" x14ac:dyDescent="0.3">
      <c r="A1874" s="8" t="s">
        <v>1910</v>
      </c>
      <c r="B1874" s="20">
        <v>1</v>
      </c>
      <c r="C1874" s="38">
        <v>4243.59</v>
      </c>
      <c r="D1874" s="8" t="s">
        <v>7882</v>
      </c>
      <c r="E1874" s="8" t="s">
        <v>7883</v>
      </c>
      <c r="F1874" s="8" t="s">
        <v>7860</v>
      </c>
      <c r="G1874" s="43">
        <v>33573</v>
      </c>
      <c r="H1874" s="20">
        <v>31</v>
      </c>
      <c r="I1874" s="20" t="str" cm="1">
        <f t="array" ref="I1874">_xlfn.IFS(H1874&lt;=18, "Child", AND(H1874&gt;18, H1874&lt;=54), "Adult", TRUE, "Old")</f>
        <v>Adult</v>
      </c>
      <c r="K1874" s="27"/>
    </row>
    <row r="1875" spans="1:11" ht="15" customHeight="1" x14ac:dyDescent="0.3">
      <c r="A1875" s="8" t="s">
        <v>1911</v>
      </c>
      <c r="B1875" s="20">
        <v>1</v>
      </c>
      <c r="C1875" s="38">
        <v>4239.8900000000003</v>
      </c>
      <c r="D1875" s="8" t="s">
        <v>7884</v>
      </c>
      <c r="E1875" s="8" t="s">
        <v>7884</v>
      </c>
      <c r="F1875" s="8" t="s">
        <v>7860</v>
      </c>
      <c r="G1875" s="43">
        <v>33545</v>
      </c>
      <c r="H1875" s="20">
        <v>31</v>
      </c>
      <c r="I1875" s="20" t="str" cm="1">
        <f t="array" ref="I1875">_xlfn.IFS(H1875&lt;=18, "Child", AND(H1875&gt;18, H1875&lt;=54), "Adult", TRUE, "Old")</f>
        <v>Adult</v>
      </c>
      <c r="K1875" s="27"/>
    </row>
    <row r="1876" spans="1:11" ht="15" customHeight="1" x14ac:dyDescent="0.3">
      <c r="A1876" s="8" t="s">
        <v>1912</v>
      </c>
      <c r="B1876" s="20">
        <v>1</v>
      </c>
      <c r="C1876" s="38">
        <v>4237.13</v>
      </c>
      <c r="D1876" s="8" t="s">
        <v>7882</v>
      </c>
      <c r="E1876" s="8" t="s">
        <v>7883</v>
      </c>
      <c r="F1876" s="8" t="s">
        <v>7864</v>
      </c>
      <c r="G1876" s="43">
        <v>33782</v>
      </c>
      <c r="H1876" s="20">
        <v>30</v>
      </c>
      <c r="I1876" s="20" t="str" cm="1">
        <f t="array" ref="I1876">_xlfn.IFS(H1876&lt;=18, "Child", AND(H1876&gt;18, H1876&lt;=54), "Adult", TRUE, "Old")</f>
        <v>Adult</v>
      </c>
      <c r="K1876" s="27"/>
    </row>
    <row r="1877" spans="1:11" ht="15" customHeight="1" x14ac:dyDescent="0.3">
      <c r="A1877" s="8" t="s">
        <v>1913</v>
      </c>
      <c r="B1877" s="20">
        <v>3</v>
      </c>
      <c r="C1877" s="38">
        <v>4234.93</v>
      </c>
      <c r="D1877" s="8" t="s">
        <v>7884</v>
      </c>
      <c r="E1877" s="8" t="s">
        <v>7883</v>
      </c>
      <c r="F1877" s="8" t="s">
        <v>7861</v>
      </c>
      <c r="G1877" s="43">
        <v>36143</v>
      </c>
      <c r="H1877" s="20">
        <v>24</v>
      </c>
      <c r="I1877" s="20" t="str" cm="1">
        <f t="array" ref="I1877">_xlfn.IFS(H1877&lt;=18, "Child", AND(H1877&gt;18, H1877&lt;=54), "Adult", TRUE, "Old")</f>
        <v>Adult</v>
      </c>
      <c r="K1877" s="27"/>
    </row>
    <row r="1878" spans="1:11" ht="15" customHeight="1" x14ac:dyDescent="0.3">
      <c r="A1878" s="8" t="s">
        <v>1914</v>
      </c>
      <c r="B1878" s="20">
        <v>2</v>
      </c>
      <c r="C1878" s="38">
        <v>4189.1099999999997</v>
      </c>
      <c r="D1878" s="8" t="s">
        <v>7884</v>
      </c>
      <c r="E1878" s="8" t="s">
        <v>7884</v>
      </c>
      <c r="F1878" s="8" t="s">
        <v>7860</v>
      </c>
      <c r="G1878" s="43">
        <v>35679</v>
      </c>
      <c r="H1878" s="20">
        <v>25</v>
      </c>
      <c r="I1878" s="20" t="str" cm="1">
        <f t="array" ref="I1878">_xlfn.IFS(H1878&lt;=18, "Child", AND(H1878&gt;18, H1878&lt;=54), "Adult", TRUE, "Old")</f>
        <v>Adult</v>
      </c>
      <c r="K1878" s="27"/>
    </row>
    <row r="1879" spans="1:11" ht="15" customHeight="1" x14ac:dyDescent="0.3">
      <c r="A1879" s="8" t="s">
        <v>1915</v>
      </c>
      <c r="B1879" s="20">
        <v>0</v>
      </c>
      <c r="C1879" s="38">
        <v>4188.7299999999996</v>
      </c>
      <c r="D1879" s="8" t="s">
        <v>7884</v>
      </c>
      <c r="E1879" s="8" t="s">
        <v>7884</v>
      </c>
      <c r="F1879" s="8" t="s">
        <v>7866</v>
      </c>
      <c r="G1879" s="43">
        <v>34975</v>
      </c>
      <c r="H1879" s="20">
        <v>27</v>
      </c>
      <c r="I1879" s="20" t="str" cm="1">
        <f t="array" ref="I1879">_xlfn.IFS(H1879&lt;=18, "Child", AND(H1879&gt;18, H1879&lt;=54), "Adult", TRUE, "Old")</f>
        <v>Adult</v>
      </c>
      <c r="K1879" s="27"/>
    </row>
    <row r="1880" spans="1:11" ht="15" customHeight="1" x14ac:dyDescent="0.3">
      <c r="A1880" s="8" t="s">
        <v>1916</v>
      </c>
      <c r="B1880" s="20">
        <v>0</v>
      </c>
      <c r="C1880" s="38">
        <v>4185.1000000000004</v>
      </c>
      <c r="D1880" s="8" t="s">
        <v>7884</v>
      </c>
      <c r="E1880" s="8" t="s">
        <v>7882</v>
      </c>
      <c r="F1880" s="8" t="s">
        <v>7859</v>
      </c>
      <c r="G1880" s="43">
        <v>32684</v>
      </c>
      <c r="H1880" s="20">
        <v>33</v>
      </c>
      <c r="I1880" s="20" t="str" cm="1">
        <f t="array" ref="I1880">_xlfn.IFS(H1880&lt;=18, "Child", AND(H1880&gt;18, H1880&lt;=54), "Adult", TRUE, "Old")</f>
        <v>Adult</v>
      </c>
      <c r="K1880" s="27"/>
    </row>
    <row r="1881" spans="1:11" ht="15" customHeight="1" x14ac:dyDescent="0.3">
      <c r="A1881" s="8" t="s">
        <v>1917</v>
      </c>
      <c r="B1881" s="20">
        <v>3</v>
      </c>
      <c r="C1881" s="38">
        <v>4163.21</v>
      </c>
      <c r="D1881" s="8" t="s">
        <v>7884</v>
      </c>
      <c r="E1881" s="8" t="s">
        <v>7884</v>
      </c>
      <c r="F1881" s="8" t="s">
        <v>7860</v>
      </c>
      <c r="G1881" s="43">
        <v>30941</v>
      </c>
      <c r="H1881" s="20">
        <v>38</v>
      </c>
      <c r="I1881" s="20" t="str" cm="1">
        <f t="array" ref="I1881">_xlfn.IFS(H1881&lt;=18, "Child", AND(H1881&gt;18, H1881&lt;=54), "Adult", TRUE, "Old")</f>
        <v>Adult</v>
      </c>
      <c r="K1881" s="27"/>
    </row>
    <row r="1882" spans="1:11" ht="15" customHeight="1" x14ac:dyDescent="0.3">
      <c r="A1882" s="8" t="s">
        <v>1918</v>
      </c>
      <c r="B1882" s="20">
        <v>0</v>
      </c>
      <c r="C1882" s="38">
        <v>4154.97</v>
      </c>
      <c r="D1882" s="8" t="s">
        <v>7884</v>
      </c>
      <c r="E1882" s="8" t="s">
        <v>7883</v>
      </c>
      <c r="F1882" s="8" t="s">
        <v>7860</v>
      </c>
      <c r="G1882" s="43">
        <v>36125</v>
      </c>
      <c r="H1882" s="20">
        <v>24</v>
      </c>
      <c r="I1882" s="20" t="str" cm="1">
        <f t="array" ref="I1882">_xlfn.IFS(H1882&lt;=18, "Child", AND(H1882&gt;18, H1882&lt;=54), "Adult", TRUE, "Old")</f>
        <v>Adult</v>
      </c>
      <c r="K1882" s="27"/>
    </row>
    <row r="1883" spans="1:11" ht="15" customHeight="1" x14ac:dyDescent="0.3">
      <c r="A1883" s="8" t="s">
        <v>1919</v>
      </c>
      <c r="B1883" s="20">
        <v>1</v>
      </c>
      <c r="C1883" s="38">
        <v>4151.03</v>
      </c>
      <c r="D1883" s="8" t="s">
        <v>7884</v>
      </c>
      <c r="E1883" s="8" t="s">
        <v>7884</v>
      </c>
      <c r="F1883" s="8" t="s">
        <v>7859</v>
      </c>
      <c r="G1883" s="43">
        <v>33820</v>
      </c>
      <c r="H1883" s="20">
        <v>30</v>
      </c>
      <c r="I1883" s="20" t="str" cm="1">
        <f t="array" ref="I1883">_xlfn.IFS(H1883&lt;=18, "Child", AND(H1883&gt;18, H1883&lt;=54), "Adult", TRUE, "Old")</f>
        <v>Adult</v>
      </c>
      <c r="K1883" s="27"/>
    </row>
    <row r="1884" spans="1:11" ht="15" customHeight="1" x14ac:dyDescent="0.3">
      <c r="A1884" s="8" t="s">
        <v>1920</v>
      </c>
      <c r="B1884" s="20">
        <v>1</v>
      </c>
      <c r="C1884" s="38">
        <v>4149.74</v>
      </c>
      <c r="D1884" s="8" t="s">
        <v>7884</v>
      </c>
      <c r="E1884" s="8" t="s">
        <v>7883</v>
      </c>
      <c r="F1884" s="8" t="s">
        <v>7861</v>
      </c>
      <c r="G1884" s="43">
        <v>33783</v>
      </c>
      <c r="H1884" s="20">
        <v>30</v>
      </c>
      <c r="I1884" s="20" t="str" cm="1">
        <f t="array" ref="I1884">_xlfn.IFS(H1884&lt;=18, "Child", AND(H1884&gt;18, H1884&lt;=54), "Adult", TRUE, "Old")</f>
        <v>Adult</v>
      </c>
      <c r="K1884" s="27"/>
    </row>
    <row r="1885" spans="1:11" ht="15" customHeight="1" x14ac:dyDescent="0.3">
      <c r="A1885" s="8" t="s">
        <v>1921</v>
      </c>
      <c r="B1885" s="20">
        <v>0</v>
      </c>
      <c r="C1885" s="38">
        <v>4137.5200000000004</v>
      </c>
      <c r="D1885" s="8" t="s">
        <v>7884</v>
      </c>
      <c r="E1885" s="8" t="s">
        <v>7882</v>
      </c>
      <c r="F1885" s="8" t="s">
        <v>7867</v>
      </c>
      <c r="G1885" s="43">
        <v>33773</v>
      </c>
      <c r="H1885" s="20">
        <v>30</v>
      </c>
      <c r="I1885" s="20" t="str" cm="1">
        <f t="array" ref="I1885">_xlfn.IFS(H1885&lt;=18, "Child", AND(H1885&gt;18, H1885&lt;=54), "Adult", TRUE, "Old")</f>
        <v>Adult</v>
      </c>
      <c r="K1885" s="27"/>
    </row>
    <row r="1886" spans="1:11" ht="15" customHeight="1" x14ac:dyDescent="0.3">
      <c r="A1886" s="8" t="s">
        <v>1922</v>
      </c>
      <c r="B1886" s="20">
        <v>0</v>
      </c>
      <c r="C1886" s="38">
        <v>4134.08</v>
      </c>
      <c r="D1886" s="8" t="s">
        <v>7884</v>
      </c>
      <c r="E1886" s="8" t="s">
        <v>7883</v>
      </c>
      <c r="F1886" s="8" t="s">
        <v>7860</v>
      </c>
      <c r="G1886" s="43">
        <v>33456</v>
      </c>
      <c r="H1886" s="20">
        <v>31</v>
      </c>
      <c r="I1886" s="20" t="str" cm="1">
        <f t="array" ref="I1886">_xlfn.IFS(H1886&lt;=18, "Child", AND(H1886&gt;18, H1886&lt;=54), "Adult", TRUE, "Old")</f>
        <v>Adult</v>
      </c>
      <c r="K1886" s="27"/>
    </row>
    <row r="1887" spans="1:11" ht="15" customHeight="1" x14ac:dyDescent="0.3">
      <c r="A1887" s="8" t="s">
        <v>1923</v>
      </c>
      <c r="B1887" s="20">
        <v>1</v>
      </c>
      <c r="C1887" s="38">
        <v>4133.6400000000003</v>
      </c>
      <c r="D1887" s="8" t="s">
        <v>7884</v>
      </c>
      <c r="E1887" s="8" t="s">
        <v>7882</v>
      </c>
      <c r="F1887" s="8" t="s">
        <v>7860</v>
      </c>
      <c r="G1887" s="43">
        <v>34567</v>
      </c>
      <c r="H1887" s="20">
        <v>28</v>
      </c>
      <c r="I1887" s="20" t="str" cm="1">
        <f t="array" ref="I1887">_xlfn.IFS(H1887&lt;=18, "Child", AND(H1887&gt;18, H1887&lt;=54), "Adult", TRUE, "Old")</f>
        <v>Adult</v>
      </c>
      <c r="K1887" s="27"/>
    </row>
    <row r="1888" spans="1:11" ht="15" customHeight="1" x14ac:dyDescent="0.3">
      <c r="A1888" s="8" t="s">
        <v>1924</v>
      </c>
      <c r="B1888" s="20">
        <v>1</v>
      </c>
      <c r="C1888" s="38">
        <v>4076.5</v>
      </c>
      <c r="D1888" s="8" t="s">
        <v>7884</v>
      </c>
      <c r="E1888" s="8" t="s">
        <v>7882</v>
      </c>
      <c r="F1888" s="8" t="s">
        <v>7861</v>
      </c>
      <c r="G1888" s="43">
        <v>33221</v>
      </c>
      <c r="H1888" s="20">
        <v>32</v>
      </c>
      <c r="I1888" s="20" t="str" cm="1">
        <f t="array" ref="I1888">_xlfn.IFS(H1888&lt;=18, "Child", AND(H1888&gt;18, H1888&lt;=54), "Adult", TRUE, "Old")</f>
        <v>Adult</v>
      </c>
      <c r="K1888" s="27"/>
    </row>
    <row r="1889" spans="1:11" ht="15" customHeight="1" x14ac:dyDescent="0.3">
      <c r="A1889" s="8" t="s">
        <v>1925</v>
      </c>
      <c r="B1889" s="20">
        <v>1</v>
      </c>
      <c r="C1889" s="38">
        <v>4074.45</v>
      </c>
      <c r="D1889" s="8" t="s">
        <v>7882</v>
      </c>
      <c r="E1889" s="8" t="s">
        <v>7884</v>
      </c>
      <c r="F1889" s="8" t="s">
        <v>7859</v>
      </c>
      <c r="G1889" s="43">
        <v>33208</v>
      </c>
      <c r="H1889" s="20">
        <v>32</v>
      </c>
      <c r="I1889" s="20" t="str" cm="1">
        <f t="array" ref="I1889">_xlfn.IFS(H1889&lt;=18, "Child", AND(H1889&gt;18, H1889&lt;=54), "Adult", TRUE, "Old")</f>
        <v>Adult</v>
      </c>
      <c r="K1889" s="27"/>
    </row>
    <row r="1890" spans="1:11" ht="15" customHeight="1" x14ac:dyDescent="0.3">
      <c r="A1890" s="8" t="s">
        <v>1926</v>
      </c>
      <c r="B1890" s="20">
        <v>0</v>
      </c>
      <c r="C1890" s="38">
        <v>4070.51</v>
      </c>
      <c r="D1890" s="8" t="s">
        <v>7884</v>
      </c>
      <c r="E1890" s="8" t="s">
        <v>7883</v>
      </c>
      <c r="F1890" s="8" t="s">
        <v>7860</v>
      </c>
      <c r="G1890" s="43">
        <v>37547</v>
      </c>
      <c r="H1890" s="20">
        <v>20</v>
      </c>
      <c r="I1890" s="20" t="str" cm="1">
        <f t="array" ref="I1890">_xlfn.IFS(H1890&lt;=18, "Child", AND(H1890&gt;18, H1890&lt;=54), "Adult", TRUE, "Old")</f>
        <v>Adult</v>
      </c>
      <c r="K1890" s="27"/>
    </row>
    <row r="1891" spans="1:11" ht="15" customHeight="1" x14ac:dyDescent="0.3">
      <c r="A1891" s="8" t="s">
        <v>1927</v>
      </c>
      <c r="B1891" s="20">
        <v>3</v>
      </c>
      <c r="C1891" s="38">
        <v>4070.42</v>
      </c>
      <c r="D1891" s="8" t="s">
        <v>7884</v>
      </c>
      <c r="E1891" s="8" t="s">
        <v>7883</v>
      </c>
      <c r="F1891" s="8" t="s">
        <v>7859</v>
      </c>
      <c r="G1891" s="43">
        <v>30575</v>
      </c>
      <c r="H1891" s="20">
        <v>39</v>
      </c>
      <c r="I1891" s="20" t="str" cm="1">
        <f t="array" ref="I1891">_xlfn.IFS(H1891&lt;=18, "Child", AND(H1891&gt;18, H1891&lt;=54), "Adult", TRUE, "Old")</f>
        <v>Adult</v>
      </c>
      <c r="K1891" s="27"/>
    </row>
    <row r="1892" spans="1:11" ht="15" customHeight="1" x14ac:dyDescent="0.3">
      <c r="A1892" s="8" t="s">
        <v>1928</v>
      </c>
      <c r="B1892" s="20">
        <v>2</v>
      </c>
      <c r="C1892" s="38">
        <v>4058.71</v>
      </c>
      <c r="D1892" s="8" t="s">
        <v>7882</v>
      </c>
      <c r="E1892" s="8" t="s">
        <v>7882</v>
      </c>
      <c r="F1892" s="8" t="s">
        <v>7860</v>
      </c>
      <c r="G1892" s="43">
        <v>34956</v>
      </c>
      <c r="H1892" s="20">
        <v>27</v>
      </c>
      <c r="I1892" s="20" t="str" cm="1">
        <f t="array" ref="I1892">_xlfn.IFS(H1892&lt;=18, "Child", AND(H1892&gt;18, H1892&lt;=54), "Adult", TRUE, "Old")</f>
        <v>Adult</v>
      </c>
      <c r="K1892" s="27"/>
    </row>
    <row r="1893" spans="1:11" ht="15" customHeight="1" x14ac:dyDescent="0.3">
      <c r="A1893" s="8" t="s">
        <v>1929</v>
      </c>
      <c r="B1893" s="20">
        <v>2</v>
      </c>
      <c r="C1893" s="38">
        <v>4058.12</v>
      </c>
      <c r="D1893" s="8" t="s">
        <v>7884</v>
      </c>
      <c r="E1893" s="8" t="s">
        <v>7883</v>
      </c>
      <c r="F1893" s="8" t="s">
        <v>7859</v>
      </c>
      <c r="G1893" s="43">
        <v>34194</v>
      </c>
      <c r="H1893" s="20">
        <v>29</v>
      </c>
      <c r="I1893" s="20" t="str" cm="1">
        <f t="array" ref="I1893">_xlfn.IFS(H1893&lt;=18, "Child", AND(H1893&gt;18, H1893&lt;=54), "Adult", TRUE, "Old")</f>
        <v>Adult</v>
      </c>
      <c r="K1893" s="27"/>
    </row>
    <row r="1894" spans="1:11" ht="15" customHeight="1" x14ac:dyDescent="0.3">
      <c r="A1894" s="8" t="s">
        <v>1930</v>
      </c>
      <c r="B1894" s="20">
        <v>3</v>
      </c>
      <c r="C1894" s="38">
        <v>4047.94</v>
      </c>
      <c r="D1894" s="8" t="s">
        <v>7884</v>
      </c>
      <c r="E1894" s="8" t="s">
        <v>7883</v>
      </c>
      <c r="F1894" s="8" t="s">
        <v>7859</v>
      </c>
      <c r="G1894" s="43">
        <v>32477</v>
      </c>
      <c r="H1894" s="20">
        <v>34</v>
      </c>
      <c r="I1894" s="20" t="str" cm="1">
        <f t="array" ref="I1894">_xlfn.IFS(H1894&lt;=18, "Child", AND(H1894&gt;18, H1894&lt;=54), "Adult", TRUE, "Old")</f>
        <v>Adult</v>
      </c>
      <c r="K1894" s="27"/>
    </row>
    <row r="1895" spans="1:11" ht="15" customHeight="1" x14ac:dyDescent="0.3">
      <c r="A1895" s="8" t="s">
        <v>1931</v>
      </c>
      <c r="B1895" s="20">
        <v>1</v>
      </c>
      <c r="C1895" s="38">
        <v>4040.56</v>
      </c>
      <c r="D1895" s="8" t="s">
        <v>7882</v>
      </c>
      <c r="E1895" s="8" t="s">
        <v>7882</v>
      </c>
      <c r="F1895" s="8" t="s">
        <v>7862</v>
      </c>
      <c r="G1895" s="43">
        <v>34329</v>
      </c>
      <c r="H1895" s="20">
        <v>29</v>
      </c>
      <c r="I1895" s="20" t="str" cm="1">
        <f t="array" ref="I1895">_xlfn.IFS(H1895&lt;=18, "Child", AND(H1895&gt;18, H1895&lt;=54), "Adult", TRUE, "Old")</f>
        <v>Adult</v>
      </c>
      <c r="K1895" s="27"/>
    </row>
    <row r="1896" spans="1:11" ht="15" customHeight="1" x14ac:dyDescent="0.3">
      <c r="A1896" s="8" t="s">
        <v>1932</v>
      </c>
      <c r="B1896" s="20">
        <v>3</v>
      </c>
      <c r="C1896" s="38">
        <v>4039.9</v>
      </c>
      <c r="D1896" s="8" t="s">
        <v>7884</v>
      </c>
      <c r="E1896" s="8" t="s">
        <v>7883</v>
      </c>
      <c r="F1896" s="8" t="s">
        <v>7859</v>
      </c>
      <c r="G1896" s="43">
        <v>30630</v>
      </c>
      <c r="H1896" s="20">
        <v>39</v>
      </c>
      <c r="I1896" s="20" t="str" cm="1">
        <f t="array" ref="I1896">_xlfn.IFS(H1896&lt;=18, "Child", AND(H1896&gt;18, H1896&lt;=54), "Adult", TRUE, "Old")</f>
        <v>Adult</v>
      </c>
      <c r="K1896" s="27"/>
    </row>
    <row r="1897" spans="1:11" ht="15" customHeight="1" x14ac:dyDescent="0.3">
      <c r="A1897" s="8" t="s">
        <v>1933</v>
      </c>
      <c r="B1897" s="20">
        <v>3</v>
      </c>
      <c r="C1897" s="38">
        <v>4038.41</v>
      </c>
      <c r="D1897" s="8" t="s">
        <v>7884</v>
      </c>
      <c r="E1897" s="8" t="s">
        <v>7883</v>
      </c>
      <c r="F1897" s="8" t="s">
        <v>7859</v>
      </c>
      <c r="G1897" s="43">
        <v>30870</v>
      </c>
      <c r="H1897" s="20">
        <v>38</v>
      </c>
      <c r="I1897" s="20" t="str" cm="1">
        <f t="array" ref="I1897">_xlfn.IFS(H1897&lt;=18, "Child", AND(H1897&gt;18, H1897&lt;=54), "Adult", TRUE, "Old")</f>
        <v>Adult</v>
      </c>
      <c r="K1897" s="27"/>
    </row>
    <row r="1898" spans="1:11" ht="15" customHeight="1" x14ac:dyDescent="0.3">
      <c r="A1898" s="8" t="s">
        <v>1934</v>
      </c>
      <c r="B1898" s="20">
        <v>1</v>
      </c>
      <c r="C1898" s="38">
        <v>4032.24</v>
      </c>
      <c r="D1898" s="8" t="s">
        <v>7882</v>
      </c>
      <c r="E1898" s="8" t="s">
        <v>7882</v>
      </c>
      <c r="F1898" s="8" t="s">
        <v>7860</v>
      </c>
      <c r="G1898" s="43">
        <v>33888</v>
      </c>
      <c r="H1898" s="20">
        <v>30</v>
      </c>
      <c r="I1898" s="20" t="str" cm="1">
        <f t="array" ref="I1898">_xlfn.IFS(H1898&lt;=18, "Child", AND(H1898&gt;18, H1898&lt;=54), "Adult", TRUE, "Old")</f>
        <v>Adult</v>
      </c>
      <c r="K1898" s="27"/>
    </row>
    <row r="1899" spans="1:11" ht="15" customHeight="1" x14ac:dyDescent="0.3">
      <c r="A1899" s="8" t="s">
        <v>1935</v>
      </c>
      <c r="B1899" s="20">
        <v>3</v>
      </c>
      <c r="C1899" s="38">
        <v>4005.42</v>
      </c>
      <c r="D1899" s="8" t="s">
        <v>7884</v>
      </c>
      <c r="E1899" s="8" t="s">
        <v>7883</v>
      </c>
      <c r="F1899" s="8" t="s">
        <v>7862</v>
      </c>
      <c r="G1899" s="43">
        <v>36782</v>
      </c>
      <c r="H1899" s="20">
        <v>22</v>
      </c>
      <c r="I1899" s="20" t="str" cm="1">
        <f t="array" ref="I1899">_xlfn.IFS(H1899&lt;=18, "Child", AND(H1899&gt;18, H1899&lt;=54), "Adult", TRUE, "Old")</f>
        <v>Adult</v>
      </c>
      <c r="K1899" s="27"/>
    </row>
    <row r="1900" spans="1:11" ht="15" customHeight="1" x14ac:dyDescent="0.3">
      <c r="A1900" s="8" t="s">
        <v>1936</v>
      </c>
      <c r="B1900" s="20">
        <v>3</v>
      </c>
      <c r="C1900" s="38">
        <v>4002.36</v>
      </c>
      <c r="D1900" s="8" t="s">
        <v>7884</v>
      </c>
      <c r="E1900" s="8" t="s">
        <v>7883</v>
      </c>
      <c r="F1900" s="8" t="s">
        <v>7859</v>
      </c>
      <c r="G1900" s="43">
        <v>32699</v>
      </c>
      <c r="H1900" s="20">
        <v>33</v>
      </c>
      <c r="I1900" s="20" t="str" cm="1">
        <f t="array" ref="I1900">_xlfn.IFS(H1900&lt;=18, "Child", AND(H1900&gt;18, H1900&lt;=54), "Adult", TRUE, "Old")</f>
        <v>Adult</v>
      </c>
      <c r="K1900" s="27"/>
    </row>
    <row r="1901" spans="1:11" ht="15" customHeight="1" x14ac:dyDescent="0.3">
      <c r="A1901" s="8" t="s">
        <v>1937</v>
      </c>
      <c r="B1901" s="20">
        <v>0</v>
      </c>
      <c r="C1901" s="38">
        <v>3994.18</v>
      </c>
      <c r="D1901" s="8" t="s">
        <v>7884</v>
      </c>
      <c r="E1901" s="8" t="s">
        <v>7884</v>
      </c>
      <c r="F1901" s="8" t="s">
        <v>7859</v>
      </c>
      <c r="G1901" s="43">
        <v>33178</v>
      </c>
      <c r="H1901" s="20">
        <v>32</v>
      </c>
      <c r="I1901" s="20" t="str" cm="1">
        <f t="array" ref="I1901">_xlfn.IFS(H1901&lt;=18, "Child", AND(H1901&gt;18, H1901&lt;=54), "Adult", TRUE, "Old")</f>
        <v>Adult</v>
      </c>
      <c r="K1901" s="27"/>
    </row>
    <row r="1902" spans="1:11" ht="15" customHeight="1" x14ac:dyDescent="0.3">
      <c r="A1902" s="8" t="s">
        <v>1938</v>
      </c>
      <c r="B1902" s="20">
        <v>0</v>
      </c>
      <c r="C1902" s="38">
        <v>3989.84</v>
      </c>
      <c r="D1902" s="8" t="s">
        <v>7884</v>
      </c>
      <c r="E1902" s="8" t="s">
        <v>7884</v>
      </c>
      <c r="F1902" s="8" t="s">
        <v>7861</v>
      </c>
      <c r="G1902" s="43">
        <v>33199</v>
      </c>
      <c r="H1902" s="20">
        <v>32</v>
      </c>
      <c r="I1902" s="20" t="str" cm="1">
        <f t="array" ref="I1902">_xlfn.IFS(H1902&lt;=18, "Child", AND(H1902&gt;18, H1902&lt;=54), "Adult", TRUE, "Old")</f>
        <v>Adult</v>
      </c>
      <c r="K1902" s="27"/>
    </row>
    <row r="1903" spans="1:11" ht="15" customHeight="1" x14ac:dyDescent="0.3">
      <c r="A1903" s="8" t="s">
        <v>1939</v>
      </c>
      <c r="B1903" s="20">
        <v>2</v>
      </c>
      <c r="C1903" s="38">
        <v>3987.93</v>
      </c>
      <c r="D1903" s="8" t="s">
        <v>7884</v>
      </c>
      <c r="E1903" s="8" t="s">
        <v>7884</v>
      </c>
      <c r="F1903" s="8" t="s">
        <v>7861</v>
      </c>
      <c r="G1903" s="43">
        <v>35316</v>
      </c>
      <c r="H1903" s="20">
        <v>26</v>
      </c>
      <c r="I1903" s="20" t="str" cm="1">
        <f t="array" ref="I1903">_xlfn.IFS(H1903&lt;=18, "Child", AND(H1903&gt;18, H1903&lt;=54), "Adult", TRUE, "Old")</f>
        <v>Adult</v>
      </c>
      <c r="K1903" s="27"/>
    </row>
    <row r="1904" spans="1:11" ht="15" customHeight="1" x14ac:dyDescent="0.3">
      <c r="A1904" s="8" t="s">
        <v>1940</v>
      </c>
      <c r="B1904" s="20">
        <v>2</v>
      </c>
      <c r="C1904" s="38">
        <v>3981.98</v>
      </c>
      <c r="D1904" s="8" t="s">
        <v>7884</v>
      </c>
      <c r="E1904" s="8" t="s">
        <v>7884</v>
      </c>
      <c r="F1904" s="8" t="s">
        <v>7859</v>
      </c>
      <c r="G1904" s="43">
        <v>35294</v>
      </c>
      <c r="H1904" s="20">
        <v>26</v>
      </c>
      <c r="I1904" s="20" t="str" cm="1">
        <f t="array" ref="I1904">_xlfn.IFS(H1904&lt;=18, "Child", AND(H1904&gt;18, H1904&lt;=54), "Adult", TRUE, "Old")</f>
        <v>Adult</v>
      </c>
      <c r="K1904" s="27"/>
    </row>
    <row r="1905" spans="1:11" ht="15" customHeight="1" x14ac:dyDescent="0.3">
      <c r="A1905" s="8" t="s">
        <v>1941</v>
      </c>
      <c r="B1905" s="20">
        <v>0</v>
      </c>
      <c r="C1905" s="38">
        <v>3972.92</v>
      </c>
      <c r="D1905" s="8" t="s">
        <v>7884</v>
      </c>
      <c r="E1905" s="8" t="s">
        <v>7882</v>
      </c>
      <c r="F1905" s="8" t="s">
        <v>7859</v>
      </c>
      <c r="G1905" s="43">
        <v>33083</v>
      </c>
      <c r="H1905" s="20">
        <v>32</v>
      </c>
      <c r="I1905" s="20" t="str" cm="1">
        <f t="array" ref="I1905">_xlfn.IFS(H1905&lt;=18, "Child", AND(H1905&gt;18, H1905&lt;=54), "Adult", TRUE, "Old")</f>
        <v>Adult</v>
      </c>
      <c r="K1905" s="27"/>
    </row>
    <row r="1906" spans="1:11" ht="15" customHeight="1" x14ac:dyDescent="0.3">
      <c r="A1906" s="8" t="s">
        <v>1942</v>
      </c>
      <c r="B1906" s="20">
        <v>1</v>
      </c>
      <c r="C1906" s="38">
        <v>3956.07</v>
      </c>
      <c r="D1906" s="8" t="s">
        <v>7884</v>
      </c>
      <c r="E1906" s="8" t="s">
        <v>7884</v>
      </c>
      <c r="F1906" s="8" t="s">
        <v>7860</v>
      </c>
      <c r="G1906" s="43">
        <v>34891</v>
      </c>
      <c r="H1906" s="20">
        <v>27</v>
      </c>
      <c r="I1906" s="20" t="str" cm="1">
        <f t="array" ref="I1906">_xlfn.IFS(H1906&lt;=18, "Child", AND(H1906&gt;18, H1906&lt;=54), "Adult", TRUE, "Old")</f>
        <v>Adult</v>
      </c>
      <c r="K1906" s="27"/>
    </row>
    <row r="1907" spans="1:11" ht="15" customHeight="1" x14ac:dyDescent="0.3">
      <c r="A1907" s="8" t="s">
        <v>1943</v>
      </c>
      <c r="B1907" s="20">
        <v>0</v>
      </c>
      <c r="C1907" s="38">
        <v>3955.98</v>
      </c>
      <c r="D1907" s="8" t="s">
        <v>7884</v>
      </c>
      <c r="E1907" s="8" t="s">
        <v>7882</v>
      </c>
      <c r="F1907" s="8" t="s">
        <v>7870</v>
      </c>
      <c r="G1907" s="43">
        <v>36351</v>
      </c>
      <c r="H1907" s="20">
        <v>23</v>
      </c>
      <c r="I1907" s="20" t="str" cm="1">
        <f t="array" ref="I1907">_xlfn.IFS(H1907&lt;=18, "Child", AND(H1907&gt;18, H1907&lt;=54), "Adult", TRUE, "Old")</f>
        <v>Adult</v>
      </c>
      <c r="K1907" s="27"/>
    </row>
    <row r="1908" spans="1:11" ht="15" customHeight="1" x14ac:dyDescent="0.3">
      <c r="A1908" s="8" t="s">
        <v>1944</v>
      </c>
      <c r="B1908" s="20">
        <v>1</v>
      </c>
      <c r="C1908" s="38">
        <v>3947.41</v>
      </c>
      <c r="D1908" s="8" t="s">
        <v>7884</v>
      </c>
      <c r="E1908" s="8" t="s">
        <v>7884</v>
      </c>
      <c r="F1908" s="8" t="s">
        <v>7859</v>
      </c>
      <c r="G1908" s="43">
        <v>34284</v>
      </c>
      <c r="H1908" s="20">
        <v>29</v>
      </c>
      <c r="I1908" s="20" t="str" cm="1">
        <f t="array" ref="I1908">_xlfn.IFS(H1908&lt;=18, "Child", AND(H1908&gt;18, H1908&lt;=54), "Adult", TRUE, "Old")</f>
        <v>Adult</v>
      </c>
      <c r="K1908" s="27"/>
    </row>
    <row r="1909" spans="1:11" ht="15" customHeight="1" x14ac:dyDescent="0.3">
      <c r="A1909" s="8" t="s">
        <v>1945</v>
      </c>
      <c r="B1909" s="20">
        <v>0</v>
      </c>
      <c r="C1909" s="38">
        <v>3943.6</v>
      </c>
      <c r="D1909" s="8" t="s">
        <v>7884</v>
      </c>
      <c r="E1909" s="8" t="s">
        <v>7882</v>
      </c>
      <c r="F1909" s="8" t="s">
        <v>7867</v>
      </c>
      <c r="G1909" s="43">
        <v>34241</v>
      </c>
      <c r="H1909" s="20">
        <v>29</v>
      </c>
      <c r="I1909" s="20" t="str" cm="1">
        <f t="array" ref="I1909">_xlfn.IFS(H1909&lt;=18, "Child", AND(H1909&gt;18, H1909&lt;=54), "Adult", TRUE, "Old")</f>
        <v>Adult</v>
      </c>
      <c r="K1909" s="27"/>
    </row>
    <row r="1910" spans="1:11" ht="15" customHeight="1" x14ac:dyDescent="0.3">
      <c r="A1910" s="8" t="s">
        <v>1946</v>
      </c>
      <c r="B1910" s="20">
        <v>0</v>
      </c>
      <c r="C1910" s="38">
        <v>3935.18</v>
      </c>
      <c r="D1910" s="8" t="s">
        <v>7882</v>
      </c>
      <c r="E1910" s="8" t="s">
        <v>7883</v>
      </c>
      <c r="F1910" s="8" t="s">
        <v>7859</v>
      </c>
      <c r="G1910" s="43">
        <v>32440</v>
      </c>
      <c r="H1910" s="20">
        <v>34</v>
      </c>
      <c r="I1910" s="20" t="str" cm="1">
        <f t="array" ref="I1910">_xlfn.IFS(H1910&lt;=18, "Child", AND(H1910&gt;18, H1910&lt;=54), "Adult", TRUE, "Old")</f>
        <v>Adult</v>
      </c>
      <c r="K1910" s="27"/>
    </row>
    <row r="1911" spans="1:11" ht="15" customHeight="1" x14ac:dyDescent="0.3">
      <c r="A1911" s="8" t="s">
        <v>1947</v>
      </c>
      <c r="B1911" s="20">
        <v>0</v>
      </c>
      <c r="C1911" s="38">
        <v>3931.51</v>
      </c>
      <c r="D1911" s="8" t="s">
        <v>7884</v>
      </c>
      <c r="E1911" s="8" t="s">
        <v>7882</v>
      </c>
      <c r="F1911" s="8" t="s">
        <v>7861</v>
      </c>
      <c r="G1911" s="43">
        <v>37422</v>
      </c>
      <c r="H1911" s="20">
        <v>20</v>
      </c>
      <c r="I1911" s="20" t="str" cm="1">
        <f t="array" ref="I1911">_xlfn.IFS(H1911&lt;=18, "Child", AND(H1911&gt;18, H1911&lt;=54), "Adult", TRUE, "Old")</f>
        <v>Adult</v>
      </c>
      <c r="K1911" s="27"/>
    </row>
    <row r="1912" spans="1:11" ht="15" customHeight="1" x14ac:dyDescent="0.3">
      <c r="A1912" s="8" t="s">
        <v>1948</v>
      </c>
      <c r="B1912" s="20">
        <v>2</v>
      </c>
      <c r="C1912" s="38">
        <v>3925.76</v>
      </c>
      <c r="D1912" s="8" t="s">
        <v>7884</v>
      </c>
      <c r="E1912" s="8" t="s">
        <v>7884</v>
      </c>
      <c r="F1912" s="8" t="s">
        <v>7867</v>
      </c>
      <c r="G1912" s="43">
        <v>36717</v>
      </c>
      <c r="H1912" s="20">
        <v>22</v>
      </c>
      <c r="I1912" s="20" t="str" cm="1">
        <f t="array" ref="I1912">_xlfn.IFS(H1912&lt;=18, "Child", AND(H1912&gt;18, H1912&lt;=54), "Adult", TRUE, "Old")</f>
        <v>Adult</v>
      </c>
      <c r="K1912" s="27"/>
    </row>
    <row r="1913" spans="1:11" ht="15" customHeight="1" x14ac:dyDescent="0.3">
      <c r="A1913" s="8" t="s">
        <v>1949</v>
      </c>
      <c r="B1913" s="20">
        <v>3</v>
      </c>
      <c r="C1913" s="38">
        <v>3910.44</v>
      </c>
      <c r="D1913" s="8" t="s">
        <v>7884</v>
      </c>
      <c r="E1913" s="8" t="s">
        <v>7884</v>
      </c>
      <c r="F1913" s="8" t="s">
        <v>7859</v>
      </c>
      <c r="G1913" s="43">
        <v>31233</v>
      </c>
      <c r="H1913" s="20">
        <v>37</v>
      </c>
      <c r="I1913" s="20" t="str" cm="1">
        <f t="array" ref="I1913">_xlfn.IFS(H1913&lt;=18, "Child", AND(H1913&gt;18, H1913&lt;=54), "Adult", TRUE, "Old")</f>
        <v>Adult</v>
      </c>
      <c r="K1913" s="27"/>
    </row>
    <row r="1914" spans="1:11" ht="15" customHeight="1" x14ac:dyDescent="0.3">
      <c r="A1914" s="8" t="s">
        <v>1950</v>
      </c>
      <c r="B1914" s="20">
        <v>3</v>
      </c>
      <c r="C1914" s="38">
        <v>3906.13</v>
      </c>
      <c r="D1914" s="8" t="s">
        <v>7882</v>
      </c>
      <c r="E1914" s="8" t="s">
        <v>7882</v>
      </c>
      <c r="F1914" s="8" t="s">
        <v>7861</v>
      </c>
      <c r="G1914" s="43">
        <v>35758</v>
      </c>
      <c r="H1914" s="20">
        <v>25</v>
      </c>
      <c r="I1914" s="20" t="str" cm="1">
        <f t="array" ref="I1914">_xlfn.IFS(H1914&lt;=18, "Child", AND(H1914&gt;18, H1914&lt;=54), "Adult", TRUE, "Old")</f>
        <v>Adult</v>
      </c>
      <c r="K1914" s="27"/>
    </row>
    <row r="1915" spans="1:11" ht="15" customHeight="1" x14ac:dyDescent="0.3">
      <c r="A1915" s="8" t="s">
        <v>1951</v>
      </c>
      <c r="B1915" s="20">
        <v>1</v>
      </c>
      <c r="C1915" s="38">
        <v>3902.07</v>
      </c>
      <c r="D1915" s="8" t="s">
        <v>7884</v>
      </c>
      <c r="E1915" s="8" t="s">
        <v>7884</v>
      </c>
      <c r="F1915" s="8" t="s">
        <v>7859</v>
      </c>
      <c r="G1915" s="43">
        <v>29825</v>
      </c>
      <c r="H1915" s="20">
        <v>41</v>
      </c>
      <c r="I1915" s="20" t="str" cm="1">
        <f t="array" ref="I1915">_xlfn.IFS(H1915&lt;=18, "Child", AND(H1915&gt;18, H1915&lt;=54), "Adult", TRUE, "Old")</f>
        <v>Adult</v>
      </c>
      <c r="K1915" s="27"/>
    </row>
    <row r="1916" spans="1:11" ht="15" customHeight="1" x14ac:dyDescent="0.3">
      <c r="A1916" s="8" t="s">
        <v>1952</v>
      </c>
      <c r="B1916" s="20">
        <v>0</v>
      </c>
      <c r="C1916" s="38">
        <v>3898.35</v>
      </c>
      <c r="D1916" s="8" t="s">
        <v>7884</v>
      </c>
      <c r="E1916" s="8" t="s">
        <v>7884</v>
      </c>
      <c r="F1916" s="8" t="s">
        <v>7860</v>
      </c>
      <c r="G1916" s="43">
        <v>34226</v>
      </c>
      <c r="H1916" s="20">
        <v>29</v>
      </c>
      <c r="I1916" s="20" t="str" cm="1">
        <f t="array" ref="I1916">_xlfn.IFS(H1916&lt;=18, "Child", AND(H1916&gt;18, H1916&lt;=54), "Adult", TRUE, "Old")</f>
        <v>Adult</v>
      </c>
      <c r="K1916" s="27"/>
    </row>
    <row r="1917" spans="1:11" ht="15" customHeight="1" x14ac:dyDescent="0.3">
      <c r="A1917" s="8" t="s">
        <v>1953</v>
      </c>
      <c r="B1917" s="20">
        <v>0</v>
      </c>
      <c r="C1917" s="38">
        <v>3889.2</v>
      </c>
      <c r="D1917" s="8" t="s">
        <v>7884</v>
      </c>
      <c r="E1917" s="8" t="s">
        <v>7884</v>
      </c>
      <c r="F1917" s="8" t="s">
        <v>7860</v>
      </c>
      <c r="G1917" s="43">
        <v>38181</v>
      </c>
      <c r="H1917" s="20">
        <v>18</v>
      </c>
      <c r="I1917" s="20" t="str" cm="1">
        <f t="array" ref="I1917">_xlfn.IFS(H1917&lt;=18, "Child", AND(H1917&gt;18, H1917&lt;=54), "Adult", TRUE, "Old")</f>
        <v>Child</v>
      </c>
      <c r="K1917" s="27"/>
    </row>
    <row r="1918" spans="1:11" ht="15" customHeight="1" x14ac:dyDescent="0.3">
      <c r="A1918" s="8" t="s">
        <v>1954</v>
      </c>
      <c r="B1918" s="20">
        <v>2</v>
      </c>
      <c r="C1918" s="38">
        <v>3877.3</v>
      </c>
      <c r="D1918" s="8" t="s">
        <v>7883</v>
      </c>
      <c r="E1918" s="8" t="s">
        <v>7882</v>
      </c>
      <c r="F1918" s="8" t="s">
        <v>7860</v>
      </c>
      <c r="G1918" s="43">
        <v>35361</v>
      </c>
      <c r="H1918" s="20">
        <v>26</v>
      </c>
      <c r="I1918" s="20" t="str" cm="1">
        <f t="array" ref="I1918">_xlfn.IFS(H1918&lt;=18, "Child", AND(H1918&gt;18, H1918&lt;=54), "Adult", TRUE, "Old")</f>
        <v>Adult</v>
      </c>
      <c r="K1918" s="27"/>
    </row>
    <row r="1919" spans="1:11" ht="15" customHeight="1" x14ac:dyDescent="0.3">
      <c r="A1919" s="8" t="s">
        <v>1955</v>
      </c>
      <c r="B1919" s="20">
        <v>1</v>
      </c>
      <c r="C1919" s="38">
        <v>3875.73</v>
      </c>
      <c r="D1919" s="8" t="s">
        <v>7884</v>
      </c>
      <c r="E1919" s="8" t="s">
        <v>7882</v>
      </c>
      <c r="F1919" s="8" t="s">
        <v>7859</v>
      </c>
      <c r="G1919" s="43">
        <v>33444</v>
      </c>
      <c r="H1919" s="20">
        <v>31</v>
      </c>
      <c r="I1919" s="20" t="str" cm="1">
        <f t="array" ref="I1919">_xlfn.IFS(H1919&lt;=18, "Child", AND(H1919&gt;18, H1919&lt;=54), "Adult", TRUE, "Old")</f>
        <v>Adult</v>
      </c>
      <c r="K1919" s="27"/>
    </row>
    <row r="1920" spans="1:11" ht="15" customHeight="1" x14ac:dyDescent="0.3">
      <c r="A1920" s="8" t="s">
        <v>1956</v>
      </c>
      <c r="B1920" s="20">
        <v>0</v>
      </c>
      <c r="C1920" s="38">
        <v>3866.86</v>
      </c>
      <c r="D1920" s="8" t="s">
        <v>7883</v>
      </c>
      <c r="E1920" s="8" t="s">
        <v>7883</v>
      </c>
      <c r="F1920" s="8" t="s">
        <v>7860</v>
      </c>
      <c r="G1920" s="43">
        <v>33048</v>
      </c>
      <c r="H1920" s="20">
        <v>32</v>
      </c>
      <c r="I1920" s="20" t="str" cm="1">
        <f t="array" ref="I1920">_xlfn.IFS(H1920&lt;=18, "Child", AND(H1920&gt;18, H1920&lt;=54), "Adult", TRUE, "Old")</f>
        <v>Adult</v>
      </c>
      <c r="K1920" s="27"/>
    </row>
    <row r="1921" spans="1:11" ht="15" customHeight="1" x14ac:dyDescent="0.3">
      <c r="A1921" s="8" t="s">
        <v>1957</v>
      </c>
      <c r="B1921" s="20">
        <v>3</v>
      </c>
      <c r="C1921" s="38">
        <v>3861.21</v>
      </c>
      <c r="D1921" s="8" t="s">
        <v>7884</v>
      </c>
      <c r="E1921" s="8" t="s">
        <v>7884</v>
      </c>
      <c r="F1921" s="8" t="s">
        <v>7864</v>
      </c>
      <c r="G1921" s="43">
        <v>37182</v>
      </c>
      <c r="H1921" s="20">
        <v>21</v>
      </c>
      <c r="I1921" s="20" t="str" cm="1">
        <f t="array" ref="I1921">_xlfn.IFS(H1921&lt;=18, "Child", AND(H1921&gt;18, H1921&lt;=54), "Adult", TRUE, "Old")</f>
        <v>Adult</v>
      </c>
      <c r="K1921" s="27"/>
    </row>
    <row r="1922" spans="1:11" ht="15" customHeight="1" x14ac:dyDescent="0.3">
      <c r="A1922" s="8" t="s">
        <v>1958</v>
      </c>
      <c r="B1922" s="20">
        <v>0</v>
      </c>
      <c r="C1922" s="38">
        <v>3858.51</v>
      </c>
      <c r="D1922" s="8" t="s">
        <v>7884</v>
      </c>
      <c r="E1922" s="8" t="s">
        <v>7882</v>
      </c>
      <c r="F1922" s="8" t="s">
        <v>7866</v>
      </c>
      <c r="G1922" s="43">
        <v>37048</v>
      </c>
      <c r="H1922" s="20">
        <v>22</v>
      </c>
      <c r="I1922" s="20" t="str" cm="1">
        <f t="array" ref="I1922">_xlfn.IFS(H1922&lt;=18, "Child", AND(H1922&gt;18, H1922&lt;=54), "Adult", TRUE, "Old")</f>
        <v>Adult</v>
      </c>
      <c r="K1922" s="27"/>
    </row>
    <row r="1923" spans="1:11" ht="15" customHeight="1" x14ac:dyDescent="0.3">
      <c r="A1923" s="8" t="s">
        <v>1959</v>
      </c>
      <c r="B1923" s="20">
        <v>0</v>
      </c>
      <c r="C1923" s="38">
        <v>3857.76</v>
      </c>
      <c r="D1923" s="8" t="s">
        <v>7882</v>
      </c>
      <c r="E1923" s="8" t="s">
        <v>7883</v>
      </c>
      <c r="F1923" s="8" t="s">
        <v>7864</v>
      </c>
      <c r="G1923" s="43">
        <v>33469</v>
      </c>
      <c r="H1923" s="20">
        <v>31</v>
      </c>
      <c r="I1923" s="20" t="str" cm="1">
        <f t="array" ref="I1923">_xlfn.IFS(H1923&lt;=18, "Child", AND(H1923&gt;18, H1923&lt;=54), "Adult", TRUE, "Old")</f>
        <v>Adult</v>
      </c>
      <c r="K1923" s="27"/>
    </row>
    <row r="1924" spans="1:11" ht="15" customHeight="1" x14ac:dyDescent="0.3">
      <c r="A1924" s="8" t="s">
        <v>1960</v>
      </c>
      <c r="B1924" s="20">
        <v>2</v>
      </c>
      <c r="C1924" s="38">
        <v>3847.67</v>
      </c>
      <c r="D1924" s="8" t="s">
        <v>7882</v>
      </c>
      <c r="E1924" s="8" t="s">
        <v>7884</v>
      </c>
      <c r="F1924" s="8" t="s">
        <v>7861</v>
      </c>
      <c r="G1924" s="43">
        <v>34558</v>
      </c>
      <c r="H1924" s="20">
        <v>28</v>
      </c>
      <c r="I1924" s="20" t="str" cm="1">
        <f t="array" ref="I1924">_xlfn.IFS(H1924&lt;=18, "Child", AND(H1924&gt;18, H1924&lt;=54), "Adult", TRUE, "Old")</f>
        <v>Adult</v>
      </c>
      <c r="K1924" s="27"/>
    </row>
    <row r="1925" spans="1:11" ht="15" customHeight="1" x14ac:dyDescent="0.3">
      <c r="A1925" s="8" t="s">
        <v>1961</v>
      </c>
      <c r="B1925" s="20">
        <v>1</v>
      </c>
      <c r="C1925" s="38">
        <v>3797.2</v>
      </c>
      <c r="D1925" s="8" t="s">
        <v>7884</v>
      </c>
      <c r="E1925" s="8" t="s">
        <v>7882</v>
      </c>
      <c r="F1925" s="8" t="s">
        <v>7860</v>
      </c>
      <c r="G1925" s="43">
        <v>29858</v>
      </c>
      <c r="H1925" s="20">
        <v>41</v>
      </c>
      <c r="I1925" s="20" t="str" cm="1">
        <f t="array" ref="I1925">_xlfn.IFS(H1925&lt;=18, "Child", AND(H1925&gt;18, H1925&lt;=54), "Adult", TRUE, "Old")</f>
        <v>Adult</v>
      </c>
      <c r="K1925" s="27"/>
    </row>
    <row r="1926" spans="1:11" ht="15" customHeight="1" x14ac:dyDescent="0.3">
      <c r="A1926" s="8" t="s">
        <v>1962</v>
      </c>
      <c r="B1926" s="20">
        <v>0</v>
      </c>
      <c r="C1926" s="38">
        <v>3796.36</v>
      </c>
      <c r="D1926" s="8" t="s">
        <v>7884</v>
      </c>
      <c r="E1926" s="8" t="s">
        <v>7882</v>
      </c>
      <c r="F1926" s="8" t="s">
        <v>7860</v>
      </c>
      <c r="G1926" s="43">
        <v>36335</v>
      </c>
      <c r="H1926" s="20">
        <v>23</v>
      </c>
      <c r="I1926" s="20" t="str" cm="1">
        <f t="array" ref="I1926">_xlfn.IFS(H1926&lt;=18, "Child", AND(H1926&gt;18, H1926&lt;=54), "Adult", TRUE, "Old")</f>
        <v>Adult</v>
      </c>
      <c r="K1926" s="27"/>
    </row>
    <row r="1927" spans="1:11" ht="15" customHeight="1" x14ac:dyDescent="0.3">
      <c r="A1927" s="8" t="s">
        <v>1963</v>
      </c>
      <c r="B1927" s="20">
        <v>3</v>
      </c>
      <c r="C1927" s="38">
        <v>3793.55</v>
      </c>
      <c r="D1927" s="8" t="s">
        <v>7884</v>
      </c>
      <c r="E1927" s="8" t="s">
        <v>7882</v>
      </c>
      <c r="F1927" s="8" t="s">
        <v>7859</v>
      </c>
      <c r="G1927" s="43">
        <v>32383</v>
      </c>
      <c r="H1927" s="20">
        <v>34</v>
      </c>
      <c r="I1927" s="20" t="str" cm="1">
        <f t="array" ref="I1927">_xlfn.IFS(H1927&lt;=18, "Child", AND(H1927&gt;18, H1927&lt;=54), "Adult", TRUE, "Old")</f>
        <v>Adult</v>
      </c>
      <c r="K1927" s="27"/>
    </row>
    <row r="1928" spans="1:11" ht="15" customHeight="1" x14ac:dyDescent="0.3">
      <c r="A1928" s="8" t="s">
        <v>1964</v>
      </c>
      <c r="B1928" s="20">
        <v>1</v>
      </c>
      <c r="C1928" s="38">
        <v>3785.77</v>
      </c>
      <c r="D1928" s="8" t="s">
        <v>7884</v>
      </c>
      <c r="E1928" s="8" t="s">
        <v>7883</v>
      </c>
      <c r="F1928" s="8" t="s">
        <v>7859</v>
      </c>
      <c r="G1928" s="43">
        <v>29933</v>
      </c>
      <c r="H1928" s="20">
        <v>41</v>
      </c>
      <c r="I1928" s="20" t="str" cm="1">
        <f t="array" ref="I1928">_xlfn.IFS(H1928&lt;=18, "Child", AND(H1928&gt;18, H1928&lt;=54), "Adult", TRUE, "Old")</f>
        <v>Adult</v>
      </c>
      <c r="K1928" s="27"/>
    </row>
    <row r="1929" spans="1:11" ht="15" customHeight="1" x14ac:dyDescent="0.3">
      <c r="A1929" s="8" t="s">
        <v>1965</v>
      </c>
      <c r="B1929" s="20">
        <v>3</v>
      </c>
      <c r="C1929" s="38">
        <v>3773.23</v>
      </c>
      <c r="D1929" s="8" t="s">
        <v>7884</v>
      </c>
      <c r="E1929" s="8" t="s">
        <v>7882</v>
      </c>
      <c r="F1929" s="8" t="s">
        <v>7859</v>
      </c>
      <c r="G1929" s="43">
        <v>32074</v>
      </c>
      <c r="H1929" s="20">
        <v>35</v>
      </c>
      <c r="I1929" s="20" t="str" cm="1">
        <f t="array" ref="I1929">_xlfn.IFS(H1929&lt;=18, "Child", AND(H1929&gt;18, H1929&lt;=54), "Adult", TRUE, "Old")</f>
        <v>Adult</v>
      </c>
      <c r="K1929" s="27"/>
    </row>
    <row r="1930" spans="1:11" ht="15" customHeight="1" x14ac:dyDescent="0.3">
      <c r="A1930" s="8" t="s">
        <v>1966</v>
      </c>
      <c r="B1930" s="20">
        <v>1</v>
      </c>
      <c r="C1930" s="38">
        <v>3766.88</v>
      </c>
      <c r="D1930" s="8" t="s">
        <v>7884</v>
      </c>
      <c r="E1930" s="8" t="s">
        <v>7883</v>
      </c>
      <c r="F1930" s="8" t="s">
        <v>7859</v>
      </c>
      <c r="G1930" s="43">
        <v>34659</v>
      </c>
      <c r="H1930" s="20">
        <v>28</v>
      </c>
      <c r="I1930" s="20" t="str" cm="1">
        <f t="array" ref="I1930">_xlfn.IFS(H1930&lt;=18, "Child", AND(H1930&gt;18, H1930&lt;=54), "Adult", TRUE, "Old")</f>
        <v>Adult</v>
      </c>
      <c r="K1930" s="27"/>
    </row>
    <row r="1931" spans="1:11" ht="15" customHeight="1" x14ac:dyDescent="0.3">
      <c r="A1931" s="8" t="s">
        <v>1967</v>
      </c>
      <c r="B1931" s="20">
        <v>0</v>
      </c>
      <c r="C1931" s="38">
        <v>3761.29</v>
      </c>
      <c r="D1931" s="8" t="s">
        <v>7884</v>
      </c>
      <c r="E1931" s="8" t="s">
        <v>7882</v>
      </c>
      <c r="F1931" s="8" t="s">
        <v>7861</v>
      </c>
      <c r="G1931" s="43">
        <v>33535</v>
      </c>
      <c r="H1931" s="20">
        <v>31</v>
      </c>
      <c r="I1931" s="20" t="str" cm="1">
        <f t="array" ref="I1931">_xlfn.IFS(H1931&lt;=18, "Child", AND(H1931&gt;18, H1931&lt;=54), "Adult", TRUE, "Old")</f>
        <v>Adult</v>
      </c>
      <c r="K1931" s="27"/>
    </row>
    <row r="1932" spans="1:11" ht="15" customHeight="1" x14ac:dyDescent="0.3">
      <c r="A1932" s="8" t="s">
        <v>1968</v>
      </c>
      <c r="B1932" s="20">
        <v>0</v>
      </c>
      <c r="C1932" s="38">
        <v>3757.84</v>
      </c>
      <c r="D1932" s="8" t="s">
        <v>7884</v>
      </c>
      <c r="E1932" s="8" t="s">
        <v>7883</v>
      </c>
      <c r="F1932" s="8" t="s">
        <v>7859</v>
      </c>
      <c r="G1932" s="43">
        <v>33475</v>
      </c>
      <c r="H1932" s="20">
        <v>31</v>
      </c>
      <c r="I1932" s="20" t="str" cm="1">
        <f t="array" ref="I1932">_xlfn.IFS(H1932&lt;=18, "Child", AND(H1932&gt;18, H1932&lt;=54), "Adult", TRUE, "Old")</f>
        <v>Adult</v>
      </c>
      <c r="K1932" s="27"/>
    </row>
    <row r="1933" spans="1:11" ht="15" customHeight="1" x14ac:dyDescent="0.3">
      <c r="A1933" s="8" t="s">
        <v>1969</v>
      </c>
      <c r="B1933" s="20">
        <v>0</v>
      </c>
      <c r="C1933" s="38">
        <v>3756.62</v>
      </c>
      <c r="D1933" s="8" t="s">
        <v>7884</v>
      </c>
      <c r="E1933" s="8" t="s">
        <v>7884</v>
      </c>
      <c r="F1933" s="8" t="s">
        <v>7859</v>
      </c>
      <c r="G1933" s="43">
        <v>33539</v>
      </c>
      <c r="H1933" s="20">
        <v>31</v>
      </c>
      <c r="I1933" s="20" t="str" cm="1">
        <f t="array" ref="I1933">_xlfn.IFS(H1933&lt;=18, "Child", AND(H1933&gt;18, H1933&lt;=54), "Adult", TRUE, "Old")</f>
        <v>Adult</v>
      </c>
      <c r="K1933" s="27"/>
    </row>
    <row r="1934" spans="1:11" ht="15" customHeight="1" x14ac:dyDescent="0.3">
      <c r="A1934" s="8" t="s">
        <v>1970</v>
      </c>
      <c r="B1934" s="20">
        <v>3</v>
      </c>
      <c r="C1934" s="38">
        <v>3748.56</v>
      </c>
      <c r="D1934" s="8" t="s">
        <v>7884</v>
      </c>
      <c r="E1934" s="8" t="s">
        <v>7884</v>
      </c>
      <c r="F1934" s="8" t="s">
        <v>7859</v>
      </c>
      <c r="G1934" s="43">
        <v>31664</v>
      </c>
      <c r="H1934" s="20">
        <v>36</v>
      </c>
      <c r="I1934" s="20" t="str" cm="1">
        <f t="array" ref="I1934">_xlfn.IFS(H1934&lt;=18, "Child", AND(H1934&gt;18, H1934&lt;=54), "Adult", TRUE, "Old")</f>
        <v>Adult</v>
      </c>
      <c r="K1934" s="27"/>
    </row>
    <row r="1935" spans="1:11" ht="15" customHeight="1" x14ac:dyDescent="0.3">
      <c r="A1935" s="8" t="s">
        <v>1971</v>
      </c>
      <c r="B1935" s="20">
        <v>0</v>
      </c>
      <c r="C1935" s="38">
        <v>3736.46</v>
      </c>
      <c r="D1935" s="8" t="s">
        <v>7884</v>
      </c>
      <c r="E1935" s="8" t="s">
        <v>7884</v>
      </c>
      <c r="F1935" s="8" t="s">
        <v>7860</v>
      </c>
      <c r="G1935" s="43">
        <v>34142</v>
      </c>
      <c r="H1935" s="20">
        <v>29</v>
      </c>
      <c r="I1935" s="20" t="str" cm="1">
        <f t="array" ref="I1935">_xlfn.IFS(H1935&lt;=18, "Child", AND(H1935&gt;18, H1935&lt;=54), "Adult", TRUE, "Old")</f>
        <v>Adult</v>
      </c>
      <c r="K1935" s="27"/>
    </row>
    <row r="1936" spans="1:11" ht="15" customHeight="1" x14ac:dyDescent="0.3">
      <c r="A1936" s="8" t="s">
        <v>1972</v>
      </c>
      <c r="B1936" s="20">
        <v>0</v>
      </c>
      <c r="C1936" s="38">
        <v>3732.63</v>
      </c>
      <c r="D1936" s="8" t="s">
        <v>7884</v>
      </c>
      <c r="E1936" s="8" t="s">
        <v>7882</v>
      </c>
      <c r="F1936" s="8" t="s">
        <v>7867</v>
      </c>
      <c r="G1936" s="43">
        <v>34568</v>
      </c>
      <c r="H1936" s="20">
        <v>28</v>
      </c>
      <c r="I1936" s="20" t="str" cm="1">
        <f t="array" ref="I1936">_xlfn.IFS(H1936&lt;=18, "Child", AND(H1936&gt;18, H1936&lt;=54), "Adult", TRUE, "Old")</f>
        <v>Adult</v>
      </c>
      <c r="K1936" s="27"/>
    </row>
    <row r="1937" spans="1:11" ht="15" customHeight="1" x14ac:dyDescent="0.3">
      <c r="A1937" s="8" t="s">
        <v>1973</v>
      </c>
      <c r="B1937" s="20">
        <v>3</v>
      </c>
      <c r="C1937" s="38">
        <v>3731.6</v>
      </c>
      <c r="D1937" s="8" t="s">
        <v>7884</v>
      </c>
      <c r="E1937" s="8" t="s">
        <v>7884</v>
      </c>
      <c r="F1937" s="8" t="s">
        <v>7859</v>
      </c>
      <c r="G1937" s="43">
        <v>31747</v>
      </c>
      <c r="H1937" s="20">
        <v>36</v>
      </c>
      <c r="I1937" s="20" t="str" cm="1">
        <f t="array" ref="I1937">_xlfn.IFS(H1937&lt;=18, "Child", AND(H1937&gt;18, H1937&lt;=54), "Adult", TRUE, "Old")</f>
        <v>Adult</v>
      </c>
      <c r="K1937" s="27"/>
    </row>
    <row r="1938" spans="1:11" ht="15" customHeight="1" x14ac:dyDescent="0.3">
      <c r="A1938" s="8" t="s">
        <v>1974</v>
      </c>
      <c r="B1938" s="20">
        <v>0</v>
      </c>
      <c r="C1938" s="38">
        <v>3722.23</v>
      </c>
      <c r="D1938" s="8" t="s">
        <v>7884</v>
      </c>
      <c r="E1938" s="8" t="s">
        <v>7884</v>
      </c>
      <c r="F1938" s="8" t="s">
        <v>7866</v>
      </c>
      <c r="G1938" s="43">
        <v>38296</v>
      </c>
      <c r="H1938" s="20">
        <v>18</v>
      </c>
      <c r="I1938" s="20" t="str" cm="1">
        <f t="array" ref="I1938">_xlfn.IFS(H1938&lt;=18, "Child", AND(H1938&gt;18, H1938&lt;=54), "Adult", TRUE, "Old")</f>
        <v>Child</v>
      </c>
      <c r="K1938" s="27"/>
    </row>
    <row r="1939" spans="1:11" ht="15" customHeight="1" x14ac:dyDescent="0.3">
      <c r="A1939" s="8" t="s">
        <v>1975</v>
      </c>
      <c r="B1939" s="20">
        <v>0</v>
      </c>
      <c r="C1939" s="38">
        <v>3704.35</v>
      </c>
      <c r="D1939" s="8" t="s">
        <v>7884</v>
      </c>
      <c r="E1939" s="8" t="s">
        <v>7884</v>
      </c>
      <c r="F1939" s="8" t="s">
        <v>7859</v>
      </c>
      <c r="G1939" s="43">
        <v>32844</v>
      </c>
      <c r="H1939" s="20">
        <v>33</v>
      </c>
      <c r="I1939" s="20" t="str" cm="1">
        <f t="array" ref="I1939">_xlfn.IFS(H1939&lt;=18, "Child", AND(H1939&gt;18, H1939&lt;=54), "Adult", TRUE, "Old")</f>
        <v>Adult</v>
      </c>
      <c r="K1939" s="27"/>
    </row>
    <row r="1940" spans="1:11" ht="15" customHeight="1" x14ac:dyDescent="0.3">
      <c r="A1940" s="8" t="s">
        <v>1976</v>
      </c>
      <c r="B1940" s="20">
        <v>3</v>
      </c>
      <c r="C1940" s="38">
        <v>3699.54</v>
      </c>
      <c r="D1940" s="8" t="s">
        <v>7884</v>
      </c>
      <c r="E1940" s="8" t="s">
        <v>7882</v>
      </c>
      <c r="F1940" s="8" t="s">
        <v>7859</v>
      </c>
      <c r="G1940" s="43">
        <v>32373</v>
      </c>
      <c r="H1940" s="20">
        <v>34</v>
      </c>
      <c r="I1940" s="20" t="str" cm="1">
        <f t="array" ref="I1940">_xlfn.IFS(H1940&lt;=18, "Child", AND(H1940&gt;18, H1940&lt;=54), "Adult", TRUE, "Old")</f>
        <v>Adult</v>
      </c>
      <c r="K1940" s="27"/>
    </row>
    <row r="1941" spans="1:11" ht="15" customHeight="1" x14ac:dyDescent="0.3">
      <c r="A1941" s="8" t="s">
        <v>1977</v>
      </c>
      <c r="B1941" s="20">
        <v>2</v>
      </c>
      <c r="C1941" s="38">
        <v>3693.43</v>
      </c>
      <c r="D1941" s="8" t="s">
        <v>7884</v>
      </c>
      <c r="E1941" s="8" t="s">
        <v>7882</v>
      </c>
      <c r="F1941" s="8" t="s">
        <v>7861</v>
      </c>
      <c r="G1941" s="43">
        <v>34993</v>
      </c>
      <c r="H1941" s="20">
        <v>27</v>
      </c>
      <c r="I1941" s="20" t="str" cm="1">
        <f t="array" ref="I1941">_xlfn.IFS(H1941&lt;=18, "Child", AND(H1941&gt;18, H1941&lt;=54), "Adult", TRUE, "Old")</f>
        <v>Adult</v>
      </c>
      <c r="K1941" s="27"/>
    </row>
    <row r="1942" spans="1:11" ht="15" customHeight="1" x14ac:dyDescent="0.3">
      <c r="A1942" s="8" t="s">
        <v>1978</v>
      </c>
      <c r="B1942" s="20">
        <v>1</v>
      </c>
      <c r="C1942" s="38">
        <v>3688.38</v>
      </c>
      <c r="D1942" s="8" t="s">
        <v>7884</v>
      </c>
      <c r="E1942" s="8" t="s">
        <v>7884</v>
      </c>
      <c r="F1942" s="8" t="s">
        <v>7859</v>
      </c>
      <c r="G1942" s="43">
        <v>29934</v>
      </c>
      <c r="H1942" s="20">
        <v>41</v>
      </c>
      <c r="I1942" s="20" t="str" cm="1">
        <f t="array" ref="I1942">_xlfn.IFS(H1942&lt;=18, "Child", AND(H1942&gt;18, H1942&lt;=54), "Adult", TRUE, "Old")</f>
        <v>Adult</v>
      </c>
      <c r="K1942" s="27"/>
    </row>
    <row r="1943" spans="1:11" ht="15" customHeight="1" x14ac:dyDescent="0.3">
      <c r="A1943" s="8" t="s">
        <v>1979</v>
      </c>
      <c r="B1943" s="20">
        <v>0</v>
      </c>
      <c r="C1943" s="38">
        <v>3688.35</v>
      </c>
      <c r="D1943" s="8" t="s">
        <v>7884</v>
      </c>
      <c r="E1943" s="8" t="s">
        <v>7884</v>
      </c>
      <c r="F1943" s="8" t="s">
        <v>7870</v>
      </c>
      <c r="G1943" s="43">
        <v>37812</v>
      </c>
      <c r="H1943" s="20">
        <v>19</v>
      </c>
      <c r="I1943" s="20" t="str" cm="1">
        <f t="array" ref="I1943">_xlfn.IFS(H1943&lt;=18, "Child", AND(H1943&gt;18, H1943&lt;=54), "Adult", TRUE, "Old")</f>
        <v>Adult</v>
      </c>
      <c r="K1943" s="27"/>
    </row>
    <row r="1944" spans="1:11" ht="15" customHeight="1" x14ac:dyDescent="0.3">
      <c r="A1944" s="8" t="s">
        <v>1980</v>
      </c>
      <c r="B1944" s="20">
        <v>3</v>
      </c>
      <c r="C1944" s="38">
        <v>3678.86</v>
      </c>
      <c r="D1944" s="8" t="s">
        <v>7884</v>
      </c>
      <c r="E1944" s="8" t="s">
        <v>7882</v>
      </c>
      <c r="F1944" s="8" t="s">
        <v>7859</v>
      </c>
      <c r="G1944" s="43">
        <v>30869</v>
      </c>
      <c r="H1944" s="20">
        <v>38</v>
      </c>
      <c r="I1944" s="20" t="str" cm="1">
        <f t="array" ref="I1944">_xlfn.IFS(H1944&lt;=18, "Child", AND(H1944&gt;18, H1944&lt;=54), "Adult", TRUE, "Old")</f>
        <v>Adult</v>
      </c>
      <c r="K1944" s="27"/>
    </row>
    <row r="1945" spans="1:11" ht="15" customHeight="1" x14ac:dyDescent="0.3">
      <c r="A1945" s="8" t="s">
        <v>1981</v>
      </c>
      <c r="B1945" s="20">
        <v>1</v>
      </c>
      <c r="C1945" s="38">
        <v>3659.35</v>
      </c>
      <c r="D1945" s="8" t="s">
        <v>7882</v>
      </c>
      <c r="E1945" s="8" t="s">
        <v>7883</v>
      </c>
      <c r="F1945" s="8" t="s">
        <v>7861</v>
      </c>
      <c r="G1945" s="43">
        <v>33861</v>
      </c>
      <c r="H1945" s="20">
        <v>30</v>
      </c>
      <c r="I1945" s="20" t="str" cm="1">
        <f t="array" ref="I1945">_xlfn.IFS(H1945&lt;=18, "Child", AND(H1945&gt;18, H1945&lt;=54), "Adult", TRUE, "Old")</f>
        <v>Adult</v>
      </c>
      <c r="K1945" s="27"/>
    </row>
    <row r="1946" spans="1:11" ht="15" customHeight="1" x14ac:dyDescent="0.3">
      <c r="A1946" s="8" t="s">
        <v>1982</v>
      </c>
      <c r="B1946" s="20">
        <v>3</v>
      </c>
      <c r="C1946" s="38">
        <v>3653.29</v>
      </c>
      <c r="D1946" s="8" t="s">
        <v>7884</v>
      </c>
      <c r="E1946" s="8" t="s">
        <v>7882</v>
      </c>
      <c r="F1946" s="8" t="s">
        <v>7861</v>
      </c>
      <c r="G1946" s="43">
        <v>33185</v>
      </c>
      <c r="H1946" s="20">
        <v>32</v>
      </c>
      <c r="I1946" s="20" t="str" cm="1">
        <f t="array" ref="I1946">_xlfn.IFS(H1946&lt;=18, "Child", AND(H1946&gt;18, H1946&lt;=54), "Adult", TRUE, "Old")</f>
        <v>Adult</v>
      </c>
      <c r="K1946" s="27"/>
    </row>
    <row r="1947" spans="1:11" ht="15" customHeight="1" x14ac:dyDescent="0.3">
      <c r="A1947" s="8" t="s">
        <v>1983</v>
      </c>
      <c r="B1947" s="20">
        <v>0</v>
      </c>
      <c r="C1947" s="38">
        <v>3645.09</v>
      </c>
      <c r="D1947" s="8" t="s">
        <v>7883</v>
      </c>
      <c r="E1947" s="8" t="s">
        <v>7884</v>
      </c>
      <c r="F1947" s="8" t="s">
        <v>7869</v>
      </c>
      <c r="G1947" s="43">
        <v>33925</v>
      </c>
      <c r="H1947" s="20">
        <v>30</v>
      </c>
      <c r="I1947" s="20" t="str" cm="1">
        <f t="array" ref="I1947">_xlfn.IFS(H1947&lt;=18, "Child", AND(H1947&gt;18, H1947&lt;=54), "Adult", TRUE, "Old")</f>
        <v>Adult</v>
      </c>
      <c r="K1947" s="27"/>
    </row>
    <row r="1948" spans="1:11" ht="15" customHeight="1" x14ac:dyDescent="0.3">
      <c r="A1948" s="8" t="s">
        <v>1984</v>
      </c>
      <c r="B1948" s="20">
        <v>3</v>
      </c>
      <c r="C1948" s="38">
        <v>3622.13</v>
      </c>
      <c r="D1948" s="8" t="s">
        <v>7884</v>
      </c>
      <c r="E1948" s="8" t="s">
        <v>7883</v>
      </c>
      <c r="F1948" s="8" t="s">
        <v>7859</v>
      </c>
      <c r="G1948" s="43">
        <v>31212</v>
      </c>
      <c r="H1948" s="20">
        <v>37</v>
      </c>
      <c r="I1948" s="20" t="str" cm="1">
        <f t="array" ref="I1948">_xlfn.IFS(H1948&lt;=18, "Child", AND(H1948&gt;18, H1948&lt;=54), "Adult", TRUE, "Old")</f>
        <v>Adult</v>
      </c>
      <c r="K1948" s="27"/>
    </row>
    <row r="1949" spans="1:11" ht="15" customHeight="1" x14ac:dyDescent="0.3">
      <c r="A1949" s="8" t="s">
        <v>1985</v>
      </c>
      <c r="B1949" s="20">
        <v>3</v>
      </c>
      <c r="C1949" s="38">
        <v>3606.43</v>
      </c>
      <c r="D1949" s="8" t="s">
        <v>7884</v>
      </c>
      <c r="E1949" s="8" t="s">
        <v>7883</v>
      </c>
      <c r="F1949" s="8" t="s">
        <v>7859</v>
      </c>
      <c r="G1949" s="43">
        <v>33157</v>
      </c>
      <c r="H1949" s="20">
        <v>32</v>
      </c>
      <c r="I1949" s="20" t="str" cm="1">
        <f t="array" ref="I1949">_xlfn.IFS(H1949&lt;=18, "Child", AND(H1949&gt;18, H1949&lt;=54), "Adult", TRUE, "Old")</f>
        <v>Adult</v>
      </c>
      <c r="K1949" s="27"/>
    </row>
    <row r="1950" spans="1:11" ht="15" customHeight="1" x14ac:dyDescent="0.3">
      <c r="A1950" s="8" t="s">
        <v>1986</v>
      </c>
      <c r="B1950" s="20">
        <v>3</v>
      </c>
      <c r="C1950" s="38">
        <v>3603.6</v>
      </c>
      <c r="D1950" s="8" t="s">
        <v>7884</v>
      </c>
      <c r="E1950" s="8" t="s">
        <v>7883</v>
      </c>
      <c r="F1950" s="8" t="s">
        <v>7859</v>
      </c>
      <c r="G1950" s="43">
        <v>32451</v>
      </c>
      <c r="H1950" s="20">
        <v>34</v>
      </c>
      <c r="I1950" s="20" t="str" cm="1">
        <f t="array" ref="I1950">_xlfn.IFS(H1950&lt;=18, "Child", AND(H1950&gt;18, H1950&lt;=54), "Adult", TRUE, "Old")</f>
        <v>Adult</v>
      </c>
      <c r="K1950" s="27"/>
    </row>
    <row r="1951" spans="1:11" ht="15" customHeight="1" x14ac:dyDescent="0.3">
      <c r="A1951" s="8" t="s">
        <v>1987</v>
      </c>
      <c r="B1951" s="20">
        <v>3</v>
      </c>
      <c r="C1951" s="38">
        <v>3597.6</v>
      </c>
      <c r="D1951" s="8" t="s">
        <v>7884</v>
      </c>
      <c r="E1951" s="8" t="s">
        <v>7884</v>
      </c>
      <c r="F1951" s="8" t="s">
        <v>7861</v>
      </c>
      <c r="G1951" s="43">
        <v>36384</v>
      </c>
      <c r="H1951" s="20">
        <v>23</v>
      </c>
      <c r="I1951" s="20" t="str" cm="1">
        <f t="array" ref="I1951">_xlfn.IFS(H1951&lt;=18, "Child", AND(H1951&gt;18, H1951&lt;=54), "Adult", TRUE, "Old")</f>
        <v>Adult</v>
      </c>
      <c r="K1951" s="27"/>
    </row>
    <row r="1952" spans="1:11" ht="15" customHeight="1" x14ac:dyDescent="0.3">
      <c r="A1952" s="8" t="s">
        <v>1988</v>
      </c>
      <c r="B1952" s="20">
        <v>1</v>
      </c>
      <c r="C1952" s="38">
        <v>3594.17</v>
      </c>
      <c r="D1952" s="8" t="s">
        <v>7884</v>
      </c>
      <c r="E1952" s="8" t="s">
        <v>7884</v>
      </c>
      <c r="F1952" s="8" t="s">
        <v>7860</v>
      </c>
      <c r="G1952" s="43">
        <v>35738</v>
      </c>
      <c r="H1952" s="20">
        <v>25</v>
      </c>
      <c r="I1952" s="20" t="str" cm="1">
        <f t="array" ref="I1952">_xlfn.IFS(H1952&lt;=18, "Child", AND(H1952&gt;18, H1952&lt;=54), "Adult", TRUE, "Old")</f>
        <v>Adult</v>
      </c>
      <c r="K1952" s="27"/>
    </row>
    <row r="1953" spans="1:11" ht="15" customHeight="1" x14ac:dyDescent="0.3">
      <c r="A1953" s="8" t="s">
        <v>1989</v>
      </c>
      <c r="B1953" s="20">
        <v>3</v>
      </c>
      <c r="C1953" s="38">
        <v>3591.48</v>
      </c>
      <c r="D1953" s="8" t="s">
        <v>7884</v>
      </c>
      <c r="E1953" s="8" t="s">
        <v>7882</v>
      </c>
      <c r="F1953" s="8" t="s">
        <v>7861</v>
      </c>
      <c r="G1953" s="43">
        <v>36317</v>
      </c>
      <c r="H1953" s="20">
        <v>24</v>
      </c>
      <c r="I1953" s="20" t="str" cm="1">
        <f t="array" ref="I1953">_xlfn.IFS(H1953&lt;=18, "Child", AND(H1953&gt;18, H1953&lt;=54), "Adult", TRUE, "Old")</f>
        <v>Adult</v>
      </c>
      <c r="K1953" s="27"/>
    </row>
    <row r="1954" spans="1:11" ht="15" customHeight="1" x14ac:dyDescent="0.3">
      <c r="A1954" s="8" t="s">
        <v>1990</v>
      </c>
      <c r="B1954" s="20">
        <v>3</v>
      </c>
      <c r="C1954" s="38">
        <v>3589.14</v>
      </c>
      <c r="D1954" s="8" t="s">
        <v>7884</v>
      </c>
      <c r="E1954" s="8" t="s">
        <v>7884</v>
      </c>
      <c r="F1954" s="8" t="s">
        <v>7859</v>
      </c>
      <c r="G1954" s="43">
        <v>31773</v>
      </c>
      <c r="H1954" s="20">
        <v>36</v>
      </c>
      <c r="I1954" s="20" t="str" cm="1">
        <f t="array" ref="I1954">_xlfn.IFS(H1954&lt;=18, "Child", AND(H1954&gt;18, H1954&lt;=54), "Adult", TRUE, "Old")</f>
        <v>Adult</v>
      </c>
      <c r="K1954" s="27"/>
    </row>
    <row r="1955" spans="1:11" ht="15" customHeight="1" x14ac:dyDescent="0.3">
      <c r="A1955" s="8" t="s">
        <v>1991</v>
      </c>
      <c r="B1955" s="20">
        <v>2</v>
      </c>
      <c r="C1955" s="38">
        <v>3579.83</v>
      </c>
      <c r="D1955" s="8" t="s">
        <v>7884</v>
      </c>
      <c r="E1955" s="8" t="s">
        <v>7884</v>
      </c>
      <c r="F1955" s="8" t="s">
        <v>7860</v>
      </c>
      <c r="G1955" s="43">
        <v>37206</v>
      </c>
      <c r="H1955" s="20">
        <v>21</v>
      </c>
      <c r="I1955" s="20" t="str" cm="1">
        <f t="array" ref="I1955">_xlfn.IFS(H1955&lt;=18, "Child", AND(H1955&gt;18, H1955&lt;=54), "Adult", TRUE, "Old")</f>
        <v>Adult</v>
      </c>
      <c r="K1955" s="27"/>
    </row>
    <row r="1956" spans="1:11" ht="15" customHeight="1" x14ac:dyDescent="0.3">
      <c r="A1956" s="8" t="s">
        <v>1992</v>
      </c>
      <c r="B1956" s="20">
        <v>1</v>
      </c>
      <c r="C1956" s="38">
        <v>3578</v>
      </c>
      <c r="D1956" s="8" t="s">
        <v>7884</v>
      </c>
      <c r="E1956" s="8" t="s">
        <v>7882</v>
      </c>
      <c r="F1956" s="8" t="s">
        <v>7861</v>
      </c>
      <c r="G1956" s="43">
        <v>34934</v>
      </c>
      <c r="H1956" s="20">
        <v>27</v>
      </c>
      <c r="I1956" s="20" t="str" cm="1">
        <f t="array" ref="I1956">_xlfn.IFS(H1956&lt;=18, "Child", AND(H1956&gt;18, H1956&lt;=54), "Adult", TRUE, "Old")</f>
        <v>Adult</v>
      </c>
      <c r="K1956" s="27"/>
    </row>
    <row r="1957" spans="1:11" ht="15" customHeight="1" x14ac:dyDescent="0.3">
      <c r="A1957" s="8" t="s">
        <v>1993</v>
      </c>
      <c r="B1957" s="20">
        <v>3</v>
      </c>
      <c r="C1957" s="38">
        <v>3569.96</v>
      </c>
      <c r="D1957" s="8" t="s">
        <v>7884</v>
      </c>
      <c r="E1957" s="8" t="s">
        <v>7883</v>
      </c>
      <c r="F1957" s="8" t="s">
        <v>7860</v>
      </c>
      <c r="G1957" s="43">
        <v>32373</v>
      </c>
      <c r="H1957" s="20">
        <v>34</v>
      </c>
      <c r="I1957" s="20" t="str" cm="1">
        <f t="array" ref="I1957">_xlfn.IFS(H1957&lt;=18, "Child", AND(H1957&gt;18, H1957&lt;=54), "Adult", TRUE, "Old")</f>
        <v>Adult</v>
      </c>
      <c r="K1957" s="27"/>
    </row>
    <row r="1958" spans="1:11" ht="15" customHeight="1" x14ac:dyDescent="0.3">
      <c r="A1958" s="8" t="s">
        <v>1994</v>
      </c>
      <c r="B1958" s="20">
        <v>1</v>
      </c>
      <c r="C1958" s="38">
        <v>3562.87</v>
      </c>
      <c r="D1958" s="8" t="s">
        <v>7884</v>
      </c>
      <c r="E1958" s="8" t="s">
        <v>7883</v>
      </c>
      <c r="F1958" s="8" t="s">
        <v>7859</v>
      </c>
      <c r="G1958" s="43">
        <v>29869</v>
      </c>
      <c r="H1958" s="20">
        <v>41</v>
      </c>
      <c r="I1958" s="20" t="str" cm="1">
        <f t="array" ref="I1958">_xlfn.IFS(H1958&lt;=18, "Child", AND(H1958&gt;18, H1958&lt;=54), "Adult", TRUE, "Old")</f>
        <v>Adult</v>
      </c>
      <c r="K1958" s="27"/>
    </row>
    <row r="1959" spans="1:11" ht="15" customHeight="1" x14ac:dyDescent="0.3">
      <c r="A1959" s="8" t="s">
        <v>1995</v>
      </c>
      <c r="B1959" s="20">
        <v>1</v>
      </c>
      <c r="C1959" s="38">
        <v>3561.89</v>
      </c>
      <c r="D1959" s="8" t="s">
        <v>7884</v>
      </c>
      <c r="E1959" s="8" t="s">
        <v>7883</v>
      </c>
      <c r="F1959" s="8" t="s">
        <v>7859</v>
      </c>
      <c r="G1959" s="43">
        <v>34866</v>
      </c>
      <c r="H1959" s="20">
        <v>27</v>
      </c>
      <c r="I1959" s="20" t="str" cm="1">
        <f t="array" ref="I1959">_xlfn.IFS(H1959&lt;=18, "Child", AND(H1959&gt;18, H1959&lt;=54), "Adult", TRUE, "Old")</f>
        <v>Adult</v>
      </c>
      <c r="K1959" s="27"/>
    </row>
    <row r="1960" spans="1:11" ht="15" customHeight="1" x14ac:dyDescent="0.3">
      <c r="A1960" s="8" t="s">
        <v>1996</v>
      </c>
      <c r="B1960" s="20">
        <v>0</v>
      </c>
      <c r="C1960" s="38">
        <v>3558.62</v>
      </c>
      <c r="D1960" s="8" t="s">
        <v>7884</v>
      </c>
      <c r="E1960" s="8" t="s">
        <v>7882</v>
      </c>
      <c r="F1960" s="8" t="s">
        <v>7867</v>
      </c>
      <c r="G1960" s="43">
        <v>34981</v>
      </c>
      <c r="H1960" s="20">
        <v>27</v>
      </c>
      <c r="I1960" s="20" t="str" cm="1">
        <f t="array" ref="I1960">_xlfn.IFS(H1960&lt;=18, "Child", AND(H1960&gt;18, H1960&lt;=54), "Adult", TRUE, "Old")</f>
        <v>Adult</v>
      </c>
      <c r="K1960" s="27"/>
    </row>
    <row r="1961" spans="1:11" ht="15" customHeight="1" x14ac:dyDescent="0.3">
      <c r="A1961" s="8" t="s">
        <v>1997</v>
      </c>
      <c r="B1961" s="20">
        <v>0</v>
      </c>
      <c r="C1961" s="38">
        <v>3556.92</v>
      </c>
      <c r="D1961" s="8" t="s">
        <v>7884</v>
      </c>
      <c r="E1961" s="8" t="s">
        <v>7882</v>
      </c>
      <c r="F1961" s="8" t="s">
        <v>7860</v>
      </c>
      <c r="G1961" s="43">
        <v>34601</v>
      </c>
      <c r="H1961" s="20">
        <v>28</v>
      </c>
      <c r="I1961" s="20" t="str" cm="1">
        <f t="array" ref="I1961">_xlfn.IFS(H1961&lt;=18, "Child", AND(H1961&gt;18, H1961&lt;=54), "Adult", TRUE, "Old")</f>
        <v>Adult</v>
      </c>
      <c r="K1961" s="27"/>
    </row>
    <row r="1962" spans="1:11" ht="15" customHeight="1" x14ac:dyDescent="0.3">
      <c r="A1962" s="8" t="s">
        <v>1998</v>
      </c>
      <c r="B1962" s="20">
        <v>0</v>
      </c>
      <c r="C1962" s="38">
        <v>3554.2</v>
      </c>
      <c r="D1962" s="8" t="s">
        <v>7884</v>
      </c>
      <c r="E1962" s="8" t="s">
        <v>7882</v>
      </c>
      <c r="F1962" s="8" t="s">
        <v>7861</v>
      </c>
      <c r="G1962" s="43">
        <v>33960</v>
      </c>
      <c r="H1962" s="20">
        <v>30</v>
      </c>
      <c r="I1962" s="20" t="str" cm="1">
        <f t="array" ref="I1962">_xlfn.IFS(H1962&lt;=18, "Child", AND(H1962&gt;18, H1962&lt;=54), "Adult", TRUE, "Old")</f>
        <v>Adult</v>
      </c>
      <c r="K1962" s="27"/>
    </row>
    <row r="1963" spans="1:11" ht="15" customHeight="1" x14ac:dyDescent="0.3">
      <c r="A1963" s="8" t="s">
        <v>1999</v>
      </c>
      <c r="B1963" s="20">
        <v>3</v>
      </c>
      <c r="C1963" s="38">
        <v>3540.12</v>
      </c>
      <c r="D1963" s="8" t="s">
        <v>7884</v>
      </c>
      <c r="E1963" s="8" t="s">
        <v>7883</v>
      </c>
      <c r="F1963" s="8" t="s">
        <v>7859</v>
      </c>
      <c r="G1963" s="43">
        <v>32431</v>
      </c>
      <c r="H1963" s="20">
        <v>34</v>
      </c>
      <c r="I1963" s="20" t="str" cm="1">
        <f t="array" ref="I1963">_xlfn.IFS(H1963&lt;=18, "Child", AND(H1963&gt;18, H1963&lt;=54), "Adult", TRUE, "Old")</f>
        <v>Adult</v>
      </c>
      <c r="K1963" s="27"/>
    </row>
    <row r="1964" spans="1:11" ht="15" customHeight="1" x14ac:dyDescent="0.3">
      <c r="A1964" s="8" t="s">
        <v>2000</v>
      </c>
      <c r="B1964" s="20">
        <v>0</v>
      </c>
      <c r="C1964" s="38">
        <v>3538.9</v>
      </c>
      <c r="D1964" s="8" t="s">
        <v>7884</v>
      </c>
      <c r="E1964" s="8" t="s">
        <v>7884</v>
      </c>
      <c r="F1964" s="8" t="s">
        <v>7860</v>
      </c>
      <c r="G1964" s="43">
        <v>37857</v>
      </c>
      <c r="H1964" s="20">
        <v>19</v>
      </c>
      <c r="I1964" s="20" t="str" cm="1">
        <f t="array" ref="I1964">_xlfn.IFS(H1964&lt;=18, "Child", AND(H1964&gt;18, H1964&lt;=54), "Adult", TRUE, "Old")</f>
        <v>Adult</v>
      </c>
      <c r="K1964" s="27"/>
    </row>
    <row r="1965" spans="1:11" ht="15" customHeight="1" x14ac:dyDescent="0.3">
      <c r="A1965" s="8" t="s">
        <v>2001</v>
      </c>
      <c r="B1965" s="20">
        <v>2</v>
      </c>
      <c r="C1965" s="38">
        <v>3537.7</v>
      </c>
      <c r="D1965" s="8" t="s">
        <v>7882</v>
      </c>
      <c r="E1965" s="8" t="s">
        <v>7882</v>
      </c>
      <c r="F1965" s="8" t="s">
        <v>7860</v>
      </c>
      <c r="G1965" s="43">
        <v>36054</v>
      </c>
      <c r="H1965" s="20">
        <v>24</v>
      </c>
      <c r="I1965" s="20" t="str" cm="1">
        <f t="array" ref="I1965">_xlfn.IFS(H1965&lt;=18, "Child", AND(H1965&gt;18, H1965&lt;=54), "Adult", TRUE, "Old")</f>
        <v>Adult</v>
      </c>
      <c r="K1965" s="27"/>
    </row>
    <row r="1966" spans="1:11" ht="15" customHeight="1" x14ac:dyDescent="0.3">
      <c r="A1966" s="8" t="s">
        <v>2002</v>
      </c>
      <c r="B1966" s="20">
        <v>2</v>
      </c>
      <c r="C1966" s="38">
        <v>3500.61</v>
      </c>
      <c r="D1966" s="8" t="s">
        <v>7884</v>
      </c>
      <c r="E1966" s="8" t="s">
        <v>7884</v>
      </c>
      <c r="F1966" s="8" t="s">
        <v>7859</v>
      </c>
      <c r="G1966" s="43">
        <v>36425</v>
      </c>
      <c r="H1966" s="20">
        <v>23</v>
      </c>
      <c r="I1966" s="20" t="str" cm="1">
        <f t="array" ref="I1966">_xlfn.IFS(H1966&lt;=18, "Child", AND(H1966&gt;18, H1966&lt;=54), "Adult", TRUE, "Old")</f>
        <v>Adult</v>
      </c>
      <c r="K1966" s="27"/>
    </row>
    <row r="1967" spans="1:11" ht="15" customHeight="1" x14ac:dyDescent="0.3">
      <c r="A1967" s="8" t="s">
        <v>2003</v>
      </c>
      <c r="B1967" s="20">
        <v>1</v>
      </c>
      <c r="C1967" s="38">
        <v>3490.55</v>
      </c>
      <c r="D1967" s="8" t="s">
        <v>7883</v>
      </c>
      <c r="E1967" s="8" t="s">
        <v>7884</v>
      </c>
      <c r="F1967" s="8" t="s">
        <v>7862</v>
      </c>
      <c r="G1967" s="43">
        <v>35326</v>
      </c>
      <c r="H1967" s="20">
        <v>26</v>
      </c>
      <c r="I1967" s="20" t="str" cm="1">
        <f t="array" ref="I1967">_xlfn.IFS(H1967&lt;=18, "Child", AND(H1967&gt;18, H1967&lt;=54), "Adult", TRUE, "Old")</f>
        <v>Adult</v>
      </c>
      <c r="K1967" s="27"/>
    </row>
    <row r="1968" spans="1:11" ht="15" customHeight="1" x14ac:dyDescent="0.3">
      <c r="A1968" s="8" t="s">
        <v>2004</v>
      </c>
      <c r="B1968" s="20">
        <v>2</v>
      </c>
      <c r="C1968" s="38">
        <v>3484.33</v>
      </c>
      <c r="D1968" s="8" t="s">
        <v>7882</v>
      </c>
      <c r="E1968" s="8" t="s">
        <v>7882</v>
      </c>
      <c r="F1968" s="8" t="s">
        <v>7861</v>
      </c>
      <c r="G1968" s="43">
        <v>35327</v>
      </c>
      <c r="H1968" s="20">
        <v>26</v>
      </c>
      <c r="I1968" s="20" t="str" cm="1">
        <f t="array" ref="I1968">_xlfn.IFS(H1968&lt;=18, "Child", AND(H1968&gt;18, H1968&lt;=54), "Adult", TRUE, "Old")</f>
        <v>Adult</v>
      </c>
      <c r="K1968" s="27"/>
    </row>
    <row r="1969" spans="1:11" ht="15" customHeight="1" x14ac:dyDescent="0.3">
      <c r="A1969" s="8" t="s">
        <v>2005</v>
      </c>
      <c r="B1969" s="20">
        <v>3</v>
      </c>
      <c r="C1969" s="38">
        <v>3481.87</v>
      </c>
      <c r="D1969" s="8" t="s">
        <v>7884</v>
      </c>
      <c r="E1969" s="8" t="s">
        <v>7882</v>
      </c>
      <c r="F1969" s="8" t="s">
        <v>7864</v>
      </c>
      <c r="G1969" s="43">
        <v>38164</v>
      </c>
      <c r="H1969" s="20">
        <v>18</v>
      </c>
      <c r="I1969" s="20" t="str" cm="1">
        <f t="array" ref="I1969">_xlfn.IFS(H1969&lt;=18, "Child", AND(H1969&gt;18, H1969&lt;=54), "Adult", TRUE, "Old")</f>
        <v>Child</v>
      </c>
      <c r="K1969" s="27"/>
    </row>
    <row r="1970" spans="1:11" ht="15" customHeight="1" x14ac:dyDescent="0.3">
      <c r="A1970" s="8" t="s">
        <v>2006</v>
      </c>
      <c r="B1970" s="20">
        <v>1</v>
      </c>
      <c r="C1970" s="38">
        <v>3471.41</v>
      </c>
      <c r="D1970" s="8" t="s">
        <v>7884</v>
      </c>
      <c r="E1970" s="8" t="s">
        <v>7884</v>
      </c>
      <c r="F1970" s="8" t="s">
        <v>7859</v>
      </c>
      <c r="G1970" s="43">
        <v>34254</v>
      </c>
      <c r="H1970" s="20">
        <v>29</v>
      </c>
      <c r="I1970" s="20" t="str" cm="1">
        <f t="array" ref="I1970">_xlfn.IFS(H1970&lt;=18, "Child", AND(H1970&gt;18, H1970&lt;=54), "Adult", TRUE, "Old")</f>
        <v>Adult</v>
      </c>
      <c r="K1970" s="27"/>
    </row>
    <row r="1971" spans="1:11" ht="15" customHeight="1" x14ac:dyDescent="0.3">
      <c r="A1971" s="8" t="s">
        <v>2007</v>
      </c>
      <c r="B1971" s="20">
        <v>0</v>
      </c>
      <c r="C1971" s="38">
        <v>3463.51</v>
      </c>
      <c r="D1971" s="8" t="s">
        <v>7884</v>
      </c>
      <c r="E1971" s="8" t="s">
        <v>7883</v>
      </c>
      <c r="F1971" s="8" t="s">
        <v>7866</v>
      </c>
      <c r="G1971" s="43">
        <v>37831</v>
      </c>
      <c r="H1971" s="20">
        <v>19</v>
      </c>
      <c r="I1971" s="20" t="str" cm="1">
        <f t="array" ref="I1971">_xlfn.IFS(H1971&lt;=18, "Child", AND(H1971&gt;18, H1971&lt;=54), "Adult", TRUE, "Old")</f>
        <v>Adult</v>
      </c>
      <c r="K1971" s="27"/>
    </row>
    <row r="1972" spans="1:11" ht="15" customHeight="1" x14ac:dyDescent="0.3">
      <c r="A1972" s="8" t="s">
        <v>2008</v>
      </c>
      <c r="B1972" s="20">
        <v>3</v>
      </c>
      <c r="C1972" s="38">
        <v>3453.77</v>
      </c>
      <c r="D1972" s="8" t="s">
        <v>7884</v>
      </c>
      <c r="E1972" s="8" t="s">
        <v>7883</v>
      </c>
      <c r="F1972" s="8" t="s">
        <v>7861</v>
      </c>
      <c r="G1972" s="43">
        <v>32034</v>
      </c>
      <c r="H1972" s="20">
        <v>35</v>
      </c>
      <c r="I1972" s="20" t="str" cm="1">
        <f t="array" ref="I1972">_xlfn.IFS(H1972&lt;=18, "Child", AND(H1972&gt;18, H1972&lt;=54), "Adult", TRUE, "Old")</f>
        <v>Adult</v>
      </c>
      <c r="K1972" s="27"/>
    </row>
    <row r="1973" spans="1:11" ht="15" customHeight="1" x14ac:dyDescent="0.3">
      <c r="A1973" s="8" t="s">
        <v>2009</v>
      </c>
      <c r="B1973" s="20">
        <v>3</v>
      </c>
      <c r="C1973" s="38">
        <v>3443.06</v>
      </c>
      <c r="D1973" s="8" t="s">
        <v>7884</v>
      </c>
      <c r="E1973" s="8" t="s">
        <v>7883</v>
      </c>
      <c r="F1973" s="8" t="s">
        <v>7861</v>
      </c>
      <c r="G1973" s="43">
        <v>36697</v>
      </c>
      <c r="H1973" s="20">
        <v>22</v>
      </c>
      <c r="I1973" s="20" t="str" cm="1">
        <f t="array" ref="I1973">_xlfn.IFS(H1973&lt;=18, "Child", AND(H1973&gt;18, H1973&lt;=54), "Adult", TRUE, "Old")</f>
        <v>Adult</v>
      </c>
      <c r="K1973" s="27"/>
    </row>
    <row r="1974" spans="1:11" ht="15" customHeight="1" x14ac:dyDescent="0.3">
      <c r="A1974" s="8" t="s">
        <v>2010</v>
      </c>
      <c r="B1974" s="20">
        <v>3</v>
      </c>
      <c r="C1974" s="38">
        <v>3436.5</v>
      </c>
      <c r="D1974" s="8" t="s">
        <v>7884</v>
      </c>
      <c r="E1974" s="8" t="s">
        <v>7883</v>
      </c>
      <c r="F1974" s="8" t="s">
        <v>7859</v>
      </c>
      <c r="G1974" s="43">
        <v>31651</v>
      </c>
      <c r="H1974" s="20">
        <v>36</v>
      </c>
      <c r="I1974" s="20" t="str" cm="1">
        <f t="array" ref="I1974">_xlfn.IFS(H1974&lt;=18, "Child", AND(H1974&gt;18, H1974&lt;=54), "Adult", TRUE, "Old")</f>
        <v>Adult</v>
      </c>
      <c r="K1974" s="27"/>
    </row>
    <row r="1975" spans="1:11" ht="15" customHeight="1" x14ac:dyDescent="0.3">
      <c r="A1975" s="8" t="s">
        <v>2011</v>
      </c>
      <c r="B1975" s="20">
        <v>0</v>
      </c>
      <c r="C1975" s="38">
        <v>3434.38</v>
      </c>
      <c r="D1975" s="8" t="s">
        <v>7884</v>
      </c>
      <c r="E1975" s="8" t="s">
        <v>7884</v>
      </c>
      <c r="F1975" s="8" t="s">
        <v>7861</v>
      </c>
      <c r="G1975" s="43">
        <v>37251</v>
      </c>
      <c r="H1975" s="20">
        <v>21</v>
      </c>
      <c r="I1975" s="20" t="str" cm="1">
        <f t="array" ref="I1975">_xlfn.IFS(H1975&lt;=18, "Child", AND(H1975&gt;18, H1975&lt;=54), "Adult", TRUE, "Old")</f>
        <v>Adult</v>
      </c>
      <c r="K1975" s="27"/>
    </row>
    <row r="1976" spans="1:11" ht="15" customHeight="1" x14ac:dyDescent="0.3">
      <c r="A1976" s="8" t="s">
        <v>2012</v>
      </c>
      <c r="B1976" s="20">
        <v>1</v>
      </c>
      <c r="C1976" s="38">
        <v>3410.32</v>
      </c>
      <c r="D1976" s="8" t="s">
        <v>7884</v>
      </c>
      <c r="E1976" s="8" t="s">
        <v>7884</v>
      </c>
      <c r="F1976" s="8" t="s">
        <v>7861</v>
      </c>
      <c r="G1976" s="43">
        <v>35418</v>
      </c>
      <c r="H1976" s="20">
        <v>26</v>
      </c>
      <c r="I1976" s="20" t="str" cm="1">
        <f t="array" ref="I1976">_xlfn.IFS(H1976&lt;=18, "Child", AND(H1976&gt;18, H1976&lt;=54), "Adult", TRUE, "Old")</f>
        <v>Adult</v>
      </c>
      <c r="K1976" s="27"/>
    </row>
    <row r="1977" spans="1:11" ht="15" customHeight="1" x14ac:dyDescent="0.3">
      <c r="A1977" s="8" t="s">
        <v>2013</v>
      </c>
      <c r="B1977" s="20">
        <v>2</v>
      </c>
      <c r="C1977" s="38">
        <v>3393.36</v>
      </c>
      <c r="D1977" s="8" t="s">
        <v>7884</v>
      </c>
      <c r="E1977" s="8" t="s">
        <v>7884</v>
      </c>
      <c r="F1977" s="8" t="s">
        <v>7868</v>
      </c>
      <c r="G1977" s="43">
        <v>38184</v>
      </c>
      <c r="H1977" s="20">
        <v>18</v>
      </c>
      <c r="I1977" s="20" t="str" cm="1">
        <f t="array" ref="I1977">_xlfn.IFS(H1977&lt;=18, "Child", AND(H1977&gt;18, H1977&lt;=54), "Adult", TRUE, "Old")</f>
        <v>Child</v>
      </c>
      <c r="K1977" s="27"/>
    </row>
    <row r="1978" spans="1:11" ht="15" customHeight="1" x14ac:dyDescent="0.3">
      <c r="A1978" s="8" t="s">
        <v>2014</v>
      </c>
      <c r="B1978" s="20">
        <v>1</v>
      </c>
      <c r="C1978" s="38">
        <v>3392.98</v>
      </c>
      <c r="D1978" s="8" t="s">
        <v>7884</v>
      </c>
      <c r="E1978" s="8" t="s">
        <v>7882</v>
      </c>
      <c r="F1978" s="8" t="s">
        <v>7859</v>
      </c>
      <c r="G1978" s="43">
        <v>35365</v>
      </c>
      <c r="H1978" s="20">
        <v>26</v>
      </c>
      <c r="I1978" s="20" t="str" cm="1">
        <f t="array" ref="I1978">_xlfn.IFS(H1978&lt;=18, "Child", AND(H1978&gt;18, H1978&lt;=54), "Adult", TRUE, "Old")</f>
        <v>Adult</v>
      </c>
      <c r="K1978" s="27"/>
    </row>
    <row r="1979" spans="1:11" ht="15" customHeight="1" x14ac:dyDescent="0.3">
      <c r="A1979" s="8" t="s">
        <v>2015</v>
      </c>
      <c r="B1979" s="20">
        <v>1</v>
      </c>
      <c r="C1979" s="38">
        <v>3392.37</v>
      </c>
      <c r="D1979" s="8" t="s">
        <v>7884</v>
      </c>
      <c r="E1979" s="8" t="s">
        <v>7882</v>
      </c>
      <c r="F1979" s="8" t="s">
        <v>7859</v>
      </c>
      <c r="G1979" s="43">
        <v>35287</v>
      </c>
      <c r="H1979" s="20">
        <v>26</v>
      </c>
      <c r="I1979" s="20" t="str" cm="1">
        <f t="array" ref="I1979">_xlfn.IFS(H1979&lt;=18, "Child", AND(H1979&gt;18, H1979&lt;=54), "Adult", TRUE, "Old")</f>
        <v>Adult</v>
      </c>
      <c r="K1979" s="27"/>
    </row>
    <row r="1980" spans="1:11" ht="15" customHeight="1" x14ac:dyDescent="0.3">
      <c r="A1980" s="8" t="s">
        <v>2016</v>
      </c>
      <c r="B1980" s="20">
        <v>0</v>
      </c>
      <c r="C1980" s="38">
        <v>3385.4</v>
      </c>
      <c r="D1980" s="8" t="s">
        <v>7884</v>
      </c>
      <c r="E1980" s="8" t="s">
        <v>7884</v>
      </c>
      <c r="F1980" s="8" t="s">
        <v>7867</v>
      </c>
      <c r="G1980" s="43">
        <v>35382</v>
      </c>
      <c r="H1980" s="20">
        <v>26</v>
      </c>
      <c r="I1980" s="20" t="str" cm="1">
        <f t="array" ref="I1980">_xlfn.IFS(H1980&lt;=18, "Child", AND(H1980&gt;18, H1980&lt;=54), "Adult", TRUE, "Old")</f>
        <v>Adult</v>
      </c>
      <c r="K1980" s="27"/>
    </row>
    <row r="1981" spans="1:11" ht="15" customHeight="1" x14ac:dyDescent="0.3">
      <c r="A1981" s="8" t="s">
        <v>2017</v>
      </c>
      <c r="B1981" s="20">
        <v>1</v>
      </c>
      <c r="C1981" s="38">
        <v>3378.91</v>
      </c>
      <c r="D1981" s="8" t="s">
        <v>7884</v>
      </c>
      <c r="E1981" s="8" t="s">
        <v>7883</v>
      </c>
      <c r="F1981" s="8" t="s">
        <v>7861</v>
      </c>
      <c r="G1981" s="43">
        <v>35413</v>
      </c>
      <c r="H1981" s="20">
        <v>26</v>
      </c>
      <c r="I1981" s="20" t="str" cm="1">
        <f t="array" ref="I1981">_xlfn.IFS(H1981&lt;=18, "Child", AND(H1981&gt;18, H1981&lt;=54), "Adult", TRUE, "Old")</f>
        <v>Adult</v>
      </c>
      <c r="K1981" s="27"/>
    </row>
    <row r="1982" spans="1:11" ht="15" customHeight="1" x14ac:dyDescent="0.3">
      <c r="A1982" s="8" t="s">
        <v>2018</v>
      </c>
      <c r="B1982" s="20">
        <v>0</v>
      </c>
      <c r="C1982" s="38">
        <v>3366.67</v>
      </c>
      <c r="D1982" s="8" t="s">
        <v>7884</v>
      </c>
      <c r="E1982" s="8" t="s">
        <v>7884</v>
      </c>
      <c r="F1982" s="8" t="s">
        <v>7859</v>
      </c>
      <c r="G1982" s="43">
        <v>34249</v>
      </c>
      <c r="H1982" s="20">
        <v>29</v>
      </c>
      <c r="I1982" s="20" t="str" cm="1">
        <f t="array" ref="I1982">_xlfn.IFS(H1982&lt;=18, "Child", AND(H1982&gt;18, H1982&lt;=54), "Adult", TRUE, "Old")</f>
        <v>Adult</v>
      </c>
      <c r="K1982" s="27"/>
    </row>
    <row r="1983" spans="1:11" ht="15" customHeight="1" x14ac:dyDescent="0.3">
      <c r="A1983" s="8" t="s">
        <v>2019</v>
      </c>
      <c r="B1983" s="20">
        <v>0</v>
      </c>
      <c r="C1983" s="38">
        <v>3353.47</v>
      </c>
      <c r="D1983" s="8" t="s">
        <v>7884</v>
      </c>
      <c r="E1983" s="8" t="s">
        <v>7882</v>
      </c>
      <c r="F1983" s="8" t="s">
        <v>7860</v>
      </c>
      <c r="G1983" s="43">
        <v>34873</v>
      </c>
      <c r="H1983" s="20">
        <v>27</v>
      </c>
      <c r="I1983" s="20" t="str" cm="1">
        <f t="array" ref="I1983">_xlfn.IFS(H1983&lt;=18, "Child", AND(H1983&gt;18, H1983&lt;=54), "Adult", TRUE, "Old")</f>
        <v>Adult</v>
      </c>
      <c r="K1983" s="27"/>
    </row>
    <row r="1984" spans="1:11" ht="15" customHeight="1" x14ac:dyDescent="0.3">
      <c r="A1984" s="8" t="s">
        <v>2020</v>
      </c>
      <c r="B1984" s="20">
        <v>0</v>
      </c>
      <c r="C1984" s="38">
        <v>3353.28</v>
      </c>
      <c r="D1984" s="8" t="s">
        <v>7884</v>
      </c>
      <c r="E1984" s="8" t="s">
        <v>7883</v>
      </c>
      <c r="F1984" s="8" t="s">
        <v>7861</v>
      </c>
      <c r="G1984" s="43">
        <v>34270</v>
      </c>
      <c r="H1984" s="20">
        <v>29</v>
      </c>
      <c r="I1984" s="20" t="str" cm="1">
        <f t="array" ref="I1984">_xlfn.IFS(H1984&lt;=18, "Child", AND(H1984&gt;18, H1984&lt;=54), "Adult", TRUE, "Old")</f>
        <v>Adult</v>
      </c>
      <c r="K1984" s="27"/>
    </row>
    <row r="1985" spans="1:11" ht="15" customHeight="1" x14ac:dyDescent="0.3">
      <c r="A1985" s="8" t="s">
        <v>2021</v>
      </c>
      <c r="B1985" s="20">
        <v>3</v>
      </c>
      <c r="C1985" s="38">
        <v>3342.79</v>
      </c>
      <c r="D1985" s="8" t="s">
        <v>7884</v>
      </c>
      <c r="E1985" s="8" t="s">
        <v>7883</v>
      </c>
      <c r="F1985" s="8" t="s">
        <v>7859</v>
      </c>
      <c r="G1985" s="43">
        <v>33482</v>
      </c>
      <c r="H1985" s="20">
        <v>31</v>
      </c>
      <c r="I1985" s="20" t="str" cm="1">
        <f t="array" ref="I1985">_xlfn.IFS(H1985&lt;=18, "Child", AND(H1985&gt;18, H1985&lt;=54), "Adult", TRUE, "Old")</f>
        <v>Adult</v>
      </c>
      <c r="K1985" s="27"/>
    </row>
    <row r="1986" spans="1:11" ht="15" customHeight="1" x14ac:dyDescent="0.3">
      <c r="A1986" s="8" t="s">
        <v>2022</v>
      </c>
      <c r="B1986" s="20">
        <v>1</v>
      </c>
      <c r="C1986" s="38">
        <v>3309.79</v>
      </c>
      <c r="D1986" s="8" t="s">
        <v>7882</v>
      </c>
      <c r="E1986" s="8" t="s">
        <v>7882</v>
      </c>
      <c r="F1986" s="8" t="s">
        <v>7871</v>
      </c>
      <c r="G1986" s="43">
        <v>35601</v>
      </c>
      <c r="H1986" s="20">
        <v>25</v>
      </c>
      <c r="I1986" s="20" t="str" cm="1">
        <f t="array" ref="I1986">_xlfn.IFS(H1986&lt;=18, "Child", AND(H1986&gt;18, H1986&lt;=54), "Adult", TRUE, "Old")</f>
        <v>Adult</v>
      </c>
      <c r="K1986" s="27"/>
    </row>
    <row r="1987" spans="1:11" ht="15" customHeight="1" x14ac:dyDescent="0.3">
      <c r="A1987" s="8" t="s">
        <v>2023</v>
      </c>
      <c r="B1987" s="20">
        <v>0</v>
      </c>
      <c r="C1987" s="38">
        <v>3308.46</v>
      </c>
      <c r="D1987" s="8" t="s">
        <v>7884</v>
      </c>
      <c r="E1987" s="8" t="s">
        <v>7883</v>
      </c>
      <c r="F1987" s="8" t="s">
        <v>7870</v>
      </c>
      <c r="G1987" s="43">
        <v>37943</v>
      </c>
      <c r="H1987" s="20">
        <v>19</v>
      </c>
      <c r="I1987" s="20" t="str" cm="1">
        <f t="array" ref="I1987">_xlfn.IFS(H1987&lt;=18, "Child", AND(H1987&gt;18, H1987&lt;=54), "Adult", TRUE, "Old")</f>
        <v>Adult</v>
      </c>
      <c r="K1987" s="27"/>
    </row>
    <row r="1988" spans="1:11" ht="15" customHeight="1" x14ac:dyDescent="0.3">
      <c r="A1988" s="8" t="s">
        <v>2024</v>
      </c>
      <c r="B1988" s="20">
        <v>0</v>
      </c>
      <c r="C1988" s="38">
        <v>3300.7</v>
      </c>
      <c r="D1988" s="8" t="s">
        <v>7884</v>
      </c>
      <c r="E1988" s="8" t="s">
        <v>7884</v>
      </c>
      <c r="F1988" s="8" t="s">
        <v>7866</v>
      </c>
      <c r="G1988" s="43">
        <v>37960</v>
      </c>
      <c r="H1988" s="20">
        <v>19</v>
      </c>
      <c r="I1988" s="20" t="str" cm="1">
        <f t="array" ref="I1988">_xlfn.IFS(H1988&lt;=18, "Child", AND(H1988&gt;18, H1988&lt;=54), "Adult", TRUE, "Old")</f>
        <v>Adult</v>
      </c>
      <c r="K1988" s="27"/>
    </row>
    <row r="1989" spans="1:11" ht="15" customHeight="1" x14ac:dyDescent="0.3">
      <c r="A1989" s="8" t="s">
        <v>2025</v>
      </c>
      <c r="B1989" s="20">
        <v>1</v>
      </c>
      <c r="C1989" s="38">
        <v>3292.53</v>
      </c>
      <c r="D1989" s="8" t="s">
        <v>7884</v>
      </c>
      <c r="E1989" s="8" t="s">
        <v>7884</v>
      </c>
      <c r="F1989" s="8" t="s">
        <v>7860</v>
      </c>
      <c r="G1989" s="43">
        <v>35386</v>
      </c>
      <c r="H1989" s="20">
        <v>26</v>
      </c>
      <c r="I1989" s="20" t="str" cm="1">
        <f t="array" ref="I1989">_xlfn.IFS(H1989&lt;=18, "Child", AND(H1989&gt;18, H1989&lt;=54), "Adult", TRUE, "Old")</f>
        <v>Adult</v>
      </c>
      <c r="K1989" s="27"/>
    </row>
    <row r="1990" spans="1:11" ht="15" customHeight="1" x14ac:dyDescent="0.3">
      <c r="A1990" s="8" t="s">
        <v>2026</v>
      </c>
      <c r="B1990" s="20">
        <v>0</v>
      </c>
      <c r="C1990" s="38">
        <v>3280.22</v>
      </c>
      <c r="D1990" s="8" t="s">
        <v>7884</v>
      </c>
      <c r="E1990" s="8" t="s">
        <v>7882</v>
      </c>
      <c r="F1990" s="8" t="s">
        <v>7861</v>
      </c>
      <c r="G1990" s="43">
        <v>37805</v>
      </c>
      <c r="H1990" s="20">
        <v>19</v>
      </c>
      <c r="I1990" s="20" t="str" cm="1">
        <f t="array" ref="I1990">_xlfn.IFS(H1990&lt;=18, "Child", AND(H1990&gt;18, H1990&lt;=54), "Adult", TRUE, "Old")</f>
        <v>Adult</v>
      </c>
      <c r="K1990" s="27"/>
    </row>
    <row r="1991" spans="1:11" ht="15" customHeight="1" x14ac:dyDescent="0.3">
      <c r="A1991" s="8" t="s">
        <v>2027</v>
      </c>
      <c r="B1991" s="20">
        <v>2</v>
      </c>
      <c r="C1991" s="38">
        <v>3279.87</v>
      </c>
      <c r="D1991" s="8" t="s">
        <v>7884</v>
      </c>
      <c r="E1991" s="8" t="s">
        <v>7883</v>
      </c>
      <c r="F1991" s="8" t="s">
        <v>7871</v>
      </c>
      <c r="G1991" s="43">
        <v>37170</v>
      </c>
      <c r="H1991" s="20">
        <v>21</v>
      </c>
      <c r="I1991" s="20" t="str" cm="1">
        <f t="array" ref="I1991">_xlfn.IFS(H1991&lt;=18, "Child", AND(H1991&gt;18, H1991&lt;=54), "Adult", TRUE, "Old")</f>
        <v>Adult</v>
      </c>
      <c r="K1991" s="27"/>
    </row>
    <row r="1992" spans="1:11" ht="15" customHeight="1" x14ac:dyDescent="0.3">
      <c r="A1992" s="8" t="s">
        <v>2028</v>
      </c>
      <c r="B1992" s="20">
        <v>1</v>
      </c>
      <c r="C1992" s="38">
        <v>3277.16</v>
      </c>
      <c r="D1992" s="8" t="s">
        <v>7884</v>
      </c>
      <c r="E1992" s="8" t="s">
        <v>7882</v>
      </c>
      <c r="F1992" s="8" t="s">
        <v>7861</v>
      </c>
      <c r="G1992" s="43">
        <v>34516</v>
      </c>
      <c r="H1992" s="20">
        <v>28</v>
      </c>
      <c r="I1992" s="20" t="str" cm="1">
        <f t="array" ref="I1992">_xlfn.IFS(H1992&lt;=18, "Child", AND(H1992&gt;18, H1992&lt;=54), "Adult", TRUE, "Old")</f>
        <v>Adult</v>
      </c>
      <c r="K1992" s="27"/>
    </row>
    <row r="1993" spans="1:11" ht="15" customHeight="1" x14ac:dyDescent="0.3">
      <c r="A1993" s="8" t="s">
        <v>2029</v>
      </c>
      <c r="B1993" s="20">
        <v>0</v>
      </c>
      <c r="C1993" s="38">
        <v>3268.85</v>
      </c>
      <c r="D1993" s="8" t="s">
        <v>7882</v>
      </c>
      <c r="E1993" s="8" t="s">
        <v>7883</v>
      </c>
      <c r="F1993" s="8" t="s">
        <v>7864</v>
      </c>
      <c r="G1993" s="43">
        <v>34670</v>
      </c>
      <c r="H1993" s="20">
        <v>28</v>
      </c>
      <c r="I1993" s="20" t="str" cm="1">
        <f t="array" ref="I1993">_xlfn.IFS(H1993&lt;=18, "Child", AND(H1993&gt;18, H1993&lt;=54), "Adult", TRUE, "Old")</f>
        <v>Adult</v>
      </c>
      <c r="K1993" s="27"/>
    </row>
    <row r="1994" spans="1:11" ht="15" customHeight="1" x14ac:dyDescent="0.3">
      <c r="A1994" s="8" t="s">
        <v>2030</v>
      </c>
      <c r="B1994" s="20">
        <v>0</v>
      </c>
      <c r="C1994" s="38">
        <v>3260.2</v>
      </c>
      <c r="D1994" s="8" t="s">
        <v>7882</v>
      </c>
      <c r="E1994" s="8" t="s">
        <v>7884</v>
      </c>
      <c r="F1994" s="8" t="s">
        <v>7861</v>
      </c>
      <c r="G1994" s="43">
        <v>33555</v>
      </c>
      <c r="H1994" s="20">
        <v>31</v>
      </c>
      <c r="I1994" s="20" t="str" cm="1">
        <f t="array" ref="I1994">_xlfn.IFS(H1994&lt;=18, "Child", AND(H1994&gt;18, H1994&lt;=54), "Adult", TRUE, "Old")</f>
        <v>Adult</v>
      </c>
      <c r="K1994" s="27"/>
    </row>
    <row r="1995" spans="1:11" ht="15" customHeight="1" x14ac:dyDescent="0.3">
      <c r="A1995" s="8" t="s">
        <v>2031</v>
      </c>
      <c r="B1995" s="20">
        <v>1</v>
      </c>
      <c r="C1995" s="38">
        <v>3238.44</v>
      </c>
      <c r="D1995" s="8" t="s">
        <v>7884</v>
      </c>
      <c r="E1995" s="8" t="s">
        <v>7882</v>
      </c>
      <c r="F1995" s="8" t="s">
        <v>7859</v>
      </c>
      <c r="G1995" s="43">
        <v>35675</v>
      </c>
      <c r="H1995" s="20">
        <v>25</v>
      </c>
      <c r="I1995" s="20" t="str" cm="1">
        <f t="array" ref="I1995">_xlfn.IFS(H1995&lt;=18, "Child", AND(H1995&gt;18, H1995&lt;=54), "Adult", TRUE, "Old")</f>
        <v>Adult</v>
      </c>
      <c r="K1995" s="27"/>
    </row>
    <row r="1996" spans="1:11" ht="15" customHeight="1" x14ac:dyDescent="0.3">
      <c r="A1996" s="8" t="s">
        <v>2032</v>
      </c>
      <c r="B1996" s="20">
        <v>1</v>
      </c>
      <c r="C1996" s="38">
        <v>3227.12</v>
      </c>
      <c r="D1996" s="8" t="s">
        <v>7884</v>
      </c>
      <c r="E1996" s="8" t="s">
        <v>7882</v>
      </c>
      <c r="F1996" s="8" t="s">
        <v>7859</v>
      </c>
      <c r="G1996" s="43">
        <v>35644</v>
      </c>
      <c r="H1996" s="20">
        <v>25</v>
      </c>
      <c r="I1996" s="20" t="str" cm="1">
        <f t="array" ref="I1996">_xlfn.IFS(H1996&lt;=18, "Child", AND(H1996&gt;18, H1996&lt;=54), "Adult", TRUE, "Old")</f>
        <v>Adult</v>
      </c>
      <c r="K1996" s="27"/>
    </row>
    <row r="1997" spans="1:11" ht="15" customHeight="1" x14ac:dyDescent="0.3">
      <c r="A1997" s="8" t="s">
        <v>2033</v>
      </c>
      <c r="B1997" s="20">
        <v>0</v>
      </c>
      <c r="C1997" s="38">
        <v>3213.62</v>
      </c>
      <c r="D1997" s="8" t="s">
        <v>7884</v>
      </c>
      <c r="E1997" s="8" t="s">
        <v>7884</v>
      </c>
      <c r="F1997" s="8" t="s">
        <v>7867</v>
      </c>
      <c r="G1997" s="43">
        <v>35617</v>
      </c>
      <c r="H1997" s="20">
        <v>25</v>
      </c>
      <c r="I1997" s="20" t="str" cm="1">
        <f t="array" ref="I1997">_xlfn.IFS(H1997&lt;=18, "Child", AND(H1997&gt;18, H1997&lt;=54), "Adult", TRUE, "Old")</f>
        <v>Adult</v>
      </c>
      <c r="K1997" s="27"/>
    </row>
    <row r="1998" spans="1:11" ht="15" customHeight="1" x14ac:dyDescent="0.3">
      <c r="A1998" s="8" t="s">
        <v>2034</v>
      </c>
      <c r="B1998" s="20">
        <v>1</v>
      </c>
      <c r="C1998" s="38">
        <v>3208.79</v>
      </c>
      <c r="D1998" s="8" t="s">
        <v>7884</v>
      </c>
      <c r="E1998" s="8" t="s">
        <v>7882</v>
      </c>
      <c r="F1998" s="8" t="s">
        <v>7861</v>
      </c>
      <c r="G1998" s="43">
        <v>35786</v>
      </c>
      <c r="H1998" s="20">
        <v>25</v>
      </c>
      <c r="I1998" s="20" t="str" cm="1">
        <f t="array" ref="I1998">_xlfn.IFS(H1998&lt;=18, "Child", AND(H1998&gt;18, H1998&lt;=54), "Adult", TRUE, "Old")</f>
        <v>Adult</v>
      </c>
      <c r="K1998" s="27"/>
    </row>
    <row r="1999" spans="1:11" ht="15" customHeight="1" x14ac:dyDescent="0.3">
      <c r="A1999" s="8" t="s">
        <v>2035</v>
      </c>
      <c r="B1999" s="20">
        <v>0</v>
      </c>
      <c r="C1999" s="38">
        <v>3206.49</v>
      </c>
      <c r="D1999" s="8" t="s">
        <v>7884</v>
      </c>
      <c r="E1999" s="8" t="s">
        <v>7882</v>
      </c>
      <c r="F1999" s="8" t="s">
        <v>7867</v>
      </c>
      <c r="G1999" s="43">
        <v>35616</v>
      </c>
      <c r="H1999" s="20">
        <v>25</v>
      </c>
      <c r="I1999" s="20" t="str" cm="1">
        <f t="array" ref="I1999">_xlfn.IFS(H1999&lt;=18, "Child", AND(H1999&gt;18, H1999&lt;=54), "Adult", TRUE, "Old")</f>
        <v>Adult</v>
      </c>
      <c r="K1999" s="27"/>
    </row>
    <row r="2000" spans="1:11" ht="15" customHeight="1" x14ac:dyDescent="0.3">
      <c r="A2000" s="8" t="s">
        <v>2036</v>
      </c>
      <c r="B2000" s="20">
        <v>0</v>
      </c>
      <c r="C2000" s="38">
        <v>3201.25</v>
      </c>
      <c r="D2000" s="8" t="s">
        <v>7884</v>
      </c>
      <c r="E2000" s="8" t="s">
        <v>7882</v>
      </c>
      <c r="F2000" s="8" t="s">
        <v>7860</v>
      </c>
      <c r="G2000" s="43">
        <v>35349</v>
      </c>
      <c r="H2000" s="20">
        <v>26</v>
      </c>
      <c r="I2000" s="20" t="str" cm="1">
        <f t="array" ref="I2000">_xlfn.IFS(H2000&lt;=18, "Child", AND(H2000&gt;18, H2000&lt;=54), "Adult", TRUE, "Old")</f>
        <v>Adult</v>
      </c>
      <c r="K2000" s="27"/>
    </row>
    <row r="2001" spans="1:11" ht="15" customHeight="1" x14ac:dyDescent="0.3">
      <c r="A2001" s="8" t="s">
        <v>2037</v>
      </c>
      <c r="B2001" s="20">
        <v>2</v>
      </c>
      <c r="C2001" s="38">
        <v>3180.51</v>
      </c>
      <c r="D2001" s="8" t="s">
        <v>7884</v>
      </c>
      <c r="E2001" s="8" t="s">
        <v>7884</v>
      </c>
      <c r="F2001" s="8" t="s">
        <v>7859</v>
      </c>
      <c r="G2001" s="43">
        <v>37136</v>
      </c>
      <c r="H2001" s="20">
        <v>21</v>
      </c>
      <c r="I2001" s="20" t="str" cm="1">
        <f t="array" ref="I2001">_xlfn.IFS(H2001&lt;=18, "Child", AND(H2001&gt;18, H2001&lt;=54), "Adult", TRUE, "Old")</f>
        <v>Adult</v>
      </c>
      <c r="K2001" s="27"/>
    </row>
    <row r="2002" spans="1:11" ht="15" customHeight="1" x14ac:dyDescent="0.3">
      <c r="A2002" s="8" t="s">
        <v>2038</v>
      </c>
      <c r="B2002" s="20">
        <v>0</v>
      </c>
      <c r="C2002" s="38">
        <v>3179.96</v>
      </c>
      <c r="D2002" s="8" t="s">
        <v>7884</v>
      </c>
      <c r="E2002" s="8" t="s">
        <v>7884</v>
      </c>
      <c r="F2002" s="8" t="s">
        <v>7860</v>
      </c>
      <c r="G2002" s="43">
        <v>36792</v>
      </c>
      <c r="H2002" s="20">
        <v>22</v>
      </c>
      <c r="I2002" s="20" t="str" cm="1">
        <f t="array" ref="I2002">_xlfn.IFS(H2002&lt;=18, "Child", AND(H2002&gt;18, H2002&lt;=54), "Adult", TRUE, "Old")</f>
        <v>Adult</v>
      </c>
      <c r="K2002" s="27"/>
    </row>
    <row r="2003" spans="1:11" ht="15" customHeight="1" x14ac:dyDescent="0.3">
      <c r="A2003" s="8" t="s">
        <v>2039</v>
      </c>
      <c r="B2003" s="20">
        <v>0</v>
      </c>
      <c r="C2003" s="38">
        <v>3176.82</v>
      </c>
      <c r="D2003" s="8" t="s">
        <v>7884</v>
      </c>
      <c r="E2003" s="8" t="s">
        <v>7883</v>
      </c>
      <c r="F2003" s="8" t="s">
        <v>7860</v>
      </c>
      <c r="G2003" s="43">
        <v>35249</v>
      </c>
      <c r="H2003" s="20">
        <v>26</v>
      </c>
      <c r="I2003" s="20" t="str" cm="1">
        <f t="array" ref="I2003">_xlfn.IFS(H2003&lt;=18, "Child", AND(H2003&gt;18, H2003&lt;=54), "Adult", TRUE, "Old")</f>
        <v>Adult</v>
      </c>
      <c r="K2003" s="27"/>
    </row>
    <row r="2004" spans="1:11" ht="15" customHeight="1" x14ac:dyDescent="0.3">
      <c r="A2004" s="8" t="s">
        <v>2040</v>
      </c>
      <c r="B2004" s="20">
        <v>0</v>
      </c>
      <c r="C2004" s="38">
        <v>3176.29</v>
      </c>
      <c r="D2004" s="8" t="s">
        <v>7884</v>
      </c>
      <c r="E2004" s="8" t="s">
        <v>7884</v>
      </c>
      <c r="F2004" s="8" t="s">
        <v>7860</v>
      </c>
      <c r="G2004" s="43">
        <v>35291</v>
      </c>
      <c r="H2004" s="20">
        <v>26</v>
      </c>
      <c r="I2004" s="20" t="str" cm="1">
        <f t="array" ref="I2004">_xlfn.IFS(H2004&lt;=18, "Child", AND(H2004&gt;18, H2004&lt;=54), "Adult", TRUE, "Old")</f>
        <v>Adult</v>
      </c>
      <c r="K2004" s="27"/>
    </row>
    <row r="2005" spans="1:11" ht="15" customHeight="1" x14ac:dyDescent="0.3">
      <c r="A2005" s="8" t="s">
        <v>2041</v>
      </c>
      <c r="B2005" s="20">
        <v>0</v>
      </c>
      <c r="C2005" s="38">
        <v>3172.02</v>
      </c>
      <c r="D2005" s="8" t="s">
        <v>7884</v>
      </c>
      <c r="E2005" s="8" t="s">
        <v>7883</v>
      </c>
      <c r="F2005" s="8" t="s">
        <v>7861</v>
      </c>
      <c r="G2005" s="43">
        <v>34521</v>
      </c>
      <c r="H2005" s="20">
        <v>28</v>
      </c>
      <c r="I2005" s="20" t="str" cm="1">
        <f t="array" ref="I2005">_xlfn.IFS(H2005&lt;=18, "Child", AND(H2005&gt;18, H2005&lt;=54), "Adult", TRUE, "Old")</f>
        <v>Adult</v>
      </c>
      <c r="K2005" s="27"/>
    </row>
    <row r="2006" spans="1:11" ht="15" customHeight="1" x14ac:dyDescent="0.3">
      <c r="A2006" s="8" t="s">
        <v>2042</v>
      </c>
      <c r="B2006" s="20">
        <v>0</v>
      </c>
      <c r="C2006" s="38">
        <v>3171.61</v>
      </c>
      <c r="D2006" s="8" t="s">
        <v>7884</v>
      </c>
      <c r="E2006" s="8" t="s">
        <v>7882</v>
      </c>
      <c r="F2006" s="8" t="s">
        <v>7859</v>
      </c>
      <c r="G2006" s="43">
        <v>34632</v>
      </c>
      <c r="H2006" s="20">
        <v>28</v>
      </c>
      <c r="I2006" s="20" t="str" cm="1">
        <f t="array" ref="I2006">_xlfn.IFS(H2006&lt;=18, "Child", AND(H2006&gt;18, H2006&lt;=54), "Adult", TRUE, "Old")</f>
        <v>Adult</v>
      </c>
      <c r="K2006" s="27"/>
    </row>
    <row r="2007" spans="1:11" ht="15" customHeight="1" x14ac:dyDescent="0.3">
      <c r="A2007" s="8" t="s">
        <v>2043</v>
      </c>
      <c r="B2007" s="20">
        <v>1</v>
      </c>
      <c r="C2007" s="38">
        <v>3167.46</v>
      </c>
      <c r="D2007" s="8" t="s">
        <v>7884</v>
      </c>
      <c r="E2007" s="8" t="s">
        <v>7882</v>
      </c>
      <c r="F2007" s="8" t="s">
        <v>7867</v>
      </c>
      <c r="G2007" s="43">
        <v>37132</v>
      </c>
      <c r="H2007" s="20">
        <v>21</v>
      </c>
      <c r="I2007" s="20" t="str" cm="1">
        <f t="array" ref="I2007">_xlfn.IFS(H2007&lt;=18, "Child", AND(H2007&gt;18, H2007&lt;=54), "Adult", TRUE, "Old")</f>
        <v>Adult</v>
      </c>
      <c r="K2007" s="27"/>
    </row>
    <row r="2008" spans="1:11" ht="15" customHeight="1" x14ac:dyDescent="0.3">
      <c r="A2008" s="8" t="s">
        <v>2044</v>
      </c>
      <c r="B2008" s="20">
        <v>0</v>
      </c>
      <c r="C2008" s="38">
        <v>3162.02</v>
      </c>
      <c r="D2008" s="8" t="s">
        <v>7884</v>
      </c>
      <c r="E2008" s="8" t="s">
        <v>7882</v>
      </c>
      <c r="F2008" s="8" t="s">
        <v>7859</v>
      </c>
      <c r="G2008" s="43">
        <v>34237</v>
      </c>
      <c r="H2008" s="20">
        <v>29</v>
      </c>
      <c r="I2008" s="20" t="str" cm="1">
        <f t="array" ref="I2008">_xlfn.IFS(H2008&lt;=18, "Child", AND(H2008&gt;18, H2008&lt;=54), "Adult", TRUE, "Old")</f>
        <v>Adult</v>
      </c>
      <c r="K2008" s="27"/>
    </row>
    <row r="2009" spans="1:11" ht="15" customHeight="1" x14ac:dyDescent="0.3">
      <c r="A2009" s="8" t="s">
        <v>2045</v>
      </c>
      <c r="B2009" s="20">
        <v>0</v>
      </c>
      <c r="C2009" s="38">
        <v>3161.45</v>
      </c>
      <c r="D2009" s="8" t="s">
        <v>7884</v>
      </c>
      <c r="E2009" s="8" t="s">
        <v>7883</v>
      </c>
      <c r="F2009" s="8" t="s">
        <v>7861</v>
      </c>
      <c r="G2009" s="43">
        <v>34525</v>
      </c>
      <c r="H2009" s="20">
        <v>28</v>
      </c>
      <c r="I2009" s="20" t="str" cm="1">
        <f t="array" ref="I2009">_xlfn.IFS(H2009&lt;=18, "Child", AND(H2009&gt;18, H2009&lt;=54), "Adult", TRUE, "Old")</f>
        <v>Adult</v>
      </c>
      <c r="K2009" s="27"/>
    </row>
    <row r="2010" spans="1:11" ht="15" customHeight="1" x14ac:dyDescent="0.3">
      <c r="A2010" s="8" t="s">
        <v>2046</v>
      </c>
      <c r="B2010" s="20">
        <v>0</v>
      </c>
      <c r="C2010" s="38">
        <v>3128.35</v>
      </c>
      <c r="D2010" s="8" t="s">
        <v>7884</v>
      </c>
      <c r="E2010" s="8" t="s">
        <v>7882</v>
      </c>
      <c r="F2010" s="8" t="s">
        <v>7870</v>
      </c>
      <c r="G2010" s="43">
        <v>36336</v>
      </c>
      <c r="H2010" s="20">
        <v>23</v>
      </c>
      <c r="I2010" s="20" t="str" cm="1">
        <f t="array" ref="I2010">_xlfn.IFS(H2010&lt;=18, "Child", AND(H2010&gt;18, H2010&lt;=54), "Adult", TRUE, "Old")</f>
        <v>Adult</v>
      </c>
      <c r="K2010" s="27"/>
    </row>
    <row r="2011" spans="1:11" ht="15" customHeight="1" x14ac:dyDescent="0.3">
      <c r="A2011" s="8" t="s">
        <v>2047</v>
      </c>
      <c r="B2011" s="20">
        <v>3</v>
      </c>
      <c r="C2011" s="38">
        <v>3088.06</v>
      </c>
      <c r="D2011" s="8" t="s">
        <v>7884</v>
      </c>
      <c r="E2011" s="8" t="s">
        <v>7884</v>
      </c>
      <c r="F2011" s="8" t="s">
        <v>7859</v>
      </c>
      <c r="G2011" s="43">
        <v>31990</v>
      </c>
      <c r="H2011" s="20">
        <v>35</v>
      </c>
      <c r="I2011" s="20" t="str" cm="1">
        <f t="array" ref="I2011">_xlfn.IFS(H2011&lt;=18, "Child", AND(H2011&gt;18, H2011&lt;=54), "Adult", TRUE, "Old")</f>
        <v>Adult</v>
      </c>
      <c r="K2011" s="27"/>
    </row>
    <row r="2012" spans="1:11" ht="15" customHeight="1" x14ac:dyDescent="0.3">
      <c r="A2012" s="8" t="s">
        <v>2048</v>
      </c>
      <c r="B2012" s="20">
        <v>2</v>
      </c>
      <c r="C2012" s="38">
        <v>3077.1</v>
      </c>
      <c r="D2012" s="8" t="s">
        <v>7884</v>
      </c>
      <c r="E2012" s="8" t="s">
        <v>7883</v>
      </c>
      <c r="F2012" s="8" t="s">
        <v>7860</v>
      </c>
      <c r="G2012" s="43">
        <v>37177</v>
      </c>
      <c r="H2012" s="20">
        <v>21</v>
      </c>
      <c r="I2012" s="20" t="str" cm="1">
        <f t="array" ref="I2012">_xlfn.IFS(H2012&lt;=18, "Child", AND(H2012&gt;18, H2012&lt;=54), "Adult", TRUE, "Old")</f>
        <v>Adult</v>
      </c>
      <c r="K2012" s="27"/>
    </row>
    <row r="2013" spans="1:11" ht="15" customHeight="1" x14ac:dyDescent="0.3">
      <c r="A2013" s="8" t="s">
        <v>2049</v>
      </c>
      <c r="B2013" s="20">
        <v>0</v>
      </c>
      <c r="C2013" s="38">
        <v>3070.81</v>
      </c>
      <c r="D2013" s="8" t="s">
        <v>7882</v>
      </c>
      <c r="E2013" s="8" t="s">
        <v>7883</v>
      </c>
      <c r="F2013" s="8" t="s">
        <v>7871</v>
      </c>
      <c r="G2013" s="43">
        <v>34952</v>
      </c>
      <c r="H2013" s="20">
        <v>27</v>
      </c>
      <c r="I2013" s="20" t="str" cm="1">
        <f t="array" ref="I2013">_xlfn.IFS(H2013&lt;=18, "Child", AND(H2013&gt;18, H2013&lt;=54), "Adult", TRUE, "Old")</f>
        <v>Adult</v>
      </c>
      <c r="K2013" s="27"/>
    </row>
    <row r="2014" spans="1:11" ht="15" customHeight="1" x14ac:dyDescent="0.3">
      <c r="A2014" s="8" t="s">
        <v>2050</v>
      </c>
      <c r="B2014" s="20">
        <v>3</v>
      </c>
      <c r="C2014" s="38">
        <v>3065.49</v>
      </c>
      <c r="D2014" s="8" t="s">
        <v>7884</v>
      </c>
      <c r="E2014" s="8" t="s">
        <v>7883</v>
      </c>
      <c r="F2014" s="8" t="s">
        <v>7860</v>
      </c>
      <c r="G2014" s="43">
        <v>32782</v>
      </c>
      <c r="H2014" s="20">
        <v>33</v>
      </c>
      <c r="I2014" s="20" t="str" cm="1">
        <f t="array" ref="I2014">_xlfn.IFS(H2014&lt;=18, "Child", AND(H2014&gt;18, H2014&lt;=54), "Adult", TRUE, "Old")</f>
        <v>Adult</v>
      </c>
      <c r="K2014" s="27"/>
    </row>
    <row r="2015" spans="1:11" ht="15" customHeight="1" x14ac:dyDescent="0.3">
      <c r="A2015" s="8" t="s">
        <v>2051</v>
      </c>
      <c r="B2015" s="20">
        <v>0</v>
      </c>
      <c r="C2015" s="38">
        <v>3062.51</v>
      </c>
      <c r="D2015" s="8" t="s">
        <v>7882</v>
      </c>
      <c r="E2015" s="8" t="s">
        <v>7883</v>
      </c>
      <c r="F2015" s="8" t="s">
        <v>7860</v>
      </c>
      <c r="G2015" s="43">
        <v>34603</v>
      </c>
      <c r="H2015" s="20">
        <v>28</v>
      </c>
      <c r="I2015" s="20" t="str" cm="1">
        <f t="array" ref="I2015">_xlfn.IFS(H2015&lt;=18, "Child", AND(H2015&gt;18, H2015&lt;=54), "Adult", TRUE, "Old")</f>
        <v>Adult</v>
      </c>
      <c r="K2015" s="27"/>
    </row>
    <row r="2016" spans="1:11" ht="15" customHeight="1" x14ac:dyDescent="0.3">
      <c r="A2016" s="8" t="s">
        <v>2052</v>
      </c>
      <c r="B2016" s="20">
        <v>2</v>
      </c>
      <c r="C2016" s="38">
        <v>3056.39</v>
      </c>
      <c r="D2016" s="8" t="s">
        <v>7884</v>
      </c>
      <c r="E2016" s="8" t="s">
        <v>7882</v>
      </c>
      <c r="F2016" s="8" t="s">
        <v>7859</v>
      </c>
      <c r="G2016" s="43">
        <v>37428</v>
      </c>
      <c r="H2016" s="20">
        <v>20</v>
      </c>
      <c r="I2016" s="20" t="str" cm="1">
        <f t="array" ref="I2016">_xlfn.IFS(H2016&lt;=18, "Child", AND(H2016&gt;18, H2016&lt;=54), "Adult", TRUE, "Old")</f>
        <v>Adult</v>
      </c>
      <c r="K2016" s="27"/>
    </row>
    <row r="2017" spans="1:11" ht="15" customHeight="1" x14ac:dyDescent="0.3">
      <c r="A2017" s="8" t="s">
        <v>2053</v>
      </c>
      <c r="B2017" s="20">
        <v>0</v>
      </c>
      <c r="C2017" s="38">
        <v>3051.73</v>
      </c>
      <c r="D2017" s="8" t="s">
        <v>7884</v>
      </c>
      <c r="E2017" s="8" t="s">
        <v>7884</v>
      </c>
      <c r="F2017" s="8" t="s">
        <v>7861</v>
      </c>
      <c r="G2017" s="43">
        <v>35786</v>
      </c>
      <c r="H2017" s="20">
        <v>25</v>
      </c>
      <c r="I2017" s="20" t="str" cm="1">
        <f t="array" ref="I2017">_xlfn.IFS(H2017&lt;=18, "Child", AND(H2017&gt;18, H2017&lt;=54), "Adult", TRUE, "Old")</f>
        <v>Adult</v>
      </c>
      <c r="K2017" s="27"/>
    </row>
    <row r="2018" spans="1:11" ht="15" customHeight="1" x14ac:dyDescent="0.3">
      <c r="A2018" s="8" t="s">
        <v>2054</v>
      </c>
      <c r="B2018" s="20">
        <v>0</v>
      </c>
      <c r="C2018" s="38">
        <v>3046.06</v>
      </c>
      <c r="D2018" s="8" t="s">
        <v>7884</v>
      </c>
      <c r="E2018" s="8" t="s">
        <v>7883</v>
      </c>
      <c r="F2018" s="8" t="s">
        <v>7868</v>
      </c>
      <c r="G2018" s="43">
        <v>36016</v>
      </c>
      <c r="H2018" s="20">
        <v>24</v>
      </c>
      <c r="I2018" s="20" t="str" cm="1">
        <f t="array" ref="I2018">_xlfn.IFS(H2018&lt;=18, "Child", AND(H2018&gt;18, H2018&lt;=54), "Adult", TRUE, "Old")</f>
        <v>Adult</v>
      </c>
      <c r="K2018" s="27"/>
    </row>
    <row r="2019" spans="1:11" ht="15" customHeight="1" x14ac:dyDescent="0.3">
      <c r="A2019" s="8" t="s">
        <v>2055</v>
      </c>
      <c r="B2019" s="20">
        <v>0</v>
      </c>
      <c r="C2019" s="38">
        <v>3044.21</v>
      </c>
      <c r="D2019" s="8" t="s">
        <v>7884</v>
      </c>
      <c r="E2019" s="8" t="s">
        <v>7882</v>
      </c>
      <c r="F2019" s="8" t="s">
        <v>7867</v>
      </c>
      <c r="G2019" s="43">
        <v>36053</v>
      </c>
      <c r="H2019" s="20">
        <v>24</v>
      </c>
      <c r="I2019" s="20" t="str" cm="1">
        <f t="array" ref="I2019">_xlfn.IFS(H2019&lt;=18, "Child", AND(H2019&gt;18, H2019&lt;=54), "Adult", TRUE, "Old")</f>
        <v>Adult</v>
      </c>
      <c r="K2019" s="27"/>
    </row>
    <row r="2020" spans="1:11" ht="15" customHeight="1" x14ac:dyDescent="0.3">
      <c r="A2020" s="8" t="s">
        <v>2056</v>
      </c>
      <c r="B2020" s="20">
        <v>0</v>
      </c>
      <c r="C2020" s="38">
        <v>3021.81</v>
      </c>
      <c r="D2020" s="8" t="s">
        <v>7884</v>
      </c>
      <c r="E2020" s="8" t="s">
        <v>7882</v>
      </c>
      <c r="F2020" s="8" t="s">
        <v>7860</v>
      </c>
      <c r="G2020" s="43">
        <v>35783</v>
      </c>
      <c r="H2020" s="20">
        <v>25</v>
      </c>
      <c r="I2020" s="20" t="str" cm="1">
        <f t="array" ref="I2020">_xlfn.IFS(H2020&lt;=18, "Child", AND(H2020&gt;18, H2020&lt;=54), "Adult", TRUE, "Old")</f>
        <v>Adult</v>
      </c>
      <c r="K2020" s="27"/>
    </row>
    <row r="2021" spans="1:11" ht="15" customHeight="1" x14ac:dyDescent="0.3">
      <c r="A2021" s="8" t="s">
        <v>2057</v>
      </c>
      <c r="B2021" s="20">
        <v>3</v>
      </c>
      <c r="C2021" s="38">
        <v>3018.04</v>
      </c>
      <c r="D2021" s="8" t="s">
        <v>7884</v>
      </c>
      <c r="E2021" s="8" t="s">
        <v>7884</v>
      </c>
      <c r="F2021" s="8" t="s">
        <v>7860</v>
      </c>
      <c r="G2021" s="43">
        <v>32414</v>
      </c>
      <c r="H2021" s="20">
        <v>34</v>
      </c>
      <c r="I2021" s="20" t="str" cm="1">
        <f t="array" ref="I2021">_xlfn.IFS(H2021&lt;=18, "Child", AND(H2021&gt;18, H2021&lt;=54), "Adult", TRUE, "Old")</f>
        <v>Adult</v>
      </c>
      <c r="K2021" s="27"/>
    </row>
    <row r="2022" spans="1:11" ht="15" customHeight="1" x14ac:dyDescent="0.3">
      <c r="A2022" s="8" t="s">
        <v>2058</v>
      </c>
      <c r="B2022" s="20">
        <v>0</v>
      </c>
      <c r="C2022" s="38">
        <v>3012.22</v>
      </c>
      <c r="D2022" s="8" t="s">
        <v>7884</v>
      </c>
      <c r="E2022" s="8" t="s">
        <v>7882</v>
      </c>
      <c r="F2022" s="8" t="s">
        <v>7860</v>
      </c>
      <c r="G2022" s="43">
        <v>37605</v>
      </c>
      <c r="H2022" s="20">
        <v>20</v>
      </c>
      <c r="I2022" s="20" t="str" cm="1">
        <f t="array" ref="I2022">_xlfn.IFS(H2022&lt;=18, "Child", AND(H2022&gt;18, H2022&lt;=54), "Adult", TRUE, "Old")</f>
        <v>Adult</v>
      </c>
      <c r="K2022" s="27"/>
    </row>
    <row r="2023" spans="1:11" ht="15" customHeight="1" x14ac:dyDescent="0.3">
      <c r="A2023" s="8" t="s">
        <v>2059</v>
      </c>
      <c r="B2023" s="20">
        <v>3</v>
      </c>
      <c r="C2023" s="38">
        <v>2985.67</v>
      </c>
      <c r="D2023" s="8" t="s">
        <v>7884</v>
      </c>
      <c r="E2023" s="8" t="s">
        <v>7884</v>
      </c>
      <c r="F2023" s="8" t="s">
        <v>7859</v>
      </c>
      <c r="G2023" s="43">
        <v>33562</v>
      </c>
      <c r="H2023" s="20">
        <v>31</v>
      </c>
      <c r="I2023" s="20" t="str" cm="1">
        <f t="array" ref="I2023">_xlfn.IFS(H2023&lt;=18, "Child", AND(H2023&gt;18, H2023&lt;=54), "Adult", TRUE, "Old")</f>
        <v>Adult</v>
      </c>
      <c r="K2023" s="27"/>
    </row>
    <row r="2024" spans="1:11" ht="15" customHeight="1" x14ac:dyDescent="0.3">
      <c r="A2024" s="8" t="s">
        <v>2060</v>
      </c>
      <c r="B2024" s="20">
        <v>3</v>
      </c>
      <c r="C2024" s="38">
        <v>2979.52</v>
      </c>
      <c r="D2024" s="8" t="s">
        <v>7884</v>
      </c>
      <c r="E2024" s="8" t="s">
        <v>7882</v>
      </c>
      <c r="F2024" s="8" t="s">
        <v>7859</v>
      </c>
      <c r="G2024" s="43">
        <v>31946</v>
      </c>
      <c r="H2024" s="20">
        <v>35</v>
      </c>
      <c r="I2024" s="20" t="str" cm="1">
        <f t="array" ref="I2024">_xlfn.IFS(H2024&lt;=18, "Child", AND(H2024&gt;18, H2024&lt;=54), "Adult", TRUE, "Old")</f>
        <v>Adult</v>
      </c>
      <c r="K2024" s="27"/>
    </row>
    <row r="2025" spans="1:11" ht="15" customHeight="1" x14ac:dyDescent="0.3">
      <c r="A2025" s="8" t="s">
        <v>2061</v>
      </c>
      <c r="B2025" s="20">
        <v>0</v>
      </c>
      <c r="C2025" s="38">
        <v>2974.13</v>
      </c>
      <c r="D2025" s="8" t="s">
        <v>7884</v>
      </c>
      <c r="E2025" s="8" t="s">
        <v>7883</v>
      </c>
      <c r="F2025" s="8" t="s">
        <v>7861</v>
      </c>
      <c r="G2025" s="43">
        <v>34966</v>
      </c>
      <c r="H2025" s="20">
        <v>27</v>
      </c>
      <c r="I2025" s="20" t="str" cm="1">
        <f t="array" ref="I2025">_xlfn.IFS(H2025&lt;=18, "Child", AND(H2025&gt;18, H2025&lt;=54), "Adult", TRUE, "Old")</f>
        <v>Adult</v>
      </c>
      <c r="K2025" s="27"/>
    </row>
    <row r="2026" spans="1:11" ht="15" customHeight="1" x14ac:dyDescent="0.3">
      <c r="A2026" s="8" t="s">
        <v>2062</v>
      </c>
      <c r="B2026" s="20">
        <v>0</v>
      </c>
      <c r="C2026" s="38">
        <v>2943.41</v>
      </c>
      <c r="D2026" s="8" t="s">
        <v>7884</v>
      </c>
      <c r="E2026" s="8" t="s">
        <v>7882</v>
      </c>
      <c r="F2026" s="8" t="s">
        <v>7860</v>
      </c>
      <c r="G2026" s="43">
        <v>37529</v>
      </c>
      <c r="H2026" s="20">
        <v>20</v>
      </c>
      <c r="I2026" s="20" t="str" cm="1">
        <f t="array" ref="I2026">_xlfn.IFS(H2026&lt;=18, "Child", AND(H2026&gt;18, H2026&lt;=54), "Adult", TRUE, "Old")</f>
        <v>Adult</v>
      </c>
      <c r="K2026" s="27"/>
    </row>
    <row r="2027" spans="1:11" ht="15" customHeight="1" x14ac:dyDescent="0.3">
      <c r="A2027" s="8" t="s">
        <v>2063</v>
      </c>
      <c r="B2027" s="20">
        <v>1</v>
      </c>
      <c r="C2027" s="38">
        <v>2927.06</v>
      </c>
      <c r="D2027" s="8" t="s">
        <v>7884</v>
      </c>
      <c r="E2027" s="8" t="s">
        <v>7884</v>
      </c>
      <c r="F2027" s="8" t="s">
        <v>7859</v>
      </c>
      <c r="G2027" s="43">
        <v>35246</v>
      </c>
      <c r="H2027" s="20">
        <v>26</v>
      </c>
      <c r="I2027" s="20" t="str" cm="1">
        <f t="array" ref="I2027">_xlfn.IFS(H2027&lt;=18, "Child", AND(H2027&gt;18, H2027&lt;=54), "Adult", TRUE, "Old")</f>
        <v>Adult</v>
      </c>
      <c r="K2027" s="27"/>
    </row>
    <row r="2028" spans="1:11" ht="15" customHeight="1" x14ac:dyDescent="0.3">
      <c r="A2028" s="8" t="s">
        <v>2064</v>
      </c>
      <c r="B2028" s="20">
        <v>2</v>
      </c>
      <c r="C2028" s="38">
        <v>2913.57</v>
      </c>
      <c r="D2028" s="8" t="s">
        <v>7884</v>
      </c>
      <c r="E2028" s="8" t="s">
        <v>7884</v>
      </c>
      <c r="F2028" s="8" t="s">
        <v>7861</v>
      </c>
      <c r="G2028" s="43">
        <v>37777</v>
      </c>
      <c r="H2028" s="20">
        <v>20</v>
      </c>
      <c r="I2028" s="20" t="str" cm="1">
        <f t="array" ref="I2028">_xlfn.IFS(H2028&lt;=18, "Child", AND(H2028&gt;18, H2028&lt;=54), "Adult", TRUE, "Old")</f>
        <v>Adult</v>
      </c>
      <c r="K2028" s="27"/>
    </row>
    <row r="2029" spans="1:11" ht="15" customHeight="1" x14ac:dyDescent="0.3">
      <c r="A2029" s="8" t="s">
        <v>2065</v>
      </c>
      <c r="B2029" s="20">
        <v>1</v>
      </c>
      <c r="C2029" s="38">
        <v>2904.09</v>
      </c>
      <c r="D2029" s="8" t="s">
        <v>7884</v>
      </c>
      <c r="E2029" s="8" t="s">
        <v>7884</v>
      </c>
      <c r="F2029" s="8" t="s">
        <v>7861</v>
      </c>
      <c r="G2029" s="43">
        <v>35229</v>
      </c>
      <c r="H2029" s="20">
        <v>26</v>
      </c>
      <c r="I2029" s="20" t="str" cm="1">
        <f t="array" ref="I2029">_xlfn.IFS(H2029&lt;=18, "Child", AND(H2029&gt;18, H2029&lt;=54), "Adult", TRUE, "Old")</f>
        <v>Adult</v>
      </c>
      <c r="K2029" s="27"/>
    </row>
    <row r="2030" spans="1:11" ht="15" customHeight="1" x14ac:dyDescent="0.3">
      <c r="A2030" s="8" t="s">
        <v>2066</v>
      </c>
      <c r="B2030" s="20">
        <v>1</v>
      </c>
      <c r="C2030" s="38">
        <v>2902.91</v>
      </c>
      <c r="D2030" s="8" t="s">
        <v>7884</v>
      </c>
      <c r="E2030" s="8" t="s">
        <v>7884</v>
      </c>
      <c r="F2030" s="8" t="s">
        <v>7859</v>
      </c>
      <c r="G2030" s="43">
        <v>35362</v>
      </c>
      <c r="H2030" s="20">
        <v>26</v>
      </c>
      <c r="I2030" s="20" t="str" cm="1">
        <f t="array" ref="I2030">_xlfn.IFS(H2030&lt;=18, "Child", AND(H2030&gt;18, H2030&lt;=54), "Adult", TRUE, "Old")</f>
        <v>Adult</v>
      </c>
      <c r="K2030" s="27"/>
    </row>
    <row r="2031" spans="1:11" ht="15" customHeight="1" x14ac:dyDescent="0.3">
      <c r="A2031" s="8" t="s">
        <v>2067</v>
      </c>
      <c r="B2031" s="20">
        <v>0</v>
      </c>
      <c r="C2031" s="38">
        <v>2899.49</v>
      </c>
      <c r="D2031" s="8" t="s">
        <v>7884</v>
      </c>
      <c r="E2031" s="8" t="s">
        <v>7884</v>
      </c>
      <c r="F2031" s="8" t="s">
        <v>7867</v>
      </c>
      <c r="G2031" s="43">
        <v>36465</v>
      </c>
      <c r="H2031" s="20">
        <v>23</v>
      </c>
      <c r="I2031" s="20" t="str" cm="1">
        <f t="array" ref="I2031">_xlfn.IFS(H2031&lt;=18, "Child", AND(H2031&gt;18, H2031&lt;=54), "Adult", TRUE, "Old")</f>
        <v>Adult</v>
      </c>
      <c r="K2031" s="27"/>
    </row>
    <row r="2032" spans="1:11" ht="15" customHeight="1" x14ac:dyDescent="0.3">
      <c r="A2032" s="8" t="s">
        <v>2068</v>
      </c>
      <c r="B2032" s="20">
        <v>0</v>
      </c>
      <c r="C2032" s="38">
        <v>2897.46</v>
      </c>
      <c r="D2032" s="8" t="s">
        <v>7884</v>
      </c>
      <c r="E2032" s="8" t="s">
        <v>7883</v>
      </c>
      <c r="F2032" s="8" t="s">
        <v>7860</v>
      </c>
      <c r="G2032" s="43">
        <v>36721</v>
      </c>
      <c r="H2032" s="20">
        <v>22</v>
      </c>
      <c r="I2032" s="20" t="str" cm="1">
        <f t="array" ref="I2032">_xlfn.IFS(H2032&lt;=18, "Child", AND(H2032&gt;18, H2032&lt;=54), "Adult", TRUE, "Old")</f>
        <v>Adult</v>
      </c>
      <c r="K2032" s="27"/>
    </row>
    <row r="2033" spans="1:11" ht="15" customHeight="1" x14ac:dyDescent="0.3">
      <c r="A2033" s="8" t="s">
        <v>2069</v>
      </c>
      <c r="B2033" s="20">
        <v>0</v>
      </c>
      <c r="C2033" s="38">
        <v>2897.32</v>
      </c>
      <c r="D2033" s="8" t="s">
        <v>7882</v>
      </c>
      <c r="E2033" s="8" t="s">
        <v>7882</v>
      </c>
      <c r="F2033" s="8" t="s">
        <v>7864</v>
      </c>
      <c r="G2033" s="43">
        <v>35237</v>
      </c>
      <c r="H2033" s="20">
        <v>26</v>
      </c>
      <c r="I2033" s="20" t="str" cm="1">
        <f t="array" ref="I2033">_xlfn.IFS(H2033&lt;=18, "Child", AND(H2033&gt;18, H2033&lt;=54), "Adult", TRUE, "Old")</f>
        <v>Adult</v>
      </c>
      <c r="K2033" s="27"/>
    </row>
    <row r="2034" spans="1:11" ht="15" customHeight="1" x14ac:dyDescent="0.3">
      <c r="A2034" s="8" t="s">
        <v>2070</v>
      </c>
      <c r="B2034" s="20">
        <v>0</v>
      </c>
      <c r="C2034" s="38">
        <v>2867.12</v>
      </c>
      <c r="D2034" s="8" t="s">
        <v>7883</v>
      </c>
      <c r="E2034" s="8" t="s">
        <v>7882</v>
      </c>
      <c r="F2034" s="8" t="s">
        <v>7859</v>
      </c>
      <c r="G2034" s="43">
        <v>34193</v>
      </c>
      <c r="H2034" s="20">
        <v>29</v>
      </c>
      <c r="I2034" s="20" t="str" cm="1">
        <f t="array" ref="I2034">_xlfn.IFS(H2034&lt;=18, "Child", AND(H2034&gt;18, H2034&lt;=54), "Adult", TRUE, "Old")</f>
        <v>Adult</v>
      </c>
      <c r="K2034" s="27"/>
    </row>
    <row r="2035" spans="1:11" ht="15" customHeight="1" x14ac:dyDescent="0.3">
      <c r="A2035" s="8" t="s">
        <v>2071</v>
      </c>
      <c r="B2035" s="20">
        <v>0</v>
      </c>
      <c r="C2035" s="38">
        <v>2866.09</v>
      </c>
      <c r="D2035" s="8" t="s">
        <v>7882</v>
      </c>
      <c r="E2035" s="8" t="s">
        <v>7882</v>
      </c>
      <c r="F2035" s="8" t="s">
        <v>7861</v>
      </c>
      <c r="G2035" s="43">
        <v>34274</v>
      </c>
      <c r="H2035" s="20">
        <v>29</v>
      </c>
      <c r="I2035" s="20" t="str" cm="1">
        <f t="array" ref="I2035">_xlfn.IFS(H2035&lt;=18, "Child", AND(H2035&gt;18, H2035&lt;=54), "Adult", TRUE, "Old")</f>
        <v>Adult</v>
      </c>
      <c r="K2035" s="27"/>
    </row>
    <row r="2036" spans="1:11" ht="15" customHeight="1" x14ac:dyDescent="0.3">
      <c r="A2036" s="8" t="s">
        <v>2072</v>
      </c>
      <c r="B2036" s="20">
        <v>0</v>
      </c>
      <c r="C2036" s="38">
        <v>2855.44</v>
      </c>
      <c r="D2036" s="8" t="s">
        <v>7884</v>
      </c>
      <c r="E2036" s="8" t="s">
        <v>7882</v>
      </c>
      <c r="F2036" s="8" t="s">
        <v>7860</v>
      </c>
      <c r="G2036" s="43">
        <v>36042</v>
      </c>
      <c r="H2036" s="20">
        <v>24</v>
      </c>
      <c r="I2036" s="20" t="str" cm="1">
        <f t="array" ref="I2036">_xlfn.IFS(H2036&lt;=18, "Child", AND(H2036&gt;18, H2036&lt;=54), "Adult", TRUE, "Old")</f>
        <v>Adult</v>
      </c>
      <c r="K2036" s="27"/>
    </row>
    <row r="2037" spans="1:11" ht="15" customHeight="1" x14ac:dyDescent="0.3">
      <c r="A2037" s="8" t="s">
        <v>2073</v>
      </c>
      <c r="B2037" s="20">
        <v>0</v>
      </c>
      <c r="C2037" s="38">
        <v>2850.68</v>
      </c>
      <c r="D2037" s="8" t="s">
        <v>7884</v>
      </c>
      <c r="E2037" s="8" t="s">
        <v>7882</v>
      </c>
      <c r="F2037" s="8" t="s">
        <v>7860</v>
      </c>
      <c r="G2037" s="43">
        <v>35963</v>
      </c>
      <c r="H2037" s="20">
        <v>24</v>
      </c>
      <c r="I2037" s="20" t="str" cm="1">
        <f t="array" ref="I2037">_xlfn.IFS(H2037&lt;=18, "Child", AND(H2037&gt;18, H2037&lt;=54), "Adult", TRUE, "Old")</f>
        <v>Adult</v>
      </c>
      <c r="K2037" s="27"/>
    </row>
    <row r="2038" spans="1:11" ht="15" customHeight="1" x14ac:dyDescent="0.3">
      <c r="A2038" s="8" t="s">
        <v>2074</v>
      </c>
      <c r="B2038" s="20">
        <v>0</v>
      </c>
      <c r="C2038" s="38">
        <v>2842.76</v>
      </c>
      <c r="D2038" s="8" t="s">
        <v>7884</v>
      </c>
      <c r="E2038" s="8" t="s">
        <v>7882</v>
      </c>
      <c r="F2038" s="8" t="s">
        <v>7860</v>
      </c>
      <c r="G2038" s="43">
        <v>36114</v>
      </c>
      <c r="H2038" s="20">
        <v>24</v>
      </c>
      <c r="I2038" s="20" t="str" cm="1">
        <f t="array" ref="I2038">_xlfn.IFS(H2038&lt;=18, "Child", AND(H2038&gt;18, H2038&lt;=54), "Adult", TRUE, "Old")</f>
        <v>Adult</v>
      </c>
      <c r="K2038" s="27"/>
    </row>
    <row r="2039" spans="1:11" ht="15" customHeight="1" x14ac:dyDescent="0.3">
      <c r="A2039" s="8" t="s">
        <v>2075</v>
      </c>
      <c r="B2039" s="20">
        <v>0</v>
      </c>
      <c r="C2039" s="38">
        <v>2819.51</v>
      </c>
      <c r="D2039" s="8" t="s">
        <v>7884</v>
      </c>
      <c r="E2039" s="8" t="s">
        <v>7882</v>
      </c>
      <c r="F2039" s="8" t="s">
        <v>7861</v>
      </c>
      <c r="G2039" s="43">
        <v>36800</v>
      </c>
      <c r="H2039" s="20">
        <v>22</v>
      </c>
      <c r="I2039" s="20" t="str" cm="1">
        <f t="array" ref="I2039">_xlfn.IFS(H2039&lt;=18, "Child", AND(H2039&gt;18, H2039&lt;=54), "Adult", TRUE, "Old")</f>
        <v>Adult</v>
      </c>
      <c r="K2039" s="27"/>
    </row>
    <row r="2040" spans="1:11" ht="15" customHeight="1" x14ac:dyDescent="0.3">
      <c r="A2040" s="8" t="s">
        <v>2076</v>
      </c>
      <c r="B2040" s="20">
        <v>2</v>
      </c>
      <c r="C2040" s="38">
        <v>2803.7</v>
      </c>
      <c r="D2040" s="8" t="s">
        <v>7884</v>
      </c>
      <c r="E2040" s="8" t="s">
        <v>7883</v>
      </c>
      <c r="F2040" s="8" t="s">
        <v>7860</v>
      </c>
      <c r="G2040" s="43">
        <v>37887</v>
      </c>
      <c r="H2040" s="20">
        <v>19</v>
      </c>
      <c r="I2040" s="20" t="str" cm="1">
        <f t="array" ref="I2040">_xlfn.IFS(H2040&lt;=18, "Child", AND(H2040&gt;18, H2040&lt;=54), "Adult", TRUE, "Old")</f>
        <v>Adult</v>
      </c>
      <c r="K2040" s="27"/>
    </row>
    <row r="2041" spans="1:11" ht="15" customHeight="1" x14ac:dyDescent="0.3">
      <c r="A2041" s="8" t="s">
        <v>2077</v>
      </c>
      <c r="B2041" s="20">
        <v>2</v>
      </c>
      <c r="C2041" s="38">
        <v>2801.26</v>
      </c>
      <c r="D2041" s="8" t="s">
        <v>7884</v>
      </c>
      <c r="E2041" s="8" t="s">
        <v>7882</v>
      </c>
      <c r="F2041" s="8" t="s">
        <v>7859</v>
      </c>
      <c r="G2041" s="43">
        <v>38203</v>
      </c>
      <c r="H2041" s="20">
        <v>18</v>
      </c>
      <c r="I2041" s="20" t="str" cm="1">
        <f t="array" ref="I2041">_xlfn.IFS(H2041&lt;=18, "Child", AND(H2041&gt;18, H2041&lt;=54), "Adult", TRUE, "Old")</f>
        <v>Child</v>
      </c>
      <c r="K2041" s="27"/>
    </row>
    <row r="2042" spans="1:11" ht="15" customHeight="1" x14ac:dyDescent="0.3">
      <c r="A2042" s="8" t="s">
        <v>2078</v>
      </c>
      <c r="B2042" s="20">
        <v>1</v>
      </c>
      <c r="C2042" s="38">
        <v>2789.06</v>
      </c>
      <c r="D2042" s="8" t="s">
        <v>7884</v>
      </c>
      <c r="E2042" s="8" t="s">
        <v>7882</v>
      </c>
      <c r="F2042" s="8" t="s">
        <v>7860</v>
      </c>
      <c r="G2042" s="43">
        <v>36518</v>
      </c>
      <c r="H2042" s="20">
        <v>23</v>
      </c>
      <c r="I2042" s="20" t="str" cm="1">
        <f t="array" ref="I2042">_xlfn.IFS(H2042&lt;=18, "Child", AND(H2042&gt;18, H2042&lt;=54), "Adult", TRUE, "Old")</f>
        <v>Adult</v>
      </c>
      <c r="K2042" s="27"/>
    </row>
    <row r="2043" spans="1:11" ht="15" customHeight="1" x14ac:dyDescent="0.3">
      <c r="A2043" s="8" t="s">
        <v>2079</v>
      </c>
      <c r="B2043" s="20">
        <v>1</v>
      </c>
      <c r="C2043" s="38">
        <v>2775.19</v>
      </c>
      <c r="D2043" s="8" t="s">
        <v>7884</v>
      </c>
      <c r="E2043" s="8" t="s">
        <v>7883</v>
      </c>
      <c r="F2043" s="8" t="s">
        <v>7860</v>
      </c>
      <c r="G2043" s="43">
        <v>36401</v>
      </c>
      <c r="H2043" s="20">
        <v>23</v>
      </c>
      <c r="I2043" s="20" t="str" cm="1">
        <f t="array" ref="I2043">_xlfn.IFS(H2043&lt;=18, "Child", AND(H2043&gt;18, H2043&lt;=54), "Adult", TRUE, "Old")</f>
        <v>Adult</v>
      </c>
      <c r="K2043" s="27"/>
    </row>
    <row r="2044" spans="1:11" ht="15" customHeight="1" x14ac:dyDescent="0.3">
      <c r="A2044" s="8" t="s">
        <v>2080</v>
      </c>
      <c r="B2044" s="20">
        <v>0</v>
      </c>
      <c r="C2044" s="38">
        <v>2773.46</v>
      </c>
      <c r="D2044" s="8" t="s">
        <v>7884</v>
      </c>
      <c r="E2044" s="8" t="s">
        <v>7883</v>
      </c>
      <c r="F2044" s="8" t="s">
        <v>7870</v>
      </c>
      <c r="G2044" s="43">
        <v>38305</v>
      </c>
      <c r="H2044" s="20">
        <v>18</v>
      </c>
      <c r="I2044" s="20" t="str" cm="1">
        <f t="array" ref="I2044">_xlfn.IFS(H2044&lt;=18, "Child", AND(H2044&gt;18, H2044&lt;=54), "Adult", TRUE, "Old")</f>
        <v>Child</v>
      </c>
      <c r="K2044" s="27"/>
    </row>
    <row r="2045" spans="1:11" ht="15" customHeight="1" x14ac:dyDescent="0.3">
      <c r="A2045" s="8" t="s">
        <v>2081</v>
      </c>
      <c r="B2045" s="20">
        <v>0</v>
      </c>
      <c r="C2045" s="38">
        <v>2758.99</v>
      </c>
      <c r="D2045" s="8" t="s">
        <v>7884</v>
      </c>
      <c r="E2045" s="8" t="s">
        <v>7883</v>
      </c>
      <c r="F2045" s="8" t="s">
        <v>7860</v>
      </c>
      <c r="G2045" s="43">
        <v>35652</v>
      </c>
      <c r="H2045" s="20">
        <v>25</v>
      </c>
      <c r="I2045" s="20" t="str" cm="1">
        <f t="array" ref="I2045">_xlfn.IFS(H2045&lt;=18, "Child", AND(H2045&gt;18, H2045&lt;=54), "Adult", TRUE, "Old")</f>
        <v>Adult</v>
      </c>
      <c r="K2045" s="27"/>
    </row>
    <row r="2046" spans="1:11" ht="15" customHeight="1" x14ac:dyDescent="0.3">
      <c r="A2046" s="8" t="s">
        <v>2082</v>
      </c>
      <c r="B2046" s="20">
        <v>0</v>
      </c>
      <c r="C2046" s="38">
        <v>2755.02</v>
      </c>
      <c r="D2046" s="8" t="s">
        <v>7884</v>
      </c>
      <c r="E2046" s="8" t="s">
        <v>7883</v>
      </c>
      <c r="F2046" s="8" t="s">
        <v>7867</v>
      </c>
      <c r="G2046" s="43">
        <v>36810</v>
      </c>
      <c r="H2046" s="20">
        <v>22</v>
      </c>
      <c r="I2046" s="20" t="str" cm="1">
        <f t="array" ref="I2046">_xlfn.IFS(H2046&lt;=18, "Child", AND(H2046&gt;18, H2046&lt;=54), "Adult", TRUE, "Old")</f>
        <v>Adult</v>
      </c>
      <c r="K2046" s="27"/>
    </row>
    <row r="2047" spans="1:11" ht="15" customHeight="1" x14ac:dyDescent="0.3">
      <c r="A2047" s="8" t="s">
        <v>2083</v>
      </c>
      <c r="B2047" s="20">
        <v>0</v>
      </c>
      <c r="C2047" s="38">
        <v>2741.95</v>
      </c>
      <c r="D2047" s="8" t="s">
        <v>7884</v>
      </c>
      <c r="E2047" s="8" t="s">
        <v>7882</v>
      </c>
      <c r="F2047" s="8" t="s">
        <v>7867</v>
      </c>
      <c r="G2047" s="43">
        <v>36802</v>
      </c>
      <c r="H2047" s="20">
        <v>22</v>
      </c>
      <c r="I2047" s="20" t="str" cm="1">
        <f t="array" ref="I2047">_xlfn.IFS(H2047&lt;=18, "Child", AND(H2047&gt;18, H2047&lt;=54), "Adult", TRUE, "Old")</f>
        <v>Adult</v>
      </c>
      <c r="K2047" s="27"/>
    </row>
    <row r="2048" spans="1:11" ht="15" customHeight="1" x14ac:dyDescent="0.3">
      <c r="A2048" s="8" t="s">
        <v>2084</v>
      </c>
      <c r="B2048" s="20">
        <v>0</v>
      </c>
      <c r="C2048" s="38">
        <v>2731.91</v>
      </c>
      <c r="D2048" s="8" t="s">
        <v>7884</v>
      </c>
      <c r="E2048" s="8" t="s">
        <v>7882</v>
      </c>
      <c r="F2048" s="8" t="s">
        <v>7867</v>
      </c>
      <c r="G2048" s="43">
        <v>36877</v>
      </c>
      <c r="H2048" s="20">
        <v>22</v>
      </c>
      <c r="I2048" s="20" t="str" cm="1">
        <f t="array" ref="I2048">_xlfn.IFS(H2048&lt;=18, "Child", AND(H2048&gt;18, H2048&lt;=54), "Adult", TRUE, "Old")</f>
        <v>Adult</v>
      </c>
      <c r="K2048" s="27"/>
    </row>
    <row r="2049" spans="1:11" ht="15" customHeight="1" x14ac:dyDescent="0.3">
      <c r="A2049" s="8" t="s">
        <v>2085</v>
      </c>
      <c r="B2049" s="20">
        <v>1</v>
      </c>
      <c r="C2049" s="38">
        <v>2730.11</v>
      </c>
      <c r="D2049" s="8" t="s">
        <v>7884</v>
      </c>
      <c r="E2049" s="8" t="s">
        <v>7882</v>
      </c>
      <c r="F2049" s="8" t="s">
        <v>7860</v>
      </c>
      <c r="G2049" s="43">
        <v>37958</v>
      </c>
      <c r="H2049" s="20">
        <v>19</v>
      </c>
      <c r="I2049" s="20" t="str" cm="1">
        <f t="array" ref="I2049">_xlfn.IFS(H2049&lt;=18, "Child", AND(H2049&gt;18, H2049&lt;=54), "Adult", TRUE, "Old")</f>
        <v>Adult</v>
      </c>
      <c r="K2049" s="27"/>
    </row>
    <row r="2050" spans="1:11" ht="15" customHeight="1" x14ac:dyDescent="0.3">
      <c r="A2050" s="8" t="s">
        <v>2086</v>
      </c>
      <c r="B2050" s="20">
        <v>0</v>
      </c>
      <c r="C2050" s="38">
        <v>2727.4</v>
      </c>
      <c r="D2050" s="8" t="s">
        <v>7882</v>
      </c>
      <c r="E2050" s="8" t="s">
        <v>7882</v>
      </c>
      <c r="F2050" s="8" t="s">
        <v>7864</v>
      </c>
      <c r="G2050" s="43">
        <v>35709</v>
      </c>
      <c r="H2050" s="20">
        <v>25</v>
      </c>
      <c r="I2050" s="20" t="str" cm="1">
        <f t="array" ref="I2050">_xlfn.IFS(H2050&lt;=18, "Child", AND(H2050&gt;18, H2050&lt;=54), "Adult", TRUE, "Old")</f>
        <v>Adult</v>
      </c>
      <c r="K2050" s="27"/>
    </row>
    <row r="2051" spans="1:11" ht="15" customHeight="1" x14ac:dyDescent="0.3">
      <c r="A2051" s="8" t="s">
        <v>2087</v>
      </c>
      <c r="B2051" s="20">
        <v>3</v>
      </c>
      <c r="C2051" s="38">
        <v>2726.06</v>
      </c>
      <c r="D2051" s="8" t="s">
        <v>7884</v>
      </c>
      <c r="E2051" s="8" t="s">
        <v>7884</v>
      </c>
      <c r="F2051" s="8" t="s">
        <v>7859</v>
      </c>
      <c r="G2051" s="43">
        <v>32375</v>
      </c>
      <c r="H2051" s="20">
        <v>34</v>
      </c>
      <c r="I2051" s="20" t="str" cm="1">
        <f t="array" ref="I2051">_xlfn.IFS(H2051&lt;=18, "Child", AND(H2051&gt;18, H2051&lt;=54), "Adult", TRUE, "Old")</f>
        <v>Adult</v>
      </c>
      <c r="K2051" s="27"/>
    </row>
    <row r="2052" spans="1:11" ht="15" customHeight="1" x14ac:dyDescent="0.3">
      <c r="A2052" s="8" t="s">
        <v>2088</v>
      </c>
      <c r="B2052" s="20">
        <v>0</v>
      </c>
      <c r="C2052" s="38">
        <v>2721.32</v>
      </c>
      <c r="D2052" s="8" t="s">
        <v>7883</v>
      </c>
      <c r="E2052" s="8" t="s">
        <v>7882</v>
      </c>
      <c r="F2052" s="8" t="s">
        <v>7869</v>
      </c>
      <c r="G2052" s="43">
        <v>35733</v>
      </c>
      <c r="H2052" s="20">
        <v>25</v>
      </c>
      <c r="I2052" s="20" t="str" cm="1">
        <f t="array" ref="I2052">_xlfn.IFS(H2052&lt;=18, "Child", AND(H2052&gt;18, H2052&lt;=54), "Adult", TRUE, "Old")</f>
        <v>Adult</v>
      </c>
      <c r="K2052" s="27"/>
    </row>
    <row r="2053" spans="1:11" ht="15" customHeight="1" x14ac:dyDescent="0.3">
      <c r="A2053" s="8" t="s">
        <v>2089</v>
      </c>
      <c r="B2053" s="20">
        <v>1</v>
      </c>
      <c r="C2053" s="38">
        <v>2719.28</v>
      </c>
      <c r="D2053" s="8" t="s">
        <v>7884</v>
      </c>
      <c r="E2053" s="8" t="s">
        <v>7884</v>
      </c>
      <c r="F2053" s="8" t="s">
        <v>7860</v>
      </c>
      <c r="G2053" s="43">
        <v>37839</v>
      </c>
      <c r="H2053" s="20">
        <v>19</v>
      </c>
      <c r="I2053" s="20" t="str" cm="1">
        <f t="array" ref="I2053">_xlfn.IFS(H2053&lt;=18, "Child", AND(H2053&gt;18, H2053&lt;=54), "Adult", TRUE, "Old")</f>
        <v>Adult</v>
      </c>
      <c r="K2053" s="27"/>
    </row>
    <row r="2054" spans="1:11" ht="15" customHeight="1" x14ac:dyDescent="0.3">
      <c r="A2054" s="8" t="s">
        <v>2090</v>
      </c>
      <c r="B2054" s="20">
        <v>1</v>
      </c>
      <c r="C2054" s="38">
        <v>2710.83</v>
      </c>
      <c r="D2054" s="8" t="s">
        <v>7884</v>
      </c>
      <c r="E2054" s="8" t="s">
        <v>7882</v>
      </c>
      <c r="F2054" s="8" t="s">
        <v>7860</v>
      </c>
      <c r="G2054" s="43">
        <v>37956</v>
      </c>
      <c r="H2054" s="20">
        <v>19</v>
      </c>
      <c r="I2054" s="20" t="str" cm="1">
        <f t="array" ref="I2054">_xlfn.IFS(H2054&lt;=18, "Child", AND(H2054&gt;18, H2054&lt;=54), "Adult", TRUE, "Old")</f>
        <v>Adult</v>
      </c>
      <c r="K2054" s="27"/>
    </row>
    <row r="2055" spans="1:11" ht="15" customHeight="1" x14ac:dyDescent="0.3">
      <c r="A2055" s="8" t="s">
        <v>2091</v>
      </c>
      <c r="B2055" s="20">
        <v>1</v>
      </c>
      <c r="C2055" s="38">
        <v>2709.24</v>
      </c>
      <c r="D2055" s="8" t="s">
        <v>7884</v>
      </c>
      <c r="E2055" s="8" t="s">
        <v>7884</v>
      </c>
      <c r="F2055" s="8" t="s">
        <v>7860</v>
      </c>
      <c r="G2055" s="43">
        <v>37946</v>
      </c>
      <c r="H2055" s="20">
        <v>19</v>
      </c>
      <c r="I2055" s="20" t="str" cm="1">
        <f t="array" ref="I2055">_xlfn.IFS(H2055&lt;=18, "Child", AND(H2055&gt;18, H2055&lt;=54), "Adult", TRUE, "Old")</f>
        <v>Adult</v>
      </c>
      <c r="K2055" s="27"/>
    </row>
    <row r="2056" spans="1:11" ht="15" customHeight="1" x14ac:dyDescent="0.3">
      <c r="A2056" s="8" t="s">
        <v>2092</v>
      </c>
      <c r="B2056" s="20">
        <v>1</v>
      </c>
      <c r="C2056" s="38">
        <v>2709.11</v>
      </c>
      <c r="D2056" s="8" t="s">
        <v>7884</v>
      </c>
      <c r="E2056" s="8" t="s">
        <v>7884</v>
      </c>
      <c r="F2056" s="8" t="s">
        <v>7860</v>
      </c>
      <c r="G2056" s="43">
        <v>37819</v>
      </c>
      <c r="H2056" s="20">
        <v>19</v>
      </c>
      <c r="I2056" s="20" t="str" cm="1">
        <f t="array" ref="I2056">_xlfn.IFS(H2056&lt;=18, "Child", AND(H2056&gt;18, H2056&lt;=54), "Adult", TRUE, "Old")</f>
        <v>Adult</v>
      </c>
      <c r="K2056" s="27"/>
    </row>
    <row r="2057" spans="1:11" ht="15" customHeight="1" x14ac:dyDescent="0.3">
      <c r="A2057" s="8" t="s">
        <v>2093</v>
      </c>
      <c r="B2057" s="20">
        <v>0</v>
      </c>
      <c r="C2057" s="38">
        <v>2699.57</v>
      </c>
      <c r="D2057" s="8" t="s">
        <v>7884</v>
      </c>
      <c r="E2057" s="8" t="s">
        <v>7883</v>
      </c>
      <c r="F2057" s="8" t="s">
        <v>7860</v>
      </c>
      <c r="G2057" s="43">
        <v>35229</v>
      </c>
      <c r="H2057" s="20">
        <v>26</v>
      </c>
      <c r="I2057" s="20" t="str" cm="1">
        <f t="array" ref="I2057">_xlfn.IFS(H2057&lt;=18, "Child", AND(H2057&gt;18, H2057&lt;=54), "Adult", TRUE, "Old")</f>
        <v>Adult</v>
      </c>
      <c r="K2057" s="27"/>
    </row>
    <row r="2058" spans="1:11" ht="15" customHeight="1" x14ac:dyDescent="0.3">
      <c r="A2058" s="8" t="s">
        <v>2094</v>
      </c>
      <c r="B2058" s="20">
        <v>0</v>
      </c>
      <c r="C2058" s="38">
        <v>2690.11</v>
      </c>
      <c r="D2058" s="8" t="s">
        <v>7884</v>
      </c>
      <c r="E2058" s="8" t="s">
        <v>7884</v>
      </c>
      <c r="F2058" s="8" t="s">
        <v>7860</v>
      </c>
      <c r="G2058" s="43">
        <v>36322</v>
      </c>
      <c r="H2058" s="20">
        <v>23</v>
      </c>
      <c r="I2058" s="20" t="str" cm="1">
        <f t="array" ref="I2058">_xlfn.IFS(H2058&lt;=18, "Child", AND(H2058&gt;18, H2058&lt;=54), "Adult", TRUE, "Old")</f>
        <v>Adult</v>
      </c>
      <c r="K2058" s="27"/>
    </row>
    <row r="2059" spans="1:11" ht="15" customHeight="1" x14ac:dyDescent="0.3">
      <c r="A2059" s="8" t="s">
        <v>2095</v>
      </c>
      <c r="B2059" s="20">
        <v>0</v>
      </c>
      <c r="C2059" s="38">
        <v>2689.5</v>
      </c>
      <c r="D2059" s="8" t="s">
        <v>7882</v>
      </c>
      <c r="E2059" s="8" t="s">
        <v>7884</v>
      </c>
      <c r="F2059" s="8" t="s">
        <v>7859</v>
      </c>
      <c r="G2059" s="43">
        <v>34609</v>
      </c>
      <c r="H2059" s="20">
        <v>28</v>
      </c>
      <c r="I2059" s="20" t="str" cm="1">
        <f t="array" ref="I2059">_xlfn.IFS(H2059&lt;=18, "Child", AND(H2059&gt;18, H2059&lt;=54), "Adult", TRUE, "Old")</f>
        <v>Adult</v>
      </c>
      <c r="K2059" s="27"/>
    </row>
    <row r="2060" spans="1:11" ht="15" customHeight="1" x14ac:dyDescent="0.3">
      <c r="A2060" s="8" t="s">
        <v>2096</v>
      </c>
      <c r="B2060" s="20">
        <v>0</v>
      </c>
      <c r="C2060" s="38">
        <v>2684.69</v>
      </c>
      <c r="D2060" s="8" t="s">
        <v>7884</v>
      </c>
      <c r="E2060" s="8" t="s">
        <v>7884</v>
      </c>
      <c r="F2060" s="8" t="s">
        <v>7859</v>
      </c>
      <c r="G2060" s="43">
        <v>34594</v>
      </c>
      <c r="H2060" s="20">
        <v>28</v>
      </c>
      <c r="I2060" s="20" t="str" cm="1">
        <f t="array" ref="I2060">_xlfn.IFS(H2060&lt;=18, "Child", AND(H2060&gt;18, H2060&lt;=54), "Adult", TRUE, "Old")</f>
        <v>Adult</v>
      </c>
      <c r="K2060" s="27"/>
    </row>
    <row r="2061" spans="1:11" ht="15" customHeight="1" x14ac:dyDescent="0.3">
      <c r="A2061" s="8" t="s">
        <v>2097</v>
      </c>
      <c r="B2061" s="20">
        <v>0</v>
      </c>
      <c r="C2061" s="38">
        <v>2680.95</v>
      </c>
      <c r="D2061" s="8" t="s">
        <v>7882</v>
      </c>
      <c r="E2061" s="8" t="s">
        <v>7884</v>
      </c>
      <c r="F2061" s="8" t="s">
        <v>7860</v>
      </c>
      <c r="G2061" s="43">
        <v>35282</v>
      </c>
      <c r="H2061" s="20">
        <v>26</v>
      </c>
      <c r="I2061" s="20" t="str" cm="1">
        <f t="array" ref="I2061">_xlfn.IFS(H2061&lt;=18, "Child", AND(H2061&gt;18, H2061&lt;=54), "Adult", TRUE, "Old")</f>
        <v>Adult</v>
      </c>
      <c r="K2061" s="27"/>
    </row>
    <row r="2062" spans="1:11" ht="15" customHeight="1" x14ac:dyDescent="0.3">
      <c r="A2062" s="8" t="s">
        <v>2098</v>
      </c>
      <c r="B2062" s="20">
        <v>1</v>
      </c>
      <c r="C2062" s="38">
        <v>2643.27</v>
      </c>
      <c r="D2062" s="8" t="s">
        <v>7884</v>
      </c>
      <c r="E2062" s="8" t="s">
        <v>7883</v>
      </c>
      <c r="F2062" s="8" t="s">
        <v>7860</v>
      </c>
      <c r="G2062" s="43">
        <v>36869</v>
      </c>
      <c r="H2062" s="20">
        <v>22</v>
      </c>
      <c r="I2062" s="20" t="str" cm="1">
        <f t="array" ref="I2062">_xlfn.IFS(H2062&lt;=18, "Child", AND(H2062&gt;18, H2062&lt;=54), "Adult", TRUE, "Old")</f>
        <v>Adult</v>
      </c>
      <c r="K2062" s="27"/>
    </row>
    <row r="2063" spans="1:11" ht="15" customHeight="1" x14ac:dyDescent="0.3">
      <c r="A2063" s="8" t="s">
        <v>2099</v>
      </c>
      <c r="B2063" s="20">
        <v>1</v>
      </c>
      <c r="C2063" s="38">
        <v>2639.04</v>
      </c>
      <c r="D2063" s="8" t="s">
        <v>7884</v>
      </c>
      <c r="E2063" s="8" t="s">
        <v>7884</v>
      </c>
      <c r="F2063" s="8" t="s">
        <v>7860</v>
      </c>
      <c r="G2063" s="43">
        <v>36701</v>
      </c>
      <c r="H2063" s="20">
        <v>22</v>
      </c>
      <c r="I2063" s="20" t="str" cm="1">
        <f t="array" ref="I2063">_xlfn.IFS(H2063&lt;=18, "Child", AND(H2063&gt;18, H2063&lt;=54), "Adult", TRUE, "Old")</f>
        <v>Adult</v>
      </c>
      <c r="K2063" s="27"/>
    </row>
    <row r="2064" spans="1:11" ht="15" customHeight="1" x14ac:dyDescent="0.3">
      <c r="A2064" s="8" t="s">
        <v>2100</v>
      </c>
      <c r="B2064" s="20">
        <v>0</v>
      </c>
      <c r="C2064" s="38">
        <v>2632.99</v>
      </c>
      <c r="D2064" s="8" t="s">
        <v>7884</v>
      </c>
      <c r="E2064" s="8" t="s">
        <v>7883</v>
      </c>
      <c r="F2064" s="8" t="s">
        <v>7861</v>
      </c>
      <c r="G2064" s="43">
        <v>35668</v>
      </c>
      <c r="H2064" s="20">
        <v>25</v>
      </c>
      <c r="I2064" s="20" t="str" cm="1">
        <f t="array" ref="I2064">_xlfn.IFS(H2064&lt;=18, "Child", AND(H2064&gt;18, H2064&lt;=54), "Adult", TRUE, "Old")</f>
        <v>Adult</v>
      </c>
      <c r="K2064" s="27"/>
    </row>
    <row r="2065" spans="1:11" ht="15" customHeight="1" x14ac:dyDescent="0.3">
      <c r="A2065" s="8" t="s">
        <v>2101</v>
      </c>
      <c r="B2065" s="20">
        <v>1</v>
      </c>
      <c r="C2065" s="38">
        <v>2597.7800000000002</v>
      </c>
      <c r="D2065" s="8" t="s">
        <v>7884</v>
      </c>
      <c r="E2065" s="8" t="s">
        <v>7883</v>
      </c>
      <c r="F2065" s="8" t="s">
        <v>7861</v>
      </c>
      <c r="G2065" s="43">
        <v>37129</v>
      </c>
      <c r="H2065" s="20">
        <v>21</v>
      </c>
      <c r="I2065" s="20" t="str" cm="1">
        <f t="array" ref="I2065">_xlfn.IFS(H2065&lt;=18, "Child", AND(H2065&gt;18, H2065&lt;=54), "Adult", TRUE, "Old")</f>
        <v>Adult</v>
      </c>
      <c r="K2065" s="27"/>
    </row>
    <row r="2066" spans="1:11" ht="15" customHeight="1" x14ac:dyDescent="0.3">
      <c r="A2066" s="8" t="s">
        <v>2102</v>
      </c>
      <c r="B2066" s="20">
        <v>0</v>
      </c>
      <c r="C2066" s="38">
        <v>2585.85</v>
      </c>
      <c r="D2066" s="8" t="s">
        <v>7884</v>
      </c>
      <c r="E2066" s="8" t="s">
        <v>7884</v>
      </c>
      <c r="F2066" s="8" t="s">
        <v>7867</v>
      </c>
      <c r="G2066" s="43">
        <v>37100</v>
      </c>
      <c r="H2066" s="20">
        <v>21</v>
      </c>
      <c r="I2066" s="20" t="str" cm="1">
        <f t="array" ref="I2066">_xlfn.IFS(H2066&lt;=18, "Child", AND(H2066&gt;18, H2066&lt;=54), "Adult", TRUE, "Old")</f>
        <v>Adult</v>
      </c>
      <c r="K2066" s="27"/>
    </row>
    <row r="2067" spans="1:11" ht="15" customHeight="1" x14ac:dyDescent="0.3">
      <c r="A2067" s="8" t="s">
        <v>2103</v>
      </c>
      <c r="B2067" s="20">
        <v>1</v>
      </c>
      <c r="C2067" s="38">
        <v>2585.27</v>
      </c>
      <c r="D2067" s="8" t="s">
        <v>7884</v>
      </c>
      <c r="E2067" s="8" t="s">
        <v>7882</v>
      </c>
      <c r="F2067" s="8" t="s">
        <v>7861</v>
      </c>
      <c r="G2067" s="43">
        <v>37179</v>
      </c>
      <c r="H2067" s="20">
        <v>21</v>
      </c>
      <c r="I2067" s="20" t="str" cm="1">
        <f t="array" ref="I2067">_xlfn.IFS(H2067&lt;=18, "Child", AND(H2067&gt;18, H2067&lt;=54), "Adult", TRUE, "Old")</f>
        <v>Adult</v>
      </c>
      <c r="K2067" s="27"/>
    </row>
    <row r="2068" spans="1:11" ht="15" customHeight="1" x14ac:dyDescent="0.3">
      <c r="A2068" s="8" t="s">
        <v>2104</v>
      </c>
      <c r="B2068" s="20">
        <v>0</v>
      </c>
      <c r="C2068" s="38">
        <v>2585.04</v>
      </c>
      <c r="D2068" s="8" t="s">
        <v>7884</v>
      </c>
      <c r="E2068" s="8" t="s">
        <v>7884</v>
      </c>
      <c r="F2068" s="8" t="s">
        <v>7870</v>
      </c>
      <c r="G2068" s="43">
        <v>37457</v>
      </c>
      <c r="H2068" s="20">
        <v>20</v>
      </c>
      <c r="I2068" s="20" t="str" cm="1">
        <f t="array" ref="I2068">_xlfn.IFS(H2068&lt;=18, "Child", AND(H2068&gt;18, H2068&lt;=54), "Adult", TRUE, "Old")</f>
        <v>Adult</v>
      </c>
      <c r="K2068" s="27"/>
    </row>
    <row r="2069" spans="1:11" ht="15" customHeight="1" x14ac:dyDescent="0.3">
      <c r="A2069" s="8" t="s">
        <v>2105</v>
      </c>
      <c r="B2069" s="20">
        <v>2</v>
      </c>
      <c r="C2069" s="38">
        <v>2566.4699999999998</v>
      </c>
      <c r="D2069" s="8" t="s">
        <v>7884</v>
      </c>
      <c r="E2069" s="8" t="s">
        <v>7882</v>
      </c>
      <c r="F2069" s="8" t="s">
        <v>7859</v>
      </c>
      <c r="G2069" s="43">
        <v>37540</v>
      </c>
      <c r="H2069" s="20">
        <v>20</v>
      </c>
      <c r="I2069" s="20" t="str" cm="1">
        <f t="array" ref="I2069">_xlfn.IFS(H2069&lt;=18, "Child", AND(H2069&gt;18, H2069&lt;=54), "Adult", TRUE, "Old")</f>
        <v>Adult</v>
      </c>
      <c r="K2069" s="27"/>
    </row>
    <row r="2070" spans="1:11" ht="15" customHeight="1" x14ac:dyDescent="0.3">
      <c r="A2070" s="8" t="s">
        <v>2106</v>
      </c>
      <c r="B2070" s="20">
        <v>3</v>
      </c>
      <c r="C2070" s="38">
        <v>2545.6799999999998</v>
      </c>
      <c r="D2070" s="8" t="s">
        <v>7884</v>
      </c>
      <c r="E2070" s="8" t="s">
        <v>7883</v>
      </c>
      <c r="F2070" s="8" t="s">
        <v>7859</v>
      </c>
      <c r="G2070" s="43">
        <v>33559</v>
      </c>
      <c r="H2070" s="20">
        <v>31</v>
      </c>
      <c r="I2070" s="20" t="str" cm="1">
        <f t="array" ref="I2070">_xlfn.IFS(H2070&lt;=18, "Child", AND(H2070&gt;18, H2070&lt;=54), "Adult", TRUE, "Old")</f>
        <v>Adult</v>
      </c>
      <c r="K2070" s="27"/>
    </row>
    <row r="2071" spans="1:11" ht="15" customHeight="1" x14ac:dyDescent="0.3">
      <c r="A2071" s="8" t="s">
        <v>2107</v>
      </c>
      <c r="B2071" s="20">
        <v>3</v>
      </c>
      <c r="C2071" s="38">
        <v>2540.39</v>
      </c>
      <c r="D2071" s="8" t="s">
        <v>7884</v>
      </c>
      <c r="E2071" s="8" t="s">
        <v>7884</v>
      </c>
      <c r="F2071" s="8" t="s">
        <v>7859</v>
      </c>
      <c r="G2071" s="43">
        <v>33147</v>
      </c>
      <c r="H2071" s="20">
        <v>32</v>
      </c>
      <c r="I2071" s="20" t="str" cm="1">
        <f t="array" ref="I2071">_xlfn.IFS(H2071&lt;=18, "Child", AND(H2071&gt;18, H2071&lt;=54), "Adult", TRUE, "Old")</f>
        <v>Adult</v>
      </c>
      <c r="K2071" s="27"/>
    </row>
    <row r="2072" spans="1:11" ht="15" customHeight="1" x14ac:dyDescent="0.3">
      <c r="A2072" s="8" t="s">
        <v>2108</v>
      </c>
      <c r="B2072" s="20">
        <v>0</v>
      </c>
      <c r="C2072" s="38">
        <v>2534.39</v>
      </c>
      <c r="D2072" s="8" t="s">
        <v>7882</v>
      </c>
      <c r="E2072" s="8" t="s">
        <v>7882</v>
      </c>
      <c r="F2072" s="8" t="s">
        <v>7860</v>
      </c>
      <c r="G2072" s="43">
        <v>35639</v>
      </c>
      <c r="H2072" s="20">
        <v>25</v>
      </c>
      <c r="I2072" s="20" t="str" cm="1">
        <f t="array" ref="I2072">_xlfn.IFS(H2072&lt;=18, "Child", AND(H2072&gt;18, H2072&lt;=54), "Adult", TRUE, "Old")</f>
        <v>Adult</v>
      </c>
      <c r="K2072" s="27"/>
    </row>
    <row r="2073" spans="1:11" ht="15" customHeight="1" x14ac:dyDescent="0.3">
      <c r="A2073" s="8" t="s">
        <v>2109</v>
      </c>
      <c r="B2073" s="20">
        <v>0</v>
      </c>
      <c r="C2073" s="38">
        <v>2527.8200000000002</v>
      </c>
      <c r="D2073" s="8" t="s">
        <v>7884</v>
      </c>
      <c r="E2073" s="8" t="s">
        <v>7882</v>
      </c>
      <c r="F2073" s="8" t="s">
        <v>7860</v>
      </c>
      <c r="G2073" s="43">
        <v>36763</v>
      </c>
      <c r="H2073" s="20">
        <v>22</v>
      </c>
      <c r="I2073" s="20" t="str" cm="1">
        <f t="array" ref="I2073">_xlfn.IFS(H2073&lt;=18, "Child", AND(H2073&gt;18, H2073&lt;=54), "Adult", TRUE, "Old")</f>
        <v>Adult</v>
      </c>
      <c r="K2073" s="27"/>
    </row>
    <row r="2074" spans="1:11" ht="15" customHeight="1" x14ac:dyDescent="0.3">
      <c r="A2074" s="8" t="s">
        <v>2110</v>
      </c>
      <c r="B2074" s="20">
        <v>0</v>
      </c>
      <c r="C2074" s="38">
        <v>2523.17</v>
      </c>
      <c r="D2074" s="8" t="s">
        <v>7882</v>
      </c>
      <c r="E2074" s="8" t="s">
        <v>7883</v>
      </c>
      <c r="F2074" s="8" t="s">
        <v>7860</v>
      </c>
      <c r="G2074" s="43">
        <v>35736</v>
      </c>
      <c r="H2074" s="20">
        <v>25</v>
      </c>
      <c r="I2074" s="20" t="str" cm="1">
        <f t="array" ref="I2074">_xlfn.IFS(H2074&lt;=18, "Child", AND(H2074&gt;18, H2074&lt;=54), "Adult", TRUE, "Old")</f>
        <v>Adult</v>
      </c>
      <c r="K2074" s="27"/>
    </row>
    <row r="2075" spans="1:11" ht="15" customHeight="1" x14ac:dyDescent="0.3">
      <c r="A2075" s="8" t="s">
        <v>2111</v>
      </c>
      <c r="B2075" s="20">
        <v>3</v>
      </c>
      <c r="C2075" s="38">
        <v>2510.79</v>
      </c>
      <c r="D2075" s="8" t="s">
        <v>7884</v>
      </c>
      <c r="E2075" s="8" t="s">
        <v>7883</v>
      </c>
      <c r="F2075" s="8" t="s">
        <v>7859</v>
      </c>
      <c r="G2075" s="43">
        <v>33455</v>
      </c>
      <c r="H2075" s="20">
        <v>31</v>
      </c>
      <c r="I2075" s="20" t="str" cm="1">
        <f t="array" ref="I2075">_xlfn.IFS(H2075&lt;=18, "Child", AND(H2075&gt;18, H2075&lt;=54), "Adult", TRUE, "Old")</f>
        <v>Adult</v>
      </c>
      <c r="K2075" s="27"/>
    </row>
    <row r="2076" spans="1:11" ht="15" customHeight="1" x14ac:dyDescent="0.3">
      <c r="A2076" s="8" t="s">
        <v>2112</v>
      </c>
      <c r="B2076" s="20">
        <v>0</v>
      </c>
      <c r="C2076" s="38">
        <v>2500.9299999999998</v>
      </c>
      <c r="D2076" s="8" t="s">
        <v>7884</v>
      </c>
      <c r="E2076" s="8" t="s">
        <v>7884</v>
      </c>
      <c r="F2076" s="8" t="s">
        <v>7860</v>
      </c>
      <c r="G2076" s="43">
        <v>38236</v>
      </c>
      <c r="H2076" s="20">
        <v>18</v>
      </c>
      <c r="I2076" s="20" t="str" cm="1">
        <f t="array" ref="I2076">_xlfn.IFS(H2076&lt;=18, "Child", AND(H2076&gt;18, H2076&lt;=54), "Adult", TRUE, "Old")</f>
        <v>Child</v>
      </c>
      <c r="K2076" s="27"/>
    </row>
    <row r="2077" spans="1:11" ht="15" customHeight="1" x14ac:dyDescent="0.3">
      <c r="A2077" s="8" t="s">
        <v>2113</v>
      </c>
      <c r="B2077" s="20">
        <v>0</v>
      </c>
      <c r="C2077" s="38">
        <v>2498.41</v>
      </c>
      <c r="D2077" s="8" t="s">
        <v>7882</v>
      </c>
      <c r="E2077" s="8" t="s">
        <v>7882</v>
      </c>
      <c r="F2077" s="8" t="s">
        <v>7859</v>
      </c>
      <c r="G2077" s="43">
        <v>34987</v>
      </c>
      <c r="H2077" s="20">
        <v>27</v>
      </c>
      <c r="I2077" s="20" t="str" cm="1">
        <f t="array" ref="I2077">_xlfn.IFS(H2077&lt;=18, "Child", AND(H2077&gt;18, H2077&lt;=54), "Adult", TRUE, "Old")</f>
        <v>Adult</v>
      </c>
      <c r="K2077" s="27"/>
    </row>
    <row r="2078" spans="1:11" ht="15" customHeight="1" x14ac:dyDescent="0.3">
      <c r="A2078" s="8" t="s">
        <v>2114</v>
      </c>
      <c r="B2078" s="20">
        <v>0</v>
      </c>
      <c r="C2078" s="38">
        <v>2497.04</v>
      </c>
      <c r="D2078" s="8" t="s">
        <v>7882</v>
      </c>
      <c r="E2078" s="8" t="s">
        <v>7882</v>
      </c>
      <c r="F2078" s="8" t="s">
        <v>7859</v>
      </c>
      <c r="G2078" s="43">
        <v>34889</v>
      </c>
      <c r="H2078" s="20">
        <v>27</v>
      </c>
      <c r="I2078" s="20" t="str" cm="1">
        <f t="array" ref="I2078">_xlfn.IFS(H2078&lt;=18, "Child", AND(H2078&gt;18, H2078&lt;=54), "Adult", TRUE, "Old")</f>
        <v>Adult</v>
      </c>
      <c r="K2078" s="27"/>
    </row>
    <row r="2079" spans="1:11" ht="15" customHeight="1" x14ac:dyDescent="0.3">
      <c r="A2079" s="8" t="s">
        <v>2115</v>
      </c>
      <c r="B2079" s="20">
        <v>0</v>
      </c>
      <c r="C2079" s="38">
        <v>2494.02</v>
      </c>
      <c r="D2079" s="8" t="s">
        <v>7882</v>
      </c>
      <c r="E2079" s="8" t="s">
        <v>7883</v>
      </c>
      <c r="F2079" s="8" t="s">
        <v>7861</v>
      </c>
      <c r="G2079" s="43">
        <v>34986</v>
      </c>
      <c r="H2079" s="20">
        <v>27</v>
      </c>
      <c r="I2079" s="20" t="str" cm="1">
        <f t="array" ref="I2079">_xlfn.IFS(H2079&lt;=18, "Child", AND(H2079&gt;18, H2079&lt;=54), "Adult", TRUE, "Old")</f>
        <v>Adult</v>
      </c>
      <c r="K2079" s="27"/>
    </row>
    <row r="2080" spans="1:11" ht="15" customHeight="1" x14ac:dyDescent="0.3">
      <c r="A2080" s="8" t="s">
        <v>2116</v>
      </c>
      <c r="B2080" s="20">
        <v>0</v>
      </c>
      <c r="C2080" s="38">
        <v>2483.7399999999998</v>
      </c>
      <c r="D2080" s="8" t="s">
        <v>7882</v>
      </c>
      <c r="E2080" s="8" t="s">
        <v>7884</v>
      </c>
      <c r="F2080" s="8" t="s">
        <v>7859</v>
      </c>
      <c r="G2080" s="43">
        <v>35009</v>
      </c>
      <c r="H2080" s="20">
        <v>27</v>
      </c>
      <c r="I2080" s="20" t="str" cm="1">
        <f t="array" ref="I2080">_xlfn.IFS(H2080&lt;=18, "Child", AND(H2080&gt;18, H2080&lt;=54), "Adult", TRUE, "Old")</f>
        <v>Adult</v>
      </c>
      <c r="K2080" s="27"/>
    </row>
    <row r="2081" spans="1:11" ht="15" customHeight="1" x14ac:dyDescent="0.3">
      <c r="A2081" s="8" t="s">
        <v>2117</v>
      </c>
      <c r="B2081" s="20">
        <v>0</v>
      </c>
      <c r="C2081" s="38">
        <v>2480.98</v>
      </c>
      <c r="D2081" s="8" t="s">
        <v>7884</v>
      </c>
      <c r="E2081" s="8" t="s">
        <v>7884</v>
      </c>
      <c r="F2081" s="8" t="s">
        <v>7859</v>
      </c>
      <c r="G2081" s="43">
        <v>35966</v>
      </c>
      <c r="H2081" s="20">
        <v>24</v>
      </c>
      <c r="I2081" s="20" t="str" cm="1">
        <f t="array" ref="I2081">_xlfn.IFS(H2081&lt;=18, "Child", AND(H2081&gt;18, H2081&lt;=54), "Adult", TRUE, "Old")</f>
        <v>Adult</v>
      </c>
      <c r="K2081" s="27"/>
    </row>
    <row r="2082" spans="1:11" ht="15" customHeight="1" x14ac:dyDescent="0.3">
      <c r="A2082" s="8" t="s">
        <v>2118</v>
      </c>
      <c r="B2082" s="20">
        <v>0</v>
      </c>
      <c r="C2082" s="38">
        <v>2473.33</v>
      </c>
      <c r="D2082" s="8" t="s">
        <v>7884</v>
      </c>
      <c r="E2082" s="8" t="s">
        <v>7882</v>
      </c>
      <c r="F2082" s="8" t="s">
        <v>7859</v>
      </c>
      <c r="G2082" s="43">
        <v>35978</v>
      </c>
      <c r="H2082" s="20">
        <v>24</v>
      </c>
      <c r="I2082" s="20" t="str" cm="1">
        <f t="array" ref="I2082">_xlfn.IFS(H2082&lt;=18, "Child", AND(H2082&gt;18, H2082&lt;=54), "Adult", TRUE, "Old")</f>
        <v>Adult</v>
      </c>
      <c r="K2082" s="27"/>
    </row>
    <row r="2083" spans="1:11" ht="15" customHeight="1" x14ac:dyDescent="0.3">
      <c r="A2083" s="8" t="s">
        <v>2119</v>
      </c>
      <c r="B2083" s="20">
        <v>0</v>
      </c>
      <c r="C2083" s="38">
        <v>2464.62</v>
      </c>
      <c r="D2083" s="8" t="s">
        <v>7884</v>
      </c>
      <c r="E2083" s="8" t="s">
        <v>7882</v>
      </c>
      <c r="F2083" s="8" t="s">
        <v>7859</v>
      </c>
      <c r="G2083" s="43">
        <v>36024</v>
      </c>
      <c r="H2083" s="20">
        <v>24</v>
      </c>
      <c r="I2083" s="20" t="str" cm="1">
        <f t="array" ref="I2083">_xlfn.IFS(H2083&lt;=18, "Child", AND(H2083&gt;18, H2083&lt;=54), "Adult", TRUE, "Old")</f>
        <v>Adult</v>
      </c>
      <c r="K2083" s="27"/>
    </row>
    <row r="2084" spans="1:11" ht="15" customHeight="1" x14ac:dyDescent="0.3">
      <c r="A2084" s="8" t="s">
        <v>2120</v>
      </c>
      <c r="B2084" s="20">
        <v>0</v>
      </c>
      <c r="C2084" s="38">
        <v>2459.7199999999998</v>
      </c>
      <c r="D2084" s="8" t="s">
        <v>7884</v>
      </c>
      <c r="E2084" s="8" t="s">
        <v>7884</v>
      </c>
      <c r="F2084" s="8" t="s">
        <v>7867</v>
      </c>
      <c r="G2084" s="43">
        <v>37448</v>
      </c>
      <c r="H2084" s="20">
        <v>20</v>
      </c>
      <c r="I2084" s="20" t="str" cm="1">
        <f t="array" ref="I2084">_xlfn.IFS(H2084&lt;=18, "Child", AND(H2084&gt;18, H2084&lt;=54), "Adult", TRUE, "Old")</f>
        <v>Adult</v>
      </c>
      <c r="K2084" s="27"/>
    </row>
    <row r="2085" spans="1:11" ht="15" customHeight="1" x14ac:dyDescent="0.3">
      <c r="A2085" s="8" t="s">
        <v>2121</v>
      </c>
      <c r="B2085" s="20">
        <v>0</v>
      </c>
      <c r="C2085" s="38">
        <v>2457.5</v>
      </c>
      <c r="D2085" s="8" t="s">
        <v>7884</v>
      </c>
      <c r="E2085" s="8" t="s">
        <v>7883</v>
      </c>
      <c r="F2085" s="8" t="s">
        <v>7861</v>
      </c>
      <c r="G2085" s="43">
        <v>36118</v>
      </c>
      <c r="H2085" s="20">
        <v>24</v>
      </c>
      <c r="I2085" s="20" t="str" cm="1">
        <f t="array" ref="I2085">_xlfn.IFS(H2085&lt;=18, "Child", AND(H2085&gt;18, H2085&lt;=54), "Adult", TRUE, "Old")</f>
        <v>Adult</v>
      </c>
      <c r="K2085" s="27"/>
    </row>
    <row r="2086" spans="1:11" ht="15" customHeight="1" x14ac:dyDescent="0.3">
      <c r="A2086" s="8" t="s">
        <v>2122</v>
      </c>
      <c r="B2086" s="20">
        <v>0</v>
      </c>
      <c r="C2086" s="38">
        <v>2457.21</v>
      </c>
      <c r="D2086" s="8" t="s">
        <v>7884</v>
      </c>
      <c r="E2086" s="8" t="s">
        <v>7883</v>
      </c>
      <c r="F2086" s="8" t="s">
        <v>7867</v>
      </c>
      <c r="G2086" s="43">
        <v>37466</v>
      </c>
      <c r="H2086" s="20">
        <v>20</v>
      </c>
      <c r="I2086" s="20" t="str" cm="1">
        <f t="array" ref="I2086">_xlfn.IFS(H2086&lt;=18, "Child", AND(H2086&gt;18, H2086&lt;=54), "Adult", TRUE, "Old")</f>
        <v>Adult</v>
      </c>
      <c r="K2086" s="27"/>
    </row>
    <row r="2087" spans="1:11" ht="15" customHeight="1" x14ac:dyDescent="0.3">
      <c r="A2087" s="8" t="s">
        <v>2123</v>
      </c>
      <c r="B2087" s="20">
        <v>1</v>
      </c>
      <c r="C2087" s="38">
        <v>2438.06</v>
      </c>
      <c r="D2087" s="8" t="s">
        <v>7884</v>
      </c>
      <c r="E2087" s="8" t="s">
        <v>7884</v>
      </c>
      <c r="F2087" s="8" t="s">
        <v>7859</v>
      </c>
      <c r="G2087" s="43">
        <v>36485</v>
      </c>
      <c r="H2087" s="20">
        <v>23</v>
      </c>
      <c r="I2087" s="20" t="str" cm="1">
        <f t="array" ref="I2087">_xlfn.IFS(H2087&lt;=18, "Child", AND(H2087&gt;18, H2087&lt;=54), "Adult", TRUE, "Old")</f>
        <v>Adult</v>
      </c>
      <c r="K2087" s="27"/>
    </row>
    <row r="2088" spans="1:11" ht="15" customHeight="1" x14ac:dyDescent="0.3">
      <c r="A2088" s="8" t="s">
        <v>2124</v>
      </c>
      <c r="B2088" s="20">
        <v>1</v>
      </c>
      <c r="C2088" s="38">
        <v>2416.96</v>
      </c>
      <c r="D2088" s="8" t="s">
        <v>7884</v>
      </c>
      <c r="E2088" s="8" t="s">
        <v>7884</v>
      </c>
      <c r="F2088" s="8" t="s">
        <v>7861</v>
      </c>
      <c r="G2088" s="43">
        <v>36476</v>
      </c>
      <c r="H2088" s="20">
        <v>23</v>
      </c>
      <c r="I2088" s="20" t="str" cm="1">
        <f t="array" ref="I2088">_xlfn.IFS(H2088&lt;=18, "Child", AND(H2088&gt;18, H2088&lt;=54), "Adult", TRUE, "Old")</f>
        <v>Adult</v>
      </c>
      <c r="K2088" s="27"/>
    </row>
    <row r="2089" spans="1:11" ht="15" customHeight="1" x14ac:dyDescent="0.3">
      <c r="A2089" s="8" t="s">
        <v>2125</v>
      </c>
      <c r="B2089" s="20">
        <v>0</v>
      </c>
      <c r="C2089" s="38">
        <v>2404.73</v>
      </c>
      <c r="D2089" s="8" t="s">
        <v>7884</v>
      </c>
      <c r="E2089" s="8" t="s">
        <v>7882</v>
      </c>
      <c r="F2089" s="8" t="s">
        <v>7860</v>
      </c>
      <c r="G2089" s="43">
        <v>37045</v>
      </c>
      <c r="H2089" s="20">
        <v>22</v>
      </c>
      <c r="I2089" s="20" t="str" cm="1">
        <f t="array" ref="I2089">_xlfn.IFS(H2089&lt;=18, "Child", AND(H2089&gt;18, H2089&lt;=54), "Adult", TRUE, "Old")</f>
        <v>Adult</v>
      </c>
      <c r="K2089" s="27"/>
    </row>
    <row r="2090" spans="1:11" ht="15" customHeight="1" x14ac:dyDescent="0.3">
      <c r="A2090" s="8" t="s">
        <v>2126</v>
      </c>
      <c r="B2090" s="20">
        <v>0</v>
      </c>
      <c r="C2090" s="38">
        <v>2396.1</v>
      </c>
      <c r="D2090" s="8" t="s">
        <v>7884</v>
      </c>
      <c r="E2090" s="8" t="s">
        <v>7883</v>
      </c>
      <c r="F2090" s="8" t="s">
        <v>7863</v>
      </c>
      <c r="G2090" s="43">
        <v>36382</v>
      </c>
      <c r="H2090" s="20">
        <v>23</v>
      </c>
      <c r="I2090" s="20" t="str" cm="1">
        <f t="array" ref="I2090">_xlfn.IFS(H2090&lt;=18, "Child", AND(H2090&gt;18, H2090&lt;=54), "Adult", TRUE, "Old")</f>
        <v>Adult</v>
      </c>
      <c r="K2090" s="27"/>
    </row>
    <row r="2091" spans="1:11" ht="15" customHeight="1" x14ac:dyDescent="0.3">
      <c r="A2091" s="8" t="s">
        <v>2127</v>
      </c>
      <c r="B2091" s="20">
        <v>0</v>
      </c>
      <c r="C2091" s="38">
        <v>2395.17</v>
      </c>
      <c r="D2091" s="8" t="s">
        <v>7884</v>
      </c>
      <c r="E2091" s="8" t="s">
        <v>7883</v>
      </c>
      <c r="F2091" s="8" t="s">
        <v>7869</v>
      </c>
      <c r="G2091" s="43">
        <v>36511</v>
      </c>
      <c r="H2091" s="20">
        <v>23</v>
      </c>
      <c r="I2091" s="20" t="str" cm="1">
        <f t="array" ref="I2091">_xlfn.IFS(H2091&lt;=18, "Child", AND(H2091&gt;18, H2091&lt;=54), "Adult", TRUE, "Old")</f>
        <v>Adult</v>
      </c>
      <c r="K2091" s="27"/>
    </row>
    <row r="2092" spans="1:11" ht="15" customHeight="1" x14ac:dyDescent="0.3">
      <c r="A2092" s="8" t="s">
        <v>2128</v>
      </c>
      <c r="B2092" s="20">
        <v>3</v>
      </c>
      <c r="C2092" s="38">
        <v>2373.3000000000002</v>
      </c>
      <c r="D2092" s="8" t="s">
        <v>7884</v>
      </c>
      <c r="E2092" s="8" t="s">
        <v>7884</v>
      </c>
      <c r="F2092" s="8" t="s">
        <v>7859</v>
      </c>
      <c r="G2092" s="43">
        <v>32489</v>
      </c>
      <c r="H2092" s="20">
        <v>34</v>
      </c>
      <c r="I2092" s="20" t="str" cm="1">
        <f t="array" ref="I2092">_xlfn.IFS(H2092&lt;=18, "Child", AND(H2092&gt;18, H2092&lt;=54), "Adult", TRUE, "Old")</f>
        <v>Adult</v>
      </c>
      <c r="K2092" s="27"/>
    </row>
    <row r="2093" spans="1:11" ht="15" customHeight="1" x14ac:dyDescent="0.3">
      <c r="A2093" s="8" t="s">
        <v>2129</v>
      </c>
      <c r="B2093" s="20">
        <v>1</v>
      </c>
      <c r="C2093" s="38">
        <v>2362.23</v>
      </c>
      <c r="D2093" s="8" t="s">
        <v>7884</v>
      </c>
      <c r="E2093" s="8" t="s">
        <v>7883</v>
      </c>
      <c r="F2093" s="8" t="s">
        <v>7860</v>
      </c>
      <c r="G2093" s="43">
        <v>37565</v>
      </c>
      <c r="H2093" s="20">
        <v>20</v>
      </c>
      <c r="I2093" s="20" t="str" cm="1">
        <f t="array" ref="I2093">_xlfn.IFS(H2093&lt;=18, "Child", AND(H2093&gt;18, H2093&lt;=54), "Adult", TRUE, "Old")</f>
        <v>Adult</v>
      </c>
      <c r="K2093" s="27"/>
    </row>
    <row r="2094" spans="1:11" ht="15" customHeight="1" x14ac:dyDescent="0.3">
      <c r="A2094" s="8" t="s">
        <v>2130</v>
      </c>
      <c r="B2094" s="20">
        <v>0</v>
      </c>
      <c r="C2094" s="38">
        <v>2352.9699999999998</v>
      </c>
      <c r="D2094" s="8" t="s">
        <v>7882</v>
      </c>
      <c r="E2094" s="8" t="s">
        <v>7882</v>
      </c>
      <c r="F2094" s="8" t="s">
        <v>7860</v>
      </c>
      <c r="G2094" s="43">
        <v>36089</v>
      </c>
      <c r="H2094" s="20">
        <v>24</v>
      </c>
      <c r="I2094" s="20" t="str" cm="1">
        <f t="array" ref="I2094">_xlfn.IFS(H2094&lt;=18, "Child", AND(H2094&gt;18, H2094&lt;=54), "Adult", TRUE, "Old")</f>
        <v>Adult</v>
      </c>
      <c r="K2094" s="27"/>
    </row>
    <row r="2095" spans="1:11" ht="15" customHeight="1" x14ac:dyDescent="0.3">
      <c r="A2095" s="8" t="s">
        <v>2131</v>
      </c>
      <c r="B2095" s="20">
        <v>1</v>
      </c>
      <c r="C2095" s="38">
        <v>2331.52</v>
      </c>
      <c r="D2095" s="8" t="s">
        <v>7884</v>
      </c>
      <c r="E2095" s="8" t="s">
        <v>7882</v>
      </c>
      <c r="F2095" s="8" t="s">
        <v>7861</v>
      </c>
      <c r="G2095" s="43">
        <v>37943</v>
      </c>
      <c r="H2095" s="20">
        <v>19</v>
      </c>
      <c r="I2095" s="20" t="str" cm="1">
        <f t="array" ref="I2095">_xlfn.IFS(H2095&lt;=18, "Child", AND(H2095&gt;18, H2095&lt;=54), "Adult", TRUE, "Old")</f>
        <v>Adult</v>
      </c>
      <c r="K2095" s="27"/>
    </row>
    <row r="2096" spans="1:11" ht="15" customHeight="1" x14ac:dyDescent="0.3">
      <c r="A2096" s="8" t="s">
        <v>2132</v>
      </c>
      <c r="B2096" s="20">
        <v>0</v>
      </c>
      <c r="C2096" s="38">
        <v>2322.62</v>
      </c>
      <c r="D2096" s="8" t="s">
        <v>7884</v>
      </c>
      <c r="E2096" s="8" t="s">
        <v>7883</v>
      </c>
      <c r="F2096" s="8" t="s">
        <v>7859</v>
      </c>
      <c r="G2096" s="43">
        <v>35416</v>
      </c>
      <c r="H2096" s="20">
        <v>26</v>
      </c>
      <c r="I2096" s="20" t="str" cm="1">
        <f t="array" ref="I2096">_xlfn.IFS(H2096&lt;=18, "Child", AND(H2096&gt;18, H2096&lt;=54), "Adult", TRUE, "Old")</f>
        <v>Adult</v>
      </c>
      <c r="K2096" s="27"/>
    </row>
    <row r="2097" spans="1:11" ht="15" customHeight="1" x14ac:dyDescent="0.3">
      <c r="A2097" s="8" t="s">
        <v>2133</v>
      </c>
      <c r="B2097" s="20">
        <v>2</v>
      </c>
      <c r="C2097" s="38">
        <v>2304</v>
      </c>
      <c r="D2097" s="8" t="s">
        <v>7884</v>
      </c>
      <c r="E2097" s="8" t="s">
        <v>7882</v>
      </c>
      <c r="F2097" s="8" t="s">
        <v>7859</v>
      </c>
      <c r="G2097" s="43">
        <v>38236</v>
      </c>
      <c r="H2097" s="20">
        <v>18</v>
      </c>
      <c r="I2097" s="20" t="str" cm="1">
        <f t="array" ref="I2097">_xlfn.IFS(H2097&lt;=18, "Child", AND(H2097&gt;18, H2097&lt;=54), "Adult", TRUE, "Old")</f>
        <v>Child</v>
      </c>
      <c r="K2097" s="27"/>
    </row>
    <row r="2098" spans="1:11" ht="15" customHeight="1" x14ac:dyDescent="0.3">
      <c r="A2098" s="8" t="s">
        <v>2134</v>
      </c>
      <c r="B2098" s="20">
        <v>0</v>
      </c>
      <c r="C2098" s="38">
        <v>2302.3000000000002</v>
      </c>
      <c r="D2098" s="8" t="s">
        <v>7883</v>
      </c>
      <c r="E2098" s="8" t="s">
        <v>7884</v>
      </c>
      <c r="F2098" s="8" t="s">
        <v>7861</v>
      </c>
      <c r="G2098" s="43">
        <v>35397</v>
      </c>
      <c r="H2098" s="20">
        <v>26</v>
      </c>
      <c r="I2098" s="20" t="str" cm="1">
        <f t="array" ref="I2098">_xlfn.IFS(H2098&lt;=18, "Child", AND(H2098&gt;18, H2098&lt;=54), "Adult", TRUE, "Old")</f>
        <v>Adult</v>
      </c>
      <c r="K2098" s="27"/>
    </row>
    <row r="2099" spans="1:11" ht="15" customHeight="1" x14ac:dyDescent="0.3">
      <c r="A2099" s="8" t="s">
        <v>2135</v>
      </c>
      <c r="B2099" s="20">
        <v>3</v>
      </c>
      <c r="C2099" s="38">
        <v>2295.2399999999998</v>
      </c>
      <c r="D2099" s="8" t="s">
        <v>7884</v>
      </c>
      <c r="E2099" s="8" t="s">
        <v>7883</v>
      </c>
      <c r="F2099" s="8" t="s">
        <v>7859</v>
      </c>
      <c r="G2099" s="43">
        <v>32786</v>
      </c>
      <c r="H2099" s="20">
        <v>33</v>
      </c>
      <c r="I2099" s="20" t="str" cm="1">
        <f t="array" ref="I2099">_xlfn.IFS(H2099&lt;=18, "Child", AND(H2099&gt;18, H2099&lt;=54), "Adult", TRUE, "Old")</f>
        <v>Adult</v>
      </c>
      <c r="K2099" s="27"/>
    </row>
    <row r="2100" spans="1:11" ht="15" customHeight="1" x14ac:dyDescent="0.3">
      <c r="A2100" s="8" t="s">
        <v>2136</v>
      </c>
      <c r="B2100" s="20">
        <v>3</v>
      </c>
      <c r="C2100" s="38">
        <v>2277.7199999999998</v>
      </c>
      <c r="D2100" s="8" t="s">
        <v>7884</v>
      </c>
      <c r="E2100" s="8" t="s">
        <v>7883</v>
      </c>
      <c r="F2100" s="8" t="s">
        <v>7859</v>
      </c>
      <c r="G2100" s="43">
        <v>33405</v>
      </c>
      <c r="H2100" s="20">
        <v>31</v>
      </c>
      <c r="I2100" s="20" t="str" cm="1">
        <f t="array" ref="I2100">_xlfn.IFS(H2100&lt;=18, "Child", AND(H2100&gt;18, H2100&lt;=54), "Adult", TRUE, "Old")</f>
        <v>Adult</v>
      </c>
      <c r="K2100" s="27"/>
    </row>
    <row r="2101" spans="1:11" ht="15" customHeight="1" x14ac:dyDescent="0.3">
      <c r="A2101" s="8" t="s">
        <v>2137</v>
      </c>
      <c r="B2101" s="20">
        <v>0</v>
      </c>
      <c r="C2101" s="38">
        <v>2261.5700000000002</v>
      </c>
      <c r="D2101" s="8" t="s">
        <v>7884</v>
      </c>
      <c r="E2101" s="8" t="s">
        <v>7883</v>
      </c>
      <c r="F2101" s="8" t="s">
        <v>7860</v>
      </c>
      <c r="G2101" s="43">
        <v>37572</v>
      </c>
      <c r="H2101" s="20">
        <v>20</v>
      </c>
      <c r="I2101" s="20" t="str" cm="1">
        <f t="array" ref="I2101">_xlfn.IFS(H2101&lt;=18, "Child", AND(H2101&gt;18, H2101&lt;=54), "Adult", TRUE, "Old")</f>
        <v>Adult</v>
      </c>
      <c r="K2101" s="27"/>
    </row>
    <row r="2102" spans="1:11" ht="15" customHeight="1" x14ac:dyDescent="0.3">
      <c r="A2102" s="8" t="s">
        <v>2138</v>
      </c>
      <c r="B2102" s="20">
        <v>0</v>
      </c>
      <c r="C2102" s="38">
        <v>2257.48</v>
      </c>
      <c r="D2102" s="8" t="s">
        <v>7884</v>
      </c>
      <c r="E2102" s="8" t="s">
        <v>7883</v>
      </c>
      <c r="F2102" s="8" t="s">
        <v>7860</v>
      </c>
      <c r="G2102" s="43">
        <v>37452</v>
      </c>
      <c r="H2102" s="20">
        <v>20</v>
      </c>
      <c r="I2102" s="20" t="str" cm="1">
        <f t="array" ref="I2102">_xlfn.IFS(H2102&lt;=18, "Child", AND(H2102&gt;18, H2102&lt;=54), "Adult", TRUE, "Old")</f>
        <v>Adult</v>
      </c>
      <c r="K2102" s="27"/>
    </row>
    <row r="2103" spans="1:11" ht="15" customHeight="1" x14ac:dyDescent="0.3">
      <c r="A2103" s="8" t="s">
        <v>2139</v>
      </c>
      <c r="B2103" s="20">
        <v>0</v>
      </c>
      <c r="C2103" s="38">
        <v>2254.8000000000002</v>
      </c>
      <c r="D2103" s="8" t="s">
        <v>7884</v>
      </c>
      <c r="E2103" s="8" t="s">
        <v>7882</v>
      </c>
      <c r="F2103" s="8" t="s">
        <v>7864</v>
      </c>
      <c r="G2103" s="43">
        <v>36871</v>
      </c>
      <c r="H2103" s="20">
        <v>22</v>
      </c>
      <c r="I2103" s="20" t="str" cm="1">
        <f t="array" ref="I2103">_xlfn.IFS(H2103&lt;=18, "Child", AND(H2103&gt;18, H2103&lt;=54), "Adult", TRUE, "Old")</f>
        <v>Adult</v>
      </c>
      <c r="K2103" s="27"/>
    </row>
    <row r="2104" spans="1:11" ht="15" customHeight="1" x14ac:dyDescent="0.3">
      <c r="A2104" s="8" t="s">
        <v>2140</v>
      </c>
      <c r="B2104" s="20">
        <v>0</v>
      </c>
      <c r="C2104" s="38">
        <v>2250.84</v>
      </c>
      <c r="D2104" s="8" t="s">
        <v>7884</v>
      </c>
      <c r="E2104" s="8" t="s">
        <v>7884</v>
      </c>
      <c r="F2104" s="8" t="s">
        <v>7865</v>
      </c>
      <c r="G2104" s="43">
        <v>36707</v>
      </c>
      <c r="H2104" s="20">
        <v>22</v>
      </c>
      <c r="I2104" s="20" t="str" cm="1">
        <f t="array" ref="I2104">_xlfn.IFS(H2104&lt;=18, "Child", AND(H2104&gt;18, H2104&lt;=54), "Adult", TRUE, "Old")</f>
        <v>Adult</v>
      </c>
      <c r="K2104" s="27"/>
    </row>
    <row r="2105" spans="1:11" ht="15" customHeight="1" x14ac:dyDescent="0.3">
      <c r="A2105" s="8" t="s">
        <v>2141</v>
      </c>
      <c r="B2105" s="20">
        <v>1</v>
      </c>
      <c r="C2105" s="38">
        <v>2221.56</v>
      </c>
      <c r="D2105" s="8" t="s">
        <v>7884</v>
      </c>
      <c r="E2105" s="8" t="s">
        <v>7882</v>
      </c>
      <c r="F2105" s="8" t="s">
        <v>7860</v>
      </c>
      <c r="G2105" s="43">
        <v>37965</v>
      </c>
      <c r="H2105" s="20">
        <v>19</v>
      </c>
      <c r="I2105" s="20" t="str" cm="1">
        <f t="array" ref="I2105">_xlfn.IFS(H2105&lt;=18, "Child", AND(H2105&gt;18, H2105&lt;=54), "Adult", TRUE, "Old")</f>
        <v>Adult</v>
      </c>
      <c r="K2105" s="27"/>
    </row>
    <row r="2106" spans="1:11" ht="15" customHeight="1" x14ac:dyDescent="0.3">
      <c r="A2106" s="8" t="s">
        <v>2142</v>
      </c>
      <c r="B2106" s="20">
        <v>1</v>
      </c>
      <c r="C2106" s="38">
        <v>2219.4499999999998</v>
      </c>
      <c r="D2106" s="8" t="s">
        <v>7884</v>
      </c>
      <c r="E2106" s="8" t="s">
        <v>7883</v>
      </c>
      <c r="F2106" s="8" t="s">
        <v>7859</v>
      </c>
      <c r="G2106" s="43">
        <v>38333</v>
      </c>
      <c r="H2106" s="20">
        <v>18</v>
      </c>
      <c r="I2106" s="20" t="str" cm="1">
        <f t="array" ref="I2106">_xlfn.IFS(H2106&lt;=18, "Child", AND(H2106&gt;18, H2106&lt;=54), "Adult", TRUE, "Old")</f>
        <v>Child</v>
      </c>
      <c r="K2106" s="27"/>
    </row>
    <row r="2107" spans="1:11" ht="15" customHeight="1" x14ac:dyDescent="0.3">
      <c r="A2107" s="8" t="s">
        <v>2143</v>
      </c>
      <c r="B2107" s="20">
        <v>0</v>
      </c>
      <c r="C2107" s="38">
        <v>2217.6</v>
      </c>
      <c r="D2107" s="8" t="s">
        <v>7884</v>
      </c>
      <c r="E2107" s="8" t="s">
        <v>7883</v>
      </c>
      <c r="F2107" s="8" t="s">
        <v>7867</v>
      </c>
      <c r="G2107" s="43">
        <v>38255</v>
      </c>
      <c r="H2107" s="20">
        <v>18</v>
      </c>
      <c r="I2107" s="20" t="str" cm="1">
        <f t="array" ref="I2107">_xlfn.IFS(H2107&lt;=18, "Child", AND(H2107&gt;18, H2107&lt;=54), "Adult", TRUE, "Old")</f>
        <v>Child</v>
      </c>
      <c r="K2107" s="27"/>
    </row>
    <row r="2108" spans="1:11" ht="15" customHeight="1" x14ac:dyDescent="0.3">
      <c r="A2108" s="8" t="s">
        <v>2144</v>
      </c>
      <c r="B2108" s="20">
        <v>0</v>
      </c>
      <c r="C2108" s="38">
        <v>2217.4699999999998</v>
      </c>
      <c r="D2108" s="8" t="s">
        <v>7884</v>
      </c>
      <c r="E2108" s="8" t="s">
        <v>7883</v>
      </c>
      <c r="F2108" s="8" t="s">
        <v>7867</v>
      </c>
      <c r="G2108" s="43">
        <v>38151</v>
      </c>
      <c r="H2108" s="20">
        <v>18</v>
      </c>
      <c r="I2108" s="20" t="str" cm="1">
        <f t="array" ref="I2108">_xlfn.IFS(H2108&lt;=18, "Child", AND(H2108&gt;18, H2108&lt;=54), "Adult", TRUE, "Old")</f>
        <v>Child</v>
      </c>
      <c r="K2108" s="27"/>
    </row>
    <row r="2109" spans="1:11" ht="15" customHeight="1" x14ac:dyDescent="0.3">
      <c r="A2109" s="8" t="s">
        <v>2145</v>
      </c>
      <c r="B2109" s="20">
        <v>0</v>
      </c>
      <c r="C2109" s="38">
        <v>2213.21</v>
      </c>
      <c r="D2109" s="8" t="s">
        <v>7884</v>
      </c>
      <c r="E2109" s="8" t="s">
        <v>7884</v>
      </c>
      <c r="F2109" s="8" t="s">
        <v>7859</v>
      </c>
      <c r="G2109" s="43">
        <v>34655</v>
      </c>
      <c r="H2109" s="20">
        <v>28</v>
      </c>
      <c r="I2109" s="20" t="str" cm="1">
        <f t="array" ref="I2109">_xlfn.IFS(H2109&lt;=18, "Child", AND(H2109&gt;18, H2109&lt;=54), "Adult", TRUE, "Old")</f>
        <v>Adult</v>
      </c>
      <c r="K2109" s="27"/>
    </row>
    <row r="2110" spans="1:11" ht="15" customHeight="1" x14ac:dyDescent="0.3">
      <c r="A2110" s="8" t="s">
        <v>2146</v>
      </c>
      <c r="B2110" s="20">
        <v>0</v>
      </c>
      <c r="C2110" s="38">
        <v>2211.13</v>
      </c>
      <c r="D2110" s="8" t="s">
        <v>7884</v>
      </c>
      <c r="E2110" s="8" t="s">
        <v>7884</v>
      </c>
      <c r="F2110" s="8" t="s">
        <v>7867</v>
      </c>
      <c r="G2110" s="43">
        <v>38195</v>
      </c>
      <c r="H2110" s="20">
        <v>18</v>
      </c>
      <c r="I2110" s="20" t="str" cm="1">
        <f t="array" ref="I2110">_xlfn.IFS(H2110&lt;=18, "Child", AND(H2110&gt;18, H2110&lt;=54), "Adult", TRUE, "Old")</f>
        <v>Child</v>
      </c>
      <c r="K2110" s="27"/>
    </row>
    <row r="2111" spans="1:11" ht="15" customHeight="1" x14ac:dyDescent="0.3">
      <c r="A2111" s="8" t="s">
        <v>2147</v>
      </c>
      <c r="B2111" s="20">
        <v>0</v>
      </c>
      <c r="C2111" s="38">
        <v>2207.6999999999998</v>
      </c>
      <c r="D2111" s="8" t="s">
        <v>7884</v>
      </c>
      <c r="E2111" s="8" t="s">
        <v>7884</v>
      </c>
      <c r="F2111" s="8" t="s">
        <v>7867</v>
      </c>
      <c r="G2111" s="43">
        <v>38205</v>
      </c>
      <c r="H2111" s="20">
        <v>18</v>
      </c>
      <c r="I2111" s="20" t="str" cm="1">
        <f t="array" ref="I2111">_xlfn.IFS(H2111&lt;=18, "Child", AND(H2111&gt;18, H2111&lt;=54), "Adult", TRUE, "Old")</f>
        <v>Child</v>
      </c>
      <c r="K2111" s="27"/>
    </row>
    <row r="2112" spans="1:11" ht="15" customHeight="1" x14ac:dyDescent="0.3">
      <c r="A2112" s="8" t="s">
        <v>2148</v>
      </c>
      <c r="B2112" s="20">
        <v>0</v>
      </c>
      <c r="C2112" s="38">
        <v>2205.98</v>
      </c>
      <c r="D2112" s="8" t="s">
        <v>7884</v>
      </c>
      <c r="E2112" s="8" t="s">
        <v>7882</v>
      </c>
      <c r="F2112" s="8" t="s">
        <v>7867</v>
      </c>
      <c r="G2112" s="43">
        <v>38304</v>
      </c>
      <c r="H2112" s="20">
        <v>18</v>
      </c>
      <c r="I2112" s="20" t="str" cm="1">
        <f t="array" ref="I2112">_xlfn.IFS(H2112&lt;=18, "Child", AND(H2112&gt;18, H2112&lt;=54), "Adult", TRUE, "Old")</f>
        <v>Child</v>
      </c>
      <c r="K2112" s="27"/>
    </row>
    <row r="2113" spans="1:11" ht="15" customHeight="1" x14ac:dyDescent="0.3">
      <c r="A2113" s="8" t="s">
        <v>2149</v>
      </c>
      <c r="B2113" s="20">
        <v>0</v>
      </c>
      <c r="C2113" s="38">
        <v>2203.7399999999998</v>
      </c>
      <c r="D2113" s="8" t="s">
        <v>7884</v>
      </c>
      <c r="E2113" s="8" t="s">
        <v>7884</v>
      </c>
      <c r="F2113" s="8" t="s">
        <v>7867</v>
      </c>
      <c r="G2113" s="43">
        <v>38288</v>
      </c>
      <c r="H2113" s="20">
        <v>18</v>
      </c>
      <c r="I2113" s="20" t="str" cm="1">
        <f t="array" ref="I2113">_xlfn.IFS(H2113&lt;=18, "Child", AND(H2113&gt;18, H2113&lt;=54), "Adult", TRUE, "Old")</f>
        <v>Child</v>
      </c>
      <c r="K2113" s="27"/>
    </row>
    <row r="2114" spans="1:11" ht="15" customHeight="1" x14ac:dyDescent="0.3">
      <c r="A2114" s="8" t="s">
        <v>2150</v>
      </c>
      <c r="B2114" s="20">
        <v>0</v>
      </c>
      <c r="C2114" s="38">
        <v>2203.4699999999998</v>
      </c>
      <c r="D2114" s="8" t="s">
        <v>7884</v>
      </c>
      <c r="E2114" s="8" t="s">
        <v>7884</v>
      </c>
      <c r="F2114" s="8" t="s">
        <v>7867</v>
      </c>
      <c r="G2114" s="43">
        <v>38205</v>
      </c>
      <c r="H2114" s="20">
        <v>18</v>
      </c>
      <c r="I2114" s="20" t="str" cm="1">
        <f t="array" ref="I2114">_xlfn.IFS(H2114&lt;=18, "Child", AND(H2114&gt;18, H2114&lt;=54), "Adult", TRUE, "Old")</f>
        <v>Child</v>
      </c>
      <c r="K2114" s="27"/>
    </row>
    <row r="2115" spans="1:11" ht="15" customHeight="1" x14ac:dyDescent="0.3">
      <c r="A2115" s="8" t="s">
        <v>2151</v>
      </c>
      <c r="B2115" s="20">
        <v>1</v>
      </c>
      <c r="C2115" s="38">
        <v>2201.1</v>
      </c>
      <c r="D2115" s="8" t="s">
        <v>7884</v>
      </c>
      <c r="E2115" s="8" t="s">
        <v>7882</v>
      </c>
      <c r="F2115" s="8" t="s">
        <v>7859</v>
      </c>
      <c r="G2115" s="43">
        <v>38195</v>
      </c>
      <c r="H2115" s="20">
        <v>18</v>
      </c>
      <c r="I2115" s="20" t="str" cm="1">
        <f t="array" ref="I2115">_xlfn.IFS(H2115&lt;=18, "Child", AND(H2115&gt;18, H2115&lt;=54), "Adult", TRUE, "Old")</f>
        <v>Child</v>
      </c>
      <c r="K2115" s="27"/>
    </row>
    <row r="2116" spans="1:11" ht="15" customHeight="1" x14ac:dyDescent="0.3">
      <c r="A2116" s="8" t="s">
        <v>2152</v>
      </c>
      <c r="B2116" s="20">
        <v>0</v>
      </c>
      <c r="C2116" s="38">
        <v>2200.83</v>
      </c>
      <c r="D2116" s="8" t="s">
        <v>7884</v>
      </c>
      <c r="E2116" s="8" t="s">
        <v>7884</v>
      </c>
      <c r="F2116" s="8" t="s">
        <v>7867</v>
      </c>
      <c r="G2116" s="43">
        <v>38242</v>
      </c>
      <c r="H2116" s="20">
        <v>18</v>
      </c>
      <c r="I2116" s="20" t="str" cm="1">
        <f t="array" ref="I2116">_xlfn.IFS(H2116&lt;=18, "Child", AND(H2116&gt;18, H2116&lt;=54), "Adult", TRUE, "Old")</f>
        <v>Child</v>
      </c>
      <c r="K2116" s="27"/>
    </row>
    <row r="2117" spans="1:11" ht="15" customHeight="1" x14ac:dyDescent="0.3">
      <c r="A2117" s="8" t="s">
        <v>2153</v>
      </c>
      <c r="B2117" s="20">
        <v>0</v>
      </c>
      <c r="C2117" s="38">
        <v>2198.19</v>
      </c>
      <c r="D2117" s="8" t="s">
        <v>7884</v>
      </c>
      <c r="E2117" s="8" t="s">
        <v>7883</v>
      </c>
      <c r="F2117" s="8" t="s">
        <v>7868</v>
      </c>
      <c r="G2117" s="43">
        <v>38233</v>
      </c>
      <c r="H2117" s="20">
        <v>18</v>
      </c>
      <c r="I2117" s="20" t="str" cm="1">
        <f t="array" ref="I2117">_xlfn.IFS(H2117&lt;=18, "Child", AND(H2117&gt;18, H2117&lt;=54), "Adult", TRUE, "Old")</f>
        <v>Child</v>
      </c>
      <c r="K2117" s="27"/>
    </row>
    <row r="2118" spans="1:11" ht="15" customHeight="1" x14ac:dyDescent="0.3">
      <c r="A2118" s="8" t="s">
        <v>2154</v>
      </c>
      <c r="B2118" s="20">
        <v>0</v>
      </c>
      <c r="C2118" s="38">
        <v>2196.4699999999998</v>
      </c>
      <c r="D2118" s="8" t="s">
        <v>7884</v>
      </c>
      <c r="E2118" s="8" t="s">
        <v>7882</v>
      </c>
      <c r="F2118" s="8" t="s">
        <v>7867</v>
      </c>
      <c r="G2118" s="43">
        <v>38328</v>
      </c>
      <c r="H2118" s="20">
        <v>18</v>
      </c>
      <c r="I2118" s="20" t="str" cm="1">
        <f t="array" ref="I2118">_xlfn.IFS(H2118&lt;=18, "Child", AND(H2118&gt;18, H2118&lt;=54), "Adult", TRUE, "Old")</f>
        <v>Child</v>
      </c>
      <c r="K2118" s="27"/>
    </row>
    <row r="2119" spans="1:11" ht="15" customHeight="1" x14ac:dyDescent="0.3">
      <c r="A2119" s="8" t="s">
        <v>2155</v>
      </c>
      <c r="B2119" s="20">
        <v>3</v>
      </c>
      <c r="C2119" s="38">
        <v>2193.1999999999998</v>
      </c>
      <c r="D2119" s="8" t="s">
        <v>7884</v>
      </c>
      <c r="E2119" s="8" t="s">
        <v>7884</v>
      </c>
      <c r="F2119" s="8" t="s">
        <v>7860</v>
      </c>
      <c r="G2119" s="43">
        <v>33588</v>
      </c>
      <c r="H2119" s="20">
        <v>31</v>
      </c>
      <c r="I2119" s="20" t="str" cm="1">
        <f t="array" ref="I2119">_xlfn.IFS(H2119&lt;=18, "Child", AND(H2119&gt;18, H2119&lt;=54), "Adult", TRUE, "Old")</f>
        <v>Adult</v>
      </c>
      <c r="K2119" s="27"/>
    </row>
    <row r="2120" spans="1:11" ht="15" customHeight="1" x14ac:dyDescent="0.3">
      <c r="A2120" s="8" t="s">
        <v>2156</v>
      </c>
      <c r="B2120" s="20">
        <v>0</v>
      </c>
      <c r="C2120" s="38">
        <v>2170.08</v>
      </c>
      <c r="D2120" s="8" t="s">
        <v>7884</v>
      </c>
      <c r="E2120" s="8" t="s">
        <v>7884</v>
      </c>
      <c r="F2120" s="8" t="s">
        <v>7859</v>
      </c>
      <c r="G2120" s="43">
        <v>34604</v>
      </c>
      <c r="H2120" s="20">
        <v>28</v>
      </c>
      <c r="I2120" s="20" t="str" cm="1">
        <f t="array" ref="I2120">_xlfn.IFS(H2120&lt;=18, "Child", AND(H2120&gt;18, H2120&lt;=54), "Adult", TRUE, "Old")</f>
        <v>Adult</v>
      </c>
      <c r="K2120" s="27"/>
    </row>
    <row r="2121" spans="1:11" ht="15" customHeight="1" x14ac:dyDescent="0.3">
      <c r="A2121" s="8" t="s">
        <v>2157</v>
      </c>
      <c r="B2121" s="20">
        <v>0</v>
      </c>
      <c r="C2121" s="38">
        <v>2166.73</v>
      </c>
      <c r="D2121" s="8" t="s">
        <v>7884</v>
      </c>
      <c r="E2121" s="8" t="s">
        <v>7884</v>
      </c>
      <c r="F2121" s="8" t="s">
        <v>7861</v>
      </c>
      <c r="G2121" s="43">
        <v>36761</v>
      </c>
      <c r="H2121" s="20">
        <v>22</v>
      </c>
      <c r="I2121" s="20" t="str" cm="1">
        <f t="array" ref="I2121">_xlfn.IFS(H2121&lt;=18, "Child", AND(H2121&gt;18, H2121&lt;=54), "Adult", TRUE, "Old")</f>
        <v>Adult</v>
      </c>
      <c r="K2121" s="27"/>
    </row>
    <row r="2122" spans="1:11" ht="15" customHeight="1" x14ac:dyDescent="0.3">
      <c r="A2122" s="8" t="s">
        <v>2158</v>
      </c>
      <c r="B2122" s="20">
        <v>0</v>
      </c>
      <c r="C2122" s="38">
        <v>2156.75</v>
      </c>
      <c r="D2122" s="8" t="s">
        <v>7884</v>
      </c>
      <c r="E2122" s="8" t="s">
        <v>7884</v>
      </c>
      <c r="F2122" s="8" t="s">
        <v>7859</v>
      </c>
      <c r="G2122" s="43">
        <v>36870</v>
      </c>
      <c r="H2122" s="20">
        <v>22</v>
      </c>
      <c r="I2122" s="20" t="str" cm="1">
        <f t="array" ref="I2122">_xlfn.IFS(H2122&lt;=18, "Child", AND(H2122&gt;18, H2122&lt;=54), "Adult", TRUE, "Old")</f>
        <v>Adult</v>
      </c>
      <c r="K2122" s="27"/>
    </row>
    <row r="2123" spans="1:11" ht="15" customHeight="1" x14ac:dyDescent="0.3">
      <c r="A2123" s="8" t="s">
        <v>2159</v>
      </c>
      <c r="B2123" s="20">
        <v>0</v>
      </c>
      <c r="C2123" s="38">
        <v>2155.6799999999998</v>
      </c>
      <c r="D2123" s="8" t="s">
        <v>7884</v>
      </c>
      <c r="E2123" s="8" t="s">
        <v>7882</v>
      </c>
      <c r="F2123" s="8" t="s">
        <v>7859</v>
      </c>
      <c r="G2123" s="43">
        <v>36859</v>
      </c>
      <c r="H2123" s="20">
        <v>22</v>
      </c>
      <c r="I2123" s="20" t="str" cm="1">
        <f t="array" ref="I2123">_xlfn.IFS(H2123&lt;=18, "Child", AND(H2123&gt;18, H2123&lt;=54), "Adult", TRUE, "Old")</f>
        <v>Adult</v>
      </c>
      <c r="K2123" s="27"/>
    </row>
    <row r="2124" spans="1:11" ht="15" customHeight="1" x14ac:dyDescent="0.3">
      <c r="A2124" s="8" t="s">
        <v>2160</v>
      </c>
      <c r="B2124" s="20">
        <v>0</v>
      </c>
      <c r="C2124" s="38">
        <v>2154.36</v>
      </c>
      <c r="D2124" s="8" t="s">
        <v>7884</v>
      </c>
      <c r="E2124" s="8" t="s">
        <v>7884</v>
      </c>
      <c r="F2124" s="8" t="s">
        <v>7861</v>
      </c>
      <c r="G2124" s="43">
        <v>36821</v>
      </c>
      <c r="H2124" s="20">
        <v>22</v>
      </c>
      <c r="I2124" s="20" t="str" cm="1">
        <f t="array" ref="I2124">_xlfn.IFS(H2124&lt;=18, "Child", AND(H2124&gt;18, H2124&lt;=54), "Adult", TRUE, "Old")</f>
        <v>Adult</v>
      </c>
      <c r="K2124" s="27"/>
    </row>
    <row r="2125" spans="1:11" ht="15" customHeight="1" x14ac:dyDescent="0.3">
      <c r="A2125" s="8" t="s">
        <v>2161</v>
      </c>
      <c r="B2125" s="20">
        <v>0</v>
      </c>
      <c r="C2125" s="38">
        <v>2150.4699999999998</v>
      </c>
      <c r="D2125" s="8" t="s">
        <v>7884</v>
      </c>
      <c r="E2125" s="8" t="s">
        <v>7882</v>
      </c>
      <c r="F2125" s="8" t="s">
        <v>7861</v>
      </c>
      <c r="G2125" s="43">
        <v>36887</v>
      </c>
      <c r="H2125" s="20">
        <v>22</v>
      </c>
      <c r="I2125" s="20" t="str" cm="1">
        <f t="array" ref="I2125">_xlfn.IFS(H2125&lt;=18, "Child", AND(H2125&gt;18, H2125&lt;=54), "Adult", TRUE, "Old")</f>
        <v>Adult</v>
      </c>
      <c r="K2125" s="27"/>
    </row>
    <row r="2126" spans="1:11" ht="15" customHeight="1" x14ac:dyDescent="0.3">
      <c r="A2126" s="8" t="s">
        <v>2162</v>
      </c>
      <c r="B2126" s="20">
        <v>0</v>
      </c>
      <c r="C2126" s="38">
        <v>2144.85</v>
      </c>
      <c r="D2126" s="8" t="s">
        <v>7884</v>
      </c>
      <c r="E2126" s="8" t="s">
        <v>7883</v>
      </c>
      <c r="F2126" s="8" t="s">
        <v>7861</v>
      </c>
      <c r="G2126" s="43">
        <v>38264</v>
      </c>
      <c r="H2126" s="20">
        <v>18</v>
      </c>
      <c r="I2126" s="20" t="str" cm="1">
        <f t="array" ref="I2126">_xlfn.IFS(H2126&lt;=18, "Child", AND(H2126&gt;18, H2126&lt;=54), "Adult", TRUE, "Old")</f>
        <v>Child</v>
      </c>
      <c r="K2126" s="27"/>
    </row>
    <row r="2127" spans="1:11" ht="15" customHeight="1" x14ac:dyDescent="0.3">
      <c r="A2127" s="8" t="s">
        <v>2163</v>
      </c>
      <c r="B2127" s="20">
        <v>0</v>
      </c>
      <c r="C2127" s="38">
        <v>2138.0700000000002</v>
      </c>
      <c r="D2127" s="8" t="s">
        <v>7884</v>
      </c>
      <c r="E2127" s="8" t="s">
        <v>7883</v>
      </c>
      <c r="F2127" s="8" t="s">
        <v>7860</v>
      </c>
      <c r="G2127" s="43">
        <v>37852</v>
      </c>
      <c r="H2127" s="20">
        <v>19</v>
      </c>
      <c r="I2127" s="20" t="str" cm="1">
        <f t="array" ref="I2127">_xlfn.IFS(H2127&lt;=18, "Child", AND(H2127&gt;18, H2127&lt;=54), "Adult", TRUE, "Old")</f>
        <v>Adult</v>
      </c>
      <c r="K2127" s="27"/>
    </row>
    <row r="2128" spans="1:11" ht="15" customHeight="1" x14ac:dyDescent="0.3">
      <c r="A2128" s="8" t="s">
        <v>2164</v>
      </c>
      <c r="B2128" s="20">
        <v>0</v>
      </c>
      <c r="C2128" s="38">
        <v>2137.65</v>
      </c>
      <c r="D2128" s="8" t="s">
        <v>7882</v>
      </c>
      <c r="E2128" s="8" t="s">
        <v>7883</v>
      </c>
      <c r="F2128" s="8" t="s">
        <v>7859</v>
      </c>
      <c r="G2128" s="43">
        <v>35676</v>
      </c>
      <c r="H2128" s="20">
        <v>25</v>
      </c>
      <c r="I2128" s="20" t="str" cm="1">
        <f t="array" ref="I2128">_xlfn.IFS(H2128&lt;=18, "Child", AND(H2128&gt;18, H2128&lt;=54), "Adult", TRUE, "Old")</f>
        <v>Adult</v>
      </c>
      <c r="K2128" s="27"/>
    </row>
    <row r="2129" spans="1:11" ht="15" customHeight="1" x14ac:dyDescent="0.3">
      <c r="A2129" s="8" t="s">
        <v>2165</v>
      </c>
      <c r="B2129" s="20">
        <v>0</v>
      </c>
      <c r="C2129" s="38">
        <v>2136.88</v>
      </c>
      <c r="D2129" s="8" t="s">
        <v>7884</v>
      </c>
      <c r="E2129" s="8" t="s">
        <v>7884</v>
      </c>
      <c r="F2129" s="8" t="s">
        <v>7860</v>
      </c>
      <c r="G2129" s="43">
        <v>37890</v>
      </c>
      <c r="H2129" s="20">
        <v>19</v>
      </c>
      <c r="I2129" s="20" t="str" cm="1">
        <f t="array" ref="I2129">_xlfn.IFS(H2129&lt;=18, "Child", AND(H2129&gt;18, H2129&lt;=54), "Adult", TRUE, "Old")</f>
        <v>Adult</v>
      </c>
      <c r="K2129" s="27"/>
    </row>
    <row r="2130" spans="1:11" ht="15" customHeight="1" x14ac:dyDescent="0.3">
      <c r="A2130" s="8" t="s">
        <v>2166</v>
      </c>
      <c r="B2130" s="20">
        <v>0</v>
      </c>
      <c r="C2130" s="38">
        <v>2134.9</v>
      </c>
      <c r="D2130" s="8" t="s">
        <v>7884</v>
      </c>
      <c r="E2130" s="8" t="s">
        <v>7882</v>
      </c>
      <c r="F2130" s="8" t="s">
        <v>7860</v>
      </c>
      <c r="G2130" s="43">
        <v>37865</v>
      </c>
      <c r="H2130" s="20">
        <v>19</v>
      </c>
      <c r="I2130" s="20" t="str" cm="1">
        <f t="array" ref="I2130">_xlfn.IFS(H2130&lt;=18, "Child", AND(H2130&gt;18, H2130&lt;=54), "Adult", TRUE, "Old")</f>
        <v>Adult</v>
      </c>
      <c r="K2130" s="27"/>
    </row>
    <row r="2131" spans="1:11" ht="15" customHeight="1" x14ac:dyDescent="0.3">
      <c r="A2131" s="8" t="s">
        <v>2167</v>
      </c>
      <c r="B2131" s="20">
        <v>0</v>
      </c>
      <c r="C2131" s="38">
        <v>2130.6799999999998</v>
      </c>
      <c r="D2131" s="8" t="s">
        <v>7884</v>
      </c>
      <c r="E2131" s="8" t="s">
        <v>7882</v>
      </c>
      <c r="F2131" s="8" t="s">
        <v>7860</v>
      </c>
      <c r="G2131" s="43">
        <v>37977</v>
      </c>
      <c r="H2131" s="20">
        <v>19</v>
      </c>
      <c r="I2131" s="20" t="str" cm="1">
        <f t="array" ref="I2131">_xlfn.IFS(H2131&lt;=18, "Child", AND(H2131&gt;18, H2131&lt;=54), "Adult", TRUE, "Old")</f>
        <v>Adult</v>
      </c>
      <c r="K2131" s="27"/>
    </row>
    <row r="2132" spans="1:11" ht="15" customHeight="1" x14ac:dyDescent="0.3">
      <c r="A2132" s="8" t="s">
        <v>2168</v>
      </c>
      <c r="B2132" s="20">
        <v>0</v>
      </c>
      <c r="C2132" s="38">
        <v>2128.4299999999998</v>
      </c>
      <c r="D2132" s="8" t="s">
        <v>7884</v>
      </c>
      <c r="E2132" s="8" t="s">
        <v>7883</v>
      </c>
      <c r="F2132" s="8" t="s">
        <v>7860</v>
      </c>
      <c r="G2132" s="43">
        <v>37863</v>
      </c>
      <c r="H2132" s="20">
        <v>19</v>
      </c>
      <c r="I2132" s="20" t="str" cm="1">
        <f t="array" ref="I2132">_xlfn.IFS(H2132&lt;=18, "Child", AND(H2132&gt;18, H2132&lt;=54), "Adult", TRUE, "Old")</f>
        <v>Adult</v>
      </c>
      <c r="K2132" s="27"/>
    </row>
    <row r="2133" spans="1:11" ht="15" customHeight="1" x14ac:dyDescent="0.3">
      <c r="A2133" s="8" t="s">
        <v>2169</v>
      </c>
      <c r="B2133" s="20">
        <v>0</v>
      </c>
      <c r="C2133" s="38">
        <v>2118.61</v>
      </c>
      <c r="D2133" s="8" t="s">
        <v>7884</v>
      </c>
      <c r="E2133" s="8" t="s">
        <v>7883</v>
      </c>
      <c r="F2133" s="8" t="s">
        <v>7860</v>
      </c>
      <c r="G2133" s="43">
        <v>38295</v>
      </c>
      <c r="H2133" s="20">
        <v>18</v>
      </c>
      <c r="I2133" s="20" t="str" cm="1">
        <f t="array" ref="I2133">_xlfn.IFS(H2133&lt;=18, "Child", AND(H2133&gt;18, H2133&lt;=54), "Adult", TRUE, "Old")</f>
        <v>Child</v>
      </c>
      <c r="K2133" s="27"/>
    </row>
    <row r="2134" spans="1:11" ht="15" customHeight="1" x14ac:dyDescent="0.3">
      <c r="A2134" s="8" t="s">
        <v>2170</v>
      </c>
      <c r="B2134" s="20">
        <v>0</v>
      </c>
      <c r="C2134" s="38">
        <v>2117.34</v>
      </c>
      <c r="D2134" s="8" t="s">
        <v>7884</v>
      </c>
      <c r="E2134" s="8" t="s">
        <v>7882</v>
      </c>
      <c r="F2134" s="8" t="s">
        <v>7860</v>
      </c>
      <c r="G2134" s="43">
        <v>37894</v>
      </c>
      <c r="H2134" s="20">
        <v>19</v>
      </c>
      <c r="I2134" s="20" t="str" cm="1">
        <f t="array" ref="I2134">_xlfn.IFS(H2134&lt;=18, "Child", AND(H2134&gt;18, H2134&lt;=54), "Adult", TRUE, "Old")</f>
        <v>Adult</v>
      </c>
      <c r="K2134" s="27"/>
    </row>
    <row r="2135" spans="1:11" ht="15" customHeight="1" x14ac:dyDescent="0.3">
      <c r="A2135" s="8" t="s">
        <v>2171</v>
      </c>
      <c r="B2135" s="20">
        <v>3</v>
      </c>
      <c r="C2135" s="38">
        <v>2106.2600000000002</v>
      </c>
      <c r="D2135" s="8" t="s">
        <v>7884</v>
      </c>
      <c r="E2135" s="8" t="s">
        <v>7884</v>
      </c>
      <c r="F2135" s="8" t="s">
        <v>7859</v>
      </c>
      <c r="G2135" s="43">
        <v>32710</v>
      </c>
      <c r="H2135" s="20">
        <v>33</v>
      </c>
      <c r="I2135" s="20" t="str" cm="1">
        <f t="array" ref="I2135">_xlfn.IFS(H2135&lt;=18, "Child", AND(H2135&gt;18, H2135&lt;=54), "Adult", TRUE, "Old")</f>
        <v>Adult</v>
      </c>
      <c r="K2135" s="27"/>
    </row>
    <row r="2136" spans="1:11" ht="15" customHeight="1" x14ac:dyDescent="0.3">
      <c r="A2136" s="8" t="s">
        <v>2172</v>
      </c>
      <c r="B2136" s="20">
        <v>0</v>
      </c>
      <c r="C2136" s="38">
        <v>2104.11</v>
      </c>
      <c r="D2136" s="8" t="s">
        <v>7884</v>
      </c>
      <c r="E2136" s="8" t="s">
        <v>7883</v>
      </c>
      <c r="F2136" s="8" t="s">
        <v>7864</v>
      </c>
      <c r="G2136" s="43">
        <v>37223</v>
      </c>
      <c r="H2136" s="20">
        <v>21</v>
      </c>
      <c r="I2136" s="20" t="str" cm="1">
        <f t="array" ref="I2136">_xlfn.IFS(H2136&lt;=18, "Child", AND(H2136&gt;18, H2136&lt;=54), "Adult", TRUE, "Old")</f>
        <v>Adult</v>
      </c>
      <c r="K2136" s="27"/>
    </row>
    <row r="2137" spans="1:11" ht="15" customHeight="1" x14ac:dyDescent="0.3">
      <c r="A2137" s="8" t="s">
        <v>2173</v>
      </c>
      <c r="B2137" s="20">
        <v>1</v>
      </c>
      <c r="C2137" s="38">
        <v>2103.08</v>
      </c>
      <c r="D2137" s="8" t="s">
        <v>7882</v>
      </c>
      <c r="E2137" s="8" t="s">
        <v>7884</v>
      </c>
      <c r="F2137" s="8" t="s">
        <v>7861</v>
      </c>
      <c r="G2137" s="43">
        <v>37064</v>
      </c>
      <c r="H2137" s="20">
        <v>21</v>
      </c>
      <c r="I2137" s="20" t="str" cm="1">
        <f t="array" ref="I2137">_xlfn.IFS(H2137&lt;=18, "Child", AND(H2137&gt;18, H2137&lt;=54), "Adult", TRUE, "Old")</f>
        <v>Adult</v>
      </c>
      <c r="K2137" s="27"/>
    </row>
    <row r="2138" spans="1:11" ht="15" customHeight="1" x14ac:dyDescent="0.3">
      <c r="A2138" s="8" t="s">
        <v>2174</v>
      </c>
      <c r="B2138" s="20">
        <v>0</v>
      </c>
      <c r="C2138" s="38">
        <v>2102.2600000000002</v>
      </c>
      <c r="D2138" s="8" t="s">
        <v>7882</v>
      </c>
      <c r="E2138" s="8" t="s">
        <v>7884</v>
      </c>
      <c r="F2138" s="8" t="s">
        <v>7863</v>
      </c>
      <c r="G2138" s="43">
        <v>37117</v>
      </c>
      <c r="H2138" s="20">
        <v>21</v>
      </c>
      <c r="I2138" s="20" t="str" cm="1">
        <f t="array" ref="I2138">_xlfn.IFS(H2138&lt;=18, "Child", AND(H2138&gt;18, H2138&lt;=54), "Adult", TRUE, "Old")</f>
        <v>Adult</v>
      </c>
      <c r="K2138" s="27"/>
    </row>
    <row r="2139" spans="1:11" ht="15" customHeight="1" x14ac:dyDescent="0.3">
      <c r="A2139" s="8" t="s">
        <v>2175</v>
      </c>
      <c r="B2139" s="20">
        <v>0</v>
      </c>
      <c r="C2139" s="38">
        <v>2094.1</v>
      </c>
      <c r="D2139" s="8" t="s">
        <v>7882</v>
      </c>
      <c r="E2139" s="8" t="s">
        <v>7884</v>
      </c>
      <c r="F2139" s="8" t="s">
        <v>7866</v>
      </c>
      <c r="G2139" s="43">
        <v>38150</v>
      </c>
      <c r="H2139" s="20">
        <v>18</v>
      </c>
      <c r="I2139" s="20" t="str" cm="1">
        <f t="array" ref="I2139">_xlfn.IFS(H2139&lt;=18, "Child", AND(H2139&gt;18, H2139&lt;=54), "Adult", TRUE, "Old")</f>
        <v>Child</v>
      </c>
      <c r="K2139" s="27"/>
    </row>
    <row r="2140" spans="1:11" ht="15" customHeight="1" x14ac:dyDescent="0.3">
      <c r="A2140" s="8" t="s">
        <v>2176</v>
      </c>
      <c r="B2140" s="20">
        <v>0</v>
      </c>
      <c r="C2140" s="38">
        <v>2055.3200000000002</v>
      </c>
      <c r="D2140" s="8" t="s">
        <v>7882</v>
      </c>
      <c r="E2140" s="8" t="s">
        <v>7882</v>
      </c>
      <c r="F2140" s="8" t="s">
        <v>7860</v>
      </c>
      <c r="G2140" s="43">
        <v>36733</v>
      </c>
      <c r="H2140" s="20">
        <v>22</v>
      </c>
      <c r="I2140" s="20" t="str" cm="1">
        <f t="array" ref="I2140">_xlfn.IFS(H2140&lt;=18, "Child", AND(H2140&gt;18, H2140&lt;=54), "Adult", TRUE, "Old")</f>
        <v>Adult</v>
      </c>
      <c r="K2140" s="27"/>
    </row>
    <row r="2141" spans="1:11" ht="15" customHeight="1" x14ac:dyDescent="0.3">
      <c r="A2141" s="8" t="s">
        <v>2177</v>
      </c>
      <c r="B2141" s="20">
        <v>0</v>
      </c>
      <c r="C2141" s="38">
        <v>2045.69</v>
      </c>
      <c r="D2141" s="8" t="s">
        <v>7882</v>
      </c>
      <c r="E2141" s="8" t="s">
        <v>7882</v>
      </c>
      <c r="F2141" s="8" t="s">
        <v>7860</v>
      </c>
      <c r="G2141" s="43">
        <v>36771</v>
      </c>
      <c r="H2141" s="20">
        <v>22</v>
      </c>
      <c r="I2141" s="20" t="str" cm="1">
        <f t="array" ref="I2141">_xlfn.IFS(H2141&lt;=18, "Child", AND(H2141&gt;18, H2141&lt;=54), "Adult", TRUE, "Old")</f>
        <v>Adult</v>
      </c>
      <c r="K2141" s="27"/>
    </row>
    <row r="2142" spans="1:11" ht="15" customHeight="1" x14ac:dyDescent="0.3">
      <c r="A2142" s="8" t="s">
        <v>2178</v>
      </c>
      <c r="B2142" s="20">
        <v>0</v>
      </c>
      <c r="C2142" s="38">
        <v>2026.97</v>
      </c>
      <c r="D2142" s="8" t="s">
        <v>7882</v>
      </c>
      <c r="E2142" s="8" t="s">
        <v>7884</v>
      </c>
      <c r="F2142" s="8" t="s">
        <v>7859</v>
      </c>
      <c r="G2142" s="43">
        <v>37107</v>
      </c>
      <c r="H2142" s="20">
        <v>21</v>
      </c>
      <c r="I2142" s="20" t="str" cm="1">
        <f t="array" ref="I2142">_xlfn.IFS(H2142&lt;=18, "Child", AND(H2142&gt;18, H2142&lt;=54), "Adult", TRUE, "Old")</f>
        <v>Adult</v>
      </c>
      <c r="K2142" s="27"/>
    </row>
    <row r="2143" spans="1:11" ht="15" customHeight="1" x14ac:dyDescent="0.3">
      <c r="A2143" s="8" t="s">
        <v>2179</v>
      </c>
      <c r="B2143" s="20">
        <v>0</v>
      </c>
      <c r="C2143" s="38">
        <v>2020.55</v>
      </c>
      <c r="D2143" s="8" t="s">
        <v>7882</v>
      </c>
      <c r="E2143" s="8" t="s">
        <v>7884</v>
      </c>
      <c r="F2143" s="8" t="s">
        <v>7859</v>
      </c>
      <c r="G2143" s="43">
        <v>37140</v>
      </c>
      <c r="H2143" s="20">
        <v>21</v>
      </c>
      <c r="I2143" s="20" t="str" cm="1">
        <f t="array" ref="I2143">_xlfn.IFS(H2143&lt;=18, "Child", AND(H2143&gt;18, H2143&lt;=54), "Adult", TRUE, "Old")</f>
        <v>Adult</v>
      </c>
      <c r="K2143" s="27"/>
    </row>
    <row r="2144" spans="1:11" ht="15" customHeight="1" x14ac:dyDescent="0.3">
      <c r="A2144" s="8" t="s">
        <v>2180</v>
      </c>
      <c r="B2144" s="20">
        <v>0</v>
      </c>
      <c r="C2144" s="38">
        <v>2020.18</v>
      </c>
      <c r="D2144" s="8" t="s">
        <v>7882</v>
      </c>
      <c r="E2144" s="8" t="s">
        <v>7883</v>
      </c>
      <c r="F2144" s="8" t="s">
        <v>7861</v>
      </c>
      <c r="G2144" s="43">
        <v>37073</v>
      </c>
      <c r="H2144" s="20">
        <v>21</v>
      </c>
      <c r="I2144" s="20" t="str" cm="1">
        <f t="array" ref="I2144">_xlfn.IFS(H2144&lt;=18, "Child", AND(H2144&gt;18, H2144&lt;=54), "Adult", TRUE, "Old")</f>
        <v>Adult</v>
      </c>
      <c r="K2144" s="27"/>
    </row>
    <row r="2145" spans="1:11" ht="15" customHeight="1" x14ac:dyDescent="0.3">
      <c r="A2145" s="8" t="s">
        <v>2181</v>
      </c>
      <c r="B2145" s="20">
        <v>0</v>
      </c>
      <c r="C2145" s="38">
        <v>2007.95</v>
      </c>
      <c r="D2145" s="8" t="s">
        <v>7882</v>
      </c>
      <c r="E2145" s="8" t="s">
        <v>7884</v>
      </c>
      <c r="F2145" s="8" t="s">
        <v>7861</v>
      </c>
      <c r="G2145" s="43">
        <v>37117</v>
      </c>
      <c r="H2145" s="20">
        <v>21</v>
      </c>
      <c r="I2145" s="20" t="str" cm="1">
        <f t="array" ref="I2145">_xlfn.IFS(H2145&lt;=18, "Child", AND(H2145&gt;18, H2145&lt;=54), "Adult", TRUE, "Old")</f>
        <v>Adult</v>
      </c>
      <c r="K2145" s="27"/>
    </row>
    <row r="2146" spans="1:11" ht="15" customHeight="1" x14ac:dyDescent="0.3">
      <c r="A2146" s="8" t="s">
        <v>2182</v>
      </c>
      <c r="B2146" s="20">
        <v>0</v>
      </c>
      <c r="C2146" s="38">
        <v>1986.93</v>
      </c>
      <c r="D2146" s="8" t="s">
        <v>7882</v>
      </c>
      <c r="E2146" s="8" t="s">
        <v>7884</v>
      </c>
      <c r="F2146" s="8" t="s">
        <v>7859</v>
      </c>
      <c r="G2146" s="43">
        <v>36052</v>
      </c>
      <c r="H2146" s="20">
        <v>24</v>
      </c>
      <c r="I2146" s="20" t="str" cm="1">
        <f t="array" ref="I2146">_xlfn.IFS(H2146&lt;=18, "Child", AND(H2146&gt;18, H2146&lt;=54), "Adult", TRUE, "Old")</f>
        <v>Adult</v>
      </c>
      <c r="K2146" s="27"/>
    </row>
    <row r="2147" spans="1:11" ht="15" customHeight="1" x14ac:dyDescent="0.3">
      <c r="A2147" s="8" t="s">
        <v>2183</v>
      </c>
      <c r="B2147" s="20">
        <v>0</v>
      </c>
      <c r="C2147" s="38">
        <v>1984.45</v>
      </c>
      <c r="D2147" s="8" t="s">
        <v>7882</v>
      </c>
      <c r="E2147" s="8" t="s">
        <v>7882</v>
      </c>
      <c r="F2147" s="8" t="s">
        <v>7864</v>
      </c>
      <c r="G2147" s="43">
        <v>37528</v>
      </c>
      <c r="H2147" s="20">
        <v>20</v>
      </c>
      <c r="I2147" s="20" t="str" cm="1">
        <f t="array" ref="I2147">_xlfn.IFS(H2147&lt;=18, "Child", AND(H2147&gt;18, H2147&lt;=54), "Adult", TRUE, "Old")</f>
        <v>Adult</v>
      </c>
      <c r="K2147" s="27"/>
    </row>
    <row r="2148" spans="1:11" ht="15" customHeight="1" x14ac:dyDescent="0.3">
      <c r="A2148" s="8" t="s">
        <v>2184</v>
      </c>
      <c r="B2148" s="20">
        <v>0</v>
      </c>
      <c r="C2148" s="38">
        <v>1981.58</v>
      </c>
      <c r="D2148" s="8" t="s">
        <v>7882</v>
      </c>
      <c r="E2148" s="8" t="s">
        <v>7883</v>
      </c>
      <c r="F2148" s="8" t="s">
        <v>7859</v>
      </c>
      <c r="G2148" s="43">
        <v>36158</v>
      </c>
      <c r="H2148" s="20">
        <v>24</v>
      </c>
      <c r="I2148" s="20" t="str" cm="1">
        <f t="array" ref="I2148">_xlfn.IFS(H2148&lt;=18, "Child", AND(H2148&gt;18, H2148&lt;=54), "Adult", TRUE, "Old")</f>
        <v>Adult</v>
      </c>
      <c r="K2148" s="27"/>
    </row>
    <row r="2149" spans="1:11" ht="15" customHeight="1" x14ac:dyDescent="0.3">
      <c r="A2149" s="8" t="s">
        <v>2185</v>
      </c>
      <c r="B2149" s="20">
        <v>1</v>
      </c>
      <c r="C2149" s="38">
        <v>1980.07</v>
      </c>
      <c r="D2149" s="8" t="s">
        <v>7882</v>
      </c>
      <c r="E2149" s="8" t="s">
        <v>7882</v>
      </c>
      <c r="F2149" s="8" t="s">
        <v>7861</v>
      </c>
      <c r="G2149" s="43">
        <v>37453</v>
      </c>
      <c r="H2149" s="20">
        <v>20</v>
      </c>
      <c r="I2149" s="20" t="str" cm="1">
        <f t="array" ref="I2149">_xlfn.IFS(H2149&lt;=18, "Child", AND(H2149&gt;18, H2149&lt;=54), "Adult", TRUE, "Old")</f>
        <v>Adult</v>
      </c>
      <c r="K2149" s="27"/>
    </row>
    <row r="2150" spans="1:11" ht="15" customHeight="1" x14ac:dyDescent="0.3">
      <c r="A2150" s="8" t="s">
        <v>2186</v>
      </c>
      <c r="B2150" s="20">
        <v>0</v>
      </c>
      <c r="C2150" s="38">
        <v>1977.82</v>
      </c>
      <c r="D2150" s="8" t="s">
        <v>7882</v>
      </c>
      <c r="E2150" s="8" t="s">
        <v>7883</v>
      </c>
      <c r="F2150" s="8" t="s">
        <v>7861</v>
      </c>
      <c r="G2150" s="43">
        <v>36067</v>
      </c>
      <c r="H2150" s="20">
        <v>24</v>
      </c>
      <c r="I2150" s="20" t="str" cm="1">
        <f t="array" ref="I2150">_xlfn.IFS(H2150&lt;=18, "Child", AND(H2150&gt;18, H2150&lt;=54), "Adult", TRUE, "Old")</f>
        <v>Adult</v>
      </c>
      <c r="K2150" s="27"/>
    </row>
    <row r="2151" spans="1:11" ht="15" customHeight="1" x14ac:dyDescent="0.3">
      <c r="A2151" s="8" t="s">
        <v>2187</v>
      </c>
      <c r="B2151" s="20">
        <v>0</v>
      </c>
      <c r="C2151" s="38">
        <v>1972.95</v>
      </c>
      <c r="D2151" s="8" t="s">
        <v>7882</v>
      </c>
      <c r="E2151" s="8" t="s">
        <v>7883</v>
      </c>
      <c r="F2151" s="8" t="s">
        <v>7861</v>
      </c>
      <c r="G2151" s="43">
        <v>36073</v>
      </c>
      <c r="H2151" s="20">
        <v>24</v>
      </c>
      <c r="I2151" s="20" t="str" cm="1">
        <f t="array" ref="I2151">_xlfn.IFS(H2151&lt;=18, "Child", AND(H2151&gt;18, H2151&lt;=54), "Adult", TRUE, "Old")</f>
        <v>Adult</v>
      </c>
      <c r="K2151" s="27"/>
    </row>
    <row r="2152" spans="1:11" ht="15" customHeight="1" x14ac:dyDescent="0.3">
      <c r="A2152" s="8" t="s">
        <v>2188</v>
      </c>
      <c r="B2152" s="20">
        <v>0</v>
      </c>
      <c r="C2152" s="38">
        <v>1969.61</v>
      </c>
      <c r="D2152" s="8" t="s">
        <v>7882</v>
      </c>
      <c r="E2152" s="8" t="s">
        <v>7882</v>
      </c>
      <c r="F2152" s="8" t="s">
        <v>7861</v>
      </c>
      <c r="G2152" s="43">
        <v>36066</v>
      </c>
      <c r="H2152" s="20">
        <v>24</v>
      </c>
      <c r="I2152" s="20" t="str" cm="1">
        <f t="array" ref="I2152">_xlfn.IFS(H2152&lt;=18, "Child", AND(H2152&gt;18, H2152&lt;=54), "Adult", TRUE, "Old")</f>
        <v>Adult</v>
      </c>
      <c r="K2152" s="27"/>
    </row>
    <row r="2153" spans="1:11" ht="15" customHeight="1" x14ac:dyDescent="0.3">
      <c r="A2153" s="8" t="s">
        <v>2189</v>
      </c>
      <c r="B2153" s="20">
        <v>0</v>
      </c>
      <c r="C2153" s="38">
        <v>1967.02</v>
      </c>
      <c r="D2153" s="8" t="s">
        <v>7882</v>
      </c>
      <c r="E2153" s="8" t="s">
        <v>7884</v>
      </c>
      <c r="F2153" s="8" t="s">
        <v>7864</v>
      </c>
      <c r="G2153" s="43">
        <v>37466</v>
      </c>
      <c r="H2153" s="20">
        <v>20</v>
      </c>
      <c r="I2153" s="20" t="str" cm="1">
        <f t="array" ref="I2153">_xlfn.IFS(H2153&lt;=18, "Child", AND(H2153&gt;18, H2153&lt;=54), "Adult", TRUE, "Old")</f>
        <v>Adult</v>
      </c>
      <c r="K2153" s="27"/>
    </row>
    <row r="2154" spans="1:11" ht="15" customHeight="1" x14ac:dyDescent="0.3">
      <c r="A2154" s="8" t="s">
        <v>2190</v>
      </c>
      <c r="B2154" s="20">
        <v>1</v>
      </c>
      <c r="C2154" s="38">
        <v>1964.78</v>
      </c>
      <c r="D2154" s="8" t="s">
        <v>7882</v>
      </c>
      <c r="E2154" s="8" t="s">
        <v>7883</v>
      </c>
      <c r="F2154" s="8" t="s">
        <v>7861</v>
      </c>
      <c r="G2154" s="43">
        <v>37506</v>
      </c>
      <c r="H2154" s="20">
        <v>20</v>
      </c>
      <c r="I2154" s="20" t="str" cm="1">
        <f t="array" ref="I2154">_xlfn.IFS(H2154&lt;=18, "Child", AND(H2154&gt;18, H2154&lt;=54), "Adult", TRUE, "Old")</f>
        <v>Adult</v>
      </c>
      <c r="K2154" s="27"/>
    </row>
    <row r="2155" spans="1:11" ht="15" customHeight="1" x14ac:dyDescent="0.3">
      <c r="A2155" s="8" t="s">
        <v>2191</v>
      </c>
      <c r="B2155" s="20">
        <v>0</v>
      </c>
      <c r="C2155" s="38">
        <v>1917.32</v>
      </c>
      <c r="D2155" s="8" t="s">
        <v>7882</v>
      </c>
      <c r="E2155" s="8" t="s">
        <v>7884</v>
      </c>
      <c r="F2155" s="8" t="s">
        <v>7860</v>
      </c>
      <c r="G2155" s="43">
        <v>37234</v>
      </c>
      <c r="H2155" s="20">
        <v>21</v>
      </c>
      <c r="I2155" s="20" t="str" cm="1">
        <f t="array" ref="I2155">_xlfn.IFS(H2155&lt;=18, "Child", AND(H2155&gt;18, H2155&lt;=54), "Adult", TRUE, "Old")</f>
        <v>Adult</v>
      </c>
      <c r="K2155" s="27"/>
    </row>
    <row r="2156" spans="1:11" ht="15" customHeight="1" x14ac:dyDescent="0.3">
      <c r="A2156" s="8" t="s">
        <v>2192</v>
      </c>
      <c r="B2156" s="20">
        <v>0</v>
      </c>
      <c r="C2156" s="38">
        <v>1909.53</v>
      </c>
      <c r="D2156" s="8" t="s">
        <v>7882</v>
      </c>
      <c r="E2156" s="8" t="s">
        <v>7882</v>
      </c>
      <c r="F2156" s="8" t="s">
        <v>7860</v>
      </c>
      <c r="G2156" s="43">
        <v>37106</v>
      </c>
      <c r="H2156" s="20">
        <v>21</v>
      </c>
      <c r="I2156" s="20" t="str" cm="1">
        <f t="array" ref="I2156">_xlfn.IFS(H2156&lt;=18, "Child", AND(H2156&gt;18, H2156&lt;=54), "Adult", TRUE, "Old")</f>
        <v>Adult</v>
      </c>
      <c r="K2156" s="27"/>
    </row>
    <row r="2157" spans="1:11" ht="15" customHeight="1" x14ac:dyDescent="0.3">
      <c r="A2157" s="8" t="s">
        <v>2193</v>
      </c>
      <c r="B2157" s="20">
        <v>0</v>
      </c>
      <c r="C2157" s="38">
        <v>1908.9</v>
      </c>
      <c r="D2157" s="8" t="s">
        <v>7882</v>
      </c>
      <c r="E2157" s="8" t="s">
        <v>7882</v>
      </c>
      <c r="F2157" s="8" t="s">
        <v>7859</v>
      </c>
      <c r="G2157" s="43">
        <v>34613</v>
      </c>
      <c r="H2157" s="20">
        <v>28</v>
      </c>
      <c r="I2157" s="20" t="str" cm="1">
        <f t="array" ref="I2157">_xlfn.IFS(H2157&lt;=18, "Child", AND(H2157&gt;18, H2157&lt;=54), "Adult", TRUE, "Old")</f>
        <v>Adult</v>
      </c>
      <c r="K2157" s="27"/>
    </row>
    <row r="2158" spans="1:11" ht="15" customHeight="1" x14ac:dyDescent="0.3">
      <c r="A2158" s="8" t="s">
        <v>2194</v>
      </c>
      <c r="B2158" s="20">
        <v>0</v>
      </c>
      <c r="C2158" s="38">
        <v>1906.36</v>
      </c>
      <c r="D2158" s="8" t="s">
        <v>7882</v>
      </c>
      <c r="E2158" s="8" t="s">
        <v>7883</v>
      </c>
      <c r="F2158" s="8" t="s">
        <v>7860</v>
      </c>
      <c r="G2158" s="43">
        <v>37113</v>
      </c>
      <c r="H2158" s="20">
        <v>21</v>
      </c>
      <c r="I2158" s="20" t="str" cm="1">
        <f t="array" ref="I2158">_xlfn.IFS(H2158&lt;=18, "Child", AND(H2158&gt;18, H2158&lt;=54), "Adult", TRUE, "Old")</f>
        <v>Adult</v>
      </c>
      <c r="K2158" s="27"/>
    </row>
    <row r="2159" spans="1:11" ht="15" customHeight="1" x14ac:dyDescent="0.3">
      <c r="A2159" s="8" t="s">
        <v>2195</v>
      </c>
      <c r="B2159" s="20">
        <v>0</v>
      </c>
      <c r="C2159" s="38">
        <v>1880.49</v>
      </c>
      <c r="D2159" s="8" t="s">
        <v>7882</v>
      </c>
      <c r="E2159" s="8" t="s">
        <v>7883</v>
      </c>
      <c r="F2159" s="8" t="s">
        <v>7861</v>
      </c>
      <c r="G2159" s="43">
        <v>37489</v>
      </c>
      <c r="H2159" s="20">
        <v>20</v>
      </c>
      <c r="I2159" s="20" t="str" cm="1">
        <f t="array" ref="I2159">_xlfn.IFS(H2159&lt;=18, "Child", AND(H2159&gt;18, H2159&lt;=54), "Adult", TRUE, "Old")</f>
        <v>Adult</v>
      </c>
      <c r="K2159" s="27"/>
    </row>
    <row r="2160" spans="1:11" ht="15" customHeight="1" x14ac:dyDescent="0.3">
      <c r="A2160" s="8" t="s">
        <v>2196</v>
      </c>
      <c r="B2160" s="20">
        <v>0</v>
      </c>
      <c r="C2160" s="38">
        <v>1880.07</v>
      </c>
      <c r="D2160" s="8" t="s">
        <v>7882</v>
      </c>
      <c r="E2160" s="8" t="s">
        <v>7884</v>
      </c>
      <c r="F2160" s="8" t="s">
        <v>7859</v>
      </c>
      <c r="G2160" s="43">
        <v>37497</v>
      </c>
      <c r="H2160" s="20">
        <v>20</v>
      </c>
      <c r="I2160" s="20" t="str" cm="1">
        <f t="array" ref="I2160">_xlfn.IFS(H2160&lt;=18, "Child", AND(H2160&gt;18, H2160&lt;=54), "Adult", TRUE, "Old")</f>
        <v>Adult</v>
      </c>
      <c r="K2160" s="27"/>
    </row>
    <row r="2161" spans="1:11" ht="15" customHeight="1" x14ac:dyDescent="0.3">
      <c r="A2161" s="8" t="s">
        <v>2197</v>
      </c>
      <c r="B2161" s="20">
        <v>0</v>
      </c>
      <c r="C2161" s="38">
        <v>1877.93</v>
      </c>
      <c r="D2161" s="8" t="s">
        <v>7882</v>
      </c>
      <c r="E2161" s="8" t="s">
        <v>7883</v>
      </c>
      <c r="F2161" s="8" t="s">
        <v>7859</v>
      </c>
      <c r="G2161" s="43">
        <v>37558</v>
      </c>
      <c r="H2161" s="20">
        <v>20</v>
      </c>
      <c r="I2161" s="20" t="str" cm="1">
        <f t="array" ref="I2161">_xlfn.IFS(H2161&lt;=18, "Child", AND(H2161&gt;18, H2161&lt;=54), "Adult", TRUE, "Old")</f>
        <v>Adult</v>
      </c>
      <c r="K2161" s="27"/>
    </row>
    <row r="2162" spans="1:11" ht="15" customHeight="1" x14ac:dyDescent="0.3">
      <c r="A2162" s="8" t="s">
        <v>2198</v>
      </c>
      <c r="B2162" s="20">
        <v>0</v>
      </c>
      <c r="C2162" s="38">
        <v>1875.34</v>
      </c>
      <c r="D2162" s="8" t="s">
        <v>7882</v>
      </c>
      <c r="E2162" s="8" t="s">
        <v>7884</v>
      </c>
      <c r="F2162" s="8" t="s">
        <v>7861</v>
      </c>
      <c r="G2162" s="43">
        <v>37521</v>
      </c>
      <c r="H2162" s="20">
        <v>20</v>
      </c>
      <c r="I2162" s="20" t="str" cm="1">
        <f t="array" ref="I2162">_xlfn.IFS(H2162&lt;=18, "Child", AND(H2162&gt;18, H2162&lt;=54), "Adult", TRUE, "Old")</f>
        <v>Adult</v>
      </c>
      <c r="K2162" s="27"/>
    </row>
    <row r="2163" spans="1:11" ht="15" customHeight="1" x14ac:dyDescent="0.3">
      <c r="A2163" s="8" t="s">
        <v>2199</v>
      </c>
      <c r="B2163" s="20">
        <v>0</v>
      </c>
      <c r="C2163" s="38">
        <v>1865.98</v>
      </c>
      <c r="D2163" s="8" t="s">
        <v>7882</v>
      </c>
      <c r="E2163" s="8" t="s">
        <v>7882</v>
      </c>
      <c r="F2163" s="8" t="s">
        <v>7860</v>
      </c>
      <c r="G2163" s="43">
        <v>35248</v>
      </c>
      <c r="H2163" s="20">
        <v>26</v>
      </c>
      <c r="I2163" s="20" t="str" cm="1">
        <f t="array" ref="I2163">_xlfn.IFS(H2163&lt;=18, "Child", AND(H2163&gt;18, H2163&lt;=54), "Adult", TRUE, "Old")</f>
        <v>Adult</v>
      </c>
      <c r="K2163" s="27"/>
    </row>
    <row r="2164" spans="1:11" ht="15" customHeight="1" x14ac:dyDescent="0.3">
      <c r="A2164" s="8" t="s">
        <v>2200</v>
      </c>
      <c r="B2164" s="20">
        <v>0</v>
      </c>
      <c r="C2164" s="38">
        <v>1863.45</v>
      </c>
      <c r="D2164" s="8" t="s">
        <v>7882</v>
      </c>
      <c r="E2164" s="8" t="s">
        <v>7883</v>
      </c>
      <c r="F2164" s="8" t="s">
        <v>7866</v>
      </c>
      <c r="G2164" s="43">
        <v>38348</v>
      </c>
      <c r="H2164" s="20">
        <v>18</v>
      </c>
      <c r="I2164" s="20" t="str" cm="1">
        <f t="array" ref="I2164">_xlfn.IFS(H2164&lt;=18, "Child", AND(H2164&gt;18, H2164&lt;=54), "Adult", TRUE, "Old")</f>
        <v>Child</v>
      </c>
      <c r="K2164" s="27"/>
    </row>
    <row r="2165" spans="1:11" ht="15" customHeight="1" x14ac:dyDescent="0.3">
      <c r="A2165" s="8" t="s">
        <v>2201</v>
      </c>
      <c r="B2165" s="20">
        <v>0</v>
      </c>
      <c r="C2165" s="38">
        <v>1850.55</v>
      </c>
      <c r="D2165" s="8" t="s">
        <v>7882</v>
      </c>
      <c r="E2165" s="8" t="s">
        <v>7884</v>
      </c>
      <c r="F2165" s="8" t="s">
        <v>7860</v>
      </c>
      <c r="G2165" s="43">
        <v>34674</v>
      </c>
      <c r="H2165" s="20">
        <v>28</v>
      </c>
      <c r="I2165" s="20" t="str" cm="1">
        <f t="array" ref="I2165">_xlfn.IFS(H2165&lt;=18, "Child", AND(H2165&gt;18, H2165&lt;=54), "Adult", TRUE, "Old")</f>
        <v>Adult</v>
      </c>
      <c r="K2165" s="27"/>
    </row>
    <row r="2166" spans="1:11" ht="15" customHeight="1" x14ac:dyDescent="0.3">
      <c r="A2166" s="8" t="s">
        <v>2202</v>
      </c>
      <c r="B2166" s="20">
        <v>1</v>
      </c>
      <c r="C2166" s="38">
        <v>1842.52</v>
      </c>
      <c r="D2166" s="8" t="s">
        <v>7882</v>
      </c>
      <c r="E2166" s="8" t="s">
        <v>7884</v>
      </c>
      <c r="F2166" s="8" t="s">
        <v>7861</v>
      </c>
      <c r="G2166" s="43">
        <v>37822</v>
      </c>
      <c r="H2166" s="20">
        <v>19</v>
      </c>
      <c r="I2166" s="20" t="str" cm="1">
        <f t="array" ref="I2166">_xlfn.IFS(H2166&lt;=18, "Child", AND(H2166&gt;18, H2166&lt;=54), "Adult", TRUE, "Old")</f>
        <v>Adult</v>
      </c>
      <c r="K2166" s="27"/>
    </row>
    <row r="2167" spans="1:11" ht="15" customHeight="1" x14ac:dyDescent="0.3">
      <c r="A2167" s="8" t="s">
        <v>2203</v>
      </c>
      <c r="B2167" s="20">
        <v>0</v>
      </c>
      <c r="C2167" s="38">
        <v>1837.28</v>
      </c>
      <c r="D2167" s="8" t="s">
        <v>7882</v>
      </c>
      <c r="E2167" s="8" t="s">
        <v>7884</v>
      </c>
      <c r="F2167" s="8" t="s">
        <v>7859</v>
      </c>
      <c r="G2167" s="43">
        <v>36506</v>
      </c>
      <c r="H2167" s="20">
        <v>23</v>
      </c>
      <c r="I2167" s="20" t="str" cm="1">
        <f t="array" ref="I2167">_xlfn.IFS(H2167&lt;=18, "Child", AND(H2167&gt;18, H2167&lt;=54), "Adult", TRUE, "Old")</f>
        <v>Adult</v>
      </c>
      <c r="K2167" s="27"/>
    </row>
    <row r="2168" spans="1:11" ht="15" customHeight="1" x14ac:dyDescent="0.3">
      <c r="A2168" s="8" t="s">
        <v>2204</v>
      </c>
      <c r="B2168" s="20">
        <v>1</v>
      </c>
      <c r="C2168" s="38">
        <v>1837.24</v>
      </c>
      <c r="D2168" s="8" t="s">
        <v>7882</v>
      </c>
      <c r="E2168" s="8" t="s">
        <v>7884</v>
      </c>
      <c r="F2168" s="8" t="s">
        <v>7861</v>
      </c>
      <c r="G2168" s="43">
        <v>37837</v>
      </c>
      <c r="H2168" s="20">
        <v>19</v>
      </c>
      <c r="I2168" s="20" t="str" cm="1">
        <f t="array" ref="I2168">_xlfn.IFS(H2168&lt;=18, "Child", AND(H2168&gt;18, H2168&lt;=54), "Adult", TRUE, "Old")</f>
        <v>Adult</v>
      </c>
      <c r="K2168" s="27"/>
    </row>
    <row r="2169" spans="1:11" ht="15" customHeight="1" x14ac:dyDescent="0.3">
      <c r="A2169" s="8" t="s">
        <v>2205</v>
      </c>
      <c r="B2169" s="20">
        <v>1</v>
      </c>
      <c r="C2169" s="38">
        <v>1832.09</v>
      </c>
      <c r="D2169" s="8" t="s">
        <v>7882</v>
      </c>
      <c r="E2169" s="8" t="s">
        <v>7882</v>
      </c>
      <c r="F2169" s="8" t="s">
        <v>7861</v>
      </c>
      <c r="G2169" s="43">
        <v>37844</v>
      </c>
      <c r="H2169" s="20">
        <v>19</v>
      </c>
      <c r="I2169" s="20" t="str" cm="1">
        <f t="array" ref="I2169">_xlfn.IFS(H2169&lt;=18, "Child", AND(H2169&gt;18, H2169&lt;=54), "Adult", TRUE, "Old")</f>
        <v>Adult</v>
      </c>
      <c r="K2169" s="27"/>
    </row>
    <row r="2170" spans="1:11" ht="15" customHeight="1" x14ac:dyDescent="0.3">
      <c r="A2170" s="8" t="s">
        <v>2206</v>
      </c>
      <c r="B2170" s="20">
        <v>0</v>
      </c>
      <c r="C2170" s="38">
        <v>1826.84</v>
      </c>
      <c r="D2170" s="8" t="s">
        <v>7882</v>
      </c>
      <c r="E2170" s="8" t="s">
        <v>7884</v>
      </c>
      <c r="F2170" s="8" t="s">
        <v>7861</v>
      </c>
      <c r="G2170" s="43">
        <v>36434</v>
      </c>
      <c r="H2170" s="20">
        <v>23</v>
      </c>
      <c r="I2170" s="20" t="str" cm="1">
        <f t="array" ref="I2170">_xlfn.IFS(H2170&lt;=18, "Child", AND(H2170&gt;18, H2170&lt;=54), "Adult", TRUE, "Old")</f>
        <v>Adult</v>
      </c>
      <c r="K2170" s="27"/>
    </row>
    <row r="2171" spans="1:11" ht="15" customHeight="1" x14ac:dyDescent="0.3">
      <c r="A2171" s="8" t="s">
        <v>2207</v>
      </c>
      <c r="B2171" s="20">
        <v>0</v>
      </c>
      <c r="C2171" s="38">
        <v>1824.29</v>
      </c>
      <c r="D2171" s="8" t="s">
        <v>7882</v>
      </c>
      <c r="E2171" s="8" t="s">
        <v>7882</v>
      </c>
      <c r="F2171" s="8" t="s">
        <v>7859</v>
      </c>
      <c r="G2171" s="43">
        <v>36481</v>
      </c>
      <c r="H2171" s="20">
        <v>23</v>
      </c>
      <c r="I2171" s="20" t="str" cm="1">
        <f t="array" ref="I2171">_xlfn.IFS(H2171&lt;=18, "Child", AND(H2171&gt;18, H2171&lt;=54), "Adult", TRUE, "Old")</f>
        <v>Adult</v>
      </c>
      <c r="K2171" s="27"/>
    </row>
    <row r="2172" spans="1:11" ht="15" customHeight="1" x14ac:dyDescent="0.3">
      <c r="A2172" s="8" t="s">
        <v>2208</v>
      </c>
      <c r="B2172" s="20">
        <v>0</v>
      </c>
      <c r="C2172" s="38">
        <v>1822.54</v>
      </c>
      <c r="D2172" s="8" t="s">
        <v>7882</v>
      </c>
      <c r="E2172" s="8" t="s">
        <v>7883</v>
      </c>
      <c r="F2172" s="8" t="s">
        <v>7860</v>
      </c>
      <c r="G2172" s="43">
        <v>38218</v>
      </c>
      <c r="H2172" s="20">
        <v>18</v>
      </c>
      <c r="I2172" s="20" t="str" cm="1">
        <f t="array" ref="I2172">_xlfn.IFS(H2172&lt;=18, "Child", AND(H2172&gt;18, H2172&lt;=54), "Adult", TRUE, "Old")</f>
        <v>Child</v>
      </c>
      <c r="K2172" s="27"/>
    </row>
    <row r="2173" spans="1:11" ht="15" customHeight="1" x14ac:dyDescent="0.3">
      <c r="A2173" s="8" t="s">
        <v>2209</v>
      </c>
      <c r="B2173" s="20">
        <v>0</v>
      </c>
      <c r="C2173" s="38">
        <v>1815.88</v>
      </c>
      <c r="D2173" s="8" t="s">
        <v>7882</v>
      </c>
      <c r="E2173" s="8" t="s">
        <v>7882</v>
      </c>
      <c r="F2173" s="8" t="s">
        <v>7859</v>
      </c>
      <c r="G2173" s="43">
        <v>36428</v>
      </c>
      <c r="H2173" s="20">
        <v>23</v>
      </c>
      <c r="I2173" s="20" t="str" cm="1">
        <f t="array" ref="I2173">_xlfn.IFS(H2173&lt;=18, "Child", AND(H2173&gt;18, H2173&lt;=54), "Adult", TRUE, "Old")</f>
        <v>Adult</v>
      </c>
      <c r="K2173" s="27"/>
    </row>
    <row r="2174" spans="1:11" ht="15" customHeight="1" x14ac:dyDescent="0.3">
      <c r="A2174" s="8" t="s">
        <v>2210</v>
      </c>
      <c r="B2174" s="20">
        <v>0</v>
      </c>
      <c r="C2174" s="38">
        <v>1769.53</v>
      </c>
      <c r="D2174" s="8" t="s">
        <v>7882</v>
      </c>
      <c r="E2174" s="8" t="s">
        <v>7882</v>
      </c>
      <c r="F2174" s="8" t="s">
        <v>7860</v>
      </c>
      <c r="G2174" s="43">
        <v>37603</v>
      </c>
      <c r="H2174" s="20">
        <v>20</v>
      </c>
      <c r="I2174" s="20" t="str" cm="1">
        <f t="array" ref="I2174">_xlfn.IFS(H2174&lt;=18, "Child", AND(H2174&gt;18, H2174&lt;=54), "Adult", TRUE, "Old")</f>
        <v>Adult</v>
      </c>
      <c r="K2174" s="27"/>
    </row>
    <row r="2175" spans="1:11" ht="15" customHeight="1" x14ac:dyDescent="0.3">
      <c r="A2175" s="8" t="s">
        <v>2211</v>
      </c>
      <c r="B2175" s="20">
        <v>0</v>
      </c>
      <c r="C2175" s="38">
        <v>1759.34</v>
      </c>
      <c r="D2175" s="8" t="s">
        <v>7882</v>
      </c>
      <c r="E2175" s="8" t="s">
        <v>7883</v>
      </c>
      <c r="F2175" s="8" t="s">
        <v>7861</v>
      </c>
      <c r="G2175" s="43">
        <v>37944</v>
      </c>
      <c r="H2175" s="20">
        <v>19</v>
      </c>
      <c r="I2175" s="20" t="str" cm="1">
        <f t="array" ref="I2175">_xlfn.IFS(H2175&lt;=18, "Child", AND(H2175&gt;18, H2175&lt;=54), "Adult", TRUE, "Old")</f>
        <v>Adult</v>
      </c>
      <c r="K2175" s="27"/>
    </row>
    <row r="2176" spans="1:11" ht="15" customHeight="1" x14ac:dyDescent="0.3">
      <c r="A2176" s="8" t="s">
        <v>2212</v>
      </c>
      <c r="B2176" s="20">
        <v>0</v>
      </c>
      <c r="C2176" s="38">
        <v>1756.6</v>
      </c>
      <c r="D2176" s="8" t="s">
        <v>7882</v>
      </c>
      <c r="E2176" s="8" t="s">
        <v>7882</v>
      </c>
      <c r="F2176" s="8" t="s">
        <v>7859</v>
      </c>
      <c r="G2176" s="43">
        <v>36075</v>
      </c>
      <c r="H2176" s="20">
        <v>24</v>
      </c>
      <c r="I2176" s="20" t="str" cm="1">
        <f t="array" ref="I2176">_xlfn.IFS(H2176&lt;=18, "Child", AND(H2176&gt;18, H2176&lt;=54), "Adult", TRUE, "Old")</f>
        <v>Adult</v>
      </c>
      <c r="K2176" s="27"/>
    </row>
    <row r="2177" spans="1:11" ht="15" customHeight="1" x14ac:dyDescent="0.3">
      <c r="A2177" s="8" t="s">
        <v>2213</v>
      </c>
      <c r="B2177" s="20">
        <v>0</v>
      </c>
      <c r="C2177" s="38">
        <v>1748.77</v>
      </c>
      <c r="D2177" s="8" t="s">
        <v>7882</v>
      </c>
      <c r="E2177" s="8" t="s">
        <v>7883</v>
      </c>
      <c r="F2177" s="8" t="s">
        <v>7861</v>
      </c>
      <c r="G2177" s="43">
        <v>37890</v>
      </c>
      <c r="H2177" s="20">
        <v>19</v>
      </c>
      <c r="I2177" s="20" t="str" cm="1">
        <f t="array" ref="I2177">_xlfn.IFS(H2177&lt;=18, "Child", AND(H2177&gt;18, H2177&lt;=54), "Adult", TRUE, "Old")</f>
        <v>Adult</v>
      </c>
      <c r="K2177" s="27"/>
    </row>
    <row r="2178" spans="1:11" ht="15" customHeight="1" x14ac:dyDescent="0.3">
      <c r="A2178" s="8" t="s">
        <v>2214</v>
      </c>
      <c r="B2178" s="20">
        <v>0</v>
      </c>
      <c r="C2178" s="38">
        <v>1744.47</v>
      </c>
      <c r="D2178" s="8" t="s">
        <v>7882</v>
      </c>
      <c r="E2178" s="8" t="s">
        <v>7883</v>
      </c>
      <c r="F2178" s="8" t="s">
        <v>7861</v>
      </c>
      <c r="G2178" s="43">
        <v>37830</v>
      </c>
      <c r="H2178" s="20">
        <v>19</v>
      </c>
      <c r="I2178" s="20" t="str" cm="1">
        <f t="array" ref="I2178">_xlfn.IFS(H2178&lt;=18, "Child", AND(H2178&gt;18, H2178&lt;=54), "Adult", TRUE, "Old")</f>
        <v>Adult</v>
      </c>
      <c r="K2178" s="27"/>
    </row>
    <row r="2179" spans="1:11" ht="15" customHeight="1" x14ac:dyDescent="0.3">
      <c r="A2179" s="8" t="s">
        <v>2215</v>
      </c>
      <c r="B2179" s="20">
        <v>0</v>
      </c>
      <c r="C2179" s="38">
        <v>1743.21</v>
      </c>
      <c r="D2179" s="8" t="s">
        <v>7882</v>
      </c>
      <c r="E2179" s="8" t="s">
        <v>7883</v>
      </c>
      <c r="F2179" s="8" t="s">
        <v>7861</v>
      </c>
      <c r="G2179" s="43">
        <v>37827</v>
      </c>
      <c r="H2179" s="20">
        <v>19</v>
      </c>
      <c r="I2179" s="20" t="str" cm="1">
        <f t="array" ref="I2179">_xlfn.IFS(H2179&lt;=18, "Child", AND(H2179&gt;18, H2179&lt;=54), "Adult", TRUE, "Old")</f>
        <v>Adult</v>
      </c>
      <c r="K2179" s="27"/>
    </row>
    <row r="2180" spans="1:11" ht="15" customHeight="1" x14ac:dyDescent="0.3">
      <c r="A2180" s="8" t="s">
        <v>2216</v>
      </c>
      <c r="B2180" s="20">
        <v>0</v>
      </c>
      <c r="C2180" s="38">
        <v>1737.38</v>
      </c>
      <c r="D2180" s="8" t="s">
        <v>7882</v>
      </c>
      <c r="E2180" s="8" t="s">
        <v>7884</v>
      </c>
      <c r="F2180" s="8" t="s">
        <v>7861</v>
      </c>
      <c r="G2180" s="43">
        <v>37939</v>
      </c>
      <c r="H2180" s="20">
        <v>19</v>
      </c>
      <c r="I2180" s="20" t="str" cm="1">
        <f t="array" ref="I2180">_xlfn.IFS(H2180&lt;=18, "Child", AND(H2180&gt;18, H2180&lt;=54), "Adult", TRUE, "Old")</f>
        <v>Adult</v>
      </c>
      <c r="K2180" s="27"/>
    </row>
    <row r="2181" spans="1:11" ht="15" customHeight="1" x14ac:dyDescent="0.3">
      <c r="A2181" s="8" t="s">
        <v>2217</v>
      </c>
      <c r="B2181" s="20">
        <v>0</v>
      </c>
      <c r="C2181" s="38">
        <v>1731.68</v>
      </c>
      <c r="D2181" s="8" t="s">
        <v>7882</v>
      </c>
      <c r="E2181" s="8" t="s">
        <v>7884</v>
      </c>
      <c r="F2181" s="8" t="s">
        <v>7861</v>
      </c>
      <c r="G2181" s="43">
        <v>37934</v>
      </c>
      <c r="H2181" s="20">
        <v>19</v>
      </c>
      <c r="I2181" s="20" t="str" cm="1">
        <f t="array" ref="I2181">_xlfn.IFS(H2181&lt;=18, "Child", AND(H2181&gt;18, H2181&lt;=54), "Adult", TRUE, "Old")</f>
        <v>Adult</v>
      </c>
      <c r="K2181" s="27"/>
    </row>
    <row r="2182" spans="1:11" ht="15" customHeight="1" x14ac:dyDescent="0.3">
      <c r="A2182" s="8" t="s">
        <v>2218</v>
      </c>
      <c r="B2182" s="20">
        <v>0</v>
      </c>
      <c r="C2182" s="38">
        <v>1728.9</v>
      </c>
      <c r="D2182" s="8" t="s">
        <v>7882</v>
      </c>
      <c r="E2182" s="8" t="s">
        <v>7884</v>
      </c>
      <c r="F2182" s="8" t="s">
        <v>7861</v>
      </c>
      <c r="G2182" s="43">
        <v>37865</v>
      </c>
      <c r="H2182" s="20">
        <v>19</v>
      </c>
      <c r="I2182" s="20" t="str" cm="1">
        <f t="array" ref="I2182">_xlfn.IFS(H2182&lt;=18, "Child", AND(H2182&gt;18, H2182&lt;=54), "Adult", TRUE, "Old")</f>
        <v>Adult</v>
      </c>
      <c r="K2182" s="27"/>
    </row>
    <row r="2183" spans="1:11" ht="15" customHeight="1" x14ac:dyDescent="0.3">
      <c r="A2183" s="8" t="s">
        <v>2219</v>
      </c>
      <c r="B2183" s="20">
        <v>0</v>
      </c>
      <c r="C2183" s="38">
        <v>1727.79</v>
      </c>
      <c r="D2183" s="8" t="s">
        <v>7882</v>
      </c>
      <c r="E2183" s="8" t="s">
        <v>7882</v>
      </c>
      <c r="F2183" s="8" t="s">
        <v>7861</v>
      </c>
      <c r="G2183" s="43">
        <v>37946</v>
      </c>
      <c r="H2183" s="20">
        <v>19</v>
      </c>
      <c r="I2183" s="20" t="str" cm="1">
        <f t="array" ref="I2183">_xlfn.IFS(H2183&lt;=18, "Child", AND(H2183&gt;18, H2183&lt;=54), "Adult", TRUE, "Old")</f>
        <v>Adult</v>
      </c>
      <c r="K2183" s="27"/>
    </row>
    <row r="2184" spans="1:11" ht="15" customHeight="1" x14ac:dyDescent="0.3">
      <c r="A2184" s="8" t="s">
        <v>2220</v>
      </c>
      <c r="B2184" s="20">
        <v>1</v>
      </c>
      <c r="C2184" s="38">
        <v>1727.54</v>
      </c>
      <c r="D2184" s="8" t="s">
        <v>7882</v>
      </c>
      <c r="E2184" s="8" t="s">
        <v>7883</v>
      </c>
      <c r="F2184" s="8" t="s">
        <v>7859</v>
      </c>
      <c r="G2184" s="43">
        <v>38239</v>
      </c>
      <c r="H2184" s="20">
        <v>18</v>
      </c>
      <c r="I2184" s="20" t="str" cm="1">
        <f t="array" ref="I2184">_xlfn.IFS(H2184&lt;=18, "Child", AND(H2184&gt;18, H2184&lt;=54), "Adult", TRUE, "Old")</f>
        <v>Child</v>
      </c>
      <c r="K2184" s="27"/>
    </row>
    <row r="2185" spans="1:11" ht="15" customHeight="1" x14ac:dyDescent="0.3">
      <c r="A2185" s="8" t="s">
        <v>2221</v>
      </c>
      <c r="B2185" s="20">
        <v>1</v>
      </c>
      <c r="C2185" s="38">
        <v>1725.55</v>
      </c>
      <c r="D2185" s="8" t="s">
        <v>7882</v>
      </c>
      <c r="E2185" s="8" t="s">
        <v>7884</v>
      </c>
      <c r="F2185" s="8" t="s">
        <v>7859</v>
      </c>
      <c r="G2185" s="43">
        <v>38281</v>
      </c>
      <c r="H2185" s="20">
        <v>18</v>
      </c>
      <c r="I2185" s="20" t="str" cm="1">
        <f t="array" ref="I2185">_xlfn.IFS(H2185&lt;=18, "Child", AND(H2185&gt;18, H2185&lt;=54), "Adult", TRUE, "Old")</f>
        <v>Child</v>
      </c>
      <c r="K2185" s="27"/>
    </row>
    <row r="2186" spans="1:11" ht="15" customHeight="1" x14ac:dyDescent="0.3">
      <c r="A2186" s="8" t="s">
        <v>2222</v>
      </c>
      <c r="B2186" s="20">
        <v>1</v>
      </c>
      <c r="C2186" s="38">
        <v>1720.35</v>
      </c>
      <c r="D2186" s="8" t="s">
        <v>7882</v>
      </c>
      <c r="E2186" s="8" t="s">
        <v>7882</v>
      </c>
      <c r="F2186" s="8" t="s">
        <v>7859</v>
      </c>
      <c r="G2186" s="43">
        <v>38241</v>
      </c>
      <c r="H2186" s="20">
        <v>18</v>
      </c>
      <c r="I2186" s="20" t="str" cm="1">
        <f t="array" ref="I2186">_xlfn.IFS(H2186&lt;=18, "Child", AND(H2186&gt;18, H2186&lt;=54), "Adult", TRUE, "Old")</f>
        <v>Child</v>
      </c>
      <c r="K2186" s="27"/>
    </row>
    <row r="2187" spans="1:11" ht="15" customHeight="1" x14ac:dyDescent="0.3">
      <c r="A2187" s="8" t="s">
        <v>2223</v>
      </c>
      <c r="B2187" s="20">
        <v>1</v>
      </c>
      <c r="C2187" s="38">
        <v>1719.44</v>
      </c>
      <c r="D2187" s="8" t="s">
        <v>7882</v>
      </c>
      <c r="E2187" s="8" t="s">
        <v>7882</v>
      </c>
      <c r="F2187" s="8" t="s">
        <v>7859</v>
      </c>
      <c r="G2187" s="43">
        <v>38148</v>
      </c>
      <c r="H2187" s="20">
        <v>18</v>
      </c>
      <c r="I2187" s="20" t="str" cm="1">
        <f t="array" ref="I2187">_xlfn.IFS(H2187&lt;=18, "Child", AND(H2187&gt;18, H2187&lt;=54), "Adult", TRUE, "Old")</f>
        <v>Child</v>
      </c>
      <c r="K2187" s="27"/>
    </row>
    <row r="2188" spans="1:11" ht="15" customHeight="1" x14ac:dyDescent="0.3">
      <c r="A2188" s="8" t="s">
        <v>2224</v>
      </c>
      <c r="B2188" s="20">
        <v>0</v>
      </c>
      <c r="C2188" s="38">
        <v>1712.23</v>
      </c>
      <c r="D2188" s="8" t="s">
        <v>7882</v>
      </c>
      <c r="E2188" s="8" t="s">
        <v>7883</v>
      </c>
      <c r="F2188" s="8" t="s">
        <v>7864</v>
      </c>
      <c r="G2188" s="43">
        <v>38251</v>
      </c>
      <c r="H2188" s="20">
        <v>18</v>
      </c>
      <c r="I2188" s="20" t="str" cm="1">
        <f t="array" ref="I2188">_xlfn.IFS(H2188&lt;=18, "Child", AND(H2188&gt;18, H2188&lt;=54), "Adult", TRUE, "Old")</f>
        <v>Child</v>
      </c>
      <c r="K2188" s="27"/>
    </row>
    <row r="2189" spans="1:11" ht="15" customHeight="1" x14ac:dyDescent="0.3">
      <c r="A2189" s="8" t="s">
        <v>2225</v>
      </c>
      <c r="B2189" s="20">
        <v>1</v>
      </c>
      <c r="C2189" s="38">
        <v>1711.03</v>
      </c>
      <c r="D2189" s="8" t="s">
        <v>7882</v>
      </c>
      <c r="E2189" s="8" t="s">
        <v>7882</v>
      </c>
      <c r="F2189" s="8" t="s">
        <v>7859</v>
      </c>
      <c r="G2189" s="43">
        <v>38249</v>
      </c>
      <c r="H2189" s="20">
        <v>18</v>
      </c>
      <c r="I2189" s="20" t="str" cm="1">
        <f t="array" ref="I2189">_xlfn.IFS(H2189&lt;=18, "Child", AND(H2189&gt;18, H2189&lt;=54), "Adult", TRUE, "Old")</f>
        <v>Child</v>
      </c>
      <c r="K2189" s="27"/>
    </row>
    <row r="2190" spans="1:11" ht="15" customHeight="1" x14ac:dyDescent="0.3">
      <c r="A2190" s="8" t="s">
        <v>2226</v>
      </c>
      <c r="B2190" s="20">
        <v>0</v>
      </c>
      <c r="C2190" s="38">
        <v>1708.93</v>
      </c>
      <c r="D2190" s="8" t="s">
        <v>7882</v>
      </c>
      <c r="E2190" s="8" t="s">
        <v>7883</v>
      </c>
      <c r="F2190" s="8" t="s">
        <v>7863</v>
      </c>
      <c r="G2190" s="43">
        <v>38333</v>
      </c>
      <c r="H2190" s="20">
        <v>18</v>
      </c>
      <c r="I2190" s="20" t="str" cm="1">
        <f t="array" ref="I2190">_xlfn.IFS(H2190&lt;=18, "Child", AND(H2190&gt;18, H2190&lt;=54), "Adult", TRUE, "Old")</f>
        <v>Child</v>
      </c>
      <c r="K2190" s="27"/>
    </row>
    <row r="2191" spans="1:11" ht="15" customHeight="1" x14ac:dyDescent="0.3">
      <c r="A2191" s="8" t="s">
        <v>2227</v>
      </c>
      <c r="B2191" s="20">
        <v>0</v>
      </c>
      <c r="C2191" s="38">
        <v>1708</v>
      </c>
      <c r="D2191" s="8" t="s">
        <v>7882</v>
      </c>
      <c r="E2191" s="8" t="s">
        <v>7884</v>
      </c>
      <c r="F2191" s="8" t="s">
        <v>7864</v>
      </c>
      <c r="G2191" s="43">
        <v>38277</v>
      </c>
      <c r="H2191" s="20">
        <v>18</v>
      </c>
      <c r="I2191" s="20" t="str" cm="1">
        <f t="array" ref="I2191">_xlfn.IFS(H2191&lt;=18, "Child", AND(H2191&gt;18, H2191&lt;=54), "Adult", TRUE, "Old")</f>
        <v>Child</v>
      </c>
      <c r="K2191" s="27"/>
    </row>
    <row r="2192" spans="1:11" ht="15" customHeight="1" x14ac:dyDescent="0.3">
      <c r="A2192" s="8" t="s">
        <v>2228</v>
      </c>
      <c r="B2192" s="20">
        <v>0</v>
      </c>
      <c r="C2192" s="38">
        <v>1705.62</v>
      </c>
      <c r="D2192" s="8" t="s">
        <v>7884</v>
      </c>
      <c r="E2192" s="8" t="s">
        <v>7884</v>
      </c>
      <c r="F2192" s="8" t="s">
        <v>7862</v>
      </c>
      <c r="G2192" s="43">
        <v>38327</v>
      </c>
      <c r="H2192" s="20">
        <v>18</v>
      </c>
      <c r="I2192" s="20" t="str" cm="1">
        <f t="array" ref="I2192">_xlfn.IFS(H2192&lt;=18, "Child", AND(H2192&gt;18, H2192&lt;=54), "Adult", TRUE, "Old")</f>
        <v>Child</v>
      </c>
      <c r="K2192" s="27"/>
    </row>
    <row r="2193" spans="1:11" ht="15" customHeight="1" x14ac:dyDescent="0.3">
      <c r="A2193" s="8" t="s">
        <v>2229</v>
      </c>
      <c r="B2193" s="20">
        <v>0</v>
      </c>
      <c r="C2193" s="38">
        <v>1704.7</v>
      </c>
      <c r="D2193" s="8" t="s">
        <v>7884</v>
      </c>
      <c r="E2193" s="8" t="s">
        <v>7882</v>
      </c>
      <c r="F2193" s="8" t="s">
        <v>7865</v>
      </c>
      <c r="G2193" s="43">
        <v>38335</v>
      </c>
      <c r="H2193" s="20">
        <v>18</v>
      </c>
      <c r="I2193" s="20" t="str" cm="1">
        <f t="array" ref="I2193">_xlfn.IFS(H2193&lt;=18, "Child", AND(H2193&gt;18, H2193&lt;=54), "Adult", TRUE, "Old")</f>
        <v>Child</v>
      </c>
      <c r="K2193" s="27"/>
    </row>
    <row r="2194" spans="1:11" ht="15" customHeight="1" x14ac:dyDescent="0.3">
      <c r="A2194" s="8" t="s">
        <v>2230</v>
      </c>
      <c r="B2194" s="20">
        <v>0</v>
      </c>
      <c r="C2194" s="38">
        <v>1704.57</v>
      </c>
      <c r="D2194" s="8" t="s">
        <v>7884</v>
      </c>
      <c r="E2194" s="8" t="s">
        <v>7883</v>
      </c>
      <c r="F2194" s="8" t="s">
        <v>7864</v>
      </c>
      <c r="G2194" s="43">
        <v>38298</v>
      </c>
      <c r="H2194" s="20">
        <v>18</v>
      </c>
      <c r="I2194" s="20" t="str" cm="1">
        <f t="array" ref="I2194">_xlfn.IFS(H2194&lt;=18, "Child", AND(H2194&gt;18, H2194&lt;=54), "Adult", TRUE, "Old")</f>
        <v>Child</v>
      </c>
      <c r="K2194" s="27"/>
    </row>
    <row r="2195" spans="1:11" ht="15" customHeight="1" x14ac:dyDescent="0.3">
      <c r="A2195" s="8" t="s">
        <v>2231</v>
      </c>
      <c r="B2195" s="20">
        <v>0</v>
      </c>
      <c r="C2195" s="38">
        <v>1702.46</v>
      </c>
      <c r="D2195" s="8" t="s">
        <v>7884</v>
      </c>
      <c r="E2195" s="8" t="s">
        <v>7882</v>
      </c>
      <c r="F2195" s="8" t="s">
        <v>7863</v>
      </c>
      <c r="G2195" s="43">
        <v>38331</v>
      </c>
      <c r="H2195" s="20">
        <v>18</v>
      </c>
      <c r="I2195" s="20" t="str" cm="1">
        <f t="array" ref="I2195">_xlfn.IFS(H2195&lt;=18, "Child", AND(H2195&gt;18, H2195&lt;=54), "Adult", TRUE, "Old")</f>
        <v>Child</v>
      </c>
      <c r="K2195" s="27"/>
    </row>
    <row r="2196" spans="1:11" ht="15" customHeight="1" x14ac:dyDescent="0.3">
      <c r="A2196" s="8" t="s">
        <v>2232</v>
      </c>
      <c r="B2196" s="20">
        <v>0</v>
      </c>
      <c r="C2196" s="38">
        <v>1694.8</v>
      </c>
      <c r="D2196" s="8" t="s">
        <v>7884</v>
      </c>
      <c r="E2196" s="8" t="s">
        <v>7884</v>
      </c>
      <c r="F2196" s="8" t="s">
        <v>7862</v>
      </c>
      <c r="G2196" s="43">
        <v>38308</v>
      </c>
      <c r="H2196" s="20">
        <v>18</v>
      </c>
      <c r="I2196" s="20" t="str" cm="1">
        <f t="array" ref="I2196">_xlfn.IFS(H2196&lt;=18, "Child", AND(H2196&gt;18, H2196&lt;=54), "Adult", TRUE, "Old")</f>
        <v>Child</v>
      </c>
      <c r="K2196" s="27"/>
    </row>
    <row r="2197" spans="1:11" ht="15" customHeight="1" x14ac:dyDescent="0.3">
      <c r="A2197" s="8" t="s">
        <v>2233</v>
      </c>
      <c r="B2197" s="20">
        <v>0</v>
      </c>
      <c r="C2197" s="38">
        <v>1682.6</v>
      </c>
      <c r="D2197" s="8" t="s">
        <v>7884</v>
      </c>
      <c r="E2197" s="8" t="s">
        <v>7884</v>
      </c>
      <c r="F2197" s="8" t="s">
        <v>7861</v>
      </c>
      <c r="G2197" s="43">
        <v>36820</v>
      </c>
      <c r="H2197" s="20">
        <v>22</v>
      </c>
      <c r="I2197" s="20" t="str" cm="1">
        <f t="array" ref="I2197">_xlfn.IFS(H2197&lt;=18, "Child", AND(H2197&gt;18, H2197&lt;=54), "Adult", TRUE, "Old")</f>
        <v>Adult</v>
      </c>
      <c r="K2197" s="27"/>
    </row>
    <row r="2198" spans="1:11" ht="15" customHeight="1" x14ac:dyDescent="0.3">
      <c r="A2198" s="8" t="s">
        <v>2234</v>
      </c>
      <c r="B2198" s="20">
        <v>0</v>
      </c>
      <c r="C2198" s="38">
        <v>1674.63</v>
      </c>
      <c r="D2198" s="8" t="s">
        <v>7884</v>
      </c>
      <c r="E2198" s="8" t="s">
        <v>7884</v>
      </c>
      <c r="F2198" s="8" t="s">
        <v>7859</v>
      </c>
      <c r="G2198" s="43">
        <v>36687</v>
      </c>
      <c r="H2198" s="20">
        <v>22</v>
      </c>
      <c r="I2198" s="20" t="str" cm="1">
        <f t="array" ref="I2198">_xlfn.IFS(H2198&lt;=18, "Child", AND(H2198&gt;18, H2198&lt;=54), "Adult", TRUE, "Old")</f>
        <v>Adult</v>
      </c>
      <c r="K2198" s="27"/>
    </row>
    <row r="2199" spans="1:11" ht="15" customHeight="1" x14ac:dyDescent="0.3">
      <c r="A2199" s="8" t="s">
        <v>2235</v>
      </c>
      <c r="B2199" s="20">
        <v>0</v>
      </c>
      <c r="C2199" s="38">
        <v>1665</v>
      </c>
      <c r="D2199" s="8" t="s">
        <v>7884</v>
      </c>
      <c r="E2199" s="8" t="s">
        <v>7884</v>
      </c>
      <c r="F2199" s="8" t="s">
        <v>7859</v>
      </c>
      <c r="G2199" s="43">
        <v>36822</v>
      </c>
      <c r="H2199" s="20">
        <v>22</v>
      </c>
      <c r="I2199" s="20" t="str" cm="1">
        <f t="array" ref="I2199">_xlfn.IFS(H2199&lt;=18, "Child", AND(H2199&gt;18, H2199&lt;=54), "Adult", TRUE, "Old")</f>
        <v>Adult</v>
      </c>
      <c r="K2199" s="27"/>
    </row>
    <row r="2200" spans="1:11" ht="15" customHeight="1" x14ac:dyDescent="0.3">
      <c r="A2200" s="8" t="s">
        <v>2236</v>
      </c>
      <c r="B2200" s="20">
        <v>0</v>
      </c>
      <c r="C2200" s="38">
        <v>1646.43</v>
      </c>
      <c r="D2200" s="8" t="s">
        <v>7884</v>
      </c>
      <c r="E2200" s="8" t="s">
        <v>7883</v>
      </c>
      <c r="F2200" s="8" t="s">
        <v>7860</v>
      </c>
      <c r="G2200" s="43">
        <v>37985</v>
      </c>
      <c r="H2200" s="20">
        <v>19</v>
      </c>
      <c r="I2200" s="20" t="str" cm="1">
        <f t="array" ref="I2200">_xlfn.IFS(H2200&lt;=18, "Child", AND(H2200&gt;18, H2200&lt;=54), "Adult", TRUE, "Old")</f>
        <v>Adult</v>
      </c>
      <c r="K2200" s="27"/>
    </row>
    <row r="2201" spans="1:11" ht="15" customHeight="1" x14ac:dyDescent="0.3">
      <c r="A2201" s="8" t="s">
        <v>2237</v>
      </c>
      <c r="B2201" s="20">
        <v>0</v>
      </c>
      <c r="C2201" s="38">
        <v>1639.56</v>
      </c>
      <c r="D2201" s="8" t="s">
        <v>7884</v>
      </c>
      <c r="E2201" s="8" t="s">
        <v>7884</v>
      </c>
      <c r="F2201" s="8" t="s">
        <v>7860</v>
      </c>
      <c r="G2201" s="43">
        <v>37854</v>
      </c>
      <c r="H2201" s="20">
        <v>19</v>
      </c>
      <c r="I2201" s="20" t="str" cm="1">
        <f t="array" ref="I2201">_xlfn.IFS(H2201&lt;=18, "Child", AND(H2201&gt;18, H2201&lt;=54), "Adult", TRUE, "Old")</f>
        <v>Adult</v>
      </c>
      <c r="K2201" s="27"/>
    </row>
    <row r="2202" spans="1:11" ht="15" customHeight="1" x14ac:dyDescent="0.3">
      <c r="A2202" s="8" t="s">
        <v>2238</v>
      </c>
      <c r="B2202" s="20">
        <v>0</v>
      </c>
      <c r="C2202" s="38">
        <v>1639.56</v>
      </c>
      <c r="D2202" s="8" t="s">
        <v>7884</v>
      </c>
      <c r="E2202" s="8" t="s">
        <v>7884</v>
      </c>
      <c r="F2202" s="8" t="s">
        <v>7860</v>
      </c>
      <c r="G2202" s="43">
        <v>37880</v>
      </c>
      <c r="H2202" s="20">
        <v>19</v>
      </c>
      <c r="I2202" s="20" t="str" cm="1">
        <f t="array" ref="I2202">_xlfn.IFS(H2202&lt;=18, "Child", AND(H2202&gt;18, H2202&lt;=54), "Adult", TRUE, "Old")</f>
        <v>Adult</v>
      </c>
      <c r="K2202" s="27"/>
    </row>
    <row r="2203" spans="1:11" ht="15" customHeight="1" x14ac:dyDescent="0.3">
      <c r="A2203" s="8" t="s">
        <v>2239</v>
      </c>
      <c r="B2203" s="20">
        <v>0</v>
      </c>
      <c r="C2203" s="38">
        <v>1635.73</v>
      </c>
      <c r="D2203" s="8" t="s">
        <v>7884</v>
      </c>
      <c r="E2203" s="8" t="s">
        <v>7882</v>
      </c>
      <c r="F2203" s="8" t="s">
        <v>7860</v>
      </c>
      <c r="G2203" s="43">
        <v>37985</v>
      </c>
      <c r="H2203" s="20">
        <v>19</v>
      </c>
      <c r="I2203" s="20" t="str" cm="1">
        <f t="array" ref="I2203">_xlfn.IFS(H2203&lt;=18, "Child", AND(H2203&gt;18, H2203&lt;=54), "Adult", TRUE, "Old")</f>
        <v>Adult</v>
      </c>
      <c r="K2203" s="27"/>
    </row>
    <row r="2204" spans="1:11" ht="15" customHeight="1" x14ac:dyDescent="0.3">
      <c r="A2204" s="8" t="s">
        <v>2240</v>
      </c>
      <c r="B2204" s="20">
        <v>0</v>
      </c>
      <c r="C2204" s="38">
        <v>1634.57</v>
      </c>
      <c r="D2204" s="8" t="s">
        <v>7884</v>
      </c>
      <c r="E2204" s="8" t="s">
        <v>7884</v>
      </c>
      <c r="F2204" s="8" t="s">
        <v>7859</v>
      </c>
      <c r="G2204" s="43">
        <v>38151</v>
      </c>
      <c r="H2204" s="20">
        <v>18</v>
      </c>
      <c r="I2204" s="20" t="str" cm="1">
        <f t="array" ref="I2204">_xlfn.IFS(H2204&lt;=18, "Child", AND(H2204&gt;18, H2204&lt;=54), "Adult", TRUE, "Old")</f>
        <v>Child</v>
      </c>
      <c r="K2204" s="27"/>
    </row>
    <row r="2205" spans="1:11" ht="15" customHeight="1" x14ac:dyDescent="0.3">
      <c r="A2205" s="8" t="s">
        <v>2241</v>
      </c>
      <c r="B2205" s="20">
        <v>0</v>
      </c>
      <c r="C2205" s="38">
        <v>1633.96</v>
      </c>
      <c r="D2205" s="8" t="s">
        <v>7884</v>
      </c>
      <c r="E2205" s="8" t="s">
        <v>7883</v>
      </c>
      <c r="F2205" s="8" t="s">
        <v>7859</v>
      </c>
      <c r="G2205" s="43">
        <v>38207</v>
      </c>
      <c r="H2205" s="20">
        <v>18</v>
      </c>
      <c r="I2205" s="20" t="str" cm="1">
        <f t="array" ref="I2205">_xlfn.IFS(H2205&lt;=18, "Child", AND(H2205&gt;18, H2205&lt;=54), "Adult", TRUE, "Old")</f>
        <v>Child</v>
      </c>
      <c r="K2205" s="27"/>
    </row>
    <row r="2206" spans="1:11" ht="15" customHeight="1" x14ac:dyDescent="0.3">
      <c r="A2206" s="8" t="s">
        <v>2242</v>
      </c>
      <c r="B2206" s="20">
        <v>0</v>
      </c>
      <c r="C2206" s="38">
        <v>1633.04</v>
      </c>
      <c r="D2206" s="8" t="s">
        <v>7884</v>
      </c>
      <c r="E2206" s="8" t="s">
        <v>7884</v>
      </c>
      <c r="F2206" s="8" t="s">
        <v>7859</v>
      </c>
      <c r="G2206" s="43">
        <v>38334</v>
      </c>
      <c r="H2206" s="20">
        <v>18</v>
      </c>
      <c r="I2206" s="20" t="str" cm="1">
        <f t="array" ref="I2206">_xlfn.IFS(H2206&lt;=18, "Child", AND(H2206&gt;18, H2206&lt;=54), "Adult", TRUE, "Old")</f>
        <v>Child</v>
      </c>
      <c r="K2206" s="27"/>
    </row>
    <row r="2207" spans="1:11" ht="15" customHeight="1" x14ac:dyDescent="0.3">
      <c r="A2207" s="8" t="s">
        <v>2243</v>
      </c>
      <c r="B2207" s="20">
        <v>0</v>
      </c>
      <c r="C2207" s="38">
        <v>1632.56</v>
      </c>
      <c r="D2207" s="8" t="s">
        <v>7884</v>
      </c>
      <c r="E2207" s="8" t="s">
        <v>7884</v>
      </c>
      <c r="F2207" s="8" t="s">
        <v>7860</v>
      </c>
      <c r="G2207" s="43">
        <v>37880</v>
      </c>
      <c r="H2207" s="20">
        <v>19</v>
      </c>
      <c r="I2207" s="20" t="str" cm="1">
        <f t="array" ref="I2207">_xlfn.IFS(H2207&lt;=18, "Child", AND(H2207&gt;18, H2207&lt;=54), "Adult", TRUE, "Old")</f>
        <v>Adult</v>
      </c>
      <c r="K2207" s="27"/>
    </row>
    <row r="2208" spans="1:11" ht="15" customHeight="1" x14ac:dyDescent="0.3">
      <c r="A2208" s="8" t="s">
        <v>2244</v>
      </c>
      <c r="B2208" s="20">
        <v>0</v>
      </c>
      <c r="C2208" s="38">
        <v>1632.04</v>
      </c>
      <c r="D2208" s="8" t="s">
        <v>7884</v>
      </c>
      <c r="E2208" s="8" t="s">
        <v>7884</v>
      </c>
      <c r="F2208" s="8" t="s">
        <v>7860</v>
      </c>
      <c r="G2208" s="43">
        <v>37897</v>
      </c>
      <c r="H2208" s="20">
        <v>19</v>
      </c>
      <c r="I2208" s="20" t="str" cm="1">
        <f t="array" ref="I2208">_xlfn.IFS(H2208&lt;=18, "Child", AND(H2208&gt;18, H2208&lt;=54), "Adult", TRUE, "Old")</f>
        <v>Adult</v>
      </c>
      <c r="K2208" s="27"/>
    </row>
    <row r="2209" spans="1:11" ht="15" customHeight="1" x14ac:dyDescent="0.3">
      <c r="A2209" s="8" t="s">
        <v>2245</v>
      </c>
      <c r="B2209" s="20">
        <v>0</v>
      </c>
      <c r="C2209" s="38">
        <v>1631.82</v>
      </c>
      <c r="D2209" s="8" t="s">
        <v>7884</v>
      </c>
      <c r="E2209" s="8" t="s">
        <v>7883</v>
      </c>
      <c r="F2209" s="8" t="s">
        <v>7859</v>
      </c>
      <c r="G2209" s="43">
        <v>38177</v>
      </c>
      <c r="H2209" s="20">
        <v>18</v>
      </c>
      <c r="I2209" s="20" t="str" cm="1">
        <f t="array" ref="I2209">_xlfn.IFS(H2209&lt;=18, "Child", AND(H2209&gt;18, H2209&lt;=54), "Adult", TRUE, "Old")</f>
        <v>Child</v>
      </c>
      <c r="K2209" s="27"/>
    </row>
    <row r="2210" spans="1:11" ht="15" customHeight="1" x14ac:dyDescent="0.3">
      <c r="A2210" s="8" t="s">
        <v>2246</v>
      </c>
      <c r="B2210" s="20">
        <v>0</v>
      </c>
      <c r="C2210" s="38">
        <v>1631.67</v>
      </c>
      <c r="D2210" s="8" t="s">
        <v>7884</v>
      </c>
      <c r="E2210" s="8" t="s">
        <v>7882</v>
      </c>
      <c r="F2210" s="8" t="s">
        <v>7859</v>
      </c>
      <c r="G2210" s="43">
        <v>38326</v>
      </c>
      <c r="H2210" s="20">
        <v>18</v>
      </c>
      <c r="I2210" s="20" t="str" cm="1">
        <f t="array" ref="I2210">_xlfn.IFS(H2210&lt;=18, "Child", AND(H2210&gt;18, H2210&lt;=54), "Adult", TRUE, "Old")</f>
        <v>Child</v>
      </c>
      <c r="K2210" s="27"/>
    </row>
    <row r="2211" spans="1:11" ht="15" customHeight="1" x14ac:dyDescent="0.3">
      <c r="A2211" s="8" t="s">
        <v>2247</v>
      </c>
      <c r="B2211" s="20">
        <v>0</v>
      </c>
      <c r="C2211" s="38">
        <v>1629.83</v>
      </c>
      <c r="D2211" s="8" t="s">
        <v>7884</v>
      </c>
      <c r="E2211" s="8" t="s">
        <v>7884</v>
      </c>
      <c r="F2211" s="8" t="s">
        <v>7859</v>
      </c>
      <c r="G2211" s="43">
        <v>38264</v>
      </c>
      <c r="H2211" s="20">
        <v>18</v>
      </c>
      <c r="I2211" s="20" t="str" cm="1">
        <f t="array" ref="I2211">_xlfn.IFS(H2211&lt;=18, "Child", AND(H2211&gt;18, H2211&lt;=54), "Adult", TRUE, "Old")</f>
        <v>Child</v>
      </c>
      <c r="K2211" s="27"/>
    </row>
    <row r="2212" spans="1:11" ht="15" customHeight="1" x14ac:dyDescent="0.3">
      <c r="A2212" s="8" t="s">
        <v>2248</v>
      </c>
      <c r="B2212" s="20">
        <v>0</v>
      </c>
      <c r="C2212" s="38">
        <v>1628.47</v>
      </c>
      <c r="D2212" s="8" t="s">
        <v>7884</v>
      </c>
      <c r="E2212" s="8" t="s">
        <v>7883</v>
      </c>
      <c r="F2212" s="8" t="s">
        <v>7860</v>
      </c>
      <c r="G2212" s="43">
        <v>37819</v>
      </c>
      <c r="H2212" s="20">
        <v>19</v>
      </c>
      <c r="I2212" s="20" t="str" cm="1">
        <f t="array" ref="I2212">_xlfn.IFS(H2212&lt;=18, "Child", AND(H2212&gt;18, H2212&lt;=54), "Adult", TRUE, "Old")</f>
        <v>Adult</v>
      </c>
      <c r="K2212" s="27"/>
    </row>
    <row r="2213" spans="1:11" ht="15" customHeight="1" x14ac:dyDescent="0.3">
      <c r="A2213" s="8" t="s">
        <v>2249</v>
      </c>
      <c r="B2213" s="20">
        <v>0</v>
      </c>
      <c r="C2213" s="38">
        <v>1627.28</v>
      </c>
      <c r="D2213" s="8" t="s">
        <v>7884</v>
      </c>
      <c r="E2213" s="8" t="s">
        <v>7884</v>
      </c>
      <c r="F2213" s="8" t="s">
        <v>7860</v>
      </c>
      <c r="G2213" s="43">
        <v>37959</v>
      </c>
      <c r="H2213" s="20">
        <v>19</v>
      </c>
      <c r="I2213" s="20" t="str" cm="1">
        <f t="array" ref="I2213">_xlfn.IFS(H2213&lt;=18, "Child", AND(H2213&gt;18, H2213&lt;=54), "Adult", TRUE, "Old")</f>
        <v>Adult</v>
      </c>
      <c r="K2213" s="27"/>
    </row>
    <row r="2214" spans="1:11" ht="15" customHeight="1" x14ac:dyDescent="0.3">
      <c r="A2214" s="8" t="s">
        <v>2250</v>
      </c>
      <c r="B2214" s="20">
        <v>0</v>
      </c>
      <c r="C2214" s="38">
        <v>1625.43</v>
      </c>
      <c r="D2214" s="8" t="s">
        <v>7884</v>
      </c>
      <c r="E2214" s="8" t="s">
        <v>7882</v>
      </c>
      <c r="F2214" s="8" t="s">
        <v>7860</v>
      </c>
      <c r="G2214" s="43">
        <v>37873</v>
      </c>
      <c r="H2214" s="20">
        <v>19</v>
      </c>
      <c r="I2214" s="20" t="str" cm="1">
        <f t="array" ref="I2214">_xlfn.IFS(H2214&lt;=18, "Child", AND(H2214&gt;18, H2214&lt;=54), "Adult", TRUE, "Old")</f>
        <v>Adult</v>
      </c>
      <c r="K2214" s="27"/>
    </row>
    <row r="2215" spans="1:11" ht="15" customHeight="1" x14ac:dyDescent="0.3">
      <c r="A2215" s="8" t="s">
        <v>2251</v>
      </c>
      <c r="B2215" s="20">
        <v>0</v>
      </c>
      <c r="C2215" s="38">
        <v>1622.19</v>
      </c>
      <c r="D2215" s="8" t="s">
        <v>7884</v>
      </c>
      <c r="E2215" s="8" t="s">
        <v>7883</v>
      </c>
      <c r="F2215" s="8" t="s">
        <v>7859</v>
      </c>
      <c r="G2215" s="43">
        <v>38193</v>
      </c>
      <c r="H2215" s="20">
        <v>18</v>
      </c>
      <c r="I2215" s="20" t="str" cm="1">
        <f t="array" ref="I2215">_xlfn.IFS(H2215&lt;=18, "Child", AND(H2215&gt;18, H2215&lt;=54), "Adult", TRUE, "Old")</f>
        <v>Child</v>
      </c>
      <c r="K2215" s="27"/>
    </row>
    <row r="2216" spans="1:11" ht="15" customHeight="1" x14ac:dyDescent="0.3">
      <c r="A2216" s="8" t="s">
        <v>2252</v>
      </c>
      <c r="B2216" s="20">
        <v>0</v>
      </c>
      <c r="C2216" s="38">
        <v>1621.88</v>
      </c>
      <c r="D2216" s="8" t="s">
        <v>7884</v>
      </c>
      <c r="E2216" s="8" t="s">
        <v>7884</v>
      </c>
      <c r="F2216" s="8" t="s">
        <v>7859</v>
      </c>
      <c r="G2216" s="43">
        <v>38220</v>
      </c>
      <c r="H2216" s="20">
        <v>18</v>
      </c>
      <c r="I2216" s="20" t="str" cm="1">
        <f t="array" ref="I2216">_xlfn.IFS(H2216&lt;=18, "Child", AND(H2216&gt;18, H2216&lt;=54), "Adult", TRUE, "Old")</f>
        <v>Child</v>
      </c>
      <c r="K2216" s="27"/>
    </row>
    <row r="2217" spans="1:11" ht="15" customHeight="1" x14ac:dyDescent="0.3">
      <c r="A2217" s="8" t="s">
        <v>2253</v>
      </c>
      <c r="B2217" s="20">
        <v>0</v>
      </c>
      <c r="C2217" s="38">
        <v>1621.34</v>
      </c>
      <c r="D2217" s="8" t="s">
        <v>7884</v>
      </c>
      <c r="E2217" s="8" t="s">
        <v>7884</v>
      </c>
      <c r="F2217" s="8" t="s">
        <v>7860</v>
      </c>
      <c r="G2217" s="43">
        <v>37878</v>
      </c>
      <c r="H2217" s="20">
        <v>19</v>
      </c>
      <c r="I2217" s="20" t="str" cm="1">
        <f t="array" ref="I2217">_xlfn.IFS(H2217&lt;=18, "Child", AND(H2217&gt;18, H2217&lt;=54), "Adult", TRUE, "Old")</f>
        <v>Adult</v>
      </c>
      <c r="K2217" s="27"/>
    </row>
    <row r="2218" spans="1:11" ht="15" customHeight="1" x14ac:dyDescent="0.3">
      <c r="A2218" s="8" t="s">
        <v>2254</v>
      </c>
      <c r="B2218" s="20">
        <v>0</v>
      </c>
      <c r="C2218" s="38">
        <v>1617.16</v>
      </c>
      <c r="D2218" s="8" t="s">
        <v>7884</v>
      </c>
      <c r="E2218" s="8" t="s">
        <v>7883</v>
      </c>
      <c r="F2218" s="8" t="s">
        <v>7859</v>
      </c>
      <c r="G2218" s="43">
        <v>34916</v>
      </c>
      <c r="H2218" s="20">
        <v>27</v>
      </c>
      <c r="I2218" s="20" t="str" cm="1">
        <f t="array" ref="I2218">_xlfn.IFS(H2218&lt;=18, "Child", AND(H2218&gt;18, H2218&lt;=54), "Adult", TRUE, "Old")</f>
        <v>Adult</v>
      </c>
      <c r="K2218" s="27"/>
    </row>
    <row r="2219" spans="1:11" ht="15" customHeight="1" x14ac:dyDescent="0.3">
      <c r="A2219" s="8" t="s">
        <v>2255</v>
      </c>
      <c r="B2219" s="20">
        <v>0</v>
      </c>
      <c r="C2219" s="38">
        <v>1615.77</v>
      </c>
      <c r="D2219" s="8" t="s">
        <v>7884</v>
      </c>
      <c r="E2219" s="8" t="s">
        <v>7883</v>
      </c>
      <c r="F2219" s="8" t="s">
        <v>7859</v>
      </c>
      <c r="G2219" s="43">
        <v>38190</v>
      </c>
      <c r="H2219" s="20">
        <v>18</v>
      </c>
      <c r="I2219" s="20" t="str" cm="1">
        <f t="array" ref="I2219">_xlfn.IFS(H2219&lt;=18, "Child", AND(H2219&gt;18, H2219&lt;=54), "Adult", TRUE, "Old")</f>
        <v>Child</v>
      </c>
      <c r="K2219" s="27"/>
    </row>
    <row r="2220" spans="1:11" ht="15" customHeight="1" x14ac:dyDescent="0.3">
      <c r="A2220" s="8" t="s">
        <v>2256</v>
      </c>
      <c r="B2220" s="20">
        <v>0</v>
      </c>
      <c r="C2220" s="38">
        <v>1607.51</v>
      </c>
      <c r="D2220" s="8" t="s">
        <v>7884</v>
      </c>
      <c r="E2220" s="8" t="s">
        <v>7882</v>
      </c>
      <c r="F2220" s="8" t="s">
        <v>7859</v>
      </c>
      <c r="G2220" s="43">
        <v>38310</v>
      </c>
      <c r="H2220" s="20">
        <v>18</v>
      </c>
      <c r="I2220" s="20" t="str" cm="1">
        <f t="array" ref="I2220">_xlfn.IFS(H2220&lt;=18, "Child", AND(H2220&gt;18, H2220&lt;=54), "Adult", TRUE, "Old")</f>
        <v>Child</v>
      </c>
      <c r="K2220" s="27"/>
    </row>
    <row r="2221" spans="1:11" ht="15" customHeight="1" x14ac:dyDescent="0.3">
      <c r="A2221" s="8" t="s">
        <v>2257</v>
      </c>
      <c r="B2221" s="20">
        <v>0</v>
      </c>
      <c r="C2221" s="38">
        <v>1566.88</v>
      </c>
      <c r="D2221" s="8" t="s">
        <v>7884</v>
      </c>
      <c r="E2221" s="8" t="s">
        <v>7883</v>
      </c>
      <c r="F2221" s="8" t="s">
        <v>7859</v>
      </c>
      <c r="G2221" s="43">
        <v>33869</v>
      </c>
      <c r="H2221" s="20">
        <v>30</v>
      </c>
      <c r="I2221" s="20" t="str" cm="1">
        <f t="array" ref="I2221">_xlfn.IFS(H2221&lt;=18, "Child", AND(H2221&gt;18, H2221&lt;=54), "Adult", TRUE, "Old")</f>
        <v>Adult</v>
      </c>
      <c r="K2221" s="27"/>
    </row>
    <row r="2222" spans="1:11" ht="15" customHeight="1" x14ac:dyDescent="0.3">
      <c r="A2222" s="8" t="s">
        <v>2258</v>
      </c>
      <c r="B2222" s="20">
        <v>0</v>
      </c>
      <c r="C2222" s="38">
        <v>1534.3</v>
      </c>
      <c r="D2222" s="8" t="s">
        <v>7884</v>
      </c>
      <c r="E2222" s="8" t="s">
        <v>7884</v>
      </c>
      <c r="F2222" s="8" t="s">
        <v>7859</v>
      </c>
      <c r="G2222" s="43">
        <v>37230</v>
      </c>
      <c r="H2222" s="20">
        <v>21</v>
      </c>
      <c r="I2222" s="20" t="str" cm="1">
        <f t="array" ref="I2222">_xlfn.IFS(H2222&lt;=18, "Child", AND(H2222&gt;18, H2222&lt;=54), "Adult", TRUE, "Old")</f>
        <v>Adult</v>
      </c>
      <c r="K2222" s="27"/>
    </row>
    <row r="2223" spans="1:11" ht="15" customHeight="1" x14ac:dyDescent="0.3">
      <c r="A2223" s="8" t="s">
        <v>2259</v>
      </c>
      <c r="B2223" s="20">
        <v>0</v>
      </c>
      <c r="C2223" s="38">
        <v>1532.47</v>
      </c>
      <c r="D2223" s="8" t="s">
        <v>7884</v>
      </c>
      <c r="E2223" s="8" t="s">
        <v>7884</v>
      </c>
      <c r="F2223" s="8" t="s">
        <v>7859</v>
      </c>
      <c r="G2223" s="43">
        <v>37044</v>
      </c>
      <c r="H2223" s="20">
        <v>22</v>
      </c>
      <c r="I2223" s="20" t="str" cm="1">
        <f t="array" ref="I2223">_xlfn.IFS(H2223&lt;=18, "Child", AND(H2223&gt;18, H2223&lt;=54), "Adult", TRUE, "Old")</f>
        <v>Adult</v>
      </c>
      <c r="K2223" s="27"/>
    </row>
    <row r="2224" spans="1:11" ht="15" customHeight="1" x14ac:dyDescent="0.3">
      <c r="A2224" s="8" t="s">
        <v>2260</v>
      </c>
      <c r="B2224" s="20">
        <v>0</v>
      </c>
      <c r="C2224" s="38">
        <v>1526.31</v>
      </c>
      <c r="D2224" s="8" t="s">
        <v>7884</v>
      </c>
      <c r="E2224" s="8" t="s">
        <v>7882</v>
      </c>
      <c r="F2224" s="8" t="s">
        <v>7861</v>
      </c>
      <c r="G2224" s="43">
        <v>37079</v>
      </c>
      <c r="H2224" s="20">
        <v>21</v>
      </c>
      <c r="I2224" s="20" t="str" cm="1">
        <f t="array" ref="I2224">_xlfn.IFS(H2224&lt;=18, "Child", AND(H2224&gt;18, H2224&lt;=54), "Adult", TRUE, "Old")</f>
        <v>Adult</v>
      </c>
      <c r="K2224" s="27"/>
    </row>
    <row r="2225" spans="1:11" ht="15" customHeight="1" x14ac:dyDescent="0.3">
      <c r="A2225" s="8" t="s">
        <v>2261</v>
      </c>
      <c r="B2225" s="20">
        <v>0</v>
      </c>
      <c r="C2225" s="38">
        <v>1515.34</v>
      </c>
      <c r="D2225" s="8" t="s">
        <v>7884</v>
      </c>
      <c r="E2225" s="8" t="s">
        <v>7882</v>
      </c>
      <c r="F2225" s="8" t="s">
        <v>7859</v>
      </c>
      <c r="G2225" s="43">
        <v>37128</v>
      </c>
      <c r="H2225" s="20">
        <v>21</v>
      </c>
      <c r="I2225" s="20" t="str" cm="1">
        <f t="array" ref="I2225">_xlfn.IFS(H2225&lt;=18, "Child", AND(H2225&gt;18, H2225&lt;=54), "Adult", TRUE, "Old")</f>
        <v>Adult</v>
      </c>
      <c r="K2225" s="27"/>
    </row>
    <row r="2226" spans="1:11" ht="15" customHeight="1" x14ac:dyDescent="0.3">
      <c r="A2226" s="8" t="s">
        <v>2262</v>
      </c>
      <c r="B2226" s="20">
        <v>0</v>
      </c>
      <c r="C2226" s="38">
        <v>1497</v>
      </c>
      <c r="D2226" s="8" t="s">
        <v>7884</v>
      </c>
      <c r="E2226" s="8" t="s">
        <v>7884</v>
      </c>
      <c r="F2226" s="8" t="s">
        <v>7859</v>
      </c>
      <c r="G2226" s="43">
        <v>35965</v>
      </c>
      <c r="H2226" s="20">
        <v>24</v>
      </c>
      <c r="I2226" s="20" t="str" cm="1">
        <f t="array" ref="I2226">_xlfn.IFS(H2226&lt;=18, "Child", AND(H2226&gt;18, H2226&lt;=54), "Adult", TRUE, "Old")</f>
        <v>Adult</v>
      </c>
      <c r="K2226" s="27"/>
    </row>
    <row r="2227" spans="1:11" ht="15" customHeight="1" x14ac:dyDescent="0.3">
      <c r="A2227" s="8" t="s">
        <v>2263</v>
      </c>
      <c r="B2227" s="20">
        <v>0</v>
      </c>
      <c r="C2227" s="38">
        <v>1493</v>
      </c>
      <c r="D2227" s="8" t="s">
        <v>7884</v>
      </c>
      <c r="E2227" s="8" t="s">
        <v>7882</v>
      </c>
      <c r="F2227" s="8" t="s">
        <v>7859</v>
      </c>
      <c r="G2227" s="43">
        <v>34979</v>
      </c>
      <c r="H2227" s="20">
        <v>27</v>
      </c>
      <c r="I2227" s="20" t="str" cm="1">
        <f t="array" ref="I2227">_xlfn.IFS(H2227&lt;=18, "Child", AND(H2227&gt;18, H2227&lt;=54), "Adult", TRUE, "Old")</f>
        <v>Adult</v>
      </c>
      <c r="K2227" s="27"/>
    </row>
    <row r="2228" spans="1:11" ht="15" customHeight="1" x14ac:dyDescent="0.3">
      <c r="A2228" s="8" t="s">
        <v>2264</v>
      </c>
      <c r="B2228" s="20">
        <v>0</v>
      </c>
      <c r="C2228" s="38">
        <v>1481</v>
      </c>
      <c r="D2228" s="8" t="s">
        <v>7884</v>
      </c>
      <c r="E2228" s="8" t="s">
        <v>7883</v>
      </c>
      <c r="F2228" s="8" t="s">
        <v>7860</v>
      </c>
      <c r="G2228" s="43">
        <v>35590</v>
      </c>
      <c r="H2228" s="20">
        <v>25</v>
      </c>
      <c r="I2228" s="20" t="str" cm="1">
        <f t="array" ref="I2228">_xlfn.IFS(H2228&lt;=18, "Child", AND(H2228&gt;18, H2228&lt;=54), "Adult", TRUE, "Old")</f>
        <v>Adult</v>
      </c>
      <c r="K2228" s="27"/>
    </row>
    <row r="2229" spans="1:11" ht="15" customHeight="1" x14ac:dyDescent="0.3">
      <c r="A2229" s="8" t="s">
        <v>2265</v>
      </c>
      <c r="B2229" s="20">
        <v>0</v>
      </c>
      <c r="C2229" s="38">
        <v>1477</v>
      </c>
      <c r="D2229" s="8" t="s">
        <v>7884</v>
      </c>
      <c r="E2229" s="8" t="s">
        <v>7883</v>
      </c>
      <c r="F2229" s="8" t="s">
        <v>7859</v>
      </c>
      <c r="G2229" s="43">
        <v>36136</v>
      </c>
      <c r="H2229" s="20">
        <v>24</v>
      </c>
      <c r="I2229" s="20" t="str" cm="1">
        <f t="array" ref="I2229">_xlfn.IFS(H2229&lt;=18, "Child", AND(H2229&gt;18, H2229&lt;=54), "Adult", TRUE, "Old")</f>
        <v>Adult</v>
      </c>
      <c r="K2229" s="27"/>
    </row>
    <row r="2230" spans="1:11" ht="15" customHeight="1" x14ac:dyDescent="0.3">
      <c r="A2230" s="8" t="s">
        <v>2266</v>
      </c>
      <c r="B2230" s="20">
        <v>0</v>
      </c>
      <c r="C2230" s="38">
        <v>1467</v>
      </c>
      <c r="D2230" s="8" t="s">
        <v>7884</v>
      </c>
      <c r="E2230" s="8" t="s">
        <v>7884</v>
      </c>
      <c r="F2230" s="8" t="s">
        <v>7859</v>
      </c>
      <c r="G2230" s="43">
        <v>37792</v>
      </c>
      <c r="H2230" s="20">
        <v>19</v>
      </c>
      <c r="I2230" s="20" t="str" cm="1">
        <f t="array" ref="I2230">_xlfn.IFS(H2230&lt;=18, "Child", AND(H2230&gt;18, H2230&lt;=54), "Adult", TRUE, "Old")</f>
        <v>Adult</v>
      </c>
      <c r="K2230" s="27"/>
    </row>
    <row r="2231" spans="1:11" ht="15" customHeight="1" x14ac:dyDescent="0.3">
      <c r="A2231" s="8" t="s">
        <v>2267</v>
      </c>
      <c r="B2231" s="20">
        <v>0</v>
      </c>
      <c r="C2231" s="38">
        <v>1445</v>
      </c>
      <c r="D2231" s="8" t="s">
        <v>7884</v>
      </c>
      <c r="E2231" s="8" t="s">
        <v>7883</v>
      </c>
      <c r="F2231" s="8" t="s">
        <v>7859</v>
      </c>
      <c r="G2231" s="43">
        <v>35600</v>
      </c>
      <c r="H2231" s="20">
        <v>25</v>
      </c>
      <c r="I2231" s="20" t="str" cm="1">
        <f t="array" ref="I2231">_xlfn.IFS(H2231&lt;=18, "Child", AND(H2231&gt;18, H2231&lt;=54), "Adult", TRUE, "Old")</f>
        <v>Adult</v>
      </c>
      <c r="K2231" s="27"/>
    </row>
    <row r="2232" spans="1:11" ht="15" customHeight="1" x14ac:dyDescent="0.3">
      <c r="A2232" s="8" t="s">
        <v>2268</v>
      </c>
      <c r="B2232" s="20">
        <v>0</v>
      </c>
      <c r="C2232" s="38">
        <v>1438</v>
      </c>
      <c r="D2232" s="8" t="s">
        <v>7884</v>
      </c>
      <c r="E2232" s="8" t="s">
        <v>7884</v>
      </c>
      <c r="F2232" s="8" t="s">
        <v>7859</v>
      </c>
      <c r="G2232" s="43">
        <v>36770</v>
      </c>
      <c r="H2232" s="20">
        <v>22</v>
      </c>
      <c r="I2232" s="20" t="str" cm="1">
        <f t="array" ref="I2232">_xlfn.IFS(H2232&lt;=18, "Child", AND(H2232&gt;18, H2232&lt;=54), "Adult", TRUE, "Old")</f>
        <v>Adult</v>
      </c>
      <c r="K2232" s="27"/>
    </row>
    <row r="2233" spans="1:11" ht="15" customHeight="1" x14ac:dyDescent="0.3">
      <c r="A2233" s="8" t="s">
        <v>2269</v>
      </c>
      <c r="B2233" s="20">
        <v>0</v>
      </c>
      <c r="C2233" s="38">
        <v>1422</v>
      </c>
      <c r="D2233" s="8" t="s">
        <v>7884</v>
      </c>
      <c r="E2233" s="8" t="s">
        <v>7884</v>
      </c>
      <c r="F2233" s="8" t="s">
        <v>7859</v>
      </c>
      <c r="G2233" s="43">
        <v>35769</v>
      </c>
      <c r="H2233" s="20">
        <v>25</v>
      </c>
      <c r="I2233" s="20" t="str" cm="1">
        <f t="array" ref="I2233">_xlfn.IFS(H2233&lt;=18, "Child", AND(H2233&gt;18, H2233&lt;=54), "Adult", TRUE, "Old")</f>
        <v>Adult</v>
      </c>
      <c r="K2233" s="27"/>
    </row>
    <row r="2234" spans="1:11" ht="15" customHeight="1" x14ac:dyDescent="0.3">
      <c r="A2234" s="8" t="s">
        <v>2270</v>
      </c>
      <c r="B2234" s="20">
        <v>0</v>
      </c>
      <c r="C2234" s="38">
        <v>1421</v>
      </c>
      <c r="D2234" s="8" t="s">
        <v>7884</v>
      </c>
      <c r="E2234" s="8" t="s">
        <v>7884</v>
      </c>
      <c r="F2234" s="8" t="s">
        <v>7859</v>
      </c>
      <c r="G2234" s="43">
        <v>37126</v>
      </c>
      <c r="H2234" s="20">
        <v>21</v>
      </c>
      <c r="I2234" s="20" t="str" cm="1">
        <f t="array" ref="I2234">_xlfn.IFS(H2234&lt;=18, "Child", AND(H2234&gt;18, H2234&lt;=54), "Adult", TRUE, "Old")</f>
        <v>Adult</v>
      </c>
      <c r="K2234" s="27"/>
    </row>
    <row r="2235" spans="1:11" ht="15" customHeight="1" x14ac:dyDescent="0.3">
      <c r="A2235" s="8" t="s">
        <v>2271</v>
      </c>
      <c r="B2235" s="20">
        <v>0</v>
      </c>
      <c r="C2235" s="38">
        <v>1417</v>
      </c>
      <c r="D2235" s="8" t="s">
        <v>7884</v>
      </c>
      <c r="E2235" s="8" t="s">
        <v>7882</v>
      </c>
      <c r="F2235" s="8" t="s">
        <v>7859</v>
      </c>
      <c r="G2235" s="43">
        <v>35239</v>
      </c>
      <c r="H2235" s="20">
        <v>26</v>
      </c>
      <c r="I2235" s="20" t="str" cm="1">
        <f t="array" ref="I2235">_xlfn.IFS(H2235&lt;=18, "Child", AND(H2235&gt;18, H2235&lt;=54), "Adult", TRUE, "Old")</f>
        <v>Adult</v>
      </c>
      <c r="K2235" s="27"/>
    </row>
    <row r="2236" spans="1:11" ht="15" customHeight="1" x14ac:dyDescent="0.3">
      <c r="A2236" s="8" t="s">
        <v>2272</v>
      </c>
      <c r="B2236" s="20">
        <v>0</v>
      </c>
      <c r="C2236" s="38">
        <v>1402</v>
      </c>
      <c r="D2236" s="8" t="s">
        <v>7884</v>
      </c>
      <c r="E2236" s="8" t="s">
        <v>7882</v>
      </c>
      <c r="F2236" s="8" t="s">
        <v>7861</v>
      </c>
      <c r="G2236" s="43">
        <v>35730</v>
      </c>
      <c r="H2236" s="20">
        <v>25</v>
      </c>
      <c r="I2236" s="20" t="str" cm="1">
        <f t="array" ref="I2236">_xlfn.IFS(H2236&lt;=18, "Child", AND(H2236&gt;18, H2236&lt;=54), "Adult", TRUE, "Old")</f>
        <v>Adult</v>
      </c>
      <c r="K2236" s="27"/>
    </row>
    <row r="2237" spans="1:11" ht="15" customHeight="1" x14ac:dyDescent="0.3">
      <c r="A2237" s="8" t="s">
        <v>2273</v>
      </c>
      <c r="B2237" s="20">
        <v>0</v>
      </c>
      <c r="C2237" s="38">
        <v>1400.44</v>
      </c>
      <c r="D2237" s="8" t="s">
        <v>7884</v>
      </c>
      <c r="E2237" s="8" t="s">
        <v>7884</v>
      </c>
      <c r="F2237" s="8" t="s">
        <v>7859</v>
      </c>
      <c r="G2237" s="43">
        <v>36043</v>
      </c>
      <c r="H2237" s="20">
        <v>24</v>
      </c>
      <c r="I2237" s="20" t="str" cm="1">
        <f t="array" ref="I2237">_xlfn.IFS(H2237&lt;=18, "Child", AND(H2237&gt;18, H2237&lt;=54), "Adult", TRUE, "Old")</f>
        <v>Adult</v>
      </c>
      <c r="K2237" s="27"/>
    </row>
    <row r="2238" spans="1:11" ht="15" customHeight="1" x14ac:dyDescent="0.3">
      <c r="A2238" s="8" t="s">
        <v>2274</v>
      </c>
      <c r="B2238" s="20">
        <v>0</v>
      </c>
      <c r="C2238" s="38">
        <v>1391.53</v>
      </c>
      <c r="D2238" s="8" t="s">
        <v>7884</v>
      </c>
      <c r="E2238" s="8" t="s">
        <v>7883</v>
      </c>
      <c r="F2238" s="8" t="s">
        <v>7859</v>
      </c>
      <c r="G2238" s="43">
        <v>37612</v>
      </c>
      <c r="H2238" s="20">
        <v>20</v>
      </c>
      <c r="I2238" s="20" t="str" cm="1">
        <f t="array" ref="I2238">_xlfn.IFS(H2238&lt;=18, "Child", AND(H2238&gt;18, H2238&lt;=54), "Adult", TRUE, "Old")</f>
        <v>Adult</v>
      </c>
      <c r="K2238" s="27"/>
    </row>
    <row r="2239" spans="1:11" ht="15" customHeight="1" x14ac:dyDescent="0.3">
      <c r="A2239" s="8" t="s">
        <v>2275</v>
      </c>
      <c r="B2239" s="20">
        <v>0</v>
      </c>
      <c r="C2239" s="38">
        <v>1390</v>
      </c>
      <c r="D2239" s="8" t="s">
        <v>7884</v>
      </c>
      <c r="E2239" s="8" t="s">
        <v>7884</v>
      </c>
      <c r="F2239" s="8" t="s">
        <v>7859</v>
      </c>
      <c r="G2239" s="43">
        <v>37574</v>
      </c>
      <c r="H2239" s="20">
        <v>20</v>
      </c>
      <c r="I2239" s="20" t="str" cm="1">
        <f t="array" ref="I2239">_xlfn.IFS(H2239&lt;=18, "Child", AND(H2239&gt;18, H2239&lt;=54), "Adult", TRUE, "Old")</f>
        <v>Adult</v>
      </c>
      <c r="K2239" s="27"/>
    </row>
    <row r="2240" spans="1:11" ht="15" customHeight="1" x14ac:dyDescent="0.3">
      <c r="A2240" s="8" t="s">
        <v>2276</v>
      </c>
      <c r="B2240" s="20">
        <v>0</v>
      </c>
      <c r="C2240" s="38">
        <v>1389</v>
      </c>
      <c r="D2240" s="8" t="s">
        <v>7884</v>
      </c>
      <c r="E2240" s="8" t="s">
        <v>7884</v>
      </c>
      <c r="F2240" s="8" t="s">
        <v>7859</v>
      </c>
      <c r="G2240" s="43">
        <v>36347</v>
      </c>
      <c r="H2240" s="20">
        <v>23</v>
      </c>
      <c r="I2240" s="20" t="str" cm="1">
        <f t="array" ref="I2240">_xlfn.IFS(H2240&lt;=18, "Child", AND(H2240&gt;18, H2240&lt;=54), "Adult", TRUE, "Old")</f>
        <v>Adult</v>
      </c>
      <c r="K2240" s="27"/>
    </row>
    <row r="2241" spans="1:11" ht="15" customHeight="1" x14ac:dyDescent="0.3">
      <c r="A2241" s="8" t="s">
        <v>2277</v>
      </c>
      <c r="B2241" s="20">
        <v>0</v>
      </c>
      <c r="C2241" s="38">
        <v>1382</v>
      </c>
      <c r="D2241" s="8" t="s">
        <v>7884</v>
      </c>
      <c r="E2241" s="8" t="s">
        <v>7883</v>
      </c>
      <c r="F2241" s="8" t="s">
        <v>7859</v>
      </c>
      <c r="G2241" s="43">
        <v>37483</v>
      </c>
      <c r="H2241" s="20">
        <v>20</v>
      </c>
      <c r="I2241" s="20" t="str" cm="1">
        <f t="array" ref="I2241">_xlfn.IFS(H2241&lt;=18, "Child", AND(H2241&gt;18, H2241&lt;=54), "Adult", TRUE, "Old")</f>
        <v>Adult</v>
      </c>
      <c r="K2241" s="27"/>
    </row>
    <row r="2242" spans="1:11" ht="15" customHeight="1" x14ac:dyDescent="0.3">
      <c r="A2242" s="8" t="s">
        <v>2278</v>
      </c>
      <c r="B2242" s="20">
        <v>0</v>
      </c>
      <c r="C2242" s="38">
        <v>1359</v>
      </c>
      <c r="D2242" s="8" t="s">
        <v>7884</v>
      </c>
      <c r="E2242" s="8" t="s">
        <v>7883</v>
      </c>
      <c r="F2242" s="8" t="s">
        <v>7859</v>
      </c>
      <c r="G2242" s="43">
        <v>36132</v>
      </c>
      <c r="H2242" s="20">
        <v>24</v>
      </c>
      <c r="I2242" s="20" t="str" cm="1">
        <f t="array" ref="I2242">_xlfn.IFS(H2242&lt;=18, "Child", AND(H2242&gt;18, H2242&lt;=54), "Adult", TRUE, "Old")</f>
        <v>Adult</v>
      </c>
      <c r="K2242" s="27"/>
    </row>
    <row r="2243" spans="1:11" ht="15" customHeight="1" x14ac:dyDescent="0.3">
      <c r="A2243" s="8" t="s">
        <v>2279</v>
      </c>
      <c r="B2243" s="20">
        <v>0</v>
      </c>
      <c r="C2243" s="38">
        <v>1341.16</v>
      </c>
      <c r="D2243" s="8" t="s">
        <v>7884</v>
      </c>
      <c r="E2243" s="8" t="s">
        <v>7884</v>
      </c>
      <c r="F2243" s="8" t="s">
        <v>7860</v>
      </c>
      <c r="G2243" s="43">
        <v>35741</v>
      </c>
      <c r="H2243" s="20">
        <v>25</v>
      </c>
      <c r="I2243" s="20" t="str" cm="1">
        <f t="array" ref="I2243">_xlfn.IFS(H2243&lt;=18, "Child", AND(H2243&gt;18, H2243&lt;=54), "Adult", TRUE, "Old")</f>
        <v>Adult</v>
      </c>
      <c r="K2243" s="27"/>
    </row>
    <row r="2244" spans="1:11" ht="15" customHeight="1" x14ac:dyDescent="0.3">
      <c r="A2244" s="8" t="s">
        <v>2280</v>
      </c>
      <c r="B2244" s="20">
        <v>0</v>
      </c>
      <c r="C2244" s="38">
        <v>1338</v>
      </c>
      <c r="D2244" s="8" t="s">
        <v>7884</v>
      </c>
      <c r="E2244" s="8" t="s">
        <v>7882</v>
      </c>
      <c r="F2244" s="8" t="s">
        <v>7860</v>
      </c>
      <c r="G2244" s="43">
        <v>34910</v>
      </c>
      <c r="H2244" s="20">
        <v>27</v>
      </c>
      <c r="I2244" s="20" t="str" cm="1">
        <f t="array" ref="I2244">_xlfn.IFS(H2244&lt;=18, "Child", AND(H2244&gt;18, H2244&lt;=54), "Adult", TRUE, "Old")</f>
        <v>Adult</v>
      </c>
      <c r="K2244" s="27"/>
    </row>
    <row r="2245" spans="1:11" ht="15" customHeight="1" x14ac:dyDescent="0.3">
      <c r="A2245" s="8" t="s">
        <v>2281</v>
      </c>
      <c r="B2245" s="20">
        <v>0</v>
      </c>
      <c r="C2245" s="38">
        <v>1332.61</v>
      </c>
      <c r="D2245" s="8" t="s">
        <v>7884</v>
      </c>
      <c r="E2245" s="8" t="s">
        <v>7882</v>
      </c>
      <c r="F2245" s="8" t="s">
        <v>7859</v>
      </c>
      <c r="G2245" s="43">
        <v>35988</v>
      </c>
      <c r="H2245" s="20">
        <v>24</v>
      </c>
      <c r="I2245" s="20" t="str" cm="1">
        <f t="array" ref="I2245">_xlfn.IFS(H2245&lt;=18, "Child", AND(H2245&gt;18, H2245&lt;=54), "Adult", TRUE, "Old")</f>
        <v>Adult</v>
      </c>
      <c r="K2245" s="27"/>
    </row>
    <row r="2246" spans="1:11" ht="15" customHeight="1" x14ac:dyDescent="0.3">
      <c r="A2246" s="8" t="s">
        <v>2282</v>
      </c>
      <c r="B2246" s="20">
        <v>0</v>
      </c>
      <c r="C2246" s="38">
        <v>1329.17</v>
      </c>
      <c r="D2246" s="8" t="s">
        <v>7884</v>
      </c>
      <c r="E2246" s="8" t="s">
        <v>7882</v>
      </c>
      <c r="F2246" s="8" t="s">
        <v>7859</v>
      </c>
      <c r="G2246" s="43">
        <v>36447</v>
      </c>
      <c r="H2246" s="20">
        <v>23</v>
      </c>
      <c r="I2246" s="20" t="str" cm="1">
        <f t="array" ref="I2246">_xlfn.IFS(H2246&lt;=18, "Child", AND(H2246&gt;18, H2246&lt;=54), "Adult", TRUE, "Old")</f>
        <v>Adult</v>
      </c>
      <c r="K2246" s="27"/>
    </row>
    <row r="2247" spans="1:11" ht="15" customHeight="1" x14ac:dyDescent="0.3">
      <c r="A2247" s="8" t="s">
        <v>2283</v>
      </c>
      <c r="B2247" s="20">
        <v>0</v>
      </c>
      <c r="C2247" s="38">
        <v>1315</v>
      </c>
      <c r="D2247" s="8" t="s">
        <v>7884</v>
      </c>
      <c r="E2247" s="8" t="s">
        <v>7884</v>
      </c>
      <c r="F2247" s="8" t="s">
        <v>7859</v>
      </c>
      <c r="G2247" s="43">
        <v>37542</v>
      </c>
      <c r="H2247" s="20">
        <v>20</v>
      </c>
      <c r="I2247" s="20" t="str" cm="1">
        <f t="array" ref="I2247">_xlfn.IFS(H2247&lt;=18, "Child", AND(H2247&gt;18, H2247&lt;=54), "Adult", TRUE, "Old")</f>
        <v>Adult</v>
      </c>
      <c r="K2247" s="27"/>
    </row>
    <row r="2248" spans="1:11" ht="15" customHeight="1" x14ac:dyDescent="0.3">
      <c r="A2248" s="8" t="s">
        <v>2284</v>
      </c>
      <c r="B2248" s="20">
        <v>0</v>
      </c>
      <c r="C2248" s="38">
        <v>1304</v>
      </c>
      <c r="D2248" s="8" t="s">
        <v>7884</v>
      </c>
      <c r="E2248" s="8" t="s">
        <v>7884</v>
      </c>
      <c r="F2248" s="8" t="s">
        <v>7859</v>
      </c>
      <c r="G2248" s="43">
        <v>36496</v>
      </c>
      <c r="H2248" s="20">
        <v>23</v>
      </c>
      <c r="I2248" s="20" t="str" cm="1">
        <f t="array" ref="I2248">_xlfn.IFS(H2248&lt;=18, "Child", AND(H2248&gt;18, H2248&lt;=54), "Adult", TRUE, "Old")</f>
        <v>Adult</v>
      </c>
      <c r="K2248" s="27"/>
    </row>
    <row r="2249" spans="1:11" ht="15" customHeight="1" x14ac:dyDescent="0.3">
      <c r="A2249" s="8" t="s">
        <v>2285</v>
      </c>
      <c r="B2249" s="20">
        <v>0</v>
      </c>
      <c r="C2249" s="38">
        <v>1304</v>
      </c>
      <c r="D2249" s="8" t="s">
        <v>7884</v>
      </c>
      <c r="E2249" s="8" t="s">
        <v>7884</v>
      </c>
      <c r="F2249" s="8" t="s">
        <v>7860</v>
      </c>
      <c r="G2249" s="43">
        <v>37600</v>
      </c>
      <c r="H2249" s="20">
        <v>20</v>
      </c>
      <c r="I2249" s="20" t="str" cm="1">
        <f t="array" ref="I2249">_xlfn.IFS(H2249&lt;=18, "Child", AND(H2249&gt;18, H2249&lt;=54), "Adult", TRUE, "Old")</f>
        <v>Adult</v>
      </c>
      <c r="K2249" s="27"/>
    </row>
    <row r="2250" spans="1:11" ht="15" customHeight="1" x14ac:dyDescent="0.3">
      <c r="A2250" s="8" t="s">
        <v>2286</v>
      </c>
      <c r="B2250" s="20">
        <v>0</v>
      </c>
      <c r="C2250" s="38">
        <v>1293</v>
      </c>
      <c r="D2250" s="8" t="s">
        <v>7884</v>
      </c>
      <c r="E2250" s="8" t="s">
        <v>7882</v>
      </c>
      <c r="F2250" s="8" t="s">
        <v>7860</v>
      </c>
      <c r="G2250" s="43">
        <v>37224</v>
      </c>
      <c r="H2250" s="20">
        <v>21</v>
      </c>
      <c r="I2250" s="20" t="str" cm="1">
        <f t="array" ref="I2250">_xlfn.IFS(H2250&lt;=18, "Child", AND(H2250&gt;18, H2250&lt;=54), "Adult", TRUE, "Old")</f>
        <v>Adult</v>
      </c>
      <c r="K2250" s="27"/>
    </row>
    <row r="2251" spans="1:11" ht="15" customHeight="1" x14ac:dyDescent="0.3">
      <c r="A2251" s="8" t="s">
        <v>2287</v>
      </c>
      <c r="B2251" s="20">
        <v>0</v>
      </c>
      <c r="C2251" s="38">
        <v>1290.93</v>
      </c>
      <c r="D2251" s="8" t="s">
        <v>7884</v>
      </c>
      <c r="E2251" s="8" t="s">
        <v>7884</v>
      </c>
      <c r="F2251" s="8" t="s">
        <v>7859</v>
      </c>
      <c r="G2251" s="43">
        <v>35950</v>
      </c>
      <c r="H2251" s="20">
        <v>25</v>
      </c>
      <c r="I2251" s="20" t="str" cm="1">
        <f t="array" ref="I2251">_xlfn.IFS(H2251&lt;=18, "Child", AND(H2251&gt;18, H2251&lt;=54), "Adult", TRUE, "Old")</f>
        <v>Adult</v>
      </c>
      <c r="K2251" s="27"/>
    </row>
    <row r="2252" spans="1:11" ht="15" customHeight="1" x14ac:dyDescent="0.3">
      <c r="A2252" s="8" t="s">
        <v>2288</v>
      </c>
      <c r="B2252" s="20">
        <v>0</v>
      </c>
      <c r="C2252" s="38">
        <v>1286</v>
      </c>
      <c r="D2252" s="8" t="s">
        <v>7884</v>
      </c>
      <c r="E2252" s="8" t="s">
        <v>7884</v>
      </c>
      <c r="F2252" s="8" t="s">
        <v>7859</v>
      </c>
      <c r="G2252" s="43">
        <v>36703</v>
      </c>
      <c r="H2252" s="20">
        <v>22</v>
      </c>
      <c r="I2252" s="20" t="str" cm="1">
        <f t="array" ref="I2252">_xlfn.IFS(H2252&lt;=18, "Child", AND(H2252&gt;18, H2252&lt;=54), "Adult", TRUE, "Old")</f>
        <v>Adult</v>
      </c>
      <c r="K2252" s="27"/>
    </row>
    <row r="2253" spans="1:11" ht="15" customHeight="1" x14ac:dyDescent="0.3">
      <c r="A2253" s="8" t="s">
        <v>2289</v>
      </c>
      <c r="B2253" s="20">
        <v>0</v>
      </c>
      <c r="C2253" s="38">
        <v>1285</v>
      </c>
      <c r="D2253" s="8" t="s">
        <v>7884</v>
      </c>
      <c r="E2253" s="8" t="s">
        <v>7882</v>
      </c>
      <c r="F2253" s="8" t="s">
        <v>7859</v>
      </c>
      <c r="G2253" s="43">
        <v>38196</v>
      </c>
      <c r="H2253" s="20">
        <v>18</v>
      </c>
      <c r="I2253" s="20" t="str" cm="1">
        <f t="array" ref="I2253">_xlfn.IFS(H2253&lt;=18, "Child", AND(H2253&gt;18, H2253&lt;=54), "Adult", TRUE, "Old")</f>
        <v>Child</v>
      </c>
      <c r="K2253" s="27"/>
    </row>
    <row r="2254" spans="1:11" ht="15" customHeight="1" x14ac:dyDescent="0.3">
      <c r="A2254" s="8" t="s">
        <v>2290</v>
      </c>
      <c r="B2254" s="20">
        <v>0</v>
      </c>
      <c r="C2254" s="38">
        <v>1283</v>
      </c>
      <c r="D2254" s="8" t="s">
        <v>7884</v>
      </c>
      <c r="E2254" s="8" t="s">
        <v>7883</v>
      </c>
      <c r="F2254" s="8" t="s">
        <v>7859</v>
      </c>
      <c r="G2254" s="43">
        <v>38260</v>
      </c>
      <c r="H2254" s="20">
        <v>18</v>
      </c>
      <c r="I2254" s="20" t="str" cm="1">
        <f t="array" ref="I2254">_xlfn.IFS(H2254&lt;=18, "Child", AND(H2254&gt;18, H2254&lt;=54), "Adult", TRUE, "Old")</f>
        <v>Child</v>
      </c>
      <c r="K2254" s="27"/>
    </row>
    <row r="2255" spans="1:11" ht="15" customHeight="1" x14ac:dyDescent="0.3">
      <c r="A2255" s="8" t="s">
        <v>2291</v>
      </c>
      <c r="B2255" s="20">
        <v>0</v>
      </c>
      <c r="C2255" s="38">
        <v>1276</v>
      </c>
      <c r="D2255" s="8" t="s">
        <v>7884</v>
      </c>
      <c r="E2255" s="8" t="s">
        <v>7884</v>
      </c>
      <c r="F2255" s="8" t="s">
        <v>7860</v>
      </c>
      <c r="G2255" s="43">
        <v>35729</v>
      </c>
      <c r="H2255" s="20">
        <v>25</v>
      </c>
      <c r="I2255" s="20" t="str" cm="1">
        <f t="array" ref="I2255">_xlfn.IFS(H2255&lt;=18, "Child", AND(H2255&gt;18, H2255&lt;=54), "Adult", TRUE, "Old")</f>
        <v>Adult</v>
      </c>
      <c r="K2255" s="27"/>
    </row>
    <row r="2256" spans="1:11" ht="15" customHeight="1" x14ac:dyDescent="0.3">
      <c r="A2256" s="8" t="s">
        <v>2292</v>
      </c>
      <c r="B2256" s="20">
        <v>0</v>
      </c>
      <c r="C2256" s="38">
        <v>1267</v>
      </c>
      <c r="D2256" s="8" t="s">
        <v>7884</v>
      </c>
      <c r="E2256" s="8" t="s">
        <v>7883</v>
      </c>
      <c r="F2256" s="8" t="s">
        <v>7859</v>
      </c>
      <c r="G2256" s="43">
        <v>37594</v>
      </c>
      <c r="H2256" s="20">
        <v>20</v>
      </c>
      <c r="I2256" s="20" t="str" cm="1">
        <f t="array" ref="I2256">_xlfn.IFS(H2256&lt;=18, "Child", AND(H2256&gt;18, H2256&lt;=54), "Adult", TRUE, "Old")</f>
        <v>Adult</v>
      </c>
      <c r="K2256" s="27"/>
    </row>
    <row r="2257" spans="1:11" ht="15" customHeight="1" x14ac:dyDescent="0.3">
      <c r="A2257" s="8" t="s">
        <v>2293</v>
      </c>
      <c r="B2257" s="20">
        <v>0</v>
      </c>
      <c r="C2257" s="38">
        <v>1263.25</v>
      </c>
      <c r="D2257" s="8" t="s">
        <v>7884</v>
      </c>
      <c r="E2257" s="8" t="s">
        <v>7882</v>
      </c>
      <c r="F2257" s="8" t="s">
        <v>7861</v>
      </c>
      <c r="G2257" s="43">
        <v>37946</v>
      </c>
      <c r="H2257" s="20">
        <v>19</v>
      </c>
      <c r="I2257" s="20" t="str" cm="1">
        <f t="array" ref="I2257">_xlfn.IFS(H2257&lt;=18, "Child", AND(H2257&gt;18, H2257&lt;=54), "Adult", TRUE, "Old")</f>
        <v>Adult</v>
      </c>
      <c r="K2257" s="27"/>
    </row>
    <row r="2258" spans="1:11" ht="15" customHeight="1" x14ac:dyDescent="0.3">
      <c r="A2258" s="8" t="s">
        <v>2294</v>
      </c>
      <c r="B2258" s="20">
        <v>0</v>
      </c>
      <c r="C2258" s="38">
        <v>1261.8599999999999</v>
      </c>
      <c r="D2258" s="8" t="s">
        <v>7884</v>
      </c>
      <c r="E2258" s="8" t="s">
        <v>7882</v>
      </c>
      <c r="F2258" s="8" t="s">
        <v>7861</v>
      </c>
      <c r="G2258" s="43">
        <v>37848</v>
      </c>
      <c r="H2258" s="20">
        <v>19</v>
      </c>
      <c r="I2258" s="20" t="str" cm="1">
        <f t="array" ref="I2258">_xlfn.IFS(H2258&lt;=18, "Child", AND(H2258&gt;18, H2258&lt;=54), "Adult", TRUE, "Old")</f>
        <v>Adult</v>
      </c>
      <c r="K2258" s="27"/>
    </row>
    <row r="2259" spans="1:11" ht="15" customHeight="1" x14ac:dyDescent="0.3">
      <c r="A2259" s="8" t="s">
        <v>2295</v>
      </c>
      <c r="B2259" s="20">
        <v>0</v>
      </c>
      <c r="C2259" s="38">
        <v>1261.44</v>
      </c>
      <c r="D2259" s="8" t="s">
        <v>7884</v>
      </c>
      <c r="E2259" s="8" t="s">
        <v>7882</v>
      </c>
      <c r="F2259" s="8" t="s">
        <v>7861</v>
      </c>
      <c r="G2259" s="43">
        <v>37924</v>
      </c>
      <c r="H2259" s="20">
        <v>19</v>
      </c>
      <c r="I2259" s="20" t="str" cm="1">
        <f t="array" ref="I2259">_xlfn.IFS(H2259&lt;=18, "Child", AND(H2259&gt;18, H2259&lt;=54), "Adult", TRUE, "Old")</f>
        <v>Adult</v>
      </c>
      <c r="K2259" s="27"/>
    </row>
    <row r="2260" spans="1:11" ht="15" customHeight="1" x14ac:dyDescent="0.3">
      <c r="A2260" s="8" t="s">
        <v>2296</v>
      </c>
      <c r="B2260" s="20">
        <v>0</v>
      </c>
      <c r="C2260" s="38">
        <v>1256.3</v>
      </c>
      <c r="D2260" s="8" t="s">
        <v>7884</v>
      </c>
      <c r="E2260" s="8" t="s">
        <v>7882</v>
      </c>
      <c r="F2260" s="8" t="s">
        <v>7861</v>
      </c>
      <c r="G2260" s="43">
        <v>37907</v>
      </c>
      <c r="H2260" s="20">
        <v>19</v>
      </c>
      <c r="I2260" s="20" t="str" cm="1">
        <f t="array" ref="I2260">_xlfn.IFS(H2260&lt;=18, "Child", AND(H2260&gt;18, H2260&lt;=54), "Adult", TRUE, "Old")</f>
        <v>Adult</v>
      </c>
      <c r="K2260" s="27"/>
    </row>
    <row r="2261" spans="1:11" ht="15" customHeight="1" x14ac:dyDescent="0.3">
      <c r="A2261" s="8" t="s">
        <v>2297</v>
      </c>
      <c r="B2261" s="20">
        <v>0</v>
      </c>
      <c r="C2261" s="38">
        <v>1253.94</v>
      </c>
      <c r="D2261" s="8" t="s">
        <v>7884</v>
      </c>
      <c r="E2261" s="8" t="s">
        <v>7884</v>
      </c>
      <c r="F2261" s="8" t="s">
        <v>7861</v>
      </c>
      <c r="G2261" s="43">
        <v>37965</v>
      </c>
      <c r="H2261" s="20">
        <v>19</v>
      </c>
      <c r="I2261" s="20" t="str" cm="1">
        <f t="array" ref="I2261">_xlfn.IFS(H2261&lt;=18, "Child", AND(H2261&gt;18, H2261&lt;=54), "Adult", TRUE, "Old")</f>
        <v>Adult</v>
      </c>
      <c r="K2261" s="27"/>
    </row>
    <row r="2262" spans="1:11" ht="15" customHeight="1" x14ac:dyDescent="0.3">
      <c r="A2262" s="8" t="s">
        <v>2298</v>
      </c>
      <c r="B2262" s="20">
        <v>0</v>
      </c>
      <c r="C2262" s="38">
        <v>1253</v>
      </c>
      <c r="D2262" s="8" t="s">
        <v>7884</v>
      </c>
      <c r="E2262" s="8" t="s">
        <v>7884</v>
      </c>
      <c r="F2262" s="8" t="s">
        <v>7859</v>
      </c>
      <c r="G2262" s="43">
        <v>35738</v>
      </c>
      <c r="H2262" s="20">
        <v>25</v>
      </c>
      <c r="I2262" s="20" t="str" cm="1">
        <f t="array" ref="I2262">_xlfn.IFS(H2262&lt;=18, "Child", AND(H2262&gt;18, H2262&lt;=54), "Adult", TRUE, "Old")</f>
        <v>Adult</v>
      </c>
      <c r="K2262" s="27"/>
    </row>
    <row r="2263" spans="1:11" ht="15" customHeight="1" x14ac:dyDescent="0.3">
      <c r="A2263" s="8" t="s">
        <v>2299</v>
      </c>
      <c r="B2263" s="20">
        <v>0</v>
      </c>
      <c r="C2263" s="38">
        <v>1252.4100000000001</v>
      </c>
      <c r="D2263" s="8" t="s">
        <v>7884</v>
      </c>
      <c r="E2263" s="8" t="s">
        <v>7882</v>
      </c>
      <c r="F2263" s="8" t="s">
        <v>7861</v>
      </c>
      <c r="G2263" s="43">
        <v>37879</v>
      </c>
      <c r="H2263" s="20">
        <v>19</v>
      </c>
      <c r="I2263" s="20" t="str" cm="1">
        <f t="array" ref="I2263">_xlfn.IFS(H2263&lt;=18, "Child", AND(H2263&gt;18, H2263&lt;=54), "Adult", TRUE, "Old")</f>
        <v>Adult</v>
      </c>
      <c r="K2263" s="27"/>
    </row>
    <row r="2264" spans="1:11" ht="15" customHeight="1" x14ac:dyDescent="0.3">
      <c r="A2264" s="8" t="s">
        <v>2300</v>
      </c>
      <c r="B2264" s="20">
        <v>0</v>
      </c>
      <c r="C2264" s="38">
        <v>1242.82</v>
      </c>
      <c r="D2264" s="8" t="s">
        <v>7884</v>
      </c>
      <c r="E2264" s="8" t="s">
        <v>7883</v>
      </c>
      <c r="F2264" s="8" t="s">
        <v>7861</v>
      </c>
      <c r="G2264" s="43">
        <v>37872</v>
      </c>
      <c r="H2264" s="20">
        <v>19</v>
      </c>
      <c r="I2264" s="20" t="str" cm="1">
        <f t="array" ref="I2264">_xlfn.IFS(H2264&lt;=18, "Child", AND(H2264&gt;18, H2264&lt;=54), "Adult", TRUE, "Old")</f>
        <v>Adult</v>
      </c>
      <c r="K2264" s="27"/>
    </row>
    <row r="2265" spans="1:11" ht="15" customHeight="1" x14ac:dyDescent="0.3">
      <c r="A2265" s="8" t="s">
        <v>2301</v>
      </c>
      <c r="B2265" s="20">
        <v>0</v>
      </c>
      <c r="C2265" s="38">
        <v>1242.26</v>
      </c>
      <c r="D2265" s="8" t="s">
        <v>7884</v>
      </c>
      <c r="E2265" s="8" t="s">
        <v>7883</v>
      </c>
      <c r="F2265" s="8" t="s">
        <v>7861</v>
      </c>
      <c r="G2265" s="43">
        <v>37879</v>
      </c>
      <c r="H2265" s="20">
        <v>19</v>
      </c>
      <c r="I2265" s="20" t="str" cm="1">
        <f t="array" ref="I2265">_xlfn.IFS(H2265&lt;=18, "Child", AND(H2265&gt;18, H2265&lt;=54), "Adult", TRUE, "Old")</f>
        <v>Adult</v>
      </c>
      <c r="K2265" s="27"/>
    </row>
    <row r="2266" spans="1:11" ht="15" customHeight="1" x14ac:dyDescent="0.3">
      <c r="A2266" s="8" t="s">
        <v>2302</v>
      </c>
      <c r="B2266" s="20">
        <v>0</v>
      </c>
      <c r="C2266" s="38">
        <v>1241.57</v>
      </c>
      <c r="D2266" s="8" t="s">
        <v>7884</v>
      </c>
      <c r="E2266" s="8" t="s">
        <v>7884</v>
      </c>
      <c r="F2266" s="8" t="s">
        <v>7861</v>
      </c>
      <c r="G2266" s="43">
        <v>37835</v>
      </c>
      <c r="H2266" s="20">
        <v>19</v>
      </c>
      <c r="I2266" s="20" t="str" cm="1">
        <f t="array" ref="I2266">_xlfn.IFS(H2266&lt;=18, "Child", AND(H2266&gt;18, H2266&lt;=54), "Adult", TRUE, "Old")</f>
        <v>Adult</v>
      </c>
      <c r="K2266" s="27"/>
    </row>
    <row r="2267" spans="1:11" ht="15" customHeight="1" x14ac:dyDescent="0.3">
      <c r="A2267" s="8" t="s">
        <v>2303</v>
      </c>
      <c r="B2267" s="20">
        <v>0</v>
      </c>
      <c r="C2267" s="38">
        <v>1241</v>
      </c>
      <c r="D2267" s="8" t="s">
        <v>7884</v>
      </c>
      <c r="E2267" s="8" t="s">
        <v>7884</v>
      </c>
      <c r="F2267" s="8" t="s">
        <v>7859</v>
      </c>
      <c r="G2267" s="43">
        <v>37438</v>
      </c>
      <c r="H2267" s="20">
        <v>20</v>
      </c>
      <c r="I2267" s="20" t="str" cm="1">
        <f t="array" ref="I2267">_xlfn.IFS(H2267&lt;=18, "Child", AND(H2267&gt;18, H2267&lt;=54), "Adult", TRUE, "Old")</f>
        <v>Adult</v>
      </c>
      <c r="K2267" s="27"/>
    </row>
    <row r="2268" spans="1:11" ht="15" customHeight="1" x14ac:dyDescent="0.3">
      <c r="A2268" s="8" t="s">
        <v>2304</v>
      </c>
      <c r="B2268" s="20">
        <v>0</v>
      </c>
      <c r="C2268" s="38">
        <v>1240</v>
      </c>
      <c r="D2268" s="8" t="s">
        <v>7884</v>
      </c>
      <c r="E2268" s="8" t="s">
        <v>7883</v>
      </c>
      <c r="F2268" s="8" t="s">
        <v>7860</v>
      </c>
      <c r="G2268" s="43">
        <v>36079</v>
      </c>
      <c r="H2268" s="20">
        <v>24</v>
      </c>
      <c r="I2268" s="20" t="str" cm="1">
        <f t="array" ref="I2268">_xlfn.IFS(H2268&lt;=18, "Child", AND(H2268&gt;18, H2268&lt;=54), "Adult", TRUE, "Old")</f>
        <v>Adult</v>
      </c>
      <c r="K2268" s="27"/>
    </row>
    <row r="2269" spans="1:11" ht="15" customHeight="1" x14ac:dyDescent="0.3">
      <c r="A2269" s="8" t="s">
        <v>2305</v>
      </c>
      <c r="B2269" s="20">
        <v>0</v>
      </c>
      <c r="C2269" s="38">
        <v>1237</v>
      </c>
      <c r="D2269" s="8" t="s">
        <v>7884</v>
      </c>
      <c r="E2269" s="8" t="s">
        <v>7884</v>
      </c>
      <c r="F2269" s="8" t="s">
        <v>7859</v>
      </c>
      <c r="G2269" s="43">
        <v>37602</v>
      </c>
      <c r="H2269" s="20">
        <v>20</v>
      </c>
      <c r="I2269" s="20" t="str" cm="1">
        <f t="array" ref="I2269">_xlfn.IFS(H2269&lt;=18, "Child", AND(H2269&gt;18, H2269&lt;=54), "Adult", TRUE, "Old")</f>
        <v>Adult</v>
      </c>
      <c r="K2269" s="27"/>
    </row>
    <row r="2270" spans="1:11" ht="15" customHeight="1" x14ac:dyDescent="0.3">
      <c r="A2270" s="8" t="s">
        <v>2306</v>
      </c>
      <c r="B2270" s="20">
        <v>0</v>
      </c>
      <c r="C2270" s="38">
        <v>1234</v>
      </c>
      <c r="D2270" s="8" t="s">
        <v>7884</v>
      </c>
      <c r="E2270" s="8" t="s">
        <v>7883</v>
      </c>
      <c r="F2270" s="8" t="s">
        <v>7859</v>
      </c>
      <c r="G2270" s="43">
        <v>35989</v>
      </c>
      <c r="H2270" s="20">
        <v>24</v>
      </c>
      <c r="I2270" s="20" t="str" cm="1">
        <f t="array" ref="I2270">_xlfn.IFS(H2270&lt;=18, "Child", AND(H2270&gt;18, H2270&lt;=54), "Adult", TRUE, "Old")</f>
        <v>Adult</v>
      </c>
      <c r="K2270" s="27"/>
    </row>
    <row r="2271" spans="1:11" ht="15" customHeight="1" x14ac:dyDescent="0.3">
      <c r="A2271" s="8" t="s">
        <v>2307</v>
      </c>
      <c r="B2271" s="20">
        <v>0</v>
      </c>
      <c r="C2271" s="38">
        <v>1228</v>
      </c>
      <c r="D2271" s="8" t="s">
        <v>7884</v>
      </c>
      <c r="E2271" s="8" t="s">
        <v>7883</v>
      </c>
      <c r="F2271" s="8" t="s">
        <v>7860</v>
      </c>
      <c r="G2271" s="43">
        <v>38276</v>
      </c>
      <c r="H2271" s="20">
        <v>18</v>
      </c>
      <c r="I2271" s="20" t="str" cm="1">
        <f t="array" ref="I2271">_xlfn.IFS(H2271&lt;=18, "Child", AND(H2271&gt;18, H2271&lt;=54), "Adult", TRUE, "Old")</f>
        <v>Child</v>
      </c>
      <c r="K2271" s="27"/>
    </row>
    <row r="2272" spans="1:11" ht="15" customHeight="1" x14ac:dyDescent="0.3">
      <c r="A2272" s="8" t="s">
        <v>2308</v>
      </c>
      <c r="B2272" s="20">
        <v>0</v>
      </c>
      <c r="C2272" s="38">
        <v>1224</v>
      </c>
      <c r="D2272" s="8" t="s">
        <v>7884</v>
      </c>
      <c r="E2272" s="8" t="s">
        <v>7883</v>
      </c>
      <c r="F2272" s="8" t="s">
        <v>7859</v>
      </c>
      <c r="G2272" s="43">
        <v>38177</v>
      </c>
      <c r="H2272" s="20">
        <v>18</v>
      </c>
      <c r="I2272" s="20" t="str" cm="1">
        <f t="array" ref="I2272">_xlfn.IFS(H2272&lt;=18, "Child", AND(H2272&gt;18, H2272&lt;=54), "Adult", TRUE, "Old")</f>
        <v>Child</v>
      </c>
      <c r="K2272" s="27"/>
    </row>
    <row r="2273" spans="1:11" ht="15" customHeight="1" x14ac:dyDescent="0.3">
      <c r="A2273" s="8" t="s">
        <v>2309</v>
      </c>
      <c r="B2273" s="20">
        <v>0</v>
      </c>
      <c r="C2273" s="38">
        <v>1220</v>
      </c>
      <c r="D2273" s="8" t="s">
        <v>7884</v>
      </c>
      <c r="E2273" s="8" t="s">
        <v>7882</v>
      </c>
      <c r="F2273" s="8" t="s">
        <v>7860</v>
      </c>
      <c r="G2273" s="43">
        <v>35373</v>
      </c>
      <c r="H2273" s="20">
        <v>26</v>
      </c>
      <c r="I2273" s="20" t="str" cm="1">
        <f t="array" ref="I2273">_xlfn.IFS(H2273&lt;=18, "Child", AND(H2273&gt;18, H2273&lt;=54), "Adult", TRUE, "Old")</f>
        <v>Adult</v>
      </c>
      <c r="K2273" s="27"/>
    </row>
    <row r="2274" spans="1:11" ht="15" customHeight="1" x14ac:dyDescent="0.3">
      <c r="A2274" s="8" t="s">
        <v>2310</v>
      </c>
      <c r="B2274" s="20">
        <v>0</v>
      </c>
      <c r="C2274" s="38">
        <v>1210</v>
      </c>
      <c r="D2274" s="8" t="s">
        <v>7884</v>
      </c>
      <c r="E2274" s="8" t="s">
        <v>7883</v>
      </c>
      <c r="F2274" s="8" t="s">
        <v>7859</v>
      </c>
      <c r="G2274" s="43">
        <v>38140</v>
      </c>
      <c r="H2274" s="20">
        <v>19</v>
      </c>
      <c r="I2274" s="20" t="str" cm="1">
        <f t="array" ref="I2274">_xlfn.IFS(H2274&lt;=18, "Child", AND(H2274&gt;18, H2274&lt;=54), "Adult", TRUE, "Old")</f>
        <v>Adult</v>
      </c>
      <c r="K2274" s="27"/>
    </row>
    <row r="2275" spans="1:11" ht="15" customHeight="1" x14ac:dyDescent="0.3">
      <c r="A2275" s="8" t="s">
        <v>2311</v>
      </c>
      <c r="B2275" s="20">
        <v>0</v>
      </c>
      <c r="C2275" s="38">
        <v>1200.55</v>
      </c>
      <c r="D2275" s="8" t="s">
        <v>7884</v>
      </c>
      <c r="E2275" s="8" t="s">
        <v>7882</v>
      </c>
      <c r="F2275" s="8" t="s">
        <v>7859</v>
      </c>
      <c r="G2275" s="43">
        <v>33883</v>
      </c>
      <c r="H2275" s="20">
        <v>30</v>
      </c>
      <c r="I2275" s="20" t="str" cm="1">
        <f t="array" ref="I2275">_xlfn.IFS(H2275&lt;=18, "Child", AND(H2275&gt;18, H2275&lt;=54), "Adult", TRUE, "Old")</f>
        <v>Adult</v>
      </c>
      <c r="K2275" s="27"/>
    </row>
    <row r="2276" spans="1:11" ht="15" customHeight="1" x14ac:dyDescent="0.3">
      <c r="A2276" s="8" t="s">
        <v>2312</v>
      </c>
      <c r="B2276" s="20">
        <v>0</v>
      </c>
      <c r="C2276" s="38">
        <v>1200</v>
      </c>
      <c r="D2276" s="8" t="s">
        <v>7884</v>
      </c>
      <c r="E2276" s="8" t="s">
        <v>7882</v>
      </c>
      <c r="F2276" s="8" t="s">
        <v>7860</v>
      </c>
      <c r="G2276" s="43">
        <v>36339</v>
      </c>
      <c r="H2276" s="20">
        <v>23</v>
      </c>
      <c r="I2276" s="20" t="str" cm="1">
        <f t="array" ref="I2276">_xlfn.IFS(H2276&lt;=18, "Child", AND(H2276&gt;18, H2276&lt;=54), "Adult", TRUE, "Old")</f>
        <v>Adult</v>
      </c>
      <c r="K2276" s="27"/>
    </row>
    <row r="2277" spans="1:11" ht="15" customHeight="1" x14ac:dyDescent="0.3">
      <c r="A2277" s="8" t="s">
        <v>2313</v>
      </c>
      <c r="B2277" s="20">
        <v>0</v>
      </c>
      <c r="C2277" s="38">
        <v>1191</v>
      </c>
      <c r="D2277" s="8" t="s">
        <v>7884</v>
      </c>
      <c r="E2277" s="8" t="s">
        <v>7883</v>
      </c>
      <c r="F2277" s="8" t="s">
        <v>7859</v>
      </c>
      <c r="G2277" s="43">
        <v>37494</v>
      </c>
      <c r="H2277" s="20">
        <v>20</v>
      </c>
      <c r="I2277" s="20" t="str" cm="1">
        <f t="array" ref="I2277">_xlfn.IFS(H2277&lt;=18, "Child", AND(H2277&gt;18, H2277&lt;=54), "Adult", TRUE, "Old")</f>
        <v>Adult</v>
      </c>
      <c r="K2277" s="27"/>
    </row>
    <row r="2278" spans="1:11" ht="15" customHeight="1" x14ac:dyDescent="0.3">
      <c r="A2278" s="8" t="s">
        <v>2314</v>
      </c>
      <c r="B2278" s="20">
        <v>0</v>
      </c>
      <c r="C2278" s="38">
        <v>1178.07</v>
      </c>
      <c r="D2278" s="8" t="s">
        <v>7884</v>
      </c>
      <c r="E2278" s="8" t="s">
        <v>7884</v>
      </c>
      <c r="F2278" s="8" t="s">
        <v>7859</v>
      </c>
      <c r="G2278" s="43">
        <v>35609</v>
      </c>
      <c r="H2278" s="20">
        <v>25</v>
      </c>
      <c r="I2278" s="20" t="str" cm="1">
        <f t="array" ref="I2278">_xlfn.IFS(H2278&lt;=18, "Child", AND(H2278&gt;18, H2278&lt;=54), "Adult", TRUE, "Old")</f>
        <v>Adult</v>
      </c>
      <c r="K2278" s="27"/>
    </row>
    <row r="2279" spans="1:11" ht="15" customHeight="1" x14ac:dyDescent="0.3">
      <c r="A2279" s="8" t="s">
        <v>2315</v>
      </c>
      <c r="B2279" s="20">
        <v>0</v>
      </c>
      <c r="C2279" s="38">
        <v>1178</v>
      </c>
      <c r="D2279" s="8" t="s">
        <v>7884</v>
      </c>
      <c r="E2279" s="8" t="s">
        <v>7882</v>
      </c>
      <c r="F2279" s="8" t="s">
        <v>7859</v>
      </c>
      <c r="G2279" s="43">
        <v>35288</v>
      </c>
      <c r="H2279" s="20">
        <v>26</v>
      </c>
      <c r="I2279" s="20" t="str" cm="1">
        <f t="array" ref="I2279">_xlfn.IFS(H2279&lt;=18, "Child", AND(H2279&gt;18, H2279&lt;=54), "Adult", TRUE, "Old")</f>
        <v>Adult</v>
      </c>
      <c r="K2279" s="27"/>
    </row>
    <row r="2280" spans="1:11" ht="15" customHeight="1" x14ac:dyDescent="0.3">
      <c r="A2280" s="8" t="s">
        <v>2316</v>
      </c>
      <c r="B2280" s="20">
        <v>0</v>
      </c>
      <c r="C2280" s="38">
        <v>1167</v>
      </c>
      <c r="D2280" s="8" t="s">
        <v>7884</v>
      </c>
      <c r="E2280" s="8" t="s">
        <v>7883</v>
      </c>
      <c r="F2280" s="8" t="s">
        <v>7859</v>
      </c>
      <c r="G2280" s="43">
        <v>37207</v>
      </c>
      <c r="H2280" s="20">
        <v>21</v>
      </c>
      <c r="I2280" s="20" t="str" cm="1">
        <f t="array" ref="I2280">_xlfn.IFS(H2280&lt;=18, "Child", AND(H2280&gt;18, H2280&lt;=54), "Adult", TRUE, "Old")</f>
        <v>Adult</v>
      </c>
      <c r="K2280" s="27"/>
    </row>
    <row r="2281" spans="1:11" ht="15" customHeight="1" x14ac:dyDescent="0.3">
      <c r="A2281" s="8" t="s">
        <v>2317</v>
      </c>
      <c r="B2281" s="20">
        <v>0</v>
      </c>
      <c r="C2281" s="38">
        <v>1165</v>
      </c>
      <c r="D2281" s="8" t="s">
        <v>7884</v>
      </c>
      <c r="E2281" s="8" t="s">
        <v>7882</v>
      </c>
      <c r="F2281" s="8" t="s">
        <v>7860</v>
      </c>
      <c r="G2281" s="43">
        <v>37418</v>
      </c>
      <c r="H2281" s="20">
        <v>20</v>
      </c>
      <c r="I2281" s="20" t="str" cm="1">
        <f t="array" ref="I2281">_xlfn.IFS(H2281&lt;=18, "Child", AND(H2281&gt;18, H2281&lt;=54), "Adult", TRUE, "Old")</f>
        <v>Adult</v>
      </c>
      <c r="K2281" s="27"/>
    </row>
    <row r="2282" spans="1:11" ht="15" customHeight="1" x14ac:dyDescent="0.3">
      <c r="A2282" s="8" t="s">
        <v>2318</v>
      </c>
      <c r="B2282" s="20">
        <v>0</v>
      </c>
      <c r="C2282" s="38">
        <v>1163.46</v>
      </c>
      <c r="D2282" s="8" t="s">
        <v>7884</v>
      </c>
      <c r="E2282" s="8" t="s">
        <v>7882</v>
      </c>
      <c r="F2282" s="8" t="s">
        <v>7859</v>
      </c>
      <c r="G2282" s="43">
        <v>38302</v>
      </c>
      <c r="H2282" s="20">
        <v>18</v>
      </c>
      <c r="I2282" s="20" t="str" cm="1">
        <f t="array" ref="I2282">_xlfn.IFS(H2282&lt;=18, "Child", AND(H2282&gt;18, H2282&lt;=54), "Adult", TRUE, "Old")</f>
        <v>Child</v>
      </c>
      <c r="K2282" s="27"/>
    </row>
    <row r="2283" spans="1:11" ht="15" customHeight="1" x14ac:dyDescent="0.3">
      <c r="A2283" s="8" t="s">
        <v>2319</v>
      </c>
      <c r="B2283" s="20">
        <v>0</v>
      </c>
      <c r="C2283" s="38">
        <v>1158.32</v>
      </c>
      <c r="D2283" s="8" t="s">
        <v>7884</v>
      </c>
      <c r="E2283" s="8" t="s">
        <v>7883</v>
      </c>
      <c r="F2283" s="8" t="s">
        <v>7859</v>
      </c>
      <c r="G2283" s="43">
        <v>34541</v>
      </c>
      <c r="H2283" s="20">
        <v>28</v>
      </c>
      <c r="I2283" s="20" t="str" cm="1">
        <f t="array" ref="I2283">_xlfn.IFS(H2283&lt;=18, "Child", AND(H2283&gt;18, H2283&lt;=54), "Adult", TRUE, "Old")</f>
        <v>Adult</v>
      </c>
      <c r="K2283" s="27"/>
    </row>
    <row r="2284" spans="1:11" ht="15" customHeight="1" x14ac:dyDescent="0.3">
      <c r="A2284" s="8" t="s">
        <v>2320</v>
      </c>
      <c r="B2284" s="20">
        <v>0</v>
      </c>
      <c r="C2284" s="38">
        <v>1149.4000000000001</v>
      </c>
      <c r="D2284" s="8" t="s">
        <v>7884</v>
      </c>
      <c r="E2284" s="8" t="s">
        <v>7884</v>
      </c>
      <c r="F2284" s="8" t="s">
        <v>7859</v>
      </c>
      <c r="G2284" s="43">
        <v>38186</v>
      </c>
      <c r="H2284" s="20">
        <v>18</v>
      </c>
      <c r="I2284" s="20" t="str" cm="1">
        <f t="array" ref="I2284">_xlfn.IFS(H2284&lt;=18, "Child", AND(H2284&gt;18, H2284&lt;=54), "Adult", TRUE, "Old")</f>
        <v>Child</v>
      </c>
      <c r="K2284" s="27"/>
    </row>
    <row r="2285" spans="1:11" ht="15" customHeight="1" x14ac:dyDescent="0.3">
      <c r="A2285" s="8" t="s">
        <v>2321</v>
      </c>
      <c r="B2285" s="20">
        <v>0</v>
      </c>
      <c r="C2285" s="38">
        <v>1149</v>
      </c>
      <c r="D2285" s="8" t="s">
        <v>7884</v>
      </c>
      <c r="E2285" s="8" t="s">
        <v>7883</v>
      </c>
      <c r="F2285" s="8" t="s">
        <v>7860</v>
      </c>
      <c r="G2285" s="43">
        <v>37784</v>
      </c>
      <c r="H2285" s="20">
        <v>19</v>
      </c>
      <c r="I2285" s="20" t="str" cm="1">
        <f t="array" ref="I2285">_xlfn.IFS(H2285&lt;=18, "Child", AND(H2285&gt;18, H2285&lt;=54), "Adult", TRUE, "Old")</f>
        <v>Adult</v>
      </c>
      <c r="K2285" s="27"/>
    </row>
    <row r="2286" spans="1:11" ht="15" customHeight="1" x14ac:dyDescent="0.3">
      <c r="A2286" s="8" t="s">
        <v>2322</v>
      </c>
      <c r="B2286" s="20">
        <v>0</v>
      </c>
      <c r="C2286" s="38">
        <v>1146.8</v>
      </c>
      <c r="D2286" s="8" t="s">
        <v>7884</v>
      </c>
      <c r="E2286" s="8" t="s">
        <v>7884</v>
      </c>
      <c r="F2286" s="8" t="s">
        <v>7859</v>
      </c>
      <c r="G2286" s="43">
        <v>38148</v>
      </c>
      <c r="H2286" s="20">
        <v>18</v>
      </c>
      <c r="I2286" s="20" t="str" cm="1">
        <f t="array" ref="I2286">_xlfn.IFS(H2286&lt;=18, "Child", AND(H2286&gt;18, H2286&lt;=54), "Adult", TRUE, "Old")</f>
        <v>Child</v>
      </c>
      <c r="K2286" s="27"/>
    </row>
    <row r="2287" spans="1:11" ht="15" customHeight="1" x14ac:dyDescent="0.3">
      <c r="A2287" s="8" t="s">
        <v>2323</v>
      </c>
      <c r="B2287" s="20">
        <v>0</v>
      </c>
      <c r="C2287" s="38">
        <v>1142</v>
      </c>
      <c r="D2287" s="8" t="s">
        <v>7882</v>
      </c>
      <c r="E2287" s="8" t="s">
        <v>7884</v>
      </c>
      <c r="F2287" s="8" t="s">
        <v>7861</v>
      </c>
      <c r="G2287" s="43">
        <v>37530</v>
      </c>
      <c r="H2287" s="20">
        <v>20</v>
      </c>
      <c r="I2287" s="20" t="str" cm="1">
        <f t="array" ref="I2287">_xlfn.IFS(H2287&lt;=18, "Child", AND(H2287&gt;18, H2287&lt;=54), "Adult", TRUE, "Old")</f>
        <v>Adult</v>
      </c>
      <c r="K2287" s="27"/>
    </row>
    <row r="2288" spans="1:11" ht="15" customHeight="1" x14ac:dyDescent="0.3">
      <c r="A2288" s="8" t="s">
        <v>2324</v>
      </c>
      <c r="B2288" s="20">
        <v>0</v>
      </c>
      <c r="C2288" s="38">
        <v>1141.45</v>
      </c>
      <c r="D2288" s="8" t="s">
        <v>7882</v>
      </c>
      <c r="E2288" s="8" t="s">
        <v>7882</v>
      </c>
      <c r="F2288" s="8" t="s">
        <v>7859</v>
      </c>
      <c r="G2288" s="43">
        <v>38242</v>
      </c>
      <c r="H2288" s="20">
        <v>18</v>
      </c>
      <c r="I2288" s="20" t="str" cm="1">
        <f t="array" ref="I2288">_xlfn.IFS(H2288&lt;=18, "Child", AND(H2288&gt;18, H2288&lt;=54), "Adult", TRUE, "Old")</f>
        <v>Child</v>
      </c>
      <c r="K2288" s="27"/>
    </row>
    <row r="2289" spans="1:11" ht="15" customHeight="1" x14ac:dyDescent="0.3">
      <c r="A2289" s="8" t="s">
        <v>2325</v>
      </c>
      <c r="B2289" s="20">
        <v>0</v>
      </c>
      <c r="C2289" s="38">
        <v>1141</v>
      </c>
      <c r="D2289" s="8" t="s">
        <v>7882</v>
      </c>
      <c r="E2289" s="8" t="s">
        <v>7883</v>
      </c>
      <c r="F2289" s="8" t="s">
        <v>7859</v>
      </c>
      <c r="G2289" s="43">
        <v>37189</v>
      </c>
      <c r="H2289" s="20">
        <v>21</v>
      </c>
      <c r="I2289" s="20" t="str" cm="1">
        <f t="array" ref="I2289">_xlfn.IFS(H2289&lt;=18, "Child", AND(H2289&gt;18, H2289&lt;=54), "Adult", TRUE, "Old")</f>
        <v>Adult</v>
      </c>
      <c r="K2289" s="27"/>
    </row>
    <row r="2290" spans="1:11" ht="15" customHeight="1" x14ac:dyDescent="0.3">
      <c r="A2290" s="8" t="s">
        <v>2326</v>
      </c>
      <c r="B2290" s="20">
        <v>0</v>
      </c>
      <c r="C2290" s="38">
        <v>1137.47</v>
      </c>
      <c r="D2290" s="8" t="s">
        <v>7882</v>
      </c>
      <c r="E2290" s="8" t="s">
        <v>7884</v>
      </c>
      <c r="F2290" s="8" t="s">
        <v>7859</v>
      </c>
      <c r="G2290" s="43">
        <v>38318</v>
      </c>
      <c r="H2290" s="20">
        <v>18</v>
      </c>
      <c r="I2290" s="20" t="str" cm="1">
        <f t="array" ref="I2290">_xlfn.IFS(H2290&lt;=18, "Child", AND(H2290&gt;18, H2290&lt;=54), "Adult", TRUE, "Old")</f>
        <v>Child</v>
      </c>
      <c r="K2290" s="27"/>
    </row>
    <row r="2291" spans="1:11" ht="15" customHeight="1" x14ac:dyDescent="0.3">
      <c r="A2291" s="8" t="s">
        <v>2327</v>
      </c>
      <c r="B2291" s="20">
        <v>0</v>
      </c>
      <c r="C2291" s="38">
        <v>1137.01</v>
      </c>
      <c r="D2291" s="8" t="s">
        <v>7882</v>
      </c>
      <c r="E2291" s="8" t="s">
        <v>7883</v>
      </c>
      <c r="F2291" s="8" t="s">
        <v>7859</v>
      </c>
      <c r="G2291" s="43">
        <v>38275</v>
      </c>
      <c r="H2291" s="20">
        <v>18</v>
      </c>
      <c r="I2291" s="20" t="str" cm="1">
        <f t="array" ref="I2291">_xlfn.IFS(H2291&lt;=18, "Child", AND(H2291&gt;18, H2291&lt;=54), "Adult", TRUE, "Old")</f>
        <v>Child</v>
      </c>
      <c r="K2291" s="27"/>
    </row>
    <row r="2292" spans="1:11" ht="15" customHeight="1" x14ac:dyDescent="0.3">
      <c r="A2292" s="8" t="s">
        <v>2328</v>
      </c>
      <c r="B2292" s="20">
        <v>0</v>
      </c>
      <c r="C2292" s="38">
        <v>1137</v>
      </c>
      <c r="D2292" s="8" t="s">
        <v>7882</v>
      </c>
      <c r="E2292" s="8" t="s">
        <v>7883</v>
      </c>
      <c r="F2292" s="8" t="s">
        <v>7859</v>
      </c>
      <c r="G2292" s="43">
        <v>37479</v>
      </c>
      <c r="H2292" s="20">
        <v>20</v>
      </c>
      <c r="I2292" s="20" t="str" cm="1">
        <f t="array" ref="I2292">_xlfn.IFS(H2292&lt;=18, "Child", AND(H2292&gt;18, H2292&lt;=54), "Adult", TRUE, "Old")</f>
        <v>Adult</v>
      </c>
      <c r="K2292" s="27"/>
    </row>
    <row r="2293" spans="1:11" ht="15" customHeight="1" x14ac:dyDescent="0.3">
      <c r="A2293" s="8" t="s">
        <v>2329</v>
      </c>
      <c r="B2293" s="20">
        <v>0</v>
      </c>
      <c r="C2293" s="38">
        <v>1136.4000000000001</v>
      </c>
      <c r="D2293" s="8" t="s">
        <v>7882</v>
      </c>
      <c r="E2293" s="8" t="s">
        <v>7882</v>
      </c>
      <c r="F2293" s="8" t="s">
        <v>7859</v>
      </c>
      <c r="G2293" s="43">
        <v>38319</v>
      </c>
      <c r="H2293" s="20">
        <v>18</v>
      </c>
      <c r="I2293" s="20" t="str" cm="1">
        <f t="array" ref="I2293">_xlfn.IFS(H2293&lt;=18, "Child", AND(H2293&gt;18, H2293&lt;=54), "Adult", TRUE, "Old")</f>
        <v>Child</v>
      </c>
      <c r="K2293" s="27"/>
    </row>
    <row r="2294" spans="1:11" ht="15" customHeight="1" x14ac:dyDescent="0.3">
      <c r="A2294" s="8" t="s">
        <v>2330</v>
      </c>
      <c r="B2294" s="20">
        <v>0</v>
      </c>
      <c r="C2294" s="38">
        <v>1135.94</v>
      </c>
      <c r="D2294" s="8" t="s">
        <v>7882</v>
      </c>
      <c r="E2294" s="8" t="s">
        <v>7882</v>
      </c>
      <c r="F2294" s="8" t="s">
        <v>7859</v>
      </c>
      <c r="G2294" s="43">
        <v>38149</v>
      </c>
      <c r="H2294" s="20">
        <v>18</v>
      </c>
      <c r="I2294" s="20" t="str" cm="1">
        <f t="array" ref="I2294">_xlfn.IFS(H2294&lt;=18, "Child", AND(H2294&gt;18, H2294&lt;=54), "Adult", TRUE, "Old")</f>
        <v>Child</v>
      </c>
      <c r="K2294" s="27"/>
    </row>
    <row r="2295" spans="1:11" ht="15" customHeight="1" x14ac:dyDescent="0.3">
      <c r="A2295" s="8" t="s">
        <v>2331</v>
      </c>
      <c r="B2295" s="20">
        <v>0</v>
      </c>
      <c r="C2295" s="38">
        <v>1135</v>
      </c>
      <c r="D2295" s="8" t="s">
        <v>7882</v>
      </c>
      <c r="E2295" s="8" t="s">
        <v>7882</v>
      </c>
      <c r="F2295" s="8" t="s">
        <v>7859</v>
      </c>
      <c r="G2295" s="43">
        <v>38266</v>
      </c>
      <c r="H2295" s="20">
        <v>18</v>
      </c>
      <c r="I2295" s="20" t="str" cm="1">
        <f t="array" ref="I2295">_xlfn.IFS(H2295&lt;=18, "Child", AND(H2295&gt;18, H2295&lt;=54), "Adult", TRUE, "Old")</f>
        <v>Child</v>
      </c>
      <c r="K2295" s="27"/>
    </row>
    <row r="2296" spans="1:11" ht="15" customHeight="1" x14ac:dyDescent="0.3">
      <c r="A2296" s="8" t="s">
        <v>2332</v>
      </c>
      <c r="B2296" s="20">
        <v>0</v>
      </c>
      <c r="C2296" s="38">
        <v>1132</v>
      </c>
      <c r="D2296" s="8" t="s">
        <v>7882</v>
      </c>
      <c r="E2296" s="8" t="s">
        <v>7883</v>
      </c>
      <c r="F2296" s="8" t="s">
        <v>7859</v>
      </c>
      <c r="G2296" s="43">
        <v>37456</v>
      </c>
      <c r="H2296" s="20">
        <v>20</v>
      </c>
      <c r="I2296" s="20" t="str" cm="1">
        <f t="array" ref="I2296">_xlfn.IFS(H2296&lt;=18, "Child", AND(H2296&gt;18, H2296&lt;=54), "Adult", TRUE, "Old")</f>
        <v>Adult</v>
      </c>
      <c r="K2296" s="27"/>
    </row>
    <row r="2297" spans="1:11" ht="15" customHeight="1" x14ac:dyDescent="0.3">
      <c r="A2297" s="8" t="s">
        <v>2333</v>
      </c>
      <c r="B2297" s="20">
        <v>0</v>
      </c>
      <c r="C2297" s="38">
        <v>1131.51</v>
      </c>
      <c r="D2297" s="8" t="s">
        <v>7882</v>
      </c>
      <c r="E2297" s="8" t="s">
        <v>7883</v>
      </c>
      <c r="F2297" s="8" t="s">
        <v>7859</v>
      </c>
      <c r="G2297" s="43">
        <v>38152</v>
      </c>
      <c r="H2297" s="20">
        <v>18</v>
      </c>
      <c r="I2297" s="20" t="str" cm="1">
        <f t="array" ref="I2297">_xlfn.IFS(H2297&lt;=18, "Child", AND(H2297&gt;18, H2297&lt;=54), "Adult", TRUE, "Old")</f>
        <v>Child</v>
      </c>
      <c r="K2297" s="27"/>
    </row>
    <row r="2298" spans="1:11" ht="15" customHeight="1" x14ac:dyDescent="0.3">
      <c r="A2298" s="8" t="s">
        <v>2334</v>
      </c>
      <c r="B2298" s="20">
        <v>0</v>
      </c>
      <c r="C2298" s="38">
        <v>1121.8699999999999</v>
      </c>
      <c r="D2298" s="8" t="s">
        <v>7882</v>
      </c>
      <c r="E2298" s="8" t="s">
        <v>7883</v>
      </c>
      <c r="F2298" s="8" t="s">
        <v>7859</v>
      </c>
      <c r="G2298" s="43">
        <v>38303</v>
      </c>
      <c r="H2298" s="20">
        <v>18</v>
      </c>
      <c r="I2298" s="20" t="str" cm="1">
        <f t="array" ref="I2298">_xlfn.IFS(H2298&lt;=18, "Child", AND(H2298&gt;18, H2298&lt;=54), "Adult", TRUE, "Old")</f>
        <v>Child</v>
      </c>
      <c r="K2298" s="27"/>
    </row>
    <row r="2299" spans="1:11" ht="15" customHeight="1" x14ac:dyDescent="0.3">
      <c r="A2299" s="8" t="s">
        <v>2335</v>
      </c>
      <c r="B2299" s="20">
        <v>0</v>
      </c>
      <c r="C2299" s="38">
        <v>1086</v>
      </c>
      <c r="D2299" s="8" t="s">
        <v>7882</v>
      </c>
      <c r="E2299" s="8" t="s">
        <v>7882</v>
      </c>
      <c r="F2299" s="8" t="s">
        <v>7859</v>
      </c>
      <c r="G2299" s="43">
        <v>37481</v>
      </c>
      <c r="H2299" s="20">
        <v>20</v>
      </c>
      <c r="I2299" s="20" t="str" cm="1">
        <f t="array" ref="I2299">_xlfn.IFS(H2299&lt;=18, "Child", AND(H2299&gt;18, H2299&lt;=54), "Adult", TRUE, "Old")</f>
        <v>Adult</v>
      </c>
      <c r="K2299" s="27"/>
    </row>
    <row r="2300" spans="1:11" ht="15" customHeight="1" x14ac:dyDescent="0.3">
      <c r="A2300" s="8" t="s">
        <v>2336</v>
      </c>
      <c r="B2300" s="20">
        <v>0</v>
      </c>
      <c r="C2300" s="38">
        <v>1082</v>
      </c>
      <c r="D2300" s="8" t="s">
        <v>7882</v>
      </c>
      <c r="E2300" s="8" t="s">
        <v>7884</v>
      </c>
      <c r="F2300" s="8" t="s">
        <v>7859</v>
      </c>
      <c r="G2300" s="43">
        <v>36155</v>
      </c>
      <c r="H2300" s="20">
        <v>24</v>
      </c>
      <c r="I2300" s="20" t="str" cm="1">
        <f t="array" ref="I2300">_xlfn.IFS(H2300&lt;=18, "Child", AND(H2300&gt;18, H2300&lt;=54), "Adult", TRUE, "Old")</f>
        <v>Adult</v>
      </c>
      <c r="K2300" s="27"/>
    </row>
    <row r="2301" spans="1:11" ht="15" customHeight="1" x14ac:dyDescent="0.3">
      <c r="A2301" s="8" t="s">
        <v>2337</v>
      </c>
      <c r="B2301" s="20">
        <v>0</v>
      </c>
      <c r="C2301" s="38">
        <v>1071</v>
      </c>
      <c r="D2301" s="8" t="s">
        <v>7882</v>
      </c>
      <c r="E2301" s="8" t="s">
        <v>7882</v>
      </c>
      <c r="F2301" s="8" t="s">
        <v>7859</v>
      </c>
      <c r="G2301" s="43">
        <v>35655</v>
      </c>
      <c r="H2301" s="20">
        <v>25</v>
      </c>
      <c r="I2301" s="20" t="str" cm="1">
        <f t="array" ref="I2301">_xlfn.IFS(H2301&lt;=18, "Child", AND(H2301&gt;18, H2301&lt;=54), "Adult", TRUE, "Old")</f>
        <v>Adult</v>
      </c>
      <c r="K2301" s="27"/>
    </row>
    <row r="2302" spans="1:11" ht="15" customHeight="1" x14ac:dyDescent="0.3">
      <c r="A2302" s="8" t="s">
        <v>2338</v>
      </c>
      <c r="B2302" s="20">
        <v>0</v>
      </c>
      <c r="C2302" s="38">
        <v>1070</v>
      </c>
      <c r="D2302" s="8" t="s">
        <v>7882</v>
      </c>
      <c r="E2302" s="8" t="s">
        <v>7882</v>
      </c>
      <c r="F2302" s="8" t="s">
        <v>7859</v>
      </c>
      <c r="G2302" s="43">
        <v>38223</v>
      </c>
      <c r="H2302" s="20">
        <v>18</v>
      </c>
      <c r="I2302" s="20" t="str" cm="1">
        <f t="array" ref="I2302">_xlfn.IFS(H2302&lt;=18, "Child", AND(H2302&gt;18, H2302&lt;=54), "Adult", TRUE, "Old")</f>
        <v>Child</v>
      </c>
      <c r="K2302" s="27"/>
    </row>
    <row r="2303" spans="1:11" ht="15" customHeight="1" x14ac:dyDescent="0.3">
      <c r="A2303" s="8" t="s">
        <v>2339</v>
      </c>
      <c r="B2303" s="20">
        <v>0</v>
      </c>
      <c r="C2303" s="38">
        <v>1068</v>
      </c>
      <c r="D2303" s="8" t="s">
        <v>7882</v>
      </c>
      <c r="E2303" s="8" t="s">
        <v>7883</v>
      </c>
      <c r="F2303" s="8" t="s">
        <v>7859</v>
      </c>
      <c r="G2303" s="43">
        <v>34240</v>
      </c>
      <c r="H2303" s="20">
        <v>29</v>
      </c>
      <c r="I2303" s="20" t="str" cm="1">
        <f t="array" ref="I2303">_xlfn.IFS(H2303&lt;=18, "Child", AND(H2303&gt;18, H2303&lt;=54), "Adult", TRUE, "Old")</f>
        <v>Adult</v>
      </c>
      <c r="K2303" s="27"/>
    </row>
    <row r="2304" spans="1:11" ht="15" customHeight="1" x14ac:dyDescent="0.3">
      <c r="A2304" s="8" t="s">
        <v>2340</v>
      </c>
      <c r="B2304" s="20">
        <v>0</v>
      </c>
      <c r="C2304" s="38">
        <v>1056</v>
      </c>
      <c r="D2304" s="8" t="s">
        <v>7882</v>
      </c>
      <c r="E2304" s="8" t="s">
        <v>7884</v>
      </c>
      <c r="F2304" s="8" t="s">
        <v>7859</v>
      </c>
      <c r="G2304" s="43">
        <v>34851</v>
      </c>
      <c r="H2304" s="20">
        <v>28</v>
      </c>
      <c r="I2304" s="20" t="str" cm="1">
        <f t="array" ref="I2304">_xlfn.IFS(H2304&lt;=18, "Child", AND(H2304&gt;18, H2304&lt;=54), "Adult", TRUE, "Old")</f>
        <v>Adult</v>
      </c>
      <c r="K2304" s="27"/>
    </row>
    <row r="2305" spans="1:11" ht="15" customHeight="1" x14ac:dyDescent="0.3">
      <c r="A2305" s="8" t="s">
        <v>2341</v>
      </c>
      <c r="B2305" s="20">
        <v>0</v>
      </c>
      <c r="C2305" s="38">
        <v>1049</v>
      </c>
      <c r="D2305" s="8" t="s">
        <v>7882</v>
      </c>
      <c r="E2305" s="8" t="s">
        <v>7884</v>
      </c>
      <c r="F2305" s="8" t="s">
        <v>7860</v>
      </c>
      <c r="G2305" s="43">
        <v>37438</v>
      </c>
      <c r="H2305" s="20">
        <v>20</v>
      </c>
      <c r="I2305" s="20" t="str" cm="1">
        <f t="array" ref="I2305">_xlfn.IFS(H2305&lt;=18, "Child", AND(H2305&gt;18, H2305&lt;=54), "Adult", TRUE, "Old")</f>
        <v>Adult</v>
      </c>
      <c r="K2305" s="27"/>
    </row>
    <row r="2306" spans="1:11" ht="15" customHeight="1" x14ac:dyDescent="0.3">
      <c r="A2306" s="8" t="s">
        <v>2342</v>
      </c>
      <c r="B2306" s="20">
        <v>0</v>
      </c>
      <c r="C2306" s="38">
        <v>1047</v>
      </c>
      <c r="D2306" s="8" t="s">
        <v>7882</v>
      </c>
      <c r="E2306" s="8" t="s">
        <v>7883</v>
      </c>
      <c r="F2306" s="8" t="s">
        <v>7859</v>
      </c>
      <c r="G2306" s="43">
        <v>37457</v>
      </c>
      <c r="H2306" s="20">
        <v>20</v>
      </c>
      <c r="I2306" s="20" t="str" cm="1">
        <f t="array" ref="I2306">_xlfn.IFS(H2306&lt;=18, "Child", AND(H2306&gt;18, H2306&lt;=54), "Adult", TRUE, "Old")</f>
        <v>Adult</v>
      </c>
      <c r="K2306" s="27"/>
    </row>
    <row r="2307" spans="1:11" ht="15" customHeight="1" x14ac:dyDescent="0.3">
      <c r="A2307" s="8" t="s">
        <v>2343</v>
      </c>
      <c r="B2307" s="20">
        <v>0</v>
      </c>
      <c r="C2307" s="38">
        <v>1044</v>
      </c>
      <c r="D2307" s="8" t="s">
        <v>7882</v>
      </c>
      <c r="E2307" s="8" t="s">
        <v>7884</v>
      </c>
      <c r="F2307" s="8" t="s">
        <v>7859</v>
      </c>
      <c r="G2307" s="43">
        <v>34655</v>
      </c>
      <c r="H2307" s="20">
        <v>28</v>
      </c>
      <c r="I2307" s="20" t="str" cm="1">
        <f t="array" ref="I2307">_xlfn.IFS(H2307&lt;=18, "Child", AND(H2307&gt;18, H2307&lt;=54), "Adult", TRUE, "Old")</f>
        <v>Adult</v>
      </c>
      <c r="K2307" s="27"/>
    </row>
    <row r="2308" spans="1:11" ht="15" customHeight="1" x14ac:dyDescent="0.3">
      <c r="A2308" s="8" t="s">
        <v>2344</v>
      </c>
      <c r="B2308" s="20">
        <v>0</v>
      </c>
      <c r="C2308" s="38">
        <v>1033.74</v>
      </c>
      <c r="D2308" s="8" t="s">
        <v>7882</v>
      </c>
      <c r="E2308" s="8" t="s">
        <v>7883</v>
      </c>
      <c r="F2308" s="8" t="s">
        <v>7859</v>
      </c>
      <c r="G2308" s="43">
        <v>34977</v>
      </c>
      <c r="H2308" s="20">
        <v>27</v>
      </c>
      <c r="I2308" s="20" t="str" cm="1">
        <f t="array" ref="I2308">_xlfn.IFS(H2308&lt;=18, "Child", AND(H2308&gt;18, H2308&lt;=54), "Adult", TRUE, "Old")</f>
        <v>Adult</v>
      </c>
      <c r="K2308" s="27"/>
    </row>
    <row r="2309" spans="1:11" ht="15" customHeight="1" x14ac:dyDescent="0.3">
      <c r="A2309" s="8" t="s">
        <v>2345</v>
      </c>
      <c r="B2309" s="20">
        <v>0</v>
      </c>
      <c r="C2309" s="38">
        <v>1019</v>
      </c>
      <c r="D2309" s="8" t="s">
        <v>7882</v>
      </c>
      <c r="E2309" s="8" t="s">
        <v>7884</v>
      </c>
      <c r="F2309" s="8" t="s">
        <v>7859</v>
      </c>
      <c r="G2309" s="43">
        <v>36377</v>
      </c>
      <c r="H2309" s="20">
        <v>23</v>
      </c>
      <c r="I2309" s="20" t="str" cm="1">
        <f t="array" ref="I2309">_xlfn.IFS(H2309&lt;=18, "Child", AND(H2309&gt;18, H2309&lt;=54), "Adult", TRUE, "Old")</f>
        <v>Adult</v>
      </c>
      <c r="K2309" s="27"/>
    </row>
    <row r="2310" spans="1:11" ht="15" customHeight="1" x14ac:dyDescent="0.3">
      <c r="A2310" s="8" t="s">
        <v>2346</v>
      </c>
      <c r="B2310" s="20">
        <v>0</v>
      </c>
      <c r="C2310" s="38">
        <v>1012</v>
      </c>
      <c r="D2310" s="8" t="s">
        <v>7882</v>
      </c>
      <c r="E2310" s="8" t="s">
        <v>7884</v>
      </c>
      <c r="F2310" s="8" t="s">
        <v>7859</v>
      </c>
      <c r="G2310" s="43">
        <v>36808</v>
      </c>
      <c r="H2310" s="20">
        <v>22</v>
      </c>
      <c r="I2310" s="20" t="str" cm="1">
        <f t="array" ref="I2310">_xlfn.IFS(H2310&lt;=18, "Child", AND(H2310&gt;18, H2310&lt;=54), "Adult", TRUE, "Old")</f>
        <v>Adult</v>
      </c>
      <c r="K2310" s="27"/>
    </row>
    <row r="2311" spans="1:11" ht="15" customHeight="1" x14ac:dyDescent="0.3">
      <c r="A2311" s="8" t="s">
        <v>2347</v>
      </c>
      <c r="B2311" s="20">
        <v>0</v>
      </c>
      <c r="C2311" s="38">
        <v>1006.65</v>
      </c>
      <c r="D2311" s="8" t="s">
        <v>7882</v>
      </c>
      <c r="E2311" s="8" t="s">
        <v>7884</v>
      </c>
      <c r="F2311" s="8" t="s">
        <v>7859</v>
      </c>
      <c r="G2311" s="43">
        <v>34660</v>
      </c>
      <c r="H2311" s="20">
        <v>28</v>
      </c>
      <c r="I2311" s="20" t="str" cm="1">
        <f t="array" ref="I2311">_xlfn.IFS(H2311&lt;=18, "Child", AND(H2311&gt;18, H2311&lt;=54), "Adult", TRUE, "Old")</f>
        <v>Adult</v>
      </c>
      <c r="K2311" s="27"/>
    </row>
    <row r="2312" spans="1:11" ht="15" customHeight="1" x14ac:dyDescent="0.3">
      <c r="A2312" s="8" t="s">
        <v>2348</v>
      </c>
      <c r="B2312" s="20">
        <v>0</v>
      </c>
      <c r="C2312" s="38">
        <v>964.71</v>
      </c>
      <c r="D2312" s="8" t="s">
        <v>7882</v>
      </c>
      <c r="E2312" s="8" t="s">
        <v>7884</v>
      </c>
      <c r="F2312" s="8" t="s">
        <v>7859</v>
      </c>
      <c r="G2312" s="43">
        <v>37122</v>
      </c>
      <c r="H2312" s="20">
        <v>21</v>
      </c>
      <c r="I2312" s="20" t="str" cm="1">
        <f t="array" ref="I2312">_xlfn.IFS(H2312&lt;=18, "Child", AND(H2312&gt;18, H2312&lt;=54), "Adult", TRUE, "Old")</f>
        <v>Adult</v>
      </c>
      <c r="K2312" s="27"/>
    </row>
    <row r="2313" spans="1:11" ht="15" customHeight="1" x14ac:dyDescent="0.3">
      <c r="A2313" s="8" t="s">
        <v>2349</v>
      </c>
      <c r="B2313" s="20">
        <v>0</v>
      </c>
      <c r="C2313" s="38">
        <v>928.59</v>
      </c>
      <c r="D2313" s="8" t="s">
        <v>7882</v>
      </c>
      <c r="E2313" s="8" t="s">
        <v>7883</v>
      </c>
      <c r="F2313" s="8" t="s">
        <v>7859</v>
      </c>
      <c r="G2313" s="43">
        <v>35000</v>
      </c>
      <c r="H2313" s="20">
        <v>27</v>
      </c>
      <c r="I2313" s="20" t="str" cm="1">
        <f t="array" ref="I2313">_xlfn.IFS(H2313&lt;=18, "Child", AND(H2313&gt;18, H2313&lt;=54), "Adult", TRUE, "Old")</f>
        <v>Adult</v>
      </c>
      <c r="K2313" s="27"/>
    </row>
    <row r="2314" spans="1:11" ht="15" customHeight="1" x14ac:dyDescent="0.3">
      <c r="A2314" s="8" t="s">
        <v>2350</v>
      </c>
      <c r="B2314" s="20">
        <v>0</v>
      </c>
      <c r="C2314" s="38">
        <v>915.07</v>
      </c>
      <c r="D2314" s="8" t="s">
        <v>7882</v>
      </c>
      <c r="E2314" s="8" t="s">
        <v>7883</v>
      </c>
      <c r="F2314" s="8" t="s">
        <v>7859</v>
      </c>
      <c r="G2314" s="43">
        <v>34637</v>
      </c>
      <c r="H2314" s="20">
        <v>28</v>
      </c>
      <c r="I2314" s="20" t="str" cm="1">
        <f t="array" ref="I2314">_xlfn.IFS(H2314&lt;=18, "Child", AND(H2314&gt;18, H2314&lt;=54), "Adult", TRUE, "Old")</f>
        <v>Adult</v>
      </c>
      <c r="K2314" s="27"/>
    </row>
    <row r="2315" spans="1:11" ht="15" customHeight="1" x14ac:dyDescent="0.3">
      <c r="A2315" s="8" t="s">
        <v>2351</v>
      </c>
      <c r="B2315" s="20">
        <v>0</v>
      </c>
      <c r="C2315" s="38">
        <v>896.21</v>
      </c>
      <c r="D2315" s="8" t="s">
        <v>7882</v>
      </c>
      <c r="E2315" s="8" t="s">
        <v>7883</v>
      </c>
      <c r="F2315" s="8" t="s">
        <v>7859</v>
      </c>
      <c r="G2315" s="43">
        <v>34300</v>
      </c>
      <c r="H2315" s="20">
        <v>29</v>
      </c>
      <c r="I2315" s="20" t="str" cm="1">
        <f t="array" ref="I2315">_xlfn.IFS(H2315&lt;=18, "Child", AND(H2315&gt;18, H2315&lt;=54), "Adult", TRUE, "Old")</f>
        <v>Adult</v>
      </c>
      <c r="K2315" s="27"/>
    </row>
    <row r="2316" spans="1:11" ht="15" customHeight="1" x14ac:dyDescent="0.3">
      <c r="A2316" s="8" t="s">
        <v>2352</v>
      </c>
      <c r="B2316" s="20">
        <v>0</v>
      </c>
      <c r="C2316" s="38">
        <v>865.41</v>
      </c>
      <c r="D2316" s="8" t="s">
        <v>7882</v>
      </c>
      <c r="E2316" s="8" t="s">
        <v>7883</v>
      </c>
      <c r="F2316" s="8" t="s">
        <v>7859</v>
      </c>
      <c r="G2316" s="43">
        <v>36848</v>
      </c>
      <c r="H2316" s="20">
        <v>22</v>
      </c>
      <c r="I2316" s="20" t="str" cm="1">
        <f t="array" ref="I2316">_xlfn.IFS(H2316&lt;=18, "Child", AND(H2316&gt;18, H2316&lt;=54), "Adult", TRUE, "Old")</f>
        <v>Adult</v>
      </c>
      <c r="K2316" s="27"/>
    </row>
    <row r="2317" spans="1:11" ht="15" customHeight="1" x14ac:dyDescent="0.3">
      <c r="A2317" s="8" t="s">
        <v>2353</v>
      </c>
      <c r="B2317" s="20">
        <v>0</v>
      </c>
      <c r="C2317" s="38">
        <v>830.52</v>
      </c>
      <c r="D2317" s="8" t="s">
        <v>7882</v>
      </c>
      <c r="E2317" s="8" t="s">
        <v>7884</v>
      </c>
      <c r="F2317" s="8" t="s">
        <v>7861</v>
      </c>
      <c r="G2317" s="43">
        <v>38267</v>
      </c>
      <c r="H2317" s="20">
        <v>18</v>
      </c>
      <c r="I2317" s="20" t="str" cm="1">
        <f t="array" ref="I2317">_xlfn.IFS(H2317&lt;=18, "Child", AND(H2317&gt;18, H2317&lt;=54), "Adult", TRUE, "Old")</f>
        <v>Child</v>
      </c>
      <c r="K2317" s="27"/>
    </row>
    <row r="2318" spans="1:11" ht="15" customHeight="1" x14ac:dyDescent="0.3">
      <c r="A2318" s="8" t="s">
        <v>2354</v>
      </c>
      <c r="B2318" s="20">
        <v>0</v>
      </c>
      <c r="C2318" s="38">
        <v>773.54</v>
      </c>
      <c r="D2318" s="8" t="s">
        <v>7882</v>
      </c>
      <c r="E2318" s="8" t="s">
        <v>7884</v>
      </c>
      <c r="F2318" s="8" t="s">
        <v>7859</v>
      </c>
      <c r="G2318" s="43">
        <v>35040</v>
      </c>
      <c r="H2318" s="20">
        <v>27</v>
      </c>
      <c r="I2318" s="20" t="str" cm="1">
        <f t="array" ref="I2318">_xlfn.IFS(H2318&lt;=18, "Child", AND(H2318&gt;18, H2318&lt;=54), "Adult", TRUE, "Old")</f>
        <v>Adult</v>
      </c>
      <c r="K2318" s="27"/>
    </row>
    <row r="2319" spans="1:11" ht="15" customHeight="1" x14ac:dyDescent="0.3">
      <c r="A2319" s="8" t="s">
        <v>2355</v>
      </c>
      <c r="B2319" s="20">
        <v>0</v>
      </c>
      <c r="C2319" s="38">
        <v>770.38</v>
      </c>
      <c r="D2319" s="8" t="s">
        <v>7882</v>
      </c>
      <c r="E2319" s="14" t="s">
        <v>7884</v>
      </c>
      <c r="F2319" s="8" t="s">
        <v>7860</v>
      </c>
      <c r="G2319" s="43">
        <v>35326</v>
      </c>
      <c r="H2319" s="20">
        <v>26</v>
      </c>
      <c r="I2319" s="20" t="str" cm="1">
        <f t="array" ref="I2319">_xlfn.IFS(H2319&lt;=18, "Child", AND(H2319&gt;18, H2319&lt;=54), "Adult", TRUE, "Old")</f>
        <v>Adult</v>
      </c>
      <c r="K2319" s="27"/>
    </row>
    <row r="2320" spans="1:11" ht="15" customHeight="1" x14ac:dyDescent="0.3">
      <c r="A2320" s="8" t="s">
        <v>2356</v>
      </c>
      <c r="B2320" s="20">
        <v>0</v>
      </c>
      <c r="C2320" s="38">
        <v>770</v>
      </c>
      <c r="D2320" s="8" t="s">
        <v>7882</v>
      </c>
      <c r="E2320" s="8" t="s">
        <v>7882</v>
      </c>
      <c r="F2320" s="8" t="s">
        <v>7859</v>
      </c>
      <c r="G2320" s="43">
        <v>34148</v>
      </c>
      <c r="H2320" s="20">
        <v>29</v>
      </c>
      <c r="I2320" s="20" t="str" cm="1">
        <f t="array" ref="I2320">_xlfn.IFS(H2320&lt;=18, "Child", AND(H2320&gt;18, H2320&lt;=54), "Adult", TRUE, "Old")</f>
        <v>Adult</v>
      </c>
      <c r="K2320" s="27"/>
    </row>
    <row r="2321" spans="1:11" ht="15" customHeight="1" x14ac:dyDescent="0.3">
      <c r="A2321" s="8" t="s">
        <v>2357</v>
      </c>
      <c r="B2321" s="20">
        <v>0</v>
      </c>
      <c r="C2321" s="38">
        <v>760</v>
      </c>
      <c r="D2321" s="8" t="s">
        <v>7882</v>
      </c>
      <c r="E2321" s="8" t="s">
        <v>7882</v>
      </c>
      <c r="F2321" s="8" t="s">
        <v>7859</v>
      </c>
      <c r="G2321" s="43">
        <v>35360</v>
      </c>
      <c r="H2321" s="20">
        <v>26</v>
      </c>
      <c r="I2321" s="20" t="str" cm="1">
        <f t="array" ref="I2321">_xlfn.IFS(H2321&lt;=18, "Child", AND(H2321&gt;18, H2321&lt;=54), "Adult", TRUE, "Old")</f>
        <v>Adult</v>
      </c>
      <c r="K2321" s="27"/>
    </row>
    <row r="2322" spans="1:11" ht="15" customHeight="1" x14ac:dyDescent="0.3">
      <c r="A2322" s="8" t="s">
        <v>2358</v>
      </c>
      <c r="B2322" s="20">
        <v>0</v>
      </c>
      <c r="C2322" s="38">
        <v>760</v>
      </c>
      <c r="D2322" s="8" t="s">
        <v>7882</v>
      </c>
      <c r="E2322" s="8" t="s">
        <v>7883</v>
      </c>
      <c r="F2322" s="8" t="s">
        <v>7859</v>
      </c>
      <c r="G2322" s="43">
        <v>34190</v>
      </c>
      <c r="H2322" s="20">
        <v>29</v>
      </c>
      <c r="I2322" s="20" t="str" cm="1">
        <f t="array" ref="I2322">_xlfn.IFS(H2322&lt;=18, "Child", AND(H2322&gt;18, H2322&lt;=54), "Adult", TRUE, "Old")</f>
        <v>Adult</v>
      </c>
      <c r="K2322" s="27"/>
    </row>
    <row r="2323" spans="1:11" ht="15" customHeight="1" x14ac:dyDescent="0.3">
      <c r="A2323" s="8" t="s">
        <v>2359</v>
      </c>
      <c r="B2323" s="20">
        <v>0</v>
      </c>
      <c r="C2323" s="38">
        <v>750</v>
      </c>
      <c r="D2323" s="8" t="s">
        <v>7882</v>
      </c>
      <c r="E2323" s="8" t="s">
        <v>7883</v>
      </c>
      <c r="F2323" s="8" t="s">
        <v>7860</v>
      </c>
      <c r="G2323" s="43">
        <v>37518</v>
      </c>
      <c r="H2323" s="20">
        <v>20</v>
      </c>
      <c r="I2323" s="20" t="str" cm="1">
        <f t="array" ref="I2323">_xlfn.IFS(H2323&lt;=18, "Child", AND(H2323&gt;18, H2323&lt;=54), "Adult", TRUE, "Old")</f>
        <v>Adult</v>
      </c>
      <c r="K2323" s="27"/>
    </row>
    <row r="2324" spans="1:11" ht="15" customHeight="1" x14ac:dyDescent="0.3">
      <c r="A2324" s="8" t="s">
        <v>2360</v>
      </c>
      <c r="B2324" s="20">
        <v>0</v>
      </c>
      <c r="C2324" s="38">
        <v>722.99</v>
      </c>
      <c r="D2324" s="8" t="s">
        <v>7882</v>
      </c>
      <c r="E2324" s="8" t="s">
        <v>7883</v>
      </c>
      <c r="F2324" s="8" t="s">
        <v>7859</v>
      </c>
      <c r="G2324" s="43">
        <v>36508</v>
      </c>
      <c r="H2324" s="20">
        <v>23</v>
      </c>
      <c r="I2324" s="20" t="str" cm="1">
        <f t="array" ref="I2324">_xlfn.IFS(H2324&lt;=18, "Child", AND(H2324&gt;18, H2324&lt;=54), "Adult", TRUE, "Old")</f>
        <v>Adult</v>
      </c>
      <c r="K2324" s="27"/>
    </row>
    <row r="2325" spans="1:11" ht="15" customHeight="1" x14ac:dyDescent="0.3">
      <c r="A2325" s="8" t="s">
        <v>2361</v>
      </c>
      <c r="B2325" s="20">
        <v>0</v>
      </c>
      <c r="C2325" s="38">
        <v>700</v>
      </c>
      <c r="D2325" s="14" t="s">
        <v>7884</v>
      </c>
      <c r="E2325" s="8" t="s">
        <v>7882</v>
      </c>
      <c r="F2325" s="8" t="s">
        <v>7859</v>
      </c>
      <c r="G2325" s="43">
        <v>36520</v>
      </c>
      <c r="H2325" s="20">
        <v>23</v>
      </c>
      <c r="I2325" s="20" t="str" cm="1">
        <f t="array" ref="I2325">_xlfn.IFS(H2325&lt;=18, "Child", AND(H2325&gt;18, H2325&lt;=54), "Adult", TRUE, "Old")</f>
        <v>Adult</v>
      </c>
      <c r="K2325" s="27"/>
    </row>
    <row r="2326" spans="1:11" ht="15" customHeight="1" x14ac:dyDescent="0.3">
      <c r="A2326" s="8" t="s">
        <v>2362</v>
      </c>
      <c r="B2326" s="20">
        <v>0</v>
      </c>
      <c r="C2326" s="38">
        <v>687.54</v>
      </c>
      <c r="D2326" s="8" t="s">
        <v>7882</v>
      </c>
      <c r="E2326" s="8" t="s">
        <v>7884</v>
      </c>
      <c r="F2326" s="8" t="s">
        <v>7859</v>
      </c>
      <c r="G2326" s="43">
        <v>37146</v>
      </c>
      <c r="H2326" s="20">
        <v>21</v>
      </c>
      <c r="I2326" s="20" t="str" cm="1">
        <f t="array" ref="I2326">_xlfn.IFS(H2326&lt;=18, "Child", AND(H2326&gt;18, H2326&lt;=54), "Adult", TRUE, "Old")</f>
        <v>Adult</v>
      </c>
      <c r="K2326" s="27"/>
    </row>
    <row r="2327" spans="1:11" ht="15" customHeight="1" x14ac:dyDescent="0.3">
      <c r="A2327" s="8" t="s">
        <v>2363</v>
      </c>
      <c r="B2327" s="20">
        <v>0</v>
      </c>
      <c r="C2327" s="38">
        <v>670</v>
      </c>
      <c r="D2327" s="8" t="s">
        <v>7882</v>
      </c>
      <c r="E2327" s="8" t="s">
        <v>7882</v>
      </c>
      <c r="F2327" s="8" t="s">
        <v>7859</v>
      </c>
      <c r="G2327" s="43">
        <v>35743</v>
      </c>
      <c r="H2327" s="20">
        <v>25</v>
      </c>
      <c r="I2327" s="20" t="str" cm="1">
        <f t="array" ref="I2327">_xlfn.IFS(H2327&lt;=18, "Child", AND(H2327&gt;18, H2327&lt;=54), "Adult", TRUE, "Old")</f>
        <v>Adult</v>
      </c>
      <c r="K2327" s="27"/>
    </row>
    <row r="2328" spans="1:11" ht="15" customHeight="1" x14ac:dyDescent="0.3">
      <c r="A2328" s="8" t="s">
        <v>2364</v>
      </c>
      <c r="B2328" s="20">
        <v>0</v>
      </c>
      <c r="C2328" s="38">
        <v>668</v>
      </c>
      <c r="D2328" s="8" t="s">
        <v>7882</v>
      </c>
      <c r="E2328" s="8" t="s">
        <v>7884</v>
      </c>
      <c r="F2328" s="8" t="s">
        <v>7860</v>
      </c>
      <c r="G2328" s="43">
        <v>37589</v>
      </c>
      <c r="H2328" s="20">
        <v>20</v>
      </c>
      <c r="I2328" s="20" t="str" cm="1">
        <f t="array" ref="I2328">_xlfn.IFS(H2328&lt;=18, "Child", AND(H2328&gt;18, H2328&lt;=54), "Adult", TRUE, "Old")</f>
        <v>Adult</v>
      </c>
      <c r="K2328" s="27"/>
    </row>
    <row r="2329" spans="1:11" ht="15" customHeight="1" x14ac:dyDescent="0.3">
      <c r="A2329" s="8" t="s">
        <v>2365</v>
      </c>
      <c r="B2329" s="20">
        <v>0</v>
      </c>
      <c r="C2329" s="38">
        <v>650</v>
      </c>
      <c r="D2329" s="8" t="s">
        <v>7882</v>
      </c>
      <c r="E2329" s="8" t="s">
        <v>7882</v>
      </c>
      <c r="F2329" s="8" t="s">
        <v>7859</v>
      </c>
      <c r="G2329" s="43">
        <v>34884</v>
      </c>
      <c r="H2329" s="20">
        <v>27</v>
      </c>
      <c r="I2329" s="20" t="str" cm="1">
        <f t="array" ref="I2329">_xlfn.IFS(H2329&lt;=18, "Child", AND(H2329&gt;18, H2329&lt;=54), "Adult", TRUE, "Old")</f>
        <v>Adult</v>
      </c>
      <c r="K2329" s="27"/>
    </row>
    <row r="2330" spans="1:11" ht="15" customHeight="1" x14ac:dyDescent="0.3">
      <c r="A2330" s="8" t="s">
        <v>2366</v>
      </c>
      <c r="B2330" s="20">
        <v>0</v>
      </c>
      <c r="C2330" s="38">
        <v>650</v>
      </c>
      <c r="D2330" s="8" t="s">
        <v>7882</v>
      </c>
      <c r="E2330" s="8" t="s">
        <v>7882</v>
      </c>
      <c r="F2330" s="8" t="s">
        <v>7859</v>
      </c>
      <c r="G2330" s="43">
        <v>34121</v>
      </c>
      <c r="H2330" s="20">
        <v>30</v>
      </c>
      <c r="I2330" s="20" t="str" cm="1">
        <f t="array" ref="I2330">_xlfn.IFS(H2330&lt;=18, "Child", AND(H2330&gt;18, H2330&lt;=54), "Adult", TRUE, "Old")</f>
        <v>Adult</v>
      </c>
      <c r="K2330" s="27"/>
    </row>
    <row r="2331" spans="1:11" ht="15" customHeight="1" x14ac:dyDescent="0.3">
      <c r="A2331" s="8" t="s">
        <v>2367</v>
      </c>
      <c r="B2331" s="20">
        <v>0</v>
      </c>
      <c r="C2331" s="38">
        <v>646.14</v>
      </c>
      <c r="D2331" s="8" t="s">
        <v>7882</v>
      </c>
      <c r="E2331" s="8" t="s">
        <v>7882</v>
      </c>
      <c r="F2331" s="8" t="s">
        <v>7860</v>
      </c>
      <c r="G2331" s="43">
        <v>37215</v>
      </c>
      <c r="H2331" s="20">
        <v>21</v>
      </c>
      <c r="I2331" s="20" t="str" cm="1">
        <f t="array" ref="I2331">_xlfn.IFS(H2331&lt;=18, "Child", AND(H2331&gt;18, H2331&lt;=54), "Adult", TRUE, "Old")</f>
        <v>Adult</v>
      </c>
      <c r="K2331" s="27"/>
    </row>
    <row r="2332" spans="1:11" ht="15" customHeight="1" x14ac:dyDescent="0.3">
      <c r="A2332" s="8" t="s">
        <v>2368</v>
      </c>
      <c r="B2332" s="20">
        <v>0</v>
      </c>
      <c r="C2332" s="38">
        <v>637.26</v>
      </c>
      <c r="D2332" s="8" t="s">
        <v>7882</v>
      </c>
      <c r="E2332" s="8" t="s">
        <v>7882</v>
      </c>
      <c r="F2332" s="8" t="s">
        <v>7859</v>
      </c>
      <c r="G2332" s="43">
        <v>36003</v>
      </c>
      <c r="H2332" s="20">
        <v>24</v>
      </c>
      <c r="I2332" s="20" t="str" cm="1">
        <f t="array" ref="I2332">_xlfn.IFS(H2332&lt;=18, "Child", AND(H2332&gt;18, H2332&lt;=54), "Adult", TRUE, "Old")</f>
        <v>Adult</v>
      </c>
      <c r="K2332" s="27"/>
    </row>
    <row r="2333" spans="1:11" ht="15" customHeight="1" x14ac:dyDescent="0.3">
      <c r="A2333" s="8" t="s">
        <v>2369</v>
      </c>
      <c r="B2333" s="20">
        <v>0</v>
      </c>
      <c r="C2333" s="38">
        <v>604.54</v>
      </c>
      <c r="D2333" s="8" t="s">
        <v>7882</v>
      </c>
      <c r="E2333" s="8" t="s">
        <v>7882</v>
      </c>
      <c r="F2333" s="8" t="s">
        <v>7859</v>
      </c>
      <c r="G2333" s="43">
        <v>33860</v>
      </c>
      <c r="H2333" s="20">
        <v>30</v>
      </c>
      <c r="I2333" s="20" t="str" cm="1">
        <f t="array" ref="I2333">_xlfn.IFS(H2333&lt;=18, "Child", AND(H2333&gt;18, H2333&lt;=54), "Adult", TRUE, "Old")</f>
        <v>Adult</v>
      </c>
      <c r="K2333" s="27"/>
    </row>
    <row r="2334" spans="1:11" ht="15" customHeight="1" x14ac:dyDescent="0.3">
      <c r="A2334" s="8" t="s">
        <v>2370</v>
      </c>
      <c r="B2334" s="20">
        <v>0</v>
      </c>
      <c r="C2334" s="38">
        <v>600</v>
      </c>
      <c r="D2334" s="8" t="s">
        <v>7884</v>
      </c>
      <c r="E2334" s="8" t="s">
        <v>7883</v>
      </c>
      <c r="F2334" s="8" t="s">
        <v>7859</v>
      </c>
      <c r="G2334" s="43">
        <v>34150</v>
      </c>
      <c r="H2334" s="20">
        <v>29</v>
      </c>
      <c r="I2334" s="20" t="str" cm="1">
        <f t="array" ref="I2334">_xlfn.IFS(H2334&lt;=18, "Child", AND(H2334&gt;18, H2334&lt;=54), "Adult", TRUE, "Old")</f>
        <v>Adult</v>
      </c>
      <c r="K2334" s="27"/>
    </row>
    <row r="2335" spans="1:11" ht="15" customHeight="1" x14ac:dyDescent="0.3">
      <c r="A2335" s="8" t="s">
        <v>2371</v>
      </c>
      <c r="B2335" s="20">
        <v>0</v>
      </c>
      <c r="C2335" s="38">
        <v>570.62</v>
      </c>
      <c r="D2335" s="8" t="s">
        <v>7884</v>
      </c>
      <c r="E2335" s="8" t="s">
        <v>7883</v>
      </c>
      <c r="F2335" s="8" t="s">
        <v>7859</v>
      </c>
      <c r="G2335" s="43">
        <v>33938</v>
      </c>
      <c r="H2335" s="20">
        <v>30</v>
      </c>
      <c r="I2335" s="20" t="str" cm="1">
        <f t="array" ref="I2335">_xlfn.IFS(H2335&lt;=18, "Child", AND(H2335&gt;18, H2335&lt;=54), "Adult", TRUE, "Old")</f>
        <v>Adult</v>
      </c>
      <c r="K2335" s="27"/>
    </row>
    <row r="2336" spans="1:11" ht="15" customHeight="1" x14ac:dyDescent="0.3">
      <c r="A2336" s="8" t="s">
        <v>2372</v>
      </c>
      <c r="B2336" s="20">
        <v>0</v>
      </c>
      <c r="C2336" s="38">
        <v>563.84</v>
      </c>
      <c r="D2336" s="8" t="s">
        <v>7884</v>
      </c>
      <c r="E2336" s="8" t="s">
        <v>7882</v>
      </c>
      <c r="F2336" s="8" t="s">
        <v>7859</v>
      </c>
      <c r="G2336" s="43">
        <v>33794</v>
      </c>
      <c r="H2336" s="20">
        <v>30</v>
      </c>
      <c r="I2336" s="20" t="str" cm="1">
        <f t="array" ref="I2336">_xlfn.IFS(H2336&lt;=18, "Child", AND(H2336&gt;18, H2336&lt;=54), "Adult", TRUE, "Old")</f>
        <v>Adult</v>
      </c>
      <c r="K2336" s="27"/>
    </row>
    <row r="2337" spans="1:11" ht="15" customHeight="1" x14ac:dyDescent="0.3">
      <c r="A2337" s="8" t="s">
        <v>7854</v>
      </c>
      <c r="B2337" s="20">
        <v>2</v>
      </c>
      <c r="C2337" s="38">
        <v>20984.09</v>
      </c>
      <c r="D2337" s="8" t="s">
        <v>7884</v>
      </c>
      <c r="E2337" s="8" t="s">
        <v>7884</v>
      </c>
      <c r="F2337" s="8" t="s">
        <v>7862</v>
      </c>
      <c r="G2337" s="43">
        <v>32108</v>
      </c>
      <c r="H2337" s="20">
        <v>35</v>
      </c>
      <c r="I2337" s="20" t="str" cm="1">
        <f t="array" ref="I2337">_xlfn.IFS(H2337&lt;=18, "Child", AND(H2337&gt;18, H2337&lt;=54), "Adult", TRUE, "Old")</f>
        <v>Adult</v>
      </c>
      <c r="K2337" s="27"/>
    </row>
    <row r="2338" spans="1:11" ht="15" customHeight="1" x14ac:dyDescent="0.3">
      <c r="A2338" s="8" t="s">
        <v>7855</v>
      </c>
      <c r="B2338" s="20">
        <v>2</v>
      </c>
      <c r="C2338" s="38">
        <v>34303.17</v>
      </c>
      <c r="D2338" s="8" t="s">
        <v>7883</v>
      </c>
      <c r="E2338" s="8" t="s">
        <v>7882</v>
      </c>
      <c r="F2338" s="8" t="s">
        <v>7859</v>
      </c>
      <c r="G2338" s="43">
        <v>38292</v>
      </c>
      <c r="H2338" s="20">
        <v>18</v>
      </c>
      <c r="I2338" s="20" t="str" cm="1">
        <f t="array" ref="I2338">_xlfn.IFS(H2338&lt;=18, "Child", AND(H2338&gt;18, H2338&lt;=54), "Adult", TRUE, "Old")</f>
        <v>Child</v>
      </c>
      <c r="K2338" s="27"/>
    </row>
    <row r="2339" spans="1:11" ht="15" customHeight="1" x14ac:dyDescent="0.3">
      <c r="A2339" s="8" t="s">
        <v>7851</v>
      </c>
      <c r="B2339" s="20">
        <v>0</v>
      </c>
      <c r="C2339" s="38">
        <v>1137.01</v>
      </c>
      <c r="D2339" s="8" t="s">
        <v>7882</v>
      </c>
      <c r="E2339" s="8" t="s">
        <v>7883</v>
      </c>
      <c r="F2339" s="8" t="s">
        <v>7859</v>
      </c>
      <c r="G2339" s="43">
        <v>38297</v>
      </c>
      <c r="H2339" s="20">
        <v>18</v>
      </c>
      <c r="I2339" s="20" t="str" cm="1">
        <f t="array" ref="I2339">_xlfn.IFS(H2339&lt;=18, "Child", AND(H2339&gt;18, H2339&lt;=54), "Adult", TRUE, "Old")</f>
        <v>Child</v>
      </c>
      <c r="K2339" s="27"/>
    </row>
    <row r="2340" spans="1:11" ht="15" customHeight="1" x14ac:dyDescent="0.3">
      <c r="A2340" s="8" t="s">
        <v>7852</v>
      </c>
      <c r="B2340" s="20">
        <v>1</v>
      </c>
      <c r="C2340" s="38">
        <v>2775.19</v>
      </c>
      <c r="D2340" s="8" t="s">
        <v>7884</v>
      </c>
      <c r="E2340" s="8" t="s">
        <v>7883</v>
      </c>
      <c r="F2340" s="8" t="s">
        <v>7860</v>
      </c>
      <c r="G2340" s="43">
        <v>36320</v>
      </c>
      <c r="H2340" s="20">
        <v>23</v>
      </c>
      <c r="I2340" s="20" t="str" cm="1">
        <f t="array" ref="I2340">_xlfn.IFS(H2340&lt;=18, "Child", AND(H2340&gt;18, H2340&lt;=54), "Adult", TRUE, "Old")</f>
        <v>Adult</v>
      </c>
      <c r="K2340" s="27"/>
    </row>
    <row r="2341" spans="1:11" ht="15" customHeight="1" x14ac:dyDescent="0.3">
      <c r="A2341" s="8" t="s">
        <v>7853</v>
      </c>
      <c r="B2341" s="20">
        <v>2</v>
      </c>
      <c r="C2341" s="38">
        <v>6203.9</v>
      </c>
      <c r="D2341" s="8" t="s">
        <v>7883</v>
      </c>
      <c r="E2341" s="8" t="s">
        <v>7884</v>
      </c>
      <c r="F2341" s="8" t="s">
        <v>7860</v>
      </c>
      <c r="G2341" s="43">
        <v>31401</v>
      </c>
      <c r="H2341" s="20">
        <v>37</v>
      </c>
      <c r="I2341" s="20" t="str" cm="1">
        <f t="array" ref="I2341">_xlfn.IFS(H2341&lt;=18, "Child", AND(H2341&gt;18, H2341&lt;=54), "Adult", TRUE, "Old")</f>
        <v>Adult</v>
      </c>
      <c r="K2341" s="27"/>
    </row>
    <row r="2342" spans="1:11" ht="15" customHeight="1" x14ac:dyDescent="0.3">
      <c r="A2342" s="8" t="s">
        <v>7856</v>
      </c>
      <c r="B2342" s="20">
        <v>0</v>
      </c>
      <c r="C2342" s="38">
        <v>35585.58</v>
      </c>
      <c r="D2342" s="8" t="s">
        <v>7883</v>
      </c>
      <c r="E2342" s="8" t="s">
        <v>7884</v>
      </c>
      <c r="F2342" s="8" t="s">
        <v>7861</v>
      </c>
      <c r="G2342" s="43">
        <v>36812</v>
      </c>
      <c r="H2342" s="20">
        <v>22</v>
      </c>
      <c r="I2342" s="20" t="str" cm="1">
        <f t="array" ref="I2342">_xlfn.IFS(H2342&lt;=18, "Child", AND(H2342&gt;18, H2342&lt;=54), "Adult", TRUE, "Old")</f>
        <v>Adult</v>
      </c>
      <c r="K2342" s="27"/>
    </row>
    <row r="2343" spans="1:11" ht="15" customHeight="1" x14ac:dyDescent="0.3">
      <c r="A2343" s="8" t="s">
        <v>7857</v>
      </c>
      <c r="B2343" s="20">
        <v>0</v>
      </c>
      <c r="C2343" s="38">
        <v>36837.47</v>
      </c>
      <c r="D2343" s="8" t="s">
        <v>7883</v>
      </c>
      <c r="E2343" s="8" t="s">
        <v>7884</v>
      </c>
      <c r="F2343" s="8" t="s">
        <v>7861</v>
      </c>
      <c r="G2343" s="43">
        <v>33883</v>
      </c>
      <c r="H2343" s="20">
        <v>30</v>
      </c>
      <c r="I2343" s="20" t="str" cm="1">
        <f t="array" ref="I2343">_xlfn.IFS(H2343&lt;=18, "Child", AND(H2343&gt;18, H2343&lt;=54), "Adult", TRUE, "Old")</f>
        <v>Adult</v>
      </c>
      <c r="K2343" s="27"/>
    </row>
    <row r="2344" spans="1:11" ht="15" customHeight="1" x14ac:dyDescent="0.3">
      <c r="A2344" s="8" t="s">
        <v>7858</v>
      </c>
      <c r="B2344" s="20">
        <v>2</v>
      </c>
      <c r="C2344" s="38">
        <v>38711</v>
      </c>
      <c r="D2344" s="8" t="s">
        <v>7883</v>
      </c>
      <c r="E2344" s="8" t="s">
        <v>7882</v>
      </c>
      <c r="F2344" s="8" t="s">
        <v>7861</v>
      </c>
      <c r="G2344" s="43">
        <v>33564</v>
      </c>
      <c r="H2344" s="20">
        <v>31</v>
      </c>
      <c r="I2344" s="20" t="str" cm="1">
        <f t="array" ref="I2344">_xlfn.IFS(H2344&lt;=18, "Child", AND(H2344&gt;18, H2344&lt;=54), "Adult", TRUE, "Old")</f>
        <v>Adult</v>
      </c>
      <c r="K2344" s="27"/>
    </row>
    <row r="2345" spans="1:11" ht="15" customHeight="1" x14ac:dyDescent="0.3">
      <c r="K2345" s="27"/>
    </row>
    <row r="2346" spans="1:11" ht="15" customHeight="1" x14ac:dyDescent="0.3">
      <c r="K2346" s="27"/>
    </row>
  </sheetData>
  <autoFilter ref="A1:H2344" xr:uid="{2D6A9FAD-F62E-482E-9A77-EF2C965592AF}"/>
  <pageMargins left="0.7" right="0.7" top="0.75" bottom="0.75" header="0" footer="0"/>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60006-4940-4DAF-A474-2B6A0A3C664F}">
  <dimension ref="A1:V2336"/>
  <sheetViews>
    <sheetView workbookViewId="0">
      <selection activeCell="I9" sqref="I9"/>
    </sheetView>
  </sheetViews>
  <sheetFormatPr defaultRowHeight="14.4" x14ac:dyDescent="0.3"/>
  <cols>
    <col min="1" max="1" width="21" customWidth="1"/>
    <col min="2" max="2" width="8" bestFit="1" customWidth="1"/>
    <col min="3" max="3" width="11" bestFit="1" customWidth="1"/>
    <col min="4" max="4" width="10.6640625" bestFit="1" customWidth="1"/>
    <col min="5" max="5" width="8.88671875" style="23"/>
    <col min="6" max="6" width="6.6640625" style="25" bestFit="1" customWidth="1"/>
    <col min="7" max="7" width="11" style="27" bestFit="1" customWidth="1"/>
    <col min="8" max="8" width="14.5546875" style="27" bestFit="1" customWidth="1"/>
    <col min="9" max="9" width="13.109375" style="27" bestFit="1" customWidth="1"/>
    <col min="10" max="10" width="24.109375" style="46" bestFit="1" customWidth="1"/>
    <col min="11" max="11" width="7.44140625" bestFit="1" customWidth="1"/>
    <col min="12" max="12" width="12.6640625" style="27" bestFit="1" customWidth="1"/>
    <col min="13" max="13" width="14" style="27" bestFit="1" customWidth="1"/>
    <col min="14" max="14" width="8.88671875" style="46"/>
    <col min="15" max="15" width="10" style="36" bestFit="1" customWidth="1"/>
    <col min="16" max="16" width="11.33203125" bestFit="1" customWidth="1"/>
    <col min="19" max="19" width="11.5546875" style="40" bestFit="1" customWidth="1"/>
    <col min="20" max="20" width="4.21875" bestFit="1" customWidth="1"/>
    <col min="21" max="21" width="10.44140625" bestFit="1" customWidth="1"/>
    <col min="22" max="22" width="21.77734375" bestFit="1" customWidth="1"/>
  </cols>
  <sheetData>
    <row r="1" spans="1:22" ht="15.6" x14ac:dyDescent="0.3">
      <c r="A1" s="9" t="s">
        <v>0</v>
      </c>
      <c r="B1" s="9" t="s">
        <v>1</v>
      </c>
      <c r="C1" s="9" t="s">
        <v>2</v>
      </c>
      <c r="D1" s="9" t="s">
        <v>3</v>
      </c>
      <c r="E1" s="28" t="s">
        <v>4</v>
      </c>
      <c r="F1" s="31" t="s">
        <v>5</v>
      </c>
      <c r="G1" s="26" t="s">
        <v>6</v>
      </c>
      <c r="H1" s="26" t="s">
        <v>7</v>
      </c>
      <c r="I1" s="26" t="s">
        <v>8</v>
      </c>
      <c r="J1" s="45" t="s">
        <v>8794</v>
      </c>
      <c r="K1" s="7" t="s">
        <v>7885</v>
      </c>
      <c r="L1" s="26" t="s">
        <v>10</v>
      </c>
      <c r="M1" s="26" t="s">
        <v>11</v>
      </c>
      <c r="N1" s="47" t="s">
        <v>7878</v>
      </c>
      <c r="O1" s="37" t="s">
        <v>7879</v>
      </c>
      <c r="P1" s="16" t="s">
        <v>7880</v>
      </c>
      <c r="Q1" s="16" t="s">
        <v>7881</v>
      </c>
      <c r="R1" s="11" t="s">
        <v>12</v>
      </c>
      <c r="S1" s="42" t="s">
        <v>13</v>
      </c>
      <c r="T1" s="41" t="s">
        <v>14</v>
      </c>
      <c r="U1" s="41" t="s">
        <v>8795</v>
      </c>
      <c r="V1" s="52" t="s">
        <v>8801</v>
      </c>
    </row>
    <row r="2" spans="1:22" ht="15.6" x14ac:dyDescent="0.3">
      <c r="A2" s="10" t="s">
        <v>38</v>
      </c>
      <c r="B2" s="8" t="str">
        <f>VLOOKUP(A2,Cleaned_Customer_Names!A1:D2336,2,0)</f>
        <v>Ms.</v>
      </c>
      <c r="C2" s="8" t="str">
        <f>VLOOKUP(A2,Cleaned_Customer_Names!A1:D2336,3,0)</f>
        <v>Kelly</v>
      </c>
      <c r="D2" s="8" t="str">
        <f>VLOOKUP($A2,Cleaned_Customer_Names!$A1:$D2336,4,0)</f>
        <v>Hawks</v>
      </c>
      <c r="E2" s="22">
        <f>VLOOKUP($A2,Cleaned_Medical_Exam!$A1:$J2336,2,0)</f>
        <v>47.41</v>
      </c>
      <c r="F2" s="24">
        <f>VLOOKUP($A2,Cleaned_Medical_Exam!$A1:$J2336,3,0)</f>
        <v>7.47</v>
      </c>
      <c r="G2" s="20" t="str">
        <f>VLOOKUP($A2,Cleaned_Medical_Exam!$A1:$J2336,4,0)</f>
        <v>No</v>
      </c>
      <c r="H2" s="20" t="str">
        <f>VLOOKUP($A2,Cleaned_Medical_Exam!$A1:$J2336,5,0)</f>
        <v>No</v>
      </c>
      <c r="I2" s="20" t="str">
        <f>VLOOKUP($A2,Cleaned_Medical_Exam!$A1:$J2336,6,0)</f>
        <v>No</v>
      </c>
      <c r="J2" s="48">
        <f>VLOOKUP($A2,Cleaned_Medical_Exam!$A1:$J2336,7,0)</f>
        <v>0</v>
      </c>
      <c r="K2" s="8" t="str">
        <f>VLOOKUP($A2,Cleaned_Medical_Exam!$A1:$J2336,8,0)</f>
        <v>Yes</v>
      </c>
      <c r="L2" s="20" t="str">
        <f>VLOOKUP($A2,Cleaned_Medical_Exam!$A1:$J2336,9,0)</f>
        <v>Obesity</v>
      </c>
      <c r="M2" s="20" t="str">
        <f>VLOOKUP($A2,Cleaned_Medical_Exam!$A1:$J2336,10,0)</f>
        <v>Diabetes</v>
      </c>
      <c r="N2" s="48">
        <f>_xlfn.XLOOKUP($A2,Cleaned_Hospital_Details!$A:$A,Cleaned_Hospital_Details!B:B)</f>
        <v>0</v>
      </c>
      <c r="O2" s="49">
        <f>_xlfn.XLOOKUP($A2,Cleaned_Hospital_Details!$A:$A,Cleaned_Hospital_Details!C:C)</f>
        <v>63770.43</v>
      </c>
      <c r="P2" s="8" t="str">
        <f>_xlfn.XLOOKUP($A2,Cleaned_Hospital_Details!$A:$A,Cleaned_Hospital_Details!D:D)</f>
        <v>Tier - 1</v>
      </c>
      <c r="Q2" s="8" t="str">
        <f>_xlfn.XLOOKUP($A2,Cleaned_Hospital_Details!$A:$A,Cleaned_Hospital_Details!E:E)</f>
        <v>Tier - 3</v>
      </c>
      <c r="R2" s="8" t="str">
        <f>_xlfn.XLOOKUP($A2,Cleaned_Hospital_Details!$A:$A,Cleaned_Hospital_Details!F:F)</f>
        <v>R1013</v>
      </c>
      <c r="S2" s="15">
        <f>_xlfn.XLOOKUP($A2,Cleaned_Hospital_Details!$A:$A,Cleaned_Hospital_Details!G:G)</f>
        <v>25123</v>
      </c>
      <c r="T2" s="8">
        <f>_xlfn.XLOOKUP($A2,Cleaned_Hospital_Details!$A:$A,Cleaned_Hospital_Details!H:H)</f>
        <v>54</v>
      </c>
      <c r="U2" s="8" t="str">
        <f>_xlfn.XLOOKUP($A2,Cleaned_Hospital_Details!$A:$A,Cleaned_Hospital_Details!I:I)</f>
        <v>Adult</v>
      </c>
      <c r="V2" t="str">
        <f>_xlfn.CONCAT(C2, " ", D2)</f>
        <v>Kelly Hawks</v>
      </c>
    </row>
    <row r="3" spans="1:22" ht="15.6" x14ac:dyDescent="0.3">
      <c r="A3" s="10" t="s">
        <v>39</v>
      </c>
      <c r="B3" s="8" t="str">
        <f>VLOOKUP(A3,Cleaned_Customer_Names!A2:D2337,2,0)</f>
        <v>Mr.</v>
      </c>
      <c r="C3" s="8" t="str">
        <f>VLOOKUP(A3,Cleaned_Customer_Names!A2:D2337,3,0)</f>
        <v>Matthew</v>
      </c>
      <c r="D3" s="8" t="str">
        <f>VLOOKUP($A3,Cleaned_Customer_Names!$A2:$D2337,4,0)</f>
        <v>Lehner</v>
      </c>
      <c r="E3" s="22">
        <f>VLOOKUP($A3,Cleaned_Medical_Exam!$A2:$J2337,2,0)</f>
        <v>30.36</v>
      </c>
      <c r="F3" s="24">
        <f>VLOOKUP($A3,Cleaned_Medical_Exam!$A2:$J2337,3,0)</f>
        <v>5.77</v>
      </c>
      <c r="G3" s="20" t="str">
        <f>VLOOKUP($A3,Cleaned_Medical_Exam!$A2:$J2337,4,0)</f>
        <v>No</v>
      </c>
      <c r="H3" s="20" t="str">
        <f>VLOOKUP($A3,Cleaned_Medical_Exam!$A2:$J2337,5,0)</f>
        <v>No</v>
      </c>
      <c r="I3" s="20" t="str">
        <f>VLOOKUP($A3,Cleaned_Medical_Exam!$A2:$J2337,6,0)</f>
        <v>No</v>
      </c>
      <c r="J3" s="48">
        <f>VLOOKUP($A3,Cleaned_Medical_Exam!$A2:$J2337,7,0)</f>
        <v>0</v>
      </c>
      <c r="K3" s="8" t="str">
        <f>VLOOKUP($A3,Cleaned_Medical_Exam!$A2:$J2337,8,0)</f>
        <v>Yes</v>
      </c>
      <c r="L3" s="20" t="str">
        <f>VLOOKUP($A3,Cleaned_Medical_Exam!$A2:$J2337,9,0)</f>
        <v>Obesity</v>
      </c>
      <c r="M3" s="20" t="str">
        <f>VLOOKUP($A3,Cleaned_Medical_Exam!$A2:$J2337,10,0)</f>
        <v>Prediabetes</v>
      </c>
      <c r="N3" s="48">
        <f>_xlfn.XLOOKUP(A3,Cleaned_Hospital_Details!A:A,Cleaned_Hospital_Details!B:B)</f>
        <v>0</v>
      </c>
      <c r="O3" s="49">
        <f>_xlfn.XLOOKUP($A3,Cleaned_Hospital_Details!$A:$A,Cleaned_Hospital_Details!C:C)</f>
        <v>62592.87</v>
      </c>
      <c r="P3" s="8" t="str">
        <f>_xlfn.XLOOKUP($A3,Cleaned_Hospital_Details!$A:$A,Cleaned_Hospital_Details!D:D)</f>
        <v>Tier - 2</v>
      </c>
      <c r="Q3" s="8" t="str">
        <f>_xlfn.XLOOKUP($A3,Cleaned_Hospital_Details!$A:$A,Cleaned_Hospital_Details!E:E)</f>
        <v>Tier - 3</v>
      </c>
      <c r="R3" s="8" t="str">
        <f>_xlfn.XLOOKUP($A3,Cleaned_Hospital_Details!$A:$A,Cleaned_Hospital_Details!F:F)</f>
        <v>R1013</v>
      </c>
      <c r="S3" s="15">
        <f>_xlfn.XLOOKUP($A3,Cleaned_Hospital_Details!$A:$A,Cleaned_Hospital_Details!G:G)</f>
        <v>28284</v>
      </c>
      <c r="T3" s="8">
        <f>_xlfn.XLOOKUP($A3,Cleaned_Hospital_Details!$A:$A,Cleaned_Hospital_Details!H:H)</f>
        <v>46</v>
      </c>
      <c r="U3" s="8" t="str">
        <f>_xlfn.XLOOKUP($A3,Cleaned_Hospital_Details!$A:$A,Cleaned_Hospital_Details!I:I)</f>
        <v>Adult</v>
      </c>
      <c r="V3" t="str">
        <f t="shared" ref="V3:V66" si="0">_xlfn.CONCAT(C3, " ", D3)</f>
        <v>Matthew Lehner</v>
      </c>
    </row>
    <row r="4" spans="1:22" ht="15.6" x14ac:dyDescent="0.3">
      <c r="A4" s="10" t="s">
        <v>40</v>
      </c>
      <c r="B4" s="8" t="str">
        <f>VLOOKUP(A4,Cleaned_Customer_Names!A3:D2338,2,0)</f>
        <v>Mr.</v>
      </c>
      <c r="C4" s="8" t="str">
        <f>VLOOKUP(A4,Cleaned_Customer_Names!A3:D2338,3,0)</f>
        <v>Phil</v>
      </c>
      <c r="D4" s="8" t="str">
        <f>VLOOKUP($A4,Cleaned_Customer_Names!$A3:$D2338,4,0)</f>
        <v>Lu</v>
      </c>
      <c r="E4" s="22">
        <f>VLOOKUP($A4,Cleaned_Medical_Exam!$A3:$J2338,2,0)</f>
        <v>34.484999999999999</v>
      </c>
      <c r="F4" s="24">
        <f>VLOOKUP($A4,Cleaned_Medical_Exam!$A3:$J2338,3,0)</f>
        <v>11.87</v>
      </c>
      <c r="G4" s="20" t="str">
        <f>VLOOKUP($A4,Cleaned_Medical_Exam!$A3:$J2338,4,0)</f>
        <v>Yes</v>
      </c>
      <c r="H4" s="20" t="str">
        <f>VLOOKUP($A4,Cleaned_Medical_Exam!$A3:$J2338,5,0)</f>
        <v>No</v>
      </c>
      <c r="I4" s="20" t="str">
        <f>VLOOKUP($A4,Cleaned_Medical_Exam!$A3:$J2338,6,0)</f>
        <v>No</v>
      </c>
      <c r="J4" s="48">
        <f>VLOOKUP($A4,Cleaned_Medical_Exam!$A3:$J2338,7,0)</f>
        <v>2</v>
      </c>
      <c r="K4" s="8" t="str">
        <f>VLOOKUP($A4,Cleaned_Medical_Exam!$A3:$J2338,8,0)</f>
        <v>Yes</v>
      </c>
      <c r="L4" s="20" t="str">
        <f>VLOOKUP($A4,Cleaned_Medical_Exam!$A3:$J2338,9,0)</f>
        <v>Obesity</v>
      </c>
      <c r="M4" s="20" t="str">
        <f>VLOOKUP($A4,Cleaned_Medical_Exam!$A3:$J2338,10,0)</f>
        <v>Diabetes</v>
      </c>
      <c r="N4" s="48">
        <f>_xlfn.XLOOKUP(A4,Cleaned_Hospital_Details!A:A,Cleaned_Hospital_Details!B:B)</f>
        <v>3</v>
      </c>
      <c r="O4" s="49">
        <f>_xlfn.XLOOKUP($A4,Cleaned_Hospital_Details!$A:$A,Cleaned_Hospital_Details!C:C)</f>
        <v>60021.4</v>
      </c>
      <c r="P4" s="8" t="str">
        <f>_xlfn.XLOOKUP($A4,Cleaned_Hospital_Details!$A:$A,Cleaned_Hospital_Details!D:D)</f>
        <v>Tier - 1</v>
      </c>
      <c r="Q4" s="8" t="str">
        <f>_xlfn.XLOOKUP($A4,Cleaned_Hospital_Details!$A:$A,Cleaned_Hospital_Details!E:E)</f>
        <v>Tier - 1</v>
      </c>
      <c r="R4" s="8" t="str">
        <f>_xlfn.XLOOKUP($A4,Cleaned_Hospital_Details!$A:$A,Cleaned_Hospital_Details!F:F)</f>
        <v>R1012</v>
      </c>
      <c r="S4" s="15">
        <f>_xlfn.XLOOKUP($A4,Cleaned_Hospital_Details!$A:$A,Cleaned_Hospital_Details!G:G)</f>
        <v>25822</v>
      </c>
      <c r="T4" s="8">
        <f>_xlfn.XLOOKUP($A4,Cleaned_Hospital_Details!$A:$A,Cleaned_Hospital_Details!H:H)</f>
        <v>52</v>
      </c>
      <c r="U4" s="8" t="str">
        <f>_xlfn.XLOOKUP($A4,Cleaned_Hospital_Details!$A:$A,Cleaned_Hospital_Details!I:I)</f>
        <v>Adult</v>
      </c>
      <c r="V4" t="str">
        <f t="shared" si="0"/>
        <v>Phil Lu</v>
      </c>
    </row>
    <row r="5" spans="1:22" ht="15.6" x14ac:dyDescent="0.3">
      <c r="A5" s="10" t="s">
        <v>41</v>
      </c>
      <c r="B5" s="8" t="str">
        <f>VLOOKUP(A5,Cleaned_Customer_Names!A4:D2339,2,0)</f>
        <v>Ms.</v>
      </c>
      <c r="C5" s="8" t="str">
        <f>VLOOKUP(A5,Cleaned_Customer_Names!A4:D2339,3,0)</f>
        <v>Kelsey</v>
      </c>
      <c r="D5" s="8" t="str">
        <f>VLOOKUP($A5,Cleaned_Customer_Names!$A4:$D2339,4,0)</f>
        <v>Osborne</v>
      </c>
      <c r="E5" s="22">
        <f>VLOOKUP($A5,Cleaned_Medical_Exam!$A4:$J2339,2,0)</f>
        <v>38.094999999999999</v>
      </c>
      <c r="F5" s="24">
        <f>VLOOKUP($A5,Cleaned_Medical_Exam!$A4:$J2339,3,0)</f>
        <v>6.05</v>
      </c>
      <c r="G5" s="20" t="str">
        <f>VLOOKUP($A5,Cleaned_Medical_Exam!$A4:$J2339,4,0)</f>
        <v>No</v>
      </c>
      <c r="H5" s="20" t="str">
        <f>VLOOKUP($A5,Cleaned_Medical_Exam!$A4:$J2339,5,0)</f>
        <v>No</v>
      </c>
      <c r="I5" s="20" t="str">
        <f>VLOOKUP($A5,Cleaned_Medical_Exam!$A4:$J2339,6,0)</f>
        <v>No</v>
      </c>
      <c r="J5" s="48">
        <f>VLOOKUP($A5,Cleaned_Medical_Exam!$A4:$J2339,7,0)</f>
        <v>0</v>
      </c>
      <c r="K5" s="8" t="str">
        <f>VLOOKUP($A5,Cleaned_Medical_Exam!$A4:$J2339,8,0)</f>
        <v>Yes</v>
      </c>
      <c r="L5" s="20" t="str">
        <f>VLOOKUP($A5,Cleaned_Medical_Exam!$A4:$J2339,9,0)</f>
        <v>Obesity</v>
      </c>
      <c r="M5" s="20" t="str">
        <f>VLOOKUP($A5,Cleaned_Medical_Exam!$A4:$J2339,10,0)</f>
        <v>Prediabetes</v>
      </c>
      <c r="N5" s="48">
        <f>_xlfn.XLOOKUP(A5,Cleaned_Hospital_Details!A:A,Cleaned_Hospital_Details!B:B)</f>
        <v>1</v>
      </c>
      <c r="O5" s="49">
        <f>_xlfn.XLOOKUP($A5,Cleaned_Hospital_Details!$A:$A,Cleaned_Hospital_Details!C:C)</f>
        <v>58571.07</v>
      </c>
      <c r="P5" s="8" t="str">
        <f>_xlfn.XLOOKUP($A5,Cleaned_Hospital_Details!$A:$A,Cleaned_Hospital_Details!D:D)</f>
        <v>Tier - 1</v>
      </c>
      <c r="Q5" s="8" t="str">
        <f>_xlfn.XLOOKUP($A5,Cleaned_Hospital_Details!$A:$A,Cleaned_Hospital_Details!E:E)</f>
        <v>Tier - 3</v>
      </c>
      <c r="R5" s="8" t="str">
        <f>_xlfn.XLOOKUP($A5,Cleaned_Hospital_Details!$A:$A,Cleaned_Hospital_Details!F:F)</f>
        <v>R1024</v>
      </c>
      <c r="S5" s="15">
        <f>_xlfn.XLOOKUP($A5,Cleaned_Hospital_Details!$A:$A,Cleaned_Hospital_Details!G:G)</f>
        <v>33395</v>
      </c>
      <c r="T5" s="8">
        <f>_xlfn.XLOOKUP($A5,Cleaned_Hospital_Details!$A:$A,Cleaned_Hospital_Details!H:H)</f>
        <v>32</v>
      </c>
      <c r="U5" s="8" t="str">
        <f>_xlfn.XLOOKUP($A5,Cleaned_Hospital_Details!$A:$A,Cleaned_Hospital_Details!I:I)</f>
        <v>Adult</v>
      </c>
      <c r="V5" t="str">
        <f t="shared" si="0"/>
        <v>Kelsey Osborne</v>
      </c>
    </row>
    <row r="6" spans="1:22" ht="15.6" x14ac:dyDescent="0.3">
      <c r="A6" s="10" t="s">
        <v>42</v>
      </c>
      <c r="B6" s="8" t="str">
        <f>VLOOKUP(A6,Cleaned_Customer_Names!A5:D2340,2,0)</f>
        <v>Ms.</v>
      </c>
      <c r="C6" s="8" t="str">
        <f>VLOOKUP(A6,Cleaned_Customer_Names!A5:D2340,3,0)</f>
        <v>Kristyn</v>
      </c>
      <c r="D6" s="8" t="str">
        <f>VLOOKUP($A6,Cleaned_Customer_Names!$A5:$D2340,4,0)</f>
        <v>Kadala</v>
      </c>
      <c r="E6" s="22">
        <f>VLOOKUP($A6,Cleaned_Medical_Exam!$A5:$J2340,2,0)</f>
        <v>35.53</v>
      </c>
      <c r="F6" s="24">
        <f>VLOOKUP($A6,Cleaned_Medical_Exam!$A5:$J2340,3,0)</f>
        <v>5.45</v>
      </c>
      <c r="G6" s="20" t="str">
        <f>VLOOKUP($A6,Cleaned_Medical_Exam!$A5:$J2340,4,0)</f>
        <v>No</v>
      </c>
      <c r="H6" s="20" t="str">
        <f>VLOOKUP($A6,Cleaned_Medical_Exam!$A5:$J2340,5,0)</f>
        <v>No</v>
      </c>
      <c r="I6" s="20" t="str">
        <f>VLOOKUP($A6,Cleaned_Medical_Exam!$A5:$J2340,6,0)</f>
        <v>No</v>
      </c>
      <c r="J6" s="48">
        <f>VLOOKUP($A6,Cleaned_Medical_Exam!$A5:$J2340,7,0)</f>
        <v>0</v>
      </c>
      <c r="K6" s="8" t="str">
        <f>VLOOKUP($A6,Cleaned_Medical_Exam!$A5:$J2340,8,0)</f>
        <v>Yes</v>
      </c>
      <c r="L6" s="20" t="str">
        <f>VLOOKUP($A6,Cleaned_Medical_Exam!$A5:$J2340,9,0)</f>
        <v>Obesity</v>
      </c>
      <c r="M6" s="20" t="str">
        <f>VLOOKUP($A6,Cleaned_Medical_Exam!$A5:$J2340,10,0)</f>
        <v>Normal</v>
      </c>
      <c r="N6" s="48">
        <f>_xlfn.XLOOKUP(A6,Cleaned_Hospital_Details!A:A,Cleaned_Hospital_Details!B:B)</f>
        <v>0</v>
      </c>
      <c r="O6" s="49">
        <f>_xlfn.XLOOKUP($A6,Cleaned_Hospital_Details!$A:$A,Cleaned_Hospital_Details!C:C)</f>
        <v>55135.4</v>
      </c>
      <c r="P6" s="8" t="str">
        <f>_xlfn.XLOOKUP($A6,Cleaned_Hospital_Details!$A:$A,Cleaned_Hospital_Details!D:D)</f>
        <v>Tier - 1</v>
      </c>
      <c r="Q6" s="8" t="str">
        <f>_xlfn.XLOOKUP($A6,Cleaned_Hospital_Details!$A:$A,Cleaned_Hospital_Details!E:E)</f>
        <v>Tier - 2</v>
      </c>
      <c r="R6" s="8" t="str">
        <f>_xlfn.XLOOKUP($A6,Cleaned_Hospital_Details!$A:$A,Cleaned_Hospital_Details!F:F)</f>
        <v>R1012</v>
      </c>
      <c r="S6" s="15">
        <f>_xlfn.XLOOKUP($A6,Cleaned_Hospital_Details!$A:$A,Cleaned_Hospital_Details!G:G)</f>
        <v>32678</v>
      </c>
      <c r="T6" s="8">
        <f>_xlfn.XLOOKUP($A6,Cleaned_Hospital_Details!$A:$A,Cleaned_Hospital_Details!H:H)</f>
        <v>33</v>
      </c>
      <c r="U6" s="8" t="str">
        <f>_xlfn.XLOOKUP($A6,Cleaned_Hospital_Details!$A:$A,Cleaned_Hospital_Details!I:I)</f>
        <v>Adult</v>
      </c>
      <c r="V6" t="str">
        <f t="shared" si="0"/>
        <v>Kristyn Kadala</v>
      </c>
    </row>
    <row r="7" spans="1:22" ht="15.6" x14ac:dyDescent="0.3">
      <c r="A7" s="10" t="s">
        <v>43</v>
      </c>
      <c r="B7" s="8" t="str">
        <f>VLOOKUP(A7,Cleaned_Customer_Names!A6:D2341,2,0)</f>
        <v>Mr.</v>
      </c>
      <c r="C7" s="8" t="str">
        <f>VLOOKUP(A7,Cleaned_Customer_Names!A6:D2341,3,0)</f>
        <v>Russell</v>
      </c>
      <c r="D7" s="8" t="str">
        <f>VLOOKUP($A7,Cleaned_Customer_Names!$A6:$D2341,4,0)</f>
        <v>Baker</v>
      </c>
      <c r="E7" s="22">
        <f>VLOOKUP($A7,Cleaned_Medical_Exam!$A6:$J2341,2,0)</f>
        <v>32.799999999999997</v>
      </c>
      <c r="F7" s="24">
        <f>VLOOKUP($A7,Cleaned_Medical_Exam!$A6:$J2341,3,0)</f>
        <v>6.59</v>
      </c>
      <c r="G7" s="20" t="str">
        <f>VLOOKUP($A7,Cleaned_Medical_Exam!$A6:$J2341,4,0)</f>
        <v>No</v>
      </c>
      <c r="H7" s="20" t="str">
        <f>VLOOKUP($A7,Cleaned_Medical_Exam!$A6:$J2341,5,0)</f>
        <v>No</v>
      </c>
      <c r="I7" s="20" t="str">
        <f>VLOOKUP($A7,Cleaned_Medical_Exam!$A6:$J2341,6,0)</f>
        <v>No</v>
      </c>
      <c r="J7" s="48">
        <f>VLOOKUP($A7,Cleaned_Medical_Exam!$A6:$J2341,7,0)</f>
        <v>0</v>
      </c>
      <c r="K7" s="8" t="str">
        <f>VLOOKUP($A7,Cleaned_Medical_Exam!$A6:$J2341,8,0)</f>
        <v>Yes</v>
      </c>
      <c r="L7" s="20" t="str">
        <f>VLOOKUP($A7,Cleaned_Medical_Exam!$A6:$J2341,9,0)</f>
        <v>Obesity</v>
      </c>
      <c r="M7" s="20" t="str">
        <f>VLOOKUP($A7,Cleaned_Medical_Exam!$A6:$J2341,10,0)</f>
        <v>Diabetes</v>
      </c>
      <c r="N7" s="48">
        <f>_xlfn.XLOOKUP(A7,Cleaned_Hospital_Details!A:A,Cleaned_Hospital_Details!B:B)</f>
        <v>0</v>
      </c>
      <c r="O7" s="49">
        <f>_xlfn.XLOOKUP($A7,Cleaned_Hospital_Details!$A:$A,Cleaned_Hospital_Details!C:C)</f>
        <v>52590.83</v>
      </c>
      <c r="P7" s="8" t="str">
        <f>_xlfn.XLOOKUP($A7,Cleaned_Hospital_Details!$A:$A,Cleaned_Hospital_Details!D:D)</f>
        <v>Tier - 1</v>
      </c>
      <c r="Q7" s="8" t="str">
        <f>_xlfn.XLOOKUP($A7,Cleaned_Hospital_Details!$A:$A,Cleaned_Hospital_Details!E:E)</f>
        <v>Tier - 3</v>
      </c>
      <c r="R7" s="8" t="str">
        <f>_xlfn.XLOOKUP($A7,Cleaned_Hospital_Details!$A:$A,Cleaned_Hospital_Details!F:F)</f>
        <v>R1011</v>
      </c>
      <c r="S7" s="15">
        <f>_xlfn.XLOOKUP($A7,Cleaned_Hospital_Details!$A:$A,Cleaned_Hospital_Details!G:G)</f>
        <v>22862</v>
      </c>
      <c r="T7" s="8">
        <f>_xlfn.XLOOKUP($A7,Cleaned_Hospital_Details!$A:$A,Cleaned_Hospital_Details!H:H)</f>
        <v>60</v>
      </c>
      <c r="U7" s="8" t="str">
        <f>_xlfn.XLOOKUP($A7,Cleaned_Hospital_Details!$A:$A,Cleaned_Hospital_Details!I:I)</f>
        <v>Old</v>
      </c>
      <c r="V7" t="str">
        <f t="shared" si="0"/>
        <v>Russell Baker</v>
      </c>
    </row>
    <row r="8" spans="1:22" ht="15.6" x14ac:dyDescent="0.3">
      <c r="A8" s="10" t="s">
        <v>44</v>
      </c>
      <c r="B8" s="8" t="str">
        <f>VLOOKUP(A8,Cleaned_Customer_Names!A7:D2342,2,0)</f>
        <v>Mr.</v>
      </c>
      <c r="C8" s="8" t="str">
        <f>VLOOKUP(A8,Cleaned_Customer_Names!A7:D2342,3,0)</f>
        <v>Scott</v>
      </c>
      <c r="D8" s="8" t="str">
        <f>VLOOKUP($A8,Cleaned_Customer_Names!$A7:$D2342,4,0)</f>
        <v>Macpherson</v>
      </c>
      <c r="E8" s="22">
        <f>VLOOKUP($A8,Cleaned_Medical_Exam!$A7:$J2342,2,0)</f>
        <v>36.4</v>
      </c>
      <c r="F8" s="24">
        <f>VLOOKUP($A8,Cleaned_Medical_Exam!$A7:$J2342,3,0)</f>
        <v>6.07</v>
      </c>
      <c r="G8" s="20" t="str">
        <f>VLOOKUP($A8,Cleaned_Medical_Exam!$A7:$J2342,4,0)</f>
        <v>No</v>
      </c>
      <c r="H8" s="20" t="str">
        <f>VLOOKUP($A8,Cleaned_Medical_Exam!$A7:$J2342,5,0)</f>
        <v>No</v>
      </c>
      <c r="I8" s="20" t="str">
        <f>VLOOKUP($A8,Cleaned_Medical_Exam!$A7:$J2342,6,0)</f>
        <v>No</v>
      </c>
      <c r="J8" s="48">
        <f>VLOOKUP($A8,Cleaned_Medical_Exam!$A7:$J2342,7,0)</f>
        <v>0</v>
      </c>
      <c r="K8" s="8" t="str">
        <f>VLOOKUP($A8,Cleaned_Medical_Exam!$A7:$J2342,8,0)</f>
        <v>Yes</v>
      </c>
      <c r="L8" s="20" t="str">
        <f>VLOOKUP($A8,Cleaned_Medical_Exam!$A7:$J2342,9,0)</f>
        <v>Obesity</v>
      </c>
      <c r="M8" s="20" t="str">
        <f>VLOOKUP($A8,Cleaned_Medical_Exam!$A7:$J2342,10,0)</f>
        <v>Prediabetes</v>
      </c>
      <c r="N8" s="48">
        <f>_xlfn.XLOOKUP(A8,Cleaned_Hospital_Details!A:A,Cleaned_Hospital_Details!B:B)</f>
        <v>1</v>
      </c>
      <c r="O8" s="49">
        <f>_xlfn.XLOOKUP($A8,Cleaned_Hospital_Details!$A:$A,Cleaned_Hospital_Details!C:C)</f>
        <v>51194.559999999998</v>
      </c>
      <c r="P8" s="8" t="str">
        <f>_xlfn.XLOOKUP($A8,Cleaned_Hospital_Details!$A:$A,Cleaned_Hospital_Details!D:D)</f>
        <v>Tier - 1</v>
      </c>
      <c r="Q8" s="8" t="str">
        <f>_xlfn.XLOOKUP($A8,Cleaned_Hospital_Details!$A:$A,Cleaned_Hospital_Details!E:E)</f>
        <v>Tier - 3</v>
      </c>
      <c r="R8" s="8" t="str">
        <f>_xlfn.XLOOKUP($A8,Cleaned_Hospital_Details!$A:$A,Cleaned_Hospital_Details!F:F)</f>
        <v>R1011</v>
      </c>
      <c r="S8" s="15">
        <f>_xlfn.XLOOKUP($A8,Cleaned_Hospital_Details!$A:$A,Cleaned_Hospital_Details!G:G)</f>
        <v>34634</v>
      </c>
      <c r="T8" s="8">
        <f>_xlfn.XLOOKUP($A8,Cleaned_Hospital_Details!$A:$A,Cleaned_Hospital_Details!H:H)</f>
        <v>28</v>
      </c>
      <c r="U8" s="8" t="str">
        <f>_xlfn.XLOOKUP($A8,Cleaned_Hospital_Details!$A:$A,Cleaned_Hospital_Details!I:I)</f>
        <v>Adult</v>
      </c>
      <c r="V8" t="str">
        <f t="shared" si="0"/>
        <v>Scott Macpherson</v>
      </c>
    </row>
    <row r="9" spans="1:22" ht="15.6" x14ac:dyDescent="0.3">
      <c r="A9" s="10" t="s">
        <v>45</v>
      </c>
      <c r="B9" s="8" t="str">
        <f>VLOOKUP(A9,Cleaned_Customer_Names!A8:D2343,2,0)</f>
        <v>Mr.</v>
      </c>
      <c r="C9" s="8" t="str">
        <f>VLOOKUP(A9,Cleaned_Customer_Names!A8:D2343,3,0)</f>
        <v>Stephen</v>
      </c>
      <c r="D9" s="8" t="str">
        <f>VLOOKUP($A9,Cleaned_Customer_Names!$A8:$D2343,4,0)</f>
        <v>Hallman</v>
      </c>
      <c r="E9" s="22">
        <f>VLOOKUP($A9,Cleaned_Medical_Exam!$A8:$J2343,2,0)</f>
        <v>36.96</v>
      </c>
      <c r="F9" s="24">
        <f>VLOOKUP($A9,Cleaned_Medical_Exam!$A8:$J2343,3,0)</f>
        <v>7.93</v>
      </c>
      <c r="G9" s="20" t="str">
        <f>VLOOKUP($A9,Cleaned_Medical_Exam!$A8:$J2343,4,0)</f>
        <v>No</v>
      </c>
      <c r="H9" s="20" t="str">
        <f>VLOOKUP($A9,Cleaned_Medical_Exam!$A8:$J2343,5,0)</f>
        <v>No</v>
      </c>
      <c r="I9" s="20" t="str">
        <f>VLOOKUP($A9,Cleaned_Medical_Exam!$A8:$J2343,6,0)</f>
        <v>No</v>
      </c>
      <c r="J9" s="48">
        <f>VLOOKUP($A9,Cleaned_Medical_Exam!$A8:$J2343,7,0)</f>
        <v>3</v>
      </c>
      <c r="K9" s="8" t="str">
        <f>VLOOKUP($A9,Cleaned_Medical_Exam!$A8:$J2343,8,0)</f>
        <v>Yes</v>
      </c>
      <c r="L9" s="20" t="str">
        <f>VLOOKUP($A9,Cleaned_Medical_Exam!$A8:$J2343,9,0)</f>
        <v>Obesity</v>
      </c>
      <c r="M9" s="20" t="str">
        <f>VLOOKUP($A9,Cleaned_Medical_Exam!$A8:$J2343,10,0)</f>
        <v>Diabetes</v>
      </c>
      <c r="N9" s="48">
        <f>_xlfn.XLOOKUP(A9,Cleaned_Hospital_Details!A:A,Cleaned_Hospital_Details!B:B)</f>
        <v>2</v>
      </c>
      <c r="O9" s="49">
        <f>_xlfn.XLOOKUP($A9,Cleaned_Hospital_Details!$A:$A,Cleaned_Hospital_Details!C:C)</f>
        <v>49577.66</v>
      </c>
      <c r="P9" s="8" t="str">
        <f>_xlfn.XLOOKUP($A9,Cleaned_Hospital_Details!$A:$A,Cleaned_Hospital_Details!D:D)</f>
        <v>Tier - 2</v>
      </c>
      <c r="Q9" s="8" t="str">
        <f>_xlfn.XLOOKUP($A9,Cleaned_Hospital_Details!$A:$A,Cleaned_Hospital_Details!E:E)</f>
        <v>Tier - 2</v>
      </c>
      <c r="R9" s="8" t="str">
        <f>_xlfn.XLOOKUP($A9,Cleaned_Hospital_Details!$A:$A,Cleaned_Hospital_Details!F:F)</f>
        <v>R1013</v>
      </c>
      <c r="S9" s="15">
        <f>_xlfn.XLOOKUP($A9,Cleaned_Hospital_Details!$A:$A,Cleaned_Hospital_Details!G:G)</f>
        <v>21363</v>
      </c>
      <c r="T9" s="8">
        <f>_xlfn.XLOOKUP($A9,Cleaned_Hospital_Details!$A:$A,Cleaned_Hospital_Details!H:H)</f>
        <v>64</v>
      </c>
      <c r="U9" s="8" t="str">
        <f>_xlfn.XLOOKUP($A9,Cleaned_Hospital_Details!$A:$A,Cleaned_Hospital_Details!I:I)</f>
        <v>Old</v>
      </c>
      <c r="V9" t="str">
        <f t="shared" si="0"/>
        <v>Stephen Hallman</v>
      </c>
    </row>
    <row r="10" spans="1:22" ht="15.6" x14ac:dyDescent="0.3">
      <c r="A10" s="10" t="s">
        <v>46</v>
      </c>
      <c r="B10" s="8" t="str">
        <f>VLOOKUP(A10,Cleaned_Customer_Names!A9:D2344,2,0)</f>
        <v>Mr.</v>
      </c>
      <c r="C10" s="8" t="str">
        <f>VLOOKUP(A10,Cleaned_Customer_Names!A9:D2344,3,0)</f>
        <v>Patrick</v>
      </c>
      <c r="D10" s="8" t="str">
        <f>VLOOKUP($A10,Cleaned_Customer_Names!$A9:$D2344,4,0)</f>
        <v>Moran</v>
      </c>
      <c r="E10" s="22">
        <f>VLOOKUP($A10,Cleaned_Medical_Exam!$A9:$J2344,2,0)</f>
        <v>41.14</v>
      </c>
      <c r="F10" s="24">
        <f>VLOOKUP($A10,Cleaned_Medical_Exam!$A9:$J2344,3,0)</f>
        <v>9.58</v>
      </c>
      <c r="G10" s="20" t="str">
        <f>VLOOKUP($A10,Cleaned_Medical_Exam!$A9:$J2344,4,0)</f>
        <v>Yes</v>
      </c>
      <c r="H10" s="20" t="str">
        <f>VLOOKUP($A10,Cleaned_Medical_Exam!$A9:$J2344,5,0)</f>
        <v>No</v>
      </c>
      <c r="I10" s="20" t="str">
        <f>VLOOKUP($A10,Cleaned_Medical_Exam!$A9:$J2344,6,0)</f>
        <v>Yes</v>
      </c>
      <c r="J10" s="48">
        <f>VLOOKUP($A10,Cleaned_Medical_Exam!$A9:$J2344,7,0)</f>
        <v>1</v>
      </c>
      <c r="K10" s="8" t="str">
        <f>VLOOKUP($A10,Cleaned_Medical_Exam!$A9:$J2344,8,0)</f>
        <v>Yes</v>
      </c>
      <c r="L10" s="20" t="str">
        <f>VLOOKUP($A10,Cleaned_Medical_Exam!$A9:$J2344,9,0)</f>
        <v>Obesity</v>
      </c>
      <c r="M10" s="20" t="str">
        <f>VLOOKUP($A10,Cleaned_Medical_Exam!$A9:$J2344,10,0)</f>
        <v>Diabetes</v>
      </c>
      <c r="N10" s="48">
        <f>_xlfn.XLOOKUP(A10,Cleaned_Hospital_Details!A:A,Cleaned_Hospital_Details!B:B)</f>
        <v>1</v>
      </c>
      <c r="O10" s="49">
        <f>_xlfn.XLOOKUP($A10,Cleaned_Hospital_Details!$A:$A,Cleaned_Hospital_Details!C:C)</f>
        <v>48970.25</v>
      </c>
      <c r="P10" s="8" t="str">
        <f>_xlfn.XLOOKUP($A10,Cleaned_Hospital_Details!$A:$A,Cleaned_Hospital_Details!D:D)</f>
        <v>Tier - 1</v>
      </c>
      <c r="Q10" s="8" t="str">
        <f>_xlfn.XLOOKUP($A10,Cleaned_Hospital_Details!$A:$A,Cleaned_Hospital_Details!E:E)</f>
        <v>Tier - 2</v>
      </c>
      <c r="R10" s="8" t="str">
        <f>_xlfn.XLOOKUP($A10,Cleaned_Hospital_Details!$A:$A,Cleaned_Hospital_Details!F:F)</f>
        <v>R1013</v>
      </c>
      <c r="S10" s="15">
        <f>_xlfn.XLOOKUP($A10,Cleaned_Hospital_Details!$A:$A,Cleaned_Hospital_Details!G:G)</f>
        <v>23258</v>
      </c>
      <c r="T10" s="8">
        <f>_xlfn.XLOOKUP($A10,Cleaned_Hospital_Details!$A:$A,Cleaned_Hospital_Details!H:H)</f>
        <v>59</v>
      </c>
      <c r="U10" s="8" t="str">
        <f>_xlfn.XLOOKUP($A10,Cleaned_Hospital_Details!$A:$A,Cleaned_Hospital_Details!I:I)</f>
        <v>Old</v>
      </c>
      <c r="V10" t="str">
        <f t="shared" si="0"/>
        <v>Patrick Moran</v>
      </c>
    </row>
    <row r="11" spans="1:22" ht="15.6" x14ac:dyDescent="0.3">
      <c r="A11" s="10" t="s">
        <v>47</v>
      </c>
      <c r="B11" s="8" t="str">
        <f>VLOOKUP(A11,Cleaned_Customer_Names!A10:D2345,2,0)</f>
        <v>Ms.</v>
      </c>
      <c r="C11" s="8" t="str">
        <f>VLOOKUP(A11,Cleaned_Customer_Names!A10:D2345,3,0)</f>
        <v>Brooke</v>
      </c>
      <c r="D11" s="8" t="str">
        <f>VLOOKUP($A11,Cleaned_Customer_Names!$A10:$D2345,4,0)</f>
        <v>Benner</v>
      </c>
      <c r="E11" s="22">
        <f>VLOOKUP($A11,Cleaned_Medical_Exam!$A10:$J2345,2,0)</f>
        <v>38.06</v>
      </c>
      <c r="F11" s="24">
        <f>VLOOKUP($A11,Cleaned_Medical_Exam!$A10:$J2345,3,0)</f>
        <v>10.79</v>
      </c>
      <c r="G11" s="20" t="str">
        <f>VLOOKUP($A11,Cleaned_Medical_Exam!$A10:$J2345,4,0)</f>
        <v>No</v>
      </c>
      <c r="H11" s="20" t="str">
        <f>VLOOKUP($A11,Cleaned_Medical_Exam!$A10:$J2345,5,0)</f>
        <v>No</v>
      </c>
      <c r="I11" s="20" t="str">
        <f>VLOOKUP($A11,Cleaned_Medical_Exam!$A10:$J2345,6,0)</f>
        <v>No</v>
      </c>
      <c r="J11" s="48">
        <f>VLOOKUP($A11,Cleaned_Medical_Exam!$A10:$J2345,7,0)</f>
        <v>0</v>
      </c>
      <c r="K11" s="8" t="str">
        <f>VLOOKUP($A11,Cleaned_Medical_Exam!$A10:$J2345,8,0)</f>
        <v>Yes</v>
      </c>
      <c r="L11" s="20" t="str">
        <f>VLOOKUP($A11,Cleaned_Medical_Exam!$A10:$J2345,9,0)</f>
        <v>Obesity</v>
      </c>
      <c r="M11" s="20" t="str">
        <f>VLOOKUP($A11,Cleaned_Medical_Exam!$A10:$J2345,10,0)</f>
        <v>Diabetes</v>
      </c>
      <c r="N11" s="48">
        <f>_xlfn.XLOOKUP(A11,Cleaned_Hospital_Details!A:A,Cleaned_Hospital_Details!B:B)</f>
        <v>0</v>
      </c>
      <c r="O11" s="49">
        <f>_xlfn.XLOOKUP($A11,Cleaned_Hospital_Details!$A:$A,Cleaned_Hospital_Details!C:C)</f>
        <v>48885.14</v>
      </c>
      <c r="P11" s="8" t="str">
        <f>_xlfn.XLOOKUP($A11,Cleaned_Hospital_Details!$A:$A,Cleaned_Hospital_Details!D:D)</f>
        <v>Tier - 1</v>
      </c>
      <c r="Q11" s="8" t="str">
        <f>_xlfn.XLOOKUP($A11,Cleaned_Hospital_Details!$A:$A,Cleaned_Hospital_Details!E:E)</f>
        <v>Tier - 2</v>
      </c>
      <c r="R11" s="8" t="str">
        <f>_xlfn.XLOOKUP($A11,Cleaned_Hospital_Details!$A:$A,Cleaned_Hospital_Details!F:F)</f>
        <v>R1013</v>
      </c>
      <c r="S11" s="15">
        <f>_xlfn.XLOOKUP($A11,Cleaned_Hospital_Details!$A:$A,Cleaned_Hospital_Details!G:G)</f>
        <v>28853</v>
      </c>
      <c r="T11" s="8">
        <f>_xlfn.XLOOKUP($A11,Cleaned_Hospital_Details!$A:$A,Cleaned_Hospital_Details!H:H)</f>
        <v>44</v>
      </c>
      <c r="U11" s="8" t="str">
        <f>_xlfn.XLOOKUP($A11,Cleaned_Hospital_Details!$A:$A,Cleaned_Hospital_Details!I:I)</f>
        <v>Adult</v>
      </c>
      <c r="V11" t="str">
        <f t="shared" si="0"/>
        <v>Brooke Benner</v>
      </c>
    </row>
    <row r="12" spans="1:22" ht="15.6" x14ac:dyDescent="0.3">
      <c r="A12" s="10" t="s">
        <v>48</v>
      </c>
      <c r="B12" s="8" t="str">
        <f>VLOOKUP(A12,Cleaned_Customer_Names!A11:D2346,2,0)</f>
        <v>Ms.</v>
      </c>
      <c r="C12" s="8" t="str">
        <f>VLOOKUP(A12,Cleaned_Customer_Names!A11:D2346,3,0)</f>
        <v>Paola</v>
      </c>
      <c r="D12" s="8" t="str">
        <f>VLOOKUP($A12,Cleaned_Customer_Names!$A11:$D2346,4,0)</f>
        <v>Fierro</v>
      </c>
      <c r="E12" s="22">
        <f>VLOOKUP($A12,Cleaned_Medical_Exam!$A11:$J2346,2,0)</f>
        <v>37.700000000000003</v>
      </c>
      <c r="F12" s="24">
        <f>VLOOKUP($A12,Cleaned_Medical_Exam!$A11:$J2346,3,0)</f>
        <v>5.96</v>
      </c>
      <c r="G12" s="20" t="str">
        <f>VLOOKUP($A12,Cleaned_Medical_Exam!$A11:$J2346,4,0)</f>
        <v>Yes</v>
      </c>
      <c r="H12" s="20" t="str">
        <f>VLOOKUP($A12,Cleaned_Medical_Exam!$A11:$J2346,5,0)</f>
        <v>No</v>
      </c>
      <c r="I12" s="20" t="str">
        <f>VLOOKUP($A12,Cleaned_Medical_Exam!$A11:$J2346,6,0)</f>
        <v>No</v>
      </c>
      <c r="J12" s="48">
        <f>VLOOKUP($A12,Cleaned_Medical_Exam!$A11:$J2346,7,0)</f>
        <v>2</v>
      </c>
      <c r="K12" s="8" t="str">
        <f>VLOOKUP($A12,Cleaned_Medical_Exam!$A11:$J2346,8,0)</f>
        <v>Yes</v>
      </c>
      <c r="L12" s="20" t="str">
        <f>VLOOKUP($A12,Cleaned_Medical_Exam!$A11:$J2346,9,0)</f>
        <v>Obesity</v>
      </c>
      <c r="M12" s="20" t="str">
        <f>VLOOKUP($A12,Cleaned_Medical_Exam!$A11:$J2346,10,0)</f>
        <v>Prediabetes</v>
      </c>
      <c r="N12" s="48">
        <f>_xlfn.XLOOKUP(A12,Cleaned_Hospital_Details!A:A,Cleaned_Hospital_Details!B:B)</f>
        <v>0</v>
      </c>
      <c r="O12" s="49">
        <f>_xlfn.XLOOKUP($A12,Cleaned_Hospital_Details!$A:$A,Cleaned_Hospital_Details!C:C)</f>
        <v>48824.45</v>
      </c>
      <c r="P12" s="8" t="str">
        <f>_xlfn.XLOOKUP($A12,Cleaned_Hospital_Details!$A:$A,Cleaned_Hospital_Details!D:D)</f>
        <v>Tier - 2</v>
      </c>
      <c r="Q12" s="8" t="str">
        <f>_xlfn.XLOOKUP($A12,Cleaned_Hospital_Details!$A:$A,Cleaned_Hospital_Details!E:E)</f>
        <v>Tier - 1</v>
      </c>
      <c r="R12" s="8" t="str">
        <f>_xlfn.XLOOKUP($A12,Cleaned_Hospital_Details!$A:$A,Cleaned_Hospital_Details!F:F)</f>
        <v>R1011</v>
      </c>
      <c r="S12" s="15">
        <f>_xlfn.XLOOKUP($A12,Cleaned_Hospital_Details!$A:$A,Cleaned_Hospital_Details!G:G)</f>
        <v>21753</v>
      </c>
      <c r="T12" s="8">
        <f>_xlfn.XLOOKUP($A12,Cleaned_Hospital_Details!$A:$A,Cleaned_Hospital_Details!H:H)</f>
        <v>63</v>
      </c>
      <c r="U12" s="8" t="str">
        <f>_xlfn.XLOOKUP($A12,Cleaned_Hospital_Details!$A:$A,Cleaned_Hospital_Details!I:I)</f>
        <v>Old</v>
      </c>
      <c r="V12" t="str">
        <f t="shared" si="0"/>
        <v>Paola Fierro</v>
      </c>
    </row>
    <row r="13" spans="1:22" ht="15.6" x14ac:dyDescent="0.3">
      <c r="A13" s="10" t="s">
        <v>49</v>
      </c>
      <c r="B13" s="8" t="str">
        <f>VLOOKUP(A13,Cleaned_Customer_Names!A12:D2347,2,0)</f>
        <v>Mr.</v>
      </c>
      <c r="C13" s="8" t="str">
        <f>VLOOKUP(A13,Cleaned_Customer_Names!A12:D2347,3,0)</f>
        <v>David</v>
      </c>
      <c r="D13" s="8" t="str">
        <f>VLOOKUP($A13,Cleaned_Customer_Names!$A12:$D2347,4,0)</f>
        <v>Franz</v>
      </c>
      <c r="E13" s="22">
        <f>VLOOKUP($A13,Cleaned_Medical_Exam!$A12:$J2347,2,0)</f>
        <v>42.13</v>
      </c>
      <c r="F13" s="24">
        <f>VLOOKUP($A13,Cleaned_Medical_Exam!$A12:$J2347,3,0)</f>
        <v>11.9</v>
      </c>
      <c r="G13" s="20" t="str">
        <f>VLOOKUP($A13,Cleaned_Medical_Exam!$A12:$J2347,4,0)</f>
        <v>No</v>
      </c>
      <c r="H13" s="20" t="str">
        <f>VLOOKUP($A13,Cleaned_Medical_Exam!$A12:$J2347,5,0)</f>
        <v>No</v>
      </c>
      <c r="I13" s="20" t="str">
        <f>VLOOKUP($A13,Cleaned_Medical_Exam!$A12:$J2347,6,0)</f>
        <v>No</v>
      </c>
      <c r="J13" s="48">
        <f>VLOOKUP($A13,Cleaned_Medical_Exam!$A12:$J2347,7,0)</f>
        <v>0</v>
      </c>
      <c r="K13" s="8" t="str">
        <f>VLOOKUP($A13,Cleaned_Medical_Exam!$A12:$J2347,8,0)</f>
        <v>Yes</v>
      </c>
      <c r="L13" s="20" t="str">
        <f>VLOOKUP($A13,Cleaned_Medical_Exam!$A12:$J2347,9,0)</f>
        <v>Obesity</v>
      </c>
      <c r="M13" s="20" t="str">
        <f>VLOOKUP($A13,Cleaned_Medical_Exam!$A12:$J2347,10,0)</f>
        <v>Diabetes</v>
      </c>
      <c r="N13" s="48">
        <f>_xlfn.XLOOKUP(A13,Cleaned_Hospital_Details!A:A,Cleaned_Hospital_Details!B:B)</f>
        <v>1</v>
      </c>
      <c r="O13" s="49">
        <f>_xlfn.XLOOKUP($A13,Cleaned_Hospital_Details!$A:$A,Cleaned_Hospital_Details!C:C)</f>
        <v>48675.519999999997</v>
      </c>
      <c r="P13" s="8" t="str">
        <f>_xlfn.XLOOKUP($A13,Cleaned_Hospital_Details!$A:$A,Cleaned_Hospital_Details!D:D)</f>
        <v>Tier - 1</v>
      </c>
      <c r="Q13" s="8" t="str">
        <f>_xlfn.XLOOKUP($A13,Cleaned_Hospital_Details!$A:$A,Cleaned_Hospital_Details!E:E)</f>
        <v>Tier - 2</v>
      </c>
      <c r="R13" s="8" t="str">
        <f>_xlfn.XLOOKUP($A13,Cleaned_Hospital_Details!$A:$A,Cleaned_Hospital_Details!F:F)</f>
        <v>R1013</v>
      </c>
      <c r="S13" s="15">
        <f>_xlfn.XLOOKUP($A13,Cleaned_Hospital_Details!$A:$A,Cleaned_Hospital_Details!G:G)</f>
        <v>24042</v>
      </c>
      <c r="T13" s="8">
        <f>_xlfn.XLOOKUP($A13,Cleaned_Hospital_Details!$A:$A,Cleaned_Hospital_Details!H:H)</f>
        <v>57</v>
      </c>
      <c r="U13" s="8" t="str">
        <f>_xlfn.XLOOKUP($A13,Cleaned_Hospital_Details!$A:$A,Cleaned_Hospital_Details!I:I)</f>
        <v>Old</v>
      </c>
      <c r="V13" t="str">
        <f t="shared" si="0"/>
        <v>David Franz</v>
      </c>
    </row>
    <row r="14" spans="1:22" ht="15.6" x14ac:dyDescent="0.3">
      <c r="A14" s="10" t="s">
        <v>50</v>
      </c>
      <c r="B14" s="8" t="str">
        <f>VLOOKUP(A14,Cleaned_Customer_Names!A13:D2348,2,0)</f>
        <v>Mr.</v>
      </c>
      <c r="C14" s="8" t="str">
        <f>VLOOKUP(A14,Cleaned_Customer_Names!A13:D2348,3,0)</f>
        <v>Wade</v>
      </c>
      <c r="D14" s="8" t="str">
        <f>VLOOKUP($A14,Cleaned_Customer_Names!$A13:$D2348,4,0)</f>
        <v>Foster</v>
      </c>
      <c r="E14" s="22">
        <f>VLOOKUP($A14,Cleaned_Medical_Exam!$A13:$J2348,2,0)</f>
        <v>40.92</v>
      </c>
      <c r="F14" s="24">
        <f>VLOOKUP($A14,Cleaned_Medical_Exam!$A13:$J2348,3,0)</f>
        <v>8.41</v>
      </c>
      <c r="G14" s="20" t="str">
        <f>VLOOKUP($A14,Cleaned_Medical_Exam!$A13:$J2348,4,0)</f>
        <v>No</v>
      </c>
      <c r="H14" s="20" t="str">
        <f>VLOOKUP($A14,Cleaned_Medical_Exam!$A13:$J2348,5,0)</f>
        <v>No</v>
      </c>
      <c r="I14" s="20" t="str">
        <f>VLOOKUP($A14,Cleaned_Medical_Exam!$A13:$J2348,6,0)</f>
        <v>No</v>
      </c>
      <c r="J14" s="48">
        <f>VLOOKUP($A14,Cleaned_Medical_Exam!$A13:$J2348,7,0)</f>
        <v>0</v>
      </c>
      <c r="K14" s="8" t="str">
        <f>VLOOKUP($A14,Cleaned_Medical_Exam!$A13:$J2348,8,0)</f>
        <v>Yes</v>
      </c>
      <c r="L14" s="20" t="str">
        <f>VLOOKUP($A14,Cleaned_Medical_Exam!$A13:$J2348,9,0)</f>
        <v>Obesity</v>
      </c>
      <c r="M14" s="20" t="str">
        <f>VLOOKUP($A14,Cleaned_Medical_Exam!$A13:$J2348,10,0)</f>
        <v>Diabetes</v>
      </c>
      <c r="N14" s="48">
        <f>_xlfn.XLOOKUP(A14,Cleaned_Hospital_Details!A:A,Cleaned_Hospital_Details!B:B)</f>
        <v>0</v>
      </c>
      <c r="O14" s="49">
        <f>_xlfn.XLOOKUP($A14,Cleaned_Hospital_Details!$A:$A,Cleaned_Hospital_Details!C:C)</f>
        <v>48673.56</v>
      </c>
      <c r="P14" s="8" t="str">
        <f>_xlfn.XLOOKUP($A14,Cleaned_Hospital_Details!$A:$A,Cleaned_Hospital_Details!D:D)</f>
        <v>Tier - 1</v>
      </c>
      <c r="Q14" s="8" t="str">
        <f>_xlfn.XLOOKUP($A14,Cleaned_Hospital_Details!$A:$A,Cleaned_Hospital_Details!E:E)</f>
        <v>Tier - 2</v>
      </c>
      <c r="R14" s="8" t="str">
        <f>_xlfn.XLOOKUP($A14,Cleaned_Hospital_Details!$A:$A,Cleaned_Hospital_Details!F:F)</f>
        <v>R1013</v>
      </c>
      <c r="S14" s="15">
        <f>_xlfn.XLOOKUP($A14,Cleaned_Hospital_Details!$A:$A,Cleaned_Hospital_Details!G:G)</f>
        <v>22930</v>
      </c>
      <c r="T14" s="8">
        <f>_xlfn.XLOOKUP($A14,Cleaned_Hospital_Details!$A:$A,Cleaned_Hospital_Details!H:H)</f>
        <v>60</v>
      </c>
      <c r="U14" s="8" t="str">
        <f>_xlfn.XLOOKUP($A14,Cleaned_Hospital_Details!$A:$A,Cleaned_Hospital_Details!I:I)</f>
        <v>Old</v>
      </c>
      <c r="V14" t="str">
        <f t="shared" si="0"/>
        <v>Wade Foster</v>
      </c>
    </row>
    <row r="15" spans="1:22" ht="15.6" x14ac:dyDescent="0.3">
      <c r="A15" s="10" t="s">
        <v>51</v>
      </c>
      <c r="B15" s="8" t="str">
        <f>VLOOKUP(A15,Cleaned_Customer_Names!A14:D2349,2,0)</f>
        <v>Mr.</v>
      </c>
      <c r="C15" s="8" t="str">
        <f>VLOOKUP(A15,Cleaned_Customer_Names!A14:D2349,3,0)</f>
        <v>Franklin</v>
      </c>
      <c r="D15" s="8" t="str">
        <f>VLOOKUP($A15,Cleaned_Customer_Names!$A14:$D2349,4,0)</f>
        <v>Tenorio</v>
      </c>
      <c r="E15" s="22">
        <f>VLOOKUP($A15,Cleaned_Medical_Exam!$A14:$J2349,2,0)</f>
        <v>40.564999999999998</v>
      </c>
      <c r="F15" s="24">
        <f>VLOOKUP($A15,Cleaned_Medical_Exam!$A14:$J2349,3,0)</f>
        <v>7.02</v>
      </c>
      <c r="G15" s="20" t="str">
        <f>VLOOKUP($A15,Cleaned_Medical_Exam!$A14:$J2349,4,0)</f>
        <v>No</v>
      </c>
      <c r="H15" s="20" t="str">
        <f>VLOOKUP($A15,Cleaned_Medical_Exam!$A14:$J2349,5,0)</f>
        <v>No</v>
      </c>
      <c r="I15" s="20" t="str">
        <f>VLOOKUP($A15,Cleaned_Medical_Exam!$A14:$J2349,6,0)</f>
        <v>No</v>
      </c>
      <c r="J15" s="48">
        <f>VLOOKUP($A15,Cleaned_Medical_Exam!$A14:$J2349,7,0)</f>
        <v>0</v>
      </c>
      <c r="K15" s="8" t="str">
        <f>VLOOKUP($A15,Cleaned_Medical_Exam!$A14:$J2349,8,0)</f>
        <v>Yes</v>
      </c>
      <c r="L15" s="20" t="str">
        <f>VLOOKUP($A15,Cleaned_Medical_Exam!$A14:$J2349,9,0)</f>
        <v>Obesity</v>
      </c>
      <c r="M15" s="20" t="str">
        <f>VLOOKUP($A15,Cleaned_Medical_Exam!$A14:$J2349,10,0)</f>
        <v>Diabetes</v>
      </c>
      <c r="N15" s="48">
        <f>_xlfn.XLOOKUP(A15,Cleaned_Hospital_Details!A:A,Cleaned_Hospital_Details!B:B)</f>
        <v>3</v>
      </c>
      <c r="O15" s="49">
        <f>_xlfn.XLOOKUP($A15,Cleaned_Hospital_Details!$A:$A,Cleaned_Hospital_Details!C:C)</f>
        <v>48549.18</v>
      </c>
      <c r="P15" s="8" t="str">
        <f>_xlfn.XLOOKUP($A15,Cleaned_Hospital_Details!$A:$A,Cleaned_Hospital_Details!D:D)</f>
        <v>Tier - 1</v>
      </c>
      <c r="Q15" s="8" t="str">
        <f>_xlfn.XLOOKUP($A15,Cleaned_Hospital_Details!$A:$A,Cleaned_Hospital_Details!E:E)</f>
        <v>Tier - 3</v>
      </c>
      <c r="R15" s="8" t="str">
        <f>_xlfn.XLOOKUP($A15,Cleaned_Hospital_Details!$A:$A,Cleaned_Hospital_Details!F:F)</f>
        <v>R1016</v>
      </c>
      <c r="S15" s="15">
        <f>_xlfn.XLOOKUP($A15,Cleaned_Hospital_Details!$A:$A,Cleaned_Hospital_Details!G:G)</f>
        <v>25173</v>
      </c>
      <c r="T15" s="8">
        <f>_xlfn.XLOOKUP($A15,Cleaned_Hospital_Details!$A:$A,Cleaned_Hospital_Details!H:H)</f>
        <v>54</v>
      </c>
      <c r="U15" s="8" t="str">
        <f>_xlfn.XLOOKUP($A15,Cleaned_Hospital_Details!$A:$A,Cleaned_Hospital_Details!I:I)</f>
        <v>Adult</v>
      </c>
      <c r="V15" t="str">
        <f t="shared" si="0"/>
        <v>Franklin Tenorio</v>
      </c>
    </row>
    <row r="16" spans="1:22" ht="15.6" x14ac:dyDescent="0.3">
      <c r="A16" s="10" t="s">
        <v>52</v>
      </c>
      <c r="B16" s="8" t="str">
        <f>VLOOKUP(A16,Cleaned_Customer_Names!A15:D2350,2,0)</f>
        <v>Ms.</v>
      </c>
      <c r="C16" s="8" t="str">
        <f>VLOOKUP(A16,Cleaned_Customer_Names!A15:D2350,3,0)</f>
        <v>Leilani</v>
      </c>
      <c r="D16" s="8" t="str">
        <f>VLOOKUP($A16,Cleaned_Customer_Names!$A15:$D2350,4,0)</f>
        <v>Rios</v>
      </c>
      <c r="E16" s="22">
        <f>VLOOKUP($A16,Cleaned_Medical_Exam!$A15:$J2350,2,0)</f>
        <v>36.384999999999998</v>
      </c>
      <c r="F16" s="24">
        <f>VLOOKUP($A16,Cleaned_Medical_Exam!$A15:$J2350,3,0)</f>
        <v>7.59</v>
      </c>
      <c r="G16" s="20" t="str">
        <f>VLOOKUP($A16,Cleaned_Medical_Exam!$A15:$J2350,4,0)</f>
        <v>Yes</v>
      </c>
      <c r="H16" s="20" t="str">
        <f>VLOOKUP($A16,Cleaned_Medical_Exam!$A15:$J2350,5,0)</f>
        <v>No</v>
      </c>
      <c r="I16" s="20" t="str">
        <f>VLOOKUP($A16,Cleaned_Medical_Exam!$A15:$J2350,6,0)</f>
        <v>No</v>
      </c>
      <c r="J16" s="48">
        <f>VLOOKUP($A16,Cleaned_Medical_Exam!$A15:$J2350,7,0)</f>
        <v>2</v>
      </c>
      <c r="K16" s="8" t="str">
        <f>VLOOKUP($A16,Cleaned_Medical_Exam!$A15:$J2350,8,0)</f>
        <v>Yes</v>
      </c>
      <c r="L16" s="20" t="str">
        <f>VLOOKUP($A16,Cleaned_Medical_Exam!$A15:$J2350,9,0)</f>
        <v>Obesity</v>
      </c>
      <c r="M16" s="20" t="str">
        <f>VLOOKUP($A16,Cleaned_Medical_Exam!$A15:$J2350,10,0)</f>
        <v>Diabetes</v>
      </c>
      <c r="N16" s="48">
        <f>_xlfn.XLOOKUP(A16,Cleaned_Hospital_Details!A:A,Cleaned_Hospital_Details!B:B)</f>
        <v>1</v>
      </c>
      <c r="O16" s="49">
        <f>_xlfn.XLOOKUP($A16,Cleaned_Hospital_Details!$A:$A,Cleaned_Hospital_Details!C:C)</f>
        <v>48517.56</v>
      </c>
      <c r="P16" s="8" t="str">
        <f>_xlfn.XLOOKUP($A16,Cleaned_Hospital_Details!$A:$A,Cleaned_Hospital_Details!D:D)</f>
        <v>Tier - 1</v>
      </c>
      <c r="Q16" s="8" t="str">
        <f>_xlfn.XLOOKUP($A16,Cleaned_Hospital_Details!$A:$A,Cleaned_Hospital_Details!E:E)</f>
        <v>Tier - 3</v>
      </c>
      <c r="R16" s="8" t="str">
        <f>_xlfn.XLOOKUP($A16,Cleaned_Hospital_Details!$A:$A,Cleaned_Hospital_Details!F:F)</f>
        <v>R1024</v>
      </c>
      <c r="S16" s="15">
        <f>_xlfn.XLOOKUP($A16,Cleaned_Hospital_Details!$A:$A,Cleaned_Hospital_Details!G:G)</f>
        <v>22636</v>
      </c>
      <c r="T16" s="8">
        <f>_xlfn.XLOOKUP($A16,Cleaned_Hospital_Details!$A:$A,Cleaned_Hospital_Details!H:H)</f>
        <v>61</v>
      </c>
      <c r="U16" s="8" t="str">
        <f>_xlfn.XLOOKUP($A16,Cleaned_Hospital_Details!$A:$A,Cleaned_Hospital_Details!I:I)</f>
        <v>Old</v>
      </c>
      <c r="V16" t="str">
        <f t="shared" si="0"/>
        <v>Leilani Rios</v>
      </c>
    </row>
    <row r="17" spans="1:22" ht="15.6" x14ac:dyDescent="0.3">
      <c r="A17" s="10" t="s">
        <v>53</v>
      </c>
      <c r="B17" s="8" t="str">
        <f>VLOOKUP(A17,Cleaned_Customer_Names!A16:D2351,2,0)</f>
        <v>Mr.</v>
      </c>
      <c r="C17" s="8" t="str">
        <f>VLOOKUP(A17,Cleaned_Customer_Names!A16:D2351,3,0)</f>
        <v>Philippe</v>
      </c>
      <c r="D17" s="8" t="str">
        <f>VLOOKUP($A17,Cleaned_Customer_Names!$A16:$D2351,4,0)</f>
        <v>Viau-Dupuis</v>
      </c>
      <c r="E17" s="22">
        <f>VLOOKUP($A17,Cleaned_Medical_Exam!$A16:$J2351,2,0)</f>
        <v>39.9</v>
      </c>
      <c r="F17" s="24">
        <f>VLOOKUP($A17,Cleaned_Medical_Exam!$A16:$J2351,3,0)</f>
        <v>11.32</v>
      </c>
      <c r="G17" s="20" t="str">
        <f>VLOOKUP($A17,Cleaned_Medical_Exam!$A16:$J2351,4,0)</f>
        <v>No</v>
      </c>
      <c r="H17" s="20" t="str">
        <f>VLOOKUP($A17,Cleaned_Medical_Exam!$A16:$J2351,5,0)</f>
        <v>No</v>
      </c>
      <c r="I17" s="20" t="str">
        <f>VLOOKUP($A17,Cleaned_Medical_Exam!$A16:$J2351,6,0)</f>
        <v>No</v>
      </c>
      <c r="J17" s="48">
        <f>VLOOKUP($A17,Cleaned_Medical_Exam!$A16:$J2351,7,0)</f>
        <v>0</v>
      </c>
      <c r="K17" s="8" t="str">
        <f>VLOOKUP($A17,Cleaned_Medical_Exam!$A16:$J2351,8,0)</f>
        <v>Yes</v>
      </c>
      <c r="L17" s="20" t="str">
        <f>VLOOKUP($A17,Cleaned_Medical_Exam!$A16:$J2351,9,0)</f>
        <v>Obesity</v>
      </c>
      <c r="M17" s="20" t="str">
        <f>VLOOKUP($A17,Cleaned_Medical_Exam!$A16:$J2351,10,0)</f>
        <v>Diabetes</v>
      </c>
      <c r="N17" s="48">
        <f>_xlfn.XLOOKUP(A17,Cleaned_Hospital_Details!A:A,Cleaned_Hospital_Details!B:B)</f>
        <v>0</v>
      </c>
      <c r="O17" s="49">
        <f>_xlfn.XLOOKUP($A17,Cleaned_Hospital_Details!$A:$A,Cleaned_Hospital_Details!C:C)</f>
        <v>48173.36</v>
      </c>
      <c r="P17" s="8" t="str">
        <f>_xlfn.XLOOKUP($A17,Cleaned_Hospital_Details!$A:$A,Cleaned_Hospital_Details!D:D)</f>
        <v>Tier - 1</v>
      </c>
      <c r="Q17" s="8" t="str">
        <f>_xlfn.XLOOKUP($A17,Cleaned_Hospital_Details!$A:$A,Cleaned_Hospital_Details!E:E)</f>
        <v>Tier - 3</v>
      </c>
      <c r="R17" s="8" t="str">
        <f>_xlfn.XLOOKUP($A17,Cleaned_Hospital_Details!$A:$A,Cleaned_Hospital_Details!F:F)</f>
        <v>R1011</v>
      </c>
      <c r="S17" s="15">
        <f>_xlfn.XLOOKUP($A17,Cleaned_Hospital_Details!$A:$A,Cleaned_Hospital_Details!G:G)</f>
        <v>22885</v>
      </c>
      <c r="T17" s="8">
        <f>_xlfn.XLOOKUP($A17,Cleaned_Hospital_Details!$A:$A,Cleaned_Hospital_Details!H:H)</f>
        <v>60</v>
      </c>
      <c r="U17" s="8" t="str">
        <f>_xlfn.XLOOKUP($A17,Cleaned_Hospital_Details!$A:$A,Cleaned_Hospital_Details!I:I)</f>
        <v>Old</v>
      </c>
      <c r="V17" t="str">
        <f t="shared" si="0"/>
        <v>Philippe Viau-Dupuis</v>
      </c>
    </row>
    <row r="18" spans="1:22" ht="15.6" x14ac:dyDescent="0.3">
      <c r="A18" s="10" t="s">
        <v>54</v>
      </c>
      <c r="B18" s="8" t="str">
        <f>VLOOKUP(A18,Cleaned_Customer_Names!A17:D2352,2,0)</f>
        <v>Ms.</v>
      </c>
      <c r="C18" s="8" t="str">
        <f>VLOOKUP(A18,Cleaned_Customer_Names!A17:D2352,3,0)</f>
        <v>Jennifer</v>
      </c>
      <c r="D18" s="8" t="str">
        <f>VLOOKUP($A18,Cleaned_Customer_Names!$A17:$D2352,4,0)</f>
        <v>Cronin</v>
      </c>
      <c r="E18" s="22">
        <f>VLOOKUP($A18,Cleaned_Medical_Exam!$A17:$J2352,2,0)</f>
        <v>33.799999999999997</v>
      </c>
      <c r="F18" s="24">
        <f>VLOOKUP($A18,Cleaned_Medical_Exam!$A17:$J2352,3,0)</f>
        <v>7.67</v>
      </c>
      <c r="G18" s="20" t="str">
        <f>VLOOKUP($A18,Cleaned_Medical_Exam!$A17:$J2352,4,0)</f>
        <v>No</v>
      </c>
      <c r="H18" s="20" t="str">
        <f>VLOOKUP($A18,Cleaned_Medical_Exam!$A17:$J2352,5,0)</f>
        <v>No</v>
      </c>
      <c r="I18" s="20" t="str">
        <f>VLOOKUP($A18,Cleaned_Medical_Exam!$A17:$J2352,6,0)</f>
        <v>No</v>
      </c>
      <c r="J18" s="48">
        <f>VLOOKUP($A18,Cleaned_Medical_Exam!$A17:$J2352,7,0)</f>
        <v>3</v>
      </c>
      <c r="K18" s="8" t="str">
        <f>VLOOKUP($A18,Cleaned_Medical_Exam!$A17:$J2352,8,0)</f>
        <v>Yes</v>
      </c>
      <c r="L18" s="20" t="str">
        <f>VLOOKUP($A18,Cleaned_Medical_Exam!$A17:$J2352,9,0)</f>
        <v>Obesity</v>
      </c>
      <c r="M18" s="20" t="str">
        <f>VLOOKUP($A18,Cleaned_Medical_Exam!$A17:$J2352,10,0)</f>
        <v>Diabetes</v>
      </c>
      <c r="N18" s="48">
        <f>_xlfn.XLOOKUP(A18,Cleaned_Hospital_Details!A:A,Cleaned_Hospital_Details!B:B)</f>
        <v>1</v>
      </c>
      <c r="O18" s="49">
        <f>_xlfn.XLOOKUP($A18,Cleaned_Hospital_Details!$A:$A,Cleaned_Hospital_Details!C:C)</f>
        <v>47928.03</v>
      </c>
      <c r="P18" s="8" t="str">
        <f>_xlfn.XLOOKUP($A18,Cleaned_Hospital_Details!$A:$A,Cleaned_Hospital_Details!D:D)</f>
        <v>Tier - 2</v>
      </c>
      <c r="Q18" s="8" t="str">
        <f>_xlfn.XLOOKUP($A18,Cleaned_Hospital_Details!$A:$A,Cleaned_Hospital_Details!E:E)</f>
        <v>Tier - 3</v>
      </c>
      <c r="R18" s="8" t="str">
        <f>_xlfn.XLOOKUP($A18,Cleaned_Hospital_Details!$A:$A,Cleaned_Hospital_Details!F:F)</f>
        <v>R1011</v>
      </c>
      <c r="S18" s="15">
        <f>_xlfn.XLOOKUP($A18,Cleaned_Hospital_Details!$A:$A,Cleaned_Hospital_Details!G:G)</f>
        <v>21505</v>
      </c>
      <c r="T18" s="8">
        <f>_xlfn.XLOOKUP($A18,Cleaned_Hospital_Details!$A:$A,Cleaned_Hospital_Details!H:H)</f>
        <v>64</v>
      </c>
      <c r="U18" s="8" t="str">
        <f>_xlfn.XLOOKUP($A18,Cleaned_Hospital_Details!$A:$A,Cleaned_Hospital_Details!I:I)</f>
        <v>Old</v>
      </c>
      <c r="V18" t="str">
        <f t="shared" si="0"/>
        <v>Jennifer Cronin</v>
      </c>
    </row>
    <row r="19" spans="1:22" ht="15.6" x14ac:dyDescent="0.3">
      <c r="A19" s="10" t="s">
        <v>55</v>
      </c>
      <c r="B19" s="8" t="str">
        <f>VLOOKUP(A19,Cleaned_Customer_Names!A18:D2353,2,0)</f>
        <v>Ms.</v>
      </c>
      <c r="C19" s="8" t="str">
        <f>VLOOKUP(A19,Cleaned_Customer_Names!A18:D2353,3,0)</f>
        <v>Christina</v>
      </c>
      <c r="D19" s="8" t="str">
        <f>VLOOKUP($A19,Cleaned_Customer_Names!$A18:$D2353,4,0)</f>
        <v>Noordstar</v>
      </c>
      <c r="E19" s="22">
        <f>VLOOKUP($A19,Cleaned_Medical_Exam!$A18:$J2353,2,0)</f>
        <v>36.765000000000001</v>
      </c>
      <c r="F19" s="24">
        <f>VLOOKUP($A19,Cleaned_Medical_Exam!$A18:$J2353,3,0)</f>
        <v>7.29</v>
      </c>
      <c r="G19" s="20" t="str">
        <f>VLOOKUP($A19,Cleaned_Medical_Exam!$A18:$J2353,4,0)</f>
        <v>Yes</v>
      </c>
      <c r="H19" s="20" t="str">
        <f>VLOOKUP($A19,Cleaned_Medical_Exam!$A18:$J2353,5,0)</f>
        <v>No</v>
      </c>
      <c r="I19" s="20" t="str">
        <f>VLOOKUP($A19,Cleaned_Medical_Exam!$A18:$J2353,6,0)</f>
        <v>Yes</v>
      </c>
      <c r="J19" s="48">
        <f>VLOOKUP($A19,Cleaned_Medical_Exam!$A18:$J2353,7,0)</f>
        <v>1</v>
      </c>
      <c r="K19" s="8" t="str">
        <f>VLOOKUP($A19,Cleaned_Medical_Exam!$A18:$J2353,8,0)</f>
        <v>Yes</v>
      </c>
      <c r="L19" s="20" t="str">
        <f>VLOOKUP($A19,Cleaned_Medical_Exam!$A18:$J2353,9,0)</f>
        <v>Obesity</v>
      </c>
      <c r="M19" s="20" t="str">
        <f>VLOOKUP($A19,Cleaned_Medical_Exam!$A18:$J2353,10,0)</f>
        <v>Diabetes</v>
      </c>
      <c r="N19" s="48">
        <f>_xlfn.XLOOKUP(A19,Cleaned_Hospital_Details!A:A,Cleaned_Hospital_Details!B:B)</f>
        <v>1</v>
      </c>
      <c r="O19" s="49">
        <f>_xlfn.XLOOKUP($A19,Cleaned_Hospital_Details!$A:$A,Cleaned_Hospital_Details!C:C)</f>
        <v>47896.79</v>
      </c>
      <c r="P19" s="8" t="str">
        <f>_xlfn.XLOOKUP($A19,Cleaned_Hospital_Details!$A:$A,Cleaned_Hospital_Details!D:D)</f>
        <v>Tier - 1</v>
      </c>
      <c r="Q19" s="8" t="str">
        <f>_xlfn.XLOOKUP($A19,Cleaned_Hospital_Details!$A:$A,Cleaned_Hospital_Details!E:E)</f>
        <v>Tier - 3</v>
      </c>
      <c r="R19" s="8" t="str">
        <f>_xlfn.XLOOKUP($A19,Cleaned_Hospital_Details!$A:$A,Cleaned_Hospital_Details!F:F)</f>
        <v>R1024</v>
      </c>
      <c r="S19" s="15">
        <f>_xlfn.XLOOKUP($A19,Cleaned_Hospital_Details!$A:$A,Cleaned_Hospital_Details!G:G)</f>
        <v>23228</v>
      </c>
      <c r="T19" s="8">
        <f>_xlfn.XLOOKUP($A19,Cleaned_Hospital_Details!$A:$A,Cleaned_Hospital_Details!H:H)</f>
        <v>59</v>
      </c>
      <c r="U19" s="8" t="str">
        <f>_xlfn.XLOOKUP($A19,Cleaned_Hospital_Details!$A:$A,Cleaned_Hospital_Details!I:I)</f>
        <v>Old</v>
      </c>
      <c r="V19" t="str">
        <f t="shared" si="0"/>
        <v>Christina Noordstar</v>
      </c>
    </row>
    <row r="20" spans="1:22" ht="15.6" x14ac:dyDescent="0.3">
      <c r="A20" s="10" t="s">
        <v>56</v>
      </c>
      <c r="B20" s="8" t="str">
        <f>VLOOKUP(A20,Cleaned_Customer_Names!A19:D2354,2,0)</f>
        <v>Mr.</v>
      </c>
      <c r="C20" s="8" t="str">
        <f>VLOOKUP(A20,Cleaned_Customer_Names!A19:D2354,3,0)</f>
        <v>Said</v>
      </c>
      <c r="D20" s="8" t="str">
        <f>VLOOKUP($A20,Cleaned_Customer_Names!$A19:$D2354,4,0)</f>
        <v>Boudalia</v>
      </c>
      <c r="E20" s="22">
        <f>VLOOKUP($A20,Cleaned_Medical_Exam!$A19:$J2354,2,0)</f>
        <v>36.954999999999998</v>
      </c>
      <c r="F20" s="24">
        <f>VLOOKUP($A20,Cleaned_Medical_Exam!$A19:$J2354,3,0)</f>
        <v>4.72</v>
      </c>
      <c r="G20" s="20" t="str">
        <f>VLOOKUP($A20,Cleaned_Medical_Exam!$A19:$J2354,4,0)</f>
        <v>Yes</v>
      </c>
      <c r="H20" s="20" t="str">
        <f>VLOOKUP($A20,Cleaned_Medical_Exam!$A19:$J2354,5,0)</f>
        <v>No</v>
      </c>
      <c r="I20" s="20" t="str">
        <f>VLOOKUP($A20,Cleaned_Medical_Exam!$A19:$J2354,6,0)</f>
        <v>No</v>
      </c>
      <c r="J20" s="48">
        <f>VLOOKUP($A20,Cleaned_Medical_Exam!$A19:$J2354,7,0)</f>
        <v>1</v>
      </c>
      <c r="K20" s="8" t="str">
        <f>VLOOKUP($A20,Cleaned_Medical_Exam!$A19:$J2354,8,0)</f>
        <v>Yes</v>
      </c>
      <c r="L20" s="20" t="str">
        <f>VLOOKUP($A20,Cleaned_Medical_Exam!$A19:$J2354,9,0)</f>
        <v>Obesity</v>
      </c>
      <c r="M20" s="20" t="str">
        <f>VLOOKUP($A20,Cleaned_Medical_Exam!$A19:$J2354,10,0)</f>
        <v>Normal</v>
      </c>
      <c r="N20" s="48">
        <f>_xlfn.XLOOKUP(A20,Cleaned_Hospital_Details!A:A,Cleaned_Hospital_Details!B:B)</f>
        <v>2</v>
      </c>
      <c r="O20" s="49">
        <f>_xlfn.XLOOKUP($A20,Cleaned_Hospital_Details!$A:$A,Cleaned_Hospital_Details!C:C)</f>
        <v>47496.49</v>
      </c>
      <c r="P20" s="8" t="str">
        <f>_xlfn.XLOOKUP($A20,Cleaned_Hospital_Details!$A:$A,Cleaned_Hospital_Details!D:D)</f>
        <v>Tier - 1</v>
      </c>
      <c r="Q20" s="8" t="str">
        <f>_xlfn.XLOOKUP($A20,Cleaned_Hospital_Details!$A:$A,Cleaned_Hospital_Details!E:E)</f>
        <v>Tier - 3</v>
      </c>
      <c r="R20" s="8" t="str">
        <f>_xlfn.XLOOKUP($A20,Cleaned_Hospital_Details!$A:$A,Cleaned_Hospital_Details!F:F)</f>
        <v>R1012</v>
      </c>
      <c r="S20" s="15">
        <f>_xlfn.XLOOKUP($A20,Cleaned_Hospital_Details!$A:$A,Cleaned_Hospital_Details!G:G)</f>
        <v>23688</v>
      </c>
      <c r="T20" s="8">
        <f>_xlfn.XLOOKUP($A20,Cleaned_Hospital_Details!$A:$A,Cleaned_Hospital_Details!H:H)</f>
        <v>58</v>
      </c>
      <c r="U20" s="8" t="str">
        <f>_xlfn.XLOOKUP($A20,Cleaned_Hospital_Details!$A:$A,Cleaned_Hospital_Details!I:I)</f>
        <v>Old</v>
      </c>
      <c r="V20" t="str">
        <f t="shared" si="0"/>
        <v>Said Boudalia</v>
      </c>
    </row>
    <row r="21" spans="1:22" ht="15.6" x14ac:dyDescent="0.3">
      <c r="A21" s="10" t="s">
        <v>57</v>
      </c>
      <c r="B21" s="8" t="str">
        <f>VLOOKUP(A21,Cleaned_Customer_Names!A20:D2355,2,0)</f>
        <v>Mr.</v>
      </c>
      <c r="C21" s="8" t="str">
        <f>VLOOKUP(A21,Cleaned_Customer_Names!A20:D2355,3,0)</f>
        <v>John</v>
      </c>
      <c r="D21" s="8" t="str">
        <f>VLOOKUP($A21,Cleaned_Customer_Names!$A20:$D2355,4,0)</f>
        <v>Flor</v>
      </c>
      <c r="E21" s="22">
        <f>VLOOKUP($A21,Cleaned_Medical_Exam!$A20:$J2355,2,0)</f>
        <v>42.9</v>
      </c>
      <c r="F21" s="24">
        <f>VLOOKUP($A21,Cleaned_Medical_Exam!$A20:$J2355,3,0)</f>
        <v>11.41</v>
      </c>
      <c r="G21" s="20" t="str">
        <f>VLOOKUP($A21,Cleaned_Medical_Exam!$A20:$J2355,4,0)</f>
        <v>No</v>
      </c>
      <c r="H21" s="20" t="str">
        <f>VLOOKUP($A21,Cleaned_Medical_Exam!$A20:$J2355,5,0)</f>
        <v>No</v>
      </c>
      <c r="I21" s="20" t="str">
        <f>VLOOKUP($A21,Cleaned_Medical_Exam!$A20:$J2355,6,0)</f>
        <v>No</v>
      </c>
      <c r="J21" s="48">
        <f>VLOOKUP($A21,Cleaned_Medical_Exam!$A20:$J2355,7,0)</f>
        <v>0</v>
      </c>
      <c r="K21" s="8" t="str">
        <f>VLOOKUP($A21,Cleaned_Medical_Exam!$A20:$J2355,8,0)</f>
        <v>Yes</v>
      </c>
      <c r="L21" s="20" t="str">
        <f>VLOOKUP($A21,Cleaned_Medical_Exam!$A20:$J2355,9,0)</f>
        <v>Obesity</v>
      </c>
      <c r="M21" s="20" t="str">
        <f>VLOOKUP($A21,Cleaned_Medical_Exam!$A20:$J2355,10,0)</f>
        <v>Diabetes</v>
      </c>
      <c r="N21" s="48">
        <f>_xlfn.XLOOKUP(A21,Cleaned_Hospital_Details!A:A,Cleaned_Hospital_Details!B:B)</f>
        <v>2</v>
      </c>
      <c r="O21" s="49">
        <f>_xlfn.XLOOKUP($A21,Cleaned_Hospital_Details!$A:$A,Cleaned_Hospital_Details!C:C)</f>
        <v>47462.89</v>
      </c>
      <c r="P21" s="8" t="str">
        <f>_xlfn.XLOOKUP($A21,Cleaned_Hospital_Details!$A:$A,Cleaned_Hospital_Details!D:D)</f>
        <v>Tier - 1</v>
      </c>
      <c r="Q21" s="8" t="str">
        <f>_xlfn.XLOOKUP($A21,Cleaned_Hospital_Details!$A:$A,Cleaned_Hospital_Details!E:E)</f>
        <v>Tier - 2</v>
      </c>
      <c r="R21" s="8" t="str">
        <f>_xlfn.XLOOKUP($A21,Cleaned_Hospital_Details!$A:$A,Cleaned_Hospital_Details!F:F)</f>
        <v>R1013</v>
      </c>
      <c r="S21" s="15">
        <f>_xlfn.XLOOKUP($A21,Cleaned_Hospital_Details!$A:$A,Cleaned_Hospital_Details!G:G)</f>
        <v>26203</v>
      </c>
      <c r="T21" s="8">
        <f>_xlfn.XLOOKUP($A21,Cleaned_Hospital_Details!$A:$A,Cleaned_Hospital_Details!H:H)</f>
        <v>51</v>
      </c>
      <c r="U21" s="8" t="str">
        <f>_xlfn.XLOOKUP($A21,Cleaned_Hospital_Details!$A:$A,Cleaned_Hospital_Details!I:I)</f>
        <v>Adult</v>
      </c>
      <c r="V21" t="str">
        <f t="shared" si="0"/>
        <v>John Flor</v>
      </c>
    </row>
    <row r="22" spans="1:22" ht="15.6" x14ac:dyDescent="0.3">
      <c r="A22" s="10" t="s">
        <v>58</v>
      </c>
      <c r="B22" s="8" t="str">
        <f>VLOOKUP(A22,Cleaned_Customer_Names!A21:D2356,2,0)</f>
        <v>Mr.</v>
      </c>
      <c r="C22" s="8" t="str">
        <f>VLOOKUP(A22,Cleaned_Customer_Names!A21:D2356,3,0)</f>
        <v>Myles</v>
      </c>
      <c r="D22" s="8" t="str">
        <f>VLOOKUP($A22,Cleaned_Customer_Names!$A21:$D2356,4,0)</f>
        <v>Fennon</v>
      </c>
      <c r="E22" s="22">
        <f>VLOOKUP($A22,Cleaned_Medical_Exam!$A21:$J2356,2,0)</f>
        <v>36.299999999999997</v>
      </c>
      <c r="F22" s="24">
        <f>VLOOKUP($A22,Cleaned_Medical_Exam!$A21:$J2356,3,0)</f>
        <v>11.5</v>
      </c>
      <c r="G22" s="20" t="str">
        <f>VLOOKUP($A22,Cleaned_Medical_Exam!$A21:$J2356,4,0)</f>
        <v>Yes</v>
      </c>
      <c r="H22" s="20" t="str">
        <f>VLOOKUP($A22,Cleaned_Medical_Exam!$A21:$J2356,5,0)</f>
        <v>No</v>
      </c>
      <c r="I22" s="20" t="str">
        <f>VLOOKUP($A22,Cleaned_Medical_Exam!$A21:$J2356,6,0)</f>
        <v>No</v>
      </c>
      <c r="J22" s="48">
        <f>VLOOKUP($A22,Cleaned_Medical_Exam!$A21:$J2356,7,0)</f>
        <v>2</v>
      </c>
      <c r="K22" s="8" t="str">
        <f>VLOOKUP($A22,Cleaned_Medical_Exam!$A21:$J2356,8,0)</f>
        <v>Yes</v>
      </c>
      <c r="L22" s="20" t="str">
        <f>VLOOKUP($A22,Cleaned_Medical_Exam!$A21:$J2356,9,0)</f>
        <v>Obesity</v>
      </c>
      <c r="M22" s="20" t="str">
        <f>VLOOKUP($A22,Cleaned_Medical_Exam!$A21:$J2356,10,0)</f>
        <v>Diabetes</v>
      </c>
      <c r="N22" s="48">
        <f>_xlfn.XLOOKUP(A22,Cleaned_Hospital_Details!A:A,Cleaned_Hospital_Details!B:B)</f>
        <v>1</v>
      </c>
      <c r="O22" s="49">
        <f>_xlfn.XLOOKUP($A22,Cleaned_Hospital_Details!$A:$A,Cleaned_Hospital_Details!C:C)</f>
        <v>47403.88</v>
      </c>
      <c r="P22" s="8" t="str">
        <f>_xlfn.XLOOKUP($A22,Cleaned_Hospital_Details!$A:$A,Cleaned_Hospital_Details!D:D)</f>
        <v>Tier - 1</v>
      </c>
      <c r="Q22" s="8" t="str">
        <f>_xlfn.XLOOKUP($A22,Cleaned_Hospital_Details!$A:$A,Cleaned_Hospital_Details!E:E)</f>
        <v>Tier - 3</v>
      </c>
      <c r="R22" s="8" t="str">
        <f>_xlfn.XLOOKUP($A22,Cleaned_Hospital_Details!$A:$A,Cleaned_Hospital_Details!F:F)</f>
        <v>R1011</v>
      </c>
      <c r="S22" s="15">
        <f>_xlfn.XLOOKUP($A22,Cleaned_Hospital_Details!$A:$A,Cleaned_Hospital_Details!G:G)</f>
        <v>22445</v>
      </c>
      <c r="T22" s="8">
        <f>_xlfn.XLOOKUP($A22,Cleaned_Hospital_Details!$A:$A,Cleaned_Hospital_Details!H:H)</f>
        <v>61</v>
      </c>
      <c r="U22" s="8" t="str">
        <f>_xlfn.XLOOKUP($A22,Cleaned_Hospital_Details!$A:$A,Cleaned_Hospital_Details!I:I)</f>
        <v>Old</v>
      </c>
      <c r="V22" t="str">
        <f t="shared" si="0"/>
        <v>Myles Fennon</v>
      </c>
    </row>
    <row r="23" spans="1:22" ht="15.6" x14ac:dyDescent="0.3">
      <c r="A23" s="10" t="s">
        <v>59</v>
      </c>
      <c r="B23" s="8" t="str">
        <f>VLOOKUP(A23,Cleaned_Customer_Names!A22:D2357,2,0)</f>
        <v>Ms.</v>
      </c>
      <c r="C23" s="8" t="str">
        <f>VLOOKUP(A23,Cleaned_Customer_Names!A22:D2357,3,0)</f>
        <v>Madelyn</v>
      </c>
      <c r="D23" s="8" t="str">
        <f>VLOOKUP($A23,Cleaned_Customer_Names!$A22:$D2357,4,0)</f>
        <v>Hribar</v>
      </c>
      <c r="E23" s="22">
        <f>VLOOKUP($A23,Cleaned_Medical_Exam!$A22:$J2357,2,0)</f>
        <v>32.200000000000003</v>
      </c>
      <c r="F23" s="24">
        <f>VLOOKUP($A23,Cleaned_Medical_Exam!$A22:$J2357,3,0)</f>
        <v>6.22</v>
      </c>
      <c r="G23" s="20" t="str">
        <f>VLOOKUP($A23,Cleaned_Medical_Exam!$A22:$J2357,4,0)</f>
        <v>Yes</v>
      </c>
      <c r="H23" s="20" t="str">
        <f>VLOOKUP($A23,Cleaned_Medical_Exam!$A22:$J2357,5,0)</f>
        <v>No</v>
      </c>
      <c r="I23" s="20" t="str">
        <f>VLOOKUP($A23,Cleaned_Medical_Exam!$A22:$J2357,6,0)</f>
        <v>No</v>
      </c>
      <c r="J23" s="48">
        <f>VLOOKUP($A23,Cleaned_Medical_Exam!$A22:$J2357,7,0)</f>
        <v>2</v>
      </c>
      <c r="K23" s="8" t="str">
        <f>VLOOKUP($A23,Cleaned_Medical_Exam!$A22:$J2357,8,0)</f>
        <v>Yes</v>
      </c>
      <c r="L23" s="20" t="str">
        <f>VLOOKUP($A23,Cleaned_Medical_Exam!$A22:$J2357,9,0)</f>
        <v>Obesity</v>
      </c>
      <c r="M23" s="20" t="str">
        <f>VLOOKUP($A23,Cleaned_Medical_Exam!$A22:$J2357,10,0)</f>
        <v>Prediabetes</v>
      </c>
      <c r="N23" s="48">
        <f>_xlfn.XLOOKUP(A23,Cleaned_Hospital_Details!A:A,Cleaned_Hospital_Details!B:B)</f>
        <v>2</v>
      </c>
      <c r="O23" s="49">
        <f>_xlfn.XLOOKUP($A23,Cleaned_Hospital_Details!$A:$A,Cleaned_Hospital_Details!C:C)</f>
        <v>47305.31</v>
      </c>
      <c r="P23" s="8" t="str">
        <f>_xlfn.XLOOKUP($A23,Cleaned_Hospital_Details!$A:$A,Cleaned_Hospital_Details!D:D)</f>
        <v>Tier - 2</v>
      </c>
      <c r="Q23" s="8" t="str">
        <f>_xlfn.XLOOKUP($A23,Cleaned_Hospital_Details!$A:$A,Cleaned_Hospital_Details!E:E)</f>
        <v>Tier - 1</v>
      </c>
      <c r="R23" s="8" t="str">
        <f>_xlfn.XLOOKUP($A23,Cleaned_Hospital_Details!$A:$A,Cleaned_Hospital_Details!F:F)</f>
        <v>R1011</v>
      </c>
      <c r="S23" s="15">
        <f>_xlfn.XLOOKUP($A23,Cleaned_Hospital_Details!$A:$A,Cleaned_Hospital_Details!G:G)</f>
        <v>21827</v>
      </c>
      <c r="T23" s="8">
        <f>_xlfn.XLOOKUP($A23,Cleaned_Hospital_Details!$A:$A,Cleaned_Hospital_Details!H:H)</f>
        <v>63</v>
      </c>
      <c r="U23" s="8" t="str">
        <f>_xlfn.XLOOKUP($A23,Cleaned_Hospital_Details!$A:$A,Cleaned_Hospital_Details!I:I)</f>
        <v>Old</v>
      </c>
      <c r="V23" t="str">
        <f t="shared" si="0"/>
        <v>Madelyn Hribar</v>
      </c>
    </row>
    <row r="24" spans="1:22" ht="15.6" x14ac:dyDescent="0.3">
      <c r="A24" s="10" t="s">
        <v>60</v>
      </c>
      <c r="B24" s="8" t="str">
        <f>VLOOKUP(A24,Cleaned_Customer_Names!A23:D2358,2,0)</f>
        <v>Ms.</v>
      </c>
      <c r="C24" s="8" t="str">
        <f>VLOOKUP(A24,Cleaned_Customer_Names!A23:D2358,3,0)</f>
        <v>Nicole</v>
      </c>
      <c r="D24" s="8" t="str">
        <f>VLOOKUP($A24,Cleaned_Customer_Names!$A23:$D2358,4,0)</f>
        <v>Tassello</v>
      </c>
      <c r="E24" s="22">
        <f>VLOOKUP($A24,Cleaned_Medical_Exam!$A23:$J2358,2,0)</f>
        <v>31.3</v>
      </c>
      <c r="F24" s="24">
        <f>VLOOKUP($A24,Cleaned_Medical_Exam!$A23:$J2358,3,0)</f>
        <v>11.38</v>
      </c>
      <c r="G24" s="20" t="str">
        <f>VLOOKUP($A24,Cleaned_Medical_Exam!$A23:$J2358,4,0)</f>
        <v>No</v>
      </c>
      <c r="H24" s="20" t="str">
        <f>VLOOKUP($A24,Cleaned_Medical_Exam!$A23:$J2358,5,0)</f>
        <v>No</v>
      </c>
      <c r="I24" s="20" t="str">
        <f>VLOOKUP($A24,Cleaned_Medical_Exam!$A23:$J2358,6,0)</f>
        <v>No</v>
      </c>
      <c r="J24" s="48">
        <f>VLOOKUP($A24,Cleaned_Medical_Exam!$A23:$J2358,7,0)</f>
        <v>3</v>
      </c>
      <c r="K24" s="8" t="str">
        <f>VLOOKUP($A24,Cleaned_Medical_Exam!$A23:$J2358,8,0)</f>
        <v>Yes</v>
      </c>
      <c r="L24" s="20" t="str">
        <f>VLOOKUP($A24,Cleaned_Medical_Exam!$A23:$J2358,9,0)</f>
        <v>Obesity</v>
      </c>
      <c r="M24" s="20" t="str">
        <f>VLOOKUP($A24,Cleaned_Medical_Exam!$A23:$J2358,10,0)</f>
        <v>Diabetes</v>
      </c>
      <c r="N24" s="48">
        <f>_xlfn.XLOOKUP(A24,Cleaned_Hospital_Details!A:A,Cleaned_Hospital_Details!B:B)</f>
        <v>2</v>
      </c>
      <c r="O24" s="49">
        <f>_xlfn.XLOOKUP($A24,Cleaned_Hospital_Details!$A:$A,Cleaned_Hospital_Details!C:C)</f>
        <v>47291.06</v>
      </c>
      <c r="P24" s="8" t="str">
        <f>_xlfn.XLOOKUP($A24,Cleaned_Hospital_Details!$A:$A,Cleaned_Hospital_Details!D:D)</f>
        <v>Tier - 2</v>
      </c>
      <c r="Q24" s="8" t="str">
        <f>_xlfn.XLOOKUP($A24,Cleaned_Hospital_Details!$A:$A,Cleaned_Hospital_Details!E:E)</f>
        <v>Tier - 1</v>
      </c>
      <c r="R24" s="8" t="str">
        <f>_xlfn.XLOOKUP($A24,Cleaned_Hospital_Details!$A:$A,Cleaned_Hospital_Details!F:F)</f>
        <v>R1011</v>
      </c>
      <c r="S24" s="15">
        <f>_xlfn.XLOOKUP($A24,Cleaned_Hospital_Details!$A:$A,Cleaned_Hospital_Details!G:G)</f>
        <v>21431</v>
      </c>
      <c r="T24" s="8">
        <f>_xlfn.XLOOKUP($A24,Cleaned_Hospital_Details!$A:$A,Cleaned_Hospital_Details!H:H)</f>
        <v>64</v>
      </c>
      <c r="U24" s="8" t="str">
        <f>_xlfn.XLOOKUP($A24,Cleaned_Hospital_Details!$A:$A,Cleaned_Hospital_Details!I:I)</f>
        <v>Old</v>
      </c>
      <c r="V24" t="str">
        <f t="shared" si="0"/>
        <v>Nicole Tassello</v>
      </c>
    </row>
    <row r="25" spans="1:22" ht="15.6" x14ac:dyDescent="0.3">
      <c r="A25" s="10" t="s">
        <v>61</v>
      </c>
      <c r="B25" s="8" t="str">
        <f>VLOOKUP(A25,Cleaned_Customer_Names!A24:D2359,2,0)</f>
        <v>Mr.</v>
      </c>
      <c r="C25" s="8" t="str">
        <f>VLOOKUP(A25,Cleaned_Customer_Names!A24:D2359,3,0)</f>
        <v>Eric</v>
      </c>
      <c r="D25" s="8" t="str">
        <f>VLOOKUP($A25,Cleaned_Customer_Names!$A24:$D2359,4,0)</f>
        <v>Mauricette</v>
      </c>
      <c r="E25" s="22">
        <f>VLOOKUP($A25,Cleaned_Medical_Exam!$A24:$J2359,2,0)</f>
        <v>41.8</v>
      </c>
      <c r="F25" s="24">
        <f>VLOOKUP($A25,Cleaned_Medical_Exam!$A24:$J2359,3,0)</f>
        <v>7.89</v>
      </c>
      <c r="G25" s="20" t="str">
        <f>VLOOKUP($A25,Cleaned_Medical_Exam!$A24:$J2359,4,0)</f>
        <v>Yes</v>
      </c>
      <c r="H25" s="20" t="str">
        <f>VLOOKUP($A25,Cleaned_Medical_Exam!$A24:$J2359,5,0)</f>
        <v>No</v>
      </c>
      <c r="I25" s="20" t="str">
        <f>VLOOKUP($A25,Cleaned_Medical_Exam!$A24:$J2359,6,0)</f>
        <v>No</v>
      </c>
      <c r="J25" s="48">
        <f>VLOOKUP($A25,Cleaned_Medical_Exam!$A24:$J2359,7,0)</f>
        <v>2</v>
      </c>
      <c r="K25" s="8" t="str">
        <f>VLOOKUP($A25,Cleaned_Medical_Exam!$A24:$J2359,8,0)</f>
        <v>Yes</v>
      </c>
      <c r="L25" s="20" t="str">
        <f>VLOOKUP($A25,Cleaned_Medical_Exam!$A24:$J2359,9,0)</f>
        <v>Obesity</v>
      </c>
      <c r="M25" s="20" t="str">
        <f>VLOOKUP($A25,Cleaned_Medical_Exam!$A24:$J2359,10,0)</f>
        <v>Diabetes</v>
      </c>
      <c r="N25" s="48">
        <f>_xlfn.XLOOKUP(A25,Cleaned_Hospital_Details!A:A,Cleaned_Hospital_Details!B:B)</f>
        <v>2</v>
      </c>
      <c r="O25" s="49">
        <f>_xlfn.XLOOKUP($A25,Cleaned_Hospital_Details!$A:$A,Cleaned_Hospital_Details!C:C)</f>
        <v>47269.85</v>
      </c>
      <c r="P25" s="8" t="str">
        <f>_xlfn.XLOOKUP($A25,Cleaned_Hospital_Details!$A:$A,Cleaned_Hospital_Details!D:D)</f>
        <v>Tier - 1</v>
      </c>
      <c r="Q25" s="8" t="str">
        <f>_xlfn.XLOOKUP($A25,Cleaned_Hospital_Details!$A:$A,Cleaned_Hospital_Details!E:E)</f>
        <v>Tier - 2</v>
      </c>
      <c r="R25" s="8" t="str">
        <f>_xlfn.XLOOKUP($A25,Cleaned_Hospital_Details!$A:$A,Cleaned_Hospital_Details!F:F)</f>
        <v>R1013</v>
      </c>
      <c r="S25" s="15">
        <f>_xlfn.XLOOKUP($A25,Cleaned_Hospital_Details!$A:$A,Cleaned_Hospital_Details!G:G)</f>
        <v>25930</v>
      </c>
      <c r="T25" s="8">
        <f>_xlfn.XLOOKUP($A25,Cleaned_Hospital_Details!$A:$A,Cleaned_Hospital_Details!H:H)</f>
        <v>52</v>
      </c>
      <c r="U25" s="8" t="str">
        <f>_xlfn.XLOOKUP($A25,Cleaned_Hospital_Details!$A:$A,Cleaned_Hospital_Details!I:I)</f>
        <v>Adult</v>
      </c>
      <c r="V25" t="str">
        <f t="shared" si="0"/>
        <v>Eric Mauricette</v>
      </c>
    </row>
    <row r="26" spans="1:22" ht="15.6" x14ac:dyDescent="0.3">
      <c r="A26" s="10" t="s">
        <v>62</v>
      </c>
      <c r="B26" s="8" t="str">
        <f>VLOOKUP(A26,Cleaned_Customer_Names!A25:D2360,2,0)</f>
        <v>Mr.</v>
      </c>
      <c r="C26" s="8" t="str">
        <f>VLOOKUP(A26,Cleaned_Customer_Names!A25:D2360,3,0)</f>
        <v>Emiliano</v>
      </c>
      <c r="D26" s="8" t="str">
        <f>VLOOKUP($A26,Cleaned_Customer_Names!$A25:$D2360,4,0)</f>
        <v>Garcia</v>
      </c>
      <c r="E26" s="22">
        <f>VLOOKUP($A26,Cleaned_Medical_Exam!$A25:$J2360,2,0)</f>
        <v>35.090000000000003</v>
      </c>
      <c r="F26" s="24">
        <f>VLOOKUP($A26,Cleaned_Medical_Exam!$A25:$J2360,3,0)</f>
        <v>4.38</v>
      </c>
      <c r="G26" s="20" t="str">
        <f>VLOOKUP($A26,Cleaned_Medical_Exam!$A25:$J2360,4,0)</f>
        <v>Yes</v>
      </c>
      <c r="H26" s="20" t="str">
        <f>VLOOKUP($A26,Cleaned_Medical_Exam!$A25:$J2360,5,0)</f>
        <v>No</v>
      </c>
      <c r="I26" s="20" t="str">
        <f>VLOOKUP($A26,Cleaned_Medical_Exam!$A25:$J2360,6,0)</f>
        <v>No</v>
      </c>
      <c r="J26" s="48">
        <f>VLOOKUP($A26,Cleaned_Medical_Exam!$A25:$J2360,7,0)</f>
        <v>2</v>
      </c>
      <c r="K26" s="8" t="str">
        <f>VLOOKUP($A26,Cleaned_Medical_Exam!$A25:$J2360,8,0)</f>
        <v>Yes</v>
      </c>
      <c r="L26" s="20" t="str">
        <f>VLOOKUP($A26,Cleaned_Medical_Exam!$A25:$J2360,9,0)</f>
        <v>Obesity</v>
      </c>
      <c r="M26" s="20" t="str">
        <f>VLOOKUP($A26,Cleaned_Medical_Exam!$A25:$J2360,10,0)</f>
        <v>Normal</v>
      </c>
      <c r="N26" s="48">
        <f>_xlfn.XLOOKUP(A26,Cleaned_Hospital_Details!A:A,Cleaned_Hospital_Details!B:B)</f>
        <v>0</v>
      </c>
      <c r="O26" s="49">
        <f>_xlfn.XLOOKUP($A26,Cleaned_Hospital_Details!$A:$A,Cleaned_Hospital_Details!C:C)</f>
        <v>47055.53</v>
      </c>
      <c r="P26" s="8" t="str">
        <f>_xlfn.XLOOKUP($A26,Cleaned_Hospital_Details!$A:$A,Cleaned_Hospital_Details!D:D)</f>
        <v>Tier - 2</v>
      </c>
      <c r="Q26" s="8" t="str">
        <f>_xlfn.XLOOKUP($A26,Cleaned_Hospital_Details!$A:$A,Cleaned_Hospital_Details!E:E)</f>
        <v>Tier - 1</v>
      </c>
      <c r="R26" s="8" t="str">
        <f>_xlfn.XLOOKUP($A26,Cleaned_Hospital_Details!$A:$A,Cleaned_Hospital_Details!F:F)</f>
        <v>R1013</v>
      </c>
      <c r="S26" s="15">
        <f>_xlfn.XLOOKUP($A26,Cleaned_Hospital_Details!$A:$A,Cleaned_Hospital_Details!G:G)</f>
        <v>21745</v>
      </c>
      <c r="T26" s="8">
        <f>_xlfn.XLOOKUP($A26,Cleaned_Hospital_Details!$A:$A,Cleaned_Hospital_Details!H:H)</f>
        <v>63</v>
      </c>
      <c r="U26" s="8" t="str">
        <f>_xlfn.XLOOKUP($A26,Cleaned_Hospital_Details!$A:$A,Cleaned_Hospital_Details!I:I)</f>
        <v>Old</v>
      </c>
      <c r="V26" t="str">
        <f t="shared" si="0"/>
        <v>Emiliano Garcia</v>
      </c>
    </row>
    <row r="27" spans="1:22" ht="15.6" x14ac:dyDescent="0.3">
      <c r="A27" s="10" t="s">
        <v>63</v>
      </c>
      <c r="B27" s="8" t="str">
        <f>VLOOKUP(A27,Cleaned_Customer_Names!A26:D2361,2,0)</f>
        <v>Mr.</v>
      </c>
      <c r="C27" s="8" t="str">
        <f>VLOOKUP(A27,Cleaned_Customer_Names!A26:D2361,3,0)</f>
        <v>Adam</v>
      </c>
      <c r="D27" s="8" t="str">
        <f>VLOOKUP($A27,Cleaned_Customer_Names!$A26:$D2361,4,0)</f>
        <v>Airoldi</v>
      </c>
      <c r="E27" s="22">
        <f>VLOOKUP($A27,Cleaned_Medical_Exam!$A26:$J2361,2,0)</f>
        <v>33.880000000000003</v>
      </c>
      <c r="F27" s="24">
        <f>VLOOKUP($A27,Cleaned_Medical_Exam!$A26:$J2361,3,0)</f>
        <v>7.01</v>
      </c>
      <c r="G27" s="20" t="str">
        <f>VLOOKUP($A27,Cleaned_Medical_Exam!$A26:$J2361,4,0)</f>
        <v>No</v>
      </c>
      <c r="H27" s="20" t="str">
        <f>VLOOKUP($A27,Cleaned_Medical_Exam!$A26:$J2361,5,0)</f>
        <v>No</v>
      </c>
      <c r="I27" s="20" t="str">
        <f>VLOOKUP($A27,Cleaned_Medical_Exam!$A26:$J2361,6,0)</f>
        <v>No</v>
      </c>
      <c r="J27" s="48">
        <f>VLOOKUP($A27,Cleaned_Medical_Exam!$A26:$J2361,7,0)</f>
        <v>3</v>
      </c>
      <c r="K27" s="8" t="str">
        <f>VLOOKUP($A27,Cleaned_Medical_Exam!$A26:$J2361,8,0)</f>
        <v>Yes</v>
      </c>
      <c r="L27" s="20" t="str">
        <f>VLOOKUP($A27,Cleaned_Medical_Exam!$A26:$J2361,9,0)</f>
        <v>Obesity</v>
      </c>
      <c r="M27" s="20" t="str">
        <f>VLOOKUP($A27,Cleaned_Medical_Exam!$A26:$J2361,10,0)</f>
        <v>Diabetes</v>
      </c>
      <c r="N27" s="48">
        <f>_xlfn.XLOOKUP(A27,Cleaned_Hospital_Details!A:A,Cleaned_Hospital_Details!B:B)</f>
        <v>0</v>
      </c>
      <c r="O27" s="49">
        <f>_xlfn.XLOOKUP($A27,Cleaned_Hospital_Details!$A:$A,Cleaned_Hospital_Details!C:C)</f>
        <v>46889.26</v>
      </c>
      <c r="P27" s="8" t="str">
        <f>_xlfn.XLOOKUP($A27,Cleaned_Hospital_Details!$A:$A,Cleaned_Hospital_Details!D:D)</f>
        <v>Tier - 2</v>
      </c>
      <c r="Q27" s="8" t="str">
        <f>_xlfn.XLOOKUP($A27,Cleaned_Hospital_Details!$A:$A,Cleaned_Hospital_Details!E:E)</f>
        <v>Tier - 3</v>
      </c>
      <c r="R27" s="8" t="str">
        <f>_xlfn.XLOOKUP($A27,Cleaned_Hospital_Details!$A:$A,Cleaned_Hospital_Details!F:F)</f>
        <v>R1013</v>
      </c>
      <c r="S27" s="15">
        <f>_xlfn.XLOOKUP($A27,Cleaned_Hospital_Details!$A:$A,Cleaned_Hospital_Details!G:G)</f>
        <v>21443</v>
      </c>
      <c r="T27" s="8">
        <f>_xlfn.XLOOKUP($A27,Cleaned_Hospital_Details!$A:$A,Cleaned_Hospital_Details!H:H)</f>
        <v>64</v>
      </c>
      <c r="U27" s="8" t="str">
        <f>_xlfn.XLOOKUP($A27,Cleaned_Hospital_Details!$A:$A,Cleaned_Hospital_Details!I:I)</f>
        <v>Old</v>
      </c>
      <c r="V27" t="str">
        <f t="shared" si="0"/>
        <v>Adam Airoldi</v>
      </c>
    </row>
    <row r="28" spans="1:22" ht="15.6" x14ac:dyDescent="0.3">
      <c r="A28" s="10" t="s">
        <v>64</v>
      </c>
      <c r="B28" s="8" t="str">
        <f>VLOOKUP(A28,Cleaned_Customer_Names!A27:D2362,2,0)</f>
        <v>Mr.</v>
      </c>
      <c r="C28" s="8" t="str">
        <f>VLOOKUP(A28,Cleaned_Customer_Names!A27:D2362,3,0)</f>
        <v>Zach</v>
      </c>
      <c r="D28" s="8" t="str">
        <f>VLOOKUP($A28,Cleaned_Customer_Names!$A27:$D2362,4,0)</f>
        <v>Cater-Cyker</v>
      </c>
      <c r="E28" s="22">
        <f>VLOOKUP($A28,Cleaned_Medical_Exam!$A27:$J2362,2,0)</f>
        <v>30.875</v>
      </c>
      <c r="F28" s="24">
        <f>VLOOKUP($A28,Cleaned_Medical_Exam!$A27:$J2362,3,0)</f>
        <v>11.88</v>
      </c>
      <c r="G28" s="20" t="str">
        <f>VLOOKUP($A28,Cleaned_Medical_Exam!$A27:$J2362,4,0)</f>
        <v>No</v>
      </c>
      <c r="H28" s="20" t="str">
        <f>VLOOKUP($A28,Cleaned_Medical_Exam!$A27:$J2362,5,0)</f>
        <v>No</v>
      </c>
      <c r="I28" s="20" t="str">
        <f>VLOOKUP($A28,Cleaned_Medical_Exam!$A27:$J2362,6,0)</f>
        <v>No</v>
      </c>
      <c r="J28" s="48">
        <f>VLOOKUP($A28,Cleaned_Medical_Exam!$A27:$J2362,7,0)</f>
        <v>0</v>
      </c>
      <c r="K28" s="8" t="str">
        <f>VLOOKUP($A28,Cleaned_Medical_Exam!$A27:$J2362,8,0)</f>
        <v>Yes</v>
      </c>
      <c r="L28" s="20" t="str">
        <f>VLOOKUP($A28,Cleaned_Medical_Exam!$A27:$J2362,9,0)</f>
        <v>Obesity</v>
      </c>
      <c r="M28" s="20" t="str">
        <f>VLOOKUP($A28,Cleaned_Medical_Exam!$A27:$J2362,10,0)</f>
        <v>Diabetes</v>
      </c>
      <c r="N28" s="48">
        <f>_xlfn.XLOOKUP(A28,Cleaned_Hospital_Details!A:A,Cleaned_Hospital_Details!B:B)</f>
        <v>3</v>
      </c>
      <c r="O28" s="49">
        <f>_xlfn.XLOOKUP($A28,Cleaned_Hospital_Details!$A:$A,Cleaned_Hospital_Details!C:C)</f>
        <v>46718.16</v>
      </c>
      <c r="P28" s="8" t="str">
        <f>_xlfn.XLOOKUP($A28,Cleaned_Hospital_Details!$A:$A,Cleaned_Hospital_Details!D:D)</f>
        <v>Tier - 1</v>
      </c>
      <c r="Q28" s="8" t="str">
        <f>_xlfn.XLOOKUP($A28,Cleaned_Hospital_Details!$A:$A,Cleaned_Hospital_Details!E:E)</f>
        <v>Tier - 1</v>
      </c>
      <c r="R28" s="8" t="str">
        <f>_xlfn.XLOOKUP($A28,Cleaned_Hospital_Details!$A:$A,Cleaned_Hospital_Details!F:F)</f>
        <v>R1012</v>
      </c>
      <c r="S28" s="15">
        <f>_xlfn.XLOOKUP($A28,Cleaned_Hospital_Details!$A:$A,Cleaned_Hospital_Details!G:G)</f>
        <v>22237</v>
      </c>
      <c r="T28" s="8">
        <f>_xlfn.XLOOKUP($A28,Cleaned_Hospital_Details!$A:$A,Cleaned_Hospital_Details!H:H)</f>
        <v>62</v>
      </c>
      <c r="U28" s="8" t="str">
        <f>_xlfn.XLOOKUP($A28,Cleaned_Hospital_Details!$A:$A,Cleaned_Hospital_Details!I:I)</f>
        <v>Old</v>
      </c>
      <c r="V28" t="str">
        <f t="shared" si="0"/>
        <v>Zach Cater-Cyker</v>
      </c>
    </row>
    <row r="29" spans="1:22" ht="15.6" x14ac:dyDescent="0.3">
      <c r="A29" s="10" t="s">
        <v>65</v>
      </c>
      <c r="B29" s="8" t="str">
        <f>VLOOKUP(A29,Cleaned_Customer_Names!A28:D2363,2,0)</f>
        <v>Ms.</v>
      </c>
      <c r="C29" s="8" t="str">
        <f>VLOOKUP(A29,Cleaned_Customer_Names!A28:D2363,3,0)</f>
        <v>Stephanie</v>
      </c>
      <c r="D29" s="8" t="str">
        <f>VLOOKUP($A29,Cleaned_Customer_Names!$A28:$D2363,4,0)</f>
        <v>Hamm</v>
      </c>
      <c r="E29" s="22">
        <f>VLOOKUP($A29,Cleaned_Medical_Exam!$A28:$J2363,2,0)</f>
        <v>36.86</v>
      </c>
      <c r="F29" s="24">
        <f>VLOOKUP($A29,Cleaned_Medical_Exam!$A28:$J2363,3,0)</f>
        <v>5.19</v>
      </c>
      <c r="G29" s="20" t="str">
        <f>VLOOKUP($A29,Cleaned_Medical_Exam!$A28:$J2363,4,0)</f>
        <v>Yes</v>
      </c>
      <c r="H29" s="20" t="str">
        <f>VLOOKUP($A29,Cleaned_Medical_Exam!$A28:$J2363,5,0)</f>
        <v>No</v>
      </c>
      <c r="I29" s="20" t="str">
        <f>VLOOKUP($A29,Cleaned_Medical_Exam!$A28:$J2363,6,0)</f>
        <v>Yes</v>
      </c>
      <c r="J29" s="48">
        <f>VLOOKUP($A29,Cleaned_Medical_Exam!$A28:$J2363,7,0)</f>
        <v>1</v>
      </c>
      <c r="K29" s="8" t="str">
        <f>VLOOKUP($A29,Cleaned_Medical_Exam!$A28:$J2363,8,0)</f>
        <v>Yes</v>
      </c>
      <c r="L29" s="20" t="str">
        <f>VLOOKUP($A29,Cleaned_Medical_Exam!$A28:$J2363,9,0)</f>
        <v>Obesity</v>
      </c>
      <c r="M29" s="20" t="str">
        <f>VLOOKUP($A29,Cleaned_Medical_Exam!$A28:$J2363,10,0)</f>
        <v>Normal</v>
      </c>
      <c r="N29" s="48">
        <f>_xlfn.XLOOKUP(A29,Cleaned_Hospital_Details!A:A,Cleaned_Hospital_Details!B:B)</f>
        <v>3</v>
      </c>
      <c r="O29" s="49">
        <f>_xlfn.XLOOKUP($A29,Cleaned_Hospital_Details!$A:$A,Cleaned_Hospital_Details!C:C)</f>
        <v>46661.440000000002</v>
      </c>
      <c r="P29" s="8" t="str">
        <f>_xlfn.XLOOKUP($A29,Cleaned_Hospital_Details!$A:$A,Cleaned_Hospital_Details!D:D)</f>
        <v>Tier - 1</v>
      </c>
      <c r="Q29" s="8" t="str">
        <f>_xlfn.XLOOKUP($A29,Cleaned_Hospital_Details!$A:$A,Cleaned_Hospital_Details!E:E)</f>
        <v>Tier - 3</v>
      </c>
      <c r="R29" s="8" t="str">
        <f>_xlfn.XLOOKUP($A29,Cleaned_Hospital_Details!$A:$A,Cleaned_Hospital_Details!F:F)</f>
        <v>R1012</v>
      </c>
      <c r="S29" s="15">
        <f>_xlfn.XLOOKUP($A29,Cleaned_Hospital_Details!$A:$A,Cleaned_Hospital_Details!G:G)</f>
        <v>25377</v>
      </c>
      <c r="T29" s="8">
        <f>_xlfn.XLOOKUP($A29,Cleaned_Hospital_Details!$A:$A,Cleaned_Hospital_Details!H:H)</f>
        <v>53</v>
      </c>
      <c r="U29" s="8" t="str">
        <f>_xlfn.XLOOKUP($A29,Cleaned_Hospital_Details!$A:$A,Cleaned_Hospital_Details!I:I)</f>
        <v>Adult</v>
      </c>
      <c r="V29" t="str">
        <f t="shared" si="0"/>
        <v>Stephanie Hamm</v>
      </c>
    </row>
    <row r="30" spans="1:22" ht="15.6" x14ac:dyDescent="0.3">
      <c r="A30" s="10" t="s">
        <v>66</v>
      </c>
      <c r="B30" s="8" t="str">
        <f>VLOOKUP(A30,Cleaned_Customer_Names!A29:D2364,2,0)</f>
        <v>Mr.</v>
      </c>
      <c r="C30" s="8" t="str">
        <f>VLOOKUP(A30,Cleaned_Customer_Names!A29:D2364,3,0)</f>
        <v>Stephen</v>
      </c>
      <c r="D30" s="8" t="str">
        <f>VLOOKUP($A30,Cleaned_Customer_Names!$A29:$D2364,4,0)</f>
        <v>Cox</v>
      </c>
      <c r="E30" s="22">
        <f>VLOOKUP($A30,Cleaned_Medical_Exam!$A29:$J2364,2,0)</f>
        <v>35.86</v>
      </c>
      <c r="F30" s="24">
        <f>VLOOKUP($A30,Cleaned_Medical_Exam!$A29:$J2364,3,0)</f>
        <v>6.74</v>
      </c>
      <c r="G30" s="20" t="str">
        <f>VLOOKUP($A30,Cleaned_Medical_Exam!$A29:$J2364,4,0)</f>
        <v>Yes</v>
      </c>
      <c r="H30" s="20" t="str">
        <f>VLOOKUP($A30,Cleaned_Medical_Exam!$A29:$J2364,5,0)</f>
        <v>No</v>
      </c>
      <c r="I30" s="20" t="str">
        <f>VLOOKUP($A30,Cleaned_Medical_Exam!$A29:$J2364,6,0)</f>
        <v>No</v>
      </c>
      <c r="J30" s="48">
        <f>VLOOKUP($A30,Cleaned_Medical_Exam!$A29:$J2364,7,0)</f>
        <v>2</v>
      </c>
      <c r="K30" s="8" t="str">
        <f>VLOOKUP($A30,Cleaned_Medical_Exam!$A29:$J2364,8,0)</f>
        <v>Yes</v>
      </c>
      <c r="L30" s="20" t="str">
        <f>VLOOKUP($A30,Cleaned_Medical_Exam!$A29:$J2364,9,0)</f>
        <v>Obesity</v>
      </c>
      <c r="M30" s="20" t="str">
        <f>VLOOKUP($A30,Cleaned_Medical_Exam!$A29:$J2364,10,0)</f>
        <v>Diabetes</v>
      </c>
      <c r="N30" s="48">
        <f>_xlfn.XLOOKUP(A30,Cleaned_Hospital_Details!A:A,Cleaned_Hospital_Details!B:B)</f>
        <v>0</v>
      </c>
      <c r="O30" s="49">
        <f>_xlfn.XLOOKUP($A30,Cleaned_Hospital_Details!$A:$A,Cleaned_Hospital_Details!C:C)</f>
        <v>46599.11</v>
      </c>
      <c r="P30" s="8" t="str">
        <f>_xlfn.XLOOKUP($A30,Cleaned_Hospital_Details!$A:$A,Cleaned_Hospital_Details!D:D)</f>
        <v>Tier - 1</v>
      </c>
      <c r="Q30" s="8" t="str">
        <f>_xlfn.XLOOKUP($A30,Cleaned_Hospital_Details!$A:$A,Cleaned_Hospital_Details!E:E)</f>
        <v>Tier - 1</v>
      </c>
      <c r="R30" s="8" t="str">
        <f>_xlfn.XLOOKUP($A30,Cleaned_Hospital_Details!$A:$A,Cleaned_Hospital_Details!F:F)</f>
        <v>R1013</v>
      </c>
      <c r="S30" s="15">
        <f>_xlfn.XLOOKUP($A30,Cleaned_Hospital_Details!$A:$A,Cleaned_Hospital_Details!G:G)</f>
        <v>22501</v>
      </c>
      <c r="T30" s="8">
        <f>_xlfn.XLOOKUP($A30,Cleaned_Hospital_Details!$A:$A,Cleaned_Hospital_Details!H:H)</f>
        <v>61</v>
      </c>
      <c r="U30" s="8" t="str">
        <f>_xlfn.XLOOKUP($A30,Cleaned_Hospital_Details!$A:$A,Cleaned_Hospital_Details!I:I)</f>
        <v>Old</v>
      </c>
      <c r="V30" t="str">
        <f t="shared" si="0"/>
        <v>Stephen Cox</v>
      </c>
    </row>
    <row r="31" spans="1:22" ht="15.6" x14ac:dyDescent="0.3">
      <c r="A31" s="10" t="s">
        <v>67</v>
      </c>
      <c r="B31" s="8" t="str">
        <f>VLOOKUP(A31,Cleaned_Customer_Names!A30:D2365,2,0)</f>
        <v>Ms.</v>
      </c>
      <c r="C31" s="8" t="str">
        <f>VLOOKUP(A31,Cleaned_Customer_Names!A30:D2365,3,0)</f>
        <v>Natalie</v>
      </c>
      <c r="D31" s="8" t="str">
        <f>VLOOKUP($A31,Cleaned_Customer_Names!$A30:$D2365,4,0)</f>
        <v>Sachrajda</v>
      </c>
      <c r="E31" s="22">
        <f>VLOOKUP($A31,Cleaned_Medical_Exam!$A30:$J2365,2,0)</f>
        <v>37.049999999999997</v>
      </c>
      <c r="F31" s="24">
        <f>VLOOKUP($A31,Cleaned_Medical_Exam!$A30:$J2365,3,0)</f>
        <v>8.44</v>
      </c>
      <c r="G31" s="20" t="str">
        <f>VLOOKUP($A31,Cleaned_Medical_Exam!$A30:$J2365,4,0)</f>
        <v>No</v>
      </c>
      <c r="H31" s="20" t="str">
        <f>VLOOKUP($A31,Cleaned_Medical_Exam!$A30:$J2365,5,0)</f>
        <v>No</v>
      </c>
      <c r="I31" s="20" t="str">
        <f>VLOOKUP($A31,Cleaned_Medical_Exam!$A30:$J2365,6,0)</f>
        <v>No</v>
      </c>
      <c r="J31" s="48">
        <f>VLOOKUP($A31,Cleaned_Medical_Exam!$A30:$J2365,7,0)</f>
        <v>0</v>
      </c>
      <c r="K31" s="8" t="str">
        <f>VLOOKUP($A31,Cleaned_Medical_Exam!$A30:$J2365,8,0)</f>
        <v>Yes</v>
      </c>
      <c r="L31" s="20" t="str">
        <f>VLOOKUP($A31,Cleaned_Medical_Exam!$A30:$J2365,9,0)</f>
        <v>Obesity</v>
      </c>
      <c r="M31" s="20" t="str">
        <f>VLOOKUP($A31,Cleaned_Medical_Exam!$A30:$J2365,10,0)</f>
        <v>Diabetes</v>
      </c>
      <c r="N31" s="48">
        <f>_xlfn.XLOOKUP(A31,Cleaned_Hospital_Details!A:A,Cleaned_Hospital_Details!B:B)</f>
        <v>3</v>
      </c>
      <c r="O31" s="49">
        <f>_xlfn.XLOOKUP($A31,Cleaned_Hospital_Details!$A:$A,Cleaned_Hospital_Details!C:C)</f>
        <v>46255.11</v>
      </c>
      <c r="P31" s="8" t="str">
        <f>_xlfn.XLOOKUP($A31,Cleaned_Hospital_Details!$A:$A,Cleaned_Hospital_Details!D:D)</f>
        <v>Tier - 1</v>
      </c>
      <c r="Q31" s="8" t="str">
        <f>_xlfn.XLOOKUP($A31,Cleaned_Hospital_Details!$A:$A,Cleaned_Hospital_Details!E:E)</f>
        <v>Tier - 3</v>
      </c>
      <c r="R31" s="8" t="str">
        <f>_xlfn.XLOOKUP($A31,Cleaned_Hospital_Details!$A:$A,Cleaned_Hospital_Details!F:F)</f>
        <v>R1024</v>
      </c>
      <c r="S31" s="15">
        <f>_xlfn.XLOOKUP($A31,Cleaned_Hospital_Details!$A:$A,Cleaned_Hospital_Details!G:G)</f>
        <v>26273</v>
      </c>
      <c r="T31" s="8">
        <f>_xlfn.XLOOKUP($A31,Cleaned_Hospital_Details!$A:$A,Cleaned_Hospital_Details!H:H)</f>
        <v>51</v>
      </c>
      <c r="U31" s="8" t="str">
        <f>_xlfn.XLOOKUP($A31,Cleaned_Hospital_Details!$A:$A,Cleaned_Hospital_Details!I:I)</f>
        <v>Adult</v>
      </c>
      <c r="V31" t="str">
        <f t="shared" si="0"/>
        <v>Natalie Sachrajda</v>
      </c>
    </row>
    <row r="32" spans="1:22" ht="15.6" x14ac:dyDescent="0.3">
      <c r="A32" s="10" t="s">
        <v>68</v>
      </c>
      <c r="B32" s="8" t="str">
        <f>VLOOKUP(A32,Cleaned_Customer_Names!A31:D2366,2,0)</f>
        <v>Ms.</v>
      </c>
      <c r="C32" s="8" t="str">
        <f>VLOOKUP(A32,Cleaned_Customer_Names!A31:D2366,3,0)</f>
        <v>Nicole</v>
      </c>
      <c r="D32" s="8" t="str">
        <f>VLOOKUP($A32,Cleaned_Customer_Names!$A31:$D2366,4,0)</f>
        <v>Gareri</v>
      </c>
      <c r="E32" s="22">
        <f>VLOOKUP($A32,Cleaned_Medical_Exam!$A31:$J2366,2,0)</f>
        <v>43.89</v>
      </c>
      <c r="F32" s="24">
        <f>VLOOKUP($A32,Cleaned_Medical_Exam!$A31:$J2366,3,0)</f>
        <v>8.7100000000000009</v>
      </c>
      <c r="G32" s="20" t="str">
        <f>VLOOKUP($A32,Cleaned_Medical_Exam!$A31:$J2366,4,0)</f>
        <v>No</v>
      </c>
      <c r="H32" s="20" t="str">
        <f>VLOOKUP($A32,Cleaned_Medical_Exam!$A31:$J2366,5,0)</f>
        <v>No</v>
      </c>
      <c r="I32" s="20" t="str">
        <f>VLOOKUP($A32,Cleaned_Medical_Exam!$A31:$J2366,6,0)</f>
        <v>No</v>
      </c>
      <c r="J32" s="48">
        <f>VLOOKUP($A32,Cleaned_Medical_Exam!$A31:$J2366,7,0)</f>
        <v>0</v>
      </c>
      <c r="K32" s="8" t="str">
        <f>VLOOKUP($A32,Cleaned_Medical_Exam!$A31:$J2366,8,0)</f>
        <v>Yes</v>
      </c>
      <c r="L32" s="20" t="str">
        <f>VLOOKUP($A32,Cleaned_Medical_Exam!$A31:$J2366,9,0)</f>
        <v>Obesity</v>
      </c>
      <c r="M32" s="20" t="str">
        <f>VLOOKUP($A32,Cleaned_Medical_Exam!$A31:$J2366,10,0)</f>
        <v>Diabetes</v>
      </c>
      <c r="N32" s="48">
        <f>_xlfn.XLOOKUP(A32,Cleaned_Hospital_Details!A:A,Cleaned_Hospital_Details!B:B)</f>
        <v>2</v>
      </c>
      <c r="O32" s="49">
        <f>_xlfn.XLOOKUP($A32,Cleaned_Hospital_Details!$A:$A,Cleaned_Hospital_Details!C:C)</f>
        <v>46200.99</v>
      </c>
      <c r="P32" s="8" t="str">
        <f>_xlfn.XLOOKUP($A32,Cleaned_Hospital_Details!$A:$A,Cleaned_Hospital_Details!D:D)</f>
        <v>Tier - 1</v>
      </c>
      <c r="Q32" s="8" t="str">
        <f>_xlfn.XLOOKUP($A32,Cleaned_Hospital_Details!$A:$A,Cleaned_Hospital_Details!E:E)</f>
        <v>Tier - 1</v>
      </c>
      <c r="R32" s="8" t="str">
        <f>_xlfn.XLOOKUP($A32,Cleaned_Hospital_Details!$A:$A,Cleaned_Hospital_Details!F:F)</f>
        <v>R1013</v>
      </c>
      <c r="S32" s="15">
        <f>_xlfn.XLOOKUP($A32,Cleaned_Hospital_Details!$A:$A,Cleaned_Hospital_Details!G:G)</f>
        <v>28719</v>
      </c>
      <c r="T32" s="8">
        <f>_xlfn.XLOOKUP($A32,Cleaned_Hospital_Details!$A:$A,Cleaned_Hospital_Details!H:H)</f>
        <v>44</v>
      </c>
      <c r="U32" s="8" t="str">
        <f>_xlfn.XLOOKUP($A32,Cleaned_Hospital_Details!$A:$A,Cleaned_Hospital_Details!I:I)</f>
        <v>Adult</v>
      </c>
      <c r="V32" t="str">
        <f t="shared" si="0"/>
        <v>Nicole Gareri</v>
      </c>
    </row>
    <row r="33" spans="1:22" ht="15.6" x14ac:dyDescent="0.3">
      <c r="A33" s="10" t="s">
        <v>69</v>
      </c>
      <c r="B33" s="8" t="str">
        <f>VLOOKUP(A33,Cleaned_Customer_Names!A32:D2367,2,0)</f>
        <v>Mr.</v>
      </c>
      <c r="C33" s="8" t="str">
        <f>VLOOKUP(A33,Cleaned_Customer_Names!A32:D2367,3,0)</f>
        <v>Jefferson</v>
      </c>
      <c r="D33" s="8" t="str">
        <f>VLOOKUP($A33,Cleaned_Customer_Names!$A32:$D2367,4,0)</f>
        <v>Welch</v>
      </c>
      <c r="E33" s="22">
        <f>VLOOKUP($A33,Cleaned_Medical_Exam!$A32:$J2367,2,0)</f>
        <v>42.35</v>
      </c>
      <c r="F33" s="24">
        <f>VLOOKUP($A33,Cleaned_Medical_Exam!$A32:$J2367,3,0)</f>
        <v>5.08</v>
      </c>
      <c r="G33" s="20" t="str">
        <f>VLOOKUP($A33,Cleaned_Medical_Exam!$A32:$J2367,4,0)</f>
        <v>Yes</v>
      </c>
      <c r="H33" s="20" t="str">
        <f>VLOOKUP($A33,Cleaned_Medical_Exam!$A32:$J2367,5,0)</f>
        <v>No</v>
      </c>
      <c r="I33" s="20" t="str">
        <f>VLOOKUP($A33,Cleaned_Medical_Exam!$A32:$J2367,6,0)</f>
        <v>No</v>
      </c>
      <c r="J33" s="48">
        <f>VLOOKUP($A33,Cleaned_Medical_Exam!$A32:$J2367,7,0)</f>
        <v>0</v>
      </c>
      <c r="K33" s="8" t="str">
        <f>VLOOKUP($A33,Cleaned_Medical_Exam!$A32:$J2367,8,0)</f>
        <v>Yes</v>
      </c>
      <c r="L33" s="20" t="str">
        <f>VLOOKUP($A33,Cleaned_Medical_Exam!$A32:$J2367,9,0)</f>
        <v>Obesity</v>
      </c>
      <c r="M33" s="20" t="str">
        <f>VLOOKUP($A33,Cleaned_Medical_Exam!$A32:$J2367,10,0)</f>
        <v>Normal</v>
      </c>
      <c r="N33" s="48">
        <f>_xlfn.XLOOKUP(A33,Cleaned_Hospital_Details!A:A,Cleaned_Hospital_Details!B:B)</f>
        <v>3</v>
      </c>
      <c r="O33" s="49">
        <f>_xlfn.XLOOKUP($A33,Cleaned_Hospital_Details!$A:$A,Cleaned_Hospital_Details!C:C)</f>
        <v>46151.12</v>
      </c>
      <c r="P33" s="8" t="str">
        <f>_xlfn.XLOOKUP($A33,Cleaned_Hospital_Details!$A:$A,Cleaned_Hospital_Details!D:D)</f>
        <v>Tier - 1</v>
      </c>
      <c r="Q33" s="8" t="str">
        <f>_xlfn.XLOOKUP($A33,Cleaned_Hospital_Details!$A:$A,Cleaned_Hospital_Details!E:E)</f>
        <v>Tier - 3</v>
      </c>
      <c r="R33" s="8" t="str">
        <f>_xlfn.XLOOKUP($A33,Cleaned_Hospital_Details!$A:$A,Cleaned_Hospital_Details!F:F)</f>
        <v>R1013</v>
      </c>
      <c r="S33" s="15">
        <f>_xlfn.XLOOKUP($A33,Cleaned_Hospital_Details!$A:$A,Cleaned_Hospital_Details!G:G)</f>
        <v>28096</v>
      </c>
      <c r="T33" s="8">
        <f>_xlfn.XLOOKUP($A33,Cleaned_Hospital_Details!$A:$A,Cleaned_Hospital_Details!H:H)</f>
        <v>46</v>
      </c>
      <c r="U33" s="8" t="str">
        <f>_xlfn.XLOOKUP($A33,Cleaned_Hospital_Details!$A:$A,Cleaned_Hospital_Details!I:I)</f>
        <v>Adult</v>
      </c>
      <c r="V33" t="str">
        <f t="shared" si="0"/>
        <v>Jefferson Welch</v>
      </c>
    </row>
    <row r="34" spans="1:22" ht="15.6" x14ac:dyDescent="0.3">
      <c r="A34" s="10" t="s">
        <v>70</v>
      </c>
      <c r="B34" s="8" t="str">
        <f>VLOOKUP(A34,Cleaned_Customer_Names!A33:D2368,2,0)</f>
        <v>Mr.</v>
      </c>
      <c r="C34" s="8" t="str">
        <f>VLOOKUP(A34,Cleaned_Customer_Names!A33:D2368,3,0)</f>
        <v>Brendan</v>
      </c>
      <c r="D34" s="8" t="str">
        <f>VLOOKUP($A34,Cleaned_Customer_Names!$A33:$D2368,4,0)</f>
        <v>Prindiville</v>
      </c>
      <c r="E34" s="22">
        <f>VLOOKUP($A34,Cleaned_Medical_Exam!$A33:$J2368,2,0)</f>
        <v>31.35</v>
      </c>
      <c r="F34" s="24">
        <f>VLOOKUP($A34,Cleaned_Medical_Exam!$A33:$J2368,3,0)</f>
        <v>6.86</v>
      </c>
      <c r="G34" s="20" t="str">
        <f>VLOOKUP($A34,Cleaned_Medical_Exam!$A33:$J2368,4,0)</f>
        <v>No</v>
      </c>
      <c r="H34" s="20" t="str">
        <f>VLOOKUP($A34,Cleaned_Medical_Exam!$A33:$J2368,5,0)</f>
        <v>No</v>
      </c>
      <c r="I34" s="20" t="str">
        <f>VLOOKUP($A34,Cleaned_Medical_Exam!$A33:$J2368,6,0)</f>
        <v>No</v>
      </c>
      <c r="J34" s="48">
        <f>VLOOKUP($A34,Cleaned_Medical_Exam!$A33:$J2368,7,0)</f>
        <v>0</v>
      </c>
      <c r="K34" s="8" t="str">
        <f>VLOOKUP($A34,Cleaned_Medical_Exam!$A33:$J2368,8,0)</f>
        <v>Yes</v>
      </c>
      <c r="L34" s="20" t="str">
        <f>VLOOKUP($A34,Cleaned_Medical_Exam!$A33:$J2368,9,0)</f>
        <v>Obesity</v>
      </c>
      <c r="M34" s="20" t="str">
        <f>VLOOKUP($A34,Cleaned_Medical_Exam!$A33:$J2368,10,0)</f>
        <v>Diabetes</v>
      </c>
      <c r="N34" s="48">
        <f>_xlfn.XLOOKUP(A34,Cleaned_Hospital_Details!A:A,Cleaned_Hospital_Details!B:B)</f>
        <v>3</v>
      </c>
      <c r="O34" s="49">
        <f>_xlfn.XLOOKUP($A34,Cleaned_Hospital_Details!$A:$A,Cleaned_Hospital_Details!C:C)</f>
        <v>46130.53</v>
      </c>
      <c r="P34" s="8" t="str">
        <f>_xlfn.XLOOKUP($A34,Cleaned_Hospital_Details!$A:$A,Cleaned_Hospital_Details!D:D)</f>
        <v>Tier - 1</v>
      </c>
      <c r="Q34" s="8" t="str">
        <f>_xlfn.XLOOKUP($A34,Cleaned_Hospital_Details!$A:$A,Cleaned_Hospital_Details!E:E)</f>
        <v>Tier - 1</v>
      </c>
      <c r="R34" s="8" t="str">
        <f>_xlfn.XLOOKUP($A34,Cleaned_Hospital_Details!$A:$A,Cleaned_Hospital_Details!F:F)</f>
        <v>R1012</v>
      </c>
      <c r="S34" s="15">
        <f>_xlfn.XLOOKUP($A34,Cleaned_Hospital_Details!$A:$A,Cleaned_Hospital_Details!G:G)</f>
        <v>22984</v>
      </c>
      <c r="T34" s="8">
        <f>_xlfn.XLOOKUP($A34,Cleaned_Hospital_Details!$A:$A,Cleaned_Hospital_Details!H:H)</f>
        <v>60</v>
      </c>
      <c r="U34" s="8" t="str">
        <f>_xlfn.XLOOKUP($A34,Cleaned_Hospital_Details!$A:$A,Cleaned_Hospital_Details!I:I)</f>
        <v>Old</v>
      </c>
      <c r="V34" t="str">
        <f t="shared" si="0"/>
        <v>Brendan Prindiville</v>
      </c>
    </row>
    <row r="35" spans="1:22" ht="15.6" x14ac:dyDescent="0.3">
      <c r="A35" s="10" t="s">
        <v>71</v>
      </c>
      <c r="B35" s="8" t="str">
        <f>VLOOKUP(A35,Cleaned_Customer_Names!A34:D2369,2,0)</f>
        <v>Ms.</v>
      </c>
      <c r="C35" s="8" t="str">
        <f>VLOOKUP(A35,Cleaned_Customer_Names!A34:D2369,3,0)</f>
        <v>Courtney</v>
      </c>
      <c r="D35" s="8" t="str">
        <f>VLOOKUP($A35,Cleaned_Customer_Names!$A34:$D2369,4,0)</f>
        <v>Kincaid</v>
      </c>
      <c r="E35" s="22">
        <f>VLOOKUP($A35,Cleaned_Medical_Exam!$A34:$J2369,2,0)</f>
        <v>47.6</v>
      </c>
      <c r="F35" s="24">
        <f>VLOOKUP($A35,Cleaned_Medical_Exam!$A34:$J2369,3,0)</f>
        <v>5.95</v>
      </c>
      <c r="G35" s="20" t="str">
        <f>VLOOKUP($A35,Cleaned_Medical_Exam!$A34:$J2369,4,0)</f>
        <v>Yes</v>
      </c>
      <c r="H35" s="20" t="str">
        <f>VLOOKUP($A35,Cleaned_Medical_Exam!$A34:$J2369,5,0)</f>
        <v>No</v>
      </c>
      <c r="I35" s="20" t="str">
        <f>VLOOKUP($A35,Cleaned_Medical_Exam!$A34:$J2369,6,0)</f>
        <v>No</v>
      </c>
      <c r="J35" s="48">
        <f>VLOOKUP($A35,Cleaned_Medical_Exam!$A34:$J2369,7,0)</f>
        <v>0</v>
      </c>
      <c r="K35" s="8" t="str">
        <f>VLOOKUP($A35,Cleaned_Medical_Exam!$A34:$J2369,8,0)</f>
        <v>Yes</v>
      </c>
      <c r="L35" s="20" t="str">
        <f>VLOOKUP($A35,Cleaned_Medical_Exam!$A34:$J2369,9,0)</f>
        <v>Obesity</v>
      </c>
      <c r="M35" s="20" t="str">
        <f>VLOOKUP($A35,Cleaned_Medical_Exam!$A34:$J2369,10,0)</f>
        <v>Prediabetes</v>
      </c>
      <c r="N35" s="48">
        <f>_xlfn.XLOOKUP(A35,Cleaned_Hospital_Details!A:A,Cleaned_Hospital_Details!B:B)</f>
        <v>2</v>
      </c>
      <c r="O35" s="49">
        <f>_xlfn.XLOOKUP($A35,Cleaned_Hospital_Details!$A:$A,Cleaned_Hospital_Details!C:C)</f>
        <v>46113.51</v>
      </c>
      <c r="P35" s="8" t="str">
        <f>_xlfn.XLOOKUP($A35,Cleaned_Hospital_Details!$A:$A,Cleaned_Hospital_Details!D:D)</f>
        <v>Tier - 2</v>
      </c>
      <c r="Q35" s="8" t="str">
        <f>_xlfn.XLOOKUP($A35,Cleaned_Hospital_Details!$A:$A,Cleaned_Hospital_Details!E:E)</f>
        <v>Tier - 3</v>
      </c>
      <c r="R35" s="8" t="str">
        <f>_xlfn.XLOOKUP($A35,Cleaned_Hospital_Details!$A:$A,Cleaned_Hospital_Details!F:F)</f>
        <v>R1011</v>
      </c>
      <c r="S35" s="15">
        <f>_xlfn.XLOOKUP($A35,Cleaned_Hospital_Details!$A:$A,Cleaned_Hospital_Details!G:G)</f>
        <v>31320</v>
      </c>
      <c r="T35" s="8">
        <f>_xlfn.XLOOKUP($A35,Cleaned_Hospital_Details!$A:$A,Cleaned_Hospital_Details!H:H)</f>
        <v>37</v>
      </c>
      <c r="U35" s="8" t="str">
        <f>_xlfn.XLOOKUP($A35,Cleaned_Hospital_Details!$A:$A,Cleaned_Hospital_Details!I:I)</f>
        <v>Adult</v>
      </c>
      <c r="V35" t="str">
        <f t="shared" si="0"/>
        <v>Courtney Kincaid</v>
      </c>
    </row>
    <row r="36" spans="1:22" ht="15.6" x14ac:dyDescent="0.3">
      <c r="A36" s="10" t="s">
        <v>72</v>
      </c>
      <c r="B36" s="8" t="str">
        <f>VLOOKUP(A36,Cleaned_Customer_Names!A35:D2370,2,0)</f>
        <v>Ms.</v>
      </c>
      <c r="C36" s="8" t="str">
        <f>VLOOKUP(A36,Cleaned_Customer_Names!A35:D2370,3,0)</f>
        <v>Sydney</v>
      </c>
      <c r="D36" s="8" t="str">
        <f>VLOOKUP($A36,Cleaned_Customer_Names!$A35:$D2370,4,0)</f>
        <v>Bruestle</v>
      </c>
      <c r="E36" s="22">
        <f>VLOOKUP($A36,Cleaned_Medical_Exam!$A35:$J2370,2,0)</f>
        <v>46.2</v>
      </c>
      <c r="F36" s="24">
        <f>VLOOKUP($A36,Cleaned_Medical_Exam!$A35:$J2370,3,0)</f>
        <v>6.09</v>
      </c>
      <c r="G36" s="20" t="str">
        <f>VLOOKUP($A36,Cleaned_Medical_Exam!$A35:$J2370,4,0)</f>
        <v>No</v>
      </c>
      <c r="H36" s="20" t="str">
        <f>VLOOKUP($A36,Cleaned_Medical_Exam!$A35:$J2370,5,0)</f>
        <v>No</v>
      </c>
      <c r="I36" s="20" t="str">
        <f>VLOOKUP($A36,Cleaned_Medical_Exam!$A35:$J2370,6,0)</f>
        <v>Yes</v>
      </c>
      <c r="J36" s="48">
        <f>VLOOKUP($A36,Cleaned_Medical_Exam!$A35:$J2370,7,0)</f>
        <v>1</v>
      </c>
      <c r="K36" s="8" t="str">
        <f>VLOOKUP($A36,Cleaned_Medical_Exam!$A35:$J2370,8,0)</f>
        <v>Yes</v>
      </c>
      <c r="L36" s="20" t="str">
        <f>VLOOKUP($A36,Cleaned_Medical_Exam!$A35:$J2370,9,0)</f>
        <v>Obesity</v>
      </c>
      <c r="M36" s="20" t="str">
        <f>VLOOKUP($A36,Cleaned_Medical_Exam!$A35:$J2370,10,0)</f>
        <v>Prediabetes</v>
      </c>
      <c r="N36" s="48">
        <f>_xlfn.XLOOKUP(A36,Cleaned_Hospital_Details!A:A,Cleaned_Hospital_Details!B:B)</f>
        <v>0</v>
      </c>
      <c r="O36" s="49">
        <f>_xlfn.XLOOKUP($A36,Cleaned_Hospital_Details!$A:$A,Cleaned_Hospital_Details!C:C)</f>
        <v>45863.21</v>
      </c>
      <c r="P36" s="8" t="str">
        <f>_xlfn.XLOOKUP($A36,Cleaned_Hospital_Details!$A:$A,Cleaned_Hospital_Details!D:D)</f>
        <v>Tier - 2</v>
      </c>
      <c r="Q36" s="8" t="str">
        <f>_xlfn.XLOOKUP($A36,Cleaned_Hospital_Details!$A:$A,Cleaned_Hospital_Details!E:E)</f>
        <v>Tier - 1</v>
      </c>
      <c r="R36" s="8" t="str">
        <f>_xlfn.XLOOKUP($A36,Cleaned_Hospital_Details!$A:$A,Cleaned_Hospital_Details!F:F)</f>
        <v>R1013</v>
      </c>
      <c r="S36" s="15">
        <f>_xlfn.XLOOKUP($A36,Cleaned_Hospital_Details!$A:$A,Cleaned_Hospital_Details!G:G)</f>
        <v>29079</v>
      </c>
      <c r="T36" s="8">
        <f>_xlfn.XLOOKUP($A36,Cleaned_Hospital_Details!$A:$A,Cleaned_Hospital_Details!H:H)</f>
        <v>43</v>
      </c>
      <c r="U36" s="8" t="str">
        <f>_xlfn.XLOOKUP($A36,Cleaned_Hospital_Details!$A:$A,Cleaned_Hospital_Details!I:I)</f>
        <v>Adult</v>
      </c>
      <c r="V36" t="str">
        <f t="shared" si="0"/>
        <v>Sydney Bruestle</v>
      </c>
    </row>
    <row r="37" spans="1:22" ht="15.6" x14ac:dyDescent="0.3">
      <c r="A37" s="10" t="s">
        <v>73</v>
      </c>
      <c r="B37" s="8" t="str">
        <f>VLOOKUP(A37,Cleaned_Customer_Names!A36:D2371,2,0)</f>
        <v>Mr.</v>
      </c>
      <c r="C37" s="8" t="str">
        <f>VLOOKUP(A37,Cleaned_Customer_Names!A36:D2371,3,0)</f>
        <v>Julien</v>
      </c>
      <c r="D37" s="8" t="str">
        <f>VLOOKUP($A37,Cleaned_Customer_Names!$A36:$D2371,4,0)</f>
        <v>Lachance</v>
      </c>
      <c r="E37" s="22">
        <f>VLOOKUP($A37,Cleaned_Medical_Exam!$A36:$J2371,2,0)</f>
        <v>32.015000000000001</v>
      </c>
      <c r="F37" s="24">
        <f>VLOOKUP($A37,Cleaned_Medical_Exam!$A36:$J2371,3,0)</f>
        <v>11.75</v>
      </c>
      <c r="G37" s="20" t="str">
        <f>VLOOKUP($A37,Cleaned_Medical_Exam!$A36:$J2371,4,0)</f>
        <v>No</v>
      </c>
      <c r="H37" s="20" t="str">
        <f>VLOOKUP($A37,Cleaned_Medical_Exam!$A36:$J2371,5,0)</f>
        <v>No</v>
      </c>
      <c r="I37" s="20" t="str">
        <f>VLOOKUP($A37,Cleaned_Medical_Exam!$A36:$J2371,6,0)</f>
        <v>No</v>
      </c>
      <c r="J37" s="48">
        <f>VLOOKUP($A37,Cleaned_Medical_Exam!$A36:$J2371,7,0)</f>
        <v>0</v>
      </c>
      <c r="K37" s="8" t="str">
        <f>VLOOKUP($A37,Cleaned_Medical_Exam!$A36:$J2371,8,0)</f>
        <v>Yes</v>
      </c>
      <c r="L37" s="20" t="str">
        <f>VLOOKUP($A37,Cleaned_Medical_Exam!$A36:$J2371,9,0)</f>
        <v>Obesity</v>
      </c>
      <c r="M37" s="20" t="str">
        <f>VLOOKUP($A37,Cleaned_Medical_Exam!$A36:$J2371,10,0)</f>
        <v>Diabetes</v>
      </c>
      <c r="N37" s="48">
        <f>_xlfn.XLOOKUP(A37,Cleaned_Hospital_Details!A:A,Cleaned_Hospital_Details!B:B)</f>
        <v>0</v>
      </c>
      <c r="O37" s="49">
        <f>_xlfn.XLOOKUP($A37,Cleaned_Hospital_Details!$A:$A,Cleaned_Hospital_Details!C:C)</f>
        <v>45710.21</v>
      </c>
      <c r="P37" s="8" t="str">
        <f>_xlfn.XLOOKUP($A37,Cleaned_Hospital_Details!$A:$A,Cleaned_Hospital_Details!D:D)</f>
        <v>Tier - 2</v>
      </c>
      <c r="Q37" s="8" t="str">
        <f>_xlfn.XLOOKUP($A37,Cleaned_Hospital_Details!$A:$A,Cleaned_Hospital_Details!E:E)</f>
        <v>Tier - 2</v>
      </c>
      <c r="R37" s="8" t="str">
        <f>_xlfn.XLOOKUP($A37,Cleaned_Hospital_Details!$A:$A,Cleaned_Hospital_Details!F:F)</f>
        <v>R1016</v>
      </c>
      <c r="S37" s="15">
        <f>_xlfn.XLOOKUP($A37,Cleaned_Hospital_Details!$A:$A,Cleaned_Hospital_Details!G:G)</f>
        <v>22271</v>
      </c>
      <c r="T37" s="8">
        <f>_xlfn.XLOOKUP($A37,Cleaned_Hospital_Details!$A:$A,Cleaned_Hospital_Details!H:H)</f>
        <v>62</v>
      </c>
      <c r="U37" s="8" t="str">
        <f>_xlfn.XLOOKUP($A37,Cleaned_Hospital_Details!$A:$A,Cleaned_Hospital_Details!I:I)</f>
        <v>Old</v>
      </c>
      <c r="V37" t="str">
        <f t="shared" si="0"/>
        <v>Julien Lachance</v>
      </c>
    </row>
    <row r="38" spans="1:22" ht="15.6" x14ac:dyDescent="0.3">
      <c r="A38" s="10" t="s">
        <v>74</v>
      </c>
      <c r="B38" s="8" t="str">
        <f>VLOOKUP(A38,Cleaned_Customer_Names!A37:D2372,2,0)</f>
        <v>Mr.</v>
      </c>
      <c r="C38" s="8" t="str">
        <f>VLOOKUP(A38,Cleaned_Customer_Names!A37:D2372,3,0)</f>
        <v>Ryan</v>
      </c>
      <c r="D38" s="8" t="str">
        <f>VLOOKUP($A38,Cleaned_Customer_Names!$A37:$D2372,4,0)</f>
        <v>Eason</v>
      </c>
      <c r="E38" s="22">
        <f>VLOOKUP($A38,Cleaned_Medical_Exam!$A37:$J2372,2,0)</f>
        <v>40.564999999999998</v>
      </c>
      <c r="F38" s="24">
        <f>VLOOKUP($A38,Cleaned_Medical_Exam!$A37:$J2372,3,0)</f>
        <v>7.37</v>
      </c>
      <c r="G38" s="20" t="str">
        <f>VLOOKUP($A38,Cleaned_Medical_Exam!$A37:$J2372,4,0)</f>
        <v>No</v>
      </c>
      <c r="H38" s="20" t="str">
        <f>VLOOKUP($A38,Cleaned_Medical_Exam!$A37:$J2372,5,0)</f>
        <v>No</v>
      </c>
      <c r="I38" s="20" t="str">
        <f>VLOOKUP($A38,Cleaned_Medical_Exam!$A37:$J2372,6,0)</f>
        <v>No</v>
      </c>
      <c r="J38" s="48">
        <f>VLOOKUP($A38,Cleaned_Medical_Exam!$A37:$J2372,7,0)</f>
        <v>0</v>
      </c>
      <c r="K38" s="8" t="str">
        <f>VLOOKUP($A38,Cleaned_Medical_Exam!$A37:$J2372,8,0)</f>
        <v>Yes</v>
      </c>
      <c r="L38" s="20" t="str">
        <f>VLOOKUP($A38,Cleaned_Medical_Exam!$A37:$J2372,9,0)</f>
        <v>Obesity</v>
      </c>
      <c r="M38" s="20" t="str">
        <f>VLOOKUP($A38,Cleaned_Medical_Exam!$A37:$J2372,10,0)</f>
        <v>Diabetes</v>
      </c>
      <c r="N38" s="48">
        <f>_xlfn.XLOOKUP(A38,Cleaned_Hospital_Details!A:A,Cleaned_Hospital_Details!B:B)</f>
        <v>2</v>
      </c>
      <c r="O38" s="49">
        <f>_xlfn.XLOOKUP($A38,Cleaned_Hospital_Details!$A:$A,Cleaned_Hospital_Details!C:C)</f>
        <v>45702.02</v>
      </c>
      <c r="P38" s="8" t="str">
        <f>_xlfn.XLOOKUP($A38,Cleaned_Hospital_Details!$A:$A,Cleaned_Hospital_Details!D:D)</f>
        <v>Tier - 2</v>
      </c>
      <c r="Q38" s="8" t="str">
        <f>_xlfn.XLOOKUP($A38,Cleaned_Hospital_Details!$A:$A,Cleaned_Hospital_Details!E:E)</f>
        <v>Tier - 2</v>
      </c>
      <c r="R38" s="8" t="str">
        <f>_xlfn.XLOOKUP($A38,Cleaned_Hospital_Details!$A:$A,Cleaned_Hospital_Details!F:F)</f>
        <v>R1012</v>
      </c>
      <c r="S38" s="15">
        <f>_xlfn.XLOOKUP($A38,Cleaned_Hospital_Details!$A:$A,Cleaned_Hospital_Details!G:G)</f>
        <v>27250</v>
      </c>
      <c r="T38" s="8">
        <f>_xlfn.XLOOKUP($A38,Cleaned_Hospital_Details!$A:$A,Cleaned_Hospital_Details!H:H)</f>
        <v>48</v>
      </c>
      <c r="U38" s="8" t="str">
        <f>_xlfn.XLOOKUP($A38,Cleaned_Hospital_Details!$A:$A,Cleaned_Hospital_Details!I:I)</f>
        <v>Adult</v>
      </c>
      <c r="V38" t="str">
        <f t="shared" si="0"/>
        <v>Ryan Eason</v>
      </c>
    </row>
    <row r="39" spans="1:22" ht="15.6" x14ac:dyDescent="0.3">
      <c r="A39" s="10" t="s">
        <v>75</v>
      </c>
      <c r="B39" s="8" t="str">
        <f>VLOOKUP(A39,Cleaned_Customer_Names!A38:D2373,2,0)</f>
        <v>Ms.</v>
      </c>
      <c r="C39" s="8" t="str">
        <f>VLOOKUP(A39,Cleaned_Customer_Names!A38:D2373,3,0)</f>
        <v>Anna</v>
      </c>
      <c r="D39" s="8" t="str">
        <f>VLOOKUP($A39,Cleaned_Customer_Names!$A38:$D2373,4,0)</f>
        <v>Grummon</v>
      </c>
      <c r="E39" s="22">
        <f>VLOOKUP($A39,Cleaned_Medical_Exam!$A38:$J2373,2,0)</f>
        <v>32.450000000000003</v>
      </c>
      <c r="F39" s="24">
        <f>VLOOKUP($A39,Cleaned_Medical_Exam!$A38:$J2373,3,0)</f>
        <v>11.91</v>
      </c>
      <c r="G39" s="20" t="str">
        <f>VLOOKUP($A39,Cleaned_Medical_Exam!$A38:$J2373,4,0)</f>
        <v>No</v>
      </c>
      <c r="H39" s="20" t="str">
        <f>VLOOKUP($A39,Cleaned_Medical_Exam!$A38:$J2373,5,0)</f>
        <v>No</v>
      </c>
      <c r="I39" s="20" t="str">
        <f>VLOOKUP($A39,Cleaned_Medical_Exam!$A38:$J2373,6,0)</f>
        <v>No</v>
      </c>
      <c r="J39" s="48">
        <f>VLOOKUP($A39,Cleaned_Medical_Exam!$A38:$J2373,7,0)</f>
        <v>0</v>
      </c>
      <c r="K39" s="8" t="str">
        <f>VLOOKUP($A39,Cleaned_Medical_Exam!$A38:$J2373,8,0)</f>
        <v>Yes</v>
      </c>
      <c r="L39" s="20" t="str">
        <f>VLOOKUP($A39,Cleaned_Medical_Exam!$A38:$J2373,9,0)</f>
        <v>Obesity</v>
      </c>
      <c r="M39" s="20" t="str">
        <f>VLOOKUP($A39,Cleaned_Medical_Exam!$A38:$J2373,10,0)</f>
        <v>Diabetes</v>
      </c>
      <c r="N39" s="48">
        <f>_xlfn.XLOOKUP(A39,Cleaned_Hospital_Details!A:A,Cleaned_Hospital_Details!B:B)</f>
        <v>0</v>
      </c>
      <c r="O39" s="49">
        <f>_xlfn.XLOOKUP($A39,Cleaned_Hospital_Details!$A:$A,Cleaned_Hospital_Details!C:C)</f>
        <v>45008.959999999999</v>
      </c>
      <c r="P39" s="8" t="str">
        <f>_xlfn.XLOOKUP($A39,Cleaned_Hospital_Details!$A:$A,Cleaned_Hospital_Details!D:D)</f>
        <v>Tier - 2</v>
      </c>
      <c r="Q39" s="8" t="str">
        <f>_xlfn.XLOOKUP($A39,Cleaned_Hospital_Details!$A:$A,Cleaned_Hospital_Details!E:E)</f>
        <v>Tier - 2</v>
      </c>
      <c r="R39" s="8" t="str">
        <f>_xlfn.XLOOKUP($A39,Cleaned_Hospital_Details!$A:$A,Cleaned_Hospital_Details!F:F)</f>
        <v>R1013</v>
      </c>
      <c r="S39" s="15">
        <f>_xlfn.XLOOKUP($A39,Cleaned_Hospital_Details!$A:$A,Cleaned_Hospital_Details!G:G)</f>
        <v>22997</v>
      </c>
      <c r="T39" s="8">
        <f>_xlfn.XLOOKUP($A39,Cleaned_Hospital_Details!$A:$A,Cleaned_Hospital_Details!H:H)</f>
        <v>60</v>
      </c>
      <c r="U39" s="8" t="str">
        <f>_xlfn.XLOOKUP($A39,Cleaned_Hospital_Details!$A:$A,Cleaned_Hospital_Details!I:I)</f>
        <v>Old</v>
      </c>
      <c r="V39" t="str">
        <f t="shared" si="0"/>
        <v>Anna Grummon</v>
      </c>
    </row>
    <row r="40" spans="1:22" ht="15.6" x14ac:dyDescent="0.3">
      <c r="A40" s="10" t="s">
        <v>76</v>
      </c>
      <c r="B40" s="8" t="str">
        <f>VLOOKUP(A40,Cleaned_Customer_Names!A39:D2374,2,0)</f>
        <v>Ms.</v>
      </c>
      <c r="C40" s="8" t="str">
        <f>VLOOKUP(A40,Cleaned_Customer_Names!A39:D2374,3,0)</f>
        <v>Samantha</v>
      </c>
      <c r="D40" s="8" t="str">
        <f>VLOOKUP($A40,Cleaned_Customer_Names!$A39:$D2374,4,0)</f>
        <v>Vanwechel</v>
      </c>
      <c r="E40" s="22">
        <f>VLOOKUP($A40,Cleaned_Medical_Exam!$A39:$J2374,2,0)</f>
        <v>34.96</v>
      </c>
      <c r="F40" s="24">
        <f>VLOOKUP($A40,Cleaned_Medical_Exam!$A39:$J2374,3,0)</f>
        <v>6.52</v>
      </c>
      <c r="G40" s="20" t="str">
        <f>VLOOKUP($A40,Cleaned_Medical_Exam!$A39:$J2374,4,0)</f>
        <v>No</v>
      </c>
      <c r="H40" s="20" t="str">
        <f>VLOOKUP($A40,Cleaned_Medical_Exam!$A39:$J2374,5,0)</f>
        <v>No</v>
      </c>
      <c r="I40" s="20" t="str">
        <f>VLOOKUP($A40,Cleaned_Medical_Exam!$A39:$J2374,6,0)</f>
        <v>No</v>
      </c>
      <c r="J40" s="48">
        <f>VLOOKUP($A40,Cleaned_Medical_Exam!$A39:$J2374,7,0)</f>
        <v>0</v>
      </c>
      <c r="K40" s="8" t="str">
        <f>VLOOKUP($A40,Cleaned_Medical_Exam!$A39:$J2374,8,0)</f>
        <v>Yes</v>
      </c>
      <c r="L40" s="20" t="str">
        <f>VLOOKUP($A40,Cleaned_Medical_Exam!$A39:$J2374,9,0)</f>
        <v>Obesity</v>
      </c>
      <c r="M40" s="20" t="str">
        <f>VLOOKUP($A40,Cleaned_Medical_Exam!$A39:$J2374,10,0)</f>
        <v>Diabetes</v>
      </c>
      <c r="N40" s="48">
        <f>_xlfn.XLOOKUP(A40,Cleaned_Hospital_Details!A:A,Cleaned_Hospital_Details!B:B)</f>
        <v>2</v>
      </c>
      <c r="O40" s="49">
        <f>_xlfn.XLOOKUP($A40,Cleaned_Hospital_Details!$A:$A,Cleaned_Hospital_Details!C:C)</f>
        <v>44641.2</v>
      </c>
      <c r="P40" s="8" t="str">
        <f>_xlfn.XLOOKUP($A40,Cleaned_Hospital_Details!$A:$A,Cleaned_Hospital_Details!D:D)</f>
        <v>Tier - 2</v>
      </c>
      <c r="Q40" s="8" t="str">
        <f>_xlfn.XLOOKUP($A40,Cleaned_Hospital_Details!$A:$A,Cleaned_Hospital_Details!E:E)</f>
        <v>Tier - 3</v>
      </c>
      <c r="R40" s="8" t="str">
        <f>_xlfn.XLOOKUP($A40,Cleaned_Hospital_Details!$A:$A,Cleaned_Hospital_Details!F:F)</f>
        <v>R1024</v>
      </c>
      <c r="S40" s="15">
        <f>_xlfn.XLOOKUP($A40,Cleaned_Hospital_Details!$A:$A,Cleaned_Hospital_Details!G:G)</f>
        <v>26158</v>
      </c>
      <c r="T40" s="8">
        <f>_xlfn.XLOOKUP($A40,Cleaned_Hospital_Details!$A:$A,Cleaned_Hospital_Details!H:H)</f>
        <v>51</v>
      </c>
      <c r="U40" s="8" t="str">
        <f>_xlfn.XLOOKUP($A40,Cleaned_Hospital_Details!$A:$A,Cleaned_Hospital_Details!I:I)</f>
        <v>Adult</v>
      </c>
      <c r="V40" t="str">
        <f t="shared" si="0"/>
        <v>Samantha Vanwechel</v>
      </c>
    </row>
    <row r="41" spans="1:22" ht="15.6" x14ac:dyDescent="0.3">
      <c r="A41" s="10" t="s">
        <v>77</v>
      </c>
      <c r="B41" s="8" t="str">
        <f>VLOOKUP(A41,Cleaned_Customer_Names!A40:D2375,2,0)</f>
        <v>Mr.</v>
      </c>
      <c r="C41" s="8" t="str">
        <f>VLOOKUP(A41,Cleaned_Customer_Names!A40:D2375,3,0)</f>
        <v>Robert</v>
      </c>
      <c r="D41" s="8" t="str">
        <f>VLOOKUP($A41,Cleaned_Customer_Names!$A40:$D2375,4,0)</f>
        <v>Fisher</v>
      </c>
      <c r="E41" s="22">
        <f>VLOOKUP($A41,Cleaned_Medical_Exam!$A40:$J2375,2,0)</f>
        <v>35.5</v>
      </c>
      <c r="F41" s="24">
        <f>VLOOKUP($A41,Cleaned_Medical_Exam!$A40:$J2375,3,0)</f>
        <v>5.14</v>
      </c>
      <c r="G41" s="20" t="str">
        <f>VLOOKUP($A41,Cleaned_Medical_Exam!$A40:$J2375,4,0)</f>
        <v>No</v>
      </c>
      <c r="H41" s="20" t="str">
        <f>VLOOKUP($A41,Cleaned_Medical_Exam!$A40:$J2375,5,0)</f>
        <v>No</v>
      </c>
      <c r="I41" s="20" t="str">
        <f>VLOOKUP($A41,Cleaned_Medical_Exam!$A40:$J2375,6,0)</f>
        <v>Yes</v>
      </c>
      <c r="J41" s="48">
        <f>VLOOKUP($A41,Cleaned_Medical_Exam!$A40:$J2375,7,0)</f>
        <v>1</v>
      </c>
      <c r="K41" s="8" t="str">
        <f>VLOOKUP($A41,Cleaned_Medical_Exam!$A40:$J2375,8,0)</f>
        <v>Yes</v>
      </c>
      <c r="L41" s="20" t="str">
        <f>VLOOKUP($A41,Cleaned_Medical_Exam!$A40:$J2375,9,0)</f>
        <v>Obesity</v>
      </c>
      <c r="M41" s="20" t="str">
        <f>VLOOKUP($A41,Cleaned_Medical_Exam!$A40:$J2375,10,0)</f>
        <v>Normal</v>
      </c>
      <c r="N41" s="48">
        <f>_xlfn.XLOOKUP(A41,Cleaned_Hospital_Details!A:A,Cleaned_Hospital_Details!B:B)</f>
        <v>2</v>
      </c>
      <c r="O41" s="49">
        <f>_xlfn.XLOOKUP($A41,Cleaned_Hospital_Details!$A:$A,Cleaned_Hospital_Details!C:C)</f>
        <v>44585.46</v>
      </c>
      <c r="P41" s="8" t="str">
        <f>_xlfn.XLOOKUP($A41,Cleaned_Hospital_Details!$A:$A,Cleaned_Hospital_Details!D:D)</f>
        <v>Tier - 2</v>
      </c>
      <c r="Q41" s="8" t="str">
        <f>_xlfn.XLOOKUP($A41,Cleaned_Hospital_Details!$A:$A,Cleaned_Hospital_Details!E:E)</f>
        <v>Tier - 2</v>
      </c>
      <c r="R41" s="8" t="str">
        <f>_xlfn.XLOOKUP($A41,Cleaned_Hospital_Details!$A:$A,Cleaned_Hospital_Details!F:F)</f>
        <v>R1011</v>
      </c>
      <c r="S41" s="15">
        <f>_xlfn.XLOOKUP($A41,Cleaned_Hospital_Details!$A:$A,Cleaned_Hospital_Details!G:G)</f>
        <v>34253</v>
      </c>
      <c r="T41" s="8">
        <f>_xlfn.XLOOKUP($A41,Cleaned_Hospital_Details!$A:$A,Cleaned_Hospital_Details!H:H)</f>
        <v>29</v>
      </c>
      <c r="U41" s="8" t="str">
        <f>_xlfn.XLOOKUP($A41,Cleaned_Hospital_Details!$A:$A,Cleaned_Hospital_Details!I:I)</f>
        <v>Adult</v>
      </c>
      <c r="V41" t="str">
        <f t="shared" si="0"/>
        <v>Robert Fisher</v>
      </c>
    </row>
    <row r="42" spans="1:22" ht="15.6" x14ac:dyDescent="0.3">
      <c r="A42" s="10" t="s">
        <v>78</v>
      </c>
      <c r="B42" s="8" t="str">
        <f>VLOOKUP(A42,Cleaned_Customer_Names!A41:D2376,2,0)</f>
        <v>Mr.</v>
      </c>
      <c r="C42" s="8" t="str">
        <f>VLOOKUP(A42,Cleaned_Customer_Names!A41:D2376,3,0)</f>
        <v>James</v>
      </c>
      <c r="D42" s="8" t="str">
        <f>VLOOKUP($A42,Cleaned_Customer_Names!$A41:$D2376,4,0)</f>
        <v>Jenkins</v>
      </c>
      <c r="E42" s="22">
        <f>VLOOKUP($A42,Cleaned_Medical_Exam!$A41:$J2376,2,0)</f>
        <v>52.58</v>
      </c>
      <c r="F42" s="24">
        <f>VLOOKUP($A42,Cleaned_Medical_Exam!$A41:$J2376,3,0)</f>
        <v>4.1900000000000004</v>
      </c>
      <c r="G42" s="20" t="str">
        <f>VLOOKUP($A42,Cleaned_Medical_Exam!$A41:$J2376,4,0)</f>
        <v>No</v>
      </c>
      <c r="H42" s="20" t="str">
        <f>VLOOKUP($A42,Cleaned_Medical_Exam!$A41:$J2376,5,0)</f>
        <v>Yes</v>
      </c>
      <c r="I42" s="20" t="str">
        <f>VLOOKUP($A42,Cleaned_Medical_Exam!$A41:$J2376,6,0)</f>
        <v>No</v>
      </c>
      <c r="J42" s="48">
        <f>VLOOKUP($A42,Cleaned_Medical_Exam!$A41:$J2376,7,0)</f>
        <v>1</v>
      </c>
      <c r="K42" s="8" t="str">
        <f>VLOOKUP($A42,Cleaned_Medical_Exam!$A41:$J2376,8,0)</f>
        <v>Yes</v>
      </c>
      <c r="L42" s="20" t="str">
        <f>VLOOKUP($A42,Cleaned_Medical_Exam!$A41:$J2376,9,0)</f>
        <v>Obesity</v>
      </c>
      <c r="M42" s="20" t="str">
        <f>VLOOKUP($A42,Cleaned_Medical_Exam!$A41:$J2376,10,0)</f>
        <v>Normal</v>
      </c>
      <c r="N42" s="48">
        <f>_xlfn.XLOOKUP(A42,Cleaned_Hospital_Details!A:A,Cleaned_Hospital_Details!B:B)</f>
        <v>1</v>
      </c>
      <c r="O42" s="49">
        <f>_xlfn.XLOOKUP($A42,Cleaned_Hospital_Details!$A:$A,Cleaned_Hospital_Details!C:C)</f>
        <v>44501.4</v>
      </c>
      <c r="P42" s="8" t="str">
        <f>_xlfn.XLOOKUP($A42,Cleaned_Hospital_Details!$A:$A,Cleaned_Hospital_Details!D:D)</f>
        <v>Tier - 2</v>
      </c>
      <c r="Q42" s="8" t="str">
        <f>_xlfn.XLOOKUP($A42,Cleaned_Hospital_Details!$A:$A,Cleaned_Hospital_Details!E:E)</f>
        <v>Tier - 3</v>
      </c>
      <c r="R42" s="8" t="str">
        <f>_xlfn.XLOOKUP($A42,Cleaned_Hospital_Details!$A:$A,Cleaned_Hospital_Details!F:F)</f>
        <v>R1013</v>
      </c>
      <c r="S42" s="15">
        <f>_xlfn.XLOOKUP($A42,Cleaned_Hospital_Details!$A:$A,Cleaned_Hospital_Details!G:G)</f>
        <v>36740</v>
      </c>
      <c r="T42" s="8">
        <f>_xlfn.XLOOKUP($A42,Cleaned_Hospital_Details!$A:$A,Cleaned_Hospital_Details!H:H)</f>
        <v>22</v>
      </c>
      <c r="U42" s="8" t="str">
        <f>_xlfn.XLOOKUP($A42,Cleaned_Hospital_Details!$A:$A,Cleaned_Hospital_Details!I:I)</f>
        <v>Adult</v>
      </c>
      <c r="V42" t="str">
        <f t="shared" si="0"/>
        <v>James Jenkins</v>
      </c>
    </row>
    <row r="43" spans="1:22" ht="15.6" x14ac:dyDescent="0.3">
      <c r="A43" s="10" t="s">
        <v>79</v>
      </c>
      <c r="B43" s="8" t="str">
        <f>VLOOKUP(A43,Cleaned_Customer_Names!A42:D2377,2,0)</f>
        <v>Ms.</v>
      </c>
      <c r="C43" s="8" t="str">
        <f>VLOOKUP(A43,Cleaned_Customer_Names!A42:D2377,3,0)</f>
        <v>Roseann</v>
      </c>
      <c r="D43" s="8" t="str">
        <f>VLOOKUP($A43,Cleaned_Customer_Names!$A42:$D2377,4,0)</f>
        <v>Peters</v>
      </c>
      <c r="E43" s="22">
        <f>VLOOKUP($A43,Cleaned_Medical_Exam!$A42:$J2377,2,0)</f>
        <v>35.200000000000003</v>
      </c>
      <c r="F43" s="24">
        <f>VLOOKUP($A43,Cleaned_Medical_Exam!$A42:$J2377,3,0)</f>
        <v>11.68</v>
      </c>
      <c r="G43" s="20" t="str">
        <f>VLOOKUP($A43,Cleaned_Medical_Exam!$A42:$J2377,4,0)</f>
        <v>Yes</v>
      </c>
      <c r="H43" s="20" t="str">
        <f>VLOOKUP($A43,Cleaned_Medical_Exam!$A42:$J2377,5,0)</f>
        <v>No</v>
      </c>
      <c r="I43" s="20" t="str">
        <f>VLOOKUP($A43,Cleaned_Medical_Exam!$A42:$J2377,6,0)</f>
        <v>No</v>
      </c>
      <c r="J43" s="48">
        <f>VLOOKUP($A43,Cleaned_Medical_Exam!$A42:$J2377,7,0)</f>
        <v>0</v>
      </c>
      <c r="K43" s="8" t="str">
        <f>VLOOKUP($A43,Cleaned_Medical_Exam!$A42:$J2377,8,0)</f>
        <v>Yes</v>
      </c>
      <c r="L43" s="20" t="str">
        <f>VLOOKUP($A43,Cleaned_Medical_Exam!$A42:$J2377,9,0)</f>
        <v>Obesity</v>
      </c>
      <c r="M43" s="20" t="str">
        <f>VLOOKUP($A43,Cleaned_Medical_Exam!$A42:$J2377,10,0)</f>
        <v>Diabetes</v>
      </c>
      <c r="N43" s="48">
        <f>_xlfn.XLOOKUP(A43,Cleaned_Hospital_Details!A:A,Cleaned_Hospital_Details!B:B)</f>
        <v>0</v>
      </c>
      <c r="O43" s="49">
        <f>_xlfn.XLOOKUP($A43,Cleaned_Hospital_Details!$A:$A,Cleaned_Hospital_Details!C:C)</f>
        <v>44423.8</v>
      </c>
      <c r="P43" s="8" t="str">
        <f>_xlfn.XLOOKUP($A43,Cleaned_Hospital_Details!$A:$A,Cleaned_Hospital_Details!D:D)</f>
        <v>Tier - 2</v>
      </c>
      <c r="Q43" s="8" t="str">
        <f>_xlfn.XLOOKUP($A43,Cleaned_Hospital_Details!$A:$A,Cleaned_Hospital_Details!E:E)</f>
        <v>Tier - 3</v>
      </c>
      <c r="R43" s="8" t="str">
        <f>_xlfn.XLOOKUP($A43,Cleaned_Hospital_Details!$A:$A,Cleaned_Hospital_Details!F:F)</f>
        <v>R1013</v>
      </c>
      <c r="S43" s="15">
        <f>_xlfn.XLOOKUP($A43,Cleaned_Hospital_Details!$A:$A,Cleaned_Hospital_Details!G:G)</f>
        <v>24729</v>
      </c>
      <c r="T43" s="8">
        <f>_xlfn.XLOOKUP($A43,Cleaned_Hospital_Details!$A:$A,Cleaned_Hospital_Details!H:H)</f>
        <v>55</v>
      </c>
      <c r="U43" s="8" t="str">
        <f>_xlfn.XLOOKUP($A43,Cleaned_Hospital_Details!$A:$A,Cleaned_Hospital_Details!I:I)</f>
        <v>Old</v>
      </c>
      <c r="V43" t="str">
        <f t="shared" si="0"/>
        <v>Roseann Peters</v>
      </c>
    </row>
    <row r="44" spans="1:22" ht="15.6" x14ac:dyDescent="0.3">
      <c r="A44" s="10" t="s">
        <v>80</v>
      </c>
      <c r="B44" s="8" t="str">
        <f>VLOOKUP(A44,Cleaned_Customer_Names!A43:D2378,2,0)</f>
        <v>Ms.</v>
      </c>
      <c r="C44" s="8" t="str">
        <f>VLOOKUP(A44,Cleaned_Customer_Names!A43:D2378,3,0)</f>
        <v>Nicole</v>
      </c>
      <c r="D44" s="8" t="str">
        <f>VLOOKUP($A44,Cleaned_Customer_Names!$A43:$D2378,4,0)</f>
        <v>Aha</v>
      </c>
      <c r="E44" s="22">
        <f>VLOOKUP($A44,Cleaned_Medical_Exam!$A43:$J2378,2,0)</f>
        <v>38.06</v>
      </c>
      <c r="F44" s="24">
        <f>VLOOKUP($A44,Cleaned_Medical_Exam!$A43:$J2378,3,0)</f>
        <v>6.98</v>
      </c>
      <c r="G44" s="20" t="str">
        <f>VLOOKUP($A44,Cleaned_Medical_Exam!$A43:$J2378,4,0)</f>
        <v>No</v>
      </c>
      <c r="H44" s="20" t="str">
        <f>VLOOKUP($A44,Cleaned_Medical_Exam!$A43:$J2378,5,0)</f>
        <v>No</v>
      </c>
      <c r="I44" s="20" t="str">
        <f>VLOOKUP($A44,Cleaned_Medical_Exam!$A43:$J2378,6,0)</f>
        <v>No</v>
      </c>
      <c r="J44" s="48">
        <f>VLOOKUP($A44,Cleaned_Medical_Exam!$A43:$J2378,7,0)</f>
        <v>0</v>
      </c>
      <c r="K44" s="8" t="str">
        <f>VLOOKUP($A44,Cleaned_Medical_Exam!$A43:$J2378,8,0)</f>
        <v>Yes</v>
      </c>
      <c r="L44" s="20" t="str">
        <f>VLOOKUP($A44,Cleaned_Medical_Exam!$A43:$J2378,9,0)</f>
        <v>Obesity</v>
      </c>
      <c r="M44" s="20" t="str">
        <f>VLOOKUP($A44,Cleaned_Medical_Exam!$A43:$J2378,10,0)</f>
        <v>Diabetes</v>
      </c>
      <c r="N44" s="48">
        <f>_xlfn.XLOOKUP(A44,Cleaned_Hospital_Details!A:A,Cleaned_Hospital_Details!B:B)</f>
        <v>0</v>
      </c>
      <c r="O44" s="49">
        <f>_xlfn.XLOOKUP($A44,Cleaned_Hospital_Details!$A:$A,Cleaned_Hospital_Details!C:C)</f>
        <v>44400.41</v>
      </c>
      <c r="P44" s="8" t="str">
        <f>_xlfn.XLOOKUP($A44,Cleaned_Hospital_Details!$A:$A,Cleaned_Hospital_Details!D:D)</f>
        <v>Tier - 2</v>
      </c>
      <c r="Q44" s="8" t="str">
        <f>_xlfn.XLOOKUP($A44,Cleaned_Hospital_Details!$A:$A,Cleaned_Hospital_Details!E:E)</f>
        <v>Tier - 2</v>
      </c>
      <c r="R44" s="8" t="str">
        <f>_xlfn.XLOOKUP($A44,Cleaned_Hospital_Details!$A:$A,Cleaned_Hospital_Details!F:F)</f>
        <v>R1013</v>
      </c>
      <c r="S44" s="15">
        <f>_xlfn.XLOOKUP($A44,Cleaned_Hospital_Details!$A:$A,Cleaned_Hospital_Details!G:G)</f>
        <v>26235</v>
      </c>
      <c r="T44" s="8">
        <f>_xlfn.XLOOKUP($A44,Cleaned_Hospital_Details!$A:$A,Cleaned_Hospital_Details!H:H)</f>
        <v>51</v>
      </c>
      <c r="U44" s="8" t="str">
        <f>_xlfn.XLOOKUP($A44,Cleaned_Hospital_Details!$A:$A,Cleaned_Hospital_Details!I:I)</f>
        <v>Adult</v>
      </c>
      <c r="V44" t="str">
        <f t="shared" si="0"/>
        <v>Nicole Aha</v>
      </c>
    </row>
    <row r="45" spans="1:22" ht="15.6" x14ac:dyDescent="0.3">
      <c r="A45" s="10" t="s">
        <v>81</v>
      </c>
      <c r="B45" s="8" t="str">
        <f>VLOOKUP(A45,Cleaned_Customer_Names!A44:D2379,2,0)</f>
        <v>Mr.</v>
      </c>
      <c r="C45" s="8" t="str">
        <f>VLOOKUP(A45,Cleaned_Customer_Names!A44:D2379,3,0)</f>
        <v>Spencer</v>
      </c>
      <c r="D45" s="8" t="str">
        <f>VLOOKUP($A45,Cleaned_Customer_Names!$A44:$D2379,4,0)</f>
        <v>McElwain</v>
      </c>
      <c r="E45" s="22">
        <f>VLOOKUP($A45,Cleaned_Medical_Exam!$A44:$J2379,2,0)</f>
        <v>34.21</v>
      </c>
      <c r="F45" s="24">
        <f>VLOOKUP($A45,Cleaned_Medical_Exam!$A44:$J2379,3,0)</f>
        <v>8.34</v>
      </c>
      <c r="G45" s="20" t="str">
        <f>VLOOKUP($A45,Cleaned_Medical_Exam!$A44:$J2379,4,0)</f>
        <v>No</v>
      </c>
      <c r="H45" s="20" t="str">
        <f>VLOOKUP($A45,Cleaned_Medical_Exam!$A44:$J2379,5,0)</f>
        <v>No</v>
      </c>
      <c r="I45" s="20" t="str">
        <f>VLOOKUP($A45,Cleaned_Medical_Exam!$A44:$J2379,6,0)</f>
        <v>No</v>
      </c>
      <c r="J45" s="48">
        <f>VLOOKUP($A45,Cleaned_Medical_Exam!$A44:$J2379,7,0)</f>
        <v>0</v>
      </c>
      <c r="K45" s="8" t="str">
        <f>VLOOKUP($A45,Cleaned_Medical_Exam!$A44:$J2379,8,0)</f>
        <v>Yes</v>
      </c>
      <c r="L45" s="20" t="str">
        <f>VLOOKUP($A45,Cleaned_Medical_Exam!$A44:$J2379,9,0)</f>
        <v>Obesity</v>
      </c>
      <c r="M45" s="20" t="str">
        <f>VLOOKUP($A45,Cleaned_Medical_Exam!$A44:$J2379,10,0)</f>
        <v>Diabetes</v>
      </c>
      <c r="N45" s="48">
        <f>_xlfn.XLOOKUP(A45,Cleaned_Hospital_Details!A:A,Cleaned_Hospital_Details!B:B)</f>
        <v>2</v>
      </c>
      <c r="O45" s="49">
        <f>_xlfn.XLOOKUP($A45,Cleaned_Hospital_Details!$A:$A,Cleaned_Hospital_Details!C:C)</f>
        <v>44260.75</v>
      </c>
      <c r="P45" s="8" t="str">
        <f>_xlfn.XLOOKUP($A45,Cleaned_Hospital_Details!$A:$A,Cleaned_Hospital_Details!D:D)</f>
        <v>Tier - 2</v>
      </c>
      <c r="Q45" s="8" t="str">
        <f>_xlfn.XLOOKUP($A45,Cleaned_Hospital_Details!$A:$A,Cleaned_Hospital_Details!E:E)</f>
        <v>Tier - 1</v>
      </c>
      <c r="R45" s="8" t="str">
        <f>_xlfn.XLOOKUP($A45,Cleaned_Hospital_Details!$A:$A,Cleaned_Hospital_Details!F:F)</f>
        <v>R1013</v>
      </c>
      <c r="S45" s="15">
        <f>_xlfn.XLOOKUP($A45,Cleaned_Hospital_Details!$A:$A,Cleaned_Hospital_Details!G:G)</f>
        <v>25166</v>
      </c>
      <c r="T45" s="8">
        <f>_xlfn.XLOOKUP($A45,Cleaned_Hospital_Details!$A:$A,Cleaned_Hospital_Details!H:H)</f>
        <v>54</v>
      </c>
      <c r="U45" s="8" t="str">
        <f>_xlfn.XLOOKUP($A45,Cleaned_Hospital_Details!$A:$A,Cleaned_Hospital_Details!I:I)</f>
        <v>Adult</v>
      </c>
      <c r="V45" t="str">
        <f t="shared" si="0"/>
        <v>Spencer McElwain</v>
      </c>
    </row>
    <row r="46" spans="1:22" ht="15.6" x14ac:dyDescent="0.3">
      <c r="A46" s="10" t="s">
        <v>82</v>
      </c>
      <c r="B46" s="8" t="str">
        <f>VLOOKUP(A46,Cleaned_Customer_Names!A45:D2380,2,0)</f>
        <v>Mr.</v>
      </c>
      <c r="C46" s="8" t="str">
        <f>VLOOKUP(A46,Cleaned_Customer_Names!A45:D2380,3,0)</f>
        <v>Eric</v>
      </c>
      <c r="D46" s="8" t="str">
        <f>VLOOKUP($A46,Cleaned_Customer_Names!$A45:$D2380,4,0)</f>
        <v>Januszewski</v>
      </c>
      <c r="E46" s="22">
        <f>VLOOKUP($A46,Cleaned_Medical_Exam!$A45:$J2380,2,0)</f>
        <v>38.94</v>
      </c>
      <c r="F46" s="24">
        <f>VLOOKUP($A46,Cleaned_Medical_Exam!$A45:$J2380,3,0)</f>
        <v>8.49</v>
      </c>
      <c r="G46" s="20" t="str">
        <f>VLOOKUP($A46,Cleaned_Medical_Exam!$A45:$J2380,4,0)</f>
        <v>Yes</v>
      </c>
      <c r="H46" s="20" t="str">
        <f>VLOOKUP($A46,Cleaned_Medical_Exam!$A45:$J2380,5,0)</f>
        <v>No</v>
      </c>
      <c r="I46" s="20" t="str">
        <f>VLOOKUP($A46,Cleaned_Medical_Exam!$A45:$J2380,6,0)</f>
        <v>No</v>
      </c>
      <c r="J46" s="48">
        <f>VLOOKUP($A46,Cleaned_Medical_Exam!$A45:$J2380,7,0)</f>
        <v>1</v>
      </c>
      <c r="K46" s="8" t="str">
        <f>VLOOKUP($A46,Cleaned_Medical_Exam!$A45:$J2380,8,0)</f>
        <v>Yes</v>
      </c>
      <c r="L46" s="20" t="str">
        <f>VLOOKUP($A46,Cleaned_Medical_Exam!$A45:$J2380,9,0)</f>
        <v>Obesity</v>
      </c>
      <c r="M46" s="20" t="str">
        <f>VLOOKUP($A46,Cleaned_Medical_Exam!$A45:$J2380,10,0)</f>
        <v>Diabetes</v>
      </c>
      <c r="N46" s="48">
        <f>_xlfn.XLOOKUP(A46,Cleaned_Hospital_Details!A:A,Cleaned_Hospital_Details!B:B)</f>
        <v>2</v>
      </c>
      <c r="O46" s="49">
        <f>_xlfn.XLOOKUP($A46,Cleaned_Hospital_Details!$A:$A,Cleaned_Hospital_Details!C:C)</f>
        <v>44202.65</v>
      </c>
      <c r="P46" s="8" t="str">
        <f>_xlfn.XLOOKUP($A46,Cleaned_Hospital_Details!$A:$A,Cleaned_Hospital_Details!D:D)</f>
        <v>Tier - 2</v>
      </c>
      <c r="Q46" s="8" t="str">
        <f>_xlfn.XLOOKUP($A46,Cleaned_Hospital_Details!$A:$A,Cleaned_Hospital_Details!E:E)</f>
        <v>Tier - 2</v>
      </c>
      <c r="R46" s="8" t="str">
        <f>_xlfn.XLOOKUP($A46,Cleaned_Hospital_Details!$A:$A,Cleaned_Hospital_Details!F:F)</f>
        <v>R1013</v>
      </c>
      <c r="S46" s="15">
        <f>_xlfn.XLOOKUP($A46,Cleaned_Hospital_Details!$A:$A,Cleaned_Hospital_Details!G:G)</f>
        <v>27546</v>
      </c>
      <c r="T46" s="8">
        <f>_xlfn.XLOOKUP($A46,Cleaned_Hospital_Details!$A:$A,Cleaned_Hospital_Details!H:H)</f>
        <v>48</v>
      </c>
      <c r="U46" s="8" t="str">
        <f>_xlfn.XLOOKUP($A46,Cleaned_Hospital_Details!$A:$A,Cleaned_Hospital_Details!I:I)</f>
        <v>Adult</v>
      </c>
      <c r="V46" t="str">
        <f t="shared" si="0"/>
        <v>Eric Januszewski</v>
      </c>
    </row>
    <row r="47" spans="1:22" ht="15.6" x14ac:dyDescent="0.3">
      <c r="A47" s="10" t="s">
        <v>83</v>
      </c>
      <c r="B47" s="8" t="str">
        <f>VLOOKUP(A47,Cleaned_Customer_Names!A46:D2381,2,0)</f>
        <v>Ms.</v>
      </c>
      <c r="C47" s="8" t="str">
        <f>VLOOKUP(A47,Cleaned_Customer_Names!A46:D2381,3,0)</f>
        <v>Brianna</v>
      </c>
      <c r="D47" s="8" t="str">
        <f>VLOOKUP($A47,Cleaned_Customer_Names!$A46:$D2381,4,0)</f>
        <v>Rohne</v>
      </c>
      <c r="E47" s="22">
        <f>VLOOKUP($A47,Cleaned_Medical_Exam!$A46:$J2381,2,0)</f>
        <v>30.21</v>
      </c>
      <c r="F47" s="24">
        <f>VLOOKUP($A47,Cleaned_Medical_Exam!$A46:$J2381,3,0)</f>
        <v>5.34</v>
      </c>
      <c r="G47" s="20" t="str">
        <f>VLOOKUP($A47,Cleaned_Medical_Exam!$A46:$J2381,4,0)</f>
        <v>Yes</v>
      </c>
      <c r="H47" s="20" t="str">
        <f>VLOOKUP($A47,Cleaned_Medical_Exam!$A46:$J2381,5,0)</f>
        <v>No</v>
      </c>
      <c r="I47" s="20" t="str">
        <f>VLOOKUP($A47,Cleaned_Medical_Exam!$A46:$J2381,6,0)</f>
        <v>No</v>
      </c>
      <c r="J47" s="48">
        <f>VLOOKUP($A47,Cleaned_Medical_Exam!$A46:$J2381,7,0)</f>
        <v>1</v>
      </c>
      <c r="K47" s="8" t="str">
        <f>VLOOKUP($A47,Cleaned_Medical_Exam!$A46:$J2381,8,0)</f>
        <v>Yes</v>
      </c>
      <c r="L47" s="20" t="str">
        <f>VLOOKUP($A47,Cleaned_Medical_Exam!$A46:$J2381,9,0)</f>
        <v>Obesity</v>
      </c>
      <c r="M47" s="20" t="str">
        <f>VLOOKUP($A47,Cleaned_Medical_Exam!$A46:$J2381,10,0)</f>
        <v>Normal</v>
      </c>
      <c r="N47" s="48">
        <f>_xlfn.XLOOKUP(A47,Cleaned_Hospital_Details!A:A,Cleaned_Hospital_Details!B:B)</f>
        <v>1</v>
      </c>
      <c r="O47" s="49">
        <f>_xlfn.XLOOKUP($A47,Cleaned_Hospital_Details!$A:$A,Cleaned_Hospital_Details!C:C)</f>
        <v>43943.88</v>
      </c>
      <c r="P47" s="8" t="str">
        <f>_xlfn.XLOOKUP($A47,Cleaned_Hospital_Details!$A:$A,Cleaned_Hospital_Details!D:D)</f>
        <v>Tier - 2</v>
      </c>
      <c r="Q47" s="8" t="str">
        <f>_xlfn.XLOOKUP($A47,Cleaned_Hospital_Details!$A:$A,Cleaned_Hospital_Details!E:E)</f>
        <v>Tier - 1</v>
      </c>
      <c r="R47" s="8" t="str">
        <f>_xlfn.XLOOKUP($A47,Cleaned_Hospital_Details!$A:$A,Cleaned_Hospital_Details!F:F)</f>
        <v>R1012</v>
      </c>
      <c r="S47" s="15">
        <f>_xlfn.XLOOKUP($A47,Cleaned_Hospital_Details!$A:$A,Cleaned_Hospital_Details!G:G)</f>
        <v>32340</v>
      </c>
      <c r="T47" s="8">
        <f>_xlfn.XLOOKUP($A47,Cleaned_Hospital_Details!$A:$A,Cleaned_Hospital_Details!H:H)</f>
        <v>34</v>
      </c>
      <c r="U47" s="8" t="str">
        <f>_xlfn.XLOOKUP($A47,Cleaned_Hospital_Details!$A:$A,Cleaned_Hospital_Details!I:I)</f>
        <v>Adult</v>
      </c>
      <c r="V47" t="str">
        <f t="shared" si="0"/>
        <v>Brianna Rohne</v>
      </c>
    </row>
    <row r="48" spans="1:22" ht="15.6" x14ac:dyDescent="0.3">
      <c r="A48" s="10" t="s">
        <v>84</v>
      </c>
      <c r="B48" s="8" t="str">
        <f>VLOOKUP(A48,Cleaned_Customer_Names!A47:D2382,2,0)</f>
        <v>Mr.</v>
      </c>
      <c r="C48" s="8" t="str">
        <f>VLOOKUP(A48,Cleaned_Customer_Names!A47:D2382,3,0)</f>
        <v>Thomas</v>
      </c>
      <c r="D48" s="8" t="str">
        <f>VLOOKUP($A48,Cleaned_Customer_Names!$A47:$D2382,4,0)</f>
        <v>O'Grady</v>
      </c>
      <c r="E48" s="22">
        <f>VLOOKUP($A48,Cleaned_Medical_Exam!$A47:$J2382,2,0)</f>
        <v>33.630000000000003</v>
      </c>
      <c r="F48" s="24">
        <f>VLOOKUP($A48,Cleaned_Medical_Exam!$A47:$J2382,3,0)</f>
        <v>4.43</v>
      </c>
      <c r="G48" s="20" t="str">
        <f>VLOOKUP($A48,Cleaned_Medical_Exam!$A47:$J2382,4,0)</f>
        <v>Yes</v>
      </c>
      <c r="H48" s="20" t="str">
        <f>VLOOKUP($A48,Cleaned_Medical_Exam!$A47:$J2382,5,0)</f>
        <v>No</v>
      </c>
      <c r="I48" s="20" t="str">
        <f>VLOOKUP($A48,Cleaned_Medical_Exam!$A47:$J2382,6,0)</f>
        <v>No</v>
      </c>
      <c r="J48" s="48">
        <f>VLOOKUP($A48,Cleaned_Medical_Exam!$A47:$J2382,7,0)</f>
        <v>2</v>
      </c>
      <c r="K48" s="8" t="str">
        <f>VLOOKUP($A48,Cleaned_Medical_Exam!$A47:$J2382,8,0)</f>
        <v>Yes</v>
      </c>
      <c r="L48" s="20" t="str">
        <f>VLOOKUP($A48,Cleaned_Medical_Exam!$A47:$J2382,9,0)</f>
        <v>Obesity</v>
      </c>
      <c r="M48" s="20" t="str">
        <f>VLOOKUP($A48,Cleaned_Medical_Exam!$A47:$J2382,10,0)</f>
        <v>Normal</v>
      </c>
      <c r="N48" s="48">
        <f>_xlfn.XLOOKUP(A48,Cleaned_Hospital_Details!A:A,Cleaned_Hospital_Details!B:B)</f>
        <v>0</v>
      </c>
      <c r="O48" s="49">
        <f>_xlfn.XLOOKUP($A48,Cleaned_Hospital_Details!$A:$A,Cleaned_Hospital_Details!C:C)</f>
        <v>43921.18</v>
      </c>
      <c r="P48" s="8" t="str">
        <f>_xlfn.XLOOKUP($A48,Cleaned_Hospital_Details!$A:$A,Cleaned_Hospital_Details!D:D)</f>
        <v>Tier - 2</v>
      </c>
      <c r="Q48" s="8" t="str">
        <f>_xlfn.XLOOKUP($A48,Cleaned_Hospital_Details!$A:$A,Cleaned_Hospital_Details!E:E)</f>
        <v>Tier - 2</v>
      </c>
      <c r="R48" s="8" t="str">
        <f>_xlfn.XLOOKUP($A48,Cleaned_Hospital_Details!$A:$A,Cleaned_Hospital_Details!F:F)</f>
        <v>R1012</v>
      </c>
      <c r="S48" s="15">
        <f>_xlfn.XLOOKUP($A48,Cleaned_Hospital_Details!$A:$A,Cleaned_Hospital_Details!G:G)</f>
        <v>24385</v>
      </c>
      <c r="T48" s="8">
        <f>_xlfn.XLOOKUP($A48,Cleaned_Hospital_Details!$A:$A,Cleaned_Hospital_Details!H:H)</f>
        <v>56</v>
      </c>
      <c r="U48" s="8" t="str">
        <f>_xlfn.XLOOKUP($A48,Cleaned_Hospital_Details!$A:$A,Cleaned_Hospital_Details!I:I)</f>
        <v>Old</v>
      </c>
      <c r="V48" t="str">
        <f t="shared" si="0"/>
        <v>Thomas O'Grady</v>
      </c>
    </row>
    <row r="49" spans="1:22" ht="15.6" x14ac:dyDescent="0.3">
      <c r="A49" s="10" t="s">
        <v>85</v>
      </c>
      <c r="B49" s="8" t="str">
        <f>VLOOKUP(A49,Cleaned_Customer_Names!A48:D2383,2,0)</f>
        <v>Ms.</v>
      </c>
      <c r="C49" s="8" t="str">
        <f>VLOOKUP(A49,Cleaned_Customer_Names!A48:D2383,3,0)</f>
        <v>Melissa</v>
      </c>
      <c r="D49" s="8" t="str">
        <f>VLOOKUP($A49,Cleaned_Customer_Names!$A48:$D2383,4,0)</f>
        <v>Peters</v>
      </c>
      <c r="E49" s="22">
        <f>VLOOKUP($A49,Cleaned_Medical_Exam!$A48:$J2383,2,0)</f>
        <v>40.369999999999997</v>
      </c>
      <c r="F49" s="24">
        <f>VLOOKUP($A49,Cleaned_Medical_Exam!$A48:$J2383,3,0)</f>
        <v>4.47</v>
      </c>
      <c r="G49" s="20" t="str">
        <f>VLOOKUP($A49,Cleaned_Medical_Exam!$A48:$J2383,4,0)</f>
        <v>No</v>
      </c>
      <c r="H49" s="20" t="str">
        <f>VLOOKUP($A49,Cleaned_Medical_Exam!$A48:$J2383,5,0)</f>
        <v>No</v>
      </c>
      <c r="I49" s="20" t="str">
        <f>VLOOKUP($A49,Cleaned_Medical_Exam!$A48:$J2383,6,0)</f>
        <v>No</v>
      </c>
      <c r="J49" s="48">
        <f>VLOOKUP($A49,Cleaned_Medical_Exam!$A48:$J2383,7,0)</f>
        <v>0</v>
      </c>
      <c r="K49" s="8" t="str">
        <f>VLOOKUP($A49,Cleaned_Medical_Exam!$A48:$J2383,8,0)</f>
        <v>Yes</v>
      </c>
      <c r="L49" s="20" t="str">
        <f>VLOOKUP($A49,Cleaned_Medical_Exam!$A48:$J2383,9,0)</f>
        <v>Obesity</v>
      </c>
      <c r="M49" s="20" t="str">
        <f>VLOOKUP($A49,Cleaned_Medical_Exam!$A48:$J2383,10,0)</f>
        <v>Normal</v>
      </c>
      <c r="N49" s="48">
        <f>_xlfn.XLOOKUP(A49,Cleaned_Hospital_Details!A:A,Cleaned_Hospital_Details!B:B)</f>
        <v>2</v>
      </c>
      <c r="O49" s="49">
        <f>_xlfn.XLOOKUP($A49,Cleaned_Hospital_Details!$A:$A,Cleaned_Hospital_Details!C:C)</f>
        <v>43896.38</v>
      </c>
      <c r="P49" s="8" t="str">
        <f>_xlfn.XLOOKUP($A49,Cleaned_Hospital_Details!$A:$A,Cleaned_Hospital_Details!D:D)</f>
        <v>Tier - 2</v>
      </c>
      <c r="Q49" s="8" t="str">
        <f>_xlfn.XLOOKUP($A49,Cleaned_Hospital_Details!$A:$A,Cleaned_Hospital_Details!E:E)</f>
        <v>Tier - 1</v>
      </c>
      <c r="R49" s="8" t="str">
        <f>_xlfn.XLOOKUP($A49,Cleaned_Hospital_Details!$A:$A,Cleaned_Hospital_Details!F:F)</f>
        <v>R1013</v>
      </c>
      <c r="S49" s="15">
        <f>_xlfn.XLOOKUP($A49,Cleaned_Hospital_Details!$A:$A,Cleaned_Hospital_Details!G:G)</f>
        <v>29535</v>
      </c>
      <c r="T49" s="8">
        <f>_xlfn.XLOOKUP($A49,Cleaned_Hospital_Details!$A:$A,Cleaned_Hospital_Details!H:H)</f>
        <v>42</v>
      </c>
      <c r="U49" s="8" t="str">
        <f>_xlfn.XLOOKUP($A49,Cleaned_Hospital_Details!$A:$A,Cleaned_Hospital_Details!I:I)</f>
        <v>Adult</v>
      </c>
      <c r="V49" t="str">
        <f t="shared" si="0"/>
        <v>Melissa Peters</v>
      </c>
    </row>
    <row r="50" spans="1:22" ht="15.6" x14ac:dyDescent="0.3">
      <c r="A50" s="10" t="s">
        <v>86</v>
      </c>
      <c r="B50" s="8" t="str">
        <f>VLOOKUP(A50,Cleaned_Customer_Names!A49:D2384,2,0)</f>
        <v>Mr.</v>
      </c>
      <c r="C50" s="8" t="str">
        <f>VLOOKUP(A50,Cleaned_Customer_Names!A49:D2384,3,0)</f>
        <v>Flavio</v>
      </c>
      <c r="D50" s="8" t="str">
        <f>VLOOKUP($A50,Cleaned_Customer_Names!$A49:$D2384,4,0)</f>
        <v>De</v>
      </c>
      <c r="E50" s="22">
        <f>VLOOKUP($A50,Cleaned_Medical_Exam!$A49:$J2384,2,0)</f>
        <v>53.09</v>
      </c>
      <c r="F50" s="24">
        <f>VLOOKUP($A50,Cleaned_Medical_Exam!$A49:$J2384,3,0)</f>
        <v>4.82</v>
      </c>
      <c r="G50" s="20" t="str">
        <f>VLOOKUP($A50,Cleaned_Medical_Exam!$A49:$J2384,4,0)</f>
        <v>Yes</v>
      </c>
      <c r="H50" s="20" t="str">
        <f>VLOOKUP($A50,Cleaned_Medical_Exam!$A49:$J2384,5,0)</f>
        <v>No</v>
      </c>
      <c r="I50" s="20" t="str">
        <f>VLOOKUP($A50,Cleaned_Medical_Exam!$A49:$J2384,6,0)</f>
        <v>No</v>
      </c>
      <c r="J50" s="48">
        <f>VLOOKUP($A50,Cleaned_Medical_Exam!$A49:$J2384,7,0)</f>
        <v>2</v>
      </c>
      <c r="K50" s="8" t="str">
        <f>VLOOKUP($A50,Cleaned_Medical_Exam!$A49:$J2384,8,0)</f>
        <v>Yes</v>
      </c>
      <c r="L50" s="20" t="str">
        <f>VLOOKUP($A50,Cleaned_Medical_Exam!$A49:$J2384,9,0)</f>
        <v>Obesity</v>
      </c>
      <c r="M50" s="20" t="str">
        <f>VLOOKUP($A50,Cleaned_Medical_Exam!$A49:$J2384,10,0)</f>
        <v>Normal</v>
      </c>
      <c r="N50" s="48">
        <f>_xlfn.XLOOKUP(A50,Cleaned_Hospital_Details!A:A,Cleaned_Hospital_Details!B:B)</f>
        <v>0</v>
      </c>
      <c r="O50" s="49">
        <f>_xlfn.XLOOKUP($A50,Cleaned_Hospital_Details!$A:$A,Cleaned_Hospital_Details!C:C)</f>
        <v>43817.45</v>
      </c>
      <c r="P50" s="8" t="str">
        <f>_xlfn.XLOOKUP($A50,Cleaned_Hospital_Details!$A:$A,Cleaned_Hospital_Details!D:D)</f>
        <v>Tier - 2</v>
      </c>
      <c r="Q50" s="8" t="str">
        <f>_xlfn.XLOOKUP($A50,Cleaned_Hospital_Details!$A:$A,Cleaned_Hospital_Details!E:E)</f>
        <v>Tier - 3</v>
      </c>
      <c r="R50" s="8" t="str">
        <f>_xlfn.XLOOKUP($A50,Cleaned_Hospital_Details!$A:$A,Cleaned_Hospital_Details!F:F)</f>
        <v>R1012</v>
      </c>
      <c r="S50" s="15">
        <f>_xlfn.XLOOKUP($A50,Cleaned_Hospital_Details!$A:$A,Cleaned_Hospital_Details!G:G)</f>
        <v>24290</v>
      </c>
      <c r="T50" s="8">
        <f>_xlfn.XLOOKUP($A50,Cleaned_Hospital_Details!$A:$A,Cleaned_Hospital_Details!H:H)</f>
        <v>56</v>
      </c>
      <c r="U50" s="8" t="str">
        <f>_xlfn.XLOOKUP($A50,Cleaned_Hospital_Details!$A:$A,Cleaned_Hospital_Details!I:I)</f>
        <v>Old</v>
      </c>
      <c r="V50" t="str">
        <f t="shared" si="0"/>
        <v>Flavio De</v>
      </c>
    </row>
    <row r="51" spans="1:22" ht="15.6" x14ac:dyDescent="0.3">
      <c r="A51" s="10" t="s">
        <v>87</v>
      </c>
      <c r="B51" s="8" t="str">
        <f>VLOOKUP(A51,Cleaned_Customer_Names!A50:D2385,2,0)</f>
        <v>Mr.</v>
      </c>
      <c r="C51" s="8" t="str">
        <f>VLOOKUP(A51,Cleaned_Customer_Names!A50:D2385,3,0)</f>
        <v>Ryan</v>
      </c>
      <c r="D51" s="8" t="str">
        <f>VLOOKUP($A51,Cleaned_Customer_Names!$A50:$D2385,4,0)</f>
        <v>Beckett</v>
      </c>
      <c r="E51" s="22">
        <f>VLOOKUP($A51,Cleaned_Medical_Exam!$A50:$J2385,2,0)</f>
        <v>31.79</v>
      </c>
      <c r="F51" s="24">
        <f>VLOOKUP($A51,Cleaned_Medical_Exam!$A50:$J2385,3,0)</f>
        <v>5.51</v>
      </c>
      <c r="G51" s="20" t="str">
        <f>VLOOKUP($A51,Cleaned_Medical_Exam!$A50:$J2385,4,0)</f>
        <v>Yes</v>
      </c>
      <c r="H51" s="20" t="str">
        <f>VLOOKUP($A51,Cleaned_Medical_Exam!$A50:$J2385,5,0)</f>
        <v>No</v>
      </c>
      <c r="I51" s="20" t="str">
        <f>VLOOKUP($A51,Cleaned_Medical_Exam!$A50:$J2385,6,0)</f>
        <v>No</v>
      </c>
      <c r="J51" s="48">
        <f>VLOOKUP($A51,Cleaned_Medical_Exam!$A50:$J2385,7,0)</f>
        <v>2</v>
      </c>
      <c r="K51" s="8" t="str">
        <f>VLOOKUP($A51,Cleaned_Medical_Exam!$A50:$J2385,8,0)</f>
        <v>Yes</v>
      </c>
      <c r="L51" s="20" t="str">
        <f>VLOOKUP($A51,Cleaned_Medical_Exam!$A50:$J2385,9,0)</f>
        <v>Obesity</v>
      </c>
      <c r="M51" s="20" t="str">
        <f>VLOOKUP($A51,Cleaned_Medical_Exam!$A50:$J2385,10,0)</f>
        <v>Normal</v>
      </c>
      <c r="N51" s="48">
        <f>_xlfn.XLOOKUP(A51,Cleaned_Hospital_Details!A:A,Cleaned_Hospital_Details!B:B)</f>
        <v>2</v>
      </c>
      <c r="O51" s="49">
        <f>_xlfn.XLOOKUP($A51,Cleaned_Hospital_Details!$A:$A,Cleaned_Hospital_Details!C:C)</f>
        <v>43813.87</v>
      </c>
      <c r="P51" s="8" t="str">
        <f>_xlfn.XLOOKUP($A51,Cleaned_Hospital_Details!$A:$A,Cleaned_Hospital_Details!D:D)</f>
        <v>Tier - 2</v>
      </c>
      <c r="Q51" s="8" t="str">
        <f>_xlfn.XLOOKUP($A51,Cleaned_Hospital_Details!$A:$A,Cleaned_Hospital_Details!E:E)</f>
        <v>Tier - 2</v>
      </c>
      <c r="R51" s="8" t="str">
        <f>_xlfn.XLOOKUP($A51,Cleaned_Hospital_Details!$A:$A,Cleaned_Hospital_Details!F:F)</f>
        <v>R1013</v>
      </c>
      <c r="S51" s="15">
        <f>_xlfn.XLOOKUP($A51,Cleaned_Hospital_Details!$A:$A,Cleaned_Hospital_Details!G:G)</f>
        <v>24405</v>
      </c>
      <c r="T51" s="8">
        <f>_xlfn.XLOOKUP($A51,Cleaned_Hospital_Details!$A:$A,Cleaned_Hospital_Details!H:H)</f>
        <v>56</v>
      </c>
      <c r="U51" s="8" t="str">
        <f>_xlfn.XLOOKUP($A51,Cleaned_Hospital_Details!$A:$A,Cleaned_Hospital_Details!I:I)</f>
        <v>Old</v>
      </c>
      <c r="V51" t="str">
        <f t="shared" si="0"/>
        <v>Ryan Beckett</v>
      </c>
    </row>
    <row r="52" spans="1:22" ht="15.6" x14ac:dyDescent="0.3">
      <c r="A52" s="10" t="s">
        <v>88</v>
      </c>
      <c r="B52" s="8" t="str">
        <f>VLOOKUP(A52,Cleaned_Customer_Names!A51:D2386,2,0)</f>
        <v>Mr.</v>
      </c>
      <c r="C52" s="8" t="str">
        <f>VLOOKUP(A52,Cleaned_Customer_Names!A51:D2386,3,0)</f>
        <v>Anthony</v>
      </c>
      <c r="D52" s="8" t="str">
        <f>VLOOKUP($A52,Cleaned_Customer_Names!$A51:$D2386,4,0)</f>
        <v>Sobrilsky</v>
      </c>
      <c r="E52" s="22">
        <f>VLOOKUP($A52,Cleaned_Medical_Exam!$A51:$J2386,2,0)</f>
        <v>41.895000000000003</v>
      </c>
      <c r="F52" s="24">
        <f>VLOOKUP($A52,Cleaned_Medical_Exam!$A51:$J2386,3,0)</f>
        <v>10.87</v>
      </c>
      <c r="G52" s="20" t="str">
        <f>VLOOKUP($A52,Cleaned_Medical_Exam!$A51:$J2386,4,0)</f>
        <v>Yes</v>
      </c>
      <c r="H52" s="20" t="str">
        <f>VLOOKUP($A52,Cleaned_Medical_Exam!$A51:$J2386,5,0)</f>
        <v>No</v>
      </c>
      <c r="I52" s="20" t="str">
        <f>VLOOKUP($A52,Cleaned_Medical_Exam!$A51:$J2386,6,0)</f>
        <v>No</v>
      </c>
      <c r="J52" s="48">
        <f>VLOOKUP($A52,Cleaned_Medical_Exam!$A51:$J2386,7,0)</f>
        <v>1</v>
      </c>
      <c r="K52" s="8" t="str">
        <f>VLOOKUP($A52,Cleaned_Medical_Exam!$A51:$J2386,8,0)</f>
        <v>Yes</v>
      </c>
      <c r="L52" s="20" t="str">
        <f>VLOOKUP($A52,Cleaned_Medical_Exam!$A51:$J2386,9,0)</f>
        <v>Obesity</v>
      </c>
      <c r="M52" s="20" t="str">
        <f>VLOOKUP($A52,Cleaned_Medical_Exam!$A51:$J2386,10,0)</f>
        <v>Diabetes</v>
      </c>
      <c r="N52" s="48">
        <f>_xlfn.XLOOKUP(A52,Cleaned_Hospital_Details!A:A,Cleaned_Hospital_Details!B:B)</f>
        <v>3</v>
      </c>
      <c r="O52" s="49">
        <f>_xlfn.XLOOKUP($A52,Cleaned_Hospital_Details!$A:$A,Cleaned_Hospital_Details!C:C)</f>
        <v>43753.34</v>
      </c>
      <c r="P52" s="8" t="str">
        <f>_xlfn.XLOOKUP($A52,Cleaned_Hospital_Details!$A:$A,Cleaned_Hospital_Details!D:D)</f>
        <v>Tier - 2</v>
      </c>
      <c r="Q52" s="8" t="str">
        <f>_xlfn.XLOOKUP($A52,Cleaned_Hospital_Details!$A:$A,Cleaned_Hospital_Details!E:E)</f>
        <v>Tier - 1</v>
      </c>
      <c r="R52" s="8" t="str">
        <f>_xlfn.XLOOKUP($A52,Cleaned_Hospital_Details!$A:$A,Cleaned_Hospital_Details!F:F)</f>
        <v>R1015</v>
      </c>
      <c r="S52" s="15">
        <f>_xlfn.XLOOKUP($A52,Cleaned_Hospital_Details!$A:$A,Cleaned_Hospital_Details!G:G)</f>
        <v>31775</v>
      </c>
      <c r="T52" s="8">
        <f>_xlfn.XLOOKUP($A52,Cleaned_Hospital_Details!$A:$A,Cleaned_Hospital_Details!H:H)</f>
        <v>36</v>
      </c>
      <c r="U52" s="8" t="str">
        <f>_xlfn.XLOOKUP($A52,Cleaned_Hospital_Details!$A:$A,Cleaned_Hospital_Details!I:I)</f>
        <v>Adult</v>
      </c>
      <c r="V52" t="str">
        <f t="shared" si="0"/>
        <v>Anthony Sobrilsky</v>
      </c>
    </row>
    <row r="53" spans="1:22" ht="15.6" x14ac:dyDescent="0.3">
      <c r="A53" s="10" t="s">
        <v>89</v>
      </c>
      <c r="B53" s="8" t="str">
        <f>VLOOKUP(A53,Cleaned_Customer_Names!A52:D2387,2,0)</f>
        <v>Ms.</v>
      </c>
      <c r="C53" s="8" t="str">
        <f>VLOOKUP(A53,Cleaned_Customer_Names!A52:D2387,3,0)</f>
        <v>Alex</v>
      </c>
      <c r="D53" s="8" t="str">
        <f>VLOOKUP($A53,Cleaned_Customer_Names!$A52:$D2387,4,0)</f>
        <v>Wang</v>
      </c>
      <c r="E53" s="22">
        <f>VLOOKUP($A53,Cleaned_Medical_Exam!$A52:$J2387,2,0)</f>
        <v>31.16</v>
      </c>
      <c r="F53" s="24">
        <f>VLOOKUP($A53,Cleaned_Medical_Exam!$A52:$J2387,3,0)</f>
        <v>9.34</v>
      </c>
      <c r="G53" s="20" t="str">
        <f>VLOOKUP($A53,Cleaned_Medical_Exam!$A52:$J2387,4,0)</f>
        <v>No</v>
      </c>
      <c r="H53" s="20" t="str">
        <f>VLOOKUP($A53,Cleaned_Medical_Exam!$A52:$J2387,5,0)</f>
        <v>No</v>
      </c>
      <c r="I53" s="20" t="str">
        <f>VLOOKUP($A53,Cleaned_Medical_Exam!$A52:$J2387,6,0)</f>
        <v>No</v>
      </c>
      <c r="J53" s="48">
        <f>VLOOKUP($A53,Cleaned_Medical_Exam!$A52:$J2387,7,0)</f>
        <v>0</v>
      </c>
      <c r="K53" s="8" t="str">
        <f>VLOOKUP($A53,Cleaned_Medical_Exam!$A52:$J2387,8,0)</f>
        <v>Yes</v>
      </c>
      <c r="L53" s="20" t="str">
        <f>VLOOKUP($A53,Cleaned_Medical_Exam!$A52:$J2387,9,0)</f>
        <v>Obesity</v>
      </c>
      <c r="M53" s="20" t="str">
        <f>VLOOKUP($A53,Cleaned_Medical_Exam!$A52:$J2387,10,0)</f>
        <v>Diabetes</v>
      </c>
      <c r="N53" s="48">
        <f>_xlfn.XLOOKUP(A53,Cleaned_Hospital_Details!A:A,Cleaned_Hospital_Details!B:B)</f>
        <v>0</v>
      </c>
      <c r="O53" s="49">
        <f>_xlfn.XLOOKUP($A53,Cleaned_Hospital_Details!$A:$A,Cleaned_Hospital_Details!C:C)</f>
        <v>43578.94</v>
      </c>
      <c r="P53" s="8" t="str">
        <f>_xlfn.XLOOKUP($A53,Cleaned_Hospital_Details!$A:$A,Cleaned_Hospital_Details!D:D)</f>
        <v>Tier - 2</v>
      </c>
      <c r="Q53" s="8" t="str">
        <f>_xlfn.XLOOKUP($A53,Cleaned_Hospital_Details!$A:$A,Cleaned_Hospital_Details!E:E)</f>
        <v>Tier - 2</v>
      </c>
      <c r="R53" s="8" t="str">
        <f>_xlfn.XLOOKUP($A53,Cleaned_Hospital_Details!$A:$A,Cleaned_Hospital_Details!F:F)</f>
        <v>R1012</v>
      </c>
      <c r="S53" s="15">
        <f>_xlfn.XLOOKUP($A53,Cleaned_Hospital_Details!$A:$A,Cleaned_Hospital_Details!G:G)</f>
        <v>23976</v>
      </c>
      <c r="T53" s="8">
        <f>_xlfn.XLOOKUP($A53,Cleaned_Hospital_Details!$A:$A,Cleaned_Hospital_Details!H:H)</f>
        <v>57</v>
      </c>
      <c r="U53" s="8" t="str">
        <f>_xlfn.XLOOKUP($A53,Cleaned_Hospital_Details!$A:$A,Cleaned_Hospital_Details!I:I)</f>
        <v>Old</v>
      </c>
      <c r="V53" t="str">
        <f t="shared" si="0"/>
        <v>Alex Wang</v>
      </c>
    </row>
    <row r="54" spans="1:22" ht="15.6" x14ac:dyDescent="0.3">
      <c r="A54" s="10" t="s">
        <v>90</v>
      </c>
      <c r="B54" s="8" t="str">
        <f>VLOOKUP(A54,Cleaned_Customer_Names!A53:D2388,2,0)</f>
        <v>Mr.</v>
      </c>
      <c r="C54" s="8" t="str">
        <f>VLOOKUP(A54,Cleaned_Customer_Names!A53:D2388,3,0)</f>
        <v>David</v>
      </c>
      <c r="D54" s="8" t="str">
        <f>VLOOKUP($A54,Cleaned_Customer_Names!$A53:$D2388,4,0)</f>
        <v>Campa</v>
      </c>
      <c r="E54" s="22">
        <f>VLOOKUP($A54,Cleaned_Medical_Exam!$A53:$J2388,2,0)</f>
        <v>34.104999999999997</v>
      </c>
      <c r="F54" s="24">
        <f>VLOOKUP($A54,Cleaned_Medical_Exam!$A53:$J2388,3,0)</f>
        <v>5.03</v>
      </c>
      <c r="G54" s="20" t="str">
        <f>VLOOKUP($A54,Cleaned_Medical_Exam!$A53:$J2388,4,0)</f>
        <v>Yes</v>
      </c>
      <c r="H54" s="20" t="str">
        <f>VLOOKUP($A54,Cleaned_Medical_Exam!$A53:$J2388,5,0)</f>
        <v>No</v>
      </c>
      <c r="I54" s="20" t="str">
        <f>VLOOKUP($A54,Cleaned_Medical_Exam!$A53:$J2388,6,0)</f>
        <v>Yes</v>
      </c>
      <c r="J54" s="48">
        <f>VLOOKUP($A54,Cleaned_Medical_Exam!$A53:$J2388,7,0)</f>
        <v>1</v>
      </c>
      <c r="K54" s="8" t="str">
        <f>VLOOKUP($A54,Cleaned_Medical_Exam!$A53:$J2388,8,0)</f>
        <v>Yes</v>
      </c>
      <c r="L54" s="20" t="str">
        <f>VLOOKUP($A54,Cleaned_Medical_Exam!$A53:$J2388,9,0)</f>
        <v>Obesity</v>
      </c>
      <c r="M54" s="20" t="str">
        <f>VLOOKUP($A54,Cleaned_Medical_Exam!$A53:$J2388,10,0)</f>
        <v>Normal</v>
      </c>
      <c r="N54" s="48">
        <f>_xlfn.XLOOKUP(A54,Cleaned_Hospital_Details!A:A,Cleaned_Hospital_Details!B:B)</f>
        <v>0</v>
      </c>
      <c r="O54" s="49">
        <f>_xlfn.XLOOKUP($A54,Cleaned_Hospital_Details!$A:$A,Cleaned_Hospital_Details!C:C)</f>
        <v>43254.42</v>
      </c>
      <c r="P54" s="8" t="str">
        <f>_xlfn.XLOOKUP($A54,Cleaned_Hospital_Details!$A:$A,Cleaned_Hospital_Details!D:D)</f>
        <v>Tier - 2</v>
      </c>
      <c r="Q54" s="8" t="str">
        <f>_xlfn.XLOOKUP($A54,Cleaned_Hospital_Details!$A:$A,Cleaned_Hospital_Details!E:E)</f>
        <v>Tier - 2</v>
      </c>
      <c r="R54" s="8" t="str">
        <f>_xlfn.XLOOKUP($A54,Cleaned_Hospital_Details!$A:$A,Cleaned_Hospital_Details!F:F)</f>
        <v>R1016</v>
      </c>
      <c r="S54" s="15">
        <f>_xlfn.XLOOKUP($A54,Cleaned_Hospital_Details!$A:$A,Cleaned_Hospital_Details!G:G)</f>
        <v>25540</v>
      </c>
      <c r="T54" s="8">
        <f>_xlfn.XLOOKUP($A54,Cleaned_Hospital_Details!$A:$A,Cleaned_Hospital_Details!H:H)</f>
        <v>53</v>
      </c>
      <c r="U54" s="8" t="str">
        <f>_xlfn.XLOOKUP($A54,Cleaned_Hospital_Details!$A:$A,Cleaned_Hospital_Details!I:I)</f>
        <v>Adult</v>
      </c>
      <c r="V54" t="str">
        <f t="shared" si="0"/>
        <v>David Campa</v>
      </c>
    </row>
    <row r="55" spans="1:22" ht="15.6" x14ac:dyDescent="0.3">
      <c r="A55" s="10" t="s">
        <v>91</v>
      </c>
      <c r="B55" s="8" t="str">
        <f>VLOOKUP(A55,Cleaned_Customer_Names!A54:D2389,2,0)</f>
        <v>Mr.</v>
      </c>
      <c r="C55" s="8" t="str">
        <f>VLOOKUP(A55,Cleaned_Customer_Names!A54:D2389,3,0)</f>
        <v>Andrew</v>
      </c>
      <c r="D55" s="8" t="str">
        <f>VLOOKUP($A55,Cleaned_Customer_Names!$A54:$D2389,4,0)</f>
        <v>Clifford</v>
      </c>
      <c r="E55" s="22">
        <f>VLOOKUP($A55,Cleaned_Medical_Exam!$A54:$J2389,2,0)</f>
        <v>51.93</v>
      </c>
      <c r="F55" s="24">
        <f>VLOOKUP($A55,Cleaned_Medical_Exam!$A54:$J2389,3,0)</f>
        <v>11.05</v>
      </c>
      <c r="G55" s="20" t="str">
        <f>VLOOKUP($A55,Cleaned_Medical_Exam!$A54:$J2389,4,0)</f>
        <v>No</v>
      </c>
      <c r="H55" s="20" t="str">
        <f>VLOOKUP($A55,Cleaned_Medical_Exam!$A54:$J2389,5,0)</f>
        <v>No</v>
      </c>
      <c r="I55" s="20" t="str">
        <f>VLOOKUP($A55,Cleaned_Medical_Exam!$A54:$J2389,6,0)</f>
        <v>No</v>
      </c>
      <c r="J55" s="48">
        <f>VLOOKUP($A55,Cleaned_Medical_Exam!$A54:$J2389,7,0)</f>
        <v>0</v>
      </c>
      <c r="K55" s="8" t="str">
        <f>VLOOKUP($A55,Cleaned_Medical_Exam!$A54:$J2389,8,0)</f>
        <v>Yes</v>
      </c>
      <c r="L55" s="20" t="str">
        <f>VLOOKUP($A55,Cleaned_Medical_Exam!$A54:$J2389,9,0)</f>
        <v>Obesity</v>
      </c>
      <c r="M55" s="20" t="str">
        <f>VLOOKUP($A55,Cleaned_Medical_Exam!$A54:$J2389,10,0)</f>
        <v>Diabetes</v>
      </c>
      <c r="N55" s="48">
        <f>_xlfn.XLOOKUP(A55,Cleaned_Hospital_Details!A:A,Cleaned_Hospital_Details!B:B)</f>
        <v>0</v>
      </c>
      <c r="O55" s="49">
        <f>_xlfn.XLOOKUP($A55,Cleaned_Hospital_Details!$A:$A,Cleaned_Hospital_Details!C:C)</f>
        <v>43073.760000000002</v>
      </c>
      <c r="P55" s="8" t="str">
        <f>_xlfn.XLOOKUP($A55,Cleaned_Hospital_Details!$A:$A,Cleaned_Hospital_Details!D:D)</f>
        <v>Tier - 2</v>
      </c>
      <c r="Q55" s="8" t="str">
        <f>_xlfn.XLOOKUP($A55,Cleaned_Hospital_Details!$A:$A,Cleaned_Hospital_Details!E:E)</f>
        <v>Tier - 2</v>
      </c>
      <c r="R55" s="8" t="str">
        <f>_xlfn.XLOOKUP($A55,Cleaned_Hospital_Details!$A:$A,Cleaned_Hospital_Details!F:F)</f>
        <v>R1011</v>
      </c>
      <c r="S55" s="15">
        <f>_xlfn.XLOOKUP($A55,Cleaned_Hospital_Details!$A:$A,Cleaned_Hospital_Details!G:G)</f>
        <v>24075</v>
      </c>
      <c r="T55" s="8">
        <f>_xlfn.XLOOKUP($A55,Cleaned_Hospital_Details!$A:$A,Cleaned_Hospital_Details!H:H)</f>
        <v>57</v>
      </c>
      <c r="U55" s="8" t="str">
        <f>_xlfn.XLOOKUP($A55,Cleaned_Hospital_Details!$A:$A,Cleaned_Hospital_Details!I:I)</f>
        <v>Old</v>
      </c>
      <c r="V55" t="str">
        <f t="shared" si="0"/>
        <v>Andrew Clifford</v>
      </c>
    </row>
    <row r="56" spans="1:22" ht="15.6" x14ac:dyDescent="0.3">
      <c r="A56" s="10" t="s">
        <v>92</v>
      </c>
      <c r="B56" s="8" t="str">
        <f>VLOOKUP(A56,Cleaned_Customer_Names!A55:D2390,2,0)</f>
        <v>Ms.</v>
      </c>
      <c r="C56" s="8" t="str">
        <f>VLOOKUP(A56,Cleaned_Customer_Names!A55:D2390,3,0)</f>
        <v>Dara</v>
      </c>
      <c r="D56" s="8" t="str">
        <f>VLOOKUP($A56,Cleaned_Customer_Names!$A55:$D2390,4,0)</f>
        <v>Dalmata</v>
      </c>
      <c r="E56" s="22">
        <f>VLOOKUP($A56,Cleaned_Medical_Exam!$A55:$J2390,2,0)</f>
        <v>38.950000000000003</v>
      </c>
      <c r="F56" s="24">
        <f>VLOOKUP($A56,Cleaned_Medical_Exam!$A55:$J2390,3,0)</f>
        <v>11.95</v>
      </c>
      <c r="G56" s="20" t="str">
        <f>VLOOKUP($A56,Cleaned_Medical_Exam!$A55:$J2390,4,0)</f>
        <v>No</v>
      </c>
      <c r="H56" s="20" t="str">
        <f>VLOOKUP($A56,Cleaned_Medical_Exam!$A55:$J2390,5,0)</f>
        <v>No</v>
      </c>
      <c r="I56" s="20" t="str">
        <f>VLOOKUP($A56,Cleaned_Medical_Exam!$A55:$J2390,6,0)</f>
        <v>No</v>
      </c>
      <c r="J56" s="48">
        <f>VLOOKUP($A56,Cleaned_Medical_Exam!$A55:$J2390,7,0)</f>
        <v>0</v>
      </c>
      <c r="K56" s="8" t="str">
        <f>VLOOKUP($A56,Cleaned_Medical_Exam!$A55:$J2390,8,0)</f>
        <v>Yes</v>
      </c>
      <c r="L56" s="20" t="str">
        <f>VLOOKUP($A56,Cleaned_Medical_Exam!$A55:$J2390,9,0)</f>
        <v>Obesity</v>
      </c>
      <c r="M56" s="20" t="str">
        <f>VLOOKUP($A56,Cleaned_Medical_Exam!$A55:$J2390,10,0)</f>
        <v>Diabetes</v>
      </c>
      <c r="N56" s="48">
        <f>_xlfn.XLOOKUP(A56,Cleaned_Hospital_Details!A:A,Cleaned_Hospital_Details!B:B)</f>
        <v>0</v>
      </c>
      <c r="O56" s="49">
        <f>_xlfn.XLOOKUP($A56,Cleaned_Hospital_Details!$A:$A,Cleaned_Hospital_Details!C:C)</f>
        <v>42983.46</v>
      </c>
      <c r="P56" s="8" t="str">
        <f>_xlfn.XLOOKUP($A56,Cleaned_Hospital_Details!$A:$A,Cleaned_Hospital_Details!D:D)</f>
        <v>Tier - 1</v>
      </c>
      <c r="Q56" s="8" t="str">
        <f>_xlfn.XLOOKUP($A56,Cleaned_Hospital_Details!$A:$A,Cleaned_Hospital_Details!E:E)</f>
        <v>Tier - 2</v>
      </c>
      <c r="R56" s="8" t="str">
        <f>_xlfn.XLOOKUP($A56,Cleaned_Hospital_Details!$A:$A,Cleaned_Hospital_Details!F:F)</f>
        <v>R1012</v>
      </c>
      <c r="S56" s="15">
        <f>_xlfn.XLOOKUP($A56,Cleaned_Hospital_Details!$A:$A,Cleaned_Hospital_Details!G:G)</f>
        <v>28798</v>
      </c>
      <c r="T56" s="8">
        <f>_xlfn.XLOOKUP($A56,Cleaned_Hospital_Details!$A:$A,Cleaned_Hospital_Details!H:H)</f>
        <v>44</v>
      </c>
      <c r="U56" s="8" t="str">
        <f>_xlfn.XLOOKUP($A56,Cleaned_Hospital_Details!$A:$A,Cleaned_Hospital_Details!I:I)</f>
        <v>Adult</v>
      </c>
      <c r="V56" t="str">
        <f t="shared" si="0"/>
        <v>Dara Dalmata</v>
      </c>
    </row>
    <row r="57" spans="1:22" ht="15.6" x14ac:dyDescent="0.3">
      <c r="A57" s="10" t="s">
        <v>93</v>
      </c>
      <c r="B57" s="8" t="str">
        <f>VLOOKUP(A57,Cleaned_Customer_Names!A56:D2391,2,0)</f>
        <v>Ms.</v>
      </c>
      <c r="C57" s="8" t="str">
        <f>VLOOKUP(A57,Cleaned_Customer_Names!A56:D2391,3,0)</f>
        <v>Inna</v>
      </c>
      <c r="D57" s="8" t="str">
        <f>VLOOKUP($A57,Cleaned_Customer_Names!$A56:$D2391,4,0)</f>
        <v>Vishik</v>
      </c>
      <c r="E57" s="22">
        <f>VLOOKUP($A57,Cleaned_Medical_Exam!$A56:$J2391,2,0)</f>
        <v>36.630000000000003</v>
      </c>
      <c r="F57" s="24">
        <f>VLOOKUP($A57,Cleaned_Medical_Exam!$A56:$J2391,3,0)</f>
        <v>7.72</v>
      </c>
      <c r="G57" s="20" t="str">
        <f>VLOOKUP($A57,Cleaned_Medical_Exam!$A56:$J2391,4,0)</f>
        <v>Yes</v>
      </c>
      <c r="H57" s="20" t="str">
        <f>VLOOKUP($A57,Cleaned_Medical_Exam!$A56:$J2391,5,0)</f>
        <v>No</v>
      </c>
      <c r="I57" s="20" t="str">
        <f>VLOOKUP($A57,Cleaned_Medical_Exam!$A56:$J2391,6,0)</f>
        <v>No</v>
      </c>
      <c r="J57" s="48">
        <f>VLOOKUP($A57,Cleaned_Medical_Exam!$A56:$J2391,7,0)</f>
        <v>1</v>
      </c>
      <c r="K57" s="8" t="str">
        <f>VLOOKUP($A57,Cleaned_Medical_Exam!$A56:$J2391,8,0)</f>
        <v>Yes</v>
      </c>
      <c r="L57" s="20" t="str">
        <f>VLOOKUP($A57,Cleaned_Medical_Exam!$A56:$J2391,9,0)</f>
        <v>Obesity</v>
      </c>
      <c r="M57" s="20" t="str">
        <f>VLOOKUP($A57,Cleaned_Medical_Exam!$A56:$J2391,10,0)</f>
        <v>Diabetes</v>
      </c>
      <c r="N57" s="48">
        <f>_xlfn.XLOOKUP(A57,Cleaned_Hospital_Details!A:A,Cleaned_Hospital_Details!B:B)</f>
        <v>1</v>
      </c>
      <c r="O57" s="49">
        <f>_xlfn.XLOOKUP($A57,Cleaned_Hospital_Details!$A:$A,Cleaned_Hospital_Details!C:C)</f>
        <v>42969.85</v>
      </c>
      <c r="P57" s="8" t="str">
        <f>_xlfn.XLOOKUP($A57,Cleaned_Hospital_Details!$A:$A,Cleaned_Hospital_Details!D:D)</f>
        <v>Tier - 1</v>
      </c>
      <c r="Q57" s="8" t="str">
        <f>_xlfn.XLOOKUP($A57,Cleaned_Hospital_Details!$A:$A,Cleaned_Hospital_Details!E:E)</f>
        <v>Tier - 3</v>
      </c>
      <c r="R57" s="8" t="str">
        <f>_xlfn.XLOOKUP($A57,Cleaned_Hospital_Details!$A:$A,Cleaned_Hospital_Details!F:F)</f>
        <v>R1013</v>
      </c>
      <c r="S57" s="15">
        <f>_xlfn.XLOOKUP($A57,Cleaned_Hospital_Details!$A:$A,Cleaned_Hospital_Details!G:G)</f>
        <v>27690</v>
      </c>
      <c r="T57" s="8">
        <f>_xlfn.XLOOKUP($A57,Cleaned_Hospital_Details!$A:$A,Cleaned_Hospital_Details!H:H)</f>
        <v>47</v>
      </c>
      <c r="U57" s="8" t="str">
        <f>_xlfn.XLOOKUP($A57,Cleaned_Hospital_Details!$A:$A,Cleaned_Hospital_Details!I:I)</f>
        <v>Adult</v>
      </c>
      <c r="V57" t="str">
        <f t="shared" si="0"/>
        <v>Inna Vishik</v>
      </c>
    </row>
    <row r="58" spans="1:22" ht="15.6" x14ac:dyDescent="0.3">
      <c r="A58" s="10" t="s">
        <v>94</v>
      </c>
      <c r="B58" s="8" t="str">
        <f>VLOOKUP(A58,Cleaned_Customer_Names!A57:D2392,2,0)</f>
        <v>Mr.</v>
      </c>
      <c r="C58" s="8" t="str">
        <f>VLOOKUP(A58,Cleaned_Customer_Names!A57:D2392,3,0)</f>
        <v>Ari</v>
      </c>
      <c r="D58" s="8" t="str">
        <f>VLOOKUP($A58,Cleaned_Customer_Names!$A57:$D2392,4,0)</f>
        <v>Schorr</v>
      </c>
      <c r="E58" s="22">
        <f>VLOOKUP($A58,Cleaned_Medical_Exam!$A57:$J2392,2,0)</f>
        <v>34.200000000000003</v>
      </c>
      <c r="F58" s="24">
        <f>VLOOKUP($A58,Cleaned_Medical_Exam!$A57:$J2392,3,0)</f>
        <v>5.75</v>
      </c>
      <c r="G58" s="20" t="str">
        <f>VLOOKUP($A58,Cleaned_Medical_Exam!$A57:$J2392,4,0)</f>
        <v>No</v>
      </c>
      <c r="H58" s="20" t="str">
        <f>VLOOKUP($A58,Cleaned_Medical_Exam!$A57:$J2392,5,0)</f>
        <v>No</v>
      </c>
      <c r="I58" s="20" t="str">
        <f>VLOOKUP($A58,Cleaned_Medical_Exam!$A57:$J2392,6,0)</f>
        <v>No</v>
      </c>
      <c r="J58" s="48">
        <f>VLOOKUP($A58,Cleaned_Medical_Exam!$A57:$J2392,7,0)</f>
        <v>2</v>
      </c>
      <c r="K58" s="8" t="str">
        <f>VLOOKUP($A58,Cleaned_Medical_Exam!$A57:$J2392,8,0)</f>
        <v>Yes</v>
      </c>
      <c r="L58" s="20" t="str">
        <f>VLOOKUP($A58,Cleaned_Medical_Exam!$A57:$J2392,9,0)</f>
        <v>Obesity</v>
      </c>
      <c r="M58" s="20" t="str">
        <f>VLOOKUP($A58,Cleaned_Medical_Exam!$A57:$J2392,10,0)</f>
        <v>Prediabetes</v>
      </c>
      <c r="N58" s="48">
        <f>_xlfn.XLOOKUP(A58,Cleaned_Hospital_Details!A:A,Cleaned_Hospital_Details!B:B)</f>
        <v>2</v>
      </c>
      <c r="O58" s="49">
        <f>_xlfn.XLOOKUP($A58,Cleaned_Hospital_Details!$A:$A,Cleaned_Hospital_Details!C:C)</f>
        <v>42856.84</v>
      </c>
      <c r="P58" s="8" t="str">
        <f>_xlfn.XLOOKUP($A58,Cleaned_Hospital_Details!$A:$A,Cleaned_Hospital_Details!D:D)</f>
        <v>Tier - 1</v>
      </c>
      <c r="Q58" s="8" t="str">
        <f>_xlfn.XLOOKUP($A58,Cleaned_Hospital_Details!$A:$A,Cleaned_Hospital_Details!E:E)</f>
        <v>Tier - 1</v>
      </c>
      <c r="R58" s="8" t="str">
        <f>_xlfn.XLOOKUP($A58,Cleaned_Hospital_Details!$A:$A,Cleaned_Hospital_Details!F:F)</f>
        <v>R1011</v>
      </c>
      <c r="S58" s="15">
        <f>_xlfn.XLOOKUP($A58,Cleaned_Hospital_Details!$A:$A,Cleaned_Hospital_Details!G:G)</f>
        <v>26552</v>
      </c>
      <c r="T58" s="8">
        <f>_xlfn.XLOOKUP($A58,Cleaned_Hospital_Details!$A:$A,Cleaned_Hospital_Details!H:H)</f>
        <v>50</v>
      </c>
      <c r="U58" s="8" t="str">
        <f>_xlfn.XLOOKUP($A58,Cleaned_Hospital_Details!$A:$A,Cleaned_Hospital_Details!I:I)</f>
        <v>Adult</v>
      </c>
      <c r="V58" t="str">
        <f t="shared" si="0"/>
        <v>Ari Schorr</v>
      </c>
    </row>
    <row r="59" spans="1:22" ht="15.6" x14ac:dyDescent="0.3">
      <c r="A59" s="10" t="s">
        <v>95</v>
      </c>
      <c r="B59" s="8" t="str">
        <f>VLOOKUP(A59,Cleaned_Customer_Names!A58:D2393,2,0)</f>
        <v>Ms.</v>
      </c>
      <c r="C59" s="8" t="str">
        <f>VLOOKUP(A59,Cleaned_Customer_Names!A58:D2393,3,0)</f>
        <v>Lindsey</v>
      </c>
      <c r="D59" s="8" t="str">
        <f>VLOOKUP($A59,Cleaned_Customer_Names!$A58:$D2393,4,0)</f>
        <v>Lusardi</v>
      </c>
      <c r="E59" s="22">
        <f>VLOOKUP($A59,Cleaned_Medical_Exam!$A58:$J2393,2,0)</f>
        <v>50.63</v>
      </c>
      <c r="F59" s="24">
        <f>VLOOKUP($A59,Cleaned_Medical_Exam!$A58:$J2393,3,0)</f>
        <v>11.89</v>
      </c>
      <c r="G59" s="20" t="str">
        <f>VLOOKUP($A59,Cleaned_Medical_Exam!$A58:$J2393,4,0)</f>
        <v>No</v>
      </c>
      <c r="H59" s="20" t="str">
        <f>VLOOKUP($A59,Cleaned_Medical_Exam!$A58:$J2393,5,0)</f>
        <v>No</v>
      </c>
      <c r="I59" s="20" t="str">
        <f>VLOOKUP($A59,Cleaned_Medical_Exam!$A58:$J2393,6,0)</f>
        <v>No</v>
      </c>
      <c r="J59" s="48">
        <f>VLOOKUP($A59,Cleaned_Medical_Exam!$A58:$J2393,7,0)</f>
        <v>0</v>
      </c>
      <c r="K59" s="8" t="str">
        <f>VLOOKUP($A59,Cleaned_Medical_Exam!$A58:$J2393,8,0)</f>
        <v>Yes</v>
      </c>
      <c r="L59" s="20" t="str">
        <f>VLOOKUP($A59,Cleaned_Medical_Exam!$A58:$J2393,9,0)</f>
        <v>Obesity</v>
      </c>
      <c r="M59" s="20" t="str">
        <f>VLOOKUP($A59,Cleaned_Medical_Exam!$A58:$J2393,10,0)</f>
        <v>Diabetes</v>
      </c>
      <c r="N59" s="48">
        <f>_xlfn.XLOOKUP(A59,Cleaned_Hospital_Details!A:A,Cleaned_Hospital_Details!B:B)</f>
        <v>0</v>
      </c>
      <c r="O59" s="49">
        <f>_xlfn.XLOOKUP($A59,Cleaned_Hospital_Details!$A:$A,Cleaned_Hospital_Details!C:C)</f>
        <v>42764.12</v>
      </c>
      <c r="P59" s="8" t="str">
        <f>_xlfn.XLOOKUP($A59,Cleaned_Hospital_Details!$A:$A,Cleaned_Hospital_Details!D:D)</f>
        <v>Tier - 1</v>
      </c>
      <c r="Q59" s="8" t="str">
        <f>_xlfn.XLOOKUP($A59,Cleaned_Hospital_Details!$A:$A,Cleaned_Hospital_Details!E:E)</f>
        <v>Tier - 2</v>
      </c>
      <c r="R59" s="8" t="str">
        <f>_xlfn.XLOOKUP($A59,Cleaned_Hospital_Details!$A:$A,Cleaned_Hospital_Details!F:F)</f>
        <v>R1011</v>
      </c>
      <c r="S59" s="15">
        <f>_xlfn.XLOOKUP($A59,Cleaned_Hospital_Details!$A:$A,Cleaned_Hospital_Details!G:G)</f>
        <v>24044</v>
      </c>
      <c r="T59" s="8">
        <f>_xlfn.XLOOKUP($A59,Cleaned_Hospital_Details!$A:$A,Cleaned_Hospital_Details!H:H)</f>
        <v>57</v>
      </c>
      <c r="U59" s="8" t="str">
        <f>_xlfn.XLOOKUP($A59,Cleaned_Hospital_Details!$A:$A,Cleaned_Hospital_Details!I:I)</f>
        <v>Old</v>
      </c>
      <c r="V59" t="str">
        <f t="shared" si="0"/>
        <v>Lindsey Lusardi</v>
      </c>
    </row>
    <row r="60" spans="1:22" ht="15.6" x14ac:dyDescent="0.3">
      <c r="A60" s="10" t="s">
        <v>96</v>
      </c>
      <c r="B60" s="8" t="str">
        <f>VLOOKUP(A60,Cleaned_Customer_Names!A59:D2394,2,0)</f>
        <v>Mr.</v>
      </c>
      <c r="C60" s="8" t="str">
        <f>VLOOKUP(A60,Cleaned_Customer_Names!A59:D2394,3,0)</f>
        <v>Kenny</v>
      </c>
      <c r="D60" s="8" t="str">
        <f>VLOOKUP($A60,Cleaned_Customer_Names!$A59:$D2394,4,0)</f>
        <v>Rayner</v>
      </c>
      <c r="E60" s="22">
        <f>VLOOKUP($A60,Cleaned_Medical_Exam!$A59:$J2394,2,0)</f>
        <v>36.479999999999997</v>
      </c>
      <c r="F60" s="24">
        <f>VLOOKUP($A60,Cleaned_Medical_Exam!$A59:$J2394,3,0)</f>
        <v>6.2</v>
      </c>
      <c r="G60" s="20" t="str">
        <f>VLOOKUP($A60,Cleaned_Medical_Exam!$A59:$J2394,4,0)</f>
        <v>No</v>
      </c>
      <c r="H60" s="20" t="str">
        <f>VLOOKUP($A60,Cleaned_Medical_Exam!$A59:$J2394,5,0)</f>
        <v>No</v>
      </c>
      <c r="I60" s="20" t="str">
        <f>VLOOKUP($A60,Cleaned_Medical_Exam!$A59:$J2394,6,0)</f>
        <v>No</v>
      </c>
      <c r="J60" s="48">
        <f>VLOOKUP($A60,Cleaned_Medical_Exam!$A59:$J2394,7,0)</f>
        <v>0</v>
      </c>
      <c r="K60" s="8" t="str">
        <f>VLOOKUP($A60,Cleaned_Medical_Exam!$A59:$J2394,8,0)</f>
        <v>Yes</v>
      </c>
      <c r="L60" s="20" t="str">
        <f>VLOOKUP($A60,Cleaned_Medical_Exam!$A59:$J2394,9,0)</f>
        <v>Obesity</v>
      </c>
      <c r="M60" s="20" t="str">
        <f>VLOOKUP($A60,Cleaned_Medical_Exam!$A59:$J2394,10,0)</f>
        <v>Prediabetes</v>
      </c>
      <c r="N60" s="48">
        <f>_xlfn.XLOOKUP(A60,Cleaned_Hospital_Details!A:A,Cleaned_Hospital_Details!B:B)</f>
        <v>2</v>
      </c>
      <c r="O60" s="49">
        <f>_xlfn.XLOOKUP($A60,Cleaned_Hospital_Details!$A:$A,Cleaned_Hospital_Details!C:C)</f>
        <v>42760.5</v>
      </c>
      <c r="P60" s="8" t="str">
        <f>_xlfn.XLOOKUP($A60,Cleaned_Hospital_Details!$A:$A,Cleaned_Hospital_Details!D:D)</f>
        <v>Tier - 1</v>
      </c>
      <c r="Q60" s="8" t="str">
        <f>_xlfn.XLOOKUP($A60,Cleaned_Hospital_Details!$A:$A,Cleaned_Hospital_Details!E:E)</f>
        <v>Tier - 2</v>
      </c>
      <c r="R60" s="8" t="str">
        <f>_xlfn.XLOOKUP($A60,Cleaned_Hospital_Details!$A:$A,Cleaned_Hospital_Details!F:F)</f>
        <v>R1012</v>
      </c>
      <c r="S60" s="15">
        <f>_xlfn.XLOOKUP($A60,Cleaned_Hospital_Details!$A:$A,Cleaned_Hospital_Details!G:G)</f>
        <v>28419</v>
      </c>
      <c r="T60" s="8">
        <f>_xlfn.XLOOKUP($A60,Cleaned_Hospital_Details!$A:$A,Cleaned_Hospital_Details!H:H)</f>
        <v>45</v>
      </c>
      <c r="U60" s="8" t="str">
        <f>_xlfn.XLOOKUP($A60,Cleaned_Hospital_Details!$A:$A,Cleaned_Hospital_Details!I:I)</f>
        <v>Adult</v>
      </c>
      <c r="V60" t="str">
        <f t="shared" si="0"/>
        <v>Kenny Rayner</v>
      </c>
    </row>
    <row r="61" spans="1:22" ht="15.6" x14ac:dyDescent="0.3">
      <c r="A61" s="10" t="s">
        <v>97</v>
      </c>
      <c r="B61" s="8" t="str">
        <f>VLOOKUP(A61,Cleaned_Customer_Names!A60:D2395,2,0)</f>
        <v>Ms.</v>
      </c>
      <c r="C61" s="8" t="str">
        <f>VLOOKUP(A61,Cleaned_Customer_Names!A60:D2395,3,0)</f>
        <v>Louise</v>
      </c>
      <c r="D61" s="8" t="str">
        <f>VLOOKUP($A61,Cleaned_Customer_Names!$A60:$D2395,4,0)</f>
        <v>Voghel</v>
      </c>
      <c r="E61" s="22">
        <f>VLOOKUP($A61,Cleaned_Medical_Exam!$A60:$J2395,2,0)</f>
        <v>54.82</v>
      </c>
      <c r="F61" s="24">
        <f>VLOOKUP($A61,Cleaned_Medical_Exam!$A60:$J2395,3,0)</f>
        <v>10.61</v>
      </c>
      <c r="G61" s="20" t="str">
        <f>VLOOKUP($A61,Cleaned_Medical_Exam!$A60:$J2395,4,0)</f>
        <v>No</v>
      </c>
      <c r="H61" s="20" t="str">
        <f>VLOOKUP($A61,Cleaned_Medical_Exam!$A60:$J2395,5,0)</f>
        <v>No</v>
      </c>
      <c r="I61" s="20" t="str">
        <f>VLOOKUP($A61,Cleaned_Medical_Exam!$A60:$J2395,6,0)</f>
        <v>No</v>
      </c>
      <c r="J61" s="48">
        <f>VLOOKUP($A61,Cleaned_Medical_Exam!$A60:$J2395,7,0)</f>
        <v>0</v>
      </c>
      <c r="K61" s="8" t="str">
        <f>VLOOKUP($A61,Cleaned_Medical_Exam!$A60:$J2395,8,0)</f>
        <v>Yes</v>
      </c>
      <c r="L61" s="20" t="str">
        <f>VLOOKUP($A61,Cleaned_Medical_Exam!$A60:$J2395,9,0)</f>
        <v>Obesity</v>
      </c>
      <c r="M61" s="20" t="str">
        <f>VLOOKUP($A61,Cleaned_Medical_Exam!$A60:$J2395,10,0)</f>
        <v>Diabetes</v>
      </c>
      <c r="N61" s="48">
        <f>_xlfn.XLOOKUP(A61,Cleaned_Hospital_Details!A:A,Cleaned_Hospital_Details!B:B)</f>
        <v>0</v>
      </c>
      <c r="O61" s="49">
        <f>_xlfn.XLOOKUP($A61,Cleaned_Hospital_Details!$A:$A,Cleaned_Hospital_Details!C:C)</f>
        <v>42644.2</v>
      </c>
      <c r="P61" s="8" t="str">
        <f>_xlfn.XLOOKUP($A61,Cleaned_Hospital_Details!$A:$A,Cleaned_Hospital_Details!D:D)</f>
        <v>Tier - 1</v>
      </c>
      <c r="Q61" s="8" t="str">
        <f>_xlfn.XLOOKUP($A61,Cleaned_Hospital_Details!$A:$A,Cleaned_Hospital_Details!E:E)</f>
        <v>Tier - 3</v>
      </c>
      <c r="R61" s="8" t="str">
        <f>_xlfn.XLOOKUP($A61,Cleaned_Hospital_Details!$A:$A,Cleaned_Hospital_Details!F:F)</f>
        <v>R1011</v>
      </c>
      <c r="S61" s="15">
        <f>_xlfn.XLOOKUP($A61,Cleaned_Hospital_Details!$A:$A,Cleaned_Hospital_Details!G:G)</f>
        <v>26240</v>
      </c>
      <c r="T61" s="8">
        <f>_xlfn.XLOOKUP($A61,Cleaned_Hospital_Details!$A:$A,Cleaned_Hospital_Details!H:H)</f>
        <v>51</v>
      </c>
      <c r="U61" s="8" t="str">
        <f>_xlfn.XLOOKUP($A61,Cleaned_Hospital_Details!$A:$A,Cleaned_Hospital_Details!I:I)</f>
        <v>Adult</v>
      </c>
      <c r="V61" t="str">
        <f t="shared" si="0"/>
        <v>Louise Voghel</v>
      </c>
    </row>
    <row r="62" spans="1:22" ht="15.6" x14ac:dyDescent="0.3">
      <c r="A62" s="10" t="s">
        <v>98</v>
      </c>
      <c r="B62" s="8" t="str">
        <f>VLOOKUP(A62,Cleaned_Customer_Names!A61:D2396,2,0)</f>
        <v>Mr.</v>
      </c>
      <c r="C62" s="8" t="str">
        <f>VLOOKUP(A62,Cleaned_Customer_Names!A61:D2396,3,0)</f>
        <v>Cameron</v>
      </c>
      <c r="D62" s="8" t="str">
        <f>VLOOKUP($A62,Cleaned_Customer_Names!$A61:$D2396,4,0)</f>
        <v>Rieth</v>
      </c>
      <c r="E62" s="22">
        <f>VLOOKUP($A62,Cleaned_Medical_Exam!$A61:$J2396,2,0)</f>
        <v>38.06</v>
      </c>
      <c r="F62" s="24">
        <f>VLOOKUP($A62,Cleaned_Medical_Exam!$A61:$J2396,3,0)</f>
        <v>6.04</v>
      </c>
      <c r="G62" s="20" t="str">
        <f>VLOOKUP($A62,Cleaned_Medical_Exam!$A61:$J2396,4,0)</f>
        <v>No</v>
      </c>
      <c r="H62" s="20" t="str">
        <f>VLOOKUP($A62,Cleaned_Medical_Exam!$A61:$J2396,5,0)</f>
        <v>No</v>
      </c>
      <c r="I62" s="20" t="str">
        <f>VLOOKUP($A62,Cleaned_Medical_Exam!$A61:$J2396,6,0)</f>
        <v>Yes</v>
      </c>
      <c r="J62" s="48">
        <f>VLOOKUP($A62,Cleaned_Medical_Exam!$A61:$J2396,7,0)</f>
        <v>1</v>
      </c>
      <c r="K62" s="8" t="str">
        <f>VLOOKUP($A62,Cleaned_Medical_Exam!$A61:$J2396,8,0)</f>
        <v>Yes</v>
      </c>
      <c r="L62" s="20" t="str">
        <f>VLOOKUP($A62,Cleaned_Medical_Exam!$A61:$J2396,9,0)</f>
        <v>Obesity</v>
      </c>
      <c r="M62" s="20" t="str">
        <f>VLOOKUP($A62,Cleaned_Medical_Exam!$A61:$J2396,10,0)</f>
        <v>Prediabetes</v>
      </c>
      <c r="N62" s="48">
        <f>_xlfn.XLOOKUP(A62,Cleaned_Hospital_Details!A:A,Cleaned_Hospital_Details!B:B)</f>
        <v>2</v>
      </c>
      <c r="O62" s="49">
        <f>_xlfn.XLOOKUP($A62,Cleaned_Hospital_Details!$A:$A,Cleaned_Hospital_Details!C:C)</f>
        <v>42560.43</v>
      </c>
      <c r="P62" s="8" t="str">
        <f>_xlfn.XLOOKUP($A62,Cleaned_Hospital_Details!$A:$A,Cleaned_Hospital_Details!D:D)</f>
        <v>Tier - 1</v>
      </c>
      <c r="Q62" s="8" t="str">
        <f>_xlfn.XLOOKUP($A62,Cleaned_Hospital_Details!$A:$A,Cleaned_Hospital_Details!E:E)</f>
        <v>Tier - 3</v>
      </c>
      <c r="R62" s="8" t="str">
        <f>_xlfn.XLOOKUP($A62,Cleaned_Hospital_Details!$A:$A,Cleaned_Hospital_Details!F:F)</f>
        <v>R1013</v>
      </c>
      <c r="S62" s="15">
        <f>_xlfn.XLOOKUP($A62,Cleaned_Hospital_Details!$A:$A,Cleaned_Hospital_Details!G:G)</f>
        <v>29216</v>
      </c>
      <c r="T62" s="8">
        <f>_xlfn.XLOOKUP($A62,Cleaned_Hospital_Details!$A:$A,Cleaned_Hospital_Details!H:H)</f>
        <v>43</v>
      </c>
      <c r="U62" s="8" t="str">
        <f>_xlfn.XLOOKUP($A62,Cleaned_Hospital_Details!$A:$A,Cleaned_Hospital_Details!I:I)</f>
        <v>Adult</v>
      </c>
      <c r="V62" t="str">
        <f t="shared" si="0"/>
        <v>Cameron Rieth</v>
      </c>
    </row>
    <row r="63" spans="1:22" ht="15.6" x14ac:dyDescent="0.3">
      <c r="A63" s="10" t="s">
        <v>99</v>
      </c>
      <c r="B63" s="8" t="str">
        <f>VLOOKUP(A63,Cleaned_Customer_Names!A62:D2397,2,0)</f>
        <v>Ms.</v>
      </c>
      <c r="C63" s="8" t="str">
        <f>VLOOKUP(A63,Cleaned_Customer_Names!A62:D2397,3,0)</f>
        <v>Katie</v>
      </c>
      <c r="D63" s="8" t="str">
        <f>VLOOKUP($A63,Cleaned_Customer_Names!$A62:$D2397,4,0)</f>
        <v>Gollotto</v>
      </c>
      <c r="E63" s="22">
        <f>VLOOKUP($A63,Cleaned_Medical_Exam!$A62:$J2397,2,0)</f>
        <v>51.48</v>
      </c>
      <c r="F63" s="24">
        <f>VLOOKUP($A63,Cleaned_Medical_Exam!$A62:$J2397,3,0)</f>
        <v>9.33</v>
      </c>
      <c r="G63" s="20" t="str">
        <f>VLOOKUP($A63,Cleaned_Medical_Exam!$A62:$J2397,4,0)</f>
        <v>Yes</v>
      </c>
      <c r="H63" s="20" t="str">
        <f>VLOOKUP($A63,Cleaned_Medical_Exam!$A62:$J2397,5,0)</f>
        <v>No</v>
      </c>
      <c r="I63" s="20" t="str">
        <f>VLOOKUP($A63,Cleaned_Medical_Exam!$A62:$J2397,6,0)</f>
        <v>No</v>
      </c>
      <c r="J63" s="48">
        <f>VLOOKUP($A63,Cleaned_Medical_Exam!$A62:$J2397,7,0)</f>
        <v>0</v>
      </c>
      <c r="K63" s="8" t="str">
        <f>VLOOKUP($A63,Cleaned_Medical_Exam!$A62:$J2397,8,0)</f>
        <v>Yes</v>
      </c>
      <c r="L63" s="20" t="str">
        <f>VLOOKUP($A63,Cleaned_Medical_Exam!$A62:$J2397,9,0)</f>
        <v>Obesity</v>
      </c>
      <c r="M63" s="20" t="str">
        <f>VLOOKUP($A63,Cleaned_Medical_Exam!$A62:$J2397,10,0)</f>
        <v>Diabetes</v>
      </c>
      <c r="N63" s="48">
        <f>_xlfn.XLOOKUP(A63,Cleaned_Hospital_Details!A:A,Cleaned_Hospital_Details!B:B)</f>
        <v>0</v>
      </c>
      <c r="O63" s="49">
        <f>_xlfn.XLOOKUP($A63,Cleaned_Hospital_Details!$A:$A,Cleaned_Hospital_Details!C:C)</f>
        <v>42538.720000000001</v>
      </c>
      <c r="P63" s="8" t="str">
        <f>_xlfn.XLOOKUP($A63,Cleaned_Hospital_Details!$A:$A,Cleaned_Hospital_Details!D:D)</f>
        <v>Tier - 1</v>
      </c>
      <c r="Q63" s="8" t="str">
        <f>_xlfn.XLOOKUP($A63,Cleaned_Hospital_Details!$A:$A,Cleaned_Hospital_Details!E:E)</f>
        <v>Tier - 3</v>
      </c>
      <c r="R63" s="8" t="str">
        <f>_xlfn.XLOOKUP($A63,Cleaned_Hospital_Details!$A:$A,Cleaned_Hospital_Details!F:F)</f>
        <v>R1011</v>
      </c>
      <c r="S63" s="15">
        <f>_xlfn.XLOOKUP($A63,Cleaned_Hospital_Details!$A:$A,Cleaned_Hospital_Details!G:G)</f>
        <v>24650</v>
      </c>
      <c r="T63" s="8">
        <f>_xlfn.XLOOKUP($A63,Cleaned_Hospital_Details!$A:$A,Cleaned_Hospital_Details!H:H)</f>
        <v>55</v>
      </c>
      <c r="U63" s="8" t="str">
        <f>_xlfn.XLOOKUP($A63,Cleaned_Hospital_Details!$A:$A,Cleaned_Hospital_Details!I:I)</f>
        <v>Old</v>
      </c>
      <c r="V63" t="str">
        <f t="shared" si="0"/>
        <v>Katie Gollotto</v>
      </c>
    </row>
    <row r="64" spans="1:22" ht="15.6" x14ac:dyDescent="0.3">
      <c r="A64" s="10" t="s">
        <v>100</v>
      </c>
      <c r="B64" s="8" t="str">
        <f>VLOOKUP(A64,Cleaned_Customer_Names!A63:D2398,2,0)</f>
        <v>Ms.</v>
      </c>
      <c r="C64" s="8" t="str">
        <f>VLOOKUP(A64,Cleaned_Customer_Names!A63:D2398,3,0)</f>
        <v>Casey</v>
      </c>
      <c r="D64" s="8" t="str">
        <f>VLOOKUP($A64,Cleaned_Customer_Names!$A63:$D2398,4,0)</f>
        <v>Dunn</v>
      </c>
      <c r="E64" s="22">
        <f>VLOOKUP($A64,Cleaned_Medical_Exam!$A63:$J2398,2,0)</f>
        <v>52.06</v>
      </c>
      <c r="F64" s="24">
        <f>VLOOKUP($A64,Cleaned_Medical_Exam!$A63:$J2398,3,0)</f>
        <v>11.47</v>
      </c>
      <c r="G64" s="20" t="str">
        <f>VLOOKUP($A64,Cleaned_Medical_Exam!$A63:$J2398,4,0)</f>
        <v>No</v>
      </c>
      <c r="H64" s="20" t="str">
        <f>VLOOKUP($A64,Cleaned_Medical_Exam!$A63:$J2398,5,0)</f>
        <v>No</v>
      </c>
      <c r="I64" s="20" t="str">
        <f>VLOOKUP($A64,Cleaned_Medical_Exam!$A63:$J2398,6,0)</f>
        <v>No</v>
      </c>
      <c r="J64" s="48">
        <f>VLOOKUP($A64,Cleaned_Medical_Exam!$A63:$J2398,7,0)</f>
        <v>0</v>
      </c>
      <c r="K64" s="8" t="str">
        <f>VLOOKUP($A64,Cleaned_Medical_Exam!$A63:$J2398,8,0)</f>
        <v>Yes</v>
      </c>
      <c r="L64" s="20" t="str">
        <f>VLOOKUP($A64,Cleaned_Medical_Exam!$A63:$J2398,9,0)</f>
        <v>Obesity</v>
      </c>
      <c r="M64" s="20" t="str">
        <f>VLOOKUP($A64,Cleaned_Medical_Exam!$A63:$J2398,10,0)</f>
        <v>Diabetes</v>
      </c>
      <c r="N64" s="48">
        <f>_xlfn.XLOOKUP(A64,Cleaned_Hospital_Details!A:A,Cleaned_Hospital_Details!B:B)</f>
        <v>0</v>
      </c>
      <c r="O64" s="49">
        <f>_xlfn.XLOOKUP($A64,Cleaned_Hospital_Details!$A:$A,Cleaned_Hospital_Details!C:C)</f>
        <v>42478.6</v>
      </c>
      <c r="P64" s="8" t="str">
        <f>_xlfn.XLOOKUP($A64,Cleaned_Hospital_Details!$A:$A,Cleaned_Hospital_Details!D:D)</f>
        <v>Tier - 1</v>
      </c>
      <c r="Q64" s="8" t="str">
        <f>_xlfn.XLOOKUP($A64,Cleaned_Hospital_Details!$A:$A,Cleaned_Hospital_Details!E:E)</f>
        <v>Tier - 2</v>
      </c>
      <c r="R64" s="8" t="str">
        <f>_xlfn.XLOOKUP($A64,Cleaned_Hospital_Details!$A:$A,Cleaned_Hospital_Details!F:F)</f>
        <v>R1011</v>
      </c>
      <c r="S64" s="15">
        <f>_xlfn.XLOOKUP($A64,Cleaned_Hospital_Details!$A:$A,Cleaned_Hospital_Details!G:G)</f>
        <v>25053</v>
      </c>
      <c r="T64" s="8">
        <f>_xlfn.XLOOKUP($A64,Cleaned_Hospital_Details!$A:$A,Cleaned_Hospital_Details!H:H)</f>
        <v>54</v>
      </c>
      <c r="U64" s="8" t="str">
        <f>_xlfn.XLOOKUP($A64,Cleaned_Hospital_Details!$A:$A,Cleaned_Hospital_Details!I:I)</f>
        <v>Adult</v>
      </c>
      <c r="V64" t="str">
        <f t="shared" si="0"/>
        <v>Casey Dunn</v>
      </c>
    </row>
    <row r="65" spans="1:22" ht="15.6" x14ac:dyDescent="0.3">
      <c r="A65" s="10" t="s">
        <v>101</v>
      </c>
      <c r="B65" s="8" t="str">
        <f>VLOOKUP(A65,Cleaned_Customer_Names!A64:D2399,2,0)</f>
        <v>Mr.</v>
      </c>
      <c r="C65" s="8" t="str">
        <f>VLOOKUP(A65,Cleaned_Customer_Names!A64:D2399,3,0)</f>
        <v>David</v>
      </c>
      <c r="D65" s="8" t="str">
        <f>VLOOKUP($A65,Cleaned_Customer_Names!$A64:$D2399,4,0)</f>
        <v>Blitzer</v>
      </c>
      <c r="E65" s="22">
        <f>VLOOKUP($A65,Cleaned_Medical_Exam!$A64:$J2399,2,0)</f>
        <v>30.684999999999999</v>
      </c>
      <c r="F65" s="24">
        <f>VLOOKUP($A65,Cleaned_Medical_Exam!$A64:$J2399,3,0)</f>
        <v>7.02</v>
      </c>
      <c r="G65" s="20" t="str">
        <f>VLOOKUP($A65,Cleaned_Medical_Exam!$A64:$J2399,4,0)</f>
        <v>Yes</v>
      </c>
      <c r="H65" s="20" t="str">
        <f>VLOOKUP($A65,Cleaned_Medical_Exam!$A64:$J2399,5,0)</f>
        <v>No</v>
      </c>
      <c r="I65" s="20" t="str">
        <f>VLOOKUP($A65,Cleaned_Medical_Exam!$A64:$J2399,6,0)</f>
        <v>No</v>
      </c>
      <c r="J65" s="48">
        <f>VLOOKUP($A65,Cleaned_Medical_Exam!$A64:$J2399,7,0)</f>
        <v>0</v>
      </c>
      <c r="K65" s="8" t="str">
        <f>VLOOKUP($A65,Cleaned_Medical_Exam!$A64:$J2399,8,0)</f>
        <v>Yes</v>
      </c>
      <c r="L65" s="20" t="str">
        <f>VLOOKUP($A65,Cleaned_Medical_Exam!$A64:$J2399,9,0)</f>
        <v>Obesity</v>
      </c>
      <c r="M65" s="20" t="str">
        <f>VLOOKUP($A65,Cleaned_Medical_Exam!$A64:$J2399,10,0)</f>
        <v>Diabetes</v>
      </c>
      <c r="N65" s="48">
        <f>_xlfn.XLOOKUP(A65,Cleaned_Hospital_Details!A:A,Cleaned_Hospital_Details!B:B)</f>
        <v>0</v>
      </c>
      <c r="O65" s="49">
        <f>_xlfn.XLOOKUP($A65,Cleaned_Hospital_Details!$A:$A,Cleaned_Hospital_Details!C:C)</f>
        <v>42303.69</v>
      </c>
      <c r="P65" s="8" t="str">
        <f>_xlfn.XLOOKUP($A65,Cleaned_Hospital_Details!$A:$A,Cleaned_Hospital_Details!D:D)</f>
        <v>Tier - 1</v>
      </c>
      <c r="Q65" s="8" t="str">
        <f>_xlfn.XLOOKUP($A65,Cleaned_Hospital_Details!$A:$A,Cleaned_Hospital_Details!E:E)</f>
        <v>Tier - 2</v>
      </c>
      <c r="R65" s="8" t="str">
        <f>_xlfn.XLOOKUP($A65,Cleaned_Hospital_Details!$A:$A,Cleaned_Hospital_Details!F:F)</f>
        <v>R1016</v>
      </c>
      <c r="S65" s="15">
        <f>_xlfn.XLOOKUP($A65,Cleaned_Hospital_Details!$A:$A,Cleaned_Hospital_Details!G:G)</f>
        <v>24651</v>
      </c>
      <c r="T65" s="8">
        <f>_xlfn.XLOOKUP($A65,Cleaned_Hospital_Details!$A:$A,Cleaned_Hospital_Details!H:H)</f>
        <v>55</v>
      </c>
      <c r="U65" s="8" t="str">
        <f>_xlfn.XLOOKUP($A65,Cleaned_Hospital_Details!$A:$A,Cleaned_Hospital_Details!I:I)</f>
        <v>Old</v>
      </c>
      <c r="V65" t="str">
        <f t="shared" si="0"/>
        <v>David Blitzer</v>
      </c>
    </row>
    <row r="66" spans="1:22" ht="15.6" x14ac:dyDescent="0.3">
      <c r="A66" s="10" t="s">
        <v>102</v>
      </c>
      <c r="B66" s="8" t="str">
        <f>VLOOKUP(A66,Cleaned_Customer_Names!A65:D2400,2,0)</f>
        <v>Mr.</v>
      </c>
      <c r="C66" s="8" t="str">
        <f>VLOOKUP(A66,Cleaned_Customer_Names!A65:D2400,3,0)</f>
        <v>Bryson</v>
      </c>
      <c r="D66" s="8" t="str">
        <f>VLOOKUP($A66,Cleaned_Customer_Names!$A65:$D2400,4,0)</f>
        <v>Smith</v>
      </c>
      <c r="E66" s="22">
        <f>VLOOKUP($A66,Cleaned_Medical_Exam!$A65:$J2400,2,0)</f>
        <v>36.08</v>
      </c>
      <c r="F66" s="24">
        <f>VLOOKUP($A66,Cleaned_Medical_Exam!$A65:$J2400,3,0)</f>
        <v>8.8000000000000007</v>
      </c>
      <c r="G66" s="20" t="str">
        <f>VLOOKUP($A66,Cleaned_Medical_Exam!$A65:$J2400,4,0)</f>
        <v>Yes</v>
      </c>
      <c r="H66" s="20" t="str">
        <f>VLOOKUP($A66,Cleaned_Medical_Exam!$A65:$J2400,5,0)</f>
        <v>No</v>
      </c>
      <c r="I66" s="20" t="str">
        <f>VLOOKUP($A66,Cleaned_Medical_Exam!$A65:$J2400,6,0)</f>
        <v>No</v>
      </c>
      <c r="J66" s="48">
        <f>VLOOKUP($A66,Cleaned_Medical_Exam!$A65:$J2400,7,0)</f>
        <v>1</v>
      </c>
      <c r="K66" s="8" t="str">
        <f>VLOOKUP($A66,Cleaned_Medical_Exam!$A65:$J2400,8,0)</f>
        <v>Yes</v>
      </c>
      <c r="L66" s="20" t="str">
        <f>VLOOKUP($A66,Cleaned_Medical_Exam!$A65:$J2400,9,0)</f>
        <v>Obesity</v>
      </c>
      <c r="M66" s="20" t="str">
        <f>VLOOKUP($A66,Cleaned_Medical_Exam!$A65:$J2400,10,0)</f>
        <v>Diabetes</v>
      </c>
      <c r="N66" s="48">
        <f>_xlfn.XLOOKUP(A66,Cleaned_Hospital_Details!A:A,Cleaned_Hospital_Details!B:B)</f>
        <v>1</v>
      </c>
      <c r="O66" s="49">
        <f>_xlfn.XLOOKUP($A66,Cleaned_Hospital_Details!$A:$A,Cleaned_Hospital_Details!C:C)</f>
        <v>42211.14</v>
      </c>
      <c r="P66" s="8" t="str">
        <f>_xlfn.XLOOKUP($A66,Cleaned_Hospital_Details!$A:$A,Cleaned_Hospital_Details!D:D)</f>
        <v>Tier - 1</v>
      </c>
      <c r="Q66" s="8" t="str">
        <f>_xlfn.XLOOKUP($A66,Cleaned_Hospital_Details!$A:$A,Cleaned_Hospital_Details!E:E)</f>
        <v>Tier - 3</v>
      </c>
      <c r="R66" s="8" t="str">
        <f>_xlfn.XLOOKUP($A66,Cleaned_Hospital_Details!$A:$A,Cleaned_Hospital_Details!F:F)</f>
        <v>R1013</v>
      </c>
      <c r="S66" s="15">
        <f>_xlfn.XLOOKUP($A66,Cleaned_Hospital_Details!$A:$A,Cleaned_Hospital_Details!G:G)</f>
        <v>27621</v>
      </c>
      <c r="T66" s="8">
        <f>_xlfn.XLOOKUP($A66,Cleaned_Hospital_Details!$A:$A,Cleaned_Hospital_Details!H:H)</f>
        <v>47</v>
      </c>
      <c r="U66" s="8" t="str">
        <f>_xlfn.XLOOKUP($A66,Cleaned_Hospital_Details!$A:$A,Cleaned_Hospital_Details!I:I)</f>
        <v>Adult</v>
      </c>
      <c r="V66" t="str">
        <f t="shared" si="0"/>
        <v>Bryson Smith</v>
      </c>
    </row>
    <row r="67" spans="1:22" ht="15.6" x14ac:dyDescent="0.3">
      <c r="A67" s="10" t="s">
        <v>103</v>
      </c>
      <c r="B67" s="8" t="str">
        <f>VLOOKUP(A67,Cleaned_Customer_Names!A66:D2401,2,0)</f>
        <v>Ms.</v>
      </c>
      <c r="C67" s="8" t="str">
        <f>VLOOKUP(A67,Cleaned_Customer_Names!A66:D2401,3,0)</f>
        <v>Megan</v>
      </c>
      <c r="D67" s="8" t="str">
        <f>VLOOKUP($A67,Cleaned_Customer_Names!$A66:$D2401,4,0)</f>
        <v>Hyland</v>
      </c>
      <c r="E67" s="22">
        <f>VLOOKUP($A67,Cleaned_Medical_Exam!$A66:$J2401,2,0)</f>
        <v>54.99</v>
      </c>
      <c r="F67" s="24">
        <f>VLOOKUP($A67,Cleaned_Medical_Exam!$A66:$J2401,3,0)</f>
        <v>8.68</v>
      </c>
      <c r="G67" s="20" t="str">
        <f>VLOOKUP($A67,Cleaned_Medical_Exam!$A66:$J2401,4,0)</f>
        <v>No</v>
      </c>
      <c r="H67" s="20" t="str">
        <f>VLOOKUP($A67,Cleaned_Medical_Exam!$A66:$J2401,5,0)</f>
        <v>No</v>
      </c>
      <c r="I67" s="20" t="str">
        <f>VLOOKUP($A67,Cleaned_Medical_Exam!$A66:$J2401,6,0)</f>
        <v>No</v>
      </c>
      <c r="J67" s="48">
        <f>VLOOKUP($A67,Cleaned_Medical_Exam!$A66:$J2401,7,0)</f>
        <v>2</v>
      </c>
      <c r="K67" s="8" t="str">
        <f>VLOOKUP($A67,Cleaned_Medical_Exam!$A66:$J2401,8,0)</f>
        <v>Yes</v>
      </c>
      <c r="L67" s="20" t="str">
        <f>VLOOKUP($A67,Cleaned_Medical_Exam!$A66:$J2401,9,0)</f>
        <v>Obesity</v>
      </c>
      <c r="M67" s="20" t="str">
        <f>VLOOKUP($A67,Cleaned_Medical_Exam!$A66:$J2401,10,0)</f>
        <v>Diabetes</v>
      </c>
      <c r="N67" s="48">
        <f>_xlfn.XLOOKUP(A67,Cleaned_Hospital_Details!A:A,Cleaned_Hospital_Details!B:B)</f>
        <v>0</v>
      </c>
      <c r="O67" s="49">
        <f>_xlfn.XLOOKUP($A67,Cleaned_Hospital_Details!$A:$A,Cleaned_Hospital_Details!C:C)</f>
        <v>42188.15</v>
      </c>
      <c r="P67" s="8" t="str">
        <f>_xlfn.XLOOKUP($A67,Cleaned_Hospital_Details!$A:$A,Cleaned_Hospital_Details!D:D)</f>
        <v>Tier - 1</v>
      </c>
      <c r="Q67" s="8" t="str">
        <f>_xlfn.XLOOKUP($A67,Cleaned_Hospital_Details!$A:$A,Cleaned_Hospital_Details!E:E)</f>
        <v>Tier - 1</v>
      </c>
      <c r="R67" s="8" t="str">
        <f>_xlfn.XLOOKUP($A67,Cleaned_Hospital_Details!$A:$A,Cleaned_Hospital_Details!F:F)</f>
        <v>R1011</v>
      </c>
      <c r="S67" s="15">
        <f>_xlfn.XLOOKUP($A67,Cleaned_Hospital_Details!$A:$A,Cleaned_Hospital_Details!G:G)</f>
        <v>26925</v>
      </c>
      <c r="T67" s="8">
        <f>_xlfn.XLOOKUP($A67,Cleaned_Hospital_Details!$A:$A,Cleaned_Hospital_Details!H:H)</f>
        <v>49</v>
      </c>
      <c r="U67" s="8" t="str">
        <f>_xlfn.XLOOKUP($A67,Cleaned_Hospital_Details!$A:$A,Cleaned_Hospital_Details!I:I)</f>
        <v>Adult</v>
      </c>
      <c r="V67" t="str">
        <f t="shared" ref="V67:V130" si="1">_xlfn.CONCAT(C67, " ", D67)</f>
        <v>Megan Hyland</v>
      </c>
    </row>
    <row r="68" spans="1:22" ht="15.6" x14ac:dyDescent="0.3">
      <c r="A68" s="10" t="s">
        <v>104</v>
      </c>
      <c r="B68" s="8" t="str">
        <f>VLOOKUP(A68,Cleaned_Customer_Names!A67:D2402,2,0)</f>
        <v>Mr.</v>
      </c>
      <c r="C68" s="8" t="str">
        <f>VLOOKUP(A68,Cleaned_Customer_Names!A67:D2402,3,0)</f>
        <v>Daniel</v>
      </c>
      <c r="D68" s="8" t="str">
        <f>VLOOKUP($A68,Cleaned_Customer_Names!$A67:$D2402,4,0)</f>
        <v>Ducharme</v>
      </c>
      <c r="E68" s="22">
        <f>VLOOKUP($A68,Cleaned_Medical_Exam!$A67:$J2402,2,0)</f>
        <v>35.97</v>
      </c>
      <c r="F68" s="24">
        <f>VLOOKUP($A68,Cleaned_Medical_Exam!$A67:$J2402,3,0)</f>
        <v>6.12</v>
      </c>
      <c r="G68" s="20" t="str">
        <f>VLOOKUP($A68,Cleaned_Medical_Exam!$A67:$J2402,4,0)</f>
        <v>No</v>
      </c>
      <c r="H68" s="20" t="str">
        <f>VLOOKUP($A68,Cleaned_Medical_Exam!$A67:$J2402,5,0)</f>
        <v>No</v>
      </c>
      <c r="I68" s="20" t="str">
        <f>VLOOKUP($A68,Cleaned_Medical_Exam!$A67:$J2402,6,0)</f>
        <v>Yes</v>
      </c>
      <c r="J68" s="48">
        <f>VLOOKUP($A68,Cleaned_Medical_Exam!$A67:$J2402,7,0)</f>
        <v>1</v>
      </c>
      <c r="K68" s="8" t="str">
        <f>VLOOKUP($A68,Cleaned_Medical_Exam!$A67:$J2402,8,0)</f>
        <v>Yes</v>
      </c>
      <c r="L68" s="20" t="str">
        <f>VLOOKUP($A68,Cleaned_Medical_Exam!$A67:$J2402,9,0)</f>
        <v>Obesity</v>
      </c>
      <c r="M68" s="20" t="str">
        <f>VLOOKUP($A68,Cleaned_Medical_Exam!$A67:$J2402,10,0)</f>
        <v>Prediabetes</v>
      </c>
      <c r="N68" s="48">
        <f>_xlfn.XLOOKUP(A68,Cleaned_Hospital_Details!A:A,Cleaned_Hospital_Details!B:B)</f>
        <v>3</v>
      </c>
      <c r="O68" s="49">
        <f>_xlfn.XLOOKUP($A68,Cleaned_Hospital_Details!$A:$A,Cleaned_Hospital_Details!C:C)</f>
        <v>42124.52</v>
      </c>
      <c r="P68" s="8" t="str">
        <f>_xlfn.XLOOKUP($A68,Cleaned_Hospital_Details!$A:$A,Cleaned_Hospital_Details!D:D)</f>
        <v>Tier - 1</v>
      </c>
      <c r="Q68" s="8" t="str">
        <f>_xlfn.XLOOKUP($A68,Cleaned_Hospital_Details!$A:$A,Cleaned_Hospital_Details!E:E)</f>
        <v>Tier - 1</v>
      </c>
      <c r="R68" s="8" t="str">
        <f>_xlfn.XLOOKUP($A68,Cleaned_Hospital_Details!$A:$A,Cleaned_Hospital_Details!F:F)</f>
        <v>R1013</v>
      </c>
      <c r="S68" s="15">
        <f>_xlfn.XLOOKUP($A68,Cleaned_Hospital_Details!$A:$A,Cleaned_Hospital_Details!G:G)</f>
        <v>29039</v>
      </c>
      <c r="T68" s="8">
        <f>_xlfn.XLOOKUP($A68,Cleaned_Hospital_Details!$A:$A,Cleaned_Hospital_Details!H:H)</f>
        <v>43</v>
      </c>
      <c r="U68" s="8" t="str">
        <f>_xlfn.XLOOKUP($A68,Cleaned_Hospital_Details!$A:$A,Cleaned_Hospital_Details!I:I)</f>
        <v>Adult</v>
      </c>
      <c r="V68" t="str">
        <f t="shared" si="1"/>
        <v>Daniel Ducharme</v>
      </c>
    </row>
    <row r="69" spans="1:22" ht="15.6" x14ac:dyDescent="0.3">
      <c r="A69" s="10" t="s">
        <v>105</v>
      </c>
      <c r="B69" s="8" t="str">
        <f>VLOOKUP(A69,Cleaned_Customer_Names!A68:D2403,2,0)</f>
        <v>Mr.</v>
      </c>
      <c r="C69" s="8" t="str">
        <f>VLOOKUP(A69,Cleaned_Customer_Names!A68:D2403,3,0)</f>
        <v>Steven</v>
      </c>
      <c r="D69" s="8" t="str">
        <f>VLOOKUP($A69,Cleaned_Customer_Names!$A68:$D2403,4,0)</f>
        <v>Johnson</v>
      </c>
      <c r="E69" s="22">
        <f>VLOOKUP($A69,Cleaned_Medical_Exam!$A68:$J2403,2,0)</f>
        <v>45.54</v>
      </c>
      <c r="F69" s="24">
        <f>VLOOKUP($A69,Cleaned_Medical_Exam!$A68:$J2403,3,0)</f>
        <v>5.4</v>
      </c>
      <c r="G69" s="20" t="str">
        <f>VLOOKUP($A69,Cleaned_Medical_Exam!$A68:$J2403,4,0)</f>
        <v>Yes</v>
      </c>
      <c r="H69" s="20" t="str">
        <f>VLOOKUP($A69,Cleaned_Medical_Exam!$A68:$J2403,5,0)</f>
        <v>No</v>
      </c>
      <c r="I69" s="20" t="str">
        <f>VLOOKUP($A69,Cleaned_Medical_Exam!$A68:$J2403,6,0)</f>
        <v>Yes</v>
      </c>
      <c r="J69" s="48">
        <f>VLOOKUP($A69,Cleaned_Medical_Exam!$A68:$J2403,7,0)</f>
        <v>1</v>
      </c>
      <c r="K69" s="8" t="str">
        <f>VLOOKUP($A69,Cleaned_Medical_Exam!$A68:$J2403,8,0)</f>
        <v>Yes</v>
      </c>
      <c r="L69" s="20" t="str">
        <f>VLOOKUP($A69,Cleaned_Medical_Exam!$A68:$J2403,9,0)</f>
        <v>Obesity</v>
      </c>
      <c r="M69" s="20" t="str">
        <f>VLOOKUP($A69,Cleaned_Medical_Exam!$A68:$J2403,10,0)</f>
        <v>Normal</v>
      </c>
      <c r="N69" s="48">
        <f>_xlfn.XLOOKUP(A69,Cleaned_Hospital_Details!A:A,Cleaned_Hospital_Details!B:B)</f>
        <v>2</v>
      </c>
      <c r="O69" s="49">
        <f>_xlfn.XLOOKUP($A69,Cleaned_Hospital_Details!$A:$A,Cleaned_Hospital_Details!C:C)</f>
        <v>42112.24</v>
      </c>
      <c r="P69" s="8" t="str">
        <f>_xlfn.XLOOKUP($A69,Cleaned_Hospital_Details!$A:$A,Cleaned_Hospital_Details!D:D)</f>
        <v>Tier - 1</v>
      </c>
      <c r="Q69" s="8" t="str">
        <f>_xlfn.XLOOKUP($A69,Cleaned_Hospital_Details!$A:$A,Cleaned_Hospital_Details!E:E)</f>
        <v>Tier - 3</v>
      </c>
      <c r="R69" s="8" t="str">
        <f>_xlfn.XLOOKUP($A69,Cleaned_Hospital_Details!$A:$A,Cleaned_Hospital_Details!F:F)</f>
        <v>R1013</v>
      </c>
      <c r="S69" s="15">
        <f>_xlfn.XLOOKUP($A69,Cleaned_Hospital_Details!$A:$A,Cleaned_Hospital_Details!G:G)</f>
        <v>35773</v>
      </c>
      <c r="T69" s="8">
        <f>_xlfn.XLOOKUP($A69,Cleaned_Hospital_Details!$A:$A,Cleaned_Hospital_Details!H:H)</f>
        <v>25</v>
      </c>
      <c r="U69" s="8" t="str">
        <f>_xlfn.XLOOKUP($A69,Cleaned_Hospital_Details!$A:$A,Cleaned_Hospital_Details!I:I)</f>
        <v>Adult</v>
      </c>
      <c r="V69" t="str">
        <f t="shared" si="1"/>
        <v>Steven Johnson</v>
      </c>
    </row>
    <row r="70" spans="1:22" ht="15.6" x14ac:dyDescent="0.3">
      <c r="A70" s="10" t="s">
        <v>106</v>
      </c>
      <c r="B70" s="8" t="str">
        <f>VLOOKUP(A70,Cleaned_Customer_Names!A69:D2404,2,0)</f>
        <v>Ms.</v>
      </c>
      <c r="C70" s="8" t="str">
        <f>VLOOKUP(A70,Cleaned_Customer_Names!A69:D2404,3,0)</f>
        <v>Jenna</v>
      </c>
      <c r="D70" s="8" t="str">
        <f>VLOOKUP($A70,Cleaned_Customer_Names!$A69:$D2404,4,0)</f>
        <v>Mutz</v>
      </c>
      <c r="E70" s="22">
        <f>VLOOKUP($A70,Cleaned_Medical_Exam!$A69:$J2404,2,0)</f>
        <v>35.53</v>
      </c>
      <c r="F70" s="24">
        <f>VLOOKUP($A70,Cleaned_Medical_Exam!$A69:$J2404,3,0)</f>
        <v>4.3600000000000003</v>
      </c>
      <c r="G70" s="20" t="str">
        <f>VLOOKUP($A70,Cleaned_Medical_Exam!$A69:$J2404,4,0)</f>
        <v>Yes</v>
      </c>
      <c r="H70" s="20" t="str">
        <f>VLOOKUP($A70,Cleaned_Medical_Exam!$A69:$J2404,5,0)</f>
        <v>No</v>
      </c>
      <c r="I70" s="20" t="str">
        <f>VLOOKUP($A70,Cleaned_Medical_Exam!$A69:$J2404,6,0)</f>
        <v>No</v>
      </c>
      <c r="J70" s="48">
        <f>VLOOKUP($A70,Cleaned_Medical_Exam!$A69:$J2404,7,0)</f>
        <v>0</v>
      </c>
      <c r="K70" s="8" t="str">
        <f>VLOOKUP($A70,Cleaned_Medical_Exam!$A69:$J2404,8,0)</f>
        <v>Yes</v>
      </c>
      <c r="L70" s="20" t="str">
        <f>VLOOKUP($A70,Cleaned_Medical_Exam!$A69:$J2404,9,0)</f>
        <v>Obesity</v>
      </c>
      <c r="M70" s="20" t="str">
        <f>VLOOKUP($A70,Cleaned_Medical_Exam!$A69:$J2404,10,0)</f>
        <v>Normal</v>
      </c>
      <c r="N70" s="48">
        <f>_xlfn.XLOOKUP(A70,Cleaned_Hospital_Details!A:A,Cleaned_Hospital_Details!B:B)</f>
        <v>0</v>
      </c>
      <c r="O70" s="49">
        <f>_xlfn.XLOOKUP($A70,Cleaned_Hospital_Details!$A:$A,Cleaned_Hospital_Details!C:C)</f>
        <v>42111.66</v>
      </c>
      <c r="P70" s="8" t="str">
        <f>_xlfn.XLOOKUP($A70,Cleaned_Hospital_Details!$A:$A,Cleaned_Hospital_Details!D:D)</f>
        <v>Tier - 1</v>
      </c>
      <c r="Q70" s="8" t="str">
        <f>_xlfn.XLOOKUP($A70,Cleaned_Hospital_Details!$A:$A,Cleaned_Hospital_Details!E:E)</f>
        <v>Tier - 1</v>
      </c>
      <c r="R70" s="8" t="str">
        <f>_xlfn.XLOOKUP($A70,Cleaned_Hospital_Details!$A:$A,Cleaned_Hospital_Details!F:F)</f>
        <v>R1024</v>
      </c>
      <c r="S70" s="15">
        <f>_xlfn.XLOOKUP($A70,Cleaned_Hospital_Details!$A:$A,Cleaned_Hospital_Details!G:G)</f>
        <v>28092</v>
      </c>
      <c r="T70" s="8">
        <f>_xlfn.XLOOKUP($A70,Cleaned_Hospital_Details!$A:$A,Cleaned_Hospital_Details!H:H)</f>
        <v>46</v>
      </c>
      <c r="U70" s="8" t="str">
        <f>_xlfn.XLOOKUP($A70,Cleaned_Hospital_Details!$A:$A,Cleaned_Hospital_Details!I:I)</f>
        <v>Adult</v>
      </c>
      <c r="V70" t="str">
        <f t="shared" si="1"/>
        <v>Jenna Mutz</v>
      </c>
    </row>
    <row r="71" spans="1:22" ht="15.6" x14ac:dyDescent="0.3">
      <c r="A71" s="10" t="s">
        <v>107</v>
      </c>
      <c r="B71" s="8" t="str">
        <f>VLOOKUP(A71,Cleaned_Customer_Names!A70:D2405,2,0)</f>
        <v>Mr.</v>
      </c>
      <c r="C71" s="8" t="str">
        <f>VLOOKUP(A71,Cleaned_Customer_Names!A70:D2405,3,0)</f>
        <v>Freeman</v>
      </c>
      <c r="D71" s="8" t="str">
        <f>VLOOKUP($A71,Cleaned_Customer_Names!$A70:$D2405,4,0)</f>
        <v>Lee</v>
      </c>
      <c r="E71" s="22">
        <f>VLOOKUP($A71,Cleaned_Medical_Exam!$A70:$J2405,2,0)</f>
        <v>30.8</v>
      </c>
      <c r="F71" s="24">
        <f>VLOOKUP($A71,Cleaned_Medical_Exam!$A70:$J2405,3,0)</f>
        <v>9.77</v>
      </c>
      <c r="G71" s="20" t="str">
        <f>VLOOKUP($A71,Cleaned_Medical_Exam!$A70:$J2405,4,0)</f>
        <v>No</v>
      </c>
      <c r="H71" s="20" t="str">
        <f>VLOOKUP($A71,Cleaned_Medical_Exam!$A70:$J2405,5,0)</f>
        <v>No</v>
      </c>
      <c r="I71" s="20" t="str">
        <f>VLOOKUP($A71,Cleaned_Medical_Exam!$A70:$J2405,6,0)</f>
        <v>No</v>
      </c>
      <c r="J71" s="48">
        <f>VLOOKUP($A71,Cleaned_Medical_Exam!$A70:$J2405,7,0)</f>
        <v>0</v>
      </c>
      <c r="K71" s="8" t="str">
        <f>VLOOKUP($A71,Cleaned_Medical_Exam!$A70:$J2405,8,0)</f>
        <v>Yes</v>
      </c>
      <c r="L71" s="20" t="str">
        <f>VLOOKUP($A71,Cleaned_Medical_Exam!$A70:$J2405,9,0)</f>
        <v>Obesity</v>
      </c>
      <c r="M71" s="20" t="str">
        <f>VLOOKUP($A71,Cleaned_Medical_Exam!$A70:$J2405,10,0)</f>
        <v>Diabetes</v>
      </c>
      <c r="N71" s="48">
        <f>_xlfn.XLOOKUP(A71,Cleaned_Hospital_Details!A:A,Cleaned_Hospital_Details!B:B)</f>
        <v>1</v>
      </c>
      <c r="O71" s="49">
        <f>_xlfn.XLOOKUP($A71,Cleaned_Hospital_Details!$A:$A,Cleaned_Hospital_Details!C:C)</f>
        <v>41999.519999999997</v>
      </c>
      <c r="P71" s="8" t="str">
        <f>_xlfn.XLOOKUP($A71,Cleaned_Hospital_Details!$A:$A,Cleaned_Hospital_Details!D:D)</f>
        <v>Tier - 1</v>
      </c>
      <c r="Q71" s="8" t="str">
        <f>_xlfn.XLOOKUP($A71,Cleaned_Hospital_Details!$A:$A,Cleaned_Hospital_Details!E:E)</f>
        <v>Tier - 3</v>
      </c>
      <c r="R71" s="8" t="str">
        <f>_xlfn.XLOOKUP($A71,Cleaned_Hospital_Details!$A:$A,Cleaned_Hospital_Details!F:F)</f>
        <v>R1013</v>
      </c>
      <c r="S71" s="15">
        <f>_xlfn.XLOOKUP($A71,Cleaned_Hospital_Details!$A:$A,Cleaned_Hospital_Details!G:G)</f>
        <v>25191</v>
      </c>
      <c r="T71" s="8">
        <f>_xlfn.XLOOKUP($A71,Cleaned_Hospital_Details!$A:$A,Cleaned_Hospital_Details!H:H)</f>
        <v>54</v>
      </c>
      <c r="U71" s="8" t="str">
        <f>_xlfn.XLOOKUP($A71,Cleaned_Hospital_Details!$A:$A,Cleaned_Hospital_Details!I:I)</f>
        <v>Adult</v>
      </c>
      <c r="V71" t="str">
        <f t="shared" si="1"/>
        <v>Freeman Lee</v>
      </c>
    </row>
    <row r="72" spans="1:22" ht="15.6" x14ac:dyDescent="0.3">
      <c r="A72" s="10" t="s">
        <v>108</v>
      </c>
      <c r="B72" s="8" t="str">
        <f>VLOOKUP(A72,Cleaned_Customer_Names!A71:D2406,2,0)</f>
        <v>Mr.</v>
      </c>
      <c r="C72" s="8" t="str">
        <f>VLOOKUP(A72,Cleaned_Customer_Names!A71:D2406,3,0)</f>
        <v>Jeff</v>
      </c>
      <c r="D72" s="8" t="str">
        <f>VLOOKUP($A72,Cleaned_Customer_Names!$A71:$D2406,4,0)</f>
        <v>Turner</v>
      </c>
      <c r="E72" s="22">
        <f>VLOOKUP($A72,Cleaned_Medical_Exam!$A71:$J2406,2,0)</f>
        <v>38.39</v>
      </c>
      <c r="F72" s="24">
        <f>VLOOKUP($A72,Cleaned_Medical_Exam!$A71:$J2406,3,0)</f>
        <v>4.25</v>
      </c>
      <c r="G72" s="20" t="str">
        <f>VLOOKUP($A72,Cleaned_Medical_Exam!$A71:$J2406,4,0)</f>
        <v>No</v>
      </c>
      <c r="H72" s="20" t="str">
        <f>VLOOKUP($A72,Cleaned_Medical_Exam!$A71:$J2406,5,0)</f>
        <v>No</v>
      </c>
      <c r="I72" s="20" t="str">
        <f>VLOOKUP($A72,Cleaned_Medical_Exam!$A71:$J2406,6,0)</f>
        <v>No</v>
      </c>
      <c r="J72" s="48">
        <f>VLOOKUP($A72,Cleaned_Medical_Exam!$A71:$J2406,7,0)</f>
        <v>1</v>
      </c>
      <c r="K72" s="8" t="str">
        <f>VLOOKUP($A72,Cleaned_Medical_Exam!$A71:$J2406,8,0)</f>
        <v>Yes</v>
      </c>
      <c r="L72" s="20" t="str">
        <f>VLOOKUP($A72,Cleaned_Medical_Exam!$A71:$J2406,9,0)</f>
        <v>Obesity</v>
      </c>
      <c r="M72" s="20" t="str">
        <f>VLOOKUP($A72,Cleaned_Medical_Exam!$A71:$J2406,10,0)</f>
        <v>Normal</v>
      </c>
      <c r="N72" s="48">
        <f>_xlfn.XLOOKUP(A72,Cleaned_Hospital_Details!A:A,Cleaned_Hospital_Details!B:B)</f>
        <v>3</v>
      </c>
      <c r="O72" s="49">
        <f>_xlfn.XLOOKUP($A72,Cleaned_Hospital_Details!$A:$A,Cleaned_Hospital_Details!C:C)</f>
        <v>41949.24</v>
      </c>
      <c r="P72" s="8" t="str">
        <f>_xlfn.XLOOKUP($A72,Cleaned_Hospital_Details!$A:$A,Cleaned_Hospital_Details!D:D)</f>
        <v>Tier - 1</v>
      </c>
      <c r="Q72" s="8" t="str">
        <f>_xlfn.XLOOKUP($A72,Cleaned_Hospital_Details!$A:$A,Cleaned_Hospital_Details!E:E)</f>
        <v>Tier - 1</v>
      </c>
      <c r="R72" s="8" t="str">
        <f>_xlfn.XLOOKUP($A72,Cleaned_Hospital_Details!$A:$A,Cleaned_Hospital_Details!F:F)</f>
        <v>R1013</v>
      </c>
      <c r="S72" s="15">
        <f>_xlfn.XLOOKUP($A72,Cleaned_Hospital_Details!$A:$A,Cleaned_Hospital_Details!G:G)</f>
        <v>30996</v>
      </c>
      <c r="T72" s="8">
        <f>_xlfn.XLOOKUP($A72,Cleaned_Hospital_Details!$A:$A,Cleaned_Hospital_Details!H:H)</f>
        <v>38</v>
      </c>
      <c r="U72" s="8" t="str">
        <f>_xlfn.XLOOKUP($A72,Cleaned_Hospital_Details!$A:$A,Cleaned_Hospital_Details!I:I)</f>
        <v>Adult</v>
      </c>
      <c r="V72" t="str">
        <f t="shared" si="1"/>
        <v>Jeff Turner</v>
      </c>
    </row>
    <row r="73" spans="1:22" ht="15.6" x14ac:dyDescent="0.3">
      <c r="A73" s="10" t="s">
        <v>109</v>
      </c>
      <c r="B73" s="8" t="str">
        <f>VLOOKUP(A73,Cleaned_Customer_Names!A72:D2407,2,0)</f>
        <v>Mr.</v>
      </c>
      <c r="C73" s="8" t="str">
        <f>VLOOKUP(A73,Cleaned_Customer_Names!A72:D2407,3,0)</f>
        <v>Elenilton</v>
      </c>
      <c r="D73" s="8" t="str">
        <f>VLOOKUP($A73,Cleaned_Customer_Names!$A72:$D2407,4,0)</f>
        <v>Rangel</v>
      </c>
      <c r="E73" s="22">
        <f>VLOOKUP($A73,Cleaned_Medical_Exam!$A72:$J2407,2,0)</f>
        <v>32.299999999999997</v>
      </c>
      <c r="F73" s="24">
        <f>VLOOKUP($A73,Cleaned_Medical_Exam!$A72:$J2407,3,0)</f>
        <v>4.76</v>
      </c>
      <c r="G73" s="20" t="str">
        <f>VLOOKUP($A73,Cleaned_Medical_Exam!$A72:$J2407,4,0)</f>
        <v>No</v>
      </c>
      <c r="H73" s="20" t="str">
        <f>VLOOKUP($A73,Cleaned_Medical_Exam!$A72:$J2407,5,0)</f>
        <v>No</v>
      </c>
      <c r="I73" s="20" t="str">
        <f>VLOOKUP($A73,Cleaned_Medical_Exam!$A72:$J2407,6,0)</f>
        <v>No</v>
      </c>
      <c r="J73" s="48">
        <f>VLOOKUP($A73,Cleaned_Medical_Exam!$A72:$J2407,7,0)</f>
        <v>2</v>
      </c>
      <c r="K73" s="8" t="str">
        <f>VLOOKUP($A73,Cleaned_Medical_Exam!$A72:$J2407,8,0)</f>
        <v>Yes</v>
      </c>
      <c r="L73" s="20" t="str">
        <f>VLOOKUP($A73,Cleaned_Medical_Exam!$A72:$J2407,9,0)</f>
        <v>Obesity</v>
      </c>
      <c r="M73" s="20" t="str">
        <f>VLOOKUP($A73,Cleaned_Medical_Exam!$A72:$J2407,10,0)</f>
        <v>Normal</v>
      </c>
      <c r="N73" s="48">
        <f>_xlfn.XLOOKUP(A73,Cleaned_Hospital_Details!A:A,Cleaned_Hospital_Details!B:B)</f>
        <v>1</v>
      </c>
      <c r="O73" s="49">
        <f>_xlfn.XLOOKUP($A73,Cleaned_Hospital_Details!$A:$A,Cleaned_Hospital_Details!C:C)</f>
        <v>41919.1</v>
      </c>
      <c r="P73" s="8" t="str">
        <f>_xlfn.XLOOKUP($A73,Cleaned_Hospital_Details!$A:$A,Cleaned_Hospital_Details!D:D)</f>
        <v>Tier - 1</v>
      </c>
      <c r="Q73" s="8" t="str">
        <f>_xlfn.XLOOKUP($A73,Cleaned_Hospital_Details!$A:$A,Cleaned_Hospital_Details!E:E)</f>
        <v>Tier - 1</v>
      </c>
      <c r="R73" s="8" t="str">
        <f>_xlfn.XLOOKUP($A73,Cleaned_Hospital_Details!$A:$A,Cleaned_Hospital_Details!F:F)</f>
        <v>R1016</v>
      </c>
      <c r="S73" s="15">
        <f>_xlfn.XLOOKUP($A73,Cleaned_Hospital_Details!$A:$A,Cleaned_Hospital_Details!G:G)</f>
        <v>26458</v>
      </c>
      <c r="T73" s="8">
        <f>_xlfn.XLOOKUP($A73,Cleaned_Hospital_Details!$A:$A,Cleaned_Hospital_Details!H:H)</f>
        <v>51</v>
      </c>
      <c r="U73" s="8" t="str">
        <f>_xlfn.XLOOKUP($A73,Cleaned_Hospital_Details!$A:$A,Cleaned_Hospital_Details!I:I)</f>
        <v>Adult</v>
      </c>
      <c r="V73" t="str">
        <f t="shared" si="1"/>
        <v>Elenilton Rangel</v>
      </c>
    </row>
    <row r="74" spans="1:22" ht="15.6" x14ac:dyDescent="0.3">
      <c r="A74" s="10" t="s">
        <v>110</v>
      </c>
      <c r="B74" s="8" t="str">
        <f>VLOOKUP(A74,Cleaned_Customer_Names!A73:D2408,2,0)</f>
        <v>Ms.</v>
      </c>
      <c r="C74" s="8" t="str">
        <f>VLOOKUP(A74,Cleaned_Customer_Names!A73:D2408,3,0)</f>
        <v>Maurya</v>
      </c>
      <c r="D74" s="8" t="str">
        <f>VLOOKUP($A74,Cleaned_Customer_Names!$A73:$D2408,4,0)</f>
        <v>Lacey</v>
      </c>
      <c r="E74" s="22">
        <f>VLOOKUP($A74,Cleaned_Medical_Exam!$A73:$J2408,2,0)</f>
        <v>48.8</v>
      </c>
      <c r="F74" s="24">
        <f>VLOOKUP($A74,Cleaned_Medical_Exam!$A73:$J2408,3,0)</f>
        <v>6.22</v>
      </c>
      <c r="G74" s="20" t="str">
        <f>VLOOKUP($A74,Cleaned_Medical_Exam!$A73:$J2408,4,0)</f>
        <v>Yes</v>
      </c>
      <c r="H74" s="20" t="str">
        <f>VLOOKUP($A74,Cleaned_Medical_Exam!$A73:$J2408,5,0)</f>
        <v>No</v>
      </c>
      <c r="I74" s="20" t="str">
        <f>VLOOKUP($A74,Cleaned_Medical_Exam!$A73:$J2408,6,0)</f>
        <v>No</v>
      </c>
      <c r="J74" s="48">
        <f>VLOOKUP($A74,Cleaned_Medical_Exam!$A73:$J2408,7,0)</f>
        <v>2</v>
      </c>
      <c r="K74" s="8" t="str">
        <f>VLOOKUP($A74,Cleaned_Medical_Exam!$A73:$J2408,8,0)</f>
        <v>Yes</v>
      </c>
      <c r="L74" s="20" t="str">
        <f>VLOOKUP($A74,Cleaned_Medical_Exam!$A73:$J2408,9,0)</f>
        <v>Obesity</v>
      </c>
      <c r="M74" s="20" t="str">
        <f>VLOOKUP($A74,Cleaned_Medical_Exam!$A73:$J2408,10,0)</f>
        <v>Prediabetes</v>
      </c>
      <c r="N74" s="48">
        <f>_xlfn.XLOOKUP(A74,Cleaned_Hospital_Details!A:A,Cleaned_Hospital_Details!B:B)</f>
        <v>0</v>
      </c>
      <c r="O74" s="49">
        <f>_xlfn.XLOOKUP($A74,Cleaned_Hospital_Details!$A:$A,Cleaned_Hospital_Details!C:C)</f>
        <v>41886.54</v>
      </c>
      <c r="P74" s="8" t="str">
        <f>_xlfn.XLOOKUP($A74,Cleaned_Hospital_Details!$A:$A,Cleaned_Hospital_Details!D:D)</f>
        <v>Tier - 1</v>
      </c>
      <c r="Q74" s="8" t="str">
        <f>_xlfn.XLOOKUP($A74,Cleaned_Hospital_Details!$A:$A,Cleaned_Hospital_Details!E:E)</f>
        <v>Tier - 3</v>
      </c>
      <c r="R74" s="8" t="str">
        <f>_xlfn.XLOOKUP($A74,Cleaned_Hospital_Details!$A:$A,Cleaned_Hospital_Details!F:F)</f>
        <v>R1011</v>
      </c>
      <c r="S74" s="15">
        <f>_xlfn.XLOOKUP($A74,Cleaned_Hospital_Details!$A:$A,Cleaned_Hospital_Details!G:G)</f>
        <v>24371</v>
      </c>
      <c r="T74" s="8">
        <f>_xlfn.XLOOKUP($A74,Cleaned_Hospital_Details!$A:$A,Cleaned_Hospital_Details!H:H)</f>
        <v>56</v>
      </c>
      <c r="U74" s="8" t="str">
        <f>_xlfn.XLOOKUP($A74,Cleaned_Hospital_Details!$A:$A,Cleaned_Hospital_Details!I:I)</f>
        <v>Old</v>
      </c>
      <c r="V74" t="str">
        <f t="shared" si="1"/>
        <v>Maurya Lacey</v>
      </c>
    </row>
    <row r="75" spans="1:22" ht="15.6" x14ac:dyDescent="0.3">
      <c r="A75" s="10" t="s">
        <v>111</v>
      </c>
      <c r="B75" s="8" t="str">
        <f>VLOOKUP(A75,Cleaned_Customer_Names!A74:D2409,2,0)</f>
        <v>Ms.</v>
      </c>
      <c r="C75" s="8" t="str">
        <f>VLOOKUP(A75,Cleaned_Customer_Names!A74:D2409,3,0)</f>
        <v>Samantha</v>
      </c>
      <c r="D75" s="8" t="str">
        <f>VLOOKUP($A75,Cleaned_Customer_Names!$A74:$D2409,4,0)</f>
        <v>Stiger</v>
      </c>
      <c r="E75" s="22">
        <f>VLOOKUP($A75,Cleaned_Medical_Exam!$A74:$J2409,2,0)</f>
        <v>45.5</v>
      </c>
      <c r="F75" s="24">
        <f>VLOOKUP($A75,Cleaned_Medical_Exam!$A74:$J2409,3,0)</f>
        <v>7.96</v>
      </c>
      <c r="G75" s="20" t="str">
        <f>VLOOKUP($A75,Cleaned_Medical_Exam!$A74:$J2409,4,0)</f>
        <v>No</v>
      </c>
      <c r="H75" s="20" t="str">
        <f>VLOOKUP($A75,Cleaned_Medical_Exam!$A74:$J2409,5,0)</f>
        <v>No</v>
      </c>
      <c r="I75" s="20" t="str">
        <f>VLOOKUP($A75,Cleaned_Medical_Exam!$A74:$J2409,6,0)</f>
        <v>No</v>
      </c>
      <c r="J75" s="48">
        <f>VLOOKUP($A75,Cleaned_Medical_Exam!$A74:$J2409,7,0)</f>
        <v>0</v>
      </c>
      <c r="K75" s="8" t="str">
        <f>VLOOKUP($A75,Cleaned_Medical_Exam!$A74:$J2409,8,0)</f>
        <v>Yes</v>
      </c>
      <c r="L75" s="20" t="str">
        <f>VLOOKUP($A75,Cleaned_Medical_Exam!$A74:$J2409,9,0)</f>
        <v>Obesity</v>
      </c>
      <c r="M75" s="20" t="str">
        <f>VLOOKUP($A75,Cleaned_Medical_Exam!$A74:$J2409,10,0)</f>
        <v>Diabetes</v>
      </c>
      <c r="N75" s="48">
        <f>_xlfn.XLOOKUP(A75,Cleaned_Hospital_Details!A:A,Cleaned_Hospital_Details!B:B)</f>
        <v>0</v>
      </c>
      <c r="O75" s="49">
        <f>_xlfn.XLOOKUP($A75,Cleaned_Hospital_Details!$A:$A,Cleaned_Hospital_Details!C:C)</f>
        <v>41794.629999999997</v>
      </c>
      <c r="P75" s="8" t="str">
        <f>_xlfn.XLOOKUP($A75,Cleaned_Hospital_Details!$A:$A,Cleaned_Hospital_Details!D:D)</f>
        <v>Tier - 1</v>
      </c>
      <c r="Q75" s="8" t="str">
        <f>_xlfn.XLOOKUP($A75,Cleaned_Hospital_Details!$A:$A,Cleaned_Hospital_Details!E:E)</f>
        <v>Tier - 3</v>
      </c>
      <c r="R75" s="8" t="str">
        <f>_xlfn.XLOOKUP($A75,Cleaned_Hospital_Details!$A:$A,Cleaned_Hospital_Details!F:F)</f>
        <v>R1011</v>
      </c>
      <c r="S75" s="15">
        <f>_xlfn.XLOOKUP($A75,Cleaned_Hospital_Details!$A:$A,Cleaned_Hospital_Details!G:G)</f>
        <v>22911</v>
      </c>
      <c r="T75" s="8">
        <f>_xlfn.XLOOKUP($A75,Cleaned_Hospital_Details!$A:$A,Cleaned_Hospital_Details!H:H)</f>
        <v>60</v>
      </c>
      <c r="U75" s="8" t="str">
        <f>_xlfn.XLOOKUP($A75,Cleaned_Hospital_Details!$A:$A,Cleaned_Hospital_Details!I:I)</f>
        <v>Old</v>
      </c>
      <c r="V75" t="str">
        <f t="shared" si="1"/>
        <v>Samantha Stiger</v>
      </c>
    </row>
    <row r="76" spans="1:22" ht="15.6" x14ac:dyDescent="0.3">
      <c r="A76" s="10" t="s">
        <v>112</v>
      </c>
      <c r="B76" s="8" t="str">
        <f>VLOOKUP(A76,Cleaned_Customer_Names!A75:D2410,2,0)</f>
        <v>Ms.</v>
      </c>
      <c r="C76" s="8" t="str">
        <f>VLOOKUP(A76,Cleaned_Customer_Names!A75:D2410,3,0)</f>
        <v>Bethany</v>
      </c>
      <c r="D76" s="8" t="str">
        <f>VLOOKUP($A76,Cleaned_Customer_Names!$A75:$D2410,4,0)</f>
        <v>Caldwell</v>
      </c>
      <c r="E76" s="22">
        <f>VLOOKUP($A76,Cleaned_Medical_Exam!$A75:$J2410,2,0)</f>
        <v>53.61</v>
      </c>
      <c r="F76" s="24">
        <f>VLOOKUP($A76,Cleaned_Medical_Exam!$A75:$J2410,3,0)</f>
        <v>10.92</v>
      </c>
      <c r="G76" s="20" t="str">
        <f>VLOOKUP($A76,Cleaned_Medical_Exam!$A75:$J2410,4,0)</f>
        <v>Yes</v>
      </c>
      <c r="H76" s="20" t="str">
        <f>VLOOKUP($A76,Cleaned_Medical_Exam!$A75:$J2410,5,0)</f>
        <v>No</v>
      </c>
      <c r="I76" s="20" t="str">
        <f>VLOOKUP($A76,Cleaned_Medical_Exam!$A75:$J2410,6,0)</f>
        <v>No</v>
      </c>
      <c r="J76" s="48">
        <f>VLOOKUP($A76,Cleaned_Medical_Exam!$A75:$J2410,7,0)</f>
        <v>1</v>
      </c>
      <c r="K76" s="8" t="str">
        <f>VLOOKUP($A76,Cleaned_Medical_Exam!$A75:$J2410,8,0)</f>
        <v>Yes</v>
      </c>
      <c r="L76" s="20" t="str">
        <f>VLOOKUP($A76,Cleaned_Medical_Exam!$A75:$J2410,9,0)</f>
        <v>Obesity</v>
      </c>
      <c r="M76" s="20" t="str">
        <f>VLOOKUP($A76,Cleaned_Medical_Exam!$A75:$J2410,10,0)</f>
        <v>Diabetes</v>
      </c>
      <c r="N76" s="48">
        <f>_xlfn.XLOOKUP(A76,Cleaned_Hospital_Details!A:A,Cleaned_Hospital_Details!B:B)</f>
        <v>1</v>
      </c>
      <c r="O76" s="49">
        <f>_xlfn.XLOOKUP($A76,Cleaned_Hospital_Details!$A:$A,Cleaned_Hospital_Details!C:C)</f>
        <v>41681.86</v>
      </c>
      <c r="P76" s="8" t="str">
        <f>_xlfn.XLOOKUP($A76,Cleaned_Hospital_Details!$A:$A,Cleaned_Hospital_Details!D:D)</f>
        <v>Tier - 1</v>
      </c>
      <c r="Q76" s="8" t="str">
        <f>_xlfn.XLOOKUP($A76,Cleaned_Hospital_Details!$A:$A,Cleaned_Hospital_Details!E:E)</f>
        <v>Tier - 1</v>
      </c>
      <c r="R76" s="8" t="str">
        <f>_xlfn.XLOOKUP($A76,Cleaned_Hospital_Details!$A:$A,Cleaned_Hospital_Details!F:F)</f>
        <v>R1011</v>
      </c>
      <c r="S76" s="15">
        <f>_xlfn.XLOOKUP($A76,Cleaned_Hospital_Details!$A:$A,Cleaned_Hospital_Details!G:G)</f>
        <v>27666</v>
      </c>
      <c r="T76" s="8">
        <f>_xlfn.XLOOKUP($A76,Cleaned_Hospital_Details!$A:$A,Cleaned_Hospital_Details!H:H)</f>
        <v>47</v>
      </c>
      <c r="U76" s="8" t="str">
        <f>_xlfn.XLOOKUP($A76,Cleaned_Hospital_Details!$A:$A,Cleaned_Hospital_Details!I:I)</f>
        <v>Adult</v>
      </c>
      <c r="V76" t="str">
        <f t="shared" si="1"/>
        <v>Bethany Caldwell</v>
      </c>
    </row>
    <row r="77" spans="1:22" ht="15.6" x14ac:dyDescent="0.3">
      <c r="A77" s="10" t="s">
        <v>113</v>
      </c>
      <c r="B77" s="8" t="str">
        <f>VLOOKUP(A77,Cleaned_Customer_Names!A76:D2411,2,0)</f>
        <v>Mr.</v>
      </c>
      <c r="C77" s="8" t="str">
        <f>VLOOKUP(A77,Cleaned_Customer_Names!A76:D2411,3,0)</f>
        <v>Yves</v>
      </c>
      <c r="D77" s="8" t="str">
        <f>VLOOKUP($A77,Cleaned_Customer_Names!$A76:$D2411,4,0)</f>
        <v>Marmillod</v>
      </c>
      <c r="E77" s="22">
        <f>VLOOKUP($A77,Cleaned_Medical_Exam!$A76:$J2411,2,0)</f>
        <v>36.19</v>
      </c>
      <c r="F77" s="24">
        <f>VLOOKUP($A77,Cleaned_Medical_Exam!$A76:$J2411,3,0)</f>
        <v>11.51</v>
      </c>
      <c r="G77" s="20" t="str">
        <f>VLOOKUP($A77,Cleaned_Medical_Exam!$A76:$J2411,4,0)</f>
        <v>Yes</v>
      </c>
      <c r="H77" s="20" t="str">
        <f>VLOOKUP($A77,Cleaned_Medical_Exam!$A76:$J2411,5,0)</f>
        <v>No</v>
      </c>
      <c r="I77" s="20" t="str">
        <f>VLOOKUP($A77,Cleaned_Medical_Exam!$A76:$J2411,6,0)</f>
        <v>No</v>
      </c>
      <c r="J77" s="48">
        <f>VLOOKUP($A77,Cleaned_Medical_Exam!$A76:$J2411,7,0)</f>
        <v>1</v>
      </c>
      <c r="K77" s="8" t="str">
        <f>VLOOKUP($A77,Cleaned_Medical_Exam!$A76:$J2411,8,0)</f>
        <v>Yes</v>
      </c>
      <c r="L77" s="20" t="str">
        <f>VLOOKUP($A77,Cleaned_Medical_Exam!$A76:$J2411,9,0)</f>
        <v>Obesity</v>
      </c>
      <c r="M77" s="20" t="str">
        <f>VLOOKUP($A77,Cleaned_Medical_Exam!$A76:$J2411,10,0)</f>
        <v>Diabetes</v>
      </c>
      <c r="N77" s="48">
        <f>_xlfn.XLOOKUP(A77,Cleaned_Hospital_Details!A:A,Cleaned_Hospital_Details!B:B)</f>
        <v>0</v>
      </c>
      <c r="O77" s="49">
        <f>_xlfn.XLOOKUP($A77,Cleaned_Hospital_Details!$A:$A,Cleaned_Hospital_Details!C:C)</f>
        <v>41676.080000000002</v>
      </c>
      <c r="P77" s="8" t="str">
        <f>_xlfn.XLOOKUP($A77,Cleaned_Hospital_Details!$A:$A,Cleaned_Hospital_Details!D:D)</f>
        <v>Tier - 1</v>
      </c>
      <c r="Q77" s="8" t="str">
        <f>_xlfn.XLOOKUP($A77,Cleaned_Hospital_Details!$A:$A,Cleaned_Hospital_Details!E:E)</f>
        <v>Tier - 2</v>
      </c>
      <c r="R77" s="8" t="str">
        <f>_xlfn.XLOOKUP($A77,Cleaned_Hospital_Details!$A:$A,Cleaned_Hospital_Details!F:F)</f>
        <v>R1013</v>
      </c>
      <c r="S77" s="15">
        <f>_xlfn.XLOOKUP($A77,Cleaned_Hospital_Details!$A:$A,Cleaned_Hospital_Details!G:G)</f>
        <v>27712</v>
      </c>
      <c r="T77" s="8">
        <f>_xlfn.XLOOKUP($A77,Cleaned_Hospital_Details!$A:$A,Cleaned_Hospital_Details!H:H)</f>
        <v>47</v>
      </c>
      <c r="U77" s="8" t="str">
        <f>_xlfn.XLOOKUP($A77,Cleaned_Hospital_Details!$A:$A,Cleaned_Hospital_Details!I:I)</f>
        <v>Adult</v>
      </c>
      <c r="V77" t="str">
        <f t="shared" si="1"/>
        <v>Yves Marmillod</v>
      </c>
    </row>
    <row r="78" spans="1:22" ht="15.6" x14ac:dyDescent="0.3">
      <c r="A78" s="10" t="s">
        <v>114</v>
      </c>
      <c r="B78" s="8" t="str">
        <f>VLOOKUP(A78,Cleaned_Customer_Names!A77:D2412,2,0)</f>
        <v>Ms.</v>
      </c>
      <c r="C78" s="8" t="str">
        <f>VLOOKUP(A78,Cleaned_Customer_Names!A77:D2412,3,0)</f>
        <v>Danielle</v>
      </c>
      <c r="D78" s="8" t="str">
        <f>VLOOKUP($A78,Cleaned_Customer_Names!$A77:$D2412,4,0)</f>
        <v>Cloutier-Simons</v>
      </c>
      <c r="E78" s="22">
        <f>VLOOKUP($A78,Cleaned_Medical_Exam!$A77:$J2412,2,0)</f>
        <v>34.6</v>
      </c>
      <c r="F78" s="24">
        <f>VLOOKUP($A78,Cleaned_Medical_Exam!$A77:$J2412,3,0)</f>
        <v>5.99</v>
      </c>
      <c r="G78" s="20" t="str">
        <f>VLOOKUP($A78,Cleaned_Medical_Exam!$A77:$J2412,4,0)</f>
        <v>Yes</v>
      </c>
      <c r="H78" s="20" t="str">
        <f>VLOOKUP($A78,Cleaned_Medical_Exam!$A77:$J2412,5,0)</f>
        <v>No</v>
      </c>
      <c r="I78" s="20" t="str">
        <f>VLOOKUP($A78,Cleaned_Medical_Exam!$A77:$J2412,6,0)</f>
        <v>No</v>
      </c>
      <c r="J78" s="48">
        <f>VLOOKUP($A78,Cleaned_Medical_Exam!$A77:$J2412,7,0)</f>
        <v>0</v>
      </c>
      <c r="K78" s="8" t="str">
        <f>VLOOKUP($A78,Cleaned_Medical_Exam!$A77:$J2412,8,0)</f>
        <v>Yes</v>
      </c>
      <c r="L78" s="20" t="str">
        <f>VLOOKUP($A78,Cleaned_Medical_Exam!$A77:$J2412,9,0)</f>
        <v>Obesity</v>
      </c>
      <c r="M78" s="20" t="str">
        <f>VLOOKUP($A78,Cleaned_Medical_Exam!$A77:$J2412,10,0)</f>
        <v>Prediabetes</v>
      </c>
      <c r="N78" s="48">
        <f>_xlfn.XLOOKUP(A78,Cleaned_Hospital_Details!A:A,Cleaned_Hospital_Details!B:B)</f>
        <v>1</v>
      </c>
      <c r="O78" s="49">
        <f>_xlfn.XLOOKUP($A78,Cleaned_Hospital_Details!$A:$A,Cleaned_Hospital_Details!C:C)</f>
        <v>41661.599999999999</v>
      </c>
      <c r="P78" s="8" t="str">
        <f>_xlfn.XLOOKUP($A78,Cleaned_Hospital_Details!$A:$A,Cleaned_Hospital_Details!D:D)</f>
        <v>Tier - 1</v>
      </c>
      <c r="Q78" s="8" t="str">
        <f>_xlfn.XLOOKUP($A78,Cleaned_Hospital_Details!$A:$A,Cleaned_Hospital_Details!E:E)</f>
        <v>Tier - 3</v>
      </c>
      <c r="R78" s="8" t="str">
        <f>_xlfn.XLOOKUP($A78,Cleaned_Hospital_Details!$A:$A,Cleaned_Hospital_Details!F:F)</f>
        <v>R1011</v>
      </c>
      <c r="S78" s="15">
        <f>_xlfn.XLOOKUP($A78,Cleaned_Hospital_Details!$A:$A,Cleaned_Hospital_Details!G:G)</f>
        <v>28062</v>
      </c>
      <c r="T78" s="8">
        <f>_xlfn.XLOOKUP($A78,Cleaned_Hospital_Details!$A:$A,Cleaned_Hospital_Details!H:H)</f>
        <v>46</v>
      </c>
      <c r="U78" s="8" t="str">
        <f>_xlfn.XLOOKUP($A78,Cleaned_Hospital_Details!$A:$A,Cleaned_Hospital_Details!I:I)</f>
        <v>Adult</v>
      </c>
      <c r="V78" t="str">
        <f t="shared" si="1"/>
        <v>Danielle Cloutier-Simons</v>
      </c>
    </row>
    <row r="79" spans="1:22" ht="15.6" x14ac:dyDescent="0.3">
      <c r="A79" s="10" t="s">
        <v>115</v>
      </c>
      <c r="B79" s="8" t="str">
        <f>VLOOKUP(A79,Cleaned_Customer_Names!A78:D2413,2,0)</f>
        <v>Ms.</v>
      </c>
      <c r="C79" s="8" t="str">
        <f>VLOOKUP(A79,Cleaned_Customer_Names!A78:D2413,3,0)</f>
        <v>Julia</v>
      </c>
      <c r="D79" s="8" t="str">
        <f>VLOOKUP($A79,Cleaned_Customer_Names!$A78:$D2413,4,0)</f>
        <v>Vegas</v>
      </c>
      <c r="E79" s="22">
        <f>VLOOKUP($A79,Cleaned_Medical_Exam!$A78:$J2413,2,0)</f>
        <v>54.12</v>
      </c>
      <c r="F79" s="24">
        <f>VLOOKUP($A79,Cleaned_Medical_Exam!$A78:$J2413,3,0)</f>
        <v>11.57</v>
      </c>
      <c r="G79" s="20" t="str">
        <f>VLOOKUP($A79,Cleaned_Medical_Exam!$A78:$J2413,4,0)</f>
        <v>No</v>
      </c>
      <c r="H79" s="20" t="str">
        <f>VLOOKUP($A79,Cleaned_Medical_Exam!$A78:$J2413,5,0)</f>
        <v>No</v>
      </c>
      <c r="I79" s="20" t="str">
        <f>VLOOKUP($A79,Cleaned_Medical_Exam!$A78:$J2413,6,0)</f>
        <v>No</v>
      </c>
      <c r="J79" s="48">
        <f>VLOOKUP($A79,Cleaned_Medical_Exam!$A78:$J2413,7,0)</f>
        <v>0</v>
      </c>
      <c r="K79" s="8" t="str">
        <f>VLOOKUP($A79,Cleaned_Medical_Exam!$A78:$J2413,8,0)</f>
        <v>Yes</v>
      </c>
      <c r="L79" s="20" t="str">
        <f>VLOOKUP($A79,Cleaned_Medical_Exam!$A78:$J2413,9,0)</f>
        <v>Obesity</v>
      </c>
      <c r="M79" s="20" t="str">
        <f>VLOOKUP($A79,Cleaned_Medical_Exam!$A78:$J2413,10,0)</f>
        <v>Diabetes</v>
      </c>
      <c r="N79" s="48">
        <f>_xlfn.XLOOKUP(A79,Cleaned_Hospital_Details!A:A,Cleaned_Hospital_Details!B:B)</f>
        <v>0</v>
      </c>
      <c r="O79" s="49">
        <f>_xlfn.XLOOKUP($A79,Cleaned_Hospital_Details!$A:$A,Cleaned_Hospital_Details!C:C)</f>
        <v>41636.199999999997</v>
      </c>
      <c r="P79" s="8" t="str">
        <f>_xlfn.XLOOKUP($A79,Cleaned_Hospital_Details!$A:$A,Cleaned_Hospital_Details!D:D)</f>
        <v>Tier - 1</v>
      </c>
      <c r="Q79" s="8" t="str">
        <f>_xlfn.XLOOKUP($A79,Cleaned_Hospital_Details!$A:$A,Cleaned_Hospital_Details!E:E)</f>
        <v>Tier - 1</v>
      </c>
      <c r="R79" s="8" t="str">
        <f>_xlfn.XLOOKUP($A79,Cleaned_Hospital_Details!$A:$A,Cleaned_Hospital_Details!F:F)</f>
        <v>R1011</v>
      </c>
      <c r="S79" s="15">
        <f>_xlfn.XLOOKUP($A79,Cleaned_Hospital_Details!$A:$A,Cleaned_Hospital_Details!G:G)</f>
        <v>27357</v>
      </c>
      <c r="T79" s="8">
        <f>_xlfn.XLOOKUP($A79,Cleaned_Hospital_Details!$A:$A,Cleaned_Hospital_Details!H:H)</f>
        <v>48</v>
      </c>
      <c r="U79" s="8" t="str">
        <f>_xlfn.XLOOKUP($A79,Cleaned_Hospital_Details!$A:$A,Cleaned_Hospital_Details!I:I)</f>
        <v>Adult</v>
      </c>
      <c r="V79" t="str">
        <f t="shared" si="1"/>
        <v>Julia Vegas</v>
      </c>
    </row>
    <row r="80" spans="1:22" ht="15.6" x14ac:dyDescent="0.3">
      <c r="A80" s="10" t="s">
        <v>116</v>
      </c>
      <c r="B80" s="8" t="str">
        <f>VLOOKUP(A80,Cleaned_Customer_Names!A79:D2414,2,0)</f>
        <v>Mr.</v>
      </c>
      <c r="C80" s="8" t="str">
        <f>VLOOKUP(A80,Cleaned_Customer_Names!A79:D2414,3,0)</f>
        <v>Joshua</v>
      </c>
      <c r="D80" s="8" t="str">
        <f>VLOOKUP($A80,Cleaned_Customer_Names!$A79:$D2414,4,0)</f>
        <v>Cochran</v>
      </c>
      <c r="E80" s="22">
        <f>VLOOKUP($A80,Cleaned_Medical_Exam!$A79:$J2414,2,0)</f>
        <v>48.82</v>
      </c>
      <c r="F80" s="24">
        <f>VLOOKUP($A80,Cleaned_Medical_Exam!$A79:$J2414,3,0)</f>
        <v>6.67</v>
      </c>
      <c r="G80" s="20" t="str">
        <f>VLOOKUP($A80,Cleaned_Medical_Exam!$A79:$J2414,4,0)</f>
        <v>Yes</v>
      </c>
      <c r="H80" s="20" t="str">
        <f>VLOOKUP($A80,Cleaned_Medical_Exam!$A79:$J2414,5,0)</f>
        <v>No</v>
      </c>
      <c r="I80" s="20" t="str">
        <f>VLOOKUP($A80,Cleaned_Medical_Exam!$A79:$J2414,6,0)</f>
        <v>No</v>
      </c>
      <c r="J80" s="48">
        <f>VLOOKUP($A80,Cleaned_Medical_Exam!$A79:$J2414,7,0)</f>
        <v>0</v>
      </c>
      <c r="K80" s="8" t="str">
        <f>VLOOKUP($A80,Cleaned_Medical_Exam!$A79:$J2414,8,0)</f>
        <v>Yes</v>
      </c>
      <c r="L80" s="20" t="str">
        <f>VLOOKUP($A80,Cleaned_Medical_Exam!$A79:$J2414,9,0)</f>
        <v>Obesity</v>
      </c>
      <c r="M80" s="20" t="str">
        <f>VLOOKUP($A80,Cleaned_Medical_Exam!$A79:$J2414,10,0)</f>
        <v>Diabetes</v>
      </c>
      <c r="N80" s="48">
        <f>_xlfn.XLOOKUP(A80,Cleaned_Hospital_Details!A:A,Cleaned_Hospital_Details!B:B)</f>
        <v>0</v>
      </c>
      <c r="O80" s="49">
        <f>_xlfn.XLOOKUP($A80,Cleaned_Hospital_Details!$A:$A,Cleaned_Hospital_Details!C:C)</f>
        <v>41505.15</v>
      </c>
      <c r="P80" s="8" t="str">
        <f>_xlfn.XLOOKUP($A80,Cleaned_Hospital_Details!$A:$A,Cleaned_Hospital_Details!D:D)</f>
        <v>Tier - 1</v>
      </c>
      <c r="Q80" s="8" t="str">
        <f>_xlfn.XLOOKUP($A80,Cleaned_Hospital_Details!$A:$A,Cleaned_Hospital_Details!E:E)</f>
        <v>Tier - 2</v>
      </c>
      <c r="R80" s="8" t="str">
        <f>_xlfn.XLOOKUP($A80,Cleaned_Hospital_Details!$A:$A,Cleaned_Hospital_Details!F:F)</f>
        <v>R1011</v>
      </c>
      <c r="S80" s="15">
        <f>_xlfn.XLOOKUP($A80,Cleaned_Hospital_Details!$A:$A,Cleaned_Hospital_Details!G:G)</f>
        <v>24828</v>
      </c>
      <c r="T80" s="8">
        <f>_xlfn.XLOOKUP($A80,Cleaned_Hospital_Details!$A:$A,Cleaned_Hospital_Details!H:H)</f>
        <v>55</v>
      </c>
      <c r="U80" s="8" t="str">
        <f>_xlfn.XLOOKUP($A80,Cleaned_Hospital_Details!$A:$A,Cleaned_Hospital_Details!I:I)</f>
        <v>Old</v>
      </c>
      <c r="V80" t="str">
        <f t="shared" si="1"/>
        <v>Joshua Cochran</v>
      </c>
    </row>
    <row r="81" spans="1:22" ht="15.6" x14ac:dyDescent="0.3">
      <c r="A81" s="10" t="s">
        <v>117</v>
      </c>
      <c r="B81" s="8" t="str">
        <f>VLOOKUP(A81,Cleaned_Customer_Names!A80:D2415,2,0)</f>
        <v>Ms.</v>
      </c>
      <c r="C81" s="8" t="str">
        <f>VLOOKUP(A81,Cleaned_Customer_Names!A80:D2415,3,0)</f>
        <v>Jennifer</v>
      </c>
      <c r="D81" s="8" t="str">
        <f>VLOOKUP($A81,Cleaned_Customer_Names!$A80:$D2415,4,0)</f>
        <v>Holtzapple</v>
      </c>
      <c r="E81" s="22">
        <f>VLOOKUP($A81,Cleaned_Medical_Exam!$A80:$J2415,2,0)</f>
        <v>51.01</v>
      </c>
      <c r="F81" s="24">
        <f>VLOOKUP($A81,Cleaned_Medical_Exam!$A80:$J2415,3,0)</f>
        <v>9.1999999999999993</v>
      </c>
      <c r="G81" s="20" t="str">
        <f>VLOOKUP($A81,Cleaned_Medical_Exam!$A80:$J2415,4,0)</f>
        <v>No</v>
      </c>
      <c r="H81" s="20" t="str">
        <f>VLOOKUP($A81,Cleaned_Medical_Exam!$A80:$J2415,5,0)</f>
        <v>No</v>
      </c>
      <c r="I81" s="20" t="str">
        <f>VLOOKUP($A81,Cleaned_Medical_Exam!$A80:$J2415,6,0)</f>
        <v>No</v>
      </c>
      <c r="J81" s="48">
        <f>VLOOKUP($A81,Cleaned_Medical_Exam!$A80:$J2415,7,0)</f>
        <v>0</v>
      </c>
      <c r="K81" s="8" t="str">
        <f>VLOOKUP($A81,Cleaned_Medical_Exam!$A80:$J2415,8,0)</f>
        <v>Yes</v>
      </c>
      <c r="L81" s="20" t="str">
        <f>VLOOKUP($A81,Cleaned_Medical_Exam!$A80:$J2415,9,0)</f>
        <v>Obesity</v>
      </c>
      <c r="M81" s="20" t="str">
        <f>VLOOKUP($A81,Cleaned_Medical_Exam!$A80:$J2415,10,0)</f>
        <v>Diabetes</v>
      </c>
      <c r="N81" s="48">
        <f>_xlfn.XLOOKUP(A81,Cleaned_Hospital_Details!A:A,Cleaned_Hospital_Details!B:B)</f>
        <v>0</v>
      </c>
      <c r="O81" s="49">
        <f>_xlfn.XLOOKUP($A81,Cleaned_Hospital_Details!$A:$A,Cleaned_Hospital_Details!C:C)</f>
        <v>41351.879999999997</v>
      </c>
      <c r="P81" s="8" t="str">
        <f>_xlfn.XLOOKUP($A81,Cleaned_Hospital_Details!$A:$A,Cleaned_Hospital_Details!D:D)</f>
        <v>Tier - 1</v>
      </c>
      <c r="Q81" s="8" t="str">
        <f>_xlfn.XLOOKUP($A81,Cleaned_Hospital_Details!$A:$A,Cleaned_Hospital_Details!E:E)</f>
        <v>Tier - 2</v>
      </c>
      <c r="R81" s="8" t="str">
        <f>_xlfn.XLOOKUP($A81,Cleaned_Hospital_Details!$A:$A,Cleaned_Hospital_Details!F:F)</f>
        <v>R1011</v>
      </c>
      <c r="S81" s="15">
        <f>_xlfn.XLOOKUP($A81,Cleaned_Hospital_Details!$A:$A,Cleaned_Hospital_Details!G:G)</f>
        <v>26222</v>
      </c>
      <c r="T81" s="8">
        <f>_xlfn.XLOOKUP($A81,Cleaned_Hospital_Details!$A:$A,Cleaned_Hospital_Details!H:H)</f>
        <v>51</v>
      </c>
      <c r="U81" s="8" t="str">
        <f>_xlfn.XLOOKUP($A81,Cleaned_Hospital_Details!$A:$A,Cleaned_Hospital_Details!I:I)</f>
        <v>Adult</v>
      </c>
      <c r="V81" t="str">
        <f t="shared" si="1"/>
        <v>Jennifer Holtzapple</v>
      </c>
    </row>
    <row r="82" spans="1:22" ht="15.6" x14ac:dyDescent="0.3">
      <c r="A82" s="10" t="s">
        <v>118</v>
      </c>
      <c r="B82" s="8" t="str">
        <f>VLOOKUP(A82,Cleaned_Customer_Names!A81:D2416,2,0)</f>
        <v>Ms.</v>
      </c>
      <c r="C82" s="8" t="str">
        <f>VLOOKUP(A82,Cleaned_Customer_Names!A81:D2416,3,0)</f>
        <v>Gwen</v>
      </c>
      <c r="D82" s="8" t="str">
        <f>VLOOKUP($A82,Cleaned_Customer_Names!$A81:$D2416,4,0)</f>
        <v>Meyer</v>
      </c>
      <c r="E82" s="22">
        <f>VLOOKUP($A82,Cleaned_Medical_Exam!$A81:$J2416,2,0)</f>
        <v>45.65</v>
      </c>
      <c r="F82" s="24">
        <f>VLOOKUP($A82,Cleaned_Medical_Exam!$A81:$J2416,3,0)</f>
        <v>5.1100000000000003</v>
      </c>
      <c r="G82" s="20" t="str">
        <f>VLOOKUP($A82,Cleaned_Medical_Exam!$A81:$J2416,4,0)</f>
        <v>Yes</v>
      </c>
      <c r="H82" s="20" t="str">
        <f>VLOOKUP($A82,Cleaned_Medical_Exam!$A81:$J2416,5,0)</f>
        <v>No</v>
      </c>
      <c r="I82" s="20" t="str">
        <f>VLOOKUP($A82,Cleaned_Medical_Exam!$A81:$J2416,6,0)</f>
        <v>No</v>
      </c>
      <c r="J82" s="48">
        <f>VLOOKUP($A82,Cleaned_Medical_Exam!$A81:$J2416,7,0)</f>
        <v>1</v>
      </c>
      <c r="K82" s="8" t="str">
        <f>VLOOKUP($A82,Cleaned_Medical_Exam!$A81:$J2416,8,0)</f>
        <v>Yes</v>
      </c>
      <c r="L82" s="20" t="str">
        <f>VLOOKUP($A82,Cleaned_Medical_Exam!$A81:$J2416,9,0)</f>
        <v>Obesity</v>
      </c>
      <c r="M82" s="20" t="str">
        <f>VLOOKUP($A82,Cleaned_Medical_Exam!$A81:$J2416,10,0)</f>
        <v>Normal</v>
      </c>
      <c r="N82" s="48">
        <f>_xlfn.XLOOKUP(A82,Cleaned_Hospital_Details!A:A,Cleaned_Hospital_Details!B:B)</f>
        <v>0</v>
      </c>
      <c r="O82" s="49">
        <f>_xlfn.XLOOKUP($A82,Cleaned_Hospital_Details!$A:$A,Cleaned_Hospital_Details!C:C)</f>
        <v>41331.79</v>
      </c>
      <c r="P82" s="8" t="str">
        <f>_xlfn.XLOOKUP($A82,Cleaned_Hospital_Details!$A:$A,Cleaned_Hospital_Details!D:D)</f>
        <v>Tier - 1</v>
      </c>
      <c r="Q82" s="8" t="str">
        <f>_xlfn.XLOOKUP($A82,Cleaned_Hospital_Details!$A:$A,Cleaned_Hospital_Details!E:E)</f>
        <v>Tier - 2</v>
      </c>
      <c r="R82" s="8" t="str">
        <f>_xlfn.XLOOKUP($A82,Cleaned_Hospital_Details!$A:$A,Cleaned_Hospital_Details!F:F)</f>
        <v>R1011</v>
      </c>
      <c r="S82" s="15">
        <f>_xlfn.XLOOKUP($A82,Cleaned_Hospital_Details!$A:$A,Cleaned_Hospital_Details!G:G)</f>
        <v>23657</v>
      </c>
      <c r="T82" s="8">
        <f>_xlfn.XLOOKUP($A82,Cleaned_Hospital_Details!$A:$A,Cleaned_Hospital_Details!H:H)</f>
        <v>58</v>
      </c>
      <c r="U82" s="8" t="str">
        <f>_xlfn.XLOOKUP($A82,Cleaned_Hospital_Details!$A:$A,Cleaned_Hospital_Details!I:I)</f>
        <v>Old</v>
      </c>
      <c r="V82" t="str">
        <f t="shared" si="1"/>
        <v>Gwen Meyer</v>
      </c>
    </row>
    <row r="83" spans="1:22" ht="15.6" x14ac:dyDescent="0.3">
      <c r="A83" s="10" t="s">
        <v>119</v>
      </c>
      <c r="B83" s="8" t="str">
        <f>VLOOKUP(A83,Cleaned_Customer_Names!A82:D2417,2,0)</f>
        <v>Mr.</v>
      </c>
      <c r="C83" s="8" t="str">
        <f>VLOOKUP(A83,Cleaned_Customer_Names!A82:D2417,3,0)</f>
        <v>Patrick</v>
      </c>
      <c r="D83" s="8" t="str">
        <f>VLOOKUP($A83,Cleaned_Customer_Names!$A82:$D2417,4,0)</f>
        <v>Brickley</v>
      </c>
      <c r="E83" s="22">
        <f>VLOOKUP($A83,Cleaned_Medical_Exam!$A82:$J2417,2,0)</f>
        <v>52.9</v>
      </c>
      <c r="F83" s="24">
        <f>VLOOKUP($A83,Cleaned_Medical_Exam!$A82:$J2417,3,0)</f>
        <v>5.34</v>
      </c>
      <c r="G83" s="20" t="str">
        <f>VLOOKUP($A83,Cleaned_Medical_Exam!$A82:$J2417,4,0)</f>
        <v>No</v>
      </c>
      <c r="H83" s="20" t="str">
        <f>VLOOKUP($A83,Cleaned_Medical_Exam!$A82:$J2417,5,0)</f>
        <v>No</v>
      </c>
      <c r="I83" s="20" t="str">
        <f>VLOOKUP($A83,Cleaned_Medical_Exam!$A82:$J2417,6,0)</f>
        <v>No</v>
      </c>
      <c r="J83" s="48">
        <f>VLOOKUP($A83,Cleaned_Medical_Exam!$A82:$J2417,7,0)</f>
        <v>0</v>
      </c>
      <c r="K83" s="8" t="str">
        <f>VLOOKUP($A83,Cleaned_Medical_Exam!$A82:$J2417,8,0)</f>
        <v>Yes</v>
      </c>
      <c r="L83" s="20" t="str">
        <f>VLOOKUP($A83,Cleaned_Medical_Exam!$A82:$J2417,9,0)</f>
        <v>Obesity</v>
      </c>
      <c r="M83" s="20" t="str">
        <f>VLOOKUP($A83,Cleaned_Medical_Exam!$A82:$J2417,10,0)</f>
        <v>Normal</v>
      </c>
      <c r="N83" s="48">
        <f>_xlfn.XLOOKUP(A83,Cleaned_Hospital_Details!A:A,Cleaned_Hospital_Details!B:B)</f>
        <v>2</v>
      </c>
      <c r="O83" s="49">
        <f>_xlfn.XLOOKUP($A83,Cleaned_Hospital_Details!$A:$A,Cleaned_Hospital_Details!C:C)</f>
        <v>41271.5</v>
      </c>
      <c r="P83" s="8" t="str">
        <f>_xlfn.XLOOKUP($A83,Cleaned_Hospital_Details!$A:$A,Cleaned_Hospital_Details!D:D)</f>
        <v>Tier - 1</v>
      </c>
      <c r="Q83" s="8" t="str">
        <f>_xlfn.XLOOKUP($A83,Cleaned_Hospital_Details!$A:$A,Cleaned_Hospital_Details!E:E)</f>
        <v>Tier - 2</v>
      </c>
      <c r="R83" s="8" t="str">
        <f>_xlfn.XLOOKUP($A83,Cleaned_Hospital_Details!$A:$A,Cleaned_Hospital_Details!F:F)</f>
        <v>R1011</v>
      </c>
      <c r="S83" s="15">
        <f>_xlfn.XLOOKUP($A83,Cleaned_Hospital_Details!$A:$A,Cleaned_Hospital_Details!G:G)</f>
        <v>28364</v>
      </c>
      <c r="T83" s="8">
        <f>_xlfn.XLOOKUP($A83,Cleaned_Hospital_Details!$A:$A,Cleaned_Hospital_Details!H:H)</f>
        <v>45</v>
      </c>
      <c r="U83" s="8" t="str">
        <f>_xlfn.XLOOKUP($A83,Cleaned_Hospital_Details!$A:$A,Cleaned_Hospital_Details!I:I)</f>
        <v>Adult</v>
      </c>
      <c r="V83" t="str">
        <f t="shared" si="1"/>
        <v>Patrick Brickley</v>
      </c>
    </row>
    <row r="84" spans="1:22" ht="15.6" x14ac:dyDescent="0.3">
      <c r="A84" s="10" t="s">
        <v>120</v>
      </c>
      <c r="B84" s="8" t="str">
        <f>VLOOKUP(A84,Cleaned_Customer_Names!A83:D2418,2,0)</f>
        <v>Ms.</v>
      </c>
      <c r="C84" s="8" t="str">
        <f>VLOOKUP(A84,Cleaned_Customer_Names!A83:D2418,3,0)</f>
        <v>Kate</v>
      </c>
      <c r="D84" s="8" t="str">
        <f>VLOOKUP($A84,Cleaned_Customer_Names!$A83:$D2418,4,0)</f>
        <v>Magee</v>
      </c>
      <c r="E84" s="22">
        <f>VLOOKUP($A84,Cleaned_Medical_Exam!$A83:$J2418,2,0)</f>
        <v>45.41</v>
      </c>
      <c r="F84" s="24">
        <f>VLOOKUP($A84,Cleaned_Medical_Exam!$A83:$J2418,3,0)</f>
        <v>4.03</v>
      </c>
      <c r="G84" s="20" t="str">
        <f>VLOOKUP($A84,Cleaned_Medical_Exam!$A83:$J2418,4,0)</f>
        <v>Yes</v>
      </c>
      <c r="H84" s="20" t="str">
        <f>VLOOKUP($A84,Cleaned_Medical_Exam!$A83:$J2418,5,0)</f>
        <v>No</v>
      </c>
      <c r="I84" s="20" t="str">
        <f>VLOOKUP($A84,Cleaned_Medical_Exam!$A83:$J2418,6,0)</f>
        <v>No</v>
      </c>
      <c r="J84" s="48">
        <f>VLOOKUP($A84,Cleaned_Medical_Exam!$A83:$J2418,7,0)</f>
        <v>1</v>
      </c>
      <c r="K84" s="8" t="str">
        <f>VLOOKUP($A84,Cleaned_Medical_Exam!$A83:$J2418,8,0)</f>
        <v>Yes</v>
      </c>
      <c r="L84" s="20" t="str">
        <f>VLOOKUP($A84,Cleaned_Medical_Exam!$A83:$J2418,9,0)</f>
        <v>Obesity</v>
      </c>
      <c r="M84" s="20" t="str">
        <f>VLOOKUP($A84,Cleaned_Medical_Exam!$A83:$J2418,10,0)</f>
        <v>Normal</v>
      </c>
      <c r="N84" s="48">
        <f>_xlfn.XLOOKUP(A84,Cleaned_Hospital_Details!A:A,Cleaned_Hospital_Details!B:B)</f>
        <v>0</v>
      </c>
      <c r="O84" s="49">
        <f>_xlfn.XLOOKUP($A84,Cleaned_Hospital_Details!$A:$A,Cleaned_Hospital_Details!C:C)</f>
        <v>41250.39</v>
      </c>
      <c r="P84" s="8" t="str">
        <f>_xlfn.XLOOKUP($A84,Cleaned_Hospital_Details!$A:$A,Cleaned_Hospital_Details!D:D)</f>
        <v>Tier - 1</v>
      </c>
      <c r="Q84" s="8" t="str">
        <f>_xlfn.XLOOKUP($A84,Cleaned_Hospital_Details!$A:$A,Cleaned_Hospital_Details!E:E)</f>
        <v>Tier - 3</v>
      </c>
      <c r="R84" s="8" t="str">
        <f>_xlfn.XLOOKUP($A84,Cleaned_Hospital_Details!$A:$A,Cleaned_Hospital_Details!F:F)</f>
        <v>R1011</v>
      </c>
      <c r="S84" s="15">
        <f>_xlfn.XLOOKUP($A84,Cleaned_Hospital_Details!$A:$A,Cleaned_Hospital_Details!G:G)</f>
        <v>23534</v>
      </c>
      <c r="T84" s="8">
        <f>_xlfn.XLOOKUP($A84,Cleaned_Hospital_Details!$A:$A,Cleaned_Hospital_Details!H:H)</f>
        <v>59</v>
      </c>
      <c r="U84" s="8" t="str">
        <f>_xlfn.XLOOKUP($A84,Cleaned_Hospital_Details!$A:$A,Cleaned_Hospital_Details!I:I)</f>
        <v>Old</v>
      </c>
      <c r="V84" t="str">
        <f t="shared" si="1"/>
        <v>Kate Magee</v>
      </c>
    </row>
    <row r="85" spans="1:22" ht="15.6" x14ac:dyDescent="0.3">
      <c r="A85" s="10" t="s">
        <v>121</v>
      </c>
      <c r="B85" s="8" t="str">
        <f>VLOOKUP(A85,Cleaned_Customer_Names!A84:D2419,2,0)</f>
        <v>Mr.</v>
      </c>
      <c r="C85" s="8" t="str">
        <f>VLOOKUP(A85,Cleaned_Customer_Names!A84:D2419,3,0)</f>
        <v>Kevin</v>
      </c>
      <c r="D85" s="8" t="str">
        <f>VLOOKUP($A85,Cleaned_Customer_Names!$A84:$D2419,4,0)</f>
        <v>Thoma</v>
      </c>
      <c r="E85" s="22">
        <f>VLOOKUP($A85,Cleaned_Medical_Exam!$A84:$J2419,2,0)</f>
        <v>49.41</v>
      </c>
      <c r="F85" s="24">
        <f>VLOOKUP($A85,Cleaned_Medical_Exam!$A84:$J2419,3,0)</f>
        <v>4.2300000000000004</v>
      </c>
      <c r="G85" s="20" t="str">
        <f>VLOOKUP($A85,Cleaned_Medical_Exam!$A84:$J2419,4,0)</f>
        <v>Yes</v>
      </c>
      <c r="H85" s="20" t="str">
        <f>VLOOKUP($A85,Cleaned_Medical_Exam!$A84:$J2419,5,0)</f>
        <v>No</v>
      </c>
      <c r="I85" s="20" t="str">
        <f>VLOOKUP($A85,Cleaned_Medical_Exam!$A84:$J2419,6,0)</f>
        <v>Yes</v>
      </c>
      <c r="J85" s="48">
        <f>VLOOKUP($A85,Cleaned_Medical_Exam!$A84:$J2419,7,0)</f>
        <v>1</v>
      </c>
      <c r="K85" s="8" t="str">
        <f>VLOOKUP($A85,Cleaned_Medical_Exam!$A84:$J2419,8,0)</f>
        <v>Yes</v>
      </c>
      <c r="L85" s="20" t="str">
        <f>VLOOKUP($A85,Cleaned_Medical_Exam!$A84:$J2419,9,0)</f>
        <v>Obesity</v>
      </c>
      <c r="M85" s="20" t="str">
        <f>VLOOKUP($A85,Cleaned_Medical_Exam!$A84:$J2419,10,0)</f>
        <v>Normal</v>
      </c>
      <c r="N85" s="48">
        <f>_xlfn.XLOOKUP(A85,Cleaned_Hospital_Details!A:A,Cleaned_Hospital_Details!B:B)</f>
        <v>0</v>
      </c>
      <c r="O85" s="49">
        <f>_xlfn.XLOOKUP($A85,Cleaned_Hospital_Details!$A:$A,Cleaned_Hospital_Details!C:C)</f>
        <v>41191.57</v>
      </c>
      <c r="P85" s="8" t="str">
        <f>_xlfn.XLOOKUP($A85,Cleaned_Hospital_Details!$A:$A,Cleaned_Hospital_Details!D:D)</f>
        <v>Tier - 1</v>
      </c>
      <c r="Q85" s="8" t="str">
        <f>_xlfn.XLOOKUP($A85,Cleaned_Hospital_Details!$A:$A,Cleaned_Hospital_Details!E:E)</f>
        <v>Tier - 2</v>
      </c>
      <c r="R85" s="8" t="str">
        <f>_xlfn.XLOOKUP($A85,Cleaned_Hospital_Details!$A:$A,Cleaned_Hospital_Details!F:F)</f>
        <v>R1011</v>
      </c>
      <c r="S85" s="15">
        <f>_xlfn.XLOOKUP($A85,Cleaned_Hospital_Details!$A:$A,Cleaned_Hospital_Details!G:G)</f>
        <v>25423</v>
      </c>
      <c r="T85" s="8">
        <f>_xlfn.XLOOKUP($A85,Cleaned_Hospital_Details!$A:$A,Cleaned_Hospital_Details!H:H)</f>
        <v>53</v>
      </c>
      <c r="U85" s="8" t="str">
        <f>_xlfn.XLOOKUP($A85,Cleaned_Hospital_Details!$A:$A,Cleaned_Hospital_Details!I:I)</f>
        <v>Adult</v>
      </c>
      <c r="V85" t="str">
        <f t="shared" si="1"/>
        <v>Kevin Thoma</v>
      </c>
    </row>
    <row r="86" spans="1:22" ht="15.6" x14ac:dyDescent="0.3">
      <c r="A86" s="10" t="s">
        <v>122</v>
      </c>
      <c r="B86" s="8" t="str">
        <f>VLOOKUP(A86,Cleaned_Customer_Names!A85:D2420,2,0)</f>
        <v>Mr.</v>
      </c>
      <c r="C86" s="8" t="str">
        <f>VLOOKUP(A86,Cleaned_Customer_Names!A85:D2420,3,0)</f>
        <v>Stephen</v>
      </c>
      <c r="D86" s="8" t="str">
        <f>VLOOKUP($A86,Cleaned_Customer_Names!$A85:$D2420,4,0)</f>
        <v>Heagy</v>
      </c>
      <c r="E86" s="22">
        <f>VLOOKUP($A86,Cleaned_Medical_Exam!$A85:$J2420,2,0)</f>
        <v>31.824999999999999</v>
      </c>
      <c r="F86" s="24">
        <f>VLOOKUP($A86,Cleaned_Medical_Exam!$A85:$J2420,3,0)</f>
        <v>4.0599999999999996</v>
      </c>
      <c r="G86" s="20" t="str">
        <f>VLOOKUP($A86,Cleaned_Medical_Exam!$A85:$J2420,4,0)</f>
        <v>No</v>
      </c>
      <c r="H86" s="20" t="str">
        <f>VLOOKUP($A86,Cleaned_Medical_Exam!$A85:$J2420,5,0)</f>
        <v>No</v>
      </c>
      <c r="I86" s="20" t="str">
        <f>VLOOKUP($A86,Cleaned_Medical_Exam!$A85:$J2420,6,0)</f>
        <v>No</v>
      </c>
      <c r="J86" s="48">
        <f>VLOOKUP($A86,Cleaned_Medical_Exam!$A85:$J2420,7,0)</f>
        <v>2</v>
      </c>
      <c r="K86" s="8" t="str">
        <f>VLOOKUP($A86,Cleaned_Medical_Exam!$A85:$J2420,8,0)</f>
        <v>Yes</v>
      </c>
      <c r="L86" s="20" t="str">
        <f>VLOOKUP($A86,Cleaned_Medical_Exam!$A85:$J2420,9,0)</f>
        <v>Obesity</v>
      </c>
      <c r="M86" s="20" t="str">
        <f>VLOOKUP($A86,Cleaned_Medical_Exam!$A85:$J2420,10,0)</f>
        <v>Normal</v>
      </c>
      <c r="N86" s="48">
        <f>_xlfn.XLOOKUP(A86,Cleaned_Hospital_Details!A:A,Cleaned_Hospital_Details!B:B)</f>
        <v>0</v>
      </c>
      <c r="O86" s="49">
        <f>_xlfn.XLOOKUP($A86,Cleaned_Hospital_Details!$A:$A,Cleaned_Hospital_Details!C:C)</f>
        <v>41097.160000000003</v>
      </c>
      <c r="P86" s="8" t="str">
        <f>_xlfn.XLOOKUP($A86,Cleaned_Hospital_Details!$A:$A,Cleaned_Hospital_Details!D:D)</f>
        <v>Tier - 1</v>
      </c>
      <c r="Q86" s="8" t="str">
        <f>_xlfn.XLOOKUP($A86,Cleaned_Hospital_Details!$A:$A,Cleaned_Hospital_Details!E:E)</f>
        <v>Tier - 3</v>
      </c>
      <c r="R86" s="8" t="str">
        <f>_xlfn.XLOOKUP($A86,Cleaned_Hospital_Details!$A:$A,Cleaned_Hospital_Details!F:F)</f>
        <v>R1016</v>
      </c>
      <c r="S86" s="15">
        <f>_xlfn.XLOOKUP($A86,Cleaned_Hospital_Details!$A:$A,Cleaned_Hospital_Details!G:G)</f>
        <v>26548</v>
      </c>
      <c r="T86" s="8">
        <f>_xlfn.XLOOKUP($A86,Cleaned_Hospital_Details!$A:$A,Cleaned_Hospital_Details!H:H)</f>
        <v>50</v>
      </c>
      <c r="U86" s="8" t="str">
        <f>_xlfn.XLOOKUP($A86,Cleaned_Hospital_Details!$A:$A,Cleaned_Hospital_Details!I:I)</f>
        <v>Adult</v>
      </c>
      <c r="V86" t="str">
        <f t="shared" si="1"/>
        <v>Stephen Heagy</v>
      </c>
    </row>
    <row r="87" spans="1:22" ht="15.6" x14ac:dyDescent="0.3">
      <c r="A87" s="10" t="s">
        <v>123</v>
      </c>
      <c r="B87" s="8" t="str">
        <f>VLOOKUP(A87,Cleaned_Customer_Names!A86:D2421,2,0)</f>
        <v>Mr.</v>
      </c>
      <c r="C87" s="8" t="str">
        <f>VLOOKUP(A87,Cleaned_Customer_Names!A86:D2421,3,0)</f>
        <v>Philip</v>
      </c>
      <c r="D87" s="8" t="str">
        <f>VLOOKUP($A87,Cleaned_Customer_Names!$A86:$D2421,4,0)</f>
        <v>Regnier</v>
      </c>
      <c r="E87" s="22">
        <f>VLOOKUP($A87,Cleaned_Medical_Exam!$A86:$J2421,2,0)</f>
        <v>51.28</v>
      </c>
      <c r="F87" s="24">
        <f>VLOOKUP($A87,Cleaned_Medical_Exam!$A86:$J2421,3,0)</f>
        <v>4.68</v>
      </c>
      <c r="G87" s="20" t="str">
        <f>VLOOKUP($A87,Cleaned_Medical_Exam!$A86:$J2421,4,0)</f>
        <v>No</v>
      </c>
      <c r="H87" s="20" t="str">
        <f>VLOOKUP($A87,Cleaned_Medical_Exam!$A86:$J2421,5,0)</f>
        <v>No</v>
      </c>
      <c r="I87" s="20" t="str">
        <f>VLOOKUP($A87,Cleaned_Medical_Exam!$A86:$J2421,6,0)</f>
        <v>No</v>
      </c>
      <c r="J87" s="48">
        <f>VLOOKUP($A87,Cleaned_Medical_Exam!$A86:$J2421,7,0)</f>
        <v>2</v>
      </c>
      <c r="K87" s="8" t="str">
        <f>VLOOKUP($A87,Cleaned_Medical_Exam!$A86:$J2421,8,0)</f>
        <v>Yes</v>
      </c>
      <c r="L87" s="20" t="str">
        <f>VLOOKUP($A87,Cleaned_Medical_Exam!$A86:$J2421,9,0)</f>
        <v>Obesity</v>
      </c>
      <c r="M87" s="20" t="str">
        <f>VLOOKUP($A87,Cleaned_Medical_Exam!$A86:$J2421,10,0)</f>
        <v>Normal</v>
      </c>
      <c r="N87" s="48">
        <f>_xlfn.XLOOKUP(A87,Cleaned_Hospital_Details!A:A,Cleaned_Hospital_Details!B:B)</f>
        <v>0</v>
      </c>
      <c r="O87" s="49">
        <f>_xlfn.XLOOKUP($A87,Cleaned_Hospital_Details!$A:$A,Cleaned_Hospital_Details!C:C)</f>
        <v>41055.29</v>
      </c>
      <c r="P87" s="8" t="str">
        <f>_xlfn.XLOOKUP($A87,Cleaned_Hospital_Details!$A:$A,Cleaned_Hospital_Details!D:D)</f>
        <v>Tier - 1</v>
      </c>
      <c r="Q87" s="8" t="str">
        <f>_xlfn.XLOOKUP($A87,Cleaned_Hospital_Details!$A:$A,Cleaned_Hospital_Details!E:E)</f>
        <v>Tier - 2</v>
      </c>
      <c r="R87" s="8" t="str">
        <f>_xlfn.XLOOKUP($A87,Cleaned_Hospital_Details!$A:$A,Cleaned_Hospital_Details!F:F)</f>
        <v>R1011</v>
      </c>
      <c r="S87" s="15">
        <f>_xlfn.XLOOKUP($A87,Cleaned_Hospital_Details!$A:$A,Cleaned_Hospital_Details!G:G)</f>
        <v>26523</v>
      </c>
      <c r="T87" s="8">
        <f>_xlfn.XLOOKUP($A87,Cleaned_Hospital_Details!$A:$A,Cleaned_Hospital_Details!H:H)</f>
        <v>50</v>
      </c>
      <c r="U87" s="8" t="str">
        <f>_xlfn.XLOOKUP($A87,Cleaned_Hospital_Details!$A:$A,Cleaned_Hospital_Details!I:I)</f>
        <v>Adult</v>
      </c>
      <c r="V87" t="str">
        <f t="shared" si="1"/>
        <v>Philip Regnier</v>
      </c>
    </row>
    <row r="88" spans="1:22" ht="15.6" x14ac:dyDescent="0.3">
      <c r="A88" s="10" t="s">
        <v>124</v>
      </c>
      <c r="B88" s="8" t="str">
        <f>VLOOKUP(A88,Cleaned_Customer_Names!A87:D2422,2,0)</f>
        <v>Mr.</v>
      </c>
      <c r="C88" s="8" t="str">
        <f>VLOOKUP(A88,Cleaned_Customer_Names!A87:D2422,3,0)</f>
        <v>Brett</v>
      </c>
      <c r="D88" s="8" t="str">
        <f>VLOOKUP($A88,Cleaned_Customer_Names!$A87:$D2422,4,0)</f>
        <v>Parendo</v>
      </c>
      <c r="E88" s="22">
        <f>VLOOKUP($A88,Cleaned_Medical_Exam!$A87:$J2422,2,0)</f>
        <v>34.96</v>
      </c>
      <c r="F88" s="24">
        <f>VLOOKUP($A88,Cleaned_Medical_Exam!$A87:$J2422,3,0)</f>
        <v>4.34</v>
      </c>
      <c r="G88" s="20" t="str">
        <f>VLOOKUP($A88,Cleaned_Medical_Exam!$A87:$J2422,4,0)</f>
        <v>No</v>
      </c>
      <c r="H88" s="20" t="str">
        <f>VLOOKUP($A88,Cleaned_Medical_Exam!$A87:$J2422,5,0)</f>
        <v>No</v>
      </c>
      <c r="I88" s="20" t="str">
        <f>VLOOKUP($A88,Cleaned_Medical_Exam!$A87:$J2422,6,0)</f>
        <v>Yes</v>
      </c>
      <c r="J88" s="48">
        <f>VLOOKUP($A88,Cleaned_Medical_Exam!$A87:$J2422,7,0)</f>
        <v>1</v>
      </c>
      <c r="K88" s="8" t="str">
        <f>VLOOKUP($A88,Cleaned_Medical_Exam!$A87:$J2422,8,0)</f>
        <v>Yes</v>
      </c>
      <c r="L88" s="20" t="str">
        <f>VLOOKUP($A88,Cleaned_Medical_Exam!$A87:$J2422,9,0)</f>
        <v>Obesity</v>
      </c>
      <c r="M88" s="20" t="str">
        <f>VLOOKUP($A88,Cleaned_Medical_Exam!$A87:$J2422,10,0)</f>
        <v>Normal</v>
      </c>
      <c r="N88" s="48">
        <f>_xlfn.XLOOKUP(A88,Cleaned_Hospital_Details!A:A,Cleaned_Hospital_Details!B:B)</f>
        <v>1</v>
      </c>
      <c r="O88" s="49">
        <f>_xlfn.XLOOKUP($A88,Cleaned_Hospital_Details!$A:$A,Cleaned_Hospital_Details!C:C)</f>
        <v>41034.22</v>
      </c>
      <c r="P88" s="8" t="str">
        <f>_xlfn.XLOOKUP($A88,Cleaned_Hospital_Details!$A:$A,Cleaned_Hospital_Details!D:D)</f>
        <v>Tier - 1</v>
      </c>
      <c r="Q88" s="8" t="str">
        <f>_xlfn.XLOOKUP($A88,Cleaned_Hospital_Details!$A:$A,Cleaned_Hospital_Details!E:E)</f>
        <v>Tier - 3</v>
      </c>
      <c r="R88" s="8" t="str">
        <f>_xlfn.XLOOKUP($A88,Cleaned_Hospital_Details!$A:$A,Cleaned_Hospital_Details!F:F)</f>
        <v>R1017</v>
      </c>
      <c r="S88" s="15">
        <f>_xlfn.XLOOKUP($A88,Cleaned_Hospital_Details!$A:$A,Cleaned_Hospital_Details!G:G)</f>
        <v>29139</v>
      </c>
      <c r="T88" s="8">
        <f>_xlfn.XLOOKUP($A88,Cleaned_Hospital_Details!$A:$A,Cleaned_Hospital_Details!H:H)</f>
        <v>43</v>
      </c>
      <c r="U88" s="8" t="str">
        <f>_xlfn.XLOOKUP($A88,Cleaned_Hospital_Details!$A:$A,Cleaned_Hospital_Details!I:I)</f>
        <v>Adult</v>
      </c>
      <c r="V88" t="str">
        <f t="shared" si="1"/>
        <v>Brett Parendo</v>
      </c>
    </row>
    <row r="89" spans="1:22" ht="15.6" x14ac:dyDescent="0.3">
      <c r="A89" s="10" t="s">
        <v>125</v>
      </c>
      <c r="B89" s="8" t="str">
        <f>VLOOKUP(A89,Cleaned_Customer_Names!A88:D2423,2,0)</f>
        <v>Ms.</v>
      </c>
      <c r="C89" s="8" t="str">
        <f>VLOOKUP(A89,Cleaned_Customer_Names!A88:D2423,3,0)</f>
        <v>Rebecca</v>
      </c>
      <c r="D89" s="8" t="str">
        <f>VLOOKUP($A89,Cleaned_Customer_Names!$A88:$D2423,4,0)</f>
        <v>Schell</v>
      </c>
      <c r="E89" s="22">
        <f>VLOOKUP($A89,Cleaned_Medical_Exam!$A88:$J2423,2,0)</f>
        <v>33.11</v>
      </c>
      <c r="F89" s="24">
        <f>VLOOKUP($A89,Cleaned_Medical_Exam!$A88:$J2423,3,0)</f>
        <v>10.51</v>
      </c>
      <c r="G89" s="20" t="str">
        <f>VLOOKUP($A89,Cleaned_Medical_Exam!$A88:$J2423,4,0)</f>
        <v>No</v>
      </c>
      <c r="H89" s="20" t="str">
        <f>VLOOKUP($A89,Cleaned_Medical_Exam!$A88:$J2423,5,0)</f>
        <v>No</v>
      </c>
      <c r="I89" s="20" t="str">
        <f>VLOOKUP($A89,Cleaned_Medical_Exam!$A88:$J2423,6,0)</f>
        <v>No</v>
      </c>
      <c r="J89" s="48">
        <f>VLOOKUP($A89,Cleaned_Medical_Exam!$A88:$J2423,7,0)</f>
        <v>0</v>
      </c>
      <c r="K89" s="8" t="str">
        <f>VLOOKUP($A89,Cleaned_Medical_Exam!$A88:$J2423,8,0)</f>
        <v>Yes</v>
      </c>
      <c r="L89" s="20" t="str">
        <f>VLOOKUP($A89,Cleaned_Medical_Exam!$A88:$J2423,9,0)</f>
        <v>Obesity</v>
      </c>
      <c r="M89" s="20" t="str">
        <f>VLOOKUP($A89,Cleaned_Medical_Exam!$A88:$J2423,10,0)</f>
        <v>Diabetes</v>
      </c>
      <c r="N89" s="48">
        <f>_xlfn.XLOOKUP(A89,Cleaned_Hospital_Details!A:A,Cleaned_Hospital_Details!B:B)</f>
        <v>0</v>
      </c>
      <c r="O89" s="49">
        <f>_xlfn.XLOOKUP($A89,Cleaned_Hospital_Details!$A:$A,Cleaned_Hospital_Details!C:C)</f>
        <v>40974.160000000003</v>
      </c>
      <c r="P89" s="8" t="str">
        <f>_xlfn.XLOOKUP($A89,Cleaned_Hospital_Details!$A:$A,Cleaned_Hospital_Details!D:D)</f>
        <v>Tier - 1</v>
      </c>
      <c r="Q89" s="8" t="str">
        <f>_xlfn.XLOOKUP($A89,Cleaned_Hospital_Details!$A:$A,Cleaned_Hospital_Details!E:E)</f>
        <v>Tier - 2</v>
      </c>
      <c r="R89" s="8" t="str">
        <f>_xlfn.XLOOKUP($A89,Cleaned_Hospital_Details!$A:$A,Cleaned_Hospital_Details!F:F)</f>
        <v>R1013</v>
      </c>
      <c r="S89" s="15">
        <f>_xlfn.XLOOKUP($A89,Cleaned_Hospital_Details!$A:$A,Cleaned_Hospital_Details!G:G)</f>
        <v>27185</v>
      </c>
      <c r="T89" s="8">
        <f>_xlfn.XLOOKUP($A89,Cleaned_Hospital_Details!$A:$A,Cleaned_Hospital_Details!H:H)</f>
        <v>49</v>
      </c>
      <c r="U89" s="8" t="str">
        <f>_xlfn.XLOOKUP($A89,Cleaned_Hospital_Details!$A:$A,Cleaned_Hospital_Details!I:I)</f>
        <v>Adult</v>
      </c>
      <c r="V89" t="str">
        <f t="shared" si="1"/>
        <v>Rebecca Schell</v>
      </c>
    </row>
    <row r="90" spans="1:22" ht="15.6" x14ac:dyDescent="0.3">
      <c r="A90" s="10" t="s">
        <v>126</v>
      </c>
      <c r="B90" s="8" t="str">
        <f>VLOOKUP(A90,Cleaned_Customer_Names!A89:D2424,2,0)</f>
        <v>Ms.</v>
      </c>
      <c r="C90" s="8" t="str">
        <f>VLOOKUP(A90,Cleaned_Customer_Names!A89:D2424,3,0)</f>
        <v>Kelley</v>
      </c>
      <c r="D90" s="8" t="str">
        <f>VLOOKUP($A90,Cleaned_Customer_Names!$A89:$D2424,4,0)</f>
        <v>Driscoll</v>
      </c>
      <c r="E90" s="22">
        <f>VLOOKUP($A90,Cleaned_Medical_Exam!$A89:$J2424,2,0)</f>
        <v>54.74</v>
      </c>
      <c r="F90" s="24">
        <f>VLOOKUP($A90,Cleaned_Medical_Exam!$A89:$J2424,3,0)</f>
        <v>5.84</v>
      </c>
      <c r="G90" s="20" t="str">
        <f>VLOOKUP($A90,Cleaned_Medical_Exam!$A89:$J2424,4,0)</f>
        <v>Yes</v>
      </c>
      <c r="H90" s="20" t="str">
        <f>VLOOKUP($A90,Cleaned_Medical_Exam!$A89:$J2424,5,0)</f>
        <v>No</v>
      </c>
      <c r="I90" s="20" t="str">
        <f>VLOOKUP($A90,Cleaned_Medical_Exam!$A89:$J2424,6,0)</f>
        <v>Yes</v>
      </c>
      <c r="J90" s="48">
        <f>VLOOKUP($A90,Cleaned_Medical_Exam!$A89:$J2424,7,0)</f>
        <v>1</v>
      </c>
      <c r="K90" s="8" t="str">
        <f>VLOOKUP($A90,Cleaned_Medical_Exam!$A89:$J2424,8,0)</f>
        <v>Yes</v>
      </c>
      <c r="L90" s="20" t="str">
        <f>VLOOKUP($A90,Cleaned_Medical_Exam!$A89:$J2424,9,0)</f>
        <v>Obesity</v>
      </c>
      <c r="M90" s="20" t="str">
        <f>VLOOKUP($A90,Cleaned_Medical_Exam!$A89:$J2424,10,0)</f>
        <v>Prediabetes</v>
      </c>
      <c r="N90" s="48">
        <f>_xlfn.XLOOKUP(A90,Cleaned_Hospital_Details!A:A,Cleaned_Hospital_Details!B:B)</f>
        <v>3</v>
      </c>
      <c r="O90" s="49">
        <f>_xlfn.XLOOKUP($A90,Cleaned_Hospital_Details!$A:$A,Cleaned_Hospital_Details!C:C)</f>
        <v>40961.29</v>
      </c>
      <c r="P90" s="8" t="str">
        <f>_xlfn.XLOOKUP($A90,Cleaned_Hospital_Details!$A:$A,Cleaned_Hospital_Details!D:D)</f>
        <v>Tier - 1</v>
      </c>
      <c r="Q90" s="8" t="str">
        <f>_xlfn.XLOOKUP($A90,Cleaned_Hospital_Details!$A:$A,Cleaned_Hospital_Details!E:E)</f>
        <v>Tier - 2</v>
      </c>
      <c r="R90" s="8" t="str">
        <f>_xlfn.XLOOKUP($A90,Cleaned_Hospital_Details!$A:$A,Cleaned_Hospital_Details!F:F)</f>
        <v>R1011</v>
      </c>
      <c r="S90" s="15">
        <f>_xlfn.XLOOKUP($A90,Cleaned_Hospital_Details!$A:$A,Cleaned_Hospital_Details!G:G)</f>
        <v>30567</v>
      </c>
      <c r="T90" s="8">
        <f>_xlfn.XLOOKUP($A90,Cleaned_Hospital_Details!$A:$A,Cleaned_Hospital_Details!H:H)</f>
        <v>39</v>
      </c>
      <c r="U90" s="8" t="str">
        <f>_xlfn.XLOOKUP($A90,Cleaned_Hospital_Details!$A:$A,Cleaned_Hospital_Details!I:I)</f>
        <v>Adult</v>
      </c>
      <c r="V90" t="str">
        <f t="shared" si="1"/>
        <v>Kelley Driscoll</v>
      </c>
    </row>
    <row r="91" spans="1:22" ht="15.6" x14ac:dyDescent="0.3">
      <c r="A91" s="10" t="s">
        <v>127</v>
      </c>
      <c r="B91" s="8" t="str">
        <f>VLOOKUP(A91,Cleaned_Customer_Names!A90:D2425,2,0)</f>
        <v>Ms.</v>
      </c>
      <c r="C91" s="8" t="str">
        <f>VLOOKUP(A91,Cleaned_Customer_Names!A90:D2425,3,0)</f>
        <v>Abigail</v>
      </c>
      <c r="D91" s="8" t="str">
        <f>VLOOKUP($A91,Cleaned_Customer_Names!$A90:$D2425,4,0)</f>
        <v>Mitchell</v>
      </c>
      <c r="E91" s="22">
        <f>VLOOKUP($A91,Cleaned_Medical_Exam!$A90:$J2425,2,0)</f>
        <v>32.56</v>
      </c>
      <c r="F91" s="24">
        <f>VLOOKUP($A91,Cleaned_Medical_Exam!$A90:$J2425,3,0)</f>
        <v>5.41</v>
      </c>
      <c r="G91" s="20" t="str">
        <f>VLOOKUP($A91,Cleaned_Medical_Exam!$A90:$J2425,4,0)</f>
        <v>No</v>
      </c>
      <c r="H91" s="20" t="str">
        <f>VLOOKUP($A91,Cleaned_Medical_Exam!$A90:$J2425,5,0)</f>
        <v>No</v>
      </c>
      <c r="I91" s="20" t="str">
        <f>VLOOKUP($A91,Cleaned_Medical_Exam!$A90:$J2425,6,0)</f>
        <v>Yes</v>
      </c>
      <c r="J91" s="48">
        <f>VLOOKUP($A91,Cleaned_Medical_Exam!$A90:$J2425,7,0)</f>
        <v>1</v>
      </c>
      <c r="K91" s="8" t="str">
        <f>VLOOKUP($A91,Cleaned_Medical_Exam!$A90:$J2425,8,0)</f>
        <v>Yes</v>
      </c>
      <c r="L91" s="20" t="str">
        <f>VLOOKUP($A91,Cleaned_Medical_Exam!$A90:$J2425,9,0)</f>
        <v>Obesity</v>
      </c>
      <c r="M91" s="20" t="str">
        <f>VLOOKUP($A91,Cleaned_Medical_Exam!$A90:$J2425,10,0)</f>
        <v>Normal</v>
      </c>
      <c r="N91" s="48">
        <f>_xlfn.XLOOKUP(A91,Cleaned_Hospital_Details!A:A,Cleaned_Hospital_Details!B:B)</f>
        <v>3</v>
      </c>
      <c r="O91" s="49">
        <f>_xlfn.XLOOKUP($A91,Cleaned_Hospital_Details!$A:$A,Cleaned_Hospital_Details!C:C)</f>
        <v>40941.29</v>
      </c>
      <c r="P91" s="8" t="str">
        <f>_xlfn.XLOOKUP($A91,Cleaned_Hospital_Details!$A:$A,Cleaned_Hospital_Details!D:D)</f>
        <v>Tier - 1</v>
      </c>
      <c r="Q91" s="8" t="str">
        <f>_xlfn.XLOOKUP($A91,Cleaned_Hospital_Details!$A:$A,Cleaned_Hospital_Details!E:E)</f>
        <v>Tier - 2</v>
      </c>
      <c r="R91" s="8" t="str">
        <f>_xlfn.XLOOKUP($A91,Cleaned_Hospital_Details!$A:$A,Cleaned_Hospital_Details!F:F)</f>
        <v>R1013</v>
      </c>
      <c r="S91" s="15">
        <f>_xlfn.XLOOKUP($A91,Cleaned_Hospital_Details!$A:$A,Cleaned_Hospital_Details!G:G)</f>
        <v>29114</v>
      </c>
      <c r="T91" s="8">
        <f>_xlfn.XLOOKUP($A91,Cleaned_Hospital_Details!$A:$A,Cleaned_Hospital_Details!H:H)</f>
        <v>43</v>
      </c>
      <c r="U91" s="8" t="str">
        <f>_xlfn.XLOOKUP($A91,Cleaned_Hospital_Details!$A:$A,Cleaned_Hospital_Details!I:I)</f>
        <v>Adult</v>
      </c>
      <c r="V91" t="str">
        <f t="shared" si="1"/>
        <v>Abigail Mitchell</v>
      </c>
    </row>
    <row r="92" spans="1:22" ht="15.6" x14ac:dyDescent="0.3">
      <c r="A92" s="10" t="s">
        <v>128</v>
      </c>
      <c r="B92" s="8" t="str">
        <f>VLOOKUP(A92,Cleaned_Customer_Names!A91:D2426,2,0)</f>
        <v>Ms.</v>
      </c>
      <c r="C92" s="8" t="str">
        <f>VLOOKUP(A92,Cleaned_Customer_Names!A91:D2426,3,0)</f>
        <v>Hope</v>
      </c>
      <c r="D92" s="8" t="str">
        <f>VLOOKUP($A92,Cleaned_Customer_Names!$A91:$D2426,4,0)</f>
        <v>Cutler</v>
      </c>
      <c r="E92" s="22">
        <f>VLOOKUP($A92,Cleaned_Medical_Exam!$A91:$J2426,2,0)</f>
        <v>39.049999999999997</v>
      </c>
      <c r="F92" s="24">
        <f>VLOOKUP($A92,Cleaned_Medical_Exam!$A91:$J2426,3,0)</f>
        <v>6.06</v>
      </c>
      <c r="G92" s="20" t="str">
        <f>VLOOKUP($A92,Cleaned_Medical_Exam!$A91:$J2426,4,0)</f>
        <v>No</v>
      </c>
      <c r="H92" s="20" t="str">
        <f>VLOOKUP($A92,Cleaned_Medical_Exam!$A91:$J2426,5,0)</f>
        <v>No</v>
      </c>
      <c r="I92" s="20" t="str">
        <f>VLOOKUP($A92,Cleaned_Medical_Exam!$A91:$J2426,6,0)</f>
        <v>No</v>
      </c>
      <c r="J92" s="48">
        <f>VLOOKUP($A92,Cleaned_Medical_Exam!$A91:$J2426,7,0)</f>
        <v>1</v>
      </c>
      <c r="K92" s="8" t="str">
        <f>VLOOKUP($A92,Cleaned_Medical_Exam!$A91:$J2426,8,0)</f>
        <v>Yes</v>
      </c>
      <c r="L92" s="20" t="str">
        <f>VLOOKUP($A92,Cleaned_Medical_Exam!$A91:$J2426,9,0)</f>
        <v>Obesity</v>
      </c>
      <c r="M92" s="20" t="str">
        <f>VLOOKUP($A92,Cleaned_Medical_Exam!$A91:$J2426,10,0)</f>
        <v>Prediabetes</v>
      </c>
      <c r="N92" s="48">
        <f>_xlfn.XLOOKUP(A92,Cleaned_Hospital_Details!A:A,Cleaned_Hospital_Details!B:B)</f>
        <v>3</v>
      </c>
      <c r="O92" s="49">
        <f>_xlfn.XLOOKUP($A92,Cleaned_Hospital_Details!$A:$A,Cleaned_Hospital_Details!C:C)</f>
        <v>40932.43</v>
      </c>
      <c r="P92" s="8" t="str">
        <f>_xlfn.XLOOKUP($A92,Cleaned_Hospital_Details!$A:$A,Cleaned_Hospital_Details!D:D)</f>
        <v>Tier - 1</v>
      </c>
      <c r="Q92" s="8" t="str">
        <f>_xlfn.XLOOKUP($A92,Cleaned_Hospital_Details!$A:$A,Cleaned_Hospital_Details!E:E)</f>
        <v>Tier - 2</v>
      </c>
      <c r="R92" s="8" t="str">
        <f>_xlfn.XLOOKUP($A92,Cleaned_Hospital_Details!$A:$A,Cleaned_Hospital_Details!F:F)</f>
        <v>R1013</v>
      </c>
      <c r="S92" s="15">
        <f>_xlfn.XLOOKUP($A92,Cleaned_Hospital_Details!$A:$A,Cleaned_Hospital_Details!G:G)</f>
        <v>33820</v>
      </c>
      <c r="T92" s="8">
        <f>_xlfn.XLOOKUP($A92,Cleaned_Hospital_Details!$A:$A,Cleaned_Hospital_Details!H:H)</f>
        <v>30</v>
      </c>
      <c r="U92" s="8" t="str">
        <f>_xlfn.XLOOKUP($A92,Cleaned_Hospital_Details!$A:$A,Cleaned_Hospital_Details!I:I)</f>
        <v>Adult</v>
      </c>
      <c r="V92" t="str">
        <f t="shared" si="1"/>
        <v>Hope Cutler</v>
      </c>
    </row>
    <row r="93" spans="1:22" ht="15.6" x14ac:dyDescent="0.3">
      <c r="A93" s="10" t="s">
        <v>129</v>
      </c>
      <c r="B93" s="8" t="str">
        <f>VLOOKUP(A93,Cleaned_Customer_Names!A92:D2427,2,0)</f>
        <v>Ms.</v>
      </c>
      <c r="C93" s="8" t="str">
        <f>VLOOKUP(A93,Cleaned_Customer_Names!A92:D2427,3,0)</f>
        <v>Elyse</v>
      </c>
      <c r="D93" s="8" t="str">
        <f>VLOOKUP($A93,Cleaned_Customer_Names!$A92:$D2427,4,0)</f>
        <v>Derian</v>
      </c>
      <c r="E93" s="22">
        <f>VLOOKUP($A93,Cleaned_Medical_Exam!$A92:$J2427,2,0)</f>
        <v>42.75</v>
      </c>
      <c r="F93" s="24">
        <f>VLOOKUP($A93,Cleaned_Medical_Exam!$A92:$J2427,3,0)</f>
        <v>4.22</v>
      </c>
      <c r="G93" s="20" t="str">
        <f>VLOOKUP($A93,Cleaned_Medical_Exam!$A92:$J2427,4,0)</f>
        <v>No</v>
      </c>
      <c r="H93" s="20" t="str">
        <f>VLOOKUP($A93,Cleaned_Medical_Exam!$A92:$J2427,5,0)</f>
        <v>No</v>
      </c>
      <c r="I93" s="20" t="str">
        <f>VLOOKUP($A93,Cleaned_Medical_Exam!$A92:$J2427,6,0)</f>
        <v>No</v>
      </c>
      <c r="J93" s="48">
        <f>VLOOKUP($A93,Cleaned_Medical_Exam!$A92:$J2427,7,0)</f>
        <v>0</v>
      </c>
      <c r="K93" s="8" t="str">
        <f>VLOOKUP($A93,Cleaned_Medical_Exam!$A92:$J2427,8,0)</f>
        <v>Yes</v>
      </c>
      <c r="L93" s="20" t="str">
        <f>VLOOKUP($A93,Cleaned_Medical_Exam!$A92:$J2427,9,0)</f>
        <v>Obesity</v>
      </c>
      <c r="M93" s="20" t="str">
        <f>VLOOKUP($A93,Cleaned_Medical_Exam!$A92:$J2427,10,0)</f>
        <v>Normal</v>
      </c>
      <c r="N93" s="48">
        <f>_xlfn.XLOOKUP(A93,Cleaned_Hospital_Details!A:A,Cleaned_Hospital_Details!B:B)</f>
        <v>1</v>
      </c>
      <c r="O93" s="49">
        <f>_xlfn.XLOOKUP($A93,Cleaned_Hospital_Details!$A:$A,Cleaned_Hospital_Details!C:C)</f>
        <v>40904.199999999997</v>
      </c>
      <c r="P93" s="8" t="str">
        <f>_xlfn.XLOOKUP($A93,Cleaned_Hospital_Details!$A:$A,Cleaned_Hospital_Details!D:D)</f>
        <v>Tier - 1</v>
      </c>
      <c r="Q93" s="8" t="str">
        <f>_xlfn.XLOOKUP($A93,Cleaned_Hospital_Details!$A:$A,Cleaned_Hospital_Details!E:E)</f>
        <v>Tier - 1</v>
      </c>
      <c r="R93" s="8" t="str">
        <f>_xlfn.XLOOKUP($A93,Cleaned_Hospital_Details!$A:$A,Cleaned_Hospital_Details!F:F)</f>
        <v>R1024</v>
      </c>
      <c r="S93" s="15">
        <f>_xlfn.XLOOKUP($A93,Cleaned_Hospital_Details!$A:$A,Cleaned_Hospital_Details!G:G)</f>
        <v>36343</v>
      </c>
      <c r="T93" s="8">
        <f>_xlfn.XLOOKUP($A93,Cleaned_Hospital_Details!$A:$A,Cleaned_Hospital_Details!H:H)</f>
        <v>23</v>
      </c>
      <c r="U93" s="8" t="str">
        <f>_xlfn.XLOOKUP($A93,Cleaned_Hospital_Details!$A:$A,Cleaned_Hospital_Details!I:I)</f>
        <v>Adult</v>
      </c>
      <c r="V93" t="str">
        <f t="shared" si="1"/>
        <v>Elyse Derian</v>
      </c>
    </row>
    <row r="94" spans="1:22" ht="15.6" x14ac:dyDescent="0.3">
      <c r="A94" s="10" t="s">
        <v>130</v>
      </c>
      <c r="B94" s="8" t="str">
        <f>VLOOKUP(A94,Cleaned_Customer_Names!A93:D2428,2,0)</f>
        <v>Mr.</v>
      </c>
      <c r="C94" s="8" t="str">
        <f>VLOOKUP(A94,Cleaned_Customer_Names!A93:D2428,3,0)</f>
        <v>Nicholas</v>
      </c>
      <c r="D94" s="8" t="str">
        <f>VLOOKUP($A94,Cleaned_Customer_Names!$A93:$D2428,4,0)</f>
        <v>Farina</v>
      </c>
      <c r="E94" s="22">
        <f>VLOOKUP($A94,Cleaned_Medical_Exam!$A93:$J2428,2,0)</f>
        <v>50.58</v>
      </c>
      <c r="F94" s="24">
        <f>VLOOKUP($A94,Cleaned_Medical_Exam!$A93:$J2428,3,0)</f>
        <v>5.12</v>
      </c>
      <c r="G94" s="20" t="str">
        <f>VLOOKUP($A94,Cleaned_Medical_Exam!$A93:$J2428,4,0)</f>
        <v>No</v>
      </c>
      <c r="H94" s="20" t="str">
        <f>VLOOKUP($A94,Cleaned_Medical_Exam!$A93:$J2428,5,0)</f>
        <v>No</v>
      </c>
      <c r="I94" s="20" t="str">
        <f>VLOOKUP($A94,Cleaned_Medical_Exam!$A93:$J2428,6,0)</f>
        <v>No</v>
      </c>
      <c r="J94" s="48">
        <f>VLOOKUP($A94,Cleaned_Medical_Exam!$A93:$J2428,7,0)</f>
        <v>2</v>
      </c>
      <c r="K94" s="8" t="str">
        <f>VLOOKUP($A94,Cleaned_Medical_Exam!$A93:$J2428,8,0)</f>
        <v>Yes</v>
      </c>
      <c r="L94" s="20" t="str">
        <f>VLOOKUP($A94,Cleaned_Medical_Exam!$A93:$J2428,9,0)</f>
        <v>Obesity</v>
      </c>
      <c r="M94" s="20" t="str">
        <f>VLOOKUP($A94,Cleaned_Medical_Exam!$A93:$J2428,10,0)</f>
        <v>Normal</v>
      </c>
      <c r="N94" s="48">
        <f>_xlfn.XLOOKUP(A94,Cleaned_Hospital_Details!A:A,Cleaned_Hospital_Details!B:B)</f>
        <v>0</v>
      </c>
      <c r="O94" s="49">
        <f>_xlfn.XLOOKUP($A94,Cleaned_Hospital_Details!$A:$A,Cleaned_Hospital_Details!C:C)</f>
        <v>40817.85</v>
      </c>
      <c r="P94" s="8" t="str">
        <f>_xlfn.XLOOKUP($A94,Cleaned_Hospital_Details!$A:$A,Cleaned_Hospital_Details!D:D)</f>
        <v>Tier - 1</v>
      </c>
      <c r="Q94" s="8" t="str">
        <f>_xlfn.XLOOKUP($A94,Cleaned_Hospital_Details!$A:$A,Cleaned_Hospital_Details!E:E)</f>
        <v>Tier - 3</v>
      </c>
      <c r="R94" s="8" t="str">
        <f>_xlfn.XLOOKUP($A94,Cleaned_Hospital_Details!$A:$A,Cleaned_Hospital_Details!F:F)</f>
        <v>R1011</v>
      </c>
      <c r="S94" s="15">
        <f>_xlfn.XLOOKUP($A94,Cleaned_Hospital_Details!$A:$A,Cleaned_Hospital_Details!G:G)</f>
        <v>26460</v>
      </c>
      <c r="T94" s="8">
        <f>_xlfn.XLOOKUP($A94,Cleaned_Hospital_Details!$A:$A,Cleaned_Hospital_Details!H:H)</f>
        <v>50</v>
      </c>
      <c r="U94" s="8" t="str">
        <f>_xlfn.XLOOKUP($A94,Cleaned_Hospital_Details!$A:$A,Cleaned_Hospital_Details!I:I)</f>
        <v>Adult</v>
      </c>
      <c r="V94" t="str">
        <f t="shared" si="1"/>
        <v>Nicholas Farina</v>
      </c>
    </row>
    <row r="95" spans="1:22" ht="15.6" x14ac:dyDescent="0.3">
      <c r="A95" s="10" t="s">
        <v>131</v>
      </c>
      <c r="B95" s="8" t="str">
        <f>VLOOKUP(A95,Cleaned_Customer_Names!A94:D2429,2,0)</f>
        <v>Mr.</v>
      </c>
      <c r="C95" s="8" t="str">
        <f>VLOOKUP(A95,Cleaned_Customer_Names!A94:D2429,3,0)</f>
        <v>David</v>
      </c>
      <c r="D95" s="8" t="str">
        <f>VLOOKUP($A95,Cleaned_Customer_Names!$A94:$D2429,4,0)</f>
        <v>Saunders</v>
      </c>
      <c r="E95" s="22">
        <f>VLOOKUP($A95,Cleaned_Medical_Exam!$A94:$J2429,2,0)</f>
        <v>30.495000000000001</v>
      </c>
      <c r="F95" s="24">
        <f>VLOOKUP($A95,Cleaned_Medical_Exam!$A94:$J2429,3,0)</f>
        <v>4.57</v>
      </c>
      <c r="G95" s="20" t="str">
        <f>VLOOKUP($A95,Cleaned_Medical_Exam!$A94:$J2429,4,0)</f>
        <v>Yes</v>
      </c>
      <c r="H95" s="20" t="str">
        <f>VLOOKUP($A95,Cleaned_Medical_Exam!$A94:$J2429,5,0)</f>
        <v>No</v>
      </c>
      <c r="I95" s="20" t="str">
        <f>VLOOKUP($A95,Cleaned_Medical_Exam!$A94:$J2429,6,0)</f>
        <v>No</v>
      </c>
      <c r="J95" s="48">
        <f>VLOOKUP($A95,Cleaned_Medical_Exam!$A94:$J2429,7,0)</f>
        <v>0</v>
      </c>
      <c r="K95" s="8" t="str">
        <f>VLOOKUP($A95,Cleaned_Medical_Exam!$A94:$J2429,8,0)</f>
        <v>Yes</v>
      </c>
      <c r="L95" s="20" t="str">
        <f>VLOOKUP($A95,Cleaned_Medical_Exam!$A94:$J2429,9,0)</f>
        <v>Obesity</v>
      </c>
      <c r="M95" s="20" t="str">
        <f>VLOOKUP($A95,Cleaned_Medical_Exam!$A94:$J2429,10,0)</f>
        <v>Normal</v>
      </c>
      <c r="N95" s="48">
        <f>_xlfn.XLOOKUP(A95,Cleaned_Hospital_Details!A:A,Cleaned_Hospital_Details!B:B)</f>
        <v>3</v>
      </c>
      <c r="O95" s="49">
        <f>_xlfn.XLOOKUP($A95,Cleaned_Hospital_Details!$A:$A,Cleaned_Hospital_Details!C:C)</f>
        <v>40720.550000000003</v>
      </c>
      <c r="P95" s="8" t="str">
        <f>_xlfn.XLOOKUP($A95,Cleaned_Hospital_Details!$A:$A,Cleaned_Hospital_Details!D:D)</f>
        <v>Tier - 1</v>
      </c>
      <c r="Q95" s="8" t="str">
        <f>_xlfn.XLOOKUP($A95,Cleaned_Hospital_Details!$A:$A,Cleaned_Hospital_Details!E:E)</f>
        <v>Tier - 3</v>
      </c>
      <c r="R95" s="8" t="str">
        <f>_xlfn.XLOOKUP($A95,Cleaned_Hospital_Details!$A:$A,Cleaned_Hospital_Details!F:F)</f>
        <v>R1012</v>
      </c>
      <c r="S95" s="15">
        <f>_xlfn.XLOOKUP($A95,Cleaned_Hospital_Details!$A:$A,Cleaned_Hospital_Details!G:G)</f>
        <v>28120</v>
      </c>
      <c r="T95" s="8">
        <f>_xlfn.XLOOKUP($A95,Cleaned_Hospital_Details!$A:$A,Cleaned_Hospital_Details!H:H)</f>
        <v>46</v>
      </c>
      <c r="U95" s="8" t="str">
        <f>_xlfn.XLOOKUP($A95,Cleaned_Hospital_Details!$A:$A,Cleaned_Hospital_Details!I:I)</f>
        <v>Adult</v>
      </c>
      <c r="V95" t="str">
        <f t="shared" si="1"/>
        <v>David Saunders</v>
      </c>
    </row>
    <row r="96" spans="1:22" ht="15.6" x14ac:dyDescent="0.3">
      <c r="A96" s="10" t="s">
        <v>132</v>
      </c>
      <c r="B96" s="8" t="str">
        <f>VLOOKUP(A96,Cleaned_Customer_Names!A95:D2430,2,0)</f>
        <v>Ms.</v>
      </c>
      <c r="C96" s="8" t="str">
        <f>VLOOKUP(A96,Cleaned_Customer_Names!A95:D2430,3,0)</f>
        <v>Natalie</v>
      </c>
      <c r="D96" s="8" t="str">
        <f>VLOOKUP($A96,Cleaned_Customer_Names!$A95:$D2430,4,0)</f>
        <v>Kratz</v>
      </c>
      <c r="E96" s="22">
        <f>VLOOKUP($A96,Cleaned_Medical_Exam!$A95:$J2430,2,0)</f>
        <v>48.31</v>
      </c>
      <c r="F96" s="24">
        <f>VLOOKUP($A96,Cleaned_Medical_Exam!$A95:$J2430,3,0)</f>
        <v>9.58</v>
      </c>
      <c r="G96" s="20" t="str">
        <f>VLOOKUP($A96,Cleaned_Medical_Exam!$A95:$J2430,4,0)</f>
        <v>Yes</v>
      </c>
      <c r="H96" s="20" t="str">
        <f>VLOOKUP($A96,Cleaned_Medical_Exam!$A95:$J2430,5,0)</f>
        <v>No</v>
      </c>
      <c r="I96" s="20" t="str">
        <f>VLOOKUP($A96,Cleaned_Medical_Exam!$A95:$J2430,6,0)</f>
        <v>No</v>
      </c>
      <c r="J96" s="48">
        <f>VLOOKUP($A96,Cleaned_Medical_Exam!$A95:$J2430,7,0)</f>
        <v>2</v>
      </c>
      <c r="K96" s="8" t="str">
        <f>VLOOKUP($A96,Cleaned_Medical_Exam!$A95:$J2430,8,0)</f>
        <v>Yes</v>
      </c>
      <c r="L96" s="20" t="str">
        <f>VLOOKUP($A96,Cleaned_Medical_Exam!$A95:$J2430,9,0)</f>
        <v>Obesity</v>
      </c>
      <c r="M96" s="20" t="str">
        <f>VLOOKUP($A96,Cleaned_Medical_Exam!$A95:$J2430,10,0)</f>
        <v>Diabetes</v>
      </c>
      <c r="N96" s="48">
        <f>_xlfn.XLOOKUP(A96,Cleaned_Hospital_Details!A:A,Cleaned_Hospital_Details!B:B)</f>
        <v>0</v>
      </c>
      <c r="O96" s="49">
        <f>_xlfn.XLOOKUP($A96,Cleaned_Hospital_Details!$A:$A,Cleaned_Hospital_Details!C:C)</f>
        <v>40692.910000000003</v>
      </c>
      <c r="P96" s="8" t="str">
        <f>_xlfn.XLOOKUP($A96,Cleaned_Hospital_Details!$A:$A,Cleaned_Hospital_Details!D:D)</f>
        <v>Tier - 1</v>
      </c>
      <c r="Q96" s="8" t="str">
        <f>_xlfn.XLOOKUP($A96,Cleaned_Hospital_Details!$A:$A,Cleaned_Hospital_Details!E:E)</f>
        <v>Tier - 1</v>
      </c>
      <c r="R96" s="8" t="str">
        <f>_xlfn.XLOOKUP($A96,Cleaned_Hospital_Details!$A:$A,Cleaned_Hospital_Details!F:F)</f>
        <v>R1011</v>
      </c>
      <c r="S96" s="15">
        <f>_xlfn.XLOOKUP($A96,Cleaned_Hospital_Details!$A:$A,Cleaned_Hospital_Details!G:G)</f>
        <v>25836</v>
      </c>
      <c r="T96" s="8">
        <f>_xlfn.XLOOKUP($A96,Cleaned_Hospital_Details!$A:$A,Cleaned_Hospital_Details!H:H)</f>
        <v>52</v>
      </c>
      <c r="U96" s="8" t="str">
        <f>_xlfn.XLOOKUP($A96,Cleaned_Hospital_Details!$A:$A,Cleaned_Hospital_Details!I:I)</f>
        <v>Adult</v>
      </c>
      <c r="V96" t="str">
        <f t="shared" si="1"/>
        <v>Natalie Kratz</v>
      </c>
    </row>
    <row r="97" spans="1:22" ht="15.6" x14ac:dyDescent="0.3">
      <c r="A97" s="10" t="s">
        <v>133</v>
      </c>
      <c r="B97" s="8" t="str">
        <f>VLOOKUP(A97,Cleaned_Customer_Names!A96:D2431,2,0)</f>
        <v>Mr.</v>
      </c>
      <c r="C97" s="8" t="str">
        <f>VLOOKUP(A97,Cleaned_Customer_Names!A96:D2431,3,0)</f>
        <v>Thomas</v>
      </c>
      <c r="D97" s="8" t="str">
        <f>VLOOKUP($A97,Cleaned_Customer_Names!$A96:$D2431,4,0)</f>
        <v>Boland</v>
      </c>
      <c r="E97" s="22">
        <f>VLOOKUP($A97,Cleaned_Medical_Exam!$A96:$J2431,2,0)</f>
        <v>48.99</v>
      </c>
      <c r="F97" s="24">
        <f>VLOOKUP($A97,Cleaned_Medical_Exam!$A96:$J2431,3,0)</f>
        <v>9.7799999999999994</v>
      </c>
      <c r="G97" s="20" t="str">
        <f>VLOOKUP($A97,Cleaned_Medical_Exam!$A96:$J2431,4,0)</f>
        <v>Yes</v>
      </c>
      <c r="H97" s="20" t="str">
        <f>VLOOKUP($A97,Cleaned_Medical_Exam!$A96:$J2431,5,0)</f>
        <v>No</v>
      </c>
      <c r="I97" s="20" t="str">
        <f>VLOOKUP($A97,Cleaned_Medical_Exam!$A96:$J2431,6,0)</f>
        <v>No</v>
      </c>
      <c r="J97" s="48">
        <f>VLOOKUP($A97,Cleaned_Medical_Exam!$A96:$J2431,7,0)</f>
        <v>1</v>
      </c>
      <c r="K97" s="8" t="str">
        <f>VLOOKUP($A97,Cleaned_Medical_Exam!$A96:$J2431,8,0)</f>
        <v>Yes</v>
      </c>
      <c r="L97" s="20" t="str">
        <f>VLOOKUP($A97,Cleaned_Medical_Exam!$A96:$J2431,9,0)</f>
        <v>Obesity</v>
      </c>
      <c r="M97" s="20" t="str">
        <f>VLOOKUP($A97,Cleaned_Medical_Exam!$A96:$J2431,10,0)</f>
        <v>Diabetes</v>
      </c>
      <c r="N97" s="48">
        <f>_xlfn.XLOOKUP(A97,Cleaned_Hospital_Details!A:A,Cleaned_Hospital_Details!B:B)</f>
        <v>1</v>
      </c>
      <c r="O97" s="49">
        <f>_xlfn.XLOOKUP($A97,Cleaned_Hospital_Details!$A:$A,Cleaned_Hospital_Details!C:C)</f>
        <v>40590.550000000003</v>
      </c>
      <c r="P97" s="8" t="str">
        <f>_xlfn.XLOOKUP($A97,Cleaned_Hospital_Details!$A:$A,Cleaned_Hospital_Details!D:D)</f>
        <v>Tier - 1</v>
      </c>
      <c r="Q97" s="8" t="str">
        <f>_xlfn.XLOOKUP($A97,Cleaned_Hospital_Details!$A:$A,Cleaned_Hospital_Details!E:E)</f>
        <v>Tier - 3</v>
      </c>
      <c r="R97" s="8" t="str">
        <f>_xlfn.XLOOKUP($A97,Cleaned_Hospital_Details!$A:$A,Cleaned_Hospital_Details!F:F)</f>
        <v>R1012</v>
      </c>
      <c r="S97" s="15">
        <f>_xlfn.XLOOKUP($A97,Cleaned_Hospital_Details!$A:$A,Cleaned_Hospital_Details!G:G)</f>
        <v>27585</v>
      </c>
      <c r="T97" s="8">
        <f>_xlfn.XLOOKUP($A97,Cleaned_Hospital_Details!$A:$A,Cleaned_Hospital_Details!H:H)</f>
        <v>47</v>
      </c>
      <c r="U97" s="8" t="str">
        <f>_xlfn.XLOOKUP($A97,Cleaned_Hospital_Details!$A:$A,Cleaned_Hospital_Details!I:I)</f>
        <v>Adult</v>
      </c>
      <c r="V97" t="str">
        <f t="shared" si="1"/>
        <v>Thomas Boland</v>
      </c>
    </row>
    <row r="98" spans="1:22" ht="15.6" x14ac:dyDescent="0.3">
      <c r="A98" s="10" t="s">
        <v>134</v>
      </c>
      <c r="B98" s="8" t="str">
        <f>VLOOKUP(A98,Cleaned_Customer_Names!A97:D2432,2,0)</f>
        <v>Ms.</v>
      </c>
      <c r="C98" s="8" t="str">
        <f>VLOOKUP(A98,Cleaned_Customer_Names!A97:D2432,3,0)</f>
        <v>Pamela</v>
      </c>
      <c r="D98" s="8" t="str">
        <f>VLOOKUP($A98,Cleaned_Customer_Names!$A97:$D2432,4,0)</f>
        <v>Van</v>
      </c>
      <c r="E98" s="22">
        <f>VLOOKUP($A98,Cleaned_Medical_Exam!$A97:$J2432,2,0)</f>
        <v>38.39</v>
      </c>
      <c r="F98" s="24">
        <f>VLOOKUP($A98,Cleaned_Medical_Exam!$A97:$J2432,3,0)</f>
        <v>4.1100000000000003</v>
      </c>
      <c r="G98" s="20" t="str">
        <f>VLOOKUP($A98,Cleaned_Medical_Exam!$A97:$J2432,4,0)</f>
        <v>Yes</v>
      </c>
      <c r="H98" s="20" t="str">
        <f>VLOOKUP($A98,Cleaned_Medical_Exam!$A97:$J2432,5,0)</f>
        <v>No</v>
      </c>
      <c r="I98" s="20" t="str">
        <f>VLOOKUP($A98,Cleaned_Medical_Exam!$A97:$J2432,6,0)</f>
        <v>No</v>
      </c>
      <c r="J98" s="48">
        <f>VLOOKUP($A98,Cleaned_Medical_Exam!$A97:$J2432,7,0)</f>
        <v>0</v>
      </c>
      <c r="K98" s="8" t="str">
        <f>VLOOKUP($A98,Cleaned_Medical_Exam!$A97:$J2432,8,0)</f>
        <v>Yes</v>
      </c>
      <c r="L98" s="20" t="str">
        <f>VLOOKUP($A98,Cleaned_Medical_Exam!$A97:$J2432,9,0)</f>
        <v>Obesity</v>
      </c>
      <c r="M98" s="20" t="str">
        <f>VLOOKUP($A98,Cleaned_Medical_Exam!$A97:$J2432,10,0)</f>
        <v>Normal</v>
      </c>
      <c r="N98" s="48">
        <f>_xlfn.XLOOKUP(A98,Cleaned_Hospital_Details!A:A,Cleaned_Hospital_Details!B:B)</f>
        <v>0</v>
      </c>
      <c r="O98" s="49">
        <f>_xlfn.XLOOKUP($A98,Cleaned_Hospital_Details!$A:$A,Cleaned_Hospital_Details!C:C)</f>
        <v>40419.019999999997</v>
      </c>
      <c r="P98" s="8" t="str">
        <f>_xlfn.XLOOKUP($A98,Cleaned_Hospital_Details!$A:$A,Cleaned_Hospital_Details!D:D)</f>
        <v>Tier - 1</v>
      </c>
      <c r="Q98" s="8" t="str">
        <f>_xlfn.XLOOKUP($A98,Cleaned_Hospital_Details!$A:$A,Cleaned_Hospital_Details!E:E)</f>
        <v>Tier - 2</v>
      </c>
      <c r="R98" s="8" t="str">
        <f>_xlfn.XLOOKUP($A98,Cleaned_Hospital_Details!$A:$A,Cleaned_Hospital_Details!F:F)</f>
        <v>R1013</v>
      </c>
      <c r="S98" s="15">
        <f>_xlfn.XLOOKUP($A98,Cleaned_Hospital_Details!$A:$A,Cleaned_Hospital_Details!G:G)</f>
        <v>31354</v>
      </c>
      <c r="T98" s="8">
        <f>_xlfn.XLOOKUP($A98,Cleaned_Hospital_Details!$A:$A,Cleaned_Hospital_Details!H:H)</f>
        <v>37</v>
      </c>
      <c r="U98" s="8" t="str">
        <f>_xlfn.XLOOKUP($A98,Cleaned_Hospital_Details!$A:$A,Cleaned_Hospital_Details!I:I)</f>
        <v>Adult</v>
      </c>
      <c r="V98" t="str">
        <f t="shared" si="1"/>
        <v>Pamela Van</v>
      </c>
    </row>
    <row r="99" spans="1:22" ht="15.6" x14ac:dyDescent="0.3">
      <c r="A99" s="10" t="s">
        <v>135</v>
      </c>
      <c r="B99" s="8" t="str">
        <f>VLOOKUP(A99,Cleaned_Customer_Names!A98:D2433,2,0)</f>
        <v>Ms.</v>
      </c>
      <c r="C99" s="8" t="str">
        <f>VLOOKUP(A99,Cleaned_Customer_Names!A98:D2433,3,0)</f>
        <v>Jessica</v>
      </c>
      <c r="D99" s="8" t="str">
        <f>VLOOKUP($A99,Cleaned_Customer_Names!$A98:$D2433,4,0)</f>
        <v>Ramsey</v>
      </c>
      <c r="E99" s="22">
        <f>VLOOKUP($A99,Cleaned_Medical_Exam!$A98:$J2433,2,0)</f>
        <v>44.34</v>
      </c>
      <c r="F99" s="24">
        <f>VLOOKUP($A99,Cleaned_Medical_Exam!$A98:$J2433,3,0)</f>
        <v>4.0199999999999996</v>
      </c>
      <c r="G99" s="20" t="str">
        <f>VLOOKUP($A99,Cleaned_Medical_Exam!$A98:$J2433,4,0)</f>
        <v>Yes</v>
      </c>
      <c r="H99" s="20" t="str">
        <f>VLOOKUP($A99,Cleaned_Medical_Exam!$A98:$J2433,5,0)</f>
        <v>No</v>
      </c>
      <c r="I99" s="20" t="str">
        <f>VLOOKUP($A99,Cleaned_Medical_Exam!$A98:$J2433,6,0)</f>
        <v>No</v>
      </c>
      <c r="J99" s="48">
        <f>VLOOKUP($A99,Cleaned_Medical_Exam!$A98:$J2433,7,0)</f>
        <v>2</v>
      </c>
      <c r="K99" s="8" t="str">
        <f>VLOOKUP($A99,Cleaned_Medical_Exam!$A98:$J2433,8,0)</f>
        <v>Yes</v>
      </c>
      <c r="L99" s="20" t="str">
        <f>VLOOKUP($A99,Cleaned_Medical_Exam!$A98:$J2433,9,0)</f>
        <v>Obesity</v>
      </c>
      <c r="M99" s="20" t="str">
        <f>VLOOKUP($A99,Cleaned_Medical_Exam!$A98:$J2433,10,0)</f>
        <v>Normal</v>
      </c>
      <c r="N99" s="48">
        <f>_xlfn.XLOOKUP(A99,Cleaned_Hospital_Details!A:A,Cleaned_Hospital_Details!B:B)</f>
        <v>0</v>
      </c>
      <c r="O99" s="49">
        <f>_xlfn.XLOOKUP($A99,Cleaned_Hospital_Details!$A:$A,Cleaned_Hospital_Details!C:C)</f>
        <v>40373.74</v>
      </c>
      <c r="P99" s="8" t="str">
        <f>_xlfn.XLOOKUP($A99,Cleaned_Hospital_Details!$A:$A,Cleaned_Hospital_Details!D:D)</f>
        <v>Tier - 1</v>
      </c>
      <c r="Q99" s="8" t="str">
        <f>_xlfn.XLOOKUP($A99,Cleaned_Hospital_Details!$A:$A,Cleaned_Hospital_Details!E:E)</f>
        <v>Tier - 3</v>
      </c>
      <c r="R99" s="8" t="str">
        <f>_xlfn.XLOOKUP($A99,Cleaned_Hospital_Details!$A:$A,Cleaned_Hospital_Details!F:F)</f>
        <v>R1011</v>
      </c>
      <c r="S99" s="15">
        <f>_xlfn.XLOOKUP($A99,Cleaned_Hospital_Details!$A:$A,Cleaned_Hospital_Details!G:G)</f>
        <v>24331</v>
      </c>
      <c r="T99" s="8">
        <f>_xlfn.XLOOKUP($A99,Cleaned_Hospital_Details!$A:$A,Cleaned_Hospital_Details!H:H)</f>
        <v>56</v>
      </c>
      <c r="U99" s="8" t="str">
        <f>_xlfn.XLOOKUP($A99,Cleaned_Hospital_Details!$A:$A,Cleaned_Hospital_Details!I:I)</f>
        <v>Old</v>
      </c>
      <c r="V99" t="str">
        <f t="shared" si="1"/>
        <v>Jessica Ramsey</v>
      </c>
    </row>
    <row r="100" spans="1:22" ht="15.6" x14ac:dyDescent="0.3">
      <c r="A100" s="10" t="s">
        <v>136</v>
      </c>
      <c r="B100" s="8" t="str">
        <f>VLOOKUP(A100,Cleaned_Customer_Names!A99:D2434,2,0)</f>
        <v>Mr.</v>
      </c>
      <c r="C100" s="8" t="str">
        <f>VLOOKUP(A100,Cleaned_Customer_Names!A99:D2434,3,0)</f>
        <v>Ron</v>
      </c>
      <c r="D100" s="8" t="str">
        <f>VLOOKUP($A100,Cleaned_Customer_Names!$A99:$D2434,4,0)</f>
        <v>Gage</v>
      </c>
      <c r="E100" s="22">
        <f>VLOOKUP($A100,Cleaned_Medical_Exam!$A99:$J2434,2,0)</f>
        <v>41.51</v>
      </c>
      <c r="F100" s="24">
        <f>VLOOKUP($A100,Cleaned_Medical_Exam!$A99:$J2434,3,0)</f>
        <v>6.92</v>
      </c>
      <c r="G100" s="20" t="str">
        <f>VLOOKUP($A100,Cleaned_Medical_Exam!$A99:$J2434,4,0)</f>
        <v>No</v>
      </c>
      <c r="H100" s="20" t="str">
        <f>VLOOKUP($A100,Cleaned_Medical_Exam!$A99:$J2434,5,0)</f>
        <v>No</v>
      </c>
      <c r="I100" s="20" t="str">
        <f>VLOOKUP($A100,Cleaned_Medical_Exam!$A99:$J2434,6,0)</f>
        <v>No</v>
      </c>
      <c r="J100" s="48">
        <f>VLOOKUP($A100,Cleaned_Medical_Exam!$A99:$J2434,7,0)</f>
        <v>0</v>
      </c>
      <c r="K100" s="8" t="str">
        <f>VLOOKUP($A100,Cleaned_Medical_Exam!$A99:$J2434,8,0)</f>
        <v>Yes</v>
      </c>
      <c r="L100" s="20" t="str">
        <f>VLOOKUP($A100,Cleaned_Medical_Exam!$A99:$J2434,9,0)</f>
        <v>Obesity</v>
      </c>
      <c r="M100" s="20" t="str">
        <f>VLOOKUP($A100,Cleaned_Medical_Exam!$A99:$J2434,10,0)</f>
        <v>Diabetes</v>
      </c>
      <c r="N100" s="48">
        <f>_xlfn.XLOOKUP(A100,Cleaned_Hospital_Details!A:A,Cleaned_Hospital_Details!B:B)</f>
        <v>0</v>
      </c>
      <c r="O100" s="49">
        <f>_xlfn.XLOOKUP($A100,Cleaned_Hospital_Details!$A:$A,Cleaned_Hospital_Details!C:C)</f>
        <v>40309.93</v>
      </c>
      <c r="P100" s="8" t="str">
        <f>_xlfn.XLOOKUP($A100,Cleaned_Hospital_Details!$A:$A,Cleaned_Hospital_Details!D:D)</f>
        <v>Tier - 1</v>
      </c>
      <c r="Q100" s="8" t="str">
        <f>_xlfn.XLOOKUP($A100,Cleaned_Hospital_Details!$A:$A,Cleaned_Hospital_Details!E:E)</f>
        <v>Tier - 3</v>
      </c>
      <c r="R100" s="8" t="str">
        <f>_xlfn.XLOOKUP($A100,Cleaned_Hospital_Details!$A:$A,Cleaned_Hospital_Details!F:F)</f>
        <v>R1011</v>
      </c>
      <c r="S100" s="15">
        <f>_xlfn.XLOOKUP($A100,Cleaned_Hospital_Details!$A:$A,Cleaned_Hospital_Details!G:G)</f>
        <v>22893</v>
      </c>
      <c r="T100" s="8">
        <f>_xlfn.XLOOKUP($A100,Cleaned_Hospital_Details!$A:$A,Cleaned_Hospital_Details!H:H)</f>
        <v>60</v>
      </c>
      <c r="U100" s="8" t="str">
        <f>_xlfn.XLOOKUP($A100,Cleaned_Hospital_Details!$A:$A,Cleaned_Hospital_Details!I:I)</f>
        <v>Old</v>
      </c>
      <c r="V100" t="str">
        <f t="shared" si="1"/>
        <v>Ron Gage</v>
      </c>
    </row>
    <row r="101" spans="1:22" ht="15.6" x14ac:dyDescent="0.3">
      <c r="A101" s="10" t="s">
        <v>137</v>
      </c>
      <c r="B101" s="8" t="str">
        <f>VLOOKUP(A101,Cleaned_Customer_Names!A100:D2435,2,0)</f>
        <v>Mr.</v>
      </c>
      <c r="C101" s="8" t="str">
        <f>VLOOKUP(A101,Cleaned_Customer_Names!A100:D2435,3,0)</f>
        <v>Daniel</v>
      </c>
      <c r="D101" s="8" t="str">
        <f>VLOOKUP($A101,Cleaned_Customer_Names!$A100:$D2435,4,0)</f>
        <v>Gollins</v>
      </c>
      <c r="E101" s="22">
        <f>VLOOKUP($A101,Cleaned_Medical_Exam!$A100:$J2435,2,0)</f>
        <v>48.2</v>
      </c>
      <c r="F101" s="24">
        <f>VLOOKUP($A101,Cleaned_Medical_Exam!$A100:$J2435,3,0)</f>
        <v>4.84</v>
      </c>
      <c r="G101" s="20" t="str">
        <f>VLOOKUP($A101,Cleaned_Medical_Exam!$A100:$J2435,4,0)</f>
        <v>No</v>
      </c>
      <c r="H101" s="20" t="str">
        <f>VLOOKUP($A101,Cleaned_Medical_Exam!$A100:$J2435,5,0)</f>
        <v>No</v>
      </c>
      <c r="I101" s="20" t="str">
        <f>VLOOKUP($A101,Cleaned_Medical_Exam!$A100:$J2435,6,0)</f>
        <v>No</v>
      </c>
      <c r="J101" s="48">
        <f>VLOOKUP($A101,Cleaned_Medical_Exam!$A100:$J2435,7,0)</f>
        <v>0</v>
      </c>
      <c r="K101" s="8" t="str">
        <f>VLOOKUP($A101,Cleaned_Medical_Exam!$A100:$J2435,8,0)</f>
        <v>Yes</v>
      </c>
      <c r="L101" s="20" t="str">
        <f>VLOOKUP($A101,Cleaned_Medical_Exam!$A100:$J2435,9,0)</f>
        <v>Obesity</v>
      </c>
      <c r="M101" s="20" t="str">
        <f>VLOOKUP($A101,Cleaned_Medical_Exam!$A100:$J2435,10,0)</f>
        <v>Normal</v>
      </c>
      <c r="N101" s="48">
        <f>_xlfn.XLOOKUP(A101,Cleaned_Hospital_Details!A:A,Cleaned_Hospital_Details!B:B)</f>
        <v>2</v>
      </c>
      <c r="O101" s="49">
        <f>_xlfn.XLOOKUP($A101,Cleaned_Hospital_Details!$A:$A,Cleaned_Hospital_Details!C:C)</f>
        <v>40284.379999999997</v>
      </c>
      <c r="P101" s="8" t="str">
        <f>_xlfn.XLOOKUP($A101,Cleaned_Hospital_Details!$A:$A,Cleaned_Hospital_Details!D:D)</f>
        <v>Tier - 1</v>
      </c>
      <c r="Q101" s="8" t="str">
        <f>_xlfn.XLOOKUP($A101,Cleaned_Hospital_Details!$A:$A,Cleaned_Hospital_Details!E:E)</f>
        <v>Tier - 3</v>
      </c>
      <c r="R101" s="8" t="str">
        <f>_xlfn.XLOOKUP($A101,Cleaned_Hospital_Details!$A:$A,Cleaned_Hospital_Details!F:F)</f>
        <v>R1012</v>
      </c>
      <c r="S101" s="15">
        <f>_xlfn.XLOOKUP($A101,Cleaned_Hospital_Details!$A:$A,Cleaned_Hospital_Details!G:G)</f>
        <v>28303</v>
      </c>
      <c r="T101" s="8">
        <f>_xlfn.XLOOKUP($A101,Cleaned_Hospital_Details!$A:$A,Cleaned_Hospital_Details!H:H)</f>
        <v>45</v>
      </c>
      <c r="U101" s="8" t="str">
        <f>_xlfn.XLOOKUP($A101,Cleaned_Hospital_Details!$A:$A,Cleaned_Hospital_Details!I:I)</f>
        <v>Adult</v>
      </c>
      <c r="V101" t="str">
        <f t="shared" si="1"/>
        <v>Daniel Gollins</v>
      </c>
    </row>
    <row r="102" spans="1:22" ht="15.6" x14ac:dyDescent="0.3">
      <c r="A102" s="10" t="s">
        <v>138</v>
      </c>
      <c r="B102" s="8" t="str">
        <f>VLOOKUP(A102,Cleaned_Customer_Names!A101:D2436,2,0)</f>
        <v>Mr.</v>
      </c>
      <c r="C102" s="8" t="str">
        <f>VLOOKUP(A102,Cleaned_Customer_Names!A101:D2436,3,0)</f>
        <v>Brian</v>
      </c>
      <c r="D102" s="8" t="str">
        <f>VLOOKUP($A102,Cleaned_Customer_Names!$A101:$D2436,4,0)</f>
        <v>Benestad</v>
      </c>
      <c r="E102" s="22">
        <f>VLOOKUP($A102,Cleaned_Medical_Exam!$A101:$J2436,2,0)</f>
        <v>35.75</v>
      </c>
      <c r="F102" s="24">
        <f>VLOOKUP($A102,Cleaned_Medical_Exam!$A101:$J2436,3,0)</f>
        <v>8</v>
      </c>
      <c r="G102" s="20" t="str">
        <f>VLOOKUP($A102,Cleaned_Medical_Exam!$A101:$J2436,4,0)</f>
        <v>Yes</v>
      </c>
      <c r="H102" s="20" t="str">
        <f>VLOOKUP($A102,Cleaned_Medical_Exam!$A101:$J2436,5,0)</f>
        <v>No</v>
      </c>
      <c r="I102" s="20" t="str">
        <f>VLOOKUP($A102,Cleaned_Medical_Exam!$A101:$J2436,6,0)</f>
        <v>No</v>
      </c>
      <c r="J102" s="48">
        <f>VLOOKUP($A102,Cleaned_Medical_Exam!$A101:$J2436,7,0)</f>
        <v>0</v>
      </c>
      <c r="K102" s="8" t="str">
        <f>VLOOKUP($A102,Cleaned_Medical_Exam!$A101:$J2436,8,0)</f>
        <v>Yes</v>
      </c>
      <c r="L102" s="20" t="str">
        <f>VLOOKUP($A102,Cleaned_Medical_Exam!$A101:$J2436,9,0)</f>
        <v>Obesity</v>
      </c>
      <c r="M102" s="20" t="str">
        <f>VLOOKUP($A102,Cleaned_Medical_Exam!$A101:$J2436,10,0)</f>
        <v>Diabetes</v>
      </c>
      <c r="N102" s="48">
        <f>_xlfn.XLOOKUP(A102,Cleaned_Hospital_Details!A:A,Cleaned_Hospital_Details!B:B)</f>
        <v>1</v>
      </c>
      <c r="O102" s="49">
        <f>_xlfn.XLOOKUP($A102,Cleaned_Hospital_Details!$A:$A,Cleaned_Hospital_Details!C:C)</f>
        <v>40273.65</v>
      </c>
      <c r="P102" s="8" t="str">
        <f>_xlfn.XLOOKUP($A102,Cleaned_Hospital_Details!$A:$A,Cleaned_Hospital_Details!D:D)</f>
        <v>Tier - 1</v>
      </c>
      <c r="Q102" s="8" t="str">
        <f>_xlfn.XLOOKUP($A102,Cleaned_Hospital_Details!$A:$A,Cleaned_Hospital_Details!E:E)</f>
        <v>Tier - 3</v>
      </c>
      <c r="R102" s="8" t="str">
        <f>_xlfn.XLOOKUP($A102,Cleaned_Hospital_Details!$A:$A,Cleaned_Hospital_Details!F:F)</f>
        <v>R1013</v>
      </c>
      <c r="S102" s="15">
        <f>_xlfn.XLOOKUP($A102,Cleaned_Hospital_Details!$A:$A,Cleaned_Hospital_Details!G:G)</f>
        <v>29863</v>
      </c>
      <c r="T102" s="8">
        <f>_xlfn.XLOOKUP($A102,Cleaned_Hospital_Details!$A:$A,Cleaned_Hospital_Details!H:H)</f>
        <v>41</v>
      </c>
      <c r="U102" s="8" t="str">
        <f>_xlfn.XLOOKUP($A102,Cleaned_Hospital_Details!$A:$A,Cleaned_Hospital_Details!I:I)</f>
        <v>Adult</v>
      </c>
      <c r="V102" t="str">
        <f t="shared" si="1"/>
        <v>Brian Benestad</v>
      </c>
    </row>
    <row r="103" spans="1:22" ht="15.6" x14ac:dyDescent="0.3">
      <c r="A103" s="10" t="s">
        <v>139</v>
      </c>
      <c r="B103" s="8" t="str">
        <f>VLOOKUP(A103,Cleaned_Customer_Names!A102:D2437,2,0)</f>
        <v>Ms.</v>
      </c>
      <c r="C103" s="8" t="str">
        <f>VLOOKUP(A103,Cleaned_Customer_Names!A102:D2437,3,0)</f>
        <v>Sari</v>
      </c>
      <c r="D103" s="8" t="str">
        <f>VLOOKUP($A103,Cleaned_Customer_Names!$A102:$D2437,4,0)</f>
        <v>Aviv</v>
      </c>
      <c r="E103" s="22">
        <f>VLOOKUP($A103,Cleaned_Medical_Exam!$A102:$J2437,2,0)</f>
        <v>53.81</v>
      </c>
      <c r="F103" s="24">
        <f>VLOOKUP($A103,Cleaned_Medical_Exam!$A102:$J2437,3,0)</f>
        <v>8.77</v>
      </c>
      <c r="G103" s="20" t="str">
        <f>VLOOKUP($A103,Cleaned_Medical_Exam!$A102:$J2437,4,0)</f>
        <v>Yes</v>
      </c>
      <c r="H103" s="20" t="str">
        <f>VLOOKUP($A103,Cleaned_Medical_Exam!$A102:$J2437,5,0)</f>
        <v>No</v>
      </c>
      <c r="I103" s="20" t="str">
        <f>VLOOKUP($A103,Cleaned_Medical_Exam!$A102:$J2437,6,0)</f>
        <v>No</v>
      </c>
      <c r="J103" s="48">
        <f>VLOOKUP($A103,Cleaned_Medical_Exam!$A102:$J2437,7,0)</f>
        <v>0</v>
      </c>
      <c r="K103" s="8" t="str">
        <f>VLOOKUP($A103,Cleaned_Medical_Exam!$A102:$J2437,8,0)</f>
        <v>Yes</v>
      </c>
      <c r="L103" s="20" t="str">
        <f>VLOOKUP($A103,Cleaned_Medical_Exam!$A102:$J2437,9,0)</f>
        <v>Obesity</v>
      </c>
      <c r="M103" s="20" t="str">
        <f>VLOOKUP($A103,Cleaned_Medical_Exam!$A102:$J2437,10,0)</f>
        <v>Diabetes</v>
      </c>
      <c r="N103" s="48">
        <f>_xlfn.XLOOKUP(A103,Cleaned_Hospital_Details!A:A,Cleaned_Hospital_Details!B:B)</f>
        <v>1</v>
      </c>
      <c r="O103" s="49">
        <f>_xlfn.XLOOKUP($A103,Cleaned_Hospital_Details!$A:$A,Cleaned_Hospital_Details!C:C)</f>
        <v>40208.559999999998</v>
      </c>
      <c r="P103" s="8" t="str">
        <f>_xlfn.XLOOKUP($A103,Cleaned_Hospital_Details!$A:$A,Cleaned_Hospital_Details!D:D)</f>
        <v>Tier - 1</v>
      </c>
      <c r="Q103" s="8" t="str">
        <f>_xlfn.XLOOKUP($A103,Cleaned_Hospital_Details!$A:$A,Cleaned_Hospital_Details!E:E)</f>
        <v>Tier - 2</v>
      </c>
      <c r="R103" s="8" t="str">
        <f>_xlfn.XLOOKUP($A103,Cleaned_Hospital_Details!$A:$A,Cleaned_Hospital_Details!F:F)</f>
        <v>R1011</v>
      </c>
      <c r="S103" s="15">
        <f>_xlfn.XLOOKUP($A103,Cleaned_Hospital_Details!$A:$A,Cleaned_Hospital_Details!G:G)</f>
        <v>29795</v>
      </c>
      <c r="T103" s="8">
        <f>_xlfn.XLOOKUP($A103,Cleaned_Hospital_Details!$A:$A,Cleaned_Hospital_Details!H:H)</f>
        <v>41</v>
      </c>
      <c r="U103" s="8" t="str">
        <f>_xlfn.XLOOKUP($A103,Cleaned_Hospital_Details!$A:$A,Cleaned_Hospital_Details!I:I)</f>
        <v>Adult</v>
      </c>
      <c r="V103" t="str">
        <f t="shared" si="1"/>
        <v>Sari Aviv</v>
      </c>
    </row>
    <row r="104" spans="1:22" ht="15.6" x14ac:dyDescent="0.3">
      <c r="A104" s="10" t="s">
        <v>140</v>
      </c>
      <c r="B104" s="8" t="str">
        <f>VLOOKUP(A104,Cleaned_Customer_Names!A103:D2438,2,0)</f>
        <v>Mr.</v>
      </c>
      <c r="C104" s="8" t="str">
        <f>VLOOKUP(A104,Cleaned_Customer_Names!A103:D2438,3,0)</f>
        <v>Robert</v>
      </c>
      <c r="D104" s="8" t="str">
        <f>VLOOKUP($A104,Cleaned_Customer_Names!$A103:$D2438,4,0)</f>
        <v>Burns</v>
      </c>
      <c r="E104" s="22">
        <f>VLOOKUP($A104,Cleaned_Medical_Exam!$A103:$J2438,2,0)</f>
        <v>49.48</v>
      </c>
      <c r="F104" s="24">
        <f>VLOOKUP($A104,Cleaned_Medical_Exam!$A103:$J2438,3,0)</f>
        <v>4.96</v>
      </c>
      <c r="G104" s="20" t="str">
        <f>VLOOKUP($A104,Cleaned_Medical_Exam!$A103:$J2438,4,0)</f>
        <v>No</v>
      </c>
      <c r="H104" s="20" t="str">
        <f>VLOOKUP($A104,Cleaned_Medical_Exam!$A103:$J2438,5,0)</f>
        <v>No</v>
      </c>
      <c r="I104" s="20" t="str">
        <f>VLOOKUP($A104,Cleaned_Medical_Exam!$A103:$J2438,6,0)</f>
        <v>Yes</v>
      </c>
      <c r="J104" s="48">
        <f>VLOOKUP($A104,Cleaned_Medical_Exam!$A103:$J2438,7,0)</f>
        <v>1</v>
      </c>
      <c r="K104" s="8" t="str">
        <f>VLOOKUP($A104,Cleaned_Medical_Exam!$A103:$J2438,8,0)</f>
        <v>Yes</v>
      </c>
      <c r="L104" s="20" t="str">
        <f>VLOOKUP($A104,Cleaned_Medical_Exam!$A103:$J2438,9,0)</f>
        <v>Obesity</v>
      </c>
      <c r="M104" s="20" t="str">
        <f>VLOOKUP($A104,Cleaned_Medical_Exam!$A103:$J2438,10,0)</f>
        <v>Normal</v>
      </c>
      <c r="N104" s="48">
        <f>_xlfn.XLOOKUP(A104,Cleaned_Hospital_Details!A:A,Cleaned_Hospital_Details!B:B)</f>
        <v>2</v>
      </c>
      <c r="O104" s="49">
        <f>_xlfn.XLOOKUP($A104,Cleaned_Hospital_Details!$A:$A,Cleaned_Hospital_Details!C:C)</f>
        <v>40204.83</v>
      </c>
      <c r="P104" s="8" t="str">
        <f>_xlfn.XLOOKUP($A104,Cleaned_Hospital_Details!$A:$A,Cleaned_Hospital_Details!D:D)</f>
        <v>Tier - 1</v>
      </c>
      <c r="Q104" s="8" t="str">
        <f>_xlfn.XLOOKUP($A104,Cleaned_Hospital_Details!$A:$A,Cleaned_Hospital_Details!E:E)</f>
        <v>Tier - 3</v>
      </c>
      <c r="R104" s="8" t="str">
        <f>_xlfn.XLOOKUP($A104,Cleaned_Hospital_Details!$A:$A,Cleaned_Hospital_Details!F:F)</f>
        <v>R1012</v>
      </c>
      <c r="S104" s="15">
        <f>_xlfn.XLOOKUP($A104,Cleaned_Hospital_Details!$A:$A,Cleaned_Hospital_Details!G:G)</f>
        <v>29085</v>
      </c>
      <c r="T104" s="8">
        <f>_xlfn.XLOOKUP($A104,Cleaned_Hospital_Details!$A:$A,Cleaned_Hospital_Details!H:H)</f>
        <v>43</v>
      </c>
      <c r="U104" s="8" t="str">
        <f>_xlfn.XLOOKUP($A104,Cleaned_Hospital_Details!$A:$A,Cleaned_Hospital_Details!I:I)</f>
        <v>Adult</v>
      </c>
      <c r="V104" t="str">
        <f t="shared" si="1"/>
        <v>Robert Burns</v>
      </c>
    </row>
    <row r="105" spans="1:22" ht="15.6" x14ac:dyDescent="0.3">
      <c r="A105" s="10" t="s">
        <v>141</v>
      </c>
      <c r="B105" s="8" t="str">
        <f>VLOOKUP(A105,Cleaned_Customer_Names!A104:D2439,2,0)</f>
        <v>Mr.</v>
      </c>
      <c r="C105" s="8" t="str">
        <f>VLOOKUP(A105,Cleaned_Customer_Names!A104:D2439,3,0)</f>
        <v>Ricardo</v>
      </c>
      <c r="D105" s="8" t="str">
        <f>VLOOKUP($A105,Cleaned_Customer_Names!$A104:$D2439,4,0)</f>
        <v>Maldonado</v>
      </c>
      <c r="E105" s="22">
        <f>VLOOKUP($A105,Cleaned_Medical_Exam!$A104:$J2439,2,0)</f>
        <v>34.1</v>
      </c>
      <c r="F105" s="24">
        <f>VLOOKUP($A105,Cleaned_Medical_Exam!$A104:$J2439,3,0)</f>
        <v>4.43</v>
      </c>
      <c r="G105" s="20" t="str">
        <f>VLOOKUP($A105,Cleaned_Medical_Exam!$A104:$J2439,4,0)</f>
        <v>Yes</v>
      </c>
      <c r="H105" s="20" t="str">
        <f>VLOOKUP($A105,Cleaned_Medical_Exam!$A104:$J2439,5,0)</f>
        <v>No</v>
      </c>
      <c r="I105" s="20" t="str">
        <f>VLOOKUP($A105,Cleaned_Medical_Exam!$A104:$J2439,6,0)</f>
        <v>No</v>
      </c>
      <c r="J105" s="48">
        <f>VLOOKUP($A105,Cleaned_Medical_Exam!$A104:$J2439,7,0)</f>
        <v>0</v>
      </c>
      <c r="K105" s="8" t="str">
        <f>VLOOKUP($A105,Cleaned_Medical_Exam!$A104:$J2439,8,0)</f>
        <v>Yes</v>
      </c>
      <c r="L105" s="20" t="str">
        <f>VLOOKUP($A105,Cleaned_Medical_Exam!$A104:$J2439,9,0)</f>
        <v>Obesity</v>
      </c>
      <c r="M105" s="20" t="str">
        <f>VLOOKUP($A105,Cleaned_Medical_Exam!$A104:$J2439,10,0)</f>
        <v>Normal</v>
      </c>
      <c r="N105" s="48">
        <f>_xlfn.XLOOKUP(A105,Cleaned_Hospital_Details!A:A,Cleaned_Hospital_Details!B:B)</f>
        <v>4</v>
      </c>
      <c r="O105" s="49">
        <f>_xlfn.XLOOKUP($A105,Cleaned_Hospital_Details!$A:$A,Cleaned_Hospital_Details!C:C)</f>
        <v>40182.25</v>
      </c>
      <c r="P105" s="8" t="str">
        <f>_xlfn.XLOOKUP($A105,Cleaned_Hospital_Details!$A:$A,Cleaned_Hospital_Details!D:D)</f>
        <v>Tier - 1</v>
      </c>
      <c r="Q105" s="8" t="str">
        <f>_xlfn.XLOOKUP($A105,Cleaned_Hospital_Details!$A:$A,Cleaned_Hospital_Details!E:E)</f>
        <v>Tier - 2</v>
      </c>
      <c r="R105" s="8" t="str">
        <f>_xlfn.XLOOKUP($A105,Cleaned_Hospital_Details!$A:$A,Cleaned_Hospital_Details!F:F)</f>
        <v>R1011</v>
      </c>
      <c r="S105" s="15">
        <f>_xlfn.XLOOKUP($A105,Cleaned_Hospital_Details!$A:$A,Cleaned_Hospital_Details!G:G)</f>
        <v>31341</v>
      </c>
      <c r="T105" s="8">
        <f>_xlfn.XLOOKUP($A105,Cleaned_Hospital_Details!$A:$A,Cleaned_Hospital_Details!H:H)</f>
        <v>37</v>
      </c>
      <c r="U105" s="8" t="str">
        <f>_xlfn.XLOOKUP($A105,Cleaned_Hospital_Details!$A:$A,Cleaned_Hospital_Details!I:I)</f>
        <v>Adult</v>
      </c>
      <c r="V105" t="str">
        <f t="shared" si="1"/>
        <v>Ricardo Maldonado</v>
      </c>
    </row>
    <row r="106" spans="1:22" ht="15.6" x14ac:dyDescent="0.3">
      <c r="A106" s="10" t="s">
        <v>142</v>
      </c>
      <c r="B106" s="8" t="str">
        <f>VLOOKUP(A106,Cleaned_Customer_Names!A105:D2440,2,0)</f>
        <v>Mr.</v>
      </c>
      <c r="C106" s="8" t="str">
        <f>VLOOKUP(A106,Cleaned_Customer_Names!A105:D2440,3,0)</f>
        <v>Gedion</v>
      </c>
      <c r="D106" s="8" t="str">
        <f>VLOOKUP($A106,Cleaned_Customer_Names!$A105:$D2440,4,0)</f>
        <v>Yitref</v>
      </c>
      <c r="E106" s="22">
        <f>VLOOKUP($A106,Cleaned_Medical_Exam!$A105:$J2440,2,0)</f>
        <v>35.299999999999997</v>
      </c>
      <c r="F106" s="24">
        <f>VLOOKUP($A106,Cleaned_Medical_Exam!$A105:$J2440,3,0)</f>
        <v>5.82</v>
      </c>
      <c r="G106" s="20" t="str">
        <f>VLOOKUP($A106,Cleaned_Medical_Exam!$A105:$J2440,4,0)</f>
        <v>Yes</v>
      </c>
      <c r="H106" s="20" t="str">
        <f>VLOOKUP($A106,Cleaned_Medical_Exam!$A105:$J2440,5,0)</f>
        <v>No</v>
      </c>
      <c r="I106" s="20" t="str">
        <f>VLOOKUP($A106,Cleaned_Medical_Exam!$A105:$J2440,6,0)</f>
        <v>Yes</v>
      </c>
      <c r="J106" s="48">
        <f>VLOOKUP($A106,Cleaned_Medical_Exam!$A105:$J2440,7,0)</f>
        <v>1</v>
      </c>
      <c r="K106" s="8" t="str">
        <f>VLOOKUP($A106,Cleaned_Medical_Exam!$A105:$J2440,8,0)</f>
        <v>Yes</v>
      </c>
      <c r="L106" s="20" t="str">
        <f>VLOOKUP($A106,Cleaned_Medical_Exam!$A105:$J2440,9,0)</f>
        <v>Obesity</v>
      </c>
      <c r="M106" s="20" t="str">
        <f>VLOOKUP($A106,Cleaned_Medical_Exam!$A105:$J2440,10,0)</f>
        <v>Prediabetes</v>
      </c>
      <c r="N106" s="48">
        <f>_xlfn.XLOOKUP(A106,Cleaned_Hospital_Details!A:A,Cleaned_Hospital_Details!B:B)</f>
        <v>2</v>
      </c>
      <c r="O106" s="49">
        <f>_xlfn.XLOOKUP($A106,Cleaned_Hospital_Details!$A:$A,Cleaned_Hospital_Details!C:C)</f>
        <v>40103.89</v>
      </c>
      <c r="P106" s="8" t="str">
        <f>_xlfn.XLOOKUP($A106,Cleaned_Hospital_Details!$A:$A,Cleaned_Hospital_Details!D:D)</f>
        <v>Tier - 1</v>
      </c>
      <c r="Q106" s="8" t="str">
        <f>_xlfn.XLOOKUP($A106,Cleaned_Hospital_Details!$A:$A,Cleaned_Hospital_Details!E:E)</f>
        <v>Tier - 2</v>
      </c>
      <c r="R106" s="8" t="str">
        <f>_xlfn.XLOOKUP($A106,Cleaned_Hospital_Details!$A:$A,Cleaned_Hospital_Details!F:F)</f>
        <v>R1011</v>
      </c>
      <c r="S106" s="15">
        <f>_xlfn.XLOOKUP($A106,Cleaned_Hospital_Details!$A:$A,Cleaned_Hospital_Details!G:G)</f>
        <v>30603</v>
      </c>
      <c r="T106" s="8">
        <f>_xlfn.XLOOKUP($A106,Cleaned_Hospital_Details!$A:$A,Cleaned_Hospital_Details!H:H)</f>
        <v>39</v>
      </c>
      <c r="U106" s="8" t="str">
        <f>_xlfn.XLOOKUP($A106,Cleaned_Hospital_Details!$A:$A,Cleaned_Hospital_Details!I:I)</f>
        <v>Adult</v>
      </c>
      <c r="V106" t="str">
        <f t="shared" si="1"/>
        <v>Gedion Yitref</v>
      </c>
    </row>
    <row r="107" spans="1:22" ht="15.6" x14ac:dyDescent="0.3">
      <c r="A107" s="10" t="s">
        <v>143</v>
      </c>
      <c r="B107" s="8" t="str">
        <f>VLOOKUP(A107,Cleaned_Customer_Names!A106:D2441,2,0)</f>
        <v>Mr.</v>
      </c>
      <c r="C107" s="8" t="str">
        <f>VLOOKUP(A107,Cleaned_Customer_Names!A106:D2441,3,0)</f>
        <v>Mark</v>
      </c>
      <c r="D107" s="8" t="str">
        <f>VLOOKUP($A107,Cleaned_Customer_Names!$A106:$D2441,4,0)</f>
        <v>Loudon-Brown</v>
      </c>
      <c r="E107" s="22">
        <f>VLOOKUP($A107,Cleaned_Medical_Exam!$A106:$J2441,2,0)</f>
        <v>43.83</v>
      </c>
      <c r="F107" s="24">
        <f>VLOOKUP($A107,Cleaned_Medical_Exam!$A106:$J2441,3,0)</f>
        <v>6.03</v>
      </c>
      <c r="G107" s="20" t="str">
        <f>VLOOKUP($A107,Cleaned_Medical_Exam!$A106:$J2441,4,0)</f>
        <v>Yes</v>
      </c>
      <c r="H107" s="20" t="str">
        <f>VLOOKUP($A107,Cleaned_Medical_Exam!$A106:$J2441,5,0)</f>
        <v>No</v>
      </c>
      <c r="I107" s="20" t="str">
        <f>VLOOKUP($A107,Cleaned_Medical_Exam!$A106:$J2441,6,0)</f>
        <v>No</v>
      </c>
      <c r="J107" s="48">
        <f>VLOOKUP($A107,Cleaned_Medical_Exam!$A106:$J2441,7,0)</f>
        <v>2</v>
      </c>
      <c r="K107" s="8" t="str">
        <f>VLOOKUP($A107,Cleaned_Medical_Exam!$A106:$J2441,8,0)</f>
        <v>Yes</v>
      </c>
      <c r="L107" s="20" t="str">
        <f>VLOOKUP($A107,Cleaned_Medical_Exam!$A106:$J2441,9,0)</f>
        <v>Obesity</v>
      </c>
      <c r="M107" s="20" t="str">
        <f>VLOOKUP($A107,Cleaned_Medical_Exam!$A106:$J2441,10,0)</f>
        <v>Prediabetes</v>
      </c>
      <c r="N107" s="48">
        <f>_xlfn.XLOOKUP(A107,Cleaned_Hospital_Details!A:A,Cleaned_Hospital_Details!B:B)</f>
        <v>0</v>
      </c>
      <c r="O107" s="49">
        <f>_xlfn.XLOOKUP($A107,Cleaned_Hospital_Details!$A:$A,Cleaned_Hospital_Details!C:C)</f>
        <v>40069.440000000002</v>
      </c>
      <c r="P107" s="8" t="str">
        <f>_xlfn.XLOOKUP($A107,Cleaned_Hospital_Details!$A:$A,Cleaned_Hospital_Details!D:D)</f>
        <v>Tier - 1</v>
      </c>
      <c r="Q107" s="8" t="str">
        <f>_xlfn.XLOOKUP($A107,Cleaned_Hospital_Details!$A:$A,Cleaned_Hospital_Details!E:E)</f>
        <v>Tier - 3</v>
      </c>
      <c r="R107" s="8" t="str">
        <f>_xlfn.XLOOKUP($A107,Cleaned_Hospital_Details!$A:$A,Cleaned_Hospital_Details!F:F)</f>
        <v>R1011</v>
      </c>
      <c r="S107" s="15">
        <f>_xlfn.XLOOKUP($A107,Cleaned_Hospital_Details!$A:$A,Cleaned_Hospital_Details!G:G)</f>
        <v>24331</v>
      </c>
      <c r="T107" s="8">
        <f>_xlfn.XLOOKUP($A107,Cleaned_Hospital_Details!$A:$A,Cleaned_Hospital_Details!H:H)</f>
        <v>56</v>
      </c>
      <c r="U107" s="8" t="str">
        <f>_xlfn.XLOOKUP($A107,Cleaned_Hospital_Details!$A:$A,Cleaned_Hospital_Details!I:I)</f>
        <v>Old</v>
      </c>
      <c r="V107" t="str">
        <f t="shared" si="1"/>
        <v>Mark Loudon-Brown</v>
      </c>
    </row>
    <row r="108" spans="1:22" ht="15.6" x14ac:dyDescent="0.3">
      <c r="A108" s="10" t="s">
        <v>144</v>
      </c>
      <c r="B108" s="8" t="str">
        <f>VLOOKUP(A108,Cleaned_Customer_Names!A107:D2442,2,0)</f>
        <v>Mr.</v>
      </c>
      <c r="C108" s="8" t="str">
        <f>VLOOKUP(A108,Cleaned_Customer_Names!A107:D2442,3,0)</f>
        <v>Gamini</v>
      </c>
      <c r="D108" s="8" t="str">
        <f>VLOOKUP($A108,Cleaned_Customer_Names!$A107:$D2442,4,0)</f>
        <v>Sugathadasa</v>
      </c>
      <c r="E108" s="22">
        <f>VLOOKUP($A108,Cleaned_Medical_Exam!$A107:$J2442,2,0)</f>
        <v>50.07</v>
      </c>
      <c r="F108" s="24">
        <f>VLOOKUP($A108,Cleaned_Medical_Exam!$A107:$J2442,3,0)</f>
        <v>9.27</v>
      </c>
      <c r="G108" s="20" t="str">
        <f>VLOOKUP($A108,Cleaned_Medical_Exam!$A107:$J2442,4,0)</f>
        <v>No</v>
      </c>
      <c r="H108" s="20" t="str">
        <f>VLOOKUP($A108,Cleaned_Medical_Exam!$A107:$J2442,5,0)</f>
        <v>No</v>
      </c>
      <c r="I108" s="20" t="str">
        <f>VLOOKUP($A108,Cleaned_Medical_Exam!$A107:$J2442,6,0)</f>
        <v>No</v>
      </c>
      <c r="J108" s="48">
        <f>VLOOKUP($A108,Cleaned_Medical_Exam!$A107:$J2442,7,0)</f>
        <v>0</v>
      </c>
      <c r="K108" s="8" t="str">
        <f>VLOOKUP($A108,Cleaned_Medical_Exam!$A107:$J2442,8,0)</f>
        <v>Yes</v>
      </c>
      <c r="L108" s="20" t="str">
        <f>VLOOKUP($A108,Cleaned_Medical_Exam!$A107:$J2442,9,0)</f>
        <v>Obesity</v>
      </c>
      <c r="M108" s="20" t="str">
        <f>VLOOKUP($A108,Cleaned_Medical_Exam!$A107:$J2442,10,0)</f>
        <v>Diabetes</v>
      </c>
      <c r="N108" s="48">
        <f>_xlfn.XLOOKUP(A108,Cleaned_Hospital_Details!A:A,Cleaned_Hospital_Details!B:B)</f>
        <v>2</v>
      </c>
      <c r="O108" s="49">
        <f>_xlfn.XLOOKUP($A108,Cleaned_Hospital_Details!$A:$A,Cleaned_Hospital_Details!C:C)</f>
        <v>40054.730000000003</v>
      </c>
      <c r="P108" s="8" t="str">
        <f>_xlfn.XLOOKUP($A108,Cleaned_Hospital_Details!$A:$A,Cleaned_Hospital_Details!D:D)</f>
        <v>Tier - 1</v>
      </c>
      <c r="Q108" s="8" t="str">
        <f>_xlfn.XLOOKUP($A108,Cleaned_Hospital_Details!$A:$A,Cleaned_Hospital_Details!E:E)</f>
        <v>Tier - 3</v>
      </c>
      <c r="R108" s="8" t="str">
        <f>_xlfn.XLOOKUP($A108,Cleaned_Hospital_Details!$A:$A,Cleaned_Hospital_Details!F:F)</f>
        <v>R1011</v>
      </c>
      <c r="S108" s="15">
        <f>_xlfn.XLOOKUP($A108,Cleaned_Hospital_Details!$A:$A,Cleaned_Hospital_Details!G:G)</f>
        <v>28844</v>
      </c>
      <c r="T108" s="8">
        <f>_xlfn.XLOOKUP($A108,Cleaned_Hospital_Details!$A:$A,Cleaned_Hospital_Details!H:H)</f>
        <v>44</v>
      </c>
      <c r="U108" s="8" t="str">
        <f>_xlfn.XLOOKUP($A108,Cleaned_Hospital_Details!$A:$A,Cleaned_Hospital_Details!I:I)</f>
        <v>Adult</v>
      </c>
      <c r="V108" t="str">
        <f t="shared" si="1"/>
        <v>Gamini Sugathadasa</v>
      </c>
    </row>
    <row r="109" spans="1:22" ht="15.6" x14ac:dyDescent="0.3">
      <c r="A109" s="10" t="s">
        <v>145</v>
      </c>
      <c r="B109" s="8" t="str">
        <f>VLOOKUP(A109,Cleaned_Customer_Names!A108:D2443,2,0)</f>
        <v>Ms.</v>
      </c>
      <c r="C109" s="8" t="str">
        <f>VLOOKUP(A109,Cleaned_Customer_Names!A108:D2443,3,0)</f>
        <v>Emily</v>
      </c>
      <c r="D109" s="8" t="str">
        <f>VLOOKUP($A109,Cleaned_Customer_Names!$A108:$D2443,4,0)</f>
        <v>Ganley</v>
      </c>
      <c r="E109" s="22">
        <f>VLOOKUP($A109,Cleaned_Medical_Exam!$A108:$J2443,2,0)</f>
        <v>32.774999999999999</v>
      </c>
      <c r="F109" s="24">
        <f>VLOOKUP($A109,Cleaned_Medical_Exam!$A108:$J2443,3,0)</f>
        <v>5.53</v>
      </c>
      <c r="G109" s="20" t="str">
        <f>VLOOKUP($A109,Cleaned_Medical_Exam!$A108:$J2443,4,0)</f>
        <v>No</v>
      </c>
      <c r="H109" s="20" t="str">
        <f>VLOOKUP($A109,Cleaned_Medical_Exam!$A108:$J2443,5,0)</f>
        <v>No</v>
      </c>
      <c r="I109" s="20" t="str">
        <f>VLOOKUP($A109,Cleaned_Medical_Exam!$A108:$J2443,6,0)</f>
        <v>No</v>
      </c>
      <c r="J109" s="48">
        <f>VLOOKUP($A109,Cleaned_Medical_Exam!$A108:$J2443,7,0)</f>
        <v>0</v>
      </c>
      <c r="K109" s="8" t="str">
        <f>VLOOKUP($A109,Cleaned_Medical_Exam!$A108:$J2443,8,0)</f>
        <v>Yes</v>
      </c>
      <c r="L109" s="20" t="str">
        <f>VLOOKUP($A109,Cleaned_Medical_Exam!$A108:$J2443,9,0)</f>
        <v>Obesity</v>
      </c>
      <c r="M109" s="20" t="str">
        <f>VLOOKUP($A109,Cleaned_Medical_Exam!$A108:$J2443,10,0)</f>
        <v>Normal</v>
      </c>
      <c r="N109" s="48">
        <f>_xlfn.XLOOKUP(A109,Cleaned_Hospital_Details!A:A,Cleaned_Hospital_Details!B:B)</f>
        <v>2</v>
      </c>
      <c r="O109" s="49">
        <f>_xlfn.XLOOKUP($A109,Cleaned_Hospital_Details!$A:$A,Cleaned_Hospital_Details!C:C)</f>
        <v>40003.33</v>
      </c>
      <c r="P109" s="8" t="str">
        <f>_xlfn.XLOOKUP($A109,Cleaned_Hospital_Details!$A:$A,Cleaned_Hospital_Details!D:D)</f>
        <v>Tier - 1</v>
      </c>
      <c r="Q109" s="8" t="str">
        <f>_xlfn.XLOOKUP($A109,Cleaned_Hospital_Details!$A:$A,Cleaned_Hospital_Details!E:E)</f>
        <v>Tier - 1</v>
      </c>
      <c r="R109" s="8" t="str">
        <f>_xlfn.XLOOKUP($A109,Cleaned_Hospital_Details!$A:$A,Cleaned_Hospital_Details!F:F)</f>
        <v>R1012</v>
      </c>
      <c r="S109" s="15">
        <f>_xlfn.XLOOKUP($A109,Cleaned_Hospital_Details!$A:$A,Cleaned_Hospital_Details!G:G)</f>
        <v>30310</v>
      </c>
      <c r="T109" s="8">
        <f>_xlfn.XLOOKUP($A109,Cleaned_Hospital_Details!$A:$A,Cleaned_Hospital_Details!H:H)</f>
        <v>40</v>
      </c>
      <c r="U109" s="8" t="str">
        <f>_xlfn.XLOOKUP($A109,Cleaned_Hospital_Details!$A:$A,Cleaned_Hospital_Details!I:I)</f>
        <v>Adult</v>
      </c>
      <c r="V109" t="str">
        <f t="shared" si="1"/>
        <v>Emily Ganley</v>
      </c>
    </row>
    <row r="110" spans="1:22" ht="15.6" x14ac:dyDescent="0.3">
      <c r="A110" s="10" t="s">
        <v>146</v>
      </c>
      <c r="B110" s="8" t="str">
        <f>VLOOKUP(A110,Cleaned_Customer_Names!A109:D2444,2,0)</f>
        <v>Ms.</v>
      </c>
      <c r="C110" s="8" t="str">
        <f>VLOOKUP(A110,Cleaned_Customer_Names!A109:D2444,3,0)</f>
        <v>Amanda</v>
      </c>
      <c r="D110" s="8" t="str">
        <f>VLOOKUP($A110,Cleaned_Customer_Names!$A109:$D2444,4,0)</f>
        <v>Potter</v>
      </c>
      <c r="E110" s="22">
        <f>VLOOKUP($A110,Cleaned_Medical_Exam!$A109:$J2444,2,0)</f>
        <v>34.104999999999997</v>
      </c>
      <c r="F110" s="24">
        <f>VLOOKUP($A110,Cleaned_Medical_Exam!$A109:$J2444,3,0)</f>
        <v>5.07</v>
      </c>
      <c r="G110" s="20" t="str">
        <f>VLOOKUP($A110,Cleaned_Medical_Exam!$A109:$J2444,4,0)</f>
        <v>No</v>
      </c>
      <c r="H110" s="20" t="str">
        <f>VLOOKUP($A110,Cleaned_Medical_Exam!$A109:$J2444,5,0)</f>
        <v>No</v>
      </c>
      <c r="I110" s="20" t="str">
        <f>VLOOKUP($A110,Cleaned_Medical_Exam!$A109:$J2444,6,0)</f>
        <v>No</v>
      </c>
      <c r="J110" s="48">
        <f>VLOOKUP($A110,Cleaned_Medical_Exam!$A109:$J2444,7,0)</f>
        <v>1</v>
      </c>
      <c r="K110" s="8" t="str">
        <f>VLOOKUP($A110,Cleaned_Medical_Exam!$A109:$J2444,8,0)</f>
        <v>Yes</v>
      </c>
      <c r="L110" s="20" t="str">
        <f>VLOOKUP($A110,Cleaned_Medical_Exam!$A109:$J2444,9,0)</f>
        <v>Obesity</v>
      </c>
      <c r="M110" s="20" t="str">
        <f>VLOOKUP($A110,Cleaned_Medical_Exam!$A109:$J2444,10,0)</f>
        <v>Normal</v>
      </c>
      <c r="N110" s="48">
        <f>_xlfn.XLOOKUP(A110,Cleaned_Hospital_Details!A:A,Cleaned_Hospital_Details!B:B)</f>
        <v>3</v>
      </c>
      <c r="O110" s="49">
        <f>_xlfn.XLOOKUP($A110,Cleaned_Hospital_Details!$A:$A,Cleaned_Hospital_Details!C:C)</f>
        <v>39983.43</v>
      </c>
      <c r="P110" s="8" t="str">
        <f>_xlfn.XLOOKUP($A110,Cleaned_Hospital_Details!$A:$A,Cleaned_Hospital_Details!D:D)</f>
        <v>Tier - 2</v>
      </c>
      <c r="Q110" s="8" t="str">
        <f>_xlfn.XLOOKUP($A110,Cleaned_Hospital_Details!$A:$A,Cleaned_Hospital_Details!E:E)</f>
        <v>Tier - 3</v>
      </c>
      <c r="R110" s="8" t="str">
        <f>_xlfn.XLOOKUP($A110,Cleaned_Hospital_Details!$A:$A,Cleaned_Hospital_Details!F:F)</f>
        <v>R1012</v>
      </c>
      <c r="S110" s="15">
        <f>_xlfn.XLOOKUP($A110,Cleaned_Hospital_Details!$A:$A,Cleaned_Hospital_Details!G:G)</f>
        <v>31997</v>
      </c>
      <c r="T110" s="8">
        <f>_xlfn.XLOOKUP($A110,Cleaned_Hospital_Details!$A:$A,Cleaned_Hospital_Details!H:H)</f>
        <v>35</v>
      </c>
      <c r="U110" s="8" t="str">
        <f>_xlfn.XLOOKUP($A110,Cleaned_Hospital_Details!$A:$A,Cleaned_Hospital_Details!I:I)</f>
        <v>Adult</v>
      </c>
      <c r="V110" t="str">
        <f t="shared" si="1"/>
        <v>Amanda Potter</v>
      </c>
    </row>
    <row r="111" spans="1:22" ht="15.6" x14ac:dyDescent="0.3">
      <c r="A111" s="10" t="s">
        <v>147</v>
      </c>
      <c r="B111" s="8" t="str">
        <f>VLOOKUP(A111,Cleaned_Customer_Names!A110:D2445,2,0)</f>
        <v>Mr.</v>
      </c>
      <c r="C111" s="8" t="str">
        <f>VLOOKUP(A111,Cleaned_Customer_Names!A110:D2445,3,0)</f>
        <v>Nicholas</v>
      </c>
      <c r="D111" s="8" t="str">
        <f>VLOOKUP($A111,Cleaned_Customer_Names!$A110:$D2445,4,0)</f>
        <v>Rasmussen</v>
      </c>
      <c r="E111" s="22">
        <f>VLOOKUP($A111,Cleaned_Medical_Exam!$A110:$J2445,2,0)</f>
        <v>48.93</v>
      </c>
      <c r="F111" s="24">
        <f>VLOOKUP($A111,Cleaned_Medical_Exam!$A110:$J2445,3,0)</f>
        <v>11.17</v>
      </c>
      <c r="G111" s="20" t="str">
        <f>VLOOKUP($A111,Cleaned_Medical_Exam!$A110:$J2445,4,0)</f>
        <v>Yes</v>
      </c>
      <c r="H111" s="20" t="str">
        <f>VLOOKUP($A111,Cleaned_Medical_Exam!$A110:$J2445,5,0)</f>
        <v>No</v>
      </c>
      <c r="I111" s="20" t="str">
        <f>VLOOKUP($A111,Cleaned_Medical_Exam!$A110:$J2445,6,0)</f>
        <v>No</v>
      </c>
      <c r="J111" s="48">
        <f>VLOOKUP($A111,Cleaned_Medical_Exam!$A110:$J2445,7,0)</f>
        <v>1</v>
      </c>
      <c r="K111" s="8" t="str">
        <f>VLOOKUP($A111,Cleaned_Medical_Exam!$A110:$J2445,8,0)</f>
        <v>Yes</v>
      </c>
      <c r="L111" s="20" t="str">
        <f>VLOOKUP($A111,Cleaned_Medical_Exam!$A110:$J2445,9,0)</f>
        <v>Obesity</v>
      </c>
      <c r="M111" s="20" t="str">
        <f>VLOOKUP($A111,Cleaned_Medical_Exam!$A110:$J2445,10,0)</f>
        <v>Diabetes</v>
      </c>
      <c r="N111" s="48">
        <f>_xlfn.XLOOKUP(A111,Cleaned_Hospital_Details!A:A,Cleaned_Hospital_Details!B:B)</f>
        <v>1</v>
      </c>
      <c r="O111" s="49">
        <f>_xlfn.XLOOKUP($A111,Cleaned_Hospital_Details!$A:$A,Cleaned_Hospital_Details!C:C)</f>
        <v>39963.120000000003</v>
      </c>
      <c r="P111" s="8" t="str">
        <f>_xlfn.XLOOKUP($A111,Cleaned_Hospital_Details!$A:$A,Cleaned_Hospital_Details!D:D)</f>
        <v>Tier - 2</v>
      </c>
      <c r="Q111" s="8" t="str">
        <f>_xlfn.XLOOKUP($A111,Cleaned_Hospital_Details!$A:$A,Cleaned_Hospital_Details!E:E)</f>
        <v>Tier - 2</v>
      </c>
      <c r="R111" s="8" t="str">
        <f>_xlfn.XLOOKUP($A111,Cleaned_Hospital_Details!$A:$A,Cleaned_Hospital_Details!F:F)</f>
        <v>R1011</v>
      </c>
      <c r="S111" s="15">
        <f>_xlfn.XLOOKUP($A111,Cleaned_Hospital_Details!$A:$A,Cleaned_Hospital_Details!G:G)</f>
        <v>27730</v>
      </c>
      <c r="T111" s="8">
        <f>_xlfn.XLOOKUP($A111,Cleaned_Hospital_Details!$A:$A,Cleaned_Hospital_Details!H:H)</f>
        <v>47</v>
      </c>
      <c r="U111" s="8" t="str">
        <f>_xlfn.XLOOKUP($A111,Cleaned_Hospital_Details!$A:$A,Cleaned_Hospital_Details!I:I)</f>
        <v>Adult</v>
      </c>
      <c r="V111" t="str">
        <f t="shared" si="1"/>
        <v>Nicholas Rasmussen</v>
      </c>
    </row>
    <row r="112" spans="1:22" ht="15.6" x14ac:dyDescent="0.3">
      <c r="A112" s="10" t="s">
        <v>148</v>
      </c>
      <c r="B112" s="8" t="str">
        <f>VLOOKUP(A112,Cleaned_Customer_Names!A111:D2446,2,0)</f>
        <v>Mr.</v>
      </c>
      <c r="C112" s="8" t="str">
        <f>VLOOKUP(A112,Cleaned_Customer_Names!A111:D2446,3,0)</f>
        <v>Knox</v>
      </c>
      <c r="D112" s="8" t="str">
        <f>VLOOKUP($A112,Cleaned_Customer_Names!$A111:$D2446,4,0)</f>
        <v>Robinson</v>
      </c>
      <c r="E112" s="22">
        <f>VLOOKUP($A112,Cleaned_Medical_Exam!$A111:$J2446,2,0)</f>
        <v>37.07</v>
      </c>
      <c r="F112" s="24">
        <f>VLOOKUP($A112,Cleaned_Medical_Exam!$A111:$J2446,3,0)</f>
        <v>6.14</v>
      </c>
      <c r="G112" s="20" t="str">
        <f>VLOOKUP($A112,Cleaned_Medical_Exam!$A111:$J2446,4,0)</f>
        <v>Yes</v>
      </c>
      <c r="H112" s="20" t="str">
        <f>VLOOKUP($A112,Cleaned_Medical_Exam!$A111:$J2446,5,0)</f>
        <v>No</v>
      </c>
      <c r="I112" s="20" t="str">
        <f>VLOOKUP($A112,Cleaned_Medical_Exam!$A111:$J2446,6,0)</f>
        <v>No</v>
      </c>
      <c r="J112" s="48">
        <f>VLOOKUP($A112,Cleaned_Medical_Exam!$A111:$J2446,7,0)</f>
        <v>0</v>
      </c>
      <c r="K112" s="8" t="str">
        <f>VLOOKUP($A112,Cleaned_Medical_Exam!$A111:$J2446,8,0)</f>
        <v>Yes</v>
      </c>
      <c r="L112" s="20" t="str">
        <f>VLOOKUP($A112,Cleaned_Medical_Exam!$A111:$J2446,9,0)</f>
        <v>Obesity</v>
      </c>
      <c r="M112" s="20" t="str">
        <f>VLOOKUP($A112,Cleaned_Medical_Exam!$A111:$J2446,10,0)</f>
        <v>Prediabetes</v>
      </c>
      <c r="N112" s="48">
        <f>_xlfn.XLOOKUP(A112,Cleaned_Hospital_Details!A:A,Cleaned_Hospital_Details!B:B)</f>
        <v>1</v>
      </c>
      <c r="O112" s="49">
        <f>_xlfn.XLOOKUP($A112,Cleaned_Hospital_Details!$A:$A,Cleaned_Hospital_Details!C:C)</f>
        <v>39871.699999999997</v>
      </c>
      <c r="P112" s="8" t="str">
        <f>_xlfn.XLOOKUP($A112,Cleaned_Hospital_Details!$A:$A,Cleaned_Hospital_Details!D:D)</f>
        <v>Tier - 1</v>
      </c>
      <c r="Q112" s="8" t="str">
        <f>_xlfn.XLOOKUP($A112,Cleaned_Hospital_Details!$A:$A,Cleaned_Hospital_Details!E:E)</f>
        <v>Tier - 2</v>
      </c>
      <c r="R112" s="8" t="str">
        <f>_xlfn.XLOOKUP($A112,Cleaned_Hospital_Details!$A:$A,Cleaned_Hospital_Details!F:F)</f>
        <v>R1013</v>
      </c>
      <c r="S112" s="15">
        <f>_xlfn.XLOOKUP($A112,Cleaned_Hospital_Details!$A:$A,Cleaned_Hospital_Details!G:G)</f>
        <v>31281</v>
      </c>
      <c r="T112" s="8">
        <f>_xlfn.XLOOKUP($A112,Cleaned_Hospital_Details!$A:$A,Cleaned_Hospital_Details!H:H)</f>
        <v>37</v>
      </c>
      <c r="U112" s="8" t="str">
        <f>_xlfn.XLOOKUP($A112,Cleaned_Hospital_Details!$A:$A,Cleaned_Hospital_Details!I:I)</f>
        <v>Adult</v>
      </c>
      <c r="V112" t="str">
        <f t="shared" si="1"/>
        <v>Knox Robinson</v>
      </c>
    </row>
    <row r="113" spans="1:22" ht="15.6" x14ac:dyDescent="0.3">
      <c r="A113" s="10" t="s">
        <v>149</v>
      </c>
      <c r="B113" s="8" t="str">
        <f>VLOOKUP(A113,Cleaned_Customer_Names!A112:D2447,2,0)</f>
        <v>Ms.</v>
      </c>
      <c r="C113" s="8" t="str">
        <f>VLOOKUP(A113,Cleaned_Customer_Names!A112:D2447,3,0)</f>
        <v>Yianna</v>
      </c>
      <c r="D113" s="8" t="str">
        <f>VLOOKUP($A113,Cleaned_Customer_Names!$A112:$D2447,4,0)</f>
        <v>Antonopoulos</v>
      </c>
      <c r="E113" s="22">
        <f>VLOOKUP($A113,Cleaned_Medical_Exam!$A112:$J2447,2,0)</f>
        <v>51.51</v>
      </c>
      <c r="F113" s="24">
        <f>VLOOKUP($A113,Cleaned_Medical_Exam!$A112:$J2447,3,0)</f>
        <v>6.26</v>
      </c>
      <c r="G113" s="20" t="str">
        <f>VLOOKUP($A113,Cleaned_Medical_Exam!$A112:$J2447,4,0)</f>
        <v>Yes</v>
      </c>
      <c r="H113" s="20" t="str">
        <f>VLOOKUP($A113,Cleaned_Medical_Exam!$A112:$J2447,5,0)</f>
        <v>No</v>
      </c>
      <c r="I113" s="20" t="str">
        <f>VLOOKUP($A113,Cleaned_Medical_Exam!$A112:$J2447,6,0)</f>
        <v>Yes</v>
      </c>
      <c r="J113" s="48">
        <f>VLOOKUP($A113,Cleaned_Medical_Exam!$A112:$J2447,7,0)</f>
        <v>1</v>
      </c>
      <c r="K113" s="8" t="str">
        <f>VLOOKUP($A113,Cleaned_Medical_Exam!$A112:$J2447,8,0)</f>
        <v>Yes</v>
      </c>
      <c r="L113" s="20" t="str">
        <f>VLOOKUP($A113,Cleaned_Medical_Exam!$A112:$J2447,9,0)</f>
        <v>Obesity</v>
      </c>
      <c r="M113" s="20" t="str">
        <f>VLOOKUP($A113,Cleaned_Medical_Exam!$A112:$J2447,10,0)</f>
        <v>Prediabetes</v>
      </c>
      <c r="N113" s="48">
        <f>_xlfn.XLOOKUP(A113,Cleaned_Hospital_Details!A:A,Cleaned_Hospital_Details!B:B)</f>
        <v>3</v>
      </c>
      <c r="O113" s="49">
        <f>_xlfn.XLOOKUP($A113,Cleaned_Hospital_Details!$A:$A,Cleaned_Hospital_Details!C:C)</f>
        <v>39865.699999999997</v>
      </c>
      <c r="P113" s="8" t="str">
        <f>_xlfn.XLOOKUP($A113,Cleaned_Hospital_Details!$A:$A,Cleaned_Hospital_Details!D:D)</f>
        <v>Tier - 2</v>
      </c>
      <c r="Q113" s="8" t="str">
        <f>_xlfn.XLOOKUP($A113,Cleaned_Hospital_Details!$A:$A,Cleaned_Hospital_Details!E:E)</f>
        <v>Tier - 2</v>
      </c>
      <c r="R113" s="8" t="str">
        <f>_xlfn.XLOOKUP($A113,Cleaned_Hospital_Details!$A:$A,Cleaned_Hospital_Details!F:F)</f>
        <v>R1011</v>
      </c>
      <c r="S113" s="15">
        <f>_xlfn.XLOOKUP($A113,Cleaned_Hospital_Details!$A:$A,Cleaned_Hospital_Details!G:G)</f>
        <v>30468</v>
      </c>
      <c r="T113" s="8">
        <f>_xlfn.XLOOKUP($A113,Cleaned_Hospital_Details!$A:$A,Cleaned_Hospital_Details!H:H)</f>
        <v>40</v>
      </c>
      <c r="U113" s="8" t="str">
        <f>_xlfn.XLOOKUP($A113,Cleaned_Hospital_Details!$A:$A,Cleaned_Hospital_Details!I:I)</f>
        <v>Adult</v>
      </c>
      <c r="V113" t="str">
        <f t="shared" si="1"/>
        <v>Yianna Antonopoulos</v>
      </c>
    </row>
    <row r="114" spans="1:22" ht="15.6" x14ac:dyDescent="0.3">
      <c r="A114" s="10" t="s">
        <v>150</v>
      </c>
      <c r="B114" s="8" t="str">
        <f>VLOOKUP(A114,Cleaned_Customer_Names!A113:D2448,2,0)</f>
        <v>Ms.</v>
      </c>
      <c r="C114" s="8" t="str">
        <f>VLOOKUP(A114,Cleaned_Customer_Names!A113:D2448,3,0)</f>
        <v>Roberta</v>
      </c>
      <c r="D114" s="8" t="str">
        <f>VLOOKUP($A114,Cleaned_Customer_Names!$A113:$D2448,4,0)</f>
        <v>Groner</v>
      </c>
      <c r="E114" s="22">
        <f>VLOOKUP($A114,Cleaned_Medical_Exam!$A113:$J2448,2,0)</f>
        <v>34.799999999999997</v>
      </c>
      <c r="F114" s="24">
        <f>VLOOKUP($A114,Cleaned_Medical_Exam!$A113:$J2448,3,0)</f>
        <v>4.72</v>
      </c>
      <c r="G114" s="20" t="str">
        <f>VLOOKUP($A114,Cleaned_Medical_Exam!$A113:$J2448,4,0)</f>
        <v>Yes</v>
      </c>
      <c r="H114" s="20" t="str">
        <f>VLOOKUP($A114,Cleaned_Medical_Exam!$A113:$J2448,5,0)</f>
        <v>No</v>
      </c>
      <c r="I114" s="20" t="str">
        <f>VLOOKUP($A114,Cleaned_Medical_Exam!$A113:$J2448,6,0)</f>
        <v>No</v>
      </c>
      <c r="J114" s="48">
        <f>VLOOKUP($A114,Cleaned_Medical_Exam!$A113:$J2448,7,0)</f>
        <v>0</v>
      </c>
      <c r="K114" s="8" t="str">
        <f>VLOOKUP($A114,Cleaned_Medical_Exam!$A113:$J2448,8,0)</f>
        <v>Yes</v>
      </c>
      <c r="L114" s="20" t="str">
        <f>VLOOKUP($A114,Cleaned_Medical_Exam!$A113:$J2448,9,0)</f>
        <v>Obesity</v>
      </c>
      <c r="M114" s="20" t="str">
        <f>VLOOKUP($A114,Cleaned_Medical_Exam!$A113:$J2448,10,0)</f>
        <v>Normal</v>
      </c>
      <c r="N114" s="48">
        <f>_xlfn.XLOOKUP(A114,Cleaned_Hospital_Details!A:A,Cleaned_Hospital_Details!B:B)</f>
        <v>2</v>
      </c>
      <c r="O114" s="49">
        <f>_xlfn.XLOOKUP($A114,Cleaned_Hospital_Details!$A:$A,Cleaned_Hospital_Details!C:C)</f>
        <v>39836.519999999997</v>
      </c>
      <c r="P114" s="8" t="str">
        <f>_xlfn.XLOOKUP($A114,Cleaned_Hospital_Details!$A:$A,Cleaned_Hospital_Details!D:D)</f>
        <v>Tier - 2</v>
      </c>
      <c r="Q114" s="8" t="str">
        <f>_xlfn.XLOOKUP($A114,Cleaned_Hospital_Details!$A:$A,Cleaned_Hospital_Details!E:E)</f>
        <v>Tier - 1</v>
      </c>
      <c r="R114" s="8" t="str">
        <f>_xlfn.XLOOKUP($A114,Cleaned_Hospital_Details!$A:$A,Cleaned_Hospital_Details!F:F)</f>
        <v>R1011</v>
      </c>
      <c r="S114" s="15">
        <f>_xlfn.XLOOKUP($A114,Cleaned_Hospital_Details!$A:$A,Cleaned_Hospital_Details!G:G)</f>
        <v>31245</v>
      </c>
      <c r="T114" s="8">
        <f>_xlfn.XLOOKUP($A114,Cleaned_Hospital_Details!$A:$A,Cleaned_Hospital_Details!H:H)</f>
        <v>37</v>
      </c>
      <c r="U114" s="8" t="str">
        <f>_xlfn.XLOOKUP($A114,Cleaned_Hospital_Details!$A:$A,Cleaned_Hospital_Details!I:I)</f>
        <v>Adult</v>
      </c>
      <c r="V114" t="str">
        <f t="shared" si="1"/>
        <v>Roberta Groner</v>
      </c>
    </row>
    <row r="115" spans="1:22" ht="15.6" x14ac:dyDescent="0.3">
      <c r="A115" s="10" t="s">
        <v>151</v>
      </c>
      <c r="B115" s="8" t="str">
        <f>VLOOKUP(A115,Cleaned_Customer_Names!A114:D2449,2,0)</f>
        <v>Mr.</v>
      </c>
      <c r="C115" s="8" t="str">
        <f>VLOOKUP(A115,Cleaned_Customer_Names!A114:D2449,3,0)</f>
        <v>Benjamin</v>
      </c>
      <c r="D115" s="8" t="str">
        <f>VLOOKUP($A115,Cleaned_Customer_Names!$A114:$D2449,4,0)</f>
        <v>Zywicki</v>
      </c>
      <c r="E115" s="22">
        <f>VLOOKUP($A115,Cleaned_Medical_Exam!$A114:$J2449,2,0)</f>
        <v>36.67</v>
      </c>
      <c r="F115" s="24">
        <f>VLOOKUP($A115,Cleaned_Medical_Exam!$A114:$J2449,3,0)</f>
        <v>5.18</v>
      </c>
      <c r="G115" s="20" t="str">
        <f>VLOOKUP($A115,Cleaned_Medical_Exam!$A114:$J2449,4,0)</f>
        <v>No</v>
      </c>
      <c r="H115" s="20" t="str">
        <f>VLOOKUP($A115,Cleaned_Medical_Exam!$A114:$J2449,5,0)</f>
        <v>No</v>
      </c>
      <c r="I115" s="20" t="str">
        <f>VLOOKUP($A115,Cleaned_Medical_Exam!$A114:$J2449,6,0)</f>
        <v>No</v>
      </c>
      <c r="J115" s="48">
        <f>VLOOKUP($A115,Cleaned_Medical_Exam!$A114:$J2449,7,0)</f>
        <v>1</v>
      </c>
      <c r="K115" s="8" t="str">
        <f>VLOOKUP($A115,Cleaned_Medical_Exam!$A114:$J2449,8,0)</f>
        <v>Yes</v>
      </c>
      <c r="L115" s="20" t="str">
        <f>VLOOKUP($A115,Cleaned_Medical_Exam!$A114:$J2449,9,0)</f>
        <v>Obesity</v>
      </c>
      <c r="M115" s="20" t="str">
        <f>VLOOKUP($A115,Cleaned_Medical_Exam!$A114:$J2449,10,0)</f>
        <v>Normal</v>
      </c>
      <c r="N115" s="48">
        <f>_xlfn.XLOOKUP(A115,Cleaned_Hospital_Details!A:A,Cleaned_Hospital_Details!B:B)</f>
        <v>1</v>
      </c>
      <c r="O115" s="49">
        <f>_xlfn.XLOOKUP($A115,Cleaned_Hospital_Details!$A:$A,Cleaned_Hospital_Details!C:C)</f>
        <v>39774.28</v>
      </c>
      <c r="P115" s="8" t="str">
        <f>_xlfn.XLOOKUP($A115,Cleaned_Hospital_Details!$A:$A,Cleaned_Hospital_Details!D:D)</f>
        <v>Tier - 1</v>
      </c>
      <c r="Q115" s="8" t="str">
        <f>_xlfn.XLOOKUP($A115,Cleaned_Hospital_Details!$A:$A,Cleaned_Hospital_Details!E:E)</f>
        <v>Tier - 1</v>
      </c>
      <c r="R115" s="8" t="str">
        <f>_xlfn.XLOOKUP($A115,Cleaned_Hospital_Details!$A:$A,Cleaned_Hospital_Details!F:F)</f>
        <v>R1014</v>
      </c>
      <c r="S115" s="15">
        <f>_xlfn.XLOOKUP($A115,Cleaned_Hospital_Details!$A:$A,Cleaned_Hospital_Details!G:G)</f>
        <v>31982</v>
      </c>
      <c r="T115" s="8">
        <f>_xlfn.XLOOKUP($A115,Cleaned_Hospital_Details!$A:$A,Cleaned_Hospital_Details!H:H)</f>
        <v>35</v>
      </c>
      <c r="U115" s="8" t="str">
        <f>_xlfn.XLOOKUP($A115,Cleaned_Hospital_Details!$A:$A,Cleaned_Hospital_Details!I:I)</f>
        <v>Adult</v>
      </c>
      <c r="V115" t="str">
        <f t="shared" si="1"/>
        <v>Benjamin Zywicki</v>
      </c>
    </row>
    <row r="116" spans="1:22" ht="15.6" x14ac:dyDescent="0.3">
      <c r="A116" s="10" t="s">
        <v>152</v>
      </c>
      <c r="B116" s="8" t="str">
        <f>VLOOKUP(A116,Cleaned_Customer_Names!A115:D2450,2,0)</f>
        <v>Mr.</v>
      </c>
      <c r="C116" s="8" t="str">
        <f>VLOOKUP(A116,Cleaned_Customer_Names!A115:D2450,3,0)</f>
        <v>Craig</v>
      </c>
      <c r="D116" s="8" t="str">
        <f>VLOOKUP($A116,Cleaned_Customer_Names!$A115:$D2450,4,0)</f>
        <v>Cardinal</v>
      </c>
      <c r="E116" s="22">
        <f>VLOOKUP($A116,Cleaned_Medical_Exam!$A115:$J2450,2,0)</f>
        <v>30.9</v>
      </c>
      <c r="F116" s="24">
        <f>VLOOKUP($A116,Cleaned_Medical_Exam!$A115:$J2450,3,0)</f>
        <v>9.4</v>
      </c>
      <c r="G116" s="20" t="str">
        <f>VLOOKUP($A116,Cleaned_Medical_Exam!$A115:$J2450,4,0)</f>
        <v>No</v>
      </c>
      <c r="H116" s="20" t="str">
        <f>VLOOKUP($A116,Cleaned_Medical_Exam!$A115:$J2450,5,0)</f>
        <v>No</v>
      </c>
      <c r="I116" s="20" t="str">
        <f>VLOOKUP($A116,Cleaned_Medical_Exam!$A115:$J2450,6,0)</f>
        <v>No</v>
      </c>
      <c r="J116" s="48">
        <f>VLOOKUP($A116,Cleaned_Medical_Exam!$A115:$J2450,7,0)</f>
        <v>2</v>
      </c>
      <c r="K116" s="8" t="str">
        <f>VLOOKUP($A116,Cleaned_Medical_Exam!$A115:$J2450,8,0)</f>
        <v>Yes</v>
      </c>
      <c r="L116" s="20" t="str">
        <f>VLOOKUP($A116,Cleaned_Medical_Exam!$A115:$J2450,9,0)</f>
        <v>Obesity</v>
      </c>
      <c r="M116" s="20" t="str">
        <f>VLOOKUP($A116,Cleaned_Medical_Exam!$A115:$J2450,10,0)</f>
        <v>Diabetes</v>
      </c>
      <c r="N116" s="48">
        <f>_xlfn.XLOOKUP(A116,Cleaned_Hospital_Details!A:A,Cleaned_Hospital_Details!B:B)</f>
        <v>0</v>
      </c>
      <c r="O116" s="49">
        <f>_xlfn.XLOOKUP($A116,Cleaned_Hospital_Details!$A:$A,Cleaned_Hospital_Details!C:C)</f>
        <v>39727.61</v>
      </c>
      <c r="P116" s="8" t="str">
        <f>_xlfn.XLOOKUP($A116,Cleaned_Hospital_Details!$A:$A,Cleaned_Hospital_Details!D:D)</f>
        <v>Tier - 1</v>
      </c>
      <c r="Q116" s="8" t="str">
        <f>_xlfn.XLOOKUP($A116,Cleaned_Hospital_Details!$A:$A,Cleaned_Hospital_Details!E:E)</f>
        <v>Tier - 2</v>
      </c>
      <c r="R116" s="8" t="str">
        <f>_xlfn.XLOOKUP($A116,Cleaned_Hospital_Details!$A:$A,Cleaned_Hospital_Details!F:F)</f>
        <v>R1011</v>
      </c>
      <c r="S116" s="15">
        <f>_xlfn.XLOOKUP($A116,Cleaned_Hospital_Details!$A:$A,Cleaned_Hospital_Details!G:G)</f>
        <v>27015</v>
      </c>
      <c r="T116" s="8">
        <f>_xlfn.XLOOKUP($A116,Cleaned_Hospital_Details!$A:$A,Cleaned_Hospital_Details!H:H)</f>
        <v>49</v>
      </c>
      <c r="U116" s="8" t="str">
        <f>_xlfn.XLOOKUP($A116,Cleaned_Hospital_Details!$A:$A,Cleaned_Hospital_Details!I:I)</f>
        <v>Adult</v>
      </c>
      <c r="V116" t="str">
        <f t="shared" si="1"/>
        <v>Craig Cardinal</v>
      </c>
    </row>
    <row r="117" spans="1:22" ht="15.6" x14ac:dyDescent="0.3">
      <c r="A117" s="10" t="s">
        <v>153</v>
      </c>
      <c r="B117" s="8" t="str">
        <f>VLOOKUP(A117,Cleaned_Customer_Names!A116:D2451,2,0)</f>
        <v>Ms.</v>
      </c>
      <c r="C117" s="8" t="str">
        <f>VLOOKUP(A117,Cleaned_Customer_Names!A116:D2451,3,0)</f>
        <v>Ann</v>
      </c>
      <c r="D117" s="8" t="str">
        <f>VLOOKUP($A117,Cleaned_Customer_Names!$A116:$D2451,4,0)</f>
        <v>Alleman</v>
      </c>
      <c r="E117" s="22">
        <f>VLOOKUP($A117,Cleaned_Medical_Exam!$A116:$J2451,2,0)</f>
        <v>30.495000000000001</v>
      </c>
      <c r="F117" s="24">
        <f>VLOOKUP($A117,Cleaned_Medical_Exam!$A116:$J2451,3,0)</f>
        <v>6.29</v>
      </c>
      <c r="G117" s="20" t="str">
        <f>VLOOKUP($A117,Cleaned_Medical_Exam!$A116:$J2451,4,0)</f>
        <v>No</v>
      </c>
      <c r="H117" s="20" t="str">
        <f>VLOOKUP($A117,Cleaned_Medical_Exam!$A116:$J2451,5,0)</f>
        <v>No</v>
      </c>
      <c r="I117" s="20" t="str">
        <f>VLOOKUP($A117,Cleaned_Medical_Exam!$A116:$J2451,6,0)</f>
        <v>No</v>
      </c>
      <c r="J117" s="48">
        <f>VLOOKUP($A117,Cleaned_Medical_Exam!$A116:$J2451,7,0)</f>
        <v>0</v>
      </c>
      <c r="K117" s="8" t="str">
        <f>VLOOKUP($A117,Cleaned_Medical_Exam!$A116:$J2451,8,0)</f>
        <v>Yes</v>
      </c>
      <c r="L117" s="20" t="str">
        <f>VLOOKUP($A117,Cleaned_Medical_Exam!$A116:$J2451,9,0)</f>
        <v>Obesity</v>
      </c>
      <c r="M117" s="20" t="str">
        <f>VLOOKUP($A117,Cleaned_Medical_Exam!$A116:$J2451,10,0)</f>
        <v>Prediabetes</v>
      </c>
      <c r="N117" s="48">
        <f>_xlfn.XLOOKUP(A117,Cleaned_Hospital_Details!A:A,Cleaned_Hospital_Details!B:B)</f>
        <v>1</v>
      </c>
      <c r="O117" s="49">
        <f>_xlfn.XLOOKUP($A117,Cleaned_Hospital_Details!$A:$A,Cleaned_Hospital_Details!C:C)</f>
        <v>39725.519999999997</v>
      </c>
      <c r="P117" s="8" t="str">
        <f>_xlfn.XLOOKUP($A117,Cleaned_Hospital_Details!$A:$A,Cleaned_Hospital_Details!D:D)</f>
        <v>Tier - 2</v>
      </c>
      <c r="Q117" s="8" t="str">
        <f>_xlfn.XLOOKUP($A117,Cleaned_Hospital_Details!$A:$A,Cleaned_Hospital_Details!E:E)</f>
        <v>Tier - 1</v>
      </c>
      <c r="R117" s="8" t="str">
        <f>_xlfn.XLOOKUP($A117,Cleaned_Hospital_Details!$A:$A,Cleaned_Hospital_Details!F:F)</f>
        <v>R1012</v>
      </c>
      <c r="S117" s="15">
        <f>_xlfn.XLOOKUP($A117,Cleaned_Hospital_Details!$A:$A,Cleaned_Hospital_Details!G:G)</f>
        <v>28349</v>
      </c>
      <c r="T117" s="8">
        <f>_xlfn.XLOOKUP($A117,Cleaned_Hospital_Details!$A:$A,Cleaned_Hospital_Details!H:H)</f>
        <v>45</v>
      </c>
      <c r="U117" s="8" t="str">
        <f>_xlfn.XLOOKUP($A117,Cleaned_Hospital_Details!$A:$A,Cleaned_Hospital_Details!I:I)</f>
        <v>Adult</v>
      </c>
      <c r="V117" t="str">
        <f t="shared" si="1"/>
        <v>Ann Alleman</v>
      </c>
    </row>
    <row r="118" spans="1:22" ht="15.6" x14ac:dyDescent="0.3">
      <c r="A118" s="10" t="s">
        <v>154</v>
      </c>
      <c r="B118" s="8" t="str">
        <f>VLOOKUP(A118,Cleaned_Customer_Names!A117:D2452,2,0)</f>
        <v>Mr.</v>
      </c>
      <c r="C118" s="8" t="str">
        <f>VLOOKUP(A118,Cleaned_Customer_Names!A117:D2452,3,0)</f>
        <v>Jamie</v>
      </c>
      <c r="D118" s="8" t="str">
        <f>VLOOKUP($A118,Cleaned_Customer_Names!$A117:$D2452,4,0)</f>
        <v>Stroffolino</v>
      </c>
      <c r="E118" s="22">
        <f>VLOOKUP($A118,Cleaned_Medical_Exam!$A117:$J2452,2,0)</f>
        <v>44.88</v>
      </c>
      <c r="F118" s="24">
        <f>VLOOKUP($A118,Cleaned_Medical_Exam!$A117:$J2452,3,0)</f>
        <v>6.04</v>
      </c>
      <c r="G118" s="20" t="str">
        <f>VLOOKUP($A118,Cleaned_Medical_Exam!$A117:$J2452,4,0)</f>
        <v>No</v>
      </c>
      <c r="H118" s="20" t="str">
        <f>VLOOKUP($A118,Cleaned_Medical_Exam!$A117:$J2452,5,0)</f>
        <v>No</v>
      </c>
      <c r="I118" s="20" t="str">
        <f>VLOOKUP($A118,Cleaned_Medical_Exam!$A117:$J2452,6,0)</f>
        <v>Yes</v>
      </c>
      <c r="J118" s="48">
        <f>VLOOKUP($A118,Cleaned_Medical_Exam!$A117:$J2452,7,0)</f>
        <v>1</v>
      </c>
      <c r="K118" s="8" t="str">
        <f>VLOOKUP($A118,Cleaned_Medical_Exam!$A117:$J2452,8,0)</f>
        <v>Yes</v>
      </c>
      <c r="L118" s="20" t="str">
        <f>VLOOKUP($A118,Cleaned_Medical_Exam!$A117:$J2452,9,0)</f>
        <v>Obesity</v>
      </c>
      <c r="M118" s="20" t="str">
        <f>VLOOKUP($A118,Cleaned_Medical_Exam!$A117:$J2452,10,0)</f>
        <v>Prediabetes</v>
      </c>
      <c r="N118" s="48">
        <f>_xlfn.XLOOKUP(A118,Cleaned_Hospital_Details!A:A,Cleaned_Hospital_Details!B:B)</f>
        <v>0</v>
      </c>
      <c r="O118" s="49">
        <f>_xlfn.XLOOKUP($A118,Cleaned_Hospital_Details!$A:$A,Cleaned_Hospital_Details!C:C)</f>
        <v>39722.75</v>
      </c>
      <c r="P118" s="8" t="str">
        <f>_xlfn.XLOOKUP($A118,Cleaned_Hospital_Details!$A:$A,Cleaned_Hospital_Details!D:D)</f>
        <v>Tier - 1</v>
      </c>
      <c r="Q118" s="8" t="str">
        <f>_xlfn.XLOOKUP($A118,Cleaned_Hospital_Details!$A:$A,Cleaned_Hospital_Details!E:E)</f>
        <v>Tier - 1</v>
      </c>
      <c r="R118" s="8" t="str">
        <f>_xlfn.XLOOKUP($A118,Cleaned_Hospital_Details!$A:$A,Cleaned_Hospital_Details!F:F)</f>
        <v>R1013</v>
      </c>
      <c r="S118" s="15">
        <f>_xlfn.XLOOKUP($A118,Cleaned_Hospital_Details!$A:$A,Cleaned_Hospital_Details!G:G)</f>
        <v>37818</v>
      </c>
      <c r="T118" s="8">
        <f>_xlfn.XLOOKUP($A118,Cleaned_Hospital_Details!$A:$A,Cleaned_Hospital_Details!H:H)</f>
        <v>19</v>
      </c>
      <c r="U118" s="8" t="str">
        <f>_xlfn.XLOOKUP($A118,Cleaned_Hospital_Details!$A:$A,Cleaned_Hospital_Details!I:I)</f>
        <v>Adult</v>
      </c>
      <c r="V118" t="str">
        <f t="shared" si="1"/>
        <v>Jamie Stroffolino</v>
      </c>
    </row>
    <row r="119" spans="1:22" ht="15.6" x14ac:dyDescent="0.3">
      <c r="A119" s="10" t="s">
        <v>155</v>
      </c>
      <c r="B119" s="8" t="str">
        <f>VLOOKUP(A119,Cleaned_Customer_Names!A118:D2453,2,0)</f>
        <v>Mr.</v>
      </c>
      <c r="C119" s="8" t="str">
        <f>VLOOKUP(A119,Cleaned_Customer_Names!A118:D2453,3,0)</f>
        <v>John</v>
      </c>
      <c r="D119" s="8" t="str">
        <f>VLOOKUP($A119,Cleaned_Customer_Names!$A118:$D2453,4,0)</f>
        <v>Clubb</v>
      </c>
      <c r="E119" s="22">
        <f>VLOOKUP($A119,Cleaned_Medical_Exam!$A118:$J2453,2,0)</f>
        <v>44.32</v>
      </c>
      <c r="F119" s="24">
        <f>VLOOKUP($A119,Cleaned_Medical_Exam!$A118:$J2453,3,0)</f>
        <v>10.55</v>
      </c>
      <c r="G119" s="20" t="str">
        <f>VLOOKUP($A119,Cleaned_Medical_Exam!$A118:$J2453,4,0)</f>
        <v>No</v>
      </c>
      <c r="H119" s="20" t="str">
        <f>VLOOKUP($A119,Cleaned_Medical_Exam!$A118:$J2453,5,0)</f>
        <v>No</v>
      </c>
      <c r="I119" s="20" t="str">
        <f>VLOOKUP($A119,Cleaned_Medical_Exam!$A118:$J2453,6,0)</f>
        <v>No</v>
      </c>
      <c r="J119" s="48">
        <f>VLOOKUP($A119,Cleaned_Medical_Exam!$A118:$J2453,7,0)</f>
        <v>0</v>
      </c>
      <c r="K119" s="8" t="str">
        <f>VLOOKUP($A119,Cleaned_Medical_Exam!$A118:$J2453,8,0)</f>
        <v>Yes</v>
      </c>
      <c r="L119" s="20" t="str">
        <f>VLOOKUP($A119,Cleaned_Medical_Exam!$A118:$J2453,9,0)</f>
        <v>Obesity</v>
      </c>
      <c r="M119" s="20" t="str">
        <f>VLOOKUP($A119,Cleaned_Medical_Exam!$A118:$J2453,10,0)</f>
        <v>Diabetes</v>
      </c>
      <c r="N119" s="48">
        <f>_xlfn.XLOOKUP(A119,Cleaned_Hospital_Details!A:A,Cleaned_Hospital_Details!B:B)</f>
        <v>0</v>
      </c>
      <c r="O119" s="49">
        <f>_xlfn.XLOOKUP($A119,Cleaned_Hospital_Details!$A:$A,Cleaned_Hospital_Details!C:C)</f>
        <v>39721.93</v>
      </c>
      <c r="P119" s="8" t="str">
        <f>_xlfn.XLOOKUP($A119,Cleaned_Hospital_Details!$A:$A,Cleaned_Hospital_Details!D:D)</f>
        <v>Tier - 2</v>
      </c>
      <c r="Q119" s="8" t="str">
        <f>_xlfn.XLOOKUP($A119,Cleaned_Hospital_Details!$A:$A,Cleaned_Hospital_Details!E:E)</f>
        <v>Tier - 2</v>
      </c>
      <c r="R119" s="8" t="str">
        <f>_xlfn.XLOOKUP($A119,Cleaned_Hospital_Details!$A:$A,Cleaned_Hospital_Details!F:F)</f>
        <v>R1011</v>
      </c>
      <c r="S119" s="15">
        <f>_xlfn.XLOOKUP($A119,Cleaned_Hospital_Details!$A:$A,Cleaned_Hospital_Details!G:G)</f>
        <v>25110</v>
      </c>
      <c r="T119" s="8">
        <f>_xlfn.XLOOKUP($A119,Cleaned_Hospital_Details!$A:$A,Cleaned_Hospital_Details!H:H)</f>
        <v>54</v>
      </c>
      <c r="U119" s="8" t="str">
        <f>_xlfn.XLOOKUP($A119,Cleaned_Hospital_Details!$A:$A,Cleaned_Hospital_Details!I:I)</f>
        <v>Adult</v>
      </c>
      <c r="V119" t="str">
        <f t="shared" si="1"/>
        <v>John Clubb</v>
      </c>
    </row>
    <row r="120" spans="1:22" ht="15.6" x14ac:dyDescent="0.3">
      <c r="A120" s="10" t="s">
        <v>156</v>
      </c>
      <c r="B120" s="8" t="str">
        <f>VLOOKUP(A120,Cleaned_Customer_Names!A119:D2454,2,0)</f>
        <v>Mr.</v>
      </c>
      <c r="C120" s="8" t="str">
        <f>VLOOKUP(A120,Cleaned_Customer_Names!A119:D2454,3,0)</f>
        <v>Charlie</v>
      </c>
      <c r="D120" s="8" t="str">
        <f>VLOOKUP($A120,Cleaned_Customer_Names!$A119:$D2454,4,0)</f>
        <v>McGoogan</v>
      </c>
      <c r="E120" s="22">
        <f>VLOOKUP($A120,Cleaned_Medical_Exam!$A119:$J2454,2,0)</f>
        <v>46.39</v>
      </c>
      <c r="F120" s="24">
        <f>VLOOKUP($A120,Cleaned_Medical_Exam!$A119:$J2454,3,0)</f>
        <v>5.09</v>
      </c>
      <c r="G120" s="20" t="str">
        <f>VLOOKUP($A120,Cleaned_Medical_Exam!$A119:$J2454,4,0)</f>
        <v>No</v>
      </c>
      <c r="H120" s="20" t="str">
        <f>VLOOKUP($A120,Cleaned_Medical_Exam!$A119:$J2454,5,0)</f>
        <v>No</v>
      </c>
      <c r="I120" s="20" t="str">
        <f>VLOOKUP($A120,Cleaned_Medical_Exam!$A119:$J2454,6,0)</f>
        <v>No</v>
      </c>
      <c r="J120" s="48">
        <f>VLOOKUP($A120,Cleaned_Medical_Exam!$A119:$J2454,7,0)</f>
        <v>0</v>
      </c>
      <c r="K120" s="8" t="str">
        <f>VLOOKUP($A120,Cleaned_Medical_Exam!$A119:$J2454,8,0)</f>
        <v>Yes</v>
      </c>
      <c r="L120" s="20" t="str">
        <f>VLOOKUP($A120,Cleaned_Medical_Exam!$A119:$J2454,9,0)</f>
        <v>Obesity</v>
      </c>
      <c r="M120" s="20" t="str">
        <f>VLOOKUP($A120,Cleaned_Medical_Exam!$A119:$J2454,10,0)</f>
        <v>Normal</v>
      </c>
      <c r="N120" s="48">
        <f>_xlfn.XLOOKUP(A120,Cleaned_Hospital_Details!A:A,Cleaned_Hospital_Details!B:B)</f>
        <v>2</v>
      </c>
      <c r="O120" s="49">
        <f>_xlfn.XLOOKUP($A120,Cleaned_Hospital_Details!$A:$A,Cleaned_Hospital_Details!C:C)</f>
        <v>39670.44</v>
      </c>
      <c r="P120" s="8" t="str">
        <f>_xlfn.XLOOKUP($A120,Cleaned_Hospital_Details!$A:$A,Cleaned_Hospital_Details!D:D)</f>
        <v>Tier - 2</v>
      </c>
      <c r="Q120" s="8" t="str">
        <f>_xlfn.XLOOKUP($A120,Cleaned_Hospital_Details!$A:$A,Cleaned_Hospital_Details!E:E)</f>
        <v>Tier - 1</v>
      </c>
      <c r="R120" s="8" t="str">
        <f>_xlfn.XLOOKUP($A120,Cleaned_Hospital_Details!$A:$A,Cleaned_Hospital_Details!F:F)</f>
        <v>R1012</v>
      </c>
      <c r="S120" s="15">
        <f>_xlfn.XLOOKUP($A120,Cleaned_Hospital_Details!$A:$A,Cleaned_Hospital_Details!G:G)</f>
        <v>28476</v>
      </c>
      <c r="T120" s="8">
        <f>_xlfn.XLOOKUP($A120,Cleaned_Hospital_Details!$A:$A,Cleaned_Hospital_Details!H:H)</f>
        <v>45</v>
      </c>
      <c r="U120" s="8" t="str">
        <f>_xlfn.XLOOKUP($A120,Cleaned_Hospital_Details!$A:$A,Cleaned_Hospital_Details!I:I)</f>
        <v>Adult</v>
      </c>
      <c r="V120" t="str">
        <f t="shared" si="1"/>
        <v>Charlie McGoogan</v>
      </c>
    </row>
    <row r="121" spans="1:22" ht="15.6" x14ac:dyDescent="0.3">
      <c r="A121" s="10" t="s">
        <v>157</v>
      </c>
      <c r="B121" s="8" t="str">
        <f>VLOOKUP(A121,Cleaned_Customer_Names!A120:D2455,2,0)</f>
        <v>Mr.</v>
      </c>
      <c r="C121" s="8" t="str">
        <f>VLOOKUP(A121,Cleaned_Customer_Names!A120:D2455,3,0)</f>
        <v>Meb</v>
      </c>
      <c r="D121" s="8" t="str">
        <f>VLOOKUP($A121,Cleaned_Customer_Names!$A120:$D2455,4,0)</f>
        <v>Keflezighi</v>
      </c>
      <c r="E121" s="22">
        <f>VLOOKUP($A121,Cleaned_Medical_Exam!$A120:$J2455,2,0)</f>
        <v>42.13</v>
      </c>
      <c r="F121" s="24">
        <f>VLOOKUP($A121,Cleaned_Medical_Exam!$A120:$J2455,3,0)</f>
        <v>5.2</v>
      </c>
      <c r="G121" s="20" t="str">
        <f>VLOOKUP($A121,Cleaned_Medical_Exam!$A120:$J2455,4,0)</f>
        <v>Yes</v>
      </c>
      <c r="H121" s="20" t="str">
        <f>VLOOKUP($A121,Cleaned_Medical_Exam!$A120:$J2455,5,0)</f>
        <v>No</v>
      </c>
      <c r="I121" s="20" t="str">
        <f>VLOOKUP($A121,Cleaned_Medical_Exam!$A120:$J2455,6,0)</f>
        <v>No</v>
      </c>
      <c r="J121" s="48">
        <f>VLOOKUP($A121,Cleaned_Medical_Exam!$A120:$J2455,7,0)</f>
        <v>1</v>
      </c>
      <c r="K121" s="8" t="str">
        <f>VLOOKUP($A121,Cleaned_Medical_Exam!$A120:$J2455,8,0)</f>
        <v>Yes</v>
      </c>
      <c r="L121" s="20" t="str">
        <f>VLOOKUP($A121,Cleaned_Medical_Exam!$A120:$J2455,9,0)</f>
        <v>Obesity</v>
      </c>
      <c r="M121" s="20" t="str">
        <f>VLOOKUP($A121,Cleaned_Medical_Exam!$A120:$J2455,10,0)</f>
        <v>Normal</v>
      </c>
      <c r="N121" s="48">
        <f>_xlfn.XLOOKUP(A121,Cleaned_Hospital_Details!A:A,Cleaned_Hospital_Details!B:B)</f>
        <v>0</v>
      </c>
      <c r="O121" s="49">
        <f>_xlfn.XLOOKUP($A121,Cleaned_Hospital_Details!$A:$A,Cleaned_Hospital_Details!C:C)</f>
        <v>39611.760000000002</v>
      </c>
      <c r="P121" s="8" t="str">
        <f>_xlfn.XLOOKUP($A121,Cleaned_Hospital_Details!$A:$A,Cleaned_Hospital_Details!D:D)</f>
        <v>Tier - 1</v>
      </c>
      <c r="Q121" s="8" t="str">
        <f>_xlfn.XLOOKUP($A121,Cleaned_Hospital_Details!$A:$A,Cleaned_Hospital_Details!E:E)</f>
        <v>Tier - 3</v>
      </c>
      <c r="R121" s="8" t="str">
        <f>_xlfn.XLOOKUP($A121,Cleaned_Hospital_Details!$A:$A,Cleaned_Hospital_Details!F:F)</f>
        <v>R1013</v>
      </c>
      <c r="S121" s="15">
        <f>_xlfn.XLOOKUP($A121,Cleaned_Hospital_Details!$A:$A,Cleaned_Hospital_Details!G:G)</f>
        <v>34918</v>
      </c>
      <c r="T121" s="8">
        <f>_xlfn.XLOOKUP($A121,Cleaned_Hospital_Details!$A:$A,Cleaned_Hospital_Details!H:H)</f>
        <v>27</v>
      </c>
      <c r="U121" s="8" t="str">
        <f>_xlfn.XLOOKUP($A121,Cleaned_Hospital_Details!$A:$A,Cleaned_Hospital_Details!I:I)</f>
        <v>Adult</v>
      </c>
      <c r="V121" t="str">
        <f t="shared" si="1"/>
        <v>Meb Keflezighi</v>
      </c>
    </row>
    <row r="122" spans="1:22" ht="15.6" x14ac:dyDescent="0.3">
      <c r="A122" s="10" t="s">
        <v>158</v>
      </c>
      <c r="B122" s="8" t="str">
        <f>VLOOKUP(A122,Cleaned_Customer_Names!A121:D2456,2,0)</f>
        <v>Mr.</v>
      </c>
      <c r="C122" s="8" t="str">
        <f>VLOOKUP(A122,Cleaned_Customer_Names!A121:D2456,3,0)</f>
        <v>Aaqib</v>
      </c>
      <c r="D122" s="8" t="str">
        <f>VLOOKUP($A122,Cleaned_Customer_Names!$A121:$D2456,4,0)</f>
        <v>Syed</v>
      </c>
      <c r="E122" s="22">
        <f>VLOOKUP($A122,Cleaned_Medical_Exam!$A121:$J2456,2,0)</f>
        <v>30.78</v>
      </c>
      <c r="F122" s="24">
        <f>VLOOKUP($A122,Cleaned_Medical_Exam!$A121:$J2456,3,0)</f>
        <v>8.4499999999999993</v>
      </c>
      <c r="G122" s="20" t="str">
        <f>VLOOKUP($A122,Cleaned_Medical_Exam!$A121:$J2456,4,0)</f>
        <v>Yes</v>
      </c>
      <c r="H122" s="20" t="str">
        <f>VLOOKUP($A122,Cleaned_Medical_Exam!$A121:$J2456,5,0)</f>
        <v>No</v>
      </c>
      <c r="I122" s="20" t="str">
        <f>VLOOKUP($A122,Cleaned_Medical_Exam!$A121:$J2456,6,0)</f>
        <v>No</v>
      </c>
      <c r="J122" s="48">
        <f>VLOOKUP($A122,Cleaned_Medical_Exam!$A121:$J2456,7,0)</f>
        <v>0</v>
      </c>
      <c r="K122" s="8" t="str">
        <f>VLOOKUP($A122,Cleaned_Medical_Exam!$A121:$J2456,8,0)</f>
        <v>Yes</v>
      </c>
      <c r="L122" s="20" t="str">
        <f>VLOOKUP($A122,Cleaned_Medical_Exam!$A121:$J2456,9,0)</f>
        <v>Obesity</v>
      </c>
      <c r="M122" s="20" t="str">
        <f>VLOOKUP($A122,Cleaned_Medical_Exam!$A121:$J2456,10,0)</f>
        <v>Diabetes</v>
      </c>
      <c r="N122" s="48">
        <f>_xlfn.XLOOKUP(A122,Cleaned_Hospital_Details!A:A,Cleaned_Hospital_Details!B:B)</f>
        <v>3</v>
      </c>
      <c r="O122" s="49">
        <f>_xlfn.XLOOKUP($A122,Cleaned_Hospital_Details!$A:$A,Cleaned_Hospital_Details!C:C)</f>
        <v>39597.410000000003</v>
      </c>
      <c r="P122" s="8" t="str">
        <f>_xlfn.XLOOKUP($A122,Cleaned_Hospital_Details!$A:$A,Cleaned_Hospital_Details!D:D)</f>
        <v>Tier - 1</v>
      </c>
      <c r="Q122" s="8" t="str">
        <f>_xlfn.XLOOKUP($A122,Cleaned_Hospital_Details!$A:$A,Cleaned_Hospital_Details!E:E)</f>
        <v>Tier - 2</v>
      </c>
      <c r="R122" s="8" t="str">
        <f>_xlfn.XLOOKUP($A122,Cleaned_Hospital_Details!$A:$A,Cleaned_Hospital_Details!F:F)</f>
        <v>R1017</v>
      </c>
      <c r="S122" s="15">
        <f>_xlfn.XLOOKUP($A122,Cleaned_Hospital_Details!$A:$A,Cleaned_Hospital_Details!G:G)</f>
        <v>29772</v>
      </c>
      <c r="T122" s="8">
        <f>_xlfn.XLOOKUP($A122,Cleaned_Hospital_Details!$A:$A,Cleaned_Hospital_Details!H:H)</f>
        <v>41</v>
      </c>
      <c r="U122" s="8" t="str">
        <f>_xlfn.XLOOKUP($A122,Cleaned_Hospital_Details!$A:$A,Cleaned_Hospital_Details!I:I)</f>
        <v>Adult</v>
      </c>
      <c r="V122" t="str">
        <f t="shared" si="1"/>
        <v>Aaqib Syed</v>
      </c>
    </row>
    <row r="123" spans="1:22" ht="15.6" x14ac:dyDescent="0.3">
      <c r="A123" s="10" t="s">
        <v>159</v>
      </c>
      <c r="B123" s="8" t="str">
        <f>VLOOKUP(A123,Cleaned_Customer_Names!A122:D2457,2,0)</f>
        <v>Mr.</v>
      </c>
      <c r="C123" s="8" t="str">
        <f>VLOOKUP(A123,Cleaned_Customer_Names!A122:D2457,3,0)</f>
        <v>Craig</v>
      </c>
      <c r="D123" s="8" t="str">
        <f>VLOOKUP($A123,Cleaned_Customer_Names!$A122:$D2457,4,0)</f>
        <v>Segal</v>
      </c>
      <c r="E123" s="22">
        <f>VLOOKUP($A123,Cleaned_Medical_Exam!$A122:$J2457,2,0)</f>
        <v>31.35</v>
      </c>
      <c r="F123" s="24">
        <f>VLOOKUP($A123,Cleaned_Medical_Exam!$A122:$J2457,3,0)</f>
        <v>9.5399999999999991</v>
      </c>
      <c r="G123" s="20" t="str">
        <f>VLOOKUP($A123,Cleaned_Medical_Exam!$A122:$J2457,4,0)</f>
        <v>No</v>
      </c>
      <c r="H123" s="20" t="str">
        <f>VLOOKUP($A123,Cleaned_Medical_Exam!$A122:$J2457,5,0)</f>
        <v>No</v>
      </c>
      <c r="I123" s="20" t="str">
        <f>VLOOKUP($A123,Cleaned_Medical_Exam!$A122:$J2457,6,0)</f>
        <v>No</v>
      </c>
      <c r="J123" s="48">
        <f>VLOOKUP($A123,Cleaned_Medical_Exam!$A122:$J2457,7,0)</f>
        <v>0</v>
      </c>
      <c r="K123" s="8" t="str">
        <f>VLOOKUP($A123,Cleaned_Medical_Exam!$A122:$J2457,8,0)</f>
        <v>Yes</v>
      </c>
      <c r="L123" s="20" t="str">
        <f>VLOOKUP($A123,Cleaned_Medical_Exam!$A122:$J2457,9,0)</f>
        <v>Obesity</v>
      </c>
      <c r="M123" s="20" t="str">
        <f>VLOOKUP($A123,Cleaned_Medical_Exam!$A122:$J2457,10,0)</f>
        <v>Diabetes</v>
      </c>
      <c r="N123" s="48">
        <f>_xlfn.XLOOKUP(A123,Cleaned_Hospital_Details!A:A,Cleaned_Hospital_Details!B:B)</f>
        <v>1</v>
      </c>
      <c r="O123" s="49">
        <f>_xlfn.XLOOKUP($A123,Cleaned_Hospital_Details!$A:$A,Cleaned_Hospital_Details!C:C)</f>
        <v>39556.49</v>
      </c>
      <c r="P123" s="8" t="str">
        <f>_xlfn.XLOOKUP($A123,Cleaned_Hospital_Details!$A:$A,Cleaned_Hospital_Details!D:D)</f>
        <v>Tier - 1</v>
      </c>
      <c r="Q123" s="8" t="str">
        <f>_xlfn.XLOOKUP($A123,Cleaned_Hospital_Details!$A:$A,Cleaned_Hospital_Details!E:E)</f>
        <v>Tier - 2</v>
      </c>
      <c r="R123" s="8" t="str">
        <f>_xlfn.XLOOKUP($A123,Cleaned_Hospital_Details!$A:$A,Cleaned_Hospital_Details!F:F)</f>
        <v>R1015</v>
      </c>
      <c r="S123" s="15">
        <f>_xlfn.XLOOKUP($A123,Cleaned_Hospital_Details!$A:$A,Cleaned_Hospital_Details!G:G)</f>
        <v>28683</v>
      </c>
      <c r="T123" s="8">
        <f>_xlfn.XLOOKUP($A123,Cleaned_Hospital_Details!$A:$A,Cleaned_Hospital_Details!H:H)</f>
        <v>44</v>
      </c>
      <c r="U123" s="8" t="str">
        <f>_xlfn.XLOOKUP($A123,Cleaned_Hospital_Details!$A:$A,Cleaned_Hospital_Details!I:I)</f>
        <v>Adult</v>
      </c>
      <c r="V123" t="str">
        <f t="shared" si="1"/>
        <v>Craig Segal</v>
      </c>
    </row>
    <row r="124" spans="1:22" ht="15.6" x14ac:dyDescent="0.3">
      <c r="A124" s="10" t="s">
        <v>160</v>
      </c>
      <c r="B124" s="8" t="str">
        <f>VLOOKUP(A124,Cleaned_Customer_Names!A123:D2458,2,0)</f>
        <v>Ms.</v>
      </c>
      <c r="C124" s="8" t="str">
        <f>VLOOKUP(A124,Cleaned_Customer_Names!A123:D2458,3,0)</f>
        <v>Meredith</v>
      </c>
      <c r="D124" s="8" t="str">
        <f>VLOOKUP($A124,Cleaned_Customer_Names!$A123:$D2458,4,0)</f>
        <v>Defranco</v>
      </c>
      <c r="E124" s="22">
        <f>VLOOKUP($A124,Cleaned_Medical_Exam!$A123:$J2458,2,0)</f>
        <v>41.46</v>
      </c>
      <c r="F124" s="24">
        <f>VLOOKUP($A124,Cleaned_Medical_Exam!$A123:$J2458,3,0)</f>
        <v>4.99</v>
      </c>
      <c r="G124" s="20" t="str">
        <f>VLOOKUP($A124,Cleaned_Medical_Exam!$A123:$J2458,4,0)</f>
        <v>Yes</v>
      </c>
      <c r="H124" s="20" t="str">
        <f>VLOOKUP($A124,Cleaned_Medical_Exam!$A123:$J2458,5,0)</f>
        <v>No</v>
      </c>
      <c r="I124" s="20" t="str">
        <f>VLOOKUP($A124,Cleaned_Medical_Exam!$A123:$J2458,6,0)</f>
        <v>No</v>
      </c>
      <c r="J124" s="48">
        <f>VLOOKUP($A124,Cleaned_Medical_Exam!$A123:$J2458,7,0)</f>
        <v>2</v>
      </c>
      <c r="K124" s="8" t="str">
        <f>VLOOKUP($A124,Cleaned_Medical_Exam!$A123:$J2458,8,0)</f>
        <v>Yes</v>
      </c>
      <c r="L124" s="20" t="str">
        <f>VLOOKUP($A124,Cleaned_Medical_Exam!$A123:$J2458,9,0)</f>
        <v>Obesity</v>
      </c>
      <c r="M124" s="20" t="str">
        <f>VLOOKUP($A124,Cleaned_Medical_Exam!$A123:$J2458,10,0)</f>
        <v>Normal</v>
      </c>
      <c r="N124" s="48">
        <f>_xlfn.XLOOKUP(A124,Cleaned_Hospital_Details!A:A,Cleaned_Hospital_Details!B:B)</f>
        <v>0</v>
      </c>
      <c r="O124" s="49">
        <f>_xlfn.XLOOKUP($A124,Cleaned_Hospital_Details!$A:$A,Cleaned_Hospital_Details!C:C)</f>
        <v>39396.86</v>
      </c>
      <c r="P124" s="8" t="str">
        <f>_xlfn.XLOOKUP($A124,Cleaned_Hospital_Details!$A:$A,Cleaned_Hospital_Details!D:D)</f>
        <v>Tier - 2</v>
      </c>
      <c r="Q124" s="8" t="str">
        <f>_xlfn.XLOOKUP($A124,Cleaned_Hospital_Details!$A:$A,Cleaned_Hospital_Details!E:E)</f>
        <v>Tier - 2</v>
      </c>
      <c r="R124" s="8" t="str">
        <f>_xlfn.XLOOKUP($A124,Cleaned_Hospital_Details!$A:$A,Cleaned_Hospital_Details!F:F)</f>
        <v>R1011</v>
      </c>
      <c r="S124" s="15">
        <f>_xlfn.XLOOKUP($A124,Cleaned_Hospital_Details!$A:$A,Cleaned_Hospital_Details!G:G)</f>
        <v>24282</v>
      </c>
      <c r="T124" s="8">
        <f>_xlfn.XLOOKUP($A124,Cleaned_Hospital_Details!$A:$A,Cleaned_Hospital_Details!H:H)</f>
        <v>56</v>
      </c>
      <c r="U124" s="8" t="str">
        <f>_xlfn.XLOOKUP($A124,Cleaned_Hospital_Details!$A:$A,Cleaned_Hospital_Details!I:I)</f>
        <v>Old</v>
      </c>
      <c r="V124" t="str">
        <f t="shared" si="1"/>
        <v>Meredith Defranco</v>
      </c>
    </row>
    <row r="125" spans="1:22" ht="15.6" x14ac:dyDescent="0.3">
      <c r="A125" s="10" t="s">
        <v>161</v>
      </c>
      <c r="B125" s="8" t="str">
        <f>VLOOKUP(A125,Cleaned_Customer_Names!A124:D2459,2,0)</f>
        <v>Mr.</v>
      </c>
      <c r="C125" s="8" t="str">
        <f>VLOOKUP(A125,Cleaned_Customer_Names!A124:D2459,3,0)</f>
        <v>Doug</v>
      </c>
      <c r="D125" s="8" t="str">
        <f>VLOOKUP($A125,Cleaned_Customer_Names!$A124:$D2459,4,0)</f>
        <v>Kells</v>
      </c>
      <c r="E125" s="22">
        <f>VLOOKUP($A125,Cleaned_Medical_Exam!$A124:$J2459,2,0)</f>
        <v>48</v>
      </c>
      <c r="F125" s="24">
        <f>VLOOKUP($A125,Cleaned_Medical_Exam!$A124:$J2459,3,0)</f>
        <v>10.54</v>
      </c>
      <c r="G125" s="20" t="str">
        <f>VLOOKUP($A125,Cleaned_Medical_Exam!$A124:$J2459,4,0)</f>
        <v>No</v>
      </c>
      <c r="H125" s="20" t="str">
        <f>VLOOKUP($A125,Cleaned_Medical_Exam!$A124:$J2459,5,0)</f>
        <v>No</v>
      </c>
      <c r="I125" s="20" t="str">
        <f>VLOOKUP($A125,Cleaned_Medical_Exam!$A124:$J2459,6,0)</f>
        <v>No</v>
      </c>
      <c r="J125" s="48">
        <f>VLOOKUP($A125,Cleaned_Medical_Exam!$A124:$J2459,7,0)</f>
        <v>0</v>
      </c>
      <c r="K125" s="8" t="str">
        <f>VLOOKUP($A125,Cleaned_Medical_Exam!$A124:$J2459,8,0)</f>
        <v>Yes</v>
      </c>
      <c r="L125" s="20" t="str">
        <f>VLOOKUP($A125,Cleaned_Medical_Exam!$A124:$J2459,9,0)</f>
        <v>Obesity</v>
      </c>
      <c r="M125" s="20" t="str">
        <f>VLOOKUP($A125,Cleaned_Medical_Exam!$A124:$J2459,10,0)</f>
        <v>Diabetes</v>
      </c>
      <c r="N125" s="48">
        <f>_xlfn.XLOOKUP(A125,Cleaned_Hospital_Details!A:A,Cleaned_Hospital_Details!B:B)</f>
        <v>2</v>
      </c>
      <c r="O125" s="49">
        <f>_xlfn.XLOOKUP($A125,Cleaned_Hospital_Details!$A:$A,Cleaned_Hospital_Details!C:C)</f>
        <v>39352.6</v>
      </c>
      <c r="P125" s="8" t="str">
        <f>_xlfn.XLOOKUP($A125,Cleaned_Hospital_Details!$A:$A,Cleaned_Hospital_Details!D:D)</f>
        <v>Tier - 2</v>
      </c>
      <c r="Q125" s="8" t="str">
        <f>_xlfn.XLOOKUP($A125,Cleaned_Hospital_Details!$A:$A,Cleaned_Hospital_Details!E:E)</f>
        <v>Tier - 3</v>
      </c>
      <c r="R125" s="8" t="str">
        <f>_xlfn.XLOOKUP($A125,Cleaned_Hospital_Details!$A:$A,Cleaned_Hospital_Details!F:F)</f>
        <v>R1011</v>
      </c>
      <c r="S125" s="15">
        <f>_xlfn.XLOOKUP($A125,Cleaned_Hospital_Details!$A:$A,Cleaned_Hospital_Details!G:G)</f>
        <v>28707</v>
      </c>
      <c r="T125" s="8">
        <f>_xlfn.XLOOKUP($A125,Cleaned_Hospital_Details!$A:$A,Cleaned_Hospital_Details!H:H)</f>
        <v>44</v>
      </c>
      <c r="U125" s="8" t="str">
        <f>_xlfn.XLOOKUP($A125,Cleaned_Hospital_Details!$A:$A,Cleaned_Hospital_Details!I:I)</f>
        <v>Adult</v>
      </c>
      <c r="V125" t="str">
        <f t="shared" si="1"/>
        <v>Doug Kells</v>
      </c>
    </row>
    <row r="126" spans="1:22" ht="15.6" x14ac:dyDescent="0.3">
      <c r="A126" s="10" t="s">
        <v>162</v>
      </c>
      <c r="B126" s="8" t="str">
        <f>VLOOKUP(A126,Cleaned_Customer_Names!A125:D2460,2,0)</f>
        <v>Ms.</v>
      </c>
      <c r="C126" s="8" t="str">
        <f>VLOOKUP(A126,Cleaned_Customer_Names!A125:D2460,3,0)</f>
        <v>Elizabeth</v>
      </c>
      <c r="D126" s="8" t="str">
        <f>VLOOKUP($A126,Cleaned_Customer_Names!$A125:$D2460,4,0)</f>
        <v>Lawton</v>
      </c>
      <c r="E126" s="22">
        <f>VLOOKUP($A126,Cleaned_Medical_Exam!$A125:$J2460,2,0)</f>
        <v>49.13</v>
      </c>
      <c r="F126" s="24">
        <f>VLOOKUP($A126,Cleaned_Medical_Exam!$A125:$J2460,3,0)</f>
        <v>4.54</v>
      </c>
      <c r="G126" s="20" t="str">
        <f>VLOOKUP($A126,Cleaned_Medical_Exam!$A125:$J2460,4,0)</f>
        <v>No</v>
      </c>
      <c r="H126" s="20" t="str">
        <f>VLOOKUP($A126,Cleaned_Medical_Exam!$A125:$J2460,5,0)</f>
        <v>No</v>
      </c>
      <c r="I126" s="20" t="str">
        <f>VLOOKUP($A126,Cleaned_Medical_Exam!$A125:$J2460,6,0)</f>
        <v>No</v>
      </c>
      <c r="J126" s="48">
        <f>VLOOKUP($A126,Cleaned_Medical_Exam!$A125:$J2460,7,0)</f>
        <v>0</v>
      </c>
      <c r="K126" s="8" t="str">
        <f>VLOOKUP($A126,Cleaned_Medical_Exam!$A125:$J2460,8,0)</f>
        <v>Yes</v>
      </c>
      <c r="L126" s="20" t="str">
        <f>VLOOKUP($A126,Cleaned_Medical_Exam!$A125:$J2460,9,0)</f>
        <v>Obesity</v>
      </c>
      <c r="M126" s="20" t="str">
        <f>VLOOKUP($A126,Cleaned_Medical_Exam!$A125:$J2460,10,0)</f>
        <v>Normal</v>
      </c>
      <c r="N126" s="48">
        <f>_xlfn.XLOOKUP(A126,Cleaned_Hospital_Details!A:A,Cleaned_Hospital_Details!B:B)</f>
        <v>3</v>
      </c>
      <c r="O126" s="49">
        <f>_xlfn.XLOOKUP($A126,Cleaned_Hospital_Details!$A:$A,Cleaned_Hospital_Details!C:C)</f>
        <v>39315.279999999999</v>
      </c>
      <c r="P126" s="8" t="str">
        <f>_xlfn.XLOOKUP($A126,Cleaned_Hospital_Details!$A:$A,Cleaned_Hospital_Details!D:D)</f>
        <v>Tier - 2</v>
      </c>
      <c r="Q126" s="8" t="str">
        <f>_xlfn.XLOOKUP($A126,Cleaned_Hospital_Details!$A:$A,Cleaned_Hospital_Details!E:E)</f>
        <v>Tier - 3</v>
      </c>
      <c r="R126" s="8" t="str">
        <f>_xlfn.XLOOKUP($A126,Cleaned_Hospital_Details!$A:$A,Cleaned_Hospital_Details!F:F)</f>
        <v>R1011</v>
      </c>
      <c r="S126" s="15">
        <f>_xlfn.XLOOKUP($A126,Cleaned_Hospital_Details!$A:$A,Cleaned_Hospital_Details!G:G)</f>
        <v>30179</v>
      </c>
      <c r="T126" s="8">
        <f>_xlfn.XLOOKUP($A126,Cleaned_Hospital_Details!$A:$A,Cleaned_Hospital_Details!H:H)</f>
        <v>40</v>
      </c>
      <c r="U126" s="8" t="str">
        <f>_xlfn.XLOOKUP($A126,Cleaned_Hospital_Details!$A:$A,Cleaned_Hospital_Details!I:I)</f>
        <v>Adult</v>
      </c>
      <c r="V126" t="str">
        <f t="shared" si="1"/>
        <v>Elizabeth Lawton</v>
      </c>
    </row>
    <row r="127" spans="1:22" ht="15.6" x14ac:dyDescent="0.3">
      <c r="A127" s="10" t="s">
        <v>163</v>
      </c>
      <c r="B127" s="8" t="str">
        <f>VLOOKUP(A127,Cleaned_Customer_Names!A126:D2461,2,0)</f>
        <v>Mr.</v>
      </c>
      <c r="C127" s="8" t="str">
        <f>VLOOKUP(A127,Cleaned_Customer_Names!A126:D2461,3,0)</f>
        <v>Matthew</v>
      </c>
      <c r="D127" s="8" t="str">
        <f>VLOOKUP($A127,Cleaned_Customer_Names!$A126:$D2461,4,0)</f>
        <v>Bejar</v>
      </c>
      <c r="E127" s="22">
        <f>VLOOKUP($A127,Cleaned_Medical_Exam!$A126:$J2461,2,0)</f>
        <v>37.799999999999997</v>
      </c>
      <c r="F127" s="24">
        <f>VLOOKUP($A127,Cleaned_Medical_Exam!$A126:$J2461,3,0)</f>
        <v>6.29</v>
      </c>
      <c r="G127" s="20" t="str">
        <f>VLOOKUP($A127,Cleaned_Medical_Exam!$A126:$J2461,4,0)</f>
        <v>No</v>
      </c>
      <c r="H127" s="20" t="str">
        <f>VLOOKUP($A127,Cleaned_Medical_Exam!$A126:$J2461,5,0)</f>
        <v>No</v>
      </c>
      <c r="I127" s="20" t="str">
        <f>VLOOKUP($A127,Cleaned_Medical_Exam!$A126:$J2461,6,0)</f>
        <v>No</v>
      </c>
      <c r="J127" s="48">
        <f>VLOOKUP($A127,Cleaned_Medical_Exam!$A126:$J2461,7,0)</f>
        <v>1</v>
      </c>
      <c r="K127" s="8" t="str">
        <f>VLOOKUP($A127,Cleaned_Medical_Exam!$A126:$J2461,8,0)</f>
        <v>Yes</v>
      </c>
      <c r="L127" s="20" t="str">
        <f>VLOOKUP($A127,Cleaned_Medical_Exam!$A126:$J2461,9,0)</f>
        <v>Obesity</v>
      </c>
      <c r="M127" s="20" t="str">
        <f>VLOOKUP($A127,Cleaned_Medical_Exam!$A126:$J2461,10,0)</f>
        <v>Prediabetes</v>
      </c>
      <c r="N127" s="48">
        <f>_xlfn.XLOOKUP(A127,Cleaned_Hospital_Details!A:A,Cleaned_Hospital_Details!B:B)</f>
        <v>2</v>
      </c>
      <c r="O127" s="49">
        <f>_xlfn.XLOOKUP($A127,Cleaned_Hospital_Details!$A:$A,Cleaned_Hospital_Details!C:C)</f>
        <v>39241.440000000002</v>
      </c>
      <c r="P127" s="8" t="str">
        <f>_xlfn.XLOOKUP($A127,Cleaned_Hospital_Details!$A:$A,Cleaned_Hospital_Details!D:D)</f>
        <v>Tier - 1</v>
      </c>
      <c r="Q127" s="8" t="str">
        <f>_xlfn.XLOOKUP($A127,Cleaned_Hospital_Details!$A:$A,Cleaned_Hospital_Details!E:E)</f>
        <v>Tier - 3</v>
      </c>
      <c r="R127" s="8" t="str">
        <f>_xlfn.XLOOKUP($A127,Cleaned_Hospital_Details!$A:$A,Cleaned_Hospital_Details!F:F)</f>
        <v>R1011</v>
      </c>
      <c r="S127" s="15">
        <f>_xlfn.XLOOKUP($A127,Cleaned_Hospital_Details!$A:$A,Cleaned_Hospital_Details!G:G)</f>
        <v>33938</v>
      </c>
      <c r="T127" s="8">
        <f>_xlfn.XLOOKUP($A127,Cleaned_Hospital_Details!$A:$A,Cleaned_Hospital_Details!H:H)</f>
        <v>30</v>
      </c>
      <c r="U127" s="8" t="str">
        <f>_xlfn.XLOOKUP($A127,Cleaned_Hospital_Details!$A:$A,Cleaned_Hospital_Details!I:I)</f>
        <v>Adult</v>
      </c>
      <c r="V127" t="str">
        <f t="shared" si="1"/>
        <v>Matthew Bejar</v>
      </c>
    </row>
    <row r="128" spans="1:22" ht="15.6" x14ac:dyDescent="0.3">
      <c r="A128" s="10" t="s">
        <v>164</v>
      </c>
      <c r="B128" s="8" t="str">
        <f>VLOOKUP(A128,Cleaned_Customer_Names!A127:D2462,2,0)</f>
        <v>Mr.</v>
      </c>
      <c r="C128" s="8" t="str">
        <f>VLOOKUP(A128,Cleaned_Customer_Names!A127:D2462,3,0)</f>
        <v>Guillermo</v>
      </c>
      <c r="D128" s="8" t="str">
        <f>VLOOKUP($A128,Cleaned_Customer_Names!$A127:$D2462,4,0)</f>
        <v>Navarro</v>
      </c>
      <c r="E128" s="22">
        <f>VLOOKUP($A128,Cleaned_Medical_Exam!$A127:$J2462,2,0)</f>
        <v>38.299999999999997</v>
      </c>
      <c r="F128" s="24">
        <f>VLOOKUP($A128,Cleaned_Medical_Exam!$A127:$J2462,3,0)</f>
        <v>9.51</v>
      </c>
      <c r="G128" s="20" t="str">
        <f>VLOOKUP($A128,Cleaned_Medical_Exam!$A127:$J2462,4,0)</f>
        <v>No</v>
      </c>
      <c r="H128" s="20" t="str">
        <f>VLOOKUP($A128,Cleaned_Medical_Exam!$A127:$J2462,5,0)</f>
        <v>No</v>
      </c>
      <c r="I128" s="20" t="str">
        <f>VLOOKUP($A128,Cleaned_Medical_Exam!$A127:$J2462,6,0)</f>
        <v>No</v>
      </c>
      <c r="J128" s="48">
        <f>VLOOKUP($A128,Cleaned_Medical_Exam!$A127:$J2462,7,0)</f>
        <v>0</v>
      </c>
      <c r="K128" s="8" t="str">
        <f>VLOOKUP($A128,Cleaned_Medical_Exam!$A127:$J2462,8,0)</f>
        <v>Yes</v>
      </c>
      <c r="L128" s="20" t="str">
        <f>VLOOKUP($A128,Cleaned_Medical_Exam!$A127:$J2462,9,0)</f>
        <v>Obesity</v>
      </c>
      <c r="M128" s="20" t="str">
        <f>VLOOKUP($A128,Cleaned_Medical_Exam!$A127:$J2462,10,0)</f>
        <v>Diabetes</v>
      </c>
      <c r="N128" s="48">
        <f>_xlfn.XLOOKUP(A128,Cleaned_Hospital_Details!A:A,Cleaned_Hospital_Details!B:B)</f>
        <v>0</v>
      </c>
      <c r="O128" s="49">
        <f>_xlfn.XLOOKUP($A128,Cleaned_Hospital_Details!$A:$A,Cleaned_Hospital_Details!C:C)</f>
        <v>39221.120000000003</v>
      </c>
      <c r="P128" s="8" t="str">
        <f>_xlfn.XLOOKUP($A128,Cleaned_Hospital_Details!$A:$A,Cleaned_Hospital_Details!D:D)</f>
        <v>Tier - 2</v>
      </c>
      <c r="Q128" s="8" t="str">
        <f>_xlfn.XLOOKUP($A128,Cleaned_Hospital_Details!$A:$A,Cleaned_Hospital_Details!E:E)</f>
        <v>Tier - 1</v>
      </c>
      <c r="R128" s="8" t="str">
        <f>_xlfn.XLOOKUP($A128,Cleaned_Hospital_Details!$A:$A,Cleaned_Hospital_Details!F:F)</f>
        <v>R1011</v>
      </c>
      <c r="S128" s="15">
        <f>_xlfn.XLOOKUP($A128,Cleaned_Hospital_Details!$A:$A,Cleaned_Hospital_Details!G:G)</f>
        <v>22834</v>
      </c>
      <c r="T128" s="8">
        <f>_xlfn.XLOOKUP($A128,Cleaned_Hospital_Details!$A:$A,Cleaned_Hospital_Details!H:H)</f>
        <v>60</v>
      </c>
      <c r="U128" s="8" t="str">
        <f>_xlfn.XLOOKUP($A128,Cleaned_Hospital_Details!$A:$A,Cleaned_Hospital_Details!I:I)</f>
        <v>Old</v>
      </c>
      <c r="V128" t="str">
        <f t="shared" si="1"/>
        <v>Guillermo Navarro</v>
      </c>
    </row>
    <row r="129" spans="1:22" ht="15.6" x14ac:dyDescent="0.3">
      <c r="A129" s="10" t="s">
        <v>165</v>
      </c>
      <c r="B129" s="8" t="str">
        <f>VLOOKUP(A129,Cleaned_Customer_Names!A128:D2463,2,0)</f>
        <v>Mr.</v>
      </c>
      <c r="C129" s="8" t="str">
        <f>VLOOKUP(A129,Cleaned_Customer_Names!A128:D2463,3,0)</f>
        <v>Ryan</v>
      </c>
      <c r="D129" s="8" t="str">
        <f>VLOOKUP($A129,Cleaned_Customer_Names!$A128:$D2463,4,0)</f>
        <v>Tice</v>
      </c>
      <c r="E129" s="22">
        <f>VLOOKUP($A129,Cleaned_Medical_Exam!$A128:$J2463,2,0)</f>
        <v>32.774999999999999</v>
      </c>
      <c r="F129" s="24">
        <f>VLOOKUP($A129,Cleaned_Medical_Exam!$A128:$J2463,3,0)</f>
        <v>4.72</v>
      </c>
      <c r="G129" s="20" t="str">
        <f>VLOOKUP($A129,Cleaned_Medical_Exam!$A128:$J2463,4,0)</f>
        <v>No</v>
      </c>
      <c r="H129" s="20" t="str">
        <f>VLOOKUP($A129,Cleaned_Medical_Exam!$A128:$J2463,5,0)</f>
        <v>No</v>
      </c>
      <c r="I129" s="20" t="str">
        <f>VLOOKUP($A129,Cleaned_Medical_Exam!$A128:$J2463,6,0)</f>
        <v>No</v>
      </c>
      <c r="J129" s="48">
        <f>VLOOKUP($A129,Cleaned_Medical_Exam!$A128:$J2463,7,0)</f>
        <v>0</v>
      </c>
      <c r="K129" s="8" t="str">
        <f>VLOOKUP($A129,Cleaned_Medical_Exam!$A128:$J2463,8,0)</f>
        <v>Yes</v>
      </c>
      <c r="L129" s="20" t="str">
        <f>VLOOKUP($A129,Cleaned_Medical_Exam!$A128:$J2463,9,0)</f>
        <v>Obesity</v>
      </c>
      <c r="M129" s="20" t="str">
        <f>VLOOKUP($A129,Cleaned_Medical_Exam!$A128:$J2463,10,0)</f>
        <v>Normal</v>
      </c>
      <c r="N129" s="48">
        <f>_xlfn.XLOOKUP(A129,Cleaned_Hospital_Details!A:A,Cleaned_Hospital_Details!B:B)</f>
        <v>1</v>
      </c>
      <c r="O129" s="49">
        <f>_xlfn.XLOOKUP($A129,Cleaned_Hospital_Details!$A:$A,Cleaned_Hospital_Details!C:C)</f>
        <v>39125.33</v>
      </c>
      <c r="P129" s="8" t="str">
        <f>_xlfn.XLOOKUP($A129,Cleaned_Hospital_Details!$A:$A,Cleaned_Hospital_Details!D:D)</f>
        <v>Tier - 1</v>
      </c>
      <c r="Q129" s="8" t="str">
        <f>_xlfn.XLOOKUP($A129,Cleaned_Hospital_Details!$A:$A,Cleaned_Hospital_Details!E:E)</f>
        <v>Tier - 1</v>
      </c>
      <c r="R129" s="8" t="str">
        <f>_xlfn.XLOOKUP($A129,Cleaned_Hospital_Details!$A:$A,Cleaned_Hospital_Details!F:F)</f>
        <v>R1016</v>
      </c>
      <c r="S129" s="15">
        <f>_xlfn.XLOOKUP($A129,Cleaned_Hospital_Details!$A:$A,Cleaned_Hospital_Details!G:G)</f>
        <v>30167</v>
      </c>
      <c r="T129" s="8">
        <f>_xlfn.XLOOKUP($A129,Cleaned_Hospital_Details!$A:$A,Cleaned_Hospital_Details!H:H)</f>
        <v>40</v>
      </c>
      <c r="U129" s="8" t="str">
        <f>_xlfn.XLOOKUP($A129,Cleaned_Hospital_Details!$A:$A,Cleaned_Hospital_Details!I:I)</f>
        <v>Adult</v>
      </c>
      <c r="V129" t="str">
        <f t="shared" si="1"/>
        <v>Ryan Tice</v>
      </c>
    </row>
    <row r="130" spans="1:22" ht="15.6" x14ac:dyDescent="0.3">
      <c r="A130" s="10" t="s">
        <v>166</v>
      </c>
      <c r="B130" s="8" t="str">
        <f>VLOOKUP(A130,Cleaned_Customer_Names!A129:D2464,2,0)</f>
        <v>Mr.</v>
      </c>
      <c r="C130" s="8" t="str">
        <f>VLOOKUP(A130,Cleaned_Customer_Names!A129:D2464,3,0)</f>
        <v>Dane</v>
      </c>
      <c r="D130" s="8" t="str">
        <f>VLOOKUP($A130,Cleaned_Customer_Names!$A129:$D2464,4,0)</f>
        <v>Wolf</v>
      </c>
      <c r="E130" s="22">
        <f>VLOOKUP($A130,Cleaned_Medical_Exam!$A129:$J2464,2,0)</f>
        <v>34.200000000000003</v>
      </c>
      <c r="F130" s="24">
        <f>VLOOKUP($A130,Cleaned_Medical_Exam!$A129:$J2464,3,0)</f>
        <v>5.91</v>
      </c>
      <c r="G130" s="20" t="str">
        <f>VLOOKUP($A130,Cleaned_Medical_Exam!$A129:$J2464,4,0)</f>
        <v>Yes</v>
      </c>
      <c r="H130" s="20" t="str">
        <f>VLOOKUP($A130,Cleaned_Medical_Exam!$A129:$J2464,5,0)</f>
        <v>No</v>
      </c>
      <c r="I130" s="20" t="str">
        <f>VLOOKUP($A130,Cleaned_Medical_Exam!$A129:$J2464,6,0)</f>
        <v>No</v>
      </c>
      <c r="J130" s="48">
        <f>VLOOKUP($A130,Cleaned_Medical_Exam!$A129:$J2464,7,0)</f>
        <v>0</v>
      </c>
      <c r="K130" s="8" t="str">
        <f>VLOOKUP($A130,Cleaned_Medical_Exam!$A129:$J2464,8,0)</f>
        <v>Yes</v>
      </c>
      <c r="L130" s="20" t="str">
        <f>VLOOKUP($A130,Cleaned_Medical_Exam!$A129:$J2464,9,0)</f>
        <v>Obesity</v>
      </c>
      <c r="M130" s="20" t="str">
        <f>VLOOKUP($A130,Cleaned_Medical_Exam!$A129:$J2464,10,0)</f>
        <v>Prediabetes</v>
      </c>
      <c r="N130" s="48">
        <f>_xlfn.XLOOKUP(A130,Cleaned_Hospital_Details!A:A,Cleaned_Hospital_Details!B:B)</f>
        <v>1</v>
      </c>
      <c r="O130" s="49">
        <f>_xlfn.XLOOKUP($A130,Cleaned_Hospital_Details!$A:$A,Cleaned_Hospital_Details!C:C)</f>
        <v>39047.29</v>
      </c>
      <c r="P130" s="8" t="str">
        <f>_xlfn.XLOOKUP($A130,Cleaned_Hospital_Details!$A:$A,Cleaned_Hospital_Details!D:D)</f>
        <v>Tier - 1</v>
      </c>
      <c r="Q130" s="8" t="str">
        <f>_xlfn.XLOOKUP($A130,Cleaned_Hospital_Details!$A:$A,Cleaned_Hospital_Details!E:E)</f>
        <v>Tier - 3</v>
      </c>
      <c r="R130" s="8" t="str">
        <f>_xlfn.XLOOKUP($A130,Cleaned_Hospital_Details!$A:$A,Cleaned_Hospital_Details!F:F)</f>
        <v>R1017</v>
      </c>
      <c r="S130" s="15">
        <f>_xlfn.XLOOKUP($A130,Cleaned_Hospital_Details!$A:$A,Cleaned_Hospital_Details!G:G)</f>
        <v>31310</v>
      </c>
      <c r="T130" s="8">
        <f>_xlfn.XLOOKUP($A130,Cleaned_Hospital_Details!$A:$A,Cleaned_Hospital_Details!H:H)</f>
        <v>37</v>
      </c>
      <c r="U130" s="8" t="str">
        <f>_xlfn.XLOOKUP($A130,Cleaned_Hospital_Details!$A:$A,Cleaned_Hospital_Details!I:I)</f>
        <v>Adult</v>
      </c>
      <c r="V130" t="str">
        <f t="shared" si="1"/>
        <v>Dane Wolf</v>
      </c>
    </row>
    <row r="131" spans="1:22" ht="15.6" x14ac:dyDescent="0.3">
      <c r="A131" s="10" t="s">
        <v>167</v>
      </c>
      <c r="B131" s="8" t="str">
        <f>VLOOKUP(A131,Cleaned_Customer_Names!A130:D2465,2,0)</f>
        <v>Mr.</v>
      </c>
      <c r="C131" s="8" t="str">
        <f>VLOOKUP(A131,Cleaned_Customer_Names!A130:D2465,3,0)</f>
        <v>Jonas</v>
      </c>
      <c r="D131" s="8" t="str">
        <f>VLOOKUP($A131,Cleaned_Customer_Names!$A130:$D2465,4,0)</f>
        <v>Oppedal</v>
      </c>
      <c r="E131" s="22">
        <f>VLOOKUP($A131,Cleaned_Medical_Exam!$A130:$J2465,2,0)</f>
        <v>30.2</v>
      </c>
      <c r="F131" s="24">
        <f>VLOOKUP($A131,Cleaned_Medical_Exam!$A130:$J2465,3,0)</f>
        <v>9.58</v>
      </c>
      <c r="G131" s="20" t="str">
        <f>VLOOKUP($A131,Cleaned_Medical_Exam!$A130:$J2465,4,0)</f>
        <v>No</v>
      </c>
      <c r="H131" s="20" t="str">
        <f>VLOOKUP($A131,Cleaned_Medical_Exam!$A130:$J2465,5,0)</f>
        <v>No</v>
      </c>
      <c r="I131" s="20" t="str">
        <f>VLOOKUP($A131,Cleaned_Medical_Exam!$A130:$J2465,6,0)</f>
        <v>No</v>
      </c>
      <c r="J131" s="48">
        <f>VLOOKUP($A131,Cleaned_Medical_Exam!$A130:$J2465,7,0)</f>
        <v>0</v>
      </c>
      <c r="K131" s="8" t="str">
        <f>VLOOKUP($A131,Cleaned_Medical_Exam!$A130:$J2465,8,0)</f>
        <v>Yes</v>
      </c>
      <c r="L131" s="20" t="str">
        <f>VLOOKUP($A131,Cleaned_Medical_Exam!$A130:$J2465,9,0)</f>
        <v>Obesity</v>
      </c>
      <c r="M131" s="20" t="str">
        <f>VLOOKUP($A131,Cleaned_Medical_Exam!$A130:$J2465,10,0)</f>
        <v>Diabetes</v>
      </c>
      <c r="N131" s="48">
        <f>_xlfn.XLOOKUP(A131,Cleaned_Hospital_Details!A:A,Cleaned_Hospital_Details!B:B)</f>
        <v>2</v>
      </c>
      <c r="O131" s="49">
        <f>_xlfn.XLOOKUP($A131,Cleaned_Hospital_Details!$A:$A,Cleaned_Hospital_Details!C:C)</f>
        <v>38998.550000000003</v>
      </c>
      <c r="P131" s="8" t="str">
        <f>_xlfn.XLOOKUP($A131,Cleaned_Hospital_Details!$A:$A,Cleaned_Hospital_Details!D:D)</f>
        <v>Tier - 1</v>
      </c>
      <c r="Q131" s="8" t="str">
        <f>_xlfn.XLOOKUP($A131,Cleaned_Hospital_Details!$A:$A,Cleaned_Hospital_Details!E:E)</f>
        <v>Tier - 1</v>
      </c>
      <c r="R131" s="8" t="str">
        <f>_xlfn.XLOOKUP($A131,Cleaned_Hospital_Details!$A:$A,Cleaned_Hospital_Details!F:F)</f>
        <v>R1011</v>
      </c>
      <c r="S131" s="15">
        <f>_xlfn.XLOOKUP($A131,Cleaned_Hospital_Details!$A:$A,Cleaned_Hospital_Details!G:G)</f>
        <v>28775</v>
      </c>
      <c r="T131" s="8">
        <f>_xlfn.XLOOKUP($A131,Cleaned_Hospital_Details!$A:$A,Cleaned_Hospital_Details!H:H)</f>
        <v>44</v>
      </c>
      <c r="U131" s="8" t="str">
        <f>_xlfn.XLOOKUP($A131,Cleaned_Hospital_Details!$A:$A,Cleaned_Hospital_Details!I:I)</f>
        <v>Adult</v>
      </c>
      <c r="V131" t="str">
        <f t="shared" ref="V131:V194" si="2">_xlfn.CONCAT(C131, " ", D131)</f>
        <v>Jonas Oppedal</v>
      </c>
    </row>
    <row r="132" spans="1:22" ht="15.6" x14ac:dyDescent="0.3">
      <c r="A132" s="10" t="s">
        <v>168</v>
      </c>
      <c r="B132" s="8" t="str">
        <f>VLOOKUP(A132,Cleaned_Customer_Names!A131:D2466,2,0)</f>
        <v>Mr.</v>
      </c>
      <c r="C132" s="8" t="str">
        <f>VLOOKUP(A132,Cleaned_Customer_Names!A131:D2466,3,0)</f>
        <v>George</v>
      </c>
      <c r="D132" s="8" t="str">
        <f>VLOOKUP($A132,Cleaned_Customer_Names!$A131:$D2466,4,0)</f>
        <v>Wright</v>
      </c>
      <c r="E132" s="22">
        <f>VLOOKUP($A132,Cleaned_Medical_Exam!$A131:$J2466,2,0)</f>
        <v>48.32</v>
      </c>
      <c r="F132" s="24">
        <f>VLOOKUP($A132,Cleaned_Medical_Exam!$A131:$J2466,3,0)</f>
        <v>5.77</v>
      </c>
      <c r="G132" s="20" t="str">
        <f>VLOOKUP($A132,Cleaned_Medical_Exam!$A131:$J2466,4,0)</f>
        <v>No</v>
      </c>
      <c r="H132" s="20" t="str">
        <f>VLOOKUP($A132,Cleaned_Medical_Exam!$A131:$J2466,5,0)</f>
        <v>No</v>
      </c>
      <c r="I132" s="20" t="str">
        <f>VLOOKUP($A132,Cleaned_Medical_Exam!$A131:$J2466,6,0)</f>
        <v>No</v>
      </c>
      <c r="J132" s="48">
        <f>VLOOKUP($A132,Cleaned_Medical_Exam!$A131:$J2466,7,0)</f>
        <v>0</v>
      </c>
      <c r="K132" s="8" t="str">
        <f>VLOOKUP($A132,Cleaned_Medical_Exam!$A131:$J2466,8,0)</f>
        <v>Yes</v>
      </c>
      <c r="L132" s="20" t="str">
        <f>VLOOKUP($A132,Cleaned_Medical_Exam!$A131:$J2466,9,0)</f>
        <v>Obesity</v>
      </c>
      <c r="M132" s="20" t="str">
        <f>VLOOKUP($A132,Cleaned_Medical_Exam!$A131:$J2466,10,0)</f>
        <v>Prediabetes</v>
      </c>
      <c r="N132" s="48">
        <f>_xlfn.XLOOKUP(A132,Cleaned_Hospital_Details!A:A,Cleaned_Hospital_Details!B:B)</f>
        <v>2</v>
      </c>
      <c r="O132" s="49">
        <f>_xlfn.XLOOKUP($A132,Cleaned_Hospital_Details!$A:$A,Cleaned_Hospital_Details!C:C)</f>
        <v>38947.43</v>
      </c>
      <c r="P132" s="8" t="str">
        <f>_xlfn.XLOOKUP($A132,Cleaned_Hospital_Details!$A:$A,Cleaned_Hospital_Details!D:D)</f>
        <v>Tier - 2</v>
      </c>
      <c r="Q132" s="8" t="str">
        <f>_xlfn.XLOOKUP($A132,Cleaned_Hospital_Details!$A:$A,Cleaned_Hospital_Details!E:E)</f>
        <v>Tier - 3</v>
      </c>
      <c r="R132" s="8" t="str">
        <f>_xlfn.XLOOKUP($A132,Cleaned_Hospital_Details!$A:$A,Cleaned_Hospital_Details!F:F)</f>
        <v>R1011</v>
      </c>
      <c r="S132" s="15">
        <f>_xlfn.XLOOKUP($A132,Cleaned_Hospital_Details!$A:$A,Cleaned_Hospital_Details!G:G)</f>
        <v>29488</v>
      </c>
      <c r="T132" s="8">
        <f>_xlfn.XLOOKUP($A132,Cleaned_Hospital_Details!$A:$A,Cleaned_Hospital_Details!H:H)</f>
        <v>42</v>
      </c>
      <c r="U132" s="8" t="str">
        <f>_xlfn.XLOOKUP($A132,Cleaned_Hospital_Details!$A:$A,Cleaned_Hospital_Details!I:I)</f>
        <v>Adult</v>
      </c>
      <c r="V132" t="str">
        <f t="shared" si="2"/>
        <v>George Wright</v>
      </c>
    </row>
    <row r="133" spans="1:22" ht="15.6" x14ac:dyDescent="0.3">
      <c r="A133" s="10" t="s">
        <v>169</v>
      </c>
      <c r="B133" s="8" t="str">
        <f>VLOOKUP(A133,Cleaned_Customer_Names!A132:D2467,2,0)</f>
        <v>Ms.</v>
      </c>
      <c r="C133" s="8" t="str">
        <f>VLOOKUP(A133,Cleaned_Customer_Names!A132:D2467,3,0)</f>
        <v>Sara</v>
      </c>
      <c r="D133" s="8" t="str">
        <f>VLOOKUP($A133,Cleaned_Customer_Names!$A132:$D2467,4,0)</f>
        <v>Ellis</v>
      </c>
      <c r="E133" s="22">
        <f>VLOOKUP($A133,Cleaned_Medical_Exam!$A132:$J2467,2,0)</f>
        <v>44.86</v>
      </c>
      <c r="F133" s="24">
        <f>VLOOKUP($A133,Cleaned_Medical_Exam!$A132:$J2467,3,0)</f>
        <v>4.38</v>
      </c>
      <c r="G133" s="20" t="str">
        <f>VLOOKUP($A133,Cleaned_Medical_Exam!$A132:$J2467,4,0)</f>
        <v>Yes</v>
      </c>
      <c r="H133" s="20" t="str">
        <f>VLOOKUP($A133,Cleaned_Medical_Exam!$A132:$J2467,5,0)</f>
        <v>No</v>
      </c>
      <c r="I133" s="20" t="str">
        <f>VLOOKUP($A133,Cleaned_Medical_Exam!$A132:$J2467,6,0)</f>
        <v>No</v>
      </c>
      <c r="J133" s="48">
        <f>VLOOKUP($A133,Cleaned_Medical_Exam!$A132:$J2467,7,0)</f>
        <v>0</v>
      </c>
      <c r="K133" s="8" t="str">
        <f>VLOOKUP($A133,Cleaned_Medical_Exam!$A132:$J2467,8,0)</f>
        <v>Yes</v>
      </c>
      <c r="L133" s="20" t="str">
        <f>VLOOKUP($A133,Cleaned_Medical_Exam!$A132:$J2467,9,0)</f>
        <v>Obesity</v>
      </c>
      <c r="M133" s="20" t="str">
        <f>VLOOKUP($A133,Cleaned_Medical_Exam!$A132:$J2467,10,0)</f>
        <v>Normal</v>
      </c>
      <c r="N133" s="48">
        <f>_xlfn.XLOOKUP(A133,Cleaned_Hospital_Details!A:A,Cleaned_Hospital_Details!B:B)</f>
        <v>2</v>
      </c>
      <c r="O133" s="49">
        <f>_xlfn.XLOOKUP($A133,Cleaned_Hospital_Details!$A:$A,Cleaned_Hospital_Details!C:C)</f>
        <v>38932.559999999998</v>
      </c>
      <c r="P133" s="8" t="str">
        <f>_xlfn.XLOOKUP($A133,Cleaned_Hospital_Details!$A:$A,Cleaned_Hospital_Details!D:D)</f>
        <v>Tier - 2</v>
      </c>
      <c r="Q133" s="8" t="str">
        <f>_xlfn.XLOOKUP($A133,Cleaned_Hospital_Details!$A:$A,Cleaned_Hospital_Details!E:E)</f>
        <v>Tier - 3</v>
      </c>
      <c r="R133" s="8" t="str">
        <f>_xlfn.XLOOKUP($A133,Cleaned_Hospital_Details!$A:$A,Cleaned_Hospital_Details!F:F)</f>
        <v>R1011</v>
      </c>
      <c r="S133" s="15">
        <f>_xlfn.XLOOKUP($A133,Cleaned_Hospital_Details!$A:$A,Cleaned_Hospital_Details!G:G)</f>
        <v>28109</v>
      </c>
      <c r="T133" s="8">
        <f>_xlfn.XLOOKUP($A133,Cleaned_Hospital_Details!$A:$A,Cleaned_Hospital_Details!H:H)</f>
        <v>46</v>
      </c>
      <c r="U133" s="8" t="str">
        <f>_xlfn.XLOOKUP($A133,Cleaned_Hospital_Details!$A:$A,Cleaned_Hospital_Details!I:I)</f>
        <v>Adult</v>
      </c>
      <c r="V133" t="str">
        <f t="shared" si="2"/>
        <v>Sara Ellis</v>
      </c>
    </row>
    <row r="134" spans="1:22" ht="15.6" x14ac:dyDescent="0.3">
      <c r="A134" s="10" t="s">
        <v>170</v>
      </c>
      <c r="B134" s="8" t="str">
        <f>VLOOKUP(A134,Cleaned_Customer_Names!A133:D2468,2,0)</f>
        <v>Mr.</v>
      </c>
      <c r="C134" s="8" t="str">
        <f>VLOOKUP(A134,Cleaned_Customer_Names!A133:D2468,3,0)</f>
        <v>Nick</v>
      </c>
      <c r="D134" s="8" t="str">
        <f>VLOOKUP($A134,Cleaned_Customer_Names!$A133:$D2468,4,0)</f>
        <v>Taormina</v>
      </c>
      <c r="E134" s="22">
        <f>VLOOKUP($A134,Cleaned_Medical_Exam!$A133:$J2468,2,0)</f>
        <v>52.15</v>
      </c>
      <c r="F134" s="24">
        <f>VLOOKUP($A134,Cleaned_Medical_Exam!$A133:$J2468,3,0)</f>
        <v>5.65</v>
      </c>
      <c r="G134" s="20" t="str">
        <f>VLOOKUP($A134,Cleaned_Medical_Exam!$A133:$J2468,4,0)</f>
        <v>No</v>
      </c>
      <c r="H134" s="20" t="str">
        <f>VLOOKUP($A134,Cleaned_Medical_Exam!$A133:$J2468,5,0)</f>
        <v>No</v>
      </c>
      <c r="I134" s="20" t="str">
        <f>VLOOKUP($A134,Cleaned_Medical_Exam!$A133:$J2468,6,0)</f>
        <v>No</v>
      </c>
      <c r="J134" s="48">
        <f>VLOOKUP($A134,Cleaned_Medical_Exam!$A133:$J2468,7,0)</f>
        <v>1</v>
      </c>
      <c r="K134" s="8" t="str">
        <f>VLOOKUP($A134,Cleaned_Medical_Exam!$A133:$J2468,8,0)</f>
        <v>Yes</v>
      </c>
      <c r="L134" s="20" t="str">
        <f>VLOOKUP($A134,Cleaned_Medical_Exam!$A133:$J2468,9,0)</f>
        <v>Obesity</v>
      </c>
      <c r="M134" s="20" t="str">
        <f>VLOOKUP($A134,Cleaned_Medical_Exam!$A133:$J2468,10,0)</f>
        <v>Normal</v>
      </c>
      <c r="N134" s="48">
        <f>_xlfn.XLOOKUP(A134,Cleaned_Hospital_Details!A:A,Cleaned_Hospital_Details!B:B)</f>
        <v>3</v>
      </c>
      <c r="O134" s="49">
        <f>_xlfn.XLOOKUP($A134,Cleaned_Hospital_Details!$A:$A,Cleaned_Hospital_Details!C:C)</f>
        <v>38924.04</v>
      </c>
      <c r="P134" s="8" t="str">
        <f>_xlfn.XLOOKUP($A134,Cleaned_Hospital_Details!$A:$A,Cleaned_Hospital_Details!D:D)</f>
        <v>Tier - 2</v>
      </c>
      <c r="Q134" s="8" t="str">
        <f>_xlfn.XLOOKUP($A134,Cleaned_Hospital_Details!$A:$A,Cleaned_Hospital_Details!E:E)</f>
        <v>Tier - 2</v>
      </c>
      <c r="R134" s="8" t="str">
        <f>_xlfn.XLOOKUP($A134,Cleaned_Hospital_Details!$A:$A,Cleaned_Hospital_Details!F:F)</f>
        <v>R1011</v>
      </c>
      <c r="S134" s="15">
        <f>_xlfn.XLOOKUP($A134,Cleaned_Hospital_Details!$A:$A,Cleaned_Hospital_Details!G:G)</f>
        <v>31944</v>
      </c>
      <c r="T134" s="8">
        <f>_xlfn.XLOOKUP($A134,Cleaned_Hospital_Details!$A:$A,Cleaned_Hospital_Details!H:H)</f>
        <v>35</v>
      </c>
      <c r="U134" s="8" t="str">
        <f>_xlfn.XLOOKUP($A134,Cleaned_Hospital_Details!$A:$A,Cleaned_Hospital_Details!I:I)</f>
        <v>Adult</v>
      </c>
      <c r="V134" t="str">
        <f t="shared" si="2"/>
        <v>Nick Taormina</v>
      </c>
    </row>
    <row r="135" spans="1:22" ht="15.6" x14ac:dyDescent="0.3">
      <c r="A135" s="10" t="s">
        <v>171</v>
      </c>
      <c r="B135" s="8" t="str">
        <f>VLOOKUP(A135,Cleaned_Customer_Names!A134:D2469,2,0)</f>
        <v>Mr.</v>
      </c>
      <c r="C135" s="8" t="str">
        <f>VLOOKUP(A135,Cleaned_Customer_Names!A134:D2469,3,0)</f>
        <v>Timothy</v>
      </c>
      <c r="D135" s="8" t="str">
        <f>VLOOKUP($A135,Cleaned_Customer_Names!$A134:$D2469,4,0)</f>
        <v>Lynch</v>
      </c>
      <c r="E135" s="22">
        <f>VLOOKUP($A135,Cleaned_Medical_Exam!$A134:$J2469,2,0)</f>
        <v>41.12</v>
      </c>
      <c r="F135" s="24">
        <f>VLOOKUP($A135,Cleaned_Medical_Exam!$A134:$J2469,3,0)</f>
        <v>7.54</v>
      </c>
      <c r="G135" s="20" t="str">
        <f>VLOOKUP($A135,Cleaned_Medical_Exam!$A134:$J2469,4,0)</f>
        <v>Yes</v>
      </c>
      <c r="H135" s="20" t="str">
        <f>VLOOKUP($A135,Cleaned_Medical_Exam!$A134:$J2469,5,0)</f>
        <v>No</v>
      </c>
      <c r="I135" s="20" t="str">
        <f>VLOOKUP($A135,Cleaned_Medical_Exam!$A134:$J2469,6,0)</f>
        <v>No</v>
      </c>
      <c r="J135" s="48">
        <f>VLOOKUP($A135,Cleaned_Medical_Exam!$A134:$J2469,7,0)</f>
        <v>0</v>
      </c>
      <c r="K135" s="8" t="str">
        <f>VLOOKUP($A135,Cleaned_Medical_Exam!$A134:$J2469,8,0)</f>
        <v>Yes</v>
      </c>
      <c r="L135" s="20" t="str">
        <f>VLOOKUP($A135,Cleaned_Medical_Exam!$A134:$J2469,9,0)</f>
        <v>Obesity</v>
      </c>
      <c r="M135" s="20" t="str">
        <f>VLOOKUP($A135,Cleaned_Medical_Exam!$A134:$J2469,10,0)</f>
        <v>Diabetes</v>
      </c>
      <c r="N135" s="48">
        <f>_xlfn.XLOOKUP(A135,Cleaned_Hospital_Details!A:A,Cleaned_Hospital_Details!B:B)</f>
        <v>0</v>
      </c>
      <c r="O135" s="49">
        <f>_xlfn.XLOOKUP($A135,Cleaned_Hospital_Details!$A:$A,Cleaned_Hospital_Details!C:C)</f>
        <v>38893.360000000001</v>
      </c>
      <c r="P135" s="8" t="str">
        <f>_xlfn.XLOOKUP($A135,Cleaned_Hospital_Details!$A:$A,Cleaned_Hospital_Details!D:D)</f>
        <v>Tier - 1</v>
      </c>
      <c r="Q135" s="8" t="str">
        <f>_xlfn.XLOOKUP($A135,Cleaned_Hospital_Details!$A:$A,Cleaned_Hospital_Details!E:E)</f>
        <v>Tier - 2</v>
      </c>
      <c r="R135" s="8" t="str">
        <f>_xlfn.XLOOKUP($A135,Cleaned_Hospital_Details!$A:$A,Cleaned_Hospital_Details!F:F)</f>
        <v>R1011</v>
      </c>
      <c r="S135" s="15">
        <f>_xlfn.XLOOKUP($A135,Cleaned_Hospital_Details!$A:$A,Cleaned_Hospital_Details!G:G)</f>
        <v>24683</v>
      </c>
      <c r="T135" s="8">
        <f>_xlfn.XLOOKUP($A135,Cleaned_Hospital_Details!$A:$A,Cleaned_Hospital_Details!H:H)</f>
        <v>55</v>
      </c>
      <c r="U135" s="8" t="str">
        <f>_xlfn.XLOOKUP($A135,Cleaned_Hospital_Details!$A:$A,Cleaned_Hospital_Details!I:I)</f>
        <v>Old</v>
      </c>
      <c r="V135" t="str">
        <f t="shared" si="2"/>
        <v>Timothy Lynch</v>
      </c>
    </row>
    <row r="136" spans="1:22" ht="15.6" x14ac:dyDescent="0.3">
      <c r="A136" s="10" t="s">
        <v>172</v>
      </c>
      <c r="B136" s="8" t="str">
        <f>VLOOKUP(A136,Cleaned_Customer_Names!A135:D2470,2,0)</f>
        <v>Ms.</v>
      </c>
      <c r="C136" s="8" t="str">
        <f>VLOOKUP(A136,Cleaned_Customer_Names!A135:D2470,3,0)</f>
        <v>Becky</v>
      </c>
      <c r="D136" s="8" t="str">
        <f>VLOOKUP($A136,Cleaned_Customer_Names!$A135:$D2470,4,0)</f>
        <v>Tavella</v>
      </c>
      <c r="E136" s="22">
        <f>VLOOKUP($A136,Cleaned_Medical_Exam!$A135:$J2470,2,0)</f>
        <v>38.39</v>
      </c>
      <c r="F136" s="24">
        <f>VLOOKUP($A136,Cleaned_Medical_Exam!$A135:$J2470,3,0)</f>
        <v>5.1100000000000003</v>
      </c>
      <c r="G136" s="20" t="str">
        <f>VLOOKUP($A136,Cleaned_Medical_Exam!$A135:$J2470,4,0)</f>
        <v>Yes</v>
      </c>
      <c r="H136" s="20" t="str">
        <f>VLOOKUP($A136,Cleaned_Medical_Exam!$A135:$J2470,5,0)</f>
        <v>No</v>
      </c>
      <c r="I136" s="20" t="str">
        <f>VLOOKUP($A136,Cleaned_Medical_Exam!$A135:$J2470,6,0)</f>
        <v>No</v>
      </c>
      <c r="J136" s="48">
        <f>VLOOKUP($A136,Cleaned_Medical_Exam!$A135:$J2470,7,0)</f>
        <v>1</v>
      </c>
      <c r="K136" s="8" t="str">
        <f>VLOOKUP($A136,Cleaned_Medical_Exam!$A135:$J2470,8,0)</f>
        <v>Yes</v>
      </c>
      <c r="L136" s="20" t="str">
        <f>VLOOKUP($A136,Cleaned_Medical_Exam!$A135:$J2470,9,0)</f>
        <v>Obesity</v>
      </c>
      <c r="M136" s="20" t="str">
        <f>VLOOKUP($A136,Cleaned_Medical_Exam!$A135:$J2470,10,0)</f>
        <v>Normal</v>
      </c>
      <c r="N136" s="48">
        <f>_xlfn.XLOOKUP(A136,Cleaned_Hospital_Details!A:A,Cleaned_Hospital_Details!B:B)</f>
        <v>0</v>
      </c>
      <c r="O136" s="49">
        <f>_xlfn.XLOOKUP($A136,Cleaned_Hospital_Details!$A:$A,Cleaned_Hospital_Details!C:C)</f>
        <v>38869.25</v>
      </c>
      <c r="P136" s="8" t="str">
        <f>_xlfn.XLOOKUP($A136,Cleaned_Hospital_Details!$A:$A,Cleaned_Hospital_Details!D:D)</f>
        <v>Tier - 2</v>
      </c>
      <c r="Q136" s="8" t="str">
        <f>_xlfn.XLOOKUP($A136,Cleaned_Hospital_Details!$A:$A,Cleaned_Hospital_Details!E:E)</f>
        <v>Tier - 2</v>
      </c>
      <c r="R136" s="8" t="str">
        <f>_xlfn.XLOOKUP($A136,Cleaned_Hospital_Details!$A:$A,Cleaned_Hospital_Details!F:F)</f>
        <v>R1011</v>
      </c>
      <c r="S136" s="15">
        <f>_xlfn.XLOOKUP($A136,Cleaned_Hospital_Details!$A:$A,Cleaned_Hospital_Details!G:G)</f>
        <v>23534</v>
      </c>
      <c r="T136" s="8">
        <f>_xlfn.XLOOKUP($A136,Cleaned_Hospital_Details!$A:$A,Cleaned_Hospital_Details!H:H)</f>
        <v>59</v>
      </c>
      <c r="U136" s="8" t="str">
        <f>_xlfn.XLOOKUP($A136,Cleaned_Hospital_Details!$A:$A,Cleaned_Hospital_Details!I:I)</f>
        <v>Old</v>
      </c>
      <c r="V136" t="str">
        <f t="shared" si="2"/>
        <v>Becky Tavella</v>
      </c>
    </row>
    <row r="137" spans="1:22" ht="15.6" x14ac:dyDescent="0.3">
      <c r="A137" s="10" t="s">
        <v>173</v>
      </c>
      <c r="B137" s="8" t="str">
        <f>VLOOKUP(A137,Cleaned_Customer_Names!A136:D2471,2,0)</f>
        <v>Ms.</v>
      </c>
      <c r="C137" s="8" t="str">
        <f>VLOOKUP(A137,Cleaned_Customer_Names!A136:D2471,3,0)</f>
        <v>Steph</v>
      </c>
      <c r="D137" s="8" t="str">
        <f>VLOOKUP($A137,Cleaned_Customer_Names!$A136:$D2471,4,0)</f>
        <v>Neufeld</v>
      </c>
      <c r="E137" s="22">
        <f>VLOOKUP($A137,Cleaned_Medical_Exam!$A136:$J2471,2,0)</f>
        <v>46.85</v>
      </c>
      <c r="F137" s="24">
        <f>VLOOKUP($A137,Cleaned_Medical_Exam!$A136:$J2471,3,0)</f>
        <v>4.25</v>
      </c>
      <c r="G137" s="20" t="str">
        <f>VLOOKUP($A137,Cleaned_Medical_Exam!$A136:$J2471,4,0)</f>
        <v>No</v>
      </c>
      <c r="H137" s="20" t="str">
        <f>VLOOKUP($A137,Cleaned_Medical_Exam!$A136:$J2471,5,0)</f>
        <v>No</v>
      </c>
      <c r="I137" s="20" t="str">
        <f>VLOOKUP($A137,Cleaned_Medical_Exam!$A136:$J2471,6,0)</f>
        <v>Yes</v>
      </c>
      <c r="J137" s="48">
        <f>VLOOKUP($A137,Cleaned_Medical_Exam!$A136:$J2471,7,0)</f>
        <v>1</v>
      </c>
      <c r="K137" s="8" t="str">
        <f>VLOOKUP($A137,Cleaned_Medical_Exam!$A136:$J2471,8,0)</f>
        <v>Yes</v>
      </c>
      <c r="L137" s="20" t="str">
        <f>VLOOKUP($A137,Cleaned_Medical_Exam!$A136:$J2471,9,0)</f>
        <v>Obesity</v>
      </c>
      <c r="M137" s="20" t="str">
        <f>VLOOKUP($A137,Cleaned_Medical_Exam!$A136:$J2471,10,0)</f>
        <v>Normal</v>
      </c>
      <c r="N137" s="48">
        <f>_xlfn.XLOOKUP(A137,Cleaned_Hospital_Details!A:A,Cleaned_Hospital_Details!B:B)</f>
        <v>2</v>
      </c>
      <c r="O137" s="49">
        <f>_xlfn.XLOOKUP($A137,Cleaned_Hospital_Details!$A:$A,Cleaned_Hospital_Details!C:C)</f>
        <v>38836.980000000003</v>
      </c>
      <c r="P137" s="8" t="str">
        <f>_xlfn.XLOOKUP($A137,Cleaned_Hospital_Details!$A:$A,Cleaned_Hospital_Details!D:D)</f>
        <v>Tier - 2</v>
      </c>
      <c r="Q137" s="8" t="str">
        <f>_xlfn.XLOOKUP($A137,Cleaned_Hospital_Details!$A:$A,Cleaned_Hospital_Details!E:E)</f>
        <v>Tier - 1</v>
      </c>
      <c r="R137" s="8" t="str">
        <f>_xlfn.XLOOKUP($A137,Cleaned_Hospital_Details!$A:$A,Cleaned_Hospital_Details!F:F)</f>
        <v>R1011</v>
      </c>
      <c r="S137" s="15">
        <f>_xlfn.XLOOKUP($A137,Cleaned_Hospital_Details!$A:$A,Cleaned_Hospital_Details!G:G)</f>
        <v>29192</v>
      </c>
      <c r="T137" s="8">
        <f>_xlfn.XLOOKUP($A137,Cleaned_Hospital_Details!$A:$A,Cleaned_Hospital_Details!H:H)</f>
        <v>43</v>
      </c>
      <c r="U137" s="8" t="str">
        <f>_xlfn.XLOOKUP($A137,Cleaned_Hospital_Details!$A:$A,Cleaned_Hospital_Details!I:I)</f>
        <v>Adult</v>
      </c>
      <c r="V137" t="str">
        <f t="shared" si="2"/>
        <v>Steph Neufeld</v>
      </c>
    </row>
    <row r="138" spans="1:22" ht="15.6" x14ac:dyDescent="0.3">
      <c r="A138" s="10" t="s">
        <v>174</v>
      </c>
      <c r="B138" s="8" t="str">
        <f>VLOOKUP(A138,Cleaned_Customer_Names!A137:D2472,2,0)</f>
        <v>Ms.</v>
      </c>
      <c r="C138" s="8" t="str">
        <f>VLOOKUP(A138,Cleaned_Customer_Names!A137:D2472,3,0)</f>
        <v>Kristine</v>
      </c>
      <c r="D138" s="8" t="str">
        <f>VLOOKUP($A138,Cleaned_Customer_Names!$A137:$D2472,4,0)</f>
        <v>Walhovd</v>
      </c>
      <c r="E138" s="22">
        <f>VLOOKUP($A138,Cleaned_Medical_Exam!$A137:$J2472,2,0)</f>
        <v>42.24</v>
      </c>
      <c r="F138" s="24">
        <f>VLOOKUP($A138,Cleaned_Medical_Exam!$A137:$J2472,3,0)</f>
        <v>5.55</v>
      </c>
      <c r="G138" s="20" t="str">
        <f>VLOOKUP($A138,Cleaned_Medical_Exam!$A137:$J2472,4,0)</f>
        <v>No</v>
      </c>
      <c r="H138" s="20" t="str">
        <f>VLOOKUP($A138,Cleaned_Medical_Exam!$A137:$J2472,5,0)</f>
        <v>Yes</v>
      </c>
      <c r="I138" s="20" t="str">
        <f>VLOOKUP($A138,Cleaned_Medical_Exam!$A137:$J2472,6,0)</f>
        <v>No</v>
      </c>
      <c r="J138" s="48">
        <f>VLOOKUP($A138,Cleaned_Medical_Exam!$A137:$J2472,7,0)</f>
        <v>1</v>
      </c>
      <c r="K138" s="8" t="str">
        <f>VLOOKUP($A138,Cleaned_Medical_Exam!$A137:$J2472,8,0)</f>
        <v>Yes</v>
      </c>
      <c r="L138" s="20" t="str">
        <f>VLOOKUP($A138,Cleaned_Medical_Exam!$A137:$J2472,9,0)</f>
        <v>Obesity</v>
      </c>
      <c r="M138" s="20" t="str">
        <f>VLOOKUP($A138,Cleaned_Medical_Exam!$A137:$J2472,10,0)</f>
        <v>Normal</v>
      </c>
      <c r="N138" s="48">
        <f>_xlfn.XLOOKUP(A138,Cleaned_Hospital_Details!A:A,Cleaned_Hospital_Details!B:B)</f>
        <v>0</v>
      </c>
      <c r="O138" s="49">
        <f>_xlfn.XLOOKUP($A138,Cleaned_Hospital_Details!$A:$A,Cleaned_Hospital_Details!C:C)</f>
        <v>38792.69</v>
      </c>
      <c r="P138" s="8" t="str">
        <f>_xlfn.XLOOKUP($A138,Cleaned_Hospital_Details!$A:$A,Cleaned_Hospital_Details!D:D)</f>
        <v>Tier - 2</v>
      </c>
      <c r="Q138" s="8" t="str">
        <f>_xlfn.XLOOKUP($A138,Cleaned_Hospital_Details!$A:$A,Cleaned_Hospital_Details!E:E)</f>
        <v>Tier - 2</v>
      </c>
      <c r="R138" s="8" t="str">
        <f>_xlfn.XLOOKUP($A138,Cleaned_Hospital_Details!$A:$A,Cleaned_Hospital_Details!F:F)</f>
        <v>R1013</v>
      </c>
      <c r="S138" s="15">
        <f>_xlfn.XLOOKUP($A138,Cleaned_Hospital_Details!$A:$A,Cleaned_Hospital_Details!G:G)</f>
        <v>38326</v>
      </c>
      <c r="T138" s="8">
        <f>_xlfn.XLOOKUP($A138,Cleaned_Hospital_Details!$A:$A,Cleaned_Hospital_Details!H:H)</f>
        <v>18</v>
      </c>
      <c r="U138" s="8" t="str">
        <f>_xlfn.XLOOKUP($A138,Cleaned_Hospital_Details!$A:$A,Cleaned_Hospital_Details!I:I)</f>
        <v>Child</v>
      </c>
      <c r="V138" t="str">
        <f t="shared" si="2"/>
        <v>Kristine Walhovd</v>
      </c>
    </row>
    <row r="139" spans="1:22" ht="15.6" x14ac:dyDescent="0.3">
      <c r="A139" s="10" t="s">
        <v>175</v>
      </c>
      <c r="B139" s="8" t="str">
        <f>VLOOKUP(A139,Cleaned_Customer_Names!A138:D2473,2,0)</f>
        <v>Mr.</v>
      </c>
      <c r="C139" s="8" t="str">
        <f>VLOOKUP(A139,Cleaned_Customer_Names!A138:D2473,3,0)</f>
        <v>Taylor</v>
      </c>
      <c r="D139" s="8" t="str">
        <f>VLOOKUP($A139,Cleaned_Customer_Names!$A138:$D2473,4,0)</f>
        <v>Washburn</v>
      </c>
      <c r="E139" s="22">
        <f>VLOOKUP($A139,Cleaned_Medical_Exam!$A138:$J2473,2,0)</f>
        <v>34.39</v>
      </c>
      <c r="F139" s="24">
        <f>VLOOKUP($A139,Cleaned_Medical_Exam!$A138:$J2473,3,0)</f>
        <v>5.78</v>
      </c>
      <c r="G139" s="20" t="str">
        <f>VLOOKUP($A139,Cleaned_Medical_Exam!$A138:$J2473,4,0)</f>
        <v>No</v>
      </c>
      <c r="H139" s="20" t="str">
        <f>VLOOKUP($A139,Cleaned_Medical_Exam!$A138:$J2473,5,0)</f>
        <v>No</v>
      </c>
      <c r="I139" s="20" t="str">
        <f>VLOOKUP($A139,Cleaned_Medical_Exam!$A138:$J2473,6,0)</f>
        <v>No</v>
      </c>
      <c r="J139" s="48">
        <f>VLOOKUP($A139,Cleaned_Medical_Exam!$A138:$J2473,7,0)</f>
        <v>0</v>
      </c>
      <c r="K139" s="8" t="str">
        <f>VLOOKUP($A139,Cleaned_Medical_Exam!$A138:$J2473,8,0)</f>
        <v>Yes</v>
      </c>
      <c r="L139" s="20" t="str">
        <f>VLOOKUP($A139,Cleaned_Medical_Exam!$A138:$J2473,9,0)</f>
        <v>Obesity</v>
      </c>
      <c r="M139" s="20" t="str">
        <f>VLOOKUP($A139,Cleaned_Medical_Exam!$A138:$J2473,10,0)</f>
        <v>Prediabetes</v>
      </c>
      <c r="N139" s="48">
        <f>_xlfn.XLOOKUP(A139,Cleaned_Hospital_Details!A:A,Cleaned_Hospital_Details!B:B)</f>
        <v>3</v>
      </c>
      <c r="O139" s="49">
        <f>_xlfn.XLOOKUP($A139,Cleaned_Hospital_Details!$A:$A,Cleaned_Hospital_Details!C:C)</f>
        <v>38746.36</v>
      </c>
      <c r="P139" s="8" t="str">
        <f>_xlfn.XLOOKUP($A139,Cleaned_Hospital_Details!$A:$A,Cleaned_Hospital_Details!D:D)</f>
        <v>Tier - 1</v>
      </c>
      <c r="Q139" s="8" t="str">
        <f>_xlfn.XLOOKUP($A139,Cleaned_Hospital_Details!$A:$A,Cleaned_Hospital_Details!E:E)</f>
        <v>Tier - 2</v>
      </c>
      <c r="R139" s="8" t="str">
        <f>_xlfn.XLOOKUP($A139,Cleaned_Hospital_Details!$A:$A,Cleaned_Hospital_Details!F:F)</f>
        <v>R1012</v>
      </c>
      <c r="S139" s="15">
        <f>_xlfn.XLOOKUP($A139,Cleaned_Hospital_Details!$A:$A,Cleaned_Hospital_Details!G:G)</f>
        <v>33550</v>
      </c>
      <c r="T139" s="8">
        <f>_xlfn.XLOOKUP($A139,Cleaned_Hospital_Details!$A:$A,Cleaned_Hospital_Details!H:H)</f>
        <v>31</v>
      </c>
      <c r="U139" s="8" t="str">
        <f>_xlfn.XLOOKUP($A139,Cleaned_Hospital_Details!$A:$A,Cleaned_Hospital_Details!I:I)</f>
        <v>Adult</v>
      </c>
      <c r="V139" t="str">
        <f t="shared" si="2"/>
        <v>Taylor Washburn</v>
      </c>
    </row>
    <row r="140" spans="1:22" ht="15.6" x14ac:dyDescent="0.3">
      <c r="A140" s="10" t="s">
        <v>176</v>
      </c>
      <c r="B140" s="8" t="str">
        <f>VLOOKUP(A140,Cleaned_Customer_Names!A139:D2474,2,0)</f>
        <v>Mr.</v>
      </c>
      <c r="C140" s="8" t="str">
        <f>VLOOKUP(A140,Cleaned_Customer_Names!A139:D2474,3,0)</f>
        <v>William</v>
      </c>
      <c r="D140" s="8" t="str">
        <f>VLOOKUP($A140,Cleaned_Customer_Names!$A139:$D2474,4,0)</f>
        <v>Mroz</v>
      </c>
      <c r="E140" s="22">
        <f>VLOOKUP($A140,Cleaned_Medical_Exam!$A139:$J2474,2,0)</f>
        <v>42.89</v>
      </c>
      <c r="F140" s="24">
        <f>VLOOKUP($A140,Cleaned_Medical_Exam!$A139:$J2474,3,0)</f>
        <v>5.28</v>
      </c>
      <c r="G140" s="20" t="str">
        <f>VLOOKUP($A140,Cleaned_Medical_Exam!$A139:$J2474,4,0)</f>
        <v>Yes</v>
      </c>
      <c r="H140" s="20" t="str">
        <f>VLOOKUP($A140,Cleaned_Medical_Exam!$A139:$J2474,5,0)</f>
        <v>No</v>
      </c>
      <c r="I140" s="20" t="str">
        <f>VLOOKUP($A140,Cleaned_Medical_Exam!$A139:$J2474,6,0)</f>
        <v>No</v>
      </c>
      <c r="J140" s="48">
        <f>VLOOKUP($A140,Cleaned_Medical_Exam!$A139:$J2474,7,0)</f>
        <v>0</v>
      </c>
      <c r="K140" s="8" t="str">
        <f>VLOOKUP($A140,Cleaned_Medical_Exam!$A139:$J2474,8,0)</f>
        <v>Yes</v>
      </c>
      <c r="L140" s="20" t="str">
        <f>VLOOKUP($A140,Cleaned_Medical_Exam!$A139:$J2474,9,0)</f>
        <v>Obesity</v>
      </c>
      <c r="M140" s="20" t="str">
        <f>VLOOKUP($A140,Cleaned_Medical_Exam!$A139:$J2474,10,0)</f>
        <v>Normal</v>
      </c>
      <c r="N140" s="48">
        <f>_xlfn.XLOOKUP(A140,Cleaned_Hospital_Details!A:A,Cleaned_Hospital_Details!B:B)</f>
        <v>2</v>
      </c>
      <c r="O140" s="49">
        <f>_xlfn.XLOOKUP($A140,Cleaned_Hospital_Details!$A:$A,Cleaned_Hospital_Details!C:C)</f>
        <v>38740.120000000003</v>
      </c>
      <c r="P140" s="8" t="str">
        <f>_xlfn.XLOOKUP($A140,Cleaned_Hospital_Details!$A:$A,Cleaned_Hospital_Details!D:D)</f>
        <v>Tier - 2</v>
      </c>
      <c r="Q140" s="8" t="str">
        <f>_xlfn.XLOOKUP($A140,Cleaned_Hospital_Details!$A:$A,Cleaned_Hospital_Details!E:E)</f>
        <v>Tier - 2</v>
      </c>
      <c r="R140" s="8" t="str">
        <f>_xlfn.XLOOKUP($A140,Cleaned_Hospital_Details!$A:$A,Cleaned_Hospital_Details!F:F)</f>
        <v>R1012</v>
      </c>
      <c r="S140" s="15">
        <f>_xlfn.XLOOKUP($A140,Cleaned_Hospital_Details!$A:$A,Cleaned_Hospital_Details!G:G)</f>
        <v>27926</v>
      </c>
      <c r="T140" s="8">
        <f>_xlfn.XLOOKUP($A140,Cleaned_Hospital_Details!$A:$A,Cleaned_Hospital_Details!H:H)</f>
        <v>46</v>
      </c>
      <c r="U140" s="8" t="str">
        <f>_xlfn.XLOOKUP($A140,Cleaned_Hospital_Details!$A:$A,Cleaned_Hospital_Details!I:I)</f>
        <v>Adult</v>
      </c>
      <c r="V140" t="str">
        <f t="shared" si="2"/>
        <v>William Mroz</v>
      </c>
    </row>
    <row r="141" spans="1:22" ht="15.6" x14ac:dyDescent="0.3">
      <c r="A141" s="10" t="s">
        <v>177</v>
      </c>
      <c r="B141" s="8" t="str">
        <f>VLOOKUP(A141,Cleaned_Customer_Names!A140:D2475,2,0)</f>
        <v>Mr.</v>
      </c>
      <c r="C141" s="8" t="str">
        <f>VLOOKUP(A141,Cleaned_Customer_Names!A140:D2475,3,0)</f>
        <v>Sage</v>
      </c>
      <c r="D141" s="8" t="str">
        <f>VLOOKUP($A141,Cleaned_Customer_Names!$A140:$D2475,4,0)</f>
        <v>Canaday</v>
      </c>
      <c r="E141" s="22">
        <f>VLOOKUP($A141,Cleaned_Medical_Exam!$A140:$J2475,2,0)</f>
        <v>36.299999999999997</v>
      </c>
      <c r="F141" s="24">
        <f>VLOOKUP($A141,Cleaned_Medical_Exam!$A140:$J2475,3,0)</f>
        <v>5.39</v>
      </c>
      <c r="G141" s="20" t="str">
        <f>VLOOKUP($A141,Cleaned_Medical_Exam!$A140:$J2475,4,0)</f>
        <v>No</v>
      </c>
      <c r="H141" s="20" t="str">
        <f>VLOOKUP($A141,Cleaned_Medical_Exam!$A140:$J2475,5,0)</f>
        <v>No</v>
      </c>
      <c r="I141" s="20" t="str">
        <f>VLOOKUP($A141,Cleaned_Medical_Exam!$A140:$J2475,6,0)</f>
        <v>No</v>
      </c>
      <c r="J141" s="48">
        <f>VLOOKUP($A141,Cleaned_Medical_Exam!$A140:$J2475,7,0)</f>
        <v>0</v>
      </c>
      <c r="K141" s="8" t="str">
        <f>VLOOKUP($A141,Cleaned_Medical_Exam!$A140:$J2475,8,0)</f>
        <v>Yes</v>
      </c>
      <c r="L141" s="20" t="str">
        <f>VLOOKUP($A141,Cleaned_Medical_Exam!$A140:$J2475,9,0)</f>
        <v>Obesity</v>
      </c>
      <c r="M141" s="20" t="str">
        <f>VLOOKUP($A141,Cleaned_Medical_Exam!$A140:$J2475,10,0)</f>
        <v>Normal</v>
      </c>
      <c r="N141" s="48">
        <f>_xlfn.XLOOKUP(A141,Cleaned_Hospital_Details!A:A,Cleaned_Hospital_Details!B:B)</f>
        <v>2</v>
      </c>
      <c r="O141" s="49">
        <f>_xlfn.XLOOKUP($A141,Cleaned_Hospital_Details!$A:$A,Cleaned_Hospital_Details!C:C)</f>
        <v>38711</v>
      </c>
      <c r="P141" s="8" t="str">
        <f>_xlfn.XLOOKUP($A141,Cleaned_Hospital_Details!$A:$A,Cleaned_Hospital_Details!D:D)</f>
        <v>Tier - 2</v>
      </c>
      <c r="Q141" s="8" t="str">
        <f>_xlfn.XLOOKUP($A141,Cleaned_Hospital_Details!$A:$A,Cleaned_Hospital_Details!E:E)</f>
        <v>Tier - 2</v>
      </c>
      <c r="R141" s="8" t="str">
        <f>_xlfn.XLOOKUP($A141,Cleaned_Hospital_Details!$A:$A,Cleaned_Hospital_Details!F:F)</f>
        <v>R1011</v>
      </c>
      <c r="S141" s="15">
        <f>_xlfn.XLOOKUP($A141,Cleaned_Hospital_Details!$A:$A,Cleaned_Hospital_Details!G:G)</f>
        <v>33544</v>
      </c>
      <c r="T141" s="8">
        <f>_xlfn.XLOOKUP($A141,Cleaned_Hospital_Details!$A:$A,Cleaned_Hospital_Details!H:H)</f>
        <v>31</v>
      </c>
      <c r="U141" s="8" t="str">
        <f>_xlfn.XLOOKUP($A141,Cleaned_Hospital_Details!$A:$A,Cleaned_Hospital_Details!I:I)</f>
        <v>Adult</v>
      </c>
      <c r="V141" t="str">
        <f t="shared" si="2"/>
        <v>Sage Canaday</v>
      </c>
    </row>
    <row r="142" spans="1:22" ht="15.6" x14ac:dyDescent="0.3">
      <c r="A142" s="10" t="s">
        <v>178</v>
      </c>
      <c r="B142" s="8" t="str">
        <f>VLOOKUP(A142,Cleaned_Customer_Names!A141:D2476,2,0)</f>
        <v>Mr.</v>
      </c>
      <c r="C142" s="8" t="str">
        <f>VLOOKUP(A142,Cleaned_Customer_Names!A141:D2476,3,0)</f>
        <v>Cole</v>
      </c>
      <c r="D142" s="8" t="str">
        <f>VLOOKUP($A142,Cleaned_Customer_Names!$A141:$D2476,4,0)</f>
        <v>Atkins</v>
      </c>
      <c r="E142" s="22">
        <f>VLOOKUP($A142,Cleaned_Medical_Exam!$A141:$J2476,2,0)</f>
        <v>35.200000000000003</v>
      </c>
      <c r="F142" s="24">
        <f>VLOOKUP($A142,Cleaned_Medical_Exam!$A141:$J2476,3,0)</f>
        <v>8.01</v>
      </c>
      <c r="G142" s="20" t="str">
        <f>VLOOKUP($A142,Cleaned_Medical_Exam!$A141:$J2476,4,0)</f>
        <v>Yes</v>
      </c>
      <c r="H142" s="20" t="str">
        <f>VLOOKUP($A142,Cleaned_Medical_Exam!$A141:$J2476,5,0)</f>
        <v>No</v>
      </c>
      <c r="I142" s="20" t="str">
        <f>VLOOKUP($A142,Cleaned_Medical_Exam!$A141:$J2476,6,0)</f>
        <v>No</v>
      </c>
      <c r="J142" s="48">
        <f>VLOOKUP($A142,Cleaned_Medical_Exam!$A141:$J2476,7,0)</f>
        <v>1</v>
      </c>
      <c r="K142" s="8" t="str">
        <f>VLOOKUP($A142,Cleaned_Medical_Exam!$A141:$J2476,8,0)</f>
        <v>Yes</v>
      </c>
      <c r="L142" s="20" t="str">
        <f>VLOOKUP($A142,Cleaned_Medical_Exam!$A141:$J2476,9,0)</f>
        <v>Obesity</v>
      </c>
      <c r="M142" s="20" t="str">
        <f>VLOOKUP($A142,Cleaned_Medical_Exam!$A141:$J2476,10,0)</f>
        <v>Diabetes</v>
      </c>
      <c r="N142" s="48">
        <f>_xlfn.XLOOKUP(A142,Cleaned_Hospital_Details!A:A,Cleaned_Hospital_Details!B:B)</f>
        <v>1</v>
      </c>
      <c r="O142" s="49">
        <f>_xlfn.XLOOKUP($A142,Cleaned_Hospital_Details!$A:$A,Cleaned_Hospital_Details!C:C)</f>
        <v>38709.18</v>
      </c>
      <c r="P142" s="8" t="str">
        <f>_xlfn.XLOOKUP($A142,Cleaned_Hospital_Details!$A:$A,Cleaned_Hospital_Details!D:D)</f>
        <v>Tier - 1</v>
      </c>
      <c r="Q142" s="8" t="str">
        <f>_xlfn.XLOOKUP($A142,Cleaned_Hospital_Details!$A:$A,Cleaned_Hospital_Details!E:E)</f>
        <v>Tier - 3</v>
      </c>
      <c r="R142" s="8" t="str">
        <f>_xlfn.XLOOKUP($A142,Cleaned_Hospital_Details!$A:$A,Cleaned_Hospital_Details!F:F)</f>
        <v>R1013</v>
      </c>
      <c r="S142" s="15">
        <f>_xlfn.XLOOKUP($A142,Cleaned_Hospital_Details!$A:$A,Cleaned_Hospital_Details!G:G)</f>
        <v>31613</v>
      </c>
      <c r="T142" s="8">
        <f>_xlfn.XLOOKUP($A142,Cleaned_Hospital_Details!$A:$A,Cleaned_Hospital_Details!H:H)</f>
        <v>36</v>
      </c>
      <c r="U142" s="8" t="str">
        <f>_xlfn.XLOOKUP($A142,Cleaned_Hospital_Details!$A:$A,Cleaned_Hospital_Details!I:I)</f>
        <v>Adult</v>
      </c>
      <c r="V142" t="str">
        <f t="shared" si="2"/>
        <v>Cole Atkins</v>
      </c>
    </row>
    <row r="143" spans="1:22" ht="15.6" x14ac:dyDescent="0.3">
      <c r="A143" s="10" t="s">
        <v>179</v>
      </c>
      <c r="B143" s="8" t="str">
        <f>VLOOKUP(A143,Cleaned_Customer_Names!A142:D2477,2,0)</f>
        <v>Mr.</v>
      </c>
      <c r="C143" s="8" t="str">
        <f>VLOOKUP(A143,Cleaned_Customer_Names!A142:D2477,3,0)</f>
        <v>Jesse</v>
      </c>
      <c r="D143" s="8" t="str">
        <f>VLOOKUP($A143,Cleaned_Customer_Names!$A142:$D2477,4,0)</f>
        <v>Kropelnicki</v>
      </c>
      <c r="E143" s="22">
        <f>VLOOKUP($A143,Cleaned_Medical_Exam!$A142:$J2477,2,0)</f>
        <v>53.62</v>
      </c>
      <c r="F143" s="24">
        <f>VLOOKUP($A143,Cleaned_Medical_Exam!$A142:$J2477,3,0)</f>
        <v>5.21</v>
      </c>
      <c r="G143" s="20" t="str">
        <f>VLOOKUP($A143,Cleaned_Medical_Exam!$A142:$J2477,4,0)</f>
        <v>No</v>
      </c>
      <c r="H143" s="20" t="str">
        <f>VLOOKUP($A143,Cleaned_Medical_Exam!$A142:$J2477,5,0)</f>
        <v>No</v>
      </c>
      <c r="I143" s="20" t="str">
        <f>VLOOKUP($A143,Cleaned_Medical_Exam!$A142:$J2477,6,0)</f>
        <v>No</v>
      </c>
      <c r="J143" s="48">
        <f>VLOOKUP($A143,Cleaned_Medical_Exam!$A142:$J2477,7,0)</f>
        <v>0</v>
      </c>
      <c r="K143" s="8" t="str">
        <f>VLOOKUP($A143,Cleaned_Medical_Exam!$A142:$J2477,8,0)</f>
        <v>Yes</v>
      </c>
      <c r="L143" s="20" t="str">
        <f>VLOOKUP($A143,Cleaned_Medical_Exam!$A142:$J2477,9,0)</f>
        <v>Obesity</v>
      </c>
      <c r="M143" s="20" t="str">
        <f>VLOOKUP($A143,Cleaned_Medical_Exam!$A142:$J2477,10,0)</f>
        <v>Normal</v>
      </c>
      <c r="N143" s="48">
        <f>_xlfn.XLOOKUP(A143,Cleaned_Hospital_Details!A:A,Cleaned_Hospital_Details!B:B)</f>
        <v>3</v>
      </c>
      <c r="O143" s="49">
        <f>_xlfn.XLOOKUP($A143,Cleaned_Hospital_Details!$A:$A,Cleaned_Hospital_Details!C:C)</f>
        <v>38652.089999999997</v>
      </c>
      <c r="P143" s="8" t="str">
        <f>_xlfn.XLOOKUP($A143,Cleaned_Hospital_Details!$A:$A,Cleaned_Hospital_Details!D:D)</f>
        <v>Tier - 2</v>
      </c>
      <c r="Q143" s="8" t="str">
        <f>_xlfn.XLOOKUP($A143,Cleaned_Hospital_Details!$A:$A,Cleaned_Hospital_Details!E:E)</f>
        <v>Tier - 2</v>
      </c>
      <c r="R143" s="8" t="str">
        <f>_xlfn.XLOOKUP($A143,Cleaned_Hospital_Details!$A:$A,Cleaned_Hospital_Details!F:F)</f>
        <v>R1011</v>
      </c>
      <c r="S143" s="15">
        <f>_xlfn.XLOOKUP($A143,Cleaned_Hospital_Details!$A:$A,Cleaned_Hospital_Details!G:G)</f>
        <v>33067</v>
      </c>
      <c r="T143" s="8">
        <f>_xlfn.XLOOKUP($A143,Cleaned_Hospital_Details!$A:$A,Cleaned_Hospital_Details!H:H)</f>
        <v>32</v>
      </c>
      <c r="U143" s="8" t="str">
        <f>_xlfn.XLOOKUP($A143,Cleaned_Hospital_Details!$A:$A,Cleaned_Hospital_Details!I:I)</f>
        <v>Adult</v>
      </c>
      <c r="V143" t="str">
        <f t="shared" si="2"/>
        <v>Jesse Kropelnicki</v>
      </c>
    </row>
    <row r="144" spans="1:22" ht="15.6" x14ac:dyDescent="0.3">
      <c r="A144" s="10" t="s">
        <v>180</v>
      </c>
      <c r="B144" s="8" t="str">
        <f>VLOOKUP(A144,Cleaned_Customer_Names!A143:D2478,2,0)</f>
        <v>Ms.</v>
      </c>
      <c r="C144" s="8" t="str">
        <f>VLOOKUP(A144,Cleaned_Customer_Names!A143:D2478,3,0)</f>
        <v>Tammi</v>
      </c>
      <c r="D144" s="8" t="str">
        <f>VLOOKUP($A144,Cleaned_Customer_Names!$A143:$D2478,4,0)</f>
        <v>Braund</v>
      </c>
      <c r="E144" s="22">
        <f>VLOOKUP($A144,Cleaned_Medical_Exam!$A143:$J2478,2,0)</f>
        <v>36.67</v>
      </c>
      <c r="F144" s="24">
        <f>VLOOKUP($A144,Cleaned_Medical_Exam!$A143:$J2478,3,0)</f>
        <v>6.27</v>
      </c>
      <c r="G144" s="20" t="str">
        <f>VLOOKUP($A144,Cleaned_Medical_Exam!$A143:$J2478,4,0)</f>
        <v>No</v>
      </c>
      <c r="H144" s="20" t="str">
        <f>VLOOKUP($A144,Cleaned_Medical_Exam!$A143:$J2478,5,0)</f>
        <v>No</v>
      </c>
      <c r="I144" s="20" t="str">
        <f>VLOOKUP($A144,Cleaned_Medical_Exam!$A143:$J2478,6,0)</f>
        <v>No</v>
      </c>
      <c r="J144" s="48">
        <f>VLOOKUP($A144,Cleaned_Medical_Exam!$A143:$J2478,7,0)</f>
        <v>0</v>
      </c>
      <c r="K144" s="8" t="str">
        <f>VLOOKUP($A144,Cleaned_Medical_Exam!$A143:$J2478,8,0)</f>
        <v>Yes</v>
      </c>
      <c r="L144" s="20" t="str">
        <f>VLOOKUP($A144,Cleaned_Medical_Exam!$A143:$J2478,9,0)</f>
        <v>Obesity</v>
      </c>
      <c r="M144" s="20" t="str">
        <f>VLOOKUP($A144,Cleaned_Medical_Exam!$A143:$J2478,10,0)</f>
        <v>Prediabetes</v>
      </c>
      <c r="N144" s="48">
        <f>_xlfn.XLOOKUP(A144,Cleaned_Hospital_Details!A:A,Cleaned_Hospital_Details!B:B)</f>
        <v>2</v>
      </c>
      <c r="O144" s="49">
        <f>_xlfn.XLOOKUP($A144,Cleaned_Hospital_Details!$A:$A,Cleaned_Hospital_Details!C:C)</f>
        <v>38511.629999999997</v>
      </c>
      <c r="P144" s="8" t="str">
        <f>_xlfn.XLOOKUP($A144,Cleaned_Hospital_Details!$A:$A,Cleaned_Hospital_Details!D:D)</f>
        <v>Tier - 2</v>
      </c>
      <c r="Q144" s="8" t="str">
        <f>_xlfn.XLOOKUP($A144,Cleaned_Hospital_Details!$A:$A,Cleaned_Hospital_Details!E:E)</f>
        <v>Tier - 2</v>
      </c>
      <c r="R144" s="8" t="str">
        <f>_xlfn.XLOOKUP($A144,Cleaned_Hospital_Details!$A:$A,Cleaned_Hospital_Details!F:F)</f>
        <v>R1024</v>
      </c>
      <c r="S144" s="15">
        <f>_xlfn.XLOOKUP($A144,Cleaned_Hospital_Details!$A:$A,Cleaned_Hospital_Details!G:G)</f>
        <v>36476</v>
      </c>
      <c r="T144" s="8">
        <f>_xlfn.XLOOKUP($A144,Cleaned_Hospital_Details!$A:$A,Cleaned_Hospital_Details!H:H)</f>
        <v>23</v>
      </c>
      <c r="U144" s="8" t="str">
        <f>_xlfn.XLOOKUP($A144,Cleaned_Hospital_Details!$A:$A,Cleaned_Hospital_Details!I:I)</f>
        <v>Adult</v>
      </c>
      <c r="V144" t="str">
        <f t="shared" si="2"/>
        <v>Tammi Braund</v>
      </c>
    </row>
    <row r="145" spans="1:22" ht="15.6" x14ac:dyDescent="0.3">
      <c r="A145" s="10" t="s">
        <v>181</v>
      </c>
      <c r="B145" s="8" t="str">
        <f>VLOOKUP(A145,Cleaned_Customer_Names!A144:D2479,2,0)</f>
        <v>Mr.</v>
      </c>
      <c r="C145" s="8" t="str">
        <f>VLOOKUP(A145,Cleaned_Customer_Names!A144:D2479,3,0)</f>
        <v>Matthew</v>
      </c>
      <c r="D145" s="8" t="str">
        <f>VLOOKUP($A145,Cleaned_Customer_Names!$A144:$D2479,4,0)</f>
        <v>Anderson</v>
      </c>
      <c r="E145" s="22">
        <f>VLOOKUP($A145,Cleaned_Medical_Exam!$A144:$J2479,2,0)</f>
        <v>33.4</v>
      </c>
      <c r="F145" s="24">
        <f>VLOOKUP($A145,Cleaned_Medical_Exam!$A144:$J2479,3,0)</f>
        <v>10.73</v>
      </c>
      <c r="G145" s="20" t="str">
        <f>VLOOKUP($A145,Cleaned_Medical_Exam!$A144:$J2479,4,0)</f>
        <v>Yes</v>
      </c>
      <c r="H145" s="20" t="str">
        <f>VLOOKUP($A145,Cleaned_Medical_Exam!$A144:$J2479,5,0)</f>
        <v>No</v>
      </c>
      <c r="I145" s="20" t="str">
        <f>VLOOKUP($A145,Cleaned_Medical_Exam!$A144:$J2479,6,0)</f>
        <v>No</v>
      </c>
      <c r="J145" s="48">
        <f>VLOOKUP($A145,Cleaned_Medical_Exam!$A144:$J2479,7,0)</f>
        <v>1</v>
      </c>
      <c r="K145" s="8" t="str">
        <f>VLOOKUP($A145,Cleaned_Medical_Exam!$A144:$J2479,8,0)</f>
        <v>Yes</v>
      </c>
      <c r="L145" s="20" t="str">
        <f>VLOOKUP($A145,Cleaned_Medical_Exam!$A144:$J2479,9,0)</f>
        <v>Obesity</v>
      </c>
      <c r="M145" s="20" t="str">
        <f>VLOOKUP($A145,Cleaned_Medical_Exam!$A144:$J2479,10,0)</f>
        <v>Diabetes</v>
      </c>
      <c r="N145" s="48">
        <f>_xlfn.XLOOKUP(A145,Cleaned_Hospital_Details!A:A,Cleaned_Hospital_Details!B:B)</f>
        <v>2</v>
      </c>
      <c r="O145" s="49">
        <f>_xlfn.XLOOKUP($A145,Cleaned_Hospital_Details!$A:$A,Cleaned_Hospital_Details!C:C)</f>
        <v>38415.47</v>
      </c>
      <c r="P145" s="8" t="str">
        <f>_xlfn.XLOOKUP($A145,Cleaned_Hospital_Details!$A:$A,Cleaned_Hospital_Details!D:D)</f>
        <v>Tier - 1</v>
      </c>
      <c r="Q145" s="8" t="str">
        <f>_xlfn.XLOOKUP($A145,Cleaned_Hospital_Details!$A:$A,Cleaned_Hospital_Details!E:E)</f>
        <v>Tier - 2</v>
      </c>
      <c r="R145" s="8" t="str">
        <f>_xlfn.XLOOKUP($A145,Cleaned_Hospital_Details!$A:$A,Cleaned_Hospital_Details!F:F)</f>
        <v>R1011</v>
      </c>
      <c r="S145" s="15">
        <f>_xlfn.XLOOKUP($A145,Cleaned_Hospital_Details!$A:$A,Cleaned_Hospital_Details!G:G)</f>
        <v>31584</v>
      </c>
      <c r="T145" s="8">
        <f>_xlfn.XLOOKUP($A145,Cleaned_Hospital_Details!$A:$A,Cleaned_Hospital_Details!H:H)</f>
        <v>36</v>
      </c>
      <c r="U145" s="8" t="str">
        <f>_xlfn.XLOOKUP($A145,Cleaned_Hospital_Details!$A:$A,Cleaned_Hospital_Details!I:I)</f>
        <v>Adult</v>
      </c>
      <c r="V145" t="str">
        <f t="shared" si="2"/>
        <v>Matthew Anderson</v>
      </c>
    </row>
    <row r="146" spans="1:22" ht="15.6" x14ac:dyDescent="0.3">
      <c r="A146" s="10" t="s">
        <v>182</v>
      </c>
      <c r="B146" s="8" t="str">
        <f>VLOOKUP(A146,Cleaned_Customer_Names!A145:D2480,2,0)</f>
        <v>Mr.</v>
      </c>
      <c r="C146" s="8" t="str">
        <f>VLOOKUP(A146,Cleaned_Customer_Names!A145:D2480,3,0)</f>
        <v>Eric</v>
      </c>
      <c r="D146" s="8" t="str">
        <f>VLOOKUP($A146,Cleaned_Customer_Names!$A145:$D2480,4,0)</f>
        <v>Bilbrey</v>
      </c>
      <c r="E146" s="22">
        <f>VLOOKUP($A146,Cleaned_Medical_Exam!$A145:$J2480,2,0)</f>
        <v>42.71</v>
      </c>
      <c r="F146" s="24">
        <f>VLOOKUP($A146,Cleaned_Medical_Exam!$A145:$J2480,3,0)</f>
        <v>10.52</v>
      </c>
      <c r="G146" s="20" t="str">
        <f>VLOOKUP($A146,Cleaned_Medical_Exam!$A145:$J2480,4,0)</f>
        <v>No</v>
      </c>
      <c r="H146" s="20" t="str">
        <f>VLOOKUP($A146,Cleaned_Medical_Exam!$A145:$J2480,5,0)</f>
        <v>No</v>
      </c>
      <c r="I146" s="20" t="str">
        <f>VLOOKUP($A146,Cleaned_Medical_Exam!$A145:$J2480,6,0)</f>
        <v>No</v>
      </c>
      <c r="J146" s="48">
        <f>VLOOKUP($A146,Cleaned_Medical_Exam!$A145:$J2480,7,0)</f>
        <v>0</v>
      </c>
      <c r="K146" s="8" t="str">
        <f>VLOOKUP($A146,Cleaned_Medical_Exam!$A145:$J2480,8,0)</f>
        <v>Yes</v>
      </c>
      <c r="L146" s="20" t="str">
        <f>VLOOKUP($A146,Cleaned_Medical_Exam!$A145:$J2480,9,0)</f>
        <v>Obesity</v>
      </c>
      <c r="M146" s="20" t="str">
        <f>VLOOKUP($A146,Cleaned_Medical_Exam!$A145:$J2480,10,0)</f>
        <v>Diabetes</v>
      </c>
      <c r="N146" s="48">
        <f>_xlfn.XLOOKUP(A146,Cleaned_Hospital_Details!A:A,Cleaned_Hospital_Details!B:B)</f>
        <v>0</v>
      </c>
      <c r="O146" s="49">
        <f>_xlfn.XLOOKUP($A146,Cleaned_Hospital_Details!$A:$A,Cleaned_Hospital_Details!C:C)</f>
        <v>38405.26</v>
      </c>
      <c r="P146" s="8" t="str">
        <f>_xlfn.XLOOKUP($A146,Cleaned_Hospital_Details!$A:$A,Cleaned_Hospital_Details!D:D)</f>
        <v>Tier - 2</v>
      </c>
      <c r="Q146" s="8" t="str">
        <f>_xlfn.XLOOKUP($A146,Cleaned_Hospital_Details!$A:$A,Cleaned_Hospital_Details!E:E)</f>
        <v>Tier - 1</v>
      </c>
      <c r="R146" s="8" t="str">
        <f>_xlfn.XLOOKUP($A146,Cleaned_Hospital_Details!$A:$A,Cleaned_Hospital_Details!F:F)</f>
        <v>R1011</v>
      </c>
      <c r="S146" s="15">
        <f>_xlfn.XLOOKUP($A146,Cleaned_Hospital_Details!$A:$A,Cleaned_Hospital_Details!G:G)</f>
        <v>26290</v>
      </c>
      <c r="T146" s="8">
        <f>_xlfn.XLOOKUP($A146,Cleaned_Hospital_Details!$A:$A,Cleaned_Hospital_Details!H:H)</f>
        <v>51</v>
      </c>
      <c r="U146" s="8" t="str">
        <f>_xlfn.XLOOKUP($A146,Cleaned_Hospital_Details!$A:$A,Cleaned_Hospital_Details!I:I)</f>
        <v>Adult</v>
      </c>
      <c r="V146" t="str">
        <f t="shared" si="2"/>
        <v>Eric Bilbrey</v>
      </c>
    </row>
    <row r="147" spans="1:22" ht="15.6" x14ac:dyDescent="0.3">
      <c r="A147" s="10" t="s">
        <v>183</v>
      </c>
      <c r="B147" s="8" t="str">
        <f>VLOOKUP(A147,Cleaned_Customer_Names!A146:D2481,2,0)</f>
        <v>Ms.</v>
      </c>
      <c r="C147" s="8" t="str">
        <f>VLOOKUP(A147,Cleaned_Customer_Names!A146:D2481,3,0)</f>
        <v>Valeria</v>
      </c>
      <c r="D147" s="8" t="str">
        <f>VLOOKUP($A147,Cleaned_Customer_Names!$A146:$D2481,4,0)</f>
        <v>Curtis</v>
      </c>
      <c r="E147" s="22">
        <f>VLOOKUP($A147,Cleaned_Medical_Exam!$A146:$J2481,2,0)</f>
        <v>41.52</v>
      </c>
      <c r="F147" s="24">
        <f>VLOOKUP($A147,Cleaned_Medical_Exam!$A146:$J2481,3,0)</f>
        <v>11.82</v>
      </c>
      <c r="G147" s="20" t="str">
        <f>VLOOKUP($A147,Cleaned_Medical_Exam!$A146:$J2481,4,0)</f>
        <v>Yes</v>
      </c>
      <c r="H147" s="20" t="str">
        <f>VLOOKUP($A147,Cleaned_Medical_Exam!$A146:$J2481,5,0)</f>
        <v>No</v>
      </c>
      <c r="I147" s="20" t="str">
        <f>VLOOKUP($A147,Cleaned_Medical_Exam!$A146:$J2481,6,0)</f>
        <v>No</v>
      </c>
      <c r="J147" s="48">
        <f>VLOOKUP($A147,Cleaned_Medical_Exam!$A146:$J2481,7,0)</f>
        <v>2</v>
      </c>
      <c r="K147" s="8" t="str">
        <f>VLOOKUP($A147,Cleaned_Medical_Exam!$A146:$J2481,8,0)</f>
        <v>Yes</v>
      </c>
      <c r="L147" s="20" t="str">
        <f>VLOOKUP($A147,Cleaned_Medical_Exam!$A146:$J2481,9,0)</f>
        <v>Obesity</v>
      </c>
      <c r="M147" s="20" t="str">
        <f>VLOOKUP($A147,Cleaned_Medical_Exam!$A146:$J2481,10,0)</f>
        <v>Diabetes</v>
      </c>
      <c r="N147" s="48">
        <f>_xlfn.XLOOKUP(A147,Cleaned_Hospital_Details!A:A,Cleaned_Hospital_Details!B:B)</f>
        <v>0</v>
      </c>
      <c r="O147" s="49">
        <f>_xlfn.XLOOKUP($A147,Cleaned_Hospital_Details!$A:$A,Cleaned_Hospital_Details!C:C)</f>
        <v>38389.79</v>
      </c>
      <c r="P147" s="8" t="str">
        <f>_xlfn.XLOOKUP($A147,Cleaned_Hospital_Details!$A:$A,Cleaned_Hospital_Details!D:D)</f>
        <v>Tier - 2</v>
      </c>
      <c r="Q147" s="8" t="str">
        <f>_xlfn.XLOOKUP($A147,Cleaned_Hospital_Details!$A:$A,Cleaned_Hospital_Details!E:E)</f>
        <v>Tier - 3</v>
      </c>
      <c r="R147" s="8" t="str">
        <f>_xlfn.XLOOKUP($A147,Cleaned_Hospital_Details!$A:$A,Cleaned_Hospital_Details!F:F)</f>
        <v>R1011</v>
      </c>
      <c r="S147" s="15">
        <f>_xlfn.XLOOKUP($A147,Cleaned_Hospital_Details!$A:$A,Cleaned_Hospital_Details!G:G)</f>
        <v>25802</v>
      </c>
      <c r="T147" s="8">
        <f>_xlfn.XLOOKUP($A147,Cleaned_Hospital_Details!$A:$A,Cleaned_Hospital_Details!H:H)</f>
        <v>52</v>
      </c>
      <c r="U147" s="8" t="str">
        <f>_xlfn.XLOOKUP($A147,Cleaned_Hospital_Details!$A:$A,Cleaned_Hospital_Details!I:I)</f>
        <v>Adult</v>
      </c>
      <c r="V147" t="str">
        <f t="shared" si="2"/>
        <v>Valeria Curtis</v>
      </c>
    </row>
    <row r="148" spans="1:22" ht="15.6" x14ac:dyDescent="0.3">
      <c r="A148" s="10" t="s">
        <v>184</v>
      </c>
      <c r="B148" s="8" t="str">
        <f>VLOOKUP(A148,Cleaned_Customer_Names!A147:D2482,2,0)</f>
        <v>Mr.</v>
      </c>
      <c r="C148" s="8" t="str">
        <f>VLOOKUP(A148,Cleaned_Customer_Names!A147:D2482,3,0)</f>
        <v>Michael</v>
      </c>
      <c r="D148" s="8" t="str">
        <f>VLOOKUP($A148,Cleaned_Customer_Names!$A147:$D2482,4,0)</f>
        <v>Meyer</v>
      </c>
      <c r="E148" s="22">
        <f>VLOOKUP($A148,Cleaned_Medical_Exam!$A147:$J2482,2,0)</f>
        <v>39.4</v>
      </c>
      <c r="F148" s="24">
        <f>VLOOKUP($A148,Cleaned_Medical_Exam!$A147:$J2482,3,0)</f>
        <v>6.76</v>
      </c>
      <c r="G148" s="20" t="str">
        <f>VLOOKUP($A148,Cleaned_Medical_Exam!$A147:$J2482,4,0)</f>
        <v>No</v>
      </c>
      <c r="H148" s="20" t="str">
        <f>VLOOKUP($A148,Cleaned_Medical_Exam!$A147:$J2482,5,0)</f>
        <v>No</v>
      </c>
      <c r="I148" s="20" t="str">
        <f>VLOOKUP($A148,Cleaned_Medical_Exam!$A147:$J2482,6,0)</f>
        <v>No</v>
      </c>
      <c r="J148" s="48">
        <f>VLOOKUP($A148,Cleaned_Medical_Exam!$A147:$J2482,7,0)</f>
        <v>0</v>
      </c>
      <c r="K148" s="8" t="str">
        <f>VLOOKUP($A148,Cleaned_Medical_Exam!$A147:$J2482,8,0)</f>
        <v>Yes</v>
      </c>
      <c r="L148" s="20" t="str">
        <f>VLOOKUP($A148,Cleaned_Medical_Exam!$A147:$J2482,9,0)</f>
        <v>Obesity</v>
      </c>
      <c r="M148" s="20" t="str">
        <f>VLOOKUP($A148,Cleaned_Medical_Exam!$A147:$J2482,10,0)</f>
        <v>Diabetes</v>
      </c>
      <c r="N148" s="48">
        <f>_xlfn.XLOOKUP(A148,Cleaned_Hospital_Details!A:A,Cleaned_Hospital_Details!B:B)</f>
        <v>2</v>
      </c>
      <c r="O148" s="49">
        <f>_xlfn.XLOOKUP($A148,Cleaned_Hospital_Details!$A:$A,Cleaned_Hospital_Details!C:C)</f>
        <v>38344.57</v>
      </c>
      <c r="P148" s="8" t="str">
        <f>_xlfn.XLOOKUP($A148,Cleaned_Hospital_Details!$A:$A,Cleaned_Hospital_Details!D:D)</f>
        <v>Tier - 1</v>
      </c>
      <c r="Q148" s="8" t="str">
        <f>_xlfn.XLOOKUP($A148,Cleaned_Hospital_Details!$A:$A,Cleaned_Hospital_Details!E:E)</f>
        <v>Tier - 3</v>
      </c>
      <c r="R148" s="8" t="str">
        <f>_xlfn.XLOOKUP($A148,Cleaned_Hospital_Details!$A:$A,Cleaned_Hospital_Details!F:F)</f>
        <v>R1011</v>
      </c>
      <c r="S148" s="15">
        <f>_xlfn.XLOOKUP($A148,Cleaned_Hospital_Details!$A:$A,Cleaned_Hospital_Details!G:G)</f>
        <v>37516</v>
      </c>
      <c r="T148" s="8">
        <f>_xlfn.XLOOKUP($A148,Cleaned_Hospital_Details!$A:$A,Cleaned_Hospital_Details!H:H)</f>
        <v>20</v>
      </c>
      <c r="U148" s="8" t="str">
        <f>_xlfn.XLOOKUP($A148,Cleaned_Hospital_Details!$A:$A,Cleaned_Hospital_Details!I:I)</f>
        <v>Adult</v>
      </c>
      <c r="V148" t="str">
        <f t="shared" si="2"/>
        <v>Michael Meyer</v>
      </c>
    </row>
    <row r="149" spans="1:22" ht="15.6" x14ac:dyDescent="0.3">
      <c r="A149" s="10" t="s">
        <v>185</v>
      </c>
      <c r="B149" s="8" t="str">
        <f>VLOOKUP(A149,Cleaned_Customer_Names!A148:D2483,2,0)</f>
        <v>Mr.</v>
      </c>
      <c r="C149" s="8" t="str">
        <f>VLOOKUP(A149,Cleaned_Customer_Names!A148:D2483,3,0)</f>
        <v>Rami</v>
      </c>
      <c r="D149" s="8" t="str">
        <f>VLOOKUP($A149,Cleaned_Customer_Names!$A148:$D2483,4,0)</f>
        <v>Bardeesy</v>
      </c>
      <c r="E149" s="22">
        <f>VLOOKUP($A149,Cleaned_Medical_Exam!$A148:$J2483,2,0)</f>
        <v>46.45</v>
      </c>
      <c r="F149" s="24">
        <f>VLOOKUP($A149,Cleaned_Medical_Exam!$A148:$J2483,3,0)</f>
        <v>5.62</v>
      </c>
      <c r="G149" s="20" t="str">
        <f>VLOOKUP($A149,Cleaned_Medical_Exam!$A148:$J2483,4,0)</f>
        <v>No</v>
      </c>
      <c r="H149" s="20" t="str">
        <f>VLOOKUP($A149,Cleaned_Medical_Exam!$A148:$J2483,5,0)</f>
        <v>No</v>
      </c>
      <c r="I149" s="20" t="str">
        <f>VLOOKUP($A149,Cleaned_Medical_Exam!$A148:$J2483,6,0)</f>
        <v>No</v>
      </c>
      <c r="J149" s="48">
        <f>VLOOKUP($A149,Cleaned_Medical_Exam!$A148:$J2483,7,0)</f>
        <v>0</v>
      </c>
      <c r="K149" s="8" t="str">
        <f>VLOOKUP($A149,Cleaned_Medical_Exam!$A148:$J2483,8,0)</f>
        <v>Yes</v>
      </c>
      <c r="L149" s="20" t="str">
        <f>VLOOKUP($A149,Cleaned_Medical_Exam!$A148:$J2483,9,0)</f>
        <v>Obesity</v>
      </c>
      <c r="M149" s="20" t="str">
        <f>VLOOKUP($A149,Cleaned_Medical_Exam!$A148:$J2483,10,0)</f>
        <v>Normal</v>
      </c>
      <c r="N149" s="48">
        <f>_xlfn.XLOOKUP(A149,Cleaned_Hospital_Details!A:A,Cleaned_Hospital_Details!B:B)</f>
        <v>2</v>
      </c>
      <c r="O149" s="49">
        <f>_xlfn.XLOOKUP($A149,Cleaned_Hospital_Details!$A:$A,Cleaned_Hospital_Details!C:C)</f>
        <v>38313.129999999997</v>
      </c>
      <c r="P149" s="8" t="str">
        <f>_xlfn.XLOOKUP($A149,Cleaned_Hospital_Details!$A:$A,Cleaned_Hospital_Details!D:D)</f>
        <v>Tier - 1</v>
      </c>
      <c r="Q149" s="8" t="str">
        <f>_xlfn.XLOOKUP($A149,Cleaned_Hospital_Details!$A:$A,Cleaned_Hospital_Details!E:E)</f>
        <v>Tier - 3</v>
      </c>
      <c r="R149" s="8" t="str">
        <f>_xlfn.XLOOKUP($A149,Cleaned_Hospital_Details!$A:$A,Cleaned_Hospital_Details!F:F)</f>
        <v>R1011</v>
      </c>
      <c r="S149" s="15">
        <f>_xlfn.XLOOKUP($A149,Cleaned_Hospital_Details!$A:$A,Cleaned_Hospital_Details!G:G)</f>
        <v>29384</v>
      </c>
      <c r="T149" s="8">
        <f>_xlfn.XLOOKUP($A149,Cleaned_Hospital_Details!$A:$A,Cleaned_Hospital_Details!H:H)</f>
        <v>42</v>
      </c>
      <c r="U149" s="8" t="str">
        <f>_xlfn.XLOOKUP($A149,Cleaned_Hospital_Details!$A:$A,Cleaned_Hospital_Details!I:I)</f>
        <v>Adult</v>
      </c>
      <c r="V149" t="str">
        <f t="shared" si="2"/>
        <v>Rami Bardeesy</v>
      </c>
    </row>
    <row r="150" spans="1:22" ht="15.6" x14ac:dyDescent="0.3">
      <c r="A150" s="10" t="s">
        <v>186</v>
      </c>
      <c r="B150" s="8" t="str">
        <f>VLOOKUP(A150,Cleaned_Customer_Names!A149:D2484,2,0)</f>
        <v>Mr.</v>
      </c>
      <c r="C150" s="8" t="str">
        <f>VLOOKUP(A150,Cleaned_Customer_Names!A149:D2484,3,0)</f>
        <v>Denis</v>
      </c>
      <c r="D150" s="8" t="str">
        <f>VLOOKUP($A150,Cleaned_Customer_Names!$A149:$D2484,4,0)</f>
        <v>Shanahan</v>
      </c>
      <c r="E150" s="22">
        <f>VLOOKUP($A150,Cleaned_Medical_Exam!$A149:$J2484,2,0)</f>
        <v>35.75</v>
      </c>
      <c r="F150" s="24">
        <f>VLOOKUP($A150,Cleaned_Medical_Exam!$A149:$J2484,3,0)</f>
        <v>4.1900000000000004</v>
      </c>
      <c r="G150" s="20" t="str">
        <f>VLOOKUP($A150,Cleaned_Medical_Exam!$A149:$J2484,4,0)</f>
        <v>No</v>
      </c>
      <c r="H150" s="20" t="str">
        <f>VLOOKUP($A150,Cleaned_Medical_Exam!$A149:$J2484,5,0)</f>
        <v>No</v>
      </c>
      <c r="I150" s="20" t="str">
        <f>VLOOKUP($A150,Cleaned_Medical_Exam!$A149:$J2484,6,0)</f>
        <v>No</v>
      </c>
      <c r="J150" s="48">
        <f>VLOOKUP($A150,Cleaned_Medical_Exam!$A149:$J2484,7,0)</f>
        <v>0</v>
      </c>
      <c r="K150" s="8" t="str">
        <f>VLOOKUP($A150,Cleaned_Medical_Exam!$A149:$J2484,8,0)</f>
        <v>Yes</v>
      </c>
      <c r="L150" s="20" t="str">
        <f>VLOOKUP($A150,Cleaned_Medical_Exam!$A149:$J2484,9,0)</f>
        <v>Obesity</v>
      </c>
      <c r="M150" s="20" t="str">
        <f>VLOOKUP($A150,Cleaned_Medical_Exam!$A149:$J2484,10,0)</f>
        <v>Normal</v>
      </c>
      <c r="N150" s="48">
        <f>_xlfn.XLOOKUP(A150,Cleaned_Hospital_Details!A:A,Cleaned_Hospital_Details!B:B)</f>
        <v>1</v>
      </c>
      <c r="O150" s="49">
        <f>_xlfn.XLOOKUP($A150,Cleaned_Hospital_Details!$A:$A,Cleaned_Hospital_Details!C:C)</f>
        <v>38282.75</v>
      </c>
      <c r="P150" s="8" t="str">
        <f>_xlfn.XLOOKUP($A150,Cleaned_Hospital_Details!$A:$A,Cleaned_Hospital_Details!D:D)</f>
        <v>Tier - 1</v>
      </c>
      <c r="Q150" s="8" t="str">
        <f>_xlfn.XLOOKUP($A150,Cleaned_Hospital_Details!$A:$A,Cleaned_Hospital_Details!E:E)</f>
        <v>Tier - 2</v>
      </c>
      <c r="R150" s="8" t="str">
        <f>_xlfn.XLOOKUP($A150,Cleaned_Hospital_Details!$A:$A,Cleaned_Hospital_Details!F:F)</f>
        <v>R1013</v>
      </c>
      <c r="S150" s="15">
        <f>_xlfn.XLOOKUP($A150,Cleaned_Hospital_Details!$A:$A,Cleaned_Hospital_Details!G:G)</f>
        <v>32811</v>
      </c>
      <c r="T150" s="8">
        <f>_xlfn.XLOOKUP($A150,Cleaned_Hospital_Details!$A:$A,Cleaned_Hospital_Details!H:H)</f>
        <v>33</v>
      </c>
      <c r="U150" s="8" t="str">
        <f>_xlfn.XLOOKUP($A150,Cleaned_Hospital_Details!$A:$A,Cleaned_Hospital_Details!I:I)</f>
        <v>Adult</v>
      </c>
      <c r="V150" t="str">
        <f t="shared" si="2"/>
        <v>Denis Shanahan</v>
      </c>
    </row>
    <row r="151" spans="1:22" ht="15.6" x14ac:dyDescent="0.3">
      <c r="A151" s="10" t="s">
        <v>187</v>
      </c>
      <c r="B151" s="8" t="str">
        <f>VLOOKUP(A151,Cleaned_Customer_Names!A150:D2485,2,0)</f>
        <v>Mr.</v>
      </c>
      <c r="C151" s="8" t="str">
        <f>VLOOKUP(A151,Cleaned_Customer_Names!A150:D2485,3,0)</f>
        <v>Brian</v>
      </c>
      <c r="D151" s="8" t="str">
        <f>VLOOKUP($A151,Cleaned_Customer_Names!$A150:$D2485,4,0)</f>
        <v>Sutter</v>
      </c>
      <c r="E151" s="22">
        <f>VLOOKUP($A151,Cleaned_Medical_Exam!$A150:$J2485,2,0)</f>
        <v>26.07</v>
      </c>
      <c r="F151" s="24">
        <f>VLOOKUP($A151,Cleaned_Medical_Exam!$A150:$J2485,3,0)</f>
        <v>5.32</v>
      </c>
      <c r="G151" s="20" t="str">
        <f>VLOOKUP($A151,Cleaned_Medical_Exam!$A150:$J2485,4,0)</f>
        <v>No</v>
      </c>
      <c r="H151" s="20" t="str">
        <f>VLOOKUP($A151,Cleaned_Medical_Exam!$A150:$J2485,5,0)</f>
        <v>No</v>
      </c>
      <c r="I151" s="20" t="str">
        <f>VLOOKUP($A151,Cleaned_Medical_Exam!$A150:$J2485,6,0)</f>
        <v>No</v>
      </c>
      <c r="J151" s="48">
        <f>VLOOKUP($A151,Cleaned_Medical_Exam!$A150:$J2485,7,0)</f>
        <v>0</v>
      </c>
      <c r="K151" s="8" t="str">
        <f>VLOOKUP($A151,Cleaned_Medical_Exam!$A150:$J2485,8,0)</f>
        <v>Yes</v>
      </c>
      <c r="L151" s="20" t="str">
        <f>VLOOKUP($A151,Cleaned_Medical_Exam!$A150:$J2485,9,0)</f>
        <v>Overweight</v>
      </c>
      <c r="M151" s="20" t="str">
        <f>VLOOKUP($A151,Cleaned_Medical_Exam!$A150:$J2485,10,0)</f>
        <v>Normal</v>
      </c>
      <c r="N151" s="48">
        <f>_xlfn.XLOOKUP(A151,Cleaned_Hospital_Details!A:A,Cleaned_Hospital_Details!B:B)</f>
        <v>1</v>
      </c>
      <c r="O151" s="49">
        <f>_xlfn.XLOOKUP($A151,Cleaned_Hospital_Details!$A:$A,Cleaned_Hospital_Details!C:C)</f>
        <v>38245.589999999997</v>
      </c>
      <c r="P151" s="8" t="str">
        <f>_xlfn.XLOOKUP($A151,Cleaned_Hospital_Details!$A:$A,Cleaned_Hospital_Details!D:D)</f>
        <v>Tier - 1</v>
      </c>
      <c r="Q151" s="8" t="str">
        <f>_xlfn.XLOOKUP($A151,Cleaned_Hospital_Details!$A:$A,Cleaned_Hospital_Details!E:E)</f>
        <v>Tier - 2</v>
      </c>
      <c r="R151" s="8" t="str">
        <f>_xlfn.XLOOKUP($A151,Cleaned_Hospital_Details!$A:$A,Cleaned_Hospital_Details!F:F)</f>
        <v>R1013</v>
      </c>
      <c r="S151" s="15">
        <f>_xlfn.XLOOKUP($A151,Cleaned_Hospital_Details!$A:$A,Cleaned_Hospital_Details!G:G)</f>
        <v>29449</v>
      </c>
      <c r="T151" s="8">
        <f>_xlfn.XLOOKUP($A151,Cleaned_Hospital_Details!$A:$A,Cleaned_Hospital_Details!H:H)</f>
        <v>42</v>
      </c>
      <c r="U151" s="8" t="str">
        <f>_xlfn.XLOOKUP($A151,Cleaned_Hospital_Details!$A:$A,Cleaned_Hospital_Details!I:I)</f>
        <v>Adult</v>
      </c>
      <c r="V151" t="str">
        <f t="shared" si="2"/>
        <v>Brian Sutter</v>
      </c>
    </row>
    <row r="152" spans="1:22" ht="15.6" x14ac:dyDescent="0.3">
      <c r="A152" s="10" t="s">
        <v>188</v>
      </c>
      <c r="B152" s="8" t="str">
        <f>VLOOKUP(A152,Cleaned_Customer_Names!A151:D2486,2,0)</f>
        <v>Ms.</v>
      </c>
      <c r="C152" s="8" t="str">
        <f>VLOOKUP(A152,Cleaned_Customer_Names!A151:D2486,3,0)</f>
        <v>Bonnie</v>
      </c>
      <c r="D152" s="8" t="str">
        <f>VLOOKUP($A152,Cleaned_Customer_Names!$A151:$D2486,4,0)</f>
        <v>Yesian</v>
      </c>
      <c r="E152" s="22">
        <f>VLOOKUP($A152,Cleaned_Medical_Exam!$A151:$J2486,2,0)</f>
        <v>36.54</v>
      </c>
      <c r="F152" s="24">
        <f>VLOOKUP($A152,Cleaned_Medical_Exam!$A151:$J2486,3,0)</f>
        <v>4.46</v>
      </c>
      <c r="G152" s="20" t="str">
        <f>VLOOKUP($A152,Cleaned_Medical_Exam!$A151:$J2486,4,0)</f>
        <v>Yes</v>
      </c>
      <c r="H152" s="20" t="str">
        <f>VLOOKUP($A152,Cleaned_Medical_Exam!$A151:$J2486,5,0)</f>
        <v>No</v>
      </c>
      <c r="I152" s="20" t="str">
        <f>VLOOKUP($A152,Cleaned_Medical_Exam!$A151:$J2486,6,0)</f>
        <v>No</v>
      </c>
      <c r="J152" s="48">
        <f>VLOOKUP($A152,Cleaned_Medical_Exam!$A151:$J2486,7,0)</f>
        <v>1</v>
      </c>
      <c r="K152" s="8" t="str">
        <f>VLOOKUP($A152,Cleaned_Medical_Exam!$A151:$J2486,8,0)</f>
        <v>Yes</v>
      </c>
      <c r="L152" s="20" t="str">
        <f>VLOOKUP($A152,Cleaned_Medical_Exam!$A151:$J2486,9,0)</f>
        <v>Obesity</v>
      </c>
      <c r="M152" s="20" t="str">
        <f>VLOOKUP($A152,Cleaned_Medical_Exam!$A151:$J2486,10,0)</f>
        <v>Normal</v>
      </c>
      <c r="N152" s="48">
        <f>_xlfn.XLOOKUP(A152,Cleaned_Hospital_Details!A:A,Cleaned_Hospital_Details!B:B)</f>
        <v>0</v>
      </c>
      <c r="O152" s="49">
        <f>_xlfn.XLOOKUP($A152,Cleaned_Hospital_Details!$A:$A,Cleaned_Hospital_Details!C:C)</f>
        <v>38241.74</v>
      </c>
      <c r="P152" s="8" t="str">
        <f>_xlfn.XLOOKUP($A152,Cleaned_Hospital_Details!$A:$A,Cleaned_Hospital_Details!D:D)</f>
        <v>Tier - 2</v>
      </c>
      <c r="Q152" s="8" t="str">
        <f>_xlfn.XLOOKUP($A152,Cleaned_Hospital_Details!$A:$A,Cleaned_Hospital_Details!E:E)</f>
        <v>Tier - 3</v>
      </c>
      <c r="R152" s="8" t="str">
        <f>_xlfn.XLOOKUP($A152,Cleaned_Hospital_Details!$A:$A,Cleaned_Hospital_Details!F:F)</f>
        <v>R1011</v>
      </c>
      <c r="S152" s="15">
        <f>_xlfn.XLOOKUP($A152,Cleaned_Hospital_Details!$A:$A,Cleaned_Hospital_Details!G:G)</f>
        <v>23544</v>
      </c>
      <c r="T152" s="8">
        <f>_xlfn.XLOOKUP($A152,Cleaned_Hospital_Details!$A:$A,Cleaned_Hospital_Details!H:H)</f>
        <v>58</v>
      </c>
      <c r="U152" s="8" t="str">
        <f>_xlfn.XLOOKUP($A152,Cleaned_Hospital_Details!$A:$A,Cleaned_Hospital_Details!I:I)</f>
        <v>Old</v>
      </c>
      <c r="V152" t="str">
        <f t="shared" si="2"/>
        <v>Bonnie Yesian</v>
      </c>
    </row>
    <row r="153" spans="1:22" ht="15.6" x14ac:dyDescent="0.3">
      <c r="A153" s="10" t="s">
        <v>189</v>
      </c>
      <c r="B153" s="8" t="str">
        <f>VLOOKUP(A153,Cleaned_Customer_Names!A152:D2487,2,0)</f>
        <v>Mr.</v>
      </c>
      <c r="C153" s="8" t="str">
        <f>VLOOKUP(A153,Cleaned_Customer_Names!A152:D2487,3,0)</f>
        <v>Michael</v>
      </c>
      <c r="D153" s="8" t="str">
        <f>VLOOKUP($A153,Cleaned_Customer_Names!$A152:$D2487,4,0)</f>
        <v>Meers</v>
      </c>
      <c r="E153" s="22">
        <f>VLOOKUP($A153,Cleaned_Medical_Exam!$A152:$J2487,2,0)</f>
        <v>51.64</v>
      </c>
      <c r="F153" s="24">
        <f>VLOOKUP($A153,Cleaned_Medical_Exam!$A152:$J2487,3,0)</f>
        <v>5.65</v>
      </c>
      <c r="G153" s="20" t="str">
        <f>VLOOKUP($A153,Cleaned_Medical_Exam!$A152:$J2487,4,0)</f>
        <v>No</v>
      </c>
      <c r="H153" s="20" t="str">
        <f>VLOOKUP($A153,Cleaned_Medical_Exam!$A152:$J2487,5,0)</f>
        <v>No</v>
      </c>
      <c r="I153" s="20" t="str">
        <f>VLOOKUP($A153,Cleaned_Medical_Exam!$A152:$J2487,6,0)</f>
        <v>No</v>
      </c>
      <c r="J153" s="48">
        <f>VLOOKUP($A153,Cleaned_Medical_Exam!$A152:$J2487,7,0)</f>
        <v>0</v>
      </c>
      <c r="K153" s="8" t="str">
        <f>VLOOKUP($A153,Cleaned_Medical_Exam!$A152:$J2487,8,0)</f>
        <v>Yes</v>
      </c>
      <c r="L153" s="20" t="str">
        <f>VLOOKUP($A153,Cleaned_Medical_Exam!$A152:$J2487,9,0)</f>
        <v>Obesity</v>
      </c>
      <c r="M153" s="20" t="str">
        <f>VLOOKUP($A153,Cleaned_Medical_Exam!$A152:$J2487,10,0)</f>
        <v>Normal</v>
      </c>
      <c r="N153" s="48">
        <f>_xlfn.XLOOKUP(A153,Cleaned_Hospital_Details!A:A,Cleaned_Hospital_Details!B:B)</f>
        <v>3</v>
      </c>
      <c r="O153" s="49">
        <f>_xlfn.XLOOKUP($A153,Cleaned_Hospital_Details!$A:$A,Cleaned_Hospital_Details!C:C)</f>
        <v>38237.339999999997</v>
      </c>
      <c r="P153" s="8" t="str">
        <f>_xlfn.XLOOKUP($A153,Cleaned_Hospital_Details!$A:$A,Cleaned_Hospital_Details!D:D)</f>
        <v>Tier - 2</v>
      </c>
      <c r="Q153" s="8" t="str">
        <f>_xlfn.XLOOKUP($A153,Cleaned_Hospital_Details!$A:$A,Cleaned_Hospital_Details!E:E)</f>
        <v>Tier - 3</v>
      </c>
      <c r="R153" s="8" t="str">
        <f>_xlfn.XLOOKUP($A153,Cleaned_Hospital_Details!$A:$A,Cleaned_Hospital_Details!F:F)</f>
        <v>R1011</v>
      </c>
      <c r="S153" s="15">
        <f>_xlfn.XLOOKUP($A153,Cleaned_Hospital_Details!$A:$A,Cleaned_Hospital_Details!G:G)</f>
        <v>32759</v>
      </c>
      <c r="T153" s="8">
        <f>_xlfn.XLOOKUP($A153,Cleaned_Hospital_Details!$A:$A,Cleaned_Hospital_Details!H:H)</f>
        <v>33</v>
      </c>
      <c r="U153" s="8" t="str">
        <f>_xlfn.XLOOKUP($A153,Cleaned_Hospital_Details!$A:$A,Cleaned_Hospital_Details!I:I)</f>
        <v>Adult</v>
      </c>
      <c r="V153" t="str">
        <f t="shared" si="2"/>
        <v>Michael Meers</v>
      </c>
    </row>
    <row r="154" spans="1:22" ht="15.6" x14ac:dyDescent="0.3">
      <c r="A154" s="10" t="s">
        <v>190</v>
      </c>
      <c r="B154" s="8" t="str">
        <f>VLOOKUP(A154,Cleaned_Customer_Names!A153:D2488,2,0)</f>
        <v>Mr.</v>
      </c>
      <c r="C154" s="8" t="str">
        <f>VLOOKUP(A154,Cleaned_Customer_Names!A153:D2488,3,0)</f>
        <v>Paul</v>
      </c>
      <c r="D154" s="8" t="str">
        <f>VLOOKUP($A154,Cleaned_Customer_Names!$A153:$D2488,4,0)</f>
        <v>Conlon</v>
      </c>
      <c r="E154" s="22">
        <f>VLOOKUP($A154,Cleaned_Medical_Exam!$A153:$J2488,2,0)</f>
        <v>42.83</v>
      </c>
      <c r="F154" s="24">
        <f>VLOOKUP($A154,Cleaned_Medical_Exam!$A153:$J2488,3,0)</f>
        <v>6.04</v>
      </c>
      <c r="G154" s="20" t="str">
        <f>VLOOKUP($A154,Cleaned_Medical_Exam!$A153:$J2488,4,0)</f>
        <v>No</v>
      </c>
      <c r="H154" s="20" t="str">
        <f>VLOOKUP($A154,Cleaned_Medical_Exam!$A153:$J2488,5,0)</f>
        <v>No</v>
      </c>
      <c r="I154" s="20" t="str">
        <f>VLOOKUP($A154,Cleaned_Medical_Exam!$A153:$J2488,6,0)</f>
        <v>No</v>
      </c>
      <c r="J154" s="48">
        <f>VLOOKUP($A154,Cleaned_Medical_Exam!$A153:$J2488,7,0)</f>
        <v>2</v>
      </c>
      <c r="K154" s="8" t="str">
        <f>VLOOKUP($A154,Cleaned_Medical_Exam!$A153:$J2488,8,0)</f>
        <v>Yes</v>
      </c>
      <c r="L154" s="20" t="str">
        <f>VLOOKUP($A154,Cleaned_Medical_Exam!$A153:$J2488,9,0)</f>
        <v>Obesity</v>
      </c>
      <c r="M154" s="20" t="str">
        <f>VLOOKUP($A154,Cleaned_Medical_Exam!$A153:$J2488,10,0)</f>
        <v>Prediabetes</v>
      </c>
      <c r="N154" s="48">
        <f>_xlfn.XLOOKUP(A154,Cleaned_Hospital_Details!A:A,Cleaned_Hospital_Details!B:B)</f>
        <v>0</v>
      </c>
      <c r="O154" s="49">
        <f>_xlfn.XLOOKUP($A154,Cleaned_Hospital_Details!$A:$A,Cleaned_Hospital_Details!C:C)</f>
        <v>38189.1</v>
      </c>
      <c r="P154" s="8" t="str">
        <f>_xlfn.XLOOKUP($A154,Cleaned_Hospital_Details!$A:$A,Cleaned_Hospital_Details!D:D)</f>
        <v>Tier - 2</v>
      </c>
      <c r="Q154" s="8" t="str">
        <f>_xlfn.XLOOKUP($A154,Cleaned_Hospital_Details!$A:$A,Cleaned_Hospital_Details!E:E)</f>
        <v>Tier - 2</v>
      </c>
      <c r="R154" s="8" t="str">
        <f>_xlfn.XLOOKUP($A154,Cleaned_Hospital_Details!$A:$A,Cleaned_Hospital_Details!F:F)</f>
        <v>R1011</v>
      </c>
      <c r="S154" s="15">
        <f>_xlfn.XLOOKUP($A154,Cleaned_Hospital_Details!$A:$A,Cleaned_Hospital_Details!G:G)</f>
        <v>26622</v>
      </c>
      <c r="T154" s="8">
        <f>_xlfn.XLOOKUP($A154,Cleaned_Hospital_Details!$A:$A,Cleaned_Hospital_Details!H:H)</f>
        <v>50</v>
      </c>
      <c r="U154" s="8" t="str">
        <f>_xlfn.XLOOKUP($A154,Cleaned_Hospital_Details!$A:$A,Cleaned_Hospital_Details!I:I)</f>
        <v>Adult</v>
      </c>
      <c r="V154" t="str">
        <f t="shared" si="2"/>
        <v>Paul Conlon</v>
      </c>
    </row>
    <row r="155" spans="1:22" ht="15.6" x14ac:dyDescent="0.3">
      <c r="A155" s="10" t="s">
        <v>191</v>
      </c>
      <c r="B155" s="8" t="str">
        <f>VLOOKUP(A155,Cleaned_Customer_Names!A154:D2489,2,0)</f>
        <v>Mr.</v>
      </c>
      <c r="C155" s="8" t="str">
        <f>VLOOKUP(A155,Cleaned_Customer_Names!A154:D2489,3,0)</f>
        <v>Michael</v>
      </c>
      <c r="D155" s="8" t="str">
        <f>VLOOKUP($A155,Cleaned_Customer_Names!$A154:$D2489,4,0)</f>
        <v>Arnstein</v>
      </c>
      <c r="E155" s="22">
        <f>VLOOKUP($A155,Cleaned_Medical_Exam!$A154:$J2489,2,0)</f>
        <v>40.15</v>
      </c>
      <c r="F155" s="24">
        <f>VLOOKUP($A155,Cleaned_Medical_Exam!$A154:$J2489,3,0)</f>
        <v>5.76</v>
      </c>
      <c r="G155" s="20" t="str">
        <f>VLOOKUP($A155,Cleaned_Medical_Exam!$A154:$J2489,4,0)</f>
        <v>No</v>
      </c>
      <c r="H155" s="20" t="str">
        <f>VLOOKUP($A155,Cleaned_Medical_Exam!$A154:$J2489,5,0)</f>
        <v>No</v>
      </c>
      <c r="I155" s="20" t="str">
        <f>VLOOKUP($A155,Cleaned_Medical_Exam!$A154:$J2489,6,0)</f>
        <v>No</v>
      </c>
      <c r="J155" s="48">
        <f>VLOOKUP($A155,Cleaned_Medical_Exam!$A154:$J2489,7,0)</f>
        <v>1</v>
      </c>
      <c r="K155" s="8" t="str">
        <f>VLOOKUP($A155,Cleaned_Medical_Exam!$A154:$J2489,8,0)</f>
        <v>Yes</v>
      </c>
      <c r="L155" s="20" t="str">
        <f>VLOOKUP($A155,Cleaned_Medical_Exam!$A154:$J2489,9,0)</f>
        <v>Obesity</v>
      </c>
      <c r="M155" s="20" t="str">
        <f>VLOOKUP($A155,Cleaned_Medical_Exam!$A154:$J2489,10,0)</f>
        <v>Prediabetes</v>
      </c>
      <c r="N155" s="48">
        <f>_xlfn.XLOOKUP(A155,Cleaned_Hospital_Details!A:A,Cleaned_Hospital_Details!B:B)</f>
        <v>0</v>
      </c>
      <c r="O155" s="49">
        <f>_xlfn.XLOOKUP($A155,Cleaned_Hospital_Details!$A:$A,Cleaned_Hospital_Details!C:C)</f>
        <v>38126.25</v>
      </c>
      <c r="P155" s="8" t="str">
        <f>_xlfn.XLOOKUP($A155,Cleaned_Hospital_Details!$A:$A,Cleaned_Hospital_Details!D:D)</f>
        <v>Tier - 1</v>
      </c>
      <c r="Q155" s="8" t="str">
        <f>_xlfn.XLOOKUP($A155,Cleaned_Hospital_Details!$A:$A,Cleaned_Hospital_Details!E:E)</f>
        <v>Tier - 3</v>
      </c>
      <c r="R155" s="8" t="str">
        <f>_xlfn.XLOOKUP($A155,Cleaned_Hospital_Details!$A:$A,Cleaned_Hospital_Details!F:F)</f>
        <v>R1013</v>
      </c>
      <c r="S155" s="15">
        <f>_xlfn.XLOOKUP($A155,Cleaned_Hospital_Details!$A:$A,Cleaned_Hospital_Details!G:G)</f>
        <v>36005</v>
      </c>
      <c r="T155" s="8">
        <f>_xlfn.XLOOKUP($A155,Cleaned_Hospital_Details!$A:$A,Cleaned_Hospital_Details!H:H)</f>
        <v>24</v>
      </c>
      <c r="U155" s="8" t="str">
        <f>_xlfn.XLOOKUP($A155,Cleaned_Hospital_Details!$A:$A,Cleaned_Hospital_Details!I:I)</f>
        <v>Adult</v>
      </c>
      <c r="V155" t="str">
        <f t="shared" si="2"/>
        <v>Michael Arnstein</v>
      </c>
    </row>
    <row r="156" spans="1:22" ht="15.6" x14ac:dyDescent="0.3">
      <c r="A156" s="10" t="s">
        <v>192</v>
      </c>
      <c r="B156" s="8" t="str">
        <f>VLOOKUP(A156,Cleaned_Customer_Names!A155:D2490,2,0)</f>
        <v>Mr.</v>
      </c>
      <c r="C156" s="8" t="str">
        <f>VLOOKUP(A156,Cleaned_Customer_Names!A155:D2490,3,0)</f>
        <v>Samuel</v>
      </c>
      <c r="D156" s="8" t="str">
        <f>VLOOKUP($A156,Cleaned_Customer_Names!$A155:$D2490,4,0)</f>
        <v>Jurek</v>
      </c>
      <c r="E156" s="22">
        <f>VLOOKUP($A156,Cleaned_Medical_Exam!$A155:$J2490,2,0)</f>
        <v>27.8</v>
      </c>
      <c r="F156" s="24">
        <f>VLOOKUP($A156,Cleaned_Medical_Exam!$A155:$J2490,3,0)</f>
        <v>4.3600000000000003</v>
      </c>
      <c r="G156" s="20" t="str">
        <f>VLOOKUP($A156,Cleaned_Medical_Exam!$A155:$J2490,4,0)</f>
        <v>No</v>
      </c>
      <c r="H156" s="20" t="str">
        <f>VLOOKUP($A156,Cleaned_Medical_Exam!$A155:$J2490,5,0)</f>
        <v>No</v>
      </c>
      <c r="I156" s="20" t="str">
        <f>VLOOKUP($A156,Cleaned_Medical_Exam!$A155:$J2490,6,0)</f>
        <v>Yes</v>
      </c>
      <c r="J156" s="48">
        <f>VLOOKUP($A156,Cleaned_Medical_Exam!$A155:$J2490,7,0)</f>
        <v>1</v>
      </c>
      <c r="K156" s="8" t="str">
        <f>VLOOKUP($A156,Cleaned_Medical_Exam!$A155:$J2490,8,0)</f>
        <v>Yes</v>
      </c>
      <c r="L156" s="20" t="str">
        <f>VLOOKUP($A156,Cleaned_Medical_Exam!$A155:$J2490,9,0)</f>
        <v>Overweight</v>
      </c>
      <c r="M156" s="20" t="str">
        <f>VLOOKUP($A156,Cleaned_Medical_Exam!$A155:$J2490,10,0)</f>
        <v>Normal</v>
      </c>
      <c r="N156" s="48">
        <f>_xlfn.XLOOKUP(A156,Cleaned_Hospital_Details!A:A,Cleaned_Hospital_Details!B:B)</f>
        <v>0</v>
      </c>
      <c r="O156" s="49">
        <f>_xlfn.XLOOKUP($A156,Cleaned_Hospital_Details!$A:$A,Cleaned_Hospital_Details!C:C)</f>
        <v>37829.72</v>
      </c>
      <c r="P156" s="8" t="str">
        <f>_xlfn.XLOOKUP($A156,Cleaned_Hospital_Details!$A:$A,Cleaned_Hospital_Details!D:D)</f>
        <v>Tier - 1</v>
      </c>
      <c r="Q156" s="8" t="str">
        <f>_xlfn.XLOOKUP($A156,Cleaned_Hospital_Details!$A:$A,Cleaned_Hospital_Details!E:E)</f>
        <v>Tier - 2</v>
      </c>
      <c r="R156" s="8" t="str">
        <f>_xlfn.XLOOKUP($A156,Cleaned_Hospital_Details!$A:$A,Cleaned_Hospital_Details!F:F)</f>
        <v>R1011</v>
      </c>
      <c r="S156" s="15">
        <f>_xlfn.XLOOKUP($A156,Cleaned_Hospital_Details!$A:$A,Cleaned_Hospital_Details!G:G)</f>
        <v>29107</v>
      </c>
      <c r="T156" s="8">
        <f>_xlfn.XLOOKUP($A156,Cleaned_Hospital_Details!$A:$A,Cleaned_Hospital_Details!H:H)</f>
        <v>43</v>
      </c>
      <c r="U156" s="8" t="str">
        <f>_xlfn.XLOOKUP($A156,Cleaned_Hospital_Details!$A:$A,Cleaned_Hospital_Details!I:I)</f>
        <v>Adult</v>
      </c>
      <c r="V156" t="str">
        <f t="shared" si="2"/>
        <v>Samuel Jurek</v>
      </c>
    </row>
    <row r="157" spans="1:22" ht="15.6" x14ac:dyDescent="0.3">
      <c r="A157" s="10" t="s">
        <v>193</v>
      </c>
      <c r="B157" s="8" t="str">
        <f>VLOOKUP(A157,Cleaned_Customer_Names!A156:D2491,2,0)</f>
        <v>Mr.</v>
      </c>
      <c r="C157" s="8" t="str">
        <f>VLOOKUP(A157,Cleaned_Customer_Names!A156:D2491,3,0)</f>
        <v>Matthew</v>
      </c>
      <c r="D157" s="8" t="str">
        <f>VLOOKUP($A157,Cleaned_Customer_Names!$A156:$D2491,4,0)</f>
        <v>Thill</v>
      </c>
      <c r="E157" s="22">
        <f>VLOOKUP($A157,Cleaned_Medical_Exam!$A156:$J2491,2,0)</f>
        <v>45.81</v>
      </c>
      <c r="F157" s="24">
        <f>VLOOKUP($A157,Cleaned_Medical_Exam!$A156:$J2491,3,0)</f>
        <v>4.76</v>
      </c>
      <c r="G157" s="20" t="str">
        <f>VLOOKUP($A157,Cleaned_Medical_Exam!$A156:$J2491,4,0)</f>
        <v>Yes</v>
      </c>
      <c r="H157" s="20" t="str">
        <f>VLOOKUP($A157,Cleaned_Medical_Exam!$A156:$J2491,5,0)</f>
        <v>No</v>
      </c>
      <c r="I157" s="20" t="str">
        <f>VLOOKUP($A157,Cleaned_Medical_Exam!$A156:$J2491,6,0)</f>
        <v>Yes</v>
      </c>
      <c r="J157" s="48">
        <f>VLOOKUP($A157,Cleaned_Medical_Exam!$A156:$J2491,7,0)</f>
        <v>1</v>
      </c>
      <c r="K157" s="8" t="str">
        <f>VLOOKUP($A157,Cleaned_Medical_Exam!$A156:$J2491,8,0)</f>
        <v>Yes</v>
      </c>
      <c r="L157" s="20" t="str">
        <f>VLOOKUP($A157,Cleaned_Medical_Exam!$A156:$J2491,9,0)</f>
        <v>Obesity</v>
      </c>
      <c r="M157" s="20" t="str">
        <f>VLOOKUP($A157,Cleaned_Medical_Exam!$A156:$J2491,10,0)</f>
        <v>Normal</v>
      </c>
      <c r="N157" s="48">
        <f>_xlfn.XLOOKUP(A157,Cleaned_Hospital_Details!A:A,Cleaned_Hospital_Details!B:B)</f>
        <v>3</v>
      </c>
      <c r="O157" s="49">
        <f>_xlfn.XLOOKUP($A157,Cleaned_Hospital_Details!$A:$A,Cleaned_Hospital_Details!C:C)</f>
        <v>37800.980000000003</v>
      </c>
      <c r="P157" s="8" t="str">
        <f>_xlfn.XLOOKUP($A157,Cleaned_Hospital_Details!$A:$A,Cleaned_Hospital_Details!D:D)</f>
        <v>Tier - 2</v>
      </c>
      <c r="Q157" s="8" t="str">
        <f>_xlfn.XLOOKUP($A157,Cleaned_Hospital_Details!$A:$A,Cleaned_Hospital_Details!E:E)</f>
        <v>Tier - 2</v>
      </c>
      <c r="R157" s="8" t="str">
        <f>_xlfn.XLOOKUP($A157,Cleaned_Hospital_Details!$A:$A,Cleaned_Hospital_Details!F:F)</f>
        <v>R1011</v>
      </c>
      <c r="S157" s="15">
        <f>_xlfn.XLOOKUP($A157,Cleaned_Hospital_Details!$A:$A,Cleaned_Hospital_Details!G:G)</f>
        <v>30523</v>
      </c>
      <c r="T157" s="8">
        <f>_xlfn.XLOOKUP($A157,Cleaned_Hospital_Details!$A:$A,Cleaned_Hospital_Details!H:H)</f>
        <v>39</v>
      </c>
      <c r="U157" s="8" t="str">
        <f>_xlfn.XLOOKUP($A157,Cleaned_Hospital_Details!$A:$A,Cleaned_Hospital_Details!I:I)</f>
        <v>Adult</v>
      </c>
      <c r="V157" t="str">
        <f t="shared" si="2"/>
        <v>Matthew Thill</v>
      </c>
    </row>
    <row r="158" spans="1:22" ht="15.6" x14ac:dyDescent="0.3">
      <c r="A158" s="10" t="s">
        <v>194</v>
      </c>
      <c r="B158" s="8" t="str">
        <f>VLOOKUP(A158,Cleaned_Customer_Names!A157:D2492,2,0)</f>
        <v>Mr.</v>
      </c>
      <c r="C158" s="8" t="str">
        <f>VLOOKUP(A158,Cleaned_Customer_Names!A157:D2492,3,0)</f>
        <v>Daniel</v>
      </c>
      <c r="D158" s="8" t="str">
        <f>VLOOKUP($A158,Cleaned_Customer_Names!$A157:$D2492,4,0)</f>
        <v>Glaz</v>
      </c>
      <c r="E158" s="22">
        <f>VLOOKUP($A158,Cleaned_Medical_Exam!$A157:$J2492,2,0)</f>
        <v>34.43</v>
      </c>
      <c r="F158" s="24">
        <f>VLOOKUP($A158,Cleaned_Medical_Exam!$A157:$J2492,3,0)</f>
        <v>10.82</v>
      </c>
      <c r="G158" s="20" t="str">
        <f>VLOOKUP($A158,Cleaned_Medical_Exam!$A157:$J2492,4,0)</f>
        <v>Yes</v>
      </c>
      <c r="H158" s="20" t="str">
        <f>VLOOKUP($A158,Cleaned_Medical_Exam!$A157:$J2492,5,0)</f>
        <v>No</v>
      </c>
      <c r="I158" s="20" t="str">
        <f>VLOOKUP($A158,Cleaned_Medical_Exam!$A157:$J2492,6,0)</f>
        <v>No</v>
      </c>
      <c r="J158" s="48">
        <f>VLOOKUP($A158,Cleaned_Medical_Exam!$A157:$J2492,7,0)</f>
        <v>1</v>
      </c>
      <c r="K158" s="8" t="str">
        <f>VLOOKUP($A158,Cleaned_Medical_Exam!$A157:$J2492,8,0)</f>
        <v>Yes</v>
      </c>
      <c r="L158" s="20" t="str">
        <f>VLOOKUP($A158,Cleaned_Medical_Exam!$A157:$J2492,9,0)</f>
        <v>Obesity</v>
      </c>
      <c r="M158" s="20" t="str">
        <f>VLOOKUP($A158,Cleaned_Medical_Exam!$A157:$J2492,10,0)</f>
        <v>Diabetes</v>
      </c>
      <c r="N158" s="48">
        <f>_xlfn.XLOOKUP(A158,Cleaned_Hospital_Details!A:A,Cleaned_Hospital_Details!B:B)</f>
        <v>0</v>
      </c>
      <c r="O158" s="49">
        <f>_xlfn.XLOOKUP($A158,Cleaned_Hospital_Details!$A:$A,Cleaned_Hospital_Details!C:C)</f>
        <v>37742.58</v>
      </c>
      <c r="P158" s="8" t="str">
        <f>_xlfn.XLOOKUP($A158,Cleaned_Hospital_Details!$A:$A,Cleaned_Hospital_Details!D:D)</f>
        <v>Tier - 1</v>
      </c>
      <c r="Q158" s="8" t="str">
        <f>_xlfn.XLOOKUP($A158,Cleaned_Hospital_Details!$A:$A,Cleaned_Hospital_Details!E:E)</f>
        <v>Tier - 1</v>
      </c>
      <c r="R158" s="8" t="str">
        <f>_xlfn.XLOOKUP($A158,Cleaned_Hospital_Details!$A:$A,Cleaned_Hospital_Details!F:F)</f>
        <v>R1013</v>
      </c>
      <c r="S158" s="15">
        <f>_xlfn.XLOOKUP($A158,Cleaned_Hospital_Details!$A:$A,Cleaned_Hospital_Details!G:G)</f>
        <v>31639</v>
      </c>
      <c r="T158" s="8">
        <f>_xlfn.XLOOKUP($A158,Cleaned_Hospital_Details!$A:$A,Cleaned_Hospital_Details!H:H)</f>
        <v>36</v>
      </c>
      <c r="U158" s="8" t="str">
        <f>_xlfn.XLOOKUP($A158,Cleaned_Hospital_Details!$A:$A,Cleaned_Hospital_Details!I:I)</f>
        <v>Adult</v>
      </c>
      <c r="V158" t="str">
        <f t="shared" si="2"/>
        <v>Daniel Glaz</v>
      </c>
    </row>
    <row r="159" spans="1:22" ht="15.6" x14ac:dyDescent="0.3">
      <c r="A159" s="10" t="s">
        <v>195</v>
      </c>
      <c r="B159" s="8" t="str">
        <f>VLOOKUP(A159,Cleaned_Customer_Names!A158:D2493,2,0)</f>
        <v>Ms.</v>
      </c>
      <c r="C159" s="8" t="str">
        <f>VLOOKUP(A159,Cleaned_Customer_Names!A158:D2493,3,0)</f>
        <v>Syndy</v>
      </c>
      <c r="D159" s="8" t="str">
        <f>VLOOKUP($A159,Cleaned_Customer_Names!$A158:$D2493,4,0)</f>
        <v>Sampson</v>
      </c>
      <c r="E159" s="22">
        <f>VLOOKUP($A159,Cleaned_Medical_Exam!$A158:$J2493,2,0)</f>
        <v>41.33</v>
      </c>
      <c r="F159" s="24">
        <f>VLOOKUP($A159,Cleaned_Medical_Exam!$A158:$J2493,3,0)</f>
        <v>4.01</v>
      </c>
      <c r="G159" s="20" t="str">
        <f>VLOOKUP($A159,Cleaned_Medical_Exam!$A158:$J2493,4,0)</f>
        <v>Yes</v>
      </c>
      <c r="H159" s="20" t="str">
        <f>VLOOKUP($A159,Cleaned_Medical_Exam!$A158:$J2493,5,0)</f>
        <v>No</v>
      </c>
      <c r="I159" s="20" t="str">
        <f>VLOOKUP($A159,Cleaned_Medical_Exam!$A158:$J2493,6,0)</f>
        <v>No</v>
      </c>
      <c r="J159" s="48">
        <f>VLOOKUP($A159,Cleaned_Medical_Exam!$A158:$J2493,7,0)</f>
        <v>0</v>
      </c>
      <c r="K159" s="8" t="str">
        <f>VLOOKUP($A159,Cleaned_Medical_Exam!$A158:$J2493,8,0)</f>
        <v>Yes</v>
      </c>
      <c r="L159" s="20" t="str">
        <f>VLOOKUP($A159,Cleaned_Medical_Exam!$A158:$J2493,9,0)</f>
        <v>Obesity</v>
      </c>
      <c r="M159" s="20" t="str">
        <f>VLOOKUP($A159,Cleaned_Medical_Exam!$A158:$J2493,10,0)</f>
        <v>Normal</v>
      </c>
      <c r="N159" s="48">
        <f>_xlfn.XLOOKUP(A159,Cleaned_Hospital_Details!A:A,Cleaned_Hospital_Details!B:B)</f>
        <v>2</v>
      </c>
      <c r="O159" s="49">
        <f>_xlfn.XLOOKUP($A159,Cleaned_Hospital_Details!$A:$A,Cleaned_Hospital_Details!C:C)</f>
        <v>37735.199999999997</v>
      </c>
      <c r="P159" s="8" t="str">
        <f>_xlfn.XLOOKUP($A159,Cleaned_Hospital_Details!$A:$A,Cleaned_Hospital_Details!D:D)</f>
        <v>Tier - 2</v>
      </c>
      <c r="Q159" s="8" t="str">
        <f>_xlfn.XLOOKUP($A159,Cleaned_Hospital_Details!$A:$A,Cleaned_Hospital_Details!E:E)</f>
        <v>Tier - 2</v>
      </c>
      <c r="R159" s="8" t="str">
        <f>_xlfn.XLOOKUP($A159,Cleaned_Hospital_Details!$A:$A,Cleaned_Hospital_Details!F:F)</f>
        <v>R1011</v>
      </c>
      <c r="S159" s="15">
        <f>_xlfn.XLOOKUP($A159,Cleaned_Hospital_Details!$A:$A,Cleaned_Hospital_Details!G:G)</f>
        <v>28021</v>
      </c>
      <c r="T159" s="8">
        <f>_xlfn.XLOOKUP($A159,Cleaned_Hospital_Details!$A:$A,Cleaned_Hospital_Details!H:H)</f>
        <v>46</v>
      </c>
      <c r="U159" s="8" t="str">
        <f>_xlfn.XLOOKUP($A159,Cleaned_Hospital_Details!$A:$A,Cleaned_Hospital_Details!I:I)</f>
        <v>Adult</v>
      </c>
      <c r="V159" t="str">
        <f t="shared" si="2"/>
        <v>Syndy Sampson</v>
      </c>
    </row>
    <row r="160" spans="1:22" ht="15.6" x14ac:dyDescent="0.3">
      <c r="A160" s="10" t="s">
        <v>196</v>
      </c>
      <c r="B160" s="8" t="str">
        <f>VLOOKUP(A160,Cleaned_Customer_Names!A159:D2494,2,0)</f>
        <v>Ms.</v>
      </c>
      <c r="C160" s="8" t="str">
        <f>VLOOKUP(A160,Cleaned_Customer_Names!A159:D2494,3,0)</f>
        <v>Aleksandra</v>
      </c>
      <c r="D160" s="8" t="str">
        <f>VLOOKUP($A160,Cleaned_Customer_Names!$A159:$D2494,4,0)</f>
        <v>Duliba</v>
      </c>
      <c r="E160" s="22">
        <f>VLOOKUP($A160,Cleaned_Medical_Exam!$A159:$J2494,2,0)</f>
        <v>31.92</v>
      </c>
      <c r="F160" s="24">
        <f>VLOOKUP($A160,Cleaned_Medical_Exam!$A159:$J2494,3,0)</f>
        <v>5.12</v>
      </c>
      <c r="G160" s="20" t="str">
        <f>VLOOKUP($A160,Cleaned_Medical_Exam!$A159:$J2494,4,0)</f>
        <v>Yes</v>
      </c>
      <c r="H160" s="20" t="str">
        <f>VLOOKUP($A160,Cleaned_Medical_Exam!$A159:$J2494,5,0)</f>
        <v>No</v>
      </c>
      <c r="I160" s="20" t="str">
        <f>VLOOKUP($A160,Cleaned_Medical_Exam!$A159:$J2494,6,0)</f>
        <v>No</v>
      </c>
      <c r="J160" s="48">
        <f>VLOOKUP($A160,Cleaned_Medical_Exam!$A159:$J2494,7,0)</f>
        <v>1</v>
      </c>
      <c r="K160" s="8" t="str">
        <f>VLOOKUP($A160,Cleaned_Medical_Exam!$A159:$J2494,8,0)</f>
        <v>Yes</v>
      </c>
      <c r="L160" s="20" t="str">
        <f>VLOOKUP($A160,Cleaned_Medical_Exam!$A159:$J2494,9,0)</f>
        <v>Obesity</v>
      </c>
      <c r="M160" s="20" t="str">
        <f>VLOOKUP($A160,Cleaned_Medical_Exam!$A159:$J2494,10,0)</f>
        <v>Normal</v>
      </c>
      <c r="N160" s="48">
        <f>_xlfn.XLOOKUP(A160,Cleaned_Hospital_Details!A:A,Cleaned_Hospital_Details!B:B)</f>
        <v>1</v>
      </c>
      <c r="O160" s="49">
        <f>_xlfn.XLOOKUP($A160,Cleaned_Hospital_Details!$A:$A,Cleaned_Hospital_Details!C:C)</f>
        <v>37701.879999999997</v>
      </c>
      <c r="P160" s="8" t="str">
        <f>_xlfn.XLOOKUP($A160,Cleaned_Hospital_Details!$A:$A,Cleaned_Hospital_Details!D:D)</f>
        <v>Tier - 2</v>
      </c>
      <c r="Q160" s="8" t="str">
        <f>_xlfn.XLOOKUP($A160,Cleaned_Hospital_Details!$A:$A,Cleaned_Hospital_Details!E:E)</f>
        <v>Tier - 3</v>
      </c>
      <c r="R160" s="8" t="str">
        <f>_xlfn.XLOOKUP($A160,Cleaned_Hospital_Details!$A:$A,Cleaned_Hospital_Details!F:F)</f>
        <v>R1023</v>
      </c>
      <c r="S160" s="15">
        <f>_xlfn.XLOOKUP($A160,Cleaned_Hospital_Details!$A:$A,Cleaned_Hospital_Details!G:G)</f>
        <v>32426</v>
      </c>
      <c r="T160" s="8">
        <f>_xlfn.XLOOKUP($A160,Cleaned_Hospital_Details!$A:$A,Cleaned_Hospital_Details!H:H)</f>
        <v>34</v>
      </c>
      <c r="U160" s="8" t="str">
        <f>_xlfn.XLOOKUP($A160,Cleaned_Hospital_Details!$A:$A,Cleaned_Hospital_Details!I:I)</f>
        <v>Adult</v>
      </c>
      <c r="V160" t="str">
        <f t="shared" si="2"/>
        <v>Aleksandra Duliba</v>
      </c>
    </row>
    <row r="161" spans="1:22" ht="15.6" x14ac:dyDescent="0.3">
      <c r="A161" s="10" t="s">
        <v>197</v>
      </c>
      <c r="B161" s="8" t="str">
        <f>VLOOKUP(A161,Cleaned_Customer_Names!A160:D2495,2,0)</f>
        <v>Mr.</v>
      </c>
      <c r="C161" s="8" t="str">
        <f>VLOOKUP(A161,Cleaned_Customer_Names!A160:D2495,3,0)</f>
        <v>Steeve</v>
      </c>
      <c r="D161" s="8" t="str">
        <f>VLOOKUP($A161,Cleaned_Customer_Names!$A160:$D2495,4,0)</f>
        <v>Tanguay</v>
      </c>
      <c r="E161" s="22">
        <f>VLOOKUP($A161,Cleaned_Medical_Exam!$A160:$J2495,2,0)</f>
        <v>39.799999999999997</v>
      </c>
      <c r="F161" s="24">
        <f>VLOOKUP($A161,Cleaned_Medical_Exam!$A160:$J2495,3,0)</f>
        <v>10.54</v>
      </c>
      <c r="G161" s="20" t="str">
        <f>VLOOKUP($A161,Cleaned_Medical_Exam!$A160:$J2495,4,0)</f>
        <v>Yes</v>
      </c>
      <c r="H161" s="20" t="str">
        <f>VLOOKUP($A161,Cleaned_Medical_Exam!$A160:$J2495,5,0)</f>
        <v>No</v>
      </c>
      <c r="I161" s="20" t="str">
        <f>VLOOKUP($A161,Cleaned_Medical_Exam!$A160:$J2495,6,0)</f>
        <v>No</v>
      </c>
      <c r="J161" s="48">
        <f>VLOOKUP($A161,Cleaned_Medical_Exam!$A160:$J2495,7,0)</f>
        <v>2</v>
      </c>
      <c r="K161" s="8" t="str">
        <f>VLOOKUP($A161,Cleaned_Medical_Exam!$A160:$J2495,8,0)</f>
        <v>Yes</v>
      </c>
      <c r="L161" s="20" t="str">
        <f>VLOOKUP($A161,Cleaned_Medical_Exam!$A160:$J2495,9,0)</f>
        <v>Obesity</v>
      </c>
      <c r="M161" s="20" t="str">
        <f>VLOOKUP($A161,Cleaned_Medical_Exam!$A160:$J2495,10,0)</f>
        <v>Diabetes</v>
      </c>
      <c r="N161" s="48">
        <f>_xlfn.XLOOKUP(A161,Cleaned_Hospital_Details!A:A,Cleaned_Hospital_Details!B:B)</f>
        <v>0</v>
      </c>
      <c r="O161" s="49">
        <f>_xlfn.XLOOKUP($A161,Cleaned_Hospital_Details!$A:$A,Cleaned_Hospital_Details!C:C)</f>
        <v>37675.06</v>
      </c>
      <c r="P161" s="8" t="str">
        <f>_xlfn.XLOOKUP($A161,Cleaned_Hospital_Details!$A:$A,Cleaned_Hospital_Details!D:D)</f>
        <v>Tier - 2</v>
      </c>
      <c r="Q161" s="8" t="str">
        <f>_xlfn.XLOOKUP($A161,Cleaned_Hospital_Details!$A:$A,Cleaned_Hospital_Details!E:E)</f>
        <v>Tier - 3</v>
      </c>
      <c r="R161" s="8" t="str">
        <f>_xlfn.XLOOKUP($A161,Cleaned_Hospital_Details!$A:$A,Cleaned_Hospital_Details!F:F)</f>
        <v>R1011</v>
      </c>
      <c r="S161" s="15">
        <f>_xlfn.XLOOKUP($A161,Cleaned_Hospital_Details!$A:$A,Cleaned_Hospital_Details!G:G)</f>
        <v>25869</v>
      </c>
      <c r="T161" s="8">
        <f>_xlfn.XLOOKUP($A161,Cleaned_Hospital_Details!$A:$A,Cleaned_Hospital_Details!H:H)</f>
        <v>52</v>
      </c>
      <c r="U161" s="8" t="str">
        <f>_xlfn.XLOOKUP($A161,Cleaned_Hospital_Details!$A:$A,Cleaned_Hospital_Details!I:I)</f>
        <v>Adult</v>
      </c>
      <c r="V161" t="str">
        <f t="shared" si="2"/>
        <v>Steeve Tanguay</v>
      </c>
    </row>
    <row r="162" spans="1:22" ht="15.6" x14ac:dyDescent="0.3">
      <c r="A162" s="10" t="s">
        <v>198</v>
      </c>
      <c r="B162" s="8" t="str">
        <f>VLOOKUP(A162,Cleaned_Customer_Names!A161:D2496,2,0)</f>
        <v>Mr.</v>
      </c>
      <c r="C162" s="8" t="str">
        <f>VLOOKUP(A162,Cleaned_Customer_Names!A161:D2496,3,0)</f>
        <v>Richard</v>
      </c>
      <c r="D162" s="8" t="str">
        <f>VLOOKUP($A162,Cleaned_Customer_Names!$A161:$D2496,4,0)</f>
        <v>McClelland</v>
      </c>
      <c r="E162" s="22">
        <f>VLOOKUP($A162,Cleaned_Medical_Exam!$A161:$J2496,2,0)</f>
        <v>42.82</v>
      </c>
      <c r="F162" s="24">
        <f>VLOOKUP($A162,Cleaned_Medical_Exam!$A161:$J2496,3,0)</f>
        <v>4.21</v>
      </c>
      <c r="G162" s="20" t="str">
        <f>VLOOKUP($A162,Cleaned_Medical_Exam!$A161:$J2496,4,0)</f>
        <v>No</v>
      </c>
      <c r="H162" s="20" t="str">
        <f>VLOOKUP($A162,Cleaned_Medical_Exam!$A161:$J2496,5,0)</f>
        <v>No</v>
      </c>
      <c r="I162" s="20" t="str">
        <f>VLOOKUP($A162,Cleaned_Medical_Exam!$A161:$J2496,6,0)</f>
        <v>No</v>
      </c>
      <c r="J162" s="48">
        <f>VLOOKUP($A162,Cleaned_Medical_Exam!$A161:$J2496,7,0)</f>
        <v>0</v>
      </c>
      <c r="K162" s="8" t="str">
        <f>VLOOKUP($A162,Cleaned_Medical_Exam!$A161:$J2496,8,0)</f>
        <v>Yes</v>
      </c>
      <c r="L162" s="20" t="str">
        <f>VLOOKUP($A162,Cleaned_Medical_Exam!$A161:$J2496,9,0)</f>
        <v>Obesity</v>
      </c>
      <c r="M162" s="20" t="str">
        <f>VLOOKUP($A162,Cleaned_Medical_Exam!$A161:$J2496,10,0)</f>
        <v>Normal</v>
      </c>
      <c r="N162" s="48">
        <f>_xlfn.XLOOKUP(A162,Cleaned_Hospital_Details!A:A,Cleaned_Hospital_Details!B:B)</f>
        <v>3</v>
      </c>
      <c r="O162" s="49">
        <f>_xlfn.XLOOKUP($A162,Cleaned_Hospital_Details!$A:$A,Cleaned_Hospital_Details!C:C)</f>
        <v>37650.74</v>
      </c>
      <c r="P162" s="8" t="str">
        <f>_xlfn.XLOOKUP($A162,Cleaned_Hospital_Details!$A:$A,Cleaned_Hospital_Details!D:D)</f>
        <v>Tier - 2</v>
      </c>
      <c r="Q162" s="8" t="str">
        <f>_xlfn.XLOOKUP($A162,Cleaned_Hospital_Details!$A:$A,Cleaned_Hospital_Details!E:E)</f>
        <v>Tier - 2</v>
      </c>
      <c r="R162" s="8" t="str">
        <f>_xlfn.XLOOKUP($A162,Cleaned_Hospital_Details!$A:$A,Cleaned_Hospital_Details!F:F)</f>
        <v>R1012</v>
      </c>
      <c r="S162" s="15">
        <f>_xlfn.XLOOKUP($A162,Cleaned_Hospital_Details!$A:$A,Cleaned_Hospital_Details!G:G)</f>
        <v>30122</v>
      </c>
      <c r="T162" s="8">
        <f>_xlfn.XLOOKUP($A162,Cleaned_Hospital_Details!$A:$A,Cleaned_Hospital_Details!H:H)</f>
        <v>40</v>
      </c>
      <c r="U162" s="8" t="str">
        <f>_xlfn.XLOOKUP($A162,Cleaned_Hospital_Details!$A:$A,Cleaned_Hospital_Details!I:I)</f>
        <v>Adult</v>
      </c>
      <c r="V162" t="str">
        <f t="shared" si="2"/>
        <v>Richard McClelland</v>
      </c>
    </row>
    <row r="163" spans="1:22" ht="15.6" x14ac:dyDescent="0.3">
      <c r="A163" s="10" t="s">
        <v>199</v>
      </c>
      <c r="B163" s="8" t="str">
        <f>VLOOKUP(A163,Cleaned_Customer_Names!A162:D2497,2,0)</f>
        <v>Mr.</v>
      </c>
      <c r="C163" s="8" t="str">
        <f>VLOOKUP(A163,Cleaned_Customer_Names!A162:D2497,3,0)</f>
        <v>Aaron</v>
      </c>
      <c r="D163" s="8" t="str">
        <f>VLOOKUP($A163,Cleaned_Customer_Names!$A162:$D2497,4,0)</f>
        <v>Gorman</v>
      </c>
      <c r="E163" s="22">
        <f>VLOOKUP($A163,Cleaned_Medical_Exam!$A162:$J2497,2,0)</f>
        <v>33.630000000000003</v>
      </c>
      <c r="F163" s="24">
        <f>VLOOKUP($A163,Cleaned_Medical_Exam!$A162:$J2497,3,0)</f>
        <v>5.42</v>
      </c>
      <c r="G163" s="20" t="str">
        <f>VLOOKUP($A163,Cleaned_Medical_Exam!$A162:$J2497,4,0)</f>
        <v>No</v>
      </c>
      <c r="H163" s="20" t="str">
        <f>VLOOKUP($A163,Cleaned_Medical_Exam!$A162:$J2497,5,0)</f>
        <v>No</v>
      </c>
      <c r="I163" s="20" t="str">
        <f>VLOOKUP($A163,Cleaned_Medical_Exam!$A162:$J2497,6,0)</f>
        <v>No</v>
      </c>
      <c r="J163" s="48">
        <f>VLOOKUP($A163,Cleaned_Medical_Exam!$A162:$J2497,7,0)</f>
        <v>0</v>
      </c>
      <c r="K163" s="8" t="str">
        <f>VLOOKUP($A163,Cleaned_Medical_Exam!$A162:$J2497,8,0)</f>
        <v>Yes</v>
      </c>
      <c r="L163" s="20" t="str">
        <f>VLOOKUP($A163,Cleaned_Medical_Exam!$A162:$J2497,9,0)</f>
        <v>Obesity</v>
      </c>
      <c r="M163" s="20" t="str">
        <f>VLOOKUP($A163,Cleaned_Medical_Exam!$A162:$J2497,10,0)</f>
        <v>Normal</v>
      </c>
      <c r="N163" s="48">
        <f>_xlfn.XLOOKUP(A163,Cleaned_Hospital_Details!A:A,Cleaned_Hospital_Details!B:B)</f>
        <v>1</v>
      </c>
      <c r="O163" s="49">
        <f>_xlfn.XLOOKUP($A163,Cleaned_Hospital_Details!$A:$A,Cleaned_Hospital_Details!C:C)</f>
        <v>37607.53</v>
      </c>
      <c r="P163" s="8" t="str">
        <f>_xlfn.XLOOKUP($A163,Cleaned_Hospital_Details!$A:$A,Cleaned_Hospital_Details!D:D)</f>
        <v>Tier - 1</v>
      </c>
      <c r="Q163" s="8" t="str">
        <f>_xlfn.XLOOKUP($A163,Cleaned_Hospital_Details!$A:$A,Cleaned_Hospital_Details!E:E)</f>
        <v>Tier - 2</v>
      </c>
      <c r="R163" s="8" t="str">
        <f>_xlfn.XLOOKUP($A163,Cleaned_Hospital_Details!$A:$A,Cleaned_Hospital_Details!F:F)</f>
        <v>R1019</v>
      </c>
      <c r="S163" s="15">
        <f>_xlfn.XLOOKUP($A163,Cleaned_Hospital_Details!$A:$A,Cleaned_Hospital_Details!G:G)</f>
        <v>33193</v>
      </c>
      <c r="T163" s="8">
        <f>_xlfn.XLOOKUP($A163,Cleaned_Hospital_Details!$A:$A,Cleaned_Hospital_Details!H:H)</f>
        <v>32</v>
      </c>
      <c r="U163" s="8" t="str">
        <f>_xlfn.XLOOKUP($A163,Cleaned_Hospital_Details!$A:$A,Cleaned_Hospital_Details!I:I)</f>
        <v>Adult</v>
      </c>
      <c r="V163" t="str">
        <f t="shared" si="2"/>
        <v>Aaron Gorman</v>
      </c>
    </row>
    <row r="164" spans="1:22" ht="15.6" x14ac:dyDescent="0.3">
      <c r="A164" s="10" t="s">
        <v>200</v>
      </c>
      <c r="B164" s="8" t="str">
        <f>VLOOKUP(A164,Cleaned_Customer_Names!A163:D2498,2,0)</f>
        <v>Mr.</v>
      </c>
      <c r="C164" s="8" t="str">
        <f>VLOOKUP(A164,Cleaned_Customer_Names!A163:D2498,3,0)</f>
        <v>Akira</v>
      </c>
      <c r="D164" s="8" t="str">
        <f>VLOOKUP($A164,Cleaned_Customer_Names!$A163:$D2498,4,0)</f>
        <v>Nishimura</v>
      </c>
      <c r="E164" s="22">
        <f>VLOOKUP($A164,Cleaned_Medical_Exam!$A163:$J2498,2,0)</f>
        <v>37.07</v>
      </c>
      <c r="F164" s="24">
        <f>VLOOKUP($A164,Cleaned_Medical_Exam!$A163:$J2498,3,0)</f>
        <v>4.28</v>
      </c>
      <c r="G164" s="20" t="str">
        <f>VLOOKUP($A164,Cleaned_Medical_Exam!$A163:$J2498,4,0)</f>
        <v>No</v>
      </c>
      <c r="H164" s="20" t="str">
        <f>VLOOKUP($A164,Cleaned_Medical_Exam!$A163:$J2498,5,0)</f>
        <v>Yes</v>
      </c>
      <c r="I164" s="20" t="str">
        <f>VLOOKUP($A164,Cleaned_Medical_Exam!$A163:$J2498,6,0)</f>
        <v>No</v>
      </c>
      <c r="J164" s="48">
        <f>VLOOKUP($A164,Cleaned_Medical_Exam!$A163:$J2498,7,0)</f>
        <v>1</v>
      </c>
      <c r="K164" s="8" t="str">
        <f>VLOOKUP($A164,Cleaned_Medical_Exam!$A163:$J2498,8,0)</f>
        <v>Yes</v>
      </c>
      <c r="L164" s="20" t="str">
        <f>VLOOKUP($A164,Cleaned_Medical_Exam!$A163:$J2498,9,0)</f>
        <v>Obesity</v>
      </c>
      <c r="M164" s="20" t="str">
        <f>VLOOKUP($A164,Cleaned_Medical_Exam!$A163:$J2498,10,0)</f>
        <v>Normal</v>
      </c>
      <c r="N164" s="48">
        <f>_xlfn.XLOOKUP(A164,Cleaned_Hospital_Details!A:A,Cleaned_Hospital_Details!B:B)</f>
        <v>2</v>
      </c>
      <c r="O164" s="49">
        <f>_xlfn.XLOOKUP($A164,Cleaned_Hospital_Details!$A:$A,Cleaned_Hospital_Details!C:C)</f>
        <v>37484.449999999997</v>
      </c>
      <c r="P164" s="8" t="str">
        <f>_xlfn.XLOOKUP($A164,Cleaned_Hospital_Details!$A:$A,Cleaned_Hospital_Details!D:D)</f>
        <v>Tier - 1</v>
      </c>
      <c r="Q164" s="8" t="str">
        <f>_xlfn.XLOOKUP($A164,Cleaned_Hospital_Details!$A:$A,Cleaned_Hospital_Details!E:E)</f>
        <v>Tier - 1</v>
      </c>
      <c r="R164" s="8" t="str">
        <f>_xlfn.XLOOKUP($A164,Cleaned_Hospital_Details!$A:$A,Cleaned_Hospital_Details!F:F)</f>
        <v>R1013</v>
      </c>
      <c r="S164" s="15">
        <f>_xlfn.XLOOKUP($A164,Cleaned_Hospital_Details!$A:$A,Cleaned_Hospital_Details!G:G)</f>
        <v>36811</v>
      </c>
      <c r="T164" s="8">
        <f>_xlfn.XLOOKUP($A164,Cleaned_Hospital_Details!$A:$A,Cleaned_Hospital_Details!H:H)</f>
        <v>22</v>
      </c>
      <c r="U164" s="8" t="str">
        <f>_xlfn.XLOOKUP($A164,Cleaned_Hospital_Details!$A:$A,Cleaned_Hospital_Details!I:I)</f>
        <v>Adult</v>
      </c>
      <c r="V164" t="str">
        <f t="shared" si="2"/>
        <v>Akira Nishimura</v>
      </c>
    </row>
    <row r="165" spans="1:22" ht="15.6" x14ac:dyDescent="0.3">
      <c r="A165" s="10" t="s">
        <v>201</v>
      </c>
      <c r="B165" s="8" t="str">
        <f>VLOOKUP(A165,Cleaned_Customer_Names!A164:D2499,2,0)</f>
        <v>Mr.</v>
      </c>
      <c r="C165" s="8" t="str">
        <f>VLOOKUP(A165,Cleaned_Customer_Names!A164:D2499,3,0)</f>
        <v>Ben</v>
      </c>
      <c r="D165" s="8" t="str">
        <f>VLOOKUP($A165,Cleaned_Customer_Names!$A164:$D2499,4,0)</f>
        <v>Brimble</v>
      </c>
      <c r="E165" s="22">
        <f>VLOOKUP($A165,Cleaned_Medical_Exam!$A164:$J2499,2,0)</f>
        <v>35.625</v>
      </c>
      <c r="F165" s="24">
        <f>VLOOKUP($A165,Cleaned_Medical_Exam!$A164:$J2499,3,0)</f>
        <v>8.9</v>
      </c>
      <c r="G165" s="20" t="str">
        <f>VLOOKUP($A165,Cleaned_Medical_Exam!$A164:$J2499,4,0)</f>
        <v>No</v>
      </c>
      <c r="H165" s="20" t="str">
        <f>VLOOKUP($A165,Cleaned_Medical_Exam!$A164:$J2499,5,0)</f>
        <v>No</v>
      </c>
      <c r="I165" s="20" t="str">
        <f>VLOOKUP($A165,Cleaned_Medical_Exam!$A164:$J2499,6,0)</f>
        <v>No</v>
      </c>
      <c r="J165" s="48">
        <f>VLOOKUP($A165,Cleaned_Medical_Exam!$A164:$J2499,7,0)</f>
        <v>0</v>
      </c>
      <c r="K165" s="8" t="str">
        <f>VLOOKUP($A165,Cleaned_Medical_Exam!$A164:$J2499,8,0)</f>
        <v>Yes</v>
      </c>
      <c r="L165" s="20" t="str">
        <f>VLOOKUP($A165,Cleaned_Medical_Exam!$A164:$J2499,9,0)</f>
        <v>Obesity</v>
      </c>
      <c r="M165" s="20" t="str">
        <f>VLOOKUP($A165,Cleaned_Medical_Exam!$A164:$J2499,10,0)</f>
        <v>Diabetes</v>
      </c>
      <c r="N165" s="48">
        <f>_xlfn.XLOOKUP(A165,Cleaned_Hospital_Details!A:A,Cleaned_Hospital_Details!B:B)</f>
        <v>3</v>
      </c>
      <c r="O165" s="49">
        <f>_xlfn.XLOOKUP($A165,Cleaned_Hospital_Details!$A:$A,Cleaned_Hospital_Details!C:C)</f>
        <v>37465.339999999997</v>
      </c>
      <c r="P165" s="8" t="str">
        <f>_xlfn.XLOOKUP($A165,Cleaned_Hospital_Details!$A:$A,Cleaned_Hospital_Details!D:D)</f>
        <v>Tier - 1</v>
      </c>
      <c r="Q165" s="8" t="str">
        <f>_xlfn.XLOOKUP($A165,Cleaned_Hospital_Details!$A:$A,Cleaned_Hospital_Details!E:E)</f>
        <v>Tier - 2</v>
      </c>
      <c r="R165" s="8" t="str">
        <f>_xlfn.XLOOKUP($A165,Cleaned_Hospital_Details!$A:$A,Cleaned_Hospital_Details!F:F)</f>
        <v>R1012</v>
      </c>
      <c r="S165" s="15">
        <f>_xlfn.XLOOKUP($A165,Cleaned_Hospital_Details!$A:$A,Cleaned_Hospital_Details!G:G)</f>
        <v>37526</v>
      </c>
      <c r="T165" s="8">
        <f>_xlfn.XLOOKUP($A165,Cleaned_Hospital_Details!$A:$A,Cleaned_Hospital_Details!H:H)</f>
        <v>20</v>
      </c>
      <c r="U165" s="8" t="str">
        <f>_xlfn.XLOOKUP($A165,Cleaned_Hospital_Details!$A:$A,Cleaned_Hospital_Details!I:I)</f>
        <v>Adult</v>
      </c>
      <c r="V165" t="str">
        <f t="shared" si="2"/>
        <v>Ben Brimble</v>
      </c>
    </row>
    <row r="166" spans="1:22" ht="15.6" x14ac:dyDescent="0.3">
      <c r="A166" s="10" t="s">
        <v>202</v>
      </c>
      <c r="B166" s="8" t="str">
        <f>VLOOKUP(A166,Cleaned_Customer_Names!A165:D2500,2,0)</f>
        <v>Ms.</v>
      </c>
      <c r="C166" s="8" t="str">
        <f>VLOOKUP(A166,Cleaned_Customer_Names!A165:D2500,3,0)</f>
        <v>Jana</v>
      </c>
      <c r="D166" s="8" t="str">
        <f>VLOOKUP($A166,Cleaned_Customer_Names!$A165:$D2500,4,0)</f>
        <v>Trenk</v>
      </c>
      <c r="E166" s="22">
        <f>VLOOKUP($A166,Cleaned_Medical_Exam!$A165:$J2500,2,0)</f>
        <v>42.69</v>
      </c>
      <c r="F166" s="24">
        <f>VLOOKUP($A166,Cleaned_Medical_Exam!$A165:$J2500,3,0)</f>
        <v>4.8899999999999997</v>
      </c>
      <c r="G166" s="20" t="str">
        <f>VLOOKUP($A166,Cleaned_Medical_Exam!$A165:$J2500,4,0)</f>
        <v>No</v>
      </c>
      <c r="H166" s="20" t="str">
        <f>VLOOKUP($A166,Cleaned_Medical_Exam!$A165:$J2500,5,0)</f>
        <v>No</v>
      </c>
      <c r="I166" s="20" t="str">
        <f>VLOOKUP($A166,Cleaned_Medical_Exam!$A165:$J2500,6,0)</f>
        <v>Yes</v>
      </c>
      <c r="J166" s="48">
        <f>VLOOKUP($A166,Cleaned_Medical_Exam!$A165:$J2500,7,0)</f>
        <v>1</v>
      </c>
      <c r="K166" s="8" t="str">
        <f>VLOOKUP($A166,Cleaned_Medical_Exam!$A165:$J2500,8,0)</f>
        <v>Yes</v>
      </c>
      <c r="L166" s="20" t="str">
        <f>VLOOKUP($A166,Cleaned_Medical_Exam!$A165:$J2500,9,0)</f>
        <v>Obesity</v>
      </c>
      <c r="M166" s="20" t="str">
        <f>VLOOKUP($A166,Cleaned_Medical_Exam!$A165:$J2500,10,0)</f>
        <v>Normal</v>
      </c>
      <c r="N166" s="48">
        <f>_xlfn.XLOOKUP(A166,Cleaned_Hospital_Details!A:A,Cleaned_Hospital_Details!B:B)</f>
        <v>2</v>
      </c>
      <c r="O166" s="49">
        <f>_xlfn.XLOOKUP($A166,Cleaned_Hospital_Details!$A:$A,Cleaned_Hospital_Details!C:C)</f>
        <v>37425.94</v>
      </c>
      <c r="P166" s="8" t="str">
        <f>_xlfn.XLOOKUP($A166,Cleaned_Hospital_Details!$A:$A,Cleaned_Hospital_Details!D:D)</f>
        <v>Tier - 2</v>
      </c>
      <c r="Q166" s="8" t="str">
        <f>_xlfn.XLOOKUP($A166,Cleaned_Hospital_Details!$A:$A,Cleaned_Hospital_Details!E:E)</f>
        <v>Tier - 1</v>
      </c>
      <c r="R166" s="8" t="str">
        <f>_xlfn.XLOOKUP($A166,Cleaned_Hospital_Details!$A:$A,Cleaned_Hospital_Details!F:F)</f>
        <v>R1011</v>
      </c>
      <c r="S166" s="15">
        <f>_xlfn.XLOOKUP($A166,Cleaned_Hospital_Details!$A:$A,Cleaned_Hospital_Details!G:G)</f>
        <v>29070</v>
      </c>
      <c r="T166" s="8">
        <f>_xlfn.XLOOKUP($A166,Cleaned_Hospital_Details!$A:$A,Cleaned_Hospital_Details!H:H)</f>
        <v>43</v>
      </c>
      <c r="U166" s="8" t="str">
        <f>_xlfn.XLOOKUP($A166,Cleaned_Hospital_Details!$A:$A,Cleaned_Hospital_Details!I:I)</f>
        <v>Adult</v>
      </c>
      <c r="V166" t="str">
        <f t="shared" si="2"/>
        <v>Jana Trenk</v>
      </c>
    </row>
    <row r="167" spans="1:22" ht="15.6" x14ac:dyDescent="0.3">
      <c r="A167" s="10" t="s">
        <v>203</v>
      </c>
      <c r="B167" s="8" t="str">
        <f>VLOOKUP(A167,Cleaned_Customer_Names!A166:D2501,2,0)</f>
        <v>Mr.</v>
      </c>
      <c r="C167" s="8" t="str">
        <f>VLOOKUP(A167,Cleaned_Customer_Names!A166:D2501,3,0)</f>
        <v>Jay</v>
      </c>
      <c r="D167" s="8" t="str">
        <f>VLOOKUP($A167,Cleaned_Customer_Names!$A166:$D2501,4,0)</f>
        <v>Wittmann</v>
      </c>
      <c r="E167" s="22">
        <f>VLOOKUP($A167,Cleaned_Medical_Exam!$A166:$J2501,2,0)</f>
        <v>37.869999999999997</v>
      </c>
      <c r="F167" s="24">
        <f>VLOOKUP($A167,Cleaned_Medical_Exam!$A166:$J2501,3,0)</f>
        <v>4.29</v>
      </c>
      <c r="G167" s="20" t="str">
        <f>VLOOKUP($A167,Cleaned_Medical_Exam!$A166:$J2501,4,0)</f>
        <v>Yes</v>
      </c>
      <c r="H167" s="20" t="str">
        <f>VLOOKUP($A167,Cleaned_Medical_Exam!$A166:$J2501,5,0)</f>
        <v>No</v>
      </c>
      <c r="I167" s="20" t="str">
        <f>VLOOKUP($A167,Cleaned_Medical_Exam!$A166:$J2501,6,0)</f>
        <v>Yes</v>
      </c>
      <c r="J167" s="48">
        <f>VLOOKUP($A167,Cleaned_Medical_Exam!$A166:$J2501,7,0)</f>
        <v>1</v>
      </c>
      <c r="K167" s="8" t="str">
        <f>VLOOKUP($A167,Cleaned_Medical_Exam!$A166:$J2501,8,0)</f>
        <v>Yes</v>
      </c>
      <c r="L167" s="20" t="str">
        <f>VLOOKUP($A167,Cleaned_Medical_Exam!$A166:$J2501,9,0)</f>
        <v>Obesity</v>
      </c>
      <c r="M167" s="20" t="str">
        <f>VLOOKUP($A167,Cleaned_Medical_Exam!$A166:$J2501,10,0)</f>
        <v>Normal</v>
      </c>
      <c r="N167" s="48">
        <f>_xlfn.XLOOKUP(A167,Cleaned_Hospital_Details!A:A,Cleaned_Hospital_Details!B:B)</f>
        <v>0</v>
      </c>
      <c r="O167" s="49">
        <f>_xlfn.XLOOKUP($A167,Cleaned_Hospital_Details!$A:$A,Cleaned_Hospital_Details!C:C)</f>
        <v>37277.269999999997</v>
      </c>
      <c r="P167" s="8" t="str">
        <f>_xlfn.XLOOKUP($A167,Cleaned_Hospital_Details!$A:$A,Cleaned_Hospital_Details!D:D)</f>
        <v>Tier - 1</v>
      </c>
      <c r="Q167" s="8" t="str">
        <f>_xlfn.XLOOKUP($A167,Cleaned_Hospital_Details!$A:$A,Cleaned_Hospital_Details!E:E)</f>
        <v>Tier - 3</v>
      </c>
      <c r="R167" s="8" t="str">
        <f>_xlfn.XLOOKUP($A167,Cleaned_Hospital_Details!$A:$A,Cleaned_Hospital_Details!F:F)</f>
        <v>R1011</v>
      </c>
      <c r="S167" s="15">
        <f>_xlfn.XLOOKUP($A167,Cleaned_Hospital_Details!$A:$A,Cleaned_Hospital_Details!G:G)</f>
        <v>25506</v>
      </c>
      <c r="T167" s="8">
        <f>_xlfn.XLOOKUP($A167,Cleaned_Hospital_Details!$A:$A,Cleaned_Hospital_Details!H:H)</f>
        <v>53</v>
      </c>
      <c r="U167" s="8" t="str">
        <f>_xlfn.XLOOKUP($A167,Cleaned_Hospital_Details!$A:$A,Cleaned_Hospital_Details!I:I)</f>
        <v>Adult</v>
      </c>
      <c r="V167" t="str">
        <f t="shared" si="2"/>
        <v>Jay Wittmann</v>
      </c>
    </row>
    <row r="168" spans="1:22" ht="15.6" x14ac:dyDescent="0.3">
      <c r="A168" s="10" t="s">
        <v>204</v>
      </c>
      <c r="B168" s="8" t="str">
        <f>VLOOKUP(A168,Cleaned_Customer_Names!A167:D2502,2,0)</f>
        <v>Ms.</v>
      </c>
      <c r="C168" s="8" t="str">
        <f>VLOOKUP(A168,Cleaned_Customer_Names!A167:D2502,3,0)</f>
        <v>Marie-Helene</v>
      </c>
      <c r="D168" s="8" t="str">
        <f>VLOOKUP($A168,Cleaned_Customer_Names!$A167:$D2502,4,0)</f>
        <v>Tremblay</v>
      </c>
      <c r="E168" s="22">
        <f>VLOOKUP($A168,Cleaned_Medical_Exam!$A167:$J2502,2,0)</f>
        <v>40.61</v>
      </c>
      <c r="F168" s="24">
        <f>VLOOKUP($A168,Cleaned_Medical_Exam!$A167:$J2502,3,0)</f>
        <v>8</v>
      </c>
      <c r="G168" s="20" t="str">
        <f>VLOOKUP($A168,Cleaned_Medical_Exam!$A167:$J2502,4,0)</f>
        <v>Yes</v>
      </c>
      <c r="H168" s="20" t="str">
        <f>VLOOKUP($A168,Cleaned_Medical_Exam!$A167:$J2502,5,0)</f>
        <v>No</v>
      </c>
      <c r="I168" s="20" t="str">
        <f>VLOOKUP($A168,Cleaned_Medical_Exam!$A167:$J2502,6,0)</f>
        <v>No</v>
      </c>
      <c r="J168" s="48">
        <f>VLOOKUP($A168,Cleaned_Medical_Exam!$A167:$J2502,7,0)</f>
        <v>1</v>
      </c>
      <c r="K168" s="8" t="str">
        <f>VLOOKUP($A168,Cleaned_Medical_Exam!$A167:$J2502,8,0)</f>
        <v>Yes</v>
      </c>
      <c r="L168" s="20" t="str">
        <f>VLOOKUP($A168,Cleaned_Medical_Exam!$A167:$J2502,9,0)</f>
        <v>Obesity</v>
      </c>
      <c r="M168" s="20" t="str">
        <f>VLOOKUP($A168,Cleaned_Medical_Exam!$A167:$J2502,10,0)</f>
        <v>Diabetes</v>
      </c>
      <c r="N168" s="48">
        <f>_xlfn.XLOOKUP(A168,Cleaned_Hospital_Details!A:A,Cleaned_Hospital_Details!B:B)</f>
        <v>1</v>
      </c>
      <c r="O168" s="49">
        <f>_xlfn.XLOOKUP($A168,Cleaned_Hospital_Details!$A:$A,Cleaned_Hospital_Details!C:C)</f>
        <v>37272.339999999997</v>
      </c>
      <c r="P168" s="8" t="str">
        <f>_xlfn.XLOOKUP($A168,Cleaned_Hospital_Details!$A:$A,Cleaned_Hospital_Details!D:D)</f>
        <v>Tier - 2</v>
      </c>
      <c r="Q168" s="8" t="str">
        <f>_xlfn.XLOOKUP($A168,Cleaned_Hospital_Details!$A:$A,Cleaned_Hospital_Details!E:E)</f>
        <v>Tier - 3</v>
      </c>
      <c r="R168" s="8" t="str">
        <f>_xlfn.XLOOKUP($A168,Cleaned_Hospital_Details!$A:$A,Cleaned_Hospital_Details!F:F)</f>
        <v>R1011</v>
      </c>
      <c r="S168" s="15">
        <f>_xlfn.XLOOKUP($A168,Cleaned_Hospital_Details!$A:$A,Cleaned_Hospital_Details!G:G)</f>
        <v>27707</v>
      </c>
      <c r="T168" s="8">
        <f>_xlfn.XLOOKUP($A168,Cleaned_Hospital_Details!$A:$A,Cleaned_Hospital_Details!H:H)</f>
        <v>47</v>
      </c>
      <c r="U168" s="8" t="str">
        <f>_xlfn.XLOOKUP($A168,Cleaned_Hospital_Details!$A:$A,Cleaned_Hospital_Details!I:I)</f>
        <v>Adult</v>
      </c>
      <c r="V168" t="str">
        <f t="shared" si="2"/>
        <v>Marie-Helene Tremblay</v>
      </c>
    </row>
    <row r="169" spans="1:22" ht="15.6" x14ac:dyDescent="0.3">
      <c r="A169" s="10" t="s">
        <v>205</v>
      </c>
      <c r="B169" s="8" t="str">
        <f>VLOOKUP(A169,Cleaned_Customer_Names!A168:D2503,2,0)</f>
        <v>Ms.</v>
      </c>
      <c r="C169" s="8" t="str">
        <f>VLOOKUP(A169,Cleaned_Customer_Names!A168:D2503,3,0)</f>
        <v>Bret</v>
      </c>
      <c r="D169" s="8" t="str">
        <f>VLOOKUP($A169,Cleaned_Customer_Names!$A168:$D2503,4,0)</f>
        <v>Scofield</v>
      </c>
      <c r="E169" s="22">
        <f>VLOOKUP($A169,Cleaned_Medical_Exam!$A168:$J2503,2,0)</f>
        <v>30.78</v>
      </c>
      <c r="F169" s="24">
        <f>VLOOKUP($A169,Cleaned_Medical_Exam!$A168:$J2503,3,0)</f>
        <v>4.67</v>
      </c>
      <c r="G169" s="20" t="str">
        <f>VLOOKUP($A169,Cleaned_Medical_Exam!$A168:$J2503,4,0)</f>
        <v>Yes</v>
      </c>
      <c r="H169" s="20" t="str">
        <f>VLOOKUP($A169,Cleaned_Medical_Exam!$A168:$J2503,5,0)</f>
        <v>No</v>
      </c>
      <c r="I169" s="20" t="str">
        <f>VLOOKUP($A169,Cleaned_Medical_Exam!$A168:$J2503,6,0)</f>
        <v>No</v>
      </c>
      <c r="J169" s="48">
        <f>VLOOKUP($A169,Cleaned_Medical_Exam!$A168:$J2503,7,0)</f>
        <v>0</v>
      </c>
      <c r="K169" s="8" t="str">
        <f>VLOOKUP($A169,Cleaned_Medical_Exam!$A168:$J2503,8,0)</f>
        <v>Yes</v>
      </c>
      <c r="L169" s="20" t="str">
        <f>VLOOKUP($A169,Cleaned_Medical_Exam!$A168:$J2503,9,0)</f>
        <v>Obesity</v>
      </c>
      <c r="M169" s="20" t="str">
        <f>VLOOKUP($A169,Cleaned_Medical_Exam!$A168:$J2503,10,0)</f>
        <v>Normal</v>
      </c>
      <c r="N169" s="48">
        <f>_xlfn.XLOOKUP(A169,Cleaned_Hospital_Details!A:A,Cleaned_Hospital_Details!B:B)</f>
        <v>0</v>
      </c>
      <c r="O169" s="49">
        <f>_xlfn.XLOOKUP($A169,Cleaned_Hospital_Details!$A:$A,Cleaned_Hospital_Details!C:C)</f>
        <v>37270.15</v>
      </c>
      <c r="P169" s="8" t="str">
        <f>_xlfn.XLOOKUP($A169,Cleaned_Hospital_Details!$A:$A,Cleaned_Hospital_Details!D:D)</f>
        <v>Tier - 2</v>
      </c>
      <c r="Q169" s="8" t="str">
        <f>_xlfn.XLOOKUP($A169,Cleaned_Hospital_Details!$A:$A,Cleaned_Hospital_Details!E:E)</f>
        <v>Tier - 1</v>
      </c>
      <c r="R169" s="8" t="str">
        <f>_xlfn.XLOOKUP($A169,Cleaned_Hospital_Details!$A:$A,Cleaned_Hospital_Details!F:F)</f>
        <v>R1024</v>
      </c>
      <c r="S169" s="15">
        <f>_xlfn.XLOOKUP($A169,Cleaned_Hospital_Details!$A:$A,Cleaned_Hospital_Details!G:G)</f>
        <v>31368</v>
      </c>
      <c r="T169" s="8">
        <f>_xlfn.XLOOKUP($A169,Cleaned_Hospital_Details!$A:$A,Cleaned_Hospital_Details!H:H)</f>
        <v>37</v>
      </c>
      <c r="U169" s="8" t="str">
        <f>_xlfn.XLOOKUP($A169,Cleaned_Hospital_Details!$A:$A,Cleaned_Hospital_Details!I:I)</f>
        <v>Adult</v>
      </c>
      <c r="V169" t="str">
        <f t="shared" si="2"/>
        <v>Bret Scofield</v>
      </c>
    </row>
    <row r="170" spans="1:22" ht="15.6" x14ac:dyDescent="0.3">
      <c r="A170" s="10" t="s">
        <v>206</v>
      </c>
      <c r="B170" s="8" t="str">
        <f>VLOOKUP(A170,Cleaned_Customer_Names!A169:D2504,2,0)</f>
        <v>Mr.</v>
      </c>
      <c r="C170" s="8" t="str">
        <f>VLOOKUP(A170,Cleaned_Customer_Names!A169:D2504,3,0)</f>
        <v>Gardner</v>
      </c>
      <c r="D170" s="8" t="str">
        <f>VLOOKUP($A170,Cleaned_Customer_Names!$A169:$D2504,4,0)</f>
        <v>Yost</v>
      </c>
      <c r="E170" s="22">
        <f>VLOOKUP($A170,Cleaned_Medical_Exam!$A169:$J2504,2,0)</f>
        <v>49.49</v>
      </c>
      <c r="F170" s="24">
        <f>VLOOKUP($A170,Cleaned_Medical_Exam!$A169:$J2504,3,0)</f>
        <v>4.5</v>
      </c>
      <c r="G170" s="20" t="str">
        <f>VLOOKUP($A170,Cleaned_Medical_Exam!$A169:$J2504,4,0)</f>
        <v>No</v>
      </c>
      <c r="H170" s="20" t="str">
        <f>VLOOKUP($A170,Cleaned_Medical_Exam!$A169:$J2504,5,0)</f>
        <v>No</v>
      </c>
      <c r="I170" s="20" t="str">
        <f>VLOOKUP($A170,Cleaned_Medical_Exam!$A169:$J2504,6,0)</f>
        <v>No</v>
      </c>
      <c r="J170" s="48">
        <f>VLOOKUP($A170,Cleaned_Medical_Exam!$A169:$J2504,7,0)</f>
        <v>0</v>
      </c>
      <c r="K170" s="8" t="str">
        <f>VLOOKUP($A170,Cleaned_Medical_Exam!$A169:$J2504,8,0)</f>
        <v>Yes</v>
      </c>
      <c r="L170" s="20" t="str">
        <f>VLOOKUP($A170,Cleaned_Medical_Exam!$A169:$J2504,9,0)</f>
        <v>Obesity</v>
      </c>
      <c r="M170" s="20" t="str">
        <f>VLOOKUP($A170,Cleaned_Medical_Exam!$A169:$J2504,10,0)</f>
        <v>Normal</v>
      </c>
      <c r="N170" s="48">
        <f>_xlfn.XLOOKUP(A170,Cleaned_Hospital_Details!A:A,Cleaned_Hospital_Details!B:B)</f>
        <v>3</v>
      </c>
      <c r="O170" s="49">
        <f>_xlfn.XLOOKUP($A170,Cleaned_Hospital_Details!$A:$A,Cleaned_Hospital_Details!C:C)</f>
        <v>37251.22</v>
      </c>
      <c r="P170" s="8" t="str">
        <f>_xlfn.XLOOKUP($A170,Cleaned_Hospital_Details!$A:$A,Cleaned_Hospital_Details!D:D)</f>
        <v>Tier - 2</v>
      </c>
      <c r="Q170" s="8" t="str">
        <f>_xlfn.XLOOKUP($A170,Cleaned_Hospital_Details!$A:$A,Cleaned_Hospital_Details!E:E)</f>
        <v>Tier - 2</v>
      </c>
      <c r="R170" s="8" t="str">
        <f>_xlfn.XLOOKUP($A170,Cleaned_Hospital_Details!$A:$A,Cleaned_Hospital_Details!F:F)</f>
        <v>R1011</v>
      </c>
      <c r="S170" s="15">
        <f>_xlfn.XLOOKUP($A170,Cleaned_Hospital_Details!$A:$A,Cleaned_Hospital_Details!G:G)</f>
        <v>33163</v>
      </c>
      <c r="T170" s="8">
        <f>_xlfn.XLOOKUP($A170,Cleaned_Hospital_Details!$A:$A,Cleaned_Hospital_Details!H:H)</f>
        <v>32</v>
      </c>
      <c r="U170" s="8" t="str">
        <f>_xlfn.XLOOKUP($A170,Cleaned_Hospital_Details!$A:$A,Cleaned_Hospital_Details!I:I)</f>
        <v>Adult</v>
      </c>
      <c r="V170" t="str">
        <f t="shared" si="2"/>
        <v>Gardner Yost</v>
      </c>
    </row>
    <row r="171" spans="1:22" ht="15.6" x14ac:dyDescent="0.3">
      <c r="A171" s="10" t="s">
        <v>207</v>
      </c>
      <c r="B171" s="8" t="str">
        <f>VLOOKUP(A171,Cleaned_Customer_Names!A170:D2505,2,0)</f>
        <v>Mr.</v>
      </c>
      <c r="C171" s="8" t="str">
        <f>VLOOKUP(A171,Cleaned_Customer_Names!A170:D2505,3,0)</f>
        <v>Bobby</v>
      </c>
      <c r="D171" s="8" t="str">
        <f>VLOOKUP($A171,Cleaned_Customer_Names!$A170:$D2505,4,0)</f>
        <v>Torphy</v>
      </c>
      <c r="E171" s="22">
        <f>VLOOKUP($A171,Cleaned_Medical_Exam!$A170:$J2505,2,0)</f>
        <v>37.619999999999997</v>
      </c>
      <c r="F171" s="24">
        <f>VLOOKUP($A171,Cleaned_Medical_Exam!$A170:$J2505,3,0)</f>
        <v>6.32</v>
      </c>
      <c r="G171" s="20" t="str">
        <f>VLOOKUP($A171,Cleaned_Medical_Exam!$A170:$J2505,4,0)</f>
        <v>Yes</v>
      </c>
      <c r="H171" s="20" t="str">
        <f>VLOOKUP($A171,Cleaned_Medical_Exam!$A170:$J2505,5,0)</f>
        <v>Yes</v>
      </c>
      <c r="I171" s="20" t="str">
        <f>VLOOKUP($A171,Cleaned_Medical_Exam!$A170:$J2505,6,0)</f>
        <v>No</v>
      </c>
      <c r="J171" s="48">
        <f>VLOOKUP($A171,Cleaned_Medical_Exam!$A170:$J2505,7,0)</f>
        <v>2</v>
      </c>
      <c r="K171" s="8" t="str">
        <f>VLOOKUP($A171,Cleaned_Medical_Exam!$A170:$J2505,8,0)</f>
        <v>Yes</v>
      </c>
      <c r="L171" s="20" t="str">
        <f>VLOOKUP($A171,Cleaned_Medical_Exam!$A170:$J2505,9,0)</f>
        <v>Obesity</v>
      </c>
      <c r="M171" s="20" t="str">
        <f>VLOOKUP($A171,Cleaned_Medical_Exam!$A170:$J2505,10,0)</f>
        <v>Prediabetes</v>
      </c>
      <c r="N171" s="48">
        <f>_xlfn.XLOOKUP(A171,Cleaned_Hospital_Details!A:A,Cleaned_Hospital_Details!B:B)</f>
        <v>1</v>
      </c>
      <c r="O171" s="49">
        <f>_xlfn.XLOOKUP($A171,Cleaned_Hospital_Details!$A:$A,Cleaned_Hospital_Details!C:C)</f>
        <v>37165.160000000003</v>
      </c>
      <c r="P171" s="8" t="str">
        <f>_xlfn.XLOOKUP($A171,Cleaned_Hospital_Details!$A:$A,Cleaned_Hospital_Details!D:D)</f>
        <v>Tier - 1</v>
      </c>
      <c r="Q171" s="8" t="str">
        <f>_xlfn.XLOOKUP($A171,Cleaned_Hospital_Details!$A:$A,Cleaned_Hospital_Details!E:E)</f>
        <v>Tier - 3</v>
      </c>
      <c r="R171" s="8" t="str">
        <f>_xlfn.XLOOKUP($A171,Cleaned_Hospital_Details!$A:$A,Cleaned_Hospital_Details!F:F)</f>
        <v>R1013</v>
      </c>
      <c r="S171" s="15">
        <f>_xlfn.XLOOKUP($A171,Cleaned_Hospital_Details!$A:$A,Cleaned_Hospital_Details!G:G)</f>
        <v>36774</v>
      </c>
      <c r="T171" s="8">
        <f>_xlfn.XLOOKUP($A171,Cleaned_Hospital_Details!$A:$A,Cleaned_Hospital_Details!H:H)</f>
        <v>22</v>
      </c>
      <c r="U171" s="8" t="str">
        <f>_xlfn.XLOOKUP($A171,Cleaned_Hospital_Details!$A:$A,Cleaned_Hospital_Details!I:I)</f>
        <v>Adult</v>
      </c>
      <c r="V171" t="str">
        <f t="shared" si="2"/>
        <v>Bobby Torphy</v>
      </c>
    </row>
    <row r="172" spans="1:22" ht="15.6" x14ac:dyDescent="0.3">
      <c r="A172" s="10" t="s">
        <v>208</v>
      </c>
      <c r="B172" s="8" t="str">
        <f>VLOOKUP(A172,Cleaned_Customer_Names!A171:D2506,2,0)</f>
        <v>Ms.</v>
      </c>
      <c r="C172" s="8" t="str">
        <f>VLOOKUP(A172,Cleaned_Customer_Names!A171:D2506,3,0)</f>
        <v>Natalie</v>
      </c>
      <c r="D172" s="8" t="str">
        <f>VLOOKUP($A172,Cleaned_Customer_Names!$A171:$D2506,4,0)</f>
        <v>Busby</v>
      </c>
      <c r="E172" s="22">
        <f>VLOOKUP($A172,Cleaned_Medical_Exam!$A171:$J2506,2,0)</f>
        <v>36.08</v>
      </c>
      <c r="F172" s="24">
        <f>VLOOKUP($A172,Cleaned_Medical_Exam!$A171:$J2506,3,0)</f>
        <v>6.1</v>
      </c>
      <c r="G172" s="20" t="str">
        <f>VLOOKUP($A172,Cleaned_Medical_Exam!$A171:$J2506,4,0)</f>
        <v>Yes</v>
      </c>
      <c r="H172" s="20" t="str">
        <f>VLOOKUP($A172,Cleaned_Medical_Exam!$A171:$J2506,5,0)</f>
        <v>No</v>
      </c>
      <c r="I172" s="20" t="str">
        <f>VLOOKUP($A172,Cleaned_Medical_Exam!$A171:$J2506,6,0)</f>
        <v>No</v>
      </c>
      <c r="J172" s="48">
        <f>VLOOKUP($A172,Cleaned_Medical_Exam!$A171:$J2506,7,0)</f>
        <v>1</v>
      </c>
      <c r="K172" s="8" t="str">
        <f>VLOOKUP($A172,Cleaned_Medical_Exam!$A171:$J2506,8,0)</f>
        <v>Yes</v>
      </c>
      <c r="L172" s="20" t="str">
        <f>VLOOKUP($A172,Cleaned_Medical_Exam!$A171:$J2506,9,0)</f>
        <v>Obesity</v>
      </c>
      <c r="M172" s="20" t="str">
        <f>VLOOKUP($A172,Cleaned_Medical_Exam!$A171:$J2506,10,0)</f>
        <v>Prediabetes</v>
      </c>
      <c r="N172" s="48">
        <f>_xlfn.XLOOKUP(A172,Cleaned_Hospital_Details!A:A,Cleaned_Hospital_Details!B:B)</f>
        <v>0</v>
      </c>
      <c r="O172" s="49">
        <f>_xlfn.XLOOKUP($A172,Cleaned_Hospital_Details!$A:$A,Cleaned_Hospital_Details!C:C)</f>
        <v>37133.9</v>
      </c>
      <c r="P172" s="8" t="str">
        <f>_xlfn.XLOOKUP($A172,Cleaned_Hospital_Details!$A:$A,Cleaned_Hospital_Details!D:D)</f>
        <v>Tier - 2</v>
      </c>
      <c r="Q172" s="8" t="str">
        <f>_xlfn.XLOOKUP($A172,Cleaned_Hospital_Details!$A:$A,Cleaned_Hospital_Details!E:E)</f>
        <v>Tier - 2</v>
      </c>
      <c r="R172" s="8" t="str">
        <f>_xlfn.XLOOKUP($A172,Cleaned_Hospital_Details!$A:$A,Cleaned_Hospital_Details!F:F)</f>
        <v>R1013</v>
      </c>
      <c r="S172" s="15">
        <f>_xlfn.XLOOKUP($A172,Cleaned_Hospital_Details!$A:$A,Cleaned_Hospital_Details!G:G)</f>
        <v>35002</v>
      </c>
      <c r="T172" s="8">
        <f>_xlfn.XLOOKUP($A172,Cleaned_Hospital_Details!$A:$A,Cleaned_Hospital_Details!H:H)</f>
        <v>27</v>
      </c>
      <c r="U172" s="8" t="str">
        <f>_xlfn.XLOOKUP($A172,Cleaned_Hospital_Details!$A:$A,Cleaned_Hospital_Details!I:I)</f>
        <v>Adult</v>
      </c>
      <c r="V172" t="str">
        <f t="shared" si="2"/>
        <v>Natalie Busby</v>
      </c>
    </row>
    <row r="173" spans="1:22" ht="15.6" x14ac:dyDescent="0.3">
      <c r="A173" s="10" t="s">
        <v>209</v>
      </c>
      <c r="B173" s="8" t="str">
        <f>VLOOKUP(A173,Cleaned_Customer_Names!A172:D2507,2,0)</f>
        <v>Ms.</v>
      </c>
      <c r="C173" s="8" t="str">
        <f>VLOOKUP(A173,Cleaned_Customer_Names!A172:D2507,3,0)</f>
        <v>Lina</v>
      </c>
      <c r="D173" s="8" t="str">
        <f>VLOOKUP($A173,Cleaned_Customer_Names!$A172:$D2507,4,0)</f>
        <v>Nguyen</v>
      </c>
      <c r="E173" s="22">
        <f>VLOOKUP($A173,Cleaned_Medical_Exam!$A172:$J2507,2,0)</f>
        <v>33.5</v>
      </c>
      <c r="F173" s="24">
        <f>VLOOKUP($A173,Cleaned_Medical_Exam!$A172:$J2507,3,0)</f>
        <v>5.4</v>
      </c>
      <c r="G173" s="20" t="str">
        <f>VLOOKUP($A173,Cleaned_Medical_Exam!$A172:$J2507,4,0)</f>
        <v>No</v>
      </c>
      <c r="H173" s="20" t="str">
        <f>VLOOKUP($A173,Cleaned_Medical_Exam!$A172:$J2507,5,0)</f>
        <v>No</v>
      </c>
      <c r="I173" s="20" t="str">
        <f>VLOOKUP($A173,Cleaned_Medical_Exam!$A172:$J2507,6,0)</f>
        <v>No</v>
      </c>
      <c r="J173" s="48">
        <f>VLOOKUP($A173,Cleaned_Medical_Exam!$A172:$J2507,7,0)</f>
        <v>0</v>
      </c>
      <c r="K173" s="8" t="str">
        <f>VLOOKUP($A173,Cleaned_Medical_Exam!$A172:$J2507,8,0)</f>
        <v>Yes</v>
      </c>
      <c r="L173" s="20" t="str">
        <f>VLOOKUP($A173,Cleaned_Medical_Exam!$A172:$J2507,9,0)</f>
        <v>Obesity</v>
      </c>
      <c r="M173" s="20" t="str">
        <f>VLOOKUP($A173,Cleaned_Medical_Exam!$A172:$J2507,10,0)</f>
        <v>Normal</v>
      </c>
      <c r="N173" s="48">
        <f>_xlfn.XLOOKUP(A173,Cleaned_Hospital_Details!A:A,Cleaned_Hospital_Details!B:B)</f>
        <v>0</v>
      </c>
      <c r="O173" s="49">
        <f>_xlfn.XLOOKUP($A173,Cleaned_Hospital_Details!$A:$A,Cleaned_Hospital_Details!C:C)</f>
        <v>37079.370000000003</v>
      </c>
      <c r="P173" s="8" t="str">
        <f>_xlfn.XLOOKUP($A173,Cleaned_Hospital_Details!$A:$A,Cleaned_Hospital_Details!D:D)</f>
        <v>Tier - 2</v>
      </c>
      <c r="Q173" s="8" t="str">
        <f>_xlfn.XLOOKUP($A173,Cleaned_Hospital_Details!$A:$A,Cleaned_Hospital_Details!E:E)</f>
        <v>Tier - 3</v>
      </c>
      <c r="R173" s="8" t="str">
        <f>_xlfn.XLOOKUP($A173,Cleaned_Hospital_Details!$A:$A,Cleaned_Hospital_Details!F:F)</f>
        <v>R1011</v>
      </c>
      <c r="S173" s="15">
        <f>_xlfn.XLOOKUP($A173,Cleaned_Hospital_Details!$A:$A,Cleaned_Hospital_Details!G:G)</f>
        <v>32669</v>
      </c>
      <c r="T173" s="8">
        <f>_xlfn.XLOOKUP($A173,Cleaned_Hospital_Details!$A:$A,Cleaned_Hospital_Details!H:H)</f>
        <v>33</v>
      </c>
      <c r="U173" s="8" t="str">
        <f>_xlfn.XLOOKUP($A173,Cleaned_Hospital_Details!$A:$A,Cleaned_Hospital_Details!I:I)</f>
        <v>Adult</v>
      </c>
      <c r="V173" t="str">
        <f t="shared" si="2"/>
        <v>Lina Nguyen</v>
      </c>
    </row>
    <row r="174" spans="1:22" ht="15.6" x14ac:dyDescent="0.3">
      <c r="A174" s="10" t="s">
        <v>210</v>
      </c>
      <c r="B174" s="8" t="str">
        <f>VLOOKUP(A174,Cleaned_Customer_Names!A173:D2508,2,0)</f>
        <v>Mr.</v>
      </c>
      <c r="C174" s="8" t="str">
        <f>VLOOKUP(A174,Cleaned_Customer_Names!A173:D2508,3,0)</f>
        <v>Zebulon</v>
      </c>
      <c r="D174" s="8" t="str">
        <f>VLOOKUP($A174,Cleaned_Customer_Names!$A173:$D2508,4,0)</f>
        <v>Hanley</v>
      </c>
      <c r="E174" s="22">
        <f>VLOOKUP($A174,Cleaned_Medical_Exam!$A173:$J2508,2,0)</f>
        <v>47.46</v>
      </c>
      <c r="F174" s="24">
        <f>VLOOKUP($A174,Cleaned_Medical_Exam!$A173:$J2508,3,0)</f>
        <v>6.24</v>
      </c>
      <c r="G174" s="20" t="str">
        <f>VLOOKUP($A174,Cleaned_Medical_Exam!$A173:$J2508,4,0)</f>
        <v>Yes</v>
      </c>
      <c r="H174" s="20" t="str">
        <f>VLOOKUP($A174,Cleaned_Medical_Exam!$A173:$J2508,5,0)</f>
        <v>No</v>
      </c>
      <c r="I174" s="20" t="str">
        <f>VLOOKUP($A174,Cleaned_Medical_Exam!$A173:$J2508,6,0)</f>
        <v>No</v>
      </c>
      <c r="J174" s="48">
        <f>VLOOKUP($A174,Cleaned_Medical_Exam!$A173:$J2508,7,0)</f>
        <v>1</v>
      </c>
      <c r="K174" s="8" t="str">
        <f>VLOOKUP($A174,Cleaned_Medical_Exam!$A173:$J2508,8,0)</f>
        <v>Yes</v>
      </c>
      <c r="L174" s="20" t="str">
        <f>VLOOKUP($A174,Cleaned_Medical_Exam!$A173:$J2508,9,0)</f>
        <v>Obesity</v>
      </c>
      <c r="M174" s="20" t="str">
        <f>VLOOKUP($A174,Cleaned_Medical_Exam!$A173:$J2508,10,0)</f>
        <v>Prediabetes</v>
      </c>
      <c r="N174" s="48">
        <f>_xlfn.XLOOKUP(A174,Cleaned_Hospital_Details!A:A,Cleaned_Hospital_Details!B:B)</f>
        <v>3</v>
      </c>
      <c r="O174" s="49">
        <f>_xlfn.XLOOKUP($A174,Cleaned_Hospital_Details!$A:$A,Cleaned_Hospital_Details!C:C)</f>
        <v>37076.370000000003</v>
      </c>
      <c r="P174" s="8" t="str">
        <f>_xlfn.XLOOKUP($A174,Cleaned_Hospital_Details!$A:$A,Cleaned_Hospital_Details!D:D)</f>
        <v>Tier - 2</v>
      </c>
      <c r="Q174" s="8" t="str">
        <f>_xlfn.XLOOKUP($A174,Cleaned_Hospital_Details!$A:$A,Cleaned_Hospital_Details!E:E)</f>
        <v>Tier - 1</v>
      </c>
      <c r="R174" s="8" t="str">
        <f>_xlfn.XLOOKUP($A174,Cleaned_Hospital_Details!$A:$A,Cleaned_Hospital_Details!F:F)</f>
        <v>R1011</v>
      </c>
      <c r="S174" s="15">
        <f>_xlfn.XLOOKUP($A174,Cleaned_Hospital_Details!$A:$A,Cleaned_Hospital_Details!G:G)</f>
        <v>32494</v>
      </c>
      <c r="T174" s="8">
        <f>_xlfn.XLOOKUP($A174,Cleaned_Hospital_Details!$A:$A,Cleaned_Hospital_Details!H:H)</f>
        <v>34</v>
      </c>
      <c r="U174" s="8" t="str">
        <f>_xlfn.XLOOKUP($A174,Cleaned_Hospital_Details!$A:$A,Cleaned_Hospital_Details!I:I)</f>
        <v>Adult</v>
      </c>
      <c r="V174" t="str">
        <f t="shared" si="2"/>
        <v>Zebulon Hanley</v>
      </c>
    </row>
    <row r="175" spans="1:22" ht="15.6" x14ac:dyDescent="0.3">
      <c r="A175" s="10" t="s">
        <v>211</v>
      </c>
      <c r="B175" s="8" t="str">
        <f>VLOOKUP(A175,Cleaned_Customer_Names!A174:D2509,2,0)</f>
        <v>Ms.</v>
      </c>
      <c r="C175" s="8" t="str">
        <f>VLOOKUP(A175,Cleaned_Customer_Names!A174:D2509,3,0)</f>
        <v>Amanda</v>
      </c>
      <c r="D175" s="8" t="str">
        <f>VLOOKUP($A175,Cleaned_Customer_Names!$A174:$D2509,4,0)</f>
        <v>Scheer</v>
      </c>
      <c r="E175" s="22">
        <f>VLOOKUP($A175,Cleaned_Medical_Exam!$A174:$J2509,2,0)</f>
        <v>49.24</v>
      </c>
      <c r="F175" s="24">
        <f>VLOOKUP($A175,Cleaned_Medical_Exam!$A174:$J2509,3,0)</f>
        <v>4.45</v>
      </c>
      <c r="G175" s="20" t="str">
        <f>VLOOKUP($A175,Cleaned_Medical_Exam!$A174:$J2509,4,0)</f>
        <v>No</v>
      </c>
      <c r="H175" s="20" t="str">
        <f>VLOOKUP($A175,Cleaned_Medical_Exam!$A174:$J2509,5,0)</f>
        <v>No</v>
      </c>
      <c r="I175" s="20" t="str">
        <f>VLOOKUP($A175,Cleaned_Medical_Exam!$A174:$J2509,6,0)</f>
        <v>No</v>
      </c>
      <c r="J175" s="48">
        <f>VLOOKUP($A175,Cleaned_Medical_Exam!$A174:$J2509,7,0)</f>
        <v>0</v>
      </c>
      <c r="K175" s="8" t="str">
        <f>VLOOKUP($A175,Cleaned_Medical_Exam!$A174:$J2509,8,0)</f>
        <v>Yes</v>
      </c>
      <c r="L175" s="20" t="str">
        <f>VLOOKUP($A175,Cleaned_Medical_Exam!$A174:$J2509,9,0)</f>
        <v>Obesity</v>
      </c>
      <c r="M175" s="20" t="str">
        <f>VLOOKUP($A175,Cleaned_Medical_Exam!$A174:$J2509,10,0)</f>
        <v>Normal</v>
      </c>
      <c r="N175" s="48">
        <f>_xlfn.XLOOKUP(A175,Cleaned_Hospital_Details!A:A,Cleaned_Hospital_Details!B:B)</f>
        <v>3</v>
      </c>
      <c r="O175" s="49">
        <f>_xlfn.XLOOKUP($A175,Cleaned_Hospital_Details!$A:$A,Cleaned_Hospital_Details!C:C)</f>
        <v>37040.879999999997</v>
      </c>
      <c r="P175" s="8" t="str">
        <f>_xlfn.XLOOKUP($A175,Cleaned_Hospital_Details!$A:$A,Cleaned_Hospital_Details!D:D)</f>
        <v>Tier - 2</v>
      </c>
      <c r="Q175" s="8" t="str">
        <f>_xlfn.XLOOKUP($A175,Cleaned_Hospital_Details!$A:$A,Cleaned_Hospital_Details!E:E)</f>
        <v>Tier - 2</v>
      </c>
      <c r="R175" s="8" t="str">
        <f>_xlfn.XLOOKUP($A175,Cleaned_Hospital_Details!$A:$A,Cleaned_Hospital_Details!F:F)</f>
        <v>R1011</v>
      </c>
      <c r="S175" s="15">
        <f>_xlfn.XLOOKUP($A175,Cleaned_Hospital_Details!$A:$A,Cleaned_Hospital_Details!G:G)</f>
        <v>33543</v>
      </c>
      <c r="T175" s="8">
        <f>_xlfn.XLOOKUP($A175,Cleaned_Hospital_Details!$A:$A,Cleaned_Hospital_Details!H:H)</f>
        <v>31</v>
      </c>
      <c r="U175" s="8" t="str">
        <f>_xlfn.XLOOKUP($A175,Cleaned_Hospital_Details!$A:$A,Cleaned_Hospital_Details!I:I)</f>
        <v>Adult</v>
      </c>
      <c r="V175" t="str">
        <f t="shared" si="2"/>
        <v>Amanda Scheer</v>
      </c>
    </row>
    <row r="176" spans="1:22" ht="15.6" x14ac:dyDescent="0.3">
      <c r="A176" s="10" t="s">
        <v>212</v>
      </c>
      <c r="B176" s="8" t="str">
        <f>VLOOKUP(A176,Cleaned_Customer_Names!A175:D2510,2,0)</f>
        <v>Mr.</v>
      </c>
      <c r="C176" s="8" t="str">
        <f>VLOOKUP(A176,Cleaned_Customer_Names!A175:D2510,3,0)</f>
        <v>Greg</v>
      </c>
      <c r="D176" s="8" t="str">
        <f>VLOOKUP($A176,Cleaned_Customer_Names!$A175:$D2510,4,0)</f>
        <v>Rankin</v>
      </c>
      <c r="E176" s="22">
        <f>VLOOKUP($A176,Cleaned_Medical_Exam!$A175:$J2510,2,0)</f>
        <v>54.4</v>
      </c>
      <c r="F176" s="24">
        <f>VLOOKUP($A176,Cleaned_Medical_Exam!$A175:$J2510,3,0)</f>
        <v>5.22</v>
      </c>
      <c r="G176" s="20" t="str">
        <f>VLOOKUP($A176,Cleaned_Medical_Exam!$A175:$J2510,4,0)</f>
        <v>No</v>
      </c>
      <c r="H176" s="20" t="str">
        <f>VLOOKUP($A176,Cleaned_Medical_Exam!$A175:$J2510,5,0)</f>
        <v>No</v>
      </c>
      <c r="I176" s="20" t="str">
        <f>VLOOKUP($A176,Cleaned_Medical_Exam!$A175:$J2510,6,0)</f>
        <v>No</v>
      </c>
      <c r="J176" s="48">
        <f>VLOOKUP($A176,Cleaned_Medical_Exam!$A175:$J2510,7,0)</f>
        <v>1</v>
      </c>
      <c r="K176" s="8" t="str">
        <f>VLOOKUP($A176,Cleaned_Medical_Exam!$A175:$J2510,8,0)</f>
        <v>Yes</v>
      </c>
      <c r="L176" s="20" t="str">
        <f>VLOOKUP($A176,Cleaned_Medical_Exam!$A175:$J2510,9,0)</f>
        <v>Obesity</v>
      </c>
      <c r="M176" s="20" t="str">
        <f>VLOOKUP($A176,Cleaned_Medical_Exam!$A175:$J2510,10,0)</f>
        <v>Normal</v>
      </c>
      <c r="N176" s="48">
        <f>_xlfn.XLOOKUP(A176,Cleaned_Hospital_Details!A:A,Cleaned_Hospital_Details!B:B)</f>
        <v>0</v>
      </c>
      <c r="O176" s="49">
        <f>_xlfn.XLOOKUP($A176,Cleaned_Hospital_Details!$A:$A,Cleaned_Hospital_Details!C:C)</f>
        <v>36976.449999999997</v>
      </c>
      <c r="P176" s="8" t="str">
        <f>_xlfn.XLOOKUP($A176,Cleaned_Hospital_Details!$A:$A,Cleaned_Hospital_Details!D:D)</f>
        <v>Tier - 2</v>
      </c>
      <c r="Q176" s="8" t="str">
        <f>_xlfn.XLOOKUP($A176,Cleaned_Hospital_Details!$A:$A,Cleaned_Hospital_Details!E:E)</f>
        <v>Tier - 3</v>
      </c>
      <c r="R176" s="8" t="str">
        <f>_xlfn.XLOOKUP($A176,Cleaned_Hospital_Details!$A:$A,Cleaned_Hospital_Details!F:F)</f>
        <v>R1011</v>
      </c>
      <c r="S176" s="15">
        <f>_xlfn.XLOOKUP($A176,Cleaned_Hospital_Details!$A:$A,Cleaned_Hospital_Details!G:G)</f>
        <v>33860</v>
      </c>
      <c r="T176" s="8">
        <f>_xlfn.XLOOKUP($A176,Cleaned_Hospital_Details!$A:$A,Cleaned_Hospital_Details!H:H)</f>
        <v>30</v>
      </c>
      <c r="U176" s="8" t="str">
        <f>_xlfn.XLOOKUP($A176,Cleaned_Hospital_Details!$A:$A,Cleaned_Hospital_Details!I:I)</f>
        <v>Adult</v>
      </c>
      <c r="V176" t="str">
        <f t="shared" si="2"/>
        <v>Greg Rankin</v>
      </c>
    </row>
    <row r="177" spans="1:22" ht="15.6" x14ac:dyDescent="0.3">
      <c r="A177" s="10" t="s">
        <v>213</v>
      </c>
      <c r="B177" s="8" t="str">
        <f>VLOOKUP(A177,Cleaned_Customer_Names!A176:D2511,2,0)</f>
        <v>Mr.</v>
      </c>
      <c r="C177" s="8" t="str">
        <f>VLOOKUP(A177,Cleaned_Customer_Names!A176:D2511,3,0)</f>
        <v>John</v>
      </c>
      <c r="D177" s="8" t="str">
        <f>VLOOKUP($A177,Cleaned_Customer_Names!$A176:$D2511,4,0)</f>
        <v>Ricardi</v>
      </c>
      <c r="E177" s="22">
        <f>VLOOKUP($A177,Cleaned_Medical_Exam!$A176:$J2511,2,0)</f>
        <v>35.53</v>
      </c>
      <c r="F177" s="24">
        <f>VLOOKUP($A177,Cleaned_Medical_Exam!$A176:$J2511,3,0)</f>
        <v>4.6100000000000003</v>
      </c>
      <c r="G177" s="20" t="str">
        <f>VLOOKUP($A177,Cleaned_Medical_Exam!$A176:$J2511,4,0)</f>
        <v>No</v>
      </c>
      <c r="H177" s="20" t="str">
        <f>VLOOKUP($A177,Cleaned_Medical_Exam!$A176:$J2511,5,0)</f>
        <v>No</v>
      </c>
      <c r="I177" s="20" t="str">
        <f>VLOOKUP($A177,Cleaned_Medical_Exam!$A176:$J2511,6,0)</f>
        <v>No</v>
      </c>
      <c r="J177" s="48">
        <f>VLOOKUP($A177,Cleaned_Medical_Exam!$A176:$J2511,7,0)</f>
        <v>1</v>
      </c>
      <c r="K177" s="8" t="str">
        <f>VLOOKUP($A177,Cleaned_Medical_Exam!$A176:$J2511,8,0)</f>
        <v>Yes</v>
      </c>
      <c r="L177" s="20" t="str">
        <f>VLOOKUP($A177,Cleaned_Medical_Exam!$A176:$J2511,9,0)</f>
        <v>Obesity</v>
      </c>
      <c r="M177" s="20" t="str">
        <f>VLOOKUP($A177,Cleaned_Medical_Exam!$A176:$J2511,10,0)</f>
        <v>Normal</v>
      </c>
      <c r="N177" s="48">
        <f>_xlfn.XLOOKUP(A177,Cleaned_Hospital_Details!A:A,Cleaned_Hospital_Details!B:B)</f>
        <v>0</v>
      </c>
      <c r="O177" s="49">
        <f>_xlfn.XLOOKUP($A177,Cleaned_Hospital_Details!$A:$A,Cleaned_Hospital_Details!C:C)</f>
        <v>36950.26</v>
      </c>
      <c r="P177" s="8" t="str">
        <f>_xlfn.XLOOKUP($A177,Cleaned_Hospital_Details!$A:$A,Cleaned_Hospital_Details!D:D)</f>
        <v>Tier - 1</v>
      </c>
      <c r="Q177" s="8" t="str">
        <f>_xlfn.XLOOKUP($A177,Cleaned_Hospital_Details!$A:$A,Cleaned_Hospital_Details!E:E)</f>
        <v>Tier - 1</v>
      </c>
      <c r="R177" s="8" t="str">
        <f>_xlfn.XLOOKUP($A177,Cleaned_Hospital_Details!$A:$A,Cleaned_Hospital_Details!F:F)</f>
        <v>R1013</v>
      </c>
      <c r="S177" s="15">
        <f>_xlfn.XLOOKUP($A177,Cleaned_Hospital_Details!$A:$A,Cleaned_Hospital_Details!G:G)</f>
        <v>33841</v>
      </c>
      <c r="T177" s="8">
        <f>_xlfn.XLOOKUP($A177,Cleaned_Hospital_Details!$A:$A,Cleaned_Hospital_Details!H:H)</f>
        <v>30</v>
      </c>
      <c r="U177" s="8" t="str">
        <f>_xlfn.XLOOKUP($A177,Cleaned_Hospital_Details!$A:$A,Cleaned_Hospital_Details!I:I)</f>
        <v>Adult</v>
      </c>
      <c r="V177" t="str">
        <f t="shared" si="2"/>
        <v>John Ricardi</v>
      </c>
    </row>
    <row r="178" spans="1:22" ht="15.6" x14ac:dyDescent="0.3">
      <c r="A178" s="10" t="s">
        <v>214</v>
      </c>
      <c r="B178" s="8" t="str">
        <f>VLOOKUP(A178,Cleaned_Customer_Names!A177:D2512,2,0)</f>
        <v>Ms.</v>
      </c>
      <c r="C178" s="8" t="str">
        <f>VLOOKUP(A178,Cleaned_Customer_Names!A177:D2512,3,0)</f>
        <v>Kelsey</v>
      </c>
      <c r="D178" s="8" t="str">
        <f>VLOOKUP($A178,Cleaned_Customer_Names!$A177:$D2512,4,0)</f>
        <v>Karkos</v>
      </c>
      <c r="E178" s="22">
        <f>VLOOKUP($A178,Cleaned_Medical_Exam!$A177:$J2512,2,0)</f>
        <v>39.729999999999997</v>
      </c>
      <c r="F178" s="24">
        <f>VLOOKUP($A178,Cleaned_Medical_Exam!$A177:$J2512,3,0)</f>
        <v>6.24</v>
      </c>
      <c r="G178" s="20" t="str">
        <f>VLOOKUP($A178,Cleaned_Medical_Exam!$A177:$J2512,4,0)</f>
        <v>No</v>
      </c>
      <c r="H178" s="20" t="str">
        <f>VLOOKUP($A178,Cleaned_Medical_Exam!$A177:$J2512,5,0)</f>
        <v>No</v>
      </c>
      <c r="I178" s="20" t="str">
        <f>VLOOKUP($A178,Cleaned_Medical_Exam!$A177:$J2512,6,0)</f>
        <v>No</v>
      </c>
      <c r="J178" s="48">
        <f>VLOOKUP($A178,Cleaned_Medical_Exam!$A177:$J2512,7,0)</f>
        <v>0</v>
      </c>
      <c r="K178" s="8" t="str">
        <f>VLOOKUP($A178,Cleaned_Medical_Exam!$A177:$J2512,8,0)</f>
        <v>Yes</v>
      </c>
      <c r="L178" s="20" t="str">
        <f>VLOOKUP($A178,Cleaned_Medical_Exam!$A177:$J2512,9,0)</f>
        <v>Obesity</v>
      </c>
      <c r="M178" s="20" t="str">
        <f>VLOOKUP($A178,Cleaned_Medical_Exam!$A177:$J2512,10,0)</f>
        <v>Prediabetes</v>
      </c>
      <c r="N178" s="48">
        <f>_xlfn.XLOOKUP(A178,Cleaned_Hospital_Details!A:A,Cleaned_Hospital_Details!B:B)</f>
        <v>2</v>
      </c>
      <c r="O178" s="49">
        <f>_xlfn.XLOOKUP($A178,Cleaned_Hospital_Details!$A:$A,Cleaned_Hospital_Details!C:C)</f>
        <v>36935.64</v>
      </c>
      <c r="P178" s="8" t="str">
        <f>_xlfn.XLOOKUP($A178,Cleaned_Hospital_Details!$A:$A,Cleaned_Hospital_Details!D:D)</f>
        <v>Tier - 2</v>
      </c>
      <c r="Q178" s="8" t="str">
        <f>_xlfn.XLOOKUP($A178,Cleaned_Hospital_Details!$A:$A,Cleaned_Hospital_Details!E:E)</f>
        <v>Tier - 1</v>
      </c>
      <c r="R178" s="8" t="str">
        <f>_xlfn.XLOOKUP($A178,Cleaned_Hospital_Details!$A:$A,Cleaned_Hospital_Details!F:F)</f>
        <v>R1011</v>
      </c>
      <c r="S178" s="15">
        <f>_xlfn.XLOOKUP($A178,Cleaned_Hospital_Details!$A:$A,Cleaned_Hospital_Details!G:G)</f>
        <v>28350</v>
      </c>
      <c r="T178" s="8">
        <f>_xlfn.XLOOKUP($A178,Cleaned_Hospital_Details!$A:$A,Cleaned_Hospital_Details!H:H)</f>
        <v>45</v>
      </c>
      <c r="U178" s="8" t="str">
        <f>_xlfn.XLOOKUP($A178,Cleaned_Hospital_Details!$A:$A,Cleaned_Hospital_Details!I:I)</f>
        <v>Adult</v>
      </c>
      <c r="V178" t="str">
        <f t="shared" si="2"/>
        <v>Kelsey Karkos</v>
      </c>
    </row>
    <row r="179" spans="1:22" ht="15.6" x14ac:dyDescent="0.3">
      <c r="A179" s="10" t="s">
        <v>215</v>
      </c>
      <c r="B179" s="8" t="str">
        <f>VLOOKUP(A179,Cleaned_Customer_Names!A178:D2513,2,0)</f>
        <v>Ms.</v>
      </c>
      <c r="C179" s="8" t="str">
        <f>VLOOKUP(A179,Cleaned_Customer_Names!A178:D2513,3,0)</f>
        <v>Bronwen</v>
      </c>
      <c r="D179" s="8" t="str">
        <f>VLOOKUP($A179,Cleaned_Customer_Names!$A178:$D2513,4,0)</f>
        <v>Price-Dierksen</v>
      </c>
      <c r="E179" s="22">
        <f>VLOOKUP($A179,Cleaned_Medical_Exam!$A178:$J2513,2,0)</f>
        <v>35.68</v>
      </c>
      <c r="F179" s="24">
        <f>VLOOKUP($A179,Cleaned_Medical_Exam!$A178:$J2513,3,0)</f>
        <v>10.039999999999999</v>
      </c>
      <c r="G179" s="20" t="str">
        <f>VLOOKUP($A179,Cleaned_Medical_Exam!$A178:$J2513,4,0)</f>
        <v>No</v>
      </c>
      <c r="H179" s="20" t="str">
        <f>VLOOKUP($A179,Cleaned_Medical_Exam!$A178:$J2513,5,0)</f>
        <v>No</v>
      </c>
      <c r="I179" s="20" t="str">
        <f>VLOOKUP($A179,Cleaned_Medical_Exam!$A178:$J2513,6,0)</f>
        <v>No</v>
      </c>
      <c r="J179" s="48">
        <f>VLOOKUP($A179,Cleaned_Medical_Exam!$A178:$J2513,7,0)</f>
        <v>0</v>
      </c>
      <c r="K179" s="8" t="str">
        <f>VLOOKUP($A179,Cleaned_Medical_Exam!$A178:$J2513,8,0)</f>
        <v>Yes</v>
      </c>
      <c r="L179" s="20" t="str">
        <f>VLOOKUP($A179,Cleaned_Medical_Exam!$A178:$J2513,9,0)</f>
        <v>Obesity</v>
      </c>
      <c r="M179" s="20" t="str">
        <f>VLOOKUP($A179,Cleaned_Medical_Exam!$A178:$J2513,10,0)</f>
        <v>Diabetes</v>
      </c>
      <c r="N179" s="48">
        <f>_xlfn.XLOOKUP(A179,Cleaned_Hospital_Details!A:A,Cleaned_Hospital_Details!B:B)</f>
        <v>0</v>
      </c>
      <c r="O179" s="49">
        <f>_xlfn.XLOOKUP($A179,Cleaned_Hospital_Details!$A:$A,Cleaned_Hospital_Details!C:C)</f>
        <v>36922.61</v>
      </c>
      <c r="P179" s="8" t="str">
        <f>_xlfn.XLOOKUP($A179,Cleaned_Hospital_Details!$A:$A,Cleaned_Hospital_Details!D:D)</f>
        <v>Tier - 2</v>
      </c>
      <c r="Q179" s="8" t="str">
        <f>_xlfn.XLOOKUP($A179,Cleaned_Hospital_Details!$A:$A,Cleaned_Hospital_Details!E:E)</f>
        <v>Tier - 1</v>
      </c>
      <c r="R179" s="8" t="str">
        <f>_xlfn.XLOOKUP($A179,Cleaned_Hospital_Details!$A:$A,Cleaned_Hospital_Details!F:F)</f>
        <v>R1011</v>
      </c>
      <c r="S179" s="15">
        <f>_xlfn.XLOOKUP($A179,Cleaned_Hospital_Details!$A:$A,Cleaned_Hospital_Details!G:G)</f>
        <v>25133</v>
      </c>
      <c r="T179" s="8">
        <f>_xlfn.XLOOKUP($A179,Cleaned_Hospital_Details!$A:$A,Cleaned_Hospital_Details!H:H)</f>
        <v>54</v>
      </c>
      <c r="U179" s="8" t="str">
        <f>_xlfn.XLOOKUP($A179,Cleaned_Hospital_Details!$A:$A,Cleaned_Hospital_Details!I:I)</f>
        <v>Adult</v>
      </c>
      <c r="V179" t="str">
        <f t="shared" si="2"/>
        <v>Bronwen Price-Dierksen</v>
      </c>
    </row>
    <row r="180" spans="1:22" ht="15.6" x14ac:dyDescent="0.3">
      <c r="A180" s="10" t="s">
        <v>216</v>
      </c>
      <c r="B180" s="8" t="str">
        <f>VLOOKUP(A180,Cleaned_Customer_Names!A179:D2514,2,0)</f>
        <v>Ms.</v>
      </c>
      <c r="C180" s="8" t="str">
        <f>VLOOKUP(A180,Cleaned_Customer_Names!A179:D2514,3,0)</f>
        <v>Manuela</v>
      </c>
      <c r="D180" s="8" t="str">
        <f>VLOOKUP($A180,Cleaned_Customer_Names!$A179:$D2514,4,0)</f>
        <v>Knispel</v>
      </c>
      <c r="E180" s="22">
        <f>VLOOKUP($A180,Cleaned_Medical_Exam!$A179:$J2514,2,0)</f>
        <v>48.86</v>
      </c>
      <c r="F180" s="24">
        <f>VLOOKUP($A180,Cleaned_Medical_Exam!$A179:$J2514,3,0)</f>
        <v>6.09</v>
      </c>
      <c r="G180" s="20" t="str">
        <f>VLOOKUP($A180,Cleaned_Medical_Exam!$A179:$J2514,4,0)</f>
        <v>No</v>
      </c>
      <c r="H180" s="20" t="str">
        <f>VLOOKUP($A180,Cleaned_Medical_Exam!$A179:$J2514,5,0)</f>
        <v>No</v>
      </c>
      <c r="I180" s="20" t="str">
        <f>VLOOKUP($A180,Cleaned_Medical_Exam!$A179:$J2514,6,0)</f>
        <v>No</v>
      </c>
      <c r="J180" s="48">
        <f>VLOOKUP($A180,Cleaned_Medical_Exam!$A179:$J2514,7,0)</f>
        <v>0</v>
      </c>
      <c r="K180" s="8" t="str">
        <f>VLOOKUP($A180,Cleaned_Medical_Exam!$A179:$J2514,8,0)</f>
        <v>Yes</v>
      </c>
      <c r="L180" s="20" t="str">
        <f>VLOOKUP($A180,Cleaned_Medical_Exam!$A179:$J2514,9,0)</f>
        <v>Obesity</v>
      </c>
      <c r="M180" s="20" t="str">
        <f>VLOOKUP($A180,Cleaned_Medical_Exam!$A179:$J2514,10,0)</f>
        <v>Prediabetes</v>
      </c>
      <c r="N180" s="48">
        <f>_xlfn.XLOOKUP(A180,Cleaned_Hospital_Details!A:A,Cleaned_Hospital_Details!B:B)</f>
        <v>3</v>
      </c>
      <c r="O180" s="49">
        <f>_xlfn.XLOOKUP($A180,Cleaned_Hospital_Details!$A:$A,Cleaned_Hospital_Details!C:C)</f>
        <v>36911.99</v>
      </c>
      <c r="P180" s="8" t="str">
        <f>_xlfn.XLOOKUP($A180,Cleaned_Hospital_Details!$A:$A,Cleaned_Hospital_Details!D:D)</f>
        <v>Tier - 2</v>
      </c>
      <c r="Q180" s="8" t="str">
        <f>_xlfn.XLOOKUP($A180,Cleaned_Hospital_Details!$A:$A,Cleaned_Hospital_Details!E:E)</f>
        <v>Tier - 2</v>
      </c>
      <c r="R180" s="8" t="str">
        <f>_xlfn.XLOOKUP($A180,Cleaned_Hospital_Details!$A:$A,Cleaned_Hospital_Details!F:F)</f>
        <v>R1011</v>
      </c>
      <c r="S180" s="15">
        <f>_xlfn.XLOOKUP($A180,Cleaned_Hospital_Details!$A:$A,Cleaned_Hospital_Details!G:G)</f>
        <v>33399</v>
      </c>
      <c r="T180" s="8">
        <f>_xlfn.XLOOKUP($A180,Cleaned_Hospital_Details!$A:$A,Cleaned_Hospital_Details!H:H)</f>
        <v>31</v>
      </c>
      <c r="U180" s="8" t="str">
        <f>_xlfn.XLOOKUP($A180,Cleaned_Hospital_Details!$A:$A,Cleaned_Hospital_Details!I:I)</f>
        <v>Adult</v>
      </c>
      <c r="V180" t="str">
        <f t="shared" si="2"/>
        <v>Manuela Knispel</v>
      </c>
    </row>
    <row r="181" spans="1:22" ht="15.6" x14ac:dyDescent="0.3">
      <c r="A181" s="10" t="s">
        <v>217</v>
      </c>
      <c r="B181" s="8" t="str">
        <f>VLOOKUP(A181,Cleaned_Customer_Names!A180:D2515,2,0)</f>
        <v>Ms.</v>
      </c>
      <c r="C181" s="8" t="str">
        <f>VLOOKUP(A181,Cleaned_Customer_Names!A180:D2515,3,0)</f>
        <v>Jennifer</v>
      </c>
      <c r="D181" s="8" t="str">
        <f>VLOOKUP($A181,Cleaned_Customer_Names!$A180:$D2515,4,0)</f>
        <v>King</v>
      </c>
      <c r="E181" s="22">
        <f>VLOOKUP($A181,Cleaned_Medical_Exam!$A180:$J2515,2,0)</f>
        <v>34.799999999999997</v>
      </c>
      <c r="F181" s="24">
        <f>VLOOKUP($A181,Cleaned_Medical_Exam!$A180:$J2515,3,0)</f>
        <v>11.4</v>
      </c>
      <c r="G181" s="20" t="str">
        <f>VLOOKUP($A181,Cleaned_Medical_Exam!$A180:$J2515,4,0)</f>
        <v>Yes</v>
      </c>
      <c r="H181" s="20" t="str">
        <f>VLOOKUP($A181,Cleaned_Medical_Exam!$A180:$J2515,5,0)</f>
        <v>No</v>
      </c>
      <c r="I181" s="20" t="str">
        <f>VLOOKUP($A181,Cleaned_Medical_Exam!$A180:$J2515,6,0)</f>
        <v>Yes</v>
      </c>
      <c r="J181" s="48">
        <f>VLOOKUP($A181,Cleaned_Medical_Exam!$A180:$J2515,7,0)</f>
        <v>1</v>
      </c>
      <c r="K181" s="8" t="str">
        <f>VLOOKUP($A181,Cleaned_Medical_Exam!$A180:$J2515,8,0)</f>
        <v>No</v>
      </c>
      <c r="L181" s="20" t="str">
        <f>VLOOKUP($A181,Cleaned_Medical_Exam!$A180:$J2515,9,0)</f>
        <v>Obesity</v>
      </c>
      <c r="M181" s="20" t="str">
        <f>VLOOKUP($A181,Cleaned_Medical_Exam!$A180:$J2515,10,0)</f>
        <v>Diabetes</v>
      </c>
      <c r="N181" s="48">
        <f>_xlfn.XLOOKUP(A181,Cleaned_Hospital_Details!A:A,Cleaned_Hospital_Details!B:B)</f>
        <v>2</v>
      </c>
      <c r="O181" s="49">
        <f>_xlfn.XLOOKUP($A181,Cleaned_Hospital_Details!$A:$A,Cleaned_Hospital_Details!C:C)</f>
        <v>36910.61</v>
      </c>
      <c r="P181" s="8" t="str">
        <f>_xlfn.XLOOKUP($A181,Cleaned_Hospital_Details!$A:$A,Cleaned_Hospital_Details!D:D)</f>
        <v>Tier - 2</v>
      </c>
      <c r="Q181" s="8" t="str">
        <f>_xlfn.XLOOKUP($A181,Cleaned_Hospital_Details!$A:$A,Cleaned_Hospital_Details!E:E)</f>
        <v>Tier - 2</v>
      </c>
      <c r="R181" s="8" t="str">
        <f>_xlfn.XLOOKUP($A181,Cleaned_Hospital_Details!$A:$A,Cleaned_Hospital_Details!F:F)</f>
        <v>R1011</v>
      </c>
      <c r="S181" s="15">
        <f>_xlfn.XLOOKUP($A181,Cleaned_Hospital_Details!$A:$A,Cleaned_Hospital_Details!G:G)</f>
        <v>23216</v>
      </c>
      <c r="T181" s="8">
        <f>_xlfn.XLOOKUP($A181,Cleaned_Hospital_Details!$A:$A,Cleaned_Hospital_Details!H:H)</f>
        <v>59</v>
      </c>
      <c r="U181" s="8" t="str">
        <f>_xlfn.XLOOKUP($A181,Cleaned_Hospital_Details!$A:$A,Cleaned_Hospital_Details!I:I)</f>
        <v>Old</v>
      </c>
      <c r="V181" t="str">
        <f t="shared" si="2"/>
        <v>Jennifer King</v>
      </c>
    </row>
    <row r="182" spans="1:22" ht="15.6" x14ac:dyDescent="0.3">
      <c r="A182" s="10" t="s">
        <v>218</v>
      </c>
      <c r="B182" s="8" t="str">
        <f>VLOOKUP(A182,Cleaned_Customer_Names!A181:D2516,2,0)</f>
        <v>Ms.</v>
      </c>
      <c r="C182" s="8" t="str">
        <f>VLOOKUP(A182,Cleaned_Customer_Names!A181:D2516,3,0)</f>
        <v>Abby</v>
      </c>
      <c r="D182" s="8" t="str">
        <f>VLOOKUP($A182,Cleaned_Customer_Names!$A181:$D2516,4,0)</f>
        <v>Samuelson</v>
      </c>
      <c r="E182" s="22">
        <f>VLOOKUP($A182,Cleaned_Medical_Exam!$A181:$J2516,2,0)</f>
        <v>32.49</v>
      </c>
      <c r="F182" s="24">
        <f>VLOOKUP($A182,Cleaned_Medical_Exam!$A181:$J2516,3,0)</f>
        <v>4.29</v>
      </c>
      <c r="G182" s="20" t="str">
        <f>VLOOKUP($A182,Cleaned_Medical_Exam!$A181:$J2516,4,0)</f>
        <v>No</v>
      </c>
      <c r="H182" s="20" t="str">
        <f>VLOOKUP($A182,Cleaned_Medical_Exam!$A181:$J2516,5,0)</f>
        <v>No</v>
      </c>
      <c r="I182" s="20" t="str">
        <f>VLOOKUP($A182,Cleaned_Medical_Exam!$A181:$J2516,6,0)</f>
        <v>Yes</v>
      </c>
      <c r="J182" s="48">
        <f>VLOOKUP($A182,Cleaned_Medical_Exam!$A181:$J2516,7,0)</f>
        <v>1</v>
      </c>
      <c r="K182" s="8" t="str">
        <f>VLOOKUP($A182,Cleaned_Medical_Exam!$A181:$J2516,8,0)</f>
        <v>Yes</v>
      </c>
      <c r="L182" s="20" t="str">
        <f>VLOOKUP($A182,Cleaned_Medical_Exam!$A181:$J2516,9,0)</f>
        <v>Obesity</v>
      </c>
      <c r="M182" s="20" t="str">
        <f>VLOOKUP($A182,Cleaned_Medical_Exam!$A181:$J2516,10,0)</f>
        <v>Normal</v>
      </c>
      <c r="N182" s="48">
        <f>_xlfn.XLOOKUP(A182,Cleaned_Hospital_Details!A:A,Cleaned_Hospital_Details!B:B)</f>
        <v>0</v>
      </c>
      <c r="O182" s="49">
        <f>_xlfn.XLOOKUP($A182,Cleaned_Hospital_Details!$A:$A,Cleaned_Hospital_Details!C:C)</f>
        <v>36898.730000000003</v>
      </c>
      <c r="P182" s="8" t="str">
        <f>_xlfn.XLOOKUP($A182,Cleaned_Hospital_Details!$A:$A,Cleaned_Hospital_Details!D:D)</f>
        <v>Tier - 2</v>
      </c>
      <c r="Q182" s="8" t="str">
        <f>_xlfn.XLOOKUP($A182,Cleaned_Hospital_Details!$A:$A,Cleaned_Hospital_Details!E:E)</f>
        <v>Tier - 1</v>
      </c>
      <c r="R182" s="8" t="str">
        <f>_xlfn.XLOOKUP($A182,Cleaned_Hospital_Details!$A:$A,Cleaned_Hospital_Details!F:F)</f>
        <v>R1012</v>
      </c>
      <c r="S182" s="15">
        <f>_xlfn.XLOOKUP($A182,Cleaned_Hospital_Details!$A:$A,Cleaned_Hospital_Details!G:G)</f>
        <v>37793</v>
      </c>
      <c r="T182" s="8">
        <f>_xlfn.XLOOKUP($A182,Cleaned_Hospital_Details!$A:$A,Cleaned_Hospital_Details!H:H)</f>
        <v>19</v>
      </c>
      <c r="U182" s="8" t="str">
        <f>_xlfn.XLOOKUP($A182,Cleaned_Hospital_Details!$A:$A,Cleaned_Hospital_Details!I:I)</f>
        <v>Adult</v>
      </c>
      <c r="V182" t="str">
        <f t="shared" si="2"/>
        <v>Abby Samuelson</v>
      </c>
    </row>
    <row r="183" spans="1:22" ht="15.6" x14ac:dyDescent="0.3">
      <c r="A183" s="10" t="s">
        <v>219</v>
      </c>
      <c r="B183" s="8" t="str">
        <f>VLOOKUP(A183,Cleaned_Customer_Names!A182:D2517,2,0)</f>
        <v>Mr.</v>
      </c>
      <c r="C183" s="8" t="str">
        <f>VLOOKUP(A183,Cleaned_Customer_Names!A182:D2517,3,0)</f>
        <v>Tyler</v>
      </c>
      <c r="D183" s="8" t="str">
        <f>VLOOKUP($A183,Cleaned_Customer_Names!$A182:$D2517,4,0)</f>
        <v>Fredsall</v>
      </c>
      <c r="E183" s="22">
        <f>VLOOKUP($A183,Cleaned_Medical_Exam!$A182:$J2517,2,0)</f>
        <v>39</v>
      </c>
      <c r="F183" s="24">
        <f>VLOOKUP($A183,Cleaned_Medical_Exam!$A182:$J2517,3,0)</f>
        <v>5.7</v>
      </c>
      <c r="G183" s="20" t="str">
        <f>VLOOKUP($A183,Cleaned_Medical_Exam!$A182:$J2517,4,0)</f>
        <v>No</v>
      </c>
      <c r="H183" s="20" t="str">
        <f>VLOOKUP($A183,Cleaned_Medical_Exam!$A182:$J2517,5,0)</f>
        <v>No</v>
      </c>
      <c r="I183" s="20" t="str">
        <f>VLOOKUP($A183,Cleaned_Medical_Exam!$A182:$J2517,6,0)</f>
        <v>No</v>
      </c>
      <c r="J183" s="48">
        <f>VLOOKUP($A183,Cleaned_Medical_Exam!$A182:$J2517,7,0)</f>
        <v>2</v>
      </c>
      <c r="K183" s="8" t="str">
        <f>VLOOKUP($A183,Cleaned_Medical_Exam!$A182:$J2517,8,0)</f>
        <v>Yes</v>
      </c>
      <c r="L183" s="20" t="str">
        <f>VLOOKUP($A183,Cleaned_Medical_Exam!$A182:$J2517,9,0)</f>
        <v>Obesity</v>
      </c>
      <c r="M183" s="20" t="str">
        <f>VLOOKUP($A183,Cleaned_Medical_Exam!$A182:$J2517,10,0)</f>
        <v>Prediabetes</v>
      </c>
      <c r="N183" s="48">
        <f>_xlfn.XLOOKUP(A183,Cleaned_Hospital_Details!A:A,Cleaned_Hospital_Details!B:B)</f>
        <v>0</v>
      </c>
      <c r="O183" s="49">
        <f>_xlfn.XLOOKUP($A183,Cleaned_Hospital_Details!$A:$A,Cleaned_Hospital_Details!C:C)</f>
        <v>36889.99</v>
      </c>
      <c r="P183" s="8" t="str">
        <f>_xlfn.XLOOKUP($A183,Cleaned_Hospital_Details!$A:$A,Cleaned_Hospital_Details!D:D)</f>
        <v>Tier - 1</v>
      </c>
      <c r="Q183" s="8" t="str">
        <f>_xlfn.XLOOKUP($A183,Cleaned_Hospital_Details!$A:$A,Cleaned_Hospital_Details!E:E)</f>
        <v>Tier - 3</v>
      </c>
      <c r="R183" s="8" t="str">
        <f>_xlfn.XLOOKUP($A183,Cleaned_Hospital_Details!$A:$A,Cleaned_Hospital_Details!F:F)</f>
        <v>R1011</v>
      </c>
      <c r="S183" s="15">
        <f>_xlfn.XLOOKUP($A183,Cleaned_Hospital_Details!$A:$A,Cleaned_Hospital_Details!G:G)</f>
        <v>26638</v>
      </c>
      <c r="T183" s="8">
        <f>_xlfn.XLOOKUP($A183,Cleaned_Hospital_Details!$A:$A,Cleaned_Hospital_Details!H:H)</f>
        <v>50</v>
      </c>
      <c r="U183" s="8" t="str">
        <f>_xlfn.XLOOKUP($A183,Cleaned_Hospital_Details!$A:$A,Cleaned_Hospital_Details!I:I)</f>
        <v>Adult</v>
      </c>
      <c r="V183" t="str">
        <f t="shared" si="2"/>
        <v>Tyler Fredsall</v>
      </c>
    </row>
    <row r="184" spans="1:22" ht="15.6" x14ac:dyDescent="0.3">
      <c r="A184" s="10" t="s">
        <v>220</v>
      </c>
      <c r="B184" s="8" t="str">
        <f>VLOOKUP(A184,Cleaned_Customer_Names!A183:D2518,2,0)</f>
        <v>Mr.</v>
      </c>
      <c r="C184" s="8" t="str">
        <f>VLOOKUP(A184,Cleaned_Customer_Names!A183:D2518,3,0)</f>
        <v>Jeffrey</v>
      </c>
      <c r="D184" s="8" t="str">
        <f>VLOOKUP($A184,Cleaned_Customer_Names!$A183:$D2518,4,0)</f>
        <v>Eggleston</v>
      </c>
      <c r="E184" s="22">
        <f>VLOOKUP($A184,Cleaned_Medical_Exam!$A183:$J2518,2,0)</f>
        <v>35.299999999999997</v>
      </c>
      <c r="F184" s="24">
        <f>VLOOKUP($A184,Cleaned_Medical_Exam!$A183:$J2518,3,0)</f>
        <v>6.09</v>
      </c>
      <c r="G184" s="20" t="str">
        <f>VLOOKUP($A184,Cleaned_Medical_Exam!$A183:$J2518,4,0)</f>
        <v>No</v>
      </c>
      <c r="H184" s="20" t="str">
        <f>VLOOKUP($A184,Cleaned_Medical_Exam!$A183:$J2518,5,0)</f>
        <v>No</v>
      </c>
      <c r="I184" s="20" t="str">
        <f>VLOOKUP($A184,Cleaned_Medical_Exam!$A183:$J2518,6,0)</f>
        <v>No</v>
      </c>
      <c r="J184" s="48">
        <f>VLOOKUP($A184,Cleaned_Medical_Exam!$A183:$J2518,7,0)</f>
        <v>1</v>
      </c>
      <c r="K184" s="8" t="str">
        <f>VLOOKUP($A184,Cleaned_Medical_Exam!$A183:$J2518,8,0)</f>
        <v>Yes</v>
      </c>
      <c r="L184" s="20" t="str">
        <f>VLOOKUP($A184,Cleaned_Medical_Exam!$A183:$J2518,9,0)</f>
        <v>Obesity</v>
      </c>
      <c r="M184" s="20" t="str">
        <f>VLOOKUP($A184,Cleaned_Medical_Exam!$A183:$J2518,10,0)</f>
        <v>Prediabetes</v>
      </c>
      <c r="N184" s="48">
        <f>_xlfn.XLOOKUP(A184,Cleaned_Hospital_Details!A:A,Cleaned_Hospital_Details!B:B)</f>
        <v>0</v>
      </c>
      <c r="O184" s="49">
        <f>_xlfn.XLOOKUP($A184,Cleaned_Hospital_Details!$A:$A,Cleaned_Hospital_Details!C:C)</f>
        <v>36837.47</v>
      </c>
      <c r="P184" s="8" t="str">
        <f>_xlfn.XLOOKUP($A184,Cleaned_Hospital_Details!$A:$A,Cleaned_Hospital_Details!D:D)</f>
        <v>Tier - 2</v>
      </c>
      <c r="Q184" s="8" t="str">
        <f>_xlfn.XLOOKUP($A184,Cleaned_Hospital_Details!$A:$A,Cleaned_Hospital_Details!E:E)</f>
        <v>Tier - 3</v>
      </c>
      <c r="R184" s="8" t="str">
        <f>_xlfn.XLOOKUP($A184,Cleaned_Hospital_Details!$A:$A,Cleaned_Hospital_Details!F:F)</f>
        <v>R1011</v>
      </c>
      <c r="S184" s="15">
        <f>_xlfn.XLOOKUP($A184,Cleaned_Hospital_Details!$A:$A,Cleaned_Hospital_Details!G:G)</f>
        <v>33789</v>
      </c>
      <c r="T184" s="8">
        <f>_xlfn.XLOOKUP($A184,Cleaned_Hospital_Details!$A:$A,Cleaned_Hospital_Details!H:H)</f>
        <v>30</v>
      </c>
      <c r="U184" s="8" t="str">
        <f>_xlfn.XLOOKUP($A184,Cleaned_Hospital_Details!$A:$A,Cleaned_Hospital_Details!I:I)</f>
        <v>Adult</v>
      </c>
      <c r="V184" t="str">
        <f t="shared" si="2"/>
        <v>Jeffrey Eggleston</v>
      </c>
    </row>
    <row r="185" spans="1:22" ht="15.6" x14ac:dyDescent="0.3">
      <c r="A185" s="10" t="s">
        <v>221</v>
      </c>
      <c r="B185" s="8" t="str">
        <f>VLOOKUP(A185,Cleaned_Customer_Names!A184:D2519,2,0)</f>
        <v>Mr.</v>
      </c>
      <c r="C185" s="8" t="str">
        <f>VLOOKUP(A185,Cleaned_Customer_Names!A184:D2519,3,0)</f>
        <v>Matthew</v>
      </c>
      <c r="D185" s="8" t="str">
        <f>VLOOKUP($A185,Cleaned_Customer_Names!$A184:$D2519,4,0)</f>
        <v>Palombaro</v>
      </c>
      <c r="E185" s="22">
        <f>VLOOKUP($A185,Cleaned_Medical_Exam!$A184:$J2519,2,0)</f>
        <v>33.42</v>
      </c>
      <c r="F185" s="24">
        <f>VLOOKUP($A185,Cleaned_Medical_Exam!$A184:$J2519,3,0)</f>
        <v>10.67</v>
      </c>
      <c r="G185" s="20" t="str">
        <f>VLOOKUP($A185,Cleaned_Medical_Exam!$A184:$J2519,4,0)</f>
        <v>No</v>
      </c>
      <c r="H185" s="20" t="str">
        <f>VLOOKUP($A185,Cleaned_Medical_Exam!$A184:$J2519,5,0)</f>
        <v>No</v>
      </c>
      <c r="I185" s="20" t="str">
        <f>VLOOKUP($A185,Cleaned_Medical_Exam!$A184:$J2519,6,0)</f>
        <v>No</v>
      </c>
      <c r="J185" s="48">
        <f>VLOOKUP($A185,Cleaned_Medical_Exam!$A184:$J2519,7,0)</f>
        <v>0</v>
      </c>
      <c r="K185" s="8" t="str">
        <f>VLOOKUP($A185,Cleaned_Medical_Exam!$A184:$J2519,8,0)</f>
        <v>Yes</v>
      </c>
      <c r="L185" s="20" t="str">
        <f>VLOOKUP($A185,Cleaned_Medical_Exam!$A184:$J2519,9,0)</f>
        <v>Obesity</v>
      </c>
      <c r="M185" s="20" t="str">
        <f>VLOOKUP($A185,Cleaned_Medical_Exam!$A184:$J2519,10,0)</f>
        <v>Diabetes</v>
      </c>
      <c r="N185" s="48">
        <f>_xlfn.XLOOKUP(A185,Cleaned_Hospital_Details!A:A,Cleaned_Hospital_Details!B:B)</f>
        <v>0</v>
      </c>
      <c r="O185" s="49">
        <f>_xlfn.XLOOKUP($A185,Cleaned_Hospital_Details!$A:$A,Cleaned_Hospital_Details!C:C)</f>
        <v>36795.29</v>
      </c>
      <c r="P185" s="8" t="str">
        <f>_xlfn.XLOOKUP($A185,Cleaned_Hospital_Details!$A:$A,Cleaned_Hospital_Details!D:D)</f>
        <v>Tier - 2</v>
      </c>
      <c r="Q185" s="8" t="str">
        <f>_xlfn.XLOOKUP($A185,Cleaned_Hospital_Details!$A:$A,Cleaned_Hospital_Details!E:E)</f>
        <v>Tier - 1</v>
      </c>
      <c r="R185" s="8" t="str">
        <f>_xlfn.XLOOKUP($A185,Cleaned_Hospital_Details!$A:$A,Cleaned_Hospital_Details!F:F)</f>
        <v>R1011</v>
      </c>
      <c r="S185" s="15">
        <f>_xlfn.XLOOKUP($A185,Cleaned_Hospital_Details!$A:$A,Cleaned_Hospital_Details!G:G)</f>
        <v>24104</v>
      </c>
      <c r="T185" s="8">
        <f>_xlfn.XLOOKUP($A185,Cleaned_Hospital_Details!$A:$A,Cleaned_Hospital_Details!H:H)</f>
        <v>57</v>
      </c>
      <c r="U185" s="8" t="str">
        <f>_xlfn.XLOOKUP($A185,Cleaned_Hospital_Details!$A:$A,Cleaned_Hospital_Details!I:I)</f>
        <v>Old</v>
      </c>
      <c r="V185" t="str">
        <f t="shared" si="2"/>
        <v>Matthew Palombaro</v>
      </c>
    </row>
    <row r="186" spans="1:22" ht="15.6" x14ac:dyDescent="0.3">
      <c r="A186" s="10" t="s">
        <v>222</v>
      </c>
      <c r="B186" s="8" t="str">
        <f>VLOOKUP(A186,Cleaned_Customer_Names!A185:D2520,2,0)</f>
        <v>Mr.</v>
      </c>
      <c r="C186" s="8" t="str">
        <f>VLOOKUP(A186,Cleaned_Customer_Names!A185:D2520,3,0)</f>
        <v>Ryan</v>
      </c>
      <c r="D186" s="8" t="str">
        <f>VLOOKUP($A186,Cleaned_Customer_Names!$A185:$D2520,4,0)</f>
        <v>Silva</v>
      </c>
      <c r="E186" s="22">
        <f>VLOOKUP($A186,Cleaned_Medical_Exam!$A185:$J2520,2,0)</f>
        <v>37.18</v>
      </c>
      <c r="F186" s="24">
        <f>VLOOKUP($A186,Cleaned_Medical_Exam!$A185:$J2520,3,0)</f>
        <v>6.75</v>
      </c>
      <c r="G186" s="20" t="str">
        <f>VLOOKUP($A186,Cleaned_Medical_Exam!$A185:$J2520,4,0)</f>
        <v>Yes</v>
      </c>
      <c r="H186" s="20" t="str">
        <f>VLOOKUP($A186,Cleaned_Medical_Exam!$A185:$J2520,5,0)</f>
        <v>No</v>
      </c>
      <c r="I186" s="20" t="str">
        <f>VLOOKUP($A186,Cleaned_Medical_Exam!$A185:$J2520,6,0)</f>
        <v>No</v>
      </c>
      <c r="J186" s="48">
        <f>VLOOKUP($A186,Cleaned_Medical_Exam!$A185:$J2520,7,0)</f>
        <v>2</v>
      </c>
      <c r="K186" s="8" t="str">
        <f>VLOOKUP($A186,Cleaned_Medical_Exam!$A185:$J2520,8,0)</f>
        <v>Yes</v>
      </c>
      <c r="L186" s="20" t="str">
        <f>VLOOKUP($A186,Cleaned_Medical_Exam!$A185:$J2520,9,0)</f>
        <v>Obesity</v>
      </c>
      <c r="M186" s="20" t="str">
        <f>VLOOKUP($A186,Cleaned_Medical_Exam!$A185:$J2520,10,0)</f>
        <v>Diabetes</v>
      </c>
      <c r="N186" s="48">
        <f>_xlfn.XLOOKUP(A186,Cleaned_Hospital_Details!A:A,Cleaned_Hospital_Details!B:B)</f>
        <v>0</v>
      </c>
      <c r="O186" s="49">
        <f>_xlfn.XLOOKUP($A186,Cleaned_Hospital_Details!$A:$A,Cleaned_Hospital_Details!C:C)</f>
        <v>36786.370000000003</v>
      </c>
      <c r="P186" s="8" t="str">
        <f>_xlfn.XLOOKUP($A186,Cleaned_Hospital_Details!$A:$A,Cleaned_Hospital_Details!D:D)</f>
        <v>Tier - 1</v>
      </c>
      <c r="Q186" s="8" t="str">
        <f>_xlfn.XLOOKUP($A186,Cleaned_Hospital_Details!$A:$A,Cleaned_Hospital_Details!E:E)</f>
        <v>Tier - 1</v>
      </c>
      <c r="R186" s="8" t="str">
        <f>_xlfn.XLOOKUP($A186,Cleaned_Hospital_Details!$A:$A,Cleaned_Hospital_Details!F:F)</f>
        <v>R1011</v>
      </c>
      <c r="S186" s="15">
        <f>_xlfn.XLOOKUP($A186,Cleaned_Hospital_Details!$A:$A,Cleaned_Hospital_Details!G:G)</f>
        <v>25763</v>
      </c>
      <c r="T186" s="8">
        <f>_xlfn.XLOOKUP($A186,Cleaned_Hospital_Details!$A:$A,Cleaned_Hospital_Details!H:H)</f>
        <v>52</v>
      </c>
      <c r="U186" s="8" t="str">
        <f>_xlfn.XLOOKUP($A186,Cleaned_Hospital_Details!$A:$A,Cleaned_Hospital_Details!I:I)</f>
        <v>Adult</v>
      </c>
      <c r="V186" t="str">
        <f t="shared" si="2"/>
        <v>Ryan Silva</v>
      </c>
    </row>
    <row r="187" spans="1:22" ht="15.6" x14ac:dyDescent="0.3">
      <c r="A187" s="10" t="s">
        <v>223</v>
      </c>
      <c r="B187" s="8" t="str">
        <f>VLOOKUP(A187,Cleaned_Customer_Names!A186:D2521,2,0)</f>
        <v>Ms.</v>
      </c>
      <c r="C187" s="8" t="str">
        <f>VLOOKUP(A187,Cleaned_Customer_Names!A186:D2521,3,0)</f>
        <v>Amy</v>
      </c>
      <c r="D187" s="8" t="str">
        <f>VLOOKUP($A187,Cleaned_Customer_Names!$A186:$D2521,4,0)</f>
        <v>Bugala</v>
      </c>
      <c r="E187" s="22">
        <f>VLOOKUP($A187,Cleaned_Medical_Exam!$A186:$J2521,2,0)</f>
        <v>33.33</v>
      </c>
      <c r="F187" s="24">
        <f>VLOOKUP($A187,Cleaned_Medical_Exam!$A186:$J2521,3,0)</f>
        <v>9.26</v>
      </c>
      <c r="G187" s="20" t="str">
        <f>VLOOKUP($A187,Cleaned_Medical_Exam!$A186:$J2521,4,0)</f>
        <v>Yes</v>
      </c>
      <c r="H187" s="20" t="str">
        <f>VLOOKUP($A187,Cleaned_Medical_Exam!$A186:$J2521,5,0)</f>
        <v>No</v>
      </c>
      <c r="I187" s="20" t="str">
        <f>VLOOKUP($A187,Cleaned_Medical_Exam!$A186:$J2521,6,0)</f>
        <v>No</v>
      </c>
      <c r="J187" s="48">
        <f>VLOOKUP($A187,Cleaned_Medical_Exam!$A186:$J2521,7,0)</f>
        <v>2</v>
      </c>
      <c r="K187" s="8" t="str">
        <f>VLOOKUP($A187,Cleaned_Medical_Exam!$A186:$J2521,8,0)</f>
        <v>No</v>
      </c>
      <c r="L187" s="20" t="str">
        <f>VLOOKUP($A187,Cleaned_Medical_Exam!$A186:$J2521,9,0)</f>
        <v>Obesity</v>
      </c>
      <c r="M187" s="20" t="str">
        <f>VLOOKUP($A187,Cleaned_Medical_Exam!$A186:$J2521,10,0)</f>
        <v>Diabetes</v>
      </c>
      <c r="N187" s="48">
        <f>_xlfn.XLOOKUP(A187,Cleaned_Hospital_Details!A:A,Cleaned_Hospital_Details!B:B)</f>
        <v>4</v>
      </c>
      <c r="O187" s="49">
        <f>_xlfn.XLOOKUP($A187,Cleaned_Hospital_Details!$A:$A,Cleaned_Hospital_Details!C:C)</f>
        <v>36580.28</v>
      </c>
      <c r="P187" s="8" t="str">
        <f>_xlfn.XLOOKUP($A187,Cleaned_Hospital_Details!$A:$A,Cleaned_Hospital_Details!D:D)</f>
        <v>Tier - 2</v>
      </c>
      <c r="Q187" s="8" t="str">
        <f>_xlfn.XLOOKUP($A187,Cleaned_Hospital_Details!$A:$A,Cleaned_Hospital_Details!E:E)</f>
        <v>Tier - 2</v>
      </c>
      <c r="R187" s="8" t="str">
        <f>_xlfn.XLOOKUP($A187,Cleaned_Hospital_Details!$A:$A,Cleaned_Hospital_Details!F:F)</f>
        <v>R1013</v>
      </c>
      <c r="S187" s="15">
        <f>_xlfn.XLOOKUP($A187,Cleaned_Hospital_Details!$A:$A,Cleaned_Hospital_Details!G:G)</f>
        <v>22491</v>
      </c>
      <c r="T187" s="8">
        <f>_xlfn.XLOOKUP($A187,Cleaned_Hospital_Details!$A:$A,Cleaned_Hospital_Details!H:H)</f>
        <v>61</v>
      </c>
      <c r="U187" s="8" t="str">
        <f>_xlfn.XLOOKUP($A187,Cleaned_Hospital_Details!$A:$A,Cleaned_Hospital_Details!I:I)</f>
        <v>Old</v>
      </c>
      <c r="V187" t="str">
        <f t="shared" si="2"/>
        <v>Amy Bugala</v>
      </c>
    </row>
    <row r="188" spans="1:22" ht="15.6" x14ac:dyDescent="0.3">
      <c r="A188" s="10" t="s">
        <v>224</v>
      </c>
      <c r="B188" s="8" t="str">
        <f>VLOOKUP(A188,Cleaned_Customer_Names!A187:D2522,2,0)</f>
        <v>Mr.</v>
      </c>
      <c r="C188" s="8" t="str">
        <f>VLOOKUP(A188,Cleaned_Customer_Names!A187:D2522,3,0)</f>
        <v>Andrew</v>
      </c>
      <c r="D188" s="8" t="str">
        <f>VLOOKUP($A188,Cleaned_Customer_Names!$A187:$D2522,4,0)</f>
        <v>Dublin</v>
      </c>
      <c r="E188" s="22">
        <f>VLOOKUP($A188,Cleaned_Medical_Exam!$A187:$J2522,2,0)</f>
        <v>53.21</v>
      </c>
      <c r="F188" s="24">
        <f>VLOOKUP($A188,Cleaned_Medical_Exam!$A187:$J2522,3,0)</f>
        <v>4.2699999999999996</v>
      </c>
      <c r="G188" s="20" t="str">
        <f>VLOOKUP($A188,Cleaned_Medical_Exam!$A187:$J2522,4,0)</f>
        <v>No</v>
      </c>
      <c r="H188" s="20" t="str">
        <f>VLOOKUP($A188,Cleaned_Medical_Exam!$A187:$J2522,5,0)</f>
        <v>No</v>
      </c>
      <c r="I188" s="20" t="str">
        <f>VLOOKUP($A188,Cleaned_Medical_Exam!$A187:$J2522,6,0)</f>
        <v>No</v>
      </c>
      <c r="J188" s="48">
        <f>VLOOKUP($A188,Cleaned_Medical_Exam!$A187:$J2522,7,0)</f>
        <v>1</v>
      </c>
      <c r="K188" s="8" t="str">
        <f>VLOOKUP($A188,Cleaned_Medical_Exam!$A187:$J2522,8,0)</f>
        <v>Yes</v>
      </c>
      <c r="L188" s="20" t="str">
        <f>VLOOKUP($A188,Cleaned_Medical_Exam!$A187:$J2522,9,0)</f>
        <v>Obesity</v>
      </c>
      <c r="M188" s="20" t="str">
        <f>VLOOKUP($A188,Cleaned_Medical_Exam!$A187:$J2522,10,0)</f>
        <v>Normal</v>
      </c>
      <c r="N188" s="48">
        <f>_xlfn.XLOOKUP(A188,Cleaned_Hospital_Details!A:A,Cleaned_Hospital_Details!B:B)</f>
        <v>0</v>
      </c>
      <c r="O188" s="49">
        <f>_xlfn.XLOOKUP($A188,Cleaned_Hospital_Details!$A:$A,Cleaned_Hospital_Details!C:C)</f>
        <v>36572.800000000003</v>
      </c>
      <c r="P188" s="8" t="str">
        <f>_xlfn.XLOOKUP($A188,Cleaned_Hospital_Details!$A:$A,Cleaned_Hospital_Details!D:D)</f>
        <v>Tier - 1</v>
      </c>
      <c r="Q188" s="8" t="str">
        <f>_xlfn.XLOOKUP($A188,Cleaned_Hospital_Details!$A:$A,Cleaned_Hospital_Details!E:E)</f>
        <v>Tier - 2</v>
      </c>
      <c r="R188" s="8" t="str">
        <f>_xlfn.XLOOKUP($A188,Cleaned_Hospital_Details!$A:$A,Cleaned_Hospital_Details!F:F)</f>
        <v>R1011</v>
      </c>
      <c r="S188" s="15">
        <f>_xlfn.XLOOKUP($A188,Cleaned_Hospital_Details!$A:$A,Cleaned_Hospital_Details!G:G)</f>
        <v>33886</v>
      </c>
      <c r="T188" s="8">
        <f>_xlfn.XLOOKUP($A188,Cleaned_Hospital_Details!$A:$A,Cleaned_Hospital_Details!H:H)</f>
        <v>30</v>
      </c>
      <c r="U188" s="8" t="str">
        <f>_xlfn.XLOOKUP($A188,Cleaned_Hospital_Details!$A:$A,Cleaned_Hospital_Details!I:I)</f>
        <v>Adult</v>
      </c>
      <c r="V188" t="str">
        <f t="shared" si="2"/>
        <v>Andrew Dublin</v>
      </c>
    </row>
    <row r="189" spans="1:22" ht="15.6" x14ac:dyDescent="0.3">
      <c r="A189" s="10" t="s">
        <v>225</v>
      </c>
      <c r="B189" s="8" t="str">
        <f>VLOOKUP(A189,Cleaned_Customer_Names!A188:D2523,2,0)</f>
        <v>Mr.</v>
      </c>
      <c r="C189" s="8" t="str">
        <f>VLOOKUP(A189,Cleaned_Customer_Names!A188:D2523,3,0)</f>
        <v>George</v>
      </c>
      <c r="D189" s="8" t="str">
        <f>VLOOKUP($A189,Cleaned_Customer_Names!$A188:$D2523,4,0)</f>
        <v>Cleland</v>
      </c>
      <c r="E189" s="22">
        <f>VLOOKUP($A189,Cleaned_Medical_Exam!$A188:$J2523,2,0)</f>
        <v>38.729999999999997</v>
      </c>
      <c r="F189" s="24">
        <f>VLOOKUP($A189,Cleaned_Medical_Exam!$A188:$J2523,3,0)</f>
        <v>11.51</v>
      </c>
      <c r="G189" s="20" t="str">
        <f>VLOOKUP($A189,Cleaned_Medical_Exam!$A188:$J2523,4,0)</f>
        <v>No</v>
      </c>
      <c r="H189" s="20" t="str">
        <f>VLOOKUP($A189,Cleaned_Medical_Exam!$A188:$J2523,5,0)</f>
        <v>No</v>
      </c>
      <c r="I189" s="20" t="str">
        <f>VLOOKUP($A189,Cleaned_Medical_Exam!$A188:$J2523,6,0)</f>
        <v>No</v>
      </c>
      <c r="J189" s="48">
        <f>VLOOKUP($A189,Cleaned_Medical_Exam!$A188:$J2523,7,0)</f>
        <v>2</v>
      </c>
      <c r="K189" s="8" t="str">
        <f>VLOOKUP($A189,Cleaned_Medical_Exam!$A188:$J2523,8,0)</f>
        <v>Yes</v>
      </c>
      <c r="L189" s="20" t="str">
        <f>VLOOKUP($A189,Cleaned_Medical_Exam!$A188:$J2523,9,0)</f>
        <v>Obesity</v>
      </c>
      <c r="M189" s="20" t="str">
        <f>VLOOKUP($A189,Cleaned_Medical_Exam!$A188:$J2523,10,0)</f>
        <v>Diabetes</v>
      </c>
      <c r="N189" s="48">
        <f>_xlfn.XLOOKUP(A189,Cleaned_Hospital_Details!A:A,Cleaned_Hospital_Details!B:B)</f>
        <v>0</v>
      </c>
      <c r="O189" s="49">
        <f>_xlfn.XLOOKUP($A189,Cleaned_Hospital_Details!$A:$A,Cleaned_Hospital_Details!C:C)</f>
        <v>36541.550000000003</v>
      </c>
      <c r="P189" s="8" t="str">
        <f>_xlfn.XLOOKUP($A189,Cleaned_Hospital_Details!$A:$A,Cleaned_Hospital_Details!D:D)</f>
        <v>Tier - 2</v>
      </c>
      <c r="Q189" s="8" t="str">
        <f>_xlfn.XLOOKUP($A189,Cleaned_Hospital_Details!$A:$A,Cleaned_Hospital_Details!E:E)</f>
        <v>Tier - 3</v>
      </c>
      <c r="R189" s="8" t="str">
        <f>_xlfn.XLOOKUP($A189,Cleaned_Hospital_Details!$A:$A,Cleaned_Hospital_Details!F:F)</f>
        <v>R1011</v>
      </c>
      <c r="S189" s="15">
        <f>_xlfn.XLOOKUP($A189,Cleaned_Hospital_Details!$A:$A,Cleaned_Hospital_Details!G:G)</f>
        <v>26885</v>
      </c>
      <c r="T189" s="8">
        <f>_xlfn.XLOOKUP($A189,Cleaned_Hospital_Details!$A:$A,Cleaned_Hospital_Details!H:H)</f>
        <v>49</v>
      </c>
      <c r="U189" s="8" t="str">
        <f>_xlfn.XLOOKUP($A189,Cleaned_Hospital_Details!$A:$A,Cleaned_Hospital_Details!I:I)</f>
        <v>Adult</v>
      </c>
      <c r="V189" t="str">
        <f t="shared" si="2"/>
        <v>George Cleland</v>
      </c>
    </row>
    <row r="190" spans="1:22" ht="15.6" x14ac:dyDescent="0.3">
      <c r="A190" s="10" t="s">
        <v>226</v>
      </c>
      <c r="B190" s="8" t="str">
        <f>VLOOKUP(A190,Cleaned_Customer_Names!A189:D2524,2,0)</f>
        <v>Ms.</v>
      </c>
      <c r="C190" s="8" t="str">
        <f>VLOOKUP(A190,Cleaned_Customer_Names!A189:D2524,3,0)</f>
        <v>Sarah</v>
      </c>
      <c r="D190" s="8" t="str">
        <f>VLOOKUP($A190,Cleaned_Customer_Names!$A189:$D2524,4,0)</f>
        <v>Evans</v>
      </c>
      <c r="E190" s="22">
        <f>VLOOKUP($A190,Cleaned_Medical_Exam!$A189:$J2524,2,0)</f>
        <v>29.73</v>
      </c>
      <c r="F190" s="24">
        <f>VLOOKUP($A190,Cleaned_Medical_Exam!$A189:$J2524,3,0)</f>
        <v>7.22</v>
      </c>
      <c r="G190" s="20" t="str">
        <f>VLOOKUP($A190,Cleaned_Medical_Exam!$A189:$J2524,4,0)</f>
        <v>No</v>
      </c>
      <c r="H190" s="20" t="str">
        <f>VLOOKUP($A190,Cleaned_Medical_Exam!$A189:$J2524,5,0)</f>
        <v>No</v>
      </c>
      <c r="I190" s="20" t="str">
        <f>VLOOKUP($A190,Cleaned_Medical_Exam!$A189:$J2524,6,0)</f>
        <v>No</v>
      </c>
      <c r="J190" s="48">
        <f>VLOOKUP($A190,Cleaned_Medical_Exam!$A189:$J2524,7,0)</f>
        <v>0</v>
      </c>
      <c r="K190" s="8" t="str">
        <f>VLOOKUP($A190,Cleaned_Medical_Exam!$A189:$J2524,8,0)</f>
        <v>Yes</v>
      </c>
      <c r="L190" s="20" t="str">
        <f>VLOOKUP($A190,Cleaned_Medical_Exam!$A189:$J2524,9,0)</f>
        <v>Overweight</v>
      </c>
      <c r="M190" s="20" t="str">
        <f>VLOOKUP($A190,Cleaned_Medical_Exam!$A189:$J2524,10,0)</f>
        <v>Diabetes</v>
      </c>
      <c r="N190" s="48">
        <f>_xlfn.XLOOKUP(A190,Cleaned_Hospital_Details!A:A,Cleaned_Hospital_Details!B:B)</f>
        <v>0</v>
      </c>
      <c r="O190" s="49">
        <f>_xlfn.XLOOKUP($A190,Cleaned_Hospital_Details!$A:$A,Cleaned_Hospital_Details!C:C)</f>
        <v>36445.550000000003</v>
      </c>
      <c r="P190" s="8" t="str">
        <f>_xlfn.XLOOKUP($A190,Cleaned_Hospital_Details!$A:$A,Cleaned_Hospital_Details!D:D)</f>
        <v>Tier - 2</v>
      </c>
      <c r="Q190" s="8" t="str">
        <f>_xlfn.XLOOKUP($A190,Cleaned_Hospital_Details!$A:$A,Cleaned_Hospital_Details!E:E)</f>
        <v>Tier - 2</v>
      </c>
      <c r="R190" s="8" t="str">
        <f>_xlfn.XLOOKUP($A190,Cleaned_Hospital_Details!$A:$A,Cleaned_Hospital_Details!F:F)</f>
        <v>R1011</v>
      </c>
      <c r="S190" s="15">
        <f>_xlfn.XLOOKUP($A190,Cleaned_Hospital_Details!$A:$A,Cleaned_Hospital_Details!G:G)</f>
        <v>22969</v>
      </c>
      <c r="T190" s="8">
        <f>_xlfn.XLOOKUP($A190,Cleaned_Hospital_Details!$A:$A,Cleaned_Hospital_Details!H:H)</f>
        <v>60</v>
      </c>
      <c r="U190" s="8" t="str">
        <f>_xlfn.XLOOKUP($A190,Cleaned_Hospital_Details!$A:$A,Cleaned_Hospital_Details!I:I)</f>
        <v>Old</v>
      </c>
      <c r="V190" t="str">
        <f t="shared" si="2"/>
        <v>Sarah Evans</v>
      </c>
    </row>
    <row r="191" spans="1:22" ht="15.6" x14ac:dyDescent="0.3">
      <c r="A191" s="10" t="s">
        <v>227</v>
      </c>
      <c r="B191" s="8" t="str">
        <f>VLOOKUP(A191,Cleaned_Customer_Names!A190:D2525,2,0)</f>
        <v>Ms.</v>
      </c>
      <c r="C191" s="8" t="str">
        <f>VLOOKUP(A191,Cleaned_Customer_Names!A190:D2525,3,0)</f>
        <v>Lara</v>
      </c>
      <c r="D191" s="8" t="str">
        <f>VLOOKUP($A191,Cleaned_Customer_Names!$A190:$D2525,4,0)</f>
        <v>Boyd</v>
      </c>
      <c r="E191" s="22">
        <f>VLOOKUP($A191,Cleaned_Medical_Exam!$A190:$J2525,2,0)</f>
        <v>34.700000000000003</v>
      </c>
      <c r="F191" s="24">
        <f>VLOOKUP($A191,Cleaned_Medical_Exam!$A190:$J2525,3,0)</f>
        <v>4.37</v>
      </c>
      <c r="G191" s="20" t="str">
        <f>VLOOKUP($A191,Cleaned_Medical_Exam!$A190:$J2525,4,0)</f>
        <v>No</v>
      </c>
      <c r="H191" s="20" t="str">
        <f>VLOOKUP($A191,Cleaned_Medical_Exam!$A190:$J2525,5,0)</f>
        <v>No</v>
      </c>
      <c r="I191" s="20" t="str">
        <f>VLOOKUP($A191,Cleaned_Medical_Exam!$A190:$J2525,6,0)</f>
        <v>Yes</v>
      </c>
      <c r="J191" s="48">
        <f>VLOOKUP($A191,Cleaned_Medical_Exam!$A190:$J2525,7,0)</f>
        <v>1</v>
      </c>
      <c r="K191" s="8" t="str">
        <f>VLOOKUP($A191,Cleaned_Medical_Exam!$A190:$J2525,8,0)</f>
        <v>Yes</v>
      </c>
      <c r="L191" s="20" t="str">
        <f>VLOOKUP($A191,Cleaned_Medical_Exam!$A190:$J2525,9,0)</f>
        <v>Obesity</v>
      </c>
      <c r="M191" s="20" t="str">
        <f>VLOOKUP($A191,Cleaned_Medical_Exam!$A190:$J2525,10,0)</f>
        <v>Normal</v>
      </c>
      <c r="N191" s="48">
        <f>_xlfn.XLOOKUP(A191,Cleaned_Hospital_Details!A:A,Cleaned_Hospital_Details!B:B)</f>
        <v>2</v>
      </c>
      <c r="O191" s="49">
        <f>_xlfn.XLOOKUP($A191,Cleaned_Hospital_Details!$A:$A,Cleaned_Hospital_Details!C:C)</f>
        <v>36397.58</v>
      </c>
      <c r="P191" s="8" t="str">
        <f>_xlfn.XLOOKUP($A191,Cleaned_Hospital_Details!$A:$A,Cleaned_Hospital_Details!D:D)</f>
        <v>Tier - 2</v>
      </c>
      <c r="Q191" s="8" t="str">
        <f>_xlfn.XLOOKUP($A191,Cleaned_Hospital_Details!$A:$A,Cleaned_Hospital_Details!E:E)</f>
        <v>Tier - 3</v>
      </c>
      <c r="R191" s="8" t="str">
        <f>_xlfn.XLOOKUP($A191,Cleaned_Hospital_Details!$A:$A,Cleaned_Hospital_Details!F:F)</f>
        <v>R1011</v>
      </c>
      <c r="S191" s="15">
        <f>_xlfn.XLOOKUP($A191,Cleaned_Hospital_Details!$A:$A,Cleaned_Hospital_Details!G:G)</f>
        <v>37964</v>
      </c>
      <c r="T191" s="8">
        <f>_xlfn.XLOOKUP($A191,Cleaned_Hospital_Details!$A:$A,Cleaned_Hospital_Details!H:H)</f>
        <v>19</v>
      </c>
      <c r="U191" s="8" t="str">
        <f>_xlfn.XLOOKUP($A191,Cleaned_Hospital_Details!$A:$A,Cleaned_Hospital_Details!I:I)</f>
        <v>Adult</v>
      </c>
      <c r="V191" t="str">
        <f t="shared" si="2"/>
        <v>Lara Boyd</v>
      </c>
    </row>
    <row r="192" spans="1:22" ht="15.6" x14ac:dyDescent="0.3">
      <c r="A192" s="10" t="s">
        <v>228</v>
      </c>
      <c r="B192" s="8" t="str">
        <f>VLOOKUP(A192,Cleaned_Customer_Names!A191:D2526,2,0)</f>
        <v>Mr.</v>
      </c>
      <c r="C192" s="8" t="str">
        <f>VLOOKUP(A192,Cleaned_Customer_Names!A191:D2526,3,0)</f>
        <v>Sebastien</v>
      </c>
      <c r="D192" s="8" t="str">
        <f>VLOOKUP($A192,Cleaned_Customer_Names!$A191:$D2526,4,0)</f>
        <v>Roulier</v>
      </c>
      <c r="E192" s="22">
        <f>VLOOKUP($A192,Cleaned_Medical_Exam!$A191:$J2526,2,0)</f>
        <v>38.28</v>
      </c>
      <c r="F192" s="24">
        <f>VLOOKUP($A192,Cleaned_Medical_Exam!$A191:$J2526,3,0)</f>
        <v>11.56</v>
      </c>
      <c r="G192" s="20" t="str">
        <f>VLOOKUP($A192,Cleaned_Medical_Exam!$A191:$J2526,4,0)</f>
        <v>Yes</v>
      </c>
      <c r="H192" s="20" t="str">
        <f>VLOOKUP($A192,Cleaned_Medical_Exam!$A191:$J2526,5,0)</f>
        <v>No</v>
      </c>
      <c r="I192" s="20" t="str">
        <f>VLOOKUP($A192,Cleaned_Medical_Exam!$A191:$J2526,6,0)</f>
        <v>No</v>
      </c>
      <c r="J192" s="48">
        <f>VLOOKUP($A192,Cleaned_Medical_Exam!$A191:$J2526,7,0)</f>
        <v>1</v>
      </c>
      <c r="K192" s="8" t="str">
        <f>VLOOKUP($A192,Cleaned_Medical_Exam!$A191:$J2526,8,0)</f>
        <v>Yes</v>
      </c>
      <c r="L192" s="20" t="str">
        <f>VLOOKUP($A192,Cleaned_Medical_Exam!$A191:$J2526,9,0)</f>
        <v>Obesity</v>
      </c>
      <c r="M192" s="20" t="str">
        <f>VLOOKUP($A192,Cleaned_Medical_Exam!$A191:$J2526,10,0)</f>
        <v>Diabetes</v>
      </c>
      <c r="N192" s="48">
        <f>_xlfn.XLOOKUP(A192,Cleaned_Hospital_Details!A:A,Cleaned_Hospital_Details!B:B)</f>
        <v>1</v>
      </c>
      <c r="O192" s="49">
        <f>_xlfn.XLOOKUP($A192,Cleaned_Hospital_Details!$A:$A,Cleaned_Hospital_Details!C:C)</f>
        <v>36350.71</v>
      </c>
      <c r="P192" s="8" t="str">
        <f>_xlfn.XLOOKUP($A192,Cleaned_Hospital_Details!$A:$A,Cleaned_Hospital_Details!D:D)</f>
        <v>Tier - 1</v>
      </c>
      <c r="Q192" s="8" t="str">
        <f>_xlfn.XLOOKUP($A192,Cleaned_Hospital_Details!$A:$A,Cleaned_Hospital_Details!E:E)</f>
        <v>Tier - 2</v>
      </c>
      <c r="R192" s="8" t="str">
        <f>_xlfn.XLOOKUP($A192,Cleaned_Hospital_Details!$A:$A,Cleaned_Hospital_Details!F:F)</f>
        <v>R1011</v>
      </c>
      <c r="S192" s="15">
        <f>_xlfn.XLOOKUP($A192,Cleaned_Hospital_Details!$A:$A,Cleaned_Hospital_Details!G:G)</f>
        <v>27550</v>
      </c>
      <c r="T192" s="8">
        <f>_xlfn.XLOOKUP($A192,Cleaned_Hospital_Details!$A:$A,Cleaned_Hospital_Details!H:H)</f>
        <v>48</v>
      </c>
      <c r="U192" s="8" t="str">
        <f>_xlfn.XLOOKUP($A192,Cleaned_Hospital_Details!$A:$A,Cleaned_Hospital_Details!I:I)</f>
        <v>Adult</v>
      </c>
      <c r="V192" t="str">
        <f t="shared" si="2"/>
        <v>Sebastien Roulier</v>
      </c>
    </row>
    <row r="193" spans="1:22" ht="15.6" x14ac:dyDescent="0.3">
      <c r="A193" s="10" t="s">
        <v>229</v>
      </c>
      <c r="B193" s="8" t="str">
        <f>VLOOKUP(A193,Cleaned_Customer_Names!A192:D2527,2,0)</f>
        <v>Mr.</v>
      </c>
      <c r="C193" s="8" t="str">
        <f>VLOOKUP(A193,Cleaned_Customer_Names!A192:D2527,3,0)</f>
        <v>Padraig</v>
      </c>
      <c r="D193" s="8" t="str">
        <f>VLOOKUP($A193,Cleaned_Customer_Names!$A192:$D2527,4,0)</f>
        <v>Mullins</v>
      </c>
      <c r="E193" s="22">
        <f>VLOOKUP($A193,Cleaned_Medical_Exam!$A192:$J2527,2,0)</f>
        <v>33.57</v>
      </c>
      <c r="F193" s="24">
        <f>VLOOKUP($A193,Cleaned_Medical_Exam!$A192:$J2527,3,0)</f>
        <v>8.82</v>
      </c>
      <c r="G193" s="20" t="str">
        <f>VLOOKUP($A193,Cleaned_Medical_Exam!$A192:$J2527,4,0)</f>
        <v>Yes</v>
      </c>
      <c r="H193" s="20" t="str">
        <f>VLOOKUP($A193,Cleaned_Medical_Exam!$A192:$J2527,5,0)</f>
        <v>No</v>
      </c>
      <c r="I193" s="20" t="str">
        <f>VLOOKUP($A193,Cleaned_Medical_Exam!$A192:$J2527,6,0)</f>
        <v>No</v>
      </c>
      <c r="J193" s="48">
        <f>VLOOKUP($A193,Cleaned_Medical_Exam!$A192:$J2527,7,0)</f>
        <v>0</v>
      </c>
      <c r="K193" s="8" t="str">
        <f>VLOOKUP($A193,Cleaned_Medical_Exam!$A192:$J2527,8,0)</f>
        <v>Yes</v>
      </c>
      <c r="L193" s="20" t="str">
        <f>VLOOKUP($A193,Cleaned_Medical_Exam!$A192:$J2527,9,0)</f>
        <v>Obesity</v>
      </c>
      <c r="M193" s="20" t="str">
        <f>VLOOKUP($A193,Cleaned_Medical_Exam!$A192:$J2527,10,0)</f>
        <v>Diabetes</v>
      </c>
      <c r="N193" s="48">
        <f>_xlfn.XLOOKUP(A193,Cleaned_Hospital_Details!A:A,Cleaned_Hospital_Details!B:B)</f>
        <v>0</v>
      </c>
      <c r="O193" s="49">
        <f>_xlfn.XLOOKUP($A193,Cleaned_Hospital_Details!$A:$A,Cleaned_Hospital_Details!C:C)</f>
        <v>36332.449999999997</v>
      </c>
      <c r="P193" s="8" t="str">
        <f>_xlfn.XLOOKUP($A193,Cleaned_Hospital_Details!$A:$A,Cleaned_Hospital_Details!D:D)</f>
        <v>Tier - 1</v>
      </c>
      <c r="Q193" s="8" t="str">
        <f>_xlfn.XLOOKUP($A193,Cleaned_Hospital_Details!$A:$A,Cleaned_Hospital_Details!E:E)</f>
        <v>Tier - 3</v>
      </c>
      <c r="R193" s="8" t="str">
        <f>_xlfn.XLOOKUP($A193,Cleaned_Hospital_Details!$A:$A,Cleaned_Hospital_Details!F:F)</f>
        <v>R1011</v>
      </c>
      <c r="S193" s="15">
        <f>_xlfn.XLOOKUP($A193,Cleaned_Hospital_Details!$A:$A,Cleaned_Hospital_Details!G:G)</f>
        <v>24763</v>
      </c>
      <c r="T193" s="8">
        <f>_xlfn.XLOOKUP($A193,Cleaned_Hospital_Details!$A:$A,Cleaned_Hospital_Details!H:H)</f>
        <v>55</v>
      </c>
      <c r="U193" s="8" t="str">
        <f>_xlfn.XLOOKUP($A193,Cleaned_Hospital_Details!$A:$A,Cleaned_Hospital_Details!I:I)</f>
        <v>Old</v>
      </c>
      <c r="V193" t="str">
        <f t="shared" si="2"/>
        <v>Padraig Mullins</v>
      </c>
    </row>
    <row r="194" spans="1:22" ht="15.6" x14ac:dyDescent="0.3">
      <c r="A194" s="10" t="s">
        <v>230</v>
      </c>
      <c r="B194" s="8" t="str">
        <f>VLOOKUP(A194,Cleaned_Customer_Names!A193:D2528,2,0)</f>
        <v>Ms.</v>
      </c>
      <c r="C194" s="8" t="str">
        <f>VLOOKUP(A194,Cleaned_Customer_Names!A193:D2528,3,0)</f>
        <v>Heather</v>
      </c>
      <c r="D194" s="8" t="str">
        <f>VLOOKUP($A194,Cleaned_Customer_Names!$A193:$D2528,4,0)</f>
        <v>Hofmann</v>
      </c>
      <c r="E194" s="22">
        <f>VLOOKUP($A194,Cleaned_Medical_Exam!$A193:$J2528,2,0)</f>
        <v>52.06</v>
      </c>
      <c r="F194" s="24">
        <f>VLOOKUP($A194,Cleaned_Medical_Exam!$A193:$J2528,3,0)</f>
        <v>4.6900000000000004</v>
      </c>
      <c r="G194" s="20" t="str">
        <f>VLOOKUP($A194,Cleaned_Medical_Exam!$A193:$J2528,4,0)</f>
        <v>No</v>
      </c>
      <c r="H194" s="20" t="str">
        <f>VLOOKUP($A194,Cleaned_Medical_Exam!$A193:$J2528,5,0)</f>
        <v>No</v>
      </c>
      <c r="I194" s="20" t="str">
        <f>VLOOKUP($A194,Cleaned_Medical_Exam!$A193:$J2528,6,0)</f>
        <v>No</v>
      </c>
      <c r="J194" s="48">
        <f>VLOOKUP($A194,Cleaned_Medical_Exam!$A193:$J2528,7,0)</f>
        <v>1</v>
      </c>
      <c r="K194" s="8" t="str">
        <f>VLOOKUP($A194,Cleaned_Medical_Exam!$A193:$J2528,8,0)</f>
        <v>Yes</v>
      </c>
      <c r="L194" s="20" t="str">
        <f>VLOOKUP($A194,Cleaned_Medical_Exam!$A193:$J2528,9,0)</f>
        <v>Obesity</v>
      </c>
      <c r="M194" s="20" t="str">
        <f>VLOOKUP($A194,Cleaned_Medical_Exam!$A193:$J2528,10,0)</f>
        <v>Normal</v>
      </c>
      <c r="N194" s="48">
        <f>_xlfn.XLOOKUP(A194,Cleaned_Hospital_Details!A:A,Cleaned_Hospital_Details!B:B)</f>
        <v>0</v>
      </c>
      <c r="O194" s="49">
        <f>_xlfn.XLOOKUP($A194,Cleaned_Hospital_Details!$A:$A,Cleaned_Hospital_Details!C:C)</f>
        <v>36314.050000000003</v>
      </c>
      <c r="P194" s="8" t="str">
        <f>_xlfn.XLOOKUP($A194,Cleaned_Hospital_Details!$A:$A,Cleaned_Hospital_Details!D:D)</f>
        <v>Tier - 2</v>
      </c>
      <c r="Q194" s="8" t="str">
        <f>_xlfn.XLOOKUP($A194,Cleaned_Hospital_Details!$A:$A,Cleaned_Hospital_Details!E:E)</f>
        <v>Tier - 2</v>
      </c>
      <c r="R194" s="8" t="str">
        <f>_xlfn.XLOOKUP($A194,Cleaned_Hospital_Details!$A:$A,Cleaned_Hospital_Details!F:F)</f>
        <v>R1011</v>
      </c>
      <c r="S194" s="15">
        <f>_xlfn.XLOOKUP($A194,Cleaned_Hospital_Details!$A:$A,Cleaned_Hospital_Details!G:G)</f>
        <v>33771</v>
      </c>
      <c r="T194" s="8">
        <f>_xlfn.XLOOKUP($A194,Cleaned_Hospital_Details!$A:$A,Cleaned_Hospital_Details!H:H)</f>
        <v>30</v>
      </c>
      <c r="U194" s="8" t="str">
        <f>_xlfn.XLOOKUP($A194,Cleaned_Hospital_Details!$A:$A,Cleaned_Hospital_Details!I:I)</f>
        <v>Adult</v>
      </c>
      <c r="V194" t="str">
        <f t="shared" si="2"/>
        <v>Heather Hofmann</v>
      </c>
    </row>
    <row r="195" spans="1:22" ht="15.6" x14ac:dyDescent="0.3">
      <c r="A195" s="10" t="s">
        <v>231</v>
      </c>
      <c r="B195" s="8" t="str">
        <f>VLOOKUP(A195,Cleaned_Customer_Names!A194:D2529,2,0)</f>
        <v>Mr.</v>
      </c>
      <c r="C195" s="8" t="str">
        <f>VLOOKUP(A195,Cleaned_Customer_Names!A194:D2529,3,0)</f>
        <v>Jorge</v>
      </c>
      <c r="D195" s="8" t="str">
        <f>VLOOKUP($A195,Cleaned_Customer_Names!$A194:$D2529,4,0)</f>
        <v>Garcia</v>
      </c>
      <c r="E195" s="22">
        <f>VLOOKUP($A195,Cleaned_Medical_Exam!$A194:$J2529,2,0)</f>
        <v>38.17</v>
      </c>
      <c r="F195" s="24">
        <f>VLOOKUP($A195,Cleaned_Medical_Exam!$A194:$J2529,3,0)</f>
        <v>4.53</v>
      </c>
      <c r="G195" s="20" t="str">
        <f>VLOOKUP($A195,Cleaned_Medical_Exam!$A194:$J2529,4,0)</f>
        <v>No</v>
      </c>
      <c r="H195" s="20" t="str">
        <f>VLOOKUP($A195,Cleaned_Medical_Exam!$A194:$J2529,5,0)</f>
        <v>Yes</v>
      </c>
      <c r="I195" s="20" t="str">
        <f>VLOOKUP($A195,Cleaned_Medical_Exam!$A194:$J2529,6,0)</f>
        <v>No</v>
      </c>
      <c r="J195" s="48">
        <f>VLOOKUP($A195,Cleaned_Medical_Exam!$A194:$J2529,7,0)</f>
        <v>1</v>
      </c>
      <c r="K195" s="8" t="str">
        <f>VLOOKUP($A195,Cleaned_Medical_Exam!$A194:$J2529,8,0)</f>
        <v>Yes</v>
      </c>
      <c r="L195" s="20" t="str">
        <f>VLOOKUP($A195,Cleaned_Medical_Exam!$A194:$J2529,9,0)</f>
        <v>Obesity</v>
      </c>
      <c r="M195" s="20" t="str">
        <f>VLOOKUP($A195,Cleaned_Medical_Exam!$A194:$J2529,10,0)</f>
        <v>Normal</v>
      </c>
      <c r="N195" s="48">
        <f>_xlfn.XLOOKUP(A195,Cleaned_Hospital_Details!A:A,Cleaned_Hospital_Details!B:B)</f>
        <v>0</v>
      </c>
      <c r="O195" s="49">
        <f>_xlfn.XLOOKUP($A195,Cleaned_Hospital_Details!$A:$A,Cleaned_Hospital_Details!C:C)</f>
        <v>36307.800000000003</v>
      </c>
      <c r="P195" s="8" t="str">
        <f>_xlfn.XLOOKUP($A195,Cleaned_Hospital_Details!$A:$A,Cleaned_Hospital_Details!D:D)</f>
        <v>Tier - 1</v>
      </c>
      <c r="Q195" s="8" t="str">
        <f>_xlfn.XLOOKUP($A195,Cleaned_Hospital_Details!$A:$A,Cleaned_Hospital_Details!E:E)</f>
        <v>Tier - 2</v>
      </c>
      <c r="R195" s="8" t="str">
        <f>_xlfn.XLOOKUP($A195,Cleaned_Hospital_Details!$A:$A,Cleaned_Hospital_Details!F:F)</f>
        <v>R1013</v>
      </c>
      <c r="S195" s="15">
        <f>_xlfn.XLOOKUP($A195,Cleaned_Hospital_Details!$A:$A,Cleaned_Hospital_Details!G:G)</f>
        <v>38346</v>
      </c>
      <c r="T195" s="8">
        <f>_xlfn.XLOOKUP($A195,Cleaned_Hospital_Details!$A:$A,Cleaned_Hospital_Details!H:H)</f>
        <v>18</v>
      </c>
      <c r="U195" s="8" t="str">
        <f>_xlfn.XLOOKUP($A195,Cleaned_Hospital_Details!$A:$A,Cleaned_Hospital_Details!I:I)</f>
        <v>Child</v>
      </c>
      <c r="V195" t="str">
        <f t="shared" ref="V195:V258" si="3">_xlfn.CONCAT(C195, " ", D195)</f>
        <v>Jorge Garcia</v>
      </c>
    </row>
    <row r="196" spans="1:22" ht="15.6" x14ac:dyDescent="0.3">
      <c r="A196" s="10" t="s">
        <v>232</v>
      </c>
      <c r="B196" s="8" t="str">
        <f>VLOOKUP(A196,Cleaned_Customer_Names!A195:D2530,2,0)</f>
        <v>Mr.</v>
      </c>
      <c r="C196" s="8" t="str">
        <f>VLOOKUP(A196,Cleaned_Customer_Names!A195:D2530,3,0)</f>
        <v>Jack</v>
      </c>
      <c r="D196" s="8" t="str">
        <f>VLOOKUP($A196,Cleaned_Customer_Names!$A195:$D2530,4,0)</f>
        <v>Klecker</v>
      </c>
      <c r="E196" s="22">
        <f>VLOOKUP($A196,Cleaned_Medical_Exam!$A195:$J2530,2,0)</f>
        <v>36.954999999999998</v>
      </c>
      <c r="F196" s="24">
        <f>VLOOKUP($A196,Cleaned_Medical_Exam!$A195:$J2530,3,0)</f>
        <v>5.84</v>
      </c>
      <c r="G196" s="20" t="str">
        <f>VLOOKUP($A196,Cleaned_Medical_Exam!$A195:$J2530,4,0)</f>
        <v>No</v>
      </c>
      <c r="H196" s="20" t="str">
        <f>VLOOKUP($A196,Cleaned_Medical_Exam!$A195:$J2530,5,0)</f>
        <v>No</v>
      </c>
      <c r="I196" s="20" t="str">
        <f>VLOOKUP($A196,Cleaned_Medical_Exam!$A195:$J2530,6,0)</f>
        <v>Yes</v>
      </c>
      <c r="J196" s="48">
        <f>VLOOKUP($A196,Cleaned_Medical_Exam!$A195:$J2530,7,0)</f>
        <v>1</v>
      </c>
      <c r="K196" s="8" t="str">
        <f>VLOOKUP($A196,Cleaned_Medical_Exam!$A195:$J2530,8,0)</f>
        <v>Yes</v>
      </c>
      <c r="L196" s="20" t="str">
        <f>VLOOKUP($A196,Cleaned_Medical_Exam!$A195:$J2530,9,0)</f>
        <v>Obesity</v>
      </c>
      <c r="M196" s="20" t="str">
        <f>VLOOKUP($A196,Cleaned_Medical_Exam!$A195:$J2530,10,0)</f>
        <v>Prediabetes</v>
      </c>
      <c r="N196" s="48">
        <f>_xlfn.XLOOKUP(A196,Cleaned_Hospital_Details!A:A,Cleaned_Hospital_Details!B:B)</f>
        <v>0</v>
      </c>
      <c r="O196" s="49">
        <f>_xlfn.XLOOKUP($A196,Cleaned_Hospital_Details!$A:$A,Cleaned_Hospital_Details!C:C)</f>
        <v>36219.410000000003</v>
      </c>
      <c r="P196" s="8" t="str">
        <f>_xlfn.XLOOKUP($A196,Cleaned_Hospital_Details!$A:$A,Cleaned_Hospital_Details!D:D)</f>
        <v>Tier - 1</v>
      </c>
      <c r="Q196" s="8" t="str">
        <f>_xlfn.XLOOKUP($A196,Cleaned_Hospital_Details!$A:$A,Cleaned_Hospital_Details!E:E)</f>
        <v>Tier - 1</v>
      </c>
      <c r="R196" s="8" t="str">
        <f>_xlfn.XLOOKUP($A196,Cleaned_Hospital_Details!$A:$A,Cleaned_Hospital_Details!F:F)</f>
        <v>R1012</v>
      </c>
      <c r="S196" s="15">
        <f>_xlfn.XLOOKUP($A196,Cleaned_Hospital_Details!$A:$A,Cleaned_Hospital_Details!G:G)</f>
        <v>37869</v>
      </c>
      <c r="T196" s="8">
        <f>_xlfn.XLOOKUP($A196,Cleaned_Hospital_Details!$A:$A,Cleaned_Hospital_Details!H:H)</f>
        <v>19</v>
      </c>
      <c r="U196" s="8" t="str">
        <f>_xlfn.XLOOKUP($A196,Cleaned_Hospital_Details!$A:$A,Cleaned_Hospital_Details!I:I)</f>
        <v>Adult</v>
      </c>
      <c r="V196" t="str">
        <f t="shared" si="3"/>
        <v>Jack Klecker</v>
      </c>
    </row>
    <row r="197" spans="1:22" ht="15.6" x14ac:dyDescent="0.3">
      <c r="A197" s="10" t="s">
        <v>233</v>
      </c>
      <c r="B197" s="8" t="str">
        <f>VLOOKUP(A197,Cleaned_Customer_Names!A196:D2531,2,0)</f>
        <v>Mr.</v>
      </c>
      <c r="C197" s="8" t="str">
        <f>VLOOKUP(A197,Cleaned_Customer_Names!A196:D2531,3,0)</f>
        <v>Felix</v>
      </c>
      <c r="D197" s="8" t="str">
        <f>VLOOKUP($A197,Cleaned_Customer_Names!$A196:$D2531,4,0)</f>
        <v>Cancre</v>
      </c>
      <c r="E197" s="22">
        <f>VLOOKUP($A197,Cleaned_Medical_Exam!$A196:$J2531,2,0)</f>
        <v>34.4</v>
      </c>
      <c r="F197" s="24">
        <f>VLOOKUP($A197,Cleaned_Medical_Exam!$A196:$J2531,3,0)</f>
        <v>4.9000000000000004</v>
      </c>
      <c r="G197" s="20" t="str">
        <f>VLOOKUP($A197,Cleaned_Medical_Exam!$A196:$J2531,4,0)</f>
        <v>No</v>
      </c>
      <c r="H197" s="20" t="str">
        <f>VLOOKUP($A197,Cleaned_Medical_Exam!$A196:$J2531,5,0)</f>
        <v>No</v>
      </c>
      <c r="I197" s="20" t="str">
        <f>VLOOKUP($A197,Cleaned_Medical_Exam!$A196:$J2531,6,0)</f>
        <v>Yes</v>
      </c>
      <c r="J197" s="48">
        <f>VLOOKUP($A197,Cleaned_Medical_Exam!$A196:$J2531,7,0)</f>
        <v>1</v>
      </c>
      <c r="K197" s="8" t="str">
        <f>VLOOKUP($A197,Cleaned_Medical_Exam!$A196:$J2531,8,0)</f>
        <v>Yes</v>
      </c>
      <c r="L197" s="20" t="str">
        <f>VLOOKUP($A197,Cleaned_Medical_Exam!$A196:$J2531,9,0)</f>
        <v>Obesity</v>
      </c>
      <c r="M197" s="20" t="str">
        <f>VLOOKUP($A197,Cleaned_Medical_Exam!$A196:$J2531,10,0)</f>
        <v>Normal</v>
      </c>
      <c r="N197" s="48">
        <f>_xlfn.XLOOKUP(A197,Cleaned_Hospital_Details!A:A,Cleaned_Hospital_Details!B:B)</f>
        <v>0</v>
      </c>
      <c r="O197" s="49">
        <f>_xlfn.XLOOKUP($A197,Cleaned_Hospital_Details!$A:$A,Cleaned_Hospital_Details!C:C)</f>
        <v>36197.699999999997</v>
      </c>
      <c r="P197" s="8" t="str">
        <f>_xlfn.XLOOKUP($A197,Cleaned_Hospital_Details!$A:$A,Cleaned_Hospital_Details!D:D)</f>
        <v>Tier - 1</v>
      </c>
      <c r="Q197" s="8" t="str">
        <f>_xlfn.XLOOKUP($A197,Cleaned_Hospital_Details!$A:$A,Cleaned_Hospital_Details!E:E)</f>
        <v>Tier - 3</v>
      </c>
      <c r="R197" s="8" t="str">
        <f>_xlfn.XLOOKUP($A197,Cleaned_Hospital_Details!$A:$A,Cleaned_Hospital_Details!F:F)</f>
        <v>R1011</v>
      </c>
      <c r="S197" s="15">
        <f>_xlfn.XLOOKUP($A197,Cleaned_Hospital_Details!$A:$A,Cleaned_Hospital_Details!G:G)</f>
        <v>34331</v>
      </c>
      <c r="T197" s="8">
        <f>_xlfn.XLOOKUP($A197,Cleaned_Hospital_Details!$A:$A,Cleaned_Hospital_Details!H:H)</f>
        <v>29</v>
      </c>
      <c r="U197" s="8" t="str">
        <f>_xlfn.XLOOKUP($A197,Cleaned_Hospital_Details!$A:$A,Cleaned_Hospital_Details!I:I)</f>
        <v>Adult</v>
      </c>
      <c r="V197" t="str">
        <f t="shared" si="3"/>
        <v>Felix Cancre</v>
      </c>
    </row>
    <row r="198" spans="1:22" ht="15.6" x14ac:dyDescent="0.3">
      <c r="A198" s="10" t="s">
        <v>234</v>
      </c>
      <c r="B198" s="8" t="str">
        <f>VLOOKUP(A198,Cleaned_Customer_Names!A197:D2532,2,0)</f>
        <v>Mr.</v>
      </c>
      <c r="C198" s="8" t="str">
        <f>VLOOKUP(A198,Cleaned_Customer_Names!A197:D2532,3,0)</f>
        <v>Christopher</v>
      </c>
      <c r="D198" s="8" t="str">
        <f>VLOOKUP($A198,Cleaned_Customer_Names!$A197:$D2532,4,0)</f>
        <v>Denucci</v>
      </c>
      <c r="E198" s="22">
        <f>VLOOKUP($A198,Cleaned_Medical_Exam!$A197:$J2532,2,0)</f>
        <v>31.73</v>
      </c>
      <c r="F198" s="24">
        <f>VLOOKUP($A198,Cleaned_Medical_Exam!$A197:$J2532,3,0)</f>
        <v>4.3</v>
      </c>
      <c r="G198" s="20" t="str">
        <f>VLOOKUP($A198,Cleaned_Medical_Exam!$A197:$J2532,4,0)</f>
        <v>No</v>
      </c>
      <c r="H198" s="20" t="str">
        <f>VLOOKUP($A198,Cleaned_Medical_Exam!$A197:$J2532,5,0)</f>
        <v>No</v>
      </c>
      <c r="I198" s="20" t="str">
        <f>VLOOKUP($A198,Cleaned_Medical_Exam!$A197:$J2532,6,0)</f>
        <v>No</v>
      </c>
      <c r="J198" s="48">
        <f>VLOOKUP($A198,Cleaned_Medical_Exam!$A197:$J2532,7,0)</f>
        <v>0</v>
      </c>
      <c r="K198" s="8" t="str">
        <f>VLOOKUP($A198,Cleaned_Medical_Exam!$A197:$J2532,8,0)</f>
        <v>Yes</v>
      </c>
      <c r="L198" s="20" t="str">
        <f>VLOOKUP($A198,Cleaned_Medical_Exam!$A197:$J2532,9,0)</f>
        <v>Obesity</v>
      </c>
      <c r="M198" s="20" t="str">
        <f>VLOOKUP($A198,Cleaned_Medical_Exam!$A197:$J2532,10,0)</f>
        <v>Normal</v>
      </c>
      <c r="N198" s="48">
        <f>_xlfn.XLOOKUP(A198,Cleaned_Hospital_Details!A:A,Cleaned_Hospital_Details!B:B)</f>
        <v>3</v>
      </c>
      <c r="O198" s="49">
        <f>_xlfn.XLOOKUP($A198,Cleaned_Hospital_Details!$A:$A,Cleaned_Hospital_Details!C:C)</f>
        <v>36189.1</v>
      </c>
      <c r="P198" s="8" t="str">
        <f>_xlfn.XLOOKUP($A198,Cleaned_Hospital_Details!$A:$A,Cleaned_Hospital_Details!D:D)</f>
        <v>Tier - 1</v>
      </c>
      <c r="Q198" s="8" t="str">
        <f>_xlfn.XLOOKUP($A198,Cleaned_Hospital_Details!$A:$A,Cleaned_Hospital_Details!E:E)</f>
        <v>Tier - 3</v>
      </c>
      <c r="R198" s="8" t="str">
        <f>_xlfn.XLOOKUP($A198,Cleaned_Hospital_Details!$A:$A,Cleaned_Hospital_Details!F:F)</f>
        <v>R1016</v>
      </c>
      <c r="S198" s="15">
        <f>_xlfn.XLOOKUP($A198,Cleaned_Hospital_Details!$A:$A,Cleaned_Hospital_Details!G:G)</f>
        <v>36434</v>
      </c>
      <c r="T198" s="8">
        <f>_xlfn.XLOOKUP($A198,Cleaned_Hospital_Details!$A:$A,Cleaned_Hospital_Details!H:H)</f>
        <v>23</v>
      </c>
      <c r="U198" s="8" t="str">
        <f>_xlfn.XLOOKUP($A198,Cleaned_Hospital_Details!$A:$A,Cleaned_Hospital_Details!I:I)</f>
        <v>Adult</v>
      </c>
      <c r="V198" t="str">
        <f t="shared" si="3"/>
        <v>Christopher Denucci</v>
      </c>
    </row>
    <row r="199" spans="1:22" ht="15.6" x14ac:dyDescent="0.3">
      <c r="A199" s="10" t="s">
        <v>235</v>
      </c>
      <c r="B199" s="8" t="str">
        <f>VLOOKUP(A199,Cleaned_Customer_Names!A198:D2533,2,0)</f>
        <v>Mr.</v>
      </c>
      <c r="C199" s="8" t="str">
        <f>VLOOKUP(A199,Cleaned_Customer_Names!A198:D2533,3,0)</f>
        <v>Jesse</v>
      </c>
      <c r="D199" s="8" t="str">
        <f>VLOOKUP($A199,Cleaned_Customer_Names!$A198:$D2533,4,0)</f>
        <v>Saldana</v>
      </c>
      <c r="E199" s="22">
        <f>VLOOKUP($A199,Cleaned_Medical_Exam!$A198:$J2533,2,0)</f>
        <v>36.64</v>
      </c>
      <c r="F199" s="24">
        <f>VLOOKUP($A199,Cleaned_Medical_Exam!$A198:$J2533,3,0)</f>
        <v>11.34</v>
      </c>
      <c r="G199" s="20" t="str">
        <f>VLOOKUP($A199,Cleaned_Medical_Exam!$A198:$J2533,4,0)</f>
        <v>No</v>
      </c>
      <c r="H199" s="20" t="str">
        <f>VLOOKUP($A199,Cleaned_Medical_Exam!$A198:$J2533,5,0)</f>
        <v>No</v>
      </c>
      <c r="I199" s="20" t="str">
        <f>VLOOKUP($A199,Cleaned_Medical_Exam!$A198:$J2533,6,0)</f>
        <v>No</v>
      </c>
      <c r="J199" s="48">
        <f>VLOOKUP($A199,Cleaned_Medical_Exam!$A198:$J2533,7,0)</f>
        <v>0</v>
      </c>
      <c r="K199" s="8" t="str">
        <f>VLOOKUP($A199,Cleaned_Medical_Exam!$A198:$J2533,8,0)</f>
        <v>Yes</v>
      </c>
      <c r="L199" s="20" t="str">
        <f>VLOOKUP($A199,Cleaned_Medical_Exam!$A198:$J2533,9,0)</f>
        <v>Obesity</v>
      </c>
      <c r="M199" s="20" t="str">
        <f>VLOOKUP($A199,Cleaned_Medical_Exam!$A198:$J2533,10,0)</f>
        <v>Diabetes</v>
      </c>
      <c r="N199" s="48">
        <f>_xlfn.XLOOKUP(A199,Cleaned_Hospital_Details!A:A,Cleaned_Hospital_Details!B:B)</f>
        <v>0</v>
      </c>
      <c r="O199" s="49">
        <f>_xlfn.XLOOKUP($A199,Cleaned_Hospital_Details!$A:$A,Cleaned_Hospital_Details!C:C)</f>
        <v>36182.870000000003</v>
      </c>
      <c r="P199" s="8" t="str">
        <f>_xlfn.XLOOKUP($A199,Cleaned_Hospital_Details!$A:$A,Cleaned_Hospital_Details!D:D)</f>
        <v>Tier - 2</v>
      </c>
      <c r="Q199" s="8" t="str">
        <f>_xlfn.XLOOKUP($A199,Cleaned_Hospital_Details!$A:$A,Cleaned_Hospital_Details!E:E)</f>
        <v>Tier - 3</v>
      </c>
      <c r="R199" s="8" t="str">
        <f>_xlfn.XLOOKUP($A199,Cleaned_Hospital_Details!$A:$A,Cleaned_Hospital_Details!F:F)</f>
        <v>R1012</v>
      </c>
      <c r="S199" s="15">
        <f>_xlfn.XLOOKUP($A199,Cleaned_Hospital_Details!$A:$A,Cleaned_Hospital_Details!G:G)</f>
        <v>27369</v>
      </c>
      <c r="T199" s="8">
        <f>_xlfn.XLOOKUP($A199,Cleaned_Hospital_Details!$A:$A,Cleaned_Hospital_Details!H:H)</f>
        <v>48</v>
      </c>
      <c r="U199" s="8" t="str">
        <f>_xlfn.XLOOKUP($A199,Cleaned_Hospital_Details!$A:$A,Cleaned_Hospital_Details!I:I)</f>
        <v>Adult</v>
      </c>
      <c r="V199" t="str">
        <f t="shared" si="3"/>
        <v>Jesse Saldana</v>
      </c>
    </row>
    <row r="200" spans="1:22" ht="15.6" x14ac:dyDescent="0.3">
      <c r="A200" s="10" t="s">
        <v>236</v>
      </c>
      <c r="B200" s="8" t="str">
        <f>VLOOKUP(A200,Cleaned_Customer_Names!A199:D2534,2,0)</f>
        <v>Ms.</v>
      </c>
      <c r="C200" s="8" t="str">
        <f>VLOOKUP(A200,Cleaned_Customer_Names!A199:D2534,3,0)</f>
        <v>Jill</v>
      </c>
      <c r="D200" s="8" t="str">
        <f>VLOOKUP($A200,Cleaned_Customer_Names!$A199:$D2534,4,0)</f>
        <v>Weinberg</v>
      </c>
      <c r="E200" s="22">
        <f>VLOOKUP($A200,Cleaned_Medical_Exam!$A199:$J2534,2,0)</f>
        <v>36.85</v>
      </c>
      <c r="F200" s="24">
        <f>VLOOKUP($A200,Cleaned_Medical_Exam!$A199:$J2534,3,0)</f>
        <v>5.88</v>
      </c>
      <c r="G200" s="20" t="str">
        <f>VLOOKUP($A200,Cleaned_Medical_Exam!$A199:$J2534,4,0)</f>
        <v>No</v>
      </c>
      <c r="H200" s="20" t="str">
        <f>VLOOKUP($A200,Cleaned_Medical_Exam!$A199:$J2534,5,0)</f>
        <v>Yes</v>
      </c>
      <c r="I200" s="20" t="str">
        <f>VLOOKUP($A200,Cleaned_Medical_Exam!$A199:$J2534,6,0)</f>
        <v>No</v>
      </c>
      <c r="J200" s="48">
        <f>VLOOKUP($A200,Cleaned_Medical_Exam!$A199:$J2534,7,0)</f>
        <v>1</v>
      </c>
      <c r="K200" s="8" t="str">
        <f>VLOOKUP($A200,Cleaned_Medical_Exam!$A199:$J2534,8,0)</f>
        <v>Yes</v>
      </c>
      <c r="L200" s="20" t="str">
        <f>VLOOKUP($A200,Cleaned_Medical_Exam!$A199:$J2534,9,0)</f>
        <v>Obesity</v>
      </c>
      <c r="M200" s="20" t="str">
        <f>VLOOKUP($A200,Cleaned_Medical_Exam!$A199:$J2534,10,0)</f>
        <v>Prediabetes</v>
      </c>
      <c r="N200" s="48">
        <f>_xlfn.XLOOKUP(A200,Cleaned_Hospital_Details!A:A,Cleaned_Hospital_Details!B:B)</f>
        <v>0</v>
      </c>
      <c r="O200" s="49">
        <f>_xlfn.XLOOKUP($A200,Cleaned_Hospital_Details!$A:$A,Cleaned_Hospital_Details!C:C)</f>
        <v>36149.480000000003</v>
      </c>
      <c r="P200" s="8" t="str">
        <f>_xlfn.XLOOKUP($A200,Cleaned_Hospital_Details!$A:$A,Cleaned_Hospital_Details!D:D)</f>
        <v>Tier - 2</v>
      </c>
      <c r="Q200" s="8" t="str">
        <f>_xlfn.XLOOKUP($A200,Cleaned_Hospital_Details!$A:$A,Cleaned_Hospital_Details!E:E)</f>
        <v>Tier - 2</v>
      </c>
      <c r="R200" s="8" t="str">
        <f>_xlfn.XLOOKUP($A200,Cleaned_Hospital_Details!$A:$A,Cleaned_Hospital_Details!F:F)</f>
        <v>R1013</v>
      </c>
      <c r="S200" s="15">
        <f>_xlfn.XLOOKUP($A200,Cleaned_Hospital_Details!$A:$A,Cleaned_Hospital_Details!G:G)</f>
        <v>38229</v>
      </c>
      <c r="T200" s="8">
        <f>_xlfn.XLOOKUP($A200,Cleaned_Hospital_Details!$A:$A,Cleaned_Hospital_Details!H:H)</f>
        <v>18</v>
      </c>
      <c r="U200" s="8" t="str">
        <f>_xlfn.XLOOKUP($A200,Cleaned_Hospital_Details!$A:$A,Cleaned_Hospital_Details!I:I)</f>
        <v>Child</v>
      </c>
      <c r="V200" t="str">
        <f t="shared" si="3"/>
        <v>Jill Weinberg</v>
      </c>
    </row>
    <row r="201" spans="1:22" ht="15.6" x14ac:dyDescent="0.3">
      <c r="A201" s="10" t="s">
        <v>237</v>
      </c>
      <c r="B201" s="8" t="str">
        <f>VLOOKUP(A201,Cleaned_Customer_Names!A200:D2535,2,0)</f>
        <v>Mr.</v>
      </c>
      <c r="C201" s="8" t="str">
        <f>VLOOKUP(A201,Cleaned_Customer_Names!A200:D2535,3,0)</f>
        <v>William</v>
      </c>
      <c r="D201" s="8" t="str">
        <f>VLOOKUP($A201,Cleaned_Customer_Names!$A200:$D2535,4,0)</f>
        <v>Walsh</v>
      </c>
      <c r="E201" s="22">
        <f>VLOOKUP($A201,Cleaned_Medical_Exam!$A200:$J2535,2,0)</f>
        <v>33.33</v>
      </c>
      <c r="F201" s="24">
        <f>VLOOKUP($A201,Cleaned_Medical_Exam!$A200:$J2535,3,0)</f>
        <v>5.01</v>
      </c>
      <c r="G201" s="20" t="str">
        <f>VLOOKUP($A201,Cleaned_Medical_Exam!$A200:$J2535,4,0)</f>
        <v>Yes</v>
      </c>
      <c r="H201" s="20" t="str">
        <f>VLOOKUP($A201,Cleaned_Medical_Exam!$A200:$J2535,5,0)</f>
        <v>No</v>
      </c>
      <c r="I201" s="20" t="str">
        <f>VLOOKUP($A201,Cleaned_Medical_Exam!$A200:$J2535,6,0)</f>
        <v>Yes</v>
      </c>
      <c r="J201" s="48">
        <f>VLOOKUP($A201,Cleaned_Medical_Exam!$A200:$J2535,7,0)</f>
        <v>1</v>
      </c>
      <c r="K201" s="8" t="str">
        <f>VLOOKUP($A201,Cleaned_Medical_Exam!$A200:$J2535,8,0)</f>
        <v>Yes</v>
      </c>
      <c r="L201" s="20" t="str">
        <f>VLOOKUP($A201,Cleaned_Medical_Exam!$A200:$J2535,9,0)</f>
        <v>Obesity</v>
      </c>
      <c r="M201" s="20" t="str">
        <f>VLOOKUP($A201,Cleaned_Medical_Exam!$A200:$J2535,10,0)</f>
        <v>Normal</v>
      </c>
      <c r="N201" s="48">
        <f>_xlfn.XLOOKUP(A201,Cleaned_Hospital_Details!A:A,Cleaned_Hospital_Details!B:B)</f>
        <v>2</v>
      </c>
      <c r="O201" s="49">
        <f>_xlfn.XLOOKUP($A201,Cleaned_Hospital_Details!$A:$A,Cleaned_Hospital_Details!C:C)</f>
        <v>36124.57</v>
      </c>
      <c r="P201" s="8" t="str">
        <f>_xlfn.XLOOKUP($A201,Cleaned_Hospital_Details!$A:$A,Cleaned_Hospital_Details!D:D)</f>
        <v>Tier - 1</v>
      </c>
      <c r="Q201" s="8" t="str">
        <f>_xlfn.XLOOKUP($A201,Cleaned_Hospital_Details!$A:$A,Cleaned_Hospital_Details!E:E)</f>
        <v>Tier - 3</v>
      </c>
      <c r="R201" s="8" t="str">
        <f>_xlfn.XLOOKUP($A201,Cleaned_Hospital_Details!$A:$A,Cleaned_Hospital_Details!F:F)</f>
        <v>R1013</v>
      </c>
      <c r="S201" s="15">
        <f>_xlfn.XLOOKUP($A201,Cleaned_Hospital_Details!$A:$A,Cleaned_Hospital_Details!G:G)</f>
        <v>35593</v>
      </c>
      <c r="T201" s="8">
        <f>_xlfn.XLOOKUP($A201,Cleaned_Hospital_Details!$A:$A,Cleaned_Hospital_Details!H:H)</f>
        <v>25</v>
      </c>
      <c r="U201" s="8" t="str">
        <f>_xlfn.XLOOKUP($A201,Cleaned_Hospital_Details!$A:$A,Cleaned_Hospital_Details!I:I)</f>
        <v>Adult</v>
      </c>
      <c r="V201" t="str">
        <f t="shared" si="3"/>
        <v>William Walsh</v>
      </c>
    </row>
    <row r="202" spans="1:22" ht="15.6" x14ac:dyDescent="0.3">
      <c r="A202" s="10" t="s">
        <v>238</v>
      </c>
      <c r="B202" s="8" t="str">
        <f>VLOOKUP(A202,Cleaned_Customer_Names!A201:D2536,2,0)</f>
        <v>Mr.</v>
      </c>
      <c r="C202" s="8" t="str">
        <f>VLOOKUP(A202,Cleaned_Customer_Names!A201:D2536,3,0)</f>
        <v>Alejandro</v>
      </c>
      <c r="D202" s="8" t="str">
        <f>VLOOKUP($A202,Cleaned_Customer_Names!$A201:$D2536,4,0)</f>
        <v>Pasten</v>
      </c>
      <c r="E202" s="22">
        <f>VLOOKUP($A202,Cleaned_Medical_Exam!$A201:$J2536,2,0)</f>
        <v>39.14</v>
      </c>
      <c r="F202" s="24">
        <f>VLOOKUP($A202,Cleaned_Medical_Exam!$A201:$J2536,3,0)</f>
        <v>4.4000000000000004</v>
      </c>
      <c r="G202" s="20" t="str">
        <f>VLOOKUP($A202,Cleaned_Medical_Exam!$A201:$J2536,4,0)</f>
        <v>No</v>
      </c>
      <c r="H202" s="20" t="str">
        <f>VLOOKUP($A202,Cleaned_Medical_Exam!$A201:$J2536,5,0)</f>
        <v>No</v>
      </c>
      <c r="I202" s="20" t="str">
        <f>VLOOKUP($A202,Cleaned_Medical_Exam!$A201:$J2536,6,0)</f>
        <v>Yes</v>
      </c>
      <c r="J202" s="48">
        <f>VLOOKUP($A202,Cleaned_Medical_Exam!$A201:$J2536,7,0)</f>
        <v>1</v>
      </c>
      <c r="K202" s="8" t="str">
        <f>VLOOKUP($A202,Cleaned_Medical_Exam!$A201:$J2536,8,0)</f>
        <v>Yes</v>
      </c>
      <c r="L202" s="20" t="str">
        <f>VLOOKUP($A202,Cleaned_Medical_Exam!$A201:$J2536,9,0)</f>
        <v>Obesity</v>
      </c>
      <c r="M202" s="20" t="str">
        <f>VLOOKUP($A202,Cleaned_Medical_Exam!$A201:$J2536,10,0)</f>
        <v>Normal</v>
      </c>
      <c r="N202" s="48">
        <f>_xlfn.XLOOKUP(A202,Cleaned_Hospital_Details!A:A,Cleaned_Hospital_Details!B:B)</f>
        <v>2</v>
      </c>
      <c r="O202" s="49">
        <f>_xlfn.XLOOKUP($A202,Cleaned_Hospital_Details!$A:$A,Cleaned_Hospital_Details!C:C)</f>
        <v>36090.49</v>
      </c>
      <c r="P202" s="8" t="str">
        <f>_xlfn.XLOOKUP($A202,Cleaned_Hospital_Details!$A:$A,Cleaned_Hospital_Details!D:D)</f>
        <v>Tier - 2</v>
      </c>
      <c r="Q202" s="8" t="str">
        <f>_xlfn.XLOOKUP($A202,Cleaned_Hospital_Details!$A:$A,Cleaned_Hospital_Details!E:E)</f>
        <v>Tier - 2</v>
      </c>
      <c r="R202" s="8" t="str">
        <f>_xlfn.XLOOKUP($A202,Cleaned_Hospital_Details!$A:$A,Cleaned_Hospital_Details!F:F)</f>
        <v>R1011</v>
      </c>
      <c r="S202" s="15">
        <f>_xlfn.XLOOKUP($A202,Cleaned_Hospital_Details!$A:$A,Cleaned_Hospital_Details!G:G)</f>
        <v>29163</v>
      </c>
      <c r="T202" s="8">
        <f>_xlfn.XLOOKUP($A202,Cleaned_Hospital_Details!$A:$A,Cleaned_Hospital_Details!H:H)</f>
        <v>43</v>
      </c>
      <c r="U202" s="8" t="str">
        <f>_xlfn.XLOOKUP($A202,Cleaned_Hospital_Details!$A:$A,Cleaned_Hospital_Details!I:I)</f>
        <v>Adult</v>
      </c>
      <c r="V202" t="str">
        <f t="shared" si="3"/>
        <v>Alejandro Pasten</v>
      </c>
    </row>
    <row r="203" spans="1:22" ht="15.6" x14ac:dyDescent="0.3">
      <c r="A203" s="10" t="s">
        <v>239</v>
      </c>
      <c r="B203" s="8" t="str">
        <f>VLOOKUP(A203,Cleaned_Customer_Names!A202:D2537,2,0)</f>
        <v>Mr.</v>
      </c>
      <c r="C203" s="8" t="str">
        <f>VLOOKUP(A203,Cleaned_Customer_Names!A202:D2537,3,0)</f>
        <v>Ian</v>
      </c>
      <c r="D203" s="8" t="str">
        <f>VLOOKUP($A203,Cleaned_Customer_Names!$A202:$D2537,4,0)</f>
        <v>LaBelle</v>
      </c>
      <c r="E203" s="22">
        <f>VLOOKUP($A203,Cleaned_Medical_Exam!$A202:$J2537,2,0)</f>
        <v>32.9</v>
      </c>
      <c r="F203" s="24">
        <f>VLOOKUP($A203,Cleaned_Medical_Exam!$A202:$J2537,3,0)</f>
        <v>6.26</v>
      </c>
      <c r="G203" s="20" t="str">
        <f>VLOOKUP($A203,Cleaned_Medical_Exam!$A202:$J2537,4,0)</f>
        <v>Yes</v>
      </c>
      <c r="H203" s="20" t="str">
        <f>VLOOKUP($A203,Cleaned_Medical_Exam!$A202:$J2537,5,0)</f>
        <v>No</v>
      </c>
      <c r="I203" s="20" t="str">
        <f>VLOOKUP($A203,Cleaned_Medical_Exam!$A202:$J2537,6,0)</f>
        <v>No</v>
      </c>
      <c r="J203" s="48">
        <f>VLOOKUP($A203,Cleaned_Medical_Exam!$A202:$J2537,7,0)</f>
        <v>0</v>
      </c>
      <c r="K203" s="8" t="str">
        <f>VLOOKUP($A203,Cleaned_Medical_Exam!$A202:$J2537,8,0)</f>
        <v>Yes</v>
      </c>
      <c r="L203" s="20" t="str">
        <f>VLOOKUP($A203,Cleaned_Medical_Exam!$A202:$J2537,9,0)</f>
        <v>Obesity</v>
      </c>
      <c r="M203" s="20" t="str">
        <f>VLOOKUP($A203,Cleaned_Medical_Exam!$A202:$J2537,10,0)</f>
        <v>Prediabetes</v>
      </c>
      <c r="N203" s="48">
        <f>_xlfn.XLOOKUP(A203,Cleaned_Hospital_Details!A:A,Cleaned_Hospital_Details!B:B)</f>
        <v>2</v>
      </c>
      <c r="O203" s="49">
        <f>_xlfn.XLOOKUP($A203,Cleaned_Hospital_Details!$A:$A,Cleaned_Hospital_Details!C:C)</f>
        <v>36085.22</v>
      </c>
      <c r="P203" s="8" t="str">
        <f>_xlfn.XLOOKUP($A203,Cleaned_Hospital_Details!$A:$A,Cleaned_Hospital_Details!D:D)</f>
        <v>Tier - 1</v>
      </c>
      <c r="Q203" s="8" t="str">
        <f>_xlfn.XLOOKUP($A203,Cleaned_Hospital_Details!$A:$A,Cleaned_Hospital_Details!E:E)</f>
        <v>Tier - 1</v>
      </c>
      <c r="R203" s="8" t="str">
        <f>_xlfn.XLOOKUP($A203,Cleaned_Hospital_Details!$A:$A,Cleaned_Hospital_Details!F:F)</f>
        <v>R1011</v>
      </c>
      <c r="S203" s="15">
        <f>_xlfn.XLOOKUP($A203,Cleaned_Hospital_Details!$A:$A,Cleaned_Hospital_Details!G:G)</f>
        <v>35297</v>
      </c>
      <c r="T203" s="8">
        <f>_xlfn.XLOOKUP($A203,Cleaned_Hospital_Details!$A:$A,Cleaned_Hospital_Details!H:H)</f>
        <v>26</v>
      </c>
      <c r="U203" s="8" t="str">
        <f>_xlfn.XLOOKUP($A203,Cleaned_Hospital_Details!$A:$A,Cleaned_Hospital_Details!I:I)</f>
        <v>Adult</v>
      </c>
      <c r="V203" t="str">
        <f t="shared" si="3"/>
        <v>Ian LaBelle</v>
      </c>
    </row>
    <row r="204" spans="1:22" ht="15.6" x14ac:dyDescent="0.3">
      <c r="A204" s="10" t="s">
        <v>240</v>
      </c>
      <c r="B204" s="8" t="str">
        <f>VLOOKUP(A204,Cleaned_Customer_Names!A203:D2538,2,0)</f>
        <v>Mr.</v>
      </c>
      <c r="C204" s="8" t="str">
        <f>VLOOKUP(A204,Cleaned_Customer_Names!A203:D2538,3,0)</f>
        <v>Hector</v>
      </c>
      <c r="D204" s="8" t="str">
        <f>VLOOKUP($A204,Cleaned_Customer_Names!$A203:$D2538,4,0)</f>
        <v>Guzman</v>
      </c>
      <c r="E204" s="22">
        <f>VLOOKUP($A204,Cleaned_Medical_Exam!$A203:$J2538,2,0)</f>
        <v>29.78</v>
      </c>
      <c r="F204" s="24">
        <f>VLOOKUP($A204,Cleaned_Medical_Exam!$A203:$J2538,3,0)</f>
        <v>10.27</v>
      </c>
      <c r="G204" s="20" t="str">
        <f>VLOOKUP($A204,Cleaned_Medical_Exam!$A203:$J2538,4,0)</f>
        <v>Yes</v>
      </c>
      <c r="H204" s="20" t="str">
        <f>VLOOKUP($A204,Cleaned_Medical_Exam!$A203:$J2538,5,0)</f>
        <v>No</v>
      </c>
      <c r="I204" s="20" t="str">
        <f>VLOOKUP($A204,Cleaned_Medical_Exam!$A203:$J2538,6,0)</f>
        <v>Yes</v>
      </c>
      <c r="J204" s="48">
        <f>VLOOKUP($A204,Cleaned_Medical_Exam!$A203:$J2538,7,0)</f>
        <v>1</v>
      </c>
      <c r="K204" s="8" t="str">
        <f>VLOOKUP($A204,Cleaned_Medical_Exam!$A203:$J2538,8,0)</f>
        <v>Yes</v>
      </c>
      <c r="L204" s="20" t="str">
        <f>VLOOKUP($A204,Cleaned_Medical_Exam!$A203:$J2538,9,0)</f>
        <v>Overweight</v>
      </c>
      <c r="M204" s="20" t="str">
        <f>VLOOKUP($A204,Cleaned_Medical_Exam!$A203:$J2538,10,0)</f>
        <v>Diabetes</v>
      </c>
      <c r="N204" s="48">
        <f>_xlfn.XLOOKUP(A204,Cleaned_Hospital_Details!A:A,Cleaned_Hospital_Details!B:B)</f>
        <v>0</v>
      </c>
      <c r="O204" s="49">
        <f>_xlfn.XLOOKUP($A204,Cleaned_Hospital_Details!$A:$A,Cleaned_Hospital_Details!C:C)</f>
        <v>36074.339999999997</v>
      </c>
      <c r="P204" s="8" t="str">
        <f>_xlfn.XLOOKUP($A204,Cleaned_Hospital_Details!$A:$A,Cleaned_Hospital_Details!D:D)</f>
        <v>Tier - 2</v>
      </c>
      <c r="Q204" s="8" t="str">
        <f>_xlfn.XLOOKUP($A204,Cleaned_Hospital_Details!$A:$A,Cleaned_Hospital_Details!E:E)</f>
        <v>Tier - 1</v>
      </c>
      <c r="R204" s="8" t="str">
        <f>_xlfn.XLOOKUP($A204,Cleaned_Hospital_Details!$A:$A,Cleaned_Hospital_Details!F:F)</f>
        <v>R1011</v>
      </c>
      <c r="S204" s="15">
        <f>_xlfn.XLOOKUP($A204,Cleaned_Hospital_Details!$A:$A,Cleaned_Hospital_Details!G:G)</f>
        <v>23214</v>
      </c>
      <c r="T204" s="8">
        <f>_xlfn.XLOOKUP($A204,Cleaned_Hospital_Details!$A:$A,Cleaned_Hospital_Details!H:H)</f>
        <v>59</v>
      </c>
      <c r="U204" s="8" t="str">
        <f>_xlfn.XLOOKUP($A204,Cleaned_Hospital_Details!$A:$A,Cleaned_Hospital_Details!I:I)</f>
        <v>Old</v>
      </c>
      <c r="V204" t="str">
        <f t="shared" si="3"/>
        <v>Hector Guzman</v>
      </c>
    </row>
    <row r="205" spans="1:22" ht="15.6" x14ac:dyDescent="0.3">
      <c r="A205" s="10" t="s">
        <v>241</v>
      </c>
      <c r="B205" s="8" t="str">
        <f>VLOOKUP(A205,Cleaned_Customer_Names!A204:D2539,2,0)</f>
        <v>Ms.</v>
      </c>
      <c r="C205" s="8" t="str">
        <f>VLOOKUP(A205,Cleaned_Customer_Names!A204:D2539,3,0)</f>
        <v>Rebecca</v>
      </c>
      <c r="D205" s="8" t="str">
        <f>VLOOKUP($A205,Cleaned_Customer_Names!$A204:$D2539,4,0)</f>
        <v>Turnbull</v>
      </c>
      <c r="E205" s="22">
        <f>VLOOKUP($A205,Cleaned_Medical_Exam!$A204:$J2539,2,0)</f>
        <v>32.78</v>
      </c>
      <c r="F205" s="24">
        <f>VLOOKUP($A205,Cleaned_Medical_Exam!$A204:$J2539,3,0)</f>
        <v>5.27</v>
      </c>
      <c r="G205" s="20" t="str">
        <f>VLOOKUP($A205,Cleaned_Medical_Exam!$A204:$J2539,4,0)</f>
        <v>No</v>
      </c>
      <c r="H205" s="20" t="str">
        <f>VLOOKUP($A205,Cleaned_Medical_Exam!$A204:$J2539,5,0)</f>
        <v>No</v>
      </c>
      <c r="I205" s="20" t="str">
        <f>VLOOKUP($A205,Cleaned_Medical_Exam!$A204:$J2539,6,0)</f>
        <v>No</v>
      </c>
      <c r="J205" s="48">
        <f>VLOOKUP($A205,Cleaned_Medical_Exam!$A204:$J2539,7,0)</f>
        <v>0</v>
      </c>
      <c r="K205" s="8" t="str">
        <f>VLOOKUP($A205,Cleaned_Medical_Exam!$A204:$J2539,8,0)</f>
        <v>Yes</v>
      </c>
      <c r="L205" s="20" t="str">
        <f>VLOOKUP($A205,Cleaned_Medical_Exam!$A204:$J2539,9,0)</f>
        <v>Obesity</v>
      </c>
      <c r="M205" s="20" t="str">
        <f>VLOOKUP($A205,Cleaned_Medical_Exam!$A204:$J2539,10,0)</f>
        <v>Normal</v>
      </c>
      <c r="N205" s="48">
        <f>_xlfn.XLOOKUP(A205,Cleaned_Hospital_Details!A:A,Cleaned_Hospital_Details!B:B)</f>
        <v>2</v>
      </c>
      <c r="O205" s="49">
        <f>_xlfn.XLOOKUP($A205,Cleaned_Hospital_Details!$A:$A,Cleaned_Hospital_Details!C:C)</f>
        <v>36021.01</v>
      </c>
      <c r="P205" s="8" t="str">
        <f>_xlfn.XLOOKUP($A205,Cleaned_Hospital_Details!$A:$A,Cleaned_Hospital_Details!D:D)</f>
        <v>Tier - 2</v>
      </c>
      <c r="Q205" s="8" t="str">
        <f>_xlfn.XLOOKUP($A205,Cleaned_Hospital_Details!$A:$A,Cleaned_Hospital_Details!E:E)</f>
        <v>Tier - 3</v>
      </c>
      <c r="R205" s="8" t="str">
        <f>_xlfn.XLOOKUP($A205,Cleaned_Hospital_Details!$A:$A,Cleaned_Hospital_Details!F:F)</f>
        <v>R1013</v>
      </c>
      <c r="S205" s="15">
        <f>_xlfn.XLOOKUP($A205,Cleaned_Hospital_Details!$A:$A,Cleaned_Hospital_Details!G:G)</f>
        <v>36407</v>
      </c>
      <c r="T205" s="8">
        <f>_xlfn.XLOOKUP($A205,Cleaned_Hospital_Details!$A:$A,Cleaned_Hospital_Details!H:H)</f>
        <v>23</v>
      </c>
      <c r="U205" s="8" t="str">
        <f>_xlfn.XLOOKUP($A205,Cleaned_Hospital_Details!$A:$A,Cleaned_Hospital_Details!I:I)</f>
        <v>Adult</v>
      </c>
      <c r="V205" t="str">
        <f t="shared" si="3"/>
        <v>Rebecca Turnbull</v>
      </c>
    </row>
    <row r="206" spans="1:22" ht="15.6" x14ac:dyDescent="0.3">
      <c r="A206" s="10" t="s">
        <v>242</v>
      </c>
      <c r="B206" s="8" t="str">
        <f>VLOOKUP(A206,Cleaned_Customer_Names!A205:D2540,2,0)</f>
        <v>Mr.</v>
      </c>
      <c r="C206" s="8" t="str">
        <f>VLOOKUP(A206,Cleaned_Customer_Names!A205:D2540,3,0)</f>
        <v>Matt</v>
      </c>
      <c r="D206" s="8" t="str">
        <f>VLOOKUP($A206,Cleaned_Customer_Names!$A205:$D2540,4,0)</f>
        <v>Aguero</v>
      </c>
      <c r="E206" s="22">
        <f>VLOOKUP($A206,Cleaned_Medical_Exam!$A205:$J2540,2,0)</f>
        <v>41.65</v>
      </c>
      <c r="F206" s="24">
        <f>VLOOKUP($A206,Cleaned_Medical_Exam!$A205:$J2540,3,0)</f>
        <v>10.73</v>
      </c>
      <c r="G206" s="20" t="str">
        <f>VLOOKUP($A206,Cleaned_Medical_Exam!$A205:$J2540,4,0)</f>
        <v>Yes</v>
      </c>
      <c r="H206" s="20" t="str">
        <f>VLOOKUP($A206,Cleaned_Medical_Exam!$A205:$J2540,5,0)</f>
        <v>No</v>
      </c>
      <c r="I206" s="20" t="str">
        <f>VLOOKUP($A206,Cleaned_Medical_Exam!$A205:$J2540,6,0)</f>
        <v>No</v>
      </c>
      <c r="J206" s="48">
        <f>VLOOKUP($A206,Cleaned_Medical_Exam!$A205:$J2540,7,0)</f>
        <v>0</v>
      </c>
      <c r="K206" s="8" t="str">
        <f>VLOOKUP($A206,Cleaned_Medical_Exam!$A205:$J2540,8,0)</f>
        <v>Yes</v>
      </c>
      <c r="L206" s="20" t="str">
        <f>VLOOKUP($A206,Cleaned_Medical_Exam!$A205:$J2540,9,0)</f>
        <v>Obesity</v>
      </c>
      <c r="M206" s="20" t="str">
        <f>VLOOKUP($A206,Cleaned_Medical_Exam!$A205:$J2540,10,0)</f>
        <v>Diabetes</v>
      </c>
      <c r="N206" s="48">
        <f>_xlfn.XLOOKUP(A206,Cleaned_Hospital_Details!A:A,Cleaned_Hospital_Details!B:B)</f>
        <v>1</v>
      </c>
      <c r="O206" s="49">
        <f>_xlfn.XLOOKUP($A206,Cleaned_Hospital_Details!$A:$A,Cleaned_Hospital_Details!C:C)</f>
        <v>35952.65</v>
      </c>
      <c r="P206" s="8" t="str">
        <f>_xlfn.XLOOKUP($A206,Cleaned_Hospital_Details!$A:$A,Cleaned_Hospital_Details!D:D)</f>
        <v>Tier - 1</v>
      </c>
      <c r="Q206" s="8" t="str">
        <f>_xlfn.XLOOKUP($A206,Cleaned_Hospital_Details!$A:$A,Cleaned_Hospital_Details!E:E)</f>
        <v>Tier - 3</v>
      </c>
      <c r="R206" s="8" t="str">
        <f>_xlfn.XLOOKUP($A206,Cleaned_Hospital_Details!$A:$A,Cleaned_Hospital_Details!F:F)</f>
        <v>R1011</v>
      </c>
      <c r="S206" s="15">
        <f>_xlfn.XLOOKUP($A206,Cleaned_Hospital_Details!$A:$A,Cleaned_Hospital_Details!G:G)</f>
        <v>29912</v>
      </c>
      <c r="T206" s="8">
        <f>_xlfn.XLOOKUP($A206,Cleaned_Hospital_Details!$A:$A,Cleaned_Hospital_Details!H:H)</f>
        <v>41</v>
      </c>
      <c r="U206" s="8" t="str">
        <f>_xlfn.XLOOKUP($A206,Cleaned_Hospital_Details!$A:$A,Cleaned_Hospital_Details!I:I)</f>
        <v>Adult</v>
      </c>
      <c r="V206" t="str">
        <f t="shared" si="3"/>
        <v>Matt Aguero</v>
      </c>
    </row>
    <row r="207" spans="1:22" ht="15.6" x14ac:dyDescent="0.3">
      <c r="A207" s="10" t="s">
        <v>243</v>
      </c>
      <c r="B207" s="8" t="str">
        <f>VLOOKUP(A207,Cleaned_Customer_Names!A206:D2541,2,0)</f>
        <v>Ms.</v>
      </c>
      <c r="C207" s="8" t="str">
        <f>VLOOKUP(A207,Cleaned_Customer_Names!A206:D2541,3,0)</f>
        <v>Elizabeth</v>
      </c>
      <c r="D207" s="8" t="str">
        <f>VLOOKUP($A207,Cleaned_Customer_Names!$A206:$D2541,4,0)</f>
        <v>Woodward</v>
      </c>
      <c r="E207" s="22">
        <f>VLOOKUP($A207,Cleaned_Medical_Exam!$A206:$J2541,2,0)</f>
        <v>50.79</v>
      </c>
      <c r="F207" s="24">
        <f>VLOOKUP($A207,Cleaned_Medical_Exam!$A206:$J2541,3,0)</f>
        <v>4.45</v>
      </c>
      <c r="G207" s="20" t="str">
        <f>VLOOKUP($A207,Cleaned_Medical_Exam!$A206:$J2541,4,0)</f>
        <v>No</v>
      </c>
      <c r="H207" s="20" t="str">
        <f>VLOOKUP($A207,Cleaned_Medical_Exam!$A206:$J2541,5,0)</f>
        <v>No</v>
      </c>
      <c r="I207" s="20" t="str">
        <f>VLOOKUP($A207,Cleaned_Medical_Exam!$A206:$J2541,6,0)</f>
        <v>No</v>
      </c>
      <c r="J207" s="48">
        <f>VLOOKUP($A207,Cleaned_Medical_Exam!$A206:$J2541,7,0)</f>
        <v>1</v>
      </c>
      <c r="K207" s="8" t="str">
        <f>VLOOKUP($A207,Cleaned_Medical_Exam!$A206:$J2541,8,0)</f>
        <v>Yes</v>
      </c>
      <c r="L207" s="20" t="str">
        <f>VLOOKUP($A207,Cleaned_Medical_Exam!$A206:$J2541,9,0)</f>
        <v>Obesity</v>
      </c>
      <c r="M207" s="20" t="str">
        <f>VLOOKUP($A207,Cleaned_Medical_Exam!$A206:$J2541,10,0)</f>
        <v>Normal</v>
      </c>
      <c r="N207" s="48">
        <f>_xlfn.XLOOKUP(A207,Cleaned_Hospital_Details!A:A,Cleaned_Hospital_Details!B:B)</f>
        <v>0</v>
      </c>
      <c r="O207" s="49">
        <f>_xlfn.XLOOKUP($A207,Cleaned_Hospital_Details!$A:$A,Cleaned_Hospital_Details!C:C)</f>
        <v>35883.269999999997</v>
      </c>
      <c r="P207" s="8" t="str">
        <f>_xlfn.XLOOKUP($A207,Cleaned_Hospital_Details!$A:$A,Cleaned_Hospital_Details!D:D)</f>
        <v>Tier - 2</v>
      </c>
      <c r="Q207" s="8" t="str">
        <f>_xlfn.XLOOKUP($A207,Cleaned_Hospital_Details!$A:$A,Cleaned_Hospital_Details!E:E)</f>
        <v>Tier - 1</v>
      </c>
      <c r="R207" s="8" t="str">
        <f>_xlfn.XLOOKUP($A207,Cleaned_Hospital_Details!$A:$A,Cleaned_Hospital_Details!F:F)</f>
        <v>R1011</v>
      </c>
      <c r="S207" s="15">
        <f>_xlfn.XLOOKUP($A207,Cleaned_Hospital_Details!$A:$A,Cleaned_Hospital_Details!G:G)</f>
        <v>33773</v>
      </c>
      <c r="T207" s="8">
        <f>_xlfn.XLOOKUP($A207,Cleaned_Hospital_Details!$A:$A,Cleaned_Hospital_Details!H:H)</f>
        <v>30</v>
      </c>
      <c r="U207" s="8" t="str">
        <f>_xlfn.XLOOKUP($A207,Cleaned_Hospital_Details!$A:$A,Cleaned_Hospital_Details!I:I)</f>
        <v>Adult</v>
      </c>
      <c r="V207" t="str">
        <f t="shared" si="3"/>
        <v>Elizabeth Woodward</v>
      </c>
    </row>
    <row r="208" spans="1:22" ht="15.6" x14ac:dyDescent="0.3">
      <c r="A208" s="10" t="s">
        <v>244</v>
      </c>
      <c r="B208" s="8" t="str">
        <f>VLOOKUP(A208,Cleaned_Customer_Names!A207:D2542,2,0)</f>
        <v>Ms.</v>
      </c>
      <c r="C208" s="8" t="str">
        <f>VLOOKUP(A208,Cleaned_Customer_Names!A207:D2542,3,0)</f>
        <v>Grace</v>
      </c>
      <c r="D208" s="8" t="str">
        <f>VLOOKUP($A208,Cleaned_Customer_Names!$A207:$D2542,4,0)</f>
        <v>McElroy</v>
      </c>
      <c r="E208" s="22">
        <f>VLOOKUP($A208,Cleaned_Medical_Exam!$A207:$J2542,2,0)</f>
        <v>35.43</v>
      </c>
      <c r="F208" s="24">
        <f>VLOOKUP($A208,Cleaned_Medical_Exam!$A207:$J2542,3,0)</f>
        <v>5.25</v>
      </c>
      <c r="G208" s="20" t="str">
        <f>VLOOKUP($A208,Cleaned_Medical_Exam!$A207:$J2542,4,0)</f>
        <v>Yes</v>
      </c>
      <c r="H208" s="20" t="str">
        <f>VLOOKUP($A208,Cleaned_Medical_Exam!$A207:$J2542,5,0)</f>
        <v>No</v>
      </c>
      <c r="I208" s="20" t="str">
        <f>VLOOKUP($A208,Cleaned_Medical_Exam!$A207:$J2542,6,0)</f>
        <v>No</v>
      </c>
      <c r="J208" s="48">
        <f>VLOOKUP($A208,Cleaned_Medical_Exam!$A207:$J2542,7,0)</f>
        <v>0</v>
      </c>
      <c r="K208" s="8" t="str">
        <f>VLOOKUP($A208,Cleaned_Medical_Exam!$A207:$J2542,8,0)</f>
        <v>Yes</v>
      </c>
      <c r="L208" s="20" t="str">
        <f>VLOOKUP($A208,Cleaned_Medical_Exam!$A207:$J2542,9,0)</f>
        <v>Obesity</v>
      </c>
      <c r="M208" s="20" t="str">
        <f>VLOOKUP($A208,Cleaned_Medical_Exam!$A207:$J2542,10,0)</f>
        <v>Normal</v>
      </c>
      <c r="N208" s="48">
        <f>_xlfn.XLOOKUP(A208,Cleaned_Hospital_Details!A:A,Cleaned_Hospital_Details!B:B)</f>
        <v>2</v>
      </c>
      <c r="O208" s="49">
        <f>_xlfn.XLOOKUP($A208,Cleaned_Hospital_Details!$A:$A,Cleaned_Hospital_Details!C:C)</f>
        <v>35733.96</v>
      </c>
      <c r="P208" s="8" t="str">
        <f>_xlfn.XLOOKUP($A208,Cleaned_Hospital_Details!$A:$A,Cleaned_Hospital_Details!D:D)</f>
        <v>Tier - 2</v>
      </c>
      <c r="Q208" s="8" t="str">
        <f>_xlfn.XLOOKUP($A208,Cleaned_Hospital_Details!$A:$A,Cleaned_Hospital_Details!E:E)</f>
        <v>Tier - 2</v>
      </c>
      <c r="R208" s="8" t="str">
        <f>_xlfn.XLOOKUP($A208,Cleaned_Hospital_Details!$A:$A,Cleaned_Hospital_Details!F:F)</f>
        <v>R1011</v>
      </c>
      <c r="S208" s="15">
        <f>_xlfn.XLOOKUP($A208,Cleaned_Hospital_Details!$A:$A,Cleaned_Hospital_Details!G:G)</f>
        <v>28037</v>
      </c>
      <c r="T208" s="8">
        <f>_xlfn.XLOOKUP($A208,Cleaned_Hospital_Details!$A:$A,Cleaned_Hospital_Details!H:H)</f>
        <v>46</v>
      </c>
      <c r="U208" s="8" t="str">
        <f>_xlfn.XLOOKUP($A208,Cleaned_Hospital_Details!$A:$A,Cleaned_Hospital_Details!I:I)</f>
        <v>Adult</v>
      </c>
      <c r="V208" t="str">
        <f t="shared" si="3"/>
        <v>Grace McElroy</v>
      </c>
    </row>
    <row r="209" spans="1:22" ht="15.6" x14ac:dyDescent="0.3">
      <c r="A209" s="10" t="s">
        <v>245</v>
      </c>
      <c r="B209" s="8" t="str">
        <f>VLOOKUP(A209,Cleaned_Customer_Names!A208:D2543,2,0)</f>
        <v>Mr.</v>
      </c>
      <c r="C209" s="8" t="str">
        <f>VLOOKUP(A209,Cleaned_Customer_Names!A208:D2543,3,0)</f>
        <v>Jaime</v>
      </c>
      <c r="D209" s="8" t="str">
        <f>VLOOKUP($A209,Cleaned_Customer_Names!$A208:$D2543,4,0)</f>
        <v>Lopez</v>
      </c>
      <c r="E209" s="22">
        <f>VLOOKUP($A209,Cleaned_Medical_Exam!$A208:$J2543,2,0)</f>
        <v>35.25</v>
      </c>
      <c r="F209" s="24">
        <f>VLOOKUP($A209,Cleaned_Medical_Exam!$A208:$J2543,3,0)</f>
        <v>9.51</v>
      </c>
      <c r="G209" s="20" t="str">
        <f>VLOOKUP($A209,Cleaned_Medical_Exam!$A208:$J2543,4,0)</f>
        <v>No</v>
      </c>
      <c r="H209" s="20" t="str">
        <f>VLOOKUP($A209,Cleaned_Medical_Exam!$A208:$J2543,5,0)</f>
        <v>No</v>
      </c>
      <c r="I209" s="20" t="str">
        <f>VLOOKUP($A209,Cleaned_Medical_Exam!$A208:$J2543,6,0)</f>
        <v>No</v>
      </c>
      <c r="J209" s="48">
        <f>VLOOKUP($A209,Cleaned_Medical_Exam!$A208:$J2543,7,0)</f>
        <v>0</v>
      </c>
      <c r="K209" s="8" t="str">
        <f>VLOOKUP($A209,Cleaned_Medical_Exam!$A208:$J2543,8,0)</f>
        <v>Yes</v>
      </c>
      <c r="L209" s="20" t="str">
        <f>VLOOKUP($A209,Cleaned_Medical_Exam!$A208:$J2543,9,0)</f>
        <v>Obesity</v>
      </c>
      <c r="M209" s="20" t="str">
        <f>VLOOKUP($A209,Cleaned_Medical_Exam!$A208:$J2543,10,0)</f>
        <v>Diabetes</v>
      </c>
      <c r="N209" s="48">
        <f>_xlfn.XLOOKUP(A209,Cleaned_Hospital_Details!A:A,Cleaned_Hospital_Details!B:B)</f>
        <v>0</v>
      </c>
      <c r="O209" s="49">
        <f>_xlfn.XLOOKUP($A209,Cleaned_Hospital_Details!$A:$A,Cleaned_Hospital_Details!C:C)</f>
        <v>35711.39</v>
      </c>
      <c r="P209" s="8" t="str">
        <f>_xlfn.XLOOKUP($A209,Cleaned_Hospital_Details!$A:$A,Cleaned_Hospital_Details!D:D)</f>
        <v>Tier - 2</v>
      </c>
      <c r="Q209" s="8" t="str">
        <f>_xlfn.XLOOKUP($A209,Cleaned_Hospital_Details!$A:$A,Cleaned_Hospital_Details!E:E)</f>
        <v>Tier - 3</v>
      </c>
      <c r="R209" s="8" t="str">
        <f>_xlfn.XLOOKUP($A209,Cleaned_Hospital_Details!$A:$A,Cleaned_Hospital_Details!F:F)</f>
        <v>R1012</v>
      </c>
      <c r="S209" s="15">
        <f>_xlfn.XLOOKUP($A209,Cleaned_Hospital_Details!$A:$A,Cleaned_Hospital_Details!G:G)</f>
        <v>27225</v>
      </c>
      <c r="T209" s="8">
        <f>_xlfn.XLOOKUP($A209,Cleaned_Hospital_Details!$A:$A,Cleaned_Hospital_Details!H:H)</f>
        <v>48</v>
      </c>
      <c r="U209" s="8" t="str">
        <f>_xlfn.XLOOKUP($A209,Cleaned_Hospital_Details!$A:$A,Cleaned_Hospital_Details!I:I)</f>
        <v>Adult</v>
      </c>
      <c r="V209" t="str">
        <f t="shared" si="3"/>
        <v>Jaime Lopez</v>
      </c>
    </row>
    <row r="210" spans="1:22" ht="15.6" x14ac:dyDescent="0.3">
      <c r="A210" s="10" t="s">
        <v>246</v>
      </c>
      <c r="B210" s="8" t="str">
        <f>VLOOKUP(A210,Cleaned_Customer_Names!A209:D2544,2,0)</f>
        <v>Ms.</v>
      </c>
      <c r="C210" s="8" t="str">
        <f>VLOOKUP(A210,Cleaned_Customer_Names!A209:D2544,3,0)</f>
        <v>Calesse</v>
      </c>
      <c r="D210" s="8" t="str">
        <f>VLOOKUP($A210,Cleaned_Customer_Names!$A209:$D2544,4,0)</f>
        <v>Cardosi</v>
      </c>
      <c r="E210" s="22">
        <f>VLOOKUP($A210,Cleaned_Medical_Exam!$A209:$J2544,2,0)</f>
        <v>36.85</v>
      </c>
      <c r="F210" s="24">
        <f>VLOOKUP($A210,Cleaned_Medical_Exam!$A209:$J2544,3,0)</f>
        <v>11.12</v>
      </c>
      <c r="G210" s="20" t="str">
        <f>VLOOKUP($A210,Cleaned_Medical_Exam!$A209:$J2544,4,0)</f>
        <v>No</v>
      </c>
      <c r="H210" s="20" t="str">
        <f>VLOOKUP($A210,Cleaned_Medical_Exam!$A209:$J2544,5,0)</f>
        <v>No</v>
      </c>
      <c r="I210" s="20" t="str">
        <f>VLOOKUP($A210,Cleaned_Medical_Exam!$A209:$J2544,6,0)</f>
        <v>No</v>
      </c>
      <c r="J210" s="48">
        <f>VLOOKUP($A210,Cleaned_Medical_Exam!$A209:$J2544,7,0)</f>
        <v>0</v>
      </c>
      <c r="K210" s="8" t="str">
        <f>VLOOKUP($A210,Cleaned_Medical_Exam!$A209:$J2544,8,0)</f>
        <v>Yes</v>
      </c>
      <c r="L210" s="20" t="str">
        <f>VLOOKUP($A210,Cleaned_Medical_Exam!$A209:$J2544,9,0)</f>
        <v>Obesity</v>
      </c>
      <c r="M210" s="20" t="str">
        <f>VLOOKUP($A210,Cleaned_Medical_Exam!$A209:$J2544,10,0)</f>
        <v>Diabetes</v>
      </c>
      <c r="N210" s="48">
        <f>_xlfn.XLOOKUP(A210,Cleaned_Hospital_Details!A:A,Cleaned_Hospital_Details!B:B)</f>
        <v>2</v>
      </c>
      <c r="O210" s="49">
        <f>_xlfn.XLOOKUP($A210,Cleaned_Hospital_Details!$A:$A,Cleaned_Hospital_Details!C:C)</f>
        <v>35701.9</v>
      </c>
      <c r="P210" s="8" t="str">
        <f>_xlfn.XLOOKUP($A210,Cleaned_Hospital_Details!$A:$A,Cleaned_Hospital_Details!D:D)</f>
        <v>Tier - 2</v>
      </c>
      <c r="Q210" s="8" t="str">
        <f>_xlfn.XLOOKUP($A210,Cleaned_Hospital_Details!$A:$A,Cleaned_Hospital_Details!E:E)</f>
        <v>Tier - 1</v>
      </c>
      <c r="R210" s="8" t="str">
        <f>_xlfn.XLOOKUP($A210,Cleaned_Hospital_Details!$A:$A,Cleaned_Hospital_Details!F:F)</f>
        <v>R1011</v>
      </c>
      <c r="S210" s="15">
        <f>_xlfn.XLOOKUP($A210,Cleaned_Hospital_Details!$A:$A,Cleaned_Hospital_Details!G:G)</f>
        <v>28843</v>
      </c>
      <c r="T210" s="8">
        <f>_xlfn.XLOOKUP($A210,Cleaned_Hospital_Details!$A:$A,Cleaned_Hospital_Details!H:H)</f>
        <v>44</v>
      </c>
      <c r="U210" s="8" t="str">
        <f>_xlfn.XLOOKUP($A210,Cleaned_Hospital_Details!$A:$A,Cleaned_Hospital_Details!I:I)</f>
        <v>Adult</v>
      </c>
      <c r="V210" t="str">
        <f t="shared" si="3"/>
        <v>Calesse Cardosi</v>
      </c>
    </row>
    <row r="211" spans="1:22" ht="15.6" x14ac:dyDescent="0.3">
      <c r="A211" s="10" t="s">
        <v>247</v>
      </c>
      <c r="B211" s="8" t="str">
        <f>VLOOKUP(A211,Cleaned_Customer_Names!A210:D2545,2,0)</f>
        <v>Ms.</v>
      </c>
      <c r="C211" s="8" t="str">
        <f>VLOOKUP(A211,Cleaned_Customer_Names!A210:D2545,3,0)</f>
        <v>Kate</v>
      </c>
      <c r="D211" s="8" t="str">
        <f>VLOOKUP($A211,Cleaned_Customer_Names!$A210:$D2545,4,0)</f>
        <v>Looney</v>
      </c>
      <c r="E211" s="22">
        <f>VLOOKUP($A211,Cleaned_Medical_Exam!$A210:$J2545,2,0)</f>
        <v>31.02</v>
      </c>
      <c r="F211" s="24">
        <f>VLOOKUP($A211,Cleaned_Medical_Exam!$A210:$J2545,3,0)</f>
        <v>4.5599999999999996</v>
      </c>
      <c r="G211" s="20" t="str">
        <f>VLOOKUP($A211,Cleaned_Medical_Exam!$A210:$J2545,4,0)</f>
        <v>No</v>
      </c>
      <c r="H211" s="20" t="str">
        <f>VLOOKUP($A211,Cleaned_Medical_Exam!$A210:$J2545,5,0)</f>
        <v>Yes</v>
      </c>
      <c r="I211" s="20" t="str">
        <f>VLOOKUP($A211,Cleaned_Medical_Exam!$A210:$J2545,6,0)</f>
        <v>No</v>
      </c>
      <c r="J211" s="48">
        <f>VLOOKUP($A211,Cleaned_Medical_Exam!$A210:$J2545,7,0)</f>
        <v>1</v>
      </c>
      <c r="K211" s="8" t="str">
        <f>VLOOKUP($A211,Cleaned_Medical_Exam!$A210:$J2545,8,0)</f>
        <v>Yes</v>
      </c>
      <c r="L211" s="20" t="str">
        <f>VLOOKUP($A211,Cleaned_Medical_Exam!$A210:$J2545,9,0)</f>
        <v>Obesity</v>
      </c>
      <c r="M211" s="20" t="str">
        <f>VLOOKUP($A211,Cleaned_Medical_Exam!$A210:$J2545,10,0)</f>
        <v>Normal</v>
      </c>
      <c r="N211" s="48">
        <f>_xlfn.XLOOKUP(A211,Cleaned_Hospital_Details!A:A,Cleaned_Hospital_Details!B:B)</f>
        <v>3</v>
      </c>
      <c r="O211" s="49">
        <f>_xlfn.XLOOKUP($A211,Cleaned_Hospital_Details!$A:$A,Cleaned_Hospital_Details!C:C)</f>
        <v>35595.589999999997</v>
      </c>
      <c r="P211" s="8" t="str">
        <f>_xlfn.XLOOKUP($A211,Cleaned_Hospital_Details!$A:$A,Cleaned_Hospital_Details!D:D)</f>
        <v>Tier - 2</v>
      </c>
      <c r="Q211" s="8" t="str">
        <f>_xlfn.XLOOKUP($A211,Cleaned_Hospital_Details!$A:$A,Cleaned_Hospital_Details!E:E)</f>
        <v>Tier - 3</v>
      </c>
      <c r="R211" s="8" t="str">
        <f>_xlfn.XLOOKUP($A211,Cleaned_Hospital_Details!$A:$A,Cleaned_Hospital_Details!F:F)</f>
        <v>R1013</v>
      </c>
      <c r="S211" s="15">
        <f>_xlfn.XLOOKUP($A211,Cleaned_Hospital_Details!$A:$A,Cleaned_Hospital_Details!G:G)</f>
        <v>36877</v>
      </c>
      <c r="T211" s="8">
        <f>_xlfn.XLOOKUP($A211,Cleaned_Hospital_Details!$A:$A,Cleaned_Hospital_Details!H:H)</f>
        <v>22</v>
      </c>
      <c r="U211" s="8" t="str">
        <f>_xlfn.XLOOKUP($A211,Cleaned_Hospital_Details!$A:$A,Cleaned_Hospital_Details!I:I)</f>
        <v>Adult</v>
      </c>
      <c r="V211" t="str">
        <f t="shared" si="3"/>
        <v>Kate Looney</v>
      </c>
    </row>
    <row r="212" spans="1:22" ht="15.6" x14ac:dyDescent="0.3">
      <c r="A212" s="10" t="s">
        <v>248</v>
      </c>
      <c r="B212" s="8" t="str">
        <f>VLOOKUP(A212,Cleaned_Customer_Names!A211:D2546,2,0)</f>
        <v>Mr.</v>
      </c>
      <c r="C212" s="8" t="str">
        <f>VLOOKUP(A212,Cleaned_Customer_Names!A211:D2546,3,0)</f>
        <v>Sergey</v>
      </c>
      <c r="D212" s="8" t="str">
        <f>VLOOKUP($A212,Cleaned_Customer_Names!$A211:$D2546,4,0)</f>
        <v>Zyryanov</v>
      </c>
      <c r="E212" s="22">
        <f>VLOOKUP($A212,Cleaned_Medical_Exam!$A211:$J2546,2,0)</f>
        <v>35.6</v>
      </c>
      <c r="F212" s="24">
        <f>VLOOKUP($A212,Cleaned_Medical_Exam!$A211:$J2546,3,0)</f>
        <v>4.0199999999999996</v>
      </c>
      <c r="G212" s="20" t="str">
        <f>VLOOKUP($A212,Cleaned_Medical_Exam!$A211:$J2546,4,0)</f>
        <v>Yes</v>
      </c>
      <c r="H212" s="20" t="str">
        <f>VLOOKUP($A212,Cleaned_Medical_Exam!$A211:$J2546,5,0)</f>
        <v>Yes</v>
      </c>
      <c r="I212" s="20" t="str">
        <f>VLOOKUP($A212,Cleaned_Medical_Exam!$A211:$J2546,6,0)</f>
        <v>No</v>
      </c>
      <c r="J212" s="48">
        <f>VLOOKUP($A212,Cleaned_Medical_Exam!$A211:$J2546,7,0)</f>
        <v>2</v>
      </c>
      <c r="K212" s="8" t="str">
        <f>VLOOKUP($A212,Cleaned_Medical_Exam!$A211:$J2546,8,0)</f>
        <v>Yes</v>
      </c>
      <c r="L212" s="20" t="str">
        <f>VLOOKUP($A212,Cleaned_Medical_Exam!$A211:$J2546,9,0)</f>
        <v>Obesity</v>
      </c>
      <c r="M212" s="20" t="str">
        <f>VLOOKUP($A212,Cleaned_Medical_Exam!$A211:$J2546,10,0)</f>
        <v>Normal</v>
      </c>
      <c r="N212" s="48">
        <f>_xlfn.XLOOKUP(A212,Cleaned_Hospital_Details!A:A,Cleaned_Hospital_Details!B:B)</f>
        <v>0</v>
      </c>
      <c r="O212" s="49">
        <f>_xlfn.XLOOKUP($A212,Cleaned_Hospital_Details!$A:$A,Cleaned_Hospital_Details!C:C)</f>
        <v>35585.58</v>
      </c>
      <c r="P212" s="8" t="str">
        <f>_xlfn.XLOOKUP($A212,Cleaned_Hospital_Details!$A:$A,Cleaned_Hospital_Details!D:D)</f>
        <v>Tier - 2</v>
      </c>
      <c r="Q212" s="8" t="str">
        <f>_xlfn.XLOOKUP($A212,Cleaned_Hospital_Details!$A:$A,Cleaned_Hospital_Details!E:E)</f>
        <v>Tier - 3</v>
      </c>
      <c r="R212" s="8" t="str">
        <f>_xlfn.XLOOKUP($A212,Cleaned_Hospital_Details!$A:$A,Cleaned_Hospital_Details!F:F)</f>
        <v>R1011</v>
      </c>
      <c r="S212" s="15">
        <f>_xlfn.XLOOKUP($A212,Cleaned_Hospital_Details!$A:$A,Cleaned_Hospital_Details!G:G)</f>
        <v>36849</v>
      </c>
      <c r="T212" s="8">
        <f>_xlfn.XLOOKUP($A212,Cleaned_Hospital_Details!$A:$A,Cleaned_Hospital_Details!H:H)</f>
        <v>22</v>
      </c>
      <c r="U212" s="8" t="str">
        <f>_xlfn.XLOOKUP($A212,Cleaned_Hospital_Details!$A:$A,Cleaned_Hospital_Details!I:I)</f>
        <v>Adult</v>
      </c>
      <c r="V212" t="str">
        <f t="shared" si="3"/>
        <v>Sergey Zyryanov</v>
      </c>
    </row>
    <row r="213" spans="1:22" ht="15.6" x14ac:dyDescent="0.3">
      <c r="A213" s="10" t="s">
        <v>249</v>
      </c>
      <c r="B213" s="8" t="str">
        <f>VLOOKUP(A213,Cleaned_Customer_Names!A212:D2547,2,0)</f>
        <v>Mr.</v>
      </c>
      <c r="C213" s="8" t="str">
        <f>VLOOKUP(A213,Cleaned_Customer_Names!A212:D2547,3,0)</f>
        <v>Timothy</v>
      </c>
      <c r="D213" s="8" t="str">
        <f>VLOOKUP($A213,Cleaned_Customer_Names!$A212:$D2547,4,0)</f>
        <v>Gavin</v>
      </c>
      <c r="E213" s="22">
        <f>VLOOKUP($A213,Cleaned_Medical_Exam!$A212:$J2547,2,0)</f>
        <v>34.39</v>
      </c>
      <c r="F213" s="24">
        <f>VLOOKUP($A213,Cleaned_Medical_Exam!$A212:$J2547,3,0)</f>
        <v>8.7200000000000006</v>
      </c>
      <c r="G213" s="20" t="str">
        <f>VLOOKUP($A213,Cleaned_Medical_Exam!$A212:$J2547,4,0)</f>
        <v>No</v>
      </c>
      <c r="H213" s="20" t="str">
        <f>VLOOKUP($A213,Cleaned_Medical_Exam!$A212:$J2547,5,0)</f>
        <v>No</v>
      </c>
      <c r="I213" s="20" t="str">
        <f>VLOOKUP($A213,Cleaned_Medical_Exam!$A212:$J2547,6,0)</f>
        <v>No</v>
      </c>
      <c r="J213" s="48">
        <f>VLOOKUP($A213,Cleaned_Medical_Exam!$A212:$J2547,7,0)</f>
        <v>0</v>
      </c>
      <c r="K213" s="8" t="str">
        <f>VLOOKUP($A213,Cleaned_Medical_Exam!$A212:$J2547,8,0)</f>
        <v>Yes</v>
      </c>
      <c r="L213" s="20" t="str">
        <f>VLOOKUP($A213,Cleaned_Medical_Exam!$A212:$J2547,9,0)</f>
        <v>Obesity</v>
      </c>
      <c r="M213" s="20" t="str">
        <f>VLOOKUP($A213,Cleaned_Medical_Exam!$A212:$J2547,10,0)</f>
        <v>Diabetes</v>
      </c>
      <c r="N213" s="48">
        <f>_xlfn.XLOOKUP(A213,Cleaned_Hospital_Details!A:A,Cleaned_Hospital_Details!B:B)</f>
        <v>0</v>
      </c>
      <c r="O213" s="49">
        <f>_xlfn.XLOOKUP($A213,Cleaned_Hospital_Details!$A:$A,Cleaned_Hospital_Details!C:C)</f>
        <v>35583.17</v>
      </c>
      <c r="P213" s="8" t="str">
        <f>_xlfn.XLOOKUP($A213,Cleaned_Hospital_Details!$A:$A,Cleaned_Hospital_Details!D:D)</f>
        <v>Tier - 1</v>
      </c>
      <c r="Q213" s="8" t="str">
        <f>_xlfn.XLOOKUP($A213,Cleaned_Hospital_Details!$A:$A,Cleaned_Hospital_Details!E:E)</f>
        <v>Tier - 3</v>
      </c>
      <c r="R213" s="8" t="str">
        <f>_xlfn.XLOOKUP($A213,Cleaned_Hospital_Details!$A:$A,Cleaned_Hospital_Details!F:F)</f>
        <v>R1011</v>
      </c>
      <c r="S213" s="15">
        <f>_xlfn.XLOOKUP($A213,Cleaned_Hospital_Details!$A:$A,Cleaned_Hospital_Details!G:G)</f>
        <v>26155</v>
      </c>
      <c r="T213" s="8">
        <f>_xlfn.XLOOKUP($A213,Cleaned_Hospital_Details!$A:$A,Cleaned_Hospital_Details!H:H)</f>
        <v>51</v>
      </c>
      <c r="U213" s="8" t="str">
        <f>_xlfn.XLOOKUP($A213,Cleaned_Hospital_Details!$A:$A,Cleaned_Hospital_Details!I:I)</f>
        <v>Adult</v>
      </c>
      <c r="V213" t="str">
        <f t="shared" si="3"/>
        <v>Timothy Gavin</v>
      </c>
    </row>
    <row r="214" spans="1:22" ht="15.6" x14ac:dyDescent="0.3">
      <c r="A214" s="10" t="s">
        <v>250</v>
      </c>
      <c r="B214" s="8" t="str">
        <f>VLOOKUP(A214,Cleaned_Customer_Names!A213:D2548,2,0)</f>
        <v>Mr.</v>
      </c>
      <c r="C214" s="8" t="str">
        <f>VLOOKUP(A214,Cleaned_Customer_Names!A213:D2548,3,0)</f>
        <v>Andrew</v>
      </c>
      <c r="D214" s="8" t="str">
        <f>VLOOKUP($A214,Cleaned_Customer_Names!$A213:$D2548,4,0)</f>
        <v>Littlefield</v>
      </c>
      <c r="E214" s="22">
        <f>VLOOKUP($A214,Cleaned_Medical_Exam!$A213:$J2548,2,0)</f>
        <v>29.06</v>
      </c>
      <c r="F214" s="24">
        <f>VLOOKUP($A214,Cleaned_Medical_Exam!$A213:$J2548,3,0)</f>
        <v>6.25</v>
      </c>
      <c r="G214" s="20" t="str">
        <f>VLOOKUP($A214,Cleaned_Medical_Exam!$A213:$J2548,4,0)</f>
        <v>Yes</v>
      </c>
      <c r="H214" s="20" t="str">
        <f>VLOOKUP($A214,Cleaned_Medical_Exam!$A213:$J2548,5,0)</f>
        <v>No</v>
      </c>
      <c r="I214" s="20" t="str">
        <f>VLOOKUP($A214,Cleaned_Medical_Exam!$A213:$J2548,6,0)</f>
        <v>No</v>
      </c>
      <c r="J214" s="48">
        <f>VLOOKUP($A214,Cleaned_Medical_Exam!$A213:$J2548,7,0)</f>
        <v>1</v>
      </c>
      <c r="K214" s="8" t="str">
        <f>VLOOKUP($A214,Cleaned_Medical_Exam!$A213:$J2548,8,0)</f>
        <v>Yes</v>
      </c>
      <c r="L214" s="20" t="str">
        <f>VLOOKUP($A214,Cleaned_Medical_Exam!$A213:$J2548,9,0)</f>
        <v>Overweight</v>
      </c>
      <c r="M214" s="20" t="str">
        <f>VLOOKUP($A214,Cleaned_Medical_Exam!$A213:$J2548,10,0)</f>
        <v>Prediabetes</v>
      </c>
      <c r="N214" s="48">
        <f>_xlfn.XLOOKUP(A214,Cleaned_Hospital_Details!A:A,Cleaned_Hospital_Details!B:B)</f>
        <v>0</v>
      </c>
      <c r="O214" s="49">
        <f>_xlfn.XLOOKUP($A214,Cleaned_Hospital_Details!$A:$A,Cleaned_Hospital_Details!C:C)</f>
        <v>35573.26</v>
      </c>
      <c r="P214" s="8" t="str">
        <f>_xlfn.XLOOKUP($A214,Cleaned_Hospital_Details!$A:$A,Cleaned_Hospital_Details!D:D)</f>
        <v>Tier - 2</v>
      </c>
      <c r="Q214" s="8" t="str">
        <f>_xlfn.XLOOKUP($A214,Cleaned_Hospital_Details!$A:$A,Cleaned_Hospital_Details!E:E)</f>
        <v>Tier - 1</v>
      </c>
      <c r="R214" s="8" t="str">
        <f>_xlfn.XLOOKUP($A214,Cleaned_Hospital_Details!$A:$A,Cleaned_Hospital_Details!F:F)</f>
        <v>R1011</v>
      </c>
      <c r="S214" s="15">
        <f>_xlfn.XLOOKUP($A214,Cleaned_Hospital_Details!$A:$A,Cleaned_Hospital_Details!G:G)</f>
        <v>23618</v>
      </c>
      <c r="T214" s="8">
        <f>_xlfn.XLOOKUP($A214,Cleaned_Hospital_Details!$A:$A,Cleaned_Hospital_Details!H:H)</f>
        <v>58</v>
      </c>
      <c r="U214" s="8" t="str">
        <f>_xlfn.XLOOKUP($A214,Cleaned_Hospital_Details!$A:$A,Cleaned_Hospital_Details!I:I)</f>
        <v>Old</v>
      </c>
      <c r="V214" t="str">
        <f t="shared" si="3"/>
        <v>Andrew Littlefield</v>
      </c>
    </row>
    <row r="215" spans="1:22" ht="15.6" x14ac:dyDescent="0.3">
      <c r="A215" s="10" t="s">
        <v>251</v>
      </c>
      <c r="B215" s="8" t="str">
        <f>VLOOKUP(A215,Cleaned_Customer_Names!A214:D2549,2,0)</f>
        <v>Mr.</v>
      </c>
      <c r="C215" s="8" t="str">
        <f>VLOOKUP(A215,Cleaned_Customer_Names!A214:D2549,3,0)</f>
        <v>Matthew</v>
      </c>
      <c r="D215" s="8" t="str">
        <f>VLOOKUP($A215,Cleaned_Customer_Names!$A214:$D2549,4,0)</f>
        <v>Shearer</v>
      </c>
      <c r="E215" s="22">
        <f>VLOOKUP($A215,Cleaned_Medical_Exam!$A214:$J2549,2,0)</f>
        <v>35.799999999999997</v>
      </c>
      <c r="F215" s="24">
        <f>VLOOKUP($A215,Cleaned_Medical_Exam!$A214:$J2549,3,0)</f>
        <v>7.32</v>
      </c>
      <c r="G215" s="20" t="str">
        <f>VLOOKUP($A215,Cleaned_Medical_Exam!$A214:$J2549,4,0)</f>
        <v>No</v>
      </c>
      <c r="H215" s="20" t="str">
        <f>VLOOKUP($A215,Cleaned_Medical_Exam!$A214:$J2549,5,0)</f>
        <v>No</v>
      </c>
      <c r="I215" s="20" t="str">
        <f>VLOOKUP($A215,Cleaned_Medical_Exam!$A214:$J2549,6,0)</f>
        <v>No</v>
      </c>
      <c r="J215" s="48">
        <f>VLOOKUP($A215,Cleaned_Medical_Exam!$A214:$J2549,7,0)</f>
        <v>2</v>
      </c>
      <c r="K215" s="8" t="str">
        <f>VLOOKUP($A215,Cleaned_Medical_Exam!$A214:$J2549,8,0)</f>
        <v>Yes</v>
      </c>
      <c r="L215" s="20" t="str">
        <f>VLOOKUP($A215,Cleaned_Medical_Exam!$A214:$J2549,9,0)</f>
        <v>Obesity</v>
      </c>
      <c r="M215" s="20" t="str">
        <f>VLOOKUP($A215,Cleaned_Medical_Exam!$A214:$J2549,10,0)</f>
        <v>Diabetes</v>
      </c>
      <c r="N215" s="48">
        <f>_xlfn.XLOOKUP(A215,Cleaned_Hospital_Details!A:A,Cleaned_Hospital_Details!B:B)</f>
        <v>0</v>
      </c>
      <c r="O215" s="49">
        <f>_xlfn.XLOOKUP($A215,Cleaned_Hospital_Details!$A:$A,Cleaned_Hospital_Details!C:C)</f>
        <v>35547.72</v>
      </c>
      <c r="P215" s="8" t="str">
        <f>_xlfn.XLOOKUP($A215,Cleaned_Hospital_Details!$A:$A,Cleaned_Hospital_Details!D:D)</f>
        <v>Tier - 1</v>
      </c>
      <c r="Q215" s="8" t="str">
        <f>_xlfn.XLOOKUP($A215,Cleaned_Hospital_Details!$A:$A,Cleaned_Hospital_Details!E:E)</f>
        <v>Tier - 1</v>
      </c>
      <c r="R215" s="8" t="str">
        <f>_xlfn.XLOOKUP($A215,Cleaned_Hospital_Details!$A:$A,Cleaned_Hospital_Details!F:F)</f>
        <v>R1011</v>
      </c>
      <c r="S215" s="15">
        <f>_xlfn.XLOOKUP($A215,Cleaned_Hospital_Details!$A:$A,Cleaned_Hospital_Details!G:G)</f>
        <v>26964</v>
      </c>
      <c r="T215" s="8">
        <f>_xlfn.XLOOKUP($A215,Cleaned_Hospital_Details!$A:$A,Cleaned_Hospital_Details!H:H)</f>
        <v>49</v>
      </c>
      <c r="U215" s="8" t="str">
        <f>_xlfn.XLOOKUP($A215,Cleaned_Hospital_Details!$A:$A,Cleaned_Hospital_Details!I:I)</f>
        <v>Adult</v>
      </c>
      <c r="V215" t="str">
        <f t="shared" si="3"/>
        <v>Matthew Shearer</v>
      </c>
    </row>
    <row r="216" spans="1:22" ht="15.6" x14ac:dyDescent="0.3">
      <c r="A216" s="10" t="s">
        <v>252</v>
      </c>
      <c r="B216" s="8" t="str">
        <f>VLOOKUP(A216,Cleaned_Customer_Names!A215:D2550,2,0)</f>
        <v>Ms.</v>
      </c>
      <c r="C216" s="8" t="str">
        <f>VLOOKUP(A216,Cleaned_Customer_Names!A215:D2550,3,0)</f>
        <v>Jessica</v>
      </c>
      <c r="D216" s="8" t="str">
        <f>VLOOKUP($A216,Cleaned_Customer_Names!$A215:$D2550,4,0)</f>
        <v>Armstrong</v>
      </c>
      <c r="E216" s="22">
        <f>VLOOKUP($A216,Cleaned_Medical_Exam!$A215:$J2550,2,0)</f>
        <v>49.8</v>
      </c>
      <c r="F216" s="24">
        <f>VLOOKUP($A216,Cleaned_Medical_Exam!$A215:$J2550,3,0)</f>
        <v>4.24</v>
      </c>
      <c r="G216" s="20" t="str">
        <f>VLOOKUP($A216,Cleaned_Medical_Exam!$A215:$J2550,4,0)</f>
        <v>No</v>
      </c>
      <c r="H216" s="20" t="str">
        <f>VLOOKUP($A216,Cleaned_Medical_Exam!$A215:$J2550,5,0)</f>
        <v>No</v>
      </c>
      <c r="I216" s="20" t="str">
        <f>VLOOKUP($A216,Cleaned_Medical_Exam!$A215:$J2550,6,0)</f>
        <v>No</v>
      </c>
      <c r="J216" s="48">
        <f>VLOOKUP($A216,Cleaned_Medical_Exam!$A215:$J2550,7,0)</f>
        <v>1</v>
      </c>
      <c r="K216" s="8" t="str">
        <f>VLOOKUP($A216,Cleaned_Medical_Exam!$A215:$J2550,8,0)</f>
        <v>Yes</v>
      </c>
      <c r="L216" s="20" t="str">
        <f>VLOOKUP($A216,Cleaned_Medical_Exam!$A215:$J2550,9,0)</f>
        <v>Obesity</v>
      </c>
      <c r="M216" s="20" t="str">
        <f>VLOOKUP($A216,Cleaned_Medical_Exam!$A215:$J2550,10,0)</f>
        <v>Normal</v>
      </c>
      <c r="N216" s="48">
        <f>_xlfn.XLOOKUP(A216,Cleaned_Hospital_Details!A:A,Cleaned_Hospital_Details!B:B)</f>
        <v>0</v>
      </c>
      <c r="O216" s="49">
        <f>_xlfn.XLOOKUP($A216,Cleaned_Hospital_Details!$A:$A,Cleaned_Hospital_Details!C:C)</f>
        <v>35547.47</v>
      </c>
      <c r="P216" s="8" t="str">
        <f>_xlfn.XLOOKUP($A216,Cleaned_Hospital_Details!$A:$A,Cleaned_Hospital_Details!D:D)</f>
        <v>Tier - 2</v>
      </c>
      <c r="Q216" s="8" t="str">
        <f>_xlfn.XLOOKUP($A216,Cleaned_Hospital_Details!$A:$A,Cleaned_Hospital_Details!E:E)</f>
        <v>Tier - 3</v>
      </c>
      <c r="R216" s="8" t="str">
        <f>_xlfn.XLOOKUP($A216,Cleaned_Hospital_Details!$A:$A,Cleaned_Hospital_Details!F:F)</f>
        <v>R1011</v>
      </c>
      <c r="S216" s="15">
        <f>_xlfn.XLOOKUP($A216,Cleaned_Hospital_Details!$A:$A,Cleaned_Hospital_Details!G:G)</f>
        <v>33860</v>
      </c>
      <c r="T216" s="8">
        <f>_xlfn.XLOOKUP($A216,Cleaned_Hospital_Details!$A:$A,Cleaned_Hospital_Details!H:H)</f>
        <v>30</v>
      </c>
      <c r="U216" s="8" t="str">
        <f>_xlfn.XLOOKUP($A216,Cleaned_Hospital_Details!$A:$A,Cleaned_Hospital_Details!I:I)</f>
        <v>Adult</v>
      </c>
      <c r="V216" t="str">
        <f t="shared" si="3"/>
        <v>Jessica Armstrong</v>
      </c>
    </row>
    <row r="217" spans="1:22" ht="15.6" x14ac:dyDescent="0.3">
      <c r="A217" s="10" t="s">
        <v>253</v>
      </c>
      <c r="B217" s="8" t="str">
        <f>VLOOKUP(A217,Cleaned_Customer_Names!A216:D2551,2,0)</f>
        <v>Mr.</v>
      </c>
      <c r="C217" s="8" t="str">
        <f>VLOOKUP(A217,Cleaned_Customer_Names!A216:D2551,3,0)</f>
        <v>Lawrence</v>
      </c>
      <c r="D217" s="8" t="str">
        <f>VLOOKUP($A217,Cleaned_Customer_Names!$A216:$D2551,4,0)</f>
        <v>Warriner</v>
      </c>
      <c r="E217" s="22">
        <f>VLOOKUP($A217,Cleaned_Medical_Exam!$A216:$J2551,2,0)</f>
        <v>35.71</v>
      </c>
      <c r="F217" s="24">
        <f>VLOOKUP($A217,Cleaned_Medical_Exam!$A216:$J2551,3,0)</f>
        <v>6.84</v>
      </c>
      <c r="G217" s="20" t="str">
        <f>VLOOKUP($A217,Cleaned_Medical_Exam!$A216:$J2551,4,0)</f>
        <v>No</v>
      </c>
      <c r="H217" s="20" t="str">
        <f>VLOOKUP($A217,Cleaned_Medical_Exam!$A216:$J2551,5,0)</f>
        <v>No</v>
      </c>
      <c r="I217" s="20" t="str">
        <f>VLOOKUP($A217,Cleaned_Medical_Exam!$A216:$J2551,6,0)</f>
        <v>No</v>
      </c>
      <c r="J217" s="48">
        <f>VLOOKUP($A217,Cleaned_Medical_Exam!$A216:$J2551,7,0)</f>
        <v>2</v>
      </c>
      <c r="K217" s="8" t="str">
        <f>VLOOKUP($A217,Cleaned_Medical_Exam!$A216:$J2551,8,0)</f>
        <v>Yes</v>
      </c>
      <c r="L217" s="20" t="str">
        <f>VLOOKUP($A217,Cleaned_Medical_Exam!$A216:$J2551,9,0)</f>
        <v>Obesity</v>
      </c>
      <c r="M217" s="20" t="str">
        <f>VLOOKUP($A217,Cleaned_Medical_Exam!$A216:$J2551,10,0)</f>
        <v>Diabetes</v>
      </c>
      <c r="N217" s="48">
        <f>_xlfn.XLOOKUP(A217,Cleaned_Hospital_Details!A:A,Cleaned_Hospital_Details!B:B)</f>
        <v>0</v>
      </c>
      <c r="O217" s="49">
        <f>_xlfn.XLOOKUP($A217,Cleaned_Hospital_Details!$A:$A,Cleaned_Hospital_Details!C:C)</f>
        <v>35517.19</v>
      </c>
      <c r="P217" s="8" t="str">
        <f>_xlfn.XLOOKUP($A217,Cleaned_Hospital_Details!$A:$A,Cleaned_Hospital_Details!D:D)</f>
        <v>Tier - 2</v>
      </c>
      <c r="Q217" s="8" t="str">
        <f>_xlfn.XLOOKUP($A217,Cleaned_Hospital_Details!$A:$A,Cleaned_Hospital_Details!E:E)</f>
        <v>Tier - 2</v>
      </c>
      <c r="R217" s="8" t="str">
        <f>_xlfn.XLOOKUP($A217,Cleaned_Hospital_Details!$A:$A,Cleaned_Hospital_Details!F:F)</f>
        <v>R1011</v>
      </c>
      <c r="S217" s="15">
        <f>_xlfn.XLOOKUP($A217,Cleaned_Hospital_Details!$A:$A,Cleaned_Hospital_Details!G:G)</f>
        <v>27014</v>
      </c>
      <c r="T217" s="8">
        <f>_xlfn.XLOOKUP($A217,Cleaned_Hospital_Details!$A:$A,Cleaned_Hospital_Details!H:H)</f>
        <v>49</v>
      </c>
      <c r="U217" s="8" t="str">
        <f>_xlfn.XLOOKUP($A217,Cleaned_Hospital_Details!$A:$A,Cleaned_Hospital_Details!I:I)</f>
        <v>Adult</v>
      </c>
      <c r="V217" t="str">
        <f t="shared" si="3"/>
        <v>Lawrence Warriner</v>
      </c>
    </row>
    <row r="218" spans="1:22" ht="15.6" x14ac:dyDescent="0.3">
      <c r="A218" s="10" t="s">
        <v>254</v>
      </c>
      <c r="B218" s="8" t="str">
        <f>VLOOKUP(A218,Cleaned_Customer_Names!A217:D2552,2,0)</f>
        <v>Mr.</v>
      </c>
      <c r="C218" s="8" t="str">
        <f>VLOOKUP(A218,Cleaned_Customer_Names!A217:D2552,3,0)</f>
        <v>Alex</v>
      </c>
      <c r="D218" s="8" t="str">
        <f>VLOOKUP($A218,Cleaned_Customer_Names!$A217:$D2552,4,0)</f>
        <v>White</v>
      </c>
      <c r="E218" s="22">
        <f>VLOOKUP($A218,Cleaned_Medical_Exam!$A217:$J2552,2,0)</f>
        <v>30.8</v>
      </c>
      <c r="F218" s="24">
        <f>VLOOKUP($A218,Cleaned_Medical_Exam!$A217:$J2552,3,0)</f>
        <v>5.23</v>
      </c>
      <c r="G218" s="20" t="str">
        <f>VLOOKUP($A218,Cleaned_Medical_Exam!$A217:$J2552,4,0)</f>
        <v>Yes</v>
      </c>
      <c r="H218" s="20" t="str">
        <f>VLOOKUP($A218,Cleaned_Medical_Exam!$A217:$J2552,5,0)</f>
        <v>No</v>
      </c>
      <c r="I218" s="20" t="str">
        <f>VLOOKUP($A218,Cleaned_Medical_Exam!$A217:$J2552,6,0)</f>
        <v>No</v>
      </c>
      <c r="J218" s="48">
        <f>VLOOKUP($A218,Cleaned_Medical_Exam!$A217:$J2552,7,0)</f>
        <v>1</v>
      </c>
      <c r="K218" s="8" t="str">
        <f>VLOOKUP($A218,Cleaned_Medical_Exam!$A217:$J2552,8,0)</f>
        <v>Yes</v>
      </c>
      <c r="L218" s="20" t="str">
        <f>VLOOKUP($A218,Cleaned_Medical_Exam!$A217:$J2552,9,0)</f>
        <v>Obesity</v>
      </c>
      <c r="M218" s="20" t="str">
        <f>VLOOKUP($A218,Cleaned_Medical_Exam!$A217:$J2552,10,0)</f>
        <v>Normal</v>
      </c>
      <c r="N218" s="48">
        <f>_xlfn.XLOOKUP(A218,Cleaned_Hospital_Details!A:A,Cleaned_Hospital_Details!B:B)</f>
        <v>0</v>
      </c>
      <c r="O218" s="49">
        <f>_xlfn.XLOOKUP($A218,Cleaned_Hospital_Details!$A:$A,Cleaned_Hospital_Details!C:C)</f>
        <v>35491.64</v>
      </c>
      <c r="P218" s="8" t="str">
        <f>_xlfn.XLOOKUP($A218,Cleaned_Hospital_Details!$A:$A,Cleaned_Hospital_Details!D:D)</f>
        <v>Tier - 1</v>
      </c>
      <c r="Q218" s="8" t="str">
        <f>_xlfn.XLOOKUP($A218,Cleaned_Hospital_Details!$A:$A,Cleaned_Hospital_Details!E:E)</f>
        <v>Tier - 2</v>
      </c>
      <c r="R218" s="8" t="str">
        <f>_xlfn.XLOOKUP($A218,Cleaned_Hospital_Details!$A:$A,Cleaned_Hospital_Details!F:F)</f>
        <v>R1011</v>
      </c>
      <c r="S218" s="15">
        <f>_xlfn.XLOOKUP($A218,Cleaned_Hospital_Details!$A:$A,Cleaned_Hospital_Details!G:G)</f>
        <v>32467</v>
      </c>
      <c r="T218" s="8">
        <f>_xlfn.XLOOKUP($A218,Cleaned_Hospital_Details!$A:$A,Cleaned_Hospital_Details!H:H)</f>
        <v>34</v>
      </c>
      <c r="U218" s="8" t="str">
        <f>_xlfn.XLOOKUP($A218,Cleaned_Hospital_Details!$A:$A,Cleaned_Hospital_Details!I:I)</f>
        <v>Adult</v>
      </c>
      <c r="V218" t="str">
        <f t="shared" si="3"/>
        <v>Alex White</v>
      </c>
    </row>
    <row r="219" spans="1:22" ht="15.6" x14ac:dyDescent="0.3">
      <c r="A219" s="10" t="s">
        <v>255</v>
      </c>
      <c r="B219" s="8" t="str">
        <f>VLOOKUP(A219,Cleaned_Customer_Names!A218:D2553,2,0)</f>
        <v>Mr.</v>
      </c>
      <c r="C219" s="8" t="str">
        <f>VLOOKUP(A219,Cleaned_Customer_Names!A218:D2553,3,0)</f>
        <v>Kevin</v>
      </c>
      <c r="D219" s="8" t="str">
        <f>VLOOKUP($A219,Cleaned_Customer_Names!$A218:$D2553,4,0)</f>
        <v>Cordaro</v>
      </c>
      <c r="E219" s="22">
        <f>VLOOKUP($A219,Cleaned_Medical_Exam!$A218:$J2553,2,0)</f>
        <v>33.69</v>
      </c>
      <c r="F219" s="24">
        <f>VLOOKUP($A219,Cleaned_Medical_Exam!$A218:$J2553,3,0)</f>
        <v>9.68</v>
      </c>
      <c r="G219" s="20" t="str">
        <f>VLOOKUP($A219,Cleaned_Medical_Exam!$A218:$J2553,4,0)</f>
        <v>No</v>
      </c>
      <c r="H219" s="20" t="str">
        <f>VLOOKUP($A219,Cleaned_Medical_Exam!$A218:$J2553,5,0)</f>
        <v>No</v>
      </c>
      <c r="I219" s="20" t="str">
        <f>VLOOKUP($A219,Cleaned_Medical_Exam!$A218:$J2553,6,0)</f>
        <v>No</v>
      </c>
      <c r="J219" s="48">
        <f>VLOOKUP($A219,Cleaned_Medical_Exam!$A218:$J2553,7,0)</f>
        <v>0</v>
      </c>
      <c r="K219" s="8" t="str">
        <f>VLOOKUP($A219,Cleaned_Medical_Exam!$A218:$J2553,8,0)</f>
        <v>Yes</v>
      </c>
      <c r="L219" s="20" t="str">
        <f>VLOOKUP($A219,Cleaned_Medical_Exam!$A218:$J2553,9,0)</f>
        <v>Obesity</v>
      </c>
      <c r="M219" s="20" t="str">
        <f>VLOOKUP($A219,Cleaned_Medical_Exam!$A218:$J2553,10,0)</f>
        <v>Diabetes</v>
      </c>
      <c r="N219" s="48">
        <f>_xlfn.XLOOKUP(A219,Cleaned_Hospital_Details!A:A,Cleaned_Hospital_Details!B:B)</f>
        <v>0</v>
      </c>
      <c r="O219" s="49">
        <f>_xlfn.XLOOKUP($A219,Cleaned_Hospital_Details!$A:$A,Cleaned_Hospital_Details!C:C)</f>
        <v>35345.730000000003</v>
      </c>
      <c r="P219" s="8" t="str">
        <f>_xlfn.XLOOKUP($A219,Cleaned_Hospital_Details!$A:$A,Cleaned_Hospital_Details!D:D)</f>
        <v>Tier - 2</v>
      </c>
      <c r="Q219" s="8" t="str">
        <f>_xlfn.XLOOKUP($A219,Cleaned_Hospital_Details!$A:$A,Cleaned_Hospital_Details!E:E)</f>
        <v>Tier - 3</v>
      </c>
      <c r="R219" s="8" t="str">
        <f>_xlfn.XLOOKUP($A219,Cleaned_Hospital_Details!$A:$A,Cleaned_Hospital_Details!F:F)</f>
        <v>R1011</v>
      </c>
      <c r="S219" s="15">
        <f>_xlfn.XLOOKUP($A219,Cleaned_Hospital_Details!$A:$A,Cleaned_Hospital_Details!G:G)</f>
        <v>26198</v>
      </c>
      <c r="T219" s="8">
        <f>_xlfn.XLOOKUP($A219,Cleaned_Hospital_Details!$A:$A,Cleaned_Hospital_Details!H:H)</f>
        <v>51</v>
      </c>
      <c r="U219" s="8" t="str">
        <f>_xlfn.XLOOKUP($A219,Cleaned_Hospital_Details!$A:$A,Cleaned_Hospital_Details!I:I)</f>
        <v>Adult</v>
      </c>
      <c r="V219" t="str">
        <f t="shared" si="3"/>
        <v>Kevin Cordaro</v>
      </c>
    </row>
    <row r="220" spans="1:22" ht="15.6" x14ac:dyDescent="0.3">
      <c r="A220" s="10" t="s">
        <v>256</v>
      </c>
      <c r="B220" s="8" t="str">
        <f>VLOOKUP(A220,Cleaned_Customer_Names!A219:D2554,2,0)</f>
        <v>Mr.</v>
      </c>
      <c r="C220" s="8" t="str">
        <f>VLOOKUP(A220,Cleaned_Customer_Names!A219:D2554,3,0)</f>
        <v>Gavin</v>
      </c>
      <c r="D220" s="8" t="str">
        <f>VLOOKUP($A220,Cleaned_Customer_Names!$A219:$D2554,4,0)</f>
        <v>Hamilton</v>
      </c>
      <c r="E220" s="22">
        <f>VLOOKUP($A220,Cleaned_Medical_Exam!$A219:$J2554,2,0)</f>
        <v>42.27</v>
      </c>
      <c r="F220" s="24">
        <f>VLOOKUP($A220,Cleaned_Medical_Exam!$A219:$J2554,3,0)</f>
        <v>6.05</v>
      </c>
      <c r="G220" s="20" t="str">
        <f>VLOOKUP($A220,Cleaned_Medical_Exam!$A219:$J2554,4,0)</f>
        <v>Yes</v>
      </c>
      <c r="H220" s="20" t="str">
        <f>VLOOKUP($A220,Cleaned_Medical_Exam!$A219:$J2554,5,0)</f>
        <v>No</v>
      </c>
      <c r="I220" s="20" t="str">
        <f>VLOOKUP($A220,Cleaned_Medical_Exam!$A219:$J2554,6,0)</f>
        <v>No</v>
      </c>
      <c r="J220" s="48">
        <f>VLOOKUP($A220,Cleaned_Medical_Exam!$A219:$J2554,7,0)</f>
        <v>1</v>
      </c>
      <c r="K220" s="8" t="str">
        <f>VLOOKUP($A220,Cleaned_Medical_Exam!$A219:$J2554,8,0)</f>
        <v>Yes</v>
      </c>
      <c r="L220" s="20" t="str">
        <f>VLOOKUP($A220,Cleaned_Medical_Exam!$A219:$J2554,9,0)</f>
        <v>Obesity</v>
      </c>
      <c r="M220" s="20" t="str">
        <f>VLOOKUP($A220,Cleaned_Medical_Exam!$A219:$J2554,10,0)</f>
        <v>Prediabetes</v>
      </c>
      <c r="N220" s="48">
        <f>_xlfn.XLOOKUP(A220,Cleaned_Hospital_Details!A:A,Cleaned_Hospital_Details!B:B)</f>
        <v>3</v>
      </c>
      <c r="O220" s="49">
        <f>_xlfn.XLOOKUP($A220,Cleaned_Hospital_Details!$A:$A,Cleaned_Hospital_Details!C:C)</f>
        <v>35315.96</v>
      </c>
      <c r="P220" s="8" t="str">
        <f>_xlfn.XLOOKUP($A220,Cleaned_Hospital_Details!$A:$A,Cleaned_Hospital_Details!D:D)</f>
        <v>Tier - 2</v>
      </c>
      <c r="Q220" s="8" t="str">
        <f>_xlfn.XLOOKUP($A220,Cleaned_Hospital_Details!$A:$A,Cleaned_Hospital_Details!E:E)</f>
        <v>Tier - 1</v>
      </c>
      <c r="R220" s="8" t="str">
        <f>_xlfn.XLOOKUP($A220,Cleaned_Hospital_Details!$A:$A,Cleaned_Hospital_Details!F:F)</f>
        <v>R1011</v>
      </c>
      <c r="S220" s="15">
        <f>_xlfn.XLOOKUP($A220,Cleaned_Hospital_Details!$A:$A,Cleaned_Hospital_Details!G:G)</f>
        <v>32405</v>
      </c>
      <c r="T220" s="8">
        <f>_xlfn.XLOOKUP($A220,Cleaned_Hospital_Details!$A:$A,Cleaned_Hospital_Details!H:H)</f>
        <v>34</v>
      </c>
      <c r="U220" s="8" t="str">
        <f>_xlfn.XLOOKUP($A220,Cleaned_Hospital_Details!$A:$A,Cleaned_Hospital_Details!I:I)</f>
        <v>Adult</v>
      </c>
      <c r="V220" t="str">
        <f t="shared" si="3"/>
        <v>Gavin Hamilton</v>
      </c>
    </row>
    <row r="221" spans="1:22" ht="15.6" x14ac:dyDescent="0.3">
      <c r="A221" s="10" t="s">
        <v>257</v>
      </c>
      <c r="B221" s="8" t="str">
        <f>VLOOKUP(A221,Cleaned_Customer_Names!A220:D2555,2,0)</f>
        <v>Mr.</v>
      </c>
      <c r="C221" s="8" t="str">
        <f>VLOOKUP(A221,Cleaned_Customer_Names!A220:D2555,3,0)</f>
        <v>Rick</v>
      </c>
      <c r="D221" s="8" t="str">
        <f>VLOOKUP($A221,Cleaned_Customer_Names!$A220:$D2555,4,0)</f>
        <v>Meyer</v>
      </c>
      <c r="E221" s="22">
        <f>VLOOKUP($A221,Cleaned_Medical_Exam!$A220:$J2555,2,0)</f>
        <v>53.25</v>
      </c>
      <c r="F221" s="24">
        <f>VLOOKUP($A221,Cleaned_Medical_Exam!$A220:$J2555,3,0)</f>
        <v>6.11</v>
      </c>
      <c r="G221" s="20" t="str">
        <f>VLOOKUP($A221,Cleaned_Medical_Exam!$A220:$J2555,4,0)</f>
        <v>Yes</v>
      </c>
      <c r="H221" s="20" t="str">
        <f>VLOOKUP($A221,Cleaned_Medical_Exam!$A220:$J2555,5,0)</f>
        <v>No</v>
      </c>
      <c r="I221" s="20" t="str">
        <f>VLOOKUP($A221,Cleaned_Medical_Exam!$A220:$J2555,6,0)</f>
        <v>Yes</v>
      </c>
      <c r="J221" s="48">
        <f>VLOOKUP($A221,Cleaned_Medical_Exam!$A220:$J2555,7,0)</f>
        <v>1</v>
      </c>
      <c r="K221" s="8" t="str">
        <f>VLOOKUP($A221,Cleaned_Medical_Exam!$A220:$J2555,8,0)</f>
        <v>Yes</v>
      </c>
      <c r="L221" s="20" t="str">
        <f>VLOOKUP($A221,Cleaned_Medical_Exam!$A220:$J2555,9,0)</f>
        <v>Obesity</v>
      </c>
      <c r="M221" s="20" t="str">
        <f>VLOOKUP($A221,Cleaned_Medical_Exam!$A220:$J2555,10,0)</f>
        <v>Prediabetes</v>
      </c>
      <c r="N221" s="48">
        <f>_xlfn.XLOOKUP(A221,Cleaned_Hospital_Details!A:A,Cleaned_Hospital_Details!B:B)</f>
        <v>0</v>
      </c>
      <c r="O221" s="49">
        <f>_xlfn.XLOOKUP($A221,Cleaned_Hospital_Details!$A:$A,Cleaned_Hospital_Details!C:C)</f>
        <v>35302.089999999997</v>
      </c>
      <c r="P221" s="8" t="str">
        <f>_xlfn.XLOOKUP($A221,Cleaned_Hospital_Details!$A:$A,Cleaned_Hospital_Details!D:D)</f>
        <v>Tier - 1</v>
      </c>
      <c r="Q221" s="8" t="str">
        <f>_xlfn.XLOOKUP($A221,Cleaned_Hospital_Details!$A:$A,Cleaned_Hospital_Details!E:E)</f>
        <v>Tier - 2</v>
      </c>
      <c r="R221" s="8" t="str">
        <f>_xlfn.XLOOKUP($A221,Cleaned_Hospital_Details!$A:$A,Cleaned_Hospital_Details!F:F)</f>
        <v>R1011</v>
      </c>
      <c r="S221" s="15">
        <f>_xlfn.XLOOKUP($A221,Cleaned_Hospital_Details!$A:$A,Cleaned_Hospital_Details!G:G)</f>
        <v>35620</v>
      </c>
      <c r="T221" s="8">
        <f>_xlfn.XLOOKUP($A221,Cleaned_Hospital_Details!$A:$A,Cleaned_Hospital_Details!H:H)</f>
        <v>25</v>
      </c>
      <c r="U221" s="8" t="str">
        <f>_xlfn.XLOOKUP($A221,Cleaned_Hospital_Details!$A:$A,Cleaned_Hospital_Details!I:I)</f>
        <v>Adult</v>
      </c>
      <c r="V221" t="str">
        <f t="shared" si="3"/>
        <v>Rick Meyer</v>
      </c>
    </row>
    <row r="222" spans="1:22" ht="15.6" x14ac:dyDescent="0.3">
      <c r="A222" s="10" t="s">
        <v>258</v>
      </c>
      <c r="B222" s="8" t="str">
        <f>VLOOKUP(A222,Cleaned_Customer_Names!A221:D2556,2,0)</f>
        <v>Ms.</v>
      </c>
      <c r="C222" s="8" t="str">
        <f>VLOOKUP(A222,Cleaned_Customer_Names!A221:D2556,3,0)</f>
        <v>Andrea</v>
      </c>
      <c r="D222" s="8" t="str">
        <f>VLOOKUP($A222,Cleaned_Customer_Names!$A221:$D2556,4,0)</f>
        <v>Duke</v>
      </c>
      <c r="E222" s="22">
        <f>VLOOKUP($A222,Cleaned_Medical_Exam!$A221:$J2556,2,0)</f>
        <v>26.8</v>
      </c>
      <c r="F222" s="24">
        <f>VLOOKUP($A222,Cleaned_Medical_Exam!$A221:$J2556,3,0)</f>
        <v>10.93</v>
      </c>
      <c r="G222" s="20" t="str">
        <f>VLOOKUP($A222,Cleaned_Medical_Exam!$A221:$J2556,4,0)</f>
        <v>Yes</v>
      </c>
      <c r="H222" s="20" t="str">
        <f>VLOOKUP($A222,Cleaned_Medical_Exam!$A221:$J2556,5,0)</f>
        <v>No</v>
      </c>
      <c r="I222" s="20" t="str">
        <f>VLOOKUP($A222,Cleaned_Medical_Exam!$A221:$J2556,6,0)</f>
        <v>No</v>
      </c>
      <c r="J222" s="48">
        <f>VLOOKUP($A222,Cleaned_Medical_Exam!$A221:$J2556,7,0)</f>
        <v>0</v>
      </c>
      <c r="K222" s="8" t="str">
        <f>VLOOKUP($A222,Cleaned_Medical_Exam!$A221:$J2556,8,0)</f>
        <v>No</v>
      </c>
      <c r="L222" s="20" t="str">
        <f>VLOOKUP($A222,Cleaned_Medical_Exam!$A221:$J2556,9,0)</f>
        <v>Overweight</v>
      </c>
      <c r="M222" s="20" t="str">
        <f>VLOOKUP($A222,Cleaned_Medical_Exam!$A221:$J2556,10,0)</f>
        <v>Diabetes</v>
      </c>
      <c r="N222" s="48">
        <f>_xlfn.XLOOKUP(A222,Cleaned_Hospital_Details!A:A,Cleaned_Hospital_Details!B:B)</f>
        <v>1</v>
      </c>
      <c r="O222" s="49">
        <f>_xlfn.XLOOKUP($A222,Cleaned_Hospital_Details!$A:$A,Cleaned_Hospital_Details!C:C)</f>
        <v>35160.129999999997</v>
      </c>
      <c r="P222" s="8" t="str">
        <f>_xlfn.XLOOKUP($A222,Cleaned_Hospital_Details!$A:$A,Cleaned_Hospital_Details!D:D)</f>
        <v>Tier - 2</v>
      </c>
      <c r="Q222" s="8" t="str">
        <f>_xlfn.XLOOKUP($A222,Cleaned_Hospital_Details!$A:$A,Cleaned_Hospital_Details!E:E)</f>
        <v>Tier - 2</v>
      </c>
      <c r="R222" s="8" t="str">
        <f>_xlfn.XLOOKUP($A222,Cleaned_Hospital_Details!$A:$A,Cleaned_Hospital_Details!F:F)</f>
        <v>R1011</v>
      </c>
      <c r="S222" s="15">
        <f>_xlfn.XLOOKUP($A222,Cleaned_Hospital_Details!$A:$A,Cleaned_Hospital_Details!G:G)</f>
        <v>24836</v>
      </c>
      <c r="T222" s="8">
        <f>_xlfn.XLOOKUP($A222,Cleaned_Hospital_Details!$A:$A,Cleaned_Hospital_Details!H:H)</f>
        <v>55</v>
      </c>
      <c r="U222" s="8" t="str">
        <f>_xlfn.XLOOKUP($A222,Cleaned_Hospital_Details!$A:$A,Cleaned_Hospital_Details!I:I)</f>
        <v>Old</v>
      </c>
      <c r="V222" t="str">
        <f t="shared" si="3"/>
        <v>Andrea Duke</v>
      </c>
    </row>
    <row r="223" spans="1:22" ht="15.6" x14ac:dyDescent="0.3">
      <c r="A223" s="10" t="s">
        <v>259</v>
      </c>
      <c r="B223" s="8" t="str">
        <f>VLOOKUP(A223,Cleaned_Customer_Names!A222:D2557,2,0)</f>
        <v>Mr.</v>
      </c>
      <c r="C223" s="8" t="str">
        <f>VLOOKUP(A223,Cleaned_Customer_Names!A222:D2557,3,0)</f>
        <v>Anthony</v>
      </c>
      <c r="D223" s="8" t="str">
        <f>VLOOKUP($A223,Cleaned_Customer_Names!$A222:$D2557,4,0)</f>
        <v>Malatesta</v>
      </c>
      <c r="E223" s="22">
        <f>VLOOKUP($A223,Cleaned_Medical_Exam!$A222:$J2557,2,0)</f>
        <v>28.5</v>
      </c>
      <c r="F223" s="24">
        <f>VLOOKUP($A223,Cleaned_Medical_Exam!$A222:$J2557,3,0)</f>
        <v>5.12</v>
      </c>
      <c r="G223" s="20" t="str">
        <f>VLOOKUP($A223,Cleaned_Medical_Exam!$A222:$J2557,4,0)</f>
        <v>No</v>
      </c>
      <c r="H223" s="20" t="str">
        <f>VLOOKUP($A223,Cleaned_Medical_Exam!$A222:$J2557,5,0)</f>
        <v>No</v>
      </c>
      <c r="I223" s="20" t="str">
        <f>VLOOKUP($A223,Cleaned_Medical_Exam!$A222:$J2557,6,0)</f>
        <v>No</v>
      </c>
      <c r="J223" s="48">
        <f>VLOOKUP($A223,Cleaned_Medical_Exam!$A222:$J2557,7,0)</f>
        <v>1</v>
      </c>
      <c r="K223" s="8" t="str">
        <f>VLOOKUP($A223,Cleaned_Medical_Exam!$A222:$J2557,8,0)</f>
        <v>Yes</v>
      </c>
      <c r="L223" s="20" t="str">
        <f>VLOOKUP($A223,Cleaned_Medical_Exam!$A222:$J2557,9,0)</f>
        <v>Overweight</v>
      </c>
      <c r="M223" s="20" t="str">
        <f>VLOOKUP($A223,Cleaned_Medical_Exam!$A222:$J2557,10,0)</f>
        <v>Normal</v>
      </c>
      <c r="N223" s="48">
        <f>_xlfn.XLOOKUP(A223,Cleaned_Hospital_Details!A:A,Cleaned_Hospital_Details!B:B)</f>
        <v>0</v>
      </c>
      <c r="O223" s="49">
        <f>_xlfn.XLOOKUP($A223,Cleaned_Hospital_Details!$A:$A,Cleaned_Hospital_Details!C:C)</f>
        <v>35147.53</v>
      </c>
      <c r="P223" s="8" t="str">
        <f>_xlfn.XLOOKUP($A223,Cleaned_Hospital_Details!$A:$A,Cleaned_Hospital_Details!D:D)</f>
        <v>Tier - 1</v>
      </c>
      <c r="Q223" s="8" t="str">
        <f>_xlfn.XLOOKUP($A223,Cleaned_Hospital_Details!$A:$A,Cleaned_Hospital_Details!E:E)</f>
        <v>Tier - 1</v>
      </c>
      <c r="R223" s="8" t="str">
        <f>_xlfn.XLOOKUP($A223,Cleaned_Hospital_Details!$A:$A,Cleaned_Hospital_Details!F:F)</f>
        <v>R1016</v>
      </c>
      <c r="S223" s="15">
        <f>_xlfn.XLOOKUP($A223,Cleaned_Hospital_Details!$A:$A,Cleaned_Hospital_Details!G:G)</f>
        <v>36151</v>
      </c>
      <c r="T223" s="8">
        <f>_xlfn.XLOOKUP($A223,Cleaned_Hospital_Details!$A:$A,Cleaned_Hospital_Details!H:H)</f>
        <v>24</v>
      </c>
      <c r="U223" s="8" t="str">
        <f>_xlfn.XLOOKUP($A223,Cleaned_Hospital_Details!$A:$A,Cleaned_Hospital_Details!I:I)</f>
        <v>Adult</v>
      </c>
      <c r="V223" t="str">
        <f t="shared" si="3"/>
        <v>Anthony Malatesta</v>
      </c>
    </row>
    <row r="224" spans="1:22" ht="15.6" x14ac:dyDescent="0.3">
      <c r="A224" s="10" t="s">
        <v>260</v>
      </c>
      <c r="B224" s="8" t="str">
        <f>VLOOKUP(A224,Cleaned_Customer_Names!A223:D2558,2,0)</f>
        <v>Mr.</v>
      </c>
      <c r="C224" s="8" t="str">
        <f>VLOOKUP(A224,Cleaned_Customer_Names!A223:D2558,3,0)</f>
        <v>Erik</v>
      </c>
      <c r="D224" s="8" t="str">
        <f>VLOOKUP($A224,Cleaned_Customer_Names!$A223:$D2558,4,0)</f>
        <v>Hinrichsen</v>
      </c>
      <c r="E224" s="22">
        <f>VLOOKUP($A224,Cleaned_Medical_Exam!$A223:$J2558,2,0)</f>
        <v>22.895</v>
      </c>
      <c r="F224" s="24">
        <f>VLOOKUP($A224,Cleaned_Medical_Exam!$A223:$J2558,3,0)</f>
        <v>5.72</v>
      </c>
      <c r="G224" s="20" t="str">
        <f>VLOOKUP($A224,Cleaned_Medical_Exam!$A223:$J2558,4,0)</f>
        <v>No</v>
      </c>
      <c r="H224" s="20" t="str">
        <f>VLOOKUP($A224,Cleaned_Medical_Exam!$A223:$J2558,5,0)</f>
        <v>No</v>
      </c>
      <c r="I224" s="20" t="str">
        <f>VLOOKUP($A224,Cleaned_Medical_Exam!$A223:$J2558,6,0)</f>
        <v>No</v>
      </c>
      <c r="J224" s="48">
        <f>VLOOKUP($A224,Cleaned_Medical_Exam!$A223:$J2558,7,0)</f>
        <v>0</v>
      </c>
      <c r="K224" s="8" t="str">
        <f>VLOOKUP($A224,Cleaned_Medical_Exam!$A223:$J2558,8,0)</f>
        <v>Yes</v>
      </c>
      <c r="L224" s="20" t="str">
        <f>VLOOKUP($A224,Cleaned_Medical_Exam!$A223:$J2558,9,0)</f>
        <v>Healthy Weight</v>
      </c>
      <c r="M224" s="20" t="str">
        <f>VLOOKUP($A224,Cleaned_Medical_Exam!$A223:$J2558,10,0)</f>
        <v>Prediabetes</v>
      </c>
      <c r="N224" s="48">
        <f>_xlfn.XLOOKUP(A224,Cleaned_Hospital_Details!A:A,Cleaned_Hospital_Details!B:B)</f>
        <v>0</v>
      </c>
      <c r="O224" s="49">
        <f>_xlfn.XLOOKUP($A224,Cleaned_Hospital_Details!$A:$A,Cleaned_Hospital_Details!C:C)</f>
        <v>35069.370000000003</v>
      </c>
      <c r="P224" s="8" t="str">
        <f>_xlfn.XLOOKUP($A224,Cleaned_Hospital_Details!$A:$A,Cleaned_Hospital_Details!D:D)</f>
        <v>Tier - 1</v>
      </c>
      <c r="Q224" s="8" t="str">
        <f>_xlfn.XLOOKUP($A224,Cleaned_Hospital_Details!$A:$A,Cleaned_Hospital_Details!E:E)</f>
        <v>Tier - 1</v>
      </c>
      <c r="R224" s="8" t="str">
        <f>_xlfn.XLOOKUP($A224,Cleaned_Hospital_Details!$A:$A,Cleaned_Hospital_Details!F:F)</f>
        <v>R1017</v>
      </c>
      <c r="S224" s="15">
        <f>_xlfn.XLOOKUP($A224,Cleaned_Hospital_Details!$A:$A,Cleaned_Hospital_Details!G:G)</f>
        <v>28305</v>
      </c>
      <c r="T224" s="8">
        <f>_xlfn.XLOOKUP($A224,Cleaned_Hospital_Details!$A:$A,Cleaned_Hospital_Details!H:H)</f>
        <v>45</v>
      </c>
      <c r="U224" s="8" t="str">
        <f>_xlfn.XLOOKUP($A224,Cleaned_Hospital_Details!$A:$A,Cleaned_Hospital_Details!I:I)</f>
        <v>Adult</v>
      </c>
      <c r="V224" t="str">
        <f t="shared" si="3"/>
        <v>Erik Hinrichsen</v>
      </c>
    </row>
    <row r="225" spans="1:22" ht="15.6" x14ac:dyDescent="0.3">
      <c r="A225" s="10" t="s">
        <v>261</v>
      </c>
      <c r="B225" s="8" t="str">
        <f>VLOOKUP(A225,Cleaned_Customer_Names!A224:D2559,2,0)</f>
        <v>Ms.</v>
      </c>
      <c r="C225" s="8" t="str">
        <f>VLOOKUP(A225,Cleaned_Customer_Names!A224:D2559,3,0)</f>
        <v>Kiley</v>
      </c>
      <c r="D225" s="8" t="str">
        <f>VLOOKUP($A225,Cleaned_Customer_Names!$A224:$D2559,4,0)</f>
        <v>Lucan</v>
      </c>
      <c r="E225" s="22">
        <f>VLOOKUP($A225,Cleaned_Medical_Exam!$A224:$J2559,2,0)</f>
        <v>34.06</v>
      </c>
      <c r="F225" s="24">
        <f>VLOOKUP($A225,Cleaned_Medical_Exam!$A224:$J2559,3,0)</f>
        <v>11.83</v>
      </c>
      <c r="G225" s="20" t="str">
        <f>VLOOKUP($A225,Cleaned_Medical_Exam!$A224:$J2559,4,0)</f>
        <v>Yes</v>
      </c>
      <c r="H225" s="20" t="str">
        <f>VLOOKUP($A225,Cleaned_Medical_Exam!$A224:$J2559,5,0)</f>
        <v>No</v>
      </c>
      <c r="I225" s="20" t="str">
        <f>VLOOKUP($A225,Cleaned_Medical_Exam!$A224:$J2559,6,0)</f>
        <v>No</v>
      </c>
      <c r="J225" s="48">
        <f>VLOOKUP($A225,Cleaned_Medical_Exam!$A224:$J2559,7,0)</f>
        <v>1</v>
      </c>
      <c r="K225" s="8" t="str">
        <f>VLOOKUP($A225,Cleaned_Medical_Exam!$A224:$J2559,8,0)</f>
        <v>Yes</v>
      </c>
      <c r="L225" s="20" t="str">
        <f>VLOOKUP($A225,Cleaned_Medical_Exam!$A224:$J2559,9,0)</f>
        <v>Obesity</v>
      </c>
      <c r="M225" s="20" t="str">
        <f>VLOOKUP($A225,Cleaned_Medical_Exam!$A224:$J2559,10,0)</f>
        <v>Diabetes</v>
      </c>
      <c r="N225" s="48">
        <f>_xlfn.XLOOKUP(A225,Cleaned_Hospital_Details!A:A,Cleaned_Hospital_Details!B:B)</f>
        <v>1</v>
      </c>
      <c r="O225" s="49">
        <f>_xlfn.XLOOKUP($A225,Cleaned_Hospital_Details!$A:$A,Cleaned_Hospital_Details!C:C)</f>
        <v>35050.620000000003</v>
      </c>
      <c r="P225" s="8" t="str">
        <f>_xlfn.XLOOKUP($A225,Cleaned_Hospital_Details!$A:$A,Cleaned_Hospital_Details!D:D)</f>
        <v>Tier - 2</v>
      </c>
      <c r="Q225" s="8" t="str">
        <f>_xlfn.XLOOKUP($A225,Cleaned_Hospital_Details!$A:$A,Cleaned_Hospital_Details!E:E)</f>
        <v>Tier - 1</v>
      </c>
      <c r="R225" s="8" t="str">
        <f>_xlfn.XLOOKUP($A225,Cleaned_Hospital_Details!$A:$A,Cleaned_Hospital_Details!F:F)</f>
        <v>R1011</v>
      </c>
      <c r="S225" s="15">
        <f>_xlfn.XLOOKUP($A225,Cleaned_Hospital_Details!$A:$A,Cleaned_Hospital_Details!G:G)</f>
        <v>27635</v>
      </c>
      <c r="T225" s="8">
        <f>_xlfn.XLOOKUP($A225,Cleaned_Hospital_Details!$A:$A,Cleaned_Hospital_Details!H:H)</f>
        <v>47</v>
      </c>
      <c r="U225" s="8" t="str">
        <f>_xlfn.XLOOKUP($A225,Cleaned_Hospital_Details!$A:$A,Cleaned_Hospital_Details!I:I)</f>
        <v>Adult</v>
      </c>
      <c r="V225" t="str">
        <f t="shared" si="3"/>
        <v>Kiley Lucan</v>
      </c>
    </row>
    <row r="226" spans="1:22" ht="15.6" x14ac:dyDescent="0.3">
      <c r="A226" s="10" t="s">
        <v>262</v>
      </c>
      <c r="B226" s="8" t="str">
        <f>VLOOKUP(A226,Cleaned_Customer_Names!A225:D2560,2,0)</f>
        <v>Ms.</v>
      </c>
      <c r="C226" s="8" t="str">
        <f>VLOOKUP(A226,Cleaned_Customer_Names!A225:D2560,3,0)</f>
        <v>Jennifer</v>
      </c>
      <c r="D226" s="8" t="str">
        <f>VLOOKUP($A226,Cleaned_Customer_Names!$A225:$D2560,4,0)</f>
        <v>Koch</v>
      </c>
      <c r="E226" s="22">
        <f>VLOOKUP($A226,Cleaned_Medical_Exam!$A225:$J2560,2,0)</f>
        <v>36.409999999999997</v>
      </c>
      <c r="F226" s="24">
        <f>VLOOKUP($A226,Cleaned_Medical_Exam!$A225:$J2560,3,0)</f>
        <v>4.55</v>
      </c>
      <c r="G226" s="20" t="str">
        <f>VLOOKUP($A226,Cleaned_Medical_Exam!$A225:$J2560,4,0)</f>
        <v>No</v>
      </c>
      <c r="H226" s="20" t="str">
        <f>VLOOKUP($A226,Cleaned_Medical_Exam!$A225:$J2560,5,0)</f>
        <v>No</v>
      </c>
      <c r="I226" s="20" t="str">
        <f>VLOOKUP($A226,Cleaned_Medical_Exam!$A225:$J2560,6,0)</f>
        <v>No</v>
      </c>
      <c r="J226" s="48">
        <f>VLOOKUP($A226,Cleaned_Medical_Exam!$A225:$J2560,7,0)</f>
        <v>0</v>
      </c>
      <c r="K226" s="8" t="str">
        <f>VLOOKUP($A226,Cleaned_Medical_Exam!$A225:$J2560,8,0)</f>
        <v>Yes</v>
      </c>
      <c r="L226" s="20" t="str">
        <f>VLOOKUP($A226,Cleaned_Medical_Exam!$A225:$J2560,9,0)</f>
        <v>Obesity</v>
      </c>
      <c r="M226" s="20" t="str">
        <f>VLOOKUP($A226,Cleaned_Medical_Exam!$A225:$J2560,10,0)</f>
        <v>Normal</v>
      </c>
      <c r="N226" s="48">
        <f>_xlfn.XLOOKUP(A226,Cleaned_Hospital_Details!A:A,Cleaned_Hospital_Details!B:B)</f>
        <v>3</v>
      </c>
      <c r="O226" s="49">
        <f>_xlfn.XLOOKUP($A226,Cleaned_Hospital_Details!$A:$A,Cleaned_Hospital_Details!C:C)</f>
        <v>35000.730000000003</v>
      </c>
      <c r="P226" s="8" t="str">
        <f>_xlfn.XLOOKUP($A226,Cleaned_Hospital_Details!$A:$A,Cleaned_Hospital_Details!D:D)</f>
        <v>Tier - 2</v>
      </c>
      <c r="Q226" s="8" t="str">
        <f>_xlfn.XLOOKUP($A226,Cleaned_Hospital_Details!$A:$A,Cleaned_Hospital_Details!E:E)</f>
        <v>Tier - 3</v>
      </c>
      <c r="R226" s="8" t="str">
        <f>_xlfn.XLOOKUP($A226,Cleaned_Hospital_Details!$A:$A,Cleaned_Hospital_Details!F:F)</f>
        <v>R1011</v>
      </c>
      <c r="S226" s="15">
        <f>_xlfn.XLOOKUP($A226,Cleaned_Hospital_Details!$A:$A,Cleaned_Hospital_Details!G:G)</f>
        <v>30137</v>
      </c>
      <c r="T226" s="8">
        <f>_xlfn.XLOOKUP($A226,Cleaned_Hospital_Details!$A:$A,Cleaned_Hospital_Details!H:H)</f>
        <v>40</v>
      </c>
      <c r="U226" s="8" t="str">
        <f>_xlfn.XLOOKUP($A226,Cleaned_Hospital_Details!$A:$A,Cleaned_Hospital_Details!I:I)</f>
        <v>Adult</v>
      </c>
      <c r="V226" t="str">
        <f t="shared" si="3"/>
        <v>Jennifer Koch</v>
      </c>
    </row>
    <row r="227" spans="1:22" ht="15.6" x14ac:dyDescent="0.3">
      <c r="A227" s="10" t="s">
        <v>263</v>
      </c>
      <c r="B227" s="8" t="str">
        <f>VLOOKUP(A227,Cleaned_Customer_Names!A226:D2561,2,0)</f>
        <v>Mr.</v>
      </c>
      <c r="C227" s="8" t="str">
        <f>VLOOKUP(A227,Cleaned_Customer_Names!A226:D2561,3,0)</f>
        <v>Chris</v>
      </c>
      <c r="D227" s="8" t="str">
        <f>VLOOKUP($A227,Cleaned_Customer_Names!$A226:$D2561,4,0)</f>
        <v>Smith</v>
      </c>
      <c r="E227" s="22">
        <f>VLOOKUP($A227,Cleaned_Medical_Exam!$A226:$J2561,2,0)</f>
        <v>52.3</v>
      </c>
      <c r="F227" s="24">
        <f>VLOOKUP($A227,Cleaned_Medical_Exam!$A226:$J2561,3,0)</f>
        <v>4.87</v>
      </c>
      <c r="G227" s="20" t="str">
        <f>VLOOKUP($A227,Cleaned_Medical_Exam!$A226:$J2561,4,0)</f>
        <v>Yes</v>
      </c>
      <c r="H227" s="20" t="str">
        <f>VLOOKUP($A227,Cleaned_Medical_Exam!$A226:$J2561,5,0)</f>
        <v>No</v>
      </c>
      <c r="I227" s="20" t="str">
        <f>VLOOKUP($A227,Cleaned_Medical_Exam!$A226:$J2561,6,0)</f>
        <v>Yes</v>
      </c>
      <c r="J227" s="48">
        <f>VLOOKUP($A227,Cleaned_Medical_Exam!$A226:$J2561,7,0)</f>
        <v>1</v>
      </c>
      <c r="K227" s="8" t="str">
        <f>VLOOKUP($A227,Cleaned_Medical_Exam!$A226:$J2561,8,0)</f>
        <v>Yes</v>
      </c>
      <c r="L227" s="20" t="str">
        <f>VLOOKUP($A227,Cleaned_Medical_Exam!$A226:$J2561,9,0)</f>
        <v>Obesity</v>
      </c>
      <c r="M227" s="20" t="str">
        <f>VLOOKUP($A227,Cleaned_Medical_Exam!$A226:$J2561,10,0)</f>
        <v>Normal</v>
      </c>
      <c r="N227" s="48">
        <f>_xlfn.XLOOKUP(A227,Cleaned_Hospital_Details!A:A,Cleaned_Hospital_Details!B:B)</f>
        <v>0</v>
      </c>
      <c r="O227" s="49">
        <f>_xlfn.XLOOKUP($A227,Cleaned_Hospital_Details!$A:$A,Cleaned_Hospital_Details!C:C)</f>
        <v>34979.86</v>
      </c>
      <c r="P227" s="8" t="str">
        <f>_xlfn.XLOOKUP($A227,Cleaned_Hospital_Details!$A:$A,Cleaned_Hospital_Details!D:D)</f>
        <v>Tier - 2</v>
      </c>
      <c r="Q227" s="8" t="str">
        <f>_xlfn.XLOOKUP($A227,Cleaned_Hospital_Details!$A:$A,Cleaned_Hospital_Details!E:E)</f>
        <v>Tier - 2</v>
      </c>
      <c r="R227" s="8" t="str">
        <f>_xlfn.XLOOKUP($A227,Cleaned_Hospital_Details!$A:$A,Cleaned_Hospital_Details!F:F)</f>
        <v>R1011</v>
      </c>
      <c r="S227" s="15">
        <f>_xlfn.XLOOKUP($A227,Cleaned_Hospital_Details!$A:$A,Cleaned_Hospital_Details!G:G)</f>
        <v>35664</v>
      </c>
      <c r="T227" s="8">
        <f>_xlfn.XLOOKUP($A227,Cleaned_Hospital_Details!$A:$A,Cleaned_Hospital_Details!H:H)</f>
        <v>25</v>
      </c>
      <c r="U227" s="8" t="str">
        <f>_xlfn.XLOOKUP($A227,Cleaned_Hospital_Details!$A:$A,Cleaned_Hospital_Details!I:I)</f>
        <v>Adult</v>
      </c>
      <c r="V227" t="str">
        <f t="shared" si="3"/>
        <v>Chris Smith</v>
      </c>
    </row>
    <row r="228" spans="1:22" ht="15.6" x14ac:dyDescent="0.3">
      <c r="A228" s="10" t="s">
        <v>264</v>
      </c>
      <c r="B228" s="8" t="str">
        <f>VLOOKUP(A228,Cleaned_Customer_Names!A227:D2562,2,0)</f>
        <v>Ms.</v>
      </c>
      <c r="C228" s="8" t="str">
        <f>VLOOKUP(A228,Cleaned_Customer_Names!A227:D2562,3,0)</f>
        <v>Marian</v>
      </c>
      <c r="D228" s="8" t="str">
        <f>VLOOKUP($A228,Cleaned_Customer_Names!$A227:$D2562,4,0)</f>
        <v>O'Connor</v>
      </c>
      <c r="E228" s="22">
        <f>VLOOKUP($A228,Cleaned_Medical_Exam!$A227:$J2562,2,0)</f>
        <v>52.66</v>
      </c>
      <c r="F228" s="24">
        <f>VLOOKUP($A228,Cleaned_Medical_Exam!$A227:$J2562,3,0)</f>
        <v>4.45</v>
      </c>
      <c r="G228" s="20" t="str">
        <f>VLOOKUP($A228,Cleaned_Medical_Exam!$A227:$J2562,4,0)</f>
        <v>No</v>
      </c>
      <c r="H228" s="20" t="str">
        <f>VLOOKUP($A228,Cleaned_Medical_Exam!$A227:$J2562,5,0)</f>
        <v>No</v>
      </c>
      <c r="I228" s="20" t="str">
        <f>VLOOKUP($A228,Cleaned_Medical_Exam!$A227:$J2562,6,0)</f>
        <v>No</v>
      </c>
      <c r="J228" s="48">
        <f>VLOOKUP($A228,Cleaned_Medical_Exam!$A227:$J2562,7,0)</f>
        <v>1</v>
      </c>
      <c r="K228" s="8" t="str">
        <f>VLOOKUP($A228,Cleaned_Medical_Exam!$A227:$J2562,8,0)</f>
        <v>Yes</v>
      </c>
      <c r="L228" s="20" t="str">
        <f>VLOOKUP($A228,Cleaned_Medical_Exam!$A227:$J2562,9,0)</f>
        <v>Obesity</v>
      </c>
      <c r="M228" s="20" t="str">
        <f>VLOOKUP($A228,Cleaned_Medical_Exam!$A227:$J2562,10,0)</f>
        <v>Normal</v>
      </c>
      <c r="N228" s="48">
        <f>_xlfn.XLOOKUP(A228,Cleaned_Hospital_Details!A:A,Cleaned_Hospital_Details!B:B)</f>
        <v>0</v>
      </c>
      <c r="O228" s="49">
        <f>_xlfn.XLOOKUP($A228,Cleaned_Hospital_Details!$A:$A,Cleaned_Hospital_Details!C:C)</f>
        <v>34976.42</v>
      </c>
      <c r="P228" s="8" t="str">
        <f>_xlfn.XLOOKUP($A228,Cleaned_Hospital_Details!$A:$A,Cleaned_Hospital_Details!D:D)</f>
        <v>Tier - 2</v>
      </c>
      <c r="Q228" s="8" t="str">
        <f>_xlfn.XLOOKUP($A228,Cleaned_Hospital_Details!$A:$A,Cleaned_Hospital_Details!E:E)</f>
        <v>Tier - 1</v>
      </c>
      <c r="R228" s="8" t="str">
        <f>_xlfn.XLOOKUP($A228,Cleaned_Hospital_Details!$A:$A,Cleaned_Hospital_Details!F:F)</f>
        <v>R1011</v>
      </c>
      <c r="S228" s="15">
        <f>_xlfn.XLOOKUP($A228,Cleaned_Hospital_Details!$A:$A,Cleaned_Hospital_Details!G:G)</f>
        <v>36029</v>
      </c>
      <c r="T228" s="8">
        <f>_xlfn.XLOOKUP($A228,Cleaned_Hospital_Details!$A:$A,Cleaned_Hospital_Details!H:H)</f>
        <v>24</v>
      </c>
      <c r="U228" s="8" t="str">
        <f>_xlfn.XLOOKUP($A228,Cleaned_Hospital_Details!$A:$A,Cleaned_Hospital_Details!I:I)</f>
        <v>Adult</v>
      </c>
      <c r="V228" t="str">
        <f t="shared" si="3"/>
        <v>Marian O'Connor</v>
      </c>
    </row>
    <row r="229" spans="1:22" ht="15.6" x14ac:dyDescent="0.3">
      <c r="A229" s="10" t="s">
        <v>265</v>
      </c>
      <c r="B229" s="8" t="str">
        <f>VLOOKUP(A229,Cleaned_Customer_Names!A228:D2563,2,0)</f>
        <v>Mr.</v>
      </c>
      <c r="C229" s="8" t="str">
        <f>VLOOKUP(A229,Cleaned_Customer_Names!A228:D2563,3,0)</f>
        <v>Jeremy</v>
      </c>
      <c r="D229" s="8" t="str">
        <f>VLOOKUP($A229,Cleaned_Customer_Names!$A228:$D2563,4,0)</f>
        <v>Kampwerth</v>
      </c>
      <c r="E229" s="22">
        <f>VLOOKUP($A229,Cleaned_Medical_Exam!$A228:$J2563,2,0)</f>
        <v>29.57</v>
      </c>
      <c r="F229" s="24">
        <f>VLOOKUP($A229,Cleaned_Medical_Exam!$A228:$J2563,3,0)</f>
        <v>9.42</v>
      </c>
      <c r="G229" s="20" t="str">
        <f>VLOOKUP($A229,Cleaned_Medical_Exam!$A228:$J2563,4,0)</f>
        <v>Yes</v>
      </c>
      <c r="H229" s="20" t="str">
        <f>VLOOKUP($A229,Cleaned_Medical_Exam!$A228:$J2563,5,0)</f>
        <v>No</v>
      </c>
      <c r="I229" s="20" t="str">
        <f>VLOOKUP($A229,Cleaned_Medical_Exam!$A228:$J2563,6,0)</f>
        <v>No</v>
      </c>
      <c r="J229" s="48">
        <f>VLOOKUP($A229,Cleaned_Medical_Exam!$A228:$J2563,7,0)</f>
        <v>0</v>
      </c>
      <c r="K229" s="8" t="str">
        <f>VLOOKUP($A229,Cleaned_Medical_Exam!$A228:$J2563,8,0)</f>
        <v>Yes</v>
      </c>
      <c r="L229" s="20" t="str">
        <f>VLOOKUP($A229,Cleaned_Medical_Exam!$A228:$J2563,9,0)</f>
        <v>Overweight</v>
      </c>
      <c r="M229" s="20" t="str">
        <f>VLOOKUP($A229,Cleaned_Medical_Exam!$A228:$J2563,10,0)</f>
        <v>Diabetes</v>
      </c>
      <c r="N229" s="48">
        <f>_xlfn.XLOOKUP(A229,Cleaned_Hospital_Details!A:A,Cleaned_Hospital_Details!B:B)</f>
        <v>0</v>
      </c>
      <c r="O229" s="49">
        <f>_xlfn.XLOOKUP($A229,Cleaned_Hospital_Details!$A:$A,Cleaned_Hospital_Details!C:C)</f>
        <v>34975.68</v>
      </c>
      <c r="P229" s="8" t="str">
        <f>_xlfn.XLOOKUP($A229,Cleaned_Hospital_Details!$A:$A,Cleaned_Hospital_Details!D:D)</f>
        <v>Tier - 2</v>
      </c>
      <c r="Q229" s="8" t="str">
        <f>_xlfn.XLOOKUP($A229,Cleaned_Hospital_Details!$A:$A,Cleaned_Hospital_Details!E:E)</f>
        <v>Tier - 2</v>
      </c>
      <c r="R229" s="8" t="str">
        <f>_xlfn.XLOOKUP($A229,Cleaned_Hospital_Details!$A:$A,Cleaned_Hospital_Details!F:F)</f>
        <v>R1011</v>
      </c>
      <c r="S229" s="15">
        <f>_xlfn.XLOOKUP($A229,Cleaned_Hospital_Details!$A:$A,Cleaned_Hospital_Details!G:G)</f>
        <v>24752</v>
      </c>
      <c r="T229" s="8">
        <f>_xlfn.XLOOKUP($A229,Cleaned_Hospital_Details!$A:$A,Cleaned_Hospital_Details!H:H)</f>
        <v>55</v>
      </c>
      <c r="U229" s="8" t="str">
        <f>_xlfn.XLOOKUP($A229,Cleaned_Hospital_Details!$A:$A,Cleaned_Hospital_Details!I:I)</f>
        <v>Old</v>
      </c>
      <c r="V229" t="str">
        <f t="shared" si="3"/>
        <v>Jeremy Kampwerth</v>
      </c>
    </row>
    <row r="230" spans="1:22" ht="15.6" x14ac:dyDescent="0.3">
      <c r="A230" s="10" t="s">
        <v>266</v>
      </c>
      <c r="B230" s="8" t="str">
        <f>VLOOKUP(A230,Cleaned_Customer_Names!A229:D2564,2,0)</f>
        <v>Ms.</v>
      </c>
      <c r="C230" s="8" t="str">
        <f>VLOOKUP(A230,Cleaned_Customer_Names!A229:D2564,3,0)</f>
        <v>Allison</v>
      </c>
      <c r="D230" s="8" t="str">
        <f>VLOOKUP($A230,Cleaned_Customer_Names!$A229:$D2564,4,0)</f>
        <v>Federoff</v>
      </c>
      <c r="E230" s="22">
        <f>VLOOKUP($A230,Cleaned_Medical_Exam!$A229:$J2564,2,0)</f>
        <v>36.99</v>
      </c>
      <c r="F230" s="24">
        <f>VLOOKUP($A230,Cleaned_Medical_Exam!$A229:$J2564,3,0)</f>
        <v>5.37</v>
      </c>
      <c r="G230" s="20" t="str">
        <f>VLOOKUP($A230,Cleaned_Medical_Exam!$A229:$J2564,4,0)</f>
        <v>Yes</v>
      </c>
      <c r="H230" s="20" t="str">
        <f>VLOOKUP($A230,Cleaned_Medical_Exam!$A229:$J2564,5,0)</f>
        <v>No</v>
      </c>
      <c r="I230" s="20" t="str">
        <f>VLOOKUP($A230,Cleaned_Medical_Exam!$A229:$J2564,6,0)</f>
        <v>Yes</v>
      </c>
      <c r="J230" s="48">
        <f>VLOOKUP($A230,Cleaned_Medical_Exam!$A229:$J2564,7,0)</f>
        <v>1</v>
      </c>
      <c r="K230" s="8" t="str">
        <f>VLOOKUP($A230,Cleaned_Medical_Exam!$A229:$J2564,8,0)</f>
        <v>Yes</v>
      </c>
      <c r="L230" s="20" t="str">
        <f>VLOOKUP($A230,Cleaned_Medical_Exam!$A229:$J2564,9,0)</f>
        <v>Obesity</v>
      </c>
      <c r="M230" s="20" t="str">
        <f>VLOOKUP($A230,Cleaned_Medical_Exam!$A229:$J2564,10,0)</f>
        <v>Normal</v>
      </c>
      <c r="N230" s="48">
        <f>_xlfn.XLOOKUP(A230,Cleaned_Hospital_Details!A:A,Cleaned_Hospital_Details!B:B)</f>
        <v>3</v>
      </c>
      <c r="O230" s="49">
        <f>_xlfn.XLOOKUP($A230,Cleaned_Hospital_Details!$A:$A,Cleaned_Hospital_Details!C:C)</f>
        <v>34940.61</v>
      </c>
      <c r="P230" s="8" t="str">
        <f>_xlfn.XLOOKUP($A230,Cleaned_Hospital_Details!$A:$A,Cleaned_Hospital_Details!D:D)</f>
        <v>Tier - 2</v>
      </c>
      <c r="Q230" s="8" t="str">
        <f>_xlfn.XLOOKUP($A230,Cleaned_Hospital_Details!$A:$A,Cleaned_Hospital_Details!E:E)</f>
        <v>Tier - 3</v>
      </c>
      <c r="R230" s="8" t="str">
        <f>_xlfn.XLOOKUP($A230,Cleaned_Hospital_Details!$A:$A,Cleaned_Hospital_Details!F:F)</f>
        <v>R1011</v>
      </c>
      <c r="S230" s="15">
        <f>_xlfn.XLOOKUP($A230,Cleaned_Hospital_Details!$A:$A,Cleaned_Hospital_Details!G:G)</f>
        <v>30526</v>
      </c>
      <c r="T230" s="8">
        <f>_xlfn.XLOOKUP($A230,Cleaned_Hospital_Details!$A:$A,Cleaned_Hospital_Details!H:H)</f>
        <v>39</v>
      </c>
      <c r="U230" s="8" t="str">
        <f>_xlfn.XLOOKUP($A230,Cleaned_Hospital_Details!$A:$A,Cleaned_Hospital_Details!I:I)</f>
        <v>Adult</v>
      </c>
      <c r="V230" t="str">
        <f t="shared" si="3"/>
        <v>Allison Federoff</v>
      </c>
    </row>
    <row r="231" spans="1:22" ht="15.6" x14ac:dyDescent="0.3">
      <c r="A231" s="10" t="s">
        <v>267</v>
      </c>
      <c r="B231" s="8" t="str">
        <f>VLOOKUP(A231,Cleaned_Customer_Names!A230:D2565,2,0)</f>
        <v>Ms.</v>
      </c>
      <c r="C231" s="8" t="str">
        <f>VLOOKUP(A231,Cleaned_Customer_Names!A230:D2565,3,0)</f>
        <v>Elizabeth</v>
      </c>
      <c r="D231" s="8" t="str">
        <f>VLOOKUP($A231,Cleaned_Customer_Names!$A230:$D2565,4,0)</f>
        <v>Goya</v>
      </c>
      <c r="E231" s="22">
        <f>VLOOKUP($A231,Cleaned_Medical_Exam!$A230:$J2565,2,0)</f>
        <v>31.4</v>
      </c>
      <c r="F231" s="24">
        <f>VLOOKUP($A231,Cleaned_Medical_Exam!$A230:$J2565,3,0)</f>
        <v>4.5999999999999996</v>
      </c>
      <c r="G231" s="20" t="str">
        <f>VLOOKUP($A231,Cleaned_Medical_Exam!$A230:$J2565,4,0)</f>
        <v>Yes</v>
      </c>
      <c r="H231" s="20" t="str">
        <f>VLOOKUP($A231,Cleaned_Medical_Exam!$A230:$J2565,5,0)</f>
        <v>No</v>
      </c>
      <c r="I231" s="20" t="str">
        <f>VLOOKUP($A231,Cleaned_Medical_Exam!$A230:$J2565,6,0)</f>
        <v>No</v>
      </c>
      <c r="J231" s="48">
        <f>VLOOKUP($A231,Cleaned_Medical_Exam!$A230:$J2565,7,0)</f>
        <v>1</v>
      </c>
      <c r="K231" s="8" t="str">
        <f>VLOOKUP($A231,Cleaned_Medical_Exam!$A230:$J2565,8,0)</f>
        <v>Yes</v>
      </c>
      <c r="L231" s="20" t="str">
        <f>VLOOKUP($A231,Cleaned_Medical_Exam!$A230:$J2565,9,0)</f>
        <v>Obesity</v>
      </c>
      <c r="M231" s="20" t="str">
        <f>VLOOKUP($A231,Cleaned_Medical_Exam!$A230:$J2565,10,0)</f>
        <v>Normal</v>
      </c>
      <c r="N231" s="48">
        <f>_xlfn.XLOOKUP(A231,Cleaned_Hospital_Details!A:A,Cleaned_Hospital_Details!B:B)</f>
        <v>0</v>
      </c>
      <c r="O231" s="49">
        <f>_xlfn.XLOOKUP($A231,Cleaned_Hospital_Details!$A:$A,Cleaned_Hospital_Details!C:C)</f>
        <v>34838.870000000003</v>
      </c>
      <c r="P231" s="8" t="str">
        <f>_xlfn.XLOOKUP($A231,Cleaned_Hospital_Details!$A:$A,Cleaned_Hospital_Details!D:D)</f>
        <v>Tier - 2</v>
      </c>
      <c r="Q231" s="8" t="str">
        <f>_xlfn.XLOOKUP($A231,Cleaned_Hospital_Details!$A:$A,Cleaned_Hospital_Details!E:E)</f>
        <v>Tier - 3</v>
      </c>
      <c r="R231" s="8" t="str">
        <f>_xlfn.XLOOKUP($A231,Cleaned_Hospital_Details!$A:$A,Cleaned_Hospital_Details!F:F)</f>
        <v>R1011</v>
      </c>
      <c r="S231" s="15">
        <f>_xlfn.XLOOKUP($A231,Cleaned_Hospital_Details!$A:$A,Cleaned_Hospital_Details!G:G)</f>
        <v>34989</v>
      </c>
      <c r="T231" s="8">
        <f>_xlfn.XLOOKUP($A231,Cleaned_Hospital_Details!$A:$A,Cleaned_Hospital_Details!H:H)</f>
        <v>27</v>
      </c>
      <c r="U231" s="8" t="str">
        <f>_xlfn.XLOOKUP($A231,Cleaned_Hospital_Details!$A:$A,Cleaned_Hospital_Details!I:I)</f>
        <v>Adult</v>
      </c>
      <c r="V231" t="str">
        <f t="shared" si="3"/>
        <v>Elizabeth Goya</v>
      </c>
    </row>
    <row r="232" spans="1:22" ht="15.6" x14ac:dyDescent="0.3">
      <c r="A232" s="10" t="s">
        <v>268</v>
      </c>
      <c r="B232" s="8" t="str">
        <f>VLOOKUP(A232,Cleaned_Customer_Names!A231:D2566,2,0)</f>
        <v>Mr.</v>
      </c>
      <c r="C232" s="8" t="str">
        <f>VLOOKUP(A232,Cleaned_Customer_Names!A231:D2566,3,0)</f>
        <v>Andrew</v>
      </c>
      <c r="D232" s="8" t="str">
        <f>VLOOKUP($A232,Cleaned_Customer_Names!$A231:$D2566,4,0)</f>
        <v>Hodges</v>
      </c>
      <c r="E232" s="22">
        <f>VLOOKUP($A232,Cleaned_Medical_Exam!$A231:$J2566,2,0)</f>
        <v>34.9</v>
      </c>
      <c r="F232" s="24">
        <f>VLOOKUP($A232,Cleaned_Medical_Exam!$A231:$J2566,3,0)</f>
        <v>6.22</v>
      </c>
      <c r="G232" s="20" t="str">
        <f>VLOOKUP($A232,Cleaned_Medical_Exam!$A231:$J2566,4,0)</f>
        <v>No</v>
      </c>
      <c r="H232" s="20" t="str">
        <f>VLOOKUP($A232,Cleaned_Medical_Exam!$A231:$J2566,5,0)</f>
        <v>No</v>
      </c>
      <c r="I232" s="20" t="str">
        <f>VLOOKUP($A232,Cleaned_Medical_Exam!$A231:$J2566,6,0)</f>
        <v>Yes</v>
      </c>
      <c r="J232" s="48">
        <f>VLOOKUP($A232,Cleaned_Medical_Exam!$A231:$J2566,7,0)</f>
        <v>1</v>
      </c>
      <c r="K232" s="8" t="str">
        <f>VLOOKUP($A232,Cleaned_Medical_Exam!$A231:$J2566,8,0)</f>
        <v>Yes</v>
      </c>
      <c r="L232" s="20" t="str">
        <f>VLOOKUP($A232,Cleaned_Medical_Exam!$A231:$J2566,9,0)</f>
        <v>Obesity</v>
      </c>
      <c r="M232" s="20" t="str">
        <f>VLOOKUP($A232,Cleaned_Medical_Exam!$A231:$J2566,10,0)</f>
        <v>Prediabetes</v>
      </c>
      <c r="N232" s="48">
        <f>_xlfn.XLOOKUP(A232,Cleaned_Hospital_Details!A:A,Cleaned_Hospital_Details!B:B)</f>
        <v>0</v>
      </c>
      <c r="O232" s="49">
        <f>_xlfn.XLOOKUP($A232,Cleaned_Hospital_Details!$A:$A,Cleaned_Hospital_Details!C:C)</f>
        <v>34828.65</v>
      </c>
      <c r="P232" s="8" t="str">
        <f>_xlfn.XLOOKUP($A232,Cleaned_Hospital_Details!$A:$A,Cleaned_Hospital_Details!D:D)</f>
        <v>Tier - 1</v>
      </c>
      <c r="Q232" s="8" t="str">
        <f>_xlfn.XLOOKUP($A232,Cleaned_Hospital_Details!$A:$A,Cleaned_Hospital_Details!E:E)</f>
        <v>Tier - 3</v>
      </c>
      <c r="R232" s="8" t="str">
        <f>_xlfn.XLOOKUP($A232,Cleaned_Hospital_Details!$A:$A,Cleaned_Hospital_Details!F:F)</f>
        <v>R1011</v>
      </c>
      <c r="S232" s="15">
        <f>_xlfn.XLOOKUP($A232,Cleaned_Hospital_Details!$A:$A,Cleaned_Hospital_Details!G:G)</f>
        <v>37881</v>
      </c>
      <c r="T232" s="8">
        <f>_xlfn.XLOOKUP($A232,Cleaned_Hospital_Details!$A:$A,Cleaned_Hospital_Details!H:H)</f>
        <v>19</v>
      </c>
      <c r="U232" s="8" t="str">
        <f>_xlfn.XLOOKUP($A232,Cleaned_Hospital_Details!$A:$A,Cleaned_Hospital_Details!I:I)</f>
        <v>Adult</v>
      </c>
      <c r="V232" t="str">
        <f t="shared" si="3"/>
        <v>Andrew Hodges</v>
      </c>
    </row>
    <row r="233" spans="1:22" ht="15.6" x14ac:dyDescent="0.3">
      <c r="A233" s="10" t="s">
        <v>269</v>
      </c>
      <c r="B233" s="8" t="str">
        <f>VLOOKUP(A233,Cleaned_Customer_Names!A232:D2567,2,0)</f>
        <v>Mr.</v>
      </c>
      <c r="C233" s="8" t="str">
        <f>VLOOKUP(A233,Cleaned_Customer_Names!A232:D2567,3,0)</f>
        <v>Anders</v>
      </c>
      <c r="D233" s="8" t="str">
        <f>VLOOKUP($A233,Cleaned_Customer_Names!$A232:$D2567,4,0)</f>
        <v>Erickson</v>
      </c>
      <c r="E233" s="22">
        <f>VLOOKUP($A233,Cleaned_Medical_Exam!$A232:$J2567,2,0)</f>
        <v>31.13</v>
      </c>
      <c r="F233" s="24">
        <f>VLOOKUP($A233,Cleaned_Medical_Exam!$A232:$J2567,3,0)</f>
        <v>4.5199999999999996</v>
      </c>
      <c r="G233" s="20" t="str">
        <f>VLOOKUP($A233,Cleaned_Medical_Exam!$A232:$J2567,4,0)</f>
        <v>Yes</v>
      </c>
      <c r="H233" s="20" t="str">
        <f>VLOOKUP($A233,Cleaned_Medical_Exam!$A232:$J2567,5,0)</f>
        <v>No</v>
      </c>
      <c r="I233" s="20" t="str">
        <f>VLOOKUP($A233,Cleaned_Medical_Exam!$A232:$J2567,6,0)</f>
        <v>No</v>
      </c>
      <c r="J233" s="48">
        <f>VLOOKUP($A233,Cleaned_Medical_Exam!$A232:$J2567,7,0)</f>
        <v>1</v>
      </c>
      <c r="K233" s="8" t="str">
        <f>VLOOKUP($A233,Cleaned_Medical_Exam!$A232:$J2567,8,0)</f>
        <v>Yes</v>
      </c>
      <c r="L233" s="20" t="str">
        <f>VLOOKUP($A233,Cleaned_Medical_Exam!$A232:$J2567,9,0)</f>
        <v>Obesity</v>
      </c>
      <c r="M233" s="20" t="str">
        <f>VLOOKUP($A233,Cleaned_Medical_Exam!$A232:$J2567,10,0)</f>
        <v>Normal</v>
      </c>
      <c r="N233" s="48">
        <f>_xlfn.XLOOKUP(A233,Cleaned_Hospital_Details!A:A,Cleaned_Hospital_Details!B:B)</f>
        <v>1</v>
      </c>
      <c r="O233" s="49">
        <f>_xlfn.XLOOKUP($A233,Cleaned_Hospital_Details!$A:$A,Cleaned_Hospital_Details!C:C)</f>
        <v>34806.47</v>
      </c>
      <c r="P233" s="8" t="str">
        <f>_xlfn.XLOOKUP($A233,Cleaned_Hospital_Details!$A:$A,Cleaned_Hospital_Details!D:D)</f>
        <v>Tier - 1</v>
      </c>
      <c r="Q233" s="8" t="str">
        <f>_xlfn.XLOOKUP($A233,Cleaned_Hospital_Details!$A:$A,Cleaned_Hospital_Details!E:E)</f>
        <v>Tier - 2</v>
      </c>
      <c r="R233" s="8" t="str">
        <f>_xlfn.XLOOKUP($A233,Cleaned_Hospital_Details!$A:$A,Cleaned_Hospital_Details!F:F)</f>
        <v>R1013</v>
      </c>
      <c r="S233" s="15">
        <f>_xlfn.XLOOKUP($A233,Cleaned_Hospital_Details!$A:$A,Cleaned_Hospital_Details!G:G)</f>
        <v>35060</v>
      </c>
      <c r="T233" s="8">
        <f>_xlfn.XLOOKUP($A233,Cleaned_Hospital_Details!$A:$A,Cleaned_Hospital_Details!H:H)</f>
        <v>27</v>
      </c>
      <c r="U233" s="8" t="str">
        <f>_xlfn.XLOOKUP($A233,Cleaned_Hospital_Details!$A:$A,Cleaned_Hospital_Details!I:I)</f>
        <v>Adult</v>
      </c>
      <c r="V233" t="str">
        <f t="shared" si="3"/>
        <v>Anders Erickson</v>
      </c>
    </row>
    <row r="234" spans="1:22" ht="15.6" x14ac:dyDescent="0.3">
      <c r="A234" s="10" t="s">
        <v>270</v>
      </c>
      <c r="B234" s="8" t="str">
        <f>VLOOKUP(A234,Cleaned_Customer_Names!A233:D2568,2,0)</f>
        <v>Mr.</v>
      </c>
      <c r="C234" s="8" t="str">
        <f>VLOOKUP(A234,Cleaned_Customer_Names!A233:D2568,3,0)</f>
        <v>Sean</v>
      </c>
      <c r="D234" s="8" t="str">
        <f>VLOOKUP($A234,Cleaned_Customer_Names!$A233:$D2568,4,0)</f>
        <v>Welleck</v>
      </c>
      <c r="E234" s="22">
        <f>VLOOKUP($A234,Cleaned_Medical_Exam!$A233:$J2568,2,0)</f>
        <v>34.799999999999997</v>
      </c>
      <c r="F234" s="24">
        <f>VLOOKUP($A234,Cleaned_Medical_Exam!$A233:$J2568,3,0)</f>
        <v>6.18</v>
      </c>
      <c r="G234" s="20" t="str">
        <f>VLOOKUP($A234,Cleaned_Medical_Exam!$A233:$J2568,4,0)</f>
        <v>No</v>
      </c>
      <c r="H234" s="20" t="str">
        <f>VLOOKUP($A234,Cleaned_Medical_Exam!$A233:$J2568,5,0)</f>
        <v>No</v>
      </c>
      <c r="I234" s="20" t="str">
        <f>VLOOKUP($A234,Cleaned_Medical_Exam!$A233:$J2568,6,0)</f>
        <v>Yes</v>
      </c>
      <c r="J234" s="48">
        <f>VLOOKUP($A234,Cleaned_Medical_Exam!$A233:$J2568,7,0)</f>
        <v>1</v>
      </c>
      <c r="K234" s="8" t="str">
        <f>VLOOKUP($A234,Cleaned_Medical_Exam!$A233:$J2568,8,0)</f>
        <v>Yes</v>
      </c>
      <c r="L234" s="20" t="str">
        <f>VLOOKUP($A234,Cleaned_Medical_Exam!$A233:$J2568,9,0)</f>
        <v>Obesity</v>
      </c>
      <c r="M234" s="20" t="str">
        <f>VLOOKUP($A234,Cleaned_Medical_Exam!$A233:$J2568,10,0)</f>
        <v>Prediabetes</v>
      </c>
      <c r="N234" s="48">
        <f>_xlfn.XLOOKUP(A234,Cleaned_Hospital_Details!A:A,Cleaned_Hospital_Details!B:B)</f>
        <v>0</v>
      </c>
      <c r="O234" s="49">
        <f>_xlfn.XLOOKUP($A234,Cleaned_Hospital_Details!$A:$A,Cleaned_Hospital_Details!C:C)</f>
        <v>34779.620000000003</v>
      </c>
      <c r="P234" s="8" t="str">
        <f>_xlfn.XLOOKUP($A234,Cleaned_Hospital_Details!$A:$A,Cleaned_Hospital_Details!D:D)</f>
        <v>Tier - 1</v>
      </c>
      <c r="Q234" s="8" t="str">
        <f>_xlfn.XLOOKUP($A234,Cleaned_Hospital_Details!$A:$A,Cleaned_Hospital_Details!E:E)</f>
        <v>Tier - 2</v>
      </c>
      <c r="R234" s="8" t="str">
        <f>_xlfn.XLOOKUP($A234,Cleaned_Hospital_Details!$A:$A,Cleaned_Hospital_Details!F:F)</f>
        <v>R1011</v>
      </c>
      <c r="S234" s="15">
        <f>_xlfn.XLOOKUP($A234,Cleaned_Hospital_Details!$A:$A,Cleaned_Hospital_Details!G:G)</f>
        <v>37805</v>
      </c>
      <c r="T234" s="8">
        <f>_xlfn.XLOOKUP($A234,Cleaned_Hospital_Details!$A:$A,Cleaned_Hospital_Details!H:H)</f>
        <v>19</v>
      </c>
      <c r="U234" s="8" t="str">
        <f>_xlfn.XLOOKUP($A234,Cleaned_Hospital_Details!$A:$A,Cleaned_Hospital_Details!I:I)</f>
        <v>Adult</v>
      </c>
      <c r="V234" t="str">
        <f t="shared" si="3"/>
        <v>Sean Welleck</v>
      </c>
    </row>
    <row r="235" spans="1:22" ht="15.6" x14ac:dyDescent="0.3">
      <c r="A235" s="10" t="s">
        <v>271</v>
      </c>
      <c r="B235" s="8" t="str">
        <f>VLOOKUP(A235,Cleaned_Customer_Names!A234:D2569,2,0)</f>
        <v>Mr.</v>
      </c>
      <c r="C235" s="8" t="str">
        <f>VLOOKUP(A235,Cleaned_Customer_Names!A234:D2569,3,0)</f>
        <v>Brian</v>
      </c>
      <c r="D235" s="8" t="str">
        <f>VLOOKUP($A235,Cleaned_Customer_Names!$A234:$D2569,4,0)</f>
        <v>Polen</v>
      </c>
      <c r="E235" s="22">
        <f>VLOOKUP($A235,Cleaned_Medical_Exam!$A234:$J2569,2,0)</f>
        <v>31.68</v>
      </c>
      <c r="F235" s="24">
        <f>VLOOKUP($A235,Cleaned_Medical_Exam!$A234:$J2569,3,0)</f>
        <v>4.4000000000000004</v>
      </c>
      <c r="G235" s="20" t="str">
        <f>VLOOKUP($A235,Cleaned_Medical_Exam!$A234:$J2569,4,0)</f>
        <v>No</v>
      </c>
      <c r="H235" s="20" t="str">
        <f>VLOOKUP($A235,Cleaned_Medical_Exam!$A234:$J2569,5,0)</f>
        <v>No</v>
      </c>
      <c r="I235" s="20" t="str">
        <f>VLOOKUP($A235,Cleaned_Medical_Exam!$A234:$J2569,6,0)</f>
        <v>No</v>
      </c>
      <c r="J235" s="48">
        <f>VLOOKUP($A235,Cleaned_Medical_Exam!$A234:$J2569,7,0)</f>
        <v>0</v>
      </c>
      <c r="K235" s="8" t="str">
        <f>VLOOKUP($A235,Cleaned_Medical_Exam!$A234:$J2569,8,0)</f>
        <v>Yes</v>
      </c>
      <c r="L235" s="20" t="str">
        <f>VLOOKUP($A235,Cleaned_Medical_Exam!$A234:$J2569,9,0)</f>
        <v>Obesity</v>
      </c>
      <c r="M235" s="20" t="str">
        <f>VLOOKUP($A235,Cleaned_Medical_Exam!$A234:$J2569,10,0)</f>
        <v>Normal</v>
      </c>
      <c r="N235" s="48">
        <f>_xlfn.XLOOKUP(A235,Cleaned_Hospital_Details!A:A,Cleaned_Hospital_Details!B:B)</f>
        <v>0</v>
      </c>
      <c r="O235" s="49">
        <f>_xlfn.XLOOKUP($A235,Cleaned_Hospital_Details!$A:$A,Cleaned_Hospital_Details!C:C)</f>
        <v>34672.15</v>
      </c>
      <c r="P235" s="8" t="str">
        <f>_xlfn.XLOOKUP($A235,Cleaned_Hospital_Details!$A:$A,Cleaned_Hospital_Details!D:D)</f>
        <v>Tier - 1</v>
      </c>
      <c r="Q235" s="8" t="str">
        <f>_xlfn.XLOOKUP($A235,Cleaned_Hospital_Details!$A:$A,Cleaned_Hospital_Details!E:E)</f>
        <v>Tier - 3</v>
      </c>
      <c r="R235" s="8" t="str">
        <f>_xlfn.XLOOKUP($A235,Cleaned_Hospital_Details!$A:$A,Cleaned_Hospital_Details!F:F)</f>
        <v>R1013</v>
      </c>
      <c r="S235" s="15">
        <f>_xlfn.XLOOKUP($A235,Cleaned_Hospital_Details!$A:$A,Cleaned_Hospital_Details!G:G)</f>
        <v>34522</v>
      </c>
      <c r="T235" s="8">
        <f>_xlfn.XLOOKUP($A235,Cleaned_Hospital_Details!$A:$A,Cleaned_Hospital_Details!H:H)</f>
        <v>28</v>
      </c>
      <c r="U235" s="8" t="str">
        <f>_xlfn.XLOOKUP($A235,Cleaned_Hospital_Details!$A:$A,Cleaned_Hospital_Details!I:I)</f>
        <v>Adult</v>
      </c>
      <c r="V235" t="str">
        <f t="shared" si="3"/>
        <v>Brian Polen</v>
      </c>
    </row>
    <row r="236" spans="1:22" ht="15.6" x14ac:dyDescent="0.3">
      <c r="A236" s="10" t="s">
        <v>272</v>
      </c>
      <c r="B236" s="8" t="str">
        <f>VLOOKUP(A236,Cleaned_Customer_Names!A235:D2570,2,0)</f>
        <v>Mr.</v>
      </c>
      <c r="C236" s="8" t="str">
        <f>VLOOKUP(A236,Cleaned_Customer_Names!A235:D2570,3,0)</f>
        <v>Jeremy</v>
      </c>
      <c r="D236" s="8" t="str">
        <f>VLOOKUP($A236,Cleaned_Customer_Names!$A235:$D2570,4,0)</f>
        <v>Lynch</v>
      </c>
      <c r="E236" s="22">
        <f>VLOOKUP($A236,Cleaned_Medical_Exam!$A235:$J2570,2,0)</f>
        <v>33.534999999999997</v>
      </c>
      <c r="F236" s="24">
        <f>VLOOKUP($A236,Cleaned_Medical_Exam!$A235:$J2570,3,0)</f>
        <v>6.23</v>
      </c>
      <c r="G236" s="20" t="str">
        <f>VLOOKUP($A236,Cleaned_Medical_Exam!$A235:$J2570,4,0)</f>
        <v>No</v>
      </c>
      <c r="H236" s="20" t="str">
        <f>VLOOKUP($A236,Cleaned_Medical_Exam!$A235:$J2570,5,0)</f>
        <v>Yes</v>
      </c>
      <c r="I236" s="20" t="str">
        <f>VLOOKUP($A236,Cleaned_Medical_Exam!$A235:$J2570,6,0)</f>
        <v>No</v>
      </c>
      <c r="J236" s="48">
        <f>VLOOKUP($A236,Cleaned_Medical_Exam!$A235:$J2570,7,0)</f>
        <v>1</v>
      </c>
      <c r="K236" s="8" t="str">
        <f>VLOOKUP($A236,Cleaned_Medical_Exam!$A235:$J2570,8,0)</f>
        <v>Yes</v>
      </c>
      <c r="L236" s="20" t="str">
        <f>VLOOKUP($A236,Cleaned_Medical_Exam!$A235:$J2570,9,0)</f>
        <v>Obesity</v>
      </c>
      <c r="M236" s="20" t="str">
        <f>VLOOKUP($A236,Cleaned_Medical_Exam!$A235:$J2570,10,0)</f>
        <v>Prediabetes</v>
      </c>
      <c r="N236" s="48">
        <f>_xlfn.XLOOKUP(A236,Cleaned_Hospital_Details!A:A,Cleaned_Hospital_Details!B:B)</f>
        <v>0</v>
      </c>
      <c r="O236" s="49">
        <f>_xlfn.XLOOKUP($A236,Cleaned_Hospital_Details!$A:$A,Cleaned_Hospital_Details!C:C)</f>
        <v>34617.839999999997</v>
      </c>
      <c r="P236" s="8" t="str">
        <f>_xlfn.XLOOKUP($A236,Cleaned_Hospital_Details!$A:$A,Cleaned_Hospital_Details!D:D)</f>
        <v>Tier - 1</v>
      </c>
      <c r="Q236" s="8" t="str">
        <f>_xlfn.XLOOKUP($A236,Cleaned_Hospital_Details!$A:$A,Cleaned_Hospital_Details!E:E)</f>
        <v>Tier - 3</v>
      </c>
      <c r="R236" s="8" t="str">
        <f>_xlfn.XLOOKUP($A236,Cleaned_Hospital_Details!$A:$A,Cleaned_Hospital_Details!F:F)</f>
        <v>R1016</v>
      </c>
      <c r="S236" s="15">
        <f>_xlfn.XLOOKUP($A236,Cleaned_Hospital_Details!$A:$A,Cleaned_Hospital_Details!G:G)</f>
        <v>38269</v>
      </c>
      <c r="T236" s="8">
        <f>_xlfn.XLOOKUP($A236,Cleaned_Hospital_Details!$A:$A,Cleaned_Hospital_Details!H:H)</f>
        <v>18</v>
      </c>
      <c r="U236" s="8" t="str">
        <f>_xlfn.XLOOKUP($A236,Cleaned_Hospital_Details!$A:$A,Cleaned_Hospital_Details!I:I)</f>
        <v>Child</v>
      </c>
      <c r="V236" t="str">
        <f t="shared" si="3"/>
        <v>Jeremy Lynch</v>
      </c>
    </row>
    <row r="237" spans="1:22" ht="15.6" x14ac:dyDescent="0.3">
      <c r="A237" s="10" t="s">
        <v>273</v>
      </c>
      <c r="B237" s="8" t="str">
        <f>VLOOKUP(A237,Cleaned_Customer_Names!A236:D2571,2,0)</f>
        <v>Ms.</v>
      </c>
      <c r="C237" s="8" t="str">
        <f>VLOOKUP(A237,Cleaned_Customer_Names!A236:D2571,3,0)</f>
        <v>Susannah</v>
      </c>
      <c r="D237" s="8" t="str">
        <f>VLOOKUP($A237,Cleaned_Customer_Names!$A236:$D2571,4,0)</f>
        <v>Hufstader</v>
      </c>
      <c r="E237" s="22">
        <f>VLOOKUP($A237,Cleaned_Medical_Exam!$A236:$J2571,2,0)</f>
        <v>31.92</v>
      </c>
      <c r="F237" s="24">
        <f>VLOOKUP($A237,Cleaned_Medical_Exam!$A236:$J2571,3,0)</f>
        <v>5.33</v>
      </c>
      <c r="G237" s="20" t="str">
        <f>VLOOKUP($A237,Cleaned_Medical_Exam!$A236:$J2571,4,0)</f>
        <v>Yes</v>
      </c>
      <c r="H237" s="20" t="str">
        <f>VLOOKUP($A237,Cleaned_Medical_Exam!$A236:$J2571,5,0)</f>
        <v>No</v>
      </c>
      <c r="I237" s="20" t="str">
        <f>VLOOKUP($A237,Cleaned_Medical_Exam!$A236:$J2571,6,0)</f>
        <v>No</v>
      </c>
      <c r="J237" s="48">
        <f>VLOOKUP($A237,Cleaned_Medical_Exam!$A236:$J2571,7,0)</f>
        <v>0</v>
      </c>
      <c r="K237" s="8" t="str">
        <f>VLOOKUP($A237,Cleaned_Medical_Exam!$A236:$J2571,8,0)</f>
        <v>Yes</v>
      </c>
      <c r="L237" s="20" t="str">
        <f>VLOOKUP($A237,Cleaned_Medical_Exam!$A236:$J2571,9,0)</f>
        <v>Obesity</v>
      </c>
      <c r="M237" s="20" t="str">
        <f>VLOOKUP($A237,Cleaned_Medical_Exam!$A236:$J2571,10,0)</f>
        <v>Normal</v>
      </c>
      <c r="N237" s="48">
        <f>_xlfn.XLOOKUP(A237,Cleaned_Hospital_Details!A:A,Cleaned_Hospital_Details!B:B)</f>
        <v>2</v>
      </c>
      <c r="O237" s="49">
        <f>_xlfn.XLOOKUP($A237,Cleaned_Hospital_Details!$A:$A,Cleaned_Hospital_Details!C:C)</f>
        <v>34543.39</v>
      </c>
      <c r="P237" s="8" t="str">
        <f>_xlfn.XLOOKUP($A237,Cleaned_Hospital_Details!$A:$A,Cleaned_Hospital_Details!D:D)</f>
        <v>Tier - 2</v>
      </c>
      <c r="Q237" s="8" t="str">
        <f>_xlfn.XLOOKUP($A237,Cleaned_Hospital_Details!$A:$A,Cleaned_Hospital_Details!E:E)</f>
        <v>Tier - 3</v>
      </c>
      <c r="R237" s="8" t="str">
        <f>_xlfn.XLOOKUP($A237,Cleaned_Hospital_Details!$A:$A,Cleaned_Hospital_Details!F:F)</f>
        <v>R1011</v>
      </c>
      <c r="S237" s="15">
        <f>_xlfn.XLOOKUP($A237,Cleaned_Hospital_Details!$A:$A,Cleaned_Hospital_Details!G:G)</f>
        <v>28089</v>
      </c>
      <c r="T237" s="8">
        <f>_xlfn.XLOOKUP($A237,Cleaned_Hospital_Details!$A:$A,Cleaned_Hospital_Details!H:H)</f>
        <v>46</v>
      </c>
      <c r="U237" s="8" t="str">
        <f>_xlfn.XLOOKUP($A237,Cleaned_Hospital_Details!$A:$A,Cleaned_Hospital_Details!I:I)</f>
        <v>Adult</v>
      </c>
      <c r="V237" t="str">
        <f t="shared" si="3"/>
        <v>Susannah Hufstader</v>
      </c>
    </row>
    <row r="238" spans="1:22" ht="15.6" x14ac:dyDescent="0.3">
      <c r="A238" s="10" t="s">
        <v>274</v>
      </c>
      <c r="B238" s="8" t="str">
        <f>VLOOKUP(A238,Cleaned_Customer_Names!A237:D2572,2,0)</f>
        <v>Mr.</v>
      </c>
      <c r="C238" s="8" t="str">
        <f>VLOOKUP(A238,Cleaned_Customer_Names!A237:D2572,3,0)</f>
        <v>Randy</v>
      </c>
      <c r="D238" s="8" t="str">
        <f>VLOOKUP($A238,Cleaned_Customer_Names!$A237:$D2572,4,0)</f>
        <v>Doak</v>
      </c>
      <c r="E238" s="22">
        <f>VLOOKUP($A238,Cleaned_Medical_Exam!$A237:$J2572,2,0)</f>
        <v>32.700000000000003</v>
      </c>
      <c r="F238" s="24">
        <f>VLOOKUP($A238,Cleaned_Medical_Exam!$A237:$J2572,3,0)</f>
        <v>4.09</v>
      </c>
      <c r="G238" s="20" t="str">
        <f>VLOOKUP($A238,Cleaned_Medical_Exam!$A237:$J2572,4,0)</f>
        <v>No</v>
      </c>
      <c r="H238" s="20" t="str">
        <f>VLOOKUP($A238,Cleaned_Medical_Exam!$A237:$J2572,5,0)</f>
        <v>No</v>
      </c>
      <c r="I238" s="20" t="str">
        <f>VLOOKUP($A238,Cleaned_Medical_Exam!$A237:$J2572,6,0)</f>
        <v>No</v>
      </c>
      <c r="J238" s="48">
        <f>VLOOKUP($A238,Cleaned_Medical_Exam!$A237:$J2572,7,0)</f>
        <v>1</v>
      </c>
      <c r="K238" s="8" t="str">
        <f>VLOOKUP($A238,Cleaned_Medical_Exam!$A237:$J2572,8,0)</f>
        <v>Yes</v>
      </c>
      <c r="L238" s="20" t="str">
        <f>VLOOKUP($A238,Cleaned_Medical_Exam!$A237:$J2572,9,0)</f>
        <v>Obesity</v>
      </c>
      <c r="M238" s="20" t="str">
        <f>VLOOKUP($A238,Cleaned_Medical_Exam!$A237:$J2572,10,0)</f>
        <v>Normal</v>
      </c>
      <c r="N238" s="48">
        <f>_xlfn.XLOOKUP(A238,Cleaned_Hospital_Details!A:A,Cleaned_Hospital_Details!B:B)</f>
        <v>0</v>
      </c>
      <c r="O238" s="49">
        <f>_xlfn.XLOOKUP($A238,Cleaned_Hospital_Details!$A:$A,Cleaned_Hospital_Details!C:C)</f>
        <v>34472.839999999997</v>
      </c>
      <c r="P238" s="8" t="str">
        <f>_xlfn.XLOOKUP($A238,Cleaned_Hospital_Details!$A:$A,Cleaned_Hospital_Details!D:D)</f>
        <v>Tier - 1</v>
      </c>
      <c r="Q238" s="8" t="str">
        <f>_xlfn.XLOOKUP($A238,Cleaned_Hospital_Details!$A:$A,Cleaned_Hospital_Details!E:E)</f>
        <v>Tier - 3</v>
      </c>
      <c r="R238" s="8" t="str">
        <f>_xlfn.XLOOKUP($A238,Cleaned_Hospital_Details!$A:$A,Cleaned_Hospital_Details!F:F)</f>
        <v>R1011</v>
      </c>
      <c r="S238" s="15">
        <f>_xlfn.XLOOKUP($A238,Cleaned_Hospital_Details!$A:$A,Cleaned_Hospital_Details!G:G)</f>
        <v>35970</v>
      </c>
      <c r="T238" s="8">
        <f>_xlfn.XLOOKUP($A238,Cleaned_Hospital_Details!$A:$A,Cleaned_Hospital_Details!H:H)</f>
        <v>24</v>
      </c>
      <c r="U238" s="8" t="str">
        <f>_xlfn.XLOOKUP($A238,Cleaned_Hospital_Details!$A:$A,Cleaned_Hospital_Details!I:I)</f>
        <v>Adult</v>
      </c>
      <c r="V238" t="str">
        <f t="shared" si="3"/>
        <v>Randy Doak</v>
      </c>
    </row>
    <row r="239" spans="1:22" ht="15.6" x14ac:dyDescent="0.3">
      <c r="A239" s="10" t="s">
        <v>275</v>
      </c>
      <c r="B239" s="8" t="str">
        <f>VLOOKUP(A239,Cleaned_Customer_Names!A238:D2573,2,0)</f>
        <v>Mr.</v>
      </c>
      <c r="C239" s="8" t="str">
        <f>VLOOKUP(A239,Cleaned_Customer_Names!A238:D2573,3,0)</f>
        <v>Leslie</v>
      </c>
      <c r="D239" s="8" t="str">
        <f>VLOOKUP($A239,Cleaned_Customer_Names!$A238:$D2573,4,0)</f>
        <v>Noya</v>
      </c>
      <c r="E239" s="22">
        <f>VLOOKUP($A239,Cleaned_Medical_Exam!$A238:$J2573,2,0)</f>
        <v>41.25</v>
      </c>
      <c r="F239" s="24">
        <f>VLOOKUP($A239,Cleaned_Medical_Exam!$A238:$J2573,3,0)</f>
        <v>5.19</v>
      </c>
      <c r="G239" s="20" t="str">
        <f>VLOOKUP($A239,Cleaned_Medical_Exam!$A238:$J2573,4,0)</f>
        <v>No</v>
      </c>
      <c r="H239" s="20" t="str">
        <f>VLOOKUP($A239,Cleaned_Medical_Exam!$A238:$J2573,5,0)</f>
        <v>No</v>
      </c>
      <c r="I239" s="20" t="str">
        <f>VLOOKUP($A239,Cleaned_Medical_Exam!$A238:$J2573,6,0)</f>
        <v>No</v>
      </c>
      <c r="J239" s="48">
        <f>VLOOKUP($A239,Cleaned_Medical_Exam!$A238:$J2573,7,0)</f>
        <v>0</v>
      </c>
      <c r="K239" s="8" t="str">
        <f>VLOOKUP($A239,Cleaned_Medical_Exam!$A238:$J2573,8,0)</f>
        <v>Yes</v>
      </c>
      <c r="L239" s="20" t="str">
        <f>VLOOKUP($A239,Cleaned_Medical_Exam!$A238:$J2573,9,0)</f>
        <v>Obesity</v>
      </c>
      <c r="M239" s="20" t="str">
        <f>VLOOKUP($A239,Cleaned_Medical_Exam!$A238:$J2573,10,0)</f>
        <v>Normal</v>
      </c>
      <c r="N239" s="48">
        <f>_xlfn.XLOOKUP(A239,Cleaned_Hospital_Details!A:A,Cleaned_Hospital_Details!B:B)</f>
        <v>3</v>
      </c>
      <c r="O239" s="49">
        <f>_xlfn.XLOOKUP($A239,Cleaned_Hospital_Details!$A:$A,Cleaned_Hospital_Details!C:C)</f>
        <v>34456.269999999997</v>
      </c>
      <c r="P239" s="8" t="str">
        <f>_xlfn.XLOOKUP($A239,Cleaned_Hospital_Details!$A:$A,Cleaned_Hospital_Details!D:D)</f>
        <v>Tier - 1</v>
      </c>
      <c r="Q239" s="8" t="str">
        <f>_xlfn.XLOOKUP($A239,Cleaned_Hospital_Details!$A:$A,Cleaned_Hospital_Details!E:E)</f>
        <v>Tier - 2</v>
      </c>
      <c r="R239" s="8" t="str">
        <f>_xlfn.XLOOKUP($A239,Cleaned_Hospital_Details!$A:$A,Cleaned_Hospital_Details!F:F)</f>
        <v>R1011</v>
      </c>
      <c r="S239" s="15">
        <f>_xlfn.XLOOKUP($A239,Cleaned_Hospital_Details!$A:$A,Cleaned_Hospital_Details!G:G)</f>
        <v>33140</v>
      </c>
      <c r="T239" s="8">
        <f>_xlfn.XLOOKUP($A239,Cleaned_Hospital_Details!$A:$A,Cleaned_Hospital_Details!H:H)</f>
        <v>32</v>
      </c>
      <c r="U239" s="8" t="str">
        <f>_xlfn.XLOOKUP($A239,Cleaned_Hospital_Details!$A:$A,Cleaned_Hospital_Details!I:I)</f>
        <v>Adult</v>
      </c>
      <c r="V239" t="str">
        <f t="shared" si="3"/>
        <v>Leslie Noya</v>
      </c>
    </row>
    <row r="240" spans="1:22" ht="15.6" x14ac:dyDescent="0.3">
      <c r="A240" s="10" t="s">
        <v>276</v>
      </c>
      <c r="B240" s="8" t="str">
        <f>VLOOKUP(A240,Cleaned_Customer_Names!A239:D2574,2,0)</f>
        <v>Ms.</v>
      </c>
      <c r="C240" s="8" t="str">
        <f>VLOOKUP(A240,Cleaned_Customer_Names!A239:D2574,3,0)</f>
        <v>Brittany</v>
      </c>
      <c r="D240" s="8" t="str">
        <f>VLOOKUP($A240,Cleaned_Customer_Names!$A239:$D2574,4,0)</f>
        <v>Heninger</v>
      </c>
      <c r="E240" s="22">
        <f>VLOOKUP($A240,Cleaned_Medical_Exam!$A239:$J2574,2,0)</f>
        <v>33.11</v>
      </c>
      <c r="F240" s="24">
        <f>VLOOKUP($A240,Cleaned_Medical_Exam!$A239:$J2574,3,0)</f>
        <v>4.12</v>
      </c>
      <c r="G240" s="20" t="str">
        <f>VLOOKUP($A240,Cleaned_Medical_Exam!$A239:$J2574,4,0)</f>
        <v>No</v>
      </c>
      <c r="H240" s="20" t="str">
        <f>VLOOKUP($A240,Cleaned_Medical_Exam!$A239:$J2574,5,0)</f>
        <v>No</v>
      </c>
      <c r="I240" s="20" t="str">
        <f>VLOOKUP($A240,Cleaned_Medical_Exam!$A239:$J2574,6,0)</f>
        <v>Yes</v>
      </c>
      <c r="J240" s="48">
        <f>VLOOKUP($A240,Cleaned_Medical_Exam!$A239:$J2574,7,0)</f>
        <v>1</v>
      </c>
      <c r="K240" s="8" t="str">
        <f>VLOOKUP($A240,Cleaned_Medical_Exam!$A239:$J2574,8,0)</f>
        <v>Yes</v>
      </c>
      <c r="L240" s="20" t="str">
        <f>VLOOKUP($A240,Cleaned_Medical_Exam!$A239:$J2574,9,0)</f>
        <v>Obesity</v>
      </c>
      <c r="M240" s="20" t="str">
        <f>VLOOKUP($A240,Cleaned_Medical_Exam!$A239:$J2574,10,0)</f>
        <v>Normal</v>
      </c>
      <c r="N240" s="48">
        <f>_xlfn.XLOOKUP(A240,Cleaned_Hospital_Details!A:A,Cleaned_Hospital_Details!B:B)</f>
        <v>0</v>
      </c>
      <c r="O240" s="49">
        <f>_xlfn.XLOOKUP($A240,Cleaned_Hospital_Details!$A:$A,Cleaned_Hospital_Details!C:C)</f>
        <v>34439.86</v>
      </c>
      <c r="P240" s="8" t="str">
        <f>_xlfn.XLOOKUP($A240,Cleaned_Hospital_Details!$A:$A,Cleaned_Hospital_Details!D:D)</f>
        <v>Tier - 2</v>
      </c>
      <c r="Q240" s="8" t="str">
        <f>_xlfn.XLOOKUP($A240,Cleaned_Hospital_Details!$A:$A,Cleaned_Hospital_Details!E:E)</f>
        <v>Tier - 1</v>
      </c>
      <c r="R240" s="8" t="str">
        <f>_xlfn.XLOOKUP($A240,Cleaned_Hospital_Details!$A:$A,Cleaned_Hospital_Details!F:F)</f>
        <v>R1013</v>
      </c>
      <c r="S240" s="15">
        <f>_xlfn.XLOOKUP($A240,Cleaned_Hospital_Details!$A:$A,Cleaned_Hospital_Details!G:G)</f>
        <v>37899</v>
      </c>
      <c r="T240" s="8">
        <f>_xlfn.XLOOKUP($A240,Cleaned_Hospital_Details!$A:$A,Cleaned_Hospital_Details!H:H)</f>
        <v>19</v>
      </c>
      <c r="U240" s="8" t="str">
        <f>_xlfn.XLOOKUP($A240,Cleaned_Hospital_Details!$A:$A,Cleaned_Hospital_Details!I:I)</f>
        <v>Adult</v>
      </c>
      <c r="V240" t="str">
        <f t="shared" si="3"/>
        <v>Brittany Heninger</v>
      </c>
    </row>
    <row r="241" spans="1:22" ht="15.6" x14ac:dyDescent="0.3">
      <c r="A241" s="10" t="s">
        <v>277</v>
      </c>
      <c r="B241" s="8" t="str">
        <f>VLOOKUP(A241,Cleaned_Customer_Names!A240:D2575,2,0)</f>
        <v>Ms.</v>
      </c>
      <c r="C241" s="8" t="str">
        <f>VLOOKUP(A241,Cleaned_Customer_Names!A240:D2575,3,0)</f>
        <v>Cassie</v>
      </c>
      <c r="D241" s="8" t="str">
        <f>VLOOKUP($A241,Cleaned_Customer_Names!$A240:$D2575,4,0)</f>
        <v>Richardson</v>
      </c>
      <c r="E241" s="22">
        <f>VLOOKUP($A241,Cleaned_Medical_Exam!$A240:$J2575,2,0)</f>
        <v>36.159999999999997</v>
      </c>
      <c r="F241" s="24">
        <f>VLOOKUP($A241,Cleaned_Medical_Exam!$A240:$J2575,3,0)</f>
        <v>5.0999999999999996</v>
      </c>
      <c r="G241" s="20" t="str">
        <f>VLOOKUP($A241,Cleaned_Medical_Exam!$A240:$J2575,4,0)</f>
        <v>No</v>
      </c>
      <c r="H241" s="20" t="str">
        <f>VLOOKUP($A241,Cleaned_Medical_Exam!$A240:$J2575,5,0)</f>
        <v>No</v>
      </c>
      <c r="I241" s="20" t="str">
        <f>VLOOKUP($A241,Cleaned_Medical_Exam!$A240:$J2575,6,0)</f>
        <v>No</v>
      </c>
      <c r="J241" s="48">
        <f>VLOOKUP($A241,Cleaned_Medical_Exam!$A240:$J2575,7,0)</f>
        <v>1</v>
      </c>
      <c r="K241" s="8" t="str">
        <f>VLOOKUP($A241,Cleaned_Medical_Exam!$A240:$J2575,8,0)</f>
        <v>Yes</v>
      </c>
      <c r="L241" s="20" t="str">
        <f>VLOOKUP($A241,Cleaned_Medical_Exam!$A240:$J2575,9,0)</f>
        <v>Obesity</v>
      </c>
      <c r="M241" s="20" t="str">
        <f>VLOOKUP($A241,Cleaned_Medical_Exam!$A240:$J2575,10,0)</f>
        <v>Normal</v>
      </c>
      <c r="N241" s="48">
        <f>_xlfn.XLOOKUP(A241,Cleaned_Hospital_Details!A:A,Cleaned_Hospital_Details!B:B)</f>
        <v>3</v>
      </c>
      <c r="O241" s="49">
        <f>_xlfn.XLOOKUP($A241,Cleaned_Hospital_Details!$A:$A,Cleaned_Hospital_Details!C:C)</f>
        <v>34402.22</v>
      </c>
      <c r="P241" s="8" t="str">
        <f>_xlfn.XLOOKUP($A241,Cleaned_Hospital_Details!$A:$A,Cleaned_Hospital_Details!D:D)</f>
        <v>Tier - 2</v>
      </c>
      <c r="Q241" s="8" t="str">
        <f>_xlfn.XLOOKUP($A241,Cleaned_Hospital_Details!$A:$A,Cleaned_Hospital_Details!E:E)</f>
        <v>Tier - 3</v>
      </c>
      <c r="R241" s="8" t="str">
        <f>_xlfn.XLOOKUP($A241,Cleaned_Hospital_Details!$A:$A,Cleaned_Hospital_Details!F:F)</f>
        <v>R1011</v>
      </c>
      <c r="S241" s="15">
        <f>_xlfn.XLOOKUP($A241,Cleaned_Hospital_Details!$A:$A,Cleaned_Hospital_Details!G:G)</f>
        <v>30956</v>
      </c>
      <c r="T241" s="8">
        <f>_xlfn.XLOOKUP($A241,Cleaned_Hospital_Details!$A:$A,Cleaned_Hospital_Details!H:H)</f>
        <v>38</v>
      </c>
      <c r="U241" s="8" t="str">
        <f>_xlfn.XLOOKUP($A241,Cleaned_Hospital_Details!$A:$A,Cleaned_Hospital_Details!I:I)</f>
        <v>Adult</v>
      </c>
      <c r="V241" t="str">
        <f t="shared" si="3"/>
        <v>Cassie Richardson</v>
      </c>
    </row>
    <row r="242" spans="1:22" ht="15.6" x14ac:dyDescent="0.3">
      <c r="A242" s="10" t="s">
        <v>278</v>
      </c>
      <c r="B242" s="8" t="str">
        <f>VLOOKUP(A242,Cleaned_Customer_Names!A241:D2576,2,0)</f>
        <v>Mr.</v>
      </c>
      <c r="C242" s="8" t="str">
        <f>VLOOKUP(A242,Cleaned_Customer_Names!A241:D2576,3,0)</f>
        <v>Peter</v>
      </c>
      <c r="D242" s="8" t="str">
        <f>VLOOKUP($A242,Cleaned_Customer_Names!$A241:$D2576,4,0)</f>
        <v>Deucher</v>
      </c>
      <c r="E242" s="22">
        <f>VLOOKUP($A242,Cleaned_Medical_Exam!$A241:$J2576,2,0)</f>
        <v>33.72</v>
      </c>
      <c r="F242" s="24">
        <f>VLOOKUP($A242,Cleaned_Medical_Exam!$A241:$J2576,3,0)</f>
        <v>6.21</v>
      </c>
      <c r="G242" s="20" t="str">
        <f>VLOOKUP($A242,Cleaned_Medical_Exam!$A241:$J2576,4,0)</f>
        <v>Yes</v>
      </c>
      <c r="H242" s="20" t="str">
        <f>VLOOKUP($A242,Cleaned_Medical_Exam!$A241:$J2576,5,0)</f>
        <v>No</v>
      </c>
      <c r="I242" s="20" t="str">
        <f>VLOOKUP($A242,Cleaned_Medical_Exam!$A241:$J2576,6,0)</f>
        <v>Yes</v>
      </c>
      <c r="J242" s="48">
        <f>VLOOKUP($A242,Cleaned_Medical_Exam!$A241:$J2576,7,0)</f>
        <v>1</v>
      </c>
      <c r="K242" s="8" t="str">
        <f>VLOOKUP($A242,Cleaned_Medical_Exam!$A241:$J2576,8,0)</f>
        <v>Yes</v>
      </c>
      <c r="L242" s="20" t="str">
        <f>VLOOKUP($A242,Cleaned_Medical_Exam!$A241:$J2576,9,0)</f>
        <v>Obesity</v>
      </c>
      <c r="M242" s="20" t="str">
        <f>VLOOKUP($A242,Cleaned_Medical_Exam!$A241:$J2576,10,0)</f>
        <v>Prediabetes</v>
      </c>
      <c r="N242" s="48">
        <f>_xlfn.XLOOKUP(A242,Cleaned_Hospital_Details!A:A,Cleaned_Hospital_Details!B:B)</f>
        <v>3</v>
      </c>
      <c r="O242" s="49">
        <f>_xlfn.XLOOKUP($A242,Cleaned_Hospital_Details!$A:$A,Cleaned_Hospital_Details!C:C)</f>
        <v>34307.22</v>
      </c>
      <c r="P242" s="8" t="str">
        <f>_xlfn.XLOOKUP($A242,Cleaned_Hospital_Details!$A:$A,Cleaned_Hospital_Details!D:D)</f>
        <v>Tier - 2</v>
      </c>
      <c r="Q242" s="8" t="str">
        <f>_xlfn.XLOOKUP($A242,Cleaned_Hospital_Details!$A:$A,Cleaned_Hospital_Details!E:E)</f>
        <v>Tier - 2</v>
      </c>
      <c r="R242" s="8" t="str">
        <f>_xlfn.XLOOKUP($A242,Cleaned_Hospital_Details!$A:$A,Cleaned_Hospital_Details!F:F)</f>
        <v>R1012</v>
      </c>
      <c r="S242" s="15">
        <f>_xlfn.XLOOKUP($A242,Cleaned_Hospital_Details!$A:$A,Cleaned_Hospital_Details!G:G)</f>
        <v>30591</v>
      </c>
      <c r="T242" s="8">
        <f>_xlfn.XLOOKUP($A242,Cleaned_Hospital_Details!$A:$A,Cleaned_Hospital_Details!H:H)</f>
        <v>39</v>
      </c>
      <c r="U242" s="8" t="str">
        <f>_xlfn.XLOOKUP($A242,Cleaned_Hospital_Details!$A:$A,Cleaned_Hospital_Details!I:I)</f>
        <v>Adult</v>
      </c>
      <c r="V242" t="str">
        <f t="shared" si="3"/>
        <v>Peter Deucher</v>
      </c>
    </row>
    <row r="243" spans="1:22" ht="15.6" x14ac:dyDescent="0.3">
      <c r="A243" s="10" t="s">
        <v>279</v>
      </c>
      <c r="B243" s="8" t="str">
        <f>VLOOKUP(A243,Cleaned_Customer_Names!A242:D2577,2,0)</f>
        <v>Mr.</v>
      </c>
      <c r="C243" s="8" t="str">
        <f>VLOOKUP(A243,Cleaned_Customer_Names!A242:D2577,3,0)</f>
        <v>Douglas</v>
      </c>
      <c r="D243" s="8" t="str">
        <f>VLOOKUP($A243,Cleaned_Customer_Names!$A242:$D2577,4,0)</f>
        <v>Wilson</v>
      </c>
      <c r="E243" s="22">
        <f>VLOOKUP($A243,Cleaned_Medical_Exam!$A242:$J2577,2,0)</f>
        <v>37.74</v>
      </c>
      <c r="F243" s="24">
        <f>VLOOKUP($A243,Cleaned_Medical_Exam!$A242:$J2577,3,0)</f>
        <v>9.5299999999999994</v>
      </c>
      <c r="G243" s="20" t="str">
        <f>VLOOKUP($A243,Cleaned_Medical_Exam!$A242:$J2577,4,0)</f>
        <v>Yes</v>
      </c>
      <c r="H243" s="20" t="str">
        <f>VLOOKUP($A243,Cleaned_Medical_Exam!$A242:$J2577,5,0)</f>
        <v>No</v>
      </c>
      <c r="I243" s="20" t="str">
        <f>VLOOKUP($A243,Cleaned_Medical_Exam!$A242:$J2577,6,0)</f>
        <v>No</v>
      </c>
      <c r="J243" s="48">
        <f>VLOOKUP($A243,Cleaned_Medical_Exam!$A242:$J2577,7,0)</f>
        <v>1</v>
      </c>
      <c r="K243" s="8" t="str">
        <f>VLOOKUP($A243,Cleaned_Medical_Exam!$A242:$J2577,8,0)</f>
        <v>Yes</v>
      </c>
      <c r="L243" s="20" t="str">
        <f>VLOOKUP($A243,Cleaned_Medical_Exam!$A242:$J2577,9,0)</f>
        <v>Obesity</v>
      </c>
      <c r="M243" s="20" t="str">
        <f>VLOOKUP($A243,Cleaned_Medical_Exam!$A242:$J2577,10,0)</f>
        <v>Diabetes</v>
      </c>
      <c r="N243" s="48">
        <f>_xlfn.XLOOKUP(A243,Cleaned_Hospital_Details!A:A,Cleaned_Hospital_Details!B:B)</f>
        <v>3</v>
      </c>
      <c r="O243" s="49">
        <f>_xlfn.XLOOKUP($A243,Cleaned_Hospital_Details!$A:$A,Cleaned_Hospital_Details!C:C)</f>
        <v>34293.120000000003</v>
      </c>
      <c r="P243" s="8" t="str">
        <f>_xlfn.XLOOKUP($A243,Cleaned_Hospital_Details!$A:$A,Cleaned_Hospital_Details!D:D)</f>
        <v>Tier - 1</v>
      </c>
      <c r="Q243" s="8" t="str">
        <f>_xlfn.XLOOKUP($A243,Cleaned_Hospital_Details!$A:$A,Cleaned_Hospital_Details!E:E)</f>
        <v>Tier - 2</v>
      </c>
      <c r="R243" s="8" t="str">
        <f>_xlfn.XLOOKUP($A243,Cleaned_Hospital_Details!$A:$A,Cleaned_Hospital_Details!F:F)</f>
        <v>R1011</v>
      </c>
      <c r="S243" s="15">
        <f>_xlfn.XLOOKUP($A243,Cleaned_Hospital_Details!$A:$A,Cleaned_Hospital_Details!G:G)</f>
        <v>31696</v>
      </c>
      <c r="T243" s="8">
        <f>_xlfn.XLOOKUP($A243,Cleaned_Hospital_Details!$A:$A,Cleaned_Hospital_Details!H:H)</f>
        <v>36</v>
      </c>
      <c r="U243" s="8" t="str">
        <f>_xlfn.XLOOKUP($A243,Cleaned_Hospital_Details!$A:$A,Cleaned_Hospital_Details!I:I)</f>
        <v>Adult</v>
      </c>
      <c r="V243" t="str">
        <f t="shared" si="3"/>
        <v>Douglas Wilson</v>
      </c>
    </row>
    <row r="244" spans="1:22" ht="15.6" x14ac:dyDescent="0.3">
      <c r="A244" s="10" t="s">
        <v>280</v>
      </c>
      <c r="B244" s="8" t="str">
        <f>VLOOKUP(A244,Cleaned_Customer_Names!A243:D2578,2,0)</f>
        <v>Mr.</v>
      </c>
      <c r="C244" s="8" t="str">
        <f>VLOOKUP(A244,Cleaned_Customer_Names!A243:D2578,3,0)</f>
        <v>Dan</v>
      </c>
      <c r="D244" s="8" t="str">
        <f>VLOOKUP($A244,Cleaned_Customer_Names!$A243:$D2578,4,0)</f>
        <v>Hall</v>
      </c>
      <c r="E244" s="22">
        <f>VLOOKUP($A244,Cleaned_Medical_Exam!$A243:$J2578,2,0)</f>
        <v>48.75</v>
      </c>
      <c r="F244" s="24">
        <f>VLOOKUP($A244,Cleaned_Medical_Exam!$A243:$J2578,3,0)</f>
        <v>4.6399999999999997</v>
      </c>
      <c r="G244" s="20" t="str">
        <f>VLOOKUP($A244,Cleaned_Medical_Exam!$A243:$J2578,4,0)</f>
        <v>Yes</v>
      </c>
      <c r="H244" s="20" t="str">
        <f>VLOOKUP($A244,Cleaned_Medical_Exam!$A243:$J2578,5,0)</f>
        <v>No</v>
      </c>
      <c r="I244" s="20" t="str">
        <f>VLOOKUP($A244,Cleaned_Medical_Exam!$A243:$J2578,6,0)</f>
        <v>No</v>
      </c>
      <c r="J244" s="48">
        <f>VLOOKUP($A244,Cleaned_Medical_Exam!$A243:$J2578,7,0)</f>
        <v>1</v>
      </c>
      <c r="K244" s="8" t="str">
        <f>VLOOKUP($A244,Cleaned_Medical_Exam!$A243:$J2578,8,0)</f>
        <v>Yes</v>
      </c>
      <c r="L244" s="20" t="str">
        <f>VLOOKUP($A244,Cleaned_Medical_Exam!$A243:$J2578,9,0)</f>
        <v>Obesity</v>
      </c>
      <c r="M244" s="20" t="str">
        <f>VLOOKUP($A244,Cleaned_Medical_Exam!$A243:$J2578,10,0)</f>
        <v>Normal</v>
      </c>
      <c r="N244" s="48">
        <f>_xlfn.XLOOKUP(A244,Cleaned_Hospital_Details!A:A,Cleaned_Hospital_Details!B:B)</f>
        <v>0</v>
      </c>
      <c r="O244" s="49">
        <f>_xlfn.XLOOKUP($A244,Cleaned_Hospital_Details!$A:$A,Cleaned_Hospital_Details!C:C)</f>
        <v>34289.43</v>
      </c>
      <c r="P244" s="8" t="str">
        <f>_xlfn.XLOOKUP($A244,Cleaned_Hospital_Details!$A:$A,Cleaned_Hospital_Details!D:D)</f>
        <v>Tier - 1</v>
      </c>
      <c r="Q244" s="8" t="str">
        <f>_xlfn.XLOOKUP($A244,Cleaned_Hospital_Details!$A:$A,Cleaned_Hospital_Details!E:E)</f>
        <v>Tier - 1</v>
      </c>
      <c r="R244" s="8" t="str">
        <f>_xlfn.XLOOKUP($A244,Cleaned_Hospital_Details!$A:$A,Cleaned_Hospital_Details!F:F)</f>
        <v>R1011</v>
      </c>
      <c r="S244" s="15">
        <f>_xlfn.XLOOKUP($A244,Cleaned_Hospital_Details!$A:$A,Cleaned_Hospital_Details!G:G)</f>
        <v>35002</v>
      </c>
      <c r="T244" s="8">
        <f>_xlfn.XLOOKUP($A244,Cleaned_Hospital_Details!$A:$A,Cleaned_Hospital_Details!H:H)</f>
        <v>27</v>
      </c>
      <c r="U244" s="8" t="str">
        <f>_xlfn.XLOOKUP($A244,Cleaned_Hospital_Details!$A:$A,Cleaned_Hospital_Details!I:I)</f>
        <v>Adult</v>
      </c>
      <c r="V244" t="str">
        <f t="shared" si="3"/>
        <v>Dan Hall</v>
      </c>
    </row>
    <row r="245" spans="1:22" ht="15.6" x14ac:dyDescent="0.3">
      <c r="A245" s="10" t="s">
        <v>281</v>
      </c>
      <c r="B245" s="8" t="str">
        <f>VLOOKUP(A245,Cleaned_Customer_Names!A244:D2579,2,0)</f>
        <v>Mr.</v>
      </c>
      <c r="C245" s="8" t="str">
        <f>VLOOKUP(A245,Cleaned_Customer_Names!A244:D2579,3,0)</f>
        <v>Dan</v>
      </c>
      <c r="D245" s="8" t="str">
        <f>VLOOKUP($A245,Cleaned_Customer_Names!$A244:$D2579,4,0)</f>
        <v>Reed</v>
      </c>
      <c r="E245" s="22">
        <f>VLOOKUP($A245,Cleaned_Medical_Exam!$A244:$J2579,2,0)</f>
        <v>31.065000000000001</v>
      </c>
      <c r="F245" s="24">
        <f>VLOOKUP($A245,Cleaned_Medical_Exam!$A244:$J2579,3,0)</f>
        <v>5.05</v>
      </c>
      <c r="G245" s="20" t="str">
        <f>VLOOKUP($A245,Cleaned_Medical_Exam!$A244:$J2579,4,0)</f>
        <v>No</v>
      </c>
      <c r="H245" s="20" t="str">
        <f>VLOOKUP($A245,Cleaned_Medical_Exam!$A244:$J2579,5,0)</f>
        <v>No</v>
      </c>
      <c r="I245" s="20" t="str">
        <f>VLOOKUP($A245,Cleaned_Medical_Exam!$A244:$J2579,6,0)</f>
        <v>No</v>
      </c>
      <c r="J245" s="48">
        <f>VLOOKUP($A245,Cleaned_Medical_Exam!$A244:$J2579,7,0)</f>
        <v>1</v>
      </c>
      <c r="K245" s="8" t="str">
        <f>VLOOKUP($A245,Cleaned_Medical_Exam!$A244:$J2579,8,0)</f>
        <v>Yes</v>
      </c>
      <c r="L245" s="20" t="str">
        <f>VLOOKUP($A245,Cleaned_Medical_Exam!$A244:$J2579,9,0)</f>
        <v>Obesity</v>
      </c>
      <c r="M245" s="20" t="str">
        <f>VLOOKUP($A245,Cleaned_Medical_Exam!$A244:$J2579,10,0)</f>
        <v>Normal</v>
      </c>
      <c r="N245" s="48">
        <f>_xlfn.XLOOKUP(A245,Cleaned_Hospital_Details!A:A,Cleaned_Hospital_Details!B:B)</f>
        <v>0</v>
      </c>
      <c r="O245" s="49">
        <f>_xlfn.XLOOKUP($A245,Cleaned_Hospital_Details!$A:$A,Cleaned_Hospital_Details!C:C)</f>
        <v>34254.050000000003</v>
      </c>
      <c r="P245" s="8" t="str">
        <f>_xlfn.XLOOKUP($A245,Cleaned_Hospital_Details!$A:$A,Cleaned_Hospital_Details!D:D)</f>
        <v>Tier - 1</v>
      </c>
      <c r="Q245" s="8" t="str">
        <f>_xlfn.XLOOKUP($A245,Cleaned_Hospital_Details!$A:$A,Cleaned_Hospital_Details!E:E)</f>
        <v>Tier - 3</v>
      </c>
      <c r="R245" s="8" t="str">
        <f>_xlfn.XLOOKUP($A245,Cleaned_Hospital_Details!$A:$A,Cleaned_Hospital_Details!F:F)</f>
        <v>R1019</v>
      </c>
      <c r="S245" s="15">
        <f>_xlfn.XLOOKUP($A245,Cleaned_Hospital_Details!$A:$A,Cleaned_Hospital_Details!G:G)</f>
        <v>35957</v>
      </c>
      <c r="T245" s="8">
        <f>_xlfn.XLOOKUP($A245,Cleaned_Hospital_Details!$A:$A,Cleaned_Hospital_Details!H:H)</f>
        <v>24</v>
      </c>
      <c r="U245" s="8" t="str">
        <f>_xlfn.XLOOKUP($A245,Cleaned_Hospital_Details!$A:$A,Cleaned_Hospital_Details!I:I)</f>
        <v>Adult</v>
      </c>
      <c r="V245" t="str">
        <f t="shared" si="3"/>
        <v>Dan Reed</v>
      </c>
    </row>
    <row r="246" spans="1:22" ht="15.6" x14ac:dyDescent="0.3">
      <c r="A246" s="10" t="s">
        <v>282</v>
      </c>
      <c r="B246" s="8" t="str">
        <f>VLOOKUP(A246,Cleaned_Customer_Names!A245:D2580,2,0)</f>
        <v>Mr.</v>
      </c>
      <c r="C246" s="8" t="str">
        <f>VLOOKUP(A246,Cleaned_Customer_Names!A245:D2580,3,0)</f>
        <v>Eric</v>
      </c>
      <c r="D246" s="8" t="str">
        <f>VLOOKUP($A246,Cleaned_Customer_Names!$A245:$D2580,4,0)</f>
        <v>Frome</v>
      </c>
      <c r="E246" s="22">
        <f>VLOOKUP($A246,Cleaned_Medical_Exam!$A245:$J2580,2,0)</f>
        <v>23.55</v>
      </c>
      <c r="F246" s="24">
        <f>VLOOKUP($A246,Cleaned_Medical_Exam!$A245:$J2580,3,0)</f>
        <v>10.38</v>
      </c>
      <c r="G246" s="20" t="str">
        <f>VLOOKUP($A246,Cleaned_Medical_Exam!$A245:$J2580,4,0)</f>
        <v>No</v>
      </c>
      <c r="H246" s="20" t="str">
        <f>VLOOKUP($A246,Cleaned_Medical_Exam!$A245:$J2580,5,0)</f>
        <v>No</v>
      </c>
      <c r="I246" s="20" t="str">
        <f>VLOOKUP($A246,Cleaned_Medical_Exam!$A245:$J2580,6,0)</f>
        <v>No</v>
      </c>
      <c r="J246" s="48">
        <f>VLOOKUP($A246,Cleaned_Medical_Exam!$A245:$J2580,7,0)</f>
        <v>0</v>
      </c>
      <c r="K246" s="8" t="str">
        <f>VLOOKUP($A246,Cleaned_Medical_Exam!$A245:$J2580,8,0)</f>
        <v>Yes</v>
      </c>
      <c r="L246" s="20" t="str">
        <f>VLOOKUP($A246,Cleaned_Medical_Exam!$A245:$J2580,9,0)</f>
        <v>Healthy Weight</v>
      </c>
      <c r="M246" s="20" t="str">
        <f>VLOOKUP($A246,Cleaned_Medical_Exam!$A245:$J2580,10,0)</f>
        <v>Diabetes</v>
      </c>
      <c r="N246" s="48">
        <f>_xlfn.XLOOKUP(A246,Cleaned_Hospital_Details!A:A,Cleaned_Hospital_Details!B:B)</f>
        <v>0</v>
      </c>
      <c r="O246" s="49">
        <f>_xlfn.XLOOKUP($A246,Cleaned_Hospital_Details!$A:$A,Cleaned_Hospital_Details!C:C)</f>
        <v>34218.019999999997</v>
      </c>
      <c r="P246" s="8" t="str">
        <f>_xlfn.XLOOKUP($A246,Cleaned_Hospital_Details!$A:$A,Cleaned_Hospital_Details!D:D)</f>
        <v>Tier - 1</v>
      </c>
      <c r="Q246" s="8" t="str">
        <f>_xlfn.XLOOKUP($A246,Cleaned_Hospital_Details!$A:$A,Cleaned_Hospital_Details!E:E)</f>
        <v>Tier - 1</v>
      </c>
      <c r="R246" s="8" t="str">
        <f>_xlfn.XLOOKUP($A246,Cleaned_Hospital_Details!$A:$A,Cleaned_Hospital_Details!F:F)</f>
        <v>R1011</v>
      </c>
      <c r="S246" s="15">
        <f>_xlfn.XLOOKUP($A246,Cleaned_Hospital_Details!$A:$A,Cleaned_Hospital_Details!G:G)</f>
        <v>22832</v>
      </c>
      <c r="T246" s="8">
        <f>_xlfn.XLOOKUP($A246,Cleaned_Hospital_Details!$A:$A,Cleaned_Hospital_Details!H:H)</f>
        <v>60</v>
      </c>
      <c r="U246" s="8" t="str">
        <f>_xlfn.XLOOKUP($A246,Cleaned_Hospital_Details!$A:$A,Cleaned_Hospital_Details!I:I)</f>
        <v>Old</v>
      </c>
      <c r="V246" t="str">
        <f t="shared" si="3"/>
        <v>Eric Frome</v>
      </c>
    </row>
    <row r="247" spans="1:22" ht="15.6" x14ac:dyDescent="0.3">
      <c r="A247" s="10" t="s">
        <v>283</v>
      </c>
      <c r="B247" s="8" t="str">
        <f>VLOOKUP(A247,Cleaned_Customer_Names!A246:D2581,2,0)</f>
        <v>Mr.</v>
      </c>
      <c r="C247" s="8" t="str">
        <f>VLOOKUP(A247,Cleaned_Customer_Names!A246:D2581,3,0)</f>
        <v>Les</v>
      </c>
      <c r="D247" s="8" t="str">
        <f>VLOOKUP($A247,Cleaned_Customer_Names!$A246:$D2581,4,0)</f>
        <v>Creasy</v>
      </c>
      <c r="E247" s="22">
        <f>VLOOKUP($A247,Cleaned_Medical_Exam!$A246:$J2581,2,0)</f>
        <v>30.18</v>
      </c>
      <c r="F247" s="24">
        <f>VLOOKUP($A247,Cleaned_Medical_Exam!$A246:$J2581,3,0)</f>
        <v>8.31</v>
      </c>
      <c r="G247" s="20" t="str">
        <f>VLOOKUP($A247,Cleaned_Medical_Exam!$A246:$J2581,4,0)</f>
        <v>Yes</v>
      </c>
      <c r="H247" s="20" t="str">
        <f>VLOOKUP($A247,Cleaned_Medical_Exam!$A246:$J2581,5,0)</f>
        <v>No</v>
      </c>
      <c r="I247" s="20" t="str">
        <f>VLOOKUP($A247,Cleaned_Medical_Exam!$A246:$J2581,6,0)</f>
        <v>No</v>
      </c>
      <c r="J247" s="48">
        <f>VLOOKUP($A247,Cleaned_Medical_Exam!$A246:$J2581,7,0)</f>
        <v>1</v>
      </c>
      <c r="K247" s="8" t="str">
        <f>VLOOKUP($A247,Cleaned_Medical_Exam!$A246:$J2581,8,0)</f>
        <v>Yes</v>
      </c>
      <c r="L247" s="20" t="str">
        <f>VLOOKUP($A247,Cleaned_Medical_Exam!$A246:$J2581,9,0)</f>
        <v>Obesity</v>
      </c>
      <c r="M247" s="20" t="str">
        <f>VLOOKUP($A247,Cleaned_Medical_Exam!$A246:$J2581,10,0)</f>
        <v>Diabetes</v>
      </c>
      <c r="N247" s="48">
        <f>_xlfn.XLOOKUP(A247,Cleaned_Hospital_Details!A:A,Cleaned_Hospital_Details!B:B)</f>
        <v>1</v>
      </c>
      <c r="O247" s="49">
        <f>_xlfn.XLOOKUP($A247,Cleaned_Hospital_Details!$A:$A,Cleaned_Hospital_Details!C:C)</f>
        <v>34210.33</v>
      </c>
      <c r="P247" s="8" t="str">
        <f>_xlfn.XLOOKUP($A247,Cleaned_Hospital_Details!$A:$A,Cleaned_Hospital_Details!D:D)</f>
        <v>Tier - 2</v>
      </c>
      <c r="Q247" s="8" t="str">
        <f>_xlfn.XLOOKUP($A247,Cleaned_Hospital_Details!$A:$A,Cleaned_Hospital_Details!E:E)</f>
        <v>Tier - 1</v>
      </c>
      <c r="R247" s="8" t="str">
        <f>_xlfn.XLOOKUP($A247,Cleaned_Hospital_Details!$A:$A,Cleaned_Hospital_Details!F:F)</f>
        <v>R1012</v>
      </c>
      <c r="S247" s="15">
        <f>_xlfn.XLOOKUP($A247,Cleaned_Hospital_Details!$A:$A,Cleaned_Hospital_Details!G:G)</f>
        <v>27596</v>
      </c>
      <c r="T247" s="8">
        <f>_xlfn.XLOOKUP($A247,Cleaned_Hospital_Details!$A:$A,Cleaned_Hospital_Details!H:H)</f>
        <v>47</v>
      </c>
      <c r="U247" s="8" t="str">
        <f>_xlfn.XLOOKUP($A247,Cleaned_Hospital_Details!$A:$A,Cleaned_Hospital_Details!I:I)</f>
        <v>Adult</v>
      </c>
      <c r="V247" t="str">
        <f t="shared" si="3"/>
        <v>Les Creasy</v>
      </c>
    </row>
    <row r="248" spans="1:22" ht="15.6" x14ac:dyDescent="0.3">
      <c r="A248" s="10" t="s">
        <v>284</v>
      </c>
      <c r="B248" s="8" t="str">
        <f>VLOOKUP(A248,Cleaned_Customer_Names!A247:D2582,2,0)</f>
        <v>Ms.</v>
      </c>
      <c r="C248" s="8" t="str">
        <f>VLOOKUP(A248,Cleaned_Customer_Names!A247:D2582,3,0)</f>
        <v>Stephanie</v>
      </c>
      <c r="D248" s="8" t="str">
        <f>VLOOKUP($A248,Cleaned_Customer_Names!$A247:$D2582,4,0)</f>
        <v>Latimer</v>
      </c>
      <c r="E248" s="22">
        <f>VLOOKUP($A248,Cleaned_Medical_Exam!$A247:$J2582,2,0)</f>
        <v>29.94</v>
      </c>
      <c r="F248" s="24">
        <f>VLOOKUP($A248,Cleaned_Medical_Exam!$A247:$J2582,3,0)</f>
        <v>7.59</v>
      </c>
      <c r="G248" s="20" t="str">
        <f>VLOOKUP($A248,Cleaned_Medical_Exam!$A247:$J2582,4,0)</f>
        <v>No</v>
      </c>
      <c r="H248" s="20" t="str">
        <f>VLOOKUP($A248,Cleaned_Medical_Exam!$A247:$J2582,5,0)</f>
        <v>No</v>
      </c>
      <c r="I248" s="20" t="str">
        <f>VLOOKUP($A248,Cleaned_Medical_Exam!$A247:$J2582,6,0)</f>
        <v>No</v>
      </c>
      <c r="J248" s="48">
        <f>VLOOKUP($A248,Cleaned_Medical_Exam!$A247:$J2582,7,0)</f>
        <v>0</v>
      </c>
      <c r="K248" s="8" t="str">
        <f>VLOOKUP($A248,Cleaned_Medical_Exam!$A247:$J2582,8,0)</f>
        <v>Yes</v>
      </c>
      <c r="L248" s="20" t="str">
        <f>VLOOKUP($A248,Cleaned_Medical_Exam!$A247:$J2582,9,0)</f>
        <v>Overweight</v>
      </c>
      <c r="M248" s="20" t="str">
        <f>VLOOKUP($A248,Cleaned_Medical_Exam!$A247:$J2582,10,0)</f>
        <v>Diabetes</v>
      </c>
      <c r="N248" s="48">
        <f>_xlfn.XLOOKUP(A248,Cleaned_Hospital_Details!A:A,Cleaned_Hospital_Details!B:B)</f>
        <v>0</v>
      </c>
      <c r="O248" s="49">
        <f>_xlfn.XLOOKUP($A248,Cleaned_Hospital_Details!$A:$A,Cleaned_Hospital_Details!C:C)</f>
        <v>34205.07</v>
      </c>
      <c r="P248" s="8" t="str">
        <f>_xlfn.XLOOKUP($A248,Cleaned_Hospital_Details!$A:$A,Cleaned_Hospital_Details!D:D)</f>
        <v>Tier - 2</v>
      </c>
      <c r="Q248" s="8" t="str">
        <f>_xlfn.XLOOKUP($A248,Cleaned_Hospital_Details!$A:$A,Cleaned_Hospital_Details!E:E)</f>
        <v>Tier - 2</v>
      </c>
      <c r="R248" s="8" t="str">
        <f>_xlfn.XLOOKUP($A248,Cleaned_Hospital_Details!$A:$A,Cleaned_Hospital_Details!F:F)</f>
        <v>R1011</v>
      </c>
      <c r="S248" s="15">
        <f>_xlfn.XLOOKUP($A248,Cleaned_Hospital_Details!$A:$A,Cleaned_Hospital_Details!G:G)</f>
        <v>26170</v>
      </c>
      <c r="T248" s="8">
        <f>_xlfn.XLOOKUP($A248,Cleaned_Hospital_Details!$A:$A,Cleaned_Hospital_Details!H:H)</f>
        <v>51</v>
      </c>
      <c r="U248" s="8" t="str">
        <f>_xlfn.XLOOKUP($A248,Cleaned_Hospital_Details!$A:$A,Cleaned_Hospital_Details!I:I)</f>
        <v>Adult</v>
      </c>
      <c r="V248" t="str">
        <f t="shared" si="3"/>
        <v>Stephanie Latimer</v>
      </c>
    </row>
    <row r="249" spans="1:22" ht="15.6" x14ac:dyDescent="0.3">
      <c r="A249" s="10" t="s">
        <v>285</v>
      </c>
      <c r="B249" s="8" t="str">
        <f>VLOOKUP(A249,Cleaned_Customer_Names!A248:D2583,2,0)</f>
        <v>Ms.</v>
      </c>
      <c r="C249" s="8" t="str">
        <f>VLOOKUP(A249,Cleaned_Customer_Names!A248:D2583,3,0)</f>
        <v>Melissa</v>
      </c>
      <c r="D249" s="8" t="str">
        <f>VLOOKUP($A249,Cleaned_Customer_Names!$A248:$D2583,4,0)</f>
        <v>Wei</v>
      </c>
      <c r="E249" s="22">
        <f>VLOOKUP($A249,Cleaned_Medical_Exam!$A248:$J2583,2,0)</f>
        <v>31.4</v>
      </c>
      <c r="F249" s="24">
        <f>VLOOKUP($A249,Cleaned_Medical_Exam!$A248:$J2583,3,0)</f>
        <v>5.49</v>
      </c>
      <c r="G249" s="20" t="str">
        <f>VLOOKUP($A249,Cleaned_Medical_Exam!$A248:$J2583,4,0)</f>
        <v>No</v>
      </c>
      <c r="H249" s="20" t="str">
        <f>VLOOKUP($A249,Cleaned_Medical_Exam!$A248:$J2583,5,0)</f>
        <v>No</v>
      </c>
      <c r="I249" s="20" t="str">
        <f>VLOOKUP($A249,Cleaned_Medical_Exam!$A248:$J2583,6,0)</f>
        <v>No</v>
      </c>
      <c r="J249" s="48">
        <f>VLOOKUP($A249,Cleaned_Medical_Exam!$A248:$J2583,7,0)</f>
        <v>0</v>
      </c>
      <c r="K249" s="8" t="str">
        <f>VLOOKUP($A249,Cleaned_Medical_Exam!$A248:$J2583,8,0)</f>
        <v>Yes</v>
      </c>
      <c r="L249" s="20" t="str">
        <f>VLOOKUP($A249,Cleaned_Medical_Exam!$A248:$J2583,9,0)</f>
        <v>Obesity</v>
      </c>
      <c r="M249" s="20" t="str">
        <f>VLOOKUP($A249,Cleaned_Medical_Exam!$A248:$J2583,10,0)</f>
        <v>Normal</v>
      </c>
      <c r="N249" s="48">
        <f>_xlfn.XLOOKUP(A249,Cleaned_Hospital_Details!A:A,Cleaned_Hospital_Details!B:B)</f>
        <v>0</v>
      </c>
      <c r="O249" s="49">
        <f>_xlfn.XLOOKUP($A249,Cleaned_Hospital_Details!$A:$A,Cleaned_Hospital_Details!C:C)</f>
        <v>34166.269999999997</v>
      </c>
      <c r="P249" s="8" t="str">
        <f>_xlfn.XLOOKUP($A249,Cleaned_Hospital_Details!$A:$A,Cleaned_Hospital_Details!D:D)</f>
        <v>Tier - 2</v>
      </c>
      <c r="Q249" s="8" t="str">
        <f>_xlfn.XLOOKUP($A249,Cleaned_Hospital_Details!$A:$A,Cleaned_Hospital_Details!E:E)</f>
        <v>Tier - 3</v>
      </c>
      <c r="R249" s="8" t="str">
        <f>_xlfn.XLOOKUP($A249,Cleaned_Hospital_Details!$A:$A,Cleaned_Hospital_Details!F:F)</f>
        <v>R1011</v>
      </c>
      <c r="S249" s="15">
        <f>_xlfn.XLOOKUP($A249,Cleaned_Hospital_Details!$A:$A,Cleaned_Hospital_Details!G:G)</f>
        <v>36470</v>
      </c>
      <c r="T249" s="8">
        <f>_xlfn.XLOOKUP($A249,Cleaned_Hospital_Details!$A:$A,Cleaned_Hospital_Details!H:H)</f>
        <v>23</v>
      </c>
      <c r="U249" s="8" t="str">
        <f>_xlfn.XLOOKUP($A249,Cleaned_Hospital_Details!$A:$A,Cleaned_Hospital_Details!I:I)</f>
        <v>Adult</v>
      </c>
      <c r="V249" t="str">
        <f t="shared" si="3"/>
        <v>Melissa Wei</v>
      </c>
    </row>
    <row r="250" spans="1:22" ht="15.6" x14ac:dyDescent="0.3">
      <c r="A250" s="10" t="s">
        <v>286</v>
      </c>
      <c r="B250" s="8" t="str">
        <f>VLOOKUP(A250,Cleaned_Customer_Names!A249:D2584,2,0)</f>
        <v>Ms.</v>
      </c>
      <c r="C250" s="8" t="str">
        <f>VLOOKUP(A250,Cleaned_Customer_Names!A249:D2584,3,0)</f>
        <v>Ashley</v>
      </c>
      <c r="D250" s="8" t="str">
        <f>VLOOKUP($A250,Cleaned_Customer_Names!$A249:$D2584,4,0)</f>
        <v>Hayes</v>
      </c>
      <c r="E250" s="22">
        <f>VLOOKUP($A250,Cleaned_Medical_Exam!$A249:$J2584,2,0)</f>
        <v>53.06</v>
      </c>
      <c r="F250" s="24">
        <f>VLOOKUP($A250,Cleaned_Medical_Exam!$A249:$J2584,3,0)</f>
        <v>11.68</v>
      </c>
      <c r="G250" s="20" t="str">
        <f>VLOOKUP($A250,Cleaned_Medical_Exam!$A249:$J2584,4,0)</f>
        <v>No</v>
      </c>
      <c r="H250" s="20" t="str">
        <f>VLOOKUP($A250,Cleaned_Medical_Exam!$A249:$J2584,5,0)</f>
        <v>No</v>
      </c>
      <c r="I250" s="20" t="str">
        <f>VLOOKUP($A250,Cleaned_Medical_Exam!$A249:$J2584,6,0)</f>
        <v>No</v>
      </c>
      <c r="J250" s="48">
        <f>VLOOKUP($A250,Cleaned_Medical_Exam!$A249:$J2584,7,0)</f>
        <v>0</v>
      </c>
      <c r="K250" s="8" t="str">
        <f>VLOOKUP($A250,Cleaned_Medical_Exam!$A249:$J2584,8,0)</f>
        <v>Yes</v>
      </c>
      <c r="L250" s="20" t="str">
        <f>VLOOKUP($A250,Cleaned_Medical_Exam!$A249:$J2584,9,0)</f>
        <v>Obesity</v>
      </c>
      <c r="M250" s="20" t="str">
        <f>VLOOKUP($A250,Cleaned_Medical_Exam!$A249:$J2584,10,0)</f>
        <v>Diabetes</v>
      </c>
      <c r="N250" s="48">
        <f>_xlfn.XLOOKUP(A250,Cleaned_Hospital_Details!A:A,Cleaned_Hospital_Details!B:B)</f>
        <v>0</v>
      </c>
      <c r="O250" s="49">
        <f>_xlfn.XLOOKUP($A250,Cleaned_Hospital_Details!$A:$A,Cleaned_Hospital_Details!C:C)</f>
        <v>34084.68</v>
      </c>
      <c r="P250" s="8" t="str">
        <f>_xlfn.XLOOKUP($A250,Cleaned_Hospital_Details!$A:$A,Cleaned_Hospital_Details!D:D)</f>
        <v>Tier - 2</v>
      </c>
      <c r="Q250" s="8" t="str">
        <f>_xlfn.XLOOKUP($A250,Cleaned_Hospital_Details!$A:$A,Cleaned_Hospital_Details!E:E)</f>
        <v>Tier - 3</v>
      </c>
      <c r="R250" s="8" t="str">
        <f>_xlfn.XLOOKUP($A250,Cleaned_Hospital_Details!$A:$A,Cleaned_Hospital_Details!F:F)</f>
        <v>R1011</v>
      </c>
      <c r="S250" s="15">
        <f>_xlfn.XLOOKUP($A250,Cleaned_Hospital_Details!$A:$A,Cleaned_Hospital_Details!G:G)</f>
        <v>37616</v>
      </c>
      <c r="T250" s="8">
        <f>_xlfn.XLOOKUP($A250,Cleaned_Hospital_Details!$A:$A,Cleaned_Hospital_Details!H:H)</f>
        <v>20</v>
      </c>
      <c r="U250" s="8" t="str">
        <f>_xlfn.XLOOKUP($A250,Cleaned_Hospital_Details!$A:$A,Cleaned_Hospital_Details!I:I)</f>
        <v>Adult</v>
      </c>
      <c r="V250" t="str">
        <f t="shared" si="3"/>
        <v>Ashley Hayes</v>
      </c>
    </row>
    <row r="251" spans="1:22" ht="15.6" x14ac:dyDescent="0.3">
      <c r="A251" s="10" t="s">
        <v>287</v>
      </c>
      <c r="B251" s="8" t="str">
        <f>VLOOKUP(A251,Cleaned_Customer_Names!A250:D2585,2,0)</f>
        <v>Ms.</v>
      </c>
      <c r="C251" s="8" t="str">
        <f>VLOOKUP(A251,Cleaned_Customer_Names!A250:D2585,3,0)</f>
        <v>Stephanie</v>
      </c>
      <c r="D251" s="8" t="str">
        <f>VLOOKUP($A251,Cleaned_Customer_Names!$A250:$D2585,4,0)</f>
        <v>Velardo</v>
      </c>
      <c r="E251" s="22">
        <f>VLOOKUP($A251,Cleaned_Medical_Exam!$A250:$J2585,2,0)</f>
        <v>30.25</v>
      </c>
      <c r="F251" s="24">
        <f>VLOOKUP($A251,Cleaned_Medical_Exam!$A250:$J2585,3,0)</f>
        <v>4.1900000000000004</v>
      </c>
      <c r="G251" s="20" t="str">
        <f>VLOOKUP($A251,Cleaned_Medical_Exam!$A250:$J2585,4,0)</f>
        <v>No</v>
      </c>
      <c r="H251" s="20" t="str">
        <f>VLOOKUP($A251,Cleaned_Medical_Exam!$A250:$J2585,5,0)</f>
        <v>No</v>
      </c>
      <c r="I251" s="20" t="str">
        <f>VLOOKUP($A251,Cleaned_Medical_Exam!$A250:$J2585,6,0)</f>
        <v>No</v>
      </c>
      <c r="J251" s="48">
        <f>VLOOKUP($A251,Cleaned_Medical_Exam!$A250:$J2585,7,0)</f>
        <v>2</v>
      </c>
      <c r="K251" s="8" t="str">
        <f>VLOOKUP($A251,Cleaned_Medical_Exam!$A250:$J2585,8,0)</f>
        <v>Yes</v>
      </c>
      <c r="L251" s="20" t="str">
        <f>VLOOKUP($A251,Cleaned_Medical_Exam!$A250:$J2585,9,0)</f>
        <v>Obesity</v>
      </c>
      <c r="M251" s="20" t="str">
        <f>VLOOKUP($A251,Cleaned_Medical_Exam!$A250:$J2585,10,0)</f>
        <v>Normal</v>
      </c>
      <c r="N251" s="48">
        <f>_xlfn.XLOOKUP(A251,Cleaned_Hospital_Details!A:A,Cleaned_Hospital_Details!B:B)</f>
        <v>0</v>
      </c>
      <c r="O251" s="49">
        <f>_xlfn.XLOOKUP($A251,Cleaned_Hospital_Details!$A:$A,Cleaned_Hospital_Details!C:C)</f>
        <v>34053.360000000001</v>
      </c>
      <c r="P251" s="8" t="str">
        <f>_xlfn.XLOOKUP($A251,Cleaned_Hospital_Details!$A:$A,Cleaned_Hospital_Details!D:D)</f>
        <v>Tier - 2</v>
      </c>
      <c r="Q251" s="8" t="str">
        <f>_xlfn.XLOOKUP($A251,Cleaned_Hospital_Details!$A:$A,Cleaned_Hospital_Details!E:E)</f>
        <v>Tier - 2</v>
      </c>
      <c r="R251" s="8" t="str">
        <f>_xlfn.XLOOKUP($A251,Cleaned_Hospital_Details!$A:$A,Cleaned_Hospital_Details!F:F)</f>
        <v>R1011</v>
      </c>
      <c r="S251" s="15">
        <f>_xlfn.XLOOKUP($A251,Cleaned_Hospital_Details!$A:$A,Cleaned_Hospital_Details!G:G)</f>
        <v>26506</v>
      </c>
      <c r="T251" s="8">
        <f>_xlfn.XLOOKUP($A251,Cleaned_Hospital_Details!$A:$A,Cleaned_Hospital_Details!H:H)</f>
        <v>50</v>
      </c>
      <c r="U251" s="8" t="str">
        <f>_xlfn.XLOOKUP($A251,Cleaned_Hospital_Details!$A:$A,Cleaned_Hospital_Details!I:I)</f>
        <v>Adult</v>
      </c>
      <c r="V251" t="str">
        <f t="shared" si="3"/>
        <v>Stephanie Velardo</v>
      </c>
    </row>
    <row r="252" spans="1:22" ht="15.6" x14ac:dyDescent="0.3">
      <c r="A252" s="10" t="s">
        <v>288</v>
      </c>
      <c r="B252" s="8" t="str">
        <f>VLOOKUP(A252,Cleaned_Customer_Names!A251:D2586,2,0)</f>
        <v>Ms.</v>
      </c>
      <c r="C252" s="8" t="str">
        <f>VLOOKUP(A252,Cleaned_Customer_Names!A251:D2586,3,0)</f>
        <v>Kylie</v>
      </c>
      <c r="D252" s="8" t="str">
        <f>VLOOKUP($A252,Cleaned_Customer_Names!$A251:$D2586,4,0)</f>
        <v>Kastes</v>
      </c>
      <c r="E252" s="22">
        <f>VLOOKUP($A252,Cleaned_Medical_Exam!$A251:$J2586,2,0)</f>
        <v>46.68</v>
      </c>
      <c r="F252" s="24">
        <f>VLOOKUP($A252,Cleaned_Medical_Exam!$A251:$J2586,3,0)</f>
        <v>4.01</v>
      </c>
      <c r="G252" s="20" t="str">
        <f>VLOOKUP($A252,Cleaned_Medical_Exam!$A251:$J2586,4,0)</f>
        <v>No</v>
      </c>
      <c r="H252" s="20" t="str">
        <f>VLOOKUP($A252,Cleaned_Medical_Exam!$A251:$J2586,5,0)</f>
        <v>No</v>
      </c>
      <c r="I252" s="20" t="str">
        <f>VLOOKUP($A252,Cleaned_Medical_Exam!$A251:$J2586,6,0)</f>
        <v>No</v>
      </c>
      <c r="J252" s="48">
        <f>VLOOKUP($A252,Cleaned_Medical_Exam!$A251:$J2586,7,0)</f>
        <v>0</v>
      </c>
      <c r="K252" s="8" t="str">
        <f>VLOOKUP($A252,Cleaned_Medical_Exam!$A251:$J2586,8,0)</f>
        <v>Yes</v>
      </c>
      <c r="L252" s="20" t="str">
        <f>VLOOKUP($A252,Cleaned_Medical_Exam!$A251:$J2586,9,0)</f>
        <v>Obesity</v>
      </c>
      <c r="M252" s="20" t="str">
        <f>VLOOKUP($A252,Cleaned_Medical_Exam!$A251:$J2586,10,0)</f>
        <v>Normal</v>
      </c>
      <c r="N252" s="48">
        <f>_xlfn.XLOOKUP(A252,Cleaned_Hospital_Details!A:A,Cleaned_Hospital_Details!B:B)</f>
        <v>0</v>
      </c>
      <c r="O252" s="49">
        <f>_xlfn.XLOOKUP($A252,Cleaned_Hospital_Details!$A:$A,Cleaned_Hospital_Details!C:C)</f>
        <v>33975.47</v>
      </c>
      <c r="P252" s="8" t="str">
        <f>_xlfn.XLOOKUP($A252,Cleaned_Hospital_Details!$A:$A,Cleaned_Hospital_Details!D:D)</f>
        <v>Tier - 2</v>
      </c>
      <c r="Q252" s="8" t="str">
        <f>_xlfn.XLOOKUP($A252,Cleaned_Hospital_Details!$A:$A,Cleaned_Hospital_Details!E:E)</f>
        <v>Tier - 2</v>
      </c>
      <c r="R252" s="8" t="str">
        <f>_xlfn.XLOOKUP($A252,Cleaned_Hospital_Details!$A:$A,Cleaned_Hospital_Details!F:F)</f>
        <v>R1011</v>
      </c>
      <c r="S252" s="15">
        <f>_xlfn.XLOOKUP($A252,Cleaned_Hospital_Details!$A:$A,Cleaned_Hospital_Details!G:G)</f>
        <v>34602</v>
      </c>
      <c r="T252" s="8">
        <f>_xlfn.XLOOKUP($A252,Cleaned_Hospital_Details!$A:$A,Cleaned_Hospital_Details!H:H)</f>
        <v>28</v>
      </c>
      <c r="U252" s="8" t="str">
        <f>_xlfn.XLOOKUP($A252,Cleaned_Hospital_Details!$A:$A,Cleaned_Hospital_Details!I:I)</f>
        <v>Adult</v>
      </c>
      <c r="V252" t="str">
        <f t="shared" si="3"/>
        <v>Kylie Kastes</v>
      </c>
    </row>
    <row r="253" spans="1:22" ht="15.6" x14ac:dyDescent="0.3">
      <c r="A253" s="10" t="s">
        <v>289</v>
      </c>
      <c r="B253" s="8" t="str">
        <f>VLOOKUP(A253,Cleaned_Customer_Names!A252:D2587,2,0)</f>
        <v>Ms.</v>
      </c>
      <c r="C253" s="8" t="str">
        <f>VLOOKUP(A253,Cleaned_Customer_Names!A252:D2587,3,0)</f>
        <v>Kelly</v>
      </c>
      <c r="D253" s="8" t="str">
        <f>VLOOKUP($A253,Cleaned_Customer_Names!$A252:$D2587,4,0)</f>
        <v>Escorcia</v>
      </c>
      <c r="E253" s="22">
        <f>VLOOKUP($A253,Cleaned_Medical_Exam!$A252:$J2587,2,0)</f>
        <v>30.4</v>
      </c>
      <c r="F253" s="24">
        <f>VLOOKUP($A253,Cleaned_Medical_Exam!$A252:$J2587,3,0)</f>
        <v>5.91</v>
      </c>
      <c r="G253" s="20" t="str">
        <f>VLOOKUP($A253,Cleaned_Medical_Exam!$A252:$J2587,4,0)</f>
        <v>No</v>
      </c>
      <c r="H253" s="20" t="str">
        <f>VLOOKUP($A253,Cleaned_Medical_Exam!$A252:$J2587,5,0)</f>
        <v>Yes</v>
      </c>
      <c r="I253" s="20" t="str">
        <f>VLOOKUP($A253,Cleaned_Medical_Exam!$A252:$J2587,6,0)</f>
        <v>No</v>
      </c>
      <c r="J253" s="48">
        <f>VLOOKUP($A253,Cleaned_Medical_Exam!$A252:$J2587,7,0)</f>
        <v>2</v>
      </c>
      <c r="K253" s="8" t="str">
        <f>VLOOKUP($A253,Cleaned_Medical_Exam!$A252:$J2587,8,0)</f>
        <v>Yes</v>
      </c>
      <c r="L253" s="20" t="str">
        <f>VLOOKUP($A253,Cleaned_Medical_Exam!$A252:$J2587,9,0)</f>
        <v>Obesity</v>
      </c>
      <c r="M253" s="20" t="str">
        <f>VLOOKUP($A253,Cleaned_Medical_Exam!$A252:$J2587,10,0)</f>
        <v>Prediabetes</v>
      </c>
      <c r="N253" s="48">
        <f>_xlfn.XLOOKUP(A253,Cleaned_Hospital_Details!A:A,Cleaned_Hospital_Details!B:B)</f>
        <v>0</v>
      </c>
      <c r="O253" s="49">
        <f>_xlfn.XLOOKUP($A253,Cleaned_Hospital_Details!$A:$A,Cleaned_Hospital_Details!C:C)</f>
        <v>33907.550000000003</v>
      </c>
      <c r="P253" s="8" t="str">
        <f>_xlfn.XLOOKUP($A253,Cleaned_Hospital_Details!$A:$A,Cleaned_Hospital_Details!D:D)</f>
        <v>Tier - 2</v>
      </c>
      <c r="Q253" s="8" t="str">
        <f>_xlfn.XLOOKUP($A253,Cleaned_Hospital_Details!$A:$A,Cleaned_Hospital_Details!E:E)</f>
        <v>Tier - 2</v>
      </c>
      <c r="R253" s="8" t="str">
        <f>_xlfn.XLOOKUP($A253,Cleaned_Hospital_Details!$A:$A,Cleaned_Hospital_Details!F:F)</f>
        <v>R1012</v>
      </c>
      <c r="S253" s="15">
        <f>_xlfn.XLOOKUP($A253,Cleaned_Hospital_Details!$A:$A,Cleaned_Hospital_Details!G:G)</f>
        <v>36887</v>
      </c>
      <c r="T253" s="8">
        <f>_xlfn.XLOOKUP($A253,Cleaned_Hospital_Details!$A:$A,Cleaned_Hospital_Details!H:H)</f>
        <v>22</v>
      </c>
      <c r="U253" s="8" t="str">
        <f>_xlfn.XLOOKUP($A253,Cleaned_Hospital_Details!$A:$A,Cleaned_Hospital_Details!I:I)</f>
        <v>Adult</v>
      </c>
      <c r="V253" t="str">
        <f t="shared" si="3"/>
        <v>Kelly Escorcia</v>
      </c>
    </row>
    <row r="254" spans="1:22" ht="15.6" x14ac:dyDescent="0.3">
      <c r="A254" s="10" t="s">
        <v>290</v>
      </c>
      <c r="B254" s="8" t="str">
        <f>VLOOKUP(A254,Cleaned_Customer_Names!A253:D2588,2,0)</f>
        <v>Ms.</v>
      </c>
      <c r="C254" s="8" t="str">
        <f>VLOOKUP(A254,Cleaned_Customer_Names!A253:D2588,3,0)</f>
        <v>Carrie</v>
      </c>
      <c r="D254" s="8" t="str">
        <f>VLOOKUP($A254,Cleaned_Customer_Names!$A253:$D2588,4,0)</f>
        <v>Larscheid</v>
      </c>
      <c r="E254" s="22">
        <f>VLOOKUP($A254,Cleaned_Medical_Exam!$A253:$J2588,2,0)</f>
        <v>30.2</v>
      </c>
      <c r="F254" s="24">
        <f>VLOOKUP($A254,Cleaned_Medical_Exam!$A253:$J2588,3,0)</f>
        <v>4.47</v>
      </c>
      <c r="G254" s="20" t="str">
        <f>VLOOKUP($A254,Cleaned_Medical_Exam!$A253:$J2588,4,0)</f>
        <v>Yes</v>
      </c>
      <c r="H254" s="20" t="str">
        <f>VLOOKUP($A254,Cleaned_Medical_Exam!$A253:$J2588,5,0)</f>
        <v>No</v>
      </c>
      <c r="I254" s="20" t="str">
        <f>VLOOKUP($A254,Cleaned_Medical_Exam!$A253:$J2588,6,0)</f>
        <v>Yes</v>
      </c>
      <c r="J254" s="48">
        <f>VLOOKUP($A254,Cleaned_Medical_Exam!$A253:$J2588,7,0)</f>
        <v>1</v>
      </c>
      <c r="K254" s="8" t="str">
        <f>VLOOKUP($A254,Cleaned_Medical_Exam!$A253:$J2588,8,0)</f>
        <v>Yes</v>
      </c>
      <c r="L254" s="20" t="str">
        <f>VLOOKUP($A254,Cleaned_Medical_Exam!$A253:$J2588,9,0)</f>
        <v>Obesity</v>
      </c>
      <c r="M254" s="20" t="str">
        <f>VLOOKUP($A254,Cleaned_Medical_Exam!$A253:$J2588,10,0)</f>
        <v>Normal</v>
      </c>
      <c r="N254" s="48">
        <f>_xlfn.XLOOKUP(A254,Cleaned_Hospital_Details!A:A,Cleaned_Hospital_Details!B:B)</f>
        <v>0</v>
      </c>
      <c r="O254" s="49">
        <f>_xlfn.XLOOKUP($A254,Cleaned_Hospital_Details!$A:$A,Cleaned_Hospital_Details!C:C)</f>
        <v>33900.65</v>
      </c>
      <c r="P254" s="8" t="str">
        <f>_xlfn.XLOOKUP($A254,Cleaned_Hospital_Details!$A:$A,Cleaned_Hospital_Details!D:D)</f>
        <v>Tier - 2</v>
      </c>
      <c r="Q254" s="8" t="str">
        <f>_xlfn.XLOOKUP($A254,Cleaned_Hospital_Details!$A:$A,Cleaned_Hospital_Details!E:E)</f>
        <v>Tier - 3</v>
      </c>
      <c r="R254" s="8" t="str">
        <f>_xlfn.XLOOKUP($A254,Cleaned_Hospital_Details!$A:$A,Cleaned_Hospital_Details!F:F)</f>
        <v>R1011</v>
      </c>
      <c r="S254" s="15">
        <f>_xlfn.XLOOKUP($A254,Cleaned_Hospital_Details!$A:$A,Cleaned_Hospital_Details!G:G)</f>
        <v>35651</v>
      </c>
      <c r="T254" s="8">
        <f>_xlfn.XLOOKUP($A254,Cleaned_Hospital_Details!$A:$A,Cleaned_Hospital_Details!H:H)</f>
        <v>25</v>
      </c>
      <c r="U254" s="8" t="str">
        <f>_xlfn.XLOOKUP($A254,Cleaned_Hospital_Details!$A:$A,Cleaned_Hospital_Details!I:I)</f>
        <v>Adult</v>
      </c>
      <c r="V254" t="str">
        <f t="shared" si="3"/>
        <v>Carrie Larscheid</v>
      </c>
    </row>
    <row r="255" spans="1:22" ht="15.6" x14ac:dyDescent="0.3">
      <c r="A255" s="10" t="s">
        <v>291</v>
      </c>
      <c r="B255" s="8" t="str">
        <f>VLOOKUP(A255,Cleaned_Customer_Names!A254:D2589,2,0)</f>
        <v>Mr.</v>
      </c>
      <c r="C255" s="8" t="str">
        <f>VLOOKUP(A255,Cleaned_Customer_Names!A254:D2589,3,0)</f>
        <v>Alex</v>
      </c>
      <c r="D255" s="8" t="str">
        <f>VLOOKUP($A255,Cleaned_Customer_Names!$A254:$D2589,4,0)</f>
        <v>O'Bannon</v>
      </c>
      <c r="E255" s="22">
        <f>VLOOKUP($A255,Cleaned_Medical_Exam!$A254:$J2589,2,0)</f>
        <v>51.18</v>
      </c>
      <c r="F255" s="24">
        <f>VLOOKUP($A255,Cleaned_Medical_Exam!$A254:$J2589,3,0)</f>
        <v>4.5599999999999996</v>
      </c>
      <c r="G255" s="20" t="str">
        <f>VLOOKUP($A255,Cleaned_Medical_Exam!$A254:$J2589,4,0)</f>
        <v>Yes</v>
      </c>
      <c r="H255" s="20" t="str">
        <f>VLOOKUP($A255,Cleaned_Medical_Exam!$A254:$J2589,5,0)</f>
        <v>Yes</v>
      </c>
      <c r="I255" s="20" t="str">
        <f>VLOOKUP($A255,Cleaned_Medical_Exam!$A254:$J2589,6,0)</f>
        <v>No</v>
      </c>
      <c r="J255" s="48">
        <f>VLOOKUP($A255,Cleaned_Medical_Exam!$A254:$J2589,7,0)</f>
        <v>2</v>
      </c>
      <c r="K255" s="8" t="str">
        <f>VLOOKUP($A255,Cleaned_Medical_Exam!$A254:$J2589,8,0)</f>
        <v>Yes</v>
      </c>
      <c r="L255" s="20" t="str">
        <f>VLOOKUP($A255,Cleaned_Medical_Exam!$A254:$J2589,9,0)</f>
        <v>Obesity</v>
      </c>
      <c r="M255" s="20" t="str">
        <f>VLOOKUP($A255,Cleaned_Medical_Exam!$A254:$J2589,10,0)</f>
        <v>Normal</v>
      </c>
      <c r="N255" s="48">
        <f>_xlfn.XLOOKUP(A255,Cleaned_Hospital_Details!A:A,Cleaned_Hospital_Details!B:B)</f>
        <v>0</v>
      </c>
      <c r="O255" s="49">
        <f>_xlfn.XLOOKUP($A255,Cleaned_Hospital_Details!$A:$A,Cleaned_Hospital_Details!C:C)</f>
        <v>33829.39</v>
      </c>
      <c r="P255" s="8" t="str">
        <f>_xlfn.XLOOKUP($A255,Cleaned_Hospital_Details!$A:$A,Cleaned_Hospital_Details!D:D)</f>
        <v>Tier - 2</v>
      </c>
      <c r="Q255" s="8" t="str">
        <f>_xlfn.XLOOKUP($A255,Cleaned_Hospital_Details!$A:$A,Cleaned_Hospital_Details!E:E)</f>
        <v>Tier - 3</v>
      </c>
      <c r="R255" s="8" t="str">
        <f>_xlfn.XLOOKUP($A255,Cleaned_Hospital_Details!$A:$A,Cleaned_Hospital_Details!F:F)</f>
        <v>R1011</v>
      </c>
      <c r="S255" s="15">
        <f>_xlfn.XLOOKUP($A255,Cleaned_Hospital_Details!$A:$A,Cleaned_Hospital_Details!G:G)</f>
        <v>36825</v>
      </c>
      <c r="T255" s="8">
        <f>_xlfn.XLOOKUP($A255,Cleaned_Hospital_Details!$A:$A,Cleaned_Hospital_Details!H:H)</f>
        <v>22</v>
      </c>
      <c r="U255" s="8" t="str">
        <f>_xlfn.XLOOKUP($A255,Cleaned_Hospital_Details!$A:$A,Cleaned_Hospital_Details!I:I)</f>
        <v>Adult</v>
      </c>
      <c r="V255" t="str">
        <f t="shared" si="3"/>
        <v>Alex O'Bannon</v>
      </c>
    </row>
    <row r="256" spans="1:22" ht="15.6" x14ac:dyDescent="0.3">
      <c r="A256" s="10" t="s">
        <v>292</v>
      </c>
      <c r="B256" s="8" t="str">
        <f>VLOOKUP(A256,Cleaned_Customer_Names!A255:D2590,2,0)</f>
        <v>Mr.</v>
      </c>
      <c r="C256" s="8" t="str">
        <f>VLOOKUP(A256,Cleaned_Customer_Names!A255:D2590,3,0)</f>
        <v>Zach</v>
      </c>
      <c r="D256" s="8" t="str">
        <f>VLOOKUP($A256,Cleaned_Customer_Names!$A255:$D2590,4,0)</f>
        <v>Ridgway</v>
      </c>
      <c r="E256" s="22">
        <f>VLOOKUP($A256,Cleaned_Medical_Exam!$A255:$J2590,2,0)</f>
        <v>22.18</v>
      </c>
      <c r="F256" s="24">
        <f>VLOOKUP($A256,Cleaned_Medical_Exam!$A255:$J2590,3,0)</f>
        <v>9.9</v>
      </c>
      <c r="G256" s="20" t="str">
        <f>VLOOKUP($A256,Cleaned_Medical_Exam!$A255:$J2590,4,0)</f>
        <v>No</v>
      </c>
      <c r="H256" s="20" t="str">
        <f>VLOOKUP($A256,Cleaned_Medical_Exam!$A255:$J2590,5,0)</f>
        <v>No</v>
      </c>
      <c r="I256" s="20" t="str">
        <f>VLOOKUP($A256,Cleaned_Medical_Exam!$A255:$J2590,6,0)</f>
        <v>No</v>
      </c>
      <c r="J256" s="48">
        <f>VLOOKUP($A256,Cleaned_Medical_Exam!$A255:$J2590,7,0)</f>
        <v>0</v>
      </c>
      <c r="K256" s="8" t="str">
        <f>VLOOKUP($A256,Cleaned_Medical_Exam!$A255:$J2590,8,0)</f>
        <v>Yes</v>
      </c>
      <c r="L256" s="20" t="str">
        <f>VLOOKUP($A256,Cleaned_Medical_Exam!$A255:$J2590,9,0)</f>
        <v>Healthy Weight</v>
      </c>
      <c r="M256" s="20" t="str">
        <f>VLOOKUP($A256,Cleaned_Medical_Exam!$A255:$J2590,10,0)</f>
        <v>Diabetes</v>
      </c>
      <c r="N256" s="48">
        <f>_xlfn.XLOOKUP(A256,Cleaned_Hospital_Details!A:A,Cleaned_Hospital_Details!B:B)</f>
        <v>0</v>
      </c>
      <c r="O256" s="49">
        <f>_xlfn.XLOOKUP($A256,Cleaned_Hospital_Details!$A:$A,Cleaned_Hospital_Details!C:C)</f>
        <v>33753.32</v>
      </c>
      <c r="P256" s="8" t="str">
        <f>_xlfn.XLOOKUP($A256,Cleaned_Hospital_Details!$A:$A,Cleaned_Hospital_Details!D:D)</f>
        <v>Tier - 1</v>
      </c>
      <c r="Q256" s="8" t="str">
        <f>_xlfn.XLOOKUP($A256,Cleaned_Hospital_Details!$A:$A,Cleaned_Hospital_Details!E:E)</f>
        <v>Tier - 3</v>
      </c>
      <c r="R256" s="8" t="str">
        <f>_xlfn.XLOOKUP($A256,Cleaned_Hospital_Details!$A:$A,Cleaned_Hospital_Details!F:F)</f>
        <v>R1011</v>
      </c>
      <c r="S256" s="15">
        <f>_xlfn.XLOOKUP($A256,Cleaned_Hospital_Details!$A:$A,Cleaned_Hospital_Details!G:G)</f>
        <v>22991</v>
      </c>
      <c r="T256" s="8">
        <f>_xlfn.XLOOKUP($A256,Cleaned_Hospital_Details!$A:$A,Cleaned_Hospital_Details!H:H)</f>
        <v>60</v>
      </c>
      <c r="U256" s="8" t="str">
        <f>_xlfn.XLOOKUP($A256,Cleaned_Hospital_Details!$A:$A,Cleaned_Hospital_Details!I:I)</f>
        <v>Old</v>
      </c>
      <c r="V256" t="str">
        <f t="shared" si="3"/>
        <v>Zach Ridgway</v>
      </c>
    </row>
    <row r="257" spans="1:22" ht="15.6" x14ac:dyDescent="0.3">
      <c r="A257" s="10" t="s">
        <v>293</v>
      </c>
      <c r="B257" s="8" t="str">
        <f>VLOOKUP(A257,Cleaned_Customer_Names!A256:D2591,2,0)</f>
        <v>Mr.</v>
      </c>
      <c r="C257" s="8" t="str">
        <f>VLOOKUP(A257,Cleaned_Customer_Names!A256:D2591,3,0)</f>
        <v>Alan</v>
      </c>
      <c r="D257" s="8" t="str">
        <f>VLOOKUP($A257,Cleaned_Customer_Names!$A256:$D2591,4,0)</f>
        <v>Black</v>
      </c>
      <c r="E257" s="22">
        <f>VLOOKUP($A257,Cleaned_Medical_Exam!$A256:$J2591,2,0)</f>
        <v>31.92</v>
      </c>
      <c r="F257" s="24">
        <f>VLOOKUP($A257,Cleaned_Medical_Exam!$A256:$J2591,3,0)</f>
        <v>5.1100000000000003</v>
      </c>
      <c r="G257" s="20" t="str">
        <f>VLOOKUP($A257,Cleaned_Medical_Exam!$A256:$J2591,4,0)</f>
        <v>No</v>
      </c>
      <c r="H257" s="20" t="str">
        <f>VLOOKUP($A257,Cleaned_Medical_Exam!$A256:$J2591,5,0)</f>
        <v>No</v>
      </c>
      <c r="I257" s="20" t="str">
        <f>VLOOKUP($A257,Cleaned_Medical_Exam!$A256:$J2591,6,0)</f>
        <v>Yes</v>
      </c>
      <c r="J257" s="48">
        <f>VLOOKUP($A257,Cleaned_Medical_Exam!$A256:$J2591,7,0)</f>
        <v>1</v>
      </c>
      <c r="K257" s="8" t="str">
        <f>VLOOKUP($A257,Cleaned_Medical_Exam!$A256:$J2591,8,0)</f>
        <v>Yes</v>
      </c>
      <c r="L257" s="20" t="str">
        <f>VLOOKUP($A257,Cleaned_Medical_Exam!$A256:$J2591,9,0)</f>
        <v>Obesity</v>
      </c>
      <c r="M257" s="20" t="str">
        <f>VLOOKUP($A257,Cleaned_Medical_Exam!$A256:$J2591,10,0)</f>
        <v>Normal</v>
      </c>
      <c r="N257" s="48">
        <f>_xlfn.XLOOKUP(A257,Cleaned_Hospital_Details!A:A,Cleaned_Hospital_Details!B:B)</f>
        <v>0</v>
      </c>
      <c r="O257" s="49">
        <f>_xlfn.XLOOKUP($A257,Cleaned_Hospital_Details!$A:$A,Cleaned_Hospital_Details!C:C)</f>
        <v>33750.29</v>
      </c>
      <c r="P257" s="8" t="str">
        <f>_xlfn.XLOOKUP($A257,Cleaned_Hospital_Details!$A:$A,Cleaned_Hospital_Details!D:D)</f>
        <v>Tier - 1</v>
      </c>
      <c r="Q257" s="8" t="str">
        <f>_xlfn.XLOOKUP($A257,Cleaned_Hospital_Details!$A:$A,Cleaned_Hospital_Details!E:E)</f>
        <v>Tier - 3</v>
      </c>
      <c r="R257" s="8" t="str">
        <f>_xlfn.XLOOKUP($A257,Cleaned_Hospital_Details!$A:$A,Cleaned_Hospital_Details!F:F)</f>
        <v>R1012</v>
      </c>
      <c r="S257" s="15">
        <f>_xlfn.XLOOKUP($A257,Cleaned_Hospital_Details!$A:$A,Cleaned_Hospital_Details!G:G)</f>
        <v>37876</v>
      </c>
      <c r="T257" s="8">
        <f>_xlfn.XLOOKUP($A257,Cleaned_Hospital_Details!$A:$A,Cleaned_Hospital_Details!H:H)</f>
        <v>19</v>
      </c>
      <c r="U257" s="8" t="str">
        <f>_xlfn.XLOOKUP($A257,Cleaned_Hospital_Details!$A:$A,Cleaned_Hospital_Details!I:I)</f>
        <v>Adult</v>
      </c>
      <c r="V257" t="str">
        <f t="shared" si="3"/>
        <v>Alan Black</v>
      </c>
    </row>
    <row r="258" spans="1:22" ht="15.6" x14ac:dyDescent="0.3">
      <c r="A258" s="10" t="s">
        <v>294</v>
      </c>
      <c r="B258" s="8" t="str">
        <f>VLOOKUP(A258,Cleaned_Customer_Names!A257:D2592,2,0)</f>
        <v>Mr.</v>
      </c>
      <c r="C258" s="8" t="str">
        <f>VLOOKUP(A258,Cleaned_Customer_Names!A257:D2592,3,0)</f>
        <v>Nate</v>
      </c>
      <c r="D258" s="8" t="str">
        <f>VLOOKUP($A258,Cleaned_Customer_Names!$A257:$D2592,4,0)</f>
        <v>Canton</v>
      </c>
      <c r="E258" s="22">
        <f>VLOOKUP($A258,Cleaned_Medical_Exam!$A257:$J2592,2,0)</f>
        <v>31.73</v>
      </c>
      <c r="F258" s="24">
        <f>VLOOKUP($A258,Cleaned_Medical_Exam!$A257:$J2592,3,0)</f>
        <v>5.73</v>
      </c>
      <c r="G258" s="20" t="str">
        <f>VLOOKUP($A258,Cleaned_Medical_Exam!$A257:$J2592,4,0)</f>
        <v>No</v>
      </c>
      <c r="H258" s="20" t="str">
        <f>VLOOKUP($A258,Cleaned_Medical_Exam!$A257:$J2592,5,0)</f>
        <v>Yes</v>
      </c>
      <c r="I258" s="20" t="str">
        <f>VLOOKUP($A258,Cleaned_Medical_Exam!$A257:$J2592,6,0)</f>
        <v>No</v>
      </c>
      <c r="J258" s="48">
        <f>VLOOKUP($A258,Cleaned_Medical_Exam!$A257:$J2592,7,0)</f>
        <v>1</v>
      </c>
      <c r="K258" s="8" t="str">
        <f>VLOOKUP($A258,Cleaned_Medical_Exam!$A257:$J2592,8,0)</f>
        <v>Yes</v>
      </c>
      <c r="L258" s="20" t="str">
        <f>VLOOKUP($A258,Cleaned_Medical_Exam!$A257:$J2592,9,0)</f>
        <v>Obesity</v>
      </c>
      <c r="M258" s="20" t="str">
        <f>VLOOKUP($A258,Cleaned_Medical_Exam!$A257:$J2592,10,0)</f>
        <v>Prediabetes</v>
      </c>
      <c r="N258" s="48">
        <f>_xlfn.XLOOKUP(A258,Cleaned_Hospital_Details!A:A,Cleaned_Hospital_Details!B:B)</f>
        <v>0</v>
      </c>
      <c r="O258" s="49">
        <f>_xlfn.XLOOKUP($A258,Cleaned_Hospital_Details!$A:$A,Cleaned_Hospital_Details!C:C)</f>
        <v>33732.69</v>
      </c>
      <c r="P258" s="8" t="str">
        <f>_xlfn.XLOOKUP($A258,Cleaned_Hospital_Details!$A:$A,Cleaned_Hospital_Details!D:D)</f>
        <v>Tier - 1</v>
      </c>
      <c r="Q258" s="8" t="str">
        <f>_xlfn.XLOOKUP($A258,Cleaned_Hospital_Details!$A:$A,Cleaned_Hospital_Details!E:E)</f>
        <v>Tier - 1</v>
      </c>
      <c r="R258" s="8" t="str">
        <f>_xlfn.XLOOKUP($A258,Cleaned_Hospital_Details!$A:$A,Cleaned_Hospital_Details!F:F)</f>
        <v>R1017</v>
      </c>
      <c r="S258" s="15">
        <f>_xlfn.XLOOKUP($A258,Cleaned_Hospital_Details!$A:$A,Cleaned_Hospital_Details!G:G)</f>
        <v>38292</v>
      </c>
      <c r="T258" s="8">
        <f>_xlfn.XLOOKUP($A258,Cleaned_Hospital_Details!$A:$A,Cleaned_Hospital_Details!H:H)</f>
        <v>18</v>
      </c>
      <c r="U258" s="8" t="str">
        <f>_xlfn.XLOOKUP($A258,Cleaned_Hospital_Details!$A:$A,Cleaned_Hospital_Details!I:I)</f>
        <v>Child</v>
      </c>
      <c r="V258" t="str">
        <f t="shared" si="3"/>
        <v>Nate Canton</v>
      </c>
    </row>
    <row r="259" spans="1:22" ht="15.6" x14ac:dyDescent="0.3">
      <c r="A259" s="10" t="s">
        <v>295</v>
      </c>
      <c r="B259" s="8" t="str">
        <f>VLOOKUP(A259,Cleaned_Customer_Names!A258:D2593,2,0)</f>
        <v>Mr.</v>
      </c>
      <c r="C259" s="8" t="str">
        <f>VLOOKUP(A259,Cleaned_Customer_Names!A258:D2593,3,0)</f>
        <v>Jesse</v>
      </c>
      <c r="D259" s="8" t="str">
        <f>VLOOKUP($A259,Cleaned_Customer_Names!$A258:$D2593,4,0)</f>
        <v>Fine</v>
      </c>
      <c r="E259" s="22">
        <f>VLOOKUP($A259,Cleaned_Medical_Exam!$A258:$J2593,2,0)</f>
        <v>45.52</v>
      </c>
      <c r="F259" s="24">
        <f>VLOOKUP($A259,Cleaned_Medical_Exam!$A258:$J2593,3,0)</f>
        <v>6.04</v>
      </c>
      <c r="G259" s="20" t="str">
        <f>VLOOKUP($A259,Cleaned_Medical_Exam!$A258:$J2593,4,0)</f>
        <v>No</v>
      </c>
      <c r="H259" s="20" t="str">
        <f>VLOOKUP($A259,Cleaned_Medical_Exam!$A258:$J2593,5,0)</f>
        <v>No</v>
      </c>
      <c r="I259" s="20" t="str">
        <f>VLOOKUP($A259,Cleaned_Medical_Exam!$A258:$J2593,6,0)</f>
        <v>Yes</v>
      </c>
      <c r="J259" s="48">
        <f>VLOOKUP($A259,Cleaned_Medical_Exam!$A258:$J2593,7,0)</f>
        <v>1</v>
      </c>
      <c r="K259" s="8" t="str">
        <f>VLOOKUP($A259,Cleaned_Medical_Exam!$A258:$J2593,8,0)</f>
        <v>Yes</v>
      </c>
      <c r="L259" s="20" t="str">
        <f>VLOOKUP($A259,Cleaned_Medical_Exam!$A258:$J2593,9,0)</f>
        <v>Obesity</v>
      </c>
      <c r="M259" s="20" t="str">
        <f>VLOOKUP($A259,Cleaned_Medical_Exam!$A258:$J2593,10,0)</f>
        <v>Prediabetes</v>
      </c>
      <c r="N259" s="48">
        <f>_xlfn.XLOOKUP(A259,Cleaned_Hospital_Details!A:A,Cleaned_Hospital_Details!B:B)</f>
        <v>0</v>
      </c>
      <c r="O259" s="49">
        <f>_xlfn.XLOOKUP($A259,Cleaned_Hospital_Details!$A:$A,Cleaned_Hospital_Details!C:C)</f>
        <v>33707.550000000003</v>
      </c>
      <c r="P259" s="8" t="str">
        <f>_xlfn.XLOOKUP($A259,Cleaned_Hospital_Details!$A:$A,Cleaned_Hospital_Details!D:D)</f>
        <v>Tier - 2</v>
      </c>
      <c r="Q259" s="8" t="str">
        <f>_xlfn.XLOOKUP($A259,Cleaned_Hospital_Details!$A:$A,Cleaned_Hospital_Details!E:E)</f>
        <v>Tier - 2</v>
      </c>
      <c r="R259" s="8" t="str">
        <f>_xlfn.XLOOKUP($A259,Cleaned_Hospital_Details!$A:$A,Cleaned_Hospital_Details!F:F)</f>
        <v>R1011</v>
      </c>
      <c r="S259" s="15">
        <f>_xlfn.XLOOKUP($A259,Cleaned_Hospital_Details!$A:$A,Cleaned_Hospital_Details!G:G)</f>
        <v>34301</v>
      </c>
      <c r="T259" s="8">
        <f>_xlfn.XLOOKUP($A259,Cleaned_Hospital_Details!$A:$A,Cleaned_Hospital_Details!H:H)</f>
        <v>29</v>
      </c>
      <c r="U259" s="8" t="str">
        <f>_xlfn.XLOOKUP($A259,Cleaned_Hospital_Details!$A:$A,Cleaned_Hospital_Details!I:I)</f>
        <v>Adult</v>
      </c>
      <c r="V259" t="str">
        <f t="shared" ref="V259:V322" si="4">_xlfn.CONCAT(C259, " ", D259)</f>
        <v>Jesse Fine</v>
      </c>
    </row>
    <row r="260" spans="1:22" ht="15.6" x14ac:dyDescent="0.3">
      <c r="A260" s="10" t="s">
        <v>296</v>
      </c>
      <c r="B260" s="8" t="str">
        <f>VLOOKUP(A260,Cleaned_Customer_Names!A259:D2594,2,0)</f>
        <v>Mr.</v>
      </c>
      <c r="C260" s="8" t="str">
        <f>VLOOKUP(A260,Cleaned_Customer_Names!A259:D2594,3,0)</f>
        <v>Jason</v>
      </c>
      <c r="D260" s="8" t="str">
        <f>VLOOKUP($A260,Cleaned_Customer_Names!$A259:$D2594,4,0)</f>
        <v>Bui</v>
      </c>
      <c r="E260" s="22">
        <f>VLOOKUP($A260,Cleaned_Medical_Exam!$A259:$J2594,2,0)</f>
        <v>52.81</v>
      </c>
      <c r="F260" s="24">
        <f>VLOOKUP($A260,Cleaned_Medical_Exam!$A259:$J2594,3,0)</f>
        <v>5.19</v>
      </c>
      <c r="G260" s="20" t="str">
        <f>VLOOKUP($A260,Cleaned_Medical_Exam!$A259:$J2594,4,0)</f>
        <v>No</v>
      </c>
      <c r="H260" s="20" t="str">
        <f>VLOOKUP($A260,Cleaned_Medical_Exam!$A259:$J2594,5,0)</f>
        <v>No</v>
      </c>
      <c r="I260" s="20" t="str">
        <f>VLOOKUP($A260,Cleaned_Medical_Exam!$A259:$J2594,6,0)</f>
        <v>Yes</v>
      </c>
      <c r="J260" s="48">
        <f>VLOOKUP($A260,Cleaned_Medical_Exam!$A259:$J2594,7,0)</f>
        <v>1</v>
      </c>
      <c r="K260" s="8" t="str">
        <f>VLOOKUP($A260,Cleaned_Medical_Exam!$A259:$J2594,8,0)</f>
        <v>Yes</v>
      </c>
      <c r="L260" s="20" t="str">
        <f>VLOOKUP($A260,Cleaned_Medical_Exam!$A259:$J2594,9,0)</f>
        <v>Obesity</v>
      </c>
      <c r="M260" s="20" t="str">
        <f>VLOOKUP($A260,Cleaned_Medical_Exam!$A259:$J2594,10,0)</f>
        <v>Normal</v>
      </c>
      <c r="N260" s="48">
        <f>_xlfn.XLOOKUP(A260,Cleaned_Hospital_Details!A:A,Cleaned_Hospital_Details!B:B)</f>
        <v>0</v>
      </c>
      <c r="O260" s="49">
        <f>_xlfn.XLOOKUP($A260,Cleaned_Hospital_Details!$A:$A,Cleaned_Hospital_Details!C:C)</f>
        <v>33611.71</v>
      </c>
      <c r="P260" s="8" t="str">
        <f>_xlfn.XLOOKUP($A260,Cleaned_Hospital_Details!$A:$A,Cleaned_Hospital_Details!D:D)</f>
        <v>Tier - 1</v>
      </c>
      <c r="Q260" s="8" t="str">
        <f>_xlfn.XLOOKUP($A260,Cleaned_Hospital_Details!$A:$A,Cleaned_Hospital_Details!E:E)</f>
        <v>Tier - 2</v>
      </c>
      <c r="R260" s="8" t="str">
        <f>_xlfn.XLOOKUP($A260,Cleaned_Hospital_Details!$A:$A,Cleaned_Hospital_Details!F:F)</f>
        <v>R1011</v>
      </c>
      <c r="S260" s="15">
        <f>_xlfn.XLOOKUP($A260,Cleaned_Hospital_Details!$A:$A,Cleaned_Hospital_Details!G:G)</f>
        <v>37873</v>
      </c>
      <c r="T260" s="8">
        <f>_xlfn.XLOOKUP($A260,Cleaned_Hospital_Details!$A:$A,Cleaned_Hospital_Details!H:H)</f>
        <v>19</v>
      </c>
      <c r="U260" s="8" t="str">
        <f>_xlfn.XLOOKUP($A260,Cleaned_Hospital_Details!$A:$A,Cleaned_Hospital_Details!I:I)</f>
        <v>Adult</v>
      </c>
      <c r="V260" t="str">
        <f t="shared" si="4"/>
        <v>Jason Bui</v>
      </c>
    </row>
    <row r="261" spans="1:22" ht="15.6" x14ac:dyDescent="0.3">
      <c r="A261" s="10" t="s">
        <v>297</v>
      </c>
      <c r="B261" s="8" t="str">
        <f>VLOOKUP(A261,Cleaned_Customer_Names!A260:D2595,2,0)</f>
        <v>Ms.</v>
      </c>
      <c r="C261" s="8" t="str">
        <f>VLOOKUP(A261,Cleaned_Customer_Names!A260:D2595,3,0)</f>
        <v>Megan</v>
      </c>
      <c r="D261" s="8" t="str">
        <f>VLOOKUP($A261,Cleaned_Customer_Names!$A260:$D2595,4,0)</f>
        <v>Riepma</v>
      </c>
      <c r="E261" s="22">
        <f>VLOOKUP($A261,Cleaned_Medical_Exam!$A260:$J2595,2,0)</f>
        <v>33.58</v>
      </c>
      <c r="F261" s="24">
        <f>VLOOKUP($A261,Cleaned_Medical_Exam!$A260:$J2595,3,0)</f>
        <v>5.56</v>
      </c>
      <c r="G261" s="20" t="str">
        <f>VLOOKUP($A261,Cleaned_Medical_Exam!$A260:$J2595,4,0)</f>
        <v>No</v>
      </c>
      <c r="H261" s="20" t="str">
        <f>VLOOKUP($A261,Cleaned_Medical_Exam!$A260:$J2595,5,0)</f>
        <v>No</v>
      </c>
      <c r="I261" s="20" t="str">
        <f>VLOOKUP($A261,Cleaned_Medical_Exam!$A260:$J2595,6,0)</f>
        <v>No</v>
      </c>
      <c r="J261" s="48">
        <f>VLOOKUP($A261,Cleaned_Medical_Exam!$A260:$J2595,7,0)</f>
        <v>1</v>
      </c>
      <c r="K261" s="8" t="str">
        <f>VLOOKUP($A261,Cleaned_Medical_Exam!$A260:$J2595,8,0)</f>
        <v>Yes</v>
      </c>
      <c r="L261" s="20" t="str">
        <f>VLOOKUP($A261,Cleaned_Medical_Exam!$A260:$J2595,9,0)</f>
        <v>Obesity</v>
      </c>
      <c r="M261" s="20" t="str">
        <f>VLOOKUP($A261,Cleaned_Medical_Exam!$A260:$J2595,10,0)</f>
        <v>Normal</v>
      </c>
      <c r="N261" s="48">
        <f>_xlfn.XLOOKUP(A261,Cleaned_Hospital_Details!A:A,Cleaned_Hospital_Details!B:B)</f>
        <v>3</v>
      </c>
      <c r="O261" s="49">
        <f>_xlfn.XLOOKUP($A261,Cleaned_Hospital_Details!$A:$A,Cleaned_Hospital_Details!C:C)</f>
        <v>33527.1</v>
      </c>
      <c r="P261" s="8" t="str">
        <f>_xlfn.XLOOKUP($A261,Cleaned_Hospital_Details!$A:$A,Cleaned_Hospital_Details!D:D)</f>
        <v>Tier - 2</v>
      </c>
      <c r="Q261" s="8" t="str">
        <f>_xlfn.XLOOKUP($A261,Cleaned_Hospital_Details!$A:$A,Cleaned_Hospital_Details!E:E)</f>
        <v>Tier - 3</v>
      </c>
      <c r="R261" s="8" t="str">
        <f>_xlfn.XLOOKUP($A261,Cleaned_Hospital_Details!$A:$A,Cleaned_Hospital_Details!F:F)</f>
        <v>R1011</v>
      </c>
      <c r="S261" s="15">
        <f>_xlfn.XLOOKUP($A261,Cleaned_Hospital_Details!$A:$A,Cleaned_Hospital_Details!G:G)</f>
        <v>30885</v>
      </c>
      <c r="T261" s="8">
        <f>_xlfn.XLOOKUP($A261,Cleaned_Hospital_Details!$A:$A,Cleaned_Hospital_Details!H:H)</f>
        <v>38</v>
      </c>
      <c r="U261" s="8" t="str">
        <f>_xlfn.XLOOKUP($A261,Cleaned_Hospital_Details!$A:$A,Cleaned_Hospital_Details!I:I)</f>
        <v>Adult</v>
      </c>
      <c r="V261" t="str">
        <f t="shared" si="4"/>
        <v>Megan Riepma</v>
      </c>
    </row>
    <row r="262" spans="1:22" ht="15.6" x14ac:dyDescent="0.3">
      <c r="A262" s="10" t="s">
        <v>298</v>
      </c>
      <c r="B262" s="8" t="str">
        <f>VLOOKUP(A262,Cleaned_Customer_Names!A261:D2596,2,0)</f>
        <v>Mr.</v>
      </c>
      <c r="C262" s="8" t="str">
        <f>VLOOKUP(A262,Cleaned_Customer_Names!A261:D2596,3,0)</f>
        <v>Luke</v>
      </c>
      <c r="D262" s="8" t="str">
        <f>VLOOKUP($A262,Cleaned_Customer_Names!$A261:$D2596,4,0)</f>
        <v>Inman</v>
      </c>
      <c r="E262" s="22">
        <f>VLOOKUP($A262,Cleaned_Medical_Exam!$A261:$J2596,2,0)</f>
        <v>30.684999999999999</v>
      </c>
      <c r="F262" s="24">
        <f>VLOOKUP($A262,Cleaned_Medical_Exam!$A261:$J2596,3,0)</f>
        <v>8.23</v>
      </c>
      <c r="G262" s="20" t="str">
        <f>VLOOKUP($A262,Cleaned_Medical_Exam!$A261:$J2596,4,0)</f>
        <v>No</v>
      </c>
      <c r="H262" s="20" t="str">
        <f>VLOOKUP($A262,Cleaned_Medical_Exam!$A261:$J2596,5,0)</f>
        <v>No</v>
      </c>
      <c r="I262" s="20" t="str">
        <f>VLOOKUP($A262,Cleaned_Medical_Exam!$A261:$J2596,6,0)</f>
        <v>No</v>
      </c>
      <c r="J262" s="48">
        <f>VLOOKUP($A262,Cleaned_Medical_Exam!$A261:$J2596,7,0)</f>
        <v>0</v>
      </c>
      <c r="K262" s="8" t="str">
        <f>VLOOKUP($A262,Cleaned_Medical_Exam!$A261:$J2596,8,0)</f>
        <v>Yes</v>
      </c>
      <c r="L262" s="20" t="str">
        <f>VLOOKUP($A262,Cleaned_Medical_Exam!$A261:$J2596,9,0)</f>
        <v>Obesity</v>
      </c>
      <c r="M262" s="20" t="str">
        <f>VLOOKUP($A262,Cleaned_Medical_Exam!$A261:$J2596,10,0)</f>
        <v>Diabetes</v>
      </c>
      <c r="N262" s="48">
        <f>_xlfn.XLOOKUP(A262,Cleaned_Hospital_Details!A:A,Cleaned_Hospital_Details!B:B)</f>
        <v>0</v>
      </c>
      <c r="O262" s="49">
        <f>_xlfn.XLOOKUP($A262,Cleaned_Hospital_Details!$A:$A,Cleaned_Hospital_Details!C:C)</f>
        <v>33475.82</v>
      </c>
      <c r="P262" s="8" t="str">
        <f>_xlfn.XLOOKUP($A262,Cleaned_Hospital_Details!$A:$A,Cleaned_Hospital_Details!D:D)</f>
        <v>Tier - 1</v>
      </c>
      <c r="Q262" s="8" t="str">
        <f>_xlfn.XLOOKUP($A262,Cleaned_Hospital_Details!$A:$A,Cleaned_Hospital_Details!E:E)</f>
        <v>Tier - 1</v>
      </c>
      <c r="R262" s="8" t="str">
        <f>_xlfn.XLOOKUP($A262,Cleaned_Hospital_Details!$A:$A,Cleaned_Hospital_Details!F:F)</f>
        <v>R1018</v>
      </c>
      <c r="S262" s="15">
        <f>_xlfn.XLOOKUP($A262,Cleaned_Hospital_Details!$A:$A,Cleaned_Hospital_Details!G:G)</f>
        <v>37493</v>
      </c>
      <c r="T262" s="8">
        <f>_xlfn.XLOOKUP($A262,Cleaned_Hospital_Details!$A:$A,Cleaned_Hospital_Details!H:H)</f>
        <v>20</v>
      </c>
      <c r="U262" s="8" t="str">
        <f>_xlfn.XLOOKUP($A262,Cleaned_Hospital_Details!$A:$A,Cleaned_Hospital_Details!I:I)</f>
        <v>Adult</v>
      </c>
      <c r="V262" t="str">
        <f t="shared" si="4"/>
        <v>Luke Inman</v>
      </c>
    </row>
    <row r="263" spans="1:22" ht="15.6" x14ac:dyDescent="0.3">
      <c r="A263" s="10" t="s">
        <v>299</v>
      </c>
      <c r="B263" s="8" t="str">
        <f>VLOOKUP(A263,Cleaned_Customer_Names!A262:D2597,2,0)</f>
        <v>Ms.</v>
      </c>
      <c r="C263" s="8" t="str">
        <f>VLOOKUP(A263,Cleaned_Customer_Names!A262:D2597,3,0)</f>
        <v>Jacy</v>
      </c>
      <c r="D263" s="8" t="str">
        <f>VLOOKUP($A263,Cleaned_Customer_Names!$A262:$D2597,4,0)</f>
        <v>Kruzel</v>
      </c>
      <c r="E263" s="22">
        <f>VLOOKUP($A263,Cleaned_Medical_Exam!$A262:$J2597,2,0)</f>
        <v>37.524999999999999</v>
      </c>
      <c r="F263" s="24">
        <f>VLOOKUP($A263,Cleaned_Medical_Exam!$A262:$J2597,3,0)</f>
        <v>9.0299999999999994</v>
      </c>
      <c r="G263" s="20" t="str">
        <f>VLOOKUP($A263,Cleaned_Medical_Exam!$A262:$J2597,4,0)</f>
        <v>Yes</v>
      </c>
      <c r="H263" s="20" t="str">
        <f>VLOOKUP($A263,Cleaned_Medical_Exam!$A262:$J2597,5,0)</f>
        <v>No</v>
      </c>
      <c r="I263" s="20" t="str">
        <f>VLOOKUP($A263,Cleaned_Medical_Exam!$A262:$J2597,6,0)</f>
        <v>No</v>
      </c>
      <c r="J263" s="48">
        <f>VLOOKUP($A263,Cleaned_Medical_Exam!$A262:$J2597,7,0)</f>
        <v>2</v>
      </c>
      <c r="K263" s="8" t="str">
        <f>VLOOKUP($A263,Cleaned_Medical_Exam!$A262:$J2597,8,0)</f>
        <v>No</v>
      </c>
      <c r="L263" s="20" t="str">
        <f>VLOOKUP($A263,Cleaned_Medical_Exam!$A262:$J2597,9,0)</f>
        <v>Obesity</v>
      </c>
      <c r="M263" s="20" t="str">
        <f>VLOOKUP($A263,Cleaned_Medical_Exam!$A262:$J2597,10,0)</f>
        <v>Diabetes</v>
      </c>
      <c r="N263" s="48">
        <f>_xlfn.XLOOKUP(A263,Cleaned_Hospital_Details!A:A,Cleaned_Hospital_Details!B:B)</f>
        <v>2</v>
      </c>
      <c r="O263" s="49">
        <f>_xlfn.XLOOKUP($A263,Cleaned_Hospital_Details!$A:$A,Cleaned_Hospital_Details!C:C)</f>
        <v>33471.97</v>
      </c>
      <c r="P263" s="8" t="str">
        <f>_xlfn.XLOOKUP($A263,Cleaned_Hospital_Details!$A:$A,Cleaned_Hospital_Details!D:D)</f>
        <v>Tier - 2</v>
      </c>
      <c r="Q263" s="8" t="str">
        <f>_xlfn.XLOOKUP($A263,Cleaned_Hospital_Details!$A:$A,Cleaned_Hospital_Details!E:E)</f>
        <v>Tier - 2</v>
      </c>
      <c r="R263" s="8" t="str">
        <f>_xlfn.XLOOKUP($A263,Cleaned_Hospital_Details!$A:$A,Cleaned_Hospital_Details!F:F)</f>
        <v>R1012</v>
      </c>
      <c r="S263" s="15">
        <f>_xlfn.XLOOKUP($A263,Cleaned_Hospital_Details!$A:$A,Cleaned_Hospital_Details!G:G)</f>
        <v>25737</v>
      </c>
      <c r="T263" s="8">
        <f>_xlfn.XLOOKUP($A263,Cleaned_Hospital_Details!$A:$A,Cleaned_Hospital_Details!H:H)</f>
        <v>52</v>
      </c>
      <c r="U263" s="8" t="str">
        <f>_xlfn.XLOOKUP($A263,Cleaned_Hospital_Details!$A:$A,Cleaned_Hospital_Details!I:I)</f>
        <v>Adult</v>
      </c>
      <c r="V263" t="str">
        <f t="shared" si="4"/>
        <v>Jacy Kruzel</v>
      </c>
    </row>
    <row r="264" spans="1:22" ht="15.6" x14ac:dyDescent="0.3">
      <c r="A264" s="10" t="s">
        <v>300</v>
      </c>
      <c r="B264" s="8" t="str">
        <f>VLOOKUP(A264,Cleaned_Customer_Names!A263:D2598,2,0)</f>
        <v>Mr.</v>
      </c>
      <c r="C264" s="8" t="str">
        <f>VLOOKUP(A264,Cleaned_Customer_Names!A263:D2598,3,0)</f>
        <v>Simon</v>
      </c>
      <c r="D264" s="8" t="str">
        <f>VLOOKUP($A264,Cleaned_Customer_Names!$A263:$D2598,4,0)</f>
        <v>Lindsay</v>
      </c>
      <c r="E264" s="22">
        <f>VLOOKUP($A264,Cleaned_Medical_Exam!$A263:$J2598,2,0)</f>
        <v>34.5</v>
      </c>
      <c r="F264" s="24">
        <f>VLOOKUP($A264,Cleaned_Medical_Exam!$A263:$J2598,3,0)</f>
        <v>4.07</v>
      </c>
      <c r="G264" s="20" t="str">
        <f>VLOOKUP($A264,Cleaned_Medical_Exam!$A263:$J2598,4,0)</f>
        <v>Yes</v>
      </c>
      <c r="H264" s="20" t="str">
        <f>VLOOKUP($A264,Cleaned_Medical_Exam!$A263:$J2598,5,0)</f>
        <v>No</v>
      </c>
      <c r="I264" s="20" t="str">
        <f>VLOOKUP($A264,Cleaned_Medical_Exam!$A263:$J2598,6,0)</f>
        <v>No</v>
      </c>
      <c r="J264" s="48">
        <f>VLOOKUP($A264,Cleaned_Medical_Exam!$A263:$J2598,7,0)</f>
        <v>0</v>
      </c>
      <c r="K264" s="8" t="str">
        <f>VLOOKUP($A264,Cleaned_Medical_Exam!$A263:$J2598,8,0)</f>
        <v>Yes</v>
      </c>
      <c r="L264" s="20" t="str">
        <f>VLOOKUP($A264,Cleaned_Medical_Exam!$A263:$J2598,9,0)</f>
        <v>Obesity</v>
      </c>
      <c r="M264" s="20" t="str">
        <f>VLOOKUP($A264,Cleaned_Medical_Exam!$A263:$J2598,10,0)</f>
        <v>Normal</v>
      </c>
      <c r="N264" s="48">
        <f>_xlfn.XLOOKUP(A264,Cleaned_Hospital_Details!A:A,Cleaned_Hospital_Details!B:B)</f>
        <v>3</v>
      </c>
      <c r="O264" s="49">
        <f>_xlfn.XLOOKUP($A264,Cleaned_Hospital_Details!$A:$A,Cleaned_Hospital_Details!C:C)</f>
        <v>33450.99</v>
      </c>
      <c r="P264" s="8" t="str">
        <f>_xlfn.XLOOKUP($A264,Cleaned_Hospital_Details!$A:$A,Cleaned_Hospital_Details!D:D)</f>
        <v>Tier - 2</v>
      </c>
      <c r="Q264" s="8" t="str">
        <f>_xlfn.XLOOKUP($A264,Cleaned_Hospital_Details!$A:$A,Cleaned_Hospital_Details!E:E)</f>
        <v>Tier - 2</v>
      </c>
      <c r="R264" s="8" t="str">
        <f>_xlfn.XLOOKUP($A264,Cleaned_Hospital_Details!$A:$A,Cleaned_Hospital_Details!F:F)</f>
        <v>R1011</v>
      </c>
      <c r="S264" s="15">
        <f>_xlfn.XLOOKUP($A264,Cleaned_Hospital_Details!$A:$A,Cleaned_Hospital_Details!G:G)</f>
        <v>31388</v>
      </c>
      <c r="T264" s="8">
        <f>_xlfn.XLOOKUP($A264,Cleaned_Hospital_Details!$A:$A,Cleaned_Hospital_Details!H:H)</f>
        <v>37</v>
      </c>
      <c r="U264" s="8" t="str">
        <f>_xlfn.XLOOKUP($A264,Cleaned_Hospital_Details!$A:$A,Cleaned_Hospital_Details!I:I)</f>
        <v>Adult</v>
      </c>
      <c r="V264" t="str">
        <f t="shared" si="4"/>
        <v>Simon Lindsay</v>
      </c>
    </row>
    <row r="265" spans="1:22" ht="15.6" x14ac:dyDescent="0.3">
      <c r="A265" s="10" t="s">
        <v>301</v>
      </c>
      <c r="B265" s="8" t="str">
        <f>VLOOKUP(A265,Cleaned_Customer_Names!A264:D2599,2,0)</f>
        <v>Ms.</v>
      </c>
      <c r="C265" s="8" t="str">
        <f>VLOOKUP(A265,Cleaned_Customer_Names!A264:D2599,3,0)</f>
        <v>Ainsley</v>
      </c>
      <c r="D265" s="8" t="str">
        <f>VLOOKUP($A265,Cleaned_Customer_Names!$A264:$D2599,4,0)</f>
        <v>Land</v>
      </c>
      <c r="E265" s="22">
        <f>VLOOKUP($A265,Cleaned_Medical_Exam!$A264:$J2599,2,0)</f>
        <v>28.16</v>
      </c>
      <c r="F265" s="24">
        <f>VLOOKUP($A265,Cleaned_Medical_Exam!$A264:$J2599,3,0)</f>
        <v>5.77</v>
      </c>
      <c r="G265" s="20" t="str">
        <f>VLOOKUP($A265,Cleaned_Medical_Exam!$A264:$J2599,4,0)</f>
        <v>No</v>
      </c>
      <c r="H265" s="20" t="str">
        <f>VLOOKUP($A265,Cleaned_Medical_Exam!$A264:$J2599,5,0)</f>
        <v>No</v>
      </c>
      <c r="I265" s="20" t="str">
        <f>VLOOKUP($A265,Cleaned_Medical_Exam!$A264:$J2599,6,0)</f>
        <v>No</v>
      </c>
      <c r="J265" s="48">
        <f>VLOOKUP($A265,Cleaned_Medical_Exam!$A264:$J2599,7,0)</f>
        <v>2</v>
      </c>
      <c r="K265" s="8" t="str">
        <f>VLOOKUP($A265,Cleaned_Medical_Exam!$A264:$J2599,8,0)</f>
        <v>Yes</v>
      </c>
      <c r="L265" s="20" t="str">
        <f>VLOOKUP($A265,Cleaned_Medical_Exam!$A264:$J2599,9,0)</f>
        <v>Overweight</v>
      </c>
      <c r="M265" s="20" t="str">
        <f>VLOOKUP($A265,Cleaned_Medical_Exam!$A264:$J2599,10,0)</f>
        <v>Prediabetes</v>
      </c>
      <c r="N265" s="48">
        <f>_xlfn.XLOOKUP(A265,Cleaned_Hospital_Details!A:A,Cleaned_Hospital_Details!B:B)</f>
        <v>0</v>
      </c>
      <c r="O265" s="49">
        <f>_xlfn.XLOOKUP($A265,Cleaned_Hospital_Details!$A:$A,Cleaned_Hospital_Details!C:C)</f>
        <v>33344.449999999997</v>
      </c>
      <c r="P265" s="8" t="str">
        <f>_xlfn.XLOOKUP($A265,Cleaned_Hospital_Details!$A:$A,Cleaned_Hospital_Details!D:D)</f>
        <v>Tier - 2</v>
      </c>
      <c r="Q265" s="8" t="str">
        <f>_xlfn.XLOOKUP($A265,Cleaned_Hospital_Details!$A:$A,Cleaned_Hospital_Details!E:E)</f>
        <v>Tier - 3</v>
      </c>
      <c r="R265" s="8" t="str">
        <f>_xlfn.XLOOKUP($A265,Cleaned_Hospital_Details!$A:$A,Cleaned_Hospital_Details!F:F)</f>
        <v>R1011</v>
      </c>
      <c r="S265" s="15">
        <f>_xlfn.XLOOKUP($A265,Cleaned_Hospital_Details!$A:$A,Cleaned_Hospital_Details!G:G)</f>
        <v>26547</v>
      </c>
      <c r="T265" s="8">
        <f>_xlfn.XLOOKUP($A265,Cleaned_Hospital_Details!$A:$A,Cleaned_Hospital_Details!H:H)</f>
        <v>50</v>
      </c>
      <c r="U265" s="8" t="str">
        <f>_xlfn.XLOOKUP($A265,Cleaned_Hospital_Details!$A:$A,Cleaned_Hospital_Details!I:I)</f>
        <v>Adult</v>
      </c>
      <c r="V265" t="str">
        <f t="shared" si="4"/>
        <v>Ainsley Land</v>
      </c>
    </row>
    <row r="266" spans="1:22" ht="15.6" x14ac:dyDescent="0.3">
      <c r="A266" s="10" t="s">
        <v>302</v>
      </c>
      <c r="B266" s="8" t="str">
        <f>VLOOKUP(A266,Cleaned_Customer_Names!A265:D2600,2,0)</f>
        <v>Ms.</v>
      </c>
      <c r="C266" s="8" t="str">
        <f>VLOOKUP(A266,Cleaned_Customer_Names!A265:D2600,3,0)</f>
        <v>Erica</v>
      </c>
      <c r="D266" s="8" t="str">
        <f>VLOOKUP($A266,Cleaned_Customer_Names!$A265:$D2600,4,0)</f>
        <v>Brecher</v>
      </c>
      <c r="E266" s="22">
        <f>VLOOKUP($A266,Cleaned_Medical_Exam!$A265:$J2600,2,0)</f>
        <v>30.02</v>
      </c>
      <c r="F266" s="24">
        <f>VLOOKUP($A266,Cleaned_Medical_Exam!$A265:$J2600,3,0)</f>
        <v>5.98</v>
      </c>
      <c r="G266" s="20" t="str">
        <f>VLOOKUP($A266,Cleaned_Medical_Exam!$A265:$J2600,4,0)</f>
        <v>No</v>
      </c>
      <c r="H266" s="20" t="str">
        <f>VLOOKUP($A266,Cleaned_Medical_Exam!$A265:$J2600,5,0)</f>
        <v>No</v>
      </c>
      <c r="I266" s="20" t="str">
        <f>VLOOKUP($A266,Cleaned_Medical_Exam!$A265:$J2600,6,0)</f>
        <v>Yes</v>
      </c>
      <c r="J266" s="48">
        <f>VLOOKUP($A266,Cleaned_Medical_Exam!$A265:$J2600,7,0)</f>
        <v>1</v>
      </c>
      <c r="K266" s="8" t="str">
        <f>VLOOKUP($A266,Cleaned_Medical_Exam!$A265:$J2600,8,0)</f>
        <v>Yes</v>
      </c>
      <c r="L266" s="20" t="str">
        <f>VLOOKUP($A266,Cleaned_Medical_Exam!$A265:$J2600,9,0)</f>
        <v>Obesity</v>
      </c>
      <c r="M266" s="20" t="str">
        <f>VLOOKUP($A266,Cleaned_Medical_Exam!$A265:$J2600,10,0)</f>
        <v>Prediabetes</v>
      </c>
      <c r="N266" s="48">
        <f>_xlfn.XLOOKUP(A266,Cleaned_Hospital_Details!A:A,Cleaned_Hospital_Details!B:B)</f>
        <v>0</v>
      </c>
      <c r="O266" s="49">
        <f>_xlfn.XLOOKUP($A266,Cleaned_Hospital_Details!$A:$A,Cleaned_Hospital_Details!C:C)</f>
        <v>33307.550000000003</v>
      </c>
      <c r="P266" s="8" t="str">
        <f>_xlfn.XLOOKUP($A266,Cleaned_Hospital_Details!$A:$A,Cleaned_Hospital_Details!D:D)</f>
        <v>Tier - 2</v>
      </c>
      <c r="Q266" s="8" t="str">
        <f>_xlfn.XLOOKUP($A266,Cleaned_Hospital_Details!$A:$A,Cleaned_Hospital_Details!E:E)</f>
        <v>Tier - 3</v>
      </c>
      <c r="R266" s="8" t="str">
        <f>_xlfn.XLOOKUP($A266,Cleaned_Hospital_Details!$A:$A,Cleaned_Hospital_Details!F:F)</f>
        <v>R1012</v>
      </c>
      <c r="S266" s="15">
        <f>_xlfn.XLOOKUP($A266,Cleaned_Hospital_Details!$A:$A,Cleaned_Hospital_Details!G:G)</f>
        <v>37953</v>
      </c>
      <c r="T266" s="8">
        <f>_xlfn.XLOOKUP($A266,Cleaned_Hospital_Details!$A:$A,Cleaned_Hospital_Details!H:H)</f>
        <v>19</v>
      </c>
      <c r="U266" s="8" t="str">
        <f>_xlfn.XLOOKUP($A266,Cleaned_Hospital_Details!$A:$A,Cleaned_Hospital_Details!I:I)</f>
        <v>Adult</v>
      </c>
      <c r="V266" t="str">
        <f t="shared" si="4"/>
        <v>Erica Brecher</v>
      </c>
    </row>
    <row r="267" spans="1:22" ht="15.6" x14ac:dyDescent="0.3">
      <c r="A267" s="10" t="s">
        <v>303</v>
      </c>
      <c r="B267" s="8" t="str">
        <f>VLOOKUP(A267,Cleaned_Customer_Names!A266:D2601,2,0)</f>
        <v>Mr.</v>
      </c>
      <c r="C267" s="8" t="str">
        <f>VLOOKUP(A267,Cleaned_Customer_Names!A266:D2601,3,0)</f>
        <v>Erik</v>
      </c>
      <c r="D267" s="8" t="str">
        <f>VLOOKUP($A267,Cleaned_Customer_Names!$A266:$D2601,4,0)</f>
        <v>Debolt</v>
      </c>
      <c r="E267" s="22">
        <f>VLOOKUP($A267,Cleaned_Medical_Exam!$A266:$J2601,2,0)</f>
        <v>37.82</v>
      </c>
      <c r="F267" s="24">
        <f>VLOOKUP($A267,Cleaned_Medical_Exam!$A266:$J2601,3,0)</f>
        <v>6.01</v>
      </c>
      <c r="G267" s="20" t="str">
        <f>VLOOKUP($A267,Cleaned_Medical_Exam!$A266:$J2601,4,0)</f>
        <v>No</v>
      </c>
      <c r="H267" s="20" t="str">
        <f>VLOOKUP($A267,Cleaned_Medical_Exam!$A266:$J2601,5,0)</f>
        <v>No</v>
      </c>
      <c r="I267" s="20" t="str">
        <f>VLOOKUP($A267,Cleaned_Medical_Exam!$A266:$J2601,6,0)</f>
        <v>No</v>
      </c>
      <c r="J267" s="48">
        <f>VLOOKUP($A267,Cleaned_Medical_Exam!$A266:$J2601,7,0)</f>
        <v>0</v>
      </c>
      <c r="K267" s="8" t="str">
        <f>VLOOKUP($A267,Cleaned_Medical_Exam!$A266:$J2601,8,0)</f>
        <v>Yes</v>
      </c>
      <c r="L267" s="20" t="str">
        <f>VLOOKUP($A267,Cleaned_Medical_Exam!$A266:$J2601,9,0)</f>
        <v>Obesity</v>
      </c>
      <c r="M267" s="20" t="str">
        <f>VLOOKUP($A267,Cleaned_Medical_Exam!$A266:$J2601,10,0)</f>
        <v>Prediabetes</v>
      </c>
      <c r="N267" s="48">
        <f>_xlfn.XLOOKUP(A267,Cleaned_Hospital_Details!A:A,Cleaned_Hospital_Details!B:B)</f>
        <v>3</v>
      </c>
      <c r="O267" s="49">
        <f>_xlfn.XLOOKUP($A267,Cleaned_Hospital_Details!$A:$A,Cleaned_Hospital_Details!C:C)</f>
        <v>33292.83</v>
      </c>
      <c r="P267" s="8" t="str">
        <f>_xlfn.XLOOKUP($A267,Cleaned_Hospital_Details!$A:$A,Cleaned_Hospital_Details!D:D)</f>
        <v>Tier - 2</v>
      </c>
      <c r="Q267" s="8" t="str">
        <f>_xlfn.XLOOKUP($A267,Cleaned_Hospital_Details!$A:$A,Cleaned_Hospital_Details!E:E)</f>
        <v>Tier - 1</v>
      </c>
      <c r="R267" s="8" t="str">
        <f>_xlfn.XLOOKUP($A267,Cleaned_Hospital_Details!$A:$A,Cleaned_Hospital_Details!F:F)</f>
        <v>R1011</v>
      </c>
      <c r="S267" s="15">
        <f>_xlfn.XLOOKUP($A267,Cleaned_Hospital_Details!$A:$A,Cleaned_Hospital_Details!G:G)</f>
        <v>33158</v>
      </c>
      <c r="T267" s="8">
        <f>_xlfn.XLOOKUP($A267,Cleaned_Hospital_Details!$A:$A,Cleaned_Hospital_Details!H:H)</f>
        <v>32</v>
      </c>
      <c r="U267" s="8" t="str">
        <f>_xlfn.XLOOKUP($A267,Cleaned_Hospital_Details!$A:$A,Cleaned_Hospital_Details!I:I)</f>
        <v>Adult</v>
      </c>
      <c r="V267" t="str">
        <f t="shared" si="4"/>
        <v>Erik Debolt</v>
      </c>
    </row>
    <row r="268" spans="1:22" ht="15.6" x14ac:dyDescent="0.3">
      <c r="A268" s="10" t="s">
        <v>304</v>
      </c>
      <c r="B268" s="8" t="str">
        <f>VLOOKUP(A268,Cleaned_Customer_Names!A267:D2602,2,0)</f>
        <v>Ms.</v>
      </c>
      <c r="C268" s="8" t="str">
        <f>VLOOKUP(A268,Cleaned_Customer_Names!A267:D2602,3,0)</f>
        <v>Erin</v>
      </c>
      <c r="D268" s="8" t="str">
        <f>VLOOKUP($A268,Cleaned_Customer_Names!$A267:$D2602,4,0)</f>
        <v>Oswalt</v>
      </c>
      <c r="E268" s="22">
        <f>VLOOKUP($A268,Cleaned_Medical_Exam!$A267:$J2602,2,0)</f>
        <v>33.14</v>
      </c>
      <c r="F268" s="24">
        <f>VLOOKUP($A268,Cleaned_Medical_Exam!$A267:$J2602,3,0)</f>
        <v>5.67</v>
      </c>
      <c r="G268" s="20" t="str">
        <f>VLOOKUP($A268,Cleaned_Medical_Exam!$A267:$J2602,4,0)</f>
        <v>Yes</v>
      </c>
      <c r="H268" s="20" t="str">
        <f>VLOOKUP($A268,Cleaned_Medical_Exam!$A267:$J2602,5,0)</f>
        <v>No</v>
      </c>
      <c r="I268" s="20" t="str">
        <f>VLOOKUP($A268,Cleaned_Medical_Exam!$A267:$J2602,6,0)</f>
        <v>No</v>
      </c>
      <c r="J268" s="48">
        <f>VLOOKUP($A268,Cleaned_Medical_Exam!$A267:$J2602,7,0)</f>
        <v>0</v>
      </c>
      <c r="K268" s="8" t="str">
        <f>VLOOKUP($A268,Cleaned_Medical_Exam!$A267:$J2602,8,0)</f>
        <v>Yes</v>
      </c>
      <c r="L268" s="20" t="str">
        <f>VLOOKUP($A268,Cleaned_Medical_Exam!$A267:$J2602,9,0)</f>
        <v>Obesity</v>
      </c>
      <c r="M268" s="20" t="str">
        <f>VLOOKUP($A268,Cleaned_Medical_Exam!$A267:$J2602,10,0)</f>
        <v>Normal</v>
      </c>
      <c r="N268" s="48">
        <f>_xlfn.XLOOKUP(A268,Cleaned_Hospital_Details!A:A,Cleaned_Hospital_Details!B:B)</f>
        <v>3</v>
      </c>
      <c r="O268" s="49">
        <f>_xlfn.XLOOKUP($A268,Cleaned_Hospital_Details!$A:$A,Cleaned_Hospital_Details!C:C)</f>
        <v>33121</v>
      </c>
      <c r="P268" s="8" t="str">
        <f>_xlfn.XLOOKUP($A268,Cleaned_Hospital_Details!$A:$A,Cleaned_Hospital_Details!D:D)</f>
        <v>Tier - 2</v>
      </c>
      <c r="Q268" s="8" t="str">
        <f>_xlfn.XLOOKUP($A268,Cleaned_Hospital_Details!$A:$A,Cleaned_Hospital_Details!E:E)</f>
        <v>Tier - 1</v>
      </c>
      <c r="R268" s="8" t="str">
        <f>_xlfn.XLOOKUP($A268,Cleaned_Hospital_Details!$A:$A,Cleaned_Hospital_Details!F:F)</f>
        <v>R1011</v>
      </c>
      <c r="S268" s="15">
        <f>_xlfn.XLOOKUP($A268,Cleaned_Hospital_Details!$A:$A,Cleaned_Hospital_Details!G:G)</f>
        <v>31243</v>
      </c>
      <c r="T268" s="8">
        <f>_xlfn.XLOOKUP($A268,Cleaned_Hospital_Details!$A:$A,Cleaned_Hospital_Details!H:H)</f>
        <v>37</v>
      </c>
      <c r="U268" s="8" t="str">
        <f>_xlfn.XLOOKUP($A268,Cleaned_Hospital_Details!$A:$A,Cleaned_Hospital_Details!I:I)</f>
        <v>Adult</v>
      </c>
      <c r="V268" t="str">
        <f t="shared" si="4"/>
        <v>Erin Oswalt</v>
      </c>
    </row>
    <row r="269" spans="1:22" ht="15.6" x14ac:dyDescent="0.3">
      <c r="A269" s="10" t="s">
        <v>305</v>
      </c>
      <c r="B269" s="8" t="str">
        <f>VLOOKUP(A269,Cleaned_Customer_Names!A268:D2603,2,0)</f>
        <v>Ms.</v>
      </c>
      <c r="C269" s="8" t="str">
        <f>VLOOKUP(A269,Cleaned_Customer_Names!A268:D2603,3,0)</f>
        <v>Adrienne</v>
      </c>
      <c r="D269" s="8" t="str">
        <f>VLOOKUP($A269,Cleaned_Customer_Names!$A268:$D2603,4,0)</f>
        <v>Boyd</v>
      </c>
      <c r="E269" s="22">
        <f>VLOOKUP($A269,Cleaned_Medical_Exam!$A268:$J2603,2,0)</f>
        <v>25.14</v>
      </c>
      <c r="F269" s="24">
        <f>VLOOKUP($A269,Cleaned_Medical_Exam!$A268:$J2603,3,0)</f>
        <v>6.02</v>
      </c>
      <c r="G269" s="20" t="str">
        <f>VLOOKUP($A269,Cleaned_Medical_Exam!$A268:$J2603,4,0)</f>
        <v>Yes</v>
      </c>
      <c r="H269" s="20" t="str">
        <f>VLOOKUP($A269,Cleaned_Medical_Exam!$A268:$J2603,5,0)</f>
        <v>No</v>
      </c>
      <c r="I269" s="20" t="str">
        <f>VLOOKUP($A269,Cleaned_Medical_Exam!$A268:$J2603,6,0)</f>
        <v>Yes</v>
      </c>
      <c r="J269" s="48">
        <f>VLOOKUP($A269,Cleaned_Medical_Exam!$A268:$J2603,7,0)</f>
        <v>1</v>
      </c>
      <c r="K269" s="8" t="str">
        <f>VLOOKUP($A269,Cleaned_Medical_Exam!$A268:$J2603,8,0)</f>
        <v>Yes</v>
      </c>
      <c r="L269" s="20" t="str">
        <f>VLOOKUP($A269,Cleaned_Medical_Exam!$A268:$J2603,9,0)</f>
        <v>Overweight</v>
      </c>
      <c r="M269" s="20" t="str">
        <f>VLOOKUP($A269,Cleaned_Medical_Exam!$A268:$J2603,10,0)</f>
        <v>Prediabetes</v>
      </c>
      <c r="N269" s="48">
        <f>_xlfn.XLOOKUP(A269,Cleaned_Hospital_Details!A:A,Cleaned_Hospital_Details!B:B)</f>
        <v>0</v>
      </c>
      <c r="O269" s="49">
        <f>_xlfn.XLOOKUP($A269,Cleaned_Hospital_Details!$A:$A,Cleaned_Hospital_Details!C:C)</f>
        <v>33090.660000000003</v>
      </c>
      <c r="P269" s="8" t="str">
        <f>_xlfn.XLOOKUP($A269,Cleaned_Hospital_Details!$A:$A,Cleaned_Hospital_Details!D:D)</f>
        <v>Tier - 2</v>
      </c>
      <c r="Q269" s="8" t="str">
        <f>_xlfn.XLOOKUP($A269,Cleaned_Hospital_Details!$A:$A,Cleaned_Hospital_Details!E:E)</f>
        <v>Tier - 2</v>
      </c>
      <c r="R269" s="8" t="str">
        <f>_xlfn.XLOOKUP($A269,Cleaned_Hospital_Details!$A:$A,Cleaned_Hospital_Details!F:F)</f>
        <v>R1011</v>
      </c>
      <c r="S269" s="15">
        <f>_xlfn.XLOOKUP($A269,Cleaned_Hospital_Details!$A:$A,Cleaned_Hospital_Details!G:G)</f>
        <v>25506</v>
      </c>
      <c r="T269" s="8">
        <f>_xlfn.XLOOKUP($A269,Cleaned_Hospital_Details!$A:$A,Cleaned_Hospital_Details!H:H)</f>
        <v>53</v>
      </c>
      <c r="U269" s="8" t="str">
        <f>_xlfn.XLOOKUP($A269,Cleaned_Hospital_Details!$A:$A,Cleaned_Hospital_Details!I:I)</f>
        <v>Adult</v>
      </c>
      <c r="V269" t="str">
        <f t="shared" si="4"/>
        <v>Adrienne Boyd</v>
      </c>
    </row>
    <row r="270" spans="1:22" ht="15.6" x14ac:dyDescent="0.3">
      <c r="A270" s="10" t="s">
        <v>306</v>
      </c>
      <c r="B270" s="8" t="str">
        <f>VLOOKUP(A270,Cleaned_Customer_Names!A269:D2604,2,0)</f>
        <v>Mr.</v>
      </c>
      <c r="C270" s="8" t="str">
        <f>VLOOKUP(A270,Cleaned_Customer_Names!A269:D2604,3,0)</f>
        <v>Adam</v>
      </c>
      <c r="D270" s="8" t="str">
        <f>VLOOKUP($A270,Cleaned_Customer_Names!$A269:$D2604,4,0)</f>
        <v>Bulewich</v>
      </c>
      <c r="E270" s="22">
        <f>VLOOKUP($A270,Cleaned_Medical_Exam!$A269:$J2604,2,0)</f>
        <v>20.18</v>
      </c>
      <c r="F270" s="24">
        <f>VLOOKUP($A270,Cleaned_Medical_Exam!$A269:$J2604,3,0)</f>
        <v>11.19</v>
      </c>
      <c r="G270" s="20" t="str">
        <f>VLOOKUP($A270,Cleaned_Medical_Exam!$A269:$J2604,4,0)</f>
        <v>No</v>
      </c>
      <c r="H270" s="20" t="str">
        <f>VLOOKUP($A270,Cleaned_Medical_Exam!$A269:$J2604,5,0)</f>
        <v>No</v>
      </c>
      <c r="I270" s="20" t="str">
        <f>VLOOKUP($A270,Cleaned_Medical_Exam!$A269:$J2604,6,0)</f>
        <v>No</v>
      </c>
      <c r="J270" s="48">
        <f>VLOOKUP($A270,Cleaned_Medical_Exam!$A269:$J2604,7,0)</f>
        <v>0</v>
      </c>
      <c r="K270" s="8" t="str">
        <f>VLOOKUP($A270,Cleaned_Medical_Exam!$A269:$J2604,8,0)</f>
        <v>Yes</v>
      </c>
      <c r="L270" s="20" t="str">
        <f>VLOOKUP($A270,Cleaned_Medical_Exam!$A269:$J2604,9,0)</f>
        <v>Healthy Weight</v>
      </c>
      <c r="M270" s="20" t="str">
        <f>VLOOKUP($A270,Cleaned_Medical_Exam!$A269:$J2604,10,0)</f>
        <v>Diabetes</v>
      </c>
      <c r="N270" s="48">
        <f>_xlfn.XLOOKUP(A270,Cleaned_Hospital_Details!A:A,Cleaned_Hospital_Details!B:B)</f>
        <v>0</v>
      </c>
      <c r="O270" s="49">
        <f>_xlfn.XLOOKUP($A270,Cleaned_Hospital_Details!$A:$A,Cleaned_Hospital_Details!C:C)</f>
        <v>33074.94</v>
      </c>
      <c r="P270" s="8" t="str">
        <f>_xlfn.XLOOKUP($A270,Cleaned_Hospital_Details!$A:$A,Cleaned_Hospital_Details!D:D)</f>
        <v>Tier - 1</v>
      </c>
      <c r="Q270" s="8" t="str">
        <f>_xlfn.XLOOKUP($A270,Cleaned_Hospital_Details!$A:$A,Cleaned_Hospital_Details!E:E)</f>
        <v>Tier - 2</v>
      </c>
      <c r="R270" s="8" t="str">
        <f>_xlfn.XLOOKUP($A270,Cleaned_Hospital_Details!$A:$A,Cleaned_Hospital_Details!F:F)</f>
        <v>R1011</v>
      </c>
      <c r="S270" s="15">
        <f>_xlfn.XLOOKUP($A270,Cleaned_Hospital_Details!$A:$A,Cleaned_Hospital_Details!G:G)</f>
        <v>22828</v>
      </c>
      <c r="T270" s="8">
        <f>_xlfn.XLOOKUP($A270,Cleaned_Hospital_Details!$A:$A,Cleaned_Hospital_Details!H:H)</f>
        <v>60</v>
      </c>
      <c r="U270" s="8" t="str">
        <f>_xlfn.XLOOKUP($A270,Cleaned_Hospital_Details!$A:$A,Cleaned_Hospital_Details!I:I)</f>
        <v>Old</v>
      </c>
      <c r="V270" t="str">
        <f t="shared" si="4"/>
        <v>Adam Bulewich</v>
      </c>
    </row>
    <row r="271" spans="1:22" ht="15.6" x14ac:dyDescent="0.3">
      <c r="A271" s="10" t="s">
        <v>307</v>
      </c>
      <c r="B271" s="8" t="str">
        <f>VLOOKUP(A271,Cleaned_Customer_Names!A270:D2605,2,0)</f>
        <v>Mr.</v>
      </c>
      <c r="C271" s="8" t="str">
        <f>VLOOKUP(A271,Cleaned_Customer_Names!A270:D2605,3,0)</f>
        <v>Yutaka</v>
      </c>
      <c r="D271" s="8" t="str">
        <f>VLOOKUP($A271,Cleaned_Customer_Names!$A270:$D2605,4,0)</f>
        <v>Fukuda</v>
      </c>
      <c r="E271" s="22">
        <f>VLOOKUP($A271,Cleaned_Medical_Exam!$A270:$J2605,2,0)</f>
        <v>44.36</v>
      </c>
      <c r="F271" s="24">
        <f>VLOOKUP($A271,Cleaned_Medical_Exam!$A270:$J2605,3,0)</f>
        <v>5.1100000000000003</v>
      </c>
      <c r="G271" s="20" t="str">
        <f>VLOOKUP($A271,Cleaned_Medical_Exam!$A270:$J2605,4,0)</f>
        <v>No</v>
      </c>
      <c r="H271" s="20" t="str">
        <f>VLOOKUP($A271,Cleaned_Medical_Exam!$A270:$J2605,5,0)</f>
        <v>No</v>
      </c>
      <c r="I271" s="20" t="str">
        <f>VLOOKUP($A271,Cleaned_Medical_Exam!$A270:$J2605,6,0)</f>
        <v>No</v>
      </c>
      <c r="J271" s="48">
        <f>VLOOKUP($A271,Cleaned_Medical_Exam!$A270:$J2605,7,0)</f>
        <v>0</v>
      </c>
      <c r="K271" s="8" t="str">
        <f>VLOOKUP($A271,Cleaned_Medical_Exam!$A270:$J2605,8,0)</f>
        <v>Yes</v>
      </c>
      <c r="L271" s="20" t="str">
        <f>VLOOKUP($A271,Cleaned_Medical_Exam!$A270:$J2605,9,0)</f>
        <v>Obesity</v>
      </c>
      <c r="M271" s="20" t="str">
        <f>VLOOKUP($A271,Cleaned_Medical_Exam!$A270:$J2605,10,0)</f>
        <v>Normal</v>
      </c>
      <c r="N271" s="48">
        <f>_xlfn.XLOOKUP(A271,Cleaned_Hospital_Details!A:A,Cleaned_Hospital_Details!B:B)</f>
        <v>0</v>
      </c>
      <c r="O271" s="49">
        <f>_xlfn.XLOOKUP($A271,Cleaned_Hospital_Details!$A:$A,Cleaned_Hospital_Details!C:C)</f>
        <v>33057.230000000003</v>
      </c>
      <c r="P271" s="8" t="str">
        <f>_xlfn.XLOOKUP($A271,Cleaned_Hospital_Details!$A:$A,Cleaned_Hospital_Details!D:D)</f>
        <v>Tier - 1</v>
      </c>
      <c r="Q271" s="8" t="str">
        <f>_xlfn.XLOOKUP($A271,Cleaned_Hospital_Details!$A:$A,Cleaned_Hospital_Details!E:E)</f>
        <v>Tier - 2</v>
      </c>
      <c r="R271" s="8" t="str">
        <f>_xlfn.XLOOKUP($A271,Cleaned_Hospital_Details!$A:$A,Cleaned_Hospital_Details!F:F)</f>
        <v>R1011</v>
      </c>
      <c r="S271" s="15">
        <f>_xlfn.XLOOKUP($A271,Cleaned_Hospital_Details!$A:$A,Cleaned_Hospital_Details!G:G)</f>
        <v>34543</v>
      </c>
      <c r="T271" s="8">
        <f>_xlfn.XLOOKUP($A271,Cleaned_Hospital_Details!$A:$A,Cleaned_Hospital_Details!H:H)</f>
        <v>28</v>
      </c>
      <c r="U271" s="8" t="str">
        <f>_xlfn.XLOOKUP($A271,Cleaned_Hospital_Details!$A:$A,Cleaned_Hospital_Details!I:I)</f>
        <v>Adult</v>
      </c>
      <c r="V271" t="str">
        <f t="shared" si="4"/>
        <v>Yutaka Fukuda</v>
      </c>
    </row>
    <row r="272" spans="1:22" ht="15.6" x14ac:dyDescent="0.3">
      <c r="A272" s="10" t="s">
        <v>308</v>
      </c>
      <c r="B272" s="8" t="str">
        <f>VLOOKUP(A272,Cleaned_Customer_Names!A271:D2606,2,0)</f>
        <v>Mr.</v>
      </c>
      <c r="C272" s="8" t="str">
        <f>VLOOKUP(A272,Cleaned_Customer_Names!A271:D2606,3,0)</f>
        <v>Tyler</v>
      </c>
      <c r="D272" s="8" t="str">
        <f>VLOOKUP($A272,Cleaned_Customer_Names!$A271:$D2606,4,0)</f>
        <v>Phillips</v>
      </c>
      <c r="E272" s="22">
        <f>VLOOKUP($A272,Cleaned_Medical_Exam!$A271:$J2606,2,0)</f>
        <v>23.82</v>
      </c>
      <c r="F272" s="24">
        <f>VLOOKUP($A272,Cleaned_Medical_Exam!$A271:$J2606,3,0)</f>
        <v>10.85</v>
      </c>
      <c r="G272" s="20" t="str">
        <f>VLOOKUP($A272,Cleaned_Medical_Exam!$A271:$J2606,4,0)</f>
        <v>Yes</v>
      </c>
      <c r="H272" s="20" t="str">
        <f>VLOOKUP($A272,Cleaned_Medical_Exam!$A271:$J2606,5,0)</f>
        <v>No</v>
      </c>
      <c r="I272" s="20" t="str">
        <f>VLOOKUP($A272,Cleaned_Medical_Exam!$A271:$J2606,6,0)</f>
        <v>No</v>
      </c>
      <c r="J272" s="48">
        <f>VLOOKUP($A272,Cleaned_Medical_Exam!$A271:$J2606,7,0)</f>
        <v>0</v>
      </c>
      <c r="K272" s="8" t="str">
        <f>VLOOKUP($A272,Cleaned_Medical_Exam!$A271:$J2606,8,0)</f>
        <v>Yes</v>
      </c>
      <c r="L272" s="20" t="str">
        <f>VLOOKUP($A272,Cleaned_Medical_Exam!$A271:$J2606,9,0)</f>
        <v>Healthy Weight</v>
      </c>
      <c r="M272" s="20" t="str">
        <f>VLOOKUP($A272,Cleaned_Medical_Exam!$A271:$J2606,10,0)</f>
        <v>Diabetes</v>
      </c>
      <c r="N272" s="48">
        <f>_xlfn.XLOOKUP(A272,Cleaned_Hospital_Details!A:A,Cleaned_Hospital_Details!B:B)</f>
        <v>0</v>
      </c>
      <c r="O272" s="49">
        <f>_xlfn.XLOOKUP($A272,Cleaned_Hospital_Details!$A:$A,Cleaned_Hospital_Details!C:C)</f>
        <v>33025.32</v>
      </c>
      <c r="P272" s="8" t="str">
        <f>_xlfn.XLOOKUP($A272,Cleaned_Hospital_Details!$A:$A,Cleaned_Hospital_Details!D:D)</f>
        <v>Tier - 2</v>
      </c>
      <c r="Q272" s="8" t="str">
        <f>_xlfn.XLOOKUP($A272,Cleaned_Hospital_Details!$A:$A,Cleaned_Hospital_Details!E:E)</f>
        <v>Tier - 3</v>
      </c>
      <c r="R272" s="8" t="str">
        <f>_xlfn.XLOOKUP($A272,Cleaned_Hospital_Details!$A:$A,Cleaned_Hospital_Details!F:F)</f>
        <v>R1011</v>
      </c>
      <c r="S272" s="15">
        <f>_xlfn.XLOOKUP($A272,Cleaned_Hospital_Details!$A:$A,Cleaned_Hospital_Details!G:G)</f>
        <v>24663</v>
      </c>
      <c r="T272" s="8">
        <f>_xlfn.XLOOKUP($A272,Cleaned_Hospital_Details!$A:$A,Cleaned_Hospital_Details!H:H)</f>
        <v>55</v>
      </c>
      <c r="U272" s="8" t="str">
        <f>_xlfn.XLOOKUP($A272,Cleaned_Hospital_Details!$A:$A,Cleaned_Hospital_Details!I:I)</f>
        <v>Old</v>
      </c>
      <c r="V272" t="str">
        <f t="shared" si="4"/>
        <v>Tyler Phillips</v>
      </c>
    </row>
    <row r="273" spans="1:22" ht="15.6" x14ac:dyDescent="0.3">
      <c r="A273" s="10" t="s">
        <v>309</v>
      </c>
      <c r="B273" s="8" t="str">
        <f>VLOOKUP(A273,Cleaned_Customer_Names!A272:D2607,2,0)</f>
        <v>Mr.</v>
      </c>
      <c r="C273" s="8" t="str">
        <f>VLOOKUP(A273,Cleaned_Customer_Names!A272:D2607,3,0)</f>
        <v>Stephen</v>
      </c>
      <c r="D273" s="8" t="str">
        <f>VLOOKUP($A273,Cleaned_Customer_Names!$A272:$D2607,4,0)</f>
        <v>Maddison</v>
      </c>
      <c r="E273" s="22">
        <f>VLOOKUP($A273,Cleaned_Medical_Exam!$A272:$J2607,2,0)</f>
        <v>45</v>
      </c>
      <c r="F273" s="24">
        <f>VLOOKUP($A273,Cleaned_Medical_Exam!$A272:$J2607,3,0)</f>
        <v>5.24</v>
      </c>
      <c r="G273" s="20" t="str">
        <f>VLOOKUP($A273,Cleaned_Medical_Exam!$A272:$J2607,4,0)</f>
        <v>Yes</v>
      </c>
      <c r="H273" s="20" t="str">
        <f>VLOOKUP($A273,Cleaned_Medical_Exam!$A272:$J2607,5,0)</f>
        <v>No</v>
      </c>
      <c r="I273" s="20" t="str">
        <f>VLOOKUP($A273,Cleaned_Medical_Exam!$A272:$J2607,6,0)</f>
        <v>No</v>
      </c>
      <c r="J273" s="48">
        <f>VLOOKUP($A273,Cleaned_Medical_Exam!$A272:$J2607,7,0)</f>
        <v>1</v>
      </c>
      <c r="K273" s="8" t="str">
        <f>VLOOKUP($A273,Cleaned_Medical_Exam!$A272:$J2607,8,0)</f>
        <v>Yes</v>
      </c>
      <c r="L273" s="20" t="str">
        <f>VLOOKUP($A273,Cleaned_Medical_Exam!$A272:$J2607,9,0)</f>
        <v>Obesity</v>
      </c>
      <c r="M273" s="20" t="str">
        <f>VLOOKUP($A273,Cleaned_Medical_Exam!$A272:$J2607,10,0)</f>
        <v>Normal</v>
      </c>
      <c r="N273" s="48">
        <f>_xlfn.XLOOKUP(A273,Cleaned_Hospital_Details!A:A,Cleaned_Hospital_Details!B:B)</f>
        <v>0</v>
      </c>
      <c r="O273" s="49">
        <f>_xlfn.XLOOKUP($A273,Cleaned_Hospital_Details!$A:$A,Cleaned_Hospital_Details!C:C)</f>
        <v>33017.46</v>
      </c>
      <c r="P273" s="8" t="str">
        <f>_xlfn.XLOOKUP($A273,Cleaned_Hospital_Details!$A:$A,Cleaned_Hospital_Details!D:D)</f>
        <v>Tier - 1</v>
      </c>
      <c r="Q273" s="8" t="str">
        <f>_xlfn.XLOOKUP($A273,Cleaned_Hospital_Details!$A:$A,Cleaned_Hospital_Details!E:E)</f>
        <v>Tier - 1</v>
      </c>
      <c r="R273" s="8" t="str">
        <f>_xlfn.XLOOKUP($A273,Cleaned_Hospital_Details!$A:$A,Cleaned_Hospital_Details!F:F)</f>
        <v>R1011</v>
      </c>
      <c r="S273" s="15">
        <f>_xlfn.XLOOKUP($A273,Cleaned_Hospital_Details!$A:$A,Cleaned_Hospital_Details!G:G)</f>
        <v>34888</v>
      </c>
      <c r="T273" s="8">
        <f>_xlfn.XLOOKUP($A273,Cleaned_Hospital_Details!$A:$A,Cleaned_Hospital_Details!H:H)</f>
        <v>27</v>
      </c>
      <c r="U273" s="8" t="str">
        <f>_xlfn.XLOOKUP($A273,Cleaned_Hospital_Details!$A:$A,Cleaned_Hospital_Details!I:I)</f>
        <v>Adult</v>
      </c>
      <c r="V273" t="str">
        <f t="shared" si="4"/>
        <v>Stephen Maddison</v>
      </c>
    </row>
    <row r="274" spans="1:22" ht="15.6" x14ac:dyDescent="0.3">
      <c r="A274" s="10" t="s">
        <v>310</v>
      </c>
      <c r="B274" s="8" t="str">
        <f>VLOOKUP(A274,Cleaned_Customer_Names!A273:D2608,2,0)</f>
        <v>Mr.</v>
      </c>
      <c r="C274" s="8" t="str">
        <f>VLOOKUP(A274,Cleaned_Customer_Names!A273:D2608,3,0)</f>
        <v>Andrew</v>
      </c>
      <c r="D274" s="8" t="str">
        <f>VLOOKUP($A274,Cleaned_Customer_Names!$A273:$D2608,4,0)</f>
        <v>Lockwood</v>
      </c>
      <c r="E274" s="22">
        <f>VLOOKUP($A274,Cleaned_Medical_Exam!$A273:$J2608,2,0)</f>
        <v>26.62</v>
      </c>
      <c r="F274" s="24">
        <f>VLOOKUP($A274,Cleaned_Medical_Exam!$A273:$J2608,3,0)</f>
        <v>10.08</v>
      </c>
      <c r="G274" s="20" t="str">
        <f>VLOOKUP($A274,Cleaned_Medical_Exam!$A273:$J2608,4,0)</f>
        <v>No</v>
      </c>
      <c r="H274" s="20" t="str">
        <f>VLOOKUP($A274,Cleaned_Medical_Exam!$A273:$J2608,5,0)</f>
        <v>No</v>
      </c>
      <c r="I274" s="20" t="str">
        <f>VLOOKUP($A274,Cleaned_Medical_Exam!$A273:$J2608,6,0)</f>
        <v>No</v>
      </c>
      <c r="J274" s="48">
        <f>VLOOKUP($A274,Cleaned_Medical_Exam!$A273:$J2608,7,0)</f>
        <v>0</v>
      </c>
      <c r="K274" s="8" t="str">
        <f>VLOOKUP($A274,Cleaned_Medical_Exam!$A273:$J2608,8,0)</f>
        <v>Yes</v>
      </c>
      <c r="L274" s="20" t="str">
        <f>VLOOKUP($A274,Cleaned_Medical_Exam!$A273:$J2608,9,0)</f>
        <v>Overweight</v>
      </c>
      <c r="M274" s="20" t="str">
        <f>VLOOKUP($A274,Cleaned_Medical_Exam!$A273:$J2608,10,0)</f>
        <v>Diabetes</v>
      </c>
      <c r="N274" s="48">
        <f>_xlfn.XLOOKUP(A274,Cleaned_Hospital_Details!A:A,Cleaned_Hospital_Details!B:B)</f>
        <v>0</v>
      </c>
      <c r="O274" s="49">
        <f>_xlfn.XLOOKUP($A274,Cleaned_Hospital_Details!$A:$A,Cleaned_Hospital_Details!C:C)</f>
        <v>32947.629999999997</v>
      </c>
      <c r="P274" s="8" t="str">
        <f>_xlfn.XLOOKUP($A274,Cleaned_Hospital_Details!$A:$A,Cleaned_Hospital_Details!D:D)</f>
        <v>Tier - 2</v>
      </c>
      <c r="Q274" s="8" t="str">
        <f>_xlfn.XLOOKUP($A274,Cleaned_Hospital_Details!$A:$A,Cleaned_Hospital_Details!E:E)</f>
        <v>Tier - 1</v>
      </c>
      <c r="R274" s="8" t="str">
        <f>_xlfn.XLOOKUP($A274,Cleaned_Hospital_Details!$A:$A,Cleaned_Hospital_Details!F:F)</f>
        <v>R1011</v>
      </c>
      <c r="S274" s="15">
        <f>_xlfn.XLOOKUP($A274,Cleaned_Hospital_Details!$A:$A,Cleaned_Hospital_Details!G:G)</f>
        <v>26169</v>
      </c>
      <c r="T274" s="8">
        <f>_xlfn.XLOOKUP($A274,Cleaned_Hospital_Details!$A:$A,Cleaned_Hospital_Details!H:H)</f>
        <v>51</v>
      </c>
      <c r="U274" s="8" t="str">
        <f>_xlfn.XLOOKUP($A274,Cleaned_Hospital_Details!$A:$A,Cleaned_Hospital_Details!I:I)</f>
        <v>Adult</v>
      </c>
      <c r="V274" t="str">
        <f t="shared" si="4"/>
        <v>Andrew Lockwood</v>
      </c>
    </row>
    <row r="275" spans="1:22" ht="15.6" x14ac:dyDescent="0.3">
      <c r="A275" s="10" t="s">
        <v>311</v>
      </c>
      <c r="B275" s="8" t="str">
        <f>VLOOKUP(A275,Cleaned_Customer_Names!A274:D2609,2,0)</f>
        <v>Mr.</v>
      </c>
      <c r="C275" s="8" t="str">
        <f>VLOOKUP(A275,Cleaned_Customer_Names!A274:D2609,3,0)</f>
        <v>James</v>
      </c>
      <c r="D275" s="8" t="str">
        <f>VLOOKUP($A275,Cleaned_Customer_Names!$A274:$D2609,4,0)</f>
        <v>Defilippi</v>
      </c>
      <c r="E275" s="22">
        <f>VLOOKUP($A275,Cleaned_Medical_Exam!$A274:$J2609,2,0)</f>
        <v>32.67</v>
      </c>
      <c r="F275" s="24">
        <f>VLOOKUP($A275,Cleaned_Medical_Exam!$A274:$J2609,3,0)</f>
        <v>10.97</v>
      </c>
      <c r="G275" s="20" t="str">
        <f>VLOOKUP($A275,Cleaned_Medical_Exam!$A274:$J2609,4,0)</f>
        <v>Yes</v>
      </c>
      <c r="H275" s="20" t="str">
        <f>VLOOKUP($A275,Cleaned_Medical_Exam!$A274:$J2609,5,0)</f>
        <v>No</v>
      </c>
      <c r="I275" s="20" t="str">
        <f>VLOOKUP($A275,Cleaned_Medical_Exam!$A274:$J2609,6,0)</f>
        <v>No</v>
      </c>
      <c r="J275" s="48">
        <f>VLOOKUP($A275,Cleaned_Medical_Exam!$A274:$J2609,7,0)</f>
        <v>0</v>
      </c>
      <c r="K275" s="8" t="str">
        <f>VLOOKUP($A275,Cleaned_Medical_Exam!$A274:$J2609,8,0)</f>
        <v>Yes</v>
      </c>
      <c r="L275" s="20" t="str">
        <f>VLOOKUP($A275,Cleaned_Medical_Exam!$A274:$J2609,9,0)</f>
        <v>Obesity</v>
      </c>
      <c r="M275" s="20" t="str">
        <f>VLOOKUP($A275,Cleaned_Medical_Exam!$A274:$J2609,10,0)</f>
        <v>Diabetes</v>
      </c>
      <c r="N275" s="48">
        <f>_xlfn.XLOOKUP(A275,Cleaned_Hospital_Details!A:A,Cleaned_Hospital_Details!B:B)</f>
        <v>1</v>
      </c>
      <c r="O275" s="49">
        <f>_xlfn.XLOOKUP($A275,Cleaned_Hospital_Details!$A:$A,Cleaned_Hospital_Details!C:C)</f>
        <v>32906.69</v>
      </c>
      <c r="P275" s="8" t="str">
        <f>_xlfn.XLOOKUP($A275,Cleaned_Hospital_Details!$A:$A,Cleaned_Hospital_Details!D:D)</f>
        <v>Tier - 2</v>
      </c>
      <c r="Q275" s="8" t="str">
        <f>_xlfn.XLOOKUP($A275,Cleaned_Hospital_Details!$A:$A,Cleaned_Hospital_Details!E:E)</f>
        <v>Tier - 3</v>
      </c>
      <c r="R275" s="8" t="str">
        <f>_xlfn.XLOOKUP($A275,Cleaned_Hospital_Details!$A:$A,Cleaned_Hospital_Details!F:F)</f>
        <v>R1011</v>
      </c>
      <c r="S275" s="15">
        <f>_xlfn.XLOOKUP($A275,Cleaned_Hospital_Details!$A:$A,Cleaned_Hospital_Details!G:G)</f>
        <v>29907</v>
      </c>
      <c r="T275" s="8">
        <f>_xlfn.XLOOKUP($A275,Cleaned_Hospital_Details!$A:$A,Cleaned_Hospital_Details!H:H)</f>
        <v>41</v>
      </c>
      <c r="U275" s="8" t="str">
        <f>_xlfn.XLOOKUP($A275,Cleaned_Hospital_Details!$A:$A,Cleaned_Hospital_Details!I:I)</f>
        <v>Adult</v>
      </c>
      <c r="V275" t="str">
        <f t="shared" si="4"/>
        <v>James Defilippi</v>
      </c>
    </row>
    <row r="276" spans="1:22" ht="15.6" x14ac:dyDescent="0.3">
      <c r="A276" s="10" t="s">
        <v>312</v>
      </c>
      <c r="B276" s="8" t="str">
        <f>VLOOKUP(A276,Cleaned_Customer_Names!A275:D2610,2,0)</f>
        <v>Mr.</v>
      </c>
      <c r="C276" s="8" t="str">
        <f>VLOOKUP(A276,Cleaned_Customer_Names!A275:D2610,3,0)</f>
        <v>Shawn</v>
      </c>
      <c r="D276" s="8" t="str">
        <f>VLOOKUP($A276,Cleaned_Customer_Names!$A275:$D2610,4,0)</f>
        <v>Jackson</v>
      </c>
      <c r="E276" s="22">
        <f>VLOOKUP($A276,Cleaned_Medical_Exam!$A275:$J2610,2,0)</f>
        <v>44.44</v>
      </c>
      <c r="F276" s="24">
        <f>VLOOKUP($A276,Cleaned_Medical_Exam!$A275:$J2610,3,0)</f>
        <v>4.9000000000000004</v>
      </c>
      <c r="G276" s="20" t="str">
        <f>VLOOKUP($A276,Cleaned_Medical_Exam!$A275:$J2610,4,0)</f>
        <v>Yes</v>
      </c>
      <c r="H276" s="20" t="str">
        <f>VLOOKUP($A276,Cleaned_Medical_Exam!$A275:$J2610,5,0)</f>
        <v>No</v>
      </c>
      <c r="I276" s="20" t="str">
        <f>VLOOKUP($A276,Cleaned_Medical_Exam!$A275:$J2610,6,0)</f>
        <v>No</v>
      </c>
      <c r="J276" s="48">
        <f>VLOOKUP($A276,Cleaned_Medical_Exam!$A275:$J2610,7,0)</f>
        <v>1</v>
      </c>
      <c r="K276" s="8" t="str">
        <f>VLOOKUP($A276,Cleaned_Medical_Exam!$A275:$J2610,8,0)</f>
        <v>Yes</v>
      </c>
      <c r="L276" s="20" t="str">
        <f>VLOOKUP($A276,Cleaned_Medical_Exam!$A275:$J2610,9,0)</f>
        <v>Obesity</v>
      </c>
      <c r="M276" s="20" t="str">
        <f>VLOOKUP($A276,Cleaned_Medical_Exam!$A275:$J2610,10,0)</f>
        <v>Normal</v>
      </c>
      <c r="N276" s="48">
        <f>_xlfn.XLOOKUP(A276,Cleaned_Hospital_Details!A:A,Cleaned_Hospital_Details!B:B)</f>
        <v>0</v>
      </c>
      <c r="O276" s="49">
        <f>_xlfn.XLOOKUP($A276,Cleaned_Hospital_Details!$A:$A,Cleaned_Hospital_Details!C:C)</f>
        <v>32827.51</v>
      </c>
      <c r="P276" s="8" t="str">
        <f>_xlfn.XLOOKUP($A276,Cleaned_Hospital_Details!$A:$A,Cleaned_Hospital_Details!D:D)</f>
        <v>Tier - 1</v>
      </c>
      <c r="Q276" s="8" t="str">
        <f>_xlfn.XLOOKUP($A276,Cleaned_Hospital_Details!$A:$A,Cleaned_Hospital_Details!E:E)</f>
        <v>Tier - 2</v>
      </c>
      <c r="R276" s="8" t="str">
        <f>_xlfn.XLOOKUP($A276,Cleaned_Hospital_Details!$A:$A,Cleaned_Hospital_Details!F:F)</f>
        <v>R1011</v>
      </c>
      <c r="S276" s="15">
        <f>_xlfn.XLOOKUP($A276,Cleaned_Hospital_Details!$A:$A,Cleaned_Hospital_Details!G:G)</f>
        <v>35037</v>
      </c>
      <c r="T276" s="8">
        <f>_xlfn.XLOOKUP($A276,Cleaned_Hospital_Details!$A:$A,Cleaned_Hospital_Details!H:H)</f>
        <v>27</v>
      </c>
      <c r="U276" s="8" t="str">
        <f>_xlfn.XLOOKUP($A276,Cleaned_Hospital_Details!$A:$A,Cleaned_Hospital_Details!I:I)</f>
        <v>Adult</v>
      </c>
      <c r="V276" t="str">
        <f t="shared" si="4"/>
        <v>Shawn Jackson</v>
      </c>
    </row>
    <row r="277" spans="1:22" ht="15.6" x14ac:dyDescent="0.3">
      <c r="A277" s="10" t="s">
        <v>313</v>
      </c>
      <c r="B277" s="8" t="str">
        <f>VLOOKUP(A277,Cleaned_Customer_Names!A276:D2611,2,0)</f>
        <v>Mr.</v>
      </c>
      <c r="C277" s="8" t="str">
        <f>VLOOKUP(A277,Cleaned_Customer_Names!A276:D2611,3,0)</f>
        <v>Matt</v>
      </c>
      <c r="D277" s="8" t="str">
        <f>VLOOKUP($A277,Cleaned_Customer_Names!$A276:$D2611,4,0)</f>
        <v>Ozahowski</v>
      </c>
      <c r="E277" s="22">
        <f>VLOOKUP($A277,Cleaned_Medical_Exam!$A276:$J2611,2,0)</f>
        <v>28.31</v>
      </c>
      <c r="F277" s="24">
        <f>VLOOKUP($A277,Cleaned_Medical_Exam!$A276:$J2611,3,0)</f>
        <v>5.33</v>
      </c>
      <c r="G277" s="20" t="str">
        <f>VLOOKUP($A277,Cleaned_Medical_Exam!$A276:$J2611,4,0)</f>
        <v>No</v>
      </c>
      <c r="H277" s="20" t="str">
        <f>VLOOKUP($A277,Cleaned_Medical_Exam!$A276:$J2611,5,0)</f>
        <v>No</v>
      </c>
      <c r="I277" s="20" t="str">
        <f>VLOOKUP($A277,Cleaned_Medical_Exam!$A276:$J2611,6,0)</f>
        <v>No</v>
      </c>
      <c r="J277" s="48">
        <f>VLOOKUP($A277,Cleaned_Medical_Exam!$A276:$J2611,7,0)</f>
        <v>0</v>
      </c>
      <c r="K277" s="8" t="str">
        <f>VLOOKUP($A277,Cleaned_Medical_Exam!$A276:$J2611,8,0)</f>
        <v>Yes</v>
      </c>
      <c r="L277" s="20" t="str">
        <f>VLOOKUP($A277,Cleaned_Medical_Exam!$A276:$J2611,9,0)</f>
        <v>Overweight</v>
      </c>
      <c r="M277" s="20" t="str">
        <f>VLOOKUP($A277,Cleaned_Medical_Exam!$A276:$J2611,10,0)</f>
        <v>Normal</v>
      </c>
      <c r="N277" s="48">
        <f>_xlfn.XLOOKUP(A277,Cleaned_Hospital_Details!A:A,Cleaned_Hospital_Details!B:B)</f>
        <v>3</v>
      </c>
      <c r="O277" s="49">
        <f>_xlfn.XLOOKUP($A277,Cleaned_Hospital_Details!$A:$A,Cleaned_Hospital_Details!C:C)</f>
        <v>32787.46</v>
      </c>
      <c r="P277" s="8" t="str">
        <f>_xlfn.XLOOKUP($A277,Cleaned_Hospital_Details!$A:$A,Cleaned_Hospital_Details!D:D)</f>
        <v>Tier - 1</v>
      </c>
      <c r="Q277" s="8" t="str">
        <f>_xlfn.XLOOKUP($A277,Cleaned_Hospital_Details!$A:$A,Cleaned_Hospital_Details!E:E)</f>
        <v>Tier - 3</v>
      </c>
      <c r="R277" s="8" t="str">
        <f>_xlfn.XLOOKUP($A277,Cleaned_Hospital_Details!$A:$A,Cleaned_Hospital_Details!F:F)</f>
        <v>R1012</v>
      </c>
      <c r="S277" s="15">
        <f>_xlfn.XLOOKUP($A277,Cleaned_Hospital_Details!$A:$A,Cleaned_Hospital_Details!G:G)</f>
        <v>29567</v>
      </c>
      <c r="T277" s="8">
        <f>_xlfn.XLOOKUP($A277,Cleaned_Hospital_Details!$A:$A,Cleaned_Hospital_Details!H:H)</f>
        <v>42</v>
      </c>
      <c r="U277" s="8" t="str">
        <f>_xlfn.XLOOKUP($A277,Cleaned_Hospital_Details!$A:$A,Cleaned_Hospital_Details!I:I)</f>
        <v>Adult</v>
      </c>
      <c r="V277" t="str">
        <f t="shared" si="4"/>
        <v>Matt Ozahowski</v>
      </c>
    </row>
    <row r="278" spans="1:22" ht="15.6" x14ac:dyDescent="0.3">
      <c r="A278" s="10" t="s">
        <v>314</v>
      </c>
      <c r="B278" s="8" t="str">
        <f>VLOOKUP(A278,Cleaned_Customer_Names!A277:D2612,2,0)</f>
        <v>Mr.</v>
      </c>
      <c r="C278" s="8" t="str">
        <f>VLOOKUP(A278,Cleaned_Customer_Names!A277:D2612,3,0)</f>
        <v>Nathaniel</v>
      </c>
      <c r="D278" s="8" t="str">
        <f>VLOOKUP($A278,Cleaned_Customer_Names!$A277:$D2612,4,0)</f>
        <v>Guthals</v>
      </c>
      <c r="E278" s="22">
        <f>VLOOKUP($A278,Cleaned_Medical_Exam!$A277:$J2612,2,0)</f>
        <v>25.05</v>
      </c>
      <c r="F278" s="24">
        <f>VLOOKUP($A278,Cleaned_Medical_Exam!$A277:$J2612,3,0)</f>
        <v>4.6100000000000003</v>
      </c>
      <c r="G278" s="20" t="str">
        <f>VLOOKUP($A278,Cleaned_Medical_Exam!$A277:$J2612,4,0)</f>
        <v>No</v>
      </c>
      <c r="H278" s="20" t="str">
        <f>VLOOKUP($A278,Cleaned_Medical_Exam!$A277:$J2612,5,0)</f>
        <v>No</v>
      </c>
      <c r="I278" s="20" t="str">
        <f>VLOOKUP($A278,Cleaned_Medical_Exam!$A277:$J2612,6,0)</f>
        <v>No</v>
      </c>
      <c r="J278" s="48">
        <f>VLOOKUP($A278,Cleaned_Medical_Exam!$A277:$J2612,7,0)</f>
        <v>2</v>
      </c>
      <c r="K278" s="8" t="str">
        <f>VLOOKUP($A278,Cleaned_Medical_Exam!$A277:$J2612,8,0)</f>
        <v>Yes</v>
      </c>
      <c r="L278" s="20" t="str">
        <f>VLOOKUP($A278,Cleaned_Medical_Exam!$A277:$J2612,9,0)</f>
        <v>Overweight</v>
      </c>
      <c r="M278" s="20" t="str">
        <f>VLOOKUP($A278,Cleaned_Medical_Exam!$A277:$J2612,10,0)</f>
        <v>Normal</v>
      </c>
      <c r="N278" s="48">
        <f>_xlfn.XLOOKUP(A278,Cleaned_Hospital_Details!A:A,Cleaned_Hospital_Details!B:B)</f>
        <v>0</v>
      </c>
      <c r="O278" s="49">
        <f>_xlfn.XLOOKUP($A278,Cleaned_Hospital_Details!$A:$A,Cleaned_Hospital_Details!C:C)</f>
        <v>32765.33</v>
      </c>
      <c r="P278" s="8" t="str">
        <f>_xlfn.XLOOKUP($A278,Cleaned_Hospital_Details!$A:$A,Cleaned_Hospital_Details!D:D)</f>
        <v>Tier - 2</v>
      </c>
      <c r="Q278" s="8" t="str">
        <f>_xlfn.XLOOKUP($A278,Cleaned_Hospital_Details!$A:$A,Cleaned_Hospital_Details!E:E)</f>
        <v>Tier - 2</v>
      </c>
      <c r="R278" s="8" t="str">
        <f>_xlfn.XLOOKUP($A278,Cleaned_Hospital_Details!$A:$A,Cleaned_Hospital_Details!F:F)</f>
        <v>R1012</v>
      </c>
      <c r="S278" s="15">
        <f>_xlfn.XLOOKUP($A278,Cleaned_Hospital_Details!$A:$A,Cleaned_Hospital_Details!G:G)</f>
        <v>26610</v>
      </c>
      <c r="T278" s="8">
        <f>_xlfn.XLOOKUP($A278,Cleaned_Hospital_Details!$A:$A,Cleaned_Hospital_Details!H:H)</f>
        <v>50</v>
      </c>
      <c r="U278" s="8" t="str">
        <f>_xlfn.XLOOKUP($A278,Cleaned_Hospital_Details!$A:$A,Cleaned_Hospital_Details!I:I)</f>
        <v>Adult</v>
      </c>
      <c r="V278" t="str">
        <f t="shared" si="4"/>
        <v>Nathaniel Guthals</v>
      </c>
    </row>
    <row r="279" spans="1:22" ht="15.6" x14ac:dyDescent="0.3">
      <c r="A279" s="10" t="s">
        <v>315</v>
      </c>
      <c r="B279" s="8" t="str">
        <f>VLOOKUP(A279,Cleaned_Customer_Names!A278:D2613,2,0)</f>
        <v>Mr.</v>
      </c>
      <c r="C279" s="8" t="str">
        <f>VLOOKUP(A279,Cleaned_Customer_Names!A278:D2613,3,0)</f>
        <v>Kevin</v>
      </c>
      <c r="D279" s="8" t="str">
        <f>VLOOKUP($A279,Cleaned_Customer_Names!$A278:$D2613,4,0)</f>
        <v>Yates</v>
      </c>
      <c r="E279" s="22">
        <f>VLOOKUP($A279,Cleaned_Medical_Exam!$A278:$J2613,2,0)</f>
        <v>28.34</v>
      </c>
      <c r="F279" s="24">
        <f>VLOOKUP($A279,Cleaned_Medical_Exam!$A278:$J2613,3,0)</f>
        <v>8.18</v>
      </c>
      <c r="G279" s="20" t="str">
        <f>VLOOKUP($A279,Cleaned_Medical_Exam!$A278:$J2613,4,0)</f>
        <v>No</v>
      </c>
      <c r="H279" s="20" t="str">
        <f>VLOOKUP($A279,Cleaned_Medical_Exam!$A278:$J2613,5,0)</f>
        <v>No</v>
      </c>
      <c r="I279" s="20" t="str">
        <f>VLOOKUP($A279,Cleaned_Medical_Exam!$A278:$J2613,6,0)</f>
        <v>No</v>
      </c>
      <c r="J279" s="48">
        <f>VLOOKUP($A279,Cleaned_Medical_Exam!$A278:$J2613,7,0)</f>
        <v>0</v>
      </c>
      <c r="K279" s="8" t="str">
        <f>VLOOKUP($A279,Cleaned_Medical_Exam!$A278:$J2613,8,0)</f>
        <v>Yes</v>
      </c>
      <c r="L279" s="20" t="str">
        <f>VLOOKUP($A279,Cleaned_Medical_Exam!$A278:$J2613,9,0)</f>
        <v>Overweight</v>
      </c>
      <c r="M279" s="20" t="str">
        <f>VLOOKUP($A279,Cleaned_Medical_Exam!$A278:$J2613,10,0)</f>
        <v>Diabetes</v>
      </c>
      <c r="N279" s="48">
        <f>_xlfn.XLOOKUP(A279,Cleaned_Hospital_Details!A:A,Cleaned_Hospital_Details!B:B)</f>
        <v>0</v>
      </c>
      <c r="O279" s="49">
        <f>_xlfn.XLOOKUP($A279,Cleaned_Hospital_Details!$A:$A,Cleaned_Hospital_Details!C:C)</f>
        <v>32760.48</v>
      </c>
      <c r="P279" s="8" t="str">
        <f>_xlfn.XLOOKUP($A279,Cleaned_Hospital_Details!$A:$A,Cleaned_Hospital_Details!D:D)</f>
        <v>Tier - 1</v>
      </c>
      <c r="Q279" s="8" t="str">
        <f>_xlfn.XLOOKUP($A279,Cleaned_Hospital_Details!$A:$A,Cleaned_Hospital_Details!E:E)</f>
        <v>Tier - 1</v>
      </c>
      <c r="R279" s="8" t="str">
        <f>_xlfn.XLOOKUP($A279,Cleaned_Hospital_Details!$A:$A,Cleaned_Hospital_Details!F:F)</f>
        <v>R1011</v>
      </c>
      <c r="S279" s="15">
        <f>_xlfn.XLOOKUP($A279,Cleaned_Hospital_Details!$A:$A,Cleaned_Hospital_Details!G:G)</f>
        <v>27369</v>
      </c>
      <c r="T279" s="8">
        <f>_xlfn.XLOOKUP($A279,Cleaned_Hospital_Details!$A:$A,Cleaned_Hospital_Details!H:H)</f>
        <v>48</v>
      </c>
      <c r="U279" s="8" t="str">
        <f>_xlfn.XLOOKUP($A279,Cleaned_Hospital_Details!$A:$A,Cleaned_Hospital_Details!I:I)</f>
        <v>Adult</v>
      </c>
      <c r="V279" t="str">
        <f t="shared" si="4"/>
        <v>Kevin Yates</v>
      </c>
    </row>
    <row r="280" spans="1:22" ht="15.6" x14ac:dyDescent="0.3">
      <c r="A280" s="10" t="s">
        <v>316</v>
      </c>
      <c r="B280" s="8" t="str">
        <f>VLOOKUP(A280,Cleaned_Customer_Names!A279:D2614,2,0)</f>
        <v>Ms.</v>
      </c>
      <c r="C280" s="8" t="str">
        <f>VLOOKUP(A280,Cleaned_Customer_Names!A279:D2614,3,0)</f>
        <v>Joan</v>
      </c>
      <c r="D280" s="8" t="str">
        <f>VLOOKUP($A280,Cleaned_Customer_Names!$A279:$D2614,4,0)</f>
        <v>Samuelson</v>
      </c>
      <c r="E280" s="22">
        <f>VLOOKUP($A280,Cleaned_Medical_Exam!$A279:$J2614,2,0)</f>
        <v>17.765000000000001</v>
      </c>
      <c r="F280" s="24">
        <f>VLOOKUP($A280,Cleaned_Medical_Exam!$A279:$J2614,3,0)</f>
        <v>5.62</v>
      </c>
      <c r="G280" s="20" t="str">
        <f>VLOOKUP($A280,Cleaned_Medical_Exam!$A279:$J2614,4,0)</f>
        <v>No</v>
      </c>
      <c r="H280" s="20" t="str">
        <f>VLOOKUP($A280,Cleaned_Medical_Exam!$A279:$J2614,5,0)</f>
        <v>No</v>
      </c>
      <c r="I280" s="20" t="str">
        <f>VLOOKUP($A280,Cleaned_Medical_Exam!$A279:$J2614,6,0)</f>
        <v>No</v>
      </c>
      <c r="J280" s="48">
        <f>VLOOKUP($A280,Cleaned_Medical_Exam!$A279:$J2614,7,0)</f>
        <v>0</v>
      </c>
      <c r="K280" s="8" t="str">
        <f>VLOOKUP($A280,Cleaned_Medical_Exam!$A279:$J2614,8,0)</f>
        <v>Yes</v>
      </c>
      <c r="L280" s="20" t="str">
        <f>VLOOKUP($A280,Cleaned_Medical_Exam!$A279:$J2614,9,0)</f>
        <v>Underweight</v>
      </c>
      <c r="M280" s="20" t="str">
        <f>VLOOKUP($A280,Cleaned_Medical_Exam!$A279:$J2614,10,0)</f>
        <v>Normal</v>
      </c>
      <c r="N280" s="48">
        <f>_xlfn.XLOOKUP(A280,Cleaned_Hospital_Details!A:A,Cleaned_Hospital_Details!B:B)</f>
        <v>2</v>
      </c>
      <c r="O280" s="49">
        <f>_xlfn.XLOOKUP($A280,Cleaned_Hospital_Details!$A:$A,Cleaned_Hospital_Details!C:C)</f>
        <v>32734.19</v>
      </c>
      <c r="P280" s="8" t="str">
        <f>_xlfn.XLOOKUP($A280,Cleaned_Hospital_Details!$A:$A,Cleaned_Hospital_Details!D:D)</f>
        <v>Tier - 2</v>
      </c>
      <c r="Q280" s="8" t="str">
        <f>_xlfn.XLOOKUP($A280,Cleaned_Hospital_Details!$A:$A,Cleaned_Hospital_Details!E:E)</f>
        <v>Tier - 1</v>
      </c>
      <c r="R280" s="8" t="str">
        <f>_xlfn.XLOOKUP($A280,Cleaned_Hospital_Details!$A:$A,Cleaned_Hospital_Details!F:F)</f>
        <v>R1012</v>
      </c>
      <c r="S280" s="15">
        <f>_xlfn.XLOOKUP($A280,Cleaned_Hospital_Details!$A:$A,Cleaned_Hospital_Details!G:G)</f>
        <v>33063</v>
      </c>
      <c r="T280" s="8">
        <f>_xlfn.XLOOKUP($A280,Cleaned_Hospital_Details!$A:$A,Cleaned_Hospital_Details!H:H)</f>
        <v>32</v>
      </c>
      <c r="U280" s="8" t="str">
        <f>_xlfn.XLOOKUP($A280,Cleaned_Hospital_Details!$A:$A,Cleaned_Hospital_Details!I:I)</f>
        <v>Adult</v>
      </c>
      <c r="V280" t="str">
        <f t="shared" si="4"/>
        <v>Joan Samuelson</v>
      </c>
    </row>
    <row r="281" spans="1:22" ht="15.6" x14ac:dyDescent="0.3">
      <c r="A281" s="10" t="s">
        <v>317</v>
      </c>
      <c r="B281" s="8" t="str">
        <f>VLOOKUP(A281,Cleaned_Customer_Names!A280:D2615,2,0)</f>
        <v>Mr.</v>
      </c>
      <c r="C281" s="8" t="str">
        <f>VLOOKUP(A281,Cleaned_Customer_Names!A280:D2615,3,0)</f>
        <v>Christopher</v>
      </c>
      <c r="D281" s="8" t="str">
        <f>VLOOKUP($A281,Cleaned_Customer_Names!$A280:$D2615,4,0)</f>
        <v>Lemos</v>
      </c>
      <c r="E281" s="22">
        <f>VLOOKUP($A281,Cleaned_Medical_Exam!$A280:$J2615,2,0)</f>
        <v>36.119999999999997</v>
      </c>
      <c r="F281" s="24">
        <f>VLOOKUP($A281,Cleaned_Medical_Exam!$A280:$J2615,3,0)</f>
        <v>5.82</v>
      </c>
      <c r="G281" s="20" t="str">
        <f>VLOOKUP($A281,Cleaned_Medical_Exam!$A280:$J2615,4,0)</f>
        <v>No</v>
      </c>
      <c r="H281" s="20" t="str">
        <f>VLOOKUP($A281,Cleaned_Medical_Exam!$A280:$J2615,5,0)</f>
        <v>No</v>
      </c>
      <c r="I281" s="20" t="str">
        <f>VLOOKUP($A281,Cleaned_Medical_Exam!$A280:$J2615,6,0)</f>
        <v>No</v>
      </c>
      <c r="J281" s="48">
        <f>VLOOKUP($A281,Cleaned_Medical_Exam!$A280:$J2615,7,0)</f>
        <v>0</v>
      </c>
      <c r="K281" s="8" t="str">
        <f>VLOOKUP($A281,Cleaned_Medical_Exam!$A280:$J2615,8,0)</f>
        <v>Yes</v>
      </c>
      <c r="L281" s="20" t="str">
        <f>VLOOKUP($A281,Cleaned_Medical_Exam!$A280:$J2615,9,0)</f>
        <v>Obesity</v>
      </c>
      <c r="M281" s="20" t="str">
        <f>VLOOKUP($A281,Cleaned_Medical_Exam!$A280:$J2615,10,0)</f>
        <v>Prediabetes</v>
      </c>
      <c r="N281" s="48">
        <f>_xlfn.XLOOKUP(A281,Cleaned_Hospital_Details!A:A,Cleaned_Hospital_Details!B:B)</f>
        <v>3</v>
      </c>
      <c r="O281" s="49">
        <f>_xlfn.XLOOKUP($A281,Cleaned_Hospital_Details!$A:$A,Cleaned_Hospital_Details!C:C)</f>
        <v>32716.2</v>
      </c>
      <c r="P281" s="8" t="str">
        <f>_xlfn.XLOOKUP($A281,Cleaned_Hospital_Details!$A:$A,Cleaned_Hospital_Details!D:D)</f>
        <v>Tier - 1</v>
      </c>
      <c r="Q281" s="8" t="str">
        <f>_xlfn.XLOOKUP($A281,Cleaned_Hospital_Details!$A:$A,Cleaned_Hospital_Details!E:E)</f>
        <v>Tier - 2</v>
      </c>
      <c r="R281" s="8" t="str">
        <f>_xlfn.XLOOKUP($A281,Cleaned_Hospital_Details!$A:$A,Cleaned_Hospital_Details!F:F)</f>
        <v>R1011</v>
      </c>
      <c r="S281" s="15">
        <f>_xlfn.XLOOKUP($A281,Cleaned_Hospital_Details!$A:$A,Cleaned_Hospital_Details!G:G)</f>
        <v>33146</v>
      </c>
      <c r="T281" s="8">
        <f>_xlfn.XLOOKUP($A281,Cleaned_Hospital_Details!$A:$A,Cleaned_Hospital_Details!H:H)</f>
        <v>32</v>
      </c>
      <c r="U281" s="8" t="str">
        <f>_xlfn.XLOOKUP($A281,Cleaned_Hospital_Details!$A:$A,Cleaned_Hospital_Details!I:I)</f>
        <v>Adult</v>
      </c>
      <c r="V281" t="str">
        <f t="shared" si="4"/>
        <v>Christopher Lemos</v>
      </c>
    </row>
    <row r="282" spans="1:22" ht="15.6" x14ac:dyDescent="0.3">
      <c r="A282" s="10" t="s">
        <v>318</v>
      </c>
      <c r="B282" s="8" t="str">
        <f>VLOOKUP(A282,Cleaned_Customer_Names!A281:D2616,2,0)</f>
        <v>Ms.</v>
      </c>
      <c r="C282" s="8" t="str">
        <f>VLOOKUP(A282,Cleaned_Customer_Names!A281:D2616,3,0)</f>
        <v>Kacy</v>
      </c>
      <c r="D282" s="8" t="str">
        <f>VLOOKUP($A282,Cleaned_Customer_Names!$A281:$D2616,4,0)</f>
        <v>Seynders</v>
      </c>
      <c r="E282" s="22">
        <f>VLOOKUP($A282,Cleaned_Medical_Exam!$A281:$J2616,2,0)</f>
        <v>23.19</v>
      </c>
      <c r="F282" s="24">
        <f>VLOOKUP($A282,Cleaned_Medical_Exam!$A281:$J2616,3,0)</f>
        <v>7.66</v>
      </c>
      <c r="G282" s="20" t="str">
        <f>VLOOKUP($A282,Cleaned_Medical_Exam!$A281:$J2616,4,0)</f>
        <v>No</v>
      </c>
      <c r="H282" s="20" t="str">
        <f>VLOOKUP($A282,Cleaned_Medical_Exam!$A281:$J2616,5,0)</f>
        <v>No</v>
      </c>
      <c r="I282" s="20" t="str">
        <f>VLOOKUP($A282,Cleaned_Medical_Exam!$A281:$J2616,6,0)</f>
        <v>No</v>
      </c>
      <c r="J282" s="48">
        <f>VLOOKUP($A282,Cleaned_Medical_Exam!$A281:$J2616,7,0)</f>
        <v>0</v>
      </c>
      <c r="K282" s="8" t="str">
        <f>VLOOKUP($A282,Cleaned_Medical_Exam!$A281:$J2616,8,0)</f>
        <v>Yes</v>
      </c>
      <c r="L282" s="20" t="str">
        <f>VLOOKUP($A282,Cleaned_Medical_Exam!$A281:$J2616,9,0)</f>
        <v>Healthy Weight</v>
      </c>
      <c r="M282" s="20" t="str">
        <f>VLOOKUP($A282,Cleaned_Medical_Exam!$A281:$J2616,10,0)</f>
        <v>Diabetes</v>
      </c>
      <c r="N282" s="48">
        <f>_xlfn.XLOOKUP(A282,Cleaned_Hospital_Details!A:A,Cleaned_Hospital_Details!B:B)</f>
        <v>0</v>
      </c>
      <c r="O282" s="49">
        <f>_xlfn.XLOOKUP($A282,Cleaned_Hospital_Details!$A:$A,Cleaned_Hospital_Details!C:C)</f>
        <v>32686.080000000002</v>
      </c>
      <c r="P282" s="8" t="str">
        <f>_xlfn.XLOOKUP($A282,Cleaned_Hospital_Details!$A:$A,Cleaned_Hospital_Details!D:D)</f>
        <v>Tier - 2</v>
      </c>
      <c r="Q282" s="8" t="str">
        <f>_xlfn.XLOOKUP($A282,Cleaned_Hospital_Details!$A:$A,Cleaned_Hospital_Details!E:E)</f>
        <v>Tier - 3</v>
      </c>
      <c r="R282" s="8" t="str">
        <f>_xlfn.XLOOKUP($A282,Cleaned_Hospital_Details!$A:$A,Cleaned_Hospital_Details!F:F)</f>
        <v>R1011</v>
      </c>
      <c r="S282" s="15">
        <f>_xlfn.XLOOKUP($A282,Cleaned_Hospital_Details!$A:$A,Cleaned_Hospital_Details!G:G)</f>
        <v>25143</v>
      </c>
      <c r="T282" s="8">
        <f>_xlfn.XLOOKUP($A282,Cleaned_Hospital_Details!$A:$A,Cleaned_Hospital_Details!H:H)</f>
        <v>54</v>
      </c>
      <c r="U282" s="8" t="str">
        <f>_xlfn.XLOOKUP($A282,Cleaned_Hospital_Details!$A:$A,Cleaned_Hospital_Details!I:I)</f>
        <v>Adult</v>
      </c>
      <c r="V282" t="str">
        <f t="shared" si="4"/>
        <v>Kacy Seynders</v>
      </c>
    </row>
    <row r="283" spans="1:22" ht="15.6" x14ac:dyDescent="0.3">
      <c r="A283" s="10" t="s">
        <v>319</v>
      </c>
      <c r="B283" s="8" t="str">
        <f>VLOOKUP(A283,Cleaned_Customer_Names!A282:D2617,2,0)</f>
        <v>Mr.</v>
      </c>
      <c r="C283" s="8" t="str">
        <f>VLOOKUP(A283,Cleaned_Customer_Names!A282:D2617,3,0)</f>
        <v>Benjamin</v>
      </c>
      <c r="D283" s="8" t="str">
        <f>VLOOKUP($A283,Cleaned_Customer_Names!$A282:$D2617,4,0)</f>
        <v>Saunders</v>
      </c>
      <c r="E283" s="22">
        <f>VLOOKUP($A283,Cleaned_Medical_Exam!$A282:$J2617,2,0)</f>
        <v>35.99</v>
      </c>
      <c r="F283" s="24">
        <f>VLOOKUP($A283,Cleaned_Medical_Exam!$A282:$J2617,3,0)</f>
        <v>4.2300000000000004</v>
      </c>
      <c r="G283" s="20" t="str">
        <f>VLOOKUP($A283,Cleaned_Medical_Exam!$A282:$J2617,4,0)</f>
        <v>No</v>
      </c>
      <c r="H283" s="20" t="str">
        <f>VLOOKUP($A283,Cleaned_Medical_Exam!$A282:$J2617,5,0)</f>
        <v>No</v>
      </c>
      <c r="I283" s="20" t="str">
        <f>VLOOKUP($A283,Cleaned_Medical_Exam!$A282:$J2617,6,0)</f>
        <v>No</v>
      </c>
      <c r="J283" s="48">
        <f>VLOOKUP($A283,Cleaned_Medical_Exam!$A282:$J2617,7,0)</f>
        <v>0</v>
      </c>
      <c r="K283" s="8" t="str">
        <f>VLOOKUP($A283,Cleaned_Medical_Exam!$A282:$J2617,8,0)</f>
        <v>Yes</v>
      </c>
      <c r="L283" s="20" t="str">
        <f>VLOOKUP($A283,Cleaned_Medical_Exam!$A282:$J2617,9,0)</f>
        <v>Obesity</v>
      </c>
      <c r="M283" s="20" t="str">
        <f>VLOOKUP($A283,Cleaned_Medical_Exam!$A282:$J2617,10,0)</f>
        <v>Normal</v>
      </c>
      <c r="N283" s="48">
        <f>_xlfn.XLOOKUP(A283,Cleaned_Hospital_Details!A:A,Cleaned_Hospital_Details!B:B)</f>
        <v>3</v>
      </c>
      <c r="O283" s="49">
        <f>_xlfn.XLOOKUP($A283,Cleaned_Hospital_Details!$A:$A,Cleaned_Hospital_Details!C:C)</f>
        <v>32672.11</v>
      </c>
      <c r="P283" s="8" t="str">
        <f>_xlfn.XLOOKUP($A283,Cleaned_Hospital_Details!$A:$A,Cleaned_Hospital_Details!D:D)</f>
        <v>Tier - 1</v>
      </c>
      <c r="Q283" s="8" t="str">
        <f>_xlfn.XLOOKUP($A283,Cleaned_Hospital_Details!$A:$A,Cleaned_Hospital_Details!E:E)</f>
        <v>Tier - 1</v>
      </c>
      <c r="R283" s="8" t="str">
        <f>_xlfn.XLOOKUP($A283,Cleaned_Hospital_Details!$A:$A,Cleaned_Hospital_Details!F:F)</f>
        <v>R1011</v>
      </c>
      <c r="S283" s="15">
        <f>_xlfn.XLOOKUP($A283,Cleaned_Hospital_Details!$A:$A,Cleaned_Hospital_Details!G:G)</f>
        <v>33067</v>
      </c>
      <c r="T283" s="8">
        <f>_xlfn.XLOOKUP($A283,Cleaned_Hospital_Details!$A:$A,Cleaned_Hospital_Details!H:H)</f>
        <v>32</v>
      </c>
      <c r="U283" s="8" t="str">
        <f>_xlfn.XLOOKUP($A283,Cleaned_Hospital_Details!$A:$A,Cleaned_Hospital_Details!I:I)</f>
        <v>Adult</v>
      </c>
      <c r="V283" t="str">
        <f t="shared" si="4"/>
        <v>Benjamin Saunders</v>
      </c>
    </row>
    <row r="284" spans="1:22" ht="15.6" x14ac:dyDescent="0.3">
      <c r="A284" s="10" t="s">
        <v>320</v>
      </c>
      <c r="B284" s="8" t="str">
        <f>VLOOKUP(A284,Cleaned_Customer_Names!A283:D2618,2,0)</f>
        <v>Mr.</v>
      </c>
      <c r="C284" s="8" t="str">
        <f>VLOOKUP(A284,Cleaned_Customer_Names!A283:D2618,3,0)</f>
        <v>Xaviour</v>
      </c>
      <c r="D284" s="8" t="str">
        <f>VLOOKUP($A284,Cleaned_Customer_Names!$A283:$D2618,4,0)</f>
        <v>Walker</v>
      </c>
      <c r="E284" s="22">
        <f>VLOOKUP($A284,Cleaned_Medical_Exam!$A283:$J2618,2,0)</f>
        <v>30.25</v>
      </c>
      <c r="F284" s="24">
        <f>VLOOKUP($A284,Cleaned_Medical_Exam!$A283:$J2618,3,0)</f>
        <v>5.58</v>
      </c>
      <c r="G284" s="20" t="str">
        <f>VLOOKUP($A284,Cleaned_Medical_Exam!$A283:$J2618,4,0)</f>
        <v>No</v>
      </c>
      <c r="H284" s="20" t="str">
        <f>VLOOKUP($A284,Cleaned_Medical_Exam!$A283:$J2618,5,0)</f>
        <v>No</v>
      </c>
      <c r="I284" s="20" t="str">
        <f>VLOOKUP($A284,Cleaned_Medical_Exam!$A283:$J2618,6,0)</f>
        <v>Yes</v>
      </c>
      <c r="J284" s="48">
        <f>VLOOKUP($A284,Cleaned_Medical_Exam!$A283:$J2618,7,0)</f>
        <v>1</v>
      </c>
      <c r="K284" s="8" t="str">
        <f>VLOOKUP($A284,Cleaned_Medical_Exam!$A283:$J2618,8,0)</f>
        <v>Yes</v>
      </c>
      <c r="L284" s="20" t="str">
        <f>VLOOKUP($A284,Cleaned_Medical_Exam!$A283:$J2618,9,0)</f>
        <v>Obesity</v>
      </c>
      <c r="M284" s="20" t="str">
        <f>VLOOKUP($A284,Cleaned_Medical_Exam!$A283:$J2618,10,0)</f>
        <v>Normal</v>
      </c>
      <c r="N284" s="48">
        <f>_xlfn.XLOOKUP(A284,Cleaned_Hospital_Details!A:A,Cleaned_Hospital_Details!B:B)</f>
        <v>0</v>
      </c>
      <c r="O284" s="49">
        <f>_xlfn.XLOOKUP($A284,Cleaned_Hospital_Details!$A:$A,Cleaned_Hospital_Details!C:C)</f>
        <v>32548.34</v>
      </c>
      <c r="P284" s="8" t="str">
        <f>_xlfn.XLOOKUP($A284,Cleaned_Hospital_Details!$A:$A,Cleaned_Hospital_Details!D:D)</f>
        <v>Tier - 1</v>
      </c>
      <c r="Q284" s="8" t="str">
        <f>_xlfn.XLOOKUP($A284,Cleaned_Hospital_Details!$A:$A,Cleaned_Hospital_Details!E:E)</f>
        <v>Tier - 2</v>
      </c>
      <c r="R284" s="8" t="str">
        <f>_xlfn.XLOOKUP($A284,Cleaned_Hospital_Details!$A:$A,Cleaned_Hospital_Details!F:F)</f>
        <v>R1013</v>
      </c>
      <c r="S284" s="15">
        <f>_xlfn.XLOOKUP($A284,Cleaned_Hospital_Details!$A:$A,Cleaned_Hospital_Details!G:G)</f>
        <v>37902</v>
      </c>
      <c r="T284" s="8">
        <f>_xlfn.XLOOKUP($A284,Cleaned_Hospital_Details!$A:$A,Cleaned_Hospital_Details!H:H)</f>
        <v>19</v>
      </c>
      <c r="U284" s="8" t="str">
        <f>_xlfn.XLOOKUP($A284,Cleaned_Hospital_Details!$A:$A,Cleaned_Hospital_Details!I:I)</f>
        <v>Adult</v>
      </c>
      <c r="V284" t="str">
        <f t="shared" si="4"/>
        <v>Xaviour Walker</v>
      </c>
    </row>
    <row r="285" spans="1:22" ht="15.6" x14ac:dyDescent="0.3">
      <c r="A285" s="10" t="s">
        <v>321</v>
      </c>
      <c r="B285" s="8" t="str">
        <f>VLOOKUP(A285,Cleaned_Customer_Names!A284:D2619,2,0)</f>
        <v>Mr.</v>
      </c>
      <c r="C285" s="8" t="str">
        <f>VLOOKUP(A285,Cleaned_Customer_Names!A284:D2619,3,0)</f>
        <v>Michael</v>
      </c>
      <c r="D285" s="8" t="str">
        <f>VLOOKUP($A285,Cleaned_Customer_Names!$A284:$D2619,4,0)</f>
        <v>Lam</v>
      </c>
      <c r="E285" s="22">
        <f>VLOOKUP($A285,Cleaned_Medical_Exam!$A284:$J2619,2,0)</f>
        <v>26.24</v>
      </c>
      <c r="F285" s="24">
        <f>VLOOKUP($A285,Cleaned_Medical_Exam!$A284:$J2619,3,0)</f>
        <v>6.26</v>
      </c>
      <c r="G285" s="20" t="str">
        <f>VLOOKUP($A285,Cleaned_Medical_Exam!$A284:$J2619,4,0)</f>
        <v>Yes</v>
      </c>
      <c r="H285" s="20" t="str">
        <f>VLOOKUP($A285,Cleaned_Medical_Exam!$A284:$J2619,5,0)</f>
        <v>No</v>
      </c>
      <c r="I285" s="20" t="str">
        <f>VLOOKUP($A285,Cleaned_Medical_Exam!$A284:$J2619,6,0)</f>
        <v>No</v>
      </c>
      <c r="J285" s="48">
        <f>VLOOKUP($A285,Cleaned_Medical_Exam!$A284:$J2619,7,0)</f>
        <v>0</v>
      </c>
      <c r="K285" s="8" t="str">
        <f>VLOOKUP($A285,Cleaned_Medical_Exam!$A284:$J2619,8,0)</f>
        <v>Yes</v>
      </c>
      <c r="L285" s="20" t="str">
        <f>VLOOKUP($A285,Cleaned_Medical_Exam!$A284:$J2619,9,0)</f>
        <v>Overweight</v>
      </c>
      <c r="M285" s="20" t="str">
        <f>VLOOKUP($A285,Cleaned_Medical_Exam!$A284:$J2619,10,0)</f>
        <v>Prediabetes</v>
      </c>
      <c r="N285" s="48">
        <f>_xlfn.XLOOKUP(A285,Cleaned_Hospital_Details!A:A,Cleaned_Hospital_Details!B:B)</f>
        <v>2</v>
      </c>
      <c r="O285" s="49">
        <f>_xlfn.XLOOKUP($A285,Cleaned_Hospital_Details!$A:$A,Cleaned_Hospital_Details!C:C)</f>
        <v>32485.46</v>
      </c>
      <c r="P285" s="8" t="str">
        <f>_xlfn.XLOOKUP($A285,Cleaned_Hospital_Details!$A:$A,Cleaned_Hospital_Details!D:D)</f>
        <v>Tier - 2</v>
      </c>
      <c r="Q285" s="8" t="str">
        <f>_xlfn.XLOOKUP($A285,Cleaned_Hospital_Details!$A:$A,Cleaned_Hospital_Details!E:E)</f>
        <v>Tier - 1</v>
      </c>
      <c r="R285" s="8" t="str">
        <f>_xlfn.XLOOKUP($A285,Cleaned_Hospital_Details!$A:$A,Cleaned_Hospital_Details!F:F)</f>
        <v>R1011</v>
      </c>
      <c r="S285" s="15">
        <f>_xlfn.XLOOKUP($A285,Cleaned_Hospital_Details!$A:$A,Cleaned_Hospital_Details!G:G)</f>
        <v>28022</v>
      </c>
      <c r="T285" s="8">
        <f>_xlfn.XLOOKUP($A285,Cleaned_Hospital_Details!$A:$A,Cleaned_Hospital_Details!H:H)</f>
        <v>46</v>
      </c>
      <c r="U285" s="8" t="str">
        <f>_xlfn.XLOOKUP($A285,Cleaned_Hospital_Details!$A:$A,Cleaned_Hospital_Details!I:I)</f>
        <v>Adult</v>
      </c>
      <c r="V285" t="str">
        <f t="shared" si="4"/>
        <v>Michael Lam</v>
      </c>
    </row>
    <row r="286" spans="1:22" ht="15.6" x14ac:dyDescent="0.3">
      <c r="A286" s="10" t="s">
        <v>322</v>
      </c>
      <c r="B286" s="8" t="str">
        <f>VLOOKUP(A286,Cleaned_Customer_Names!A285:D2620,2,0)</f>
        <v>Mr.</v>
      </c>
      <c r="C286" s="8" t="str">
        <f>VLOOKUP(A286,Cleaned_Customer_Names!A285:D2620,3,0)</f>
        <v>Bradley</v>
      </c>
      <c r="D286" s="8" t="str">
        <f>VLOOKUP($A286,Cleaned_Customer_Names!$A285:$D2620,4,0)</f>
        <v>Sweigart</v>
      </c>
      <c r="E286" s="22">
        <f>VLOOKUP($A286,Cleaned_Medical_Exam!$A285:$J2620,2,0)</f>
        <v>31.36</v>
      </c>
      <c r="F286" s="24">
        <f>VLOOKUP($A286,Cleaned_Medical_Exam!$A285:$J2620,3,0)</f>
        <v>10.6</v>
      </c>
      <c r="G286" s="20" t="str">
        <f>VLOOKUP($A286,Cleaned_Medical_Exam!$A285:$J2620,4,0)</f>
        <v>Yes</v>
      </c>
      <c r="H286" s="20" t="str">
        <f>VLOOKUP($A286,Cleaned_Medical_Exam!$A285:$J2620,5,0)</f>
        <v>No</v>
      </c>
      <c r="I286" s="20" t="str">
        <f>VLOOKUP($A286,Cleaned_Medical_Exam!$A285:$J2620,6,0)</f>
        <v>No</v>
      </c>
      <c r="J286" s="48">
        <f>VLOOKUP($A286,Cleaned_Medical_Exam!$A285:$J2620,7,0)</f>
        <v>0</v>
      </c>
      <c r="K286" s="8" t="str">
        <f>VLOOKUP($A286,Cleaned_Medical_Exam!$A285:$J2620,8,0)</f>
        <v>Yes</v>
      </c>
      <c r="L286" s="20" t="str">
        <f>VLOOKUP($A286,Cleaned_Medical_Exam!$A285:$J2620,9,0)</f>
        <v>Obesity</v>
      </c>
      <c r="M286" s="20" t="str">
        <f>VLOOKUP($A286,Cleaned_Medical_Exam!$A285:$J2620,10,0)</f>
        <v>Diabetes</v>
      </c>
      <c r="N286" s="48">
        <f>_xlfn.XLOOKUP(A286,Cleaned_Hospital_Details!A:A,Cleaned_Hospital_Details!B:B)</f>
        <v>1</v>
      </c>
      <c r="O286" s="49">
        <f>_xlfn.XLOOKUP($A286,Cleaned_Hospital_Details!$A:$A,Cleaned_Hospital_Details!C:C)</f>
        <v>32462.35</v>
      </c>
      <c r="P286" s="8" t="str">
        <f>_xlfn.XLOOKUP($A286,Cleaned_Hospital_Details!$A:$A,Cleaned_Hospital_Details!D:D)</f>
        <v>Tier - 2</v>
      </c>
      <c r="Q286" s="8" t="str">
        <f>_xlfn.XLOOKUP($A286,Cleaned_Hospital_Details!$A:$A,Cleaned_Hospital_Details!E:E)</f>
        <v>Tier - 2</v>
      </c>
      <c r="R286" s="8" t="str">
        <f>_xlfn.XLOOKUP($A286,Cleaned_Hospital_Details!$A:$A,Cleaned_Hospital_Details!F:F)</f>
        <v>R1011</v>
      </c>
      <c r="S286" s="15">
        <f>_xlfn.XLOOKUP($A286,Cleaned_Hospital_Details!$A:$A,Cleaned_Hospital_Details!G:G)</f>
        <v>29856</v>
      </c>
      <c r="T286" s="8">
        <f>_xlfn.XLOOKUP($A286,Cleaned_Hospital_Details!$A:$A,Cleaned_Hospital_Details!H:H)</f>
        <v>41</v>
      </c>
      <c r="U286" s="8" t="str">
        <f>_xlfn.XLOOKUP($A286,Cleaned_Hospital_Details!$A:$A,Cleaned_Hospital_Details!I:I)</f>
        <v>Adult</v>
      </c>
      <c r="V286" t="str">
        <f t="shared" si="4"/>
        <v>Bradley Sweigart</v>
      </c>
    </row>
    <row r="287" spans="1:22" ht="15.6" x14ac:dyDescent="0.3">
      <c r="A287" s="10" t="s">
        <v>323</v>
      </c>
      <c r="B287" s="8" t="str">
        <f>VLOOKUP(A287,Cleaned_Customer_Names!A286:D2621,2,0)</f>
        <v>Ms.</v>
      </c>
      <c r="C287" s="8" t="str">
        <f>VLOOKUP(A287,Cleaned_Customer_Names!A286:D2621,3,0)</f>
        <v>Andrea</v>
      </c>
      <c r="D287" s="8" t="str">
        <f>VLOOKUP($A287,Cleaned_Customer_Names!$A286:$D2621,4,0)</f>
        <v>Sieczkowski</v>
      </c>
      <c r="E287" s="22">
        <f>VLOOKUP($A287,Cleaned_Medical_Exam!$A286:$J2621,2,0)</f>
        <v>25.69</v>
      </c>
      <c r="F287" s="24">
        <f>VLOOKUP($A287,Cleaned_Medical_Exam!$A286:$J2621,3,0)</f>
        <v>4.78</v>
      </c>
      <c r="G287" s="20" t="str">
        <f>VLOOKUP($A287,Cleaned_Medical_Exam!$A286:$J2621,4,0)</f>
        <v>Yes</v>
      </c>
      <c r="H287" s="20" t="str">
        <f>VLOOKUP($A287,Cleaned_Medical_Exam!$A286:$J2621,5,0)</f>
        <v>No</v>
      </c>
      <c r="I287" s="20" t="str">
        <f>VLOOKUP($A287,Cleaned_Medical_Exam!$A286:$J2621,6,0)</f>
        <v>No</v>
      </c>
      <c r="J287" s="48">
        <f>VLOOKUP($A287,Cleaned_Medical_Exam!$A286:$J2621,7,0)</f>
        <v>0</v>
      </c>
      <c r="K287" s="8" t="str">
        <f>VLOOKUP($A287,Cleaned_Medical_Exam!$A286:$J2621,8,0)</f>
        <v>Yes</v>
      </c>
      <c r="L287" s="20" t="str">
        <f>VLOOKUP($A287,Cleaned_Medical_Exam!$A286:$J2621,9,0)</f>
        <v>Overweight</v>
      </c>
      <c r="M287" s="20" t="str">
        <f>VLOOKUP($A287,Cleaned_Medical_Exam!$A286:$J2621,10,0)</f>
        <v>Normal</v>
      </c>
      <c r="N287" s="48">
        <f>_xlfn.XLOOKUP(A287,Cleaned_Hospital_Details!A:A,Cleaned_Hospital_Details!B:B)</f>
        <v>2</v>
      </c>
      <c r="O287" s="49">
        <f>_xlfn.XLOOKUP($A287,Cleaned_Hospital_Details!$A:$A,Cleaned_Hospital_Details!C:C)</f>
        <v>32430.22</v>
      </c>
      <c r="P287" s="8" t="str">
        <f>_xlfn.XLOOKUP($A287,Cleaned_Hospital_Details!$A:$A,Cleaned_Hospital_Details!D:D)</f>
        <v>Tier - 2</v>
      </c>
      <c r="Q287" s="8" t="str">
        <f>_xlfn.XLOOKUP($A287,Cleaned_Hospital_Details!$A:$A,Cleaned_Hospital_Details!E:E)</f>
        <v>Tier - 3</v>
      </c>
      <c r="R287" s="8" t="str">
        <f>_xlfn.XLOOKUP($A287,Cleaned_Hospital_Details!$A:$A,Cleaned_Hospital_Details!F:F)</f>
        <v>R1011</v>
      </c>
      <c r="S287" s="15">
        <f>_xlfn.XLOOKUP($A287,Cleaned_Hospital_Details!$A:$A,Cleaned_Hospital_Details!G:G)</f>
        <v>27981</v>
      </c>
      <c r="T287" s="8">
        <f>_xlfn.XLOOKUP($A287,Cleaned_Hospital_Details!$A:$A,Cleaned_Hospital_Details!H:H)</f>
        <v>46</v>
      </c>
      <c r="U287" s="8" t="str">
        <f>_xlfn.XLOOKUP($A287,Cleaned_Hospital_Details!$A:$A,Cleaned_Hospital_Details!I:I)</f>
        <v>Adult</v>
      </c>
      <c r="V287" t="str">
        <f t="shared" si="4"/>
        <v>Andrea Sieczkowski</v>
      </c>
    </row>
    <row r="288" spans="1:22" ht="15.6" x14ac:dyDescent="0.3">
      <c r="A288" s="10" t="s">
        <v>324</v>
      </c>
      <c r="B288" s="8" t="str">
        <f>VLOOKUP(A288,Cleaned_Customer_Names!A287:D2622,2,0)</f>
        <v>Ms.</v>
      </c>
      <c r="C288" s="8" t="str">
        <f>VLOOKUP(A288,Cleaned_Customer_Names!A287:D2622,3,0)</f>
        <v>Nancy</v>
      </c>
      <c r="D288" s="8" t="str">
        <f>VLOOKUP($A288,Cleaned_Customer_Names!$A287:$D2622,4,0)</f>
        <v>Jurgens</v>
      </c>
      <c r="E288" s="22">
        <f>VLOOKUP($A288,Cleaned_Medical_Exam!$A287:$J2622,2,0)</f>
        <v>25.46</v>
      </c>
      <c r="F288" s="24">
        <f>VLOOKUP($A288,Cleaned_Medical_Exam!$A287:$J2622,3,0)</f>
        <v>6.03</v>
      </c>
      <c r="G288" s="20" t="str">
        <f>VLOOKUP($A288,Cleaned_Medical_Exam!$A287:$J2622,4,0)</f>
        <v>No</v>
      </c>
      <c r="H288" s="20" t="str">
        <f>VLOOKUP($A288,Cleaned_Medical_Exam!$A287:$J2622,5,0)</f>
        <v>No</v>
      </c>
      <c r="I288" s="20" t="str">
        <f>VLOOKUP($A288,Cleaned_Medical_Exam!$A287:$J2622,6,0)</f>
        <v>No</v>
      </c>
      <c r="J288" s="48">
        <f>VLOOKUP($A288,Cleaned_Medical_Exam!$A287:$J2622,7,0)</f>
        <v>2</v>
      </c>
      <c r="K288" s="8" t="str">
        <f>VLOOKUP($A288,Cleaned_Medical_Exam!$A287:$J2622,8,0)</f>
        <v>Yes</v>
      </c>
      <c r="L288" s="20" t="str">
        <f>VLOOKUP($A288,Cleaned_Medical_Exam!$A287:$J2622,9,0)</f>
        <v>Overweight</v>
      </c>
      <c r="M288" s="20" t="str">
        <f>VLOOKUP($A288,Cleaned_Medical_Exam!$A287:$J2622,10,0)</f>
        <v>Prediabetes</v>
      </c>
      <c r="N288" s="48">
        <f>_xlfn.XLOOKUP(A288,Cleaned_Hospital_Details!A:A,Cleaned_Hospital_Details!B:B)</f>
        <v>0</v>
      </c>
      <c r="O288" s="49">
        <f>_xlfn.XLOOKUP($A288,Cleaned_Hospital_Details!$A:$A,Cleaned_Hospital_Details!C:C)</f>
        <v>32428.63</v>
      </c>
      <c r="P288" s="8" t="str">
        <f>_xlfn.XLOOKUP($A288,Cleaned_Hospital_Details!$A:$A,Cleaned_Hospital_Details!D:D)</f>
        <v>Tier - 2</v>
      </c>
      <c r="Q288" s="8" t="str">
        <f>_xlfn.XLOOKUP($A288,Cleaned_Hospital_Details!$A:$A,Cleaned_Hospital_Details!E:E)</f>
        <v>Tier - 2</v>
      </c>
      <c r="R288" s="8" t="str">
        <f>_xlfn.XLOOKUP($A288,Cleaned_Hospital_Details!$A:$A,Cleaned_Hospital_Details!F:F)</f>
        <v>R1011</v>
      </c>
      <c r="S288" s="15">
        <f>_xlfn.XLOOKUP($A288,Cleaned_Hospital_Details!$A:$A,Cleaned_Hospital_Details!G:G)</f>
        <v>26591</v>
      </c>
      <c r="T288" s="8">
        <f>_xlfn.XLOOKUP($A288,Cleaned_Hospital_Details!$A:$A,Cleaned_Hospital_Details!H:H)</f>
        <v>50</v>
      </c>
      <c r="U288" s="8" t="str">
        <f>_xlfn.XLOOKUP($A288,Cleaned_Hospital_Details!$A:$A,Cleaned_Hospital_Details!I:I)</f>
        <v>Adult</v>
      </c>
      <c r="V288" t="str">
        <f t="shared" si="4"/>
        <v>Nancy Jurgens</v>
      </c>
    </row>
    <row r="289" spans="1:22" ht="15.6" x14ac:dyDescent="0.3">
      <c r="A289" s="10" t="s">
        <v>325</v>
      </c>
      <c r="B289" s="8" t="str">
        <f>VLOOKUP(A289,Cleaned_Customer_Names!A288:D2623,2,0)</f>
        <v>Mr.</v>
      </c>
      <c r="C289" s="8" t="str">
        <f>VLOOKUP(A289,Cleaned_Customer_Names!A288:D2623,3,0)</f>
        <v>Matt</v>
      </c>
      <c r="D289" s="8" t="str">
        <f>VLOOKUP($A289,Cleaned_Customer_Names!$A288:$D2623,4,0)</f>
        <v>Hackman</v>
      </c>
      <c r="E289" s="22">
        <f>VLOOKUP($A289,Cleaned_Medical_Exam!$A288:$J2623,2,0)</f>
        <v>31.83</v>
      </c>
      <c r="F289" s="24">
        <f>VLOOKUP($A289,Cleaned_Medical_Exam!$A288:$J2623,3,0)</f>
        <v>11.55</v>
      </c>
      <c r="G289" s="20" t="str">
        <f>VLOOKUP($A289,Cleaned_Medical_Exam!$A288:$J2623,4,0)</f>
        <v>Yes</v>
      </c>
      <c r="H289" s="20" t="str">
        <f>VLOOKUP($A289,Cleaned_Medical_Exam!$A288:$J2623,5,0)</f>
        <v>No</v>
      </c>
      <c r="I289" s="20" t="str">
        <f>VLOOKUP($A289,Cleaned_Medical_Exam!$A288:$J2623,6,0)</f>
        <v>No</v>
      </c>
      <c r="J289" s="48">
        <f>VLOOKUP($A289,Cleaned_Medical_Exam!$A288:$J2623,7,0)</f>
        <v>1</v>
      </c>
      <c r="K289" s="8" t="str">
        <f>VLOOKUP($A289,Cleaned_Medical_Exam!$A288:$J2623,8,0)</f>
        <v>Yes</v>
      </c>
      <c r="L289" s="20" t="str">
        <f>VLOOKUP($A289,Cleaned_Medical_Exam!$A288:$J2623,9,0)</f>
        <v>Obesity</v>
      </c>
      <c r="M289" s="20" t="str">
        <f>VLOOKUP($A289,Cleaned_Medical_Exam!$A288:$J2623,10,0)</f>
        <v>Diabetes</v>
      </c>
      <c r="N289" s="48">
        <f>_xlfn.XLOOKUP(A289,Cleaned_Hospital_Details!A:A,Cleaned_Hospital_Details!B:B)</f>
        <v>3</v>
      </c>
      <c r="O289" s="49">
        <f>_xlfn.XLOOKUP($A289,Cleaned_Hospital_Details!$A:$A,Cleaned_Hospital_Details!C:C)</f>
        <v>32288.49</v>
      </c>
      <c r="P289" s="8" t="str">
        <f>_xlfn.XLOOKUP($A289,Cleaned_Hospital_Details!$A:$A,Cleaned_Hospital_Details!D:D)</f>
        <v>Tier - 2</v>
      </c>
      <c r="Q289" s="8" t="str">
        <f>_xlfn.XLOOKUP($A289,Cleaned_Hospital_Details!$A:$A,Cleaned_Hospital_Details!E:E)</f>
        <v>Tier - 2</v>
      </c>
      <c r="R289" s="8" t="str">
        <f>_xlfn.XLOOKUP($A289,Cleaned_Hospital_Details!$A:$A,Cleaned_Hospital_Details!F:F)</f>
        <v>R1011</v>
      </c>
      <c r="S289" s="15">
        <f>_xlfn.XLOOKUP($A289,Cleaned_Hospital_Details!$A:$A,Cleaned_Hospital_Details!G:G)</f>
        <v>31748</v>
      </c>
      <c r="T289" s="8">
        <f>_xlfn.XLOOKUP($A289,Cleaned_Hospital_Details!$A:$A,Cleaned_Hospital_Details!H:H)</f>
        <v>36</v>
      </c>
      <c r="U289" s="8" t="str">
        <f>_xlfn.XLOOKUP($A289,Cleaned_Hospital_Details!$A:$A,Cleaned_Hospital_Details!I:I)</f>
        <v>Adult</v>
      </c>
      <c r="V289" t="str">
        <f t="shared" si="4"/>
        <v>Matt Hackman</v>
      </c>
    </row>
    <row r="290" spans="1:22" ht="15.6" x14ac:dyDescent="0.3">
      <c r="A290" s="10" t="s">
        <v>326</v>
      </c>
      <c r="B290" s="8" t="str">
        <f>VLOOKUP(A290,Cleaned_Customer_Names!A289:D2624,2,0)</f>
        <v>Mr.</v>
      </c>
      <c r="C290" s="8" t="str">
        <f>VLOOKUP(A290,Cleaned_Customer_Names!A289:D2624,3,0)</f>
        <v>Lee</v>
      </c>
      <c r="D290" s="8" t="str">
        <f>VLOOKUP($A290,Cleaned_Customer_Names!$A289:$D2624,4,0)</f>
        <v>Klarich</v>
      </c>
      <c r="E290" s="22">
        <f>VLOOKUP($A290,Cleaned_Medical_Exam!$A289:$J2624,2,0)</f>
        <v>24.43</v>
      </c>
      <c r="F290" s="24">
        <f>VLOOKUP($A290,Cleaned_Medical_Exam!$A289:$J2624,3,0)</f>
        <v>7.59</v>
      </c>
      <c r="G290" s="20" t="str">
        <f>VLOOKUP($A290,Cleaned_Medical_Exam!$A289:$J2624,4,0)</f>
        <v>Yes</v>
      </c>
      <c r="H290" s="20" t="str">
        <f>VLOOKUP($A290,Cleaned_Medical_Exam!$A289:$J2624,5,0)</f>
        <v>No</v>
      </c>
      <c r="I290" s="20" t="str">
        <f>VLOOKUP($A290,Cleaned_Medical_Exam!$A289:$J2624,6,0)</f>
        <v>No</v>
      </c>
      <c r="J290" s="48">
        <f>VLOOKUP($A290,Cleaned_Medical_Exam!$A289:$J2624,7,0)</f>
        <v>1</v>
      </c>
      <c r="K290" s="8" t="str">
        <f>VLOOKUP($A290,Cleaned_Medical_Exam!$A289:$J2624,8,0)</f>
        <v>Yes</v>
      </c>
      <c r="L290" s="20" t="str">
        <f>VLOOKUP($A290,Cleaned_Medical_Exam!$A289:$J2624,9,0)</f>
        <v>Healthy Weight</v>
      </c>
      <c r="M290" s="20" t="str">
        <f>VLOOKUP($A290,Cleaned_Medical_Exam!$A289:$J2624,10,0)</f>
        <v>Diabetes</v>
      </c>
      <c r="N290" s="48">
        <f>_xlfn.XLOOKUP(A290,Cleaned_Hospital_Details!A:A,Cleaned_Hospital_Details!B:B)</f>
        <v>1</v>
      </c>
      <c r="O290" s="49">
        <f>_xlfn.XLOOKUP($A290,Cleaned_Hospital_Details!$A:$A,Cleaned_Hospital_Details!C:C)</f>
        <v>32259.96</v>
      </c>
      <c r="P290" s="8" t="str">
        <f>_xlfn.XLOOKUP($A290,Cleaned_Hospital_Details!$A:$A,Cleaned_Hospital_Details!D:D)</f>
        <v>Tier - 2</v>
      </c>
      <c r="Q290" s="8" t="str">
        <f>_xlfn.XLOOKUP($A290,Cleaned_Hospital_Details!$A:$A,Cleaned_Hospital_Details!E:E)</f>
        <v>Tier - 3</v>
      </c>
      <c r="R290" s="8" t="str">
        <f>_xlfn.XLOOKUP($A290,Cleaned_Hospital_Details!$A:$A,Cleaned_Hospital_Details!F:F)</f>
        <v>R1012</v>
      </c>
      <c r="S290" s="15">
        <f>_xlfn.XLOOKUP($A290,Cleaned_Hospital_Details!$A:$A,Cleaned_Hospital_Details!G:G)</f>
        <v>27745</v>
      </c>
      <c r="T290" s="8">
        <f>_xlfn.XLOOKUP($A290,Cleaned_Hospital_Details!$A:$A,Cleaned_Hospital_Details!H:H)</f>
        <v>47</v>
      </c>
      <c r="U290" s="8" t="str">
        <f>_xlfn.XLOOKUP($A290,Cleaned_Hospital_Details!$A:$A,Cleaned_Hospital_Details!I:I)</f>
        <v>Adult</v>
      </c>
      <c r="V290" t="str">
        <f t="shared" si="4"/>
        <v>Lee Klarich</v>
      </c>
    </row>
    <row r="291" spans="1:22" ht="15.6" x14ac:dyDescent="0.3">
      <c r="A291" s="10" t="s">
        <v>327</v>
      </c>
      <c r="B291" s="8" t="str">
        <f>VLOOKUP(A291,Cleaned_Customer_Names!A290:D2625,2,0)</f>
        <v>Mr.</v>
      </c>
      <c r="C291" s="8" t="str">
        <f>VLOOKUP(A291,Cleaned_Customer_Names!A290:D2625,3,0)</f>
        <v>Chris</v>
      </c>
      <c r="D291" s="8" t="str">
        <f>VLOOKUP($A291,Cleaned_Customer_Names!$A290:$D2625,4,0)</f>
        <v>Schulten</v>
      </c>
      <c r="E291" s="22">
        <f>VLOOKUP($A291,Cleaned_Medical_Exam!$A290:$J2625,2,0)</f>
        <v>41.9</v>
      </c>
      <c r="F291" s="24">
        <f>VLOOKUP($A291,Cleaned_Medical_Exam!$A290:$J2625,3,0)</f>
        <v>4.26</v>
      </c>
      <c r="G291" s="20" t="str">
        <f>VLOOKUP($A291,Cleaned_Medical_Exam!$A290:$J2625,4,0)</f>
        <v>No</v>
      </c>
      <c r="H291" s="20" t="str">
        <f>VLOOKUP($A291,Cleaned_Medical_Exam!$A290:$J2625,5,0)</f>
        <v>No</v>
      </c>
      <c r="I291" s="20" t="str">
        <f>VLOOKUP($A291,Cleaned_Medical_Exam!$A290:$J2625,6,0)</f>
        <v>No</v>
      </c>
      <c r="J291" s="48">
        <f>VLOOKUP($A291,Cleaned_Medical_Exam!$A290:$J2625,7,0)</f>
        <v>0</v>
      </c>
      <c r="K291" s="8" t="str">
        <f>VLOOKUP($A291,Cleaned_Medical_Exam!$A290:$J2625,8,0)</f>
        <v>Yes</v>
      </c>
      <c r="L291" s="20" t="str">
        <f>VLOOKUP($A291,Cleaned_Medical_Exam!$A290:$J2625,9,0)</f>
        <v>Obesity</v>
      </c>
      <c r="M291" s="20" t="str">
        <f>VLOOKUP($A291,Cleaned_Medical_Exam!$A290:$J2625,10,0)</f>
        <v>Normal</v>
      </c>
      <c r="N291" s="48">
        <f>_xlfn.XLOOKUP(A291,Cleaned_Hospital_Details!A:A,Cleaned_Hospital_Details!B:B)</f>
        <v>0</v>
      </c>
      <c r="O291" s="49">
        <f>_xlfn.XLOOKUP($A291,Cleaned_Hospital_Details!$A:$A,Cleaned_Hospital_Details!C:C)</f>
        <v>32222.81</v>
      </c>
      <c r="P291" s="8" t="str">
        <f>_xlfn.XLOOKUP($A291,Cleaned_Hospital_Details!$A:$A,Cleaned_Hospital_Details!D:D)</f>
        <v>Tier - 2</v>
      </c>
      <c r="Q291" s="8" t="str">
        <f>_xlfn.XLOOKUP($A291,Cleaned_Hospital_Details!$A:$A,Cleaned_Hospital_Details!E:E)</f>
        <v>Tier - 1</v>
      </c>
      <c r="R291" s="8" t="str">
        <f>_xlfn.XLOOKUP($A291,Cleaned_Hospital_Details!$A:$A,Cleaned_Hospital_Details!F:F)</f>
        <v>R1011</v>
      </c>
      <c r="S291" s="15">
        <f>_xlfn.XLOOKUP($A291,Cleaned_Hospital_Details!$A:$A,Cleaned_Hospital_Details!G:G)</f>
        <v>34585</v>
      </c>
      <c r="T291" s="8">
        <f>_xlfn.XLOOKUP($A291,Cleaned_Hospital_Details!$A:$A,Cleaned_Hospital_Details!H:H)</f>
        <v>28</v>
      </c>
      <c r="U291" s="8" t="str">
        <f>_xlfn.XLOOKUP($A291,Cleaned_Hospital_Details!$A:$A,Cleaned_Hospital_Details!I:I)</f>
        <v>Adult</v>
      </c>
      <c r="V291" t="str">
        <f t="shared" si="4"/>
        <v>Chris Schulten</v>
      </c>
    </row>
    <row r="292" spans="1:22" ht="15.6" x14ac:dyDescent="0.3">
      <c r="A292" s="10" t="s">
        <v>328</v>
      </c>
      <c r="B292" s="8" t="str">
        <f>VLOOKUP(A292,Cleaned_Customer_Names!A291:D2626,2,0)</f>
        <v>Mr.</v>
      </c>
      <c r="C292" s="8" t="str">
        <f>VLOOKUP(A292,Cleaned_Customer_Names!A291:D2626,3,0)</f>
        <v>Erik</v>
      </c>
      <c r="D292" s="8" t="str">
        <f>VLOOKUP($A292,Cleaned_Customer_Names!$A291:$D2626,4,0)</f>
        <v>Fagerstrom</v>
      </c>
      <c r="E292" s="22">
        <f>VLOOKUP($A292,Cleaned_Medical_Exam!$A291:$J2626,2,0)</f>
        <v>22.88</v>
      </c>
      <c r="F292" s="24">
        <f>VLOOKUP($A292,Cleaned_Medical_Exam!$A291:$J2626,3,0)</f>
        <v>5.9</v>
      </c>
      <c r="G292" s="20" t="str">
        <f>VLOOKUP($A292,Cleaned_Medical_Exam!$A291:$J2626,4,0)</f>
        <v>Yes</v>
      </c>
      <c r="H292" s="20" t="str">
        <f>VLOOKUP($A292,Cleaned_Medical_Exam!$A291:$J2626,5,0)</f>
        <v>No</v>
      </c>
      <c r="I292" s="20" t="str">
        <f>VLOOKUP($A292,Cleaned_Medical_Exam!$A291:$J2626,6,0)</f>
        <v>Yes</v>
      </c>
      <c r="J292" s="48">
        <f>VLOOKUP($A292,Cleaned_Medical_Exam!$A291:$J2626,7,0)</f>
        <v>1</v>
      </c>
      <c r="K292" s="8" t="str">
        <f>VLOOKUP($A292,Cleaned_Medical_Exam!$A291:$J2626,8,0)</f>
        <v>Yes</v>
      </c>
      <c r="L292" s="20" t="str">
        <f>VLOOKUP($A292,Cleaned_Medical_Exam!$A291:$J2626,9,0)</f>
        <v>Healthy Weight</v>
      </c>
      <c r="M292" s="20" t="str">
        <f>VLOOKUP($A292,Cleaned_Medical_Exam!$A291:$J2626,10,0)</f>
        <v>Prediabetes</v>
      </c>
      <c r="N292" s="48">
        <f>_xlfn.XLOOKUP(A292,Cleaned_Hospital_Details!A:A,Cleaned_Hospital_Details!B:B)</f>
        <v>0</v>
      </c>
      <c r="O292" s="49">
        <f>_xlfn.XLOOKUP($A292,Cleaned_Hospital_Details!$A:$A,Cleaned_Hospital_Details!C:C)</f>
        <v>32192.76</v>
      </c>
      <c r="P292" s="8" t="str">
        <f>_xlfn.XLOOKUP($A292,Cleaned_Hospital_Details!$A:$A,Cleaned_Hospital_Details!D:D)</f>
        <v>Tier - 1</v>
      </c>
      <c r="Q292" s="8" t="str">
        <f>_xlfn.XLOOKUP($A292,Cleaned_Hospital_Details!$A:$A,Cleaned_Hospital_Details!E:E)</f>
        <v>Tier - 2</v>
      </c>
      <c r="R292" s="8" t="str">
        <f>_xlfn.XLOOKUP($A292,Cleaned_Hospital_Details!$A:$A,Cleaned_Hospital_Details!F:F)</f>
        <v>R1011</v>
      </c>
      <c r="S292" s="15">
        <f>_xlfn.XLOOKUP($A292,Cleaned_Hospital_Details!$A:$A,Cleaned_Hospital_Details!G:G)</f>
        <v>25457</v>
      </c>
      <c r="T292" s="8">
        <f>_xlfn.XLOOKUP($A292,Cleaned_Hospital_Details!$A:$A,Cleaned_Hospital_Details!H:H)</f>
        <v>53</v>
      </c>
      <c r="U292" s="8" t="str">
        <f>_xlfn.XLOOKUP($A292,Cleaned_Hospital_Details!$A:$A,Cleaned_Hospital_Details!I:I)</f>
        <v>Adult</v>
      </c>
      <c r="V292" t="str">
        <f t="shared" si="4"/>
        <v>Erik Fagerstrom</v>
      </c>
    </row>
    <row r="293" spans="1:22" ht="15.6" x14ac:dyDescent="0.3">
      <c r="A293" s="10" t="s">
        <v>329</v>
      </c>
      <c r="B293" s="8" t="str">
        <f>VLOOKUP(A293,Cleaned_Customer_Names!A292:D2627,2,0)</f>
        <v>Mr.</v>
      </c>
      <c r="C293" s="8" t="str">
        <f>VLOOKUP(A293,Cleaned_Customer_Names!A292:D2627,3,0)</f>
        <v>Rod</v>
      </c>
      <c r="D293" s="8" t="str">
        <f>VLOOKUP($A293,Cleaned_Customer_Names!$A292:$D2627,4,0)</f>
        <v>Bien</v>
      </c>
      <c r="E293" s="22">
        <f>VLOOKUP($A293,Cleaned_Medical_Exam!$A292:$J2627,2,0)</f>
        <v>29.734999999999999</v>
      </c>
      <c r="F293" s="24">
        <f>VLOOKUP($A293,Cleaned_Medical_Exam!$A292:$J2627,3,0)</f>
        <v>7.79</v>
      </c>
      <c r="G293" s="20" t="str">
        <f>VLOOKUP($A293,Cleaned_Medical_Exam!$A292:$J2627,4,0)</f>
        <v>No</v>
      </c>
      <c r="H293" s="20" t="str">
        <f>VLOOKUP($A293,Cleaned_Medical_Exam!$A292:$J2627,5,0)</f>
        <v>No</v>
      </c>
      <c r="I293" s="20" t="str">
        <f>VLOOKUP($A293,Cleaned_Medical_Exam!$A292:$J2627,6,0)</f>
        <v>No</v>
      </c>
      <c r="J293" s="48">
        <f>VLOOKUP($A293,Cleaned_Medical_Exam!$A292:$J2627,7,0)</f>
        <v>0</v>
      </c>
      <c r="K293" s="8" t="str">
        <f>VLOOKUP($A293,Cleaned_Medical_Exam!$A292:$J2627,8,0)</f>
        <v>No</v>
      </c>
      <c r="L293" s="20" t="str">
        <f>VLOOKUP($A293,Cleaned_Medical_Exam!$A292:$J2627,9,0)</f>
        <v>Overweight</v>
      </c>
      <c r="M293" s="20" t="str">
        <f>VLOOKUP($A293,Cleaned_Medical_Exam!$A292:$J2627,10,0)</f>
        <v>Diabetes</v>
      </c>
      <c r="N293" s="48">
        <f>_xlfn.XLOOKUP(A293,Cleaned_Hospital_Details!A:A,Cleaned_Hospital_Details!B:B)</f>
        <v>2</v>
      </c>
      <c r="O293" s="49">
        <f>_xlfn.XLOOKUP($A293,Cleaned_Hospital_Details!$A:$A,Cleaned_Hospital_Details!C:C)</f>
        <v>32108.66</v>
      </c>
      <c r="P293" s="8" t="str">
        <f>_xlfn.XLOOKUP($A293,Cleaned_Hospital_Details!$A:$A,Cleaned_Hospital_Details!D:D)</f>
        <v>Tier - 1</v>
      </c>
      <c r="Q293" s="8" t="str">
        <f>_xlfn.XLOOKUP($A293,Cleaned_Hospital_Details!$A:$A,Cleaned_Hospital_Details!E:E)</f>
        <v>Tier - 3</v>
      </c>
      <c r="R293" s="8" t="str">
        <f>_xlfn.XLOOKUP($A293,Cleaned_Hospital_Details!$A:$A,Cleaned_Hospital_Details!F:F)</f>
        <v>R1017</v>
      </c>
      <c r="S293" s="15">
        <f>_xlfn.XLOOKUP($A293,Cleaned_Hospital_Details!$A:$A,Cleaned_Hospital_Details!G:G)</f>
        <v>28804</v>
      </c>
      <c r="T293" s="8">
        <f>_xlfn.XLOOKUP($A293,Cleaned_Hospital_Details!$A:$A,Cleaned_Hospital_Details!H:H)</f>
        <v>44</v>
      </c>
      <c r="U293" s="8" t="str">
        <f>_xlfn.XLOOKUP($A293,Cleaned_Hospital_Details!$A:$A,Cleaned_Hospital_Details!I:I)</f>
        <v>Adult</v>
      </c>
      <c r="V293" t="str">
        <f t="shared" si="4"/>
        <v>Rod Bien</v>
      </c>
    </row>
    <row r="294" spans="1:22" ht="15.6" x14ac:dyDescent="0.3">
      <c r="A294" s="10" t="s">
        <v>330</v>
      </c>
      <c r="B294" s="8" t="str">
        <f>VLOOKUP(A294,Cleaned_Customer_Names!A293:D2628,2,0)</f>
        <v>Mr.</v>
      </c>
      <c r="C294" s="8" t="str">
        <f>VLOOKUP(A294,Cleaned_Customer_Names!A293:D2628,3,0)</f>
        <v>Joey</v>
      </c>
      <c r="D294" s="8" t="str">
        <f>VLOOKUP($A294,Cleaned_Customer_Names!$A293:$D2628,4,0)</f>
        <v>Hess</v>
      </c>
      <c r="E294" s="22">
        <f>VLOOKUP($A294,Cleaned_Medical_Exam!$A293:$J2628,2,0)</f>
        <v>40.74</v>
      </c>
      <c r="F294" s="24">
        <f>VLOOKUP($A294,Cleaned_Medical_Exam!$A293:$J2628,3,0)</f>
        <v>5.28</v>
      </c>
      <c r="G294" s="20" t="str">
        <f>VLOOKUP($A294,Cleaned_Medical_Exam!$A293:$J2628,4,0)</f>
        <v>No</v>
      </c>
      <c r="H294" s="20" t="str">
        <f>VLOOKUP($A294,Cleaned_Medical_Exam!$A293:$J2628,5,0)</f>
        <v>No</v>
      </c>
      <c r="I294" s="20" t="str">
        <f>VLOOKUP($A294,Cleaned_Medical_Exam!$A293:$J2628,6,0)</f>
        <v>Yes</v>
      </c>
      <c r="J294" s="48">
        <f>VLOOKUP($A294,Cleaned_Medical_Exam!$A293:$J2628,7,0)</f>
        <v>1</v>
      </c>
      <c r="K294" s="8" t="str">
        <f>VLOOKUP($A294,Cleaned_Medical_Exam!$A293:$J2628,8,0)</f>
        <v>Yes</v>
      </c>
      <c r="L294" s="20" t="str">
        <f>VLOOKUP($A294,Cleaned_Medical_Exam!$A293:$J2628,9,0)</f>
        <v>Obesity</v>
      </c>
      <c r="M294" s="20" t="str">
        <f>VLOOKUP($A294,Cleaned_Medical_Exam!$A293:$J2628,10,0)</f>
        <v>Normal</v>
      </c>
      <c r="N294" s="48">
        <f>_xlfn.XLOOKUP(A294,Cleaned_Hospital_Details!A:A,Cleaned_Hospital_Details!B:B)</f>
        <v>0</v>
      </c>
      <c r="O294" s="49">
        <f>_xlfn.XLOOKUP($A294,Cleaned_Hospital_Details!$A:$A,Cleaned_Hospital_Details!C:C)</f>
        <v>32086.21</v>
      </c>
      <c r="P294" s="8" t="str">
        <f>_xlfn.XLOOKUP($A294,Cleaned_Hospital_Details!$A:$A,Cleaned_Hospital_Details!D:D)</f>
        <v>Tier - 1</v>
      </c>
      <c r="Q294" s="8" t="str">
        <f>_xlfn.XLOOKUP($A294,Cleaned_Hospital_Details!$A:$A,Cleaned_Hospital_Details!E:E)</f>
        <v>Tier - 3</v>
      </c>
      <c r="R294" s="8" t="str">
        <f>_xlfn.XLOOKUP($A294,Cleaned_Hospital_Details!$A:$A,Cleaned_Hospital_Details!F:F)</f>
        <v>R1011</v>
      </c>
      <c r="S294" s="15">
        <f>_xlfn.XLOOKUP($A294,Cleaned_Hospital_Details!$A:$A,Cleaned_Hospital_Details!G:G)</f>
        <v>34225</v>
      </c>
      <c r="T294" s="8">
        <f>_xlfn.XLOOKUP($A294,Cleaned_Hospital_Details!$A:$A,Cleaned_Hospital_Details!H:H)</f>
        <v>29</v>
      </c>
      <c r="U294" s="8" t="str">
        <f>_xlfn.XLOOKUP($A294,Cleaned_Hospital_Details!$A:$A,Cleaned_Hospital_Details!I:I)</f>
        <v>Adult</v>
      </c>
      <c r="V294" t="str">
        <f t="shared" si="4"/>
        <v>Joey Hess</v>
      </c>
    </row>
    <row r="295" spans="1:22" ht="15.6" x14ac:dyDescent="0.3">
      <c r="A295" s="10" t="s">
        <v>331</v>
      </c>
      <c r="B295" s="8" t="str">
        <f>VLOOKUP(A295,Cleaned_Customer_Names!A294:D2629,2,0)</f>
        <v>Ms.</v>
      </c>
      <c r="C295" s="8" t="str">
        <f>VLOOKUP(A295,Cleaned_Customer_Names!A294:D2629,3,0)</f>
        <v>Hillary</v>
      </c>
      <c r="D295" s="8" t="str">
        <f>VLOOKUP($A295,Cleaned_Customer_Names!$A294:$D2629,4,0)</f>
        <v>Shaw</v>
      </c>
      <c r="E295" s="22">
        <f>VLOOKUP($A295,Cleaned_Medical_Exam!$A294:$J2629,2,0)</f>
        <v>24.14</v>
      </c>
      <c r="F295" s="24">
        <f>VLOOKUP($A295,Cleaned_Medical_Exam!$A294:$J2629,3,0)</f>
        <v>5.87</v>
      </c>
      <c r="G295" s="20" t="str">
        <f>VLOOKUP($A295,Cleaned_Medical_Exam!$A294:$J2629,4,0)</f>
        <v>No</v>
      </c>
      <c r="H295" s="20" t="str">
        <f>VLOOKUP($A295,Cleaned_Medical_Exam!$A294:$J2629,5,0)</f>
        <v>No</v>
      </c>
      <c r="I295" s="20" t="str">
        <f>VLOOKUP($A295,Cleaned_Medical_Exam!$A294:$J2629,6,0)</f>
        <v>No</v>
      </c>
      <c r="J295" s="48">
        <f>VLOOKUP($A295,Cleaned_Medical_Exam!$A294:$J2629,7,0)</f>
        <v>2</v>
      </c>
      <c r="K295" s="8" t="str">
        <f>VLOOKUP($A295,Cleaned_Medical_Exam!$A294:$J2629,8,0)</f>
        <v>Yes</v>
      </c>
      <c r="L295" s="20" t="str">
        <f>VLOOKUP($A295,Cleaned_Medical_Exam!$A294:$J2629,9,0)</f>
        <v>Healthy Weight</v>
      </c>
      <c r="M295" s="20" t="str">
        <f>VLOOKUP($A295,Cleaned_Medical_Exam!$A294:$J2629,10,0)</f>
        <v>Prediabetes</v>
      </c>
      <c r="N295" s="48">
        <f>_xlfn.XLOOKUP(A295,Cleaned_Hospital_Details!A:A,Cleaned_Hospital_Details!B:B)</f>
        <v>0</v>
      </c>
      <c r="O295" s="49">
        <f>_xlfn.XLOOKUP($A295,Cleaned_Hospital_Details!$A:$A,Cleaned_Hospital_Details!C:C)</f>
        <v>31980.89</v>
      </c>
      <c r="P295" s="8" t="str">
        <f>_xlfn.XLOOKUP($A295,Cleaned_Hospital_Details!$A:$A,Cleaned_Hospital_Details!D:D)</f>
        <v>Tier - 2</v>
      </c>
      <c r="Q295" s="8" t="str">
        <f>_xlfn.XLOOKUP($A295,Cleaned_Hospital_Details!$A:$A,Cleaned_Hospital_Details!E:E)</f>
        <v>Tier - 1</v>
      </c>
      <c r="R295" s="8" t="str">
        <f>_xlfn.XLOOKUP($A295,Cleaned_Hospital_Details!$A:$A,Cleaned_Hospital_Details!F:F)</f>
        <v>R1011</v>
      </c>
      <c r="S295" s="15">
        <f>_xlfn.XLOOKUP($A295,Cleaned_Hospital_Details!$A:$A,Cleaned_Hospital_Details!G:G)</f>
        <v>26563</v>
      </c>
      <c r="T295" s="8">
        <f>_xlfn.XLOOKUP($A295,Cleaned_Hospital_Details!$A:$A,Cleaned_Hospital_Details!H:H)</f>
        <v>50</v>
      </c>
      <c r="U295" s="8" t="str">
        <f>_xlfn.XLOOKUP($A295,Cleaned_Hospital_Details!$A:$A,Cleaned_Hospital_Details!I:I)</f>
        <v>Adult</v>
      </c>
      <c r="V295" t="str">
        <f t="shared" si="4"/>
        <v>Hillary Shaw</v>
      </c>
    </row>
    <row r="296" spans="1:22" ht="15.6" x14ac:dyDescent="0.3">
      <c r="A296" s="10" t="s">
        <v>332</v>
      </c>
      <c r="B296" s="8" t="str">
        <f>VLOOKUP(A296,Cleaned_Customer_Names!A295:D2630,2,0)</f>
        <v>Mr.</v>
      </c>
      <c r="C296" s="8" t="str">
        <f>VLOOKUP(A296,Cleaned_Customer_Names!A295:D2630,3,0)</f>
        <v>Eric</v>
      </c>
      <c r="D296" s="8" t="str">
        <f>VLOOKUP($A296,Cleaned_Customer_Names!$A295:$D2630,4,0)</f>
        <v>Williams</v>
      </c>
      <c r="E296" s="22">
        <f>VLOOKUP($A296,Cleaned_Medical_Exam!$A295:$J2630,2,0)</f>
        <v>25.15</v>
      </c>
      <c r="F296" s="24">
        <f>VLOOKUP($A296,Cleaned_Medical_Exam!$A295:$J2630,3,0)</f>
        <v>9.08</v>
      </c>
      <c r="G296" s="20" t="str">
        <f>VLOOKUP($A296,Cleaned_Medical_Exam!$A295:$J2630,4,0)</f>
        <v>Yes</v>
      </c>
      <c r="H296" s="20" t="str">
        <f>VLOOKUP($A296,Cleaned_Medical_Exam!$A295:$J2630,5,0)</f>
        <v>No</v>
      </c>
      <c r="I296" s="20" t="str">
        <f>VLOOKUP($A296,Cleaned_Medical_Exam!$A295:$J2630,6,0)</f>
        <v>No</v>
      </c>
      <c r="J296" s="48">
        <f>VLOOKUP($A296,Cleaned_Medical_Exam!$A295:$J2630,7,0)</f>
        <v>1</v>
      </c>
      <c r="K296" s="8" t="str">
        <f>VLOOKUP($A296,Cleaned_Medical_Exam!$A295:$J2630,8,0)</f>
        <v>Yes</v>
      </c>
      <c r="L296" s="20" t="str">
        <f>VLOOKUP($A296,Cleaned_Medical_Exam!$A295:$J2630,9,0)</f>
        <v>Overweight</v>
      </c>
      <c r="M296" s="20" t="str">
        <f>VLOOKUP($A296,Cleaned_Medical_Exam!$A295:$J2630,10,0)</f>
        <v>Diabetes</v>
      </c>
      <c r="N296" s="48">
        <f>_xlfn.XLOOKUP(A296,Cleaned_Hospital_Details!A:A,Cleaned_Hospital_Details!B:B)</f>
        <v>1</v>
      </c>
      <c r="O296" s="49">
        <f>_xlfn.XLOOKUP($A296,Cleaned_Hospital_Details!$A:$A,Cleaned_Hospital_Details!C:C)</f>
        <v>31897.1</v>
      </c>
      <c r="P296" s="8" t="str">
        <f>_xlfn.XLOOKUP($A296,Cleaned_Hospital_Details!$A:$A,Cleaned_Hospital_Details!D:D)</f>
        <v>Tier - 2</v>
      </c>
      <c r="Q296" s="8" t="str">
        <f>_xlfn.XLOOKUP($A296,Cleaned_Hospital_Details!$A:$A,Cleaned_Hospital_Details!E:E)</f>
        <v>Tier - 3</v>
      </c>
      <c r="R296" s="8" t="str">
        <f>_xlfn.XLOOKUP($A296,Cleaned_Hospital_Details!$A:$A,Cleaned_Hospital_Details!F:F)</f>
        <v>R1011</v>
      </c>
      <c r="S296" s="15">
        <f>_xlfn.XLOOKUP($A296,Cleaned_Hospital_Details!$A:$A,Cleaned_Hospital_Details!G:G)</f>
        <v>27662</v>
      </c>
      <c r="T296" s="8">
        <f>_xlfn.XLOOKUP($A296,Cleaned_Hospital_Details!$A:$A,Cleaned_Hospital_Details!H:H)</f>
        <v>47</v>
      </c>
      <c r="U296" s="8" t="str">
        <f>_xlfn.XLOOKUP($A296,Cleaned_Hospital_Details!$A:$A,Cleaned_Hospital_Details!I:I)</f>
        <v>Adult</v>
      </c>
      <c r="V296" t="str">
        <f t="shared" si="4"/>
        <v>Eric Williams</v>
      </c>
    </row>
    <row r="297" spans="1:22" ht="15.6" x14ac:dyDescent="0.3">
      <c r="A297" s="10" t="s">
        <v>333</v>
      </c>
      <c r="B297" s="8" t="str">
        <f>VLOOKUP(A297,Cleaned_Customer_Names!A296:D2631,2,0)</f>
        <v>Mr.</v>
      </c>
      <c r="C297" s="8" t="str">
        <f>VLOOKUP(A297,Cleaned_Customer_Names!A296:D2631,3,0)</f>
        <v>Nicolas</v>
      </c>
      <c r="D297" s="8" t="str">
        <f>VLOOKUP($A297,Cleaned_Customer_Names!$A296:$D2631,4,0)</f>
        <v>Menzies</v>
      </c>
      <c r="E297" s="22">
        <f>VLOOKUP($A297,Cleaned_Medical_Exam!$A296:$J2631,2,0)</f>
        <v>28.71</v>
      </c>
      <c r="F297" s="24">
        <f>VLOOKUP($A297,Cleaned_Medical_Exam!$A296:$J2631,3,0)</f>
        <v>5.2</v>
      </c>
      <c r="G297" s="20" t="str">
        <f>VLOOKUP($A297,Cleaned_Medical_Exam!$A296:$J2631,4,0)</f>
        <v>No</v>
      </c>
      <c r="H297" s="20" t="str">
        <f>VLOOKUP($A297,Cleaned_Medical_Exam!$A296:$J2631,5,0)</f>
        <v>No</v>
      </c>
      <c r="I297" s="20" t="str">
        <f>VLOOKUP($A297,Cleaned_Medical_Exam!$A296:$J2631,6,0)</f>
        <v>No</v>
      </c>
      <c r="J297" s="48">
        <f>VLOOKUP($A297,Cleaned_Medical_Exam!$A296:$J2631,7,0)</f>
        <v>1</v>
      </c>
      <c r="K297" s="8" t="str">
        <f>VLOOKUP($A297,Cleaned_Medical_Exam!$A296:$J2631,8,0)</f>
        <v>Yes</v>
      </c>
      <c r="L297" s="20" t="str">
        <f>VLOOKUP($A297,Cleaned_Medical_Exam!$A296:$J2631,9,0)</f>
        <v>Overweight</v>
      </c>
      <c r="M297" s="20" t="str">
        <f>VLOOKUP($A297,Cleaned_Medical_Exam!$A296:$J2631,10,0)</f>
        <v>Normal</v>
      </c>
      <c r="N297" s="48">
        <f>_xlfn.XLOOKUP(A297,Cleaned_Hospital_Details!A:A,Cleaned_Hospital_Details!B:B)</f>
        <v>3</v>
      </c>
      <c r="O297" s="49">
        <f>_xlfn.XLOOKUP($A297,Cleaned_Hospital_Details!$A:$A,Cleaned_Hospital_Details!C:C)</f>
        <v>31743.919999999998</v>
      </c>
      <c r="P297" s="8" t="str">
        <f>_xlfn.XLOOKUP($A297,Cleaned_Hospital_Details!$A:$A,Cleaned_Hospital_Details!D:D)</f>
        <v>Tier - 2</v>
      </c>
      <c r="Q297" s="8" t="str">
        <f>_xlfn.XLOOKUP($A297,Cleaned_Hospital_Details!$A:$A,Cleaned_Hospital_Details!E:E)</f>
        <v>Tier - 1</v>
      </c>
      <c r="R297" s="8" t="str">
        <f>_xlfn.XLOOKUP($A297,Cleaned_Hospital_Details!$A:$A,Cleaned_Hospital_Details!F:F)</f>
        <v>R1011</v>
      </c>
      <c r="S297" s="15">
        <f>_xlfn.XLOOKUP($A297,Cleaned_Hospital_Details!$A:$A,Cleaned_Hospital_Details!G:G)</f>
        <v>30935</v>
      </c>
      <c r="T297" s="8">
        <f>_xlfn.XLOOKUP($A297,Cleaned_Hospital_Details!$A:$A,Cleaned_Hospital_Details!H:H)</f>
        <v>38</v>
      </c>
      <c r="U297" s="8" t="str">
        <f>_xlfn.XLOOKUP($A297,Cleaned_Hospital_Details!$A:$A,Cleaned_Hospital_Details!I:I)</f>
        <v>Adult</v>
      </c>
      <c r="V297" t="str">
        <f t="shared" si="4"/>
        <v>Nicolas Menzies</v>
      </c>
    </row>
    <row r="298" spans="1:22" ht="15.6" x14ac:dyDescent="0.3">
      <c r="A298" s="10" t="s">
        <v>334</v>
      </c>
      <c r="B298" s="8" t="str">
        <f>VLOOKUP(A298,Cleaned_Customer_Names!A297:D2632,2,0)</f>
        <v>Mr.</v>
      </c>
      <c r="C298" s="8" t="str">
        <f>VLOOKUP(A298,Cleaned_Customer_Names!A297:D2632,3,0)</f>
        <v>Marcel</v>
      </c>
      <c r="D298" s="8" t="str">
        <f>VLOOKUP($A298,Cleaned_Customer_Names!$A297:$D2632,4,0)</f>
        <v>Buehler</v>
      </c>
      <c r="E298" s="22">
        <f>VLOOKUP($A298,Cleaned_Medical_Exam!$A297:$J2632,2,0)</f>
        <v>23</v>
      </c>
      <c r="F298" s="24">
        <f>VLOOKUP($A298,Cleaned_Medical_Exam!$A297:$J2632,3,0)</f>
        <v>5.48</v>
      </c>
      <c r="G298" s="20" t="str">
        <f>VLOOKUP($A298,Cleaned_Medical_Exam!$A297:$J2632,4,0)</f>
        <v>No</v>
      </c>
      <c r="H298" s="20" t="str">
        <f>VLOOKUP($A298,Cleaned_Medical_Exam!$A297:$J2632,5,0)</f>
        <v>No</v>
      </c>
      <c r="I298" s="20" t="str">
        <f>VLOOKUP($A298,Cleaned_Medical_Exam!$A297:$J2632,6,0)</f>
        <v>No</v>
      </c>
      <c r="J298" s="48">
        <f>VLOOKUP($A298,Cleaned_Medical_Exam!$A297:$J2632,7,0)</f>
        <v>0</v>
      </c>
      <c r="K298" s="8" t="str">
        <f>VLOOKUP($A298,Cleaned_Medical_Exam!$A297:$J2632,8,0)</f>
        <v>Yes</v>
      </c>
      <c r="L298" s="20" t="str">
        <f>VLOOKUP($A298,Cleaned_Medical_Exam!$A297:$J2632,9,0)</f>
        <v>Healthy Weight</v>
      </c>
      <c r="M298" s="20" t="str">
        <f>VLOOKUP($A298,Cleaned_Medical_Exam!$A297:$J2632,10,0)</f>
        <v>Normal</v>
      </c>
      <c r="N298" s="48">
        <f>_xlfn.XLOOKUP(A298,Cleaned_Hospital_Details!A:A,Cleaned_Hospital_Details!B:B)</f>
        <v>2</v>
      </c>
      <c r="O298" s="49">
        <f>_xlfn.XLOOKUP($A298,Cleaned_Hospital_Details!$A:$A,Cleaned_Hospital_Details!C:C)</f>
        <v>31736.7</v>
      </c>
      <c r="P298" s="8" t="str">
        <f>_xlfn.XLOOKUP($A298,Cleaned_Hospital_Details!$A:$A,Cleaned_Hospital_Details!D:D)</f>
        <v>Tier - 2</v>
      </c>
      <c r="Q298" s="8" t="str">
        <f>_xlfn.XLOOKUP($A298,Cleaned_Hospital_Details!$A:$A,Cleaned_Hospital_Details!E:E)</f>
        <v>Tier - 2</v>
      </c>
      <c r="R298" s="8" t="str">
        <f>_xlfn.XLOOKUP($A298,Cleaned_Hospital_Details!$A:$A,Cleaned_Hospital_Details!F:F)</f>
        <v>R1012</v>
      </c>
      <c r="S298" s="15">
        <f>_xlfn.XLOOKUP($A298,Cleaned_Hospital_Details!$A:$A,Cleaned_Hospital_Details!G:G)</f>
        <v>28412</v>
      </c>
      <c r="T298" s="8">
        <f>_xlfn.XLOOKUP($A298,Cleaned_Hospital_Details!$A:$A,Cleaned_Hospital_Details!H:H)</f>
        <v>45</v>
      </c>
      <c r="U298" s="8" t="str">
        <f>_xlfn.XLOOKUP($A298,Cleaned_Hospital_Details!$A:$A,Cleaned_Hospital_Details!I:I)</f>
        <v>Adult</v>
      </c>
      <c r="V298" t="str">
        <f t="shared" si="4"/>
        <v>Marcel Buehler</v>
      </c>
    </row>
    <row r="299" spans="1:22" ht="15.6" x14ac:dyDescent="0.3">
      <c r="A299" s="10" t="s">
        <v>335</v>
      </c>
      <c r="B299" s="8" t="str">
        <f>VLOOKUP(A299,Cleaned_Customer_Names!A298:D2633,2,0)</f>
        <v>Ms.</v>
      </c>
      <c r="C299" s="8" t="str">
        <f>VLOOKUP(A299,Cleaned_Customer_Names!A298:D2633,3,0)</f>
        <v>Ashley</v>
      </c>
      <c r="D299" s="8" t="str">
        <f>VLOOKUP($A299,Cleaned_Customer_Names!$A298:$D2633,4,0)</f>
        <v>Degen</v>
      </c>
      <c r="E299" s="22">
        <f>VLOOKUP($A299,Cleaned_Medical_Exam!$A298:$J2633,2,0)</f>
        <v>36.86</v>
      </c>
      <c r="F299" s="24">
        <f>VLOOKUP($A299,Cleaned_Medical_Exam!$A298:$J2633,3,0)</f>
        <v>11.95</v>
      </c>
      <c r="G299" s="20" t="str">
        <f>VLOOKUP($A299,Cleaned_Medical_Exam!$A298:$J2633,4,0)</f>
        <v>No</v>
      </c>
      <c r="H299" s="20" t="str">
        <f>VLOOKUP($A299,Cleaned_Medical_Exam!$A298:$J2633,5,0)</f>
        <v>No</v>
      </c>
      <c r="I299" s="20" t="str">
        <f>VLOOKUP($A299,Cleaned_Medical_Exam!$A298:$J2633,6,0)</f>
        <v>No</v>
      </c>
      <c r="J299" s="48">
        <f>VLOOKUP($A299,Cleaned_Medical_Exam!$A298:$J2633,7,0)</f>
        <v>0</v>
      </c>
      <c r="K299" s="8" t="str">
        <f>VLOOKUP($A299,Cleaned_Medical_Exam!$A298:$J2633,8,0)</f>
        <v>No</v>
      </c>
      <c r="L299" s="20" t="str">
        <f>VLOOKUP($A299,Cleaned_Medical_Exam!$A298:$J2633,9,0)</f>
        <v>Obesity</v>
      </c>
      <c r="M299" s="20" t="str">
        <f>VLOOKUP($A299,Cleaned_Medical_Exam!$A298:$J2633,10,0)</f>
        <v>Diabetes</v>
      </c>
      <c r="N299" s="48">
        <f>_xlfn.XLOOKUP(A299,Cleaned_Hospital_Details!A:A,Cleaned_Hospital_Details!B:B)</f>
        <v>1</v>
      </c>
      <c r="O299" s="49">
        <f>_xlfn.XLOOKUP($A299,Cleaned_Hospital_Details!$A:$A,Cleaned_Hospital_Details!C:C)</f>
        <v>31620</v>
      </c>
      <c r="P299" s="8" t="str">
        <f>_xlfn.XLOOKUP($A299,Cleaned_Hospital_Details!$A:$A,Cleaned_Hospital_Details!D:D)</f>
        <v>Tier - 2</v>
      </c>
      <c r="Q299" s="8" t="str">
        <f>_xlfn.XLOOKUP($A299,Cleaned_Hospital_Details!$A:$A,Cleaned_Hospital_Details!E:E)</f>
        <v>Tier - 1</v>
      </c>
      <c r="R299" s="8" t="str">
        <f>_xlfn.XLOOKUP($A299,Cleaned_Hospital_Details!$A:$A,Cleaned_Hospital_Details!F:F)</f>
        <v>R1024</v>
      </c>
      <c r="S299" s="15">
        <f>_xlfn.XLOOKUP($A299,Cleaned_Hospital_Details!$A:$A,Cleaned_Hospital_Details!G:G)</f>
        <v>22263</v>
      </c>
      <c r="T299" s="8">
        <f>_xlfn.XLOOKUP($A299,Cleaned_Hospital_Details!$A:$A,Cleaned_Hospital_Details!H:H)</f>
        <v>62</v>
      </c>
      <c r="U299" s="8" t="str">
        <f>_xlfn.XLOOKUP($A299,Cleaned_Hospital_Details!$A:$A,Cleaned_Hospital_Details!I:I)</f>
        <v>Old</v>
      </c>
      <c r="V299" t="str">
        <f t="shared" si="4"/>
        <v>Ashley Degen</v>
      </c>
    </row>
    <row r="300" spans="1:22" ht="15.6" x14ac:dyDescent="0.3">
      <c r="A300" s="10" t="s">
        <v>336</v>
      </c>
      <c r="B300" s="8" t="str">
        <f>VLOOKUP(A300,Cleaned_Customer_Names!A299:D2634,2,0)</f>
        <v>Mr.</v>
      </c>
      <c r="C300" s="8" t="str">
        <f>VLOOKUP(A300,Cleaned_Customer_Names!A299:D2634,3,0)</f>
        <v>Evan</v>
      </c>
      <c r="D300" s="8" t="str">
        <f>VLOOKUP($A300,Cleaned_Customer_Names!$A299:$D2634,4,0)</f>
        <v>Arsenault</v>
      </c>
      <c r="E300" s="22">
        <f>VLOOKUP($A300,Cleaned_Medical_Exam!$A299:$J2634,2,0)</f>
        <v>24.25</v>
      </c>
      <c r="F300" s="24">
        <f>VLOOKUP($A300,Cleaned_Medical_Exam!$A299:$J2634,3,0)</f>
        <v>8.6999999999999993</v>
      </c>
      <c r="G300" s="20" t="str">
        <f>VLOOKUP($A300,Cleaned_Medical_Exam!$A299:$J2634,4,0)</f>
        <v>Yes</v>
      </c>
      <c r="H300" s="20" t="str">
        <f>VLOOKUP($A300,Cleaned_Medical_Exam!$A299:$J2634,5,0)</f>
        <v>No</v>
      </c>
      <c r="I300" s="20" t="str">
        <f>VLOOKUP($A300,Cleaned_Medical_Exam!$A299:$J2634,6,0)</f>
        <v>No</v>
      </c>
      <c r="J300" s="48">
        <f>VLOOKUP($A300,Cleaned_Medical_Exam!$A299:$J2634,7,0)</f>
        <v>1</v>
      </c>
      <c r="K300" s="8" t="str">
        <f>VLOOKUP($A300,Cleaned_Medical_Exam!$A299:$J2634,8,0)</f>
        <v>Yes</v>
      </c>
      <c r="L300" s="20" t="str">
        <f>VLOOKUP($A300,Cleaned_Medical_Exam!$A299:$J2634,9,0)</f>
        <v>Healthy Weight</v>
      </c>
      <c r="M300" s="20" t="str">
        <f>VLOOKUP($A300,Cleaned_Medical_Exam!$A299:$J2634,10,0)</f>
        <v>Diabetes</v>
      </c>
      <c r="N300" s="48">
        <f>_xlfn.XLOOKUP(A300,Cleaned_Hospital_Details!A:A,Cleaned_Hospital_Details!B:B)</f>
        <v>1</v>
      </c>
      <c r="O300" s="49">
        <f>_xlfn.XLOOKUP($A300,Cleaned_Hospital_Details!$A:$A,Cleaned_Hospital_Details!C:C)</f>
        <v>31591.82</v>
      </c>
      <c r="P300" s="8" t="str">
        <f>_xlfn.XLOOKUP($A300,Cleaned_Hospital_Details!$A:$A,Cleaned_Hospital_Details!D:D)</f>
        <v>Tier - 2</v>
      </c>
      <c r="Q300" s="8" t="str">
        <f>_xlfn.XLOOKUP($A300,Cleaned_Hospital_Details!$A:$A,Cleaned_Hospital_Details!E:E)</f>
        <v>Tier - 1</v>
      </c>
      <c r="R300" s="8" t="str">
        <f>_xlfn.XLOOKUP($A300,Cleaned_Hospital_Details!$A:$A,Cleaned_Hospital_Details!F:F)</f>
        <v>R1011</v>
      </c>
      <c r="S300" s="15">
        <f>_xlfn.XLOOKUP($A300,Cleaned_Hospital_Details!$A:$A,Cleaned_Hospital_Details!G:G)</f>
        <v>27696</v>
      </c>
      <c r="T300" s="8">
        <f>_xlfn.XLOOKUP($A300,Cleaned_Hospital_Details!$A:$A,Cleaned_Hospital_Details!H:H)</f>
        <v>47</v>
      </c>
      <c r="U300" s="8" t="str">
        <f>_xlfn.XLOOKUP($A300,Cleaned_Hospital_Details!$A:$A,Cleaned_Hospital_Details!I:I)</f>
        <v>Adult</v>
      </c>
      <c r="V300" t="str">
        <f t="shared" si="4"/>
        <v>Evan Arsenault</v>
      </c>
    </row>
    <row r="301" spans="1:22" ht="15.6" x14ac:dyDescent="0.3">
      <c r="A301" s="10" t="s">
        <v>337</v>
      </c>
      <c r="B301" s="8" t="str">
        <f>VLOOKUP(A301,Cleaned_Customer_Names!A300:D2635,2,0)</f>
        <v>Ms.</v>
      </c>
      <c r="C301" s="8" t="str">
        <f>VLOOKUP(A301,Cleaned_Customer_Names!A300:D2635,3,0)</f>
        <v>Krisana</v>
      </c>
      <c r="D301" s="8" t="str">
        <f>VLOOKUP($A301,Cleaned_Customer_Names!$A300:$D2635,4,0)</f>
        <v>Hoff</v>
      </c>
      <c r="E301" s="22">
        <f>VLOOKUP($A301,Cleaned_Medical_Exam!$A300:$J2635,2,0)</f>
        <v>23.85</v>
      </c>
      <c r="F301" s="24">
        <f>VLOOKUP($A301,Cleaned_Medical_Exam!$A300:$J2635,3,0)</f>
        <v>7.84</v>
      </c>
      <c r="G301" s="20" t="str">
        <f>VLOOKUP($A301,Cleaned_Medical_Exam!$A300:$J2635,4,0)</f>
        <v>No</v>
      </c>
      <c r="H301" s="20" t="str">
        <f>VLOOKUP($A301,Cleaned_Medical_Exam!$A300:$J2635,5,0)</f>
        <v>No</v>
      </c>
      <c r="I301" s="20" t="str">
        <f>VLOOKUP($A301,Cleaned_Medical_Exam!$A300:$J2635,6,0)</f>
        <v>No</v>
      </c>
      <c r="J301" s="48">
        <f>VLOOKUP($A301,Cleaned_Medical_Exam!$A300:$J2635,7,0)</f>
        <v>0</v>
      </c>
      <c r="K301" s="8" t="str">
        <f>VLOOKUP($A301,Cleaned_Medical_Exam!$A300:$J2635,8,0)</f>
        <v>Yes</v>
      </c>
      <c r="L301" s="20" t="str">
        <f>VLOOKUP($A301,Cleaned_Medical_Exam!$A300:$J2635,9,0)</f>
        <v>Healthy Weight</v>
      </c>
      <c r="M301" s="20" t="str">
        <f>VLOOKUP($A301,Cleaned_Medical_Exam!$A300:$J2635,10,0)</f>
        <v>Diabetes</v>
      </c>
      <c r="N301" s="48">
        <f>_xlfn.XLOOKUP(A301,Cleaned_Hospital_Details!A:A,Cleaned_Hospital_Details!B:B)</f>
        <v>0</v>
      </c>
      <c r="O301" s="49">
        <f>_xlfn.XLOOKUP($A301,Cleaned_Hospital_Details!$A:$A,Cleaned_Hospital_Details!C:C)</f>
        <v>31368.81</v>
      </c>
      <c r="P301" s="8" t="str">
        <f>_xlfn.XLOOKUP($A301,Cleaned_Hospital_Details!$A:$A,Cleaned_Hospital_Details!D:D)</f>
        <v>Tier - 2</v>
      </c>
      <c r="Q301" s="8" t="str">
        <f>_xlfn.XLOOKUP($A301,Cleaned_Hospital_Details!$A:$A,Cleaned_Hospital_Details!E:E)</f>
        <v>Tier - 3</v>
      </c>
      <c r="R301" s="8" t="str">
        <f>_xlfn.XLOOKUP($A301,Cleaned_Hospital_Details!$A:$A,Cleaned_Hospital_Details!F:F)</f>
        <v>R1011</v>
      </c>
      <c r="S301" s="15">
        <f>_xlfn.XLOOKUP($A301,Cleaned_Hospital_Details!$A:$A,Cleaned_Hospital_Details!G:G)</f>
        <v>27310</v>
      </c>
      <c r="T301" s="8">
        <f>_xlfn.XLOOKUP($A301,Cleaned_Hospital_Details!$A:$A,Cleaned_Hospital_Details!H:H)</f>
        <v>48</v>
      </c>
      <c r="U301" s="8" t="str">
        <f>_xlfn.XLOOKUP($A301,Cleaned_Hospital_Details!$A:$A,Cleaned_Hospital_Details!I:I)</f>
        <v>Adult</v>
      </c>
      <c r="V301" t="str">
        <f t="shared" si="4"/>
        <v>Krisana Hoff</v>
      </c>
    </row>
    <row r="302" spans="1:22" ht="15.6" x14ac:dyDescent="0.3">
      <c r="A302" s="10" t="s">
        <v>338</v>
      </c>
      <c r="B302" s="8" t="str">
        <f>VLOOKUP(A302,Cleaned_Customer_Names!A301:D2636,2,0)</f>
        <v>Mr.</v>
      </c>
      <c r="C302" s="8" t="str">
        <f>VLOOKUP(A302,Cleaned_Customer_Names!A301:D2636,3,0)</f>
        <v>Kyle</v>
      </c>
      <c r="D302" s="8" t="str">
        <f>VLOOKUP($A302,Cleaned_Customer_Names!$A301:$D2636,4,0)</f>
        <v>Hall</v>
      </c>
      <c r="E302" s="22">
        <f>VLOOKUP($A302,Cleaned_Medical_Exam!$A301:$J2636,2,0)</f>
        <v>40.020000000000003</v>
      </c>
      <c r="F302" s="24">
        <f>VLOOKUP($A302,Cleaned_Medical_Exam!$A301:$J2636,3,0)</f>
        <v>5.19</v>
      </c>
      <c r="G302" s="20" t="str">
        <f>VLOOKUP($A302,Cleaned_Medical_Exam!$A301:$J2636,4,0)</f>
        <v>Yes</v>
      </c>
      <c r="H302" s="20" t="str">
        <f>VLOOKUP($A302,Cleaned_Medical_Exam!$A301:$J2636,5,0)</f>
        <v>No</v>
      </c>
      <c r="I302" s="20" t="str">
        <f>VLOOKUP($A302,Cleaned_Medical_Exam!$A301:$J2636,6,0)</f>
        <v>No</v>
      </c>
      <c r="J302" s="48">
        <f>VLOOKUP($A302,Cleaned_Medical_Exam!$A301:$J2636,7,0)</f>
        <v>1</v>
      </c>
      <c r="K302" s="8" t="str">
        <f>VLOOKUP($A302,Cleaned_Medical_Exam!$A301:$J2636,8,0)</f>
        <v>Yes</v>
      </c>
      <c r="L302" s="20" t="str">
        <f>VLOOKUP($A302,Cleaned_Medical_Exam!$A301:$J2636,9,0)</f>
        <v>Obesity</v>
      </c>
      <c r="M302" s="20" t="str">
        <f>VLOOKUP($A302,Cleaned_Medical_Exam!$A301:$J2636,10,0)</f>
        <v>Normal</v>
      </c>
      <c r="N302" s="48">
        <f>_xlfn.XLOOKUP(A302,Cleaned_Hospital_Details!A:A,Cleaned_Hospital_Details!B:B)</f>
        <v>0</v>
      </c>
      <c r="O302" s="49">
        <f>_xlfn.XLOOKUP($A302,Cleaned_Hospital_Details!$A:$A,Cleaned_Hospital_Details!C:C)</f>
        <v>31328.27</v>
      </c>
      <c r="P302" s="8" t="str">
        <f>_xlfn.XLOOKUP($A302,Cleaned_Hospital_Details!$A:$A,Cleaned_Hospital_Details!D:D)</f>
        <v>Tier - 2</v>
      </c>
      <c r="Q302" s="8" t="str">
        <f>_xlfn.XLOOKUP($A302,Cleaned_Hospital_Details!$A:$A,Cleaned_Hospital_Details!E:E)</f>
        <v>Tier - 2</v>
      </c>
      <c r="R302" s="8" t="str">
        <f>_xlfn.XLOOKUP($A302,Cleaned_Hospital_Details!$A:$A,Cleaned_Hospital_Details!F:F)</f>
        <v>R1011</v>
      </c>
      <c r="S302" s="15">
        <f>_xlfn.XLOOKUP($A302,Cleaned_Hospital_Details!$A:$A,Cleaned_Hospital_Details!G:G)</f>
        <v>34969</v>
      </c>
      <c r="T302" s="8">
        <f>_xlfn.XLOOKUP($A302,Cleaned_Hospital_Details!$A:$A,Cleaned_Hospital_Details!H:H)</f>
        <v>27</v>
      </c>
      <c r="U302" s="8" t="str">
        <f>_xlfn.XLOOKUP($A302,Cleaned_Hospital_Details!$A:$A,Cleaned_Hospital_Details!I:I)</f>
        <v>Adult</v>
      </c>
      <c r="V302" t="str">
        <f t="shared" si="4"/>
        <v>Kyle Hall</v>
      </c>
    </row>
    <row r="303" spans="1:22" ht="15.6" x14ac:dyDescent="0.3">
      <c r="A303" s="10" t="s">
        <v>339</v>
      </c>
      <c r="B303" s="8" t="str">
        <f>VLOOKUP(A303,Cleaned_Customer_Names!A302:D2637,2,0)</f>
        <v>Ms.</v>
      </c>
      <c r="C303" s="8" t="str">
        <f>VLOOKUP(A303,Cleaned_Customer_Names!A302:D2637,3,0)</f>
        <v>Kate</v>
      </c>
      <c r="D303" s="8" t="str">
        <f>VLOOKUP($A303,Cleaned_Customer_Names!$A302:$D2637,4,0)</f>
        <v>Ashley</v>
      </c>
      <c r="E303" s="22">
        <f>VLOOKUP($A303,Cleaned_Medical_Exam!$A302:$J2637,2,0)</f>
        <v>19.170000000000002</v>
      </c>
      <c r="F303" s="24">
        <f>VLOOKUP($A303,Cleaned_Medical_Exam!$A302:$J2637,3,0)</f>
        <v>8.41</v>
      </c>
      <c r="G303" s="20" t="str">
        <f>VLOOKUP($A303,Cleaned_Medical_Exam!$A302:$J2637,4,0)</f>
        <v>No</v>
      </c>
      <c r="H303" s="20" t="str">
        <f>VLOOKUP($A303,Cleaned_Medical_Exam!$A302:$J2637,5,0)</f>
        <v>No</v>
      </c>
      <c r="I303" s="20" t="str">
        <f>VLOOKUP($A303,Cleaned_Medical_Exam!$A302:$J2637,6,0)</f>
        <v>No</v>
      </c>
      <c r="J303" s="48">
        <f>VLOOKUP($A303,Cleaned_Medical_Exam!$A302:$J2637,7,0)</f>
        <v>0</v>
      </c>
      <c r="K303" s="8" t="str">
        <f>VLOOKUP($A303,Cleaned_Medical_Exam!$A302:$J2637,8,0)</f>
        <v>Yes</v>
      </c>
      <c r="L303" s="20" t="str">
        <f>VLOOKUP($A303,Cleaned_Medical_Exam!$A302:$J2637,9,0)</f>
        <v>Healthy Weight</v>
      </c>
      <c r="M303" s="20" t="str">
        <f>VLOOKUP($A303,Cleaned_Medical_Exam!$A302:$J2637,10,0)</f>
        <v>Diabetes</v>
      </c>
      <c r="N303" s="48">
        <f>_xlfn.XLOOKUP(A303,Cleaned_Hospital_Details!A:A,Cleaned_Hospital_Details!B:B)</f>
        <v>0</v>
      </c>
      <c r="O303" s="49">
        <f>_xlfn.XLOOKUP($A303,Cleaned_Hospital_Details!$A:$A,Cleaned_Hospital_Details!C:C)</f>
        <v>31322.53</v>
      </c>
      <c r="P303" s="8" t="str">
        <f>_xlfn.XLOOKUP($A303,Cleaned_Hospital_Details!$A:$A,Cleaned_Hospital_Details!D:D)</f>
        <v>Tier - 2</v>
      </c>
      <c r="Q303" s="8" t="str">
        <f>_xlfn.XLOOKUP($A303,Cleaned_Hospital_Details!$A:$A,Cleaned_Hospital_Details!E:E)</f>
        <v>Tier - 1</v>
      </c>
      <c r="R303" s="8" t="str">
        <f>_xlfn.XLOOKUP($A303,Cleaned_Hospital_Details!$A:$A,Cleaned_Hospital_Details!F:F)</f>
        <v>R1011</v>
      </c>
      <c r="S303" s="15">
        <f>_xlfn.XLOOKUP($A303,Cleaned_Hospital_Details!$A:$A,Cleaned_Hospital_Details!G:G)</f>
        <v>25028</v>
      </c>
      <c r="T303" s="8">
        <f>_xlfn.XLOOKUP($A303,Cleaned_Hospital_Details!$A:$A,Cleaned_Hospital_Details!H:H)</f>
        <v>54</v>
      </c>
      <c r="U303" s="8" t="str">
        <f>_xlfn.XLOOKUP($A303,Cleaned_Hospital_Details!$A:$A,Cleaned_Hospital_Details!I:I)</f>
        <v>Adult</v>
      </c>
      <c r="V303" t="str">
        <f t="shared" si="4"/>
        <v>Kate Ashley</v>
      </c>
    </row>
    <row r="304" spans="1:22" ht="15.6" x14ac:dyDescent="0.3">
      <c r="A304" s="10" t="s">
        <v>340</v>
      </c>
      <c r="B304" s="8" t="str">
        <f>VLOOKUP(A304,Cleaned_Customer_Names!A303:D2638,2,0)</f>
        <v>Mr.</v>
      </c>
      <c r="C304" s="8" t="str">
        <f>VLOOKUP(A304,Cleaned_Customer_Names!A303:D2638,3,0)</f>
        <v>Martin</v>
      </c>
      <c r="D304" s="8" t="str">
        <f>VLOOKUP($A304,Cleaned_Customer_Names!$A303:$D2638,4,0)</f>
        <v>Rindahl</v>
      </c>
      <c r="E304" s="22">
        <f>VLOOKUP($A304,Cleaned_Medical_Exam!$A303:$J2638,2,0)</f>
        <v>43.53</v>
      </c>
      <c r="F304" s="24">
        <f>VLOOKUP($A304,Cleaned_Medical_Exam!$A303:$J2638,3,0)</f>
        <v>5.86</v>
      </c>
      <c r="G304" s="20" t="str">
        <f>VLOOKUP($A304,Cleaned_Medical_Exam!$A303:$J2638,4,0)</f>
        <v>Yes</v>
      </c>
      <c r="H304" s="20" t="str">
        <f>VLOOKUP($A304,Cleaned_Medical_Exam!$A303:$J2638,5,0)</f>
        <v>Yes</v>
      </c>
      <c r="I304" s="20" t="str">
        <f>VLOOKUP($A304,Cleaned_Medical_Exam!$A303:$J2638,6,0)</f>
        <v>No</v>
      </c>
      <c r="J304" s="48">
        <f>VLOOKUP($A304,Cleaned_Medical_Exam!$A303:$J2638,7,0)</f>
        <v>2</v>
      </c>
      <c r="K304" s="8" t="str">
        <f>VLOOKUP($A304,Cleaned_Medical_Exam!$A303:$J2638,8,0)</f>
        <v>Yes</v>
      </c>
      <c r="L304" s="20" t="str">
        <f>VLOOKUP($A304,Cleaned_Medical_Exam!$A303:$J2638,9,0)</f>
        <v>Obesity</v>
      </c>
      <c r="M304" s="20" t="str">
        <f>VLOOKUP($A304,Cleaned_Medical_Exam!$A303:$J2638,10,0)</f>
        <v>Prediabetes</v>
      </c>
      <c r="N304" s="48">
        <f>_xlfn.XLOOKUP(A304,Cleaned_Hospital_Details!A:A,Cleaned_Hospital_Details!B:B)</f>
        <v>0</v>
      </c>
      <c r="O304" s="49">
        <f>_xlfn.XLOOKUP($A304,Cleaned_Hospital_Details!$A:$A,Cleaned_Hospital_Details!C:C)</f>
        <v>31234.560000000001</v>
      </c>
      <c r="P304" s="8" t="str">
        <f>_xlfn.XLOOKUP($A304,Cleaned_Hospital_Details!$A:$A,Cleaned_Hospital_Details!D:D)</f>
        <v>Tier - 1</v>
      </c>
      <c r="Q304" s="8" t="str">
        <f>_xlfn.XLOOKUP($A304,Cleaned_Hospital_Details!$A:$A,Cleaned_Hospital_Details!E:E)</f>
        <v>Tier - 1</v>
      </c>
      <c r="R304" s="8" t="str">
        <f>_xlfn.XLOOKUP($A304,Cleaned_Hospital_Details!$A:$A,Cleaned_Hospital_Details!F:F)</f>
        <v>R1011</v>
      </c>
      <c r="S304" s="15">
        <f>_xlfn.XLOOKUP($A304,Cleaned_Hospital_Details!$A:$A,Cleaned_Hospital_Details!G:G)</f>
        <v>36729</v>
      </c>
      <c r="T304" s="8">
        <f>_xlfn.XLOOKUP($A304,Cleaned_Hospital_Details!$A:$A,Cleaned_Hospital_Details!H:H)</f>
        <v>22</v>
      </c>
      <c r="U304" s="8" t="str">
        <f>_xlfn.XLOOKUP($A304,Cleaned_Hospital_Details!$A:$A,Cleaned_Hospital_Details!I:I)</f>
        <v>Adult</v>
      </c>
      <c r="V304" t="str">
        <f t="shared" si="4"/>
        <v>Martin Rindahl</v>
      </c>
    </row>
    <row r="305" spans="1:22" ht="15.6" x14ac:dyDescent="0.3">
      <c r="A305" s="10" t="s">
        <v>341</v>
      </c>
      <c r="B305" s="8" t="str">
        <f>VLOOKUP(A305,Cleaned_Customer_Names!A304:D2639,2,0)</f>
        <v>Ms.</v>
      </c>
      <c r="C305" s="8" t="str">
        <f>VLOOKUP(A305,Cleaned_Customer_Names!A304:D2639,3,0)</f>
        <v>Stacey</v>
      </c>
      <c r="D305" s="8" t="str">
        <f>VLOOKUP($A305,Cleaned_Customer_Names!$A304:$D2639,4,0)</f>
        <v>Clark</v>
      </c>
      <c r="E305" s="22">
        <f>VLOOKUP($A305,Cleaned_Medical_Exam!$A304:$J2639,2,0)</f>
        <v>46.06</v>
      </c>
      <c r="F305" s="24">
        <f>VLOOKUP($A305,Cleaned_Medical_Exam!$A304:$J2639,3,0)</f>
        <v>4.18</v>
      </c>
      <c r="G305" s="20" t="str">
        <f>VLOOKUP($A305,Cleaned_Medical_Exam!$A304:$J2639,4,0)</f>
        <v>No</v>
      </c>
      <c r="H305" s="20" t="str">
        <f>VLOOKUP($A305,Cleaned_Medical_Exam!$A304:$J2639,5,0)</f>
        <v>Yes</v>
      </c>
      <c r="I305" s="20" t="str">
        <f>VLOOKUP($A305,Cleaned_Medical_Exam!$A304:$J2639,6,0)</f>
        <v>No</v>
      </c>
      <c r="J305" s="48">
        <f>VLOOKUP($A305,Cleaned_Medical_Exam!$A304:$J2639,7,0)</f>
        <v>1</v>
      </c>
      <c r="K305" s="8" t="str">
        <f>VLOOKUP($A305,Cleaned_Medical_Exam!$A304:$J2639,8,0)</f>
        <v>Yes</v>
      </c>
      <c r="L305" s="20" t="str">
        <f>VLOOKUP($A305,Cleaned_Medical_Exam!$A304:$J2639,9,0)</f>
        <v>Obesity</v>
      </c>
      <c r="M305" s="20" t="str">
        <f>VLOOKUP($A305,Cleaned_Medical_Exam!$A304:$J2639,10,0)</f>
        <v>Normal</v>
      </c>
      <c r="N305" s="48">
        <f>_xlfn.XLOOKUP(A305,Cleaned_Hospital_Details!A:A,Cleaned_Hospital_Details!B:B)</f>
        <v>0</v>
      </c>
      <c r="O305" s="49">
        <f>_xlfn.XLOOKUP($A305,Cleaned_Hospital_Details!$A:$A,Cleaned_Hospital_Details!C:C)</f>
        <v>31196.61</v>
      </c>
      <c r="P305" s="8" t="str">
        <f>_xlfn.XLOOKUP($A305,Cleaned_Hospital_Details!$A:$A,Cleaned_Hospital_Details!D:D)</f>
        <v>Tier - 2</v>
      </c>
      <c r="Q305" s="8" t="str">
        <f>_xlfn.XLOOKUP($A305,Cleaned_Hospital_Details!$A:$A,Cleaned_Hospital_Details!E:E)</f>
        <v>Tier - 1</v>
      </c>
      <c r="R305" s="8" t="str">
        <f>_xlfn.XLOOKUP($A305,Cleaned_Hospital_Details!$A:$A,Cleaned_Hospital_Details!F:F)</f>
        <v>R1011</v>
      </c>
      <c r="S305" s="15">
        <f>_xlfn.XLOOKUP($A305,Cleaned_Hospital_Details!$A:$A,Cleaned_Hospital_Details!G:G)</f>
        <v>38300</v>
      </c>
      <c r="T305" s="8">
        <f>_xlfn.XLOOKUP($A305,Cleaned_Hospital_Details!$A:$A,Cleaned_Hospital_Details!H:H)</f>
        <v>18</v>
      </c>
      <c r="U305" s="8" t="str">
        <f>_xlfn.XLOOKUP($A305,Cleaned_Hospital_Details!$A:$A,Cleaned_Hospital_Details!I:I)</f>
        <v>Child</v>
      </c>
      <c r="V305" t="str">
        <f t="shared" si="4"/>
        <v>Stacey Clark</v>
      </c>
    </row>
    <row r="306" spans="1:22" ht="15.6" x14ac:dyDescent="0.3">
      <c r="A306" s="10" t="s">
        <v>342</v>
      </c>
      <c r="B306" s="8" t="str">
        <f>VLOOKUP(A306,Cleaned_Customer_Names!A305:D2640,2,0)</f>
        <v>Ms.</v>
      </c>
      <c r="C306" s="8" t="str">
        <f>VLOOKUP(A306,Cleaned_Customer_Names!A305:D2640,3,0)</f>
        <v>Christine</v>
      </c>
      <c r="D306" s="8" t="str">
        <f>VLOOKUP($A306,Cleaned_Customer_Names!$A305:$D2640,4,0)</f>
        <v>Irish</v>
      </c>
      <c r="E306" s="22">
        <f>VLOOKUP($A306,Cleaned_Medical_Exam!$A305:$J2640,2,0)</f>
        <v>29.92</v>
      </c>
      <c r="F306" s="24">
        <f>VLOOKUP($A306,Cleaned_Medical_Exam!$A305:$J2640,3,0)</f>
        <v>11.99</v>
      </c>
      <c r="G306" s="20" t="str">
        <f>VLOOKUP($A306,Cleaned_Medical_Exam!$A305:$J2640,4,0)</f>
        <v>Yes</v>
      </c>
      <c r="H306" s="20" t="str">
        <f>VLOOKUP($A306,Cleaned_Medical_Exam!$A305:$J2640,5,0)</f>
        <v>No</v>
      </c>
      <c r="I306" s="20" t="str">
        <f>VLOOKUP($A306,Cleaned_Medical_Exam!$A305:$J2640,6,0)</f>
        <v>No</v>
      </c>
      <c r="J306" s="48">
        <f>VLOOKUP($A306,Cleaned_Medical_Exam!$A305:$J2640,7,0)</f>
        <v>2</v>
      </c>
      <c r="K306" s="8" t="str">
        <f>VLOOKUP($A306,Cleaned_Medical_Exam!$A305:$J2640,8,0)</f>
        <v>Yes</v>
      </c>
      <c r="L306" s="20" t="str">
        <f>VLOOKUP($A306,Cleaned_Medical_Exam!$A305:$J2640,9,0)</f>
        <v>Overweight</v>
      </c>
      <c r="M306" s="20" t="str">
        <f>VLOOKUP($A306,Cleaned_Medical_Exam!$A305:$J2640,10,0)</f>
        <v>Diabetes</v>
      </c>
      <c r="N306" s="48">
        <f>_xlfn.XLOOKUP(A306,Cleaned_Hospital_Details!A:A,Cleaned_Hospital_Details!B:B)</f>
        <v>3</v>
      </c>
      <c r="O306" s="49">
        <f>_xlfn.XLOOKUP($A306,Cleaned_Hospital_Details!$A:$A,Cleaned_Hospital_Details!C:C)</f>
        <v>30942.19</v>
      </c>
      <c r="P306" s="8" t="str">
        <f>_xlfn.XLOOKUP($A306,Cleaned_Hospital_Details!$A:$A,Cleaned_Hospital_Details!D:D)</f>
        <v>Tier - 2</v>
      </c>
      <c r="Q306" s="8" t="str">
        <f>_xlfn.XLOOKUP($A306,Cleaned_Hospital_Details!$A:$A,Cleaned_Hospital_Details!E:E)</f>
        <v>Tier - 2</v>
      </c>
      <c r="R306" s="8" t="str">
        <f>_xlfn.XLOOKUP($A306,Cleaned_Hospital_Details!$A:$A,Cleaned_Hospital_Details!F:F)</f>
        <v>R1013</v>
      </c>
      <c r="S306" s="15">
        <f>_xlfn.XLOOKUP($A306,Cleaned_Hospital_Details!$A:$A,Cleaned_Hospital_Details!G:G)</f>
        <v>22533</v>
      </c>
      <c r="T306" s="8">
        <f>_xlfn.XLOOKUP($A306,Cleaned_Hospital_Details!$A:$A,Cleaned_Hospital_Details!H:H)</f>
        <v>61</v>
      </c>
      <c r="U306" s="8" t="str">
        <f>_xlfn.XLOOKUP($A306,Cleaned_Hospital_Details!$A:$A,Cleaned_Hospital_Details!I:I)</f>
        <v>Old</v>
      </c>
      <c r="V306" t="str">
        <f t="shared" si="4"/>
        <v>Christine Irish</v>
      </c>
    </row>
    <row r="307" spans="1:22" ht="15.6" x14ac:dyDescent="0.3">
      <c r="A307" s="10" t="s">
        <v>343</v>
      </c>
      <c r="B307" s="8" t="str">
        <f>VLOOKUP(A307,Cleaned_Customer_Names!A306:D2641,2,0)</f>
        <v>Ms.</v>
      </c>
      <c r="C307" s="8" t="str">
        <f>VLOOKUP(A307,Cleaned_Customer_Names!A306:D2641,3,0)</f>
        <v>Sarah</v>
      </c>
      <c r="D307" s="8" t="str">
        <f>VLOOKUP($A307,Cleaned_Customer_Names!$A306:$D2641,4,0)</f>
        <v>Richardson</v>
      </c>
      <c r="E307" s="22">
        <f>VLOOKUP($A307,Cleaned_Medical_Exam!$A306:$J2641,2,0)</f>
        <v>28.46</v>
      </c>
      <c r="F307" s="24">
        <f>VLOOKUP($A307,Cleaned_Medical_Exam!$A306:$J2641,3,0)</f>
        <v>4.8499999999999996</v>
      </c>
      <c r="G307" s="20" t="str">
        <f>VLOOKUP($A307,Cleaned_Medical_Exam!$A306:$J2641,4,0)</f>
        <v>Yes</v>
      </c>
      <c r="H307" s="20" t="str">
        <f>VLOOKUP($A307,Cleaned_Medical_Exam!$A306:$J2641,5,0)</f>
        <v>No</v>
      </c>
      <c r="I307" s="20" t="str">
        <f>VLOOKUP($A307,Cleaned_Medical_Exam!$A306:$J2641,6,0)</f>
        <v>No</v>
      </c>
      <c r="J307" s="48">
        <f>VLOOKUP($A307,Cleaned_Medical_Exam!$A306:$J2641,7,0)</f>
        <v>1</v>
      </c>
      <c r="K307" s="8" t="str">
        <f>VLOOKUP($A307,Cleaned_Medical_Exam!$A306:$J2641,8,0)</f>
        <v>Yes</v>
      </c>
      <c r="L307" s="20" t="str">
        <f>VLOOKUP($A307,Cleaned_Medical_Exam!$A306:$J2641,9,0)</f>
        <v>Overweight</v>
      </c>
      <c r="M307" s="20" t="str">
        <f>VLOOKUP($A307,Cleaned_Medical_Exam!$A306:$J2641,10,0)</f>
        <v>Normal</v>
      </c>
      <c r="N307" s="48">
        <f>_xlfn.XLOOKUP(A307,Cleaned_Hospital_Details!A:A,Cleaned_Hospital_Details!B:B)</f>
        <v>3</v>
      </c>
      <c r="O307" s="49">
        <f>_xlfn.XLOOKUP($A307,Cleaned_Hospital_Details!$A:$A,Cleaned_Hospital_Details!C:C)</f>
        <v>30763.01</v>
      </c>
      <c r="P307" s="8" t="str">
        <f>_xlfn.XLOOKUP($A307,Cleaned_Hospital_Details!$A:$A,Cleaned_Hospital_Details!D:D)</f>
        <v>Tier - 2</v>
      </c>
      <c r="Q307" s="8" t="str">
        <f>_xlfn.XLOOKUP($A307,Cleaned_Hospital_Details!$A:$A,Cleaned_Hospital_Details!E:E)</f>
        <v>Tier - 1</v>
      </c>
      <c r="R307" s="8" t="str">
        <f>_xlfn.XLOOKUP($A307,Cleaned_Hospital_Details!$A:$A,Cleaned_Hospital_Details!F:F)</f>
        <v>R1011</v>
      </c>
      <c r="S307" s="15">
        <f>_xlfn.XLOOKUP($A307,Cleaned_Hospital_Details!$A:$A,Cleaned_Hospital_Details!G:G)</f>
        <v>32391</v>
      </c>
      <c r="T307" s="8">
        <f>_xlfn.XLOOKUP($A307,Cleaned_Hospital_Details!$A:$A,Cleaned_Hospital_Details!H:H)</f>
        <v>34</v>
      </c>
      <c r="U307" s="8" t="str">
        <f>_xlfn.XLOOKUP($A307,Cleaned_Hospital_Details!$A:$A,Cleaned_Hospital_Details!I:I)</f>
        <v>Adult</v>
      </c>
      <c r="V307" t="str">
        <f t="shared" si="4"/>
        <v>Sarah Richardson</v>
      </c>
    </row>
    <row r="308" spans="1:22" ht="15.6" x14ac:dyDescent="0.3">
      <c r="A308" s="10" t="s">
        <v>344</v>
      </c>
      <c r="B308" s="8" t="str">
        <f>VLOOKUP(A308,Cleaned_Customer_Names!A307:D2642,2,0)</f>
        <v>Ms.</v>
      </c>
      <c r="C308" s="8" t="str">
        <f>VLOOKUP(A308,Cleaned_Customer_Names!A307:D2642,3,0)</f>
        <v>Megan</v>
      </c>
      <c r="D308" s="8" t="str">
        <f>VLOOKUP($A308,Cleaned_Customer_Names!$A307:$D2642,4,0)</f>
        <v>Dewitt</v>
      </c>
      <c r="E308" s="22">
        <f>VLOOKUP($A308,Cleaned_Medical_Exam!$A307:$J2642,2,0)</f>
        <v>24.56</v>
      </c>
      <c r="F308" s="24">
        <f>VLOOKUP($A308,Cleaned_Medical_Exam!$A307:$J2642,3,0)</f>
        <v>6.18</v>
      </c>
      <c r="G308" s="20" t="str">
        <f>VLOOKUP($A308,Cleaned_Medical_Exam!$A307:$J2642,4,0)</f>
        <v>Yes</v>
      </c>
      <c r="H308" s="20" t="str">
        <f>VLOOKUP($A308,Cleaned_Medical_Exam!$A307:$J2642,5,0)</f>
        <v>No</v>
      </c>
      <c r="I308" s="20" t="str">
        <f>VLOOKUP($A308,Cleaned_Medical_Exam!$A307:$J2642,6,0)</f>
        <v>Yes</v>
      </c>
      <c r="J308" s="48">
        <f>VLOOKUP($A308,Cleaned_Medical_Exam!$A307:$J2642,7,0)</f>
        <v>1</v>
      </c>
      <c r="K308" s="8" t="str">
        <f>VLOOKUP($A308,Cleaned_Medical_Exam!$A307:$J2642,8,0)</f>
        <v>Yes</v>
      </c>
      <c r="L308" s="20" t="str">
        <f>VLOOKUP($A308,Cleaned_Medical_Exam!$A307:$J2642,9,0)</f>
        <v>Healthy Weight</v>
      </c>
      <c r="M308" s="20" t="str">
        <f>VLOOKUP($A308,Cleaned_Medical_Exam!$A307:$J2642,10,0)</f>
        <v>Prediabetes</v>
      </c>
      <c r="N308" s="48">
        <f>_xlfn.XLOOKUP(A308,Cleaned_Hospital_Details!A:A,Cleaned_Hospital_Details!B:B)</f>
        <v>3</v>
      </c>
      <c r="O308" s="49">
        <f>_xlfn.XLOOKUP($A308,Cleaned_Hospital_Details!$A:$A,Cleaned_Hospital_Details!C:C)</f>
        <v>30724.44</v>
      </c>
      <c r="P308" s="8" t="str">
        <f>_xlfn.XLOOKUP($A308,Cleaned_Hospital_Details!$A:$A,Cleaned_Hospital_Details!D:D)</f>
        <v>Tier - 2</v>
      </c>
      <c r="Q308" s="8" t="str">
        <f>_xlfn.XLOOKUP($A308,Cleaned_Hospital_Details!$A:$A,Cleaned_Hospital_Details!E:E)</f>
        <v>Tier - 3</v>
      </c>
      <c r="R308" s="8" t="str">
        <f>_xlfn.XLOOKUP($A308,Cleaned_Hospital_Details!$A:$A,Cleaned_Hospital_Details!F:F)</f>
        <v>R1011</v>
      </c>
      <c r="S308" s="15">
        <f>_xlfn.XLOOKUP($A308,Cleaned_Hospital_Details!$A:$A,Cleaned_Hospital_Details!G:G)</f>
        <v>30671</v>
      </c>
      <c r="T308" s="8">
        <f>_xlfn.XLOOKUP($A308,Cleaned_Hospital_Details!$A:$A,Cleaned_Hospital_Details!H:H)</f>
        <v>39</v>
      </c>
      <c r="U308" s="8" t="str">
        <f>_xlfn.XLOOKUP($A308,Cleaned_Hospital_Details!$A:$A,Cleaned_Hospital_Details!I:I)</f>
        <v>Adult</v>
      </c>
      <c r="V308" t="str">
        <f t="shared" si="4"/>
        <v>Megan Dewitt</v>
      </c>
    </row>
    <row r="309" spans="1:22" ht="15.6" x14ac:dyDescent="0.3">
      <c r="A309" s="10" t="s">
        <v>345</v>
      </c>
      <c r="B309" s="8" t="str">
        <f>VLOOKUP(A309,Cleaned_Customer_Names!A308:D2643,2,0)</f>
        <v>Mr.</v>
      </c>
      <c r="C309" s="8" t="str">
        <f>VLOOKUP(A309,Cleaned_Customer_Names!A308:D2643,3,0)</f>
        <v>Jason</v>
      </c>
      <c r="D309" s="8" t="str">
        <f>VLOOKUP($A309,Cleaned_Customer_Names!$A308:$D2643,4,0)</f>
        <v>Hickman</v>
      </c>
      <c r="E309" s="22">
        <f>VLOOKUP($A309,Cleaned_Medical_Exam!$A308:$J2643,2,0)</f>
        <v>41.19</v>
      </c>
      <c r="F309" s="24">
        <f>VLOOKUP($A309,Cleaned_Medical_Exam!$A308:$J2643,3,0)</f>
        <v>6.37</v>
      </c>
      <c r="G309" s="20" t="str">
        <f>VLOOKUP($A309,Cleaned_Medical_Exam!$A308:$J2643,4,0)</f>
        <v>No</v>
      </c>
      <c r="H309" s="20" t="str">
        <f>VLOOKUP($A309,Cleaned_Medical_Exam!$A308:$J2643,5,0)</f>
        <v>No</v>
      </c>
      <c r="I309" s="20" t="str">
        <f>VLOOKUP($A309,Cleaned_Medical_Exam!$A308:$J2643,6,0)</f>
        <v>No</v>
      </c>
      <c r="J309" s="48">
        <f>VLOOKUP($A309,Cleaned_Medical_Exam!$A308:$J2643,7,0)</f>
        <v>0</v>
      </c>
      <c r="K309" s="8" t="str">
        <f>VLOOKUP($A309,Cleaned_Medical_Exam!$A308:$J2643,8,0)</f>
        <v>Yes</v>
      </c>
      <c r="L309" s="20" t="str">
        <f>VLOOKUP($A309,Cleaned_Medical_Exam!$A308:$J2643,9,0)</f>
        <v>Obesity</v>
      </c>
      <c r="M309" s="20" t="str">
        <f>VLOOKUP($A309,Cleaned_Medical_Exam!$A308:$J2643,10,0)</f>
        <v>Prediabetes</v>
      </c>
      <c r="N309" s="48">
        <f>_xlfn.XLOOKUP(A309,Cleaned_Hospital_Details!A:A,Cleaned_Hospital_Details!B:B)</f>
        <v>0</v>
      </c>
      <c r="O309" s="49">
        <f>_xlfn.XLOOKUP($A309,Cleaned_Hospital_Details!$A:$A,Cleaned_Hospital_Details!C:C)</f>
        <v>30697.71</v>
      </c>
      <c r="P309" s="8" t="str">
        <f>_xlfn.XLOOKUP($A309,Cleaned_Hospital_Details!$A:$A,Cleaned_Hospital_Details!D:D)</f>
        <v>Tier - 1</v>
      </c>
      <c r="Q309" s="8" t="str">
        <f>_xlfn.XLOOKUP($A309,Cleaned_Hospital_Details!$A:$A,Cleaned_Hospital_Details!E:E)</f>
        <v>Tier - 2</v>
      </c>
      <c r="R309" s="8" t="str">
        <f>_xlfn.XLOOKUP($A309,Cleaned_Hospital_Details!$A:$A,Cleaned_Hospital_Details!F:F)</f>
        <v>R1011</v>
      </c>
      <c r="S309" s="15">
        <f>_xlfn.XLOOKUP($A309,Cleaned_Hospital_Details!$A:$A,Cleaned_Hospital_Details!G:G)</f>
        <v>36424</v>
      </c>
      <c r="T309" s="8">
        <f>_xlfn.XLOOKUP($A309,Cleaned_Hospital_Details!$A:$A,Cleaned_Hospital_Details!H:H)</f>
        <v>23</v>
      </c>
      <c r="U309" s="8" t="str">
        <f>_xlfn.XLOOKUP($A309,Cleaned_Hospital_Details!$A:$A,Cleaned_Hospital_Details!I:I)</f>
        <v>Adult</v>
      </c>
      <c r="V309" t="str">
        <f t="shared" si="4"/>
        <v>Jason Hickman</v>
      </c>
    </row>
    <row r="310" spans="1:22" ht="15.6" x14ac:dyDescent="0.3">
      <c r="A310" s="10" t="s">
        <v>346</v>
      </c>
      <c r="B310" s="8" t="str">
        <f>VLOOKUP(A310,Cleaned_Customer_Names!A309:D2644,2,0)</f>
        <v>Ms.</v>
      </c>
      <c r="C310" s="8" t="str">
        <f>VLOOKUP(A310,Cleaned_Customer_Names!A309:D2644,3,0)</f>
        <v>Michele</v>
      </c>
      <c r="D310" s="8" t="str">
        <f>VLOOKUP($A310,Cleaned_Customer_Names!$A309:$D2644,4,0)</f>
        <v>Gonzalez</v>
      </c>
      <c r="E310" s="22">
        <f>VLOOKUP($A310,Cleaned_Medical_Exam!$A309:$J2644,2,0)</f>
        <v>18.63</v>
      </c>
      <c r="F310" s="24">
        <f>VLOOKUP($A310,Cleaned_Medical_Exam!$A309:$J2644,3,0)</f>
        <v>9.81</v>
      </c>
      <c r="G310" s="20" t="str">
        <f>VLOOKUP($A310,Cleaned_Medical_Exam!$A309:$J2644,4,0)</f>
        <v>Yes</v>
      </c>
      <c r="H310" s="20" t="str">
        <f>VLOOKUP($A310,Cleaned_Medical_Exam!$A309:$J2644,5,0)</f>
        <v>No</v>
      </c>
      <c r="I310" s="20" t="str">
        <f>VLOOKUP($A310,Cleaned_Medical_Exam!$A309:$J2644,6,0)</f>
        <v>No</v>
      </c>
      <c r="J310" s="48">
        <f>VLOOKUP($A310,Cleaned_Medical_Exam!$A309:$J2644,7,0)</f>
        <v>2</v>
      </c>
      <c r="K310" s="8" t="str">
        <f>VLOOKUP($A310,Cleaned_Medical_Exam!$A309:$J2644,8,0)</f>
        <v>Yes</v>
      </c>
      <c r="L310" s="20" t="str">
        <f>VLOOKUP($A310,Cleaned_Medical_Exam!$A309:$J2644,9,0)</f>
        <v>Healthy Weight</v>
      </c>
      <c r="M310" s="20" t="str">
        <f>VLOOKUP($A310,Cleaned_Medical_Exam!$A309:$J2644,10,0)</f>
        <v>Diabetes</v>
      </c>
      <c r="N310" s="48">
        <f>_xlfn.XLOOKUP(A310,Cleaned_Hospital_Details!A:A,Cleaned_Hospital_Details!B:B)</f>
        <v>0</v>
      </c>
      <c r="O310" s="49">
        <f>_xlfn.XLOOKUP($A310,Cleaned_Hospital_Details!$A:$A,Cleaned_Hospital_Details!C:C)</f>
        <v>30625.65</v>
      </c>
      <c r="P310" s="8" t="str">
        <f>_xlfn.XLOOKUP($A310,Cleaned_Hospital_Details!$A:$A,Cleaned_Hospital_Details!D:D)</f>
        <v>Tier - 2</v>
      </c>
      <c r="Q310" s="8" t="str">
        <f>_xlfn.XLOOKUP($A310,Cleaned_Hospital_Details!$A:$A,Cleaned_Hospital_Details!E:E)</f>
        <v>Tier - 3</v>
      </c>
      <c r="R310" s="8" t="str">
        <f>_xlfn.XLOOKUP($A310,Cleaned_Hospital_Details!$A:$A,Cleaned_Hospital_Details!F:F)</f>
        <v>R1011</v>
      </c>
      <c r="S310" s="15">
        <f>_xlfn.XLOOKUP($A310,Cleaned_Hospital_Details!$A:$A,Cleaned_Hospital_Details!G:G)</f>
        <v>25883</v>
      </c>
      <c r="T310" s="8">
        <f>_xlfn.XLOOKUP($A310,Cleaned_Hospital_Details!$A:$A,Cleaned_Hospital_Details!H:H)</f>
        <v>52</v>
      </c>
      <c r="U310" s="8" t="str">
        <f>_xlfn.XLOOKUP($A310,Cleaned_Hospital_Details!$A:$A,Cleaned_Hospital_Details!I:I)</f>
        <v>Adult</v>
      </c>
      <c r="V310" t="str">
        <f t="shared" si="4"/>
        <v>Michele Gonzalez</v>
      </c>
    </row>
    <row r="311" spans="1:22" ht="15.6" x14ac:dyDescent="0.3">
      <c r="A311" s="10" t="s">
        <v>347</v>
      </c>
      <c r="B311" s="8" t="str">
        <f>VLOOKUP(A311,Cleaned_Customer_Names!A310:D2645,2,0)</f>
        <v>Ms.</v>
      </c>
      <c r="C311" s="8" t="str">
        <f>VLOOKUP(A311,Cleaned_Customer_Names!A310:D2645,3,0)</f>
        <v>Nikki</v>
      </c>
      <c r="D311" s="8" t="str">
        <f>VLOOKUP($A311,Cleaned_Customer_Names!$A310:$D2645,4,0)</f>
        <v>Difani</v>
      </c>
      <c r="E311" s="22">
        <f>VLOOKUP($A311,Cleaned_Medical_Exam!$A310:$J2645,2,0)</f>
        <v>26.26</v>
      </c>
      <c r="F311" s="24">
        <f>VLOOKUP($A311,Cleaned_Medical_Exam!$A310:$J2645,3,0)</f>
        <v>11.8</v>
      </c>
      <c r="G311" s="20" t="str">
        <f>VLOOKUP($A311,Cleaned_Medical_Exam!$A310:$J2645,4,0)</f>
        <v>Yes</v>
      </c>
      <c r="H311" s="20" t="str">
        <f>VLOOKUP($A311,Cleaned_Medical_Exam!$A310:$J2645,5,0)</f>
        <v>No</v>
      </c>
      <c r="I311" s="20" t="str">
        <f>VLOOKUP($A311,Cleaned_Medical_Exam!$A310:$J2645,6,0)</f>
        <v>No</v>
      </c>
      <c r="J311" s="48">
        <f>VLOOKUP($A311,Cleaned_Medical_Exam!$A310:$J2645,7,0)</f>
        <v>1</v>
      </c>
      <c r="K311" s="8" t="str">
        <f>VLOOKUP($A311,Cleaned_Medical_Exam!$A310:$J2645,8,0)</f>
        <v>Yes</v>
      </c>
      <c r="L311" s="20" t="str">
        <f>VLOOKUP($A311,Cleaned_Medical_Exam!$A310:$J2645,9,0)</f>
        <v>Overweight</v>
      </c>
      <c r="M311" s="20" t="str">
        <f>VLOOKUP($A311,Cleaned_Medical_Exam!$A310:$J2645,10,0)</f>
        <v>Diabetes</v>
      </c>
      <c r="N311" s="48">
        <f>_xlfn.XLOOKUP(A311,Cleaned_Hospital_Details!A:A,Cleaned_Hospital_Details!B:B)</f>
        <v>3</v>
      </c>
      <c r="O311" s="49">
        <f>_xlfn.XLOOKUP($A311,Cleaned_Hospital_Details!$A:$A,Cleaned_Hospital_Details!C:C)</f>
        <v>30530.5</v>
      </c>
      <c r="P311" s="8" t="str">
        <f>_xlfn.XLOOKUP($A311,Cleaned_Hospital_Details!$A:$A,Cleaned_Hospital_Details!D:D)</f>
        <v>Tier - 2</v>
      </c>
      <c r="Q311" s="8" t="str">
        <f>_xlfn.XLOOKUP($A311,Cleaned_Hospital_Details!$A:$A,Cleaned_Hospital_Details!E:E)</f>
        <v>Tier - 1</v>
      </c>
      <c r="R311" s="8" t="str">
        <f>_xlfn.XLOOKUP($A311,Cleaned_Hospital_Details!$A:$A,Cleaned_Hospital_Details!F:F)</f>
        <v>R1011</v>
      </c>
      <c r="S311" s="15">
        <f>_xlfn.XLOOKUP($A311,Cleaned_Hospital_Details!$A:$A,Cleaned_Hospital_Details!G:G)</f>
        <v>31634</v>
      </c>
      <c r="T311" s="8">
        <f>_xlfn.XLOOKUP($A311,Cleaned_Hospital_Details!$A:$A,Cleaned_Hospital_Details!H:H)</f>
        <v>36</v>
      </c>
      <c r="U311" s="8" t="str">
        <f>_xlfn.XLOOKUP($A311,Cleaned_Hospital_Details!$A:$A,Cleaned_Hospital_Details!I:I)</f>
        <v>Adult</v>
      </c>
      <c r="V311" t="str">
        <f t="shared" si="4"/>
        <v>Nikki Difani</v>
      </c>
    </row>
    <row r="312" spans="1:22" ht="15.6" x14ac:dyDescent="0.3">
      <c r="A312" s="10" t="s">
        <v>348</v>
      </c>
      <c r="B312" s="8" t="str">
        <f>VLOOKUP(A312,Cleaned_Customer_Names!A311:D2646,2,0)</f>
        <v>Mr.</v>
      </c>
      <c r="C312" s="8" t="str">
        <f>VLOOKUP(A312,Cleaned_Customer_Names!A311:D2646,3,0)</f>
        <v>Philip</v>
      </c>
      <c r="D312" s="8" t="str">
        <f>VLOOKUP($A312,Cleaned_Customer_Names!$A311:$D2646,4,0)</f>
        <v>Turner</v>
      </c>
      <c r="E312" s="22">
        <f>VLOOKUP($A312,Cleaned_Medical_Exam!$A311:$J2646,2,0)</f>
        <v>22.37</v>
      </c>
      <c r="F312" s="24">
        <f>VLOOKUP($A312,Cleaned_Medical_Exam!$A311:$J2646,3,0)</f>
        <v>5.86</v>
      </c>
      <c r="G312" s="20" t="str">
        <f>VLOOKUP($A312,Cleaned_Medical_Exam!$A311:$J2646,4,0)</f>
        <v>Yes</v>
      </c>
      <c r="H312" s="20" t="str">
        <f>VLOOKUP($A312,Cleaned_Medical_Exam!$A311:$J2646,5,0)</f>
        <v>No</v>
      </c>
      <c r="I312" s="20" t="str">
        <f>VLOOKUP($A312,Cleaned_Medical_Exam!$A311:$J2646,6,0)</f>
        <v>Yes</v>
      </c>
      <c r="J312" s="48">
        <f>VLOOKUP($A312,Cleaned_Medical_Exam!$A311:$J2646,7,0)</f>
        <v>1</v>
      </c>
      <c r="K312" s="8" t="str">
        <f>VLOOKUP($A312,Cleaned_Medical_Exam!$A311:$J2646,8,0)</f>
        <v>Yes</v>
      </c>
      <c r="L312" s="20" t="str">
        <f>VLOOKUP($A312,Cleaned_Medical_Exam!$A311:$J2646,9,0)</f>
        <v>Healthy Weight</v>
      </c>
      <c r="M312" s="20" t="str">
        <f>VLOOKUP($A312,Cleaned_Medical_Exam!$A311:$J2646,10,0)</f>
        <v>Prediabetes</v>
      </c>
      <c r="N312" s="48">
        <f>_xlfn.XLOOKUP(A312,Cleaned_Hospital_Details!A:A,Cleaned_Hospital_Details!B:B)</f>
        <v>3</v>
      </c>
      <c r="O312" s="49">
        <f>_xlfn.XLOOKUP($A312,Cleaned_Hospital_Details!$A:$A,Cleaned_Hospital_Details!C:C)</f>
        <v>30457.37</v>
      </c>
      <c r="P312" s="8" t="str">
        <f>_xlfn.XLOOKUP($A312,Cleaned_Hospital_Details!$A:$A,Cleaned_Hospital_Details!D:D)</f>
        <v>Tier - 2</v>
      </c>
      <c r="Q312" s="8" t="str">
        <f>_xlfn.XLOOKUP($A312,Cleaned_Hospital_Details!$A:$A,Cleaned_Hospital_Details!E:E)</f>
        <v>Tier - 1</v>
      </c>
      <c r="R312" s="8" t="str">
        <f>_xlfn.XLOOKUP($A312,Cleaned_Hospital_Details!$A:$A,Cleaned_Hospital_Details!F:F)</f>
        <v>R1012</v>
      </c>
      <c r="S312" s="15">
        <f>_xlfn.XLOOKUP($A312,Cleaned_Hospital_Details!$A:$A,Cleaned_Hospital_Details!G:G)</f>
        <v>30562</v>
      </c>
      <c r="T312" s="8">
        <f>_xlfn.XLOOKUP($A312,Cleaned_Hospital_Details!$A:$A,Cleaned_Hospital_Details!H:H)</f>
        <v>39</v>
      </c>
      <c r="U312" s="8" t="str">
        <f>_xlfn.XLOOKUP($A312,Cleaned_Hospital_Details!$A:$A,Cleaned_Hospital_Details!I:I)</f>
        <v>Adult</v>
      </c>
      <c r="V312" t="str">
        <f t="shared" si="4"/>
        <v>Philip Turner</v>
      </c>
    </row>
    <row r="313" spans="1:22" ht="15.6" x14ac:dyDescent="0.3">
      <c r="A313" s="10" t="s">
        <v>349</v>
      </c>
      <c r="B313" s="8" t="str">
        <f>VLOOKUP(A313,Cleaned_Customer_Names!A312:D2647,2,0)</f>
        <v>Mr.</v>
      </c>
      <c r="C313" s="8" t="str">
        <f>VLOOKUP(A313,Cleaned_Customer_Names!A312:D2647,3,0)</f>
        <v>Bryan</v>
      </c>
      <c r="D313" s="8" t="str">
        <f>VLOOKUP($A313,Cleaned_Customer_Names!$A312:$D2647,4,0)</f>
        <v>Widmann</v>
      </c>
      <c r="E313" s="22">
        <f>VLOOKUP($A313,Cleaned_Medical_Exam!$A312:$J2647,2,0)</f>
        <v>39.619999999999997</v>
      </c>
      <c r="F313" s="24">
        <f>VLOOKUP($A313,Cleaned_Medical_Exam!$A312:$J2647,3,0)</f>
        <v>4.28</v>
      </c>
      <c r="G313" s="20" t="str">
        <f>VLOOKUP($A313,Cleaned_Medical_Exam!$A312:$J2647,4,0)</f>
        <v>No</v>
      </c>
      <c r="H313" s="20" t="str">
        <f>VLOOKUP($A313,Cleaned_Medical_Exam!$A312:$J2647,5,0)</f>
        <v>No</v>
      </c>
      <c r="I313" s="20" t="str">
        <f>VLOOKUP($A313,Cleaned_Medical_Exam!$A312:$J2647,6,0)</f>
        <v>No</v>
      </c>
      <c r="J313" s="48">
        <f>VLOOKUP($A313,Cleaned_Medical_Exam!$A312:$J2647,7,0)</f>
        <v>1</v>
      </c>
      <c r="K313" s="8" t="str">
        <f>VLOOKUP($A313,Cleaned_Medical_Exam!$A312:$J2647,8,0)</f>
        <v>Yes</v>
      </c>
      <c r="L313" s="20" t="str">
        <f>VLOOKUP($A313,Cleaned_Medical_Exam!$A312:$J2647,9,0)</f>
        <v>Obesity</v>
      </c>
      <c r="M313" s="20" t="str">
        <f>VLOOKUP($A313,Cleaned_Medical_Exam!$A312:$J2647,10,0)</f>
        <v>Normal</v>
      </c>
      <c r="N313" s="48">
        <f>_xlfn.XLOOKUP(A313,Cleaned_Hospital_Details!A:A,Cleaned_Hospital_Details!B:B)</f>
        <v>0</v>
      </c>
      <c r="O313" s="49">
        <f>_xlfn.XLOOKUP($A313,Cleaned_Hospital_Details!$A:$A,Cleaned_Hospital_Details!C:C)</f>
        <v>30422.03</v>
      </c>
      <c r="P313" s="8" t="str">
        <f>_xlfn.XLOOKUP($A313,Cleaned_Hospital_Details!$A:$A,Cleaned_Hospital_Details!D:D)</f>
        <v>Tier - 2</v>
      </c>
      <c r="Q313" s="8" t="str">
        <f>_xlfn.XLOOKUP($A313,Cleaned_Hospital_Details!$A:$A,Cleaned_Hospital_Details!E:E)</f>
        <v>Tier - 3</v>
      </c>
      <c r="R313" s="8" t="str">
        <f>_xlfn.XLOOKUP($A313,Cleaned_Hospital_Details!$A:$A,Cleaned_Hospital_Details!F:F)</f>
        <v>R1011</v>
      </c>
      <c r="S313" s="15">
        <f>_xlfn.XLOOKUP($A313,Cleaned_Hospital_Details!$A:$A,Cleaned_Hospital_Details!G:G)</f>
        <v>36096</v>
      </c>
      <c r="T313" s="8">
        <f>_xlfn.XLOOKUP($A313,Cleaned_Hospital_Details!$A:$A,Cleaned_Hospital_Details!H:H)</f>
        <v>24</v>
      </c>
      <c r="U313" s="8" t="str">
        <f>_xlfn.XLOOKUP($A313,Cleaned_Hospital_Details!$A:$A,Cleaned_Hospital_Details!I:I)</f>
        <v>Adult</v>
      </c>
      <c r="V313" t="str">
        <f t="shared" si="4"/>
        <v>Bryan Widmann</v>
      </c>
    </row>
    <row r="314" spans="1:22" ht="15.6" x14ac:dyDescent="0.3">
      <c r="A314" s="10" t="s">
        <v>350</v>
      </c>
      <c r="B314" s="8" t="str">
        <f>VLOOKUP(A314,Cleaned_Customer_Names!A313:D2648,2,0)</f>
        <v>Mr.</v>
      </c>
      <c r="C314" s="8" t="str">
        <f>VLOOKUP(A314,Cleaned_Customer_Names!A313:D2648,3,0)</f>
        <v>Timothy</v>
      </c>
      <c r="D314" s="8" t="str">
        <f>VLOOKUP($A314,Cleaned_Customer_Names!$A313:$D2648,4,0)</f>
        <v>Tunney</v>
      </c>
      <c r="E314" s="22">
        <f>VLOOKUP($A314,Cleaned_Medical_Exam!$A313:$J2648,2,0)</f>
        <v>18.329999999999998</v>
      </c>
      <c r="F314" s="24">
        <f>VLOOKUP($A314,Cleaned_Medical_Exam!$A313:$J2648,3,0)</f>
        <v>4.16</v>
      </c>
      <c r="G314" s="20" t="str">
        <f>VLOOKUP($A314,Cleaned_Medical_Exam!$A313:$J2648,4,0)</f>
        <v>Yes</v>
      </c>
      <c r="H314" s="20" t="str">
        <f>VLOOKUP($A314,Cleaned_Medical_Exam!$A313:$J2648,5,0)</f>
        <v>No</v>
      </c>
      <c r="I314" s="20" t="str">
        <f>VLOOKUP($A314,Cleaned_Medical_Exam!$A313:$J2648,6,0)</f>
        <v>No</v>
      </c>
      <c r="J314" s="48">
        <f>VLOOKUP($A314,Cleaned_Medical_Exam!$A313:$J2648,7,0)</f>
        <v>0</v>
      </c>
      <c r="K314" s="8" t="str">
        <f>VLOOKUP($A314,Cleaned_Medical_Exam!$A313:$J2648,8,0)</f>
        <v>Yes</v>
      </c>
      <c r="L314" s="20" t="str">
        <f>VLOOKUP($A314,Cleaned_Medical_Exam!$A313:$J2648,9,0)</f>
        <v>Underweight</v>
      </c>
      <c r="M314" s="20" t="str">
        <f>VLOOKUP($A314,Cleaned_Medical_Exam!$A313:$J2648,10,0)</f>
        <v>Normal</v>
      </c>
      <c r="N314" s="48">
        <f>_xlfn.XLOOKUP(A314,Cleaned_Hospital_Details!A:A,Cleaned_Hospital_Details!B:B)</f>
        <v>2</v>
      </c>
      <c r="O314" s="49">
        <f>_xlfn.XLOOKUP($A314,Cleaned_Hospital_Details!$A:$A,Cleaned_Hospital_Details!C:C)</f>
        <v>30409.53</v>
      </c>
      <c r="P314" s="8" t="str">
        <f>_xlfn.XLOOKUP($A314,Cleaned_Hospital_Details!$A:$A,Cleaned_Hospital_Details!D:D)</f>
        <v>Tier - 2</v>
      </c>
      <c r="Q314" s="8" t="str">
        <f>_xlfn.XLOOKUP($A314,Cleaned_Hospital_Details!$A:$A,Cleaned_Hospital_Details!E:E)</f>
        <v>Tier - 3</v>
      </c>
      <c r="R314" s="8" t="str">
        <f>_xlfn.XLOOKUP($A314,Cleaned_Hospital_Details!$A:$A,Cleaned_Hospital_Details!F:F)</f>
        <v>R1012</v>
      </c>
      <c r="S314" s="15">
        <f>_xlfn.XLOOKUP($A314,Cleaned_Hospital_Details!$A:$A,Cleaned_Hospital_Details!G:G)</f>
        <v>28006</v>
      </c>
      <c r="T314" s="8">
        <f>_xlfn.XLOOKUP($A314,Cleaned_Hospital_Details!$A:$A,Cleaned_Hospital_Details!H:H)</f>
        <v>46</v>
      </c>
      <c r="U314" s="8" t="str">
        <f>_xlfn.XLOOKUP($A314,Cleaned_Hospital_Details!$A:$A,Cleaned_Hospital_Details!I:I)</f>
        <v>Adult</v>
      </c>
      <c r="V314" t="str">
        <f t="shared" si="4"/>
        <v>Timothy Tunney</v>
      </c>
    </row>
    <row r="315" spans="1:22" ht="15.6" x14ac:dyDescent="0.3">
      <c r="A315" s="10" t="s">
        <v>351</v>
      </c>
      <c r="B315" s="8" t="str">
        <f>VLOOKUP(A315,Cleaned_Customer_Names!A314:D2649,2,0)</f>
        <v>Ms.</v>
      </c>
      <c r="C315" s="8" t="str">
        <f>VLOOKUP(A315,Cleaned_Customer_Names!A314:D2649,3,0)</f>
        <v>Angielyn</v>
      </c>
      <c r="D315" s="8" t="str">
        <f>VLOOKUP($A315,Cleaned_Customer_Names!$A314:$D2649,4,0)</f>
        <v>San</v>
      </c>
      <c r="E315" s="22">
        <f>VLOOKUP($A315,Cleaned_Medical_Exam!$A314:$J2649,2,0)</f>
        <v>17.11</v>
      </c>
      <c r="F315" s="24">
        <f>VLOOKUP($A315,Cleaned_Medical_Exam!$A314:$J2649,3,0)</f>
        <v>4.9800000000000004</v>
      </c>
      <c r="G315" s="20" t="str">
        <f>VLOOKUP($A315,Cleaned_Medical_Exam!$A314:$J2649,4,0)</f>
        <v>Yes</v>
      </c>
      <c r="H315" s="20" t="str">
        <f>VLOOKUP($A315,Cleaned_Medical_Exam!$A314:$J2649,5,0)</f>
        <v>No</v>
      </c>
      <c r="I315" s="20" t="str">
        <f>VLOOKUP($A315,Cleaned_Medical_Exam!$A314:$J2649,6,0)</f>
        <v>Yes</v>
      </c>
      <c r="J315" s="48">
        <f>VLOOKUP($A315,Cleaned_Medical_Exam!$A314:$J2649,7,0)</f>
        <v>1</v>
      </c>
      <c r="K315" s="8" t="str">
        <f>VLOOKUP($A315,Cleaned_Medical_Exam!$A314:$J2649,8,0)</f>
        <v>Yes</v>
      </c>
      <c r="L315" s="20" t="str">
        <f>VLOOKUP($A315,Cleaned_Medical_Exam!$A314:$J2649,9,0)</f>
        <v>Underweight</v>
      </c>
      <c r="M315" s="20" t="str">
        <f>VLOOKUP($A315,Cleaned_Medical_Exam!$A314:$J2649,10,0)</f>
        <v>Normal</v>
      </c>
      <c r="N315" s="48">
        <f>_xlfn.XLOOKUP(A315,Cleaned_Hospital_Details!A:A,Cleaned_Hospital_Details!B:B)</f>
        <v>0</v>
      </c>
      <c r="O315" s="49">
        <f>_xlfn.XLOOKUP($A315,Cleaned_Hospital_Details!$A:$A,Cleaned_Hospital_Details!C:C)</f>
        <v>30366.93</v>
      </c>
      <c r="P315" s="8" t="str">
        <f>_xlfn.XLOOKUP($A315,Cleaned_Hospital_Details!$A:$A,Cleaned_Hospital_Details!D:D)</f>
        <v>Tier - 2</v>
      </c>
      <c r="Q315" s="8" t="str">
        <f>_xlfn.XLOOKUP($A315,Cleaned_Hospital_Details!$A:$A,Cleaned_Hospital_Details!E:E)</f>
        <v>Tier - 2</v>
      </c>
      <c r="R315" s="8" t="str">
        <f>_xlfn.XLOOKUP($A315,Cleaned_Hospital_Details!$A:$A,Cleaned_Hospital_Details!F:F)</f>
        <v>R1011</v>
      </c>
      <c r="S315" s="15">
        <f>_xlfn.XLOOKUP($A315,Cleaned_Hospital_Details!$A:$A,Cleaned_Hospital_Details!G:G)</f>
        <v>25414</v>
      </c>
      <c r="T315" s="8">
        <f>_xlfn.XLOOKUP($A315,Cleaned_Hospital_Details!$A:$A,Cleaned_Hospital_Details!H:H)</f>
        <v>53</v>
      </c>
      <c r="U315" s="8" t="str">
        <f>_xlfn.XLOOKUP($A315,Cleaned_Hospital_Details!$A:$A,Cleaned_Hospital_Details!I:I)</f>
        <v>Adult</v>
      </c>
      <c r="V315" t="str">
        <f t="shared" si="4"/>
        <v>Angielyn San</v>
      </c>
    </row>
    <row r="316" spans="1:22" ht="15.6" x14ac:dyDescent="0.3">
      <c r="A316" s="10" t="s">
        <v>352</v>
      </c>
      <c r="B316" s="8" t="str">
        <f>VLOOKUP(A316,Cleaned_Customer_Names!A315:D2650,2,0)</f>
        <v>Ms.</v>
      </c>
      <c r="C316" s="8" t="str">
        <f>VLOOKUP(A316,Cleaned_Customer_Names!A315:D2650,3,0)</f>
        <v>Jeanie</v>
      </c>
      <c r="D316" s="8" t="str">
        <f>VLOOKUP($A316,Cleaned_Customer_Names!$A315:$D2650,4,0)</f>
        <v>Croll</v>
      </c>
      <c r="E316" s="22">
        <f>VLOOKUP($A316,Cleaned_Medical_Exam!$A315:$J2650,2,0)</f>
        <v>43.5</v>
      </c>
      <c r="F316" s="24">
        <f>VLOOKUP($A316,Cleaned_Medical_Exam!$A315:$J2650,3,0)</f>
        <v>6.38</v>
      </c>
      <c r="G316" s="20" t="str">
        <f>VLOOKUP($A316,Cleaned_Medical_Exam!$A315:$J2650,4,0)</f>
        <v>No</v>
      </c>
      <c r="H316" s="20" t="str">
        <f>VLOOKUP($A316,Cleaned_Medical_Exam!$A315:$J2650,5,0)</f>
        <v>Yes</v>
      </c>
      <c r="I316" s="20" t="str">
        <f>VLOOKUP($A316,Cleaned_Medical_Exam!$A315:$J2650,6,0)</f>
        <v>No</v>
      </c>
      <c r="J316" s="48">
        <f>VLOOKUP($A316,Cleaned_Medical_Exam!$A315:$J2650,7,0)</f>
        <v>1</v>
      </c>
      <c r="K316" s="8" t="str">
        <f>VLOOKUP($A316,Cleaned_Medical_Exam!$A315:$J2650,8,0)</f>
        <v>Yes</v>
      </c>
      <c r="L316" s="20" t="str">
        <f>VLOOKUP($A316,Cleaned_Medical_Exam!$A315:$J2650,9,0)</f>
        <v>Obesity</v>
      </c>
      <c r="M316" s="20" t="str">
        <f>VLOOKUP($A316,Cleaned_Medical_Exam!$A315:$J2650,10,0)</f>
        <v>Prediabetes</v>
      </c>
      <c r="N316" s="48">
        <f>_xlfn.XLOOKUP(A316,Cleaned_Hospital_Details!A:A,Cleaned_Hospital_Details!B:B)</f>
        <v>0</v>
      </c>
      <c r="O316" s="49">
        <f>_xlfn.XLOOKUP($A316,Cleaned_Hospital_Details!$A:$A,Cleaned_Hospital_Details!C:C)</f>
        <v>30328.27</v>
      </c>
      <c r="P316" s="8" t="str">
        <f>_xlfn.XLOOKUP($A316,Cleaned_Hospital_Details!$A:$A,Cleaned_Hospital_Details!D:D)</f>
        <v>Tier - 2</v>
      </c>
      <c r="Q316" s="8" t="str">
        <f>_xlfn.XLOOKUP($A316,Cleaned_Hospital_Details!$A:$A,Cleaned_Hospital_Details!E:E)</f>
        <v>Tier - 2</v>
      </c>
      <c r="R316" s="8" t="str">
        <f>_xlfn.XLOOKUP($A316,Cleaned_Hospital_Details!$A:$A,Cleaned_Hospital_Details!F:F)</f>
        <v>R1011</v>
      </c>
      <c r="S316" s="15">
        <f>_xlfn.XLOOKUP($A316,Cleaned_Hospital_Details!$A:$A,Cleaned_Hospital_Details!G:G)</f>
        <v>38139</v>
      </c>
      <c r="T316" s="8">
        <f>_xlfn.XLOOKUP($A316,Cleaned_Hospital_Details!$A:$A,Cleaned_Hospital_Details!H:H)</f>
        <v>19</v>
      </c>
      <c r="U316" s="8" t="str">
        <f>_xlfn.XLOOKUP($A316,Cleaned_Hospital_Details!$A:$A,Cleaned_Hospital_Details!I:I)</f>
        <v>Adult</v>
      </c>
      <c r="V316" t="str">
        <f t="shared" si="4"/>
        <v>Jeanie Croll</v>
      </c>
    </row>
    <row r="317" spans="1:22" ht="15.6" x14ac:dyDescent="0.3">
      <c r="A317" s="10" t="s">
        <v>353</v>
      </c>
      <c r="B317" s="8" t="str">
        <f>VLOOKUP(A317,Cleaned_Customer_Names!A316:D2651,2,0)</f>
        <v>Mr.</v>
      </c>
      <c r="C317" s="8" t="str">
        <f>VLOOKUP(A317,Cleaned_Customer_Names!A316:D2651,3,0)</f>
        <v>Greg</v>
      </c>
      <c r="D317" s="8" t="str">
        <f>VLOOKUP($A317,Cleaned_Customer_Names!$A316:$D2651,4,0)</f>
        <v>Rolfes</v>
      </c>
      <c r="E317" s="22">
        <f>VLOOKUP($A317,Cleaned_Medical_Exam!$A316:$J2651,2,0)</f>
        <v>25.364999999999998</v>
      </c>
      <c r="F317" s="24">
        <f>VLOOKUP($A317,Cleaned_Medical_Exam!$A316:$J2651,3,0)</f>
        <v>5.19</v>
      </c>
      <c r="G317" s="20" t="str">
        <f>VLOOKUP($A317,Cleaned_Medical_Exam!$A316:$J2651,4,0)</f>
        <v>No</v>
      </c>
      <c r="H317" s="20" t="str">
        <f>VLOOKUP($A317,Cleaned_Medical_Exam!$A316:$J2651,5,0)</f>
        <v>No</v>
      </c>
      <c r="I317" s="20" t="str">
        <f>VLOOKUP($A317,Cleaned_Medical_Exam!$A316:$J2651,6,0)</f>
        <v>No</v>
      </c>
      <c r="J317" s="48">
        <f>VLOOKUP($A317,Cleaned_Medical_Exam!$A316:$J2651,7,0)</f>
        <v>2</v>
      </c>
      <c r="K317" s="8" t="str">
        <f>VLOOKUP($A317,Cleaned_Medical_Exam!$A316:$J2651,8,0)</f>
        <v>No</v>
      </c>
      <c r="L317" s="20" t="str">
        <f>VLOOKUP($A317,Cleaned_Medical_Exam!$A316:$J2651,9,0)</f>
        <v>Overweight</v>
      </c>
      <c r="M317" s="20" t="str">
        <f>VLOOKUP($A317,Cleaned_Medical_Exam!$A316:$J2651,10,0)</f>
        <v>Normal</v>
      </c>
      <c r="N317" s="48">
        <f>_xlfn.XLOOKUP(A317,Cleaned_Hospital_Details!A:A,Cleaned_Hospital_Details!B:B)</f>
        <v>2</v>
      </c>
      <c r="O317" s="49">
        <f>_xlfn.XLOOKUP($A317,Cleaned_Hospital_Details!$A:$A,Cleaned_Hospital_Details!C:C)</f>
        <v>30284.639999999999</v>
      </c>
      <c r="P317" s="8" t="str">
        <f>_xlfn.XLOOKUP($A317,Cleaned_Hospital_Details!$A:$A,Cleaned_Hospital_Details!D:D)</f>
        <v>Tier - 1</v>
      </c>
      <c r="Q317" s="8" t="str">
        <f>_xlfn.XLOOKUP($A317,Cleaned_Hospital_Details!$A:$A,Cleaned_Hospital_Details!E:E)</f>
        <v>Tier - 1</v>
      </c>
      <c r="R317" s="8" t="str">
        <f>_xlfn.XLOOKUP($A317,Cleaned_Hospital_Details!$A:$A,Cleaned_Hospital_Details!F:F)</f>
        <v>R1012</v>
      </c>
      <c r="S317" s="15">
        <f>_xlfn.XLOOKUP($A317,Cleaned_Hospital_Details!$A:$A,Cleaned_Hospital_Details!G:G)</f>
        <v>26504</v>
      </c>
      <c r="T317" s="8">
        <f>_xlfn.XLOOKUP($A317,Cleaned_Hospital_Details!$A:$A,Cleaned_Hospital_Details!H:H)</f>
        <v>50</v>
      </c>
      <c r="U317" s="8" t="str">
        <f>_xlfn.XLOOKUP($A317,Cleaned_Hospital_Details!$A:$A,Cleaned_Hospital_Details!I:I)</f>
        <v>Adult</v>
      </c>
      <c r="V317" t="str">
        <f t="shared" si="4"/>
        <v>Greg Rolfes</v>
      </c>
    </row>
    <row r="318" spans="1:22" ht="15.6" x14ac:dyDescent="0.3">
      <c r="A318" s="10" t="s">
        <v>354</v>
      </c>
      <c r="B318" s="8" t="str">
        <f>VLOOKUP(A318,Cleaned_Customer_Names!A317:D2652,2,0)</f>
        <v>Mr.</v>
      </c>
      <c r="C318" s="8" t="str">
        <f>VLOOKUP(A318,Cleaned_Customer_Names!A317:D2652,3,0)</f>
        <v>John</v>
      </c>
      <c r="D318" s="8" t="str">
        <f>VLOOKUP($A318,Cleaned_Customer_Names!$A317:$D2652,4,0)</f>
        <v>Hinkle</v>
      </c>
      <c r="E318" s="22">
        <f>VLOOKUP($A318,Cleaned_Medical_Exam!$A317:$J2652,2,0)</f>
        <v>28.594999999999999</v>
      </c>
      <c r="F318" s="24">
        <f>VLOOKUP($A318,Cleaned_Medical_Exam!$A317:$J2652,3,0)</f>
        <v>10.210000000000001</v>
      </c>
      <c r="G318" s="20" t="str">
        <f>VLOOKUP($A318,Cleaned_Medical_Exam!$A317:$J2652,4,0)</f>
        <v>No</v>
      </c>
      <c r="H318" s="20" t="str">
        <f>VLOOKUP($A318,Cleaned_Medical_Exam!$A317:$J2652,5,0)</f>
        <v>No</v>
      </c>
      <c r="I318" s="20" t="str">
        <f>VLOOKUP($A318,Cleaned_Medical_Exam!$A317:$J2652,6,0)</f>
        <v>No</v>
      </c>
      <c r="J318" s="48">
        <f>VLOOKUP($A318,Cleaned_Medical_Exam!$A317:$J2652,7,0)</f>
        <v>0</v>
      </c>
      <c r="K318" s="8" t="str">
        <f>VLOOKUP($A318,Cleaned_Medical_Exam!$A317:$J2652,8,0)</f>
        <v>No</v>
      </c>
      <c r="L318" s="20" t="str">
        <f>VLOOKUP($A318,Cleaned_Medical_Exam!$A317:$J2652,9,0)</f>
        <v>Overweight</v>
      </c>
      <c r="M318" s="20" t="str">
        <f>VLOOKUP($A318,Cleaned_Medical_Exam!$A317:$J2652,10,0)</f>
        <v>Diabetes</v>
      </c>
      <c r="N318" s="48">
        <f>_xlfn.XLOOKUP(A318,Cleaned_Hospital_Details!A:A,Cleaned_Hospital_Details!B:B)</f>
        <v>0</v>
      </c>
      <c r="O318" s="49">
        <f>_xlfn.XLOOKUP($A318,Cleaned_Hospital_Details!$A:$A,Cleaned_Hospital_Details!C:C)</f>
        <v>30260</v>
      </c>
      <c r="P318" s="8" t="str">
        <f>_xlfn.XLOOKUP($A318,Cleaned_Hospital_Details!$A:$A,Cleaned_Hospital_Details!D:D)</f>
        <v>Tier - 1</v>
      </c>
      <c r="Q318" s="8" t="str">
        <f>_xlfn.XLOOKUP($A318,Cleaned_Hospital_Details!$A:$A,Cleaned_Hospital_Details!E:E)</f>
        <v>Tier - 1</v>
      </c>
      <c r="R318" s="8" t="str">
        <f>_xlfn.XLOOKUP($A318,Cleaned_Hospital_Details!$A:$A,Cleaned_Hospital_Details!F:F)</f>
        <v>R1014</v>
      </c>
      <c r="S318" s="15">
        <f>_xlfn.XLOOKUP($A318,Cleaned_Hospital_Details!$A:$A,Cleaned_Hospital_Details!G:G)</f>
        <v>22904</v>
      </c>
      <c r="T318" s="8">
        <f>_xlfn.XLOOKUP($A318,Cleaned_Hospital_Details!$A:$A,Cleaned_Hospital_Details!H:H)</f>
        <v>60</v>
      </c>
      <c r="U318" s="8" t="str">
        <f>_xlfn.XLOOKUP($A318,Cleaned_Hospital_Details!$A:$A,Cleaned_Hospital_Details!I:I)</f>
        <v>Old</v>
      </c>
      <c r="V318" t="str">
        <f t="shared" si="4"/>
        <v>John Hinkle</v>
      </c>
    </row>
    <row r="319" spans="1:22" ht="15.6" x14ac:dyDescent="0.3">
      <c r="A319" s="10" t="s">
        <v>355</v>
      </c>
      <c r="B319" s="8" t="str">
        <f>VLOOKUP(A319,Cleaned_Customer_Names!A318:D2653,2,0)</f>
        <v>Mr.</v>
      </c>
      <c r="C319" s="8" t="str">
        <f>VLOOKUP(A319,Cleaned_Customer_Names!A318:D2653,3,0)</f>
        <v>Aliaksandr</v>
      </c>
      <c r="D319" s="8" t="str">
        <f>VLOOKUP($A319,Cleaned_Customer_Names!$A318:$D2653,4,0)</f>
        <v>Leuchanka</v>
      </c>
      <c r="E319" s="22">
        <f>VLOOKUP($A319,Cleaned_Medical_Exam!$A318:$J2653,2,0)</f>
        <v>29.83</v>
      </c>
      <c r="F319" s="24">
        <f>VLOOKUP($A319,Cleaned_Medical_Exam!$A318:$J2653,3,0)</f>
        <v>9.6999999999999993</v>
      </c>
      <c r="G319" s="20" t="str">
        <f>VLOOKUP($A319,Cleaned_Medical_Exam!$A318:$J2653,4,0)</f>
        <v>Yes</v>
      </c>
      <c r="H319" s="20" t="str">
        <f>VLOOKUP($A319,Cleaned_Medical_Exam!$A318:$J2653,5,0)</f>
        <v>No</v>
      </c>
      <c r="I319" s="20" t="str">
        <f>VLOOKUP($A319,Cleaned_Medical_Exam!$A318:$J2653,6,0)</f>
        <v>Yes</v>
      </c>
      <c r="J319" s="48">
        <f>VLOOKUP($A319,Cleaned_Medical_Exam!$A318:$J2653,7,0)</f>
        <v>1</v>
      </c>
      <c r="K319" s="8" t="str">
        <f>VLOOKUP($A319,Cleaned_Medical_Exam!$A318:$J2653,8,0)</f>
        <v>Yes</v>
      </c>
      <c r="L319" s="20" t="str">
        <f>VLOOKUP($A319,Cleaned_Medical_Exam!$A318:$J2653,9,0)</f>
        <v>Overweight</v>
      </c>
      <c r="M319" s="20" t="str">
        <f>VLOOKUP($A319,Cleaned_Medical_Exam!$A318:$J2653,10,0)</f>
        <v>Diabetes</v>
      </c>
      <c r="N319" s="48">
        <f>_xlfn.XLOOKUP(A319,Cleaned_Hospital_Details!A:A,Cleaned_Hospital_Details!B:B)</f>
        <v>3</v>
      </c>
      <c r="O319" s="49">
        <f>_xlfn.XLOOKUP($A319,Cleaned_Hospital_Details!$A:$A,Cleaned_Hospital_Details!C:C)</f>
        <v>30184.94</v>
      </c>
      <c r="P319" s="8" t="str">
        <f>_xlfn.XLOOKUP($A319,Cleaned_Hospital_Details!$A:$A,Cleaned_Hospital_Details!D:D)</f>
        <v>Tier - 1</v>
      </c>
      <c r="Q319" s="8" t="str">
        <f>_xlfn.XLOOKUP($A319,Cleaned_Hospital_Details!$A:$A,Cleaned_Hospital_Details!E:E)</f>
        <v>Tier - 1</v>
      </c>
      <c r="R319" s="8" t="str">
        <f>_xlfn.XLOOKUP($A319,Cleaned_Hospital_Details!$A:$A,Cleaned_Hospital_Details!F:F)</f>
        <v>R1014</v>
      </c>
      <c r="S319" s="15">
        <f>_xlfn.XLOOKUP($A319,Cleaned_Hospital_Details!$A:$A,Cleaned_Hospital_Details!G:G)</f>
        <v>23267</v>
      </c>
      <c r="T319" s="8">
        <f>_xlfn.XLOOKUP($A319,Cleaned_Hospital_Details!$A:$A,Cleaned_Hospital_Details!H:H)</f>
        <v>59</v>
      </c>
      <c r="U319" s="8" t="str">
        <f>_xlfn.XLOOKUP($A319,Cleaned_Hospital_Details!$A:$A,Cleaned_Hospital_Details!I:I)</f>
        <v>Old</v>
      </c>
      <c r="V319" t="str">
        <f t="shared" si="4"/>
        <v>Aliaksandr Leuchanka</v>
      </c>
    </row>
    <row r="320" spans="1:22" ht="15.6" x14ac:dyDescent="0.3">
      <c r="A320" s="10" t="s">
        <v>356</v>
      </c>
      <c r="B320" s="8" t="str">
        <f>VLOOKUP(A320,Cleaned_Customer_Names!A319:D2654,2,0)</f>
        <v>Mr.</v>
      </c>
      <c r="C320" s="8" t="str">
        <f>VLOOKUP(A320,Cleaned_Customer_Names!A319:D2654,3,0)</f>
        <v>Jason</v>
      </c>
      <c r="D320" s="8" t="str">
        <f>VLOOKUP($A320,Cleaned_Customer_Names!$A319:$D2654,4,0)</f>
        <v>Ayr</v>
      </c>
      <c r="E320" s="22">
        <f>VLOOKUP($A320,Cleaned_Medical_Exam!$A319:$J2654,2,0)</f>
        <v>24.7</v>
      </c>
      <c r="F320" s="24">
        <f>VLOOKUP($A320,Cleaned_Medical_Exam!$A319:$J2654,3,0)</f>
        <v>10.25</v>
      </c>
      <c r="G320" s="20" t="str">
        <f>VLOOKUP($A320,Cleaned_Medical_Exam!$A319:$J2654,4,0)</f>
        <v>No</v>
      </c>
      <c r="H320" s="20" t="str">
        <f>VLOOKUP($A320,Cleaned_Medical_Exam!$A319:$J2654,5,0)</f>
        <v>No</v>
      </c>
      <c r="I320" s="20" t="str">
        <f>VLOOKUP($A320,Cleaned_Medical_Exam!$A319:$J2654,6,0)</f>
        <v>No</v>
      </c>
      <c r="J320" s="48">
        <f>VLOOKUP($A320,Cleaned_Medical_Exam!$A319:$J2654,7,0)</f>
        <v>3</v>
      </c>
      <c r="K320" s="8" t="str">
        <f>VLOOKUP($A320,Cleaned_Medical_Exam!$A319:$J2654,8,0)</f>
        <v>No</v>
      </c>
      <c r="L320" s="20" t="str">
        <f>VLOOKUP($A320,Cleaned_Medical_Exam!$A319:$J2654,9,0)</f>
        <v>Healthy Weight</v>
      </c>
      <c r="M320" s="20" t="str">
        <f>VLOOKUP($A320,Cleaned_Medical_Exam!$A319:$J2654,10,0)</f>
        <v>Diabetes</v>
      </c>
      <c r="N320" s="48">
        <f>_xlfn.XLOOKUP(A320,Cleaned_Hospital_Details!A:A,Cleaned_Hospital_Details!B:B)</f>
        <v>1</v>
      </c>
      <c r="O320" s="49">
        <f>_xlfn.XLOOKUP($A320,Cleaned_Hospital_Details!$A:$A,Cleaned_Hospital_Details!C:C)</f>
        <v>30166.62</v>
      </c>
      <c r="P320" s="8" t="str">
        <f>_xlfn.XLOOKUP($A320,Cleaned_Hospital_Details!$A:$A,Cleaned_Hospital_Details!D:D)</f>
        <v>Tier - 1</v>
      </c>
      <c r="Q320" s="8" t="str">
        <f>_xlfn.XLOOKUP($A320,Cleaned_Hospital_Details!$A:$A,Cleaned_Hospital_Details!E:E)</f>
        <v>Tier - 3</v>
      </c>
      <c r="R320" s="8" t="str">
        <f>_xlfn.XLOOKUP($A320,Cleaned_Hospital_Details!$A:$A,Cleaned_Hospital_Details!F:F)</f>
        <v>R1012</v>
      </c>
      <c r="S320" s="15">
        <f>_xlfn.XLOOKUP($A320,Cleaned_Hospital_Details!$A:$A,Cleaned_Hospital_Details!G:G)</f>
        <v>21408</v>
      </c>
      <c r="T320" s="8">
        <f>_xlfn.XLOOKUP($A320,Cleaned_Hospital_Details!$A:$A,Cleaned_Hospital_Details!H:H)</f>
        <v>64</v>
      </c>
      <c r="U320" s="8" t="str">
        <f>_xlfn.XLOOKUP($A320,Cleaned_Hospital_Details!$A:$A,Cleaned_Hospital_Details!I:I)</f>
        <v>Old</v>
      </c>
      <c r="V320" t="str">
        <f t="shared" si="4"/>
        <v>Jason Ayr</v>
      </c>
    </row>
    <row r="321" spans="1:22" ht="15.6" x14ac:dyDescent="0.3">
      <c r="A321" s="10" t="s">
        <v>357</v>
      </c>
      <c r="B321" s="8" t="str">
        <f>VLOOKUP(A321,Cleaned_Customer_Names!A320:D2655,2,0)</f>
        <v>Ms.</v>
      </c>
      <c r="C321" s="8" t="str">
        <f>VLOOKUP(A321,Cleaned_Customer_Names!A320:D2655,3,0)</f>
        <v>Sheera</v>
      </c>
      <c r="D321" s="8" t="str">
        <f>VLOOKUP($A321,Cleaned_Customer_Names!$A320:$D2655,4,0)</f>
        <v>Siegel</v>
      </c>
      <c r="E321" s="22">
        <f>VLOOKUP($A321,Cleaned_Medical_Exam!$A320:$J2655,2,0)</f>
        <v>17.940000000000001</v>
      </c>
      <c r="F321" s="24">
        <f>VLOOKUP($A321,Cleaned_Medical_Exam!$A320:$J2655,3,0)</f>
        <v>9.77</v>
      </c>
      <c r="G321" s="20" t="str">
        <f>VLOOKUP($A321,Cleaned_Medical_Exam!$A320:$J2655,4,0)</f>
        <v>No</v>
      </c>
      <c r="H321" s="20" t="str">
        <f>VLOOKUP($A321,Cleaned_Medical_Exam!$A320:$J2655,5,0)</f>
        <v>No</v>
      </c>
      <c r="I321" s="20" t="str">
        <f>VLOOKUP($A321,Cleaned_Medical_Exam!$A320:$J2655,6,0)</f>
        <v>No</v>
      </c>
      <c r="J321" s="48">
        <f>VLOOKUP($A321,Cleaned_Medical_Exam!$A320:$J2655,7,0)</f>
        <v>0</v>
      </c>
      <c r="K321" s="8" t="str">
        <f>VLOOKUP($A321,Cleaned_Medical_Exam!$A320:$J2655,8,0)</f>
        <v>Yes</v>
      </c>
      <c r="L321" s="20" t="str">
        <f>VLOOKUP($A321,Cleaned_Medical_Exam!$A320:$J2655,9,0)</f>
        <v>Underweight</v>
      </c>
      <c r="M321" s="20" t="str">
        <f>VLOOKUP($A321,Cleaned_Medical_Exam!$A320:$J2655,10,0)</f>
        <v>Diabetes</v>
      </c>
      <c r="N321" s="48">
        <f>_xlfn.XLOOKUP(A321,Cleaned_Hospital_Details!A:A,Cleaned_Hospital_Details!B:B)</f>
        <v>0</v>
      </c>
      <c r="O321" s="49">
        <f>_xlfn.XLOOKUP($A321,Cleaned_Hospital_Details!$A:$A,Cleaned_Hospital_Details!C:C)</f>
        <v>30134.75</v>
      </c>
      <c r="P321" s="8" t="str">
        <f>_xlfn.XLOOKUP($A321,Cleaned_Hospital_Details!$A:$A,Cleaned_Hospital_Details!D:D)</f>
        <v>Tier - 2</v>
      </c>
      <c r="Q321" s="8" t="str">
        <f>_xlfn.XLOOKUP($A321,Cleaned_Hospital_Details!$A:$A,Cleaned_Hospital_Details!E:E)</f>
        <v>Tier - 3</v>
      </c>
      <c r="R321" s="8" t="str">
        <f>_xlfn.XLOOKUP($A321,Cleaned_Hospital_Details!$A:$A,Cleaned_Hospital_Details!F:F)</f>
        <v>R1011</v>
      </c>
      <c r="S321" s="15">
        <f>_xlfn.XLOOKUP($A321,Cleaned_Hospital_Details!$A:$A,Cleaned_Hospital_Details!G:G)</f>
        <v>26292</v>
      </c>
      <c r="T321" s="8">
        <f>_xlfn.XLOOKUP($A321,Cleaned_Hospital_Details!$A:$A,Cleaned_Hospital_Details!H:H)</f>
        <v>51</v>
      </c>
      <c r="U321" s="8" t="str">
        <f>_xlfn.XLOOKUP($A321,Cleaned_Hospital_Details!$A:$A,Cleaned_Hospital_Details!I:I)</f>
        <v>Adult</v>
      </c>
      <c r="V321" t="str">
        <f t="shared" si="4"/>
        <v>Sheera Siegel</v>
      </c>
    </row>
    <row r="322" spans="1:22" ht="15.6" x14ac:dyDescent="0.3">
      <c r="A322" s="10" t="s">
        <v>358</v>
      </c>
      <c r="B322" s="8" t="str">
        <f>VLOOKUP(A322,Cleaned_Customer_Names!A321:D2656,2,0)</f>
        <v>Ms.</v>
      </c>
      <c r="C322" s="8" t="str">
        <f>VLOOKUP(A322,Cleaned_Customer_Names!A321:D2656,3,0)</f>
        <v>Janice</v>
      </c>
      <c r="D322" s="8" t="str">
        <f>VLOOKUP($A322,Cleaned_Customer_Names!$A321:$D2656,4,0)</f>
        <v>Penrose</v>
      </c>
      <c r="E322" s="22">
        <f>VLOOKUP($A322,Cleaned_Medical_Exam!$A321:$J2656,2,0)</f>
        <v>21.08</v>
      </c>
      <c r="F322" s="24">
        <f>VLOOKUP($A322,Cleaned_Medical_Exam!$A321:$J2656,3,0)</f>
        <v>4.83</v>
      </c>
      <c r="G322" s="20" t="str">
        <f>VLOOKUP($A322,Cleaned_Medical_Exam!$A321:$J2656,4,0)</f>
        <v>No</v>
      </c>
      <c r="H322" s="20" t="str">
        <f>VLOOKUP($A322,Cleaned_Medical_Exam!$A321:$J2656,5,0)</f>
        <v>No</v>
      </c>
      <c r="I322" s="20" t="str">
        <f>VLOOKUP($A322,Cleaned_Medical_Exam!$A321:$J2656,6,0)</f>
        <v>Yes</v>
      </c>
      <c r="J322" s="48">
        <f>VLOOKUP($A322,Cleaned_Medical_Exam!$A321:$J2656,7,0)</f>
        <v>1</v>
      </c>
      <c r="K322" s="8" t="str">
        <f>VLOOKUP($A322,Cleaned_Medical_Exam!$A321:$J2656,8,0)</f>
        <v>Yes</v>
      </c>
      <c r="L322" s="20" t="str">
        <f>VLOOKUP($A322,Cleaned_Medical_Exam!$A321:$J2656,9,0)</f>
        <v>Healthy Weight</v>
      </c>
      <c r="M322" s="20" t="str">
        <f>VLOOKUP($A322,Cleaned_Medical_Exam!$A321:$J2656,10,0)</f>
        <v>Normal</v>
      </c>
      <c r="N322" s="48">
        <f>_xlfn.XLOOKUP(A322,Cleaned_Hospital_Details!A:A,Cleaned_Hospital_Details!B:B)</f>
        <v>2</v>
      </c>
      <c r="O322" s="49">
        <f>_xlfn.XLOOKUP($A322,Cleaned_Hospital_Details!$A:$A,Cleaned_Hospital_Details!C:C)</f>
        <v>30095.97</v>
      </c>
      <c r="P322" s="8" t="str">
        <f>_xlfn.XLOOKUP($A322,Cleaned_Hospital_Details!$A:$A,Cleaned_Hospital_Details!D:D)</f>
        <v>Tier - 2</v>
      </c>
      <c r="Q322" s="8" t="str">
        <f>_xlfn.XLOOKUP($A322,Cleaned_Hospital_Details!$A:$A,Cleaned_Hospital_Details!E:E)</f>
        <v>Tier - 3</v>
      </c>
      <c r="R322" s="8" t="str">
        <f>_xlfn.XLOOKUP($A322,Cleaned_Hospital_Details!$A:$A,Cleaned_Hospital_Details!F:F)</f>
        <v>R1011</v>
      </c>
      <c r="S322" s="15">
        <f>_xlfn.XLOOKUP($A322,Cleaned_Hospital_Details!$A:$A,Cleaned_Hospital_Details!G:G)</f>
        <v>29100</v>
      </c>
      <c r="T322" s="8">
        <f>_xlfn.XLOOKUP($A322,Cleaned_Hospital_Details!$A:$A,Cleaned_Hospital_Details!H:H)</f>
        <v>43</v>
      </c>
      <c r="U322" s="8" t="str">
        <f>_xlfn.XLOOKUP($A322,Cleaned_Hospital_Details!$A:$A,Cleaned_Hospital_Details!I:I)</f>
        <v>Adult</v>
      </c>
      <c r="V322" t="str">
        <f t="shared" si="4"/>
        <v>Janice Penrose</v>
      </c>
    </row>
    <row r="323" spans="1:22" ht="15.6" x14ac:dyDescent="0.3">
      <c r="A323" s="10" t="s">
        <v>359</v>
      </c>
      <c r="B323" s="8" t="str">
        <f>VLOOKUP(A323,Cleaned_Customer_Names!A322:D2657,2,0)</f>
        <v>Mr.</v>
      </c>
      <c r="C323" s="8" t="str">
        <f>VLOOKUP(A323,Cleaned_Customer_Names!A322:D2657,3,0)</f>
        <v>Timothy</v>
      </c>
      <c r="D323" s="8" t="str">
        <f>VLOOKUP($A323,Cleaned_Customer_Names!$A322:$D2657,4,0)</f>
        <v>Schuler</v>
      </c>
      <c r="E323" s="22">
        <f>VLOOKUP($A323,Cleaned_Medical_Exam!$A322:$J2657,2,0)</f>
        <v>37.715000000000003</v>
      </c>
      <c r="F323" s="24">
        <f>VLOOKUP($A323,Cleaned_Medical_Exam!$A322:$J2657,3,0)</f>
        <v>10.86</v>
      </c>
      <c r="G323" s="20" t="str">
        <f>VLOOKUP($A323,Cleaned_Medical_Exam!$A322:$J2657,4,0)</f>
        <v>Yes</v>
      </c>
      <c r="H323" s="20" t="str">
        <f>VLOOKUP($A323,Cleaned_Medical_Exam!$A322:$J2657,5,0)</f>
        <v>No</v>
      </c>
      <c r="I323" s="20" t="str">
        <f>VLOOKUP($A323,Cleaned_Medical_Exam!$A322:$J2657,6,0)</f>
        <v>No</v>
      </c>
      <c r="J323" s="48">
        <f>VLOOKUP($A323,Cleaned_Medical_Exam!$A322:$J2657,7,0)</f>
        <v>0</v>
      </c>
      <c r="K323" s="8" t="str">
        <f>VLOOKUP($A323,Cleaned_Medical_Exam!$A322:$J2657,8,0)</f>
        <v>No</v>
      </c>
      <c r="L323" s="20" t="str">
        <f>VLOOKUP($A323,Cleaned_Medical_Exam!$A322:$J2657,9,0)</f>
        <v>Obesity</v>
      </c>
      <c r="M323" s="20" t="str">
        <f>VLOOKUP($A323,Cleaned_Medical_Exam!$A322:$J2657,10,0)</f>
        <v>Diabetes</v>
      </c>
      <c r="N323" s="48">
        <f>_xlfn.XLOOKUP(A323,Cleaned_Hospital_Details!A:A,Cleaned_Hospital_Details!B:B)</f>
        <v>3</v>
      </c>
      <c r="O323" s="49">
        <f>_xlfn.XLOOKUP($A323,Cleaned_Hospital_Details!$A:$A,Cleaned_Hospital_Details!C:C)</f>
        <v>30063.58</v>
      </c>
      <c r="P323" s="8" t="str">
        <f>_xlfn.XLOOKUP($A323,Cleaned_Hospital_Details!$A:$A,Cleaned_Hospital_Details!D:D)</f>
        <v>Tier - 1</v>
      </c>
      <c r="Q323" s="8" t="str">
        <f>_xlfn.XLOOKUP($A323,Cleaned_Hospital_Details!$A:$A,Cleaned_Hospital_Details!E:E)</f>
        <v>Tier - 1</v>
      </c>
      <c r="R323" s="8" t="str">
        <f>_xlfn.XLOOKUP($A323,Cleaned_Hospital_Details!$A:$A,Cleaned_Hospital_Details!F:F)</f>
        <v>R1012</v>
      </c>
      <c r="S323" s="15">
        <f>_xlfn.XLOOKUP($A323,Cleaned_Hospital_Details!$A:$A,Cleaned_Hospital_Details!G:G)</f>
        <v>24639</v>
      </c>
      <c r="T323" s="8">
        <f>_xlfn.XLOOKUP($A323,Cleaned_Hospital_Details!$A:$A,Cleaned_Hospital_Details!H:H)</f>
        <v>55</v>
      </c>
      <c r="U323" s="8" t="str">
        <f>_xlfn.XLOOKUP($A323,Cleaned_Hospital_Details!$A:$A,Cleaned_Hospital_Details!I:I)</f>
        <v>Old</v>
      </c>
      <c r="V323" t="str">
        <f t="shared" ref="V323:V386" si="5">_xlfn.CONCAT(C323, " ", D323)</f>
        <v>Timothy Schuler</v>
      </c>
    </row>
    <row r="324" spans="1:22" ht="15.6" x14ac:dyDescent="0.3">
      <c r="A324" s="10" t="s">
        <v>360</v>
      </c>
      <c r="B324" s="8" t="str">
        <f>VLOOKUP(A324,Cleaned_Customer_Names!A323:D2658,2,0)</f>
        <v>Mr.</v>
      </c>
      <c r="C324" s="8" t="str">
        <f>VLOOKUP(A324,Cleaned_Customer_Names!A323:D2658,3,0)</f>
        <v>Alan</v>
      </c>
      <c r="D324" s="8" t="str">
        <f>VLOOKUP($A324,Cleaned_Customer_Names!$A323:$D2658,4,0)</f>
        <v>Walker</v>
      </c>
      <c r="E324" s="22">
        <f>VLOOKUP($A324,Cleaned_Medical_Exam!$A323:$J2658,2,0)</f>
        <v>22.39</v>
      </c>
      <c r="F324" s="24">
        <f>VLOOKUP($A324,Cleaned_Medical_Exam!$A323:$J2658,3,0)</f>
        <v>9.5299999999999994</v>
      </c>
      <c r="G324" s="20" t="str">
        <f>VLOOKUP($A324,Cleaned_Medical_Exam!$A323:$J2658,4,0)</f>
        <v>Yes</v>
      </c>
      <c r="H324" s="20" t="str">
        <f>VLOOKUP($A324,Cleaned_Medical_Exam!$A323:$J2658,5,0)</f>
        <v>No</v>
      </c>
      <c r="I324" s="20" t="str">
        <f>VLOOKUP($A324,Cleaned_Medical_Exam!$A323:$J2658,6,0)</f>
        <v>No</v>
      </c>
      <c r="J324" s="48">
        <f>VLOOKUP($A324,Cleaned_Medical_Exam!$A323:$J2658,7,0)</f>
        <v>0</v>
      </c>
      <c r="K324" s="8" t="str">
        <f>VLOOKUP($A324,Cleaned_Medical_Exam!$A323:$J2658,8,0)</f>
        <v>Yes</v>
      </c>
      <c r="L324" s="20" t="str">
        <f>VLOOKUP($A324,Cleaned_Medical_Exam!$A323:$J2658,9,0)</f>
        <v>Healthy Weight</v>
      </c>
      <c r="M324" s="20" t="str">
        <f>VLOOKUP($A324,Cleaned_Medical_Exam!$A323:$J2658,10,0)</f>
        <v>Diabetes</v>
      </c>
      <c r="N324" s="48">
        <f>_xlfn.XLOOKUP(A324,Cleaned_Hospital_Details!A:A,Cleaned_Hospital_Details!B:B)</f>
        <v>1</v>
      </c>
      <c r="O324" s="49">
        <f>_xlfn.XLOOKUP($A324,Cleaned_Hospital_Details!$A:$A,Cleaned_Hospital_Details!C:C)</f>
        <v>30026.87</v>
      </c>
      <c r="P324" s="8" t="str">
        <f>_xlfn.XLOOKUP($A324,Cleaned_Hospital_Details!$A:$A,Cleaned_Hospital_Details!D:D)</f>
        <v>Tier - 2</v>
      </c>
      <c r="Q324" s="8" t="str">
        <f>_xlfn.XLOOKUP($A324,Cleaned_Hospital_Details!$A:$A,Cleaned_Hospital_Details!E:E)</f>
        <v>Tier - 3</v>
      </c>
      <c r="R324" s="8" t="str">
        <f>_xlfn.XLOOKUP($A324,Cleaned_Hospital_Details!$A:$A,Cleaned_Hospital_Details!F:F)</f>
        <v>R1012</v>
      </c>
      <c r="S324" s="15">
        <f>_xlfn.XLOOKUP($A324,Cleaned_Hospital_Details!$A:$A,Cleaned_Hospital_Details!G:G)</f>
        <v>29802</v>
      </c>
      <c r="T324" s="8">
        <f>_xlfn.XLOOKUP($A324,Cleaned_Hospital_Details!$A:$A,Cleaned_Hospital_Details!H:H)</f>
        <v>41</v>
      </c>
      <c r="U324" s="8" t="str">
        <f>_xlfn.XLOOKUP($A324,Cleaned_Hospital_Details!$A:$A,Cleaned_Hospital_Details!I:I)</f>
        <v>Adult</v>
      </c>
      <c r="V324" t="str">
        <f t="shared" si="5"/>
        <v>Alan Walker</v>
      </c>
    </row>
    <row r="325" spans="1:22" ht="15.6" x14ac:dyDescent="0.3">
      <c r="A325" s="10" t="s">
        <v>361</v>
      </c>
      <c r="B325" s="8" t="str">
        <f>VLOOKUP(A325,Cleaned_Customer_Names!A324:D2659,2,0)</f>
        <v>Mr.</v>
      </c>
      <c r="C325" s="8" t="str">
        <f>VLOOKUP(A325,Cleaned_Customer_Names!A324:D2659,3,0)</f>
        <v>Michael</v>
      </c>
      <c r="D325" s="8" t="str">
        <f>VLOOKUP($A325,Cleaned_Customer_Names!$A324:$D2659,4,0)</f>
        <v>Stange</v>
      </c>
      <c r="E325" s="22">
        <f>VLOOKUP($A325,Cleaned_Medical_Exam!$A324:$J2659,2,0)</f>
        <v>28.78</v>
      </c>
      <c r="F325" s="24">
        <f>VLOOKUP($A325,Cleaned_Medical_Exam!$A324:$J2659,3,0)</f>
        <v>5.68</v>
      </c>
      <c r="G325" s="20" t="str">
        <f>VLOOKUP($A325,Cleaned_Medical_Exam!$A324:$J2659,4,0)</f>
        <v>No</v>
      </c>
      <c r="H325" s="20" t="str">
        <f>VLOOKUP($A325,Cleaned_Medical_Exam!$A324:$J2659,5,0)</f>
        <v>No</v>
      </c>
      <c r="I325" s="20" t="str">
        <f>VLOOKUP($A325,Cleaned_Medical_Exam!$A324:$J2659,6,0)</f>
        <v>No</v>
      </c>
      <c r="J325" s="48">
        <f>VLOOKUP($A325,Cleaned_Medical_Exam!$A324:$J2659,7,0)</f>
        <v>0</v>
      </c>
      <c r="K325" s="8" t="str">
        <f>VLOOKUP($A325,Cleaned_Medical_Exam!$A324:$J2659,8,0)</f>
        <v>Yes</v>
      </c>
      <c r="L325" s="20" t="str">
        <f>VLOOKUP($A325,Cleaned_Medical_Exam!$A324:$J2659,9,0)</f>
        <v>Overweight</v>
      </c>
      <c r="M325" s="20" t="str">
        <f>VLOOKUP($A325,Cleaned_Medical_Exam!$A324:$J2659,10,0)</f>
        <v>Normal</v>
      </c>
      <c r="N325" s="48">
        <f>_xlfn.XLOOKUP(A325,Cleaned_Hospital_Details!A:A,Cleaned_Hospital_Details!B:B)</f>
        <v>3</v>
      </c>
      <c r="O325" s="49">
        <f>_xlfn.XLOOKUP($A325,Cleaned_Hospital_Details!$A:$A,Cleaned_Hospital_Details!C:C)</f>
        <v>29969.67</v>
      </c>
      <c r="P325" s="8" t="str">
        <f>_xlfn.XLOOKUP($A325,Cleaned_Hospital_Details!$A:$A,Cleaned_Hospital_Details!D:D)</f>
        <v>Tier - 1</v>
      </c>
      <c r="Q325" s="8" t="str">
        <f>_xlfn.XLOOKUP($A325,Cleaned_Hospital_Details!$A:$A,Cleaned_Hospital_Details!E:E)</f>
        <v>Tier - 1</v>
      </c>
      <c r="R325" s="8" t="str">
        <f>_xlfn.XLOOKUP($A325,Cleaned_Hospital_Details!$A:$A,Cleaned_Hospital_Details!F:F)</f>
        <v>R1011</v>
      </c>
      <c r="S325" s="15">
        <f>_xlfn.XLOOKUP($A325,Cleaned_Hospital_Details!$A:$A,Cleaned_Hospital_Details!G:G)</f>
        <v>33516</v>
      </c>
      <c r="T325" s="8">
        <f>_xlfn.XLOOKUP($A325,Cleaned_Hospital_Details!$A:$A,Cleaned_Hospital_Details!H:H)</f>
        <v>31</v>
      </c>
      <c r="U325" s="8" t="str">
        <f>_xlfn.XLOOKUP($A325,Cleaned_Hospital_Details!$A:$A,Cleaned_Hospital_Details!I:I)</f>
        <v>Adult</v>
      </c>
      <c r="V325" t="str">
        <f t="shared" si="5"/>
        <v>Michael Stange</v>
      </c>
    </row>
    <row r="326" spans="1:22" ht="15.6" x14ac:dyDescent="0.3">
      <c r="A326" s="10" t="s">
        <v>362</v>
      </c>
      <c r="B326" s="8" t="str">
        <f>VLOOKUP(A326,Cleaned_Customer_Names!A325:D2660,2,0)</f>
        <v>Ms.</v>
      </c>
      <c r="C326" s="8" t="str">
        <f>VLOOKUP(A326,Cleaned_Customer_Names!A325:D2660,3,0)</f>
        <v>Marie-France</v>
      </c>
      <c r="D326" s="8" t="str">
        <f>VLOOKUP($A326,Cleaned_Customer_Names!$A325:$D2660,4,0)</f>
        <v>Roy</v>
      </c>
      <c r="E326" s="22">
        <f>VLOOKUP($A326,Cleaned_Medical_Exam!$A325:$J2660,2,0)</f>
        <v>18.329999999999998</v>
      </c>
      <c r="F326" s="24">
        <f>VLOOKUP($A326,Cleaned_Medical_Exam!$A325:$J2660,3,0)</f>
        <v>5.57</v>
      </c>
      <c r="G326" s="20" t="str">
        <f>VLOOKUP($A326,Cleaned_Medical_Exam!$A325:$J2660,4,0)</f>
        <v>Yes</v>
      </c>
      <c r="H326" s="20" t="str">
        <f>VLOOKUP($A326,Cleaned_Medical_Exam!$A325:$J2660,5,0)</f>
        <v>No</v>
      </c>
      <c r="I326" s="20" t="str">
        <f>VLOOKUP($A326,Cleaned_Medical_Exam!$A325:$J2660,6,0)</f>
        <v>No</v>
      </c>
      <c r="J326" s="48">
        <f>VLOOKUP($A326,Cleaned_Medical_Exam!$A325:$J2660,7,0)</f>
        <v>0</v>
      </c>
      <c r="K326" s="8" t="str">
        <f>VLOOKUP($A326,Cleaned_Medical_Exam!$A325:$J2660,8,0)</f>
        <v>Yes</v>
      </c>
      <c r="L326" s="20" t="str">
        <f>VLOOKUP($A326,Cleaned_Medical_Exam!$A325:$J2660,9,0)</f>
        <v>Underweight</v>
      </c>
      <c r="M326" s="20" t="str">
        <f>VLOOKUP($A326,Cleaned_Medical_Exam!$A325:$J2660,10,0)</f>
        <v>Normal</v>
      </c>
      <c r="N326" s="48">
        <f>_xlfn.XLOOKUP(A326,Cleaned_Hospital_Details!A:A,Cleaned_Hospital_Details!B:B)</f>
        <v>2</v>
      </c>
      <c r="O326" s="49">
        <f>_xlfn.XLOOKUP($A326,Cleaned_Hospital_Details!$A:$A,Cleaned_Hospital_Details!C:C)</f>
        <v>29933.75</v>
      </c>
      <c r="P326" s="8" t="str">
        <f>_xlfn.XLOOKUP($A326,Cleaned_Hospital_Details!$A:$A,Cleaned_Hospital_Details!D:D)</f>
        <v>Tier - 1</v>
      </c>
      <c r="Q326" s="8" t="str">
        <f>_xlfn.XLOOKUP($A326,Cleaned_Hospital_Details!$A:$A,Cleaned_Hospital_Details!E:E)</f>
        <v>Tier - 1</v>
      </c>
      <c r="R326" s="8" t="str">
        <f>_xlfn.XLOOKUP($A326,Cleaned_Hospital_Details!$A:$A,Cleaned_Hospital_Details!F:F)</f>
        <v>R1011</v>
      </c>
      <c r="S326" s="15">
        <f>_xlfn.XLOOKUP($A326,Cleaned_Hospital_Details!$A:$A,Cleaned_Hospital_Details!G:G)</f>
        <v>27923</v>
      </c>
      <c r="T326" s="8">
        <f>_xlfn.XLOOKUP($A326,Cleaned_Hospital_Details!$A:$A,Cleaned_Hospital_Details!H:H)</f>
        <v>46</v>
      </c>
      <c r="U326" s="8" t="str">
        <f>_xlfn.XLOOKUP($A326,Cleaned_Hospital_Details!$A:$A,Cleaned_Hospital_Details!I:I)</f>
        <v>Adult</v>
      </c>
      <c r="V326" t="str">
        <f t="shared" si="5"/>
        <v>Marie-France Roy</v>
      </c>
    </row>
    <row r="327" spans="1:22" ht="15.6" x14ac:dyDescent="0.3">
      <c r="A327" s="10" t="s">
        <v>363</v>
      </c>
      <c r="B327" s="8" t="str">
        <f>VLOOKUP(A327,Cleaned_Customer_Names!A326:D2661,2,0)</f>
        <v>Mr.</v>
      </c>
      <c r="C327" s="8" t="str">
        <f>VLOOKUP(A327,Cleaned_Customer_Names!A326:D2661,3,0)</f>
        <v>Erik</v>
      </c>
      <c r="D327" s="8" t="str">
        <f>VLOOKUP($A327,Cleaned_Customer_Names!$A326:$D2661,4,0)</f>
        <v>Potere</v>
      </c>
      <c r="E327" s="22">
        <f>VLOOKUP($A327,Cleaned_Medical_Exam!$A326:$J2661,2,0)</f>
        <v>26.39</v>
      </c>
      <c r="F327" s="24">
        <f>VLOOKUP($A327,Cleaned_Medical_Exam!$A326:$J2661,3,0)</f>
        <v>4.58</v>
      </c>
      <c r="G327" s="20" t="str">
        <f>VLOOKUP($A327,Cleaned_Medical_Exam!$A326:$J2661,4,0)</f>
        <v>Yes</v>
      </c>
      <c r="H327" s="20" t="str">
        <f>VLOOKUP($A327,Cleaned_Medical_Exam!$A326:$J2661,5,0)</f>
        <v>No</v>
      </c>
      <c r="I327" s="20" t="str">
        <f>VLOOKUP($A327,Cleaned_Medical_Exam!$A326:$J2661,6,0)</f>
        <v>No</v>
      </c>
      <c r="J327" s="48">
        <f>VLOOKUP($A327,Cleaned_Medical_Exam!$A326:$J2661,7,0)</f>
        <v>1</v>
      </c>
      <c r="K327" s="8" t="str">
        <f>VLOOKUP($A327,Cleaned_Medical_Exam!$A326:$J2661,8,0)</f>
        <v>Yes</v>
      </c>
      <c r="L327" s="20" t="str">
        <f>VLOOKUP($A327,Cleaned_Medical_Exam!$A326:$J2661,9,0)</f>
        <v>Overweight</v>
      </c>
      <c r="M327" s="20" t="str">
        <f>VLOOKUP($A327,Cleaned_Medical_Exam!$A326:$J2661,10,0)</f>
        <v>Normal</v>
      </c>
      <c r="N327" s="48">
        <f>_xlfn.XLOOKUP(A327,Cleaned_Hospital_Details!A:A,Cleaned_Hospital_Details!B:B)</f>
        <v>3</v>
      </c>
      <c r="O327" s="49">
        <f>_xlfn.XLOOKUP($A327,Cleaned_Hospital_Details!$A:$A,Cleaned_Hospital_Details!C:C)</f>
        <v>29929.56</v>
      </c>
      <c r="P327" s="8" t="str">
        <f>_xlfn.XLOOKUP($A327,Cleaned_Hospital_Details!$A:$A,Cleaned_Hospital_Details!D:D)</f>
        <v>Tier - 1</v>
      </c>
      <c r="Q327" s="8" t="str">
        <f>_xlfn.XLOOKUP($A327,Cleaned_Hospital_Details!$A:$A,Cleaned_Hospital_Details!E:E)</f>
        <v>Tier - 1</v>
      </c>
      <c r="R327" s="8" t="str">
        <f>_xlfn.XLOOKUP($A327,Cleaned_Hospital_Details!$A:$A,Cleaned_Hospital_Details!F:F)</f>
        <v>R1011</v>
      </c>
      <c r="S327" s="15">
        <f>_xlfn.XLOOKUP($A327,Cleaned_Hospital_Details!$A:$A,Cleaned_Hospital_Details!G:G)</f>
        <v>32507</v>
      </c>
      <c r="T327" s="8">
        <f>_xlfn.XLOOKUP($A327,Cleaned_Hospital_Details!$A:$A,Cleaned_Hospital_Details!H:H)</f>
        <v>34</v>
      </c>
      <c r="U327" s="8" t="str">
        <f>_xlfn.XLOOKUP($A327,Cleaned_Hospital_Details!$A:$A,Cleaned_Hospital_Details!I:I)</f>
        <v>Adult</v>
      </c>
      <c r="V327" t="str">
        <f t="shared" si="5"/>
        <v>Erik Potere</v>
      </c>
    </row>
    <row r="328" spans="1:22" ht="15.6" x14ac:dyDescent="0.3">
      <c r="A328" s="10" t="s">
        <v>364</v>
      </c>
      <c r="B328" s="8" t="str">
        <f>VLOOKUP(A328,Cleaned_Customer_Names!A327:D2662,2,0)</f>
        <v>Mr.</v>
      </c>
      <c r="C328" s="8" t="str">
        <f>VLOOKUP(A328,Cleaned_Customer_Names!A327:D2662,3,0)</f>
        <v>Andrew</v>
      </c>
      <c r="D328" s="8" t="str">
        <f>VLOOKUP($A328,Cleaned_Customer_Names!$A327:$D2662,4,0)</f>
        <v>Podgurski</v>
      </c>
      <c r="E328" s="22">
        <f>VLOOKUP($A328,Cleaned_Medical_Exam!$A327:$J2662,2,0)</f>
        <v>19.260000000000002</v>
      </c>
      <c r="F328" s="24">
        <f>VLOOKUP($A328,Cleaned_Medical_Exam!$A327:$J2662,3,0)</f>
        <v>8.9600000000000009</v>
      </c>
      <c r="G328" s="20" t="str">
        <f>VLOOKUP($A328,Cleaned_Medical_Exam!$A327:$J2662,4,0)</f>
        <v>Yes</v>
      </c>
      <c r="H328" s="20" t="str">
        <f>VLOOKUP($A328,Cleaned_Medical_Exam!$A327:$J2662,5,0)</f>
        <v>No</v>
      </c>
      <c r="I328" s="20" t="str">
        <f>VLOOKUP($A328,Cleaned_Medical_Exam!$A327:$J2662,6,0)</f>
        <v>No</v>
      </c>
      <c r="J328" s="48">
        <f>VLOOKUP($A328,Cleaned_Medical_Exam!$A327:$J2662,7,0)</f>
        <v>1</v>
      </c>
      <c r="K328" s="8" t="str">
        <f>VLOOKUP($A328,Cleaned_Medical_Exam!$A327:$J2662,8,0)</f>
        <v>Yes</v>
      </c>
      <c r="L328" s="20" t="str">
        <f>VLOOKUP($A328,Cleaned_Medical_Exam!$A327:$J2662,9,0)</f>
        <v>Healthy Weight</v>
      </c>
      <c r="M328" s="20" t="str">
        <f>VLOOKUP($A328,Cleaned_Medical_Exam!$A327:$J2662,10,0)</f>
        <v>Diabetes</v>
      </c>
      <c r="N328" s="48">
        <f>_xlfn.XLOOKUP(A328,Cleaned_Hospital_Details!A:A,Cleaned_Hospital_Details!B:B)</f>
        <v>1</v>
      </c>
      <c r="O328" s="49">
        <f>_xlfn.XLOOKUP($A328,Cleaned_Hospital_Details!$A:$A,Cleaned_Hospital_Details!C:C)</f>
        <v>29899.25</v>
      </c>
      <c r="P328" s="8" t="str">
        <f>_xlfn.XLOOKUP($A328,Cleaned_Hospital_Details!$A:$A,Cleaned_Hospital_Details!D:D)</f>
        <v>Tier - 1</v>
      </c>
      <c r="Q328" s="8" t="str">
        <f>_xlfn.XLOOKUP($A328,Cleaned_Hospital_Details!$A:$A,Cleaned_Hospital_Details!E:E)</f>
        <v>Tier - 3</v>
      </c>
      <c r="R328" s="8" t="str">
        <f>_xlfn.XLOOKUP($A328,Cleaned_Hospital_Details!$A:$A,Cleaned_Hospital_Details!F:F)</f>
        <v>R1011</v>
      </c>
      <c r="S328" s="15">
        <f>_xlfn.XLOOKUP($A328,Cleaned_Hospital_Details!$A:$A,Cleaned_Hospital_Details!G:G)</f>
        <v>27625</v>
      </c>
      <c r="T328" s="8">
        <f>_xlfn.XLOOKUP($A328,Cleaned_Hospital_Details!$A:$A,Cleaned_Hospital_Details!H:H)</f>
        <v>47</v>
      </c>
      <c r="U328" s="8" t="str">
        <f>_xlfn.XLOOKUP($A328,Cleaned_Hospital_Details!$A:$A,Cleaned_Hospital_Details!I:I)</f>
        <v>Adult</v>
      </c>
      <c r="V328" t="str">
        <f t="shared" si="5"/>
        <v>Andrew Podgurski</v>
      </c>
    </row>
    <row r="329" spans="1:22" ht="15.6" x14ac:dyDescent="0.3">
      <c r="A329" s="10" t="s">
        <v>365</v>
      </c>
      <c r="B329" s="8" t="str">
        <f>VLOOKUP(A329,Cleaned_Customer_Names!A328:D2663,2,0)</f>
        <v>Mr.</v>
      </c>
      <c r="C329" s="8" t="str">
        <f>VLOOKUP(A329,Cleaned_Customer_Names!A328:D2663,3,0)</f>
        <v>Anthony</v>
      </c>
      <c r="D329" s="8" t="str">
        <f>VLOOKUP($A329,Cleaned_Customer_Names!$A328:$D2663,4,0)</f>
        <v>Diamond</v>
      </c>
      <c r="E329" s="22">
        <f>VLOOKUP($A329,Cleaned_Medical_Exam!$A328:$J2663,2,0)</f>
        <v>26.92</v>
      </c>
      <c r="F329" s="24">
        <f>VLOOKUP($A329,Cleaned_Medical_Exam!$A328:$J2663,3,0)</f>
        <v>6.09</v>
      </c>
      <c r="G329" s="20" t="str">
        <f>VLOOKUP($A329,Cleaned_Medical_Exam!$A328:$J2663,4,0)</f>
        <v>No</v>
      </c>
      <c r="H329" s="20" t="str">
        <f>VLOOKUP($A329,Cleaned_Medical_Exam!$A328:$J2663,5,0)</f>
        <v>No</v>
      </c>
      <c r="I329" s="20" t="str">
        <f>VLOOKUP($A329,Cleaned_Medical_Exam!$A328:$J2663,6,0)</f>
        <v>No</v>
      </c>
      <c r="J329" s="48">
        <f>VLOOKUP($A329,Cleaned_Medical_Exam!$A328:$J2663,7,0)</f>
        <v>0</v>
      </c>
      <c r="K329" s="8" t="str">
        <f>VLOOKUP($A329,Cleaned_Medical_Exam!$A328:$J2663,8,0)</f>
        <v>Yes</v>
      </c>
      <c r="L329" s="20" t="str">
        <f>VLOOKUP($A329,Cleaned_Medical_Exam!$A328:$J2663,9,0)</f>
        <v>Overweight</v>
      </c>
      <c r="M329" s="20" t="str">
        <f>VLOOKUP($A329,Cleaned_Medical_Exam!$A328:$J2663,10,0)</f>
        <v>Prediabetes</v>
      </c>
      <c r="N329" s="48">
        <f>_xlfn.XLOOKUP(A329,Cleaned_Hospital_Details!A:A,Cleaned_Hospital_Details!B:B)</f>
        <v>3</v>
      </c>
      <c r="O329" s="49">
        <f>_xlfn.XLOOKUP($A329,Cleaned_Hospital_Details!$A:$A,Cleaned_Hospital_Details!C:C)</f>
        <v>29852.48</v>
      </c>
      <c r="P329" s="8" t="str">
        <f>_xlfn.XLOOKUP($A329,Cleaned_Hospital_Details!$A:$A,Cleaned_Hospital_Details!D:D)</f>
        <v>Tier - 1</v>
      </c>
      <c r="Q329" s="8" t="str">
        <f>_xlfn.XLOOKUP($A329,Cleaned_Hospital_Details!$A:$A,Cleaned_Hospital_Details!E:E)</f>
        <v>Tier - 3</v>
      </c>
      <c r="R329" s="8" t="str">
        <f>_xlfn.XLOOKUP($A329,Cleaned_Hospital_Details!$A:$A,Cleaned_Hospital_Details!F:F)</f>
        <v>R1011</v>
      </c>
      <c r="S329" s="15">
        <f>_xlfn.XLOOKUP($A329,Cleaned_Hospital_Details!$A:$A,Cleaned_Hospital_Details!G:G)</f>
        <v>32872</v>
      </c>
      <c r="T329" s="8">
        <f>_xlfn.XLOOKUP($A329,Cleaned_Hospital_Details!$A:$A,Cleaned_Hospital_Details!H:H)</f>
        <v>33</v>
      </c>
      <c r="U329" s="8" t="str">
        <f>_xlfn.XLOOKUP($A329,Cleaned_Hospital_Details!$A:$A,Cleaned_Hospital_Details!I:I)</f>
        <v>Adult</v>
      </c>
      <c r="V329" t="str">
        <f t="shared" si="5"/>
        <v>Anthony Diamond</v>
      </c>
    </row>
    <row r="330" spans="1:22" ht="15.6" x14ac:dyDescent="0.3">
      <c r="A330" s="10" t="s">
        <v>366</v>
      </c>
      <c r="B330" s="8" t="str">
        <f>VLOOKUP(A330,Cleaned_Customer_Names!A329:D2664,2,0)</f>
        <v>Mr.</v>
      </c>
      <c r="C330" s="8" t="str">
        <f>VLOOKUP(A330,Cleaned_Customer_Names!A329:D2664,3,0)</f>
        <v>Chris</v>
      </c>
      <c r="D330" s="8" t="str">
        <f>VLOOKUP($A330,Cleaned_Customer_Names!$A329:$D2664,4,0)</f>
        <v>Sallade</v>
      </c>
      <c r="E330" s="22">
        <f>VLOOKUP($A330,Cleaned_Medical_Exam!$A329:$J2664,2,0)</f>
        <v>19.73</v>
      </c>
      <c r="F330" s="24">
        <f>VLOOKUP($A330,Cleaned_Medical_Exam!$A329:$J2664,3,0)</f>
        <v>4.3600000000000003</v>
      </c>
      <c r="G330" s="20" t="str">
        <f>VLOOKUP($A330,Cleaned_Medical_Exam!$A329:$J2664,4,0)</f>
        <v>No</v>
      </c>
      <c r="H330" s="20" t="str">
        <f>VLOOKUP($A330,Cleaned_Medical_Exam!$A329:$J2664,5,0)</f>
        <v>No</v>
      </c>
      <c r="I330" s="20" t="str">
        <f>VLOOKUP($A330,Cleaned_Medical_Exam!$A329:$J2664,6,0)</f>
        <v>No</v>
      </c>
      <c r="J330" s="48">
        <f>VLOOKUP($A330,Cleaned_Medical_Exam!$A329:$J2664,7,0)</f>
        <v>0</v>
      </c>
      <c r="K330" s="8" t="str">
        <f>VLOOKUP($A330,Cleaned_Medical_Exam!$A329:$J2664,8,0)</f>
        <v>Yes</v>
      </c>
      <c r="L330" s="20" t="str">
        <f>VLOOKUP($A330,Cleaned_Medical_Exam!$A329:$J2664,9,0)</f>
        <v>Healthy Weight</v>
      </c>
      <c r="M330" s="20" t="str">
        <f>VLOOKUP($A330,Cleaned_Medical_Exam!$A329:$J2664,10,0)</f>
        <v>Normal</v>
      </c>
      <c r="N330" s="48">
        <f>_xlfn.XLOOKUP(A330,Cleaned_Hospital_Details!A:A,Cleaned_Hospital_Details!B:B)</f>
        <v>3</v>
      </c>
      <c r="O330" s="49">
        <f>_xlfn.XLOOKUP($A330,Cleaned_Hospital_Details!$A:$A,Cleaned_Hospital_Details!C:C)</f>
        <v>29818.76</v>
      </c>
      <c r="P330" s="8" t="str">
        <f>_xlfn.XLOOKUP($A330,Cleaned_Hospital_Details!$A:$A,Cleaned_Hospital_Details!D:D)</f>
        <v>Tier - 1</v>
      </c>
      <c r="Q330" s="8" t="str">
        <f>_xlfn.XLOOKUP($A330,Cleaned_Hospital_Details!$A:$A,Cleaned_Hospital_Details!E:E)</f>
        <v>Tier - 1</v>
      </c>
      <c r="R330" s="8" t="str">
        <f>_xlfn.XLOOKUP($A330,Cleaned_Hospital_Details!$A:$A,Cleaned_Hospital_Details!F:F)</f>
        <v>R1012</v>
      </c>
      <c r="S330" s="15">
        <f>_xlfn.XLOOKUP($A330,Cleaned_Hospital_Details!$A:$A,Cleaned_Hospital_Details!G:G)</f>
        <v>30253</v>
      </c>
      <c r="T330" s="8">
        <f>_xlfn.XLOOKUP($A330,Cleaned_Hospital_Details!$A:$A,Cleaned_Hospital_Details!H:H)</f>
        <v>40</v>
      </c>
      <c r="U330" s="8" t="str">
        <f>_xlfn.XLOOKUP($A330,Cleaned_Hospital_Details!$A:$A,Cleaned_Hospital_Details!I:I)</f>
        <v>Adult</v>
      </c>
      <c r="V330" t="str">
        <f t="shared" si="5"/>
        <v>Chris Sallade</v>
      </c>
    </row>
    <row r="331" spans="1:22" ht="15.6" x14ac:dyDescent="0.3">
      <c r="A331" s="10" t="s">
        <v>367</v>
      </c>
      <c r="B331" s="8" t="str">
        <f>VLOOKUP(A331,Cleaned_Customer_Names!A330:D2665,2,0)</f>
        <v>Mr.</v>
      </c>
      <c r="C331" s="8" t="str">
        <f>VLOOKUP(A331,Cleaned_Customer_Names!A330:D2665,3,0)</f>
        <v>Yu</v>
      </c>
      <c r="D331" s="8" t="str">
        <f>VLOOKUP($A331,Cleaned_Customer_Names!$A330:$D2665,4,0)</f>
        <v>Zhang</v>
      </c>
      <c r="E331" s="22">
        <f>VLOOKUP($A331,Cleaned_Medical_Exam!$A330:$J2665,2,0)</f>
        <v>23.56</v>
      </c>
      <c r="F331" s="24">
        <f>VLOOKUP($A331,Cleaned_Medical_Exam!$A330:$J2665,3,0)</f>
        <v>11.74</v>
      </c>
      <c r="G331" s="20" t="str">
        <f>VLOOKUP($A331,Cleaned_Medical_Exam!$A330:$J2665,4,0)</f>
        <v>Yes</v>
      </c>
      <c r="H331" s="20" t="str">
        <f>VLOOKUP($A331,Cleaned_Medical_Exam!$A330:$J2665,5,0)</f>
        <v>No</v>
      </c>
      <c r="I331" s="20" t="str">
        <f>VLOOKUP($A331,Cleaned_Medical_Exam!$A330:$J2665,6,0)</f>
        <v>No</v>
      </c>
      <c r="J331" s="48">
        <f>VLOOKUP($A331,Cleaned_Medical_Exam!$A330:$J2665,7,0)</f>
        <v>0</v>
      </c>
      <c r="K331" s="8" t="str">
        <f>VLOOKUP($A331,Cleaned_Medical_Exam!$A330:$J2665,8,0)</f>
        <v>Yes</v>
      </c>
      <c r="L331" s="20" t="str">
        <f>VLOOKUP($A331,Cleaned_Medical_Exam!$A330:$J2665,9,0)</f>
        <v>Healthy Weight</v>
      </c>
      <c r="M331" s="20" t="str">
        <f>VLOOKUP($A331,Cleaned_Medical_Exam!$A330:$J2665,10,0)</f>
        <v>Diabetes</v>
      </c>
      <c r="N331" s="48">
        <f>_xlfn.XLOOKUP(A331,Cleaned_Hospital_Details!A:A,Cleaned_Hospital_Details!B:B)</f>
        <v>1</v>
      </c>
      <c r="O331" s="49">
        <f>_xlfn.XLOOKUP($A331,Cleaned_Hospital_Details!$A:$A,Cleaned_Hospital_Details!C:C)</f>
        <v>29816.639999999999</v>
      </c>
      <c r="P331" s="8" t="str">
        <f>_xlfn.XLOOKUP($A331,Cleaned_Hospital_Details!$A:$A,Cleaned_Hospital_Details!D:D)</f>
        <v>Tier - 1</v>
      </c>
      <c r="Q331" s="8" t="str">
        <f>_xlfn.XLOOKUP($A331,Cleaned_Hospital_Details!$A:$A,Cleaned_Hospital_Details!E:E)</f>
        <v>Tier - 2</v>
      </c>
      <c r="R331" s="8" t="str">
        <f>_xlfn.XLOOKUP($A331,Cleaned_Hospital_Details!$A:$A,Cleaned_Hospital_Details!F:F)</f>
        <v>R1011</v>
      </c>
      <c r="S331" s="15">
        <f>_xlfn.XLOOKUP($A331,Cleaned_Hospital_Details!$A:$A,Cleaned_Hospital_Details!G:G)</f>
        <v>29811</v>
      </c>
      <c r="T331" s="8">
        <f>_xlfn.XLOOKUP($A331,Cleaned_Hospital_Details!$A:$A,Cleaned_Hospital_Details!H:H)</f>
        <v>41</v>
      </c>
      <c r="U331" s="8" t="str">
        <f>_xlfn.XLOOKUP($A331,Cleaned_Hospital_Details!$A:$A,Cleaned_Hospital_Details!I:I)</f>
        <v>Adult</v>
      </c>
      <c r="V331" t="str">
        <f t="shared" si="5"/>
        <v>Yu Zhang</v>
      </c>
    </row>
    <row r="332" spans="1:22" ht="15.6" x14ac:dyDescent="0.3">
      <c r="A332" s="10" t="s">
        <v>368</v>
      </c>
      <c r="B332" s="8" t="str">
        <f>VLOOKUP(A332,Cleaned_Customer_Names!A331:D2666,2,0)</f>
        <v>Mr.</v>
      </c>
      <c r="C332" s="8" t="str">
        <f>VLOOKUP(A332,Cleaned_Customer_Names!A331:D2666,3,0)</f>
        <v>Caleb</v>
      </c>
      <c r="D332" s="8" t="str">
        <f>VLOOKUP($A332,Cleaned_Customer_Names!$A331:$D2666,4,0)</f>
        <v>Chatfield</v>
      </c>
      <c r="E332" s="22">
        <f>VLOOKUP($A332,Cleaned_Medical_Exam!$A331:$J2666,2,0)</f>
        <v>37.67</v>
      </c>
      <c r="F332" s="24">
        <f>VLOOKUP($A332,Cleaned_Medical_Exam!$A331:$J2666,3,0)</f>
        <v>5.89</v>
      </c>
      <c r="G332" s="20" t="str">
        <f>VLOOKUP($A332,Cleaned_Medical_Exam!$A331:$J2666,4,0)</f>
        <v>No</v>
      </c>
      <c r="H332" s="20" t="str">
        <f>VLOOKUP($A332,Cleaned_Medical_Exam!$A331:$J2666,5,0)</f>
        <v>No</v>
      </c>
      <c r="I332" s="20" t="str">
        <f>VLOOKUP($A332,Cleaned_Medical_Exam!$A331:$J2666,6,0)</f>
        <v>No</v>
      </c>
      <c r="J332" s="48">
        <f>VLOOKUP($A332,Cleaned_Medical_Exam!$A331:$J2666,7,0)</f>
        <v>1</v>
      </c>
      <c r="K332" s="8" t="str">
        <f>VLOOKUP($A332,Cleaned_Medical_Exam!$A331:$J2666,8,0)</f>
        <v>Yes</v>
      </c>
      <c r="L332" s="20" t="str">
        <f>VLOOKUP($A332,Cleaned_Medical_Exam!$A331:$J2666,9,0)</f>
        <v>Obesity</v>
      </c>
      <c r="M332" s="20" t="str">
        <f>VLOOKUP($A332,Cleaned_Medical_Exam!$A331:$J2666,10,0)</f>
        <v>Prediabetes</v>
      </c>
      <c r="N332" s="48">
        <f>_xlfn.XLOOKUP(A332,Cleaned_Hospital_Details!A:A,Cleaned_Hospital_Details!B:B)</f>
        <v>0</v>
      </c>
      <c r="O332" s="49">
        <f>_xlfn.XLOOKUP($A332,Cleaned_Hospital_Details!$A:$A,Cleaned_Hospital_Details!C:C)</f>
        <v>29760.6</v>
      </c>
      <c r="P332" s="8" t="str">
        <f>_xlfn.XLOOKUP($A332,Cleaned_Hospital_Details!$A:$A,Cleaned_Hospital_Details!D:D)</f>
        <v>Tier - 1</v>
      </c>
      <c r="Q332" s="8" t="str">
        <f>_xlfn.XLOOKUP($A332,Cleaned_Hospital_Details!$A:$A,Cleaned_Hospital_Details!E:E)</f>
        <v>Tier - 2</v>
      </c>
      <c r="R332" s="8" t="str">
        <f>_xlfn.XLOOKUP($A332,Cleaned_Hospital_Details!$A:$A,Cleaned_Hospital_Details!F:F)</f>
        <v>R1011</v>
      </c>
      <c r="S332" s="15">
        <f>_xlfn.XLOOKUP($A332,Cleaned_Hospital_Details!$A:$A,Cleaned_Hospital_Details!G:G)</f>
        <v>35966</v>
      </c>
      <c r="T332" s="8">
        <f>_xlfn.XLOOKUP($A332,Cleaned_Hospital_Details!$A:$A,Cleaned_Hospital_Details!H:H)</f>
        <v>24</v>
      </c>
      <c r="U332" s="8" t="str">
        <f>_xlfn.XLOOKUP($A332,Cleaned_Hospital_Details!$A:$A,Cleaned_Hospital_Details!I:I)</f>
        <v>Adult</v>
      </c>
      <c r="V332" t="str">
        <f t="shared" si="5"/>
        <v>Caleb Chatfield</v>
      </c>
    </row>
    <row r="333" spans="1:22" ht="15.6" x14ac:dyDescent="0.3">
      <c r="A333" s="10" t="s">
        <v>369</v>
      </c>
      <c r="B333" s="8" t="str">
        <f>VLOOKUP(A333,Cleaned_Customer_Names!A332:D2667,2,0)</f>
        <v>Mr.</v>
      </c>
      <c r="C333" s="8" t="str">
        <f>VLOOKUP(A333,Cleaned_Customer_Names!A332:D2667,3,0)</f>
        <v>Jason</v>
      </c>
      <c r="D333" s="8" t="str">
        <f>VLOOKUP($A333,Cleaned_Customer_Names!$A332:$D2667,4,0)</f>
        <v>Bruns</v>
      </c>
      <c r="E333" s="22">
        <f>VLOOKUP($A333,Cleaned_Medical_Exam!$A332:$J2667,2,0)</f>
        <v>18.73</v>
      </c>
      <c r="F333" s="24">
        <f>VLOOKUP($A333,Cleaned_Medical_Exam!$A332:$J2667,3,0)</f>
        <v>10.64</v>
      </c>
      <c r="G333" s="20" t="str">
        <f>VLOOKUP($A333,Cleaned_Medical_Exam!$A332:$J2667,4,0)</f>
        <v>No</v>
      </c>
      <c r="H333" s="20" t="str">
        <f>VLOOKUP($A333,Cleaned_Medical_Exam!$A332:$J2667,5,0)</f>
        <v>No</v>
      </c>
      <c r="I333" s="20" t="str">
        <f>VLOOKUP($A333,Cleaned_Medical_Exam!$A332:$J2667,6,0)</f>
        <v>No</v>
      </c>
      <c r="J333" s="48">
        <f>VLOOKUP($A333,Cleaned_Medical_Exam!$A332:$J2667,7,0)</f>
        <v>2</v>
      </c>
      <c r="K333" s="8" t="str">
        <f>VLOOKUP($A333,Cleaned_Medical_Exam!$A332:$J2667,8,0)</f>
        <v>Yes</v>
      </c>
      <c r="L333" s="20" t="str">
        <f>VLOOKUP($A333,Cleaned_Medical_Exam!$A332:$J2667,9,0)</f>
        <v>Healthy Weight</v>
      </c>
      <c r="M333" s="20" t="str">
        <f>VLOOKUP($A333,Cleaned_Medical_Exam!$A332:$J2667,10,0)</f>
        <v>Diabetes</v>
      </c>
      <c r="N333" s="48">
        <f>_xlfn.XLOOKUP(A333,Cleaned_Hospital_Details!A:A,Cleaned_Hospital_Details!B:B)</f>
        <v>0</v>
      </c>
      <c r="O333" s="49">
        <f>_xlfn.XLOOKUP($A333,Cleaned_Hospital_Details!$A:$A,Cleaned_Hospital_Details!C:C)</f>
        <v>29757.69</v>
      </c>
      <c r="P333" s="8" t="str">
        <f>_xlfn.XLOOKUP($A333,Cleaned_Hospital_Details!$A:$A,Cleaned_Hospital_Details!D:D)</f>
        <v>Tier - 1</v>
      </c>
      <c r="Q333" s="8" t="str">
        <f>_xlfn.XLOOKUP($A333,Cleaned_Hospital_Details!$A:$A,Cleaned_Hospital_Details!E:E)</f>
        <v>Tier - 3</v>
      </c>
      <c r="R333" s="8" t="str">
        <f>_xlfn.XLOOKUP($A333,Cleaned_Hospital_Details!$A:$A,Cleaned_Hospital_Details!F:F)</f>
        <v>R1011</v>
      </c>
      <c r="S333" s="15">
        <f>_xlfn.XLOOKUP($A333,Cleaned_Hospital_Details!$A:$A,Cleaned_Hospital_Details!G:G)</f>
        <v>26899</v>
      </c>
      <c r="T333" s="8">
        <f>_xlfn.XLOOKUP($A333,Cleaned_Hospital_Details!$A:$A,Cleaned_Hospital_Details!H:H)</f>
        <v>49</v>
      </c>
      <c r="U333" s="8" t="str">
        <f>_xlfn.XLOOKUP($A333,Cleaned_Hospital_Details!$A:$A,Cleaned_Hospital_Details!I:I)</f>
        <v>Adult</v>
      </c>
      <c r="V333" t="str">
        <f t="shared" si="5"/>
        <v>Jason Bruns</v>
      </c>
    </row>
    <row r="334" spans="1:22" ht="15.6" x14ac:dyDescent="0.3">
      <c r="A334" s="10" t="s">
        <v>370</v>
      </c>
      <c r="B334" s="8" t="str">
        <f>VLOOKUP(A334,Cleaned_Customer_Names!A333:D2668,2,0)</f>
        <v>Ms.</v>
      </c>
      <c r="C334" s="8" t="str">
        <f>VLOOKUP(A334,Cleaned_Customer_Names!A333:D2668,3,0)</f>
        <v>Angela</v>
      </c>
      <c r="D334" s="8" t="str">
        <f>VLOOKUP($A334,Cleaned_Customer_Names!$A333:$D2668,4,0)</f>
        <v>Yochum</v>
      </c>
      <c r="E334" s="22">
        <f>VLOOKUP($A334,Cleaned_Medical_Exam!$A333:$J2668,2,0)</f>
        <v>33.090000000000003</v>
      </c>
      <c r="F334" s="24">
        <f>VLOOKUP($A334,Cleaned_Medical_Exam!$A333:$J2668,3,0)</f>
        <v>6.06</v>
      </c>
      <c r="G334" s="20" t="str">
        <f>VLOOKUP($A334,Cleaned_Medical_Exam!$A333:$J2668,4,0)</f>
        <v>No</v>
      </c>
      <c r="H334" s="20" t="str">
        <f>VLOOKUP($A334,Cleaned_Medical_Exam!$A333:$J2668,5,0)</f>
        <v>No</v>
      </c>
      <c r="I334" s="20" t="str">
        <f>VLOOKUP($A334,Cleaned_Medical_Exam!$A333:$J2668,6,0)</f>
        <v>Yes</v>
      </c>
      <c r="J334" s="48">
        <f>VLOOKUP($A334,Cleaned_Medical_Exam!$A333:$J2668,7,0)</f>
        <v>1</v>
      </c>
      <c r="K334" s="8" t="str">
        <f>VLOOKUP($A334,Cleaned_Medical_Exam!$A333:$J2668,8,0)</f>
        <v>Yes</v>
      </c>
      <c r="L334" s="20" t="str">
        <f>VLOOKUP($A334,Cleaned_Medical_Exam!$A333:$J2668,9,0)</f>
        <v>Obesity</v>
      </c>
      <c r="M334" s="20" t="str">
        <f>VLOOKUP($A334,Cleaned_Medical_Exam!$A333:$J2668,10,0)</f>
        <v>Prediabetes</v>
      </c>
      <c r="N334" s="48">
        <f>_xlfn.XLOOKUP(A334,Cleaned_Hospital_Details!A:A,Cleaned_Hospital_Details!B:B)</f>
        <v>0</v>
      </c>
      <c r="O334" s="49">
        <f>_xlfn.XLOOKUP($A334,Cleaned_Hospital_Details!$A:$A,Cleaned_Hospital_Details!C:C)</f>
        <v>29622.69</v>
      </c>
      <c r="P334" s="8" t="str">
        <f>_xlfn.XLOOKUP($A334,Cleaned_Hospital_Details!$A:$A,Cleaned_Hospital_Details!D:D)</f>
        <v>Tier - 1</v>
      </c>
      <c r="Q334" s="8" t="str">
        <f>_xlfn.XLOOKUP($A334,Cleaned_Hospital_Details!$A:$A,Cleaned_Hospital_Details!E:E)</f>
        <v>Tier - 1</v>
      </c>
      <c r="R334" s="8" t="str">
        <f>_xlfn.XLOOKUP($A334,Cleaned_Hospital_Details!$A:$A,Cleaned_Hospital_Details!F:F)</f>
        <v>R1011</v>
      </c>
      <c r="S334" s="15">
        <f>_xlfn.XLOOKUP($A334,Cleaned_Hospital_Details!$A:$A,Cleaned_Hospital_Details!G:G)</f>
        <v>34177</v>
      </c>
      <c r="T334" s="8">
        <f>_xlfn.XLOOKUP($A334,Cleaned_Hospital_Details!$A:$A,Cleaned_Hospital_Details!H:H)</f>
        <v>29</v>
      </c>
      <c r="U334" s="8" t="str">
        <f>_xlfn.XLOOKUP($A334,Cleaned_Hospital_Details!$A:$A,Cleaned_Hospital_Details!I:I)</f>
        <v>Adult</v>
      </c>
      <c r="V334" t="str">
        <f t="shared" si="5"/>
        <v>Angela Yochum</v>
      </c>
    </row>
    <row r="335" spans="1:22" ht="15.6" x14ac:dyDescent="0.3">
      <c r="A335" s="10" t="s">
        <v>371</v>
      </c>
      <c r="B335" s="8" t="str">
        <f>VLOOKUP(A335,Cleaned_Customer_Names!A334:D2669,2,0)</f>
        <v>Mr.</v>
      </c>
      <c r="C335" s="8" t="str">
        <f>VLOOKUP(A335,Cleaned_Customer_Names!A334:D2669,3,0)</f>
        <v>Keith</v>
      </c>
      <c r="D335" s="8" t="str">
        <f>VLOOKUP($A335,Cleaned_Customer_Names!$A334:$D2669,4,0)</f>
        <v>Freeburn</v>
      </c>
      <c r="E335" s="22">
        <f>VLOOKUP($A335,Cleaned_Medical_Exam!$A334:$J2669,2,0)</f>
        <v>18.329999999999998</v>
      </c>
      <c r="F335" s="24">
        <f>VLOOKUP($A335,Cleaned_Medical_Exam!$A334:$J2669,3,0)</f>
        <v>7.46</v>
      </c>
      <c r="G335" s="20" t="str">
        <f>VLOOKUP($A335,Cleaned_Medical_Exam!$A334:$J2669,4,0)</f>
        <v>Yes</v>
      </c>
      <c r="H335" s="20" t="str">
        <f>VLOOKUP($A335,Cleaned_Medical_Exam!$A334:$J2669,5,0)</f>
        <v>No</v>
      </c>
      <c r="I335" s="20" t="str">
        <f>VLOOKUP($A335,Cleaned_Medical_Exam!$A334:$J2669,6,0)</f>
        <v>No</v>
      </c>
      <c r="J335" s="48">
        <f>VLOOKUP($A335,Cleaned_Medical_Exam!$A334:$J2669,7,0)</f>
        <v>1</v>
      </c>
      <c r="K335" s="8" t="str">
        <f>VLOOKUP($A335,Cleaned_Medical_Exam!$A334:$J2669,8,0)</f>
        <v>Yes</v>
      </c>
      <c r="L335" s="20" t="str">
        <f>VLOOKUP($A335,Cleaned_Medical_Exam!$A334:$J2669,9,0)</f>
        <v>Underweight</v>
      </c>
      <c r="M335" s="20" t="str">
        <f>VLOOKUP($A335,Cleaned_Medical_Exam!$A334:$J2669,10,0)</f>
        <v>Diabetes</v>
      </c>
      <c r="N335" s="48">
        <f>_xlfn.XLOOKUP(A335,Cleaned_Hospital_Details!A:A,Cleaned_Hospital_Details!B:B)</f>
        <v>1</v>
      </c>
      <c r="O335" s="49">
        <f>_xlfn.XLOOKUP($A335,Cleaned_Hospital_Details!$A:$A,Cleaned_Hospital_Details!C:C)</f>
        <v>29583.8</v>
      </c>
      <c r="P335" s="8" t="str">
        <f>_xlfn.XLOOKUP($A335,Cleaned_Hospital_Details!$A:$A,Cleaned_Hospital_Details!D:D)</f>
        <v>Tier - 1</v>
      </c>
      <c r="Q335" s="8" t="str">
        <f>_xlfn.XLOOKUP($A335,Cleaned_Hospital_Details!$A:$A,Cleaned_Hospital_Details!E:E)</f>
        <v>Tier - 1</v>
      </c>
      <c r="R335" s="8" t="str">
        <f>_xlfn.XLOOKUP($A335,Cleaned_Hospital_Details!$A:$A,Cleaned_Hospital_Details!F:F)</f>
        <v>R1011</v>
      </c>
      <c r="S335" s="15">
        <f>_xlfn.XLOOKUP($A335,Cleaned_Hospital_Details!$A:$A,Cleaned_Hospital_Details!G:G)</f>
        <v>27701</v>
      </c>
      <c r="T335" s="8">
        <f>_xlfn.XLOOKUP($A335,Cleaned_Hospital_Details!$A:$A,Cleaned_Hospital_Details!H:H)</f>
        <v>47</v>
      </c>
      <c r="U335" s="8" t="str">
        <f>_xlfn.XLOOKUP($A335,Cleaned_Hospital_Details!$A:$A,Cleaned_Hospital_Details!I:I)</f>
        <v>Adult</v>
      </c>
      <c r="V335" t="str">
        <f t="shared" si="5"/>
        <v>Keith Freeburn</v>
      </c>
    </row>
    <row r="336" spans="1:22" ht="15.6" x14ac:dyDescent="0.3">
      <c r="A336" s="10" t="s">
        <v>372</v>
      </c>
      <c r="B336" s="8" t="str">
        <f>VLOOKUP(A336,Cleaned_Customer_Names!A335:D2670,2,0)</f>
        <v>Ms.</v>
      </c>
      <c r="C336" s="8" t="str">
        <f>VLOOKUP(A336,Cleaned_Customer_Names!A335:D2670,3,0)</f>
        <v>Emma</v>
      </c>
      <c r="D336" s="8" t="str">
        <f>VLOOKUP($A336,Cleaned_Customer_Names!$A335:$D2670,4,0)</f>
        <v>Spencer</v>
      </c>
      <c r="E336" s="22">
        <f>VLOOKUP($A336,Cleaned_Medical_Exam!$A335:$J2670,2,0)</f>
        <v>27.74</v>
      </c>
      <c r="F336" s="24">
        <f>VLOOKUP($A336,Cleaned_Medical_Exam!$A335:$J2670,3,0)</f>
        <v>4.68</v>
      </c>
      <c r="G336" s="20" t="str">
        <f>VLOOKUP($A336,Cleaned_Medical_Exam!$A335:$J2670,4,0)</f>
        <v>Yes</v>
      </c>
      <c r="H336" s="20" t="str">
        <f>VLOOKUP($A336,Cleaned_Medical_Exam!$A335:$J2670,5,0)</f>
        <v>No</v>
      </c>
      <c r="I336" s="20" t="str">
        <f>VLOOKUP($A336,Cleaned_Medical_Exam!$A335:$J2670,6,0)</f>
        <v>No</v>
      </c>
      <c r="J336" s="48">
        <f>VLOOKUP($A336,Cleaned_Medical_Exam!$A335:$J2670,7,0)</f>
        <v>2</v>
      </c>
      <c r="K336" s="8" t="str">
        <f>VLOOKUP($A336,Cleaned_Medical_Exam!$A335:$J2670,8,0)</f>
        <v>Yes</v>
      </c>
      <c r="L336" s="20" t="str">
        <f>VLOOKUP($A336,Cleaned_Medical_Exam!$A335:$J2670,9,0)</f>
        <v>Overweight</v>
      </c>
      <c r="M336" s="20" t="str">
        <f>VLOOKUP($A336,Cleaned_Medical_Exam!$A335:$J2670,10,0)</f>
        <v>Normal</v>
      </c>
      <c r="N336" s="48">
        <f>_xlfn.XLOOKUP(A336,Cleaned_Hospital_Details!A:A,Cleaned_Hospital_Details!B:B)</f>
        <v>0</v>
      </c>
      <c r="O336" s="49">
        <f>_xlfn.XLOOKUP($A336,Cleaned_Hospital_Details!$A:$A,Cleaned_Hospital_Details!C:C)</f>
        <v>29523.17</v>
      </c>
      <c r="P336" s="8" t="str">
        <f>_xlfn.XLOOKUP($A336,Cleaned_Hospital_Details!$A:$A,Cleaned_Hospital_Details!D:D)</f>
        <v>Tier - 1</v>
      </c>
      <c r="Q336" s="8" t="str">
        <f>_xlfn.XLOOKUP($A336,Cleaned_Hospital_Details!$A:$A,Cleaned_Hospital_Details!E:E)</f>
        <v>Tier - 2</v>
      </c>
      <c r="R336" s="8" t="str">
        <f>_xlfn.XLOOKUP($A336,Cleaned_Hospital_Details!$A:$A,Cleaned_Hospital_Details!F:F)</f>
        <v>R1024</v>
      </c>
      <c r="S336" s="15">
        <f>_xlfn.XLOOKUP($A336,Cleaned_Hospital_Details!$A:$A,Cleaned_Hospital_Details!G:G)</f>
        <v>21843</v>
      </c>
      <c r="T336" s="8">
        <f>_xlfn.XLOOKUP($A336,Cleaned_Hospital_Details!$A:$A,Cleaned_Hospital_Details!H:H)</f>
        <v>63</v>
      </c>
      <c r="U336" s="8" t="str">
        <f>_xlfn.XLOOKUP($A336,Cleaned_Hospital_Details!$A:$A,Cleaned_Hospital_Details!I:I)</f>
        <v>Old</v>
      </c>
      <c r="V336" t="str">
        <f t="shared" si="5"/>
        <v>Emma Spencer</v>
      </c>
    </row>
    <row r="337" spans="1:22" ht="15.6" x14ac:dyDescent="0.3">
      <c r="A337" s="10" t="s">
        <v>373</v>
      </c>
      <c r="B337" s="8" t="str">
        <f>VLOOKUP(A337,Cleaned_Customer_Names!A336:D2671,2,0)</f>
        <v>Mr.</v>
      </c>
      <c r="C337" s="8" t="str">
        <f>VLOOKUP(A337,Cleaned_Customer_Names!A336:D2671,3,0)</f>
        <v>Nathan</v>
      </c>
      <c r="D337" s="8" t="str">
        <f>VLOOKUP($A337,Cleaned_Customer_Names!$A336:$D2671,4,0)</f>
        <v>Jarosik</v>
      </c>
      <c r="E337" s="22">
        <f>VLOOKUP($A337,Cleaned_Medical_Exam!$A336:$J2671,2,0)</f>
        <v>24.2</v>
      </c>
      <c r="F337" s="24">
        <f>VLOOKUP($A337,Cleaned_Medical_Exam!$A336:$J2671,3,0)</f>
        <v>6.15</v>
      </c>
      <c r="G337" s="20" t="str">
        <f>VLOOKUP($A337,Cleaned_Medical_Exam!$A336:$J2671,4,0)</f>
        <v>No</v>
      </c>
      <c r="H337" s="20" t="str">
        <f>VLOOKUP($A337,Cleaned_Medical_Exam!$A336:$J2671,5,0)</f>
        <v>No</v>
      </c>
      <c r="I337" s="20" t="str">
        <f>VLOOKUP($A337,Cleaned_Medical_Exam!$A336:$J2671,6,0)</f>
        <v>No</v>
      </c>
      <c r="J337" s="48">
        <f>VLOOKUP($A337,Cleaned_Medical_Exam!$A336:$J2671,7,0)</f>
        <v>1</v>
      </c>
      <c r="K337" s="8" t="str">
        <f>VLOOKUP($A337,Cleaned_Medical_Exam!$A336:$J2671,8,0)</f>
        <v>Yes</v>
      </c>
      <c r="L337" s="20" t="str">
        <f>VLOOKUP($A337,Cleaned_Medical_Exam!$A336:$J2671,9,0)</f>
        <v>Healthy Weight</v>
      </c>
      <c r="M337" s="20" t="str">
        <f>VLOOKUP($A337,Cleaned_Medical_Exam!$A336:$J2671,10,0)</f>
        <v>Prediabetes</v>
      </c>
      <c r="N337" s="48">
        <f>_xlfn.XLOOKUP(A337,Cleaned_Hospital_Details!A:A,Cleaned_Hospital_Details!B:B)</f>
        <v>3</v>
      </c>
      <c r="O337" s="49">
        <f>_xlfn.XLOOKUP($A337,Cleaned_Hospital_Details!$A:$A,Cleaned_Hospital_Details!C:C)</f>
        <v>29443.59</v>
      </c>
      <c r="P337" s="8" t="str">
        <f>_xlfn.XLOOKUP($A337,Cleaned_Hospital_Details!$A:$A,Cleaned_Hospital_Details!D:D)</f>
        <v>Tier - 1</v>
      </c>
      <c r="Q337" s="8" t="str">
        <f>_xlfn.XLOOKUP($A337,Cleaned_Hospital_Details!$A:$A,Cleaned_Hospital_Details!E:E)</f>
        <v>Tier - 1</v>
      </c>
      <c r="R337" s="8" t="str">
        <f>_xlfn.XLOOKUP($A337,Cleaned_Hospital_Details!$A:$A,Cleaned_Hospital_Details!F:F)</f>
        <v>R1011</v>
      </c>
      <c r="S337" s="15">
        <f>_xlfn.XLOOKUP($A337,Cleaned_Hospital_Details!$A:$A,Cleaned_Hospital_Details!G:G)</f>
        <v>31974</v>
      </c>
      <c r="T337" s="8">
        <f>_xlfn.XLOOKUP($A337,Cleaned_Hospital_Details!$A:$A,Cleaned_Hospital_Details!H:H)</f>
        <v>35</v>
      </c>
      <c r="U337" s="8" t="str">
        <f>_xlfn.XLOOKUP($A337,Cleaned_Hospital_Details!$A:$A,Cleaned_Hospital_Details!I:I)</f>
        <v>Adult</v>
      </c>
      <c r="V337" t="str">
        <f t="shared" si="5"/>
        <v>Nathan Jarosik</v>
      </c>
    </row>
    <row r="338" spans="1:22" ht="15.6" x14ac:dyDescent="0.3">
      <c r="A338" s="10" t="s">
        <v>374</v>
      </c>
      <c r="B338" s="8" t="str">
        <f>VLOOKUP(A338,Cleaned_Customer_Names!A337:D2672,2,0)</f>
        <v>Ms.</v>
      </c>
      <c r="C338" s="8" t="str">
        <f>VLOOKUP(A338,Cleaned_Customer_Names!A337:D2672,3,0)</f>
        <v>Kathryn</v>
      </c>
      <c r="D338" s="8" t="str">
        <f>VLOOKUP($A338,Cleaned_Customer_Names!$A337:$D2672,4,0)</f>
        <v>Heinzen</v>
      </c>
      <c r="E338" s="22">
        <f>VLOOKUP($A338,Cleaned_Medical_Exam!$A337:$J2672,2,0)</f>
        <v>22.03</v>
      </c>
      <c r="F338" s="24">
        <f>VLOOKUP($A338,Cleaned_Medical_Exam!$A337:$J2672,3,0)</f>
        <v>4.28</v>
      </c>
      <c r="G338" s="20" t="str">
        <f>VLOOKUP($A338,Cleaned_Medical_Exam!$A337:$J2672,4,0)</f>
        <v>Yes</v>
      </c>
      <c r="H338" s="20" t="str">
        <f>VLOOKUP($A338,Cleaned_Medical_Exam!$A337:$J2672,5,0)</f>
        <v>No</v>
      </c>
      <c r="I338" s="20" t="str">
        <f>VLOOKUP($A338,Cleaned_Medical_Exam!$A337:$J2672,6,0)</f>
        <v>No</v>
      </c>
      <c r="J338" s="48">
        <f>VLOOKUP($A338,Cleaned_Medical_Exam!$A337:$J2672,7,0)</f>
        <v>0</v>
      </c>
      <c r="K338" s="8" t="str">
        <f>VLOOKUP($A338,Cleaned_Medical_Exam!$A337:$J2672,8,0)</f>
        <v>Yes</v>
      </c>
      <c r="L338" s="20" t="str">
        <f>VLOOKUP($A338,Cleaned_Medical_Exam!$A337:$J2672,9,0)</f>
        <v>Healthy Weight</v>
      </c>
      <c r="M338" s="20" t="str">
        <f>VLOOKUP($A338,Cleaned_Medical_Exam!$A337:$J2672,10,0)</f>
        <v>Normal</v>
      </c>
      <c r="N338" s="48">
        <f>_xlfn.XLOOKUP(A338,Cleaned_Hospital_Details!A:A,Cleaned_Hospital_Details!B:B)</f>
        <v>3</v>
      </c>
      <c r="O338" s="49">
        <f>_xlfn.XLOOKUP($A338,Cleaned_Hospital_Details!$A:$A,Cleaned_Hospital_Details!C:C)</f>
        <v>29352.560000000001</v>
      </c>
      <c r="P338" s="8" t="str">
        <f>_xlfn.XLOOKUP($A338,Cleaned_Hospital_Details!$A:$A,Cleaned_Hospital_Details!D:D)</f>
        <v>Tier - 1</v>
      </c>
      <c r="Q338" s="8" t="str">
        <f>_xlfn.XLOOKUP($A338,Cleaned_Hospital_Details!$A:$A,Cleaned_Hospital_Details!E:E)</f>
        <v>Tier - 1</v>
      </c>
      <c r="R338" s="8" t="str">
        <f>_xlfn.XLOOKUP($A338,Cleaned_Hospital_Details!$A:$A,Cleaned_Hospital_Details!F:F)</f>
        <v>R1011</v>
      </c>
      <c r="S338" s="15">
        <f>_xlfn.XLOOKUP($A338,Cleaned_Hospital_Details!$A:$A,Cleaned_Hospital_Details!G:G)</f>
        <v>31358</v>
      </c>
      <c r="T338" s="8">
        <f>_xlfn.XLOOKUP($A338,Cleaned_Hospital_Details!$A:$A,Cleaned_Hospital_Details!H:H)</f>
        <v>37</v>
      </c>
      <c r="U338" s="8" t="str">
        <f>_xlfn.XLOOKUP($A338,Cleaned_Hospital_Details!$A:$A,Cleaned_Hospital_Details!I:I)</f>
        <v>Adult</v>
      </c>
      <c r="V338" t="str">
        <f t="shared" si="5"/>
        <v>Kathryn Heinzen</v>
      </c>
    </row>
    <row r="339" spans="1:22" ht="15.6" x14ac:dyDescent="0.3">
      <c r="A339" s="10" t="s">
        <v>375</v>
      </c>
      <c r="B339" s="8" t="str">
        <f>VLOOKUP(A339,Cleaned_Customer_Names!A338:D2673,2,0)</f>
        <v>Ms.</v>
      </c>
      <c r="C339" s="8" t="str">
        <f>VLOOKUP(A339,Cleaned_Customer_Names!A338:D2673,3,0)</f>
        <v>Elizabeth</v>
      </c>
      <c r="D339" s="8" t="str">
        <f>VLOOKUP($A339,Cleaned_Customer_Names!$A338:$D2673,4,0)</f>
        <v>Kelley</v>
      </c>
      <c r="E339" s="22">
        <f>VLOOKUP($A339,Cleaned_Medical_Exam!$A338:$J2673,2,0)</f>
        <v>26.885000000000002</v>
      </c>
      <c r="F339" s="24">
        <f>VLOOKUP($A339,Cleaned_Medical_Exam!$A338:$J2673,3,0)</f>
        <v>9.86</v>
      </c>
      <c r="G339" s="20" t="str">
        <f>VLOOKUP($A339,Cleaned_Medical_Exam!$A338:$J2673,4,0)</f>
        <v>No</v>
      </c>
      <c r="H339" s="20" t="str">
        <f>VLOOKUP($A339,Cleaned_Medical_Exam!$A338:$J2673,5,0)</f>
        <v>No</v>
      </c>
      <c r="I339" s="20" t="str">
        <f>VLOOKUP($A339,Cleaned_Medical_Exam!$A338:$J2673,6,0)</f>
        <v>No</v>
      </c>
      <c r="J339" s="48">
        <f>VLOOKUP($A339,Cleaned_Medical_Exam!$A338:$J2673,7,0)</f>
        <v>3</v>
      </c>
      <c r="K339" s="8" t="str">
        <f>VLOOKUP($A339,Cleaned_Medical_Exam!$A338:$J2673,8,0)</f>
        <v>Yes</v>
      </c>
      <c r="L339" s="20" t="str">
        <f>VLOOKUP($A339,Cleaned_Medical_Exam!$A338:$J2673,9,0)</f>
        <v>Overweight</v>
      </c>
      <c r="M339" s="20" t="str">
        <f>VLOOKUP($A339,Cleaned_Medical_Exam!$A338:$J2673,10,0)</f>
        <v>Diabetes</v>
      </c>
      <c r="N339" s="48">
        <f>_xlfn.XLOOKUP(A339,Cleaned_Hospital_Details!A:A,Cleaned_Hospital_Details!B:B)</f>
        <v>0</v>
      </c>
      <c r="O339" s="49">
        <f>_xlfn.XLOOKUP($A339,Cleaned_Hospital_Details!$A:$A,Cleaned_Hospital_Details!C:C)</f>
        <v>29330.98</v>
      </c>
      <c r="P339" s="8" t="str">
        <f>_xlfn.XLOOKUP($A339,Cleaned_Hospital_Details!$A:$A,Cleaned_Hospital_Details!D:D)</f>
        <v>Tier - 1</v>
      </c>
      <c r="Q339" s="8" t="str">
        <f>_xlfn.XLOOKUP($A339,Cleaned_Hospital_Details!$A:$A,Cleaned_Hospital_Details!E:E)</f>
        <v>Tier - 2</v>
      </c>
      <c r="R339" s="8" t="str">
        <f>_xlfn.XLOOKUP($A339,Cleaned_Hospital_Details!$A:$A,Cleaned_Hospital_Details!F:F)</f>
        <v>R1012</v>
      </c>
      <c r="S339" s="15">
        <f>_xlfn.XLOOKUP($A339,Cleaned_Hospital_Details!$A:$A,Cleaned_Hospital_Details!G:G)</f>
        <v>21341</v>
      </c>
      <c r="T339" s="8">
        <f>_xlfn.XLOOKUP($A339,Cleaned_Hospital_Details!$A:$A,Cleaned_Hospital_Details!H:H)</f>
        <v>65</v>
      </c>
      <c r="U339" s="8" t="str">
        <f>_xlfn.XLOOKUP($A339,Cleaned_Hospital_Details!$A:$A,Cleaned_Hospital_Details!I:I)</f>
        <v>Old</v>
      </c>
      <c r="V339" t="str">
        <f t="shared" si="5"/>
        <v>Elizabeth Kelley</v>
      </c>
    </row>
    <row r="340" spans="1:22" ht="15.6" x14ac:dyDescent="0.3">
      <c r="A340" s="10" t="s">
        <v>376</v>
      </c>
      <c r="B340" s="8" t="str">
        <f>VLOOKUP(A340,Cleaned_Customer_Names!A339:D2674,2,0)</f>
        <v>Mr.</v>
      </c>
      <c r="C340" s="8" t="str">
        <f>VLOOKUP(A340,Cleaned_Customer_Names!A339:D2674,3,0)</f>
        <v>Ben</v>
      </c>
      <c r="D340" s="8" t="str">
        <f>VLOOKUP($A340,Cleaned_Customer_Names!$A339:$D2674,4,0)</f>
        <v>Thacker</v>
      </c>
      <c r="E340" s="22">
        <f>VLOOKUP($A340,Cleaned_Medical_Exam!$A339:$J2674,2,0)</f>
        <v>16.36</v>
      </c>
      <c r="F340" s="24">
        <f>VLOOKUP($A340,Cleaned_Medical_Exam!$A339:$J2674,3,0)</f>
        <v>11.19</v>
      </c>
      <c r="G340" s="20" t="str">
        <f>VLOOKUP($A340,Cleaned_Medical_Exam!$A339:$J2674,4,0)</f>
        <v>No</v>
      </c>
      <c r="H340" s="20" t="str">
        <f>VLOOKUP($A340,Cleaned_Medical_Exam!$A339:$J2674,5,0)</f>
        <v>No</v>
      </c>
      <c r="I340" s="20" t="str">
        <f>VLOOKUP($A340,Cleaned_Medical_Exam!$A339:$J2674,6,0)</f>
        <v>No</v>
      </c>
      <c r="J340" s="48">
        <f>VLOOKUP($A340,Cleaned_Medical_Exam!$A339:$J2674,7,0)</f>
        <v>0</v>
      </c>
      <c r="K340" s="8" t="str">
        <f>VLOOKUP($A340,Cleaned_Medical_Exam!$A339:$J2674,8,0)</f>
        <v>Yes</v>
      </c>
      <c r="L340" s="20" t="str">
        <f>VLOOKUP($A340,Cleaned_Medical_Exam!$A339:$J2674,9,0)</f>
        <v>Underweight</v>
      </c>
      <c r="M340" s="20" t="str">
        <f>VLOOKUP($A340,Cleaned_Medical_Exam!$A339:$J2674,10,0)</f>
        <v>Diabetes</v>
      </c>
      <c r="N340" s="48">
        <f>_xlfn.XLOOKUP(A340,Cleaned_Hospital_Details!A:A,Cleaned_Hospital_Details!B:B)</f>
        <v>2</v>
      </c>
      <c r="O340" s="49">
        <f>_xlfn.XLOOKUP($A340,Cleaned_Hospital_Details!$A:$A,Cleaned_Hospital_Details!C:C)</f>
        <v>29227.599999999999</v>
      </c>
      <c r="P340" s="8" t="str">
        <f>_xlfn.XLOOKUP($A340,Cleaned_Hospital_Details!$A:$A,Cleaned_Hospital_Details!D:D)</f>
        <v>Tier - 1</v>
      </c>
      <c r="Q340" s="8" t="str">
        <f>_xlfn.XLOOKUP($A340,Cleaned_Hospital_Details!$A:$A,Cleaned_Hospital_Details!E:E)</f>
        <v>Tier - 3</v>
      </c>
      <c r="R340" s="8" t="str">
        <f>_xlfn.XLOOKUP($A340,Cleaned_Hospital_Details!$A:$A,Cleaned_Hospital_Details!F:F)</f>
        <v>R1012</v>
      </c>
      <c r="S340" s="15">
        <f>_xlfn.XLOOKUP($A340,Cleaned_Hospital_Details!$A:$A,Cleaned_Hospital_Details!G:G)</f>
        <v>28692</v>
      </c>
      <c r="T340" s="8">
        <f>_xlfn.XLOOKUP($A340,Cleaned_Hospital_Details!$A:$A,Cleaned_Hospital_Details!H:H)</f>
        <v>44</v>
      </c>
      <c r="U340" s="8" t="str">
        <f>_xlfn.XLOOKUP($A340,Cleaned_Hospital_Details!$A:$A,Cleaned_Hospital_Details!I:I)</f>
        <v>Adult</v>
      </c>
      <c r="V340" t="str">
        <f t="shared" si="5"/>
        <v>Ben Thacker</v>
      </c>
    </row>
    <row r="341" spans="1:22" ht="15.6" x14ac:dyDescent="0.3">
      <c r="A341" s="10" t="s">
        <v>377</v>
      </c>
      <c r="B341" s="8" t="str">
        <f>VLOOKUP(A341,Cleaned_Customer_Names!A340:D2675,2,0)</f>
        <v>Ms.</v>
      </c>
      <c r="C341" s="8" t="str">
        <f>VLOOKUP(A341,Cleaned_Customer_Names!A340:D2675,3,0)</f>
        <v>Cheryl</v>
      </c>
      <c r="D341" s="8" t="str">
        <f>VLOOKUP($A341,Cleaned_Customer_Names!$A340:$D2675,4,0)</f>
        <v>Jeseritz</v>
      </c>
      <c r="E341" s="22">
        <f>VLOOKUP($A341,Cleaned_Medical_Exam!$A340:$J2675,2,0)</f>
        <v>32.299999999999997</v>
      </c>
      <c r="F341" s="24">
        <f>VLOOKUP($A341,Cleaned_Medical_Exam!$A340:$J2675,3,0)</f>
        <v>4.8899999999999997</v>
      </c>
      <c r="G341" s="20" t="str">
        <f>VLOOKUP($A341,Cleaned_Medical_Exam!$A340:$J2675,4,0)</f>
        <v>Yes</v>
      </c>
      <c r="H341" s="20" t="str">
        <f>VLOOKUP($A341,Cleaned_Medical_Exam!$A340:$J2675,5,0)</f>
        <v>No</v>
      </c>
      <c r="I341" s="20" t="str">
        <f>VLOOKUP($A341,Cleaned_Medical_Exam!$A340:$J2675,6,0)</f>
        <v>Yes</v>
      </c>
      <c r="J341" s="48">
        <f>VLOOKUP($A341,Cleaned_Medical_Exam!$A340:$J2675,7,0)</f>
        <v>1</v>
      </c>
      <c r="K341" s="8" t="str">
        <f>VLOOKUP($A341,Cleaned_Medical_Exam!$A340:$J2675,8,0)</f>
        <v>No</v>
      </c>
      <c r="L341" s="20" t="str">
        <f>VLOOKUP($A341,Cleaned_Medical_Exam!$A340:$J2675,9,0)</f>
        <v>Obesity</v>
      </c>
      <c r="M341" s="20" t="str">
        <f>VLOOKUP($A341,Cleaned_Medical_Exam!$A340:$J2675,10,0)</f>
        <v>Normal</v>
      </c>
      <c r="N341" s="48">
        <f>_xlfn.XLOOKUP(A341,Cleaned_Hospital_Details!A:A,Cleaned_Hospital_Details!B:B)</f>
        <v>2</v>
      </c>
      <c r="O341" s="49">
        <f>_xlfn.XLOOKUP($A341,Cleaned_Hospital_Details!$A:$A,Cleaned_Hospital_Details!C:C)</f>
        <v>29186.48</v>
      </c>
      <c r="P341" s="8" t="str">
        <f>_xlfn.XLOOKUP($A341,Cleaned_Hospital_Details!$A:$A,Cleaned_Hospital_Details!D:D)</f>
        <v>Tier - 1</v>
      </c>
      <c r="Q341" s="8" t="str">
        <f>_xlfn.XLOOKUP($A341,Cleaned_Hospital_Details!$A:$A,Cleaned_Hospital_Details!E:E)</f>
        <v>Tier - 3</v>
      </c>
      <c r="R341" s="8" t="str">
        <f>_xlfn.XLOOKUP($A341,Cleaned_Hospital_Details!$A:$A,Cleaned_Hospital_Details!F:F)</f>
        <v>R1024</v>
      </c>
      <c r="S341" s="15">
        <f>_xlfn.XLOOKUP($A341,Cleaned_Hospital_Details!$A:$A,Cleaned_Hospital_Details!G:G)</f>
        <v>25393</v>
      </c>
      <c r="T341" s="8">
        <f>_xlfn.XLOOKUP($A341,Cleaned_Hospital_Details!$A:$A,Cleaned_Hospital_Details!H:H)</f>
        <v>53</v>
      </c>
      <c r="U341" s="8" t="str">
        <f>_xlfn.XLOOKUP($A341,Cleaned_Hospital_Details!$A:$A,Cleaned_Hospital_Details!I:I)</f>
        <v>Adult</v>
      </c>
      <c r="V341" t="str">
        <f t="shared" si="5"/>
        <v>Cheryl Jeseritz</v>
      </c>
    </row>
    <row r="342" spans="1:22" ht="15.6" x14ac:dyDescent="0.3">
      <c r="A342" s="10" t="s">
        <v>378</v>
      </c>
      <c r="B342" s="8" t="str">
        <f>VLOOKUP(A342,Cleaned_Customer_Names!A341:D2676,2,0)</f>
        <v>Ms.</v>
      </c>
      <c r="C342" s="8" t="str">
        <f>VLOOKUP(A342,Cleaned_Customer_Names!A341:D2676,3,0)</f>
        <v>Kimberly</v>
      </c>
      <c r="D342" s="8" t="str">
        <f>VLOOKUP($A342,Cleaned_Customer_Names!$A341:$D2676,4,0)</f>
        <v>Hohman</v>
      </c>
      <c r="E342" s="22">
        <f>VLOOKUP($A342,Cleaned_Medical_Exam!$A341:$J2676,2,0)</f>
        <v>16.05</v>
      </c>
      <c r="F342" s="24">
        <f>VLOOKUP($A342,Cleaned_Medical_Exam!$A341:$J2676,3,0)</f>
        <v>4.3499999999999996</v>
      </c>
      <c r="G342" s="20" t="str">
        <f>VLOOKUP($A342,Cleaned_Medical_Exam!$A341:$J2676,4,0)</f>
        <v>Yes</v>
      </c>
      <c r="H342" s="20" t="str">
        <f>VLOOKUP($A342,Cleaned_Medical_Exam!$A341:$J2676,5,0)</f>
        <v>No</v>
      </c>
      <c r="I342" s="20" t="str">
        <f>VLOOKUP($A342,Cleaned_Medical_Exam!$A341:$J2676,6,0)</f>
        <v>No</v>
      </c>
      <c r="J342" s="48">
        <f>VLOOKUP($A342,Cleaned_Medical_Exam!$A341:$J2676,7,0)</f>
        <v>0</v>
      </c>
      <c r="K342" s="8" t="str">
        <f>VLOOKUP($A342,Cleaned_Medical_Exam!$A341:$J2676,8,0)</f>
        <v>Yes</v>
      </c>
      <c r="L342" s="20" t="str">
        <f>VLOOKUP($A342,Cleaned_Medical_Exam!$A341:$J2676,9,0)</f>
        <v>Underweight</v>
      </c>
      <c r="M342" s="20" t="str">
        <f>VLOOKUP($A342,Cleaned_Medical_Exam!$A341:$J2676,10,0)</f>
        <v>Normal</v>
      </c>
      <c r="N342" s="48">
        <f>_xlfn.XLOOKUP(A342,Cleaned_Hospital_Details!A:A,Cleaned_Hospital_Details!B:B)</f>
        <v>2</v>
      </c>
      <c r="O342" s="49">
        <f>_xlfn.XLOOKUP($A342,Cleaned_Hospital_Details!$A:$A,Cleaned_Hospital_Details!C:C)</f>
        <v>29160.39</v>
      </c>
      <c r="P342" s="8" t="str">
        <f>_xlfn.XLOOKUP($A342,Cleaned_Hospital_Details!$A:$A,Cleaned_Hospital_Details!D:D)</f>
        <v>Tier - 1</v>
      </c>
      <c r="Q342" s="8" t="str">
        <f>_xlfn.XLOOKUP($A342,Cleaned_Hospital_Details!$A:$A,Cleaned_Hospital_Details!E:E)</f>
        <v>Tier - 2</v>
      </c>
      <c r="R342" s="8" t="str">
        <f>_xlfn.XLOOKUP($A342,Cleaned_Hospital_Details!$A:$A,Cleaned_Hospital_Details!F:F)</f>
        <v>R1011</v>
      </c>
      <c r="S342" s="15">
        <f>_xlfn.XLOOKUP($A342,Cleaned_Hospital_Details!$A:$A,Cleaned_Hospital_Details!G:G)</f>
        <v>28072</v>
      </c>
      <c r="T342" s="8">
        <f>_xlfn.XLOOKUP($A342,Cleaned_Hospital_Details!$A:$A,Cleaned_Hospital_Details!H:H)</f>
        <v>46</v>
      </c>
      <c r="U342" s="8" t="str">
        <f>_xlfn.XLOOKUP($A342,Cleaned_Hospital_Details!$A:$A,Cleaned_Hospital_Details!I:I)</f>
        <v>Adult</v>
      </c>
      <c r="V342" t="str">
        <f t="shared" si="5"/>
        <v>Kimberly Hohman</v>
      </c>
    </row>
    <row r="343" spans="1:22" ht="15.6" x14ac:dyDescent="0.3">
      <c r="A343" s="10" t="s">
        <v>379</v>
      </c>
      <c r="B343" s="8" t="str">
        <f>VLOOKUP(A343,Cleaned_Customer_Names!A342:D2677,2,0)</f>
        <v>Ms.</v>
      </c>
      <c r="C343" s="8" t="str">
        <f>VLOOKUP(A343,Cleaned_Customer_Names!A342:D2677,3,0)</f>
        <v>Cynthia</v>
      </c>
      <c r="D343" s="8" t="str">
        <f>VLOOKUP($A343,Cleaned_Customer_Names!$A342:$D2677,4,0)</f>
        <v>Hill</v>
      </c>
      <c r="E343" s="22">
        <f>VLOOKUP($A343,Cleaned_Medical_Exam!$A342:$J2677,2,0)</f>
        <v>29.07</v>
      </c>
      <c r="F343" s="24">
        <f>VLOOKUP($A343,Cleaned_Medical_Exam!$A342:$J2677,3,0)</f>
        <v>8.66</v>
      </c>
      <c r="G343" s="20" t="str">
        <f>VLOOKUP($A343,Cleaned_Medical_Exam!$A342:$J2677,4,0)</f>
        <v>Yes</v>
      </c>
      <c r="H343" s="20" t="str">
        <f>VLOOKUP($A343,Cleaned_Medical_Exam!$A342:$J2677,5,0)</f>
        <v>No</v>
      </c>
      <c r="I343" s="20" t="str">
        <f>VLOOKUP($A343,Cleaned_Medical_Exam!$A342:$J2677,6,0)</f>
        <v>No</v>
      </c>
      <c r="J343" s="48">
        <f>VLOOKUP($A343,Cleaned_Medical_Exam!$A342:$J2677,7,0)</f>
        <v>2</v>
      </c>
      <c r="K343" s="8" t="str">
        <f>VLOOKUP($A343,Cleaned_Medical_Exam!$A342:$J2677,8,0)</f>
        <v>Yes</v>
      </c>
      <c r="L343" s="20" t="str">
        <f>VLOOKUP($A343,Cleaned_Medical_Exam!$A342:$J2677,9,0)</f>
        <v>Overweight</v>
      </c>
      <c r="M343" s="20" t="str">
        <f>VLOOKUP($A343,Cleaned_Medical_Exam!$A342:$J2677,10,0)</f>
        <v>Diabetes</v>
      </c>
      <c r="N343" s="48">
        <f>_xlfn.XLOOKUP(A343,Cleaned_Hospital_Details!A:A,Cleaned_Hospital_Details!B:B)</f>
        <v>0</v>
      </c>
      <c r="O343" s="49">
        <f>_xlfn.XLOOKUP($A343,Cleaned_Hospital_Details!$A:$A,Cleaned_Hospital_Details!C:C)</f>
        <v>29141.360000000001</v>
      </c>
      <c r="P343" s="8" t="str">
        <f>_xlfn.XLOOKUP($A343,Cleaned_Hospital_Details!$A:$A,Cleaned_Hospital_Details!D:D)</f>
        <v>Tier - 1</v>
      </c>
      <c r="Q343" s="8" t="str">
        <f>_xlfn.XLOOKUP($A343,Cleaned_Hospital_Details!$A:$A,Cleaned_Hospital_Details!E:E)</f>
        <v>Tier - 3</v>
      </c>
      <c r="R343" s="8" t="str">
        <f>_xlfn.XLOOKUP($A343,Cleaned_Hospital_Details!$A:$A,Cleaned_Hospital_Details!F:F)</f>
        <v>R1012</v>
      </c>
      <c r="S343" s="15">
        <f>_xlfn.XLOOKUP($A343,Cleaned_Hospital_Details!$A:$A,Cleaned_Hospital_Details!G:G)</f>
        <v>22639</v>
      </c>
      <c r="T343" s="8">
        <f>_xlfn.XLOOKUP($A343,Cleaned_Hospital_Details!$A:$A,Cleaned_Hospital_Details!H:H)</f>
        <v>61</v>
      </c>
      <c r="U343" s="8" t="str">
        <f>_xlfn.XLOOKUP($A343,Cleaned_Hospital_Details!$A:$A,Cleaned_Hospital_Details!I:I)</f>
        <v>Old</v>
      </c>
      <c r="V343" t="str">
        <f t="shared" si="5"/>
        <v>Cynthia Hill</v>
      </c>
    </row>
    <row r="344" spans="1:22" ht="15.6" x14ac:dyDescent="0.3">
      <c r="A344" s="10" t="s">
        <v>380</v>
      </c>
      <c r="B344" s="8" t="str">
        <f>VLOOKUP(A344,Cleaned_Customer_Names!A343:D2678,2,0)</f>
        <v>Ms.</v>
      </c>
      <c r="C344" s="8" t="str">
        <f>VLOOKUP(A344,Cleaned_Customer_Names!A343:D2678,3,0)</f>
        <v>Jessica</v>
      </c>
      <c r="D344" s="8" t="str">
        <f>VLOOKUP($A344,Cleaned_Customer_Names!$A343:$D2678,4,0)</f>
        <v>Kuepfer</v>
      </c>
      <c r="E344" s="22">
        <f>VLOOKUP($A344,Cleaned_Medical_Exam!$A343:$J2678,2,0)</f>
        <v>17.43</v>
      </c>
      <c r="F344" s="24">
        <f>VLOOKUP($A344,Cleaned_Medical_Exam!$A343:$J2678,3,0)</f>
        <v>8.64</v>
      </c>
      <c r="G344" s="20" t="str">
        <f>VLOOKUP($A344,Cleaned_Medical_Exam!$A343:$J2678,4,0)</f>
        <v>No</v>
      </c>
      <c r="H344" s="20" t="str">
        <f>VLOOKUP($A344,Cleaned_Medical_Exam!$A343:$J2678,5,0)</f>
        <v>No</v>
      </c>
      <c r="I344" s="20" t="str">
        <f>VLOOKUP($A344,Cleaned_Medical_Exam!$A343:$J2678,6,0)</f>
        <v>No</v>
      </c>
      <c r="J344" s="48">
        <f>VLOOKUP($A344,Cleaned_Medical_Exam!$A343:$J2678,7,0)</f>
        <v>0</v>
      </c>
      <c r="K344" s="8" t="str">
        <f>VLOOKUP($A344,Cleaned_Medical_Exam!$A343:$J2678,8,0)</f>
        <v>Yes</v>
      </c>
      <c r="L344" s="20" t="str">
        <f>VLOOKUP($A344,Cleaned_Medical_Exam!$A343:$J2678,9,0)</f>
        <v>Underweight</v>
      </c>
      <c r="M344" s="20" t="str">
        <f>VLOOKUP($A344,Cleaned_Medical_Exam!$A343:$J2678,10,0)</f>
        <v>Diabetes</v>
      </c>
      <c r="N344" s="48">
        <f>_xlfn.XLOOKUP(A344,Cleaned_Hospital_Details!A:A,Cleaned_Hospital_Details!B:B)</f>
        <v>2</v>
      </c>
      <c r="O344" s="49">
        <f>_xlfn.XLOOKUP($A344,Cleaned_Hospital_Details!$A:$A,Cleaned_Hospital_Details!C:C)</f>
        <v>29114.77</v>
      </c>
      <c r="P344" s="8" t="str">
        <f>_xlfn.XLOOKUP($A344,Cleaned_Hospital_Details!$A:$A,Cleaned_Hospital_Details!D:D)</f>
        <v>Tier - 1</v>
      </c>
      <c r="Q344" s="8" t="str">
        <f>_xlfn.XLOOKUP($A344,Cleaned_Hospital_Details!$A:$A,Cleaned_Hospital_Details!E:E)</f>
        <v>Tier - 1</v>
      </c>
      <c r="R344" s="8" t="str">
        <f>_xlfn.XLOOKUP($A344,Cleaned_Hospital_Details!$A:$A,Cleaned_Hospital_Details!F:F)</f>
        <v>R1011</v>
      </c>
      <c r="S344" s="15">
        <f>_xlfn.XLOOKUP($A344,Cleaned_Hospital_Details!$A:$A,Cleaned_Hospital_Details!G:G)</f>
        <v>28823</v>
      </c>
      <c r="T344" s="8">
        <f>_xlfn.XLOOKUP($A344,Cleaned_Hospital_Details!$A:$A,Cleaned_Hospital_Details!H:H)</f>
        <v>44</v>
      </c>
      <c r="U344" s="8" t="str">
        <f>_xlfn.XLOOKUP($A344,Cleaned_Hospital_Details!$A:$A,Cleaned_Hospital_Details!I:I)</f>
        <v>Adult</v>
      </c>
      <c r="V344" t="str">
        <f t="shared" si="5"/>
        <v>Jessica Kuepfer</v>
      </c>
    </row>
    <row r="345" spans="1:22" ht="15.6" x14ac:dyDescent="0.3">
      <c r="A345" s="10" t="s">
        <v>381</v>
      </c>
      <c r="B345" s="8" t="str">
        <f>VLOOKUP(A345,Cleaned_Customer_Names!A344:D2679,2,0)</f>
        <v>Mr.</v>
      </c>
      <c r="C345" s="8" t="str">
        <f>VLOOKUP(A345,Cleaned_Customer_Names!A344:D2679,3,0)</f>
        <v>Bruce</v>
      </c>
      <c r="D345" s="8" t="str">
        <f>VLOOKUP($A345,Cleaned_Customer_Names!$A344:$D2679,4,0)</f>
        <v>Kaczmarek</v>
      </c>
      <c r="E345" s="22">
        <f>VLOOKUP($A345,Cleaned_Medical_Exam!$A344:$J2679,2,0)</f>
        <v>19.329999999999998</v>
      </c>
      <c r="F345" s="24">
        <f>VLOOKUP($A345,Cleaned_Medical_Exam!$A344:$J2679,3,0)</f>
        <v>4.2699999999999996</v>
      </c>
      <c r="G345" s="20" t="str">
        <f>VLOOKUP($A345,Cleaned_Medical_Exam!$A344:$J2679,4,0)</f>
        <v>No</v>
      </c>
      <c r="H345" s="20" t="str">
        <f>VLOOKUP($A345,Cleaned_Medical_Exam!$A344:$J2679,5,0)</f>
        <v>No</v>
      </c>
      <c r="I345" s="20" t="str">
        <f>VLOOKUP($A345,Cleaned_Medical_Exam!$A344:$J2679,6,0)</f>
        <v>No</v>
      </c>
      <c r="J345" s="48">
        <f>VLOOKUP($A345,Cleaned_Medical_Exam!$A344:$J2679,7,0)</f>
        <v>0</v>
      </c>
      <c r="K345" s="8" t="str">
        <f>VLOOKUP($A345,Cleaned_Medical_Exam!$A344:$J2679,8,0)</f>
        <v>Yes</v>
      </c>
      <c r="L345" s="20" t="str">
        <f>VLOOKUP($A345,Cleaned_Medical_Exam!$A344:$J2679,9,0)</f>
        <v>Healthy Weight</v>
      </c>
      <c r="M345" s="20" t="str">
        <f>VLOOKUP($A345,Cleaned_Medical_Exam!$A344:$J2679,10,0)</f>
        <v>Normal</v>
      </c>
      <c r="N345" s="48">
        <f>_xlfn.XLOOKUP(A345,Cleaned_Hospital_Details!A:A,Cleaned_Hospital_Details!B:B)</f>
        <v>2</v>
      </c>
      <c r="O345" s="49">
        <f>_xlfn.XLOOKUP($A345,Cleaned_Hospital_Details!$A:$A,Cleaned_Hospital_Details!C:C)</f>
        <v>29114.21</v>
      </c>
      <c r="P345" s="8" t="str">
        <f>_xlfn.XLOOKUP($A345,Cleaned_Hospital_Details!$A:$A,Cleaned_Hospital_Details!D:D)</f>
        <v>Tier - 1</v>
      </c>
      <c r="Q345" s="8" t="str">
        <f>_xlfn.XLOOKUP($A345,Cleaned_Hospital_Details!$A:$A,Cleaned_Hospital_Details!E:E)</f>
        <v>Tier - 3</v>
      </c>
      <c r="R345" s="8" t="str">
        <f>_xlfn.XLOOKUP($A345,Cleaned_Hospital_Details!$A:$A,Cleaned_Hospital_Details!F:F)</f>
        <v>R1011</v>
      </c>
      <c r="S345" s="15">
        <f>_xlfn.XLOOKUP($A345,Cleaned_Hospital_Details!$A:$A,Cleaned_Hospital_Details!G:G)</f>
        <v>29416</v>
      </c>
      <c r="T345" s="8">
        <f>_xlfn.XLOOKUP($A345,Cleaned_Hospital_Details!$A:$A,Cleaned_Hospital_Details!H:H)</f>
        <v>42</v>
      </c>
      <c r="U345" s="8" t="str">
        <f>_xlfn.XLOOKUP($A345,Cleaned_Hospital_Details!$A:$A,Cleaned_Hospital_Details!I:I)</f>
        <v>Adult</v>
      </c>
      <c r="V345" t="str">
        <f t="shared" si="5"/>
        <v>Bruce Kaczmarek</v>
      </c>
    </row>
    <row r="346" spans="1:22" ht="15.6" x14ac:dyDescent="0.3">
      <c r="A346" s="10" t="s">
        <v>382</v>
      </c>
      <c r="B346" s="8" t="str">
        <f>VLOOKUP(A346,Cleaned_Customer_Names!A345:D2680,2,0)</f>
        <v>Ms.</v>
      </c>
      <c r="C346" s="8" t="str">
        <f>VLOOKUP(A346,Cleaned_Customer_Names!A345:D2680,3,0)</f>
        <v>Allison</v>
      </c>
      <c r="D346" s="8" t="str">
        <f>VLOOKUP($A346,Cleaned_Customer_Names!$A345:$D2680,4,0)</f>
        <v>Pitt</v>
      </c>
      <c r="E346" s="22">
        <f>VLOOKUP($A346,Cleaned_Medical_Exam!$A345:$J2680,2,0)</f>
        <v>30.52</v>
      </c>
      <c r="F346" s="24">
        <f>VLOOKUP($A346,Cleaned_Medical_Exam!$A345:$J2680,3,0)</f>
        <v>4.21</v>
      </c>
      <c r="G346" s="20" t="str">
        <f>VLOOKUP($A346,Cleaned_Medical_Exam!$A345:$J2680,4,0)</f>
        <v>No</v>
      </c>
      <c r="H346" s="20" t="str">
        <f>VLOOKUP($A346,Cleaned_Medical_Exam!$A345:$J2680,5,0)</f>
        <v>No</v>
      </c>
      <c r="I346" s="20" t="str">
        <f>VLOOKUP($A346,Cleaned_Medical_Exam!$A345:$J2680,6,0)</f>
        <v>No</v>
      </c>
      <c r="J346" s="48">
        <f>VLOOKUP($A346,Cleaned_Medical_Exam!$A345:$J2680,7,0)</f>
        <v>1</v>
      </c>
      <c r="K346" s="8" t="str">
        <f>VLOOKUP($A346,Cleaned_Medical_Exam!$A345:$J2680,8,0)</f>
        <v>Yes</v>
      </c>
      <c r="L346" s="20" t="str">
        <f>VLOOKUP($A346,Cleaned_Medical_Exam!$A345:$J2680,9,0)</f>
        <v>Obesity</v>
      </c>
      <c r="M346" s="20" t="str">
        <f>VLOOKUP($A346,Cleaned_Medical_Exam!$A345:$J2680,10,0)</f>
        <v>Normal</v>
      </c>
      <c r="N346" s="48">
        <f>_xlfn.XLOOKUP(A346,Cleaned_Hospital_Details!A:A,Cleaned_Hospital_Details!B:B)</f>
        <v>0</v>
      </c>
      <c r="O346" s="49">
        <f>_xlfn.XLOOKUP($A346,Cleaned_Hospital_Details!$A:$A,Cleaned_Hospital_Details!C:C)</f>
        <v>29007.82</v>
      </c>
      <c r="P346" s="8" t="str">
        <f>_xlfn.XLOOKUP($A346,Cleaned_Hospital_Details!$A:$A,Cleaned_Hospital_Details!D:D)</f>
        <v>Tier - 1</v>
      </c>
      <c r="Q346" s="8" t="str">
        <f>_xlfn.XLOOKUP($A346,Cleaned_Hospital_Details!$A:$A,Cleaned_Hospital_Details!E:E)</f>
        <v>Tier - 3</v>
      </c>
      <c r="R346" s="8" t="str">
        <f>_xlfn.XLOOKUP($A346,Cleaned_Hospital_Details!$A:$A,Cleaned_Hospital_Details!F:F)</f>
        <v>R1011</v>
      </c>
      <c r="S346" s="15">
        <f>_xlfn.XLOOKUP($A346,Cleaned_Hospital_Details!$A:$A,Cleaned_Hospital_Details!G:G)</f>
        <v>33792</v>
      </c>
      <c r="T346" s="8">
        <f>_xlfn.XLOOKUP($A346,Cleaned_Hospital_Details!$A:$A,Cleaned_Hospital_Details!H:H)</f>
        <v>30</v>
      </c>
      <c r="U346" s="8" t="str">
        <f>_xlfn.XLOOKUP($A346,Cleaned_Hospital_Details!$A:$A,Cleaned_Hospital_Details!I:I)</f>
        <v>Adult</v>
      </c>
      <c r="V346" t="str">
        <f t="shared" si="5"/>
        <v>Allison Pitt</v>
      </c>
    </row>
    <row r="347" spans="1:22" ht="15.6" x14ac:dyDescent="0.3">
      <c r="A347" s="10" t="s">
        <v>383</v>
      </c>
      <c r="B347" s="8" t="str">
        <f>VLOOKUP(A347,Cleaned_Customer_Names!A346:D2681,2,0)</f>
        <v>Mr.</v>
      </c>
      <c r="C347" s="8" t="str">
        <f>VLOOKUP(A347,Cleaned_Customer_Names!A346:D2681,3,0)</f>
        <v>Alex</v>
      </c>
      <c r="D347" s="8" t="str">
        <f>VLOOKUP($A347,Cleaned_Customer_Names!$A346:$D2681,4,0)</f>
        <v>Lorton</v>
      </c>
      <c r="E347" s="22">
        <f>VLOOKUP($A347,Cleaned_Medical_Exam!$A346:$J2681,2,0)</f>
        <v>39.21</v>
      </c>
      <c r="F347" s="24">
        <f>VLOOKUP($A347,Cleaned_Medical_Exam!$A346:$J2681,3,0)</f>
        <v>5.04</v>
      </c>
      <c r="G347" s="20" t="str">
        <f>VLOOKUP($A347,Cleaned_Medical_Exam!$A346:$J2681,4,0)</f>
        <v>No</v>
      </c>
      <c r="H347" s="20" t="str">
        <f>VLOOKUP($A347,Cleaned_Medical_Exam!$A346:$J2681,5,0)</f>
        <v>No</v>
      </c>
      <c r="I347" s="20" t="str">
        <f>VLOOKUP($A347,Cleaned_Medical_Exam!$A346:$J2681,6,0)</f>
        <v>Yes</v>
      </c>
      <c r="J347" s="48">
        <f>VLOOKUP($A347,Cleaned_Medical_Exam!$A346:$J2681,7,0)</f>
        <v>1</v>
      </c>
      <c r="K347" s="8" t="str">
        <f>VLOOKUP($A347,Cleaned_Medical_Exam!$A346:$J2681,8,0)</f>
        <v>Yes</v>
      </c>
      <c r="L347" s="20" t="str">
        <f>VLOOKUP($A347,Cleaned_Medical_Exam!$A346:$J2681,9,0)</f>
        <v>Obesity</v>
      </c>
      <c r="M347" s="20" t="str">
        <f>VLOOKUP($A347,Cleaned_Medical_Exam!$A346:$J2681,10,0)</f>
        <v>Normal</v>
      </c>
      <c r="N347" s="48">
        <f>_xlfn.XLOOKUP(A347,Cleaned_Hospital_Details!A:A,Cleaned_Hospital_Details!B:B)</f>
        <v>0</v>
      </c>
      <c r="O347" s="49">
        <f>_xlfn.XLOOKUP($A347,Cleaned_Hospital_Details!$A:$A,Cleaned_Hospital_Details!C:C)</f>
        <v>28998.68</v>
      </c>
      <c r="P347" s="8" t="str">
        <f>_xlfn.XLOOKUP($A347,Cleaned_Hospital_Details!$A:$A,Cleaned_Hospital_Details!D:D)</f>
        <v>Tier - 1</v>
      </c>
      <c r="Q347" s="8" t="str">
        <f>_xlfn.XLOOKUP($A347,Cleaned_Hospital_Details!$A:$A,Cleaned_Hospital_Details!E:E)</f>
        <v>Tier - 3</v>
      </c>
      <c r="R347" s="8" t="str">
        <f>_xlfn.XLOOKUP($A347,Cleaned_Hospital_Details!$A:$A,Cleaned_Hospital_Details!F:F)</f>
        <v>R1011</v>
      </c>
      <c r="S347" s="15">
        <f>_xlfn.XLOOKUP($A347,Cleaned_Hospital_Details!$A:$A,Cleaned_Hospital_Details!G:G)</f>
        <v>37865</v>
      </c>
      <c r="T347" s="8">
        <f>_xlfn.XLOOKUP($A347,Cleaned_Hospital_Details!$A:$A,Cleaned_Hospital_Details!H:H)</f>
        <v>19</v>
      </c>
      <c r="U347" s="8" t="str">
        <f>_xlfn.XLOOKUP($A347,Cleaned_Hospital_Details!$A:$A,Cleaned_Hospital_Details!I:I)</f>
        <v>Adult</v>
      </c>
      <c r="V347" t="str">
        <f t="shared" si="5"/>
        <v>Alex Lorton</v>
      </c>
    </row>
    <row r="348" spans="1:22" ht="15.6" x14ac:dyDescent="0.3">
      <c r="A348" s="10" t="s">
        <v>384</v>
      </c>
      <c r="B348" s="8" t="str">
        <f>VLOOKUP(A348,Cleaned_Customer_Names!A347:D2682,2,0)</f>
        <v>Ms.</v>
      </c>
      <c r="C348" s="8" t="str">
        <f>VLOOKUP(A348,Cleaned_Customer_Names!A347:D2682,3,0)</f>
        <v>Gabriela</v>
      </c>
      <c r="D348" s="8" t="str">
        <f>VLOOKUP($A348,Cleaned_Customer_Names!$A347:$D2682,4,0)</f>
        <v>Castaneda</v>
      </c>
      <c r="E348" s="22">
        <f>VLOOKUP($A348,Cleaned_Medical_Exam!$A347:$J2682,2,0)</f>
        <v>26.98</v>
      </c>
      <c r="F348" s="24">
        <f>VLOOKUP($A348,Cleaned_Medical_Exam!$A347:$J2682,3,0)</f>
        <v>5.21</v>
      </c>
      <c r="G348" s="20" t="str">
        <f>VLOOKUP($A348,Cleaned_Medical_Exam!$A347:$J2682,4,0)</f>
        <v>Yes</v>
      </c>
      <c r="H348" s="20" t="str">
        <f>VLOOKUP($A348,Cleaned_Medical_Exam!$A347:$J2682,5,0)</f>
        <v>No</v>
      </c>
      <c r="I348" s="20" t="str">
        <f>VLOOKUP($A348,Cleaned_Medical_Exam!$A347:$J2682,6,0)</f>
        <v>No</v>
      </c>
      <c r="J348" s="48">
        <f>VLOOKUP($A348,Cleaned_Medical_Exam!$A347:$J2682,7,0)</f>
        <v>2</v>
      </c>
      <c r="K348" s="8" t="str">
        <f>VLOOKUP($A348,Cleaned_Medical_Exam!$A347:$J2682,8,0)</f>
        <v>Yes</v>
      </c>
      <c r="L348" s="20" t="str">
        <f>VLOOKUP($A348,Cleaned_Medical_Exam!$A347:$J2682,9,0)</f>
        <v>Overweight</v>
      </c>
      <c r="M348" s="20" t="str">
        <f>VLOOKUP($A348,Cleaned_Medical_Exam!$A347:$J2682,10,0)</f>
        <v>Normal</v>
      </c>
      <c r="N348" s="48">
        <f>_xlfn.XLOOKUP(A348,Cleaned_Hospital_Details!A:A,Cleaned_Hospital_Details!B:B)</f>
        <v>0</v>
      </c>
      <c r="O348" s="49">
        <f>_xlfn.XLOOKUP($A348,Cleaned_Hospital_Details!$A:$A,Cleaned_Hospital_Details!C:C)</f>
        <v>28950.47</v>
      </c>
      <c r="P348" s="8" t="str">
        <f>_xlfn.XLOOKUP($A348,Cleaned_Hospital_Details!$A:$A,Cleaned_Hospital_Details!D:D)</f>
        <v>Tier - 1</v>
      </c>
      <c r="Q348" s="8" t="str">
        <f>_xlfn.XLOOKUP($A348,Cleaned_Hospital_Details!$A:$A,Cleaned_Hospital_Details!E:E)</f>
        <v>Tier - 1</v>
      </c>
      <c r="R348" s="8" t="str">
        <f>_xlfn.XLOOKUP($A348,Cleaned_Hospital_Details!$A:$A,Cleaned_Hospital_Details!F:F)</f>
        <v>R1012</v>
      </c>
      <c r="S348" s="15">
        <f>_xlfn.XLOOKUP($A348,Cleaned_Hospital_Details!$A:$A,Cleaned_Hospital_Details!G:G)</f>
        <v>21889</v>
      </c>
      <c r="T348" s="8">
        <f>_xlfn.XLOOKUP($A348,Cleaned_Hospital_Details!$A:$A,Cleaned_Hospital_Details!H:H)</f>
        <v>63</v>
      </c>
      <c r="U348" s="8" t="str">
        <f>_xlfn.XLOOKUP($A348,Cleaned_Hospital_Details!$A:$A,Cleaned_Hospital_Details!I:I)</f>
        <v>Old</v>
      </c>
      <c r="V348" t="str">
        <f t="shared" si="5"/>
        <v>Gabriela Castaneda</v>
      </c>
    </row>
    <row r="349" spans="1:22" ht="15.6" x14ac:dyDescent="0.3">
      <c r="A349" s="10" t="s">
        <v>385</v>
      </c>
      <c r="B349" s="8" t="str">
        <f>VLOOKUP(A349,Cleaned_Customer_Names!A348:D2683,2,0)</f>
        <v>Ms.</v>
      </c>
      <c r="C349" s="8" t="str">
        <f>VLOOKUP(A349,Cleaned_Customer_Names!A348:D2683,3,0)</f>
        <v>Sharon</v>
      </c>
      <c r="D349" s="8" t="str">
        <f>VLOOKUP($A349,Cleaned_Customer_Names!$A348:$D2683,4,0)</f>
        <v>Cherop</v>
      </c>
      <c r="E349" s="22">
        <f>VLOOKUP($A349,Cleaned_Medical_Exam!$A348:$J2683,2,0)</f>
        <v>25.84</v>
      </c>
      <c r="F349" s="24">
        <f>VLOOKUP($A349,Cleaned_Medical_Exam!$A348:$J2683,3,0)</f>
        <v>8.83</v>
      </c>
      <c r="G349" s="20" t="str">
        <f>VLOOKUP($A349,Cleaned_Medical_Exam!$A348:$J2683,4,0)</f>
        <v>No</v>
      </c>
      <c r="H349" s="20" t="str">
        <f>VLOOKUP($A349,Cleaned_Medical_Exam!$A348:$J2683,5,0)</f>
        <v>No</v>
      </c>
      <c r="I349" s="20" t="str">
        <f>VLOOKUP($A349,Cleaned_Medical_Exam!$A348:$J2683,6,0)</f>
        <v>No</v>
      </c>
      <c r="J349" s="48">
        <f>VLOOKUP($A349,Cleaned_Medical_Exam!$A348:$J2683,7,0)</f>
        <v>0</v>
      </c>
      <c r="K349" s="8" t="str">
        <f>VLOOKUP($A349,Cleaned_Medical_Exam!$A348:$J2683,8,0)</f>
        <v>No</v>
      </c>
      <c r="L349" s="20" t="str">
        <f>VLOOKUP($A349,Cleaned_Medical_Exam!$A348:$J2683,9,0)</f>
        <v>Overweight</v>
      </c>
      <c r="M349" s="20" t="str">
        <f>VLOOKUP($A349,Cleaned_Medical_Exam!$A348:$J2683,10,0)</f>
        <v>Diabetes</v>
      </c>
      <c r="N349" s="48">
        <f>_xlfn.XLOOKUP(A349,Cleaned_Hospital_Details!A:A,Cleaned_Hospital_Details!B:B)</f>
        <v>0</v>
      </c>
      <c r="O349" s="49">
        <f>_xlfn.XLOOKUP($A349,Cleaned_Hospital_Details!$A:$A,Cleaned_Hospital_Details!C:C)</f>
        <v>28923.14</v>
      </c>
      <c r="P349" s="8" t="str">
        <f>_xlfn.XLOOKUP($A349,Cleaned_Hospital_Details!$A:$A,Cleaned_Hospital_Details!D:D)</f>
        <v>Tier - 1</v>
      </c>
      <c r="Q349" s="8" t="str">
        <f>_xlfn.XLOOKUP($A349,Cleaned_Hospital_Details!$A:$A,Cleaned_Hospital_Details!E:E)</f>
        <v>Tier - 1</v>
      </c>
      <c r="R349" s="8" t="str">
        <f>_xlfn.XLOOKUP($A349,Cleaned_Hospital_Details!$A:$A,Cleaned_Hospital_Details!F:F)</f>
        <v>R1012</v>
      </c>
      <c r="S349" s="15">
        <f>_xlfn.XLOOKUP($A349,Cleaned_Hospital_Details!$A:$A,Cleaned_Hospital_Details!G:G)</f>
        <v>22852</v>
      </c>
      <c r="T349" s="8">
        <f>_xlfn.XLOOKUP($A349,Cleaned_Hospital_Details!$A:$A,Cleaned_Hospital_Details!H:H)</f>
        <v>60</v>
      </c>
      <c r="U349" s="8" t="str">
        <f>_xlfn.XLOOKUP($A349,Cleaned_Hospital_Details!$A:$A,Cleaned_Hospital_Details!I:I)</f>
        <v>Old</v>
      </c>
      <c r="V349" t="str">
        <f t="shared" si="5"/>
        <v>Sharon Cherop</v>
      </c>
    </row>
    <row r="350" spans="1:22" ht="15.6" x14ac:dyDescent="0.3">
      <c r="A350" s="10" t="s">
        <v>386</v>
      </c>
      <c r="B350" s="8" t="str">
        <f>VLOOKUP(A350,Cleaned_Customer_Names!A349:D2684,2,0)</f>
        <v>Mr.</v>
      </c>
      <c r="C350" s="8" t="str">
        <f>VLOOKUP(A350,Cleaned_Customer_Names!A349:D2684,3,0)</f>
        <v>Jason</v>
      </c>
      <c r="D350" s="8" t="str">
        <f>VLOOKUP($A350,Cleaned_Customer_Names!$A349:$D2684,4,0)</f>
        <v>Howell</v>
      </c>
      <c r="E350" s="22">
        <f>VLOOKUP($A350,Cleaned_Medical_Exam!$A349:$J2684,2,0)</f>
        <v>28.31</v>
      </c>
      <c r="F350" s="24">
        <f>VLOOKUP($A350,Cleaned_Medical_Exam!$A349:$J2684,3,0)</f>
        <v>8.4700000000000006</v>
      </c>
      <c r="G350" s="20" t="str">
        <f>VLOOKUP($A350,Cleaned_Medical_Exam!$A349:$J2684,4,0)</f>
        <v>Yes</v>
      </c>
      <c r="H350" s="20" t="str">
        <f>VLOOKUP($A350,Cleaned_Medical_Exam!$A349:$J2684,5,0)</f>
        <v>No</v>
      </c>
      <c r="I350" s="20" t="str">
        <f>VLOOKUP($A350,Cleaned_Medical_Exam!$A349:$J2684,6,0)</f>
        <v>No</v>
      </c>
      <c r="J350" s="48">
        <f>VLOOKUP($A350,Cleaned_Medical_Exam!$A349:$J2684,7,0)</f>
        <v>2</v>
      </c>
      <c r="K350" s="8" t="str">
        <f>VLOOKUP($A350,Cleaned_Medical_Exam!$A349:$J2684,8,0)</f>
        <v>Yes</v>
      </c>
      <c r="L350" s="20" t="str">
        <f>VLOOKUP($A350,Cleaned_Medical_Exam!$A349:$J2684,9,0)</f>
        <v>Overweight</v>
      </c>
      <c r="M350" s="20" t="str">
        <f>VLOOKUP($A350,Cleaned_Medical_Exam!$A349:$J2684,10,0)</f>
        <v>Diabetes</v>
      </c>
      <c r="N350" s="48">
        <f>_xlfn.XLOOKUP(A350,Cleaned_Hospital_Details!A:A,Cleaned_Hospital_Details!B:B)</f>
        <v>1</v>
      </c>
      <c r="O350" s="49">
        <f>_xlfn.XLOOKUP($A350,Cleaned_Hospital_Details!$A:$A,Cleaned_Hospital_Details!C:C)</f>
        <v>28868.66</v>
      </c>
      <c r="P350" s="8" t="str">
        <f>_xlfn.XLOOKUP($A350,Cleaned_Hospital_Details!$A:$A,Cleaned_Hospital_Details!D:D)</f>
        <v>Tier - 1</v>
      </c>
      <c r="Q350" s="8" t="str">
        <f>_xlfn.XLOOKUP($A350,Cleaned_Hospital_Details!$A:$A,Cleaned_Hospital_Details!E:E)</f>
        <v>Tier - 2</v>
      </c>
      <c r="R350" s="8" t="str">
        <f>_xlfn.XLOOKUP($A350,Cleaned_Hospital_Details!$A:$A,Cleaned_Hospital_Details!F:F)</f>
        <v>R1012</v>
      </c>
      <c r="S350" s="15">
        <f>_xlfn.XLOOKUP($A350,Cleaned_Hospital_Details!$A:$A,Cleaned_Hospital_Details!G:G)</f>
        <v>22496</v>
      </c>
      <c r="T350" s="8">
        <f>_xlfn.XLOOKUP($A350,Cleaned_Hospital_Details!$A:$A,Cleaned_Hospital_Details!H:H)</f>
        <v>61</v>
      </c>
      <c r="U350" s="8" t="str">
        <f>_xlfn.XLOOKUP($A350,Cleaned_Hospital_Details!$A:$A,Cleaned_Hospital_Details!I:I)</f>
        <v>Old</v>
      </c>
      <c r="V350" t="str">
        <f t="shared" si="5"/>
        <v>Jason Howell</v>
      </c>
    </row>
    <row r="351" spans="1:22" ht="15.6" x14ac:dyDescent="0.3">
      <c r="A351" s="10" t="s">
        <v>387</v>
      </c>
      <c r="B351" s="8" t="str">
        <f>VLOOKUP(A351,Cleaned_Customer_Names!A350:D2685,2,0)</f>
        <v>Ms.</v>
      </c>
      <c r="C351" s="8" t="str">
        <f>VLOOKUP(A351,Cleaned_Customer_Names!A350:D2685,3,0)</f>
        <v>Chelsey</v>
      </c>
      <c r="D351" s="8" t="str">
        <f>VLOOKUP($A351,Cleaned_Customer_Names!$A350:$D2685,4,0)</f>
        <v>Palmer</v>
      </c>
      <c r="E351" s="22">
        <f>VLOOKUP($A351,Cleaned_Medical_Exam!$A350:$J2685,2,0)</f>
        <v>23.94</v>
      </c>
      <c r="F351" s="24">
        <f>VLOOKUP($A351,Cleaned_Medical_Exam!$A350:$J2685,3,0)</f>
        <v>4.2</v>
      </c>
      <c r="G351" s="20" t="str">
        <f>VLOOKUP($A351,Cleaned_Medical_Exam!$A350:$J2685,4,0)</f>
        <v>No</v>
      </c>
      <c r="H351" s="20" t="str">
        <f>VLOOKUP($A351,Cleaned_Medical_Exam!$A350:$J2685,5,0)</f>
        <v>No</v>
      </c>
      <c r="I351" s="20" t="str">
        <f>VLOOKUP($A351,Cleaned_Medical_Exam!$A350:$J2685,6,0)</f>
        <v>No</v>
      </c>
      <c r="J351" s="48">
        <f>VLOOKUP($A351,Cleaned_Medical_Exam!$A350:$J2685,7,0)</f>
        <v>0</v>
      </c>
      <c r="K351" s="8" t="str">
        <f>VLOOKUP($A351,Cleaned_Medical_Exam!$A350:$J2685,8,0)</f>
        <v>Yes</v>
      </c>
      <c r="L351" s="20" t="str">
        <f>VLOOKUP($A351,Cleaned_Medical_Exam!$A350:$J2685,9,0)</f>
        <v>Healthy Weight</v>
      </c>
      <c r="M351" s="20" t="str">
        <f>VLOOKUP($A351,Cleaned_Medical_Exam!$A350:$J2685,10,0)</f>
        <v>Normal</v>
      </c>
      <c r="N351" s="48">
        <f>_xlfn.XLOOKUP(A351,Cleaned_Hospital_Details!A:A,Cleaned_Hospital_Details!B:B)</f>
        <v>3</v>
      </c>
      <c r="O351" s="49">
        <f>_xlfn.XLOOKUP($A351,Cleaned_Hospital_Details!$A:$A,Cleaned_Hospital_Details!C:C)</f>
        <v>28716.14</v>
      </c>
      <c r="P351" s="8" t="str">
        <f>_xlfn.XLOOKUP($A351,Cleaned_Hospital_Details!$A:$A,Cleaned_Hospital_Details!D:D)</f>
        <v>Tier - 1</v>
      </c>
      <c r="Q351" s="8" t="str">
        <f>_xlfn.XLOOKUP($A351,Cleaned_Hospital_Details!$A:$A,Cleaned_Hospital_Details!E:E)</f>
        <v>Tier - 3</v>
      </c>
      <c r="R351" s="8" t="str">
        <f>_xlfn.XLOOKUP($A351,Cleaned_Hospital_Details!$A:$A,Cleaned_Hospital_Details!F:F)</f>
        <v>R1011</v>
      </c>
      <c r="S351" s="15">
        <f>_xlfn.XLOOKUP($A351,Cleaned_Hospital_Details!$A:$A,Cleaned_Hospital_Details!G:G)</f>
        <v>33212</v>
      </c>
      <c r="T351" s="8">
        <f>_xlfn.XLOOKUP($A351,Cleaned_Hospital_Details!$A:$A,Cleaned_Hospital_Details!H:H)</f>
        <v>32</v>
      </c>
      <c r="U351" s="8" t="str">
        <f>_xlfn.XLOOKUP($A351,Cleaned_Hospital_Details!$A:$A,Cleaned_Hospital_Details!I:I)</f>
        <v>Adult</v>
      </c>
      <c r="V351" t="str">
        <f t="shared" si="5"/>
        <v>Chelsey Palmer</v>
      </c>
    </row>
    <row r="352" spans="1:22" ht="15.6" x14ac:dyDescent="0.3">
      <c r="A352" s="10" t="s">
        <v>388</v>
      </c>
      <c r="B352" s="8" t="str">
        <f>VLOOKUP(A352,Cleaned_Customer_Names!A351:D2686,2,0)</f>
        <v>Mr.</v>
      </c>
      <c r="C352" s="8" t="str">
        <f>VLOOKUP(A352,Cleaned_Customer_Names!A351:D2686,3,0)</f>
        <v>Devon</v>
      </c>
      <c r="D352" s="8" t="str">
        <f>VLOOKUP($A352,Cleaned_Customer_Names!$A351:$D2686,4,0)</f>
        <v>Olson</v>
      </c>
      <c r="E352" s="22">
        <f>VLOOKUP($A352,Cleaned_Medical_Exam!$A351:$J2686,2,0)</f>
        <v>20.03</v>
      </c>
      <c r="F352" s="24">
        <f>VLOOKUP($A352,Cleaned_Medical_Exam!$A351:$J2686,3,0)</f>
        <v>6.14</v>
      </c>
      <c r="G352" s="20" t="str">
        <f>VLOOKUP($A352,Cleaned_Medical_Exam!$A351:$J2686,4,0)</f>
        <v>Yes</v>
      </c>
      <c r="H352" s="20" t="str">
        <f>VLOOKUP($A352,Cleaned_Medical_Exam!$A351:$J2686,5,0)</f>
        <v>No</v>
      </c>
      <c r="I352" s="20" t="str">
        <f>VLOOKUP($A352,Cleaned_Medical_Exam!$A351:$J2686,6,0)</f>
        <v>No</v>
      </c>
      <c r="J352" s="48">
        <f>VLOOKUP($A352,Cleaned_Medical_Exam!$A351:$J2686,7,0)</f>
        <v>0</v>
      </c>
      <c r="K352" s="8" t="str">
        <f>VLOOKUP($A352,Cleaned_Medical_Exam!$A351:$J2686,8,0)</f>
        <v>Yes</v>
      </c>
      <c r="L352" s="20" t="str">
        <f>VLOOKUP($A352,Cleaned_Medical_Exam!$A351:$J2686,9,0)</f>
        <v>Healthy Weight</v>
      </c>
      <c r="M352" s="20" t="str">
        <f>VLOOKUP($A352,Cleaned_Medical_Exam!$A351:$J2686,10,0)</f>
        <v>Prediabetes</v>
      </c>
      <c r="N352" s="48">
        <f>_xlfn.XLOOKUP(A352,Cleaned_Hospital_Details!A:A,Cleaned_Hospital_Details!B:B)</f>
        <v>3</v>
      </c>
      <c r="O352" s="49">
        <f>_xlfn.XLOOKUP($A352,Cleaned_Hospital_Details!$A:$A,Cleaned_Hospital_Details!C:C)</f>
        <v>28542.86</v>
      </c>
      <c r="P352" s="8" t="str">
        <f>_xlfn.XLOOKUP($A352,Cleaned_Hospital_Details!$A:$A,Cleaned_Hospital_Details!D:D)</f>
        <v>Tier - 1</v>
      </c>
      <c r="Q352" s="8" t="str">
        <f>_xlfn.XLOOKUP($A352,Cleaned_Hospital_Details!$A:$A,Cleaned_Hospital_Details!E:E)</f>
        <v>Tier - 3</v>
      </c>
      <c r="R352" s="8" t="str">
        <f>_xlfn.XLOOKUP($A352,Cleaned_Hospital_Details!$A:$A,Cleaned_Hospital_Details!F:F)</f>
        <v>R1011</v>
      </c>
      <c r="S352" s="15">
        <f>_xlfn.XLOOKUP($A352,Cleaned_Hospital_Details!$A:$A,Cleaned_Hospital_Details!G:G)</f>
        <v>31317</v>
      </c>
      <c r="T352" s="8">
        <f>_xlfn.XLOOKUP($A352,Cleaned_Hospital_Details!$A:$A,Cleaned_Hospital_Details!H:H)</f>
        <v>37</v>
      </c>
      <c r="U352" s="8" t="str">
        <f>_xlfn.XLOOKUP($A352,Cleaned_Hospital_Details!$A:$A,Cleaned_Hospital_Details!I:I)</f>
        <v>Adult</v>
      </c>
      <c r="V352" t="str">
        <f t="shared" si="5"/>
        <v>Devon Olson</v>
      </c>
    </row>
    <row r="353" spans="1:22" ht="15.6" x14ac:dyDescent="0.3">
      <c r="A353" s="10" t="s">
        <v>389</v>
      </c>
      <c r="B353" s="8" t="str">
        <f>VLOOKUP(A353,Cleaned_Customer_Names!A352:D2687,2,0)</f>
        <v>Ms.</v>
      </c>
      <c r="C353" s="8" t="str">
        <f>VLOOKUP(A353,Cleaned_Customer_Names!A352:D2687,3,0)</f>
        <v>Joni</v>
      </c>
      <c r="D353" s="8" t="str">
        <f>VLOOKUP($A353,Cleaned_Customer_Names!$A352:$D2687,4,0)</f>
        <v>Waldron</v>
      </c>
      <c r="E353" s="22">
        <f>VLOOKUP($A353,Cleaned_Medical_Exam!$A352:$J2687,2,0)</f>
        <v>41.42</v>
      </c>
      <c r="F353" s="24">
        <f>VLOOKUP($A353,Cleaned_Medical_Exam!$A352:$J2687,3,0)</f>
        <v>6.07</v>
      </c>
      <c r="G353" s="20" t="str">
        <f>VLOOKUP($A353,Cleaned_Medical_Exam!$A352:$J2687,4,0)</f>
        <v>No</v>
      </c>
      <c r="H353" s="20" t="str">
        <f>VLOOKUP($A353,Cleaned_Medical_Exam!$A352:$J2687,5,0)</f>
        <v>No</v>
      </c>
      <c r="I353" s="20" t="str">
        <f>VLOOKUP($A353,Cleaned_Medical_Exam!$A352:$J2687,6,0)</f>
        <v>No</v>
      </c>
      <c r="J353" s="48">
        <f>VLOOKUP($A353,Cleaned_Medical_Exam!$A352:$J2687,7,0)</f>
        <v>0</v>
      </c>
      <c r="K353" s="8" t="str">
        <f>VLOOKUP($A353,Cleaned_Medical_Exam!$A352:$J2687,8,0)</f>
        <v>No</v>
      </c>
      <c r="L353" s="20" t="str">
        <f>VLOOKUP($A353,Cleaned_Medical_Exam!$A352:$J2687,9,0)</f>
        <v>Obesity</v>
      </c>
      <c r="M353" s="20" t="str">
        <f>VLOOKUP($A353,Cleaned_Medical_Exam!$A352:$J2687,10,0)</f>
        <v>Prediabetes</v>
      </c>
      <c r="N353" s="48">
        <f>_xlfn.XLOOKUP(A353,Cleaned_Hospital_Details!A:A,Cleaned_Hospital_Details!B:B)</f>
        <v>1</v>
      </c>
      <c r="O353" s="49">
        <f>_xlfn.XLOOKUP($A353,Cleaned_Hospital_Details!$A:$A,Cleaned_Hospital_Details!C:C)</f>
        <v>28476.73</v>
      </c>
      <c r="P353" s="8" t="str">
        <f>_xlfn.XLOOKUP($A353,Cleaned_Hospital_Details!$A:$A,Cleaned_Hospital_Details!D:D)</f>
        <v>Tier - 1</v>
      </c>
      <c r="Q353" s="8" t="str">
        <f>_xlfn.XLOOKUP($A353,Cleaned_Hospital_Details!$A:$A,Cleaned_Hospital_Details!E:E)</f>
        <v>Tier - 2</v>
      </c>
      <c r="R353" s="8" t="str">
        <f>_xlfn.XLOOKUP($A353,Cleaned_Hospital_Details!$A:$A,Cleaned_Hospital_Details!F:F)</f>
        <v>R1012</v>
      </c>
      <c r="S353" s="15">
        <f>_xlfn.XLOOKUP($A353,Cleaned_Hospital_Details!$A:$A,Cleaned_Hospital_Details!G:G)</f>
        <v>30296</v>
      </c>
      <c r="T353" s="8">
        <f>_xlfn.XLOOKUP($A353,Cleaned_Hospital_Details!$A:$A,Cleaned_Hospital_Details!H:H)</f>
        <v>40</v>
      </c>
      <c r="U353" s="8" t="str">
        <f>_xlfn.XLOOKUP($A353,Cleaned_Hospital_Details!$A:$A,Cleaned_Hospital_Details!I:I)</f>
        <v>Adult</v>
      </c>
      <c r="V353" t="str">
        <f t="shared" si="5"/>
        <v>Joni Waldron</v>
      </c>
    </row>
    <row r="354" spans="1:22" ht="15.6" x14ac:dyDescent="0.3">
      <c r="A354" s="10" t="s">
        <v>390</v>
      </c>
      <c r="B354" s="8" t="str">
        <f>VLOOKUP(A354,Cleaned_Customer_Names!A353:D2688,2,0)</f>
        <v>Mr.</v>
      </c>
      <c r="C354" s="8" t="str">
        <f>VLOOKUP(A354,Cleaned_Customer_Names!A353:D2688,3,0)</f>
        <v>Colin</v>
      </c>
      <c r="D354" s="8" t="str">
        <f>VLOOKUP($A354,Cleaned_Customer_Names!$A353:$D2688,4,0)</f>
        <v>Meyer</v>
      </c>
      <c r="E354" s="22">
        <f>VLOOKUP($A354,Cleaned_Medical_Exam!$A353:$J2688,2,0)</f>
        <v>36.67</v>
      </c>
      <c r="F354" s="24">
        <f>VLOOKUP($A354,Cleaned_Medical_Exam!$A353:$J2688,3,0)</f>
        <v>10.210000000000001</v>
      </c>
      <c r="G354" s="20" t="str">
        <f>VLOOKUP($A354,Cleaned_Medical_Exam!$A353:$J2688,4,0)</f>
        <v>No</v>
      </c>
      <c r="H354" s="20" t="str">
        <f>VLOOKUP($A354,Cleaned_Medical_Exam!$A353:$J2688,5,0)</f>
        <v>No</v>
      </c>
      <c r="I354" s="20" t="str">
        <f>VLOOKUP($A354,Cleaned_Medical_Exam!$A353:$J2688,6,0)</f>
        <v>No</v>
      </c>
      <c r="J354" s="48">
        <f>VLOOKUP($A354,Cleaned_Medical_Exam!$A353:$J2688,7,0)</f>
        <v>0</v>
      </c>
      <c r="K354" s="8" t="str">
        <f>VLOOKUP($A354,Cleaned_Medical_Exam!$A353:$J2688,8,0)</f>
        <v>No</v>
      </c>
      <c r="L354" s="20" t="str">
        <f>VLOOKUP($A354,Cleaned_Medical_Exam!$A353:$J2688,9,0)</f>
        <v>Obesity</v>
      </c>
      <c r="M354" s="20" t="str">
        <f>VLOOKUP($A354,Cleaned_Medical_Exam!$A353:$J2688,10,0)</f>
        <v>Diabetes</v>
      </c>
      <c r="N354" s="48">
        <f>_xlfn.XLOOKUP(A354,Cleaned_Hospital_Details!A:A,Cleaned_Hospital_Details!B:B)</f>
        <v>1</v>
      </c>
      <c r="O354" s="49">
        <f>_xlfn.XLOOKUP($A354,Cleaned_Hospital_Details!$A:$A,Cleaned_Hospital_Details!C:C)</f>
        <v>28468.92</v>
      </c>
      <c r="P354" s="8" t="str">
        <f>_xlfn.XLOOKUP($A354,Cleaned_Hospital_Details!$A:$A,Cleaned_Hospital_Details!D:D)</f>
        <v>Tier - 1</v>
      </c>
      <c r="Q354" s="8" t="str">
        <f>_xlfn.XLOOKUP($A354,Cleaned_Hospital_Details!$A:$A,Cleaned_Hospital_Details!E:E)</f>
        <v>Tier - 1</v>
      </c>
      <c r="R354" s="8" t="str">
        <f>_xlfn.XLOOKUP($A354,Cleaned_Hospital_Details!$A:$A,Cleaned_Hospital_Details!F:F)</f>
        <v>R1012</v>
      </c>
      <c r="S354" s="15">
        <f>_xlfn.XLOOKUP($A354,Cleaned_Hospital_Details!$A:$A,Cleaned_Hospital_Details!G:G)</f>
        <v>27288</v>
      </c>
      <c r="T354" s="8">
        <f>_xlfn.XLOOKUP($A354,Cleaned_Hospital_Details!$A:$A,Cleaned_Hospital_Details!H:H)</f>
        <v>48</v>
      </c>
      <c r="U354" s="8" t="str">
        <f>_xlfn.XLOOKUP($A354,Cleaned_Hospital_Details!$A:$A,Cleaned_Hospital_Details!I:I)</f>
        <v>Adult</v>
      </c>
      <c r="V354" t="str">
        <f t="shared" si="5"/>
        <v>Colin Meyer</v>
      </c>
    </row>
    <row r="355" spans="1:22" ht="15.6" x14ac:dyDescent="0.3">
      <c r="A355" s="10" t="s">
        <v>391</v>
      </c>
      <c r="B355" s="8" t="str">
        <f>VLOOKUP(A355,Cleaned_Customer_Names!A354:D2689,2,0)</f>
        <v>Ms.</v>
      </c>
      <c r="C355" s="8" t="str">
        <f>VLOOKUP(A355,Cleaned_Customer_Names!A354:D2689,3,0)</f>
        <v>Rachael</v>
      </c>
      <c r="D355" s="8" t="str">
        <f>VLOOKUP($A355,Cleaned_Customer_Names!$A354:$D2689,4,0)</f>
        <v>Stack</v>
      </c>
      <c r="E355" s="22">
        <f>VLOOKUP($A355,Cleaned_Medical_Exam!$A354:$J2689,2,0)</f>
        <v>27.645</v>
      </c>
      <c r="F355" s="24">
        <f>VLOOKUP($A355,Cleaned_Medical_Exam!$A354:$J2689,3,0)</f>
        <v>4.6900000000000004</v>
      </c>
      <c r="G355" s="20" t="str">
        <f>VLOOKUP($A355,Cleaned_Medical_Exam!$A354:$J2689,4,0)</f>
        <v>No</v>
      </c>
      <c r="H355" s="20" t="str">
        <f>VLOOKUP($A355,Cleaned_Medical_Exam!$A354:$J2689,5,0)</f>
        <v>No</v>
      </c>
      <c r="I355" s="20" t="str">
        <f>VLOOKUP($A355,Cleaned_Medical_Exam!$A354:$J2689,6,0)</f>
        <v>No</v>
      </c>
      <c r="J355" s="48">
        <f>VLOOKUP($A355,Cleaned_Medical_Exam!$A354:$J2689,7,0)</f>
        <v>0</v>
      </c>
      <c r="K355" s="8" t="str">
        <f>VLOOKUP($A355,Cleaned_Medical_Exam!$A354:$J2689,8,0)</f>
        <v>No</v>
      </c>
      <c r="L355" s="20" t="str">
        <f>VLOOKUP($A355,Cleaned_Medical_Exam!$A354:$J2689,9,0)</f>
        <v>Overweight</v>
      </c>
      <c r="M355" s="20" t="str">
        <f>VLOOKUP($A355,Cleaned_Medical_Exam!$A354:$J2689,10,0)</f>
        <v>Normal</v>
      </c>
      <c r="N355" s="48">
        <f>_xlfn.XLOOKUP(A355,Cleaned_Hospital_Details!A:A,Cleaned_Hospital_Details!B:B)</f>
        <v>1</v>
      </c>
      <c r="O355" s="49">
        <f>_xlfn.XLOOKUP($A355,Cleaned_Hospital_Details!$A:$A,Cleaned_Hospital_Details!C:C)</f>
        <v>28340.19</v>
      </c>
      <c r="P355" s="8" t="str">
        <f>_xlfn.XLOOKUP($A355,Cleaned_Hospital_Details!$A:$A,Cleaned_Hospital_Details!D:D)</f>
        <v>Tier - 1</v>
      </c>
      <c r="Q355" s="8" t="str">
        <f>_xlfn.XLOOKUP($A355,Cleaned_Hospital_Details!$A:$A,Cleaned_Hospital_Details!E:E)</f>
        <v>Tier - 2</v>
      </c>
      <c r="R355" s="8" t="str">
        <f>_xlfn.XLOOKUP($A355,Cleaned_Hospital_Details!$A:$A,Cleaned_Hospital_Details!F:F)</f>
        <v>R1012</v>
      </c>
      <c r="S355" s="15">
        <f>_xlfn.XLOOKUP($A355,Cleaned_Hospital_Details!$A:$A,Cleaned_Hospital_Details!G:G)</f>
        <v>28461</v>
      </c>
      <c r="T355" s="8">
        <f>_xlfn.XLOOKUP($A355,Cleaned_Hospital_Details!$A:$A,Cleaned_Hospital_Details!H:H)</f>
        <v>45</v>
      </c>
      <c r="U355" s="8" t="str">
        <f>_xlfn.XLOOKUP($A355,Cleaned_Hospital_Details!$A:$A,Cleaned_Hospital_Details!I:I)</f>
        <v>Adult</v>
      </c>
      <c r="V355" t="str">
        <f t="shared" si="5"/>
        <v>Rachael Stack</v>
      </c>
    </row>
    <row r="356" spans="1:22" ht="15.6" x14ac:dyDescent="0.3">
      <c r="A356" s="10" t="s">
        <v>392</v>
      </c>
      <c r="B356" s="8" t="str">
        <f>VLOOKUP(A356,Cleaned_Customer_Names!A355:D2690,2,0)</f>
        <v>Ms.</v>
      </c>
      <c r="C356" s="8" t="str">
        <f>VLOOKUP(A356,Cleaned_Customer_Names!A355:D2690,3,0)</f>
        <v>Maricela</v>
      </c>
      <c r="D356" s="8" t="str">
        <f>VLOOKUP($A356,Cleaned_Customer_Names!$A355:$D2690,4,0)</f>
        <v>Sanchez</v>
      </c>
      <c r="E356" s="22">
        <f>VLOOKUP($A356,Cleaned_Medical_Exam!$A355:$J2690,2,0)</f>
        <v>22.72</v>
      </c>
      <c r="F356" s="24">
        <f>VLOOKUP($A356,Cleaned_Medical_Exam!$A355:$J2690,3,0)</f>
        <v>5.71</v>
      </c>
      <c r="G356" s="20" t="str">
        <f>VLOOKUP($A356,Cleaned_Medical_Exam!$A355:$J2690,4,0)</f>
        <v>No</v>
      </c>
      <c r="H356" s="20" t="str">
        <f>VLOOKUP($A356,Cleaned_Medical_Exam!$A355:$J2690,5,0)</f>
        <v>No</v>
      </c>
      <c r="I356" s="20" t="str">
        <f>VLOOKUP($A356,Cleaned_Medical_Exam!$A355:$J2690,6,0)</f>
        <v>No</v>
      </c>
      <c r="J356" s="48">
        <f>VLOOKUP($A356,Cleaned_Medical_Exam!$A355:$J2690,7,0)</f>
        <v>0</v>
      </c>
      <c r="K356" s="8" t="str">
        <f>VLOOKUP($A356,Cleaned_Medical_Exam!$A355:$J2690,8,0)</f>
        <v>Yes</v>
      </c>
      <c r="L356" s="20" t="str">
        <f>VLOOKUP($A356,Cleaned_Medical_Exam!$A355:$J2690,9,0)</f>
        <v>Healthy Weight</v>
      </c>
      <c r="M356" s="20" t="str">
        <f>VLOOKUP($A356,Cleaned_Medical_Exam!$A355:$J2690,10,0)</f>
        <v>Prediabetes</v>
      </c>
      <c r="N356" s="48">
        <f>_xlfn.XLOOKUP(A356,Cleaned_Hospital_Details!A:A,Cleaned_Hospital_Details!B:B)</f>
        <v>3</v>
      </c>
      <c r="O356" s="49">
        <f>_xlfn.XLOOKUP($A356,Cleaned_Hospital_Details!$A:$A,Cleaned_Hospital_Details!C:C)</f>
        <v>28302.33</v>
      </c>
      <c r="P356" s="8" t="str">
        <f>_xlfn.XLOOKUP($A356,Cleaned_Hospital_Details!$A:$A,Cleaned_Hospital_Details!D:D)</f>
        <v>Tier - 1</v>
      </c>
      <c r="Q356" s="8" t="str">
        <f>_xlfn.XLOOKUP($A356,Cleaned_Hospital_Details!$A:$A,Cleaned_Hospital_Details!E:E)</f>
        <v>Tier - 2</v>
      </c>
      <c r="R356" s="8" t="str">
        <f>_xlfn.XLOOKUP($A356,Cleaned_Hospital_Details!$A:$A,Cleaned_Hospital_Details!F:F)</f>
        <v>R1011</v>
      </c>
      <c r="S356" s="15">
        <f>_xlfn.XLOOKUP($A356,Cleaned_Hospital_Details!$A:$A,Cleaned_Hospital_Details!G:G)</f>
        <v>33231</v>
      </c>
      <c r="T356" s="8">
        <f>_xlfn.XLOOKUP($A356,Cleaned_Hospital_Details!$A:$A,Cleaned_Hospital_Details!H:H)</f>
        <v>32</v>
      </c>
      <c r="U356" s="8" t="str">
        <f>_xlfn.XLOOKUP($A356,Cleaned_Hospital_Details!$A:$A,Cleaned_Hospital_Details!I:I)</f>
        <v>Adult</v>
      </c>
      <c r="V356" t="str">
        <f t="shared" si="5"/>
        <v>Maricela Sanchez</v>
      </c>
    </row>
    <row r="357" spans="1:22" ht="15.6" x14ac:dyDescent="0.3">
      <c r="A357" s="10" t="s">
        <v>393</v>
      </c>
      <c r="B357" s="8" t="str">
        <f>VLOOKUP(A357,Cleaned_Customer_Names!A356:D2691,2,0)</f>
        <v>Ms.</v>
      </c>
      <c r="C357" s="8" t="str">
        <f>VLOOKUP(A357,Cleaned_Customer_Names!A356:D2691,3,0)</f>
        <v>Marie</v>
      </c>
      <c r="D357" s="8" t="str">
        <f>VLOOKUP($A357,Cleaned_Customer_Names!$A356:$D2691,4,0)</f>
        <v>Daniels</v>
      </c>
      <c r="E357" s="22">
        <f>VLOOKUP($A357,Cleaned_Medical_Exam!$A356:$J2691,2,0)</f>
        <v>36.520000000000003</v>
      </c>
      <c r="F357" s="24">
        <f>VLOOKUP($A357,Cleaned_Medical_Exam!$A356:$J2691,3,0)</f>
        <v>9.07</v>
      </c>
      <c r="G357" s="20" t="str">
        <f>VLOOKUP($A357,Cleaned_Medical_Exam!$A356:$J2691,4,0)</f>
        <v>Yes</v>
      </c>
      <c r="H357" s="20" t="str">
        <f>VLOOKUP($A357,Cleaned_Medical_Exam!$A356:$J2691,5,0)</f>
        <v>No</v>
      </c>
      <c r="I357" s="20" t="str">
        <f>VLOOKUP($A357,Cleaned_Medical_Exam!$A356:$J2691,6,0)</f>
        <v>Yes</v>
      </c>
      <c r="J357" s="48">
        <f>VLOOKUP($A357,Cleaned_Medical_Exam!$A356:$J2691,7,0)</f>
        <v>1</v>
      </c>
      <c r="K357" s="8" t="str">
        <f>VLOOKUP($A357,Cleaned_Medical_Exam!$A356:$J2691,8,0)</f>
        <v>No</v>
      </c>
      <c r="L357" s="20" t="str">
        <f>VLOOKUP($A357,Cleaned_Medical_Exam!$A356:$J2691,9,0)</f>
        <v>Obesity</v>
      </c>
      <c r="M357" s="20" t="str">
        <f>VLOOKUP($A357,Cleaned_Medical_Exam!$A356:$J2691,10,0)</f>
        <v>Diabetes</v>
      </c>
      <c r="N357" s="48">
        <f>_xlfn.XLOOKUP(A357,Cleaned_Hospital_Details!A:A,Cleaned_Hospital_Details!B:B)</f>
        <v>1</v>
      </c>
      <c r="O357" s="49">
        <f>_xlfn.XLOOKUP($A357,Cleaned_Hospital_Details!$A:$A,Cleaned_Hospital_Details!C:C)</f>
        <v>28287.9</v>
      </c>
      <c r="P357" s="8" t="str">
        <f>_xlfn.XLOOKUP($A357,Cleaned_Hospital_Details!$A:$A,Cleaned_Hospital_Details!D:D)</f>
        <v>Tier - 1</v>
      </c>
      <c r="Q357" s="8" t="str">
        <f>_xlfn.XLOOKUP($A357,Cleaned_Hospital_Details!$A:$A,Cleaned_Hospital_Details!E:E)</f>
        <v>Tier - 1</v>
      </c>
      <c r="R357" s="8" t="str">
        <f>_xlfn.XLOOKUP($A357,Cleaned_Hospital_Details!$A:$A,Cleaned_Hospital_Details!F:F)</f>
        <v>R1013</v>
      </c>
      <c r="S357" s="15">
        <f>_xlfn.XLOOKUP($A357,Cleaned_Hospital_Details!$A:$A,Cleaned_Hospital_Details!G:G)</f>
        <v>23340</v>
      </c>
      <c r="T357" s="8">
        <f>_xlfn.XLOOKUP($A357,Cleaned_Hospital_Details!$A:$A,Cleaned_Hospital_Details!H:H)</f>
        <v>59</v>
      </c>
      <c r="U357" s="8" t="str">
        <f>_xlfn.XLOOKUP($A357,Cleaned_Hospital_Details!$A:$A,Cleaned_Hospital_Details!I:I)</f>
        <v>Old</v>
      </c>
      <c r="V357" t="str">
        <f t="shared" si="5"/>
        <v>Marie Daniels</v>
      </c>
    </row>
    <row r="358" spans="1:22" ht="15.6" x14ac:dyDescent="0.3">
      <c r="A358" s="10" t="s">
        <v>394</v>
      </c>
      <c r="B358" s="8" t="str">
        <f>VLOOKUP(A358,Cleaned_Customer_Names!A357:D2692,2,0)</f>
        <v>Mr.</v>
      </c>
      <c r="C358" s="8" t="str">
        <f>VLOOKUP(A358,Cleaned_Customer_Names!A357:D2692,3,0)</f>
        <v>Frank</v>
      </c>
      <c r="D358" s="8" t="str">
        <f>VLOOKUP($A358,Cleaned_Customer_Names!$A357:$D2692,4,0)</f>
        <v>Pepp</v>
      </c>
      <c r="E358" s="22">
        <f>VLOOKUP($A358,Cleaned_Medical_Exam!$A357:$J2692,2,0)</f>
        <v>33.96</v>
      </c>
      <c r="F358" s="24">
        <f>VLOOKUP($A358,Cleaned_Medical_Exam!$A357:$J2692,3,0)</f>
        <v>4.99</v>
      </c>
      <c r="G358" s="20" t="str">
        <f>VLOOKUP($A358,Cleaned_Medical_Exam!$A357:$J2692,4,0)</f>
        <v>No</v>
      </c>
      <c r="H358" s="20" t="str">
        <f>VLOOKUP($A358,Cleaned_Medical_Exam!$A357:$J2692,5,0)</f>
        <v>No</v>
      </c>
      <c r="I358" s="20" t="str">
        <f>VLOOKUP($A358,Cleaned_Medical_Exam!$A357:$J2692,6,0)</f>
        <v>No</v>
      </c>
      <c r="J358" s="48">
        <f>VLOOKUP($A358,Cleaned_Medical_Exam!$A357:$J2692,7,0)</f>
        <v>0</v>
      </c>
      <c r="K358" s="8" t="str">
        <f>VLOOKUP($A358,Cleaned_Medical_Exam!$A357:$J2692,8,0)</f>
        <v>Yes</v>
      </c>
      <c r="L358" s="20" t="str">
        <f>VLOOKUP($A358,Cleaned_Medical_Exam!$A357:$J2692,9,0)</f>
        <v>Obesity</v>
      </c>
      <c r="M358" s="20" t="str">
        <f>VLOOKUP($A358,Cleaned_Medical_Exam!$A357:$J2692,10,0)</f>
        <v>Normal</v>
      </c>
      <c r="N358" s="48">
        <f>_xlfn.XLOOKUP(A358,Cleaned_Hospital_Details!A:A,Cleaned_Hospital_Details!B:B)</f>
        <v>0</v>
      </c>
      <c r="O358" s="49">
        <f>_xlfn.XLOOKUP($A358,Cleaned_Hospital_Details!$A:$A,Cleaned_Hospital_Details!C:C)</f>
        <v>28245.34</v>
      </c>
      <c r="P358" s="8" t="str">
        <f>_xlfn.XLOOKUP($A358,Cleaned_Hospital_Details!$A:$A,Cleaned_Hospital_Details!D:D)</f>
        <v>Tier - 1</v>
      </c>
      <c r="Q358" s="8" t="str">
        <f>_xlfn.XLOOKUP($A358,Cleaned_Hospital_Details!$A:$A,Cleaned_Hospital_Details!E:E)</f>
        <v>Tier - 3</v>
      </c>
      <c r="R358" s="8" t="str">
        <f>_xlfn.XLOOKUP($A358,Cleaned_Hospital_Details!$A:$A,Cleaned_Hospital_Details!F:F)</f>
        <v>R1011</v>
      </c>
      <c r="S358" s="15">
        <f>_xlfn.XLOOKUP($A358,Cleaned_Hospital_Details!$A:$A,Cleaned_Hospital_Details!G:G)</f>
        <v>36409</v>
      </c>
      <c r="T358" s="8">
        <f>_xlfn.XLOOKUP($A358,Cleaned_Hospital_Details!$A:$A,Cleaned_Hospital_Details!H:H)</f>
        <v>23</v>
      </c>
      <c r="U358" s="8" t="str">
        <f>_xlfn.XLOOKUP($A358,Cleaned_Hospital_Details!$A:$A,Cleaned_Hospital_Details!I:I)</f>
        <v>Adult</v>
      </c>
      <c r="V358" t="str">
        <f t="shared" si="5"/>
        <v>Frank Pepp</v>
      </c>
    </row>
    <row r="359" spans="1:22" ht="15.6" x14ac:dyDescent="0.3">
      <c r="A359" s="10" t="s">
        <v>395</v>
      </c>
      <c r="B359" s="8" t="str">
        <f>VLOOKUP(A359,Cleaned_Customer_Names!A358:D2693,2,0)</f>
        <v>Mr.</v>
      </c>
      <c r="C359" s="8" t="str">
        <f>VLOOKUP(A359,Cleaned_Customer_Names!A358:D2693,3,0)</f>
        <v>Jeffry</v>
      </c>
      <c r="D359" s="8" t="str">
        <f>VLOOKUP($A359,Cleaned_Customer_Names!$A358:$D2693,4,0)</f>
        <v>Buechler</v>
      </c>
      <c r="E359" s="22">
        <f>VLOOKUP($A359,Cleaned_Medical_Exam!$A358:$J2693,2,0)</f>
        <v>26.695</v>
      </c>
      <c r="F359" s="24">
        <f>VLOOKUP($A359,Cleaned_Medical_Exam!$A358:$J2693,3,0)</f>
        <v>8.31</v>
      </c>
      <c r="G359" s="20" t="str">
        <f>VLOOKUP($A359,Cleaned_Medical_Exam!$A358:$J2693,4,0)</f>
        <v>No</v>
      </c>
      <c r="H359" s="20" t="str">
        <f>VLOOKUP($A359,Cleaned_Medical_Exam!$A358:$J2693,5,0)</f>
        <v>No</v>
      </c>
      <c r="I359" s="20" t="str">
        <f>VLOOKUP($A359,Cleaned_Medical_Exam!$A358:$J2693,6,0)</f>
        <v>No</v>
      </c>
      <c r="J359" s="48">
        <f>VLOOKUP($A359,Cleaned_Medical_Exam!$A358:$J2693,7,0)</f>
        <v>0</v>
      </c>
      <c r="K359" s="8" t="str">
        <f>VLOOKUP($A359,Cleaned_Medical_Exam!$A358:$J2693,8,0)</f>
        <v>Yes</v>
      </c>
      <c r="L359" s="20" t="str">
        <f>VLOOKUP($A359,Cleaned_Medical_Exam!$A358:$J2693,9,0)</f>
        <v>Overweight</v>
      </c>
      <c r="M359" s="20" t="str">
        <f>VLOOKUP($A359,Cleaned_Medical_Exam!$A358:$J2693,10,0)</f>
        <v>Diabetes</v>
      </c>
      <c r="N359" s="48">
        <f>_xlfn.XLOOKUP(A359,Cleaned_Hospital_Details!A:A,Cleaned_Hospital_Details!B:B)</f>
        <v>0</v>
      </c>
      <c r="O359" s="49">
        <f>_xlfn.XLOOKUP($A359,Cleaned_Hospital_Details!$A:$A,Cleaned_Hospital_Details!C:C)</f>
        <v>28101.33</v>
      </c>
      <c r="P359" s="8" t="str">
        <f>_xlfn.XLOOKUP($A359,Cleaned_Hospital_Details!$A:$A,Cleaned_Hospital_Details!D:D)</f>
        <v>Tier - 1</v>
      </c>
      <c r="Q359" s="8" t="str">
        <f>_xlfn.XLOOKUP($A359,Cleaned_Hospital_Details!$A:$A,Cleaned_Hospital_Details!E:E)</f>
        <v>Tier - 2</v>
      </c>
      <c r="R359" s="8" t="str">
        <f>_xlfn.XLOOKUP($A359,Cleaned_Hospital_Details!$A:$A,Cleaned_Hospital_Details!F:F)</f>
        <v>R1019</v>
      </c>
      <c r="S359" s="15">
        <f>_xlfn.XLOOKUP($A359,Cleaned_Hospital_Details!$A:$A,Cleaned_Hospital_Details!G:G)</f>
        <v>22242</v>
      </c>
      <c r="T359" s="8">
        <f>_xlfn.XLOOKUP($A359,Cleaned_Hospital_Details!$A:$A,Cleaned_Hospital_Details!H:H)</f>
        <v>62</v>
      </c>
      <c r="U359" s="8" t="str">
        <f>_xlfn.XLOOKUP($A359,Cleaned_Hospital_Details!$A:$A,Cleaned_Hospital_Details!I:I)</f>
        <v>Old</v>
      </c>
      <c r="V359" t="str">
        <f t="shared" si="5"/>
        <v>Jeffry Buechler</v>
      </c>
    </row>
    <row r="360" spans="1:22" ht="15.6" x14ac:dyDescent="0.3">
      <c r="A360" s="10" t="s">
        <v>396</v>
      </c>
      <c r="B360" s="8" t="str">
        <f>VLOOKUP(A360,Cleaned_Customer_Names!A359:D2694,2,0)</f>
        <v>Mr.</v>
      </c>
      <c r="C360" s="8" t="str">
        <f>VLOOKUP(A360,Cleaned_Customer_Names!A359:D2694,3,0)</f>
        <v>Mike</v>
      </c>
      <c r="D360" s="8" t="str">
        <f>VLOOKUP($A360,Cleaned_Customer_Names!$A359:$D2694,4,0)</f>
        <v>Buenting</v>
      </c>
      <c r="E360" s="22">
        <f>VLOOKUP($A360,Cleaned_Medical_Exam!$A359:$J2694,2,0)</f>
        <v>18.45</v>
      </c>
      <c r="F360" s="24">
        <f>VLOOKUP($A360,Cleaned_Medical_Exam!$A359:$J2694,3,0)</f>
        <v>5.07</v>
      </c>
      <c r="G360" s="20" t="str">
        <f>VLOOKUP($A360,Cleaned_Medical_Exam!$A359:$J2694,4,0)</f>
        <v>Yes</v>
      </c>
      <c r="H360" s="20" t="str">
        <f>VLOOKUP($A360,Cleaned_Medical_Exam!$A359:$J2694,5,0)</f>
        <v>No</v>
      </c>
      <c r="I360" s="20" t="str">
        <f>VLOOKUP($A360,Cleaned_Medical_Exam!$A359:$J2694,6,0)</f>
        <v>No</v>
      </c>
      <c r="J360" s="48">
        <f>VLOOKUP($A360,Cleaned_Medical_Exam!$A359:$J2694,7,0)</f>
        <v>0</v>
      </c>
      <c r="K360" s="8" t="str">
        <f>VLOOKUP($A360,Cleaned_Medical_Exam!$A359:$J2694,8,0)</f>
        <v>Yes</v>
      </c>
      <c r="L360" s="20" t="str">
        <f>VLOOKUP($A360,Cleaned_Medical_Exam!$A359:$J2694,9,0)</f>
        <v>Underweight</v>
      </c>
      <c r="M360" s="20" t="str">
        <f>VLOOKUP($A360,Cleaned_Medical_Exam!$A359:$J2694,10,0)</f>
        <v>Normal</v>
      </c>
      <c r="N360" s="48">
        <f>_xlfn.XLOOKUP(A360,Cleaned_Hospital_Details!A:A,Cleaned_Hospital_Details!B:B)</f>
        <v>3</v>
      </c>
      <c r="O360" s="49">
        <f>_xlfn.XLOOKUP($A360,Cleaned_Hospital_Details!$A:$A,Cleaned_Hospital_Details!C:C)</f>
        <v>28006.94</v>
      </c>
      <c r="P360" s="8" t="str">
        <f>_xlfn.XLOOKUP($A360,Cleaned_Hospital_Details!$A:$A,Cleaned_Hospital_Details!D:D)</f>
        <v>Tier - 1</v>
      </c>
      <c r="Q360" s="8" t="str">
        <f>_xlfn.XLOOKUP($A360,Cleaned_Hospital_Details!$A:$A,Cleaned_Hospital_Details!E:E)</f>
        <v>Tier - 2</v>
      </c>
      <c r="R360" s="8" t="str">
        <f>_xlfn.XLOOKUP($A360,Cleaned_Hospital_Details!$A:$A,Cleaned_Hospital_Details!F:F)</f>
        <v>R1011</v>
      </c>
      <c r="S360" s="15">
        <f>_xlfn.XLOOKUP($A360,Cleaned_Hospital_Details!$A:$A,Cleaned_Hospital_Details!G:G)</f>
        <v>31380</v>
      </c>
      <c r="T360" s="8">
        <f>_xlfn.XLOOKUP($A360,Cleaned_Hospital_Details!$A:$A,Cleaned_Hospital_Details!H:H)</f>
        <v>37</v>
      </c>
      <c r="U360" s="8" t="str">
        <f>_xlfn.XLOOKUP($A360,Cleaned_Hospital_Details!$A:$A,Cleaned_Hospital_Details!I:I)</f>
        <v>Adult</v>
      </c>
      <c r="V360" t="str">
        <f t="shared" si="5"/>
        <v>Mike Buenting</v>
      </c>
    </row>
    <row r="361" spans="1:22" ht="15.6" x14ac:dyDescent="0.3">
      <c r="A361" s="10" t="s">
        <v>397</v>
      </c>
      <c r="B361" s="8" t="str">
        <f>VLOOKUP(A361,Cleaned_Customer_Names!A360:D2695,2,0)</f>
        <v>Mr.</v>
      </c>
      <c r="C361" s="8" t="str">
        <f>VLOOKUP(A361,Cleaned_Customer_Names!A360:D2695,3,0)</f>
        <v>Rick</v>
      </c>
      <c r="D361" s="8" t="str">
        <f>VLOOKUP($A361,Cleaned_Customer_Names!$A360:$D2695,4,0)</f>
        <v>Evans</v>
      </c>
      <c r="E361" s="22">
        <f>VLOOKUP($A361,Cleaned_Medical_Exam!$A360:$J2695,2,0)</f>
        <v>33.18</v>
      </c>
      <c r="F361" s="24">
        <f>VLOOKUP($A361,Cleaned_Medical_Exam!$A360:$J2695,3,0)</f>
        <v>4.79</v>
      </c>
      <c r="G361" s="20" t="str">
        <f>VLOOKUP($A361,Cleaned_Medical_Exam!$A360:$J2695,4,0)</f>
        <v>No</v>
      </c>
      <c r="H361" s="20" t="str">
        <f>VLOOKUP($A361,Cleaned_Medical_Exam!$A360:$J2695,5,0)</f>
        <v>No</v>
      </c>
      <c r="I361" s="20" t="str">
        <f>VLOOKUP($A361,Cleaned_Medical_Exam!$A360:$J2695,6,0)</f>
        <v>No</v>
      </c>
      <c r="J361" s="48">
        <f>VLOOKUP($A361,Cleaned_Medical_Exam!$A360:$J2695,7,0)</f>
        <v>0</v>
      </c>
      <c r="K361" s="8" t="str">
        <f>VLOOKUP($A361,Cleaned_Medical_Exam!$A360:$J2695,8,0)</f>
        <v>Yes</v>
      </c>
      <c r="L361" s="20" t="str">
        <f>VLOOKUP($A361,Cleaned_Medical_Exam!$A360:$J2695,9,0)</f>
        <v>Obesity</v>
      </c>
      <c r="M361" s="20" t="str">
        <f>VLOOKUP($A361,Cleaned_Medical_Exam!$A360:$J2695,10,0)</f>
        <v>Normal</v>
      </c>
      <c r="N361" s="48">
        <f>_xlfn.XLOOKUP(A361,Cleaned_Hospital_Details!A:A,Cleaned_Hospital_Details!B:B)</f>
        <v>0</v>
      </c>
      <c r="O361" s="49">
        <f>_xlfn.XLOOKUP($A361,Cleaned_Hospital_Details!$A:$A,Cleaned_Hospital_Details!C:C)</f>
        <v>27980.77</v>
      </c>
      <c r="P361" s="8" t="str">
        <f>_xlfn.XLOOKUP($A361,Cleaned_Hospital_Details!$A:$A,Cleaned_Hospital_Details!D:D)</f>
        <v>Tier - 1</v>
      </c>
      <c r="Q361" s="8" t="str">
        <f>_xlfn.XLOOKUP($A361,Cleaned_Hospital_Details!$A:$A,Cleaned_Hospital_Details!E:E)</f>
        <v>Tier - 1</v>
      </c>
      <c r="R361" s="8" t="str">
        <f>_xlfn.XLOOKUP($A361,Cleaned_Hospital_Details!$A:$A,Cleaned_Hospital_Details!F:F)</f>
        <v>R1011</v>
      </c>
      <c r="S361" s="15">
        <f>_xlfn.XLOOKUP($A361,Cleaned_Hospital_Details!$A:$A,Cleaned_Hospital_Details!G:G)</f>
        <v>36515</v>
      </c>
      <c r="T361" s="8">
        <f>_xlfn.XLOOKUP($A361,Cleaned_Hospital_Details!$A:$A,Cleaned_Hospital_Details!H:H)</f>
        <v>23</v>
      </c>
      <c r="U361" s="8" t="str">
        <f>_xlfn.XLOOKUP($A361,Cleaned_Hospital_Details!$A:$A,Cleaned_Hospital_Details!I:I)</f>
        <v>Adult</v>
      </c>
      <c r="V361" t="str">
        <f t="shared" si="5"/>
        <v>Rick Evans</v>
      </c>
    </row>
    <row r="362" spans="1:22" ht="15.6" x14ac:dyDescent="0.3">
      <c r="A362" s="10" t="s">
        <v>398</v>
      </c>
      <c r="B362" s="8" t="str">
        <f>VLOOKUP(A362,Cleaned_Customer_Names!A361:D2696,2,0)</f>
        <v>Mr.</v>
      </c>
      <c r="C362" s="8" t="str">
        <f>VLOOKUP(A362,Cleaned_Customer_Names!A361:D2696,3,0)</f>
        <v>Pierre-Michel</v>
      </c>
      <c r="D362" s="8" t="str">
        <f>VLOOKUP($A362,Cleaned_Customer_Names!$A361:$D2696,4,0)</f>
        <v>Arcand</v>
      </c>
      <c r="E362" s="22">
        <f>VLOOKUP($A362,Cleaned_Medical_Exam!$A361:$J2696,2,0)</f>
        <v>36.1</v>
      </c>
      <c r="F362" s="24">
        <f>VLOOKUP($A362,Cleaned_Medical_Exam!$A361:$J2696,3,0)</f>
        <v>11.39</v>
      </c>
      <c r="G362" s="20" t="str">
        <f>VLOOKUP($A362,Cleaned_Medical_Exam!$A361:$J2696,4,0)</f>
        <v>Yes</v>
      </c>
      <c r="H362" s="20" t="str">
        <f>VLOOKUP($A362,Cleaned_Medical_Exam!$A361:$J2696,5,0)</f>
        <v>No</v>
      </c>
      <c r="I362" s="20" t="str">
        <f>VLOOKUP($A362,Cleaned_Medical_Exam!$A361:$J2696,6,0)</f>
        <v>No</v>
      </c>
      <c r="J362" s="48">
        <f>VLOOKUP($A362,Cleaned_Medical_Exam!$A361:$J2696,7,0)</f>
        <v>2</v>
      </c>
      <c r="K362" s="8" t="str">
        <f>VLOOKUP($A362,Cleaned_Medical_Exam!$A361:$J2696,8,0)</f>
        <v>No</v>
      </c>
      <c r="L362" s="20" t="str">
        <f>VLOOKUP($A362,Cleaned_Medical_Exam!$A361:$J2696,9,0)</f>
        <v>Obesity</v>
      </c>
      <c r="M362" s="20" t="str">
        <f>VLOOKUP($A362,Cleaned_Medical_Exam!$A361:$J2696,10,0)</f>
        <v>Diabetes</v>
      </c>
      <c r="N362" s="48">
        <f>_xlfn.XLOOKUP(A362,Cleaned_Hospital_Details!A:A,Cleaned_Hospital_Details!B:B)</f>
        <v>3</v>
      </c>
      <c r="O362" s="49">
        <f>_xlfn.XLOOKUP($A362,Cleaned_Hospital_Details!$A:$A,Cleaned_Hospital_Details!C:C)</f>
        <v>27941.29</v>
      </c>
      <c r="P362" s="8" t="str">
        <f>_xlfn.XLOOKUP($A362,Cleaned_Hospital_Details!$A:$A,Cleaned_Hospital_Details!D:D)</f>
        <v>Tier - 1</v>
      </c>
      <c r="Q362" s="8" t="str">
        <f>_xlfn.XLOOKUP($A362,Cleaned_Hospital_Details!$A:$A,Cleaned_Hospital_Details!E:E)</f>
        <v>Tier - 3</v>
      </c>
      <c r="R362" s="8" t="str">
        <f>_xlfn.XLOOKUP($A362,Cleaned_Hospital_Details!$A:$A,Cleaned_Hospital_Details!F:F)</f>
        <v>R1011</v>
      </c>
      <c r="S362" s="15">
        <f>_xlfn.XLOOKUP($A362,Cleaned_Hospital_Details!$A:$A,Cleaned_Hospital_Details!G:G)</f>
        <v>22490</v>
      </c>
      <c r="T362" s="8">
        <f>_xlfn.XLOOKUP($A362,Cleaned_Hospital_Details!$A:$A,Cleaned_Hospital_Details!H:H)</f>
        <v>61</v>
      </c>
      <c r="U362" s="8" t="str">
        <f>_xlfn.XLOOKUP($A362,Cleaned_Hospital_Details!$A:$A,Cleaned_Hospital_Details!I:I)</f>
        <v>Old</v>
      </c>
      <c r="V362" t="str">
        <f t="shared" si="5"/>
        <v>Pierre-Michel Arcand</v>
      </c>
    </row>
    <row r="363" spans="1:22" ht="15.6" x14ac:dyDescent="0.3">
      <c r="A363" s="10" t="s">
        <v>399</v>
      </c>
      <c r="B363" s="8" t="str">
        <f>VLOOKUP(A363,Cleaned_Customer_Names!A362:D2697,2,0)</f>
        <v>Mr.</v>
      </c>
      <c r="C363" s="8" t="str">
        <f>VLOOKUP(A363,Cleaned_Customer_Names!A362:D2697,3,0)</f>
        <v>Daniel</v>
      </c>
      <c r="D363" s="8" t="str">
        <f>VLOOKUP($A363,Cleaned_Customer_Names!$A362:$D2697,4,0)</f>
        <v>Kesack</v>
      </c>
      <c r="E363" s="22">
        <f>VLOOKUP($A363,Cleaned_Medical_Exam!$A362:$J2697,2,0)</f>
        <v>22.77</v>
      </c>
      <c r="F363" s="24">
        <f>VLOOKUP($A363,Cleaned_Medical_Exam!$A362:$J2697,3,0)</f>
        <v>6</v>
      </c>
      <c r="G363" s="20" t="str">
        <f>VLOOKUP($A363,Cleaned_Medical_Exam!$A362:$J2697,4,0)</f>
        <v>No</v>
      </c>
      <c r="H363" s="20" t="str">
        <f>VLOOKUP($A363,Cleaned_Medical_Exam!$A362:$J2697,5,0)</f>
        <v>No</v>
      </c>
      <c r="I363" s="20" t="str">
        <f>VLOOKUP($A363,Cleaned_Medical_Exam!$A362:$J2697,6,0)</f>
        <v>No</v>
      </c>
      <c r="J363" s="48">
        <f>VLOOKUP($A363,Cleaned_Medical_Exam!$A362:$J2697,7,0)</f>
        <v>0</v>
      </c>
      <c r="K363" s="8" t="str">
        <f>VLOOKUP($A363,Cleaned_Medical_Exam!$A362:$J2697,8,0)</f>
        <v>Yes</v>
      </c>
      <c r="L363" s="20" t="str">
        <f>VLOOKUP($A363,Cleaned_Medical_Exam!$A362:$J2697,9,0)</f>
        <v>Healthy Weight</v>
      </c>
      <c r="M363" s="20" t="str">
        <f>VLOOKUP($A363,Cleaned_Medical_Exam!$A362:$J2697,10,0)</f>
        <v>Prediabetes</v>
      </c>
      <c r="N363" s="48">
        <f>_xlfn.XLOOKUP(A363,Cleaned_Hospital_Details!A:A,Cleaned_Hospital_Details!B:B)</f>
        <v>3</v>
      </c>
      <c r="O363" s="49">
        <f>_xlfn.XLOOKUP($A363,Cleaned_Hospital_Details!$A:$A,Cleaned_Hospital_Details!C:C)</f>
        <v>27931.11</v>
      </c>
      <c r="P363" s="8" t="str">
        <f>_xlfn.XLOOKUP($A363,Cleaned_Hospital_Details!$A:$A,Cleaned_Hospital_Details!D:D)</f>
        <v>Tier - 1</v>
      </c>
      <c r="Q363" s="8" t="str">
        <f>_xlfn.XLOOKUP($A363,Cleaned_Hospital_Details!$A:$A,Cleaned_Hospital_Details!E:E)</f>
        <v>Tier - 3</v>
      </c>
      <c r="R363" s="8" t="str">
        <f>_xlfn.XLOOKUP($A363,Cleaned_Hospital_Details!$A:$A,Cleaned_Hospital_Details!F:F)</f>
        <v>R1011</v>
      </c>
      <c r="S363" s="15">
        <f>_xlfn.XLOOKUP($A363,Cleaned_Hospital_Details!$A:$A,Cleaned_Hospital_Details!G:G)</f>
        <v>33393</v>
      </c>
      <c r="T363" s="8">
        <f>_xlfn.XLOOKUP($A363,Cleaned_Hospital_Details!$A:$A,Cleaned_Hospital_Details!H:H)</f>
        <v>32</v>
      </c>
      <c r="U363" s="8" t="str">
        <f>_xlfn.XLOOKUP($A363,Cleaned_Hospital_Details!$A:$A,Cleaned_Hospital_Details!I:I)</f>
        <v>Adult</v>
      </c>
      <c r="V363" t="str">
        <f t="shared" si="5"/>
        <v>Daniel Kesack</v>
      </c>
    </row>
    <row r="364" spans="1:22" ht="15.6" x14ac:dyDescent="0.3">
      <c r="A364" s="10" t="s">
        <v>400</v>
      </c>
      <c r="B364" s="8" t="str">
        <f>VLOOKUP(A364,Cleaned_Customer_Names!A363:D2698,2,0)</f>
        <v>Mr.</v>
      </c>
      <c r="C364" s="8" t="str">
        <f>VLOOKUP(A364,Cleaned_Customer_Names!A363:D2698,3,0)</f>
        <v>Brian</v>
      </c>
      <c r="D364" s="8" t="str">
        <f>VLOOKUP($A364,Cleaned_Customer_Names!$A363:$D2698,4,0)</f>
        <v>Post</v>
      </c>
      <c r="E364" s="22">
        <f>VLOOKUP($A364,Cleaned_Medical_Exam!$A363:$J2698,2,0)</f>
        <v>21.24</v>
      </c>
      <c r="F364" s="24">
        <f>VLOOKUP($A364,Cleaned_Medical_Exam!$A363:$J2698,3,0)</f>
        <v>5.13</v>
      </c>
      <c r="G364" s="20" t="str">
        <f>VLOOKUP($A364,Cleaned_Medical_Exam!$A363:$J2698,4,0)</f>
        <v>No</v>
      </c>
      <c r="H364" s="20" t="str">
        <f>VLOOKUP($A364,Cleaned_Medical_Exam!$A363:$J2698,5,0)</f>
        <v>No</v>
      </c>
      <c r="I364" s="20" t="str">
        <f>VLOOKUP($A364,Cleaned_Medical_Exam!$A363:$J2698,6,0)</f>
        <v>No</v>
      </c>
      <c r="J364" s="48">
        <f>VLOOKUP($A364,Cleaned_Medical_Exam!$A363:$J2698,7,0)</f>
        <v>0</v>
      </c>
      <c r="K364" s="8" t="str">
        <f>VLOOKUP($A364,Cleaned_Medical_Exam!$A363:$J2698,8,0)</f>
        <v>Yes</v>
      </c>
      <c r="L364" s="20" t="str">
        <f>VLOOKUP($A364,Cleaned_Medical_Exam!$A363:$J2698,9,0)</f>
        <v>Healthy Weight</v>
      </c>
      <c r="M364" s="20" t="str">
        <f>VLOOKUP($A364,Cleaned_Medical_Exam!$A363:$J2698,10,0)</f>
        <v>Normal</v>
      </c>
      <c r="N364" s="48">
        <f>_xlfn.XLOOKUP(A364,Cleaned_Hospital_Details!A:A,Cleaned_Hospital_Details!B:B)</f>
        <v>3</v>
      </c>
      <c r="O364" s="49">
        <f>_xlfn.XLOOKUP($A364,Cleaned_Hospital_Details!$A:$A,Cleaned_Hospital_Details!C:C)</f>
        <v>27925.86</v>
      </c>
      <c r="P364" s="8" t="str">
        <f>_xlfn.XLOOKUP($A364,Cleaned_Hospital_Details!$A:$A,Cleaned_Hospital_Details!D:D)</f>
        <v>Tier - 1</v>
      </c>
      <c r="Q364" s="8" t="str">
        <f>_xlfn.XLOOKUP($A364,Cleaned_Hospital_Details!$A:$A,Cleaned_Hospital_Details!E:E)</f>
        <v>Tier - 2</v>
      </c>
      <c r="R364" s="8" t="str">
        <f>_xlfn.XLOOKUP($A364,Cleaned_Hospital_Details!$A:$A,Cleaned_Hospital_Details!F:F)</f>
        <v>R1011</v>
      </c>
      <c r="S364" s="15">
        <f>_xlfn.XLOOKUP($A364,Cleaned_Hospital_Details!$A:$A,Cleaned_Hospital_Details!G:G)</f>
        <v>32833</v>
      </c>
      <c r="T364" s="8">
        <f>_xlfn.XLOOKUP($A364,Cleaned_Hospital_Details!$A:$A,Cleaned_Hospital_Details!H:H)</f>
        <v>33</v>
      </c>
      <c r="U364" s="8" t="str">
        <f>_xlfn.XLOOKUP($A364,Cleaned_Hospital_Details!$A:$A,Cleaned_Hospital_Details!I:I)</f>
        <v>Adult</v>
      </c>
      <c r="V364" t="str">
        <f t="shared" si="5"/>
        <v>Brian Post</v>
      </c>
    </row>
    <row r="365" spans="1:22" ht="15.6" x14ac:dyDescent="0.3">
      <c r="A365" s="10" t="s">
        <v>401</v>
      </c>
      <c r="B365" s="8" t="str">
        <f>VLOOKUP(A365,Cleaned_Customer_Names!A364:D2699,2,0)</f>
        <v>Ms.</v>
      </c>
      <c r="C365" s="8" t="str">
        <f>VLOOKUP(A365,Cleaned_Customer_Names!A364:D2699,3,0)</f>
        <v>Morgan</v>
      </c>
      <c r="D365" s="8" t="str">
        <f>VLOOKUP($A365,Cleaned_Customer_Names!$A364:$D2699,4,0)</f>
        <v>Dunne</v>
      </c>
      <c r="E365" s="22">
        <f>VLOOKUP($A365,Cleaned_Medical_Exam!$A364:$J2699,2,0)</f>
        <v>17.600000000000001</v>
      </c>
      <c r="F365" s="24">
        <f>VLOOKUP($A365,Cleaned_Medical_Exam!$A364:$J2699,3,0)</f>
        <v>5.26</v>
      </c>
      <c r="G365" s="20" t="str">
        <f>VLOOKUP($A365,Cleaned_Medical_Exam!$A364:$J2699,4,0)</f>
        <v>Yes</v>
      </c>
      <c r="H365" s="20" t="str">
        <f>VLOOKUP($A365,Cleaned_Medical_Exam!$A364:$J2699,5,0)</f>
        <v>No</v>
      </c>
      <c r="I365" s="20" t="str">
        <f>VLOOKUP($A365,Cleaned_Medical_Exam!$A364:$J2699,6,0)</f>
        <v>No</v>
      </c>
      <c r="J365" s="48">
        <f>VLOOKUP($A365,Cleaned_Medical_Exam!$A364:$J2699,7,0)</f>
        <v>0</v>
      </c>
      <c r="K365" s="8" t="str">
        <f>VLOOKUP($A365,Cleaned_Medical_Exam!$A364:$J2699,8,0)</f>
        <v>Yes</v>
      </c>
      <c r="L365" s="20" t="str">
        <f>VLOOKUP($A365,Cleaned_Medical_Exam!$A364:$J2699,9,0)</f>
        <v>Underweight</v>
      </c>
      <c r="M365" s="20" t="str">
        <f>VLOOKUP($A365,Cleaned_Medical_Exam!$A364:$J2699,10,0)</f>
        <v>Normal</v>
      </c>
      <c r="N365" s="48">
        <f>_xlfn.XLOOKUP(A365,Cleaned_Hospital_Details!A:A,Cleaned_Hospital_Details!B:B)</f>
        <v>3</v>
      </c>
      <c r="O365" s="49">
        <f>_xlfn.XLOOKUP($A365,Cleaned_Hospital_Details!$A:$A,Cleaned_Hospital_Details!C:C)</f>
        <v>27849.94</v>
      </c>
      <c r="P365" s="8" t="str">
        <f>_xlfn.XLOOKUP($A365,Cleaned_Hospital_Details!$A:$A,Cleaned_Hospital_Details!D:D)</f>
        <v>Tier - 1</v>
      </c>
      <c r="Q365" s="8" t="str">
        <f>_xlfn.XLOOKUP($A365,Cleaned_Hospital_Details!$A:$A,Cleaned_Hospital_Details!E:E)</f>
        <v>Tier - 1</v>
      </c>
      <c r="R365" s="8" t="str">
        <f>_xlfn.XLOOKUP($A365,Cleaned_Hospital_Details!$A:$A,Cleaned_Hospital_Details!F:F)</f>
        <v>R1011</v>
      </c>
      <c r="S365" s="15">
        <f>_xlfn.XLOOKUP($A365,Cleaned_Hospital_Details!$A:$A,Cleaned_Hospital_Details!G:G)</f>
        <v>31385</v>
      </c>
      <c r="T365" s="8">
        <f>_xlfn.XLOOKUP($A365,Cleaned_Hospital_Details!$A:$A,Cleaned_Hospital_Details!H:H)</f>
        <v>37</v>
      </c>
      <c r="U365" s="8" t="str">
        <f>_xlfn.XLOOKUP($A365,Cleaned_Hospital_Details!$A:$A,Cleaned_Hospital_Details!I:I)</f>
        <v>Adult</v>
      </c>
      <c r="V365" t="str">
        <f t="shared" si="5"/>
        <v>Morgan Dunne</v>
      </c>
    </row>
    <row r="366" spans="1:22" ht="15.6" x14ac:dyDescent="0.3">
      <c r="A366" s="10" t="s">
        <v>402</v>
      </c>
      <c r="B366" s="8" t="str">
        <f>VLOOKUP(A366,Cleaned_Customer_Names!A365:D2700,2,0)</f>
        <v>Ms.</v>
      </c>
      <c r="C366" s="8" t="str">
        <f>VLOOKUP(A366,Cleaned_Customer_Names!A365:D2700,3,0)</f>
        <v>Caroline</v>
      </c>
      <c r="D366" s="8" t="str">
        <f>VLOOKUP($A366,Cleaned_Customer_Names!$A365:$D2700,4,0)</f>
        <v>Kilel</v>
      </c>
      <c r="E366" s="22">
        <f>VLOOKUP($A366,Cleaned_Medical_Exam!$A365:$J2700,2,0)</f>
        <v>26.29</v>
      </c>
      <c r="F366" s="24">
        <f>VLOOKUP($A366,Cleaned_Medical_Exam!$A365:$J2700,3,0)</f>
        <v>6.84</v>
      </c>
      <c r="G366" s="20" t="str">
        <f>VLOOKUP($A366,Cleaned_Medical_Exam!$A365:$J2700,4,0)</f>
        <v>No</v>
      </c>
      <c r="H366" s="20" t="str">
        <f>VLOOKUP($A366,Cleaned_Medical_Exam!$A365:$J2700,5,0)</f>
        <v>No</v>
      </c>
      <c r="I366" s="20" t="str">
        <f>VLOOKUP($A366,Cleaned_Medical_Exam!$A365:$J2700,6,0)</f>
        <v>No</v>
      </c>
      <c r="J366" s="48">
        <f>VLOOKUP($A366,Cleaned_Medical_Exam!$A365:$J2700,7,0)</f>
        <v>0</v>
      </c>
      <c r="K366" s="8" t="str">
        <f>VLOOKUP($A366,Cleaned_Medical_Exam!$A365:$J2700,8,0)</f>
        <v>Yes</v>
      </c>
      <c r="L366" s="20" t="str">
        <f>VLOOKUP($A366,Cleaned_Medical_Exam!$A365:$J2700,9,0)</f>
        <v>Overweight</v>
      </c>
      <c r="M366" s="20" t="str">
        <f>VLOOKUP($A366,Cleaned_Medical_Exam!$A365:$J2700,10,0)</f>
        <v>Diabetes</v>
      </c>
      <c r="N366" s="48">
        <f>_xlfn.XLOOKUP(A366,Cleaned_Hospital_Details!A:A,Cleaned_Hospital_Details!B:B)</f>
        <v>0</v>
      </c>
      <c r="O366" s="49">
        <f>_xlfn.XLOOKUP($A366,Cleaned_Hospital_Details!$A:$A,Cleaned_Hospital_Details!C:C)</f>
        <v>27808.73</v>
      </c>
      <c r="P366" s="8" t="str">
        <f>_xlfn.XLOOKUP($A366,Cleaned_Hospital_Details!$A:$A,Cleaned_Hospital_Details!D:D)</f>
        <v>Tier - 1</v>
      </c>
      <c r="Q366" s="8" t="str">
        <f>_xlfn.XLOOKUP($A366,Cleaned_Hospital_Details!$A:$A,Cleaned_Hospital_Details!E:E)</f>
        <v>Tier - 1</v>
      </c>
      <c r="R366" s="8" t="str">
        <f>_xlfn.XLOOKUP($A366,Cleaned_Hospital_Details!$A:$A,Cleaned_Hospital_Details!F:F)</f>
        <v>R1013</v>
      </c>
      <c r="S366" s="15">
        <f>_xlfn.XLOOKUP($A366,Cleaned_Hospital_Details!$A:$A,Cleaned_Hospital_Details!G:G)</f>
        <v>22103</v>
      </c>
      <c r="T366" s="8">
        <f>_xlfn.XLOOKUP($A366,Cleaned_Hospital_Details!$A:$A,Cleaned_Hospital_Details!H:H)</f>
        <v>62</v>
      </c>
      <c r="U366" s="8" t="str">
        <f>_xlfn.XLOOKUP($A366,Cleaned_Hospital_Details!$A:$A,Cleaned_Hospital_Details!I:I)</f>
        <v>Old</v>
      </c>
      <c r="V366" t="str">
        <f t="shared" si="5"/>
        <v>Caroline Kilel</v>
      </c>
    </row>
    <row r="367" spans="1:22" ht="15.6" x14ac:dyDescent="0.3">
      <c r="A367" s="10" t="s">
        <v>403</v>
      </c>
      <c r="B367" s="8" t="str">
        <f>VLOOKUP(A367,Cleaned_Customer_Names!A366:D2701,2,0)</f>
        <v>Mr.</v>
      </c>
      <c r="C367" s="8" t="str">
        <f>VLOOKUP(A367,Cleaned_Customer_Names!A366:D2701,3,0)</f>
        <v>Drew</v>
      </c>
      <c r="D367" s="8" t="str">
        <f>VLOOKUP($A367,Cleaned_Customer_Names!$A366:$D2701,4,0)</f>
        <v>Nicholson</v>
      </c>
      <c r="E367" s="22">
        <f>VLOOKUP($A367,Cleaned_Medical_Exam!$A366:$J2701,2,0)</f>
        <v>35.31</v>
      </c>
      <c r="F367" s="24">
        <f>VLOOKUP($A367,Cleaned_Medical_Exam!$A366:$J2701,3,0)</f>
        <v>9.0399999999999991</v>
      </c>
      <c r="G367" s="20" t="str">
        <f>VLOOKUP($A367,Cleaned_Medical_Exam!$A366:$J2701,4,0)</f>
        <v>No</v>
      </c>
      <c r="H367" s="20" t="str">
        <f>VLOOKUP($A367,Cleaned_Medical_Exam!$A366:$J2701,5,0)</f>
        <v>No</v>
      </c>
      <c r="I367" s="20" t="str">
        <f>VLOOKUP($A367,Cleaned_Medical_Exam!$A366:$J2701,6,0)</f>
        <v>No</v>
      </c>
      <c r="J367" s="48">
        <f>VLOOKUP($A367,Cleaned_Medical_Exam!$A366:$J2701,7,0)</f>
        <v>0</v>
      </c>
      <c r="K367" s="8" t="str">
        <f>VLOOKUP($A367,Cleaned_Medical_Exam!$A366:$J2701,8,0)</f>
        <v>No</v>
      </c>
      <c r="L367" s="20" t="str">
        <f>VLOOKUP($A367,Cleaned_Medical_Exam!$A366:$J2701,9,0)</f>
        <v>Obesity</v>
      </c>
      <c r="M367" s="20" t="str">
        <f>VLOOKUP($A367,Cleaned_Medical_Exam!$A366:$J2701,10,0)</f>
        <v>Diabetes</v>
      </c>
      <c r="N367" s="48">
        <f>_xlfn.XLOOKUP(A367,Cleaned_Hospital_Details!A:A,Cleaned_Hospital_Details!B:B)</f>
        <v>1</v>
      </c>
      <c r="O367" s="49">
        <f>_xlfn.XLOOKUP($A367,Cleaned_Hospital_Details!$A:$A,Cleaned_Hospital_Details!C:C)</f>
        <v>27724.29</v>
      </c>
      <c r="P367" s="8" t="str">
        <f>_xlfn.XLOOKUP($A367,Cleaned_Hospital_Details!$A:$A,Cleaned_Hospital_Details!D:D)</f>
        <v>Tier - 1</v>
      </c>
      <c r="Q367" s="8" t="str">
        <f>_xlfn.XLOOKUP($A367,Cleaned_Hospital_Details!$A:$A,Cleaned_Hospital_Details!E:E)</f>
        <v>Tier - 3</v>
      </c>
      <c r="R367" s="8" t="str">
        <f>_xlfn.XLOOKUP($A367,Cleaned_Hospital_Details!$A:$A,Cleaned_Hospital_Details!F:F)</f>
        <v>R1013</v>
      </c>
      <c r="S367" s="15">
        <f>_xlfn.XLOOKUP($A367,Cleaned_Hospital_Details!$A:$A,Cleaned_Hospital_Details!G:G)</f>
        <v>37596</v>
      </c>
      <c r="T367" s="8">
        <f>_xlfn.XLOOKUP($A367,Cleaned_Hospital_Details!$A:$A,Cleaned_Hospital_Details!H:H)</f>
        <v>20</v>
      </c>
      <c r="U367" s="8" t="str">
        <f>_xlfn.XLOOKUP($A367,Cleaned_Hospital_Details!$A:$A,Cleaned_Hospital_Details!I:I)</f>
        <v>Adult</v>
      </c>
      <c r="V367" t="str">
        <f t="shared" si="5"/>
        <v>Drew Nicholson</v>
      </c>
    </row>
    <row r="368" spans="1:22" ht="15.6" x14ac:dyDescent="0.3">
      <c r="A368" s="10" t="s">
        <v>404</v>
      </c>
      <c r="B368" s="8" t="str">
        <f>VLOOKUP(A368,Cleaned_Customer_Names!A367:D2702,2,0)</f>
        <v>Mr.</v>
      </c>
      <c r="C368" s="8" t="str">
        <f>VLOOKUP(A368,Cleaned_Customer_Names!A367:D2702,3,0)</f>
        <v>Austin</v>
      </c>
      <c r="D368" s="8" t="str">
        <f>VLOOKUP($A368,Cleaned_Customer_Names!$A367:$D2702,4,0)</f>
        <v>Susmann</v>
      </c>
      <c r="E368" s="22">
        <f>VLOOKUP($A368,Cleaned_Medical_Exam!$A367:$J2702,2,0)</f>
        <v>27.04</v>
      </c>
      <c r="F368" s="24">
        <f>VLOOKUP($A368,Cleaned_Medical_Exam!$A367:$J2702,3,0)</f>
        <v>4.0999999999999996</v>
      </c>
      <c r="G368" s="20" t="str">
        <f>VLOOKUP($A368,Cleaned_Medical_Exam!$A367:$J2702,4,0)</f>
        <v>No</v>
      </c>
      <c r="H368" s="20" t="str">
        <f>VLOOKUP($A368,Cleaned_Medical_Exam!$A367:$J2702,5,0)</f>
        <v>No</v>
      </c>
      <c r="I368" s="20" t="str">
        <f>VLOOKUP($A368,Cleaned_Medical_Exam!$A367:$J2702,6,0)</f>
        <v>No</v>
      </c>
      <c r="J368" s="48">
        <f>VLOOKUP($A368,Cleaned_Medical_Exam!$A367:$J2702,7,0)</f>
        <v>1</v>
      </c>
      <c r="K368" s="8" t="str">
        <f>VLOOKUP($A368,Cleaned_Medical_Exam!$A367:$J2702,8,0)</f>
        <v>Yes</v>
      </c>
      <c r="L368" s="20" t="str">
        <f>VLOOKUP($A368,Cleaned_Medical_Exam!$A367:$J2702,9,0)</f>
        <v>Overweight</v>
      </c>
      <c r="M368" s="20" t="str">
        <f>VLOOKUP($A368,Cleaned_Medical_Exam!$A367:$J2702,10,0)</f>
        <v>Normal</v>
      </c>
      <c r="N368" s="48">
        <f>_xlfn.XLOOKUP(A368,Cleaned_Hospital_Details!A:A,Cleaned_Hospital_Details!B:B)</f>
        <v>0</v>
      </c>
      <c r="O368" s="49">
        <f>_xlfn.XLOOKUP($A368,Cleaned_Hospital_Details!$A:$A,Cleaned_Hospital_Details!C:C)</f>
        <v>27696.11</v>
      </c>
      <c r="P368" s="8" t="str">
        <f>_xlfn.XLOOKUP($A368,Cleaned_Hospital_Details!$A:$A,Cleaned_Hospital_Details!D:D)</f>
        <v>Tier - 1</v>
      </c>
      <c r="Q368" s="8" t="str">
        <f>_xlfn.XLOOKUP($A368,Cleaned_Hospital_Details!$A:$A,Cleaned_Hospital_Details!E:E)</f>
        <v>Tier - 2</v>
      </c>
      <c r="R368" s="8" t="str">
        <f>_xlfn.XLOOKUP($A368,Cleaned_Hospital_Details!$A:$A,Cleaned_Hospital_Details!F:F)</f>
        <v>R1011</v>
      </c>
      <c r="S368" s="15">
        <f>_xlfn.XLOOKUP($A368,Cleaned_Hospital_Details!$A:$A,Cleaned_Hospital_Details!G:G)</f>
        <v>33788</v>
      </c>
      <c r="T368" s="8">
        <f>_xlfn.XLOOKUP($A368,Cleaned_Hospital_Details!$A:$A,Cleaned_Hospital_Details!H:H)</f>
        <v>30</v>
      </c>
      <c r="U368" s="8" t="str">
        <f>_xlfn.XLOOKUP($A368,Cleaned_Hospital_Details!$A:$A,Cleaned_Hospital_Details!I:I)</f>
        <v>Adult</v>
      </c>
      <c r="V368" t="str">
        <f t="shared" si="5"/>
        <v>Austin Susmann</v>
      </c>
    </row>
    <row r="369" spans="1:22" ht="15.6" x14ac:dyDescent="0.3">
      <c r="A369" s="10" t="s">
        <v>405</v>
      </c>
      <c r="B369" s="8" t="str">
        <f>VLOOKUP(A369,Cleaned_Customer_Names!A368:D2703,2,0)</f>
        <v>Ms.</v>
      </c>
      <c r="C369" s="8" t="str">
        <f>VLOOKUP(A369,Cleaned_Customer_Names!A368:D2703,3,0)</f>
        <v>Berenice</v>
      </c>
      <c r="D369" s="8" t="str">
        <f>VLOOKUP($A369,Cleaned_Customer_Names!$A368:$D2703,4,0)</f>
        <v>Harsh</v>
      </c>
      <c r="E369" s="22">
        <f>VLOOKUP($A369,Cleaned_Medical_Exam!$A368:$J2703,2,0)</f>
        <v>30.23</v>
      </c>
      <c r="F369" s="24">
        <f>VLOOKUP($A369,Cleaned_Medical_Exam!$A368:$J2703,3,0)</f>
        <v>4.2300000000000004</v>
      </c>
      <c r="G369" s="20" t="str">
        <f>VLOOKUP($A369,Cleaned_Medical_Exam!$A368:$J2703,4,0)</f>
        <v>Yes</v>
      </c>
      <c r="H369" s="20" t="str">
        <f>VLOOKUP($A369,Cleaned_Medical_Exam!$A368:$J2703,5,0)</f>
        <v>No</v>
      </c>
      <c r="I369" s="20" t="str">
        <f>VLOOKUP($A369,Cleaned_Medical_Exam!$A368:$J2703,6,0)</f>
        <v>Yes</v>
      </c>
      <c r="J369" s="48">
        <f>VLOOKUP($A369,Cleaned_Medical_Exam!$A368:$J2703,7,0)</f>
        <v>1</v>
      </c>
      <c r="K369" s="8" t="str">
        <f>VLOOKUP($A369,Cleaned_Medical_Exam!$A368:$J2703,8,0)</f>
        <v>Yes</v>
      </c>
      <c r="L369" s="20" t="str">
        <f>VLOOKUP($A369,Cleaned_Medical_Exam!$A368:$J2703,9,0)</f>
        <v>Obesity</v>
      </c>
      <c r="M369" s="20" t="str">
        <f>VLOOKUP($A369,Cleaned_Medical_Exam!$A368:$J2703,10,0)</f>
        <v>Normal</v>
      </c>
      <c r="N369" s="48">
        <f>_xlfn.XLOOKUP(A369,Cleaned_Hospital_Details!A:A,Cleaned_Hospital_Details!B:B)</f>
        <v>0</v>
      </c>
      <c r="O369" s="49">
        <f>_xlfn.XLOOKUP($A369,Cleaned_Hospital_Details!$A:$A,Cleaned_Hospital_Details!C:C)</f>
        <v>27625.17</v>
      </c>
      <c r="P369" s="8" t="str">
        <f>_xlfn.XLOOKUP($A369,Cleaned_Hospital_Details!$A:$A,Cleaned_Hospital_Details!D:D)</f>
        <v>Tier - 1</v>
      </c>
      <c r="Q369" s="8" t="str">
        <f>_xlfn.XLOOKUP($A369,Cleaned_Hospital_Details!$A:$A,Cleaned_Hospital_Details!E:E)</f>
        <v>Tier - 1</v>
      </c>
      <c r="R369" s="8" t="str">
        <f>_xlfn.XLOOKUP($A369,Cleaned_Hospital_Details!$A:$A,Cleaned_Hospital_Details!F:F)</f>
        <v>R1011</v>
      </c>
      <c r="S369" s="15">
        <f>_xlfn.XLOOKUP($A369,Cleaned_Hospital_Details!$A:$A,Cleaned_Hospital_Details!G:G)</f>
        <v>35710</v>
      </c>
      <c r="T369" s="8">
        <f>_xlfn.XLOOKUP($A369,Cleaned_Hospital_Details!$A:$A,Cleaned_Hospital_Details!H:H)</f>
        <v>25</v>
      </c>
      <c r="U369" s="8" t="str">
        <f>_xlfn.XLOOKUP($A369,Cleaned_Hospital_Details!$A:$A,Cleaned_Hospital_Details!I:I)</f>
        <v>Adult</v>
      </c>
      <c r="V369" t="str">
        <f t="shared" si="5"/>
        <v>Berenice Harsh</v>
      </c>
    </row>
    <row r="370" spans="1:22" ht="15.6" x14ac:dyDescent="0.3">
      <c r="A370" s="10" t="s">
        <v>406</v>
      </c>
      <c r="B370" s="8" t="str">
        <f>VLOOKUP(A370,Cleaned_Customer_Names!A369:D2704,2,0)</f>
        <v>Mr.</v>
      </c>
      <c r="C370" s="8" t="str">
        <f>VLOOKUP(A370,Cleaned_Customer_Names!A369:D2704,3,0)</f>
        <v>Kenneth</v>
      </c>
      <c r="D370" s="8" t="str">
        <f>VLOOKUP($A370,Cleaned_Customer_Names!$A369:$D2704,4,0)</f>
        <v>Pocasangre</v>
      </c>
      <c r="E370" s="22">
        <f>VLOOKUP($A370,Cleaned_Medical_Exam!$A369:$J2704,2,0)</f>
        <v>30.6</v>
      </c>
      <c r="F370" s="24">
        <f>VLOOKUP($A370,Cleaned_Medical_Exam!$A369:$J2704,3,0)</f>
        <v>6.48</v>
      </c>
      <c r="G370" s="20" t="str">
        <f>VLOOKUP($A370,Cleaned_Medical_Exam!$A369:$J2704,4,0)</f>
        <v>Yes</v>
      </c>
      <c r="H370" s="20" t="str">
        <f>VLOOKUP($A370,Cleaned_Medical_Exam!$A369:$J2704,5,0)</f>
        <v>No</v>
      </c>
      <c r="I370" s="20" t="str">
        <f>VLOOKUP($A370,Cleaned_Medical_Exam!$A369:$J2704,6,0)</f>
        <v>Yes</v>
      </c>
      <c r="J370" s="48">
        <f>VLOOKUP($A370,Cleaned_Medical_Exam!$A369:$J2704,7,0)</f>
        <v>1</v>
      </c>
      <c r="K370" s="8" t="str">
        <f>VLOOKUP($A370,Cleaned_Medical_Exam!$A369:$J2704,8,0)</f>
        <v>Yes</v>
      </c>
      <c r="L370" s="20" t="str">
        <f>VLOOKUP($A370,Cleaned_Medical_Exam!$A369:$J2704,9,0)</f>
        <v>Obesity</v>
      </c>
      <c r="M370" s="20" t="str">
        <f>VLOOKUP($A370,Cleaned_Medical_Exam!$A369:$J2704,10,0)</f>
        <v>Prediabetes</v>
      </c>
      <c r="N370" s="48">
        <f>_xlfn.XLOOKUP(A370,Cleaned_Hospital_Details!A:A,Cleaned_Hospital_Details!B:B)</f>
        <v>0</v>
      </c>
      <c r="O370" s="49">
        <f>_xlfn.XLOOKUP($A370,Cleaned_Hospital_Details!$A:$A,Cleaned_Hospital_Details!C:C)</f>
        <v>27619.360000000001</v>
      </c>
      <c r="P370" s="8" t="str">
        <f>_xlfn.XLOOKUP($A370,Cleaned_Hospital_Details!$A:$A,Cleaned_Hospital_Details!D:D)</f>
        <v>Tier - 2</v>
      </c>
      <c r="Q370" s="8" t="str">
        <f>_xlfn.XLOOKUP($A370,Cleaned_Hospital_Details!$A:$A,Cleaned_Hospital_Details!E:E)</f>
        <v>Tier - 3</v>
      </c>
      <c r="R370" s="8" t="str">
        <f>_xlfn.XLOOKUP($A370,Cleaned_Hospital_Details!$A:$A,Cleaned_Hospital_Details!F:F)</f>
        <v>R1011</v>
      </c>
      <c r="S370" s="15">
        <f>_xlfn.XLOOKUP($A370,Cleaned_Hospital_Details!$A:$A,Cleaned_Hospital_Details!G:G)</f>
        <v>35682</v>
      </c>
      <c r="T370" s="8">
        <f>_xlfn.XLOOKUP($A370,Cleaned_Hospital_Details!$A:$A,Cleaned_Hospital_Details!H:H)</f>
        <v>25</v>
      </c>
      <c r="U370" s="8" t="str">
        <f>_xlfn.XLOOKUP($A370,Cleaned_Hospital_Details!$A:$A,Cleaned_Hospital_Details!I:I)</f>
        <v>Adult</v>
      </c>
      <c r="V370" t="str">
        <f t="shared" si="5"/>
        <v>Kenneth Pocasangre</v>
      </c>
    </row>
    <row r="371" spans="1:22" ht="15.6" x14ac:dyDescent="0.3">
      <c r="A371" s="10" t="s">
        <v>407</v>
      </c>
      <c r="B371" s="8" t="str">
        <f>VLOOKUP(A371,Cleaned_Customer_Names!A370:D2705,2,0)</f>
        <v>Mr.</v>
      </c>
      <c r="C371" s="8" t="str">
        <f>VLOOKUP(A371,Cleaned_Customer_Names!A370:D2705,3,0)</f>
        <v>Miguel</v>
      </c>
      <c r="D371" s="8" t="str">
        <f>VLOOKUP($A371,Cleaned_Customer_Names!$A370:$D2705,4,0)</f>
        <v>Martinez</v>
      </c>
      <c r="E371" s="22">
        <f>VLOOKUP($A371,Cleaned_Medical_Exam!$A370:$J2705,2,0)</f>
        <v>26.8</v>
      </c>
      <c r="F371" s="24">
        <f>VLOOKUP($A371,Cleaned_Medical_Exam!$A370:$J2705,3,0)</f>
        <v>5.53</v>
      </c>
      <c r="G371" s="20" t="str">
        <f>VLOOKUP($A371,Cleaned_Medical_Exam!$A370:$J2705,4,0)</f>
        <v>No</v>
      </c>
      <c r="H371" s="20" t="str">
        <f>VLOOKUP($A371,Cleaned_Medical_Exam!$A370:$J2705,5,0)</f>
        <v>No</v>
      </c>
      <c r="I371" s="20" t="str">
        <f>VLOOKUP($A371,Cleaned_Medical_Exam!$A370:$J2705,6,0)</f>
        <v>No</v>
      </c>
      <c r="J371" s="48">
        <f>VLOOKUP($A371,Cleaned_Medical_Exam!$A370:$J2705,7,0)</f>
        <v>1</v>
      </c>
      <c r="K371" s="8" t="str">
        <f>VLOOKUP($A371,Cleaned_Medical_Exam!$A370:$J2705,8,0)</f>
        <v>Yes</v>
      </c>
      <c r="L371" s="20" t="str">
        <f>VLOOKUP($A371,Cleaned_Medical_Exam!$A370:$J2705,9,0)</f>
        <v>Overweight</v>
      </c>
      <c r="M371" s="20" t="str">
        <f>VLOOKUP($A371,Cleaned_Medical_Exam!$A370:$J2705,10,0)</f>
        <v>Normal</v>
      </c>
      <c r="N371" s="48">
        <f>_xlfn.XLOOKUP(A371,Cleaned_Hospital_Details!A:A,Cleaned_Hospital_Details!B:B)</f>
        <v>0</v>
      </c>
      <c r="O371" s="49">
        <f>_xlfn.XLOOKUP($A371,Cleaned_Hospital_Details!$A:$A,Cleaned_Hospital_Details!C:C)</f>
        <v>27614.71</v>
      </c>
      <c r="P371" s="8" t="str">
        <f>_xlfn.XLOOKUP($A371,Cleaned_Hospital_Details!$A:$A,Cleaned_Hospital_Details!D:D)</f>
        <v>Tier - 2</v>
      </c>
      <c r="Q371" s="8" t="str">
        <f>_xlfn.XLOOKUP($A371,Cleaned_Hospital_Details!$A:$A,Cleaned_Hospital_Details!E:E)</f>
        <v>Tier - 3</v>
      </c>
      <c r="R371" s="8" t="str">
        <f>_xlfn.XLOOKUP($A371,Cleaned_Hospital_Details!$A:$A,Cleaned_Hospital_Details!F:F)</f>
        <v>R1011</v>
      </c>
      <c r="S371" s="15">
        <f>_xlfn.XLOOKUP($A371,Cleaned_Hospital_Details!$A:$A,Cleaned_Hospital_Details!G:G)</f>
        <v>33766</v>
      </c>
      <c r="T371" s="8">
        <f>_xlfn.XLOOKUP($A371,Cleaned_Hospital_Details!$A:$A,Cleaned_Hospital_Details!H:H)</f>
        <v>30</v>
      </c>
      <c r="U371" s="8" t="str">
        <f>_xlfn.XLOOKUP($A371,Cleaned_Hospital_Details!$A:$A,Cleaned_Hospital_Details!I:I)</f>
        <v>Adult</v>
      </c>
      <c r="V371" t="str">
        <f t="shared" si="5"/>
        <v>Miguel Martinez</v>
      </c>
    </row>
    <row r="372" spans="1:22" ht="15.6" x14ac:dyDescent="0.3">
      <c r="A372" s="10" t="s">
        <v>408</v>
      </c>
      <c r="B372" s="8" t="str">
        <f>VLOOKUP(A372,Cleaned_Customer_Names!A371:D2706,2,0)</f>
        <v>Ms.</v>
      </c>
      <c r="C372" s="8" t="str">
        <f>VLOOKUP(A372,Cleaned_Customer_Names!A371:D2706,3,0)</f>
        <v>Hadley</v>
      </c>
      <c r="D372" s="8" t="str">
        <f>VLOOKUP($A372,Cleaned_Customer_Names!$A371:$D2706,4,0)</f>
        <v>Riegel</v>
      </c>
      <c r="E372" s="22">
        <f>VLOOKUP($A372,Cleaned_Medical_Exam!$A371:$J2706,2,0)</f>
        <v>16.86</v>
      </c>
      <c r="F372" s="24">
        <f>VLOOKUP($A372,Cleaned_Medical_Exam!$A371:$J2706,3,0)</f>
        <v>4.07</v>
      </c>
      <c r="G372" s="20" t="str">
        <f>VLOOKUP($A372,Cleaned_Medical_Exam!$A371:$J2706,4,0)</f>
        <v>Yes</v>
      </c>
      <c r="H372" s="20" t="str">
        <f>VLOOKUP($A372,Cleaned_Medical_Exam!$A371:$J2706,5,0)</f>
        <v>No</v>
      </c>
      <c r="I372" s="20" t="str">
        <f>VLOOKUP($A372,Cleaned_Medical_Exam!$A371:$J2706,6,0)</f>
        <v>No</v>
      </c>
      <c r="J372" s="48">
        <f>VLOOKUP($A372,Cleaned_Medical_Exam!$A371:$J2706,7,0)</f>
        <v>0</v>
      </c>
      <c r="K372" s="8" t="str">
        <f>VLOOKUP($A372,Cleaned_Medical_Exam!$A371:$J2706,8,0)</f>
        <v>Yes</v>
      </c>
      <c r="L372" s="20" t="str">
        <f>VLOOKUP($A372,Cleaned_Medical_Exam!$A371:$J2706,9,0)</f>
        <v>Underweight</v>
      </c>
      <c r="M372" s="20" t="str">
        <f>VLOOKUP($A372,Cleaned_Medical_Exam!$A371:$J2706,10,0)</f>
        <v>Normal</v>
      </c>
      <c r="N372" s="48">
        <f>_xlfn.XLOOKUP(A372,Cleaned_Hospital_Details!A:A,Cleaned_Hospital_Details!B:B)</f>
        <v>3</v>
      </c>
      <c r="O372" s="49">
        <f>_xlfn.XLOOKUP($A372,Cleaned_Hospital_Details!$A:$A,Cleaned_Hospital_Details!C:C)</f>
        <v>27598.93</v>
      </c>
      <c r="P372" s="8" t="str">
        <f>_xlfn.XLOOKUP($A372,Cleaned_Hospital_Details!$A:$A,Cleaned_Hospital_Details!D:D)</f>
        <v>Tier - 2</v>
      </c>
      <c r="Q372" s="8" t="str">
        <f>_xlfn.XLOOKUP($A372,Cleaned_Hospital_Details!$A:$A,Cleaned_Hospital_Details!E:E)</f>
        <v>Tier - 1</v>
      </c>
      <c r="R372" s="8" t="str">
        <f>_xlfn.XLOOKUP($A372,Cleaned_Hospital_Details!$A:$A,Cleaned_Hospital_Details!F:F)</f>
        <v>R1011</v>
      </c>
      <c r="S372" s="15">
        <f>_xlfn.XLOOKUP($A372,Cleaned_Hospital_Details!$A:$A,Cleaned_Hospital_Details!G:G)</f>
        <v>31357</v>
      </c>
      <c r="T372" s="8">
        <f>_xlfn.XLOOKUP($A372,Cleaned_Hospital_Details!$A:$A,Cleaned_Hospital_Details!H:H)</f>
        <v>37</v>
      </c>
      <c r="U372" s="8" t="str">
        <f>_xlfn.XLOOKUP($A372,Cleaned_Hospital_Details!$A:$A,Cleaned_Hospital_Details!I:I)</f>
        <v>Adult</v>
      </c>
      <c r="V372" t="str">
        <f t="shared" si="5"/>
        <v>Hadley Riegel</v>
      </c>
    </row>
    <row r="373" spans="1:22" ht="15.6" x14ac:dyDescent="0.3">
      <c r="A373" s="10" t="s">
        <v>409</v>
      </c>
      <c r="B373" s="8" t="str">
        <f>VLOOKUP(A373,Cleaned_Customer_Names!A372:D2707,2,0)</f>
        <v>Mr.</v>
      </c>
      <c r="C373" s="8" t="str">
        <f>VLOOKUP(A373,Cleaned_Customer_Names!A372:D2707,3,0)</f>
        <v>Taylor</v>
      </c>
      <c r="D373" s="8" t="str">
        <f>VLOOKUP($A373,Cleaned_Customer_Names!$A372:$D2707,4,0)</f>
        <v>Monson</v>
      </c>
      <c r="E373" s="22">
        <f>VLOOKUP($A373,Cleaned_Medical_Exam!$A372:$J2707,2,0)</f>
        <v>16.3</v>
      </c>
      <c r="F373" s="24">
        <f>VLOOKUP($A373,Cleaned_Medical_Exam!$A372:$J2707,3,0)</f>
        <v>5.51</v>
      </c>
      <c r="G373" s="20" t="str">
        <f>VLOOKUP($A373,Cleaned_Medical_Exam!$A372:$J2707,4,0)</f>
        <v>No</v>
      </c>
      <c r="H373" s="20" t="str">
        <f>VLOOKUP($A373,Cleaned_Medical_Exam!$A372:$J2707,5,0)</f>
        <v>No</v>
      </c>
      <c r="I373" s="20" t="str">
        <f>VLOOKUP($A373,Cleaned_Medical_Exam!$A372:$J2707,6,0)</f>
        <v>No</v>
      </c>
      <c r="J373" s="48">
        <f>VLOOKUP($A373,Cleaned_Medical_Exam!$A372:$J2707,7,0)</f>
        <v>1</v>
      </c>
      <c r="K373" s="8" t="str">
        <f>VLOOKUP($A373,Cleaned_Medical_Exam!$A372:$J2707,8,0)</f>
        <v>Yes</v>
      </c>
      <c r="L373" s="20" t="str">
        <f>VLOOKUP($A373,Cleaned_Medical_Exam!$A372:$J2707,9,0)</f>
        <v>Underweight</v>
      </c>
      <c r="M373" s="20" t="str">
        <f>VLOOKUP($A373,Cleaned_Medical_Exam!$A372:$J2707,10,0)</f>
        <v>Normal</v>
      </c>
      <c r="N373" s="48">
        <f>_xlfn.XLOOKUP(A373,Cleaned_Hospital_Details!A:A,Cleaned_Hospital_Details!B:B)</f>
        <v>3</v>
      </c>
      <c r="O373" s="49">
        <f>_xlfn.XLOOKUP($A373,Cleaned_Hospital_Details!$A:$A,Cleaned_Hospital_Details!C:C)</f>
        <v>27534.53</v>
      </c>
      <c r="P373" s="8" t="str">
        <f>_xlfn.XLOOKUP($A373,Cleaned_Hospital_Details!$A:$A,Cleaned_Hospital_Details!D:D)</f>
        <v>Tier - 2</v>
      </c>
      <c r="Q373" s="8" t="str">
        <f>_xlfn.XLOOKUP($A373,Cleaned_Hospital_Details!$A:$A,Cleaned_Hospital_Details!E:E)</f>
        <v>Tier - 2</v>
      </c>
      <c r="R373" s="8" t="str">
        <f>_xlfn.XLOOKUP($A373,Cleaned_Hospital_Details!$A:$A,Cleaned_Hospital_Details!F:F)</f>
        <v>R1011</v>
      </c>
      <c r="S373" s="15">
        <f>_xlfn.XLOOKUP($A373,Cleaned_Hospital_Details!$A:$A,Cleaned_Hospital_Details!G:G)</f>
        <v>30885</v>
      </c>
      <c r="T373" s="8">
        <f>_xlfn.XLOOKUP($A373,Cleaned_Hospital_Details!$A:$A,Cleaned_Hospital_Details!H:H)</f>
        <v>38</v>
      </c>
      <c r="U373" s="8" t="str">
        <f>_xlfn.XLOOKUP($A373,Cleaned_Hospital_Details!$A:$A,Cleaned_Hospital_Details!I:I)</f>
        <v>Adult</v>
      </c>
      <c r="V373" t="str">
        <f t="shared" si="5"/>
        <v>Taylor Monson</v>
      </c>
    </row>
    <row r="374" spans="1:22" ht="15.6" x14ac:dyDescent="0.3">
      <c r="A374" s="10" t="s">
        <v>410</v>
      </c>
      <c r="B374" s="8" t="str">
        <f>VLOOKUP(A374,Cleaned_Customer_Names!A373:D2708,2,0)</f>
        <v>Ms.</v>
      </c>
      <c r="C374" s="8" t="str">
        <f>VLOOKUP(A374,Cleaned_Customer_Names!A373:D2708,3,0)</f>
        <v>Tenielle</v>
      </c>
      <c r="D374" s="8" t="str">
        <f>VLOOKUP($A374,Cleaned_Customer_Names!$A373:$D2708,4,0)</f>
        <v>Klubben</v>
      </c>
      <c r="E374" s="22">
        <f>VLOOKUP($A374,Cleaned_Medical_Exam!$A373:$J2708,2,0)</f>
        <v>29.81</v>
      </c>
      <c r="F374" s="24">
        <f>VLOOKUP($A374,Cleaned_Medical_Exam!$A373:$J2708,3,0)</f>
        <v>11.66</v>
      </c>
      <c r="G374" s="20" t="str">
        <f>VLOOKUP($A374,Cleaned_Medical_Exam!$A373:$J2708,4,0)</f>
        <v>No</v>
      </c>
      <c r="H374" s="20" t="str">
        <f>VLOOKUP($A374,Cleaned_Medical_Exam!$A373:$J2708,5,0)</f>
        <v>No</v>
      </c>
      <c r="I374" s="20" t="str">
        <f>VLOOKUP($A374,Cleaned_Medical_Exam!$A373:$J2708,6,0)</f>
        <v>No</v>
      </c>
      <c r="J374" s="48">
        <f>VLOOKUP($A374,Cleaned_Medical_Exam!$A373:$J2708,7,0)</f>
        <v>0</v>
      </c>
      <c r="K374" s="8" t="str">
        <f>VLOOKUP($A374,Cleaned_Medical_Exam!$A373:$J2708,8,0)</f>
        <v>Yes</v>
      </c>
      <c r="L374" s="20" t="str">
        <f>VLOOKUP($A374,Cleaned_Medical_Exam!$A373:$J2708,9,0)</f>
        <v>Overweight</v>
      </c>
      <c r="M374" s="20" t="str">
        <f>VLOOKUP($A374,Cleaned_Medical_Exam!$A373:$J2708,10,0)</f>
        <v>Diabetes</v>
      </c>
      <c r="N374" s="48">
        <f>_xlfn.XLOOKUP(A374,Cleaned_Hospital_Details!A:A,Cleaned_Hospital_Details!B:B)</f>
        <v>0</v>
      </c>
      <c r="O374" s="49">
        <f>_xlfn.XLOOKUP($A374,Cleaned_Hospital_Details!$A:$A,Cleaned_Hospital_Details!C:C)</f>
        <v>27533.91</v>
      </c>
      <c r="P374" s="8" t="str">
        <f>_xlfn.XLOOKUP($A374,Cleaned_Hospital_Details!$A:$A,Cleaned_Hospital_Details!D:D)</f>
        <v>Tier - 2</v>
      </c>
      <c r="Q374" s="8" t="str">
        <f>_xlfn.XLOOKUP($A374,Cleaned_Hospital_Details!$A:$A,Cleaned_Hospital_Details!E:E)</f>
        <v>Tier - 3</v>
      </c>
      <c r="R374" s="8" t="str">
        <f>_xlfn.XLOOKUP($A374,Cleaned_Hospital_Details!$A:$A,Cleaned_Hospital_Details!F:F)</f>
        <v>R1013</v>
      </c>
      <c r="S374" s="15">
        <f>_xlfn.XLOOKUP($A374,Cleaned_Hospital_Details!$A:$A,Cleaned_Hospital_Details!G:G)</f>
        <v>24034</v>
      </c>
      <c r="T374" s="8">
        <f>_xlfn.XLOOKUP($A374,Cleaned_Hospital_Details!$A:$A,Cleaned_Hospital_Details!H:H)</f>
        <v>57</v>
      </c>
      <c r="U374" s="8" t="str">
        <f>_xlfn.XLOOKUP($A374,Cleaned_Hospital_Details!$A:$A,Cleaned_Hospital_Details!I:I)</f>
        <v>Old</v>
      </c>
      <c r="V374" t="str">
        <f t="shared" si="5"/>
        <v>Tenielle Klubben</v>
      </c>
    </row>
    <row r="375" spans="1:22" ht="15.6" x14ac:dyDescent="0.3">
      <c r="A375" s="10" t="s">
        <v>411</v>
      </c>
      <c r="B375" s="8" t="str">
        <f>VLOOKUP(A375,Cleaned_Customer_Names!A374:D2709,2,0)</f>
        <v>Ms.</v>
      </c>
      <c r="C375" s="8" t="str">
        <f>VLOOKUP(A375,Cleaned_Customer_Names!A374:D2709,3,0)</f>
        <v>Andrea</v>
      </c>
      <c r="D375" s="8" t="str">
        <f>VLOOKUP($A375,Cleaned_Customer_Names!$A374:$D2709,4,0)</f>
        <v>Mascaro</v>
      </c>
      <c r="E375" s="22">
        <f>VLOOKUP($A375,Cleaned_Medical_Exam!$A374:$J2709,2,0)</f>
        <v>16.329999999999998</v>
      </c>
      <c r="F375" s="24">
        <f>VLOOKUP($A375,Cleaned_Medical_Exam!$A374:$J2709,3,0)</f>
        <v>7.26</v>
      </c>
      <c r="G375" s="20" t="str">
        <f>VLOOKUP($A375,Cleaned_Medical_Exam!$A374:$J2709,4,0)</f>
        <v>Yes</v>
      </c>
      <c r="H375" s="20" t="str">
        <f>VLOOKUP($A375,Cleaned_Medical_Exam!$A374:$J2709,5,0)</f>
        <v>No</v>
      </c>
      <c r="I375" s="20" t="str">
        <f>VLOOKUP($A375,Cleaned_Medical_Exam!$A374:$J2709,6,0)</f>
        <v>No</v>
      </c>
      <c r="J375" s="48">
        <f>VLOOKUP($A375,Cleaned_Medical_Exam!$A374:$J2709,7,0)</f>
        <v>0</v>
      </c>
      <c r="K375" s="8" t="str">
        <f>VLOOKUP($A375,Cleaned_Medical_Exam!$A374:$J2709,8,0)</f>
        <v>Yes</v>
      </c>
      <c r="L375" s="20" t="str">
        <f>VLOOKUP($A375,Cleaned_Medical_Exam!$A374:$J2709,9,0)</f>
        <v>Underweight</v>
      </c>
      <c r="M375" s="20" t="str">
        <f>VLOOKUP($A375,Cleaned_Medical_Exam!$A374:$J2709,10,0)</f>
        <v>Diabetes</v>
      </c>
      <c r="N375" s="48">
        <f>_xlfn.XLOOKUP(A375,Cleaned_Hospital_Details!A:A,Cleaned_Hospital_Details!B:B)</f>
        <v>1</v>
      </c>
      <c r="O375" s="49">
        <f>_xlfn.XLOOKUP($A375,Cleaned_Hospital_Details!$A:$A,Cleaned_Hospital_Details!C:C)</f>
        <v>27495.59</v>
      </c>
      <c r="P375" s="8" t="str">
        <f>_xlfn.XLOOKUP($A375,Cleaned_Hospital_Details!$A:$A,Cleaned_Hospital_Details!D:D)</f>
        <v>Tier - 2</v>
      </c>
      <c r="Q375" s="8" t="str">
        <f>_xlfn.XLOOKUP($A375,Cleaned_Hospital_Details!$A:$A,Cleaned_Hospital_Details!E:E)</f>
        <v>Tier - 1</v>
      </c>
      <c r="R375" s="8" t="str">
        <f>_xlfn.XLOOKUP($A375,Cleaned_Hospital_Details!$A:$A,Cleaned_Hospital_Details!F:F)</f>
        <v>R1011</v>
      </c>
      <c r="S375" s="15">
        <f>_xlfn.XLOOKUP($A375,Cleaned_Hospital_Details!$A:$A,Cleaned_Hospital_Details!G:G)</f>
        <v>29862</v>
      </c>
      <c r="T375" s="8">
        <f>_xlfn.XLOOKUP($A375,Cleaned_Hospital_Details!$A:$A,Cleaned_Hospital_Details!H:H)</f>
        <v>41</v>
      </c>
      <c r="U375" s="8" t="str">
        <f>_xlfn.XLOOKUP($A375,Cleaned_Hospital_Details!$A:$A,Cleaned_Hospital_Details!I:I)</f>
        <v>Adult</v>
      </c>
      <c r="V375" t="str">
        <f t="shared" si="5"/>
        <v>Andrea Mascaro</v>
      </c>
    </row>
    <row r="376" spans="1:22" ht="15.6" x14ac:dyDescent="0.3">
      <c r="A376" s="10" t="s">
        <v>412</v>
      </c>
      <c r="B376" s="8" t="str">
        <f>VLOOKUP(A376,Cleaned_Customer_Names!A375:D2710,2,0)</f>
        <v>Ms.</v>
      </c>
      <c r="C376" s="8" t="str">
        <f>VLOOKUP(A376,Cleaned_Customer_Names!A375:D2710,3,0)</f>
        <v>Nora</v>
      </c>
      <c r="D376" s="8" t="str">
        <f>VLOOKUP($A376,Cleaned_Customer_Names!$A375:$D2710,4,0)</f>
        <v>Norvell</v>
      </c>
      <c r="E376" s="22">
        <f>VLOOKUP($A376,Cleaned_Medical_Exam!$A375:$J2710,2,0)</f>
        <v>16.37</v>
      </c>
      <c r="F376" s="24">
        <f>VLOOKUP($A376,Cleaned_Medical_Exam!$A375:$J2710,3,0)</f>
        <v>4.79</v>
      </c>
      <c r="G376" s="20" t="str">
        <f>VLOOKUP($A376,Cleaned_Medical_Exam!$A375:$J2710,4,0)</f>
        <v>Yes</v>
      </c>
      <c r="H376" s="20" t="str">
        <f>VLOOKUP($A376,Cleaned_Medical_Exam!$A375:$J2710,5,0)</f>
        <v>No</v>
      </c>
      <c r="I376" s="20" t="str">
        <f>VLOOKUP($A376,Cleaned_Medical_Exam!$A375:$J2710,6,0)</f>
        <v>No</v>
      </c>
      <c r="J376" s="48">
        <f>VLOOKUP($A376,Cleaned_Medical_Exam!$A375:$J2710,7,0)</f>
        <v>0</v>
      </c>
      <c r="K376" s="8" t="str">
        <f>VLOOKUP($A376,Cleaned_Medical_Exam!$A375:$J2710,8,0)</f>
        <v>Yes</v>
      </c>
      <c r="L376" s="20" t="str">
        <f>VLOOKUP($A376,Cleaned_Medical_Exam!$A375:$J2710,9,0)</f>
        <v>Underweight</v>
      </c>
      <c r="M376" s="20" t="str">
        <f>VLOOKUP($A376,Cleaned_Medical_Exam!$A375:$J2710,10,0)</f>
        <v>Normal</v>
      </c>
      <c r="N376" s="48">
        <f>_xlfn.XLOOKUP(A376,Cleaned_Hospital_Details!A:A,Cleaned_Hospital_Details!B:B)</f>
        <v>3</v>
      </c>
      <c r="O376" s="49">
        <f>_xlfn.XLOOKUP($A376,Cleaned_Hospital_Details!$A:$A,Cleaned_Hospital_Details!C:C)</f>
        <v>27432.73</v>
      </c>
      <c r="P376" s="8" t="str">
        <f>_xlfn.XLOOKUP($A376,Cleaned_Hospital_Details!$A:$A,Cleaned_Hospital_Details!D:D)</f>
        <v>Tier - 2</v>
      </c>
      <c r="Q376" s="8" t="str">
        <f>_xlfn.XLOOKUP($A376,Cleaned_Hospital_Details!$A:$A,Cleaned_Hospital_Details!E:E)</f>
        <v>Tier - 1</v>
      </c>
      <c r="R376" s="8" t="str">
        <f>_xlfn.XLOOKUP($A376,Cleaned_Hospital_Details!$A:$A,Cleaned_Hospital_Details!F:F)</f>
        <v>R1011</v>
      </c>
      <c r="S376" s="15">
        <f>_xlfn.XLOOKUP($A376,Cleaned_Hospital_Details!$A:$A,Cleaned_Hospital_Details!G:G)</f>
        <v>31386</v>
      </c>
      <c r="T376" s="8">
        <f>_xlfn.XLOOKUP($A376,Cleaned_Hospital_Details!$A:$A,Cleaned_Hospital_Details!H:H)</f>
        <v>37</v>
      </c>
      <c r="U376" s="8" t="str">
        <f>_xlfn.XLOOKUP($A376,Cleaned_Hospital_Details!$A:$A,Cleaned_Hospital_Details!I:I)</f>
        <v>Adult</v>
      </c>
      <c r="V376" t="str">
        <f t="shared" si="5"/>
        <v>Nora Norvell</v>
      </c>
    </row>
    <row r="377" spans="1:22" ht="15.6" x14ac:dyDescent="0.3">
      <c r="A377" s="10" t="s">
        <v>413</v>
      </c>
      <c r="B377" s="8" t="str">
        <f>VLOOKUP(A377,Cleaned_Customer_Names!A376:D2711,2,0)</f>
        <v>Mr.</v>
      </c>
      <c r="C377" s="8" t="str">
        <f>VLOOKUP(A377,Cleaned_Customer_Names!A376:D2711,3,0)</f>
        <v>Zachary</v>
      </c>
      <c r="D377" s="8" t="str">
        <f>VLOOKUP($A377,Cleaned_Customer_Names!$A376:$D2711,4,0)</f>
        <v>Ornelas</v>
      </c>
      <c r="E377" s="22">
        <f>VLOOKUP($A377,Cleaned_Medical_Exam!$A376:$J2711,2,0)</f>
        <v>22.42</v>
      </c>
      <c r="F377" s="24">
        <f>VLOOKUP($A377,Cleaned_Medical_Exam!$A376:$J2711,3,0)</f>
        <v>4.68</v>
      </c>
      <c r="G377" s="20" t="str">
        <f>VLOOKUP($A377,Cleaned_Medical_Exam!$A376:$J2711,4,0)</f>
        <v>Yes</v>
      </c>
      <c r="H377" s="20" t="str">
        <f>VLOOKUP($A377,Cleaned_Medical_Exam!$A376:$J2711,5,0)</f>
        <v>No</v>
      </c>
      <c r="I377" s="20" t="str">
        <f>VLOOKUP($A377,Cleaned_Medical_Exam!$A376:$J2711,6,0)</f>
        <v>No</v>
      </c>
      <c r="J377" s="48">
        <f>VLOOKUP($A377,Cleaned_Medical_Exam!$A376:$J2711,7,0)</f>
        <v>1</v>
      </c>
      <c r="K377" s="8" t="str">
        <f>VLOOKUP($A377,Cleaned_Medical_Exam!$A376:$J2711,8,0)</f>
        <v>No</v>
      </c>
      <c r="L377" s="20" t="str">
        <f>VLOOKUP($A377,Cleaned_Medical_Exam!$A376:$J2711,9,0)</f>
        <v>Healthy Weight</v>
      </c>
      <c r="M377" s="20" t="str">
        <f>VLOOKUP($A377,Cleaned_Medical_Exam!$A376:$J2711,10,0)</f>
        <v>Normal</v>
      </c>
      <c r="N377" s="48">
        <f>_xlfn.XLOOKUP(A377,Cleaned_Hospital_Details!A:A,Cleaned_Hospital_Details!B:B)</f>
        <v>2</v>
      </c>
      <c r="O377" s="49">
        <f>_xlfn.XLOOKUP($A377,Cleaned_Hospital_Details!$A:$A,Cleaned_Hospital_Details!C:C)</f>
        <v>27375.9</v>
      </c>
      <c r="P377" s="8" t="str">
        <f>_xlfn.XLOOKUP($A377,Cleaned_Hospital_Details!$A:$A,Cleaned_Hospital_Details!D:D)</f>
        <v>Tier - 2</v>
      </c>
      <c r="Q377" s="8" t="str">
        <f>_xlfn.XLOOKUP($A377,Cleaned_Hospital_Details!$A:$A,Cleaned_Hospital_Details!E:E)</f>
        <v>Tier - 3</v>
      </c>
      <c r="R377" s="8" t="str">
        <f>_xlfn.XLOOKUP($A377,Cleaned_Hospital_Details!$A:$A,Cleaned_Hospital_Details!F:F)</f>
        <v>R1015</v>
      </c>
      <c r="S377" s="15">
        <f>_xlfn.XLOOKUP($A377,Cleaned_Hospital_Details!$A:$A,Cleaned_Hospital_Details!G:G)</f>
        <v>32401</v>
      </c>
      <c r="T377" s="8">
        <f>_xlfn.XLOOKUP($A377,Cleaned_Hospital_Details!$A:$A,Cleaned_Hospital_Details!H:H)</f>
        <v>34</v>
      </c>
      <c r="U377" s="8" t="str">
        <f>_xlfn.XLOOKUP($A377,Cleaned_Hospital_Details!$A:$A,Cleaned_Hospital_Details!I:I)</f>
        <v>Adult</v>
      </c>
      <c r="V377" t="str">
        <f t="shared" si="5"/>
        <v>Zachary Ornelas</v>
      </c>
    </row>
    <row r="378" spans="1:22" ht="15.6" x14ac:dyDescent="0.3">
      <c r="A378" s="10" t="s">
        <v>414</v>
      </c>
      <c r="B378" s="8" t="str">
        <f>VLOOKUP(A378,Cleaned_Customer_Names!A377:D2712,2,0)</f>
        <v>Mr.</v>
      </c>
      <c r="C378" s="8" t="str">
        <f>VLOOKUP(A378,Cleaned_Customer_Names!A377:D2712,3,0)</f>
        <v>Michael</v>
      </c>
      <c r="D378" s="8" t="str">
        <f>VLOOKUP($A378,Cleaned_Customer_Names!$A377:$D2712,4,0)</f>
        <v>Fitzpatrick</v>
      </c>
      <c r="E378" s="22">
        <f>VLOOKUP($A378,Cleaned_Medical_Exam!$A377:$J2712,2,0)</f>
        <v>31.35</v>
      </c>
      <c r="F378" s="24">
        <f>VLOOKUP($A378,Cleaned_Medical_Exam!$A377:$J2712,3,0)</f>
        <v>4.33</v>
      </c>
      <c r="G378" s="20" t="str">
        <f>VLOOKUP($A378,Cleaned_Medical_Exam!$A377:$J2712,4,0)</f>
        <v>Yes</v>
      </c>
      <c r="H378" s="20" t="str">
        <f>VLOOKUP($A378,Cleaned_Medical_Exam!$A377:$J2712,5,0)</f>
        <v>No</v>
      </c>
      <c r="I378" s="20" t="str">
        <f>VLOOKUP($A378,Cleaned_Medical_Exam!$A377:$J2712,6,0)</f>
        <v>Yes</v>
      </c>
      <c r="J378" s="48">
        <f>VLOOKUP($A378,Cleaned_Medical_Exam!$A377:$J2712,7,0)</f>
        <v>1</v>
      </c>
      <c r="K378" s="8" t="str">
        <f>VLOOKUP($A378,Cleaned_Medical_Exam!$A377:$J2712,8,0)</f>
        <v>No</v>
      </c>
      <c r="L378" s="20" t="str">
        <f>VLOOKUP($A378,Cleaned_Medical_Exam!$A377:$J2712,9,0)</f>
        <v>Obesity</v>
      </c>
      <c r="M378" s="20" t="str">
        <f>VLOOKUP($A378,Cleaned_Medical_Exam!$A377:$J2712,10,0)</f>
        <v>Normal</v>
      </c>
      <c r="N378" s="48">
        <f>_xlfn.XLOOKUP(A378,Cleaned_Hospital_Details!A:A,Cleaned_Hospital_Details!B:B)</f>
        <v>0</v>
      </c>
      <c r="O378" s="49">
        <f>_xlfn.XLOOKUP($A378,Cleaned_Hospital_Details!$A:$A,Cleaned_Hospital_Details!C:C)</f>
        <v>27346.04</v>
      </c>
      <c r="P378" s="8" t="str">
        <f>_xlfn.XLOOKUP($A378,Cleaned_Hospital_Details!$A:$A,Cleaned_Hospital_Details!D:D)</f>
        <v>Tier - 2</v>
      </c>
      <c r="Q378" s="8" t="str">
        <f>_xlfn.XLOOKUP($A378,Cleaned_Hospital_Details!$A:$A,Cleaned_Hospital_Details!E:E)</f>
        <v>Tier - 2</v>
      </c>
      <c r="R378" s="8" t="str">
        <f>_xlfn.XLOOKUP($A378,Cleaned_Hospital_Details!$A:$A,Cleaned_Hospital_Details!F:F)</f>
        <v>R1013</v>
      </c>
      <c r="S378" s="15">
        <f>_xlfn.XLOOKUP($A378,Cleaned_Hospital_Details!$A:$A,Cleaned_Hospital_Details!G:G)</f>
        <v>25492</v>
      </c>
      <c r="T378" s="8">
        <f>_xlfn.XLOOKUP($A378,Cleaned_Hospital_Details!$A:$A,Cleaned_Hospital_Details!H:H)</f>
        <v>53</v>
      </c>
      <c r="U378" s="8" t="str">
        <f>_xlfn.XLOOKUP($A378,Cleaned_Hospital_Details!$A:$A,Cleaned_Hospital_Details!I:I)</f>
        <v>Adult</v>
      </c>
      <c r="V378" t="str">
        <f t="shared" si="5"/>
        <v>Michael Fitzpatrick</v>
      </c>
    </row>
    <row r="379" spans="1:22" ht="15.6" x14ac:dyDescent="0.3">
      <c r="A379" s="10" t="s">
        <v>415</v>
      </c>
      <c r="B379" s="8" t="str">
        <f>VLOOKUP(A379,Cleaned_Customer_Names!A378:D2713,2,0)</f>
        <v>Ms.</v>
      </c>
      <c r="C379" s="8" t="str">
        <f>VLOOKUP(A379,Cleaned_Customer_Names!A378:D2713,3,0)</f>
        <v>Alyssa</v>
      </c>
      <c r="D379" s="8" t="str">
        <f>VLOOKUP($A379,Cleaned_Customer_Names!$A378:$D2713,4,0)</f>
        <v>Bloomquist</v>
      </c>
      <c r="E379" s="22">
        <f>VLOOKUP($A379,Cleaned_Medical_Exam!$A378:$J2713,2,0)</f>
        <v>31.9</v>
      </c>
      <c r="F379" s="24">
        <f>VLOOKUP($A379,Cleaned_Medical_Exam!$A378:$J2713,3,0)</f>
        <v>11.89</v>
      </c>
      <c r="G379" s="20" t="str">
        <f>VLOOKUP($A379,Cleaned_Medical_Exam!$A378:$J2713,4,0)</f>
        <v>No</v>
      </c>
      <c r="H379" s="20" t="str">
        <f>VLOOKUP($A379,Cleaned_Medical_Exam!$A378:$J2713,5,0)</f>
        <v>No</v>
      </c>
      <c r="I379" s="20" t="str">
        <f>VLOOKUP($A379,Cleaned_Medical_Exam!$A378:$J2713,6,0)</f>
        <v>No</v>
      </c>
      <c r="J379" s="48">
        <f>VLOOKUP($A379,Cleaned_Medical_Exam!$A378:$J2713,7,0)</f>
        <v>0</v>
      </c>
      <c r="K379" s="8" t="str">
        <f>VLOOKUP($A379,Cleaned_Medical_Exam!$A378:$J2713,8,0)</f>
        <v>No</v>
      </c>
      <c r="L379" s="20" t="str">
        <f>VLOOKUP($A379,Cleaned_Medical_Exam!$A378:$J2713,9,0)</f>
        <v>Obesity</v>
      </c>
      <c r="M379" s="20" t="str">
        <f>VLOOKUP($A379,Cleaned_Medical_Exam!$A378:$J2713,10,0)</f>
        <v>Diabetes</v>
      </c>
      <c r="N379" s="48">
        <f>_xlfn.XLOOKUP(A379,Cleaned_Hospital_Details!A:A,Cleaned_Hospital_Details!B:B)</f>
        <v>3</v>
      </c>
      <c r="O379" s="49">
        <f>_xlfn.XLOOKUP($A379,Cleaned_Hospital_Details!$A:$A,Cleaned_Hospital_Details!C:C)</f>
        <v>27322.73</v>
      </c>
      <c r="P379" s="8" t="str">
        <f>_xlfn.XLOOKUP($A379,Cleaned_Hospital_Details!$A:$A,Cleaned_Hospital_Details!D:D)</f>
        <v>Tier - 2</v>
      </c>
      <c r="Q379" s="8" t="str">
        <f>_xlfn.XLOOKUP($A379,Cleaned_Hospital_Details!$A:$A,Cleaned_Hospital_Details!E:E)</f>
        <v>Tier - 2</v>
      </c>
      <c r="R379" s="8" t="str">
        <f>_xlfn.XLOOKUP($A379,Cleaned_Hospital_Details!$A:$A,Cleaned_Hospital_Details!F:F)</f>
        <v>R1013</v>
      </c>
      <c r="S379" s="15">
        <f>_xlfn.XLOOKUP($A379,Cleaned_Hospital_Details!$A:$A,Cleaned_Hospital_Details!G:G)</f>
        <v>24995</v>
      </c>
      <c r="T379" s="8">
        <f>_xlfn.XLOOKUP($A379,Cleaned_Hospital_Details!$A:$A,Cleaned_Hospital_Details!H:H)</f>
        <v>55</v>
      </c>
      <c r="U379" s="8" t="str">
        <f>_xlfn.XLOOKUP($A379,Cleaned_Hospital_Details!$A:$A,Cleaned_Hospital_Details!I:I)</f>
        <v>Old</v>
      </c>
      <c r="V379" t="str">
        <f t="shared" si="5"/>
        <v>Alyssa Bloomquist</v>
      </c>
    </row>
    <row r="380" spans="1:22" ht="15.6" x14ac:dyDescent="0.3">
      <c r="A380" s="10" t="s">
        <v>416</v>
      </c>
      <c r="B380" s="8" t="str">
        <f>VLOOKUP(A380,Cleaned_Customer_Names!A379:D2714,2,0)</f>
        <v>Ms.</v>
      </c>
      <c r="C380" s="8" t="str">
        <f>VLOOKUP(A380,Cleaned_Customer_Names!A379:D2714,3,0)</f>
        <v>Heather</v>
      </c>
      <c r="D380" s="8" t="str">
        <f>VLOOKUP($A380,Cleaned_Customer_Names!$A379:$D2714,4,0)</f>
        <v>Wick</v>
      </c>
      <c r="E380" s="22">
        <f>VLOOKUP($A380,Cleaned_Medical_Exam!$A379:$J2714,2,0)</f>
        <v>30.6</v>
      </c>
      <c r="F380" s="24">
        <f>VLOOKUP($A380,Cleaned_Medical_Exam!$A379:$J2714,3,0)</f>
        <v>5.24</v>
      </c>
      <c r="G380" s="20" t="str">
        <f>VLOOKUP($A380,Cleaned_Medical_Exam!$A379:$J2714,4,0)</f>
        <v>No</v>
      </c>
      <c r="H380" s="20" t="str">
        <f>VLOOKUP($A380,Cleaned_Medical_Exam!$A379:$J2714,5,0)</f>
        <v>No</v>
      </c>
      <c r="I380" s="20" t="str">
        <f>VLOOKUP($A380,Cleaned_Medical_Exam!$A379:$J2714,6,0)</f>
        <v>No</v>
      </c>
      <c r="J380" s="48">
        <f>VLOOKUP($A380,Cleaned_Medical_Exam!$A379:$J2714,7,0)</f>
        <v>0</v>
      </c>
      <c r="K380" s="8" t="str">
        <f>VLOOKUP($A380,Cleaned_Medical_Exam!$A379:$J2714,8,0)</f>
        <v>Yes</v>
      </c>
      <c r="L380" s="20" t="str">
        <f>VLOOKUP($A380,Cleaned_Medical_Exam!$A379:$J2714,9,0)</f>
        <v>Obesity</v>
      </c>
      <c r="M380" s="20" t="str">
        <f>VLOOKUP($A380,Cleaned_Medical_Exam!$A379:$J2714,10,0)</f>
        <v>Normal</v>
      </c>
      <c r="N380" s="48">
        <f>_xlfn.XLOOKUP(A380,Cleaned_Hospital_Details!A:A,Cleaned_Hospital_Details!B:B)</f>
        <v>0</v>
      </c>
      <c r="O380" s="49">
        <f>_xlfn.XLOOKUP($A380,Cleaned_Hospital_Details!$A:$A,Cleaned_Hospital_Details!C:C)</f>
        <v>27236.959999999999</v>
      </c>
      <c r="P380" s="8" t="str">
        <f>_xlfn.XLOOKUP($A380,Cleaned_Hospital_Details!$A:$A,Cleaned_Hospital_Details!D:D)</f>
        <v>Tier - 2</v>
      </c>
      <c r="Q380" s="8" t="str">
        <f>_xlfn.XLOOKUP($A380,Cleaned_Hospital_Details!$A:$A,Cleaned_Hospital_Details!E:E)</f>
        <v>Tier - 1</v>
      </c>
      <c r="R380" s="8" t="str">
        <f>_xlfn.XLOOKUP($A380,Cleaned_Hospital_Details!$A:$A,Cleaned_Hospital_Details!F:F)</f>
        <v>R1011</v>
      </c>
      <c r="S380" s="15">
        <f>_xlfn.XLOOKUP($A380,Cleaned_Hospital_Details!$A:$A,Cleaned_Hospital_Details!G:G)</f>
        <v>36496</v>
      </c>
      <c r="T380" s="8">
        <f>_xlfn.XLOOKUP($A380,Cleaned_Hospital_Details!$A:$A,Cleaned_Hospital_Details!H:H)</f>
        <v>23</v>
      </c>
      <c r="U380" s="8" t="str">
        <f>_xlfn.XLOOKUP($A380,Cleaned_Hospital_Details!$A:$A,Cleaned_Hospital_Details!I:I)</f>
        <v>Adult</v>
      </c>
      <c r="V380" t="str">
        <f t="shared" si="5"/>
        <v>Heather Wick</v>
      </c>
    </row>
    <row r="381" spans="1:22" ht="15.6" x14ac:dyDescent="0.3">
      <c r="A381" s="10" t="s">
        <v>417</v>
      </c>
      <c r="B381" s="8" t="str">
        <f>VLOOKUP(A381,Cleaned_Customer_Names!A380:D2715,2,0)</f>
        <v>Mr.</v>
      </c>
      <c r="C381" s="8" t="str">
        <f>VLOOKUP(A381,Cleaned_Customer_Names!A380:D2715,3,0)</f>
        <v>Dante</v>
      </c>
      <c r="D381" s="8" t="str">
        <f>VLOOKUP($A381,Cleaned_Customer_Names!$A380:$D2715,4,0)</f>
        <v>Zappala</v>
      </c>
      <c r="E381" s="22">
        <f>VLOOKUP($A381,Cleaned_Medical_Exam!$A380:$J2715,2,0)</f>
        <v>28.975000000000001</v>
      </c>
      <c r="F381" s="24">
        <f>VLOOKUP($A381,Cleaned_Medical_Exam!$A380:$J2715,3,0)</f>
        <v>7.63</v>
      </c>
      <c r="G381" s="20" t="str">
        <f>VLOOKUP($A381,Cleaned_Medical_Exam!$A380:$J2715,4,0)</f>
        <v>No</v>
      </c>
      <c r="H381" s="20" t="str">
        <f>VLOOKUP($A381,Cleaned_Medical_Exam!$A380:$J2715,5,0)</f>
        <v>No</v>
      </c>
      <c r="I381" s="20" t="str">
        <f>VLOOKUP($A381,Cleaned_Medical_Exam!$A380:$J2715,6,0)</f>
        <v>No</v>
      </c>
      <c r="J381" s="48">
        <f>VLOOKUP($A381,Cleaned_Medical_Exam!$A380:$J2715,7,0)</f>
        <v>0</v>
      </c>
      <c r="K381" s="8" t="str">
        <f>VLOOKUP($A381,Cleaned_Medical_Exam!$A380:$J2715,8,0)</f>
        <v>Yes</v>
      </c>
      <c r="L381" s="20" t="str">
        <f>VLOOKUP($A381,Cleaned_Medical_Exam!$A380:$J2715,9,0)</f>
        <v>Overweight</v>
      </c>
      <c r="M381" s="20" t="str">
        <f>VLOOKUP($A381,Cleaned_Medical_Exam!$A380:$J2715,10,0)</f>
        <v>Diabetes</v>
      </c>
      <c r="N381" s="48">
        <f>_xlfn.XLOOKUP(A381,Cleaned_Hospital_Details!A:A,Cleaned_Hospital_Details!B:B)</f>
        <v>0</v>
      </c>
      <c r="O381" s="49">
        <f>_xlfn.XLOOKUP($A381,Cleaned_Hospital_Details!$A:$A,Cleaned_Hospital_Details!C:C)</f>
        <v>27218.44</v>
      </c>
      <c r="P381" s="8" t="str">
        <f>_xlfn.XLOOKUP($A381,Cleaned_Hospital_Details!$A:$A,Cleaned_Hospital_Details!D:D)</f>
        <v>Tier - 2</v>
      </c>
      <c r="Q381" s="8" t="str">
        <f>_xlfn.XLOOKUP($A381,Cleaned_Hospital_Details!$A:$A,Cleaned_Hospital_Details!E:E)</f>
        <v>Tier - 1</v>
      </c>
      <c r="R381" s="8" t="str">
        <f>_xlfn.XLOOKUP($A381,Cleaned_Hospital_Details!$A:$A,Cleaned_Hospital_Details!F:F)</f>
        <v>R1017</v>
      </c>
      <c r="S381" s="15">
        <f>_xlfn.XLOOKUP($A381,Cleaned_Hospital_Details!$A:$A,Cleaned_Hospital_Details!G:G)</f>
        <v>24097</v>
      </c>
      <c r="T381" s="8">
        <f>_xlfn.XLOOKUP($A381,Cleaned_Hospital_Details!$A:$A,Cleaned_Hospital_Details!H:H)</f>
        <v>57</v>
      </c>
      <c r="U381" s="8" t="str">
        <f>_xlfn.XLOOKUP($A381,Cleaned_Hospital_Details!$A:$A,Cleaned_Hospital_Details!I:I)</f>
        <v>Old</v>
      </c>
      <c r="V381" t="str">
        <f t="shared" si="5"/>
        <v>Dante Zappala</v>
      </c>
    </row>
    <row r="382" spans="1:22" ht="15.6" x14ac:dyDescent="0.3">
      <c r="A382" s="10" t="s">
        <v>418</v>
      </c>
      <c r="B382" s="8" t="str">
        <f>VLOOKUP(A382,Cleaned_Customer_Names!A381:D2716,2,0)</f>
        <v>Ms.</v>
      </c>
      <c r="C382" s="8" t="str">
        <f>VLOOKUP(A382,Cleaned_Customer_Names!A381:D2716,3,0)</f>
        <v>Sara</v>
      </c>
      <c r="D382" s="8" t="str">
        <f>VLOOKUP($A382,Cleaned_Customer_Names!$A381:$D2716,4,0)</f>
        <v>Earle</v>
      </c>
      <c r="E382" s="22">
        <f>VLOOKUP($A382,Cleaned_Medical_Exam!$A381:$J2716,2,0)</f>
        <v>24.86</v>
      </c>
      <c r="F382" s="24">
        <f>VLOOKUP($A382,Cleaned_Medical_Exam!$A381:$J2716,3,0)</f>
        <v>8.92</v>
      </c>
      <c r="G382" s="20" t="str">
        <f>VLOOKUP($A382,Cleaned_Medical_Exam!$A381:$J2716,4,0)</f>
        <v>Yes</v>
      </c>
      <c r="H382" s="20" t="str">
        <f>VLOOKUP($A382,Cleaned_Medical_Exam!$A381:$J2716,5,0)</f>
        <v>No</v>
      </c>
      <c r="I382" s="20" t="str">
        <f>VLOOKUP($A382,Cleaned_Medical_Exam!$A381:$J2716,6,0)</f>
        <v>No</v>
      </c>
      <c r="J382" s="48">
        <f>VLOOKUP($A382,Cleaned_Medical_Exam!$A381:$J2716,7,0)</f>
        <v>2</v>
      </c>
      <c r="K382" s="8" t="str">
        <f>VLOOKUP($A382,Cleaned_Medical_Exam!$A381:$J2716,8,0)</f>
        <v>No</v>
      </c>
      <c r="L382" s="20" t="str">
        <f>VLOOKUP($A382,Cleaned_Medical_Exam!$A381:$J2716,9,0)</f>
        <v>Healthy Weight</v>
      </c>
      <c r="M382" s="20" t="str">
        <f>VLOOKUP($A382,Cleaned_Medical_Exam!$A381:$J2716,10,0)</f>
        <v>Diabetes</v>
      </c>
      <c r="N382" s="48">
        <f>_xlfn.XLOOKUP(A382,Cleaned_Hospital_Details!A:A,Cleaned_Hospital_Details!B:B)</f>
        <v>0</v>
      </c>
      <c r="O382" s="49">
        <f>_xlfn.XLOOKUP($A382,Cleaned_Hospital_Details!$A:$A,Cleaned_Hospital_Details!C:C)</f>
        <v>27117.99</v>
      </c>
      <c r="P382" s="8" t="str">
        <f>_xlfn.XLOOKUP($A382,Cleaned_Hospital_Details!$A:$A,Cleaned_Hospital_Details!D:D)</f>
        <v>Tier - 2</v>
      </c>
      <c r="Q382" s="8" t="str">
        <f>_xlfn.XLOOKUP($A382,Cleaned_Hospital_Details!$A:$A,Cleaned_Hospital_Details!E:E)</f>
        <v>Tier - 2</v>
      </c>
      <c r="R382" s="8" t="str">
        <f>_xlfn.XLOOKUP($A382,Cleaned_Hospital_Details!$A:$A,Cleaned_Hospital_Details!F:F)</f>
        <v>R1013</v>
      </c>
      <c r="S382" s="15">
        <f>_xlfn.XLOOKUP($A382,Cleaned_Hospital_Details!$A:$A,Cleaned_Hospital_Details!G:G)</f>
        <v>25843</v>
      </c>
      <c r="T382" s="8">
        <f>_xlfn.XLOOKUP($A382,Cleaned_Hospital_Details!$A:$A,Cleaned_Hospital_Details!H:H)</f>
        <v>52</v>
      </c>
      <c r="U382" s="8" t="str">
        <f>_xlfn.XLOOKUP($A382,Cleaned_Hospital_Details!$A:$A,Cleaned_Hospital_Details!I:I)</f>
        <v>Adult</v>
      </c>
      <c r="V382" t="str">
        <f t="shared" si="5"/>
        <v>Sara Earle</v>
      </c>
    </row>
    <row r="383" spans="1:22" ht="15.6" x14ac:dyDescent="0.3">
      <c r="A383" s="10" t="s">
        <v>419</v>
      </c>
      <c r="B383" s="8" t="str">
        <f>VLOOKUP(A383,Cleaned_Customer_Names!A382:D2717,2,0)</f>
        <v>Mr.</v>
      </c>
      <c r="C383" s="8" t="str">
        <f>VLOOKUP(A383,Cleaned_Customer_Names!A382:D2717,3,0)</f>
        <v>Scott</v>
      </c>
      <c r="D383" s="8" t="str">
        <f>VLOOKUP($A383,Cleaned_Customer_Names!$A382:$D2717,4,0)</f>
        <v>Majewski</v>
      </c>
      <c r="E383" s="22">
        <f>VLOOKUP($A383,Cleaned_Medical_Exam!$A382:$J2717,2,0)</f>
        <v>19.54</v>
      </c>
      <c r="F383" s="24">
        <f>VLOOKUP($A383,Cleaned_Medical_Exam!$A382:$J2717,3,0)</f>
        <v>5.37</v>
      </c>
      <c r="G383" s="20" t="str">
        <f>VLOOKUP($A383,Cleaned_Medical_Exam!$A382:$J2717,4,0)</f>
        <v>No</v>
      </c>
      <c r="H383" s="20" t="str">
        <f>VLOOKUP($A383,Cleaned_Medical_Exam!$A382:$J2717,5,0)</f>
        <v>No</v>
      </c>
      <c r="I383" s="20" t="str">
        <f>VLOOKUP($A383,Cleaned_Medical_Exam!$A382:$J2717,6,0)</f>
        <v>No</v>
      </c>
      <c r="J383" s="48">
        <f>VLOOKUP($A383,Cleaned_Medical_Exam!$A382:$J2717,7,0)</f>
        <v>0</v>
      </c>
      <c r="K383" s="8" t="str">
        <f>VLOOKUP($A383,Cleaned_Medical_Exam!$A382:$J2717,8,0)</f>
        <v>Yes</v>
      </c>
      <c r="L383" s="20" t="str">
        <f>VLOOKUP($A383,Cleaned_Medical_Exam!$A382:$J2717,9,0)</f>
        <v>Healthy Weight</v>
      </c>
      <c r="M383" s="20" t="str">
        <f>VLOOKUP($A383,Cleaned_Medical_Exam!$A382:$J2717,10,0)</f>
        <v>Normal</v>
      </c>
      <c r="N383" s="48">
        <f>_xlfn.XLOOKUP(A383,Cleaned_Hospital_Details!A:A,Cleaned_Hospital_Details!B:B)</f>
        <v>3</v>
      </c>
      <c r="O383" s="49">
        <f>_xlfn.XLOOKUP($A383,Cleaned_Hospital_Details!$A:$A,Cleaned_Hospital_Details!C:C)</f>
        <v>27092.38</v>
      </c>
      <c r="P383" s="8" t="str">
        <f>_xlfn.XLOOKUP($A383,Cleaned_Hospital_Details!$A:$A,Cleaned_Hospital_Details!D:D)</f>
        <v>Tier - 2</v>
      </c>
      <c r="Q383" s="8" t="str">
        <f>_xlfn.XLOOKUP($A383,Cleaned_Hospital_Details!$A:$A,Cleaned_Hospital_Details!E:E)</f>
        <v>Tier - 3</v>
      </c>
      <c r="R383" s="8" t="str">
        <f>_xlfn.XLOOKUP($A383,Cleaned_Hospital_Details!$A:$A,Cleaned_Hospital_Details!F:F)</f>
        <v>R1011</v>
      </c>
      <c r="S383" s="15">
        <f>_xlfn.XLOOKUP($A383,Cleaned_Hospital_Details!$A:$A,Cleaned_Hospital_Details!G:G)</f>
        <v>33220</v>
      </c>
      <c r="T383" s="8">
        <f>_xlfn.XLOOKUP($A383,Cleaned_Hospital_Details!$A:$A,Cleaned_Hospital_Details!H:H)</f>
        <v>32</v>
      </c>
      <c r="U383" s="8" t="str">
        <f>_xlfn.XLOOKUP($A383,Cleaned_Hospital_Details!$A:$A,Cleaned_Hospital_Details!I:I)</f>
        <v>Adult</v>
      </c>
      <c r="V383" t="str">
        <f t="shared" si="5"/>
        <v>Scott Majewski</v>
      </c>
    </row>
    <row r="384" spans="1:22" ht="15.6" x14ac:dyDescent="0.3">
      <c r="A384" s="10" t="s">
        <v>420</v>
      </c>
      <c r="B384" s="8" t="str">
        <f>VLOOKUP(A384,Cleaned_Customer_Names!A383:D2718,2,0)</f>
        <v>Mr.</v>
      </c>
      <c r="C384" s="8" t="str">
        <f>VLOOKUP(A384,Cleaned_Customer_Names!A383:D2718,3,0)</f>
        <v>Sean</v>
      </c>
      <c r="D384" s="8" t="str">
        <f>VLOOKUP($A384,Cleaned_Customer_Names!$A383:$D2718,4,0)</f>
        <v>Apfelbaum</v>
      </c>
      <c r="E384" s="22">
        <f>VLOOKUP($A384,Cleaned_Medical_Exam!$A383:$J2718,2,0)</f>
        <v>26.74</v>
      </c>
      <c r="F384" s="24">
        <f>VLOOKUP($A384,Cleaned_Medical_Exam!$A383:$J2718,3,0)</f>
        <v>4.3099999999999996</v>
      </c>
      <c r="G384" s="20" t="str">
        <f>VLOOKUP($A384,Cleaned_Medical_Exam!$A383:$J2718,4,0)</f>
        <v>No</v>
      </c>
      <c r="H384" s="20" t="str">
        <f>VLOOKUP($A384,Cleaned_Medical_Exam!$A383:$J2718,5,0)</f>
        <v>No</v>
      </c>
      <c r="I384" s="20" t="str">
        <f>VLOOKUP($A384,Cleaned_Medical_Exam!$A383:$J2718,6,0)</f>
        <v>No</v>
      </c>
      <c r="J384" s="48">
        <f>VLOOKUP($A384,Cleaned_Medical_Exam!$A383:$J2718,7,0)</f>
        <v>0</v>
      </c>
      <c r="K384" s="8" t="str">
        <f>VLOOKUP($A384,Cleaned_Medical_Exam!$A383:$J2718,8,0)</f>
        <v>Yes</v>
      </c>
      <c r="L384" s="20" t="str">
        <f>VLOOKUP($A384,Cleaned_Medical_Exam!$A383:$J2718,9,0)</f>
        <v>Overweight</v>
      </c>
      <c r="M384" s="20" t="str">
        <f>VLOOKUP($A384,Cleaned_Medical_Exam!$A383:$J2718,10,0)</f>
        <v>Normal</v>
      </c>
      <c r="N384" s="48">
        <f>_xlfn.XLOOKUP(A384,Cleaned_Hospital_Details!A:A,Cleaned_Hospital_Details!B:B)</f>
        <v>0</v>
      </c>
      <c r="O384" s="49">
        <f>_xlfn.XLOOKUP($A384,Cleaned_Hospital_Details!$A:$A,Cleaned_Hospital_Details!C:C)</f>
        <v>27080.639999999999</v>
      </c>
      <c r="P384" s="8" t="str">
        <f>_xlfn.XLOOKUP($A384,Cleaned_Hospital_Details!$A:$A,Cleaned_Hospital_Details!D:D)</f>
        <v>Tier - 2</v>
      </c>
      <c r="Q384" s="8" t="str">
        <f>_xlfn.XLOOKUP($A384,Cleaned_Hospital_Details!$A:$A,Cleaned_Hospital_Details!E:E)</f>
        <v>Tier - 2</v>
      </c>
      <c r="R384" s="8" t="str">
        <f>_xlfn.XLOOKUP($A384,Cleaned_Hospital_Details!$A:$A,Cleaned_Hospital_Details!F:F)</f>
        <v>R1011</v>
      </c>
      <c r="S384" s="15">
        <f>_xlfn.XLOOKUP($A384,Cleaned_Hospital_Details!$A:$A,Cleaned_Hospital_Details!G:G)</f>
        <v>34517</v>
      </c>
      <c r="T384" s="8">
        <f>_xlfn.XLOOKUP($A384,Cleaned_Hospital_Details!$A:$A,Cleaned_Hospital_Details!H:H)</f>
        <v>28</v>
      </c>
      <c r="U384" s="8" t="str">
        <f>_xlfn.XLOOKUP($A384,Cleaned_Hospital_Details!$A:$A,Cleaned_Hospital_Details!I:I)</f>
        <v>Adult</v>
      </c>
      <c r="V384" t="str">
        <f t="shared" si="5"/>
        <v>Sean Apfelbaum</v>
      </c>
    </row>
    <row r="385" spans="1:22" ht="15.6" x14ac:dyDescent="0.3">
      <c r="A385" s="10" t="s">
        <v>421</v>
      </c>
      <c r="B385" s="8" t="str">
        <f>VLOOKUP(A385,Cleaned_Customer_Names!A384:D2719,2,0)</f>
        <v>Ms.</v>
      </c>
      <c r="C385" s="8" t="str">
        <f>VLOOKUP(A385,Cleaned_Customer_Names!A384:D2719,3,0)</f>
        <v>Danielle</v>
      </c>
      <c r="D385" s="8" t="str">
        <f>VLOOKUP($A385,Cleaned_Customer_Names!$A384:$D2719,4,0)</f>
        <v>Graham</v>
      </c>
      <c r="E385" s="22">
        <f>VLOOKUP($A385,Cleaned_Medical_Exam!$A384:$J2719,2,0)</f>
        <v>22.99</v>
      </c>
      <c r="F385" s="24">
        <f>VLOOKUP($A385,Cleaned_Medical_Exam!$A384:$J2719,3,0)</f>
        <v>10.46</v>
      </c>
      <c r="G385" s="20" t="str">
        <f>VLOOKUP($A385,Cleaned_Medical_Exam!$A384:$J2719,4,0)</f>
        <v>No</v>
      </c>
      <c r="H385" s="20" t="str">
        <f>VLOOKUP($A385,Cleaned_Medical_Exam!$A384:$J2719,5,0)</f>
        <v>No</v>
      </c>
      <c r="I385" s="20" t="str">
        <f>VLOOKUP($A385,Cleaned_Medical_Exam!$A384:$J2719,6,0)</f>
        <v>No</v>
      </c>
      <c r="J385" s="48">
        <f>VLOOKUP($A385,Cleaned_Medical_Exam!$A384:$J2719,7,0)</f>
        <v>3</v>
      </c>
      <c r="K385" s="8" t="str">
        <f>VLOOKUP($A385,Cleaned_Medical_Exam!$A384:$J2719,8,0)</f>
        <v>Yes</v>
      </c>
      <c r="L385" s="20" t="str">
        <f>VLOOKUP($A385,Cleaned_Medical_Exam!$A384:$J2719,9,0)</f>
        <v>Healthy Weight</v>
      </c>
      <c r="M385" s="20" t="str">
        <f>VLOOKUP($A385,Cleaned_Medical_Exam!$A384:$J2719,10,0)</f>
        <v>Diabetes</v>
      </c>
      <c r="N385" s="48">
        <f>_xlfn.XLOOKUP(A385,Cleaned_Hospital_Details!A:A,Cleaned_Hospital_Details!B:B)</f>
        <v>0</v>
      </c>
      <c r="O385" s="49">
        <f>_xlfn.XLOOKUP($A385,Cleaned_Hospital_Details!$A:$A,Cleaned_Hospital_Details!C:C)</f>
        <v>27037.91</v>
      </c>
      <c r="P385" s="8" t="str">
        <f>_xlfn.XLOOKUP($A385,Cleaned_Hospital_Details!$A:$A,Cleaned_Hospital_Details!D:D)</f>
        <v>Tier - 2</v>
      </c>
      <c r="Q385" s="8" t="str">
        <f>_xlfn.XLOOKUP($A385,Cleaned_Hospital_Details!$A:$A,Cleaned_Hospital_Details!E:E)</f>
        <v>Tier - 2</v>
      </c>
      <c r="R385" s="8" t="str">
        <f>_xlfn.XLOOKUP($A385,Cleaned_Hospital_Details!$A:$A,Cleaned_Hospital_Details!F:F)</f>
        <v>R1013</v>
      </c>
      <c r="S385" s="15">
        <f>_xlfn.XLOOKUP($A385,Cleaned_Hospital_Details!$A:$A,Cleaned_Hospital_Details!G:G)</f>
        <v>21366</v>
      </c>
      <c r="T385" s="8">
        <f>_xlfn.XLOOKUP($A385,Cleaned_Hospital_Details!$A:$A,Cleaned_Hospital_Details!H:H)</f>
        <v>64</v>
      </c>
      <c r="U385" s="8" t="str">
        <f>_xlfn.XLOOKUP($A385,Cleaned_Hospital_Details!$A:$A,Cleaned_Hospital_Details!I:I)</f>
        <v>Old</v>
      </c>
      <c r="V385" t="str">
        <f t="shared" si="5"/>
        <v>Danielle Graham</v>
      </c>
    </row>
    <row r="386" spans="1:22" ht="15.6" x14ac:dyDescent="0.3">
      <c r="A386" s="10" t="s">
        <v>422</v>
      </c>
      <c r="B386" s="8" t="str">
        <f>VLOOKUP(A386,Cleaned_Customer_Names!A385:D2720,2,0)</f>
        <v>Mr.</v>
      </c>
      <c r="C386" s="8" t="str">
        <f>VLOOKUP(A386,Cleaned_Customer_Names!A385:D2720,3,0)</f>
        <v>Andrew</v>
      </c>
      <c r="D386" s="8" t="str">
        <f>VLOOKUP($A386,Cleaned_Customer_Names!$A385:$D2720,4,0)</f>
        <v>Whitacre</v>
      </c>
      <c r="E386" s="22">
        <f>VLOOKUP($A386,Cleaned_Medical_Exam!$A385:$J2720,2,0)</f>
        <v>31.46</v>
      </c>
      <c r="F386" s="24">
        <f>VLOOKUP($A386,Cleaned_Medical_Exam!$A385:$J2720,3,0)</f>
        <v>7.39</v>
      </c>
      <c r="G386" s="20" t="str">
        <f>VLOOKUP($A386,Cleaned_Medical_Exam!$A385:$J2720,4,0)</f>
        <v>No</v>
      </c>
      <c r="H386" s="20" t="str">
        <f>VLOOKUP($A386,Cleaned_Medical_Exam!$A385:$J2720,5,0)</f>
        <v>No</v>
      </c>
      <c r="I386" s="20" t="str">
        <f>VLOOKUP($A386,Cleaned_Medical_Exam!$A385:$J2720,6,0)</f>
        <v>No</v>
      </c>
      <c r="J386" s="48">
        <f>VLOOKUP($A386,Cleaned_Medical_Exam!$A385:$J2720,7,0)</f>
        <v>0</v>
      </c>
      <c r="K386" s="8" t="str">
        <f>VLOOKUP($A386,Cleaned_Medical_Exam!$A385:$J2720,8,0)</f>
        <v>No</v>
      </c>
      <c r="L386" s="20" t="str">
        <f>VLOOKUP($A386,Cleaned_Medical_Exam!$A385:$J2720,9,0)</f>
        <v>Obesity</v>
      </c>
      <c r="M386" s="20" t="str">
        <f>VLOOKUP($A386,Cleaned_Medical_Exam!$A385:$J2720,10,0)</f>
        <v>Diabetes</v>
      </c>
      <c r="N386" s="48">
        <f>_xlfn.XLOOKUP(A386,Cleaned_Hospital_Details!A:A,Cleaned_Hospital_Details!B:B)</f>
        <v>1</v>
      </c>
      <c r="O386" s="49">
        <f>_xlfn.XLOOKUP($A386,Cleaned_Hospital_Details!$A:$A,Cleaned_Hospital_Details!C:C)</f>
        <v>27000.98</v>
      </c>
      <c r="P386" s="8" t="str">
        <f>_xlfn.XLOOKUP($A386,Cleaned_Hospital_Details!$A:$A,Cleaned_Hospital_Details!D:D)</f>
        <v>Tier - 2</v>
      </c>
      <c r="Q386" s="8" t="str">
        <f>_xlfn.XLOOKUP($A386,Cleaned_Hospital_Details!$A:$A,Cleaned_Hospital_Details!E:E)</f>
        <v>Tier - 2</v>
      </c>
      <c r="R386" s="8" t="str">
        <f>_xlfn.XLOOKUP($A386,Cleaned_Hospital_Details!$A:$A,Cleaned_Hospital_Details!F:F)</f>
        <v>R1013</v>
      </c>
      <c r="S386" s="15">
        <f>_xlfn.XLOOKUP($A386,Cleaned_Hospital_Details!$A:$A,Cleaned_Hospital_Details!G:G)</f>
        <v>22106</v>
      </c>
      <c r="T386" s="8">
        <f>_xlfn.XLOOKUP($A386,Cleaned_Hospital_Details!$A:$A,Cleaned_Hospital_Details!H:H)</f>
        <v>62</v>
      </c>
      <c r="U386" s="8" t="str">
        <f>_xlfn.XLOOKUP($A386,Cleaned_Hospital_Details!$A:$A,Cleaned_Hospital_Details!I:I)</f>
        <v>Old</v>
      </c>
      <c r="V386" t="str">
        <f t="shared" si="5"/>
        <v>Andrew Whitacre</v>
      </c>
    </row>
    <row r="387" spans="1:22" ht="15.6" x14ac:dyDescent="0.3">
      <c r="A387" s="10" t="s">
        <v>423</v>
      </c>
      <c r="B387" s="8" t="str">
        <f>VLOOKUP(A387,Cleaned_Customer_Names!A386:D2721,2,0)</f>
        <v>Mr.</v>
      </c>
      <c r="C387" s="8" t="str">
        <f>VLOOKUP(A387,Cleaned_Customer_Names!A386:D2721,3,0)</f>
        <v>Joel</v>
      </c>
      <c r="D387" s="8" t="str">
        <f>VLOOKUP($A387,Cleaned_Customer_Names!$A386:$D2721,4,0)</f>
        <v>Wegener</v>
      </c>
      <c r="E387" s="22">
        <f>VLOOKUP($A387,Cleaned_Medical_Exam!$A386:$J2721,2,0)</f>
        <v>30.86</v>
      </c>
      <c r="F387" s="24">
        <f>VLOOKUP($A387,Cleaned_Medical_Exam!$A386:$J2721,3,0)</f>
        <v>6.18</v>
      </c>
      <c r="G387" s="20" t="str">
        <f>VLOOKUP($A387,Cleaned_Medical_Exam!$A386:$J2721,4,0)</f>
        <v>No</v>
      </c>
      <c r="H387" s="20" t="str">
        <f>VLOOKUP($A387,Cleaned_Medical_Exam!$A386:$J2721,5,0)</f>
        <v>Yes</v>
      </c>
      <c r="I387" s="20" t="str">
        <f>VLOOKUP($A387,Cleaned_Medical_Exam!$A386:$J2721,6,0)</f>
        <v>No</v>
      </c>
      <c r="J387" s="48">
        <f>VLOOKUP($A387,Cleaned_Medical_Exam!$A386:$J2721,7,0)</f>
        <v>2</v>
      </c>
      <c r="K387" s="8" t="str">
        <f>VLOOKUP($A387,Cleaned_Medical_Exam!$A386:$J2721,8,0)</f>
        <v>Yes</v>
      </c>
      <c r="L387" s="20" t="str">
        <f>VLOOKUP($A387,Cleaned_Medical_Exam!$A386:$J2721,9,0)</f>
        <v>Obesity</v>
      </c>
      <c r="M387" s="20" t="str">
        <f>VLOOKUP($A387,Cleaned_Medical_Exam!$A386:$J2721,10,0)</f>
        <v>Prediabetes</v>
      </c>
      <c r="N387" s="48">
        <f>_xlfn.XLOOKUP(A387,Cleaned_Hospital_Details!A:A,Cleaned_Hospital_Details!B:B)</f>
        <v>0</v>
      </c>
      <c r="O387" s="49">
        <f>_xlfn.XLOOKUP($A387,Cleaned_Hospital_Details!$A:$A,Cleaned_Hospital_Details!C:C)</f>
        <v>26936.98</v>
      </c>
      <c r="P387" s="8" t="str">
        <f>_xlfn.XLOOKUP($A387,Cleaned_Hospital_Details!$A:$A,Cleaned_Hospital_Details!D:D)</f>
        <v>Tier - 2</v>
      </c>
      <c r="Q387" s="8" t="str">
        <f>_xlfn.XLOOKUP($A387,Cleaned_Hospital_Details!$A:$A,Cleaned_Hospital_Details!E:E)</f>
        <v>Tier - 3</v>
      </c>
      <c r="R387" s="8" t="str">
        <f>_xlfn.XLOOKUP($A387,Cleaned_Hospital_Details!$A:$A,Cleaned_Hospital_Details!F:F)</f>
        <v>R1011</v>
      </c>
      <c r="S387" s="15">
        <f>_xlfn.XLOOKUP($A387,Cleaned_Hospital_Details!$A:$A,Cleaned_Hospital_Details!G:G)</f>
        <v>36839</v>
      </c>
      <c r="T387" s="8">
        <f>_xlfn.XLOOKUP($A387,Cleaned_Hospital_Details!$A:$A,Cleaned_Hospital_Details!H:H)</f>
        <v>22</v>
      </c>
      <c r="U387" s="8" t="str">
        <f>_xlfn.XLOOKUP($A387,Cleaned_Hospital_Details!$A:$A,Cleaned_Hospital_Details!I:I)</f>
        <v>Adult</v>
      </c>
      <c r="V387" t="str">
        <f t="shared" ref="V387:V450" si="6">_xlfn.CONCAT(C387, " ", D387)</f>
        <v>Joel Wegener</v>
      </c>
    </row>
    <row r="388" spans="1:22" ht="15.6" x14ac:dyDescent="0.3">
      <c r="A388" s="10" t="s">
        <v>424</v>
      </c>
      <c r="B388" s="8" t="str">
        <f>VLOOKUP(A388,Cleaned_Customer_Names!A387:D2722,2,0)</f>
        <v>Ms.</v>
      </c>
      <c r="C388" s="8" t="str">
        <f>VLOOKUP(A388,Cleaned_Customer_Names!A387:D2722,3,0)</f>
        <v>Michelle</v>
      </c>
      <c r="D388" s="8" t="str">
        <f>VLOOKUP($A388,Cleaned_Customer_Names!$A387:$D2722,4,0)</f>
        <v>Collie</v>
      </c>
      <c r="E388" s="22">
        <f>VLOOKUP($A388,Cleaned_Medical_Exam!$A387:$J2722,2,0)</f>
        <v>31.96</v>
      </c>
      <c r="F388" s="24">
        <f>VLOOKUP($A388,Cleaned_Medical_Exam!$A387:$J2722,3,0)</f>
        <v>8.86</v>
      </c>
      <c r="G388" s="20" t="str">
        <f>VLOOKUP($A388,Cleaned_Medical_Exam!$A387:$J2722,4,0)</f>
        <v>No</v>
      </c>
      <c r="H388" s="20" t="str">
        <f>VLOOKUP($A388,Cleaned_Medical_Exam!$A387:$J2722,5,0)</f>
        <v>No</v>
      </c>
      <c r="I388" s="20" t="str">
        <f>VLOOKUP($A388,Cleaned_Medical_Exam!$A387:$J2722,6,0)</f>
        <v>No</v>
      </c>
      <c r="J388" s="48">
        <f>VLOOKUP($A388,Cleaned_Medical_Exam!$A387:$J2722,7,0)</f>
        <v>0</v>
      </c>
      <c r="K388" s="8" t="str">
        <f>VLOOKUP($A388,Cleaned_Medical_Exam!$A387:$J2722,8,0)</f>
        <v>Yes</v>
      </c>
      <c r="L388" s="20" t="str">
        <f>VLOOKUP($A388,Cleaned_Medical_Exam!$A387:$J2722,9,0)</f>
        <v>Obesity</v>
      </c>
      <c r="M388" s="20" t="str">
        <f>VLOOKUP($A388,Cleaned_Medical_Exam!$A387:$J2722,10,0)</f>
        <v>Diabetes</v>
      </c>
      <c r="N388" s="48">
        <f>_xlfn.XLOOKUP(A388,Cleaned_Hospital_Details!A:A,Cleaned_Hospital_Details!B:B)</f>
        <v>0</v>
      </c>
      <c r="O388" s="49">
        <f>_xlfn.XLOOKUP($A388,Cleaned_Hospital_Details!$A:$A,Cleaned_Hospital_Details!C:C)</f>
        <v>26927.69</v>
      </c>
      <c r="P388" s="8" t="str">
        <f>_xlfn.XLOOKUP($A388,Cleaned_Hospital_Details!$A:$A,Cleaned_Hospital_Details!D:D)</f>
        <v>Tier - 2</v>
      </c>
      <c r="Q388" s="8" t="str">
        <f>_xlfn.XLOOKUP($A388,Cleaned_Hospital_Details!$A:$A,Cleaned_Hospital_Details!E:E)</f>
        <v>Tier - 2</v>
      </c>
      <c r="R388" s="8" t="str">
        <f>_xlfn.XLOOKUP($A388,Cleaned_Hospital_Details!$A:$A,Cleaned_Hospital_Details!F:F)</f>
        <v>R1011</v>
      </c>
      <c r="S388" s="15">
        <f>_xlfn.XLOOKUP($A388,Cleaned_Hospital_Details!$A:$A,Cleaned_Hospital_Details!G:G)</f>
        <v>37424</v>
      </c>
      <c r="T388" s="8">
        <f>_xlfn.XLOOKUP($A388,Cleaned_Hospital_Details!$A:$A,Cleaned_Hospital_Details!H:H)</f>
        <v>20</v>
      </c>
      <c r="U388" s="8" t="str">
        <f>_xlfn.XLOOKUP($A388,Cleaned_Hospital_Details!$A:$A,Cleaned_Hospital_Details!I:I)</f>
        <v>Adult</v>
      </c>
      <c r="V388" t="str">
        <f t="shared" si="6"/>
        <v>Michelle Collie</v>
      </c>
    </row>
    <row r="389" spans="1:22" ht="15.6" x14ac:dyDescent="0.3">
      <c r="A389" s="10" t="s">
        <v>425</v>
      </c>
      <c r="B389" s="8" t="str">
        <f>VLOOKUP(A389,Cleaned_Customer_Names!A388:D2723,2,0)</f>
        <v>Mr.</v>
      </c>
      <c r="C389" s="8" t="str">
        <f>VLOOKUP(A389,Cleaned_Customer_Names!A388:D2723,3,0)</f>
        <v>Michael</v>
      </c>
      <c r="D389" s="8" t="str">
        <f>VLOOKUP($A389,Cleaned_Customer_Names!$A388:$D2723,4,0)</f>
        <v>Murphy</v>
      </c>
      <c r="E389" s="22">
        <f>VLOOKUP($A389,Cleaned_Medical_Exam!$A388:$J2723,2,0)</f>
        <v>23.76</v>
      </c>
      <c r="F389" s="24">
        <f>VLOOKUP($A389,Cleaned_Medical_Exam!$A388:$J2723,3,0)</f>
        <v>10.96</v>
      </c>
      <c r="G389" s="20" t="str">
        <f>VLOOKUP($A389,Cleaned_Medical_Exam!$A388:$J2723,4,0)</f>
        <v>No</v>
      </c>
      <c r="H389" s="20" t="str">
        <f>VLOOKUP($A389,Cleaned_Medical_Exam!$A388:$J2723,5,0)</f>
        <v>No</v>
      </c>
      <c r="I389" s="20" t="str">
        <f>VLOOKUP($A389,Cleaned_Medical_Exam!$A388:$J2723,6,0)</f>
        <v>No</v>
      </c>
      <c r="J389" s="48">
        <f>VLOOKUP($A389,Cleaned_Medical_Exam!$A388:$J2723,7,0)</f>
        <v>3</v>
      </c>
      <c r="K389" s="8" t="str">
        <f>VLOOKUP($A389,Cleaned_Medical_Exam!$A388:$J2723,8,0)</f>
        <v>Yes</v>
      </c>
      <c r="L389" s="20" t="str">
        <f>VLOOKUP($A389,Cleaned_Medical_Exam!$A388:$J2723,9,0)</f>
        <v>Healthy Weight</v>
      </c>
      <c r="M389" s="20" t="str">
        <f>VLOOKUP($A389,Cleaned_Medical_Exam!$A388:$J2723,10,0)</f>
        <v>Diabetes</v>
      </c>
      <c r="N389" s="48">
        <f>_xlfn.XLOOKUP(A389,Cleaned_Hospital_Details!A:A,Cleaned_Hospital_Details!B:B)</f>
        <v>0</v>
      </c>
      <c r="O389" s="49">
        <f>_xlfn.XLOOKUP($A389,Cleaned_Hospital_Details!$A:$A,Cleaned_Hospital_Details!C:C)</f>
        <v>26926.51</v>
      </c>
      <c r="P389" s="8" t="str">
        <f>_xlfn.XLOOKUP($A389,Cleaned_Hospital_Details!$A:$A,Cleaned_Hospital_Details!D:D)</f>
        <v>Tier - 2</v>
      </c>
      <c r="Q389" s="8" t="str">
        <f>_xlfn.XLOOKUP($A389,Cleaned_Hospital_Details!$A:$A,Cleaned_Hospital_Details!E:E)</f>
        <v>Tier - 1</v>
      </c>
      <c r="R389" s="8" t="str">
        <f>_xlfn.XLOOKUP($A389,Cleaned_Hospital_Details!$A:$A,Cleaned_Hospital_Details!F:F)</f>
        <v>R1013</v>
      </c>
      <c r="S389" s="15">
        <f>_xlfn.XLOOKUP($A389,Cleaned_Hospital_Details!$A:$A,Cleaned_Hospital_Details!G:G)</f>
        <v>21544</v>
      </c>
      <c r="T389" s="8">
        <f>_xlfn.XLOOKUP($A389,Cleaned_Hospital_Details!$A:$A,Cleaned_Hospital_Details!H:H)</f>
        <v>64</v>
      </c>
      <c r="U389" s="8" t="str">
        <f>_xlfn.XLOOKUP($A389,Cleaned_Hospital_Details!$A:$A,Cleaned_Hospital_Details!I:I)</f>
        <v>Old</v>
      </c>
      <c r="V389" t="str">
        <f t="shared" si="6"/>
        <v>Michael Murphy</v>
      </c>
    </row>
    <row r="390" spans="1:22" ht="15.6" x14ac:dyDescent="0.3">
      <c r="A390" s="10" t="s">
        <v>426</v>
      </c>
      <c r="B390" s="8" t="str">
        <f>VLOOKUP(A390,Cleaned_Customer_Names!A389:D2724,2,0)</f>
        <v>Ms.</v>
      </c>
      <c r="C390" s="8" t="str">
        <f>VLOOKUP(A390,Cleaned_Customer_Names!A389:D2724,3,0)</f>
        <v>Nikki</v>
      </c>
      <c r="D390" s="8" t="str">
        <f>VLOOKUP($A390,Cleaned_Customer_Names!$A389:$D2724,4,0)</f>
        <v>Butters</v>
      </c>
      <c r="E390" s="22">
        <f>VLOOKUP($A390,Cleaned_Medical_Exam!$A389:$J2724,2,0)</f>
        <v>19.38</v>
      </c>
      <c r="F390" s="24">
        <f>VLOOKUP($A390,Cleaned_Medical_Exam!$A389:$J2724,3,0)</f>
        <v>6.28</v>
      </c>
      <c r="G390" s="20" t="str">
        <f>VLOOKUP($A390,Cleaned_Medical_Exam!$A389:$J2724,4,0)</f>
        <v>No</v>
      </c>
      <c r="H390" s="20" t="str">
        <f>VLOOKUP($A390,Cleaned_Medical_Exam!$A389:$J2724,5,0)</f>
        <v>No</v>
      </c>
      <c r="I390" s="20" t="str">
        <f>VLOOKUP($A390,Cleaned_Medical_Exam!$A389:$J2724,6,0)</f>
        <v>No</v>
      </c>
      <c r="J390" s="48">
        <f>VLOOKUP($A390,Cleaned_Medical_Exam!$A389:$J2724,7,0)</f>
        <v>0</v>
      </c>
      <c r="K390" s="8" t="str">
        <f>VLOOKUP($A390,Cleaned_Medical_Exam!$A389:$J2724,8,0)</f>
        <v>Yes</v>
      </c>
      <c r="L390" s="20" t="str">
        <f>VLOOKUP($A390,Cleaned_Medical_Exam!$A389:$J2724,9,0)</f>
        <v>Healthy Weight</v>
      </c>
      <c r="M390" s="20" t="str">
        <f>VLOOKUP($A390,Cleaned_Medical_Exam!$A389:$J2724,10,0)</f>
        <v>Prediabetes</v>
      </c>
      <c r="N390" s="48">
        <f>_xlfn.XLOOKUP(A390,Cleaned_Hospital_Details!A:A,Cleaned_Hospital_Details!B:B)</f>
        <v>3</v>
      </c>
      <c r="O390" s="49">
        <f>_xlfn.XLOOKUP($A390,Cleaned_Hospital_Details!$A:$A,Cleaned_Hospital_Details!C:C)</f>
        <v>26912.560000000001</v>
      </c>
      <c r="P390" s="8" t="str">
        <f>_xlfn.XLOOKUP($A390,Cleaned_Hospital_Details!$A:$A,Cleaned_Hospital_Details!D:D)</f>
        <v>Tier - 2</v>
      </c>
      <c r="Q390" s="8" t="str">
        <f>_xlfn.XLOOKUP($A390,Cleaned_Hospital_Details!$A:$A,Cleaned_Hospital_Details!E:E)</f>
        <v>Tier - 2</v>
      </c>
      <c r="R390" s="8" t="str">
        <f>_xlfn.XLOOKUP($A390,Cleaned_Hospital_Details!$A:$A,Cleaned_Hospital_Details!F:F)</f>
        <v>R1011</v>
      </c>
      <c r="S390" s="15">
        <f>_xlfn.XLOOKUP($A390,Cleaned_Hospital_Details!$A:$A,Cleaned_Hospital_Details!G:G)</f>
        <v>33472</v>
      </c>
      <c r="T390" s="8">
        <f>_xlfn.XLOOKUP($A390,Cleaned_Hospital_Details!$A:$A,Cleaned_Hospital_Details!H:H)</f>
        <v>31</v>
      </c>
      <c r="U390" s="8" t="str">
        <f>_xlfn.XLOOKUP($A390,Cleaned_Hospital_Details!$A:$A,Cleaned_Hospital_Details!I:I)</f>
        <v>Adult</v>
      </c>
      <c r="V390" t="str">
        <f t="shared" si="6"/>
        <v>Nikki Butters</v>
      </c>
    </row>
    <row r="391" spans="1:22" ht="15.6" x14ac:dyDescent="0.3">
      <c r="A391" s="10" t="s">
        <v>427</v>
      </c>
      <c r="B391" s="8" t="str">
        <f>VLOOKUP(A391,Cleaned_Customer_Names!A390:D2725,2,0)</f>
        <v>Ms.</v>
      </c>
      <c r="C391" s="8" t="str">
        <f>VLOOKUP(A391,Cleaned_Customer_Names!A390:D2725,3,0)</f>
        <v>Summer</v>
      </c>
      <c r="D391" s="8" t="str">
        <f>VLOOKUP($A391,Cleaned_Customer_Names!$A390:$D2725,4,0)</f>
        <v>Cook</v>
      </c>
      <c r="E391" s="22">
        <f>VLOOKUP($A391,Cleaned_Medical_Exam!$A390:$J2725,2,0)</f>
        <v>16.21</v>
      </c>
      <c r="F391" s="24">
        <f>VLOOKUP($A391,Cleaned_Medical_Exam!$A390:$J2725,3,0)</f>
        <v>6.29</v>
      </c>
      <c r="G391" s="20" t="str">
        <f>VLOOKUP($A391,Cleaned_Medical_Exam!$A390:$J2725,4,0)</f>
        <v>Yes</v>
      </c>
      <c r="H391" s="20" t="str">
        <f>VLOOKUP($A391,Cleaned_Medical_Exam!$A390:$J2725,5,0)</f>
        <v>No</v>
      </c>
      <c r="I391" s="20" t="str">
        <f>VLOOKUP($A391,Cleaned_Medical_Exam!$A390:$J2725,6,0)</f>
        <v>No</v>
      </c>
      <c r="J391" s="48">
        <f>VLOOKUP($A391,Cleaned_Medical_Exam!$A390:$J2725,7,0)</f>
        <v>1</v>
      </c>
      <c r="K391" s="8" t="str">
        <f>VLOOKUP($A391,Cleaned_Medical_Exam!$A390:$J2725,8,0)</f>
        <v>Yes</v>
      </c>
      <c r="L391" s="20" t="str">
        <f>VLOOKUP($A391,Cleaned_Medical_Exam!$A390:$J2725,9,0)</f>
        <v>Underweight</v>
      </c>
      <c r="M391" s="20" t="str">
        <f>VLOOKUP($A391,Cleaned_Medical_Exam!$A390:$J2725,10,0)</f>
        <v>Prediabetes</v>
      </c>
      <c r="N391" s="48">
        <f>_xlfn.XLOOKUP(A391,Cleaned_Hospital_Details!A:A,Cleaned_Hospital_Details!B:B)</f>
        <v>3</v>
      </c>
      <c r="O391" s="49">
        <f>_xlfn.XLOOKUP($A391,Cleaned_Hospital_Details!$A:$A,Cleaned_Hospital_Details!C:C)</f>
        <v>26607.89</v>
      </c>
      <c r="P391" s="8" t="str">
        <f>_xlfn.XLOOKUP($A391,Cleaned_Hospital_Details!$A:$A,Cleaned_Hospital_Details!D:D)</f>
        <v>Tier - 2</v>
      </c>
      <c r="Q391" s="8" t="str">
        <f>_xlfn.XLOOKUP($A391,Cleaned_Hospital_Details!$A:$A,Cleaned_Hospital_Details!E:E)</f>
        <v>Tier - 1</v>
      </c>
      <c r="R391" s="8" t="str">
        <f>_xlfn.XLOOKUP($A391,Cleaned_Hospital_Details!$A:$A,Cleaned_Hospital_Details!F:F)</f>
        <v>R1011</v>
      </c>
      <c r="S391" s="15">
        <f>_xlfn.XLOOKUP($A391,Cleaned_Hospital_Details!$A:$A,Cleaned_Hospital_Details!G:G)</f>
        <v>32346</v>
      </c>
      <c r="T391" s="8">
        <f>_xlfn.XLOOKUP($A391,Cleaned_Hospital_Details!$A:$A,Cleaned_Hospital_Details!H:H)</f>
        <v>34</v>
      </c>
      <c r="U391" s="8" t="str">
        <f>_xlfn.XLOOKUP($A391,Cleaned_Hospital_Details!$A:$A,Cleaned_Hospital_Details!I:I)</f>
        <v>Adult</v>
      </c>
      <c r="V391" t="str">
        <f t="shared" si="6"/>
        <v>Summer Cook</v>
      </c>
    </row>
    <row r="392" spans="1:22" ht="15.6" x14ac:dyDescent="0.3">
      <c r="A392" s="10" t="s">
        <v>428</v>
      </c>
      <c r="B392" s="8" t="str">
        <f>VLOOKUP(A392,Cleaned_Customer_Names!A391:D2726,2,0)</f>
        <v>Mr.</v>
      </c>
      <c r="C392" s="8" t="str">
        <f>VLOOKUP(A392,Cleaned_Customer_Names!A391:D2726,3,0)</f>
        <v>Edward</v>
      </c>
      <c r="D392" s="8" t="str">
        <f>VLOOKUP($A392,Cleaned_Customer_Names!$A391:$D2726,4,0)</f>
        <v>Breen</v>
      </c>
      <c r="E392" s="22">
        <f>VLOOKUP($A392,Cleaned_Medical_Exam!$A391:$J2726,2,0)</f>
        <v>32.54</v>
      </c>
      <c r="F392" s="24">
        <f>VLOOKUP($A392,Cleaned_Medical_Exam!$A391:$J2726,3,0)</f>
        <v>4.0199999999999996</v>
      </c>
      <c r="G392" s="20" t="str">
        <f>VLOOKUP($A392,Cleaned_Medical_Exam!$A391:$J2726,4,0)</f>
        <v>No</v>
      </c>
      <c r="H392" s="20" t="str">
        <f>VLOOKUP($A392,Cleaned_Medical_Exam!$A391:$J2726,5,0)</f>
        <v>Yes</v>
      </c>
      <c r="I392" s="20" t="str">
        <f>VLOOKUP($A392,Cleaned_Medical_Exam!$A391:$J2726,6,0)</f>
        <v>No</v>
      </c>
      <c r="J392" s="48">
        <f>VLOOKUP($A392,Cleaned_Medical_Exam!$A391:$J2726,7,0)</f>
        <v>1</v>
      </c>
      <c r="K392" s="8" t="str">
        <f>VLOOKUP($A392,Cleaned_Medical_Exam!$A391:$J2726,8,0)</f>
        <v>Yes</v>
      </c>
      <c r="L392" s="20" t="str">
        <f>VLOOKUP($A392,Cleaned_Medical_Exam!$A391:$J2726,9,0)</f>
        <v>Obesity</v>
      </c>
      <c r="M392" s="20" t="str">
        <f>VLOOKUP($A392,Cleaned_Medical_Exam!$A391:$J2726,10,0)</f>
        <v>Normal</v>
      </c>
      <c r="N392" s="48">
        <f>_xlfn.XLOOKUP(A392,Cleaned_Hospital_Details!A:A,Cleaned_Hospital_Details!B:B)</f>
        <v>0</v>
      </c>
      <c r="O392" s="49">
        <f>_xlfn.XLOOKUP($A392,Cleaned_Hospital_Details!$A:$A,Cleaned_Hospital_Details!C:C)</f>
        <v>26479.4</v>
      </c>
      <c r="P392" s="8" t="str">
        <f>_xlfn.XLOOKUP($A392,Cleaned_Hospital_Details!$A:$A,Cleaned_Hospital_Details!D:D)</f>
        <v>Tier - 2</v>
      </c>
      <c r="Q392" s="8" t="str">
        <f>_xlfn.XLOOKUP($A392,Cleaned_Hospital_Details!$A:$A,Cleaned_Hospital_Details!E:E)</f>
        <v>Tier - 2</v>
      </c>
      <c r="R392" s="8" t="str">
        <f>_xlfn.XLOOKUP($A392,Cleaned_Hospital_Details!$A:$A,Cleaned_Hospital_Details!F:F)</f>
        <v>R1011</v>
      </c>
      <c r="S392" s="15">
        <f>_xlfn.XLOOKUP($A392,Cleaned_Hospital_Details!$A:$A,Cleaned_Hospital_Details!G:G)</f>
        <v>38235</v>
      </c>
      <c r="T392" s="8">
        <f>_xlfn.XLOOKUP($A392,Cleaned_Hospital_Details!$A:$A,Cleaned_Hospital_Details!H:H)</f>
        <v>18</v>
      </c>
      <c r="U392" s="8" t="str">
        <f>_xlfn.XLOOKUP($A392,Cleaned_Hospital_Details!$A:$A,Cleaned_Hospital_Details!I:I)</f>
        <v>Child</v>
      </c>
      <c r="V392" t="str">
        <f t="shared" si="6"/>
        <v>Edward Breen</v>
      </c>
    </row>
    <row r="393" spans="1:22" ht="15.6" x14ac:dyDescent="0.3">
      <c r="A393" s="10" t="s">
        <v>429</v>
      </c>
      <c r="B393" s="8" t="str">
        <f>VLOOKUP(A393,Cleaned_Customer_Names!A392:D2727,2,0)</f>
        <v>Mr.</v>
      </c>
      <c r="C393" s="8" t="str">
        <f>VLOOKUP(A393,Cleaned_Customer_Names!A392:D2727,3,0)</f>
        <v>Ryan</v>
      </c>
      <c r="D393" s="8" t="str">
        <f>VLOOKUP($A393,Cleaned_Customer_Names!$A392:$D2727,4,0)</f>
        <v>Fitzsimons</v>
      </c>
      <c r="E393" s="22">
        <f>VLOOKUP($A393,Cleaned_Medical_Exam!$A392:$J2727,2,0)</f>
        <v>36.765000000000001</v>
      </c>
      <c r="F393" s="24">
        <f>VLOOKUP($A393,Cleaned_Medical_Exam!$A392:$J2727,3,0)</f>
        <v>11.95</v>
      </c>
      <c r="G393" s="20" t="str">
        <f>VLOOKUP($A393,Cleaned_Medical_Exam!$A392:$J2727,4,0)</f>
        <v>Yes</v>
      </c>
      <c r="H393" s="20" t="str">
        <f>VLOOKUP($A393,Cleaned_Medical_Exam!$A392:$J2727,5,0)</f>
        <v>No</v>
      </c>
      <c r="I393" s="20" t="str">
        <f>VLOOKUP($A393,Cleaned_Medical_Exam!$A392:$J2727,6,0)</f>
        <v>No</v>
      </c>
      <c r="J393" s="48">
        <f>VLOOKUP($A393,Cleaned_Medical_Exam!$A392:$J2727,7,0)</f>
        <v>2</v>
      </c>
      <c r="K393" s="8" t="str">
        <f>VLOOKUP($A393,Cleaned_Medical_Exam!$A392:$J2727,8,0)</f>
        <v>No</v>
      </c>
      <c r="L393" s="20" t="str">
        <f>VLOOKUP($A393,Cleaned_Medical_Exam!$A392:$J2727,9,0)</f>
        <v>Obesity</v>
      </c>
      <c r="M393" s="20" t="str">
        <f>VLOOKUP($A393,Cleaned_Medical_Exam!$A392:$J2727,10,0)</f>
        <v>Diabetes</v>
      </c>
      <c r="N393" s="48">
        <f>_xlfn.XLOOKUP(A393,Cleaned_Hospital_Details!A:A,Cleaned_Hospital_Details!B:B)</f>
        <v>2</v>
      </c>
      <c r="O393" s="49">
        <f>_xlfn.XLOOKUP($A393,Cleaned_Hospital_Details!$A:$A,Cleaned_Hospital_Details!C:C)</f>
        <v>26467.1</v>
      </c>
      <c r="P393" s="8" t="str">
        <f>_xlfn.XLOOKUP($A393,Cleaned_Hospital_Details!$A:$A,Cleaned_Hospital_Details!D:D)</f>
        <v>Tier - 2</v>
      </c>
      <c r="Q393" s="8" t="str">
        <f>_xlfn.XLOOKUP($A393,Cleaned_Hospital_Details!$A:$A,Cleaned_Hospital_Details!E:E)</f>
        <v>Tier - 3</v>
      </c>
      <c r="R393" s="8" t="str">
        <f>_xlfn.XLOOKUP($A393,Cleaned_Hospital_Details!$A:$A,Cleaned_Hospital_Details!F:F)</f>
        <v>R1012</v>
      </c>
      <c r="S393" s="15">
        <f>_xlfn.XLOOKUP($A393,Cleaned_Hospital_Details!$A:$A,Cleaned_Hospital_Details!G:G)</f>
        <v>25807</v>
      </c>
      <c r="T393" s="8">
        <f>_xlfn.XLOOKUP($A393,Cleaned_Hospital_Details!$A:$A,Cleaned_Hospital_Details!H:H)</f>
        <v>52</v>
      </c>
      <c r="U393" s="8" t="str">
        <f>_xlfn.XLOOKUP($A393,Cleaned_Hospital_Details!$A:$A,Cleaned_Hospital_Details!I:I)</f>
        <v>Adult</v>
      </c>
      <c r="V393" t="str">
        <f t="shared" si="6"/>
        <v>Ryan Fitzsimons</v>
      </c>
    </row>
    <row r="394" spans="1:22" ht="15.6" x14ac:dyDescent="0.3">
      <c r="A394" s="10" t="s">
        <v>430</v>
      </c>
      <c r="B394" s="8" t="str">
        <f>VLOOKUP(A394,Cleaned_Customer_Names!A393:D2728,2,0)</f>
        <v>Ms.</v>
      </c>
      <c r="C394" s="8" t="str">
        <f>VLOOKUP(A394,Cleaned_Customer_Names!A393:D2728,3,0)</f>
        <v>Kacee</v>
      </c>
      <c r="D394" s="8" t="str">
        <f>VLOOKUP($A394,Cleaned_Customer_Names!$A393:$D2728,4,0)</f>
        <v>Houle</v>
      </c>
      <c r="E394" s="22">
        <f>VLOOKUP($A394,Cleaned_Medical_Exam!$A393:$J2728,2,0)</f>
        <v>35.909999999999997</v>
      </c>
      <c r="F394" s="24">
        <f>VLOOKUP($A394,Cleaned_Medical_Exam!$A393:$J2728,3,0)</f>
        <v>8.7100000000000009</v>
      </c>
      <c r="G394" s="20" t="str">
        <f>VLOOKUP($A394,Cleaned_Medical_Exam!$A393:$J2728,4,0)</f>
        <v>No</v>
      </c>
      <c r="H394" s="20" t="str">
        <f>VLOOKUP($A394,Cleaned_Medical_Exam!$A393:$J2728,5,0)</f>
        <v>No</v>
      </c>
      <c r="I394" s="20" t="str">
        <f>VLOOKUP($A394,Cleaned_Medical_Exam!$A393:$J2728,6,0)</f>
        <v>No</v>
      </c>
      <c r="J394" s="48">
        <f>VLOOKUP($A394,Cleaned_Medical_Exam!$A393:$J2728,7,0)</f>
        <v>0</v>
      </c>
      <c r="K394" s="8" t="str">
        <f>VLOOKUP($A394,Cleaned_Medical_Exam!$A393:$J2728,8,0)</f>
        <v>No</v>
      </c>
      <c r="L394" s="20" t="str">
        <f>VLOOKUP($A394,Cleaned_Medical_Exam!$A393:$J2728,9,0)</f>
        <v>Obesity</v>
      </c>
      <c r="M394" s="20" t="str">
        <f>VLOOKUP($A394,Cleaned_Medical_Exam!$A393:$J2728,10,0)</f>
        <v>Diabetes</v>
      </c>
      <c r="N394" s="48">
        <f>_xlfn.XLOOKUP(A394,Cleaned_Hospital_Details!A:A,Cleaned_Hospital_Details!B:B)</f>
        <v>1</v>
      </c>
      <c r="O394" s="49">
        <f>_xlfn.XLOOKUP($A394,Cleaned_Hospital_Details!$A:$A,Cleaned_Hospital_Details!C:C)</f>
        <v>26392.26</v>
      </c>
      <c r="P394" s="8" t="str">
        <f>_xlfn.XLOOKUP($A394,Cleaned_Hospital_Details!$A:$A,Cleaned_Hospital_Details!D:D)</f>
        <v>Tier - 2</v>
      </c>
      <c r="Q394" s="8" t="str">
        <f>_xlfn.XLOOKUP($A394,Cleaned_Hospital_Details!$A:$A,Cleaned_Hospital_Details!E:E)</f>
        <v>Tier - 2</v>
      </c>
      <c r="R394" s="8" t="str">
        <f>_xlfn.XLOOKUP($A394,Cleaned_Hospital_Details!$A:$A,Cleaned_Hospital_Details!F:F)</f>
        <v>R1024</v>
      </c>
      <c r="S394" s="15">
        <f>_xlfn.XLOOKUP($A394,Cleaned_Hospital_Details!$A:$A,Cleaned_Hospital_Details!G:G)</f>
        <v>27293</v>
      </c>
      <c r="T394" s="8">
        <f>_xlfn.XLOOKUP($A394,Cleaned_Hospital_Details!$A:$A,Cleaned_Hospital_Details!H:H)</f>
        <v>48</v>
      </c>
      <c r="U394" s="8" t="str">
        <f>_xlfn.XLOOKUP($A394,Cleaned_Hospital_Details!$A:$A,Cleaned_Hospital_Details!I:I)</f>
        <v>Adult</v>
      </c>
      <c r="V394" t="str">
        <f t="shared" si="6"/>
        <v>Kacee Houle</v>
      </c>
    </row>
    <row r="395" spans="1:22" ht="15.6" x14ac:dyDescent="0.3">
      <c r="A395" s="10" t="s">
        <v>431</v>
      </c>
      <c r="B395" s="8" t="str">
        <f>VLOOKUP(A395,Cleaned_Customer_Names!A394:D2729,2,0)</f>
        <v>Mr.</v>
      </c>
      <c r="C395" s="8" t="str">
        <f>VLOOKUP(A395,Cleaned_Customer_Names!A394:D2729,3,0)</f>
        <v>Dave</v>
      </c>
      <c r="D395" s="8" t="str">
        <f>VLOOKUP($A395,Cleaned_Customer_Names!$A394:$D2729,4,0)</f>
        <v>Woodward</v>
      </c>
      <c r="E395" s="22">
        <f>VLOOKUP($A395,Cleaned_Medical_Exam!$A394:$J2729,2,0)</f>
        <v>32.06</v>
      </c>
      <c r="F395" s="24">
        <f>VLOOKUP($A395,Cleaned_Medical_Exam!$A394:$J2729,3,0)</f>
        <v>4.67</v>
      </c>
      <c r="G395" s="20" t="str">
        <f>VLOOKUP($A395,Cleaned_Medical_Exam!$A394:$J2729,4,0)</f>
        <v>No</v>
      </c>
      <c r="H395" s="20" t="str">
        <f>VLOOKUP($A395,Cleaned_Medical_Exam!$A394:$J2729,5,0)</f>
        <v>Yes</v>
      </c>
      <c r="I395" s="20" t="str">
        <f>VLOOKUP($A395,Cleaned_Medical_Exam!$A394:$J2729,6,0)</f>
        <v>No</v>
      </c>
      <c r="J395" s="48">
        <f>VLOOKUP($A395,Cleaned_Medical_Exam!$A394:$J2729,7,0)</f>
        <v>1</v>
      </c>
      <c r="K395" s="8" t="str">
        <f>VLOOKUP($A395,Cleaned_Medical_Exam!$A394:$J2729,8,0)</f>
        <v>Yes</v>
      </c>
      <c r="L395" s="20" t="str">
        <f>VLOOKUP($A395,Cleaned_Medical_Exam!$A394:$J2729,9,0)</f>
        <v>Obesity</v>
      </c>
      <c r="M395" s="20" t="str">
        <f>VLOOKUP($A395,Cleaned_Medical_Exam!$A394:$J2729,10,0)</f>
        <v>Normal</v>
      </c>
      <c r="N395" s="48">
        <f>_xlfn.XLOOKUP(A395,Cleaned_Hospital_Details!A:A,Cleaned_Hospital_Details!B:B)</f>
        <v>0</v>
      </c>
      <c r="O395" s="49">
        <f>_xlfn.XLOOKUP($A395,Cleaned_Hospital_Details!$A:$A,Cleaned_Hospital_Details!C:C)</f>
        <v>26316.59</v>
      </c>
      <c r="P395" s="8" t="str">
        <f>_xlfn.XLOOKUP($A395,Cleaned_Hospital_Details!$A:$A,Cleaned_Hospital_Details!D:D)</f>
        <v>Tier - 2</v>
      </c>
      <c r="Q395" s="8" t="str">
        <f>_xlfn.XLOOKUP($A395,Cleaned_Hospital_Details!$A:$A,Cleaned_Hospital_Details!E:E)</f>
        <v>Tier - 3</v>
      </c>
      <c r="R395" s="8" t="str">
        <f>_xlfn.XLOOKUP($A395,Cleaned_Hospital_Details!$A:$A,Cleaned_Hospital_Details!F:F)</f>
        <v>R1011</v>
      </c>
      <c r="S395" s="15">
        <f>_xlfn.XLOOKUP($A395,Cleaned_Hospital_Details!$A:$A,Cleaned_Hospital_Details!G:G)</f>
        <v>38326</v>
      </c>
      <c r="T395" s="8">
        <f>_xlfn.XLOOKUP($A395,Cleaned_Hospital_Details!$A:$A,Cleaned_Hospital_Details!H:H)</f>
        <v>18</v>
      </c>
      <c r="U395" s="8" t="str">
        <f>_xlfn.XLOOKUP($A395,Cleaned_Hospital_Details!$A:$A,Cleaned_Hospital_Details!I:I)</f>
        <v>Child</v>
      </c>
      <c r="V395" t="str">
        <f t="shared" si="6"/>
        <v>Dave Woodward</v>
      </c>
    </row>
    <row r="396" spans="1:22" ht="15.6" x14ac:dyDescent="0.3">
      <c r="A396" s="10" t="s">
        <v>432</v>
      </c>
      <c r="B396" s="8" t="str">
        <f>VLOOKUP(A396,Cleaned_Customer_Names!A395:D2730,2,0)</f>
        <v>Ms.</v>
      </c>
      <c r="C396" s="8" t="str">
        <f>VLOOKUP(A396,Cleaned_Customer_Names!A395:D2730,3,0)</f>
        <v>Maryanna</v>
      </c>
      <c r="D396" s="8" t="str">
        <f>VLOOKUP($A396,Cleaned_Customer_Names!$A395:$D2730,4,0)</f>
        <v>Ray</v>
      </c>
      <c r="E396" s="22">
        <f>VLOOKUP($A396,Cleaned_Medical_Exam!$A395:$J2730,2,0)</f>
        <v>24.1</v>
      </c>
      <c r="F396" s="24">
        <f>VLOOKUP($A396,Cleaned_Medical_Exam!$A395:$J2730,3,0)</f>
        <v>11.14</v>
      </c>
      <c r="G396" s="20" t="str">
        <f>VLOOKUP($A396,Cleaned_Medical_Exam!$A395:$J2730,4,0)</f>
        <v>Yes</v>
      </c>
      <c r="H396" s="20" t="str">
        <f>VLOOKUP($A396,Cleaned_Medical_Exam!$A395:$J2730,5,0)</f>
        <v>No</v>
      </c>
      <c r="I396" s="20" t="str">
        <f>VLOOKUP($A396,Cleaned_Medical_Exam!$A395:$J2730,6,0)</f>
        <v>No</v>
      </c>
      <c r="J396" s="48">
        <f>VLOOKUP($A396,Cleaned_Medical_Exam!$A395:$J2730,7,0)</f>
        <v>1</v>
      </c>
      <c r="K396" s="8" t="str">
        <f>VLOOKUP($A396,Cleaned_Medical_Exam!$A395:$J2730,8,0)</f>
        <v>No</v>
      </c>
      <c r="L396" s="20" t="str">
        <f>VLOOKUP($A396,Cleaned_Medical_Exam!$A395:$J2730,9,0)</f>
        <v>Healthy Weight</v>
      </c>
      <c r="M396" s="20" t="str">
        <f>VLOOKUP($A396,Cleaned_Medical_Exam!$A395:$J2730,10,0)</f>
        <v>Diabetes</v>
      </c>
      <c r="N396" s="48">
        <f>_xlfn.XLOOKUP(A396,Cleaned_Hospital_Details!A:A,Cleaned_Hospital_Details!B:B)</f>
        <v>1</v>
      </c>
      <c r="O396" s="49">
        <f>_xlfn.XLOOKUP($A396,Cleaned_Hospital_Details!$A:$A,Cleaned_Hospital_Details!C:C)</f>
        <v>26236.58</v>
      </c>
      <c r="P396" s="8" t="str">
        <f>_xlfn.XLOOKUP($A396,Cleaned_Hospital_Details!$A:$A,Cleaned_Hospital_Details!D:D)</f>
        <v>Tier - 2</v>
      </c>
      <c r="Q396" s="8" t="str">
        <f>_xlfn.XLOOKUP($A396,Cleaned_Hospital_Details!$A:$A,Cleaned_Hospital_Details!E:E)</f>
        <v>Tier - 1</v>
      </c>
      <c r="R396" s="8" t="str">
        <f>_xlfn.XLOOKUP($A396,Cleaned_Hospital_Details!$A:$A,Cleaned_Hospital_Details!F:F)</f>
        <v>R1011</v>
      </c>
      <c r="S396" s="15">
        <f>_xlfn.XLOOKUP($A396,Cleaned_Hospital_Details!$A:$A,Cleaned_Hospital_Details!G:G)</f>
        <v>27549</v>
      </c>
      <c r="T396" s="8">
        <f>_xlfn.XLOOKUP($A396,Cleaned_Hospital_Details!$A:$A,Cleaned_Hospital_Details!H:H)</f>
        <v>48</v>
      </c>
      <c r="U396" s="8" t="str">
        <f>_xlfn.XLOOKUP($A396,Cleaned_Hospital_Details!$A:$A,Cleaned_Hospital_Details!I:I)</f>
        <v>Adult</v>
      </c>
      <c r="V396" t="str">
        <f t="shared" si="6"/>
        <v>Maryanna Ray</v>
      </c>
    </row>
    <row r="397" spans="1:22" ht="15.6" x14ac:dyDescent="0.3">
      <c r="A397" s="10" t="s">
        <v>433</v>
      </c>
      <c r="B397" s="8" t="str">
        <f>VLOOKUP(A397,Cleaned_Customer_Names!A396:D2731,2,0)</f>
        <v>Ms.</v>
      </c>
      <c r="C397" s="8" t="str">
        <f>VLOOKUP(A397,Cleaned_Customer_Names!A396:D2731,3,0)</f>
        <v>Jessica</v>
      </c>
      <c r="D397" s="8" t="str">
        <f>VLOOKUP($A397,Cleaned_Customer_Names!$A396:$D2731,4,0)</f>
        <v>Jennings</v>
      </c>
      <c r="E397" s="22">
        <f>VLOOKUP($A397,Cleaned_Medical_Exam!$A396:$J2731,2,0)</f>
        <v>27.1</v>
      </c>
      <c r="F397" s="24">
        <f>VLOOKUP($A397,Cleaned_Medical_Exam!$A396:$J2731,3,0)</f>
        <v>9.0500000000000007</v>
      </c>
      <c r="G397" s="20" t="str">
        <f>VLOOKUP($A397,Cleaned_Medical_Exam!$A396:$J2731,4,0)</f>
        <v>No</v>
      </c>
      <c r="H397" s="20" t="str">
        <f>VLOOKUP($A397,Cleaned_Medical_Exam!$A396:$J2731,5,0)</f>
        <v>No</v>
      </c>
      <c r="I397" s="20" t="str">
        <f>VLOOKUP($A397,Cleaned_Medical_Exam!$A396:$J2731,6,0)</f>
        <v>No</v>
      </c>
      <c r="J397" s="48">
        <f>VLOOKUP($A397,Cleaned_Medical_Exam!$A396:$J2731,7,0)</f>
        <v>2</v>
      </c>
      <c r="K397" s="8" t="str">
        <f>VLOOKUP($A397,Cleaned_Medical_Exam!$A396:$J2731,8,0)</f>
        <v>No</v>
      </c>
      <c r="L397" s="20" t="str">
        <f>VLOOKUP($A397,Cleaned_Medical_Exam!$A396:$J2731,9,0)</f>
        <v>Overweight</v>
      </c>
      <c r="M397" s="20" t="str">
        <f>VLOOKUP($A397,Cleaned_Medical_Exam!$A396:$J2731,10,0)</f>
        <v>Diabetes</v>
      </c>
      <c r="N397" s="48">
        <f>_xlfn.XLOOKUP(A397,Cleaned_Hospital_Details!A:A,Cleaned_Hospital_Details!B:B)</f>
        <v>1</v>
      </c>
      <c r="O397" s="49">
        <f>_xlfn.XLOOKUP($A397,Cleaned_Hospital_Details!$A:$A,Cleaned_Hospital_Details!C:C)</f>
        <v>26140.36</v>
      </c>
      <c r="P397" s="8" t="str">
        <f>_xlfn.XLOOKUP($A397,Cleaned_Hospital_Details!$A:$A,Cleaned_Hospital_Details!D:D)</f>
        <v>Tier - 2</v>
      </c>
      <c r="Q397" s="8" t="str">
        <f>_xlfn.XLOOKUP($A397,Cleaned_Hospital_Details!$A:$A,Cleaned_Hospital_Details!E:E)</f>
        <v>Tier - 3</v>
      </c>
      <c r="R397" s="8" t="str">
        <f>_xlfn.XLOOKUP($A397,Cleaned_Hospital_Details!$A:$A,Cleaned_Hospital_Details!F:F)</f>
        <v>R1011</v>
      </c>
      <c r="S397" s="15">
        <f>_xlfn.XLOOKUP($A397,Cleaned_Hospital_Details!$A:$A,Cleaned_Hospital_Details!G:G)</f>
        <v>26852</v>
      </c>
      <c r="T397" s="8">
        <f>_xlfn.XLOOKUP($A397,Cleaned_Hospital_Details!$A:$A,Cleaned_Hospital_Details!H:H)</f>
        <v>49</v>
      </c>
      <c r="U397" s="8" t="str">
        <f>_xlfn.XLOOKUP($A397,Cleaned_Hospital_Details!$A:$A,Cleaned_Hospital_Details!I:I)</f>
        <v>Adult</v>
      </c>
      <c r="V397" t="str">
        <f t="shared" si="6"/>
        <v>Jessica Jennings</v>
      </c>
    </row>
    <row r="398" spans="1:22" ht="15.6" x14ac:dyDescent="0.3">
      <c r="A398" s="10" t="s">
        <v>434</v>
      </c>
      <c r="B398" s="8" t="str">
        <f>VLOOKUP(A398,Cleaned_Customer_Names!A397:D2732,2,0)</f>
        <v>Ms.</v>
      </c>
      <c r="C398" s="8" t="str">
        <f>VLOOKUP(A398,Cleaned_Customer_Names!A397:D2732,3,0)</f>
        <v>Deanna</v>
      </c>
      <c r="D398" s="8" t="str">
        <f>VLOOKUP($A398,Cleaned_Customer_Names!$A397:$D2732,4,0)</f>
        <v>Fuller</v>
      </c>
      <c r="E398" s="22">
        <f>VLOOKUP($A398,Cleaned_Medical_Exam!$A397:$J2732,2,0)</f>
        <v>24.42</v>
      </c>
      <c r="F398" s="24">
        <f>VLOOKUP($A398,Cleaned_Medical_Exam!$A397:$J2732,3,0)</f>
        <v>11.31</v>
      </c>
      <c r="G398" s="20" t="str">
        <f>VLOOKUP($A398,Cleaned_Medical_Exam!$A397:$J2732,4,0)</f>
        <v>No</v>
      </c>
      <c r="H398" s="20" t="str">
        <f>VLOOKUP($A398,Cleaned_Medical_Exam!$A397:$J2732,5,0)</f>
        <v>No</v>
      </c>
      <c r="I398" s="20" t="str">
        <f>VLOOKUP($A398,Cleaned_Medical_Exam!$A397:$J2732,6,0)</f>
        <v>No</v>
      </c>
      <c r="J398" s="48">
        <f>VLOOKUP($A398,Cleaned_Medical_Exam!$A397:$J2732,7,0)</f>
        <v>0</v>
      </c>
      <c r="K398" s="8" t="str">
        <f>VLOOKUP($A398,Cleaned_Medical_Exam!$A397:$J2732,8,0)</f>
        <v>Yes</v>
      </c>
      <c r="L398" s="20" t="str">
        <f>VLOOKUP($A398,Cleaned_Medical_Exam!$A397:$J2732,9,0)</f>
        <v>Healthy Weight</v>
      </c>
      <c r="M398" s="20" t="str">
        <f>VLOOKUP($A398,Cleaned_Medical_Exam!$A397:$J2732,10,0)</f>
        <v>Diabetes</v>
      </c>
      <c r="N398" s="48">
        <f>_xlfn.XLOOKUP(A398,Cleaned_Hospital_Details!A:A,Cleaned_Hospital_Details!B:B)</f>
        <v>0</v>
      </c>
      <c r="O398" s="49">
        <f>_xlfn.XLOOKUP($A398,Cleaned_Hospital_Details!$A:$A,Cleaned_Hospital_Details!C:C)</f>
        <v>26125.67</v>
      </c>
      <c r="P398" s="8" t="str">
        <f>_xlfn.XLOOKUP($A398,Cleaned_Hospital_Details!$A:$A,Cleaned_Hospital_Details!D:D)</f>
        <v>Tier - 2</v>
      </c>
      <c r="Q398" s="8" t="str">
        <f>_xlfn.XLOOKUP($A398,Cleaned_Hospital_Details!$A:$A,Cleaned_Hospital_Details!E:E)</f>
        <v>Tier - 1</v>
      </c>
      <c r="R398" s="8" t="str">
        <f>_xlfn.XLOOKUP($A398,Cleaned_Hospital_Details!$A:$A,Cleaned_Hospital_Details!F:F)</f>
        <v>R1013</v>
      </c>
      <c r="S398" s="15">
        <f>_xlfn.XLOOKUP($A398,Cleaned_Hospital_Details!$A:$A,Cleaned_Hospital_Details!G:G)</f>
        <v>37540</v>
      </c>
      <c r="T398" s="8">
        <f>_xlfn.XLOOKUP($A398,Cleaned_Hospital_Details!$A:$A,Cleaned_Hospital_Details!H:H)</f>
        <v>20</v>
      </c>
      <c r="U398" s="8" t="str">
        <f>_xlfn.XLOOKUP($A398,Cleaned_Hospital_Details!$A:$A,Cleaned_Hospital_Details!I:I)</f>
        <v>Adult</v>
      </c>
      <c r="V398" t="str">
        <f t="shared" si="6"/>
        <v>Deanna Fuller</v>
      </c>
    </row>
    <row r="399" spans="1:22" ht="15.6" x14ac:dyDescent="0.3">
      <c r="A399" s="10" t="s">
        <v>435</v>
      </c>
      <c r="B399" s="8" t="str">
        <f>VLOOKUP(A399,Cleaned_Customer_Names!A398:D2733,2,0)</f>
        <v>Mr.</v>
      </c>
      <c r="C399" s="8" t="str">
        <f>VLOOKUP(A399,Cleaned_Customer_Names!A398:D2733,3,0)</f>
        <v>Peter</v>
      </c>
      <c r="D399" s="8" t="str">
        <f>VLOOKUP($A399,Cleaned_Customer_Names!$A398:$D2733,4,0)</f>
        <v>Lovisek</v>
      </c>
      <c r="E399" s="22">
        <f>VLOOKUP($A399,Cleaned_Medical_Exam!$A398:$J2733,2,0)</f>
        <v>26.695</v>
      </c>
      <c r="F399" s="24">
        <f>VLOOKUP($A399,Cleaned_Medical_Exam!$A398:$J2733,3,0)</f>
        <v>4.68</v>
      </c>
      <c r="G399" s="20" t="str">
        <f>VLOOKUP($A399,Cleaned_Medical_Exam!$A398:$J2733,4,0)</f>
        <v>Yes</v>
      </c>
      <c r="H399" s="20" t="str">
        <f>VLOOKUP($A399,Cleaned_Medical_Exam!$A398:$J2733,5,0)</f>
        <v>No</v>
      </c>
      <c r="I399" s="20" t="str">
        <f>VLOOKUP($A399,Cleaned_Medical_Exam!$A398:$J2733,6,0)</f>
        <v>No</v>
      </c>
      <c r="J399" s="48">
        <f>VLOOKUP($A399,Cleaned_Medical_Exam!$A398:$J2733,7,0)</f>
        <v>2</v>
      </c>
      <c r="K399" s="8" t="str">
        <f>VLOOKUP($A399,Cleaned_Medical_Exam!$A398:$J2733,8,0)</f>
        <v>Yes</v>
      </c>
      <c r="L399" s="20" t="str">
        <f>VLOOKUP($A399,Cleaned_Medical_Exam!$A398:$J2733,9,0)</f>
        <v>Overweight</v>
      </c>
      <c r="M399" s="20" t="str">
        <f>VLOOKUP($A399,Cleaned_Medical_Exam!$A398:$J2733,10,0)</f>
        <v>Normal</v>
      </c>
      <c r="N399" s="48">
        <f>_xlfn.XLOOKUP(A399,Cleaned_Hospital_Details!A:A,Cleaned_Hospital_Details!B:B)</f>
        <v>1</v>
      </c>
      <c r="O399" s="49">
        <f>_xlfn.XLOOKUP($A399,Cleaned_Hospital_Details!$A:$A,Cleaned_Hospital_Details!C:C)</f>
        <v>26109.33</v>
      </c>
      <c r="P399" s="8" t="str">
        <f>_xlfn.XLOOKUP($A399,Cleaned_Hospital_Details!$A:$A,Cleaned_Hospital_Details!D:D)</f>
        <v>Tier - 2</v>
      </c>
      <c r="Q399" s="8" t="str">
        <f>_xlfn.XLOOKUP($A399,Cleaned_Hospital_Details!$A:$A,Cleaned_Hospital_Details!E:E)</f>
        <v>Tier - 3</v>
      </c>
      <c r="R399" s="8" t="str">
        <f>_xlfn.XLOOKUP($A399,Cleaned_Hospital_Details!$A:$A,Cleaned_Hospital_Details!F:F)</f>
        <v>R1012</v>
      </c>
      <c r="S399" s="15">
        <f>_xlfn.XLOOKUP($A399,Cleaned_Hospital_Details!$A:$A,Cleaned_Hospital_Details!G:G)</f>
        <v>24297</v>
      </c>
      <c r="T399" s="8">
        <f>_xlfn.XLOOKUP($A399,Cleaned_Hospital_Details!$A:$A,Cleaned_Hospital_Details!H:H)</f>
        <v>56</v>
      </c>
      <c r="U399" s="8" t="str">
        <f>_xlfn.XLOOKUP($A399,Cleaned_Hospital_Details!$A:$A,Cleaned_Hospital_Details!I:I)</f>
        <v>Old</v>
      </c>
      <c r="V399" t="str">
        <f t="shared" si="6"/>
        <v>Peter Lovisek</v>
      </c>
    </row>
    <row r="400" spans="1:22" ht="15.6" x14ac:dyDescent="0.3">
      <c r="A400" s="10" t="s">
        <v>436</v>
      </c>
      <c r="B400" s="8" t="str">
        <f>VLOOKUP(A400,Cleaned_Customer_Names!A399:D2734,2,0)</f>
        <v>Ms.</v>
      </c>
      <c r="C400" s="8" t="str">
        <f>VLOOKUP(A400,Cleaned_Customer_Names!A399:D2734,3,0)</f>
        <v>Rebecca</v>
      </c>
      <c r="D400" s="8" t="str">
        <f>VLOOKUP($A400,Cleaned_Customer_Names!$A399:$D2734,4,0)</f>
        <v>Painter</v>
      </c>
      <c r="E400" s="22">
        <f>VLOOKUP($A400,Cleaned_Medical_Exam!$A399:$J2734,2,0)</f>
        <v>27.79</v>
      </c>
      <c r="F400" s="24">
        <f>VLOOKUP($A400,Cleaned_Medical_Exam!$A399:$J2734,3,0)</f>
        <v>6.05</v>
      </c>
      <c r="G400" s="20" t="str">
        <f>VLOOKUP($A400,Cleaned_Medical_Exam!$A399:$J2734,4,0)</f>
        <v>Yes</v>
      </c>
      <c r="H400" s="20" t="str">
        <f>VLOOKUP($A400,Cleaned_Medical_Exam!$A399:$J2734,5,0)</f>
        <v>Yes</v>
      </c>
      <c r="I400" s="20" t="str">
        <f>VLOOKUP($A400,Cleaned_Medical_Exam!$A399:$J2734,6,0)</f>
        <v>No</v>
      </c>
      <c r="J400" s="48">
        <f>VLOOKUP($A400,Cleaned_Medical_Exam!$A399:$J2734,7,0)</f>
        <v>1</v>
      </c>
      <c r="K400" s="8" t="str">
        <f>VLOOKUP($A400,Cleaned_Medical_Exam!$A399:$J2734,8,0)</f>
        <v>Yes</v>
      </c>
      <c r="L400" s="20" t="str">
        <f>VLOOKUP($A400,Cleaned_Medical_Exam!$A399:$J2734,9,0)</f>
        <v>Overweight</v>
      </c>
      <c r="M400" s="20" t="str">
        <f>VLOOKUP($A400,Cleaned_Medical_Exam!$A399:$J2734,10,0)</f>
        <v>Prediabetes</v>
      </c>
      <c r="N400" s="48">
        <f>_xlfn.XLOOKUP(A400,Cleaned_Hospital_Details!A:A,Cleaned_Hospital_Details!B:B)</f>
        <v>0</v>
      </c>
      <c r="O400" s="49">
        <f>_xlfn.XLOOKUP($A400,Cleaned_Hospital_Details!$A:$A,Cleaned_Hospital_Details!C:C)</f>
        <v>26026.97</v>
      </c>
      <c r="P400" s="8" t="str">
        <f>_xlfn.XLOOKUP($A400,Cleaned_Hospital_Details!$A:$A,Cleaned_Hospital_Details!D:D)</f>
        <v>Tier - 2</v>
      </c>
      <c r="Q400" s="8" t="str">
        <f>_xlfn.XLOOKUP($A400,Cleaned_Hospital_Details!$A:$A,Cleaned_Hospital_Details!E:E)</f>
        <v>Tier - 3</v>
      </c>
      <c r="R400" s="8" t="str">
        <f>_xlfn.XLOOKUP($A400,Cleaned_Hospital_Details!$A:$A,Cleaned_Hospital_Details!F:F)</f>
        <v>R1011</v>
      </c>
      <c r="S400" s="15">
        <f>_xlfn.XLOOKUP($A400,Cleaned_Hospital_Details!$A:$A,Cleaned_Hospital_Details!G:G)</f>
        <v>36886</v>
      </c>
      <c r="T400" s="8">
        <f>_xlfn.XLOOKUP($A400,Cleaned_Hospital_Details!$A:$A,Cleaned_Hospital_Details!H:H)</f>
        <v>22</v>
      </c>
      <c r="U400" s="8" t="str">
        <f>_xlfn.XLOOKUP($A400,Cleaned_Hospital_Details!$A:$A,Cleaned_Hospital_Details!I:I)</f>
        <v>Adult</v>
      </c>
      <c r="V400" t="str">
        <f t="shared" si="6"/>
        <v>Rebecca Painter</v>
      </c>
    </row>
    <row r="401" spans="1:22" ht="15.6" x14ac:dyDescent="0.3">
      <c r="A401" s="10" t="s">
        <v>437</v>
      </c>
      <c r="B401" s="8" t="str">
        <f>VLOOKUP(A401,Cleaned_Customer_Names!A400:D2735,2,0)</f>
        <v>Ms.</v>
      </c>
      <c r="C401" s="8" t="str">
        <f>VLOOKUP(A401,Cleaned_Customer_Names!A400:D2735,3,0)</f>
        <v>Elizabeth</v>
      </c>
      <c r="D401" s="8" t="str">
        <f>VLOOKUP($A401,Cleaned_Customer_Names!$A400:$D2735,4,0)</f>
        <v>Edwards</v>
      </c>
      <c r="E401" s="22">
        <f>VLOOKUP($A401,Cleaned_Medical_Exam!$A400:$J2735,2,0)</f>
        <v>32.68</v>
      </c>
      <c r="F401" s="24">
        <f>VLOOKUP($A401,Cleaned_Medical_Exam!$A400:$J2735,3,0)</f>
        <v>4.68</v>
      </c>
      <c r="G401" s="20" t="str">
        <f>VLOOKUP($A401,Cleaned_Medical_Exam!$A400:$J2735,4,0)</f>
        <v>Yes</v>
      </c>
      <c r="H401" s="20" t="str">
        <f>VLOOKUP($A401,Cleaned_Medical_Exam!$A400:$J2735,5,0)</f>
        <v>No</v>
      </c>
      <c r="I401" s="20" t="str">
        <f>VLOOKUP($A401,Cleaned_Medical_Exam!$A400:$J2735,6,0)</f>
        <v>No</v>
      </c>
      <c r="J401" s="48">
        <f>VLOOKUP($A401,Cleaned_Medical_Exam!$A400:$J2735,7,0)</f>
        <v>0</v>
      </c>
      <c r="K401" s="8" t="str">
        <f>VLOOKUP($A401,Cleaned_Medical_Exam!$A400:$J2735,8,0)</f>
        <v>No</v>
      </c>
      <c r="L401" s="20" t="str">
        <f>VLOOKUP($A401,Cleaned_Medical_Exam!$A400:$J2735,9,0)</f>
        <v>Obesity</v>
      </c>
      <c r="M401" s="20" t="str">
        <f>VLOOKUP($A401,Cleaned_Medical_Exam!$A400:$J2735,10,0)</f>
        <v>Normal</v>
      </c>
      <c r="N401" s="48">
        <f>_xlfn.XLOOKUP(A401,Cleaned_Hospital_Details!A:A,Cleaned_Hospital_Details!B:B)</f>
        <v>2</v>
      </c>
      <c r="O401" s="49">
        <f>_xlfn.XLOOKUP($A401,Cleaned_Hospital_Details!$A:$A,Cleaned_Hospital_Details!C:C)</f>
        <v>26018.95</v>
      </c>
      <c r="P401" s="8" t="str">
        <f>_xlfn.XLOOKUP($A401,Cleaned_Hospital_Details!$A:$A,Cleaned_Hospital_Details!D:D)</f>
        <v>Tier - 2</v>
      </c>
      <c r="Q401" s="8" t="str">
        <f>_xlfn.XLOOKUP($A401,Cleaned_Hospital_Details!$A:$A,Cleaned_Hospital_Details!E:E)</f>
        <v>Tier - 2</v>
      </c>
      <c r="R401" s="8" t="str">
        <f>_xlfn.XLOOKUP($A401,Cleaned_Hospital_Details!$A:$A,Cleaned_Hospital_Details!F:F)</f>
        <v>R1012</v>
      </c>
      <c r="S401" s="15">
        <f>_xlfn.XLOOKUP($A401,Cleaned_Hospital_Details!$A:$A,Cleaned_Hospital_Details!G:G)</f>
        <v>37047</v>
      </c>
      <c r="T401" s="8">
        <f>_xlfn.XLOOKUP($A401,Cleaned_Hospital_Details!$A:$A,Cleaned_Hospital_Details!H:H)</f>
        <v>22</v>
      </c>
      <c r="U401" s="8" t="str">
        <f>_xlfn.XLOOKUP($A401,Cleaned_Hospital_Details!$A:$A,Cleaned_Hospital_Details!I:I)</f>
        <v>Adult</v>
      </c>
      <c r="V401" t="str">
        <f t="shared" si="6"/>
        <v>Elizabeth Edwards</v>
      </c>
    </row>
    <row r="402" spans="1:22" ht="15.6" x14ac:dyDescent="0.3">
      <c r="A402" s="10" t="s">
        <v>438</v>
      </c>
      <c r="B402" s="8" t="str">
        <f>VLOOKUP(A402,Cleaned_Customer_Names!A401:D2736,2,0)</f>
        <v>Mr.</v>
      </c>
      <c r="C402" s="8" t="str">
        <f>VLOOKUP(A402,Cleaned_Customer_Names!A401:D2736,3,0)</f>
        <v>Gregory</v>
      </c>
      <c r="D402" s="8" t="str">
        <f>VLOOKUP($A402,Cleaned_Customer_Names!$A401:$D2736,4,0)</f>
        <v>Liebl</v>
      </c>
      <c r="E402" s="22">
        <f>VLOOKUP($A402,Cleaned_Medical_Exam!$A401:$J2736,2,0)</f>
        <v>26.4</v>
      </c>
      <c r="F402" s="24">
        <f>VLOOKUP($A402,Cleaned_Medical_Exam!$A401:$J2736,3,0)</f>
        <v>9.5</v>
      </c>
      <c r="G402" s="20" t="str">
        <f>VLOOKUP($A402,Cleaned_Medical_Exam!$A401:$J2736,4,0)</f>
        <v>Yes</v>
      </c>
      <c r="H402" s="20" t="str">
        <f>VLOOKUP($A402,Cleaned_Medical_Exam!$A401:$J2736,5,0)</f>
        <v>No</v>
      </c>
      <c r="I402" s="20" t="str">
        <f>VLOOKUP($A402,Cleaned_Medical_Exam!$A401:$J2736,6,0)</f>
        <v>No</v>
      </c>
      <c r="J402" s="48">
        <f>VLOOKUP($A402,Cleaned_Medical_Exam!$A401:$J2736,7,0)</f>
        <v>2</v>
      </c>
      <c r="K402" s="8" t="str">
        <f>VLOOKUP($A402,Cleaned_Medical_Exam!$A401:$J2736,8,0)</f>
        <v>No</v>
      </c>
      <c r="L402" s="20" t="str">
        <f>VLOOKUP($A402,Cleaned_Medical_Exam!$A401:$J2736,9,0)</f>
        <v>Overweight</v>
      </c>
      <c r="M402" s="20" t="str">
        <f>VLOOKUP($A402,Cleaned_Medical_Exam!$A401:$J2736,10,0)</f>
        <v>Diabetes</v>
      </c>
      <c r="N402" s="48">
        <f>_xlfn.XLOOKUP(A402,Cleaned_Hospital_Details!A:A,Cleaned_Hospital_Details!B:B)</f>
        <v>3</v>
      </c>
      <c r="O402" s="49">
        <f>_xlfn.XLOOKUP($A402,Cleaned_Hospital_Details!$A:$A,Cleaned_Hospital_Details!C:C)</f>
        <v>25992.82</v>
      </c>
      <c r="P402" s="8" t="str">
        <f>_xlfn.XLOOKUP($A402,Cleaned_Hospital_Details!$A:$A,Cleaned_Hospital_Details!D:D)</f>
        <v>Tier - 2</v>
      </c>
      <c r="Q402" s="8" t="str">
        <f>_xlfn.XLOOKUP($A402,Cleaned_Hospital_Details!$A:$A,Cleaned_Hospital_Details!E:E)</f>
        <v>Tier - 2</v>
      </c>
      <c r="R402" s="8" t="str">
        <f>_xlfn.XLOOKUP($A402,Cleaned_Hospital_Details!$A:$A,Cleaned_Hospital_Details!F:F)</f>
        <v>R1013</v>
      </c>
      <c r="S402" s="15">
        <f>_xlfn.XLOOKUP($A402,Cleaned_Hospital_Details!$A:$A,Cleaned_Hospital_Details!G:G)</f>
        <v>25905</v>
      </c>
      <c r="T402" s="8">
        <f>_xlfn.XLOOKUP($A402,Cleaned_Hospital_Details!$A:$A,Cleaned_Hospital_Details!H:H)</f>
        <v>52</v>
      </c>
      <c r="U402" s="8" t="str">
        <f>_xlfn.XLOOKUP($A402,Cleaned_Hospital_Details!$A:$A,Cleaned_Hospital_Details!I:I)</f>
        <v>Adult</v>
      </c>
      <c r="V402" t="str">
        <f t="shared" si="6"/>
        <v>Gregory Liebl</v>
      </c>
    </row>
    <row r="403" spans="1:22" ht="15.6" x14ac:dyDescent="0.3">
      <c r="A403" s="10" t="s">
        <v>439</v>
      </c>
      <c r="B403" s="8" t="str">
        <f>VLOOKUP(A403,Cleaned_Customer_Names!A402:D2737,2,0)</f>
        <v>Ms.</v>
      </c>
      <c r="C403" s="8" t="str">
        <f>VLOOKUP(A403,Cleaned_Customer_Names!A402:D2737,3,0)</f>
        <v>Sarah</v>
      </c>
      <c r="D403" s="8" t="str">
        <f>VLOOKUP($A403,Cleaned_Customer_Names!$A402:$D2737,4,0)</f>
        <v>Kasabian-Larson</v>
      </c>
      <c r="E403" s="22">
        <f>VLOOKUP($A403,Cleaned_Medical_Exam!$A402:$J2737,2,0)</f>
        <v>23.655000000000001</v>
      </c>
      <c r="F403" s="24">
        <f>VLOOKUP($A403,Cleaned_Medical_Exam!$A402:$J2737,3,0)</f>
        <v>10.84</v>
      </c>
      <c r="G403" s="20" t="str">
        <f>VLOOKUP($A403,Cleaned_Medical_Exam!$A402:$J2737,4,0)</f>
        <v>Yes</v>
      </c>
      <c r="H403" s="20" t="str">
        <f>VLOOKUP($A403,Cleaned_Medical_Exam!$A402:$J2737,5,0)</f>
        <v>No</v>
      </c>
      <c r="I403" s="20" t="str">
        <f>VLOOKUP($A403,Cleaned_Medical_Exam!$A402:$J2737,6,0)</f>
        <v>Yes</v>
      </c>
      <c r="J403" s="48">
        <f>VLOOKUP($A403,Cleaned_Medical_Exam!$A402:$J2737,7,0)</f>
        <v>1</v>
      </c>
      <c r="K403" s="8" t="str">
        <f>VLOOKUP($A403,Cleaned_Medical_Exam!$A402:$J2737,8,0)</f>
        <v>Yes</v>
      </c>
      <c r="L403" s="20" t="str">
        <f>VLOOKUP($A403,Cleaned_Medical_Exam!$A402:$J2737,9,0)</f>
        <v>Healthy Weight</v>
      </c>
      <c r="M403" s="20" t="str">
        <f>VLOOKUP($A403,Cleaned_Medical_Exam!$A402:$J2737,10,0)</f>
        <v>Diabetes</v>
      </c>
      <c r="N403" s="48">
        <f>_xlfn.XLOOKUP(A403,Cleaned_Hospital_Details!A:A,Cleaned_Hospital_Details!B:B)</f>
        <v>0</v>
      </c>
      <c r="O403" s="49">
        <f>_xlfn.XLOOKUP($A403,Cleaned_Hospital_Details!$A:$A,Cleaned_Hospital_Details!C:C)</f>
        <v>25678.78</v>
      </c>
      <c r="P403" s="8" t="str">
        <f>_xlfn.XLOOKUP($A403,Cleaned_Hospital_Details!$A:$A,Cleaned_Hospital_Details!D:D)</f>
        <v>Tier - 2</v>
      </c>
      <c r="Q403" s="8" t="str">
        <f>_xlfn.XLOOKUP($A403,Cleaned_Hospital_Details!$A:$A,Cleaned_Hospital_Details!E:E)</f>
        <v>Tier - 3</v>
      </c>
      <c r="R403" s="8" t="str">
        <f>_xlfn.XLOOKUP($A403,Cleaned_Hospital_Details!$A:$A,Cleaned_Hospital_Details!F:F)</f>
        <v>R1012</v>
      </c>
      <c r="S403" s="15">
        <f>_xlfn.XLOOKUP($A403,Cleaned_Hospital_Details!$A:$A,Cleaned_Hospital_Details!G:G)</f>
        <v>23244</v>
      </c>
      <c r="T403" s="8">
        <f>_xlfn.XLOOKUP($A403,Cleaned_Hospital_Details!$A:$A,Cleaned_Hospital_Details!H:H)</f>
        <v>59</v>
      </c>
      <c r="U403" s="8" t="str">
        <f>_xlfn.XLOOKUP($A403,Cleaned_Hospital_Details!$A:$A,Cleaned_Hospital_Details!I:I)</f>
        <v>Old</v>
      </c>
      <c r="V403" t="str">
        <f t="shared" si="6"/>
        <v>Sarah Kasabian-Larson</v>
      </c>
    </row>
    <row r="404" spans="1:22" ht="15.6" x14ac:dyDescent="0.3">
      <c r="A404" s="10" t="s">
        <v>440</v>
      </c>
      <c r="B404" s="8" t="str">
        <f>VLOOKUP(A404,Cleaned_Customer_Names!A403:D2738,2,0)</f>
        <v>Ms.</v>
      </c>
      <c r="C404" s="8" t="str">
        <f>VLOOKUP(A404,Cleaned_Customer_Names!A403:D2738,3,0)</f>
        <v>Anne</v>
      </c>
      <c r="D404" s="8" t="str">
        <f>VLOOKUP($A404,Cleaned_Customer_Names!$A403:$D2738,4,0)</f>
        <v>Creamer</v>
      </c>
      <c r="E404" s="22">
        <f>VLOOKUP($A404,Cleaned_Medical_Exam!$A403:$J2738,2,0)</f>
        <v>27.36</v>
      </c>
      <c r="F404" s="24">
        <f>VLOOKUP($A404,Cleaned_Medical_Exam!$A403:$J2738,3,0)</f>
        <v>5.88</v>
      </c>
      <c r="G404" s="20" t="str">
        <f>VLOOKUP($A404,Cleaned_Medical_Exam!$A403:$J2738,4,0)</f>
        <v>No</v>
      </c>
      <c r="H404" s="20" t="str">
        <f>VLOOKUP($A404,Cleaned_Medical_Exam!$A403:$J2738,5,0)</f>
        <v>No</v>
      </c>
      <c r="I404" s="20" t="str">
        <f>VLOOKUP($A404,Cleaned_Medical_Exam!$A403:$J2738,6,0)</f>
        <v>No</v>
      </c>
      <c r="J404" s="48">
        <f>VLOOKUP($A404,Cleaned_Medical_Exam!$A403:$J2738,7,0)</f>
        <v>2</v>
      </c>
      <c r="K404" s="8" t="str">
        <f>VLOOKUP($A404,Cleaned_Medical_Exam!$A403:$J2738,8,0)</f>
        <v>No</v>
      </c>
      <c r="L404" s="20" t="str">
        <f>VLOOKUP($A404,Cleaned_Medical_Exam!$A403:$J2738,9,0)</f>
        <v>Overweight</v>
      </c>
      <c r="M404" s="20" t="str">
        <f>VLOOKUP($A404,Cleaned_Medical_Exam!$A403:$J2738,10,0)</f>
        <v>Prediabetes</v>
      </c>
      <c r="N404" s="48">
        <f>_xlfn.XLOOKUP(A404,Cleaned_Hospital_Details!A:A,Cleaned_Hospital_Details!B:B)</f>
        <v>0</v>
      </c>
      <c r="O404" s="49">
        <f>_xlfn.XLOOKUP($A404,Cleaned_Hospital_Details!$A:$A,Cleaned_Hospital_Details!C:C)</f>
        <v>25656.58</v>
      </c>
      <c r="P404" s="8" t="str">
        <f>_xlfn.XLOOKUP($A404,Cleaned_Hospital_Details!$A:$A,Cleaned_Hospital_Details!D:D)</f>
        <v>Tier - 2</v>
      </c>
      <c r="Q404" s="8" t="str">
        <f>_xlfn.XLOOKUP($A404,Cleaned_Hospital_Details!$A:$A,Cleaned_Hospital_Details!E:E)</f>
        <v>Tier - 3</v>
      </c>
      <c r="R404" s="8" t="str">
        <f>_xlfn.XLOOKUP($A404,Cleaned_Hospital_Details!$A:$A,Cleaned_Hospital_Details!F:F)</f>
        <v>R1024</v>
      </c>
      <c r="S404" s="15">
        <f>_xlfn.XLOOKUP($A404,Cleaned_Hospital_Details!$A:$A,Cleaned_Hospital_Details!G:G)</f>
        <v>26497</v>
      </c>
      <c r="T404" s="8">
        <f>_xlfn.XLOOKUP($A404,Cleaned_Hospital_Details!$A:$A,Cleaned_Hospital_Details!H:H)</f>
        <v>50</v>
      </c>
      <c r="U404" s="8" t="str">
        <f>_xlfn.XLOOKUP($A404,Cleaned_Hospital_Details!$A:$A,Cleaned_Hospital_Details!I:I)</f>
        <v>Adult</v>
      </c>
      <c r="V404" t="str">
        <f t="shared" si="6"/>
        <v>Anne Creamer</v>
      </c>
    </row>
    <row r="405" spans="1:22" ht="15.6" x14ac:dyDescent="0.3">
      <c r="A405" s="10" t="s">
        <v>441</v>
      </c>
      <c r="B405" s="8" t="str">
        <f>VLOOKUP(A405,Cleaned_Customer_Names!A404:D2739,2,0)</f>
        <v>Mr.</v>
      </c>
      <c r="C405" s="8" t="str">
        <f>VLOOKUP(A405,Cleaned_Customer_Names!A404:D2739,3,0)</f>
        <v>Christopher</v>
      </c>
      <c r="D405" s="8" t="str">
        <f>VLOOKUP($A405,Cleaned_Customer_Names!$A404:$D2739,4,0)</f>
        <v>Kimbel</v>
      </c>
      <c r="E405" s="22">
        <f>VLOOKUP($A405,Cleaned_Medical_Exam!$A404:$J2739,2,0)</f>
        <v>27.82</v>
      </c>
      <c r="F405" s="24">
        <f>VLOOKUP($A405,Cleaned_Medical_Exam!$A404:$J2739,3,0)</f>
        <v>5.24</v>
      </c>
      <c r="G405" s="20" t="str">
        <f>VLOOKUP($A405,Cleaned_Medical_Exam!$A404:$J2739,4,0)</f>
        <v>Yes</v>
      </c>
      <c r="H405" s="20" t="str">
        <f>VLOOKUP($A405,Cleaned_Medical_Exam!$A404:$J2739,5,0)</f>
        <v>No</v>
      </c>
      <c r="I405" s="20" t="str">
        <f>VLOOKUP($A405,Cleaned_Medical_Exam!$A404:$J2739,6,0)</f>
        <v>No</v>
      </c>
      <c r="J405" s="48">
        <f>VLOOKUP($A405,Cleaned_Medical_Exam!$A404:$J2739,7,0)</f>
        <v>0</v>
      </c>
      <c r="K405" s="8" t="str">
        <f>VLOOKUP($A405,Cleaned_Medical_Exam!$A404:$J2739,8,0)</f>
        <v>Yes</v>
      </c>
      <c r="L405" s="20" t="str">
        <f>VLOOKUP($A405,Cleaned_Medical_Exam!$A404:$J2739,9,0)</f>
        <v>Overweight</v>
      </c>
      <c r="M405" s="20" t="str">
        <f>VLOOKUP($A405,Cleaned_Medical_Exam!$A404:$J2739,10,0)</f>
        <v>Normal</v>
      </c>
      <c r="N405" s="48">
        <f>_xlfn.XLOOKUP(A405,Cleaned_Hospital_Details!A:A,Cleaned_Hospital_Details!B:B)</f>
        <v>0</v>
      </c>
      <c r="O405" s="49">
        <f>_xlfn.XLOOKUP($A405,Cleaned_Hospital_Details!$A:$A,Cleaned_Hospital_Details!C:C)</f>
        <v>25648.98</v>
      </c>
      <c r="P405" s="8" t="str">
        <f>_xlfn.XLOOKUP($A405,Cleaned_Hospital_Details!$A:$A,Cleaned_Hospital_Details!D:D)</f>
        <v>Tier - 2</v>
      </c>
      <c r="Q405" s="8" t="str">
        <f>_xlfn.XLOOKUP($A405,Cleaned_Hospital_Details!$A:$A,Cleaned_Hospital_Details!E:E)</f>
        <v>Tier - 1</v>
      </c>
      <c r="R405" s="8" t="str">
        <f>_xlfn.XLOOKUP($A405,Cleaned_Hospital_Details!$A:$A,Cleaned_Hospital_Details!F:F)</f>
        <v>R1011</v>
      </c>
      <c r="S405" s="15">
        <f>_xlfn.XLOOKUP($A405,Cleaned_Hospital_Details!$A:$A,Cleaned_Hospital_Details!G:G)</f>
        <v>37105</v>
      </c>
      <c r="T405" s="8">
        <f>_xlfn.XLOOKUP($A405,Cleaned_Hospital_Details!$A:$A,Cleaned_Hospital_Details!H:H)</f>
        <v>21</v>
      </c>
      <c r="U405" s="8" t="str">
        <f>_xlfn.XLOOKUP($A405,Cleaned_Hospital_Details!$A:$A,Cleaned_Hospital_Details!I:I)</f>
        <v>Adult</v>
      </c>
      <c r="V405" t="str">
        <f t="shared" si="6"/>
        <v>Christopher Kimbel</v>
      </c>
    </row>
    <row r="406" spans="1:22" ht="15.6" x14ac:dyDescent="0.3">
      <c r="A406" s="10" t="s">
        <v>442</v>
      </c>
      <c r="B406" s="8" t="str">
        <f>VLOOKUP(A406,Cleaned_Customer_Names!A405:D2740,2,0)</f>
        <v>Mr.</v>
      </c>
      <c r="C406" s="8" t="str">
        <f>VLOOKUP(A406,Cleaned_Customer_Names!A405:D2740,3,0)</f>
        <v>Elliot</v>
      </c>
      <c r="D406" s="8" t="str">
        <f>VLOOKUP($A406,Cleaned_Customer_Names!$A405:$D2740,4,0)</f>
        <v>Livensparger</v>
      </c>
      <c r="E406" s="22">
        <f>VLOOKUP($A406,Cleaned_Medical_Exam!$A405:$J2740,2,0)</f>
        <v>25.46</v>
      </c>
      <c r="F406" s="24">
        <f>VLOOKUP($A406,Cleaned_Medical_Exam!$A405:$J2740,3,0)</f>
        <v>11.75</v>
      </c>
      <c r="G406" s="20" t="str">
        <f>VLOOKUP($A406,Cleaned_Medical_Exam!$A405:$J2740,4,0)</f>
        <v>No</v>
      </c>
      <c r="H406" s="20" t="str">
        <f>VLOOKUP($A406,Cleaned_Medical_Exam!$A405:$J2740,5,0)</f>
        <v>No</v>
      </c>
      <c r="I406" s="20" t="str">
        <f>VLOOKUP($A406,Cleaned_Medical_Exam!$A405:$J2740,6,0)</f>
        <v>No</v>
      </c>
      <c r="J406" s="48">
        <f>VLOOKUP($A406,Cleaned_Medical_Exam!$A405:$J2740,7,0)</f>
        <v>0</v>
      </c>
      <c r="K406" s="8" t="str">
        <f>VLOOKUP($A406,Cleaned_Medical_Exam!$A405:$J2740,8,0)</f>
        <v>No</v>
      </c>
      <c r="L406" s="20" t="str">
        <f>VLOOKUP($A406,Cleaned_Medical_Exam!$A405:$J2740,9,0)</f>
        <v>Overweight</v>
      </c>
      <c r="M406" s="20" t="str">
        <f>VLOOKUP($A406,Cleaned_Medical_Exam!$A405:$J2740,10,0)</f>
        <v>Diabetes</v>
      </c>
      <c r="N406" s="48">
        <f>_xlfn.XLOOKUP(A406,Cleaned_Hospital_Details!A:A,Cleaned_Hospital_Details!B:B)</f>
        <v>1</v>
      </c>
      <c r="O406" s="49">
        <f>_xlfn.XLOOKUP($A406,Cleaned_Hospital_Details!$A:$A,Cleaned_Hospital_Details!C:C)</f>
        <v>25517.11</v>
      </c>
      <c r="P406" s="8" t="str">
        <f>_xlfn.XLOOKUP($A406,Cleaned_Hospital_Details!$A:$A,Cleaned_Hospital_Details!D:D)</f>
        <v>Tier - 2</v>
      </c>
      <c r="Q406" s="8" t="str">
        <f>_xlfn.XLOOKUP($A406,Cleaned_Hospital_Details!$A:$A,Cleaned_Hospital_Details!E:E)</f>
        <v>Tier - 3</v>
      </c>
      <c r="R406" s="8" t="str">
        <f>_xlfn.XLOOKUP($A406,Cleaned_Hospital_Details!$A:$A,Cleaned_Hospital_Details!F:F)</f>
        <v>R1017</v>
      </c>
      <c r="S406" s="15">
        <f>_xlfn.XLOOKUP($A406,Cleaned_Hospital_Details!$A:$A,Cleaned_Hospital_Details!G:G)</f>
        <v>25183</v>
      </c>
      <c r="T406" s="8">
        <f>_xlfn.XLOOKUP($A406,Cleaned_Hospital_Details!$A:$A,Cleaned_Hospital_Details!H:H)</f>
        <v>54</v>
      </c>
      <c r="U406" s="8" t="str">
        <f>_xlfn.XLOOKUP($A406,Cleaned_Hospital_Details!$A:$A,Cleaned_Hospital_Details!I:I)</f>
        <v>Adult</v>
      </c>
      <c r="V406" t="str">
        <f t="shared" si="6"/>
        <v>Elliot Livensparger</v>
      </c>
    </row>
    <row r="407" spans="1:22" ht="15.6" x14ac:dyDescent="0.3">
      <c r="A407" s="10" t="s">
        <v>443</v>
      </c>
      <c r="B407" s="8" t="str">
        <f>VLOOKUP(A407,Cleaned_Customer_Names!A406:D2741,2,0)</f>
        <v>Mr.</v>
      </c>
      <c r="C407" s="8" t="str">
        <f>VLOOKUP(A407,Cleaned_Customer_Names!A406:D2741,3,0)</f>
        <v>Christopher</v>
      </c>
      <c r="D407" s="8" t="str">
        <f>VLOOKUP($A407,Cleaned_Customer_Names!$A406:$D2741,4,0)</f>
        <v>Grange</v>
      </c>
      <c r="E407" s="22">
        <f>VLOOKUP($A407,Cleaned_Medical_Exam!$A406:$J2741,2,0)</f>
        <v>25.1</v>
      </c>
      <c r="F407" s="24">
        <f>VLOOKUP($A407,Cleaned_Medical_Exam!$A406:$J2741,3,0)</f>
        <v>6.97</v>
      </c>
      <c r="G407" s="20" t="str">
        <f>VLOOKUP($A407,Cleaned_Medical_Exam!$A406:$J2741,4,0)</f>
        <v>No</v>
      </c>
      <c r="H407" s="20" t="str">
        <f>VLOOKUP($A407,Cleaned_Medical_Exam!$A406:$J2741,5,0)</f>
        <v>No</v>
      </c>
      <c r="I407" s="20" t="str">
        <f>VLOOKUP($A407,Cleaned_Medical_Exam!$A406:$J2741,6,0)</f>
        <v>No</v>
      </c>
      <c r="J407" s="48">
        <f>VLOOKUP($A407,Cleaned_Medical_Exam!$A406:$J2741,7,0)</f>
        <v>0</v>
      </c>
      <c r="K407" s="8" t="str">
        <f>VLOOKUP($A407,Cleaned_Medical_Exam!$A406:$J2741,8,0)</f>
        <v>Yes</v>
      </c>
      <c r="L407" s="20" t="str">
        <f>VLOOKUP($A407,Cleaned_Medical_Exam!$A406:$J2741,9,0)</f>
        <v>Overweight</v>
      </c>
      <c r="M407" s="20" t="str">
        <f>VLOOKUP($A407,Cleaned_Medical_Exam!$A406:$J2741,10,0)</f>
        <v>Diabetes</v>
      </c>
      <c r="N407" s="48">
        <f>_xlfn.XLOOKUP(A407,Cleaned_Hospital_Details!A:A,Cleaned_Hospital_Details!B:B)</f>
        <v>3</v>
      </c>
      <c r="O407" s="49">
        <f>_xlfn.XLOOKUP($A407,Cleaned_Hospital_Details!$A:$A,Cleaned_Hospital_Details!C:C)</f>
        <v>25382.3</v>
      </c>
      <c r="P407" s="8" t="str">
        <f>_xlfn.XLOOKUP($A407,Cleaned_Hospital_Details!$A:$A,Cleaned_Hospital_Details!D:D)</f>
        <v>Tier - 2</v>
      </c>
      <c r="Q407" s="8" t="str">
        <f>_xlfn.XLOOKUP($A407,Cleaned_Hospital_Details!$A:$A,Cleaned_Hospital_Details!E:E)</f>
        <v>Tier - 2</v>
      </c>
      <c r="R407" s="8" t="str">
        <f>_xlfn.XLOOKUP($A407,Cleaned_Hospital_Details!$A:$A,Cleaned_Hospital_Details!F:F)</f>
        <v>R1011</v>
      </c>
      <c r="S407" s="15">
        <f>_xlfn.XLOOKUP($A407,Cleaned_Hospital_Details!$A:$A,Cleaned_Hospital_Details!G:G)</f>
        <v>25072</v>
      </c>
      <c r="T407" s="8">
        <f>_xlfn.XLOOKUP($A407,Cleaned_Hospital_Details!$A:$A,Cleaned_Hospital_Details!H:H)</f>
        <v>54</v>
      </c>
      <c r="U407" s="8" t="str">
        <f>_xlfn.XLOOKUP($A407,Cleaned_Hospital_Details!$A:$A,Cleaned_Hospital_Details!I:I)</f>
        <v>Adult</v>
      </c>
      <c r="V407" t="str">
        <f t="shared" si="6"/>
        <v>Christopher Grange</v>
      </c>
    </row>
    <row r="408" spans="1:22" ht="15.6" x14ac:dyDescent="0.3">
      <c r="A408" s="10" t="s">
        <v>444</v>
      </c>
      <c r="B408" s="8" t="str">
        <f>VLOOKUP(A408,Cleaned_Customer_Names!A407:D2742,2,0)</f>
        <v>Mr.</v>
      </c>
      <c r="C408" s="8" t="str">
        <f>VLOOKUP(A408,Cleaned_Customer_Names!A407:D2742,3,0)</f>
        <v>Corey</v>
      </c>
      <c r="D408" s="8" t="str">
        <f>VLOOKUP($A408,Cleaned_Customer_Names!$A407:$D2742,4,0)</f>
        <v>Nunlist</v>
      </c>
      <c r="E408" s="22">
        <f>VLOOKUP($A408,Cleaned_Medical_Exam!$A407:$J2742,2,0)</f>
        <v>32.11</v>
      </c>
      <c r="F408" s="24">
        <f>VLOOKUP($A408,Cleaned_Medical_Exam!$A407:$J2742,3,0)</f>
        <v>4.76</v>
      </c>
      <c r="G408" s="20" t="str">
        <f>VLOOKUP($A408,Cleaned_Medical_Exam!$A407:$J2742,4,0)</f>
        <v>No</v>
      </c>
      <c r="H408" s="20" t="str">
        <f>VLOOKUP($A408,Cleaned_Medical_Exam!$A407:$J2742,5,0)</f>
        <v>No</v>
      </c>
      <c r="I408" s="20" t="str">
        <f>VLOOKUP($A408,Cleaned_Medical_Exam!$A407:$J2742,6,0)</f>
        <v>No</v>
      </c>
      <c r="J408" s="48">
        <f>VLOOKUP($A408,Cleaned_Medical_Exam!$A407:$J2742,7,0)</f>
        <v>2</v>
      </c>
      <c r="K408" s="8" t="str">
        <f>VLOOKUP($A408,Cleaned_Medical_Exam!$A407:$J2742,8,0)</f>
        <v>No</v>
      </c>
      <c r="L408" s="20" t="str">
        <f>VLOOKUP($A408,Cleaned_Medical_Exam!$A407:$J2742,9,0)</f>
        <v>Obesity</v>
      </c>
      <c r="M408" s="20" t="str">
        <f>VLOOKUP($A408,Cleaned_Medical_Exam!$A407:$J2742,10,0)</f>
        <v>Normal</v>
      </c>
      <c r="N408" s="48">
        <f>_xlfn.XLOOKUP(A408,Cleaned_Hospital_Details!A:A,Cleaned_Hospital_Details!B:B)</f>
        <v>2</v>
      </c>
      <c r="O408" s="49">
        <f>_xlfn.XLOOKUP($A408,Cleaned_Hospital_Details!$A:$A,Cleaned_Hospital_Details!C:C)</f>
        <v>25333.33</v>
      </c>
      <c r="P408" s="8" t="str">
        <f>_xlfn.XLOOKUP($A408,Cleaned_Hospital_Details!$A:$A,Cleaned_Hospital_Details!D:D)</f>
        <v>Tier - 2</v>
      </c>
      <c r="Q408" s="8" t="str">
        <f>_xlfn.XLOOKUP($A408,Cleaned_Hospital_Details!$A:$A,Cleaned_Hospital_Details!E:E)</f>
        <v>Tier - 2</v>
      </c>
      <c r="R408" s="8" t="str">
        <f>_xlfn.XLOOKUP($A408,Cleaned_Hospital_Details!$A:$A,Cleaned_Hospital_Details!F:F)</f>
        <v>R1017</v>
      </c>
      <c r="S408" s="15">
        <f>_xlfn.XLOOKUP($A408,Cleaned_Hospital_Details!$A:$A,Cleaned_Hospital_Details!G:G)</f>
        <v>26568</v>
      </c>
      <c r="T408" s="8">
        <f>_xlfn.XLOOKUP($A408,Cleaned_Hospital_Details!$A:$A,Cleaned_Hospital_Details!H:H)</f>
        <v>50</v>
      </c>
      <c r="U408" s="8" t="str">
        <f>_xlfn.XLOOKUP($A408,Cleaned_Hospital_Details!$A:$A,Cleaned_Hospital_Details!I:I)</f>
        <v>Adult</v>
      </c>
      <c r="V408" t="str">
        <f t="shared" si="6"/>
        <v>Corey Nunlist</v>
      </c>
    </row>
    <row r="409" spans="1:22" ht="15.6" x14ac:dyDescent="0.3">
      <c r="A409" s="10" t="s">
        <v>445</v>
      </c>
      <c r="B409" s="8" t="str">
        <f>VLOOKUP(A409,Cleaned_Customer_Names!A408:D2743,2,0)</f>
        <v>Mr.</v>
      </c>
      <c r="C409" s="8" t="str">
        <f>VLOOKUP(A409,Cleaned_Customer_Names!A408:D2743,3,0)</f>
        <v>Patrick</v>
      </c>
      <c r="D409" s="8" t="str">
        <f>VLOOKUP($A409,Cleaned_Customer_Names!$A408:$D2743,4,0)</f>
        <v>Cutter</v>
      </c>
      <c r="E409" s="22">
        <f>VLOOKUP($A409,Cleaned_Medical_Exam!$A408:$J2743,2,0)</f>
        <v>29.8</v>
      </c>
      <c r="F409" s="24">
        <f>VLOOKUP($A409,Cleaned_Medical_Exam!$A408:$J2743,3,0)</f>
        <v>8.24</v>
      </c>
      <c r="G409" s="20" t="str">
        <f>VLOOKUP($A409,Cleaned_Medical_Exam!$A408:$J2743,4,0)</f>
        <v>Yes</v>
      </c>
      <c r="H409" s="20" t="str">
        <f>VLOOKUP($A409,Cleaned_Medical_Exam!$A408:$J2743,5,0)</f>
        <v>No</v>
      </c>
      <c r="I409" s="20" t="str">
        <f>VLOOKUP($A409,Cleaned_Medical_Exam!$A408:$J2743,6,0)</f>
        <v>No</v>
      </c>
      <c r="J409" s="48">
        <f>VLOOKUP($A409,Cleaned_Medical_Exam!$A408:$J2743,7,0)</f>
        <v>1</v>
      </c>
      <c r="K409" s="8" t="str">
        <f>VLOOKUP($A409,Cleaned_Medical_Exam!$A408:$J2743,8,0)</f>
        <v>Yes</v>
      </c>
      <c r="L409" s="20" t="str">
        <f>VLOOKUP($A409,Cleaned_Medical_Exam!$A408:$J2743,9,0)</f>
        <v>Overweight</v>
      </c>
      <c r="M409" s="20" t="str">
        <f>VLOOKUP($A409,Cleaned_Medical_Exam!$A408:$J2743,10,0)</f>
        <v>Diabetes</v>
      </c>
      <c r="N409" s="48">
        <f>_xlfn.XLOOKUP(A409,Cleaned_Hospital_Details!A:A,Cleaned_Hospital_Details!B:B)</f>
        <v>3</v>
      </c>
      <c r="O409" s="49">
        <f>_xlfn.XLOOKUP($A409,Cleaned_Hospital_Details!$A:$A,Cleaned_Hospital_Details!C:C)</f>
        <v>25309.49</v>
      </c>
      <c r="P409" s="8" t="str">
        <f>_xlfn.XLOOKUP($A409,Cleaned_Hospital_Details!$A:$A,Cleaned_Hospital_Details!D:D)</f>
        <v>Tier - 2</v>
      </c>
      <c r="Q409" s="8" t="str">
        <f>_xlfn.XLOOKUP($A409,Cleaned_Hospital_Details!$A:$A,Cleaned_Hospital_Details!E:E)</f>
        <v>Tier - 1</v>
      </c>
      <c r="R409" s="8" t="str">
        <f>_xlfn.XLOOKUP($A409,Cleaned_Hospital_Details!$A:$A,Cleaned_Hospital_Details!F:F)</f>
        <v>R1011</v>
      </c>
      <c r="S409" s="15">
        <f>_xlfn.XLOOKUP($A409,Cleaned_Hospital_Details!$A:$A,Cleaned_Hospital_Details!G:G)</f>
        <v>27742</v>
      </c>
      <c r="T409" s="8">
        <f>_xlfn.XLOOKUP($A409,Cleaned_Hospital_Details!$A:$A,Cleaned_Hospital_Details!H:H)</f>
        <v>47</v>
      </c>
      <c r="U409" s="8" t="str">
        <f>_xlfn.XLOOKUP($A409,Cleaned_Hospital_Details!$A:$A,Cleaned_Hospital_Details!I:I)</f>
        <v>Adult</v>
      </c>
      <c r="V409" t="str">
        <f t="shared" si="6"/>
        <v>Patrick Cutter</v>
      </c>
    </row>
    <row r="410" spans="1:22" ht="15.6" x14ac:dyDescent="0.3">
      <c r="A410" s="10" t="s">
        <v>446</v>
      </c>
      <c r="B410" s="8" t="str">
        <f>VLOOKUP(A410,Cleaned_Customer_Names!A409:D2744,2,0)</f>
        <v>Mr.</v>
      </c>
      <c r="C410" s="8" t="str">
        <f>VLOOKUP(A410,Cleaned_Customer_Names!A409:D2744,3,0)</f>
        <v>Anthony</v>
      </c>
      <c r="D410" s="8" t="str">
        <f>VLOOKUP($A410,Cleaned_Customer_Names!$A409:$D2744,4,0)</f>
        <v>Martin</v>
      </c>
      <c r="E410" s="22">
        <f>VLOOKUP($A410,Cleaned_Medical_Exam!$A409:$J2744,2,0)</f>
        <v>24.01</v>
      </c>
      <c r="F410" s="24">
        <f>VLOOKUP($A410,Cleaned_Medical_Exam!$A409:$J2744,3,0)</f>
        <v>4.76</v>
      </c>
      <c r="G410" s="20" t="str">
        <f>VLOOKUP($A410,Cleaned_Medical_Exam!$A409:$J2744,4,0)</f>
        <v>No</v>
      </c>
      <c r="H410" s="20" t="str">
        <f>VLOOKUP($A410,Cleaned_Medical_Exam!$A409:$J2744,5,0)</f>
        <v>No</v>
      </c>
      <c r="I410" s="20" t="str">
        <f>VLOOKUP($A410,Cleaned_Medical_Exam!$A409:$J2744,6,0)</f>
        <v>No</v>
      </c>
      <c r="J410" s="48">
        <f>VLOOKUP($A410,Cleaned_Medical_Exam!$A409:$J2744,7,0)</f>
        <v>1</v>
      </c>
      <c r="K410" s="8" t="str">
        <f>VLOOKUP($A410,Cleaned_Medical_Exam!$A409:$J2744,8,0)</f>
        <v>Yes</v>
      </c>
      <c r="L410" s="20" t="str">
        <f>VLOOKUP($A410,Cleaned_Medical_Exam!$A409:$J2744,9,0)</f>
        <v>Healthy Weight</v>
      </c>
      <c r="M410" s="20" t="str">
        <f>VLOOKUP($A410,Cleaned_Medical_Exam!$A409:$J2744,10,0)</f>
        <v>Normal</v>
      </c>
      <c r="N410" s="48">
        <f>_xlfn.XLOOKUP(A410,Cleaned_Hospital_Details!A:A,Cleaned_Hospital_Details!B:B)</f>
        <v>0</v>
      </c>
      <c r="O410" s="49">
        <f>_xlfn.XLOOKUP($A410,Cleaned_Hospital_Details!$A:$A,Cleaned_Hospital_Details!C:C)</f>
        <v>25127.22</v>
      </c>
      <c r="P410" s="8" t="str">
        <f>_xlfn.XLOOKUP($A410,Cleaned_Hospital_Details!$A:$A,Cleaned_Hospital_Details!D:D)</f>
        <v>Tier - 2</v>
      </c>
      <c r="Q410" s="8" t="str">
        <f>_xlfn.XLOOKUP($A410,Cleaned_Hospital_Details!$A:$A,Cleaned_Hospital_Details!E:E)</f>
        <v>Tier - 3</v>
      </c>
      <c r="R410" s="8" t="str">
        <f>_xlfn.XLOOKUP($A410,Cleaned_Hospital_Details!$A:$A,Cleaned_Hospital_Details!F:F)</f>
        <v>R1011</v>
      </c>
      <c r="S410" s="15">
        <f>_xlfn.XLOOKUP($A410,Cleaned_Hospital_Details!$A:$A,Cleaned_Hospital_Details!G:G)</f>
        <v>36123</v>
      </c>
      <c r="T410" s="8">
        <f>_xlfn.XLOOKUP($A410,Cleaned_Hospital_Details!$A:$A,Cleaned_Hospital_Details!H:H)</f>
        <v>24</v>
      </c>
      <c r="U410" s="8" t="str">
        <f>_xlfn.XLOOKUP($A410,Cleaned_Hospital_Details!$A:$A,Cleaned_Hospital_Details!I:I)</f>
        <v>Adult</v>
      </c>
      <c r="V410" t="str">
        <f t="shared" si="6"/>
        <v>Anthony Martin</v>
      </c>
    </row>
    <row r="411" spans="1:22" ht="15.6" x14ac:dyDescent="0.3">
      <c r="A411" s="10" t="s">
        <v>447</v>
      </c>
      <c r="B411" s="8" t="str">
        <f>VLOOKUP(A411,Cleaned_Customer_Names!A410:D2745,2,0)</f>
        <v>Ms.</v>
      </c>
      <c r="C411" s="8" t="str">
        <f>VLOOKUP(A411,Cleaned_Customer_Names!A410:D2745,3,0)</f>
        <v>Melissa</v>
      </c>
      <c r="D411" s="8" t="str">
        <f>VLOOKUP($A411,Cleaned_Customer_Names!$A410:$D2745,4,0)</f>
        <v>Cooney</v>
      </c>
      <c r="E411" s="22">
        <f>VLOOKUP($A411,Cleaned_Medical_Exam!$A410:$J2745,2,0)</f>
        <v>23.21</v>
      </c>
      <c r="F411" s="24">
        <f>VLOOKUP($A411,Cleaned_Medical_Exam!$A410:$J2745,3,0)</f>
        <v>6.03</v>
      </c>
      <c r="G411" s="20" t="str">
        <f>VLOOKUP($A411,Cleaned_Medical_Exam!$A410:$J2745,4,0)</f>
        <v>No</v>
      </c>
      <c r="H411" s="20" t="str">
        <f>VLOOKUP($A411,Cleaned_Medical_Exam!$A410:$J2745,5,0)</f>
        <v>No</v>
      </c>
      <c r="I411" s="20" t="str">
        <f>VLOOKUP($A411,Cleaned_Medical_Exam!$A410:$J2745,6,0)</f>
        <v>No</v>
      </c>
      <c r="J411" s="48">
        <f>VLOOKUP($A411,Cleaned_Medical_Exam!$A410:$J2745,7,0)</f>
        <v>1</v>
      </c>
      <c r="K411" s="8" t="str">
        <f>VLOOKUP($A411,Cleaned_Medical_Exam!$A410:$J2745,8,0)</f>
        <v>No</v>
      </c>
      <c r="L411" s="20" t="str">
        <f>VLOOKUP($A411,Cleaned_Medical_Exam!$A410:$J2745,9,0)</f>
        <v>Healthy Weight</v>
      </c>
      <c r="M411" s="20" t="str">
        <f>VLOOKUP($A411,Cleaned_Medical_Exam!$A410:$J2745,10,0)</f>
        <v>Prediabetes</v>
      </c>
      <c r="N411" s="48">
        <f>_xlfn.XLOOKUP(A411,Cleaned_Hospital_Details!A:A,Cleaned_Hospital_Details!B:B)</f>
        <v>0</v>
      </c>
      <c r="O411" s="49">
        <f>_xlfn.XLOOKUP($A411,Cleaned_Hospital_Details!$A:$A,Cleaned_Hospital_Details!C:C)</f>
        <v>25081.77</v>
      </c>
      <c r="P411" s="8" t="str">
        <f>_xlfn.XLOOKUP($A411,Cleaned_Hospital_Details!$A:$A,Cleaned_Hospital_Details!D:D)</f>
        <v>Tier - 2</v>
      </c>
      <c r="Q411" s="8" t="str">
        <f>_xlfn.XLOOKUP($A411,Cleaned_Hospital_Details!$A:$A,Cleaned_Hospital_Details!E:E)</f>
        <v>Tier - 2</v>
      </c>
      <c r="R411" s="8" t="str">
        <f>_xlfn.XLOOKUP($A411,Cleaned_Hospital_Details!$A:$A,Cleaned_Hospital_Details!F:F)</f>
        <v>R1013</v>
      </c>
      <c r="S411" s="15">
        <f>_xlfn.XLOOKUP($A411,Cleaned_Hospital_Details!$A:$A,Cleaned_Hospital_Details!G:G)</f>
        <v>35960</v>
      </c>
      <c r="T411" s="8">
        <f>_xlfn.XLOOKUP($A411,Cleaned_Hospital_Details!$A:$A,Cleaned_Hospital_Details!H:H)</f>
        <v>24</v>
      </c>
      <c r="U411" s="8" t="str">
        <f>_xlfn.XLOOKUP($A411,Cleaned_Hospital_Details!$A:$A,Cleaned_Hospital_Details!I:I)</f>
        <v>Adult</v>
      </c>
      <c r="V411" t="str">
        <f t="shared" si="6"/>
        <v>Melissa Cooney</v>
      </c>
    </row>
    <row r="412" spans="1:22" ht="15.6" x14ac:dyDescent="0.3">
      <c r="A412" s="10" t="s">
        <v>448</v>
      </c>
      <c r="B412" s="8" t="str">
        <f>VLOOKUP(A412,Cleaned_Customer_Names!A411:D2746,2,0)</f>
        <v>Ms.</v>
      </c>
      <c r="C412" s="8" t="str">
        <f>VLOOKUP(A412,Cleaned_Customer_Names!A411:D2746,3,0)</f>
        <v>Raven</v>
      </c>
      <c r="D412" s="8" t="str">
        <f>VLOOKUP($A412,Cleaned_Customer_Names!$A411:$D2746,4,0)</f>
        <v>Bier</v>
      </c>
      <c r="E412" s="22">
        <f>VLOOKUP($A412,Cleaned_Medical_Exam!$A411:$J2746,2,0)</f>
        <v>21.2</v>
      </c>
      <c r="F412" s="24">
        <f>VLOOKUP($A412,Cleaned_Medical_Exam!$A411:$J2746,3,0)</f>
        <v>4.07</v>
      </c>
      <c r="G412" s="20" t="str">
        <f>VLOOKUP($A412,Cleaned_Medical_Exam!$A411:$J2746,4,0)</f>
        <v>Yes</v>
      </c>
      <c r="H412" s="20" t="str">
        <f>VLOOKUP($A412,Cleaned_Medical_Exam!$A411:$J2746,5,0)</f>
        <v>No</v>
      </c>
      <c r="I412" s="20" t="str">
        <f>VLOOKUP($A412,Cleaned_Medical_Exam!$A411:$J2746,6,0)</f>
        <v>No</v>
      </c>
      <c r="J412" s="48">
        <f>VLOOKUP($A412,Cleaned_Medical_Exam!$A411:$J2746,7,0)</f>
        <v>1</v>
      </c>
      <c r="K412" s="8" t="str">
        <f>VLOOKUP($A412,Cleaned_Medical_Exam!$A411:$J2746,8,0)</f>
        <v>Yes</v>
      </c>
      <c r="L412" s="20" t="str">
        <f>VLOOKUP($A412,Cleaned_Medical_Exam!$A411:$J2746,9,0)</f>
        <v>Healthy Weight</v>
      </c>
      <c r="M412" s="20" t="str">
        <f>VLOOKUP($A412,Cleaned_Medical_Exam!$A411:$J2746,10,0)</f>
        <v>Normal</v>
      </c>
      <c r="N412" s="48">
        <f>_xlfn.XLOOKUP(A412,Cleaned_Hospital_Details!A:A,Cleaned_Hospital_Details!B:B)</f>
        <v>0</v>
      </c>
      <c r="O412" s="49">
        <f>_xlfn.XLOOKUP($A412,Cleaned_Hospital_Details!$A:$A,Cleaned_Hospital_Details!C:C)</f>
        <v>25075.97</v>
      </c>
      <c r="P412" s="8" t="str">
        <f>_xlfn.XLOOKUP($A412,Cleaned_Hospital_Details!$A:$A,Cleaned_Hospital_Details!D:D)</f>
        <v>Tier - 2</v>
      </c>
      <c r="Q412" s="8" t="str">
        <f>_xlfn.XLOOKUP($A412,Cleaned_Hospital_Details!$A:$A,Cleaned_Hospital_Details!E:E)</f>
        <v>Tier - 2</v>
      </c>
      <c r="R412" s="8" t="str">
        <f>_xlfn.XLOOKUP($A412,Cleaned_Hospital_Details!$A:$A,Cleaned_Hospital_Details!F:F)</f>
        <v>R1011</v>
      </c>
      <c r="S412" s="15">
        <f>_xlfn.XLOOKUP($A412,Cleaned_Hospital_Details!$A:$A,Cleaned_Hospital_Details!G:G)</f>
        <v>35037</v>
      </c>
      <c r="T412" s="8">
        <f>_xlfn.XLOOKUP($A412,Cleaned_Hospital_Details!$A:$A,Cleaned_Hospital_Details!H:H)</f>
        <v>27</v>
      </c>
      <c r="U412" s="8" t="str">
        <f>_xlfn.XLOOKUP($A412,Cleaned_Hospital_Details!$A:$A,Cleaned_Hospital_Details!I:I)</f>
        <v>Adult</v>
      </c>
      <c r="V412" t="str">
        <f t="shared" si="6"/>
        <v>Raven Bier</v>
      </c>
    </row>
    <row r="413" spans="1:22" ht="15.6" x14ac:dyDescent="0.3">
      <c r="A413" s="10" t="s">
        <v>449</v>
      </c>
      <c r="B413" s="8" t="str">
        <f>VLOOKUP(A413,Cleaned_Customer_Names!A412:D2747,2,0)</f>
        <v>Mr.</v>
      </c>
      <c r="C413" s="8" t="str">
        <f>VLOOKUP(A413,Cleaned_Customer_Names!A412:D2747,3,0)</f>
        <v>Christopher</v>
      </c>
      <c r="D413" s="8" t="str">
        <f>VLOOKUP($A413,Cleaned_Customer_Names!$A412:$D2747,4,0)</f>
        <v>Muskopf</v>
      </c>
      <c r="E413" s="22">
        <f>VLOOKUP($A413,Cleaned_Medical_Exam!$A412:$J2747,2,0)</f>
        <v>28.215</v>
      </c>
      <c r="F413" s="24">
        <f>VLOOKUP($A413,Cleaned_Medical_Exam!$A412:$J2747,3,0)</f>
        <v>8.26</v>
      </c>
      <c r="G413" s="20" t="str">
        <f>VLOOKUP($A413,Cleaned_Medical_Exam!$A412:$J2747,4,0)</f>
        <v>Yes</v>
      </c>
      <c r="H413" s="20" t="str">
        <f>VLOOKUP($A413,Cleaned_Medical_Exam!$A412:$J2747,5,0)</f>
        <v>No</v>
      </c>
      <c r="I413" s="20" t="str">
        <f>VLOOKUP($A413,Cleaned_Medical_Exam!$A412:$J2747,6,0)</f>
        <v>No</v>
      </c>
      <c r="J413" s="48">
        <f>VLOOKUP($A413,Cleaned_Medical_Exam!$A412:$J2747,7,0)</f>
        <v>1</v>
      </c>
      <c r="K413" s="8" t="str">
        <f>VLOOKUP($A413,Cleaned_Medical_Exam!$A412:$J2747,8,0)</f>
        <v>Yes</v>
      </c>
      <c r="L413" s="20" t="str">
        <f>VLOOKUP($A413,Cleaned_Medical_Exam!$A412:$J2747,9,0)</f>
        <v>Overweight</v>
      </c>
      <c r="M413" s="20" t="str">
        <f>VLOOKUP($A413,Cleaned_Medical_Exam!$A412:$J2747,10,0)</f>
        <v>Diabetes</v>
      </c>
      <c r="N413" s="48">
        <f>_xlfn.XLOOKUP(A413,Cleaned_Hospital_Details!A:A,Cleaned_Hospital_Details!B:B)</f>
        <v>3</v>
      </c>
      <c r="O413" s="49">
        <f>_xlfn.XLOOKUP($A413,Cleaned_Hospital_Details!$A:$A,Cleaned_Hospital_Details!C:C)</f>
        <v>24915.22</v>
      </c>
      <c r="P413" s="8" t="str">
        <f>_xlfn.XLOOKUP($A413,Cleaned_Hospital_Details!$A:$A,Cleaned_Hospital_Details!D:D)</f>
        <v>Tier - 2</v>
      </c>
      <c r="Q413" s="8" t="str">
        <f>_xlfn.XLOOKUP($A413,Cleaned_Hospital_Details!$A:$A,Cleaned_Hospital_Details!E:E)</f>
        <v>Tier - 3</v>
      </c>
      <c r="R413" s="8" t="str">
        <f>_xlfn.XLOOKUP($A413,Cleaned_Hospital_Details!$A:$A,Cleaned_Hospital_Details!F:F)</f>
        <v>R1012</v>
      </c>
      <c r="S413" s="15">
        <f>_xlfn.XLOOKUP($A413,Cleaned_Hospital_Details!$A:$A,Cleaned_Hospital_Details!G:G)</f>
        <v>27712</v>
      </c>
      <c r="T413" s="8">
        <f>_xlfn.XLOOKUP($A413,Cleaned_Hospital_Details!$A:$A,Cleaned_Hospital_Details!H:H)</f>
        <v>47</v>
      </c>
      <c r="U413" s="8" t="str">
        <f>_xlfn.XLOOKUP($A413,Cleaned_Hospital_Details!$A:$A,Cleaned_Hospital_Details!I:I)</f>
        <v>Adult</v>
      </c>
      <c r="V413" t="str">
        <f t="shared" si="6"/>
        <v>Christopher Muskopf</v>
      </c>
    </row>
    <row r="414" spans="1:22" ht="15.6" x14ac:dyDescent="0.3">
      <c r="A414" s="10" t="s">
        <v>450</v>
      </c>
      <c r="B414" s="8" t="str">
        <f>VLOOKUP(A414,Cleaned_Customer_Names!A413:D2748,2,0)</f>
        <v>Ms.</v>
      </c>
      <c r="C414" s="8" t="str">
        <f>VLOOKUP(A414,Cleaned_Customer_Names!A413:D2748,3,0)</f>
        <v>Kendra</v>
      </c>
      <c r="D414" s="8" t="str">
        <f>VLOOKUP($A414,Cleaned_Customer_Names!$A413:$D2748,4,0)</f>
        <v>Sirak</v>
      </c>
      <c r="E414" s="22">
        <f>VLOOKUP($A414,Cleaned_Medical_Exam!$A413:$J2748,2,0)</f>
        <v>38.094999999999999</v>
      </c>
      <c r="F414" s="24">
        <f>VLOOKUP($A414,Cleaned_Medical_Exam!$A413:$J2748,3,0)</f>
        <v>4.76</v>
      </c>
      <c r="G414" s="20" t="str">
        <f>VLOOKUP($A414,Cleaned_Medical_Exam!$A413:$J2748,4,0)</f>
        <v>No</v>
      </c>
      <c r="H414" s="20" t="str">
        <f>VLOOKUP($A414,Cleaned_Medical_Exam!$A413:$J2748,5,0)</f>
        <v>No</v>
      </c>
      <c r="I414" s="20" t="str">
        <f>VLOOKUP($A414,Cleaned_Medical_Exam!$A413:$J2748,6,0)</f>
        <v>No</v>
      </c>
      <c r="J414" s="48">
        <f>VLOOKUP($A414,Cleaned_Medical_Exam!$A413:$J2748,7,0)</f>
        <v>1</v>
      </c>
      <c r="K414" s="8" t="str">
        <f>VLOOKUP($A414,Cleaned_Medical_Exam!$A413:$J2748,8,0)</f>
        <v>No</v>
      </c>
      <c r="L414" s="20" t="str">
        <f>VLOOKUP($A414,Cleaned_Medical_Exam!$A413:$J2748,9,0)</f>
        <v>Obesity</v>
      </c>
      <c r="M414" s="20" t="str">
        <f>VLOOKUP($A414,Cleaned_Medical_Exam!$A413:$J2748,10,0)</f>
        <v>Normal</v>
      </c>
      <c r="N414" s="48">
        <f>_xlfn.XLOOKUP(A414,Cleaned_Hospital_Details!A:A,Cleaned_Hospital_Details!B:B)</f>
        <v>2</v>
      </c>
      <c r="O414" s="49">
        <f>_xlfn.XLOOKUP($A414,Cleaned_Hospital_Details!$A:$A,Cleaned_Hospital_Details!C:C)</f>
        <v>24915.05</v>
      </c>
      <c r="P414" s="8" t="str">
        <f>_xlfn.XLOOKUP($A414,Cleaned_Hospital_Details!$A:$A,Cleaned_Hospital_Details!D:D)</f>
        <v>Tier - 2</v>
      </c>
      <c r="Q414" s="8" t="str">
        <f>_xlfn.XLOOKUP($A414,Cleaned_Hospital_Details!$A:$A,Cleaned_Hospital_Details!E:E)</f>
        <v>Tier - 1</v>
      </c>
      <c r="R414" s="8" t="str">
        <f>_xlfn.XLOOKUP($A414,Cleaned_Hospital_Details!$A:$A,Cleaned_Hospital_Details!F:F)</f>
        <v>R1024</v>
      </c>
      <c r="S414" s="15">
        <f>_xlfn.XLOOKUP($A414,Cleaned_Hospital_Details!$A:$A,Cleaned_Hospital_Details!G:G)</f>
        <v>31942</v>
      </c>
      <c r="T414" s="8">
        <f>_xlfn.XLOOKUP($A414,Cleaned_Hospital_Details!$A:$A,Cleaned_Hospital_Details!H:H)</f>
        <v>35</v>
      </c>
      <c r="U414" s="8" t="str">
        <f>_xlfn.XLOOKUP($A414,Cleaned_Hospital_Details!$A:$A,Cleaned_Hospital_Details!I:I)</f>
        <v>Adult</v>
      </c>
      <c r="V414" t="str">
        <f t="shared" si="6"/>
        <v>Kendra Sirak</v>
      </c>
    </row>
    <row r="415" spans="1:22" ht="15.6" x14ac:dyDescent="0.3">
      <c r="A415" s="10" t="s">
        <v>451</v>
      </c>
      <c r="B415" s="8" t="str">
        <f>VLOOKUP(A415,Cleaned_Customer_Names!A414:D2749,2,0)</f>
        <v>Ms.</v>
      </c>
      <c r="C415" s="8" t="str">
        <f>VLOOKUP(A415,Cleaned_Customer_Names!A414:D2749,3,0)</f>
        <v>Jordan</v>
      </c>
      <c r="D415" s="8" t="str">
        <f>VLOOKUP($A415,Cleaned_Customer_Names!$A414:$D2749,4,0)</f>
        <v>Nelsen</v>
      </c>
      <c r="E415" s="22">
        <f>VLOOKUP($A415,Cleaned_Medical_Exam!$A414:$J2749,2,0)</f>
        <v>22.61</v>
      </c>
      <c r="F415" s="24">
        <f>VLOOKUP($A415,Cleaned_Medical_Exam!$A414:$J2749,3,0)</f>
        <v>6.13</v>
      </c>
      <c r="G415" s="20" t="str">
        <f>VLOOKUP($A415,Cleaned_Medical_Exam!$A414:$J2749,4,0)</f>
        <v>Yes</v>
      </c>
      <c r="H415" s="20" t="str">
        <f>VLOOKUP($A415,Cleaned_Medical_Exam!$A414:$J2749,5,0)</f>
        <v>No</v>
      </c>
      <c r="I415" s="20" t="str">
        <f>VLOOKUP($A415,Cleaned_Medical_Exam!$A414:$J2749,6,0)</f>
        <v>Yes</v>
      </c>
      <c r="J415" s="48">
        <f>VLOOKUP($A415,Cleaned_Medical_Exam!$A414:$J2749,7,0)</f>
        <v>1</v>
      </c>
      <c r="K415" s="8" t="str">
        <f>VLOOKUP($A415,Cleaned_Medical_Exam!$A414:$J2749,8,0)</f>
        <v>Yes</v>
      </c>
      <c r="L415" s="20" t="str">
        <f>VLOOKUP($A415,Cleaned_Medical_Exam!$A414:$J2749,9,0)</f>
        <v>Healthy Weight</v>
      </c>
      <c r="M415" s="20" t="str">
        <f>VLOOKUP($A415,Cleaned_Medical_Exam!$A414:$J2749,10,0)</f>
        <v>Prediabetes</v>
      </c>
      <c r="N415" s="48">
        <f>_xlfn.XLOOKUP(A415,Cleaned_Hospital_Details!A:A,Cleaned_Hospital_Details!B:B)</f>
        <v>3</v>
      </c>
      <c r="O415" s="49">
        <f>_xlfn.XLOOKUP($A415,Cleaned_Hospital_Details!$A:$A,Cleaned_Hospital_Details!C:C)</f>
        <v>24873.38</v>
      </c>
      <c r="P415" s="8" t="str">
        <f>_xlfn.XLOOKUP($A415,Cleaned_Hospital_Details!$A:$A,Cleaned_Hospital_Details!D:D)</f>
        <v>Tier - 2</v>
      </c>
      <c r="Q415" s="8" t="str">
        <f>_xlfn.XLOOKUP($A415,Cleaned_Hospital_Details!$A:$A,Cleaned_Hospital_Details!E:E)</f>
        <v>Tier - 1</v>
      </c>
      <c r="R415" s="8" t="str">
        <f>_xlfn.XLOOKUP($A415,Cleaned_Hospital_Details!$A:$A,Cleaned_Hospital_Details!F:F)</f>
        <v>R1024</v>
      </c>
      <c r="S415" s="15">
        <f>_xlfn.XLOOKUP($A415,Cleaned_Hospital_Details!$A:$A,Cleaned_Hospital_Details!G:G)</f>
        <v>25407</v>
      </c>
      <c r="T415" s="8">
        <f>_xlfn.XLOOKUP($A415,Cleaned_Hospital_Details!$A:$A,Cleaned_Hospital_Details!H:H)</f>
        <v>53</v>
      </c>
      <c r="U415" s="8" t="str">
        <f>_xlfn.XLOOKUP($A415,Cleaned_Hospital_Details!$A:$A,Cleaned_Hospital_Details!I:I)</f>
        <v>Adult</v>
      </c>
      <c r="V415" t="str">
        <f t="shared" si="6"/>
        <v>Jordan Nelsen</v>
      </c>
    </row>
    <row r="416" spans="1:22" ht="15.6" x14ac:dyDescent="0.3">
      <c r="A416" s="10" t="s">
        <v>452</v>
      </c>
      <c r="B416" s="8" t="str">
        <f>VLOOKUP(A416,Cleaned_Customer_Names!A415:D2750,2,0)</f>
        <v>Mr.</v>
      </c>
      <c r="C416" s="8" t="str">
        <f>VLOOKUP(A416,Cleaned_Customer_Names!A415:D2750,3,0)</f>
        <v>Nils</v>
      </c>
      <c r="D416" s="8" t="str">
        <f>VLOOKUP($A416,Cleaned_Customer_Names!$A415:$D2750,4,0)</f>
        <v>Schallner</v>
      </c>
      <c r="E416" s="22">
        <f>VLOOKUP($A416,Cleaned_Medical_Exam!$A415:$J2750,2,0)</f>
        <v>24.32</v>
      </c>
      <c r="F416" s="24">
        <f>VLOOKUP($A416,Cleaned_Medical_Exam!$A415:$J2750,3,0)</f>
        <v>10.47</v>
      </c>
      <c r="G416" s="20" t="str">
        <f>VLOOKUP($A416,Cleaned_Medical_Exam!$A415:$J2750,4,0)</f>
        <v>Yes</v>
      </c>
      <c r="H416" s="20" t="str">
        <f>VLOOKUP($A416,Cleaned_Medical_Exam!$A415:$J2750,5,0)</f>
        <v>No</v>
      </c>
      <c r="I416" s="20" t="str">
        <f>VLOOKUP($A416,Cleaned_Medical_Exam!$A415:$J2750,6,0)</f>
        <v>No</v>
      </c>
      <c r="J416" s="48">
        <f>VLOOKUP($A416,Cleaned_Medical_Exam!$A415:$J2750,7,0)</f>
        <v>2</v>
      </c>
      <c r="K416" s="8" t="str">
        <f>VLOOKUP($A416,Cleaned_Medical_Exam!$A415:$J2750,8,0)</f>
        <v>Yes</v>
      </c>
      <c r="L416" s="20" t="str">
        <f>VLOOKUP($A416,Cleaned_Medical_Exam!$A415:$J2750,9,0)</f>
        <v>Healthy Weight</v>
      </c>
      <c r="M416" s="20" t="str">
        <f>VLOOKUP($A416,Cleaned_Medical_Exam!$A415:$J2750,10,0)</f>
        <v>Diabetes</v>
      </c>
      <c r="N416" s="48">
        <f>_xlfn.XLOOKUP(A416,Cleaned_Hospital_Details!A:A,Cleaned_Hospital_Details!B:B)</f>
        <v>3</v>
      </c>
      <c r="O416" s="49">
        <f>_xlfn.XLOOKUP($A416,Cleaned_Hospital_Details!$A:$A,Cleaned_Hospital_Details!C:C)</f>
        <v>24869.84</v>
      </c>
      <c r="P416" s="8" t="str">
        <f>_xlfn.XLOOKUP($A416,Cleaned_Hospital_Details!$A:$A,Cleaned_Hospital_Details!D:D)</f>
        <v>Tier - 2</v>
      </c>
      <c r="Q416" s="8" t="str">
        <f>_xlfn.XLOOKUP($A416,Cleaned_Hospital_Details!$A:$A,Cleaned_Hospital_Details!E:E)</f>
        <v>Tier - 2</v>
      </c>
      <c r="R416" s="8" t="str">
        <f>_xlfn.XLOOKUP($A416,Cleaned_Hospital_Details!$A:$A,Cleaned_Hospital_Details!F:F)</f>
        <v>R1016</v>
      </c>
      <c r="S416" s="15">
        <f>_xlfn.XLOOKUP($A416,Cleaned_Hospital_Details!$A:$A,Cleaned_Hospital_Details!G:G)</f>
        <v>25898</v>
      </c>
      <c r="T416" s="8">
        <f>_xlfn.XLOOKUP($A416,Cleaned_Hospital_Details!$A:$A,Cleaned_Hospital_Details!H:H)</f>
        <v>52</v>
      </c>
      <c r="U416" s="8" t="str">
        <f>_xlfn.XLOOKUP($A416,Cleaned_Hospital_Details!$A:$A,Cleaned_Hospital_Details!I:I)</f>
        <v>Adult</v>
      </c>
      <c r="V416" t="str">
        <f t="shared" si="6"/>
        <v>Nils Schallner</v>
      </c>
    </row>
    <row r="417" spans="1:22" ht="15.6" x14ac:dyDescent="0.3">
      <c r="A417" s="10" t="s">
        <v>453</v>
      </c>
      <c r="B417" s="8" t="str">
        <f>VLOOKUP(A417,Cleaned_Customer_Names!A416:D2751,2,0)</f>
        <v>Mr.</v>
      </c>
      <c r="C417" s="8" t="str">
        <f>VLOOKUP(A417,Cleaned_Customer_Names!A416:D2751,3,0)</f>
        <v>Scott</v>
      </c>
      <c r="D417" s="8" t="str">
        <f>VLOOKUP($A417,Cleaned_Customer_Names!$A416:$D2751,4,0)</f>
        <v>Dunlap</v>
      </c>
      <c r="E417" s="22">
        <f>VLOOKUP($A417,Cleaned_Medical_Exam!$A416:$J2751,2,0)</f>
        <v>20.96</v>
      </c>
      <c r="F417" s="24">
        <f>VLOOKUP($A417,Cleaned_Medical_Exam!$A416:$J2751,3,0)</f>
        <v>4.04</v>
      </c>
      <c r="G417" s="20" t="str">
        <f>VLOOKUP($A417,Cleaned_Medical_Exam!$A416:$J2751,4,0)</f>
        <v>Yes</v>
      </c>
      <c r="H417" s="20" t="str">
        <f>VLOOKUP($A417,Cleaned_Medical_Exam!$A416:$J2751,5,0)</f>
        <v>No</v>
      </c>
      <c r="I417" s="20" t="str">
        <f>VLOOKUP($A417,Cleaned_Medical_Exam!$A416:$J2751,6,0)</f>
        <v>No</v>
      </c>
      <c r="J417" s="48">
        <f>VLOOKUP($A417,Cleaned_Medical_Exam!$A416:$J2751,7,0)</f>
        <v>1</v>
      </c>
      <c r="K417" s="8" t="str">
        <f>VLOOKUP($A417,Cleaned_Medical_Exam!$A416:$J2751,8,0)</f>
        <v>Yes</v>
      </c>
      <c r="L417" s="20" t="str">
        <f>VLOOKUP($A417,Cleaned_Medical_Exam!$A416:$J2751,9,0)</f>
        <v>Healthy Weight</v>
      </c>
      <c r="M417" s="20" t="str">
        <f>VLOOKUP($A417,Cleaned_Medical_Exam!$A416:$J2751,10,0)</f>
        <v>Normal</v>
      </c>
      <c r="N417" s="48">
        <f>_xlfn.XLOOKUP(A417,Cleaned_Hospital_Details!A:A,Cleaned_Hospital_Details!B:B)</f>
        <v>0</v>
      </c>
      <c r="O417" s="49">
        <f>_xlfn.XLOOKUP($A417,Cleaned_Hospital_Details!$A:$A,Cleaned_Hospital_Details!C:C)</f>
        <v>24863.25</v>
      </c>
      <c r="P417" s="8" t="str">
        <f>_xlfn.XLOOKUP($A417,Cleaned_Hospital_Details!$A:$A,Cleaned_Hospital_Details!D:D)</f>
        <v>Tier - 2</v>
      </c>
      <c r="Q417" s="8" t="str">
        <f>_xlfn.XLOOKUP($A417,Cleaned_Hospital_Details!$A:$A,Cleaned_Hospital_Details!E:E)</f>
        <v>Tier - 3</v>
      </c>
      <c r="R417" s="8" t="str">
        <f>_xlfn.XLOOKUP($A417,Cleaned_Hospital_Details!$A:$A,Cleaned_Hospital_Details!F:F)</f>
        <v>R1011</v>
      </c>
      <c r="S417" s="15">
        <f>_xlfn.XLOOKUP($A417,Cleaned_Hospital_Details!$A:$A,Cleaned_Hospital_Details!G:G)</f>
        <v>34860</v>
      </c>
      <c r="T417" s="8">
        <f>_xlfn.XLOOKUP($A417,Cleaned_Hospital_Details!$A:$A,Cleaned_Hospital_Details!H:H)</f>
        <v>27</v>
      </c>
      <c r="U417" s="8" t="str">
        <f>_xlfn.XLOOKUP($A417,Cleaned_Hospital_Details!$A:$A,Cleaned_Hospital_Details!I:I)</f>
        <v>Adult</v>
      </c>
      <c r="V417" t="str">
        <f t="shared" si="6"/>
        <v>Scott Dunlap</v>
      </c>
    </row>
    <row r="418" spans="1:22" ht="15.6" x14ac:dyDescent="0.3">
      <c r="A418" s="10" t="s">
        <v>454</v>
      </c>
      <c r="B418" s="8" t="str">
        <f>VLOOKUP(A418,Cleaned_Customer_Names!A417:D2752,2,0)</f>
        <v>Ms.</v>
      </c>
      <c r="C418" s="8" t="str">
        <f>VLOOKUP(A418,Cleaned_Customer_Names!A417:D2752,3,0)</f>
        <v>Angela</v>
      </c>
      <c r="D418" s="8" t="str">
        <f>VLOOKUP($A418,Cleaned_Customer_Names!$A417:$D2752,4,0)</f>
        <v>Messing</v>
      </c>
      <c r="E418" s="22">
        <f>VLOOKUP($A418,Cleaned_Medical_Exam!$A417:$J2752,2,0)</f>
        <v>19.68</v>
      </c>
      <c r="F418" s="24">
        <f>VLOOKUP($A418,Cleaned_Medical_Exam!$A417:$J2752,3,0)</f>
        <v>5.74</v>
      </c>
      <c r="G418" s="20" t="str">
        <f>VLOOKUP($A418,Cleaned_Medical_Exam!$A417:$J2752,4,0)</f>
        <v>No</v>
      </c>
      <c r="H418" s="20" t="str">
        <f>VLOOKUP($A418,Cleaned_Medical_Exam!$A417:$J2752,5,0)</f>
        <v>No</v>
      </c>
      <c r="I418" s="20" t="str">
        <f>VLOOKUP($A418,Cleaned_Medical_Exam!$A417:$J2752,6,0)</f>
        <v>No</v>
      </c>
      <c r="J418" s="48">
        <f>VLOOKUP($A418,Cleaned_Medical_Exam!$A417:$J2752,7,0)</f>
        <v>0</v>
      </c>
      <c r="K418" s="8" t="str">
        <f>VLOOKUP($A418,Cleaned_Medical_Exam!$A417:$J2752,8,0)</f>
        <v>Yes</v>
      </c>
      <c r="L418" s="20" t="str">
        <f>VLOOKUP($A418,Cleaned_Medical_Exam!$A417:$J2752,9,0)</f>
        <v>Healthy Weight</v>
      </c>
      <c r="M418" s="20" t="str">
        <f>VLOOKUP($A418,Cleaned_Medical_Exam!$A417:$J2752,10,0)</f>
        <v>Prediabetes</v>
      </c>
      <c r="N418" s="48">
        <f>_xlfn.XLOOKUP(A418,Cleaned_Hospital_Details!A:A,Cleaned_Hospital_Details!B:B)</f>
        <v>0</v>
      </c>
      <c r="O418" s="49">
        <f>_xlfn.XLOOKUP($A418,Cleaned_Hospital_Details!$A:$A,Cleaned_Hospital_Details!C:C)</f>
        <v>24817.25</v>
      </c>
      <c r="P418" s="8" t="str">
        <f>_xlfn.XLOOKUP($A418,Cleaned_Hospital_Details!$A:$A,Cleaned_Hospital_Details!D:D)</f>
        <v>Tier - 2</v>
      </c>
      <c r="Q418" s="8" t="str">
        <f>_xlfn.XLOOKUP($A418,Cleaned_Hospital_Details!$A:$A,Cleaned_Hospital_Details!E:E)</f>
        <v>Tier - 2</v>
      </c>
      <c r="R418" s="8" t="str">
        <f>_xlfn.XLOOKUP($A418,Cleaned_Hospital_Details!$A:$A,Cleaned_Hospital_Details!F:F)</f>
        <v>R1011</v>
      </c>
      <c r="S418" s="15">
        <f>_xlfn.XLOOKUP($A418,Cleaned_Hospital_Details!$A:$A,Cleaned_Hospital_Details!G:G)</f>
        <v>34586</v>
      </c>
      <c r="T418" s="8">
        <f>_xlfn.XLOOKUP($A418,Cleaned_Hospital_Details!$A:$A,Cleaned_Hospital_Details!H:H)</f>
        <v>28</v>
      </c>
      <c r="U418" s="8" t="str">
        <f>_xlfn.XLOOKUP($A418,Cleaned_Hospital_Details!$A:$A,Cleaned_Hospital_Details!I:I)</f>
        <v>Adult</v>
      </c>
      <c r="V418" t="str">
        <f t="shared" si="6"/>
        <v>Angela Messing</v>
      </c>
    </row>
    <row r="419" spans="1:22" ht="15.6" x14ac:dyDescent="0.3">
      <c r="A419" s="10" t="s">
        <v>455</v>
      </c>
      <c r="B419" s="8" t="str">
        <f>VLOOKUP(A419,Cleaned_Customer_Names!A418:D2753,2,0)</f>
        <v>Ms.</v>
      </c>
      <c r="C419" s="8" t="str">
        <f>VLOOKUP(A419,Cleaned_Customer_Names!A418:D2753,3,0)</f>
        <v>Allison</v>
      </c>
      <c r="D419" s="8" t="str">
        <f>VLOOKUP($A419,Cleaned_Customer_Names!$A418:$D2753,4,0)</f>
        <v>Bondell</v>
      </c>
      <c r="E419" s="22">
        <f>VLOOKUP($A419,Cleaned_Medical_Exam!$A418:$J2753,2,0)</f>
        <v>18.100000000000001</v>
      </c>
      <c r="F419" s="24">
        <f>VLOOKUP($A419,Cleaned_Medical_Exam!$A418:$J2753,3,0)</f>
        <v>6.33</v>
      </c>
      <c r="G419" s="20" t="str">
        <f>VLOOKUP($A419,Cleaned_Medical_Exam!$A418:$J2753,4,0)</f>
        <v>No</v>
      </c>
      <c r="H419" s="20" t="str">
        <f>VLOOKUP($A419,Cleaned_Medical_Exam!$A418:$J2753,5,0)</f>
        <v>No</v>
      </c>
      <c r="I419" s="20" t="str">
        <f>VLOOKUP($A419,Cleaned_Medical_Exam!$A418:$J2753,6,0)</f>
        <v>No</v>
      </c>
      <c r="J419" s="48">
        <f>VLOOKUP($A419,Cleaned_Medical_Exam!$A418:$J2753,7,0)</f>
        <v>1</v>
      </c>
      <c r="K419" s="8" t="str">
        <f>VLOOKUP($A419,Cleaned_Medical_Exam!$A418:$J2753,8,0)</f>
        <v>Yes</v>
      </c>
      <c r="L419" s="20" t="str">
        <f>VLOOKUP($A419,Cleaned_Medical_Exam!$A418:$J2753,9,0)</f>
        <v>Underweight</v>
      </c>
      <c r="M419" s="20" t="str">
        <f>VLOOKUP($A419,Cleaned_Medical_Exam!$A418:$J2753,10,0)</f>
        <v>Prediabetes</v>
      </c>
      <c r="N419" s="48">
        <f>_xlfn.XLOOKUP(A419,Cleaned_Hospital_Details!A:A,Cleaned_Hospital_Details!B:B)</f>
        <v>0</v>
      </c>
      <c r="O419" s="49">
        <f>_xlfn.XLOOKUP($A419,Cleaned_Hospital_Details!$A:$A,Cleaned_Hospital_Details!C:C)</f>
        <v>24795.040000000001</v>
      </c>
      <c r="P419" s="8" t="str">
        <f>_xlfn.XLOOKUP($A419,Cleaned_Hospital_Details!$A:$A,Cleaned_Hospital_Details!D:D)</f>
        <v>Tier - 2</v>
      </c>
      <c r="Q419" s="8" t="str">
        <f>_xlfn.XLOOKUP($A419,Cleaned_Hospital_Details!$A:$A,Cleaned_Hospital_Details!E:E)</f>
        <v>Tier - 3</v>
      </c>
      <c r="R419" s="8" t="str">
        <f>_xlfn.XLOOKUP($A419,Cleaned_Hospital_Details!$A:$A,Cleaned_Hospital_Details!F:F)</f>
        <v>R1011</v>
      </c>
      <c r="S419" s="15">
        <f>_xlfn.XLOOKUP($A419,Cleaned_Hospital_Details!$A:$A,Cleaned_Hospital_Details!G:G)</f>
        <v>33888</v>
      </c>
      <c r="T419" s="8">
        <f>_xlfn.XLOOKUP($A419,Cleaned_Hospital_Details!$A:$A,Cleaned_Hospital_Details!H:H)</f>
        <v>30</v>
      </c>
      <c r="U419" s="8" t="str">
        <f>_xlfn.XLOOKUP($A419,Cleaned_Hospital_Details!$A:$A,Cleaned_Hospital_Details!I:I)</f>
        <v>Adult</v>
      </c>
      <c r="V419" t="str">
        <f t="shared" si="6"/>
        <v>Allison Bondell</v>
      </c>
    </row>
    <row r="420" spans="1:22" ht="15.6" x14ac:dyDescent="0.3">
      <c r="A420" s="10" t="s">
        <v>456</v>
      </c>
      <c r="B420" s="8" t="str">
        <f>VLOOKUP(A420,Cleaned_Customer_Names!A419:D2754,2,0)</f>
        <v>Ms.</v>
      </c>
      <c r="C420" s="8" t="str">
        <f>VLOOKUP(A420,Cleaned_Customer_Names!A419:D2754,3,0)</f>
        <v>Caitlin</v>
      </c>
      <c r="D420" s="8" t="str">
        <f>VLOOKUP($A420,Cleaned_Customer_Names!$A419:$D2754,4,0)</f>
        <v>Gaughan</v>
      </c>
      <c r="E420" s="22">
        <f>VLOOKUP($A420,Cleaned_Medical_Exam!$A419:$J2754,2,0)</f>
        <v>29.64</v>
      </c>
      <c r="F420" s="24">
        <f>VLOOKUP($A420,Cleaned_Medical_Exam!$A419:$J2754,3,0)</f>
        <v>4.28</v>
      </c>
      <c r="G420" s="20" t="str">
        <f>VLOOKUP($A420,Cleaned_Medical_Exam!$A419:$J2754,4,0)</f>
        <v>Yes</v>
      </c>
      <c r="H420" s="20" t="str">
        <f>VLOOKUP($A420,Cleaned_Medical_Exam!$A419:$J2754,5,0)</f>
        <v>No</v>
      </c>
      <c r="I420" s="20" t="str">
        <f>VLOOKUP($A420,Cleaned_Medical_Exam!$A419:$J2754,6,0)</f>
        <v>No</v>
      </c>
      <c r="J420" s="48">
        <f>VLOOKUP($A420,Cleaned_Medical_Exam!$A419:$J2754,7,0)</f>
        <v>0</v>
      </c>
      <c r="K420" s="8" t="str">
        <f>VLOOKUP($A420,Cleaned_Medical_Exam!$A419:$J2754,8,0)</f>
        <v>No</v>
      </c>
      <c r="L420" s="20" t="str">
        <f>VLOOKUP($A420,Cleaned_Medical_Exam!$A419:$J2754,9,0)</f>
        <v>Overweight</v>
      </c>
      <c r="M420" s="20" t="str">
        <f>VLOOKUP($A420,Cleaned_Medical_Exam!$A419:$J2754,10,0)</f>
        <v>Normal</v>
      </c>
      <c r="N420" s="48">
        <f>_xlfn.XLOOKUP(A420,Cleaned_Hospital_Details!A:A,Cleaned_Hospital_Details!B:B)</f>
        <v>4</v>
      </c>
      <c r="O420" s="49">
        <f>_xlfn.XLOOKUP($A420,Cleaned_Hospital_Details!$A:$A,Cleaned_Hospital_Details!C:C)</f>
        <v>24671.66</v>
      </c>
      <c r="P420" s="8" t="str">
        <f>_xlfn.XLOOKUP($A420,Cleaned_Hospital_Details!$A:$A,Cleaned_Hospital_Details!D:D)</f>
        <v>Tier - 2</v>
      </c>
      <c r="Q420" s="8" t="str">
        <f>_xlfn.XLOOKUP($A420,Cleaned_Hospital_Details!$A:$A,Cleaned_Hospital_Details!E:E)</f>
        <v>Tier - 1</v>
      </c>
      <c r="R420" s="8" t="str">
        <f>_xlfn.XLOOKUP($A420,Cleaned_Hospital_Details!$A:$A,Cleaned_Hospital_Details!F:F)</f>
        <v>R1024</v>
      </c>
      <c r="S420" s="15">
        <f>_xlfn.XLOOKUP($A420,Cleaned_Hospital_Details!$A:$A,Cleaned_Hospital_Details!G:G)</f>
        <v>35305</v>
      </c>
      <c r="T420" s="8">
        <f>_xlfn.XLOOKUP($A420,Cleaned_Hospital_Details!$A:$A,Cleaned_Hospital_Details!H:H)</f>
        <v>26</v>
      </c>
      <c r="U420" s="8" t="str">
        <f>_xlfn.XLOOKUP($A420,Cleaned_Hospital_Details!$A:$A,Cleaned_Hospital_Details!I:I)</f>
        <v>Adult</v>
      </c>
      <c r="V420" t="str">
        <f t="shared" si="6"/>
        <v>Caitlin Gaughan</v>
      </c>
    </row>
    <row r="421" spans="1:22" ht="15.6" x14ac:dyDescent="0.3">
      <c r="A421" s="10" t="s">
        <v>457</v>
      </c>
      <c r="B421" s="8" t="str">
        <f>VLOOKUP(A421,Cleaned_Customer_Names!A420:D2755,2,0)</f>
        <v>Ms.</v>
      </c>
      <c r="C421" s="8" t="str">
        <f>VLOOKUP(A421,Cleaned_Customer_Names!A420:D2755,3,0)</f>
        <v>Tracy</v>
      </c>
      <c r="D421" s="8" t="str">
        <f>VLOOKUP($A421,Cleaned_Customer_Names!$A420:$D2755,4,0)</f>
        <v>Gruman</v>
      </c>
      <c r="E421" s="22">
        <f>VLOOKUP($A421,Cleaned_Medical_Exam!$A420:$J2755,2,0)</f>
        <v>25.3</v>
      </c>
      <c r="F421" s="24">
        <f>VLOOKUP($A421,Cleaned_Medical_Exam!$A420:$J2755,3,0)</f>
        <v>9.4700000000000006</v>
      </c>
      <c r="G421" s="20" t="str">
        <f>VLOOKUP($A421,Cleaned_Medical_Exam!$A420:$J2755,4,0)</f>
        <v>Yes</v>
      </c>
      <c r="H421" s="20" t="str">
        <f>VLOOKUP($A421,Cleaned_Medical_Exam!$A420:$J2755,5,0)</f>
        <v>No</v>
      </c>
      <c r="I421" s="20" t="str">
        <f>VLOOKUP($A421,Cleaned_Medical_Exam!$A420:$J2755,6,0)</f>
        <v>No</v>
      </c>
      <c r="J421" s="48">
        <f>VLOOKUP($A421,Cleaned_Medical_Exam!$A420:$J2755,7,0)</f>
        <v>2</v>
      </c>
      <c r="K421" s="8" t="str">
        <f>VLOOKUP($A421,Cleaned_Medical_Exam!$A420:$J2755,8,0)</f>
        <v>Yes</v>
      </c>
      <c r="L421" s="20" t="str">
        <f>VLOOKUP($A421,Cleaned_Medical_Exam!$A420:$J2755,9,0)</f>
        <v>Overweight</v>
      </c>
      <c r="M421" s="20" t="str">
        <f>VLOOKUP($A421,Cleaned_Medical_Exam!$A420:$J2755,10,0)</f>
        <v>Diabetes</v>
      </c>
      <c r="N421" s="48">
        <f>_xlfn.XLOOKUP(A421,Cleaned_Hospital_Details!A:A,Cleaned_Hospital_Details!B:B)</f>
        <v>2</v>
      </c>
      <c r="O421" s="49">
        <f>_xlfn.XLOOKUP($A421,Cleaned_Hospital_Details!$A:$A,Cleaned_Hospital_Details!C:C)</f>
        <v>24667.42</v>
      </c>
      <c r="P421" s="8" t="str">
        <f>_xlfn.XLOOKUP($A421,Cleaned_Hospital_Details!$A:$A,Cleaned_Hospital_Details!D:D)</f>
        <v>Tier - 2</v>
      </c>
      <c r="Q421" s="8" t="str">
        <f>_xlfn.XLOOKUP($A421,Cleaned_Hospital_Details!$A:$A,Cleaned_Hospital_Details!E:E)</f>
        <v>Tier - 3</v>
      </c>
      <c r="R421" s="8" t="str">
        <f>_xlfn.XLOOKUP($A421,Cleaned_Hospital_Details!$A:$A,Cleaned_Hospital_Details!F:F)</f>
        <v>R1013</v>
      </c>
      <c r="S421" s="15">
        <f>_xlfn.XLOOKUP($A421,Cleaned_Hospital_Details!$A:$A,Cleaned_Hospital_Details!G:G)</f>
        <v>25731</v>
      </c>
      <c r="T421" s="8">
        <f>_xlfn.XLOOKUP($A421,Cleaned_Hospital_Details!$A:$A,Cleaned_Hospital_Details!H:H)</f>
        <v>52</v>
      </c>
      <c r="U421" s="8" t="str">
        <f>_xlfn.XLOOKUP($A421,Cleaned_Hospital_Details!$A:$A,Cleaned_Hospital_Details!I:I)</f>
        <v>Adult</v>
      </c>
      <c r="V421" t="str">
        <f t="shared" si="6"/>
        <v>Tracy Gruman</v>
      </c>
    </row>
    <row r="422" spans="1:22" ht="15.6" x14ac:dyDescent="0.3">
      <c r="A422" s="10" t="s">
        <v>458</v>
      </c>
      <c r="B422" s="8" t="str">
        <f>VLOOKUP(A422,Cleaned_Customer_Names!A421:D2756,2,0)</f>
        <v>Mr.</v>
      </c>
      <c r="C422" s="8" t="str">
        <f>VLOOKUP(A422,Cleaned_Customer_Names!A421:D2756,3,0)</f>
        <v>Dustin</v>
      </c>
      <c r="D422" s="8" t="str">
        <f>VLOOKUP($A422,Cleaned_Customer_Names!$A421:$D2756,4,0)</f>
        <v>Whitlow</v>
      </c>
      <c r="E422" s="22">
        <f>VLOOKUP($A422,Cleaned_Medical_Exam!$A421:$J2756,2,0)</f>
        <v>27.6</v>
      </c>
      <c r="F422" s="24">
        <f>VLOOKUP($A422,Cleaned_Medical_Exam!$A421:$J2756,3,0)</f>
        <v>4.8499999999999996</v>
      </c>
      <c r="G422" s="20" t="str">
        <f>VLOOKUP($A422,Cleaned_Medical_Exam!$A421:$J2756,4,0)</f>
        <v>Yes</v>
      </c>
      <c r="H422" s="20" t="str">
        <f>VLOOKUP($A422,Cleaned_Medical_Exam!$A421:$J2756,5,0)</f>
        <v>No</v>
      </c>
      <c r="I422" s="20" t="str">
        <f>VLOOKUP($A422,Cleaned_Medical_Exam!$A421:$J2756,6,0)</f>
        <v>No</v>
      </c>
      <c r="J422" s="48">
        <f>VLOOKUP($A422,Cleaned_Medical_Exam!$A421:$J2756,7,0)</f>
        <v>0</v>
      </c>
      <c r="K422" s="8" t="str">
        <f>VLOOKUP($A422,Cleaned_Medical_Exam!$A421:$J2756,8,0)</f>
        <v>No</v>
      </c>
      <c r="L422" s="20" t="str">
        <f>VLOOKUP($A422,Cleaned_Medical_Exam!$A421:$J2756,9,0)</f>
        <v>Overweight</v>
      </c>
      <c r="M422" s="20" t="str">
        <f>VLOOKUP($A422,Cleaned_Medical_Exam!$A421:$J2756,10,0)</f>
        <v>Normal</v>
      </c>
      <c r="N422" s="48">
        <f>_xlfn.XLOOKUP(A422,Cleaned_Hospital_Details!A:A,Cleaned_Hospital_Details!B:B)</f>
        <v>0</v>
      </c>
      <c r="O422" s="49">
        <f>_xlfn.XLOOKUP($A422,Cleaned_Hospital_Details!$A:$A,Cleaned_Hospital_Details!C:C)</f>
        <v>24603.05</v>
      </c>
      <c r="P422" s="8" t="str">
        <f>_xlfn.XLOOKUP($A422,Cleaned_Hospital_Details!$A:$A,Cleaned_Hospital_Details!D:D)</f>
        <v>Tier - 2</v>
      </c>
      <c r="Q422" s="8" t="str">
        <f>_xlfn.XLOOKUP($A422,Cleaned_Hospital_Details!$A:$A,Cleaned_Hospital_Details!E:E)</f>
        <v>Tier - 2</v>
      </c>
      <c r="R422" s="8" t="str">
        <f>_xlfn.XLOOKUP($A422,Cleaned_Hospital_Details!$A:$A,Cleaned_Hospital_Details!F:F)</f>
        <v>R1011</v>
      </c>
      <c r="S422" s="15">
        <f>_xlfn.XLOOKUP($A422,Cleaned_Hospital_Details!$A:$A,Cleaned_Hospital_Details!G:G)</f>
        <v>28045</v>
      </c>
      <c r="T422" s="8">
        <f>_xlfn.XLOOKUP($A422,Cleaned_Hospital_Details!$A:$A,Cleaned_Hospital_Details!H:H)</f>
        <v>46</v>
      </c>
      <c r="U422" s="8" t="str">
        <f>_xlfn.XLOOKUP($A422,Cleaned_Hospital_Details!$A:$A,Cleaned_Hospital_Details!I:I)</f>
        <v>Adult</v>
      </c>
      <c r="V422" t="str">
        <f t="shared" si="6"/>
        <v>Dustin Whitlow</v>
      </c>
    </row>
    <row r="423" spans="1:22" ht="15.6" x14ac:dyDescent="0.3">
      <c r="A423" s="10" t="s">
        <v>459</v>
      </c>
      <c r="B423" s="8" t="str">
        <f>VLOOKUP(A423,Cleaned_Customer_Names!A422:D2757,2,0)</f>
        <v>Ms.</v>
      </c>
      <c r="C423" s="8" t="str">
        <f>VLOOKUP(A423,Cleaned_Customer_Names!A422:D2757,3,0)</f>
        <v>Jenny</v>
      </c>
      <c r="D423" s="8" t="str">
        <f>VLOOKUP($A423,Cleaned_Customer_Names!$A422:$D2757,4,0)</f>
        <v>Robinson</v>
      </c>
      <c r="E423" s="22">
        <f>VLOOKUP($A423,Cleaned_Medical_Exam!$A422:$J2757,2,0)</f>
        <v>27.645</v>
      </c>
      <c r="F423" s="24">
        <f>VLOOKUP($A423,Cleaned_Medical_Exam!$A422:$J2757,3,0)</f>
        <v>11.03</v>
      </c>
      <c r="G423" s="20" t="str">
        <f>VLOOKUP($A423,Cleaned_Medical_Exam!$A422:$J2757,4,0)</f>
        <v>Yes</v>
      </c>
      <c r="H423" s="20" t="str">
        <f>VLOOKUP($A423,Cleaned_Medical_Exam!$A422:$J2757,5,0)</f>
        <v>No</v>
      </c>
      <c r="I423" s="20" t="str">
        <f>VLOOKUP($A423,Cleaned_Medical_Exam!$A422:$J2757,6,0)</f>
        <v>No</v>
      </c>
      <c r="J423" s="48">
        <f>VLOOKUP($A423,Cleaned_Medical_Exam!$A422:$J2757,7,0)</f>
        <v>1</v>
      </c>
      <c r="K423" s="8" t="str">
        <f>VLOOKUP($A423,Cleaned_Medical_Exam!$A422:$J2757,8,0)</f>
        <v>Yes</v>
      </c>
      <c r="L423" s="20" t="str">
        <f>VLOOKUP($A423,Cleaned_Medical_Exam!$A422:$J2757,9,0)</f>
        <v>Overweight</v>
      </c>
      <c r="M423" s="20" t="str">
        <f>VLOOKUP($A423,Cleaned_Medical_Exam!$A422:$J2757,10,0)</f>
        <v>Diabetes</v>
      </c>
      <c r="N423" s="48">
        <f>_xlfn.XLOOKUP(A423,Cleaned_Hospital_Details!A:A,Cleaned_Hospital_Details!B:B)</f>
        <v>2</v>
      </c>
      <c r="O423" s="49">
        <f>_xlfn.XLOOKUP($A423,Cleaned_Hospital_Details!$A:$A,Cleaned_Hospital_Details!C:C)</f>
        <v>24535.7</v>
      </c>
      <c r="P423" s="8" t="str">
        <f>_xlfn.XLOOKUP($A423,Cleaned_Hospital_Details!$A:$A,Cleaned_Hospital_Details!D:D)</f>
        <v>Tier - 2</v>
      </c>
      <c r="Q423" s="8" t="str">
        <f>_xlfn.XLOOKUP($A423,Cleaned_Hospital_Details!$A:$A,Cleaned_Hospital_Details!E:E)</f>
        <v>Tier - 2</v>
      </c>
      <c r="R423" s="8" t="str">
        <f>_xlfn.XLOOKUP($A423,Cleaned_Hospital_Details!$A:$A,Cleaned_Hospital_Details!F:F)</f>
        <v>R1012</v>
      </c>
      <c r="S423" s="15">
        <f>_xlfn.XLOOKUP($A423,Cleaned_Hospital_Details!$A:$A,Cleaned_Hospital_Details!G:G)</f>
        <v>27558</v>
      </c>
      <c r="T423" s="8">
        <f>_xlfn.XLOOKUP($A423,Cleaned_Hospital_Details!$A:$A,Cleaned_Hospital_Details!H:H)</f>
        <v>47</v>
      </c>
      <c r="U423" s="8" t="str">
        <f>_xlfn.XLOOKUP($A423,Cleaned_Hospital_Details!$A:$A,Cleaned_Hospital_Details!I:I)</f>
        <v>Adult</v>
      </c>
      <c r="V423" t="str">
        <f t="shared" si="6"/>
        <v>Jenny Robinson</v>
      </c>
    </row>
    <row r="424" spans="1:22" ht="15.6" x14ac:dyDescent="0.3">
      <c r="A424" s="10" t="s">
        <v>460</v>
      </c>
      <c r="B424" s="8" t="str">
        <f>VLOOKUP(A424,Cleaned_Customer_Names!A423:D2758,2,0)</f>
        <v>Ms.</v>
      </c>
      <c r="C424" s="8" t="str">
        <f>VLOOKUP(A424,Cleaned_Customer_Names!A423:D2758,3,0)</f>
        <v>Emily</v>
      </c>
      <c r="D424" s="8" t="str">
        <f>VLOOKUP($A424,Cleaned_Customer_Names!$A423:$D2758,4,0)</f>
        <v>Sabo</v>
      </c>
      <c r="E424" s="22">
        <f>VLOOKUP($A424,Cleaned_Medical_Exam!$A423:$J2758,2,0)</f>
        <v>27.6</v>
      </c>
      <c r="F424" s="24">
        <f>VLOOKUP($A424,Cleaned_Medical_Exam!$A423:$J2758,3,0)</f>
        <v>5.22</v>
      </c>
      <c r="G424" s="20" t="str">
        <f>VLOOKUP($A424,Cleaned_Medical_Exam!$A423:$J2758,4,0)</f>
        <v>No</v>
      </c>
      <c r="H424" s="20" t="str">
        <f>VLOOKUP($A424,Cleaned_Medical_Exam!$A423:$J2758,5,0)</f>
        <v>No</v>
      </c>
      <c r="I424" s="20" t="str">
        <f>VLOOKUP($A424,Cleaned_Medical_Exam!$A423:$J2758,6,0)</f>
        <v>No</v>
      </c>
      <c r="J424" s="48">
        <f>VLOOKUP($A424,Cleaned_Medical_Exam!$A423:$J2758,7,0)</f>
        <v>2</v>
      </c>
      <c r="K424" s="8" t="str">
        <f>VLOOKUP($A424,Cleaned_Medical_Exam!$A423:$J2758,8,0)</f>
        <v>Yes</v>
      </c>
      <c r="L424" s="20" t="str">
        <f>VLOOKUP($A424,Cleaned_Medical_Exam!$A423:$J2758,9,0)</f>
        <v>Overweight</v>
      </c>
      <c r="M424" s="20" t="str">
        <f>VLOOKUP($A424,Cleaned_Medical_Exam!$A423:$J2758,10,0)</f>
        <v>Normal</v>
      </c>
      <c r="N424" s="48">
        <f>_xlfn.XLOOKUP(A424,Cleaned_Hospital_Details!A:A,Cleaned_Hospital_Details!B:B)</f>
        <v>1</v>
      </c>
      <c r="O424" s="49">
        <f>_xlfn.XLOOKUP($A424,Cleaned_Hospital_Details!$A:$A,Cleaned_Hospital_Details!C:C)</f>
        <v>24520.26</v>
      </c>
      <c r="P424" s="8" t="str">
        <f>_xlfn.XLOOKUP($A424,Cleaned_Hospital_Details!$A:$A,Cleaned_Hospital_Details!D:D)</f>
        <v>Tier - 2</v>
      </c>
      <c r="Q424" s="8" t="str">
        <f>_xlfn.XLOOKUP($A424,Cleaned_Hospital_Details!$A:$A,Cleaned_Hospital_Details!E:E)</f>
        <v>Tier - 3</v>
      </c>
      <c r="R424" s="8" t="str">
        <f>_xlfn.XLOOKUP($A424,Cleaned_Hospital_Details!$A:$A,Cleaned_Hospital_Details!F:F)</f>
        <v>R1011</v>
      </c>
      <c r="S424" s="15">
        <f>_xlfn.XLOOKUP($A424,Cleaned_Hospital_Details!$A:$A,Cleaned_Hospital_Details!G:G)</f>
        <v>26556</v>
      </c>
      <c r="T424" s="8">
        <f>_xlfn.XLOOKUP($A424,Cleaned_Hospital_Details!$A:$A,Cleaned_Hospital_Details!H:H)</f>
        <v>50</v>
      </c>
      <c r="U424" s="8" t="str">
        <f>_xlfn.XLOOKUP($A424,Cleaned_Hospital_Details!$A:$A,Cleaned_Hospital_Details!I:I)</f>
        <v>Adult</v>
      </c>
      <c r="V424" t="str">
        <f t="shared" si="6"/>
        <v>Emily Sabo</v>
      </c>
    </row>
    <row r="425" spans="1:22" ht="15.6" x14ac:dyDescent="0.3">
      <c r="A425" s="10" t="s">
        <v>461</v>
      </c>
      <c r="B425" s="8" t="str">
        <f>VLOOKUP(A425,Cleaned_Customer_Names!A424:D2759,2,0)</f>
        <v>Ms.</v>
      </c>
      <c r="C425" s="8" t="str">
        <f>VLOOKUP(A425,Cleaned_Customer_Names!A424:D2759,3,0)</f>
        <v>Fabienne</v>
      </c>
      <c r="D425" s="8" t="str">
        <f>VLOOKUP($A425,Cleaned_Customer_Names!$A424:$D2759,4,0)</f>
        <v>Nazarian</v>
      </c>
      <c r="E425" s="22">
        <f>VLOOKUP($A425,Cleaned_Medical_Exam!$A424:$J2759,2,0)</f>
        <v>25.08</v>
      </c>
      <c r="F425" s="24">
        <f>VLOOKUP($A425,Cleaned_Medical_Exam!$A424:$J2759,3,0)</f>
        <v>9.52</v>
      </c>
      <c r="G425" s="20" t="str">
        <f>VLOOKUP($A425,Cleaned_Medical_Exam!$A424:$J2759,4,0)</f>
        <v>Yes</v>
      </c>
      <c r="H425" s="20" t="str">
        <f>VLOOKUP($A425,Cleaned_Medical_Exam!$A424:$J2759,5,0)</f>
        <v>No</v>
      </c>
      <c r="I425" s="20" t="str">
        <f>VLOOKUP($A425,Cleaned_Medical_Exam!$A424:$J2759,6,0)</f>
        <v>No</v>
      </c>
      <c r="J425" s="48">
        <f>VLOOKUP($A425,Cleaned_Medical_Exam!$A424:$J2759,7,0)</f>
        <v>2</v>
      </c>
      <c r="K425" s="8" t="str">
        <f>VLOOKUP($A425,Cleaned_Medical_Exam!$A424:$J2759,8,0)</f>
        <v>No</v>
      </c>
      <c r="L425" s="20" t="str">
        <f>VLOOKUP($A425,Cleaned_Medical_Exam!$A424:$J2759,9,0)</f>
        <v>Overweight</v>
      </c>
      <c r="M425" s="20" t="str">
        <f>VLOOKUP($A425,Cleaned_Medical_Exam!$A424:$J2759,10,0)</f>
        <v>Diabetes</v>
      </c>
      <c r="N425" s="48">
        <f>_xlfn.XLOOKUP(A425,Cleaned_Hospital_Details!A:A,Cleaned_Hospital_Details!B:B)</f>
        <v>0</v>
      </c>
      <c r="O425" s="49">
        <f>_xlfn.XLOOKUP($A425,Cleaned_Hospital_Details!$A:$A,Cleaned_Hospital_Details!C:C)</f>
        <v>24513.09</v>
      </c>
      <c r="P425" s="8" t="str">
        <f>_xlfn.XLOOKUP($A425,Cleaned_Hospital_Details!$A:$A,Cleaned_Hospital_Details!D:D)</f>
        <v>Tier - 2</v>
      </c>
      <c r="Q425" s="8" t="str">
        <f>_xlfn.XLOOKUP($A425,Cleaned_Hospital_Details!$A:$A,Cleaned_Hospital_Details!E:E)</f>
        <v>Tier - 2</v>
      </c>
      <c r="R425" s="8" t="str">
        <f>_xlfn.XLOOKUP($A425,Cleaned_Hospital_Details!$A:$A,Cleaned_Hospital_Details!F:F)</f>
        <v>R1013</v>
      </c>
      <c r="S425" s="15">
        <f>_xlfn.XLOOKUP($A425,Cleaned_Hospital_Details!$A:$A,Cleaned_Hospital_Details!G:G)</f>
        <v>22575</v>
      </c>
      <c r="T425" s="8">
        <f>_xlfn.XLOOKUP($A425,Cleaned_Hospital_Details!$A:$A,Cleaned_Hospital_Details!H:H)</f>
        <v>61</v>
      </c>
      <c r="U425" s="8" t="str">
        <f>_xlfn.XLOOKUP($A425,Cleaned_Hospital_Details!$A:$A,Cleaned_Hospital_Details!I:I)</f>
        <v>Old</v>
      </c>
      <c r="V425" t="str">
        <f t="shared" si="6"/>
        <v>Fabienne Nazarian</v>
      </c>
    </row>
    <row r="426" spans="1:22" ht="15.6" x14ac:dyDescent="0.3">
      <c r="A426" s="10" t="s">
        <v>462</v>
      </c>
      <c r="B426" s="8" t="str">
        <f>VLOOKUP(A426,Cleaned_Customer_Names!A425:D2760,2,0)</f>
        <v>Mr.</v>
      </c>
      <c r="C426" s="8" t="str">
        <f>VLOOKUP(A426,Cleaned_Customer_Names!A425:D2760,3,0)</f>
        <v>Jordan</v>
      </c>
      <c r="D426" s="8" t="str">
        <f>VLOOKUP($A426,Cleaned_Customer_Names!$A425:$D2760,4,0)</f>
        <v>Lerma</v>
      </c>
      <c r="E426" s="22">
        <f>VLOOKUP($A426,Cleaned_Medical_Exam!$A425:$J2760,2,0)</f>
        <v>30.02</v>
      </c>
      <c r="F426" s="24">
        <f>VLOOKUP($A426,Cleaned_Medical_Exam!$A425:$J2760,3,0)</f>
        <v>11.09</v>
      </c>
      <c r="G426" s="20" t="str">
        <f>VLOOKUP($A426,Cleaned_Medical_Exam!$A425:$J2760,4,0)</f>
        <v>No</v>
      </c>
      <c r="H426" s="20" t="str">
        <f>VLOOKUP($A426,Cleaned_Medical_Exam!$A425:$J2760,5,0)</f>
        <v>No</v>
      </c>
      <c r="I426" s="20" t="str">
        <f>VLOOKUP($A426,Cleaned_Medical_Exam!$A425:$J2760,6,0)</f>
        <v>No</v>
      </c>
      <c r="J426" s="48">
        <f>VLOOKUP($A426,Cleaned_Medical_Exam!$A425:$J2760,7,0)</f>
        <v>0</v>
      </c>
      <c r="K426" s="8" t="str">
        <f>VLOOKUP($A426,Cleaned_Medical_Exam!$A425:$J2760,8,0)</f>
        <v>No</v>
      </c>
      <c r="L426" s="20" t="str">
        <f>VLOOKUP($A426,Cleaned_Medical_Exam!$A425:$J2760,9,0)</f>
        <v>Obesity</v>
      </c>
      <c r="M426" s="20" t="str">
        <f>VLOOKUP($A426,Cleaned_Medical_Exam!$A425:$J2760,10,0)</f>
        <v>Diabetes</v>
      </c>
      <c r="N426" s="48">
        <f>_xlfn.XLOOKUP(A426,Cleaned_Hospital_Details!A:A,Cleaned_Hospital_Details!B:B)</f>
        <v>0</v>
      </c>
      <c r="O426" s="49">
        <f>_xlfn.XLOOKUP($A426,Cleaned_Hospital_Details!$A:$A,Cleaned_Hospital_Details!C:C)</f>
        <v>24476.48</v>
      </c>
      <c r="P426" s="8" t="str">
        <f>_xlfn.XLOOKUP($A426,Cleaned_Hospital_Details!$A:$A,Cleaned_Hospital_Details!D:D)</f>
        <v>Tier - 2</v>
      </c>
      <c r="Q426" s="8" t="str">
        <f>_xlfn.XLOOKUP($A426,Cleaned_Hospital_Details!$A:$A,Cleaned_Hospital_Details!E:E)</f>
        <v>Tier - 2</v>
      </c>
      <c r="R426" s="8" t="str">
        <f>_xlfn.XLOOKUP($A426,Cleaned_Hospital_Details!$A:$A,Cleaned_Hospital_Details!F:F)</f>
        <v>R1012</v>
      </c>
      <c r="S426" s="15">
        <f>_xlfn.XLOOKUP($A426,Cleaned_Hospital_Details!$A:$A,Cleaned_Hospital_Details!G:G)</f>
        <v>25025</v>
      </c>
      <c r="T426" s="8">
        <f>_xlfn.XLOOKUP($A426,Cleaned_Hospital_Details!$A:$A,Cleaned_Hospital_Details!H:H)</f>
        <v>54</v>
      </c>
      <c r="U426" s="8" t="str">
        <f>_xlfn.XLOOKUP($A426,Cleaned_Hospital_Details!$A:$A,Cleaned_Hospital_Details!I:I)</f>
        <v>Adult</v>
      </c>
      <c r="V426" t="str">
        <f t="shared" si="6"/>
        <v>Jordan Lerma</v>
      </c>
    </row>
    <row r="427" spans="1:22" ht="15.6" x14ac:dyDescent="0.3">
      <c r="A427" s="10" t="s">
        <v>463</v>
      </c>
      <c r="B427" s="8" t="str">
        <f>VLOOKUP(A427,Cleaned_Customer_Names!A426:D2761,2,0)</f>
        <v>Mr.</v>
      </c>
      <c r="C427" s="8" t="str">
        <f>VLOOKUP(A427,Cleaned_Customer_Names!A426:D2761,3,0)</f>
        <v>Matt</v>
      </c>
      <c r="D427" s="8" t="str">
        <f>VLOOKUP($A427,Cleaned_Customer_Names!$A426:$D2761,4,0)</f>
        <v>Dahl</v>
      </c>
      <c r="E427" s="22">
        <f>VLOOKUP($A427,Cleaned_Medical_Exam!$A426:$J2761,2,0)</f>
        <v>27.36</v>
      </c>
      <c r="F427" s="24">
        <f>VLOOKUP($A427,Cleaned_Medical_Exam!$A426:$J2761,3,0)</f>
        <v>9.4499999999999993</v>
      </c>
      <c r="G427" s="20" t="str">
        <f>VLOOKUP($A427,Cleaned_Medical_Exam!$A426:$J2761,4,0)</f>
        <v>Yes</v>
      </c>
      <c r="H427" s="20" t="str">
        <f>VLOOKUP($A427,Cleaned_Medical_Exam!$A426:$J2761,5,0)</f>
        <v>No</v>
      </c>
      <c r="I427" s="20" t="str">
        <f>VLOOKUP($A427,Cleaned_Medical_Exam!$A426:$J2761,6,0)</f>
        <v>No</v>
      </c>
      <c r="J427" s="48">
        <f>VLOOKUP($A427,Cleaned_Medical_Exam!$A426:$J2761,7,0)</f>
        <v>2</v>
      </c>
      <c r="K427" s="8" t="str">
        <f>VLOOKUP($A427,Cleaned_Medical_Exam!$A426:$J2761,8,0)</f>
        <v>Yes</v>
      </c>
      <c r="L427" s="20" t="str">
        <f>VLOOKUP($A427,Cleaned_Medical_Exam!$A426:$J2761,9,0)</f>
        <v>Overweight</v>
      </c>
      <c r="M427" s="20" t="str">
        <f>VLOOKUP($A427,Cleaned_Medical_Exam!$A426:$J2761,10,0)</f>
        <v>Diabetes</v>
      </c>
      <c r="N427" s="48">
        <f>_xlfn.XLOOKUP(A427,Cleaned_Hospital_Details!A:A,Cleaned_Hospital_Details!B:B)</f>
        <v>0</v>
      </c>
      <c r="O427" s="49">
        <f>_xlfn.XLOOKUP($A427,Cleaned_Hospital_Details!$A:$A,Cleaned_Hospital_Details!C:C)</f>
        <v>24393.62</v>
      </c>
      <c r="P427" s="8" t="str">
        <f>_xlfn.XLOOKUP($A427,Cleaned_Hospital_Details!$A:$A,Cleaned_Hospital_Details!D:D)</f>
        <v>Tier - 2</v>
      </c>
      <c r="Q427" s="8" t="str">
        <f>_xlfn.XLOOKUP($A427,Cleaned_Hospital_Details!$A:$A,Cleaned_Hospital_Details!E:E)</f>
        <v>Tier - 3</v>
      </c>
      <c r="R427" s="8" t="str">
        <f>_xlfn.XLOOKUP($A427,Cleaned_Hospital_Details!$A:$A,Cleaned_Hospital_Details!F:F)</f>
        <v>R1012</v>
      </c>
      <c r="S427" s="15">
        <f>_xlfn.XLOOKUP($A427,Cleaned_Hospital_Details!$A:$A,Cleaned_Hospital_Details!G:G)</f>
        <v>25902</v>
      </c>
      <c r="T427" s="8">
        <f>_xlfn.XLOOKUP($A427,Cleaned_Hospital_Details!$A:$A,Cleaned_Hospital_Details!H:H)</f>
        <v>52</v>
      </c>
      <c r="U427" s="8" t="str">
        <f>_xlfn.XLOOKUP($A427,Cleaned_Hospital_Details!$A:$A,Cleaned_Hospital_Details!I:I)</f>
        <v>Adult</v>
      </c>
      <c r="V427" t="str">
        <f t="shared" si="6"/>
        <v>Matt Dahl</v>
      </c>
    </row>
    <row r="428" spans="1:22" ht="15.6" x14ac:dyDescent="0.3">
      <c r="A428" s="10" t="s">
        <v>464</v>
      </c>
      <c r="B428" s="8" t="str">
        <f>VLOOKUP(A428,Cleaned_Customer_Names!A427:D2762,2,0)</f>
        <v>Ms.</v>
      </c>
      <c r="C428" s="8" t="str">
        <f>VLOOKUP(A428,Cleaned_Customer_Names!A427:D2762,3,0)</f>
        <v>Taryn</v>
      </c>
      <c r="D428" s="8" t="str">
        <f>VLOOKUP($A428,Cleaned_Customer_Names!$A427:$D2762,4,0)</f>
        <v>Surtees</v>
      </c>
      <c r="E428" s="22">
        <f>VLOOKUP($A428,Cleaned_Medical_Exam!$A427:$J2762,2,0)</f>
        <v>22.2</v>
      </c>
      <c r="F428" s="24">
        <f>VLOOKUP($A428,Cleaned_Medical_Exam!$A427:$J2762,3,0)</f>
        <v>5.51</v>
      </c>
      <c r="G428" s="20" t="str">
        <f>VLOOKUP($A428,Cleaned_Medical_Exam!$A427:$J2762,4,0)</f>
        <v>No</v>
      </c>
      <c r="H428" s="20" t="str">
        <f>VLOOKUP($A428,Cleaned_Medical_Exam!$A427:$J2762,5,0)</f>
        <v>No</v>
      </c>
      <c r="I428" s="20" t="str">
        <f>VLOOKUP($A428,Cleaned_Medical_Exam!$A427:$J2762,6,0)</f>
        <v>No</v>
      </c>
      <c r="J428" s="48">
        <f>VLOOKUP($A428,Cleaned_Medical_Exam!$A427:$J2762,7,0)</f>
        <v>0</v>
      </c>
      <c r="K428" s="8" t="str">
        <f>VLOOKUP($A428,Cleaned_Medical_Exam!$A427:$J2762,8,0)</f>
        <v>Yes</v>
      </c>
      <c r="L428" s="20" t="str">
        <f>VLOOKUP($A428,Cleaned_Medical_Exam!$A427:$J2762,9,0)</f>
        <v>Healthy Weight</v>
      </c>
      <c r="M428" s="20" t="str">
        <f>VLOOKUP($A428,Cleaned_Medical_Exam!$A427:$J2762,10,0)</f>
        <v>Normal</v>
      </c>
      <c r="N428" s="48">
        <f>_xlfn.XLOOKUP(A428,Cleaned_Hospital_Details!A:A,Cleaned_Hospital_Details!B:B)</f>
        <v>0</v>
      </c>
      <c r="O428" s="49">
        <f>_xlfn.XLOOKUP($A428,Cleaned_Hospital_Details!$A:$A,Cleaned_Hospital_Details!C:C)</f>
        <v>24387.74</v>
      </c>
      <c r="P428" s="8" t="str">
        <f>_xlfn.XLOOKUP($A428,Cleaned_Hospital_Details!$A:$A,Cleaned_Hospital_Details!D:D)</f>
        <v>Tier - 2</v>
      </c>
      <c r="Q428" s="8" t="str">
        <f>_xlfn.XLOOKUP($A428,Cleaned_Hospital_Details!$A:$A,Cleaned_Hospital_Details!E:E)</f>
        <v>Tier - 1</v>
      </c>
      <c r="R428" s="8" t="str">
        <f>_xlfn.XLOOKUP($A428,Cleaned_Hospital_Details!$A:$A,Cleaned_Hospital_Details!F:F)</f>
        <v>R1011</v>
      </c>
      <c r="S428" s="15">
        <f>_xlfn.XLOOKUP($A428,Cleaned_Hospital_Details!$A:$A,Cleaned_Hospital_Details!G:G)</f>
        <v>36440</v>
      </c>
      <c r="T428" s="8">
        <f>_xlfn.XLOOKUP($A428,Cleaned_Hospital_Details!$A:$A,Cleaned_Hospital_Details!H:H)</f>
        <v>23</v>
      </c>
      <c r="U428" s="8" t="str">
        <f>_xlfn.XLOOKUP($A428,Cleaned_Hospital_Details!$A:$A,Cleaned_Hospital_Details!I:I)</f>
        <v>Adult</v>
      </c>
      <c r="V428" t="str">
        <f t="shared" si="6"/>
        <v>Taryn Surtees</v>
      </c>
    </row>
    <row r="429" spans="1:22" ht="15.6" x14ac:dyDescent="0.3">
      <c r="A429" s="10" t="s">
        <v>465</v>
      </c>
      <c r="B429" s="8" t="str">
        <f>VLOOKUP(A429,Cleaned_Customer_Names!A428:D2763,2,0)</f>
        <v>Ms.</v>
      </c>
      <c r="C429" s="8" t="str">
        <f>VLOOKUP(A429,Cleaned_Customer_Names!A428:D2763,3,0)</f>
        <v>Temima</v>
      </c>
      <c r="D429" s="8" t="str">
        <f>VLOOKUP($A429,Cleaned_Customer_Names!$A428:$D2763,4,0)</f>
        <v>Spetner</v>
      </c>
      <c r="E429" s="22">
        <f>VLOOKUP($A429,Cleaned_Medical_Exam!$A428:$J2763,2,0)</f>
        <v>25.71</v>
      </c>
      <c r="F429" s="24">
        <f>VLOOKUP($A429,Cleaned_Medical_Exam!$A428:$J2763,3,0)</f>
        <v>4.18</v>
      </c>
      <c r="G429" s="20" t="str">
        <f>VLOOKUP($A429,Cleaned_Medical_Exam!$A428:$J2763,4,0)</f>
        <v>No</v>
      </c>
      <c r="H429" s="20" t="str">
        <f>VLOOKUP($A429,Cleaned_Medical_Exam!$A428:$J2763,5,0)</f>
        <v>Yes</v>
      </c>
      <c r="I429" s="20" t="str">
        <f>VLOOKUP($A429,Cleaned_Medical_Exam!$A428:$J2763,6,0)</f>
        <v>No</v>
      </c>
      <c r="J429" s="48">
        <f>VLOOKUP($A429,Cleaned_Medical_Exam!$A428:$J2763,7,0)</f>
        <v>1</v>
      </c>
      <c r="K429" s="8" t="str">
        <f>VLOOKUP($A429,Cleaned_Medical_Exam!$A428:$J2763,8,0)</f>
        <v>Yes</v>
      </c>
      <c r="L429" s="20" t="str">
        <f>VLOOKUP($A429,Cleaned_Medical_Exam!$A428:$J2763,9,0)</f>
        <v>Overweight</v>
      </c>
      <c r="M429" s="20" t="str">
        <f>VLOOKUP($A429,Cleaned_Medical_Exam!$A428:$J2763,10,0)</f>
        <v>Normal</v>
      </c>
      <c r="N429" s="48">
        <f>_xlfn.XLOOKUP(A429,Cleaned_Hospital_Details!A:A,Cleaned_Hospital_Details!B:B)</f>
        <v>0</v>
      </c>
      <c r="O429" s="49">
        <f>_xlfn.XLOOKUP($A429,Cleaned_Hospital_Details!$A:$A,Cleaned_Hospital_Details!C:C)</f>
        <v>24294.02</v>
      </c>
      <c r="P429" s="8" t="str">
        <f>_xlfn.XLOOKUP($A429,Cleaned_Hospital_Details!$A:$A,Cleaned_Hospital_Details!D:D)</f>
        <v>Tier - 2</v>
      </c>
      <c r="Q429" s="8" t="str">
        <f>_xlfn.XLOOKUP($A429,Cleaned_Hospital_Details!$A:$A,Cleaned_Hospital_Details!E:E)</f>
        <v>Tier - 1</v>
      </c>
      <c r="R429" s="8" t="str">
        <f>_xlfn.XLOOKUP($A429,Cleaned_Hospital_Details!$A:$A,Cleaned_Hospital_Details!F:F)</f>
        <v>R1011</v>
      </c>
      <c r="S429" s="15">
        <f>_xlfn.XLOOKUP($A429,Cleaned_Hospital_Details!$A:$A,Cleaned_Hospital_Details!G:G)</f>
        <v>38202</v>
      </c>
      <c r="T429" s="8">
        <f>_xlfn.XLOOKUP($A429,Cleaned_Hospital_Details!$A:$A,Cleaned_Hospital_Details!H:H)</f>
        <v>18</v>
      </c>
      <c r="U429" s="8" t="str">
        <f>_xlfn.XLOOKUP($A429,Cleaned_Hospital_Details!$A:$A,Cleaned_Hospital_Details!I:I)</f>
        <v>Child</v>
      </c>
      <c r="V429" t="str">
        <f t="shared" si="6"/>
        <v>Temima Spetner</v>
      </c>
    </row>
    <row r="430" spans="1:22" ht="15.6" x14ac:dyDescent="0.3">
      <c r="A430" s="10" t="s">
        <v>466</v>
      </c>
      <c r="B430" s="8" t="str">
        <f>VLOOKUP(A430,Cleaned_Customer_Names!A429:D2764,2,0)</f>
        <v>Ms.</v>
      </c>
      <c r="C430" s="8" t="str">
        <f>VLOOKUP(A430,Cleaned_Customer_Names!A429:D2764,3,0)</f>
        <v>Jennifer</v>
      </c>
      <c r="D430" s="8" t="str">
        <f>VLOOKUP($A430,Cleaned_Customer_Names!$A429:$D2764,4,0)</f>
        <v>Brandon</v>
      </c>
      <c r="E430" s="22">
        <f>VLOOKUP($A430,Cleaned_Medical_Exam!$A429:$J2764,2,0)</f>
        <v>41.91</v>
      </c>
      <c r="F430" s="24">
        <f>VLOOKUP($A430,Cleaned_Medical_Exam!$A429:$J2764,3,0)</f>
        <v>5.98</v>
      </c>
      <c r="G430" s="20" t="str">
        <f>VLOOKUP($A430,Cleaned_Medical_Exam!$A429:$J2764,4,0)</f>
        <v>Yes</v>
      </c>
      <c r="H430" s="20" t="str">
        <f>VLOOKUP($A430,Cleaned_Medical_Exam!$A429:$J2764,5,0)</f>
        <v>No</v>
      </c>
      <c r="I430" s="20" t="str">
        <f>VLOOKUP($A430,Cleaned_Medical_Exam!$A429:$J2764,6,0)</f>
        <v>No</v>
      </c>
      <c r="J430" s="48">
        <f>VLOOKUP($A430,Cleaned_Medical_Exam!$A429:$J2764,7,0)</f>
        <v>1</v>
      </c>
      <c r="K430" s="8" t="str">
        <f>VLOOKUP($A430,Cleaned_Medical_Exam!$A429:$J2764,8,0)</f>
        <v>No</v>
      </c>
      <c r="L430" s="20" t="str">
        <f>VLOOKUP($A430,Cleaned_Medical_Exam!$A429:$J2764,9,0)</f>
        <v>Obesity</v>
      </c>
      <c r="M430" s="20" t="str">
        <f>VLOOKUP($A430,Cleaned_Medical_Exam!$A429:$J2764,10,0)</f>
        <v>Prediabetes</v>
      </c>
      <c r="N430" s="48">
        <f>_xlfn.XLOOKUP(A430,Cleaned_Hospital_Details!A:A,Cleaned_Hospital_Details!B:B)</f>
        <v>0</v>
      </c>
      <c r="O430" s="49">
        <f>_xlfn.XLOOKUP($A430,Cleaned_Hospital_Details!$A:$A,Cleaned_Hospital_Details!C:C)</f>
        <v>24227.34</v>
      </c>
      <c r="P430" s="8" t="str">
        <f>_xlfn.XLOOKUP($A430,Cleaned_Hospital_Details!$A:$A,Cleaned_Hospital_Details!D:D)</f>
        <v>Tier - 2</v>
      </c>
      <c r="Q430" s="8" t="str">
        <f>_xlfn.XLOOKUP($A430,Cleaned_Hospital_Details!$A:$A,Cleaned_Hospital_Details!E:E)</f>
        <v>Tier - 1</v>
      </c>
      <c r="R430" s="8" t="str">
        <f>_xlfn.XLOOKUP($A430,Cleaned_Hospital_Details!$A:$A,Cleaned_Hospital_Details!F:F)</f>
        <v>R1013</v>
      </c>
      <c r="S430" s="15">
        <f>_xlfn.XLOOKUP($A430,Cleaned_Hospital_Details!$A:$A,Cleaned_Hospital_Details!G:G)</f>
        <v>23727</v>
      </c>
      <c r="T430" s="8">
        <f>_xlfn.XLOOKUP($A430,Cleaned_Hospital_Details!$A:$A,Cleaned_Hospital_Details!H:H)</f>
        <v>58</v>
      </c>
      <c r="U430" s="8" t="str">
        <f>_xlfn.XLOOKUP($A430,Cleaned_Hospital_Details!$A:$A,Cleaned_Hospital_Details!I:I)</f>
        <v>Old</v>
      </c>
      <c r="V430" t="str">
        <f t="shared" si="6"/>
        <v>Jennifer Brandon</v>
      </c>
    </row>
    <row r="431" spans="1:22" ht="15.6" x14ac:dyDescent="0.3">
      <c r="A431" s="10" t="s">
        <v>467</v>
      </c>
      <c r="B431" s="8" t="str">
        <f>VLOOKUP(A431,Cleaned_Customer_Names!A430:D2765,2,0)</f>
        <v>Ms.</v>
      </c>
      <c r="C431" s="8" t="str">
        <f>VLOOKUP(A431,Cleaned_Customer_Names!A430:D2765,3,0)</f>
        <v>Serena</v>
      </c>
      <c r="D431" s="8" t="str">
        <f>VLOOKUP($A431,Cleaned_Customer_Names!$A430:$D2765,4,0)</f>
        <v>Eley</v>
      </c>
      <c r="E431" s="22">
        <f>VLOOKUP($A431,Cleaned_Medical_Exam!$A430:$J2765,2,0)</f>
        <v>25.85</v>
      </c>
      <c r="F431" s="24">
        <f>VLOOKUP($A431,Cleaned_Medical_Exam!$A430:$J2765,3,0)</f>
        <v>10.16</v>
      </c>
      <c r="G431" s="20" t="str">
        <f>VLOOKUP($A431,Cleaned_Medical_Exam!$A430:$J2765,4,0)</f>
        <v>No</v>
      </c>
      <c r="H431" s="20" t="str">
        <f>VLOOKUP($A431,Cleaned_Medical_Exam!$A430:$J2765,5,0)</f>
        <v>No</v>
      </c>
      <c r="I431" s="20" t="str">
        <f>VLOOKUP($A431,Cleaned_Medical_Exam!$A430:$J2765,6,0)</f>
        <v>No</v>
      </c>
      <c r="J431" s="48">
        <f>VLOOKUP($A431,Cleaned_Medical_Exam!$A430:$J2765,7,0)</f>
        <v>0</v>
      </c>
      <c r="K431" s="8" t="str">
        <f>VLOOKUP($A431,Cleaned_Medical_Exam!$A430:$J2765,8,0)</f>
        <v>Yes</v>
      </c>
      <c r="L431" s="20" t="str">
        <f>VLOOKUP($A431,Cleaned_Medical_Exam!$A430:$J2765,9,0)</f>
        <v>Overweight</v>
      </c>
      <c r="M431" s="20" t="str">
        <f>VLOOKUP($A431,Cleaned_Medical_Exam!$A430:$J2765,10,0)</f>
        <v>Diabetes</v>
      </c>
      <c r="N431" s="48">
        <f>_xlfn.XLOOKUP(A431,Cleaned_Hospital_Details!A:A,Cleaned_Hospital_Details!B:B)</f>
        <v>3</v>
      </c>
      <c r="O431" s="49">
        <f>_xlfn.XLOOKUP($A431,Cleaned_Hospital_Details!$A:$A,Cleaned_Hospital_Details!C:C)</f>
        <v>24180.93</v>
      </c>
      <c r="P431" s="8" t="str">
        <f>_xlfn.XLOOKUP($A431,Cleaned_Hospital_Details!$A:$A,Cleaned_Hospital_Details!D:D)</f>
        <v>Tier - 2</v>
      </c>
      <c r="Q431" s="8" t="str">
        <f>_xlfn.XLOOKUP($A431,Cleaned_Hospital_Details!$A:$A,Cleaned_Hospital_Details!E:E)</f>
        <v>Tier - 1</v>
      </c>
      <c r="R431" s="8" t="str">
        <f>_xlfn.XLOOKUP($A431,Cleaned_Hospital_Details!$A:$A,Cleaned_Hospital_Details!F:F)</f>
        <v>R1013</v>
      </c>
      <c r="S431" s="15">
        <f>_xlfn.XLOOKUP($A431,Cleaned_Hospital_Details!$A:$A,Cleaned_Hospital_Details!G:G)</f>
        <v>27282</v>
      </c>
      <c r="T431" s="8">
        <f>_xlfn.XLOOKUP($A431,Cleaned_Hospital_Details!$A:$A,Cleaned_Hospital_Details!H:H)</f>
        <v>48</v>
      </c>
      <c r="U431" s="8" t="str">
        <f>_xlfn.XLOOKUP($A431,Cleaned_Hospital_Details!$A:$A,Cleaned_Hospital_Details!I:I)</f>
        <v>Adult</v>
      </c>
      <c r="V431" t="str">
        <f t="shared" si="6"/>
        <v>Serena Eley</v>
      </c>
    </row>
    <row r="432" spans="1:22" ht="15.6" x14ac:dyDescent="0.3">
      <c r="A432" s="10" t="s">
        <v>468</v>
      </c>
      <c r="B432" s="8" t="str">
        <f>VLOOKUP(A432,Cleaned_Customer_Names!A431:D2766,2,0)</f>
        <v>Ms.</v>
      </c>
      <c r="C432" s="8" t="str">
        <f>VLOOKUP(A432,Cleaned_Customer_Names!A431:D2766,3,0)</f>
        <v>Victoria</v>
      </c>
      <c r="D432" s="8" t="str">
        <f>VLOOKUP($A432,Cleaned_Customer_Names!$A431:$D2766,4,0)</f>
        <v>Sedicum</v>
      </c>
      <c r="E432" s="22">
        <f>VLOOKUP($A432,Cleaned_Medical_Exam!$A431:$J2766,2,0)</f>
        <v>23.844999999999999</v>
      </c>
      <c r="F432" s="24">
        <f>VLOOKUP($A432,Cleaned_Medical_Exam!$A431:$J2766,3,0)</f>
        <v>11.71</v>
      </c>
      <c r="G432" s="20" t="str">
        <f>VLOOKUP($A432,Cleaned_Medical_Exam!$A431:$J2766,4,0)</f>
        <v>No</v>
      </c>
      <c r="H432" s="20" t="str">
        <f>VLOOKUP($A432,Cleaned_Medical_Exam!$A431:$J2766,5,0)</f>
        <v>No</v>
      </c>
      <c r="I432" s="20" t="str">
        <f>VLOOKUP($A432,Cleaned_Medical_Exam!$A431:$J2766,6,0)</f>
        <v>No</v>
      </c>
      <c r="J432" s="48">
        <f>VLOOKUP($A432,Cleaned_Medical_Exam!$A431:$J2766,7,0)</f>
        <v>2</v>
      </c>
      <c r="K432" s="8" t="str">
        <f>VLOOKUP($A432,Cleaned_Medical_Exam!$A431:$J2766,8,0)</f>
        <v>Yes</v>
      </c>
      <c r="L432" s="20" t="str">
        <f>VLOOKUP($A432,Cleaned_Medical_Exam!$A431:$J2766,9,0)</f>
        <v>Healthy Weight</v>
      </c>
      <c r="M432" s="20" t="str">
        <f>VLOOKUP($A432,Cleaned_Medical_Exam!$A431:$J2766,10,0)</f>
        <v>Diabetes</v>
      </c>
      <c r="N432" s="48">
        <f>_xlfn.XLOOKUP(A432,Cleaned_Hospital_Details!A:A,Cleaned_Hospital_Details!B:B)</f>
        <v>3</v>
      </c>
      <c r="O432" s="49">
        <f>_xlfn.XLOOKUP($A432,Cleaned_Hospital_Details!$A:$A,Cleaned_Hospital_Details!C:C)</f>
        <v>24106.91</v>
      </c>
      <c r="P432" s="8" t="str">
        <f>_xlfn.XLOOKUP($A432,Cleaned_Hospital_Details!$A:$A,Cleaned_Hospital_Details!D:D)</f>
        <v>Tier - 2</v>
      </c>
      <c r="Q432" s="8" t="str">
        <f>_xlfn.XLOOKUP($A432,Cleaned_Hospital_Details!$A:$A,Cleaned_Hospital_Details!E:E)</f>
        <v>Tier - 2</v>
      </c>
      <c r="R432" s="8" t="str">
        <f>_xlfn.XLOOKUP($A432,Cleaned_Hospital_Details!$A:$A,Cleaned_Hospital_Details!F:F)</f>
        <v>R1024</v>
      </c>
      <c r="S432" s="15">
        <f>_xlfn.XLOOKUP($A432,Cleaned_Hospital_Details!$A:$A,Cleaned_Hospital_Details!G:G)</f>
        <v>26828</v>
      </c>
      <c r="T432" s="8">
        <f>_xlfn.XLOOKUP($A432,Cleaned_Hospital_Details!$A:$A,Cleaned_Hospital_Details!H:H)</f>
        <v>49</v>
      </c>
      <c r="U432" s="8" t="str">
        <f>_xlfn.XLOOKUP($A432,Cleaned_Hospital_Details!$A:$A,Cleaned_Hospital_Details!I:I)</f>
        <v>Adult</v>
      </c>
      <c r="V432" t="str">
        <f t="shared" si="6"/>
        <v>Victoria Sedicum</v>
      </c>
    </row>
    <row r="433" spans="1:22" ht="15.6" x14ac:dyDescent="0.3">
      <c r="A433" s="10" t="s">
        <v>469</v>
      </c>
      <c r="B433" s="8" t="str">
        <f>VLOOKUP(A433,Cleaned_Customer_Names!A432:D2767,2,0)</f>
        <v>Ms.</v>
      </c>
      <c r="C433" s="8" t="str">
        <f>VLOOKUP(A433,Cleaned_Customer_Names!A432:D2767,3,0)</f>
        <v>Phoebe</v>
      </c>
      <c r="D433" s="8" t="str">
        <f>VLOOKUP($A433,Cleaned_Customer_Names!$A432:$D2767,4,0)</f>
        <v>Markle</v>
      </c>
      <c r="E433" s="22">
        <f>VLOOKUP($A433,Cleaned_Medical_Exam!$A432:$J2767,2,0)</f>
        <v>30.59</v>
      </c>
      <c r="F433" s="24">
        <f>VLOOKUP($A433,Cleaned_Medical_Exam!$A432:$J2767,3,0)</f>
        <v>5.23</v>
      </c>
      <c r="G433" s="20" t="str">
        <f>VLOOKUP($A433,Cleaned_Medical_Exam!$A432:$J2767,4,0)</f>
        <v>No</v>
      </c>
      <c r="H433" s="20" t="str">
        <f>VLOOKUP($A433,Cleaned_Medical_Exam!$A432:$J2767,5,0)</f>
        <v>No</v>
      </c>
      <c r="I433" s="20" t="str">
        <f>VLOOKUP($A433,Cleaned_Medical_Exam!$A432:$J2767,6,0)</f>
        <v>Yes</v>
      </c>
      <c r="J433" s="48">
        <f>VLOOKUP($A433,Cleaned_Medical_Exam!$A432:$J2767,7,0)</f>
        <v>1</v>
      </c>
      <c r="K433" s="8" t="str">
        <f>VLOOKUP($A433,Cleaned_Medical_Exam!$A432:$J2767,8,0)</f>
        <v>No</v>
      </c>
      <c r="L433" s="20" t="str">
        <f>VLOOKUP($A433,Cleaned_Medical_Exam!$A432:$J2767,9,0)</f>
        <v>Obesity</v>
      </c>
      <c r="M433" s="20" t="str">
        <f>VLOOKUP($A433,Cleaned_Medical_Exam!$A432:$J2767,10,0)</f>
        <v>Normal</v>
      </c>
      <c r="N433" s="48">
        <f>_xlfn.XLOOKUP(A433,Cleaned_Hospital_Details!A:A,Cleaned_Hospital_Details!B:B)</f>
        <v>2</v>
      </c>
      <c r="O433" s="49">
        <f>_xlfn.XLOOKUP($A433,Cleaned_Hospital_Details!$A:$A,Cleaned_Hospital_Details!C:C)</f>
        <v>24059.68</v>
      </c>
      <c r="P433" s="8" t="str">
        <f>_xlfn.XLOOKUP($A433,Cleaned_Hospital_Details!$A:$A,Cleaned_Hospital_Details!D:D)</f>
        <v>Tier - 2</v>
      </c>
      <c r="Q433" s="8" t="str">
        <f>_xlfn.XLOOKUP($A433,Cleaned_Hospital_Details!$A:$A,Cleaned_Hospital_Details!E:E)</f>
        <v>Tier - 2</v>
      </c>
      <c r="R433" s="8" t="str">
        <f>_xlfn.XLOOKUP($A433,Cleaned_Hospital_Details!$A:$A,Cleaned_Hospital_Details!F:F)</f>
        <v>R1012</v>
      </c>
      <c r="S433" s="15">
        <f>_xlfn.XLOOKUP($A433,Cleaned_Hospital_Details!$A:$A,Cleaned_Hospital_Details!G:G)</f>
        <v>37985</v>
      </c>
      <c r="T433" s="8">
        <f>_xlfn.XLOOKUP($A433,Cleaned_Hospital_Details!$A:$A,Cleaned_Hospital_Details!H:H)</f>
        <v>19</v>
      </c>
      <c r="U433" s="8" t="str">
        <f>_xlfn.XLOOKUP($A433,Cleaned_Hospital_Details!$A:$A,Cleaned_Hospital_Details!I:I)</f>
        <v>Adult</v>
      </c>
      <c r="V433" t="str">
        <f t="shared" si="6"/>
        <v>Phoebe Markle</v>
      </c>
    </row>
    <row r="434" spans="1:22" ht="15.6" x14ac:dyDescent="0.3">
      <c r="A434" s="10" t="s">
        <v>470</v>
      </c>
      <c r="B434" s="8" t="str">
        <f>VLOOKUP(A434,Cleaned_Customer_Names!A433:D2768,2,0)</f>
        <v>Mr.</v>
      </c>
      <c r="C434" s="8" t="str">
        <f>VLOOKUP(A434,Cleaned_Customer_Names!A433:D2768,3,0)</f>
        <v>Corey</v>
      </c>
      <c r="D434" s="8" t="str">
        <f>VLOOKUP($A434,Cleaned_Customer_Names!$A433:$D2768,4,0)</f>
        <v>Kunz</v>
      </c>
      <c r="E434" s="22">
        <f>VLOOKUP($A434,Cleaned_Medical_Exam!$A433:$J2768,2,0)</f>
        <v>24.795000000000002</v>
      </c>
      <c r="F434" s="24">
        <f>VLOOKUP($A434,Cleaned_Medical_Exam!$A433:$J2768,3,0)</f>
        <v>6.85</v>
      </c>
      <c r="G434" s="20" t="str">
        <f>VLOOKUP($A434,Cleaned_Medical_Exam!$A433:$J2768,4,0)</f>
        <v>No</v>
      </c>
      <c r="H434" s="20" t="str">
        <f>VLOOKUP($A434,Cleaned_Medical_Exam!$A433:$J2768,5,0)</f>
        <v>No</v>
      </c>
      <c r="I434" s="20" t="str">
        <f>VLOOKUP($A434,Cleaned_Medical_Exam!$A433:$J2768,6,0)</f>
        <v>No</v>
      </c>
      <c r="J434" s="48">
        <f>VLOOKUP($A434,Cleaned_Medical_Exam!$A433:$J2768,7,0)</f>
        <v>0</v>
      </c>
      <c r="K434" s="8" t="str">
        <f>VLOOKUP($A434,Cleaned_Medical_Exam!$A433:$J2768,8,0)</f>
        <v>Yes</v>
      </c>
      <c r="L434" s="20" t="str">
        <f>VLOOKUP($A434,Cleaned_Medical_Exam!$A433:$J2768,9,0)</f>
        <v>Healthy Weight</v>
      </c>
      <c r="M434" s="20" t="str">
        <f>VLOOKUP($A434,Cleaned_Medical_Exam!$A433:$J2768,10,0)</f>
        <v>Diabetes</v>
      </c>
      <c r="N434" s="48">
        <f>_xlfn.XLOOKUP(A434,Cleaned_Hospital_Details!A:A,Cleaned_Hospital_Details!B:B)</f>
        <v>2</v>
      </c>
      <c r="O434" s="49">
        <f>_xlfn.XLOOKUP($A434,Cleaned_Hospital_Details!$A:$A,Cleaned_Hospital_Details!C:C)</f>
        <v>23967.38</v>
      </c>
      <c r="P434" s="8" t="str">
        <f>_xlfn.XLOOKUP($A434,Cleaned_Hospital_Details!$A:$A,Cleaned_Hospital_Details!D:D)</f>
        <v>Tier - 2</v>
      </c>
      <c r="Q434" s="8" t="str">
        <f>_xlfn.XLOOKUP($A434,Cleaned_Hospital_Details!$A:$A,Cleaned_Hospital_Details!E:E)</f>
        <v>Tier - 2</v>
      </c>
      <c r="R434" s="8" t="str">
        <f>_xlfn.XLOOKUP($A434,Cleaned_Hospital_Details!$A:$A,Cleaned_Hospital_Details!F:F)</f>
        <v>R1012</v>
      </c>
      <c r="S434" s="15">
        <f>_xlfn.XLOOKUP($A434,Cleaned_Hospital_Details!$A:$A,Cleaned_Hospital_Details!G:G)</f>
        <v>26124</v>
      </c>
      <c r="T434" s="8">
        <f>_xlfn.XLOOKUP($A434,Cleaned_Hospital_Details!$A:$A,Cleaned_Hospital_Details!H:H)</f>
        <v>51</v>
      </c>
      <c r="U434" s="8" t="str">
        <f>_xlfn.XLOOKUP($A434,Cleaned_Hospital_Details!$A:$A,Cleaned_Hospital_Details!I:I)</f>
        <v>Adult</v>
      </c>
      <c r="V434" t="str">
        <f t="shared" si="6"/>
        <v>Corey Kunz</v>
      </c>
    </row>
    <row r="435" spans="1:22" ht="15.6" x14ac:dyDescent="0.3">
      <c r="A435" s="10" t="s">
        <v>471</v>
      </c>
      <c r="B435" s="8" t="str">
        <f>VLOOKUP(A435,Cleaned_Customer_Names!A434:D2769,2,0)</f>
        <v>Ms.</v>
      </c>
      <c r="C435" s="8" t="str">
        <f>VLOOKUP(A435,Cleaned_Customer_Names!A434:D2769,3,0)</f>
        <v>Rebecca</v>
      </c>
      <c r="D435" s="8" t="str">
        <f>VLOOKUP($A435,Cleaned_Customer_Names!$A434:$D2769,4,0)</f>
        <v>Wimert</v>
      </c>
      <c r="E435" s="22">
        <f>VLOOKUP($A435,Cleaned_Medical_Exam!$A434:$J2769,2,0)</f>
        <v>24.13</v>
      </c>
      <c r="F435" s="24">
        <f>VLOOKUP($A435,Cleaned_Medical_Exam!$A434:$J2769,3,0)</f>
        <v>7.05</v>
      </c>
      <c r="G435" s="20" t="str">
        <f>VLOOKUP($A435,Cleaned_Medical_Exam!$A434:$J2769,4,0)</f>
        <v>Yes</v>
      </c>
      <c r="H435" s="20" t="str">
        <f>VLOOKUP($A435,Cleaned_Medical_Exam!$A434:$J2769,5,0)</f>
        <v>No</v>
      </c>
      <c r="I435" s="20" t="str">
        <f>VLOOKUP($A435,Cleaned_Medical_Exam!$A434:$J2769,6,0)</f>
        <v>No</v>
      </c>
      <c r="J435" s="48">
        <f>VLOOKUP($A435,Cleaned_Medical_Exam!$A434:$J2769,7,0)</f>
        <v>2</v>
      </c>
      <c r="K435" s="8" t="str">
        <f>VLOOKUP($A435,Cleaned_Medical_Exam!$A434:$J2769,8,0)</f>
        <v>Yes</v>
      </c>
      <c r="L435" s="20" t="str">
        <f>VLOOKUP($A435,Cleaned_Medical_Exam!$A434:$J2769,9,0)</f>
        <v>Healthy Weight</v>
      </c>
      <c r="M435" s="20" t="str">
        <f>VLOOKUP($A435,Cleaned_Medical_Exam!$A434:$J2769,10,0)</f>
        <v>Diabetes</v>
      </c>
      <c r="N435" s="48">
        <f>_xlfn.XLOOKUP(A435,Cleaned_Hospital_Details!A:A,Cleaned_Hospital_Details!B:B)</f>
        <v>1</v>
      </c>
      <c r="O435" s="49">
        <f>_xlfn.XLOOKUP($A435,Cleaned_Hospital_Details!$A:$A,Cleaned_Hospital_Details!C:C)</f>
        <v>23887.66</v>
      </c>
      <c r="P435" s="8" t="str">
        <f>_xlfn.XLOOKUP($A435,Cleaned_Hospital_Details!$A:$A,Cleaned_Hospital_Details!D:D)</f>
        <v>Tier - 2</v>
      </c>
      <c r="Q435" s="8" t="str">
        <f>_xlfn.XLOOKUP($A435,Cleaned_Hospital_Details!$A:$A,Cleaned_Hospital_Details!E:E)</f>
        <v>Tier - 3</v>
      </c>
      <c r="R435" s="8" t="str">
        <f>_xlfn.XLOOKUP($A435,Cleaned_Hospital_Details!$A:$A,Cleaned_Hospital_Details!F:F)</f>
        <v>R1012</v>
      </c>
      <c r="S435" s="15">
        <f>_xlfn.XLOOKUP($A435,Cleaned_Hospital_Details!$A:$A,Cleaned_Hospital_Details!G:G)</f>
        <v>25788</v>
      </c>
      <c r="T435" s="8">
        <f>_xlfn.XLOOKUP($A435,Cleaned_Hospital_Details!$A:$A,Cleaned_Hospital_Details!H:H)</f>
        <v>52</v>
      </c>
      <c r="U435" s="8" t="str">
        <f>_xlfn.XLOOKUP($A435,Cleaned_Hospital_Details!$A:$A,Cleaned_Hospital_Details!I:I)</f>
        <v>Adult</v>
      </c>
      <c r="V435" t="str">
        <f t="shared" si="6"/>
        <v>Rebecca Wimert</v>
      </c>
    </row>
    <row r="436" spans="1:22" ht="15.6" x14ac:dyDescent="0.3">
      <c r="A436" s="10" t="s">
        <v>472</v>
      </c>
      <c r="B436" s="8" t="str">
        <f>VLOOKUP(A436,Cleaned_Customer_Names!A435:D2770,2,0)</f>
        <v>Mr.</v>
      </c>
      <c r="C436" s="8" t="str">
        <f>VLOOKUP(A436,Cleaned_Customer_Names!A435:D2770,3,0)</f>
        <v>Nicholas</v>
      </c>
      <c r="D436" s="8" t="str">
        <f>VLOOKUP($A436,Cleaned_Customer_Names!$A435:$D2770,4,0)</f>
        <v>Peterson</v>
      </c>
      <c r="E436" s="22">
        <f>VLOOKUP($A436,Cleaned_Medical_Exam!$A435:$J2770,2,0)</f>
        <v>25.84</v>
      </c>
      <c r="F436" s="24">
        <f>VLOOKUP($A436,Cleaned_Medical_Exam!$A435:$J2770,3,0)</f>
        <v>11.64</v>
      </c>
      <c r="G436" s="20" t="str">
        <f>VLOOKUP($A436,Cleaned_Medical_Exam!$A435:$J2770,4,0)</f>
        <v>No</v>
      </c>
      <c r="H436" s="20" t="str">
        <f>VLOOKUP($A436,Cleaned_Medical_Exam!$A435:$J2770,5,0)</f>
        <v>No</v>
      </c>
      <c r="I436" s="20" t="str">
        <f>VLOOKUP($A436,Cleaned_Medical_Exam!$A435:$J2770,6,0)</f>
        <v>No</v>
      </c>
      <c r="J436" s="48">
        <f>VLOOKUP($A436,Cleaned_Medical_Exam!$A435:$J2770,7,0)</f>
        <v>2</v>
      </c>
      <c r="K436" s="8" t="str">
        <f>VLOOKUP($A436,Cleaned_Medical_Exam!$A435:$J2770,8,0)</f>
        <v>Yes</v>
      </c>
      <c r="L436" s="20" t="str">
        <f>VLOOKUP($A436,Cleaned_Medical_Exam!$A435:$J2770,9,0)</f>
        <v>Overweight</v>
      </c>
      <c r="M436" s="20" t="str">
        <f>VLOOKUP($A436,Cleaned_Medical_Exam!$A435:$J2770,10,0)</f>
        <v>Diabetes</v>
      </c>
      <c r="N436" s="48">
        <f>_xlfn.XLOOKUP(A436,Cleaned_Hospital_Details!A:A,Cleaned_Hospital_Details!B:B)</f>
        <v>2</v>
      </c>
      <c r="O436" s="49">
        <f>_xlfn.XLOOKUP($A436,Cleaned_Hospital_Details!$A:$A,Cleaned_Hospital_Details!C:C)</f>
        <v>23807.24</v>
      </c>
      <c r="P436" s="8" t="str">
        <f>_xlfn.XLOOKUP($A436,Cleaned_Hospital_Details!$A:$A,Cleaned_Hospital_Details!D:D)</f>
        <v>Tier - 2</v>
      </c>
      <c r="Q436" s="8" t="str">
        <f>_xlfn.XLOOKUP($A436,Cleaned_Hospital_Details!$A:$A,Cleaned_Hospital_Details!E:E)</f>
        <v>Tier - 3</v>
      </c>
      <c r="R436" s="8" t="str">
        <f>_xlfn.XLOOKUP($A436,Cleaned_Hospital_Details!$A:$A,Cleaned_Hospital_Details!F:F)</f>
        <v>R1012</v>
      </c>
      <c r="S436" s="15">
        <f>_xlfn.XLOOKUP($A436,Cleaned_Hospital_Details!$A:$A,Cleaned_Hospital_Details!G:G)</f>
        <v>26842</v>
      </c>
      <c r="T436" s="8">
        <f>_xlfn.XLOOKUP($A436,Cleaned_Hospital_Details!$A:$A,Cleaned_Hospital_Details!H:H)</f>
        <v>49</v>
      </c>
      <c r="U436" s="8" t="str">
        <f>_xlfn.XLOOKUP($A436,Cleaned_Hospital_Details!$A:$A,Cleaned_Hospital_Details!I:I)</f>
        <v>Adult</v>
      </c>
      <c r="V436" t="str">
        <f t="shared" si="6"/>
        <v>Nicholas Peterson</v>
      </c>
    </row>
    <row r="437" spans="1:22" ht="15.6" x14ac:dyDescent="0.3">
      <c r="A437" s="10" t="s">
        <v>473</v>
      </c>
      <c r="B437" s="8" t="str">
        <f>VLOOKUP(A437,Cleaned_Customer_Names!A436:D2771,2,0)</f>
        <v>Mr.</v>
      </c>
      <c r="C437" s="8" t="str">
        <f>VLOOKUP(A437,Cleaned_Customer_Names!A436:D2771,3,0)</f>
        <v>Christian</v>
      </c>
      <c r="D437" s="8" t="str">
        <f>VLOOKUP($A437,Cleaned_Customer_Names!$A436:$D2771,4,0)</f>
        <v>Mercier</v>
      </c>
      <c r="E437" s="22">
        <f>VLOOKUP($A437,Cleaned_Medical_Exam!$A436:$J2771,2,0)</f>
        <v>28</v>
      </c>
      <c r="F437" s="24">
        <f>VLOOKUP($A437,Cleaned_Medical_Exam!$A436:$J2771,3,0)</f>
        <v>10.52</v>
      </c>
      <c r="G437" s="20" t="str">
        <f>VLOOKUP($A437,Cleaned_Medical_Exam!$A436:$J2771,4,0)</f>
        <v>No</v>
      </c>
      <c r="H437" s="20" t="str">
        <f>VLOOKUP($A437,Cleaned_Medical_Exam!$A436:$J2771,5,0)</f>
        <v>No</v>
      </c>
      <c r="I437" s="20" t="str">
        <f>VLOOKUP($A437,Cleaned_Medical_Exam!$A436:$J2771,6,0)</f>
        <v>No</v>
      </c>
      <c r="J437" s="48">
        <f>VLOOKUP($A437,Cleaned_Medical_Exam!$A436:$J2771,7,0)</f>
        <v>0</v>
      </c>
      <c r="K437" s="8" t="str">
        <f>VLOOKUP($A437,Cleaned_Medical_Exam!$A436:$J2771,8,0)</f>
        <v>Yes</v>
      </c>
      <c r="L437" s="20" t="str">
        <f>VLOOKUP($A437,Cleaned_Medical_Exam!$A436:$J2771,9,0)</f>
        <v>Overweight</v>
      </c>
      <c r="M437" s="20" t="str">
        <f>VLOOKUP($A437,Cleaned_Medical_Exam!$A436:$J2771,10,0)</f>
        <v>Diabetes</v>
      </c>
      <c r="N437" s="48">
        <f>_xlfn.XLOOKUP(A437,Cleaned_Hospital_Details!A:A,Cleaned_Hospital_Details!B:B)</f>
        <v>1</v>
      </c>
      <c r="O437" s="49">
        <f>_xlfn.XLOOKUP($A437,Cleaned_Hospital_Details!$A:$A,Cleaned_Hospital_Details!C:C)</f>
        <v>23568.27</v>
      </c>
      <c r="P437" s="8" t="str">
        <f>_xlfn.XLOOKUP($A437,Cleaned_Hospital_Details!$A:$A,Cleaned_Hospital_Details!D:D)</f>
        <v>Tier - 2</v>
      </c>
      <c r="Q437" s="8" t="str">
        <f>_xlfn.XLOOKUP($A437,Cleaned_Hospital_Details!$A:$A,Cleaned_Hospital_Details!E:E)</f>
        <v>Tier - 2</v>
      </c>
      <c r="R437" s="8" t="str">
        <f>_xlfn.XLOOKUP($A437,Cleaned_Hospital_Details!$A:$A,Cleaned_Hospital_Details!F:F)</f>
        <v>R1011</v>
      </c>
      <c r="S437" s="15">
        <f>_xlfn.XLOOKUP($A437,Cleaned_Hospital_Details!$A:$A,Cleaned_Hospital_Details!G:G)</f>
        <v>27182</v>
      </c>
      <c r="T437" s="8">
        <f>_xlfn.XLOOKUP($A437,Cleaned_Hospital_Details!$A:$A,Cleaned_Hospital_Details!H:H)</f>
        <v>49</v>
      </c>
      <c r="U437" s="8" t="str">
        <f>_xlfn.XLOOKUP($A437,Cleaned_Hospital_Details!$A:$A,Cleaned_Hospital_Details!I:I)</f>
        <v>Adult</v>
      </c>
      <c r="V437" t="str">
        <f t="shared" si="6"/>
        <v>Christian Mercier</v>
      </c>
    </row>
    <row r="438" spans="1:22" ht="15.6" x14ac:dyDescent="0.3">
      <c r="A438" s="10" t="s">
        <v>474</v>
      </c>
      <c r="B438" s="8" t="str">
        <f>VLOOKUP(A438,Cleaned_Customer_Names!A437:D2772,2,0)</f>
        <v>Mr.</v>
      </c>
      <c r="C438" s="8" t="str">
        <f>VLOOKUP(A438,Cleaned_Customer_Names!A437:D2772,3,0)</f>
        <v>Jonathon</v>
      </c>
      <c r="D438" s="8" t="str">
        <f>VLOOKUP($A438,Cleaned_Customer_Names!$A437:$D2772,4,0)</f>
        <v>Laurie</v>
      </c>
      <c r="E438" s="22">
        <f>VLOOKUP($A438,Cleaned_Medical_Exam!$A437:$J2772,2,0)</f>
        <v>34.1</v>
      </c>
      <c r="F438" s="24">
        <f>VLOOKUP($A438,Cleaned_Medical_Exam!$A437:$J2772,3,0)</f>
        <v>4.01</v>
      </c>
      <c r="G438" s="20" t="str">
        <f>VLOOKUP($A438,Cleaned_Medical_Exam!$A437:$J2772,4,0)</f>
        <v>Yes</v>
      </c>
      <c r="H438" s="20" t="str">
        <f>VLOOKUP($A438,Cleaned_Medical_Exam!$A437:$J2772,5,0)</f>
        <v>No</v>
      </c>
      <c r="I438" s="20" t="str">
        <f>VLOOKUP($A438,Cleaned_Medical_Exam!$A437:$J2772,6,0)</f>
        <v>Yes</v>
      </c>
      <c r="J438" s="48">
        <f>VLOOKUP($A438,Cleaned_Medical_Exam!$A437:$J2772,7,0)</f>
        <v>1</v>
      </c>
      <c r="K438" s="8" t="str">
        <f>VLOOKUP($A438,Cleaned_Medical_Exam!$A437:$J2772,8,0)</f>
        <v>No</v>
      </c>
      <c r="L438" s="20" t="str">
        <f>VLOOKUP($A438,Cleaned_Medical_Exam!$A437:$J2772,9,0)</f>
        <v>Obesity</v>
      </c>
      <c r="M438" s="20" t="str">
        <f>VLOOKUP($A438,Cleaned_Medical_Exam!$A437:$J2772,10,0)</f>
        <v>Normal</v>
      </c>
      <c r="N438" s="48">
        <f>_xlfn.XLOOKUP(A438,Cleaned_Hospital_Details!A:A,Cleaned_Hospital_Details!B:B)</f>
        <v>2</v>
      </c>
      <c r="O438" s="49">
        <f>_xlfn.XLOOKUP($A438,Cleaned_Hospital_Details!$A:$A,Cleaned_Hospital_Details!C:C)</f>
        <v>23563.02</v>
      </c>
      <c r="P438" s="8" t="str">
        <f>_xlfn.XLOOKUP($A438,Cleaned_Hospital_Details!$A:$A,Cleaned_Hospital_Details!D:D)</f>
        <v>Tier - 2</v>
      </c>
      <c r="Q438" s="8" t="str">
        <f>_xlfn.XLOOKUP($A438,Cleaned_Hospital_Details!$A:$A,Cleaned_Hospital_Details!E:E)</f>
        <v>Tier - 2</v>
      </c>
      <c r="R438" s="8" t="str">
        <f>_xlfn.XLOOKUP($A438,Cleaned_Hospital_Details!$A:$A,Cleaned_Hospital_Details!F:F)</f>
        <v>R1013</v>
      </c>
      <c r="S438" s="15">
        <f>_xlfn.XLOOKUP($A438,Cleaned_Hospital_Details!$A:$A,Cleaned_Hospital_Details!G:G)</f>
        <v>30554</v>
      </c>
      <c r="T438" s="8">
        <f>_xlfn.XLOOKUP($A438,Cleaned_Hospital_Details!$A:$A,Cleaned_Hospital_Details!H:H)</f>
        <v>39</v>
      </c>
      <c r="U438" s="8" t="str">
        <f>_xlfn.XLOOKUP($A438,Cleaned_Hospital_Details!$A:$A,Cleaned_Hospital_Details!I:I)</f>
        <v>Adult</v>
      </c>
      <c r="V438" t="str">
        <f t="shared" si="6"/>
        <v>Jonathon Laurie</v>
      </c>
    </row>
    <row r="439" spans="1:22" ht="15.6" x14ac:dyDescent="0.3">
      <c r="A439" s="10" t="s">
        <v>475</v>
      </c>
      <c r="B439" s="8" t="str">
        <f>VLOOKUP(A439,Cleaned_Customer_Names!A438:D2773,2,0)</f>
        <v>Ms.</v>
      </c>
      <c r="C439" s="8" t="str">
        <f>VLOOKUP(A439,Cleaned_Customer_Names!A438:D2773,3,0)</f>
        <v>Caroline</v>
      </c>
      <c r="D439" s="8" t="str">
        <f>VLOOKUP($A439,Cleaned_Customer_Names!$A438:$D2773,4,0)</f>
        <v>Sekaquaptewa</v>
      </c>
      <c r="E439" s="22">
        <f>VLOOKUP($A439,Cleaned_Medical_Exam!$A438:$J2773,2,0)</f>
        <v>26.125</v>
      </c>
      <c r="F439" s="24">
        <f>VLOOKUP($A439,Cleaned_Medical_Exam!$A438:$J2773,3,0)</f>
        <v>8.56</v>
      </c>
      <c r="G439" s="20" t="str">
        <f>VLOOKUP($A439,Cleaned_Medical_Exam!$A438:$J2773,4,0)</f>
        <v>Yes</v>
      </c>
      <c r="H439" s="20" t="str">
        <f>VLOOKUP($A439,Cleaned_Medical_Exam!$A438:$J2773,5,0)</f>
        <v>No</v>
      </c>
      <c r="I439" s="20" t="str">
        <f>VLOOKUP($A439,Cleaned_Medical_Exam!$A438:$J2773,6,0)</f>
        <v>No</v>
      </c>
      <c r="J439" s="48">
        <f>VLOOKUP($A439,Cleaned_Medical_Exam!$A438:$J2773,7,0)</f>
        <v>1</v>
      </c>
      <c r="K439" s="8" t="str">
        <f>VLOOKUP($A439,Cleaned_Medical_Exam!$A438:$J2773,8,0)</f>
        <v>Yes</v>
      </c>
      <c r="L439" s="20" t="str">
        <f>VLOOKUP($A439,Cleaned_Medical_Exam!$A438:$J2773,9,0)</f>
        <v>Overweight</v>
      </c>
      <c r="M439" s="20" t="str">
        <f>VLOOKUP($A439,Cleaned_Medical_Exam!$A438:$J2773,10,0)</f>
        <v>Diabetes</v>
      </c>
      <c r="N439" s="48">
        <f>_xlfn.XLOOKUP(A439,Cleaned_Hospital_Details!A:A,Cleaned_Hospital_Details!B:B)</f>
        <v>1</v>
      </c>
      <c r="O439" s="49">
        <f>_xlfn.XLOOKUP($A439,Cleaned_Hospital_Details!$A:$A,Cleaned_Hospital_Details!C:C)</f>
        <v>23401.31</v>
      </c>
      <c r="P439" s="8" t="str">
        <f>_xlfn.XLOOKUP($A439,Cleaned_Hospital_Details!$A:$A,Cleaned_Hospital_Details!D:D)</f>
        <v>Tier - 2</v>
      </c>
      <c r="Q439" s="8" t="str">
        <f>_xlfn.XLOOKUP($A439,Cleaned_Hospital_Details!$A:$A,Cleaned_Hospital_Details!E:E)</f>
        <v>Tier - 3</v>
      </c>
      <c r="R439" s="8" t="str">
        <f>_xlfn.XLOOKUP($A439,Cleaned_Hospital_Details!$A:$A,Cleaned_Hospital_Details!F:F)</f>
        <v>R1024</v>
      </c>
      <c r="S439" s="15">
        <f>_xlfn.XLOOKUP($A439,Cleaned_Hospital_Details!$A:$A,Cleaned_Hospital_Details!G:G)</f>
        <v>27711</v>
      </c>
      <c r="T439" s="8">
        <f>_xlfn.XLOOKUP($A439,Cleaned_Hospital_Details!$A:$A,Cleaned_Hospital_Details!H:H)</f>
        <v>47</v>
      </c>
      <c r="U439" s="8" t="str">
        <f>_xlfn.XLOOKUP($A439,Cleaned_Hospital_Details!$A:$A,Cleaned_Hospital_Details!I:I)</f>
        <v>Adult</v>
      </c>
      <c r="V439" t="str">
        <f t="shared" si="6"/>
        <v>Caroline Sekaquaptewa</v>
      </c>
    </row>
    <row r="440" spans="1:22" ht="15.6" x14ac:dyDescent="0.3">
      <c r="A440" s="10" t="s">
        <v>476</v>
      </c>
      <c r="B440" s="8" t="str">
        <f>VLOOKUP(A440,Cleaned_Customer_Names!A439:D2774,2,0)</f>
        <v>Mr.</v>
      </c>
      <c r="C440" s="8" t="str">
        <f>VLOOKUP(A440,Cleaned_Customer_Names!A439:D2774,3,0)</f>
        <v>Joshua</v>
      </c>
      <c r="D440" s="8" t="str">
        <f>VLOOKUP($A440,Cleaned_Customer_Names!$A439:$D2774,4,0)</f>
        <v>Frash</v>
      </c>
      <c r="E440" s="22">
        <f>VLOOKUP($A440,Cleaned_Medical_Exam!$A439:$J2774,2,0)</f>
        <v>25.6</v>
      </c>
      <c r="F440" s="24">
        <f>VLOOKUP($A440,Cleaned_Medical_Exam!$A439:$J2774,3,0)</f>
        <v>10.5</v>
      </c>
      <c r="G440" s="20" t="str">
        <f>VLOOKUP($A440,Cleaned_Medical_Exam!$A439:$J2774,4,0)</f>
        <v>No</v>
      </c>
      <c r="H440" s="20" t="str">
        <f>VLOOKUP($A440,Cleaned_Medical_Exam!$A439:$J2774,5,0)</f>
        <v>No</v>
      </c>
      <c r="I440" s="20" t="str">
        <f>VLOOKUP($A440,Cleaned_Medical_Exam!$A439:$J2774,6,0)</f>
        <v>No</v>
      </c>
      <c r="J440" s="48">
        <f>VLOOKUP($A440,Cleaned_Medical_Exam!$A439:$J2774,7,0)</f>
        <v>2</v>
      </c>
      <c r="K440" s="8" t="str">
        <f>VLOOKUP($A440,Cleaned_Medical_Exam!$A439:$J2774,8,0)</f>
        <v>Yes</v>
      </c>
      <c r="L440" s="20" t="str">
        <f>VLOOKUP($A440,Cleaned_Medical_Exam!$A439:$J2774,9,0)</f>
        <v>Overweight</v>
      </c>
      <c r="M440" s="20" t="str">
        <f>VLOOKUP($A440,Cleaned_Medical_Exam!$A439:$J2774,10,0)</f>
        <v>Diabetes</v>
      </c>
      <c r="N440" s="48">
        <f>_xlfn.XLOOKUP(A440,Cleaned_Hospital_Details!A:A,Cleaned_Hospital_Details!B:B)</f>
        <v>2</v>
      </c>
      <c r="O440" s="49">
        <f>_xlfn.XLOOKUP($A440,Cleaned_Hospital_Details!$A:$A,Cleaned_Hospital_Details!C:C)</f>
        <v>23306.55</v>
      </c>
      <c r="P440" s="8" t="str">
        <f>_xlfn.XLOOKUP($A440,Cleaned_Hospital_Details!$A:$A,Cleaned_Hospital_Details!D:D)</f>
        <v>Tier - 2</v>
      </c>
      <c r="Q440" s="8" t="str">
        <f>_xlfn.XLOOKUP($A440,Cleaned_Hospital_Details!$A:$A,Cleaned_Hospital_Details!E:E)</f>
        <v>Tier - 2</v>
      </c>
      <c r="R440" s="8" t="str">
        <f>_xlfn.XLOOKUP($A440,Cleaned_Hospital_Details!$A:$A,Cleaned_Hospital_Details!F:F)</f>
        <v>R1011</v>
      </c>
      <c r="S440" s="15">
        <f>_xlfn.XLOOKUP($A440,Cleaned_Hospital_Details!$A:$A,Cleaned_Hospital_Details!G:G)</f>
        <v>26959</v>
      </c>
      <c r="T440" s="8">
        <f>_xlfn.XLOOKUP($A440,Cleaned_Hospital_Details!$A:$A,Cleaned_Hospital_Details!H:H)</f>
        <v>49</v>
      </c>
      <c r="U440" s="8" t="str">
        <f>_xlfn.XLOOKUP($A440,Cleaned_Hospital_Details!$A:$A,Cleaned_Hospital_Details!I:I)</f>
        <v>Adult</v>
      </c>
      <c r="V440" t="str">
        <f t="shared" si="6"/>
        <v>Joshua Frash</v>
      </c>
    </row>
    <row r="441" spans="1:22" ht="15.6" x14ac:dyDescent="0.3">
      <c r="A441" s="10" t="s">
        <v>477</v>
      </c>
      <c r="B441" s="8" t="str">
        <f>VLOOKUP(A441,Cleaned_Customer_Names!A440:D2775,2,0)</f>
        <v>Ms.</v>
      </c>
      <c r="C441" s="8" t="str">
        <f>VLOOKUP(A441,Cleaned_Customer_Names!A440:D2775,3,0)</f>
        <v>Nichole</v>
      </c>
      <c r="D441" s="8" t="str">
        <f>VLOOKUP($A441,Cleaned_Customer_Names!$A440:$D2775,4,0)</f>
        <v>Bukowski</v>
      </c>
      <c r="E441" s="22">
        <f>VLOOKUP($A441,Cleaned_Medical_Exam!$A440:$J2775,2,0)</f>
        <v>24.32</v>
      </c>
      <c r="F441" s="24">
        <f>VLOOKUP($A441,Cleaned_Medical_Exam!$A440:$J2775,3,0)</f>
        <v>6.39</v>
      </c>
      <c r="G441" s="20" t="str">
        <f>VLOOKUP($A441,Cleaned_Medical_Exam!$A440:$J2775,4,0)</f>
        <v>No</v>
      </c>
      <c r="H441" s="20" t="str">
        <f>VLOOKUP($A441,Cleaned_Medical_Exam!$A440:$J2775,5,0)</f>
        <v>No</v>
      </c>
      <c r="I441" s="20" t="str">
        <f>VLOOKUP($A441,Cleaned_Medical_Exam!$A440:$J2775,6,0)</f>
        <v>No</v>
      </c>
      <c r="J441" s="48">
        <f>VLOOKUP($A441,Cleaned_Medical_Exam!$A440:$J2775,7,0)</f>
        <v>0</v>
      </c>
      <c r="K441" s="8" t="str">
        <f>VLOOKUP($A441,Cleaned_Medical_Exam!$A440:$J2775,8,0)</f>
        <v>No</v>
      </c>
      <c r="L441" s="20" t="str">
        <f>VLOOKUP($A441,Cleaned_Medical_Exam!$A440:$J2775,9,0)</f>
        <v>Healthy Weight</v>
      </c>
      <c r="M441" s="20" t="str">
        <f>VLOOKUP($A441,Cleaned_Medical_Exam!$A440:$J2775,10,0)</f>
        <v>Prediabetes</v>
      </c>
      <c r="N441" s="48">
        <f>_xlfn.XLOOKUP(A441,Cleaned_Hospital_Details!A:A,Cleaned_Hospital_Details!B:B)</f>
        <v>1</v>
      </c>
      <c r="O441" s="49">
        <f>_xlfn.XLOOKUP($A441,Cleaned_Hospital_Details!$A:$A,Cleaned_Hospital_Details!C:C)</f>
        <v>23288.93</v>
      </c>
      <c r="P441" s="8" t="str">
        <f>_xlfn.XLOOKUP($A441,Cleaned_Hospital_Details!$A:$A,Cleaned_Hospital_Details!D:D)</f>
        <v>Tier - 2</v>
      </c>
      <c r="Q441" s="8" t="str">
        <f>_xlfn.XLOOKUP($A441,Cleaned_Hospital_Details!$A:$A,Cleaned_Hospital_Details!E:E)</f>
        <v>Tier - 3</v>
      </c>
      <c r="R441" s="8" t="str">
        <f>_xlfn.XLOOKUP($A441,Cleaned_Hospital_Details!$A:$A,Cleaned_Hospital_Details!F:F)</f>
        <v>R1024</v>
      </c>
      <c r="S441" s="15">
        <f>_xlfn.XLOOKUP($A441,Cleaned_Hospital_Details!$A:$A,Cleaned_Hospital_Details!G:G)</f>
        <v>34610</v>
      </c>
      <c r="T441" s="8">
        <f>_xlfn.XLOOKUP($A441,Cleaned_Hospital_Details!$A:$A,Cleaned_Hospital_Details!H:H)</f>
        <v>28</v>
      </c>
      <c r="U441" s="8" t="str">
        <f>_xlfn.XLOOKUP($A441,Cleaned_Hospital_Details!$A:$A,Cleaned_Hospital_Details!I:I)</f>
        <v>Adult</v>
      </c>
      <c r="V441" t="str">
        <f t="shared" si="6"/>
        <v>Nichole Bukowski</v>
      </c>
    </row>
    <row r="442" spans="1:22" ht="15.6" x14ac:dyDescent="0.3">
      <c r="A442" s="10" t="s">
        <v>478</v>
      </c>
      <c r="B442" s="8" t="str">
        <f>VLOOKUP(A442,Cleaned_Customer_Names!A441:D2776,2,0)</f>
        <v>Ms.</v>
      </c>
      <c r="C442" s="8" t="str">
        <f>VLOOKUP(A442,Cleaned_Customer_Names!A441:D2776,3,0)</f>
        <v>Denise</v>
      </c>
      <c r="D442" s="8" t="str">
        <f>VLOOKUP($A442,Cleaned_Customer_Names!$A441:$D2776,4,0)</f>
        <v>Sandahl</v>
      </c>
      <c r="E442" s="22">
        <f>VLOOKUP($A442,Cleaned_Medical_Exam!$A441:$J2776,2,0)</f>
        <v>22.88</v>
      </c>
      <c r="F442" s="24">
        <f>VLOOKUP($A442,Cleaned_Medical_Exam!$A441:$J2776,3,0)</f>
        <v>5.71</v>
      </c>
      <c r="G442" s="20" t="str">
        <f>VLOOKUP($A442,Cleaned_Medical_Exam!$A441:$J2776,4,0)</f>
        <v>Yes</v>
      </c>
      <c r="H442" s="20" t="str">
        <f>VLOOKUP($A442,Cleaned_Medical_Exam!$A441:$J2776,5,0)</f>
        <v>No</v>
      </c>
      <c r="I442" s="20" t="str">
        <f>VLOOKUP($A442,Cleaned_Medical_Exam!$A441:$J2776,6,0)</f>
        <v>Yes</v>
      </c>
      <c r="J442" s="48">
        <f>VLOOKUP($A442,Cleaned_Medical_Exam!$A441:$J2776,7,0)</f>
        <v>1</v>
      </c>
      <c r="K442" s="8" t="str">
        <f>VLOOKUP($A442,Cleaned_Medical_Exam!$A441:$J2776,8,0)</f>
        <v>Yes</v>
      </c>
      <c r="L442" s="20" t="str">
        <f>VLOOKUP($A442,Cleaned_Medical_Exam!$A441:$J2776,9,0)</f>
        <v>Healthy Weight</v>
      </c>
      <c r="M442" s="20" t="str">
        <f>VLOOKUP($A442,Cleaned_Medical_Exam!$A441:$J2776,10,0)</f>
        <v>Prediabetes</v>
      </c>
      <c r="N442" s="48">
        <f>_xlfn.XLOOKUP(A442,Cleaned_Hospital_Details!A:A,Cleaned_Hospital_Details!B:B)</f>
        <v>1</v>
      </c>
      <c r="O442" s="49">
        <f>_xlfn.XLOOKUP($A442,Cleaned_Hospital_Details!$A:$A,Cleaned_Hospital_Details!C:C)</f>
        <v>23244.79</v>
      </c>
      <c r="P442" s="8" t="str">
        <f>_xlfn.XLOOKUP($A442,Cleaned_Hospital_Details!$A:$A,Cleaned_Hospital_Details!D:D)</f>
        <v>Tier - 2</v>
      </c>
      <c r="Q442" s="8" t="str">
        <f>_xlfn.XLOOKUP($A442,Cleaned_Hospital_Details!$A:$A,Cleaned_Hospital_Details!E:E)</f>
        <v>Tier - 3</v>
      </c>
      <c r="R442" s="8" t="str">
        <f>_xlfn.XLOOKUP($A442,Cleaned_Hospital_Details!$A:$A,Cleaned_Hospital_Details!F:F)</f>
        <v>R1013</v>
      </c>
      <c r="S442" s="15">
        <f>_xlfn.XLOOKUP($A442,Cleaned_Hospital_Details!$A:$A,Cleaned_Hospital_Details!G:G)</f>
        <v>25521</v>
      </c>
      <c r="T442" s="8">
        <f>_xlfn.XLOOKUP($A442,Cleaned_Hospital_Details!$A:$A,Cleaned_Hospital_Details!H:H)</f>
        <v>53</v>
      </c>
      <c r="U442" s="8" t="str">
        <f>_xlfn.XLOOKUP($A442,Cleaned_Hospital_Details!$A:$A,Cleaned_Hospital_Details!I:I)</f>
        <v>Adult</v>
      </c>
      <c r="V442" t="str">
        <f t="shared" si="6"/>
        <v>Denise Sandahl</v>
      </c>
    </row>
    <row r="443" spans="1:22" ht="15.6" x14ac:dyDescent="0.3">
      <c r="A443" s="10" t="s">
        <v>479</v>
      </c>
      <c r="B443" s="8" t="str">
        <f>VLOOKUP(A443,Cleaned_Customer_Names!A442:D2777,2,0)</f>
        <v>Mr.</v>
      </c>
      <c r="C443" s="8" t="str">
        <f>VLOOKUP(A443,Cleaned_Customer_Names!A442:D2777,3,0)</f>
        <v>Peter</v>
      </c>
      <c r="D443" s="8" t="str">
        <f>VLOOKUP($A443,Cleaned_Customer_Names!$A442:$D2777,4,0)</f>
        <v>Speight</v>
      </c>
      <c r="E443" s="22">
        <f>VLOOKUP($A443,Cleaned_Medical_Exam!$A442:$J2777,2,0)</f>
        <v>24.984999999999999</v>
      </c>
      <c r="F443" s="24">
        <f>VLOOKUP($A443,Cleaned_Medical_Exam!$A442:$J2777,3,0)</f>
        <v>4.43</v>
      </c>
      <c r="G443" s="20" t="str">
        <f>VLOOKUP($A443,Cleaned_Medical_Exam!$A442:$J2777,4,0)</f>
        <v>Yes</v>
      </c>
      <c r="H443" s="20" t="str">
        <f>VLOOKUP($A443,Cleaned_Medical_Exam!$A442:$J2777,5,0)</f>
        <v>No</v>
      </c>
      <c r="I443" s="20" t="str">
        <f>VLOOKUP($A443,Cleaned_Medical_Exam!$A442:$J2777,6,0)</f>
        <v>Yes</v>
      </c>
      <c r="J443" s="48">
        <f>VLOOKUP($A443,Cleaned_Medical_Exam!$A442:$J2777,7,0)</f>
        <v>1</v>
      </c>
      <c r="K443" s="8" t="str">
        <f>VLOOKUP($A443,Cleaned_Medical_Exam!$A442:$J2777,8,0)</f>
        <v>No</v>
      </c>
      <c r="L443" s="20" t="str">
        <f>VLOOKUP($A443,Cleaned_Medical_Exam!$A442:$J2777,9,0)</f>
        <v>Healthy Weight</v>
      </c>
      <c r="M443" s="20" t="str">
        <f>VLOOKUP($A443,Cleaned_Medical_Exam!$A442:$J2777,10,0)</f>
        <v>Normal</v>
      </c>
      <c r="N443" s="48">
        <f>_xlfn.XLOOKUP(A443,Cleaned_Hospital_Details!A:A,Cleaned_Hospital_Details!B:B)</f>
        <v>2</v>
      </c>
      <c r="O443" s="49">
        <f>_xlfn.XLOOKUP($A443,Cleaned_Hospital_Details!$A:$A,Cleaned_Hospital_Details!C:C)</f>
        <v>23241.47</v>
      </c>
      <c r="P443" s="8" t="str">
        <f>_xlfn.XLOOKUP($A443,Cleaned_Hospital_Details!$A:$A,Cleaned_Hospital_Details!D:D)</f>
        <v>Tier - 2</v>
      </c>
      <c r="Q443" s="8" t="str">
        <f>_xlfn.XLOOKUP($A443,Cleaned_Hospital_Details!$A:$A,Cleaned_Hospital_Details!E:E)</f>
        <v>Tier - 3</v>
      </c>
      <c r="R443" s="8" t="str">
        <f>_xlfn.XLOOKUP($A443,Cleaned_Hospital_Details!$A:$A,Cleaned_Hospital_Details!F:F)</f>
        <v>R1018</v>
      </c>
      <c r="S443" s="15">
        <f>_xlfn.XLOOKUP($A443,Cleaned_Hospital_Details!$A:$A,Cleaned_Hospital_Details!G:G)</f>
        <v>35649</v>
      </c>
      <c r="T443" s="8">
        <f>_xlfn.XLOOKUP($A443,Cleaned_Hospital_Details!$A:$A,Cleaned_Hospital_Details!H:H)</f>
        <v>25</v>
      </c>
      <c r="U443" s="8" t="str">
        <f>_xlfn.XLOOKUP($A443,Cleaned_Hospital_Details!$A:$A,Cleaned_Hospital_Details!I:I)</f>
        <v>Adult</v>
      </c>
      <c r="V443" t="str">
        <f t="shared" si="6"/>
        <v>Peter Speight</v>
      </c>
    </row>
    <row r="444" spans="1:22" ht="15.6" x14ac:dyDescent="0.3">
      <c r="A444" s="10" t="s">
        <v>480</v>
      </c>
      <c r="B444" s="8" t="str">
        <f>VLOOKUP(A444,Cleaned_Customer_Names!A443:D2778,2,0)</f>
        <v>Mr.</v>
      </c>
      <c r="C444" s="8" t="str">
        <f>VLOOKUP(A444,Cleaned_Customer_Names!A443:D2778,3,0)</f>
        <v>Johnson</v>
      </c>
      <c r="D444" s="8" t="str">
        <f>VLOOKUP($A444,Cleaned_Customer_Names!$A443:$D2778,4,0)</f>
        <v>Lee</v>
      </c>
      <c r="E444" s="22">
        <f>VLOOKUP($A444,Cleaned_Medical_Exam!$A443:$J2778,2,0)</f>
        <v>33.1</v>
      </c>
      <c r="F444" s="24">
        <f>VLOOKUP($A444,Cleaned_Medical_Exam!$A443:$J2778,3,0)</f>
        <v>5.52</v>
      </c>
      <c r="G444" s="20" t="str">
        <f>VLOOKUP($A444,Cleaned_Medical_Exam!$A443:$J2778,4,0)</f>
        <v>No</v>
      </c>
      <c r="H444" s="20" t="str">
        <f>VLOOKUP($A444,Cleaned_Medical_Exam!$A443:$J2778,5,0)</f>
        <v>No</v>
      </c>
      <c r="I444" s="20" t="str">
        <f>VLOOKUP($A444,Cleaned_Medical_Exam!$A443:$J2778,6,0)</f>
        <v>Yes</v>
      </c>
      <c r="J444" s="48">
        <f>VLOOKUP($A444,Cleaned_Medical_Exam!$A443:$J2778,7,0)</f>
        <v>1</v>
      </c>
      <c r="K444" s="8" t="str">
        <f>VLOOKUP($A444,Cleaned_Medical_Exam!$A443:$J2778,8,0)</f>
        <v>No</v>
      </c>
      <c r="L444" s="20" t="str">
        <f>VLOOKUP($A444,Cleaned_Medical_Exam!$A443:$J2778,9,0)</f>
        <v>Obesity</v>
      </c>
      <c r="M444" s="20" t="str">
        <f>VLOOKUP($A444,Cleaned_Medical_Exam!$A443:$J2778,10,0)</f>
        <v>Normal</v>
      </c>
      <c r="N444" s="48">
        <f>_xlfn.XLOOKUP(A444,Cleaned_Hospital_Details!A:A,Cleaned_Hospital_Details!B:B)</f>
        <v>0</v>
      </c>
      <c r="O444" s="49">
        <f>_xlfn.XLOOKUP($A444,Cleaned_Hospital_Details!$A:$A,Cleaned_Hospital_Details!C:C)</f>
        <v>23082.959999999999</v>
      </c>
      <c r="P444" s="8" t="str">
        <f>_xlfn.XLOOKUP($A444,Cleaned_Hospital_Details!$A:$A,Cleaned_Hospital_Details!D:D)</f>
        <v>Tier - 2</v>
      </c>
      <c r="Q444" s="8" t="str">
        <f>_xlfn.XLOOKUP($A444,Cleaned_Hospital_Details!$A:$A,Cleaned_Hospital_Details!E:E)</f>
        <v>Tier - 2</v>
      </c>
      <c r="R444" s="8" t="str">
        <f>_xlfn.XLOOKUP($A444,Cleaned_Hospital_Details!$A:$A,Cleaned_Hospital_Details!F:F)</f>
        <v>R1011</v>
      </c>
      <c r="S444" s="15">
        <f>_xlfn.XLOOKUP($A444,Cleaned_Hospital_Details!$A:$A,Cleaned_Hospital_Details!G:G)</f>
        <v>37969</v>
      </c>
      <c r="T444" s="8">
        <f>_xlfn.XLOOKUP($A444,Cleaned_Hospital_Details!$A:$A,Cleaned_Hospital_Details!H:H)</f>
        <v>19</v>
      </c>
      <c r="U444" s="8" t="str">
        <f>_xlfn.XLOOKUP($A444,Cleaned_Hospital_Details!$A:$A,Cleaned_Hospital_Details!I:I)</f>
        <v>Adult</v>
      </c>
      <c r="V444" t="str">
        <f t="shared" si="6"/>
        <v>Johnson Lee</v>
      </c>
    </row>
    <row r="445" spans="1:22" ht="15.6" x14ac:dyDescent="0.3">
      <c r="A445" s="10" t="s">
        <v>481</v>
      </c>
      <c r="B445" s="8" t="str">
        <f>VLOOKUP(A445,Cleaned_Customer_Names!A444:D2779,2,0)</f>
        <v>Ms.</v>
      </c>
      <c r="C445" s="8" t="str">
        <f>VLOOKUP(A445,Cleaned_Customer_Names!A444:D2779,3,0)</f>
        <v>Katherine</v>
      </c>
      <c r="D445" s="8" t="str">
        <f>VLOOKUP($A445,Cleaned_Customer_Names!$A444:$D2779,4,0)</f>
        <v>Nielsen</v>
      </c>
      <c r="E445" s="22">
        <f>VLOOKUP($A445,Cleaned_Medical_Exam!$A444:$J2779,2,0)</f>
        <v>27.83</v>
      </c>
      <c r="F445" s="24">
        <f>VLOOKUP($A445,Cleaned_Medical_Exam!$A444:$J2779,3,0)</f>
        <v>9.1999999999999993</v>
      </c>
      <c r="G445" s="20" t="str">
        <f>VLOOKUP($A445,Cleaned_Medical_Exam!$A444:$J2779,4,0)</f>
        <v>Yes</v>
      </c>
      <c r="H445" s="20" t="str">
        <f>VLOOKUP($A445,Cleaned_Medical_Exam!$A444:$J2779,5,0)</f>
        <v>No</v>
      </c>
      <c r="I445" s="20" t="str">
        <f>VLOOKUP($A445,Cleaned_Medical_Exam!$A444:$J2779,6,0)</f>
        <v>No</v>
      </c>
      <c r="J445" s="48">
        <f>VLOOKUP($A445,Cleaned_Medical_Exam!$A444:$J2779,7,0)</f>
        <v>1</v>
      </c>
      <c r="K445" s="8" t="str">
        <f>VLOOKUP($A445,Cleaned_Medical_Exam!$A444:$J2779,8,0)</f>
        <v>Yes</v>
      </c>
      <c r="L445" s="20" t="str">
        <f>VLOOKUP($A445,Cleaned_Medical_Exam!$A444:$J2779,9,0)</f>
        <v>Overweight</v>
      </c>
      <c r="M445" s="20" t="str">
        <f>VLOOKUP($A445,Cleaned_Medical_Exam!$A444:$J2779,10,0)</f>
        <v>Diabetes</v>
      </c>
      <c r="N445" s="48">
        <f>_xlfn.XLOOKUP(A445,Cleaned_Hospital_Details!A:A,Cleaned_Hospital_Details!B:B)</f>
        <v>0</v>
      </c>
      <c r="O445" s="49">
        <f>_xlfn.XLOOKUP($A445,Cleaned_Hospital_Details!$A:$A,Cleaned_Hospital_Details!C:C)</f>
        <v>23065.42</v>
      </c>
      <c r="P445" s="8" t="str">
        <f>_xlfn.XLOOKUP($A445,Cleaned_Hospital_Details!$A:$A,Cleaned_Hospital_Details!D:D)</f>
        <v>Tier - 2</v>
      </c>
      <c r="Q445" s="8" t="str">
        <f>_xlfn.XLOOKUP($A445,Cleaned_Hospital_Details!$A:$A,Cleaned_Hospital_Details!E:E)</f>
        <v>Tier - 2</v>
      </c>
      <c r="R445" s="8" t="str">
        <f>_xlfn.XLOOKUP($A445,Cleaned_Hospital_Details!$A:$A,Cleaned_Hospital_Details!F:F)</f>
        <v>R1013</v>
      </c>
      <c r="S445" s="15">
        <f>_xlfn.XLOOKUP($A445,Cleaned_Hospital_Details!$A:$A,Cleaned_Hospital_Details!G:G)</f>
        <v>27646</v>
      </c>
      <c r="T445" s="8">
        <f>_xlfn.XLOOKUP($A445,Cleaned_Hospital_Details!$A:$A,Cleaned_Hospital_Details!H:H)</f>
        <v>47</v>
      </c>
      <c r="U445" s="8" t="str">
        <f>_xlfn.XLOOKUP($A445,Cleaned_Hospital_Details!$A:$A,Cleaned_Hospital_Details!I:I)</f>
        <v>Adult</v>
      </c>
      <c r="V445" t="str">
        <f t="shared" si="6"/>
        <v>Katherine Nielsen</v>
      </c>
    </row>
    <row r="446" spans="1:22" ht="15.6" x14ac:dyDescent="0.3">
      <c r="A446" s="10" t="s">
        <v>482</v>
      </c>
      <c r="B446" s="8" t="str">
        <f>VLOOKUP(A446,Cleaned_Customer_Names!A445:D2780,2,0)</f>
        <v>Ms.</v>
      </c>
      <c r="C446" s="8" t="str">
        <f>VLOOKUP(A446,Cleaned_Customer_Names!A445:D2780,3,0)</f>
        <v>Lynda</v>
      </c>
      <c r="D446" s="8" t="str">
        <f>VLOOKUP($A446,Cleaned_Customer_Names!$A445:$D2780,4,0)</f>
        <v>Zirdok</v>
      </c>
      <c r="E446" s="22">
        <f>VLOOKUP($A446,Cleaned_Medical_Exam!$A445:$J2780,2,0)</f>
        <v>30.875</v>
      </c>
      <c r="F446" s="24">
        <f>VLOOKUP($A446,Cleaned_Medical_Exam!$A445:$J2780,3,0)</f>
        <v>10.97</v>
      </c>
      <c r="G446" s="20" t="str">
        <f>VLOOKUP($A446,Cleaned_Medical_Exam!$A445:$J2780,4,0)</f>
        <v>Yes</v>
      </c>
      <c r="H446" s="20" t="str">
        <f>VLOOKUP($A446,Cleaned_Medical_Exam!$A445:$J2780,5,0)</f>
        <v>No</v>
      </c>
      <c r="I446" s="20" t="str">
        <f>VLOOKUP($A446,Cleaned_Medical_Exam!$A445:$J2780,6,0)</f>
        <v>No</v>
      </c>
      <c r="J446" s="48">
        <f>VLOOKUP($A446,Cleaned_Medical_Exam!$A445:$J2780,7,0)</f>
        <v>2</v>
      </c>
      <c r="K446" s="8" t="str">
        <f>VLOOKUP($A446,Cleaned_Medical_Exam!$A445:$J2780,8,0)</f>
        <v>No</v>
      </c>
      <c r="L446" s="20" t="str">
        <f>VLOOKUP($A446,Cleaned_Medical_Exam!$A445:$J2780,9,0)</f>
        <v>Obesity</v>
      </c>
      <c r="M446" s="20" t="str">
        <f>VLOOKUP($A446,Cleaned_Medical_Exam!$A445:$J2780,10,0)</f>
        <v>Diabetes</v>
      </c>
      <c r="N446" s="48">
        <f>_xlfn.XLOOKUP(A446,Cleaned_Hospital_Details!A:A,Cleaned_Hospital_Details!B:B)</f>
        <v>0</v>
      </c>
      <c r="O446" s="49">
        <f>_xlfn.XLOOKUP($A446,Cleaned_Hospital_Details!$A:$A,Cleaned_Hospital_Details!C:C)</f>
        <v>23045.57</v>
      </c>
      <c r="P446" s="8" t="str">
        <f>_xlfn.XLOOKUP($A446,Cleaned_Hospital_Details!$A:$A,Cleaned_Hospital_Details!D:D)</f>
        <v>Tier - 2</v>
      </c>
      <c r="Q446" s="8" t="str">
        <f>_xlfn.XLOOKUP($A446,Cleaned_Hospital_Details!$A:$A,Cleaned_Hospital_Details!E:E)</f>
        <v>Tier - 2</v>
      </c>
      <c r="R446" s="8" t="str">
        <f>_xlfn.XLOOKUP($A446,Cleaned_Hospital_Details!$A:$A,Cleaned_Hospital_Details!F:F)</f>
        <v>R1024</v>
      </c>
      <c r="S446" s="15">
        <f>_xlfn.XLOOKUP($A446,Cleaned_Hospital_Details!$A:$A,Cleaned_Hospital_Details!G:G)</f>
        <v>25881</v>
      </c>
      <c r="T446" s="8">
        <f>_xlfn.XLOOKUP($A446,Cleaned_Hospital_Details!$A:$A,Cleaned_Hospital_Details!H:H)</f>
        <v>52</v>
      </c>
      <c r="U446" s="8" t="str">
        <f>_xlfn.XLOOKUP($A446,Cleaned_Hospital_Details!$A:$A,Cleaned_Hospital_Details!I:I)</f>
        <v>Adult</v>
      </c>
      <c r="V446" t="str">
        <f t="shared" si="6"/>
        <v>Lynda Zirdok</v>
      </c>
    </row>
    <row r="447" spans="1:22" ht="15.6" x14ac:dyDescent="0.3">
      <c r="A447" s="10" t="s">
        <v>483</v>
      </c>
      <c r="B447" s="8" t="str">
        <f>VLOOKUP(A447,Cleaned_Customer_Names!A446:D2781,2,0)</f>
        <v>Mr.</v>
      </c>
      <c r="C447" s="8" t="str">
        <f>VLOOKUP(A447,Cleaned_Customer_Names!A446:D2781,3,0)</f>
        <v>Anthony</v>
      </c>
      <c r="D447" s="8" t="str">
        <f>VLOOKUP($A447,Cleaned_Customer_Names!$A446:$D2781,4,0)</f>
        <v>Crudale</v>
      </c>
      <c r="E447" s="22">
        <f>VLOOKUP($A447,Cleaned_Medical_Exam!$A446:$J2781,2,0)</f>
        <v>27.265000000000001</v>
      </c>
      <c r="F447" s="24">
        <f>VLOOKUP($A447,Cleaned_Medical_Exam!$A446:$J2781,3,0)</f>
        <v>4.25</v>
      </c>
      <c r="G447" s="20" t="str">
        <f>VLOOKUP($A447,Cleaned_Medical_Exam!$A446:$J2781,4,0)</f>
        <v>No</v>
      </c>
      <c r="H447" s="20" t="str">
        <f>VLOOKUP($A447,Cleaned_Medical_Exam!$A446:$J2781,5,0)</f>
        <v>No</v>
      </c>
      <c r="I447" s="20" t="str">
        <f>VLOOKUP($A447,Cleaned_Medical_Exam!$A446:$J2781,6,0)</f>
        <v>Yes</v>
      </c>
      <c r="J447" s="48">
        <f>VLOOKUP($A447,Cleaned_Medical_Exam!$A446:$J2781,7,0)</f>
        <v>1</v>
      </c>
      <c r="K447" s="8" t="str">
        <f>VLOOKUP($A447,Cleaned_Medical_Exam!$A446:$J2781,8,0)</f>
        <v>No</v>
      </c>
      <c r="L447" s="20" t="str">
        <f>VLOOKUP($A447,Cleaned_Medical_Exam!$A446:$J2781,9,0)</f>
        <v>Overweight</v>
      </c>
      <c r="M447" s="20" t="str">
        <f>VLOOKUP($A447,Cleaned_Medical_Exam!$A446:$J2781,10,0)</f>
        <v>Normal</v>
      </c>
      <c r="N447" s="48">
        <f>_xlfn.XLOOKUP(A447,Cleaned_Hospital_Details!A:A,Cleaned_Hospital_Details!B:B)</f>
        <v>2</v>
      </c>
      <c r="O447" s="49">
        <f>_xlfn.XLOOKUP($A447,Cleaned_Hospital_Details!$A:$A,Cleaned_Hospital_Details!C:C)</f>
        <v>22493.66</v>
      </c>
      <c r="P447" s="8" t="str">
        <f>_xlfn.XLOOKUP($A447,Cleaned_Hospital_Details!$A:$A,Cleaned_Hospital_Details!D:D)</f>
        <v>Tier - 2</v>
      </c>
      <c r="Q447" s="8" t="str">
        <f>_xlfn.XLOOKUP($A447,Cleaned_Hospital_Details!$A:$A,Cleaned_Hospital_Details!E:E)</f>
        <v>Tier - 1</v>
      </c>
      <c r="R447" s="8" t="str">
        <f>_xlfn.XLOOKUP($A447,Cleaned_Hospital_Details!$A:$A,Cleaned_Hospital_Details!F:F)</f>
        <v>R1012</v>
      </c>
      <c r="S447" s="15">
        <f>_xlfn.XLOOKUP($A447,Cleaned_Hospital_Details!$A:$A,Cleaned_Hospital_Details!G:G)</f>
        <v>37827</v>
      </c>
      <c r="T447" s="8">
        <f>_xlfn.XLOOKUP($A447,Cleaned_Hospital_Details!$A:$A,Cleaned_Hospital_Details!H:H)</f>
        <v>19</v>
      </c>
      <c r="U447" s="8" t="str">
        <f>_xlfn.XLOOKUP($A447,Cleaned_Hospital_Details!$A:$A,Cleaned_Hospital_Details!I:I)</f>
        <v>Adult</v>
      </c>
      <c r="V447" t="str">
        <f t="shared" si="6"/>
        <v>Anthony Crudale</v>
      </c>
    </row>
    <row r="448" spans="1:22" ht="15.6" x14ac:dyDescent="0.3">
      <c r="A448" s="10" t="s">
        <v>484</v>
      </c>
      <c r="B448" s="8" t="str">
        <f>VLOOKUP(A448,Cleaned_Customer_Names!A447:D2782,2,0)</f>
        <v>Ms.</v>
      </c>
      <c r="C448" s="8" t="str">
        <f>VLOOKUP(A448,Cleaned_Customer_Names!A447:D2782,3,0)</f>
        <v>Linnea</v>
      </c>
      <c r="D448" s="8" t="str">
        <f>VLOOKUP($A448,Cleaned_Customer_Names!$A447:$D2782,4,0)</f>
        <v>Koopmans</v>
      </c>
      <c r="E448" s="22">
        <f>VLOOKUP($A448,Cleaned_Medical_Exam!$A447:$J2782,2,0)</f>
        <v>26.7</v>
      </c>
      <c r="F448" s="24">
        <f>VLOOKUP($A448,Cleaned_Medical_Exam!$A447:$J2782,3,0)</f>
        <v>5.23</v>
      </c>
      <c r="G448" s="20" t="str">
        <f>VLOOKUP($A448,Cleaned_Medical_Exam!$A447:$J2782,4,0)</f>
        <v>No</v>
      </c>
      <c r="H448" s="20" t="str">
        <f>VLOOKUP($A448,Cleaned_Medical_Exam!$A447:$J2782,5,0)</f>
        <v>No</v>
      </c>
      <c r="I448" s="20" t="str">
        <f>VLOOKUP($A448,Cleaned_Medical_Exam!$A447:$J2782,6,0)</f>
        <v>Yes</v>
      </c>
      <c r="J448" s="48">
        <f>VLOOKUP($A448,Cleaned_Medical_Exam!$A447:$J2782,7,0)</f>
        <v>1</v>
      </c>
      <c r="K448" s="8" t="str">
        <f>VLOOKUP($A448,Cleaned_Medical_Exam!$A447:$J2782,8,0)</f>
        <v>Yes</v>
      </c>
      <c r="L448" s="20" t="str">
        <f>VLOOKUP($A448,Cleaned_Medical_Exam!$A447:$J2782,9,0)</f>
        <v>Overweight</v>
      </c>
      <c r="M448" s="20" t="str">
        <f>VLOOKUP($A448,Cleaned_Medical_Exam!$A447:$J2782,10,0)</f>
        <v>Normal</v>
      </c>
      <c r="N448" s="48">
        <f>_xlfn.XLOOKUP(A448,Cleaned_Hospital_Details!A:A,Cleaned_Hospital_Details!B:B)</f>
        <v>2</v>
      </c>
      <c r="O448" s="49">
        <f>_xlfn.XLOOKUP($A448,Cleaned_Hospital_Details!$A:$A,Cleaned_Hospital_Details!C:C)</f>
        <v>22478.6</v>
      </c>
      <c r="P448" s="8" t="str">
        <f>_xlfn.XLOOKUP($A448,Cleaned_Hospital_Details!$A:$A,Cleaned_Hospital_Details!D:D)</f>
        <v>Tier - 3</v>
      </c>
      <c r="Q448" s="8" t="str">
        <f>_xlfn.XLOOKUP($A448,Cleaned_Hospital_Details!$A:$A,Cleaned_Hospital_Details!E:E)</f>
        <v>Tier - 2</v>
      </c>
      <c r="R448" s="8" t="str">
        <f>_xlfn.XLOOKUP($A448,Cleaned_Hospital_Details!$A:$A,Cleaned_Hospital_Details!F:F)</f>
        <v>R1011</v>
      </c>
      <c r="S448" s="15">
        <f>_xlfn.XLOOKUP($A448,Cleaned_Hospital_Details!$A:$A,Cleaned_Hospital_Details!G:G)</f>
        <v>29173</v>
      </c>
      <c r="T448" s="8">
        <f>_xlfn.XLOOKUP($A448,Cleaned_Hospital_Details!$A:$A,Cleaned_Hospital_Details!H:H)</f>
        <v>43</v>
      </c>
      <c r="U448" s="8" t="str">
        <f>_xlfn.XLOOKUP($A448,Cleaned_Hospital_Details!$A:$A,Cleaned_Hospital_Details!I:I)</f>
        <v>Adult</v>
      </c>
      <c r="V448" t="str">
        <f t="shared" si="6"/>
        <v>Linnea Koopmans</v>
      </c>
    </row>
    <row r="449" spans="1:22" ht="15.6" x14ac:dyDescent="0.3">
      <c r="A449" s="10" t="s">
        <v>485</v>
      </c>
      <c r="B449" s="8" t="str">
        <f>VLOOKUP(A449,Cleaned_Customer_Names!A448:D2783,2,0)</f>
        <v>Mr.</v>
      </c>
      <c r="C449" s="8" t="str">
        <f>VLOOKUP(A449,Cleaned_Customer_Names!A448:D2783,3,0)</f>
        <v>Massimiliano</v>
      </c>
      <c r="D449" s="8" t="str">
        <f>VLOOKUP($A449,Cleaned_Customer_Names!$A448:$D2783,4,0)</f>
        <v>Milani</v>
      </c>
      <c r="E449" s="22">
        <f>VLOOKUP($A449,Cleaned_Medical_Exam!$A448:$J2783,2,0)</f>
        <v>29.925000000000001</v>
      </c>
      <c r="F449" s="24">
        <f>VLOOKUP($A449,Cleaned_Medical_Exam!$A448:$J2783,3,0)</f>
        <v>5.96</v>
      </c>
      <c r="G449" s="20" t="str">
        <f>VLOOKUP($A449,Cleaned_Medical_Exam!$A448:$J2783,4,0)</f>
        <v>Yes</v>
      </c>
      <c r="H449" s="20" t="str">
        <f>VLOOKUP($A449,Cleaned_Medical_Exam!$A448:$J2783,5,0)</f>
        <v>No</v>
      </c>
      <c r="I449" s="20" t="str">
        <f>VLOOKUP($A449,Cleaned_Medical_Exam!$A448:$J2783,6,0)</f>
        <v>Yes</v>
      </c>
      <c r="J449" s="48">
        <f>VLOOKUP($A449,Cleaned_Medical_Exam!$A448:$J2783,7,0)</f>
        <v>1</v>
      </c>
      <c r="K449" s="8" t="str">
        <f>VLOOKUP($A449,Cleaned_Medical_Exam!$A448:$J2783,8,0)</f>
        <v>Yes</v>
      </c>
      <c r="L449" s="20" t="str">
        <f>VLOOKUP($A449,Cleaned_Medical_Exam!$A448:$J2783,9,0)</f>
        <v>Overweight</v>
      </c>
      <c r="M449" s="20" t="str">
        <f>VLOOKUP($A449,Cleaned_Medical_Exam!$A448:$J2783,10,0)</f>
        <v>Prediabetes</v>
      </c>
      <c r="N449" s="48">
        <f>_xlfn.XLOOKUP(A449,Cleaned_Hospital_Details!A:A,Cleaned_Hospital_Details!B:B)</f>
        <v>1</v>
      </c>
      <c r="O449" s="49">
        <f>_xlfn.XLOOKUP($A449,Cleaned_Hospital_Details!$A:$A,Cleaned_Hospital_Details!C:C)</f>
        <v>22462.04</v>
      </c>
      <c r="P449" s="8" t="str">
        <f>_xlfn.XLOOKUP($A449,Cleaned_Hospital_Details!$A:$A,Cleaned_Hospital_Details!D:D)</f>
        <v>Tier - 3</v>
      </c>
      <c r="Q449" s="8" t="str">
        <f>_xlfn.XLOOKUP($A449,Cleaned_Hospital_Details!$A:$A,Cleaned_Hospital_Details!E:E)</f>
        <v>Tier - 1</v>
      </c>
      <c r="R449" s="8" t="str">
        <f>_xlfn.XLOOKUP($A449,Cleaned_Hospital_Details!$A:$A,Cleaned_Hospital_Details!F:F)</f>
        <v>R1019</v>
      </c>
      <c r="S449" s="15">
        <f>_xlfn.XLOOKUP($A449,Cleaned_Hospital_Details!$A:$A,Cleaned_Hospital_Details!G:G)</f>
        <v>30671</v>
      </c>
      <c r="T449" s="8">
        <f>_xlfn.XLOOKUP($A449,Cleaned_Hospital_Details!$A:$A,Cleaned_Hospital_Details!H:H)</f>
        <v>39</v>
      </c>
      <c r="U449" s="8" t="str">
        <f>_xlfn.XLOOKUP($A449,Cleaned_Hospital_Details!$A:$A,Cleaned_Hospital_Details!I:I)</f>
        <v>Adult</v>
      </c>
      <c r="V449" t="str">
        <f t="shared" si="6"/>
        <v>Massimiliano Milani</v>
      </c>
    </row>
    <row r="450" spans="1:22" ht="15.6" x14ac:dyDescent="0.3">
      <c r="A450" s="10" t="s">
        <v>486</v>
      </c>
      <c r="B450" s="8" t="str">
        <f>VLOOKUP(A450,Cleaned_Customer_Names!A449:D2784,2,0)</f>
        <v>Mr.</v>
      </c>
      <c r="C450" s="8" t="str">
        <f>VLOOKUP(A450,Cleaned_Customer_Names!A449:D2784,3,0)</f>
        <v>James</v>
      </c>
      <c r="D450" s="8" t="str">
        <f>VLOOKUP($A450,Cleaned_Customer_Names!$A449:$D2784,4,0)</f>
        <v>Kelly</v>
      </c>
      <c r="E450" s="22">
        <f>VLOOKUP($A450,Cleaned_Medical_Exam!$A449:$J2784,2,0)</f>
        <v>19.95</v>
      </c>
      <c r="F450" s="24">
        <f>VLOOKUP($A450,Cleaned_Medical_Exam!$A449:$J2784,3,0)</f>
        <v>4.29</v>
      </c>
      <c r="G450" s="20" t="str">
        <f>VLOOKUP($A450,Cleaned_Medical_Exam!$A449:$J2784,4,0)</f>
        <v>Yes</v>
      </c>
      <c r="H450" s="20" t="str">
        <f>VLOOKUP($A450,Cleaned_Medical_Exam!$A449:$J2784,5,0)</f>
        <v>No</v>
      </c>
      <c r="I450" s="20" t="str">
        <f>VLOOKUP($A450,Cleaned_Medical_Exam!$A449:$J2784,6,0)</f>
        <v>No</v>
      </c>
      <c r="J450" s="48">
        <f>VLOOKUP($A450,Cleaned_Medical_Exam!$A449:$J2784,7,0)</f>
        <v>2</v>
      </c>
      <c r="K450" s="8" t="str">
        <f>VLOOKUP($A450,Cleaned_Medical_Exam!$A449:$J2784,8,0)</f>
        <v>Yes</v>
      </c>
      <c r="L450" s="20" t="str">
        <f>VLOOKUP($A450,Cleaned_Medical_Exam!$A449:$J2784,9,0)</f>
        <v>Healthy Weight</v>
      </c>
      <c r="M450" s="20" t="str">
        <f>VLOOKUP($A450,Cleaned_Medical_Exam!$A449:$J2784,10,0)</f>
        <v>Normal</v>
      </c>
      <c r="N450" s="48">
        <f>_xlfn.XLOOKUP(A450,Cleaned_Hospital_Details!A:A,Cleaned_Hospital_Details!B:B)</f>
        <v>0</v>
      </c>
      <c r="O450" s="49">
        <f>_xlfn.XLOOKUP($A450,Cleaned_Hospital_Details!$A:$A,Cleaned_Hospital_Details!C:C)</f>
        <v>22412.65</v>
      </c>
      <c r="P450" s="8" t="str">
        <f>_xlfn.XLOOKUP($A450,Cleaned_Hospital_Details!$A:$A,Cleaned_Hospital_Details!D:D)</f>
        <v>Tier - 3</v>
      </c>
      <c r="Q450" s="8" t="str">
        <f>_xlfn.XLOOKUP($A450,Cleaned_Hospital_Details!$A:$A,Cleaned_Hospital_Details!E:E)</f>
        <v>Tier - 3</v>
      </c>
      <c r="R450" s="8" t="str">
        <f>_xlfn.XLOOKUP($A450,Cleaned_Hospital_Details!$A:$A,Cleaned_Hospital_Details!F:F)</f>
        <v>R1014</v>
      </c>
      <c r="S450" s="15">
        <f>_xlfn.XLOOKUP($A450,Cleaned_Hospital_Details!$A:$A,Cleaned_Hospital_Details!G:G)</f>
        <v>24337</v>
      </c>
      <c r="T450" s="8">
        <f>_xlfn.XLOOKUP($A450,Cleaned_Hospital_Details!$A:$A,Cleaned_Hospital_Details!H:H)</f>
        <v>56</v>
      </c>
      <c r="U450" s="8" t="str">
        <f>_xlfn.XLOOKUP($A450,Cleaned_Hospital_Details!$A:$A,Cleaned_Hospital_Details!I:I)</f>
        <v>Old</v>
      </c>
      <c r="V450" t="str">
        <f t="shared" si="6"/>
        <v>James Kelly</v>
      </c>
    </row>
    <row r="451" spans="1:22" ht="15.6" x14ac:dyDescent="0.3">
      <c r="A451" s="10" t="s">
        <v>487</v>
      </c>
      <c r="B451" s="8" t="str">
        <f>VLOOKUP(A451,Cleaned_Customer_Names!A450:D2785,2,0)</f>
        <v>Ms.</v>
      </c>
      <c r="C451" s="8" t="str">
        <f>VLOOKUP(A451,Cleaned_Customer_Names!A450:D2785,3,0)</f>
        <v>Lauren</v>
      </c>
      <c r="D451" s="8" t="str">
        <f>VLOOKUP($A451,Cleaned_Customer_Names!$A450:$D2785,4,0)</f>
        <v>Finelli</v>
      </c>
      <c r="E451" s="22">
        <f>VLOOKUP($A451,Cleaned_Medical_Exam!$A450:$J2785,2,0)</f>
        <v>24.225000000000001</v>
      </c>
      <c r="F451" s="24">
        <f>VLOOKUP($A451,Cleaned_Medical_Exam!$A450:$J2785,3,0)</f>
        <v>4.09</v>
      </c>
      <c r="G451" s="20" t="str">
        <f>VLOOKUP($A451,Cleaned_Medical_Exam!$A450:$J2785,4,0)</f>
        <v>No</v>
      </c>
      <c r="H451" s="20" t="str">
        <f>VLOOKUP($A451,Cleaned_Medical_Exam!$A450:$J2785,5,0)</f>
        <v>No</v>
      </c>
      <c r="I451" s="20" t="str">
        <f>VLOOKUP($A451,Cleaned_Medical_Exam!$A450:$J2785,6,0)</f>
        <v>No</v>
      </c>
      <c r="J451" s="48">
        <f>VLOOKUP($A451,Cleaned_Medical_Exam!$A450:$J2785,7,0)</f>
        <v>0</v>
      </c>
      <c r="K451" s="8" t="str">
        <f>VLOOKUP($A451,Cleaned_Medical_Exam!$A450:$J2785,8,0)</f>
        <v>No</v>
      </c>
      <c r="L451" s="20" t="str">
        <f>VLOOKUP($A451,Cleaned_Medical_Exam!$A450:$J2785,9,0)</f>
        <v>Healthy Weight</v>
      </c>
      <c r="M451" s="20" t="str">
        <f>VLOOKUP($A451,Cleaned_Medical_Exam!$A450:$J2785,10,0)</f>
        <v>Normal</v>
      </c>
      <c r="N451" s="48">
        <f>_xlfn.XLOOKUP(A451,Cleaned_Hospital_Details!A:A,Cleaned_Hospital_Details!B:B)</f>
        <v>2</v>
      </c>
      <c r="O451" s="49">
        <f>_xlfn.XLOOKUP($A451,Cleaned_Hospital_Details!$A:$A,Cleaned_Hospital_Details!C:C)</f>
        <v>22395.74</v>
      </c>
      <c r="P451" s="8" t="str">
        <f>_xlfn.XLOOKUP($A451,Cleaned_Hospital_Details!$A:$A,Cleaned_Hospital_Details!D:D)</f>
        <v>Tier - 3</v>
      </c>
      <c r="Q451" s="8" t="str">
        <f>_xlfn.XLOOKUP($A451,Cleaned_Hospital_Details!$A:$A,Cleaned_Hospital_Details!E:E)</f>
        <v>Tier - 2</v>
      </c>
      <c r="R451" s="8" t="str">
        <f>_xlfn.XLOOKUP($A451,Cleaned_Hospital_Details!$A:$A,Cleaned_Hospital_Details!F:F)</f>
        <v>R1024</v>
      </c>
      <c r="S451" s="15">
        <f>_xlfn.XLOOKUP($A451,Cleaned_Hospital_Details!$A:$A,Cleaned_Hospital_Details!G:G)</f>
        <v>36398</v>
      </c>
      <c r="T451" s="8">
        <f>_xlfn.XLOOKUP($A451,Cleaned_Hospital_Details!$A:$A,Cleaned_Hospital_Details!H:H)</f>
        <v>23</v>
      </c>
      <c r="U451" s="8" t="str">
        <f>_xlfn.XLOOKUP($A451,Cleaned_Hospital_Details!$A:$A,Cleaned_Hospital_Details!I:I)</f>
        <v>Adult</v>
      </c>
      <c r="V451" t="str">
        <f t="shared" ref="V451:V514" si="7">_xlfn.CONCAT(C451, " ", D451)</f>
        <v>Lauren Finelli</v>
      </c>
    </row>
    <row r="452" spans="1:22" ht="15.6" x14ac:dyDescent="0.3">
      <c r="A452" s="10" t="s">
        <v>488</v>
      </c>
      <c r="B452" s="8" t="str">
        <f>VLOOKUP(A452,Cleaned_Customer_Names!A451:D2786,2,0)</f>
        <v>Ms.</v>
      </c>
      <c r="C452" s="8" t="str">
        <f>VLOOKUP(A452,Cleaned_Customer_Names!A451:D2786,3,0)</f>
        <v>Michele</v>
      </c>
      <c r="D452" s="8" t="str">
        <f>VLOOKUP($A452,Cleaned_Customer_Names!$A451:$D2786,4,0)</f>
        <v>Palmer</v>
      </c>
      <c r="E452" s="22">
        <f>VLOOKUP($A452,Cleaned_Medical_Exam!$A451:$J2786,2,0)</f>
        <v>28.12</v>
      </c>
      <c r="F452" s="24">
        <f>VLOOKUP($A452,Cleaned_Medical_Exam!$A451:$J2786,3,0)</f>
        <v>4.88</v>
      </c>
      <c r="G452" s="20" t="str">
        <f>VLOOKUP($A452,Cleaned_Medical_Exam!$A451:$J2786,4,0)</f>
        <v>No</v>
      </c>
      <c r="H452" s="20" t="str">
        <f>VLOOKUP($A452,Cleaned_Medical_Exam!$A451:$J2786,5,0)</f>
        <v>No</v>
      </c>
      <c r="I452" s="20" t="str">
        <f>VLOOKUP($A452,Cleaned_Medical_Exam!$A451:$J2786,6,0)</f>
        <v>No</v>
      </c>
      <c r="J452" s="48">
        <f>VLOOKUP($A452,Cleaned_Medical_Exam!$A451:$J2786,7,0)</f>
        <v>0</v>
      </c>
      <c r="K452" s="8" t="str">
        <f>VLOOKUP($A452,Cleaned_Medical_Exam!$A451:$J2786,8,0)</f>
        <v>Yes</v>
      </c>
      <c r="L452" s="20" t="str">
        <f>VLOOKUP($A452,Cleaned_Medical_Exam!$A451:$J2786,9,0)</f>
        <v>Overweight</v>
      </c>
      <c r="M452" s="20" t="str">
        <f>VLOOKUP($A452,Cleaned_Medical_Exam!$A451:$J2786,10,0)</f>
        <v>Normal</v>
      </c>
      <c r="N452" s="48">
        <f>_xlfn.XLOOKUP(A452,Cleaned_Hospital_Details!A:A,Cleaned_Hospital_Details!B:B)</f>
        <v>1</v>
      </c>
      <c r="O452" s="49">
        <f>_xlfn.XLOOKUP($A452,Cleaned_Hospital_Details!$A:$A,Cleaned_Hospital_Details!C:C)</f>
        <v>22331.57</v>
      </c>
      <c r="P452" s="8" t="str">
        <f>_xlfn.XLOOKUP($A452,Cleaned_Hospital_Details!$A:$A,Cleaned_Hospital_Details!D:D)</f>
        <v>Tier - 2</v>
      </c>
      <c r="Q452" s="8" t="str">
        <f>_xlfn.XLOOKUP($A452,Cleaned_Hospital_Details!$A:$A,Cleaned_Hospital_Details!E:E)</f>
        <v>Tier - 3</v>
      </c>
      <c r="R452" s="8" t="str">
        <f>_xlfn.XLOOKUP($A452,Cleaned_Hospital_Details!$A:$A,Cleaned_Hospital_Details!F:F)</f>
        <v>R1024</v>
      </c>
      <c r="S452" s="15">
        <f>_xlfn.XLOOKUP($A452,Cleaned_Hospital_Details!$A:$A,Cleaned_Hospital_Details!G:G)</f>
        <v>30312</v>
      </c>
      <c r="T452" s="8">
        <f>_xlfn.XLOOKUP($A452,Cleaned_Hospital_Details!$A:$A,Cleaned_Hospital_Details!H:H)</f>
        <v>40</v>
      </c>
      <c r="U452" s="8" t="str">
        <f>_xlfn.XLOOKUP($A452,Cleaned_Hospital_Details!$A:$A,Cleaned_Hospital_Details!I:I)</f>
        <v>Adult</v>
      </c>
      <c r="V452" t="str">
        <f t="shared" si="7"/>
        <v>Michele Palmer</v>
      </c>
    </row>
    <row r="453" spans="1:22" ht="15.6" x14ac:dyDescent="0.3">
      <c r="A453" s="10" t="s">
        <v>489</v>
      </c>
      <c r="B453" s="8" t="str">
        <f>VLOOKUP(A453,Cleaned_Customer_Names!A452:D2787,2,0)</f>
        <v>Mr.</v>
      </c>
      <c r="C453" s="8" t="str">
        <f>VLOOKUP(A453,Cleaned_Customer_Names!A452:D2787,3,0)</f>
        <v>Xiao</v>
      </c>
      <c r="D453" s="8" t="str">
        <f>VLOOKUP($A453,Cleaned_Customer_Names!$A452:$D2787,4,0)</f>
        <v>Wang</v>
      </c>
      <c r="E453" s="22">
        <f>VLOOKUP($A453,Cleaned_Medical_Exam!$A452:$J2787,2,0)</f>
        <v>23.21</v>
      </c>
      <c r="F453" s="24">
        <f>VLOOKUP($A453,Cleaned_Medical_Exam!$A452:$J2787,3,0)</f>
        <v>6.76</v>
      </c>
      <c r="G453" s="20" t="str">
        <f>VLOOKUP($A453,Cleaned_Medical_Exam!$A452:$J2787,4,0)</f>
        <v>No</v>
      </c>
      <c r="H453" s="20" t="str">
        <f>VLOOKUP($A453,Cleaned_Medical_Exam!$A452:$J2787,5,0)</f>
        <v>No</v>
      </c>
      <c r="I453" s="20" t="str">
        <f>VLOOKUP($A453,Cleaned_Medical_Exam!$A452:$J2787,6,0)</f>
        <v>No</v>
      </c>
      <c r="J453" s="48">
        <f>VLOOKUP($A453,Cleaned_Medical_Exam!$A452:$J2787,7,0)</f>
        <v>0</v>
      </c>
      <c r="K453" s="8" t="str">
        <f>VLOOKUP($A453,Cleaned_Medical_Exam!$A452:$J2787,8,0)</f>
        <v>Yes</v>
      </c>
      <c r="L453" s="20" t="str">
        <f>VLOOKUP($A453,Cleaned_Medical_Exam!$A452:$J2787,9,0)</f>
        <v>Healthy Weight</v>
      </c>
      <c r="M453" s="20" t="str">
        <f>VLOOKUP($A453,Cleaned_Medical_Exam!$A452:$J2787,10,0)</f>
        <v>Diabetes</v>
      </c>
      <c r="N453" s="48">
        <f>_xlfn.XLOOKUP(A453,Cleaned_Hospital_Details!A:A,Cleaned_Hospital_Details!B:B)</f>
        <v>1</v>
      </c>
      <c r="O453" s="49">
        <f>_xlfn.XLOOKUP($A453,Cleaned_Hospital_Details!$A:$A,Cleaned_Hospital_Details!C:C)</f>
        <v>22218.11</v>
      </c>
      <c r="P453" s="8" t="str">
        <f>_xlfn.XLOOKUP($A453,Cleaned_Hospital_Details!$A:$A,Cleaned_Hospital_Details!D:D)</f>
        <v>Tier - 2</v>
      </c>
      <c r="Q453" s="8" t="str">
        <f>_xlfn.XLOOKUP($A453,Cleaned_Hospital_Details!$A:$A,Cleaned_Hospital_Details!E:E)</f>
        <v>Tier - 3</v>
      </c>
      <c r="R453" s="8" t="str">
        <f>_xlfn.XLOOKUP($A453,Cleaned_Hospital_Details!$A:$A,Cleaned_Hospital_Details!F:F)</f>
        <v>R1013</v>
      </c>
      <c r="S453" s="15">
        <f>_xlfn.XLOOKUP($A453,Cleaned_Hospital_Details!$A:$A,Cleaned_Hospital_Details!G:G)</f>
        <v>26100</v>
      </c>
      <c r="T453" s="8">
        <f>_xlfn.XLOOKUP($A453,Cleaned_Hospital_Details!$A:$A,Cleaned_Hospital_Details!H:H)</f>
        <v>51</v>
      </c>
      <c r="U453" s="8" t="str">
        <f>_xlfn.XLOOKUP($A453,Cleaned_Hospital_Details!$A:$A,Cleaned_Hospital_Details!I:I)</f>
        <v>Adult</v>
      </c>
      <c r="V453" t="str">
        <f t="shared" si="7"/>
        <v>Xiao Wang</v>
      </c>
    </row>
    <row r="454" spans="1:22" ht="15.6" x14ac:dyDescent="0.3">
      <c r="A454" s="10" t="s">
        <v>490</v>
      </c>
      <c r="B454" s="8" t="str">
        <f>VLOOKUP(A454,Cleaned_Customer_Names!A453:D2788,2,0)</f>
        <v>Ms.</v>
      </c>
      <c r="C454" s="8" t="str">
        <f>VLOOKUP(A454,Cleaned_Customer_Names!A453:D2788,3,0)</f>
        <v>Harper</v>
      </c>
      <c r="D454" s="8" t="str">
        <f>VLOOKUP($A454,Cleaned_Customer_Names!$A453:$D2788,4,0)</f>
        <v>Beasley</v>
      </c>
      <c r="E454" s="22">
        <f>VLOOKUP($A454,Cleaned_Medical_Exam!$A453:$J2788,2,0)</f>
        <v>23.98</v>
      </c>
      <c r="F454" s="24">
        <f>VLOOKUP($A454,Cleaned_Medical_Exam!$A453:$J2788,3,0)</f>
        <v>10.67</v>
      </c>
      <c r="G454" s="20" t="str">
        <f>VLOOKUP($A454,Cleaned_Medical_Exam!$A453:$J2788,4,0)</f>
        <v>No</v>
      </c>
      <c r="H454" s="20" t="str">
        <f>VLOOKUP($A454,Cleaned_Medical_Exam!$A453:$J2788,5,0)</f>
        <v>No</v>
      </c>
      <c r="I454" s="20" t="str">
        <f>VLOOKUP($A454,Cleaned_Medical_Exam!$A453:$J2788,6,0)</f>
        <v>No</v>
      </c>
      <c r="J454" s="48">
        <f>VLOOKUP($A454,Cleaned_Medical_Exam!$A453:$J2788,7,0)</f>
        <v>0</v>
      </c>
      <c r="K454" s="8" t="str">
        <f>VLOOKUP($A454,Cleaned_Medical_Exam!$A453:$J2788,8,0)</f>
        <v>No</v>
      </c>
      <c r="L454" s="20" t="str">
        <f>VLOOKUP($A454,Cleaned_Medical_Exam!$A453:$J2788,9,0)</f>
        <v>Healthy Weight</v>
      </c>
      <c r="M454" s="20" t="str">
        <f>VLOOKUP($A454,Cleaned_Medical_Exam!$A453:$J2788,10,0)</f>
        <v>Diabetes</v>
      </c>
      <c r="N454" s="48">
        <f>_xlfn.XLOOKUP(A454,Cleaned_Hospital_Details!A:A,Cleaned_Hospital_Details!B:B)</f>
        <v>1</v>
      </c>
      <c r="O454" s="49">
        <f>_xlfn.XLOOKUP($A454,Cleaned_Hospital_Details!$A:$A,Cleaned_Hospital_Details!C:C)</f>
        <v>22192.44</v>
      </c>
      <c r="P454" s="8" t="str">
        <f>_xlfn.XLOOKUP($A454,Cleaned_Hospital_Details!$A:$A,Cleaned_Hospital_Details!D:D)</f>
        <v>Tier - 3</v>
      </c>
      <c r="Q454" s="8" t="str">
        <f>_xlfn.XLOOKUP($A454,Cleaned_Hospital_Details!$A:$A,Cleaned_Hospital_Details!E:E)</f>
        <v>Tier - 1</v>
      </c>
      <c r="R454" s="8" t="str">
        <f>_xlfn.XLOOKUP($A454,Cleaned_Hospital_Details!$A:$A,Cleaned_Hospital_Details!F:F)</f>
        <v>R1013</v>
      </c>
      <c r="S454" s="15">
        <f>_xlfn.XLOOKUP($A454,Cleaned_Hospital_Details!$A:$A,Cleaned_Hospital_Details!G:G)</f>
        <v>23978</v>
      </c>
      <c r="T454" s="8">
        <f>_xlfn.XLOOKUP($A454,Cleaned_Hospital_Details!$A:$A,Cleaned_Hospital_Details!H:H)</f>
        <v>57</v>
      </c>
      <c r="U454" s="8" t="str">
        <f>_xlfn.XLOOKUP($A454,Cleaned_Hospital_Details!$A:$A,Cleaned_Hospital_Details!I:I)</f>
        <v>Old</v>
      </c>
      <c r="V454" t="str">
        <f t="shared" si="7"/>
        <v>Harper Beasley</v>
      </c>
    </row>
    <row r="455" spans="1:22" ht="15.6" x14ac:dyDescent="0.3">
      <c r="A455" s="10" t="s">
        <v>491</v>
      </c>
      <c r="B455" s="8" t="str">
        <f>VLOOKUP(A455,Cleaned_Customer_Names!A454:D2789,2,0)</f>
        <v>Mr.</v>
      </c>
      <c r="C455" s="8" t="str">
        <f>VLOOKUP(A455,Cleaned_Customer_Names!A454:D2789,3,0)</f>
        <v>Nick</v>
      </c>
      <c r="D455" s="8" t="str">
        <f>VLOOKUP($A455,Cleaned_Customer_Names!$A454:$D2789,4,0)</f>
        <v>Bedbury</v>
      </c>
      <c r="E455" s="22">
        <f>VLOOKUP($A455,Cleaned_Medical_Exam!$A454:$J2789,2,0)</f>
        <v>30</v>
      </c>
      <c r="F455" s="24">
        <f>VLOOKUP($A455,Cleaned_Medical_Exam!$A454:$J2789,3,0)</f>
        <v>6.21</v>
      </c>
      <c r="G455" s="20" t="str">
        <f>VLOOKUP($A455,Cleaned_Medical_Exam!$A454:$J2789,4,0)</f>
        <v>No</v>
      </c>
      <c r="H455" s="20" t="str">
        <f>VLOOKUP($A455,Cleaned_Medical_Exam!$A454:$J2789,5,0)</f>
        <v>No</v>
      </c>
      <c r="I455" s="20" t="str">
        <f>VLOOKUP($A455,Cleaned_Medical_Exam!$A454:$J2789,6,0)</f>
        <v>No</v>
      </c>
      <c r="J455" s="48">
        <f>VLOOKUP($A455,Cleaned_Medical_Exam!$A454:$J2789,7,0)</f>
        <v>0</v>
      </c>
      <c r="K455" s="8" t="str">
        <f>VLOOKUP($A455,Cleaned_Medical_Exam!$A454:$J2789,8,0)</f>
        <v>Yes</v>
      </c>
      <c r="L455" s="20" t="str">
        <f>VLOOKUP($A455,Cleaned_Medical_Exam!$A454:$J2789,9,0)</f>
        <v>Obesity</v>
      </c>
      <c r="M455" s="20" t="str">
        <f>VLOOKUP($A455,Cleaned_Medical_Exam!$A454:$J2789,10,0)</f>
        <v>Prediabetes</v>
      </c>
      <c r="N455" s="48">
        <f>_xlfn.XLOOKUP(A455,Cleaned_Hospital_Details!A:A,Cleaned_Hospital_Details!B:B)</f>
        <v>0</v>
      </c>
      <c r="O455" s="49">
        <f>_xlfn.XLOOKUP($A455,Cleaned_Hospital_Details!$A:$A,Cleaned_Hospital_Details!C:C)</f>
        <v>22144.03</v>
      </c>
      <c r="P455" s="8" t="str">
        <f>_xlfn.XLOOKUP($A455,Cleaned_Hospital_Details!$A:$A,Cleaned_Hospital_Details!D:D)</f>
        <v>Tier - 2</v>
      </c>
      <c r="Q455" s="8" t="str">
        <f>_xlfn.XLOOKUP($A455,Cleaned_Hospital_Details!$A:$A,Cleaned_Hospital_Details!E:E)</f>
        <v>Tier - 2</v>
      </c>
      <c r="R455" s="8" t="str">
        <f>_xlfn.XLOOKUP($A455,Cleaned_Hospital_Details!$A:$A,Cleaned_Hospital_Details!F:F)</f>
        <v>R1011</v>
      </c>
      <c r="S455" s="15">
        <f>_xlfn.XLOOKUP($A455,Cleaned_Hospital_Details!$A:$A,Cleaned_Hospital_Details!G:G)</f>
        <v>29476</v>
      </c>
      <c r="T455" s="8">
        <f>_xlfn.XLOOKUP($A455,Cleaned_Hospital_Details!$A:$A,Cleaned_Hospital_Details!H:H)</f>
        <v>42</v>
      </c>
      <c r="U455" s="8" t="str">
        <f>_xlfn.XLOOKUP($A455,Cleaned_Hospital_Details!$A:$A,Cleaned_Hospital_Details!I:I)</f>
        <v>Adult</v>
      </c>
      <c r="V455" t="str">
        <f t="shared" si="7"/>
        <v>Nick Bedbury</v>
      </c>
    </row>
    <row r="456" spans="1:22" ht="15.6" x14ac:dyDescent="0.3">
      <c r="A456" s="10" t="s">
        <v>492</v>
      </c>
      <c r="B456" s="8" t="str">
        <f>VLOOKUP(A456,Cleaned_Customer_Names!A455:D2790,2,0)</f>
        <v>Mr.</v>
      </c>
      <c r="C456" s="8" t="str">
        <f>VLOOKUP(A456,Cleaned_Customer_Names!A455:D2790,3,0)</f>
        <v>Scott</v>
      </c>
      <c r="D456" s="8" t="str">
        <f>VLOOKUP($A456,Cleaned_Customer_Names!$A455:$D2790,4,0)</f>
        <v>Stemberger</v>
      </c>
      <c r="E456" s="22">
        <f>VLOOKUP($A456,Cleaned_Medical_Exam!$A455:$J2790,2,0)</f>
        <v>17.350000000000001</v>
      </c>
      <c r="F456" s="24">
        <f>VLOOKUP($A456,Cleaned_Medical_Exam!$A455:$J2790,3,0)</f>
        <v>5.03</v>
      </c>
      <c r="G456" s="20" t="str">
        <f>VLOOKUP($A456,Cleaned_Medical_Exam!$A455:$J2790,4,0)</f>
        <v>Yes</v>
      </c>
      <c r="H456" s="20" t="str">
        <f>VLOOKUP($A456,Cleaned_Medical_Exam!$A455:$J2790,5,0)</f>
        <v>No</v>
      </c>
      <c r="I456" s="20" t="str">
        <f>VLOOKUP($A456,Cleaned_Medical_Exam!$A455:$J2790,6,0)</f>
        <v>No</v>
      </c>
      <c r="J456" s="48">
        <f>VLOOKUP($A456,Cleaned_Medical_Exam!$A455:$J2790,7,0)</f>
        <v>0</v>
      </c>
      <c r="K456" s="8" t="str">
        <f>VLOOKUP($A456,Cleaned_Medical_Exam!$A455:$J2790,8,0)</f>
        <v>Yes</v>
      </c>
      <c r="L456" s="20" t="str">
        <f>VLOOKUP($A456,Cleaned_Medical_Exam!$A455:$J2790,9,0)</f>
        <v>Underweight</v>
      </c>
      <c r="M456" s="20" t="str">
        <f>VLOOKUP($A456,Cleaned_Medical_Exam!$A455:$J2790,10,0)</f>
        <v>Normal</v>
      </c>
      <c r="N456" s="48">
        <f>_xlfn.XLOOKUP(A456,Cleaned_Hospital_Details!A:A,Cleaned_Hospital_Details!B:B)</f>
        <v>0</v>
      </c>
      <c r="O456" s="49">
        <f>_xlfn.XLOOKUP($A456,Cleaned_Hospital_Details!$A:$A,Cleaned_Hospital_Details!C:C)</f>
        <v>22097.62</v>
      </c>
      <c r="P456" s="8" t="str">
        <f>_xlfn.XLOOKUP($A456,Cleaned_Hospital_Details!$A:$A,Cleaned_Hospital_Details!D:D)</f>
        <v>Tier - 3</v>
      </c>
      <c r="Q456" s="8" t="str">
        <f>_xlfn.XLOOKUP($A456,Cleaned_Hospital_Details!$A:$A,Cleaned_Hospital_Details!E:E)</f>
        <v>Tier - 1</v>
      </c>
      <c r="R456" s="8" t="str">
        <f>_xlfn.XLOOKUP($A456,Cleaned_Hospital_Details!$A:$A,Cleaned_Hospital_Details!F:F)</f>
        <v>R1011</v>
      </c>
      <c r="S456" s="15">
        <f>_xlfn.XLOOKUP($A456,Cleaned_Hospital_Details!$A:$A,Cleaned_Hospital_Details!G:G)</f>
        <v>37131</v>
      </c>
      <c r="T456" s="8">
        <f>_xlfn.XLOOKUP($A456,Cleaned_Hospital_Details!$A:$A,Cleaned_Hospital_Details!H:H)</f>
        <v>21</v>
      </c>
      <c r="U456" s="8" t="str">
        <f>_xlfn.XLOOKUP($A456,Cleaned_Hospital_Details!$A:$A,Cleaned_Hospital_Details!I:I)</f>
        <v>Adult</v>
      </c>
      <c r="V456" t="str">
        <f t="shared" si="7"/>
        <v>Scott Stemberger</v>
      </c>
    </row>
    <row r="457" spans="1:22" ht="15.6" x14ac:dyDescent="0.3">
      <c r="A457" s="10" t="s">
        <v>493</v>
      </c>
      <c r="B457" s="8" t="str">
        <f>VLOOKUP(A457,Cleaned_Customer_Names!A456:D2791,2,0)</f>
        <v>Mr.</v>
      </c>
      <c r="C457" s="8" t="str">
        <f>VLOOKUP(A457,Cleaned_Customer_Names!A456:D2791,3,0)</f>
        <v>Wilson</v>
      </c>
      <c r="D457" s="8" t="str">
        <f>VLOOKUP($A457,Cleaned_Customer_Names!$A456:$D2791,4,0)</f>
        <v>Chebet</v>
      </c>
      <c r="E457" s="22">
        <f>VLOOKUP($A457,Cleaned_Medical_Exam!$A456:$J2791,2,0)</f>
        <v>22.704999999999998</v>
      </c>
      <c r="F457" s="24">
        <f>VLOOKUP($A457,Cleaned_Medical_Exam!$A456:$J2791,3,0)</f>
        <v>5.27</v>
      </c>
      <c r="G457" s="20" t="str">
        <f>VLOOKUP($A457,Cleaned_Medical_Exam!$A456:$J2791,4,0)</f>
        <v>No</v>
      </c>
      <c r="H457" s="20" t="str">
        <f>VLOOKUP($A457,Cleaned_Medical_Exam!$A456:$J2791,5,0)</f>
        <v>No</v>
      </c>
      <c r="I457" s="20" t="str">
        <f>VLOOKUP($A457,Cleaned_Medical_Exam!$A456:$J2791,6,0)</f>
        <v>No</v>
      </c>
      <c r="J457" s="48">
        <f>VLOOKUP($A457,Cleaned_Medical_Exam!$A456:$J2791,7,0)</f>
        <v>0</v>
      </c>
      <c r="K457" s="8" t="str">
        <f>VLOOKUP($A457,Cleaned_Medical_Exam!$A456:$J2791,8,0)</f>
        <v>No</v>
      </c>
      <c r="L457" s="20" t="str">
        <f>VLOOKUP($A457,Cleaned_Medical_Exam!$A456:$J2791,9,0)</f>
        <v>Healthy Weight</v>
      </c>
      <c r="M457" s="20" t="str">
        <f>VLOOKUP($A457,Cleaned_Medical_Exam!$A456:$J2791,10,0)</f>
        <v>Normal</v>
      </c>
      <c r="N457" s="48">
        <f>_xlfn.XLOOKUP(A457,Cleaned_Hospital_Details!A:A,Cleaned_Hospital_Details!B:B)</f>
        <v>0</v>
      </c>
      <c r="O457" s="49">
        <f>_xlfn.XLOOKUP($A457,Cleaned_Hospital_Details!$A:$A,Cleaned_Hospital_Details!C:C)</f>
        <v>21984.47</v>
      </c>
      <c r="P457" s="8" t="str">
        <f>_xlfn.XLOOKUP($A457,Cleaned_Hospital_Details!$A:$A,Cleaned_Hospital_Details!D:D)</f>
        <v>Tier - 3</v>
      </c>
      <c r="Q457" s="8" t="str">
        <f>_xlfn.XLOOKUP($A457,Cleaned_Hospital_Details!$A:$A,Cleaned_Hospital_Details!E:E)</f>
        <v>Tier - 1</v>
      </c>
      <c r="R457" s="8" t="str">
        <f>_xlfn.XLOOKUP($A457,Cleaned_Hospital_Details!$A:$A,Cleaned_Hospital_Details!F:F)</f>
        <v>R1012</v>
      </c>
      <c r="S457" s="15">
        <f>_xlfn.XLOOKUP($A457,Cleaned_Hospital_Details!$A:$A,Cleaned_Hospital_Details!G:G)</f>
        <v>32795</v>
      </c>
      <c r="T457" s="8">
        <f>_xlfn.XLOOKUP($A457,Cleaned_Hospital_Details!$A:$A,Cleaned_Hospital_Details!H:H)</f>
        <v>33</v>
      </c>
      <c r="U457" s="8" t="str">
        <f>_xlfn.XLOOKUP($A457,Cleaned_Hospital_Details!$A:$A,Cleaned_Hospital_Details!I:I)</f>
        <v>Adult</v>
      </c>
      <c r="V457" t="str">
        <f t="shared" si="7"/>
        <v>Wilson Chebet</v>
      </c>
    </row>
    <row r="458" spans="1:22" ht="15.6" x14ac:dyDescent="0.3">
      <c r="A458" s="10" t="s">
        <v>494</v>
      </c>
      <c r="B458" s="8" t="str">
        <f>VLOOKUP(A458,Cleaned_Customer_Names!A457:D2792,2,0)</f>
        <v>Mr.</v>
      </c>
      <c r="C458" s="8" t="str">
        <f>VLOOKUP(A458,Cleaned_Customer_Names!A457:D2792,3,0)</f>
        <v>Lee</v>
      </c>
      <c r="D458" s="8" t="str">
        <f>VLOOKUP($A458,Cleaned_Customer_Names!$A457:$D2792,4,0)</f>
        <v>Muir</v>
      </c>
      <c r="E458" s="22">
        <f>VLOOKUP($A458,Cleaned_Medical_Exam!$A457:$J2792,2,0)</f>
        <v>25.41</v>
      </c>
      <c r="F458" s="24">
        <f>VLOOKUP($A458,Cleaned_Medical_Exam!$A457:$J2792,3,0)</f>
        <v>10.53</v>
      </c>
      <c r="G458" s="20" t="str">
        <f>VLOOKUP($A458,Cleaned_Medical_Exam!$A457:$J2792,4,0)</f>
        <v>Yes</v>
      </c>
      <c r="H458" s="20" t="str">
        <f>VLOOKUP($A458,Cleaned_Medical_Exam!$A457:$J2792,5,0)</f>
        <v>No</v>
      </c>
      <c r="I458" s="20" t="str">
        <f>VLOOKUP($A458,Cleaned_Medical_Exam!$A457:$J2792,6,0)</f>
        <v>No</v>
      </c>
      <c r="J458" s="48">
        <f>VLOOKUP($A458,Cleaned_Medical_Exam!$A457:$J2792,7,0)</f>
        <v>1</v>
      </c>
      <c r="K458" s="8" t="str">
        <f>VLOOKUP($A458,Cleaned_Medical_Exam!$A457:$J2792,8,0)</f>
        <v>Yes</v>
      </c>
      <c r="L458" s="20" t="str">
        <f>VLOOKUP($A458,Cleaned_Medical_Exam!$A457:$J2792,9,0)</f>
        <v>Overweight</v>
      </c>
      <c r="M458" s="20" t="str">
        <f>VLOOKUP($A458,Cleaned_Medical_Exam!$A457:$J2792,10,0)</f>
        <v>Diabetes</v>
      </c>
      <c r="N458" s="48">
        <f>_xlfn.XLOOKUP(A458,Cleaned_Hospital_Details!A:A,Cleaned_Hospital_Details!B:B)</f>
        <v>1</v>
      </c>
      <c r="O458" s="49">
        <f>_xlfn.XLOOKUP($A458,Cleaned_Hospital_Details!$A:$A,Cleaned_Hospital_Details!C:C)</f>
        <v>21978.68</v>
      </c>
      <c r="P458" s="8" t="str">
        <f>_xlfn.XLOOKUP($A458,Cleaned_Hospital_Details!$A:$A,Cleaned_Hospital_Details!D:D)</f>
        <v>Tier - 3</v>
      </c>
      <c r="Q458" s="8" t="str">
        <f>_xlfn.XLOOKUP($A458,Cleaned_Hospital_Details!$A:$A,Cleaned_Hospital_Details!E:E)</f>
        <v>Tier - 3</v>
      </c>
      <c r="R458" s="8" t="str">
        <f>_xlfn.XLOOKUP($A458,Cleaned_Hospital_Details!$A:$A,Cleaned_Hospital_Details!F:F)</f>
        <v>R1013</v>
      </c>
      <c r="S458" s="15">
        <f>_xlfn.XLOOKUP($A458,Cleaned_Hospital_Details!$A:$A,Cleaned_Hospital_Details!G:G)</f>
        <v>27747</v>
      </c>
      <c r="T458" s="8">
        <f>_xlfn.XLOOKUP($A458,Cleaned_Hospital_Details!$A:$A,Cleaned_Hospital_Details!H:H)</f>
        <v>47</v>
      </c>
      <c r="U458" s="8" t="str">
        <f>_xlfn.XLOOKUP($A458,Cleaned_Hospital_Details!$A:$A,Cleaned_Hospital_Details!I:I)</f>
        <v>Adult</v>
      </c>
      <c r="V458" t="str">
        <f t="shared" si="7"/>
        <v>Lee Muir</v>
      </c>
    </row>
    <row r="459" spans="1:22" ht="15.6" x14ac:dyDescent="0.3">
      <c r="A459" s="10" t="s">
        <v>495</v>
      </c>
      <c r="B459" s="8" t="str">
        <f>VLOOKUP(A459,Cleaned_Customer_Names!A458:D2793,2,0)</f>
        <v>Mr.</v>
      </c>
      <c r="C459" s="8" t="str">
        <f>VLOOKUP(A459,Cleaned_Customer_Names!A458:D2793,3,0)</f>
        <v>Shizhong</v>
      </c>
      <c r="D459" s="8" t="str">
        <f>VLOOKUP($A459,Cleaned_Customer_Names!$A458:$D2793,4,0)</f>
        <v>Yang</v>
      </c>
      <c r="E459" s="22">
        <f>VLOOKUP($A459,Cleaned_Medical_Exam!$A458:$J2793,2,0)</f>
        <v>18.23</v>
      </c>
      <c r="F459" s="24">
        <f>VLOOKUP($A459,Cleaned_Medical_Exam!$A458:$J2793,3,0)</f>
        <v>5.78</v>
      </c>
      <c r="G459" s="20" t="str">
        <f>VLOOKUP($A459,Cleaned_Medical_Exam!$A458:$J2793,4,0)</f>
        <v>No</v>
      </c>
      <c r="H459" s="20" t="str">
        <f>VLOOKUP($A459,Cleaned_Medical_Exam!$A458:$J2793,5,0)</f>
        <v>No</v>
      </c>
      <c r="I459" s="20" t="str">
        <f>VLOOKUP($A459,Cleaned_Medical_Exam!$A458:$J2793,6,0)</f>
        <v>Yes</v>
      </c>
      <c r="J459" s="48">
        <f>VLOOKUP($A459,Cleaned_Medical_Exam!$A458:$J2793,7,0)</f>
        <v>1</v>
      </c>
      <c r="K459" s="8" t="str">
        <f>VLOOKUP($A459,Cleaned_Medical_Exam!$A458:$J2793,8,0)</f>
        <v>Yes</v>
      </c>
      <c r="L459" s="20" t="str">
        <f>VLOOKUP($A459,Cleaned_Medical_Exam!$A458:$J2793,9,0)</f>
        <v>Underweight</v>
      </c>
      <c r="M459" s="20" t="str">
        <f>VLOOKUP($A459,Cleaned_Medical_Exam!$A458:$J2793,10,0)</f>
        <v>Prediabetes</v>
      </c>
      <c r="N459" s="48">
        <f>_xlfn.XLOOKUP(A459,Cleaned_Hospital_Details!A:A,Cleaned_Hospital_Details!B:B)</f>
        <v>0</v>
      </c>
      <c r="O459" s="49">
        <f>_xlfn.XLOOKUP($A459,Cleaned_Hospital_Details!$A:$A,Cleaned_Hospital_Details!C:C)</f>
        <v>21882.400000000001</v>
      </c>
      <c r="P459" s="8" t="str">
        <f>_xlfn.XLOOKUP($A459,Cleaned_Hospital_Details!$A:$A,Cleaned_Hospital_Details!D:D)</f>
        <v>Tier - 2</v>
      </c>
      <c r="Q459" s="8" t="str">
        <f>_xlfn.XLOOKUP($A459,Cleaned_Hospital_Details!$A:$A,Cleaned_Hospital_Details!E:E)</f>
        <v>Tier - 1</v>
      </c>
      <c r="R459" s="8" t="str">
        <f>_xlfn.XLOOKUP($A459,Cleaned_Hospital_Details!$A:$A,Cleaned_Hospital_Details!F:F)</f>
        <v>R1011</v>
      </c>
      <c r="S459" s="15">
        <f>_xlfn.XLOOKUP($A459,Cleaned_Hospital_Details!$A:$A,Cleaned_Hospital_Details!G:G)</f>
        <v>37892</v>
      </c>
      <c r="T459" s="8">
        <f>_xlfn.XLOOKUP($A459,Cleaned_Hospital_Details!$A:$A,Cleaned_Hospital_Details!H:H)</f>
        <v>19</v>
      </c>
      <c r="U459" s="8" t="str">
        <f>_xlfn.XLOOKUP($A459,Cleaned_Hospital_Details!$A:$A,Cleaned_Hospital_Details!I:I)</f>
        <v>Adult</v>
      </c>
      <c r="V459" t="str">
        <f t="shared" si="7"/>
        <v>Shizhong Yang</v>
      </c>
    </row>
    <row r="460" spans="1:22" ht="15.6" x14ac:dyDescent="0.3">
      <c r="A460" s="10" t="s">
        <v>496</v>
      </c>
      <c r="B460" s="8" t="str">
        <f>VLOOKUP(A460,Cleaned_Customer_Names!A459:D2794,2,0)</f>
        <v>Ms.</v>
      </c>
      <c r="C460" s="8" t="str">
        <f>VLOOKUP(A460,Cleaned_Customer_Names!A459:D2794,3,0)</f>
        <v>Marie-Claire</v>
      </c>
      <c r="D460" s="8" t="str">
        <f>VLOOKUP($A460,Cleaned_Customer_Names!$A459:$D2794,4,0)</f>
        <v>Gravel</v>
      </c>
      <c r="E460" s="22">
        <f>VLOOKUP($A460,Cleaned_Medical_Exam!$A459:$J2794,2,0)</f>
        <v>24.7</v>
      </c>
      <c r="F460" s="24">
        <f>VLOOKUP($A460,Cleaned_Medical_Exam!$A459:$J2794,3,0)</f>
        <v>4.3600000000000003</v>
      </c>
      <c r="G460" s="20" t="str">
        <f>VLOOKUP($A460,Cleaned_Medical_Exam!$A459:$J2794,4,0)</f>
        <v>No</v>
      </c>
      <c r="H460" s="20" t="str">
        <f>VLOOKUP($A460,Cleaned_Medical_Exam!$A459:$J2794,5,0)</f>
        <v>No</v>
      </c>
      <c r="I460" s="20" t="str">
        <f>VLOOKUP($A460,Cleaned_Medical_Exam!$A459:$J2794,6,0)</f>
        <v>Yes</v>
      </c>
      <c r="J460" s="48">
        <f>VLOOKUP($A460,Cleaned_Medical_Exam!$A459:$J2794,7,0)</f>
        <v>1</v>
      </c>
      <c r="K460" s="8" t="str">
        <f>VLOOKUP($A460,Cleaned_Medical_Exam!$A459:$J2794,8,0)</f>
        <v>Yes</v>
      </c>
      <c r="L460" s="20" t="str">
        <f>VLOOKUP($A460,Cleaned_Medical_Exam!$A459:$J2794,9,0)</f>
        <v>Healthy Weight</v>
      </c>
      <c r="M460" s="20" t="str">
        <f>VLOOKUP($A460,Cleaned_Medical_Exam!$A459:$J2794,10,0)</f>
        <v>Normal</v>
      </c>
      <c r="N460" s="48">
        <f>_xlfn.XLOOKUP(A460,Cleaned_Hospital_Details!A:A,Cleaned_Hospital_Details!B:B)</f>
        <v>2</v>
      </c>
      <c r="O460" s="49">
        <f>_xlfn.XLOOKUP($A460,Cleaned_Hospital_Details!$A:$A,Cleaned_Hospital_Details!C:C)</f>
        <v>21880.82</v>
      </c>
      <c r="P460" s="8" t="str">
        <f>_xlfn.XLOOKUP($A460,Cleaned_Hospital_Details!$A:$A,Cleaned_Hospital_Details!D:D)</f>
        <v>Tier - 3</v>
      </c>
      <c r="Q460" s="8" t="str">
        <f>_xlfn.XLOOKUP($A460,Cleaned_Hospital_Details!$A:$A,Cleaned_Hospital_Details!E:E)</f>
        <v>Tier - 1</v>
      </c>
      <c r="R460" s="8" t="str">
        <f>_xlfn.XLOOKUP($A460,Cleaned_Hospital_Details!$A:$A,Cleaned_Hospital_Details!F:F)</f>
        <v>R1012</v>
      </c>
      <c r="S460" s="15">
        <f>_xlfn.XLOOKUP($A460,Cleaned_Hospital_Details!$A:$A,Cleaned_Hospital_Details!G:G)</f>
        <v>29084</v>
      </c>
      <c r="T460" s="8">
        <f>_xlfn.XLOOKUP($A460,Cleaned_Hospital_Details!$A:$A,Cleaned_Hospital_Details!H:H)</f>
        <v>43</v>
      </c>
      <c r="U460" s="8" t="str">
        <f>_xlfn.XLOOKUP($A460,Cleaned_Hospital_Details!$A:$A,Cleaned_Hospital_Details!I:I)</f>
        <v>Adult</v>
      </c>
      <c r="V460" t="str">
        <f t="shared" si="7"/>
        <v>Marie-Claire Gravel</v>
      </c>
    </row>
    <row r="461" spans="1:22" ht="15.6" x14ac:dyDescent="0.3">
      <c r="A461" s="10" t="s">
        <v>497</v>
      </c>
      <c r="B461" s="8" t="str">
        <f>VLOOKUP(A461,Cleaned_Customer_Names!A460:D2795,2,0)</f>
        <v>Mr.</v>
      </c>
      <c r="C461" s="8" t="str">
        <f>VLOOKUP(A461,Cleaned_Customer_Names!A460:D2795,3,0)</f>
        <v>Todd</v>
      </c>
      <c r="D461" s="8" t="str">
        <f>VLOOKUP($A461,Cleaned_Customer_Names!$A460:$D2795,4,0)</f>
        <v>Smith</v>
      </c>
      <c r="E461" s="22">
        <f>VLOOKUP($A461,Cleaned_Medical_Exam!$A460:$J2795,2,0)</f>
        <v>37.4</v>
      </c>
      <c r="F461" s="24">
        <f>VLOOKUP($A461,Cleaned_Medical_Exam!$A460:$J2795,3,0)</f>
        <v>9.7200000000000006</v>
      </c>
      <c r="G461" s="20" t="str">
        <f>VLOOKUP($A461,Cleaned_Medical_Exam!$A460:$J2795,4,0)</f>
        <v>Yes</v>
      </c>
      <c r="H461" s="20" t="str">
        <f>VLOOKUP($A461,Cleaned_Medical_Exam!$A460:$J2795,5,0)</f>
        <v>No</v>
      </c>
      <c r="I461" s="20" t="str">
        <f>VLOOKUP($A461,Cleaned_Medical_Exam!$A460:$J2795,6,0)</f>
        <v>Yes</v>
      </c>
      <c r="J461" s="48">
        <f>VLOOKUP($A461,Cleaned_Medical_Exam!$A460:$J2795,7,0)</f>
        <v>1</v>
      </c>
      <c r="K461" s="8" t="str">
        <f>VLOOKUP($A461,Cleaned_Medical_Exam!$A460:$J2795,8,0)</f>
        <v>No</v>
      </c>
      <c r="L461" s="20" t="str">
        <f>VLOOKUP($A461,Cleaned_Medical_Exam!$A460:$J2795,9,0)</f>
        <v>Obesity</v>
      </c>
      <c r="M461" s="20" t="str">
        <f>VLOOKUP($A461,Cleaned_Medical_Exam!$A460:$J2795,10,0)</f>
        <v>Diabetes</v>
      </c>
      <c r="N461" s="48">
        <f>_xlfn.XLOOKUP(A461,Cleaned_Hospital_Details!A:A,Cleaned_Hospital_Details!B:B)</f>
        <v>0</v>
      </c>
      <c r="O461" s="49">
        <f>_xlfn.XLOOKUP($A461,Cleaned_Hospital_Details!$A:$A,Cleaned_Hospital_Details!C:C)</f>
        <v>21797</v>
      </c>
      <c r="P461" s="8" t="str">
        <f>_xlfn.XLOOKUP($A461,Cleaned_Hospital_Details!$A:$A,Cleaned_Hospital_Details!D:D)</f>
        <v>Tier - 3</v>
      </c>
      <c r="Q461" s="8" t="str">
        <f>_xlfn.XLOOKUP($A461,Cleaned_Hospital_Details!$A:$A,Cleaned_Hospital_Details!E:E)</f>
        <v>Tier - 1</v>
      </c>
      <c r="R461" s="8" t="str">
        <f>_xlfn.XLOOKUP($A461,Cleaned_Hospital_Details!$A:$A,Cleaned_Hospital_Details!F:F)</f>
        <v>R1011</v>
      </c>
      <c r="S461" s="15">
        <f>_xlfn.XLOOKUP($A461,Cleaned_Hospital_Details!$A:$A,Cleaned_Hospital_Details!G:G)</f>
        <v>23250</v>
      </c>
      <c r="T461" s="8">
        <f>_xlfn.XLOOKUP($A461,Cleaned_Hospital_Details!$A:$A,Cleaned_Hospital_Details!H:H)</f>
        <v>59</v>
      </c>
      <c r="U461" s="8" t="str">
        <f>_xlfn.XLOOKUP($A461,Cleaned_Hospital_Details!$A:$A,Cleaned_Hospital_Details!I:I)</f>
        <v>Old</v>
      </c>
      <c r="V461" t="str">
        <f t="shared" si="7"/>
        <v>Todd Smith</v>
      </c>
    </row>
    <row r="462" spans="1:22" ht="15.6" x14ac:dyDescent="0.3">
      <c r="A462" s="10" t="s">
        <v>498</v>
      </c>
      <c r="B462" s="8" t="str">
        <f>VLOOKUP(A462,Cleaned_Customer_Names!A461:D2796,2,0)</f>
        <v>Ms.</v>
      </c>
      <c r="C462" s="8" t="str">
        <f>VLOOKUP(A462,Cleaned_Customer_Names!A461:D2796,3,0)</f>
        <v>Carolyn</v>
      </c>
      <c r="D462" s="8" t="str">
        <f>VLOOKUP($A462,Cleaned_Customer_Names!$A461:$D2796,4,0)</f>
        <v>Williams</v>
      </c>
      <c r="E462" s="22">
        <f>VLOOKUP($A462,Cleaned_Medical_Exam!$A461:$J2796,2,0)</f>
        <v>26.885000000000002</v>
      </c>
      <c r="F462" s="24">
        <f>VLOOKUP($A462,Cleaned_Medical_Exam!$A461:$J2796,3,0)</f>
        <v>5.18</v>
      </c>
      <c r="G462" s="20" t="str">
        <f>VLOOKUP($A462,Cleaned_Medical_Exam!$A461:$J2796,4,0)</f>
        <v>No</v>
      </c>
      <c r="H462" s="20" t="str">
        <f>VLOOKUP($A462,Cleaned_Medical_Exam!$A461:$J2796,5,0)</f>
        <v>No</v>
      </c>
      <c r="I462" s="20" t="str">
        <f>VLOOKUP($A462,Cleaned_Medical_Exam!$A461:$J2796,6,0)</f>
        <v>Yes</v>
      </c>
      <c r="J462" s="48">
        <f>VLOOKUP($A462,Cleaned_Medical_Exam!$A461:$J2796,7,0)</f>
        <v>1</v>
      </c>
      <c r="K462" s="8" t="str">
        <f>VLOOKUP($A462,Cleaned_Medical_Exam!$A461:$J2796,8,0)</f>
        <v>Yes</v>
      </c>
      <c r="L462" s="20" t="str">
        <f>VLOOKUP($A462,Cleaned_Medical_Exam!$A461:$J2796,9,0)</f>
        <v>Overweight</v>
      </c>
      <c r="M462" s="20" t="str">
        <f>VLOOKUP($A462,Cleaned_Medical_Exam!$A461:$J2796,10,0)</f>
        <v>Normal</v>
      </c>
      <c r="N462" s="48">
        <f>_xlfn.XLOOKUP(A462,Cleaned_Hospital_Details!A:A,Cleaned_Hospital_Details!B:B)</f>
        <v>0</v>
      </c>
      <c r="O462" s="49">
        <f>_xlfn.XLOOKUP($A462,Cleaned_Hospital_Details!$A:$A,Cleaned_Hospital_Details!C:C)</f>
        <v>21774.32</v>
      </c>
      <c r="P462" s="8" t="str">
        <f>_xlfn.XLOOKUP($A462,Cleaned_Hospital_Details!$A:$A,Cleaned_Hospital_Details!D:D)</f>
        <v>Tier - 3</v>
      </c>
      <c r="Q462" s="8" t="str">
        <f>_xlfn.XLOOKUP($A462,Cleaned_Hospital_Details!$A:$A,Cleaned_Hospital_Details!E:E)</f>
        <v>Tier - 2</v>
      </c>
      <c r="R462" s="8" t="str">
        <f>_xlfn.XLOOKUP($A462,Cleaned_Hospital_Details!$A:$A,Cleaned_Hospital_Details!F:F)</f>
        <v>R1012</v>
      </c>
      <c r="S462" s="15">
        <f>_xlfn.XLOOKUP($A462,Cleaned_Hospital_Details!$A:$A,Cleaned_Hospital_Details!G:G)</f>
        <v>29126</v>
      </c>
      <c r="T462" s="8">
        <f>_xlfn.XLOOKUP($A462,Cleaned_Hospital_Details!$A:$A,Cleaned_Hospital_Details!H:H)</f>
        <v>43</v>
      </c>
      <c r="U462" s="8" t="str">
        <f>_xlfn.XLOOKUP($A462,Cleaned_Hospital_Details!$A:$A,Cleaned_Hospital_Details!I:I)</f>
        <v>Adult</v>
      </c>
      <c r="V462" t="str">
        <f t="shared" si="7"/>
        <v>Carolyn Williams</v>
      </c>
    </row>
    <row r="463" spans="1:22" ht="15.6" x14ac:dyDescent="0.3">
      <c r="A463" s="10" t="s">
        <v>499</v>
      </c>
      <c r="B463" s="8" t="str">
        <f>VLOOKUP(A463,Cleaned_Customer_Names!A462:D2797,2,0)</f>
        <v>Ms.</v>
      </c>
      <c r="C463" s="8" t="str">
        <f>VLOOKUP(A463,Cleaned_Customer_Names!A462:D2797,3,0)</f>
        <v>Lindsey</v>
      </c>
      <c r="D463" s="8" t="str">
        <f>VLOOKUP($A463,Cleaned_Customer_Names!$A462:$D2797,4,0)</f>
        <v>Meyer</v>
      </c>
      <c r="E463" s="22">
        <f>VLOOKUP($A463,Cleaned_Medical_Exam!$A462:$J2797,2,0)</f>
        <v>25.27</v>
      </c>
      <c r="F463" s="24">
        <f>VLOOKUP($A463,Cleaned_Medical_Exam!$A462:$J2797,3,0)</f>
        <v>5.29</v>
      </c>
      <c r="G463" s="20" t="str">
        <f>VLOOKUP($A463,Cleaned_Medical_Exam!$A462:$J2797,4,0)</f>
        <v>No</v>
      </c>
      <c r="H463" s="20" t="str">
        <f>VLOOKUP($A463,Cleaned_Medical_Exam!$A462:$J2797,5,0)</f>
        <v>No</v>
      </c>
      <c r="I463" s="20" t="str">
        <f>VLOOKUP($A463,Cleaned_Medical_Exam!$A462:$J2797,6,0)</f>
        <v>Yes</v>
      </c>
      <c r="J463" s="48">
        <f>VLOOKUP($A463,Cleaned_Medical_Exam!$A462:$J2797,7,0)</f>
        <v>1</v>
      </c>
      <c r="K463" s="8" t="str">
        <f>VLOOKUP($A463,Cleaned_Medical_Exam!$A462:$J2797,8,0)</f>
        <v>Yes</v>
      </c>
      <c r="L463" s="20" t="str">
        <f>VLOOKUP($A463,Cleaned_Medical_Exam!$A462:$J2797,9,0)</f>
        <v>Overweight</v>
      </c>
      <c r="M463" s="20" t="str">
        <f>VLOOKUP($A463,Cleaned_Medical_Exam!$A462:$J2797,10,0)</f>
        <v>Normal</v>
      </c>
      <c r="N463" s="48">
        <f>_xlfn.XLOOKUP(A463,Cleaned_Hospital_Details!A:A,Cleaned_Hospital_Details!B:B)</f>
        <v>1</v>
      </c>
      <c r="O463" s="49">
        <f>_xlfn.XLOOKUP($A463,Cleaned_Hospital_Details!$A:$A,Cleaned_Hospital_Details!C:C)</f>
        <v>21771.34</v>
      </c>
      <c r="P463" s="8" t="str">
        <f>_xlfn.XLOOKUP($A463,Cleaned_Hospital_Details!$A:$A,Cleaned_Hospital_Details!D:D)</f>
        <v>Tier - 3</v>
      </c>
      <c r="Q463" s="8" t="str">
        <f>_xlfn.XLOOKUP($A463,Cleaned_Hospital_Details!$A:$A,Cleaned_Hospital_Details!E:E)</f>
        <v>Tier - 1</v>
      </c>
      <c r="R463" s="8" t="str">
        <f>_xlfn.XLOOKUP($A463,Cleaned_Hospital_Details!$A:$A,Cleaned_Hospital_Details!F:F)</f>
        <v>R1024</v>
      </c>
      <c r="S463" s="15">
        <f>_xlfn.XLOOKUP($A463,Cleaned_Hospital_Details!$A:$A,Cleaned_Hospital_Details!G:G)</f>
        <v>29118</v>
      </c>
      <c r="T463" s="8">
        <f>_xlfn.XLOOKUP($A463,Cleaned_Hospital_Details!$A:$A,Cleaned_Hospital_Details!H:H)</f>
        <v>43</v>
      </c>
      <c r="U463" s="8" t="str">
        <f>_xlfn.XLOOKUP($A463,Cleaned_Hospital_Details!$A:$A,Cleaned_Hospital_Details!I:I)</f>
        <v>Adult</v>
      </c>
      <c r="V463" t="str">
        <f t="shared" si="7"/>
        <v>Lindsey Meyer</v>
      </c>
    </row>
    <row r="464" spans="1:22" ht="15.6" x14ac:dyDescent="0.3">
      <c r="A464" s="10" t="s">
        <v>500</v>
      </c>
      <c r="B464" s="8" t="str">
        <f>VLOOKUP(A464,Cleaned_Customer_Names!A463:D2798,2,0)</f>
        <v>Ms.</v>
      </c>
      <c r="C464" s="8" t="str">
        <f>VLOOKUP(A464,Cleaned_Customer_Names!A463:D2798,3,0)</f>
        <v>Marissa</v>
      </c>
      <c r="D464" s="8" t="str">
        <f>VLOOKUP($A464,Cleaned_Customer_Names!$A463:$D2798,4,0)</f>
        <v>Jamieson</v>
      </c>
      <c r="E464" s="22">
        <f>VLOOKUP($A464,Cleaned_Medical_Exam!$A463:$J2798,2,0)</f>
        <v>23.655000000000001</v>
      </c>
      <c r="F464" s="24">
        <f>VLOOKUP($A464,Cleaned_Medical_Exam!$A463:$J2798,3,0)</f>
        <v>4.8600000000000003</v>
      </c>
      <c r="G464" s="20" t="str">
        <f>VLOOKUP($A464,Cleaned_Medical_Exam!$A463:$J2798,4,0)</f>
        <v>Yes</v>
      </c>
      <c r="H464" s="20" t="str">
        <f>VLOOKUP($A464,Cleaned_Medical_Exam!$A463:$J2798,5,0)</f>
        <v>No</v>
      </c>
      <c r="I464" s="20" t="str">
        <f>VLOOKUP($A464,Cleaned_Medical_Exam!$A463:$J2798,6,0)</f>
        <v>No</v>
      </c>
      <c r="J464" s="48">
        <f>VLOOKUP($A464,Cleaned_Medical_Exam!$A463:$J2798,7,0)</f>
        <v>0</v>
      </c>
      <c r="K464" s="8" t="str">
        <f>VLOOKUP($A464,Cleaned_Medical_Exam!$A463:$J2798,8,0)</f>
        <v>Yes</v>
      </c>
      <c r="L464" s="20" t="str">
        <f>VLOOKUP($A464,Cleaned_Medical_Exam!$A463:$J2798,9,0)</f>
        <v>Healthy Weight</v>
      </c>
      <c r="M464" s="20" t="str">
        <f>VLOOKUP($A464,Cleaned_Medical_Exam!$A463:$J2798,10,0)</f>
        <v>Normal</v>
      </c>
      <c r="N464" s="48">
        <f>_xlfn.XLOOKUP(A464,Cleaned_Hospital_Details!A:A,Cleaned_Hospital_Details!B:B)</f>
        <v>1</v>
      </c>
      <c r="O464" s="49">
        <f>_xlfn.XLOOKUP($A464,Cleaned_Hospital_Details!$A:$A,Cleaned_Hospital_Details!C:C)</f>
        <v>21677.279999999999</v>
      </c>
      <c r="P464" s="8" t="str">
        <f>_xlfn.XLOOKUP($A464,Cleaned_Hospital_Details!$A:$A,Cleaned_Hospital_Details!D:D)</f>
        <v>Tier - 3</v>
      </c>
      <c r="Q464" s="8" t="str">
        <f>_xlfn.XLOOKUP($A464,Cleaned_Hospital_Details!$A:$A,Cleaned_Hospital_Details!E:E)</f>
        <v>Tier - 1</v>
      </c>
      <c r="R464" s="8" t="str">
        <f>_xlfn.XLOOKUP($A464,Cleaned_Hospital_Details!$A:$A,Cleaned_Hospital_Details!F:F)</f>
        <v>R1012</v>
      </c>
      <c r="S464" s="15">
        <f>_xlfn.XLOOKUP($A464,Cleaned_Hospital_Details!$A:$A,Cleaned_Hospital_Details!G:G)</f>
        <v>27959</v>
      </c>
      <c r="T464" s="8">
        <f>_xlfn.XLOOKUP($A464,Cleaned_Hospital_Details!$A:$A,Cleaned_Hospital_Details!H:H)</f>
        <v>46</v>
      </c>
      <c r="U464" s="8" t="str">
        <f>_xlfn.XLOOKUP($A464,Cleaned_Hospital_Details!$A:$A,Cleaned_Hospital_Details!I:I)</f>
        <v>Adult</v>
      </c>
      <c r="V464" t="str">
        <f t="shared" si="7"/>
        <v>Marissa Jamieson</v>
      </c>
    </row>
    <row r="465" spans="1:22" ht="15.6" x14ac:dyDescent="0.3">
      <c r="A465" s="10" t="s">
        <v>501</v>
      </c>
      <c r="B465" s="8" t="str">
        <f>VLOOKUP(A465,Cleaned_Customer_Names!A464:D2799,2,0)</f>
        <v>Mr.</v>
      </c>
      <c r="C465" s="8" t="str">
        <f>VLOOKUP(A465,Cleaned_Customer_Names!A464:D2799,3,0)</f>
        <v>Jean</v>
      </c>
      <c r="D465" s="8" t="str">
        <f>VLOOKUP($A465,Cleaned_Customer_Names!$A464:$D2799,4,0)</f>
        <v>Dufeal</v>
      </c>
      <c r="E465" s="22">
        <f>VLOOKUP($A465,Cleaned_Medical_Exam!$A464:$J2799,2,0)</f>
        <v>55.05</v>
      </c>
      <c r="F465" s="24">
        <f>VLOOKUP($A465,Cleaned_Medical_Exam!$A464:$J2799,3,0)</f>
        <v>7.66</v>
      </c>
      <c r="G465" s="20" t="str">
        <f>VLOOKUP($A465,Cleaned_Medical_Exam!$A464:$J2799,4,0)</f>
        <v>No</v>
      </c>
      <c r="H465" s="20" t="str">
        <f>VLOOKUP($A465,Cleaned_Medical_Exam!$A464:$J2799,5,0)</f>
        <v>No</v>
      </c>
      <c r="I465" s="20" t="str">
        <f>VLOOKUP($A465,Cleaned_Medical_Exam!$A464:$J2799,6,0)</f>
        <v>No</v>
      </c>
      <c r="J465" s="48">
        <f>VLOOKUP($A465,Cleaned_Medical_Exam!$A464:$J2799,7,0)</f>
        <v>0</v>
      </c>
      <c r="K465" s="8" t="str">
        <f>VLOOKUP($A465,Cleaned_Medical_Exam!$A464:$J2799,8,0)</f>
        <v>No</v>
      </c>
      <c r="L465" s="20" t="str">
        <f>VLOOKUP($A465,Cleaned_Medical_Exam!$A464:$J2799,9,0)</f>
        <v>Obesity</v>
      </c>
      <c r="M465" s="20" t="str">
        <f>VLOOKUP($A465,Cleaned_Medical_Exam!$A464:$J2799,10,0)</f>
        <v>Diabetes</v>
      </c>
      <c r="N465" s="48">
        <f>_xlfn.XLOOKUP(A465,Cleaned_Hospital_Details!A:A,Cleaned_Hospital_Details!B:B)</f>
        <v>0</v>
      </c>
      <c r="O465" s="49">
        <f>_xlfn.XLOOKUP($A465,Cleaned_Hospital_Details!$A:$A,Cleaned_Hospital_Details!C:C)</f>
        <v>21661.16</v>
      </c>
      <c r="P465" s="8" t="str">
        <f>_xlfn.XLOOKUP($A465,Cleaned_Hospital_Details!$A:$A,Cleaned_Hospital_Details!D:D)</f>
        <v>Tier - 2</v>
      </c>
      <c r="Q465" s="8" t="str">
        <f>_xlfn.XLOOKUP($A465,Cleaned_Hospital_Details!$A:$A,Cleaned_Hospital_Details!E:E)</f>
        <v>Tier - 2</v>
      </c>
      <c r="R465" s="8" t="str">
        <f>_xlfn.XLOOKUP($A465,Cleaned_Hospital_Details!$A:$A,Cleaned_Hospital_Details!F:F)</f>
        <v>R1012</v>
      </c>
      <c r="S465" s="15">
        <f>_xlfn.XLOOKUP($A465,Cleaned_Hospital_Details!$A:$A,Cleaned_Hospital_Details!G:G)</f>
        <v>22966</v>
      </c>
      <c r="T465" s="8">
        <f>_xlfn.XLOOKUP($A465,Cleaned_Hospital_Details!$A:$A,Cleaned_Hospital_Details!H:H)</f>
        <v>60</v>
      </c>
      <c r="U465" s="8" t="str">
        <f>_xlfn.XLOOKUP($A465,Cleaned_Hospital_Details!$A:$A,Cleaned_Hospital_Details!I:I)</f>
        <v>Old</v>
      </c>
      <c r="V465" t="str">
        <f t="shared" si="7"/>
        <v>Jean Dufeal</v>
      </c>
    </row>
    <row r="466" spans="1:22" ht="15.6" x14ac:dyDescent="0.3">
      <c r="A466" s="10" t="s">
        <v>502</v>
      </c>
      <c r="B466" s="8" t="str">
        <f>VLOOKUP(A466,Cleaned_Customer_Names!A465:D2800,2,0)</f>
        <v>Ms.</v>
      </c>
      <c r="C466" s="8" t="str">
        <f>VLOOKUP(A466,Cleaned_Customer_Names!A465:D2800,3,0)</f>
        <v>Danielle</v>
      </c>
      <c r="D466" s="8" t="str">
        <f>VLOOKUP($A466,Cleaned_Customer_Names!$A465:$D2800,4,0)</f>
        <v>Sansonetti</v>
      </c>
      <c r="E466" s="22">
        <f>VLOOKUP($A466,Cleaned_Medical_Exam!$A465:$J2800,2,0)</f>
        <v>24.89</v>
      </c>
      <c r="F466" s="24">
        <f>VLOOKUP($A466,Cleaned_Medical_Exam!$A465:$J2800,3,0)</f>
        <v>6.1</v>
      </c>
      <c r="G466" s="20" t="str">
        <f>VLOOKUP($A466,Cleaned_Medical_Exam!$A465:$J2800,4,0)</f>
        <v>Yes</v>
      </c>
      <c r="H466" s="20" t="str">
        <f>VLOOKUP($A466,Cleaned_Medical_Exam!$A465:$J2800,5,0)</f>
        <v>No</v>
      </c>
      <c r="I466" s="20" t="str">
        <f>VLOOKUP($A466,Cleaned_Medical_Exam!$A465:$J2800,6,0)</f>
        <v>Yes</v>
      </c>
      <c r="J466" s="48">
        <f>VLOOKUP($A466,Cleaned_Medical_Exam!$A465:$J2800,7,0)</f>
        <v>1</v>
      </c>
      <c r="K466" s="8" t="str">
        <f>VLOOKUP($A466,Cleaned_Medical_Exam!$A465:$J2800,8,0)</f>
        <v>Yes</v>
      </c>
      <c r="L466" s="20" t="str">
        <f>VLOOKUP($A466,Cleaned_Medical_Exam!$A465:$J2800,9,0)</f>
        <v>Healthy Weight</v>
      </c>
      <c r="M466" s="20" t="str">
        <f>VLOOKUP($A466,Cleaned_Medical_Exam!$A465:$J2800,10,0)</f>
        <v>Prediabetes</v>
      </c>
      <c r="N466" s="48">
        <f>_xlfn.XLOOKUP(A466,Cleaned_Hospital_Details!A:A,Cleaned_Hospital_Details!B:B)</f>
        <v>3</v>
      </c>
      <c r="O466" s="49">
        <f>_xlfn.XLOOKUP($A466,Cleaned_Hospital_Details!$A:$A,Cleaned_Hospital_Details!C:C)</f>
        <v>21659.93</v>
      </c>
      <c r="P466" s="8" t="str">
        <f>_xlfn.XLOOKUP($A466,Cleaned_Hospital_Details!$A:$A,Cleaned_Hospital_Details!D:D)</f>
        <v>Tier - 3</v>
      </c>
      <c r="Q466" s="8" t="str">
        <f>_xlfn.XLOOKUP($A466,Cleaned_Hospital_Details!$A:$A,Cleaned_Hospital_Details!E:E)</f>
        <v>Tier - 3</v>
      </c>
      <c r="R466" s="8" t="str">
        <f>_xlfn.XLOOKUP($A466,Cleaned_Hospital_Details!$A:$A,Cleaned_Hospital_Details!F:F)</f>
        <v>R1024</v>
      </c>
      <c r="S466" s="15">
        <f>_xlfn.XLOOKUP($A466,Cleaned_Hospital_Details!$A:$A,Cleaned_Hospital_Details!G:G)</f>
        <v>30675</v>
      </c>
      <c r="T466" s="8">
        <f>_xlfn.XLOOKUP($A466,Cleaned_Hospital_Details!$A:$A,Cleaned_Hospital_Details!H:H)</f>
        <v>39</v>
      </c>
      <c r="U466" s="8" t="str">
        <f>_xlfn.XLOOKUP($A466,Cleaned_Hospital_Details!$A:$A,Cleaned_Hospital_Details!I:I)</f>
        <v>Adult</v>
      </c>
      <c r="V466" t="str">
        <f t="shared" si="7"/>
        <v>Danielle Sansonetti</v>
      </c>
    </row>
    <row r="467" spans="1:22" ht="15.6" x14ac:dyDescent="0.3">
      <c r="A467" s="10" t="s">
        <v>503</v>
      </c>
      <c r="B467" s="8" t="str">
        <f>VLOOKUP(A467,Cleaned_Customer_Names!A466:D2801,2,0)</f>
        <v>Mr.</v>
      </c>
      <c r="C467" s="8" t="str">
        <f>VLOOKUP(A467,Cleaned_Customer_Names!A466:D2801,3,0)</f>
        <v>Jim</v>
      </c>
      <c r="D467" s="8" t="str">
        <f>VLOOKUP($A467,Cleaned_Customer_Names!$A466:$D2801,4,0)</f>
        <v>Koneazny</v>
      </c>
      <c r="E467" s="22">
        <f>VLOOKUP($A467,Cleaned_Medical_Exam!$A466:$J2801,2,0)</f>
        <v>18.715</v>
      </c>
      <c r="F467" s="24">
        <f>VLOOKUP($A467,Cleaned_Medical_Exam!$A466:$J2801,3,0)</f>
        <v>4.4400000000000004</v>
      </c>
      <c r="G467" s="20" t="str">
        <f>VLOOKUP($A467,Cleaned_Medical_Exam!$A466:$J2801,4,0)</f>
        <v>No</v>
      </c>
      <c r="H467" s="20" t="str">
        <f>VLOOKUP($A467,Cleaned_Medical_Exam!$A466:$J2801,5,0)</f>
        <v>No</v>
      </c>
      <c r="I467" s="20" t="str">
        <f>VLOOKUP($A467,Cleaned_Medical_Exam!$A466:$J2801,6,0)</f>
        <v>No</v>
      </c>
      <c r="J467" s="48">
        <f>VLOOKUP($A467,Cleaned_Medical_Exam!$A466:$J2801,7,0)</f>
        <v>0</v>
      </c>
      <c r="K467" s="8" t="str">
        <f>VLOOKUP($A467,Cleaned_Medical_Exam!$A466:$J2801,8,0)</f>
        <v>No</v>
      </c>
      <c r="L467" s="20" t="str">
        <f>VLOOKUP($A467,Cleaned_Medical_Exam!$A466:$J2801,9,0)</f>
        <v>Healthy Weight</v>
      </c>
      <c r="M467" s="20" t="str">
        <f>VLOOKUP($A467,Cleaned_Medical_Exam!$A466:$J2801,10,0)</f>
        <v>Normal</v>
      </c>
      <c r="N467" s="48">
        <f>_xlfn.XLOOKUP(A467,Cleaned_Hospital_Details!A:A,Cleaned_Hospital_Details!B:B)</f>
        <v>0</v>
      </c>
      <c r="O467" s="49">
        <f>_xlfn.XLOOKUP($A467,Cleaned_Hospital_Details!$A:$A,Cleaned_Hospital_Details!C:C)</f>
        <v>21595.38</v>
      </c>
      <c r="P467" s="8" t="str">
        <f>_xlfn.XLOOKUP($A467,Cleaned_Hospital_Details!$A:$A,Cleaned_Hospital_Details!D:D)</f>
        <v>Tier - 2</v>
      </c>
      <c r="Q467" s="8" t="str">
        <f>_xlfn.XLOOKUP($A467,Cleaned_Hospital_Details!$A:$A,Cleaned_Hospital_Details!E:E)</f>
        <v>Tier - 3</v>
      </c>
      <c r="R467" s="8" t="str">
        <f>_xlfn.XLOOKUP($A467,Cleaned_Hospital_Details!$A:$A,Cleaned_Hospital_Details!F:F)</f>
        <v>R1012</v>
      </c>
      <c r="S467" s="15">
        <f>_xlfn.XLOOKUP($A467,Cleaned_Hospital_Details!$A:$A,Cleaned_Hospital_Details!G:G)</f>
        <v>36323</v>
      </c>
      <c r="T467" s="8">
        <f>_xlfn.XLOOKUP($A467,Cleaned_Hospital_Details!$A:$A,Cleaned_Hospital_Details!H:H)</f>
        <v>23</v>
      </c>
      <c r="U467" s="8" t="str">
        <f>_xlfn.XLOOKUP($A467,Cleaned_Hospital_Details!$A:$A,Cleaned_Hospital_Details!I:I)</f>
        <v>Adult</v>
      </c>
      <c r="V467" t="str">
        <f t="shared" si="7"/>
        <v>Jim Koneazny</v>
      </c>
    </row>
    <row r="468" spans="1:22" ht="15.6" x14ac:dyDescent="0.3">
      <c r="A468" s="10" t="s">
        <v>504</v>
      </c>
      <c r="B468" s="8" t="str">
        <f>VLOOKUP(A468,Cleaned_Customer_Names!A467:D2802,2,0)</f>
        <v>Mr.</v>
      </c>
      <c r="C468" s="8" t="str">
        <f>VLOOKUP(A468,Cleaned_Customer_Names!A467:D2802,3,0)</f>
        <v>Matthew</v>
      </c>
      <c r="D468" s="8" t="str">
        <f>VLOOKUP($A468,Cleaned_Customer_Names!$A467:$D2802,4,0)</f>
        <v>Johnson</v>
      </c>
      <c r="E468" s="22">
        <f>VLOOKUP($A468,Cleaned_Medical_Exam!$A467:$J2802,2,0)</f>
        <v>28.12</v>
      </c>
      <c r="F468" s="24">
        <f>VLOOKUP($A468,Cleaned_Medical_Exam!$A467:$J2802,3,0)</f>
        <v>6.15</v>
      </c>
      <c r="G468" s="20" t="str">
        <f>VLOOKUP($A468,Cleaned_Medical_Exam!$A467:$J2802,4,0)</f>
        <v>No</v>
      </c>
      <c r="H468" s="20" t="str">
        <f>VLOOKUP($A468,Cleaned_Medical_Exam!$A467:$J2802,5,0)</f>
        <v>No</v>
      </c>
      <c r="I468" s="20" t="str">
        <f>VLOOKUP($A468,Cleaned_Medical_Exam!$A467:$J2802,6,0)</f>
        <v>No</v>
      </c>
      <c r="J468" s="48">
        <f>VLOOKUP($A468,Cleaned_Medical_Exam!$A467:$J2802,7,0)</f>
        <v>0</v>
      </c>
      <c r="K468" s="8" t="str">
        <f>VLOOKUP($A468,Cleaned_Medical_Exam!$A467:$J2802,8,0)</f>
        <v>Yes</v>
      </c>
      <c r="L468" s="20" t="str">
        <f>VLOOKUP($A468,Cleaned_Medical_Exam!$A467:$J2802,9,0)</f>
        <v>Overweight</v>
      </c>
      <c r="M468" s="20" t="str">
        <f>VLOOKUP($A468,Cleaned_Medical_Exam!$A467:$J2802,10,0)</f>
        <v>Prediabetes</v>
      </c>
      <c r="N468" s="48">
        <f>_xlfn.XLOOKUP(A468,Cleaned_Hospital_Details!A:A,Cleaned_Hospital_Details!B:B)</f>
        <v>4</v>
      </c>
      <c r="O468" s="49">
        <f>_xlfn.XLOOKUP($A468,Cleaned_Hospital_Details!$A:$A,Cleaned_Hospital_Details!C:C)</f>
        <v>21472.48</v>
      </c>
      <c r="P468" s="8" t="str">
        <f>_xlfn.XLOOKUP($A468,Cleaned_Hospital_Details!$A:$A,Cleaned_Hospital_Details!D:D)</f>
        <v>Tier - 2</v>
      </c>
      <c r="Q468" s="8" t="str">
        <f>_xlfn.XLOOKUP($A468,Cleaned_Hospital_Details!$A:$A,Cleaned_Hospital_Details!E:E)</f>
        <v>Tier - 2</v>
      </c>
      <c r="R468" s="8" t="str">
        <f>_xlfn.XLOOKUP($A468,Cleaned_Hospital_Details!$A:$A,Cleaned_Hospital_Details!F:F)</f>
        <v>R1012</v>
      </c>
      <c r="S468" s="15">
        <f>_xlfn.XLOOKUP($A468,Cleaned_Hospital_Details!$A:$A,Cleaned_Hospital_Details!G:G)</f>
        <v>33198</v>
      </c>
      <c r="T468" s="8">
        <f>_xlfn.XLOOKUP($A468,Cleaned_Hospital_Details!$A:$A,Cleaned_Hospital_Details!H:H)</f>
        <v>32</v>
      </c>
      <c r="U468" s="8" t="str">
        <f>_xlfn.XLOOKUP($A468,Cleaned_Hospital_Details!$A:$A,Cleaned_Hospital_Details!I:I)</f>
        <v>Adult</v>
      </c>
      <c r="V468" t="str">
        <f t="shared" si="7"/>
        <v>Matthew Johnson</v>
      </c>
    </row>
    <row r="469" spans="1:22" ht="15.6" x14ac:dyDescent="0.3">
      <c r="A469" s="10" t="s">
        <v>505</v>
      </c>
      <c r="B469" s="8" t="str">
        <f>VLOOKUP(A469,Cleaned_Customer_Names!A468:D2803,2,0)</f>
        <v>Ms.</v>
      </c>
      <c r="C469" s="8" t="str">
        <f>VLOOKUP(A469,Cleaned_Customer_Names!A468:D2803,3,0)</f>
        <v>Rachel</v>
      </c>
      <c r="D469" s="8" t="str">
        <f>VLOOKUP($A469,Cleaned_Customer_Names!$A468:$D2803,4,0)</f>
        <v>Glasson</v>
      </c>
      <c r="E469" s="22">
        <f>VLOOKUP($A469,Cleaned_Medical_Exam!$A468:$J2803,2,0)</f>
        <v>26.6</v>
      </c>
      <c r="F469" s="24">
        <f>VLOOKUP($A469,Cleaned_Medical_Exam!$A468:$J2803,3,0)</f>
        <v>4.53</v>
      </c>
      <c r="G469" s="20" t="str">
        <f>VLOOKUP($A469,Cleaned_Medical_Exam!$A468:$J2803,4,0)</f>
        <v>No</v>
      </c>
      <c r="H469" s="20" t="str">
        <f>VLOOKUP($A469,Cleaned_Medical_Exam!$A468:$J2803,5,0)</f>
        <v>No</v>
      </c>
      <c r="I469" s="20" t="str">
        <f>VLOOKUP($A469,Cleaned_Medical_Exam!$A468:$J2803,6,0)</f>
        <v>No</v>
      </c>
      <c r="J469" s="48">
        <f>VLOOKUP($A469,Cleaned_Medical_Exam!$A468:$J2803,7,0)</f>
        <v>0</v>
      </c>
      <c r="K469" s="8" t="str">
        <f>VLOOKUP($A469,Cleaned_Medical_Exam!$A468:$J2803,8,0)</f>
        <v>Yes</v>
      </c>
      <c r="L469" s="20" t="str">
        <f>VLOOKUP($A469,Cleaned_Medical_Exam!$A468:$J2803,9,0)</f>
        <v>Overweight</v>
      </c>
      <c r="M469" s="20" t="str">
        <f>VLOOKUP($A469,Cleaned_Medical_Exam!$A468:$J2803,10,0)</f>
        <v>Normal</v>
      </c>
      <c r="N469" s="48">
        <f>_xlfn.XLOOKUP(A469,Cleaned_Hospital_Details!A:A,Cleaned_Hospital_Details!B:B)</f>
        <v>0</v>
      </c>
      <c r="O469" s="49">
        <f>_xlfn.XLOOKUP($A469,Cleaned_Hospital_Details!$A:$A,Cleaned_Hospital_Details!C:C)</f>
        <v>21348.71</v>
      </c>
      <c r="P469" s="8" t="str">
        <f>_xlfn.XLOOKUP($A469,Cleaned_Hospital_Details!$A:$A,Cleaned_Hospital_Details!D:D)</f>
        <v>Tier - 2</v>
      </c>
      <c r="Q469" s="8" t="str">
        <f>_xlfn.XLOOKUP($A469,Cleaned_Hospital_Details!$A:$A,Cleaned_Hospital_Details!E:E)</f>
        <v>Tier - 1</v>
      </c>
      <c r="R469" s="8" t="str">
        <f>_xlfn.XLOOKUP($A469,Cleaned_Hospital_Details!$A:$A,Cleaned_Hospital_Details!F:F)</f>
        <v>R1012</v>
      </c>
      <c r="S469" s="15">
        <f>_xlfn.XLOOKUP($A469,Cleaned_Hospital_Details!$A:$A,Cleaned_Hospital_Details!G:G)</f>
        <v>29468</v>
      </c>
      <c r="T469" s="8">
        <f>_xlfn.XLOOKUP($A469,Cleaned_Hospital_Details!$A:$A,Cleaned_Hospital_Details!H:H)</f>
        <v>42</v>
      </c>
      <c r="U469" s="8" t="str">
        <f>_xlfn.XLOOKUP($A469,Cleaned_Hospital_Details!$A:$A,Cleaned_Hospital_Details!I:I)</f>
        <v>Adult</v>
      </c>
      <c r="V469" t="str">
        <f t="shared" si="7"/>
        <v>Rachel Glasson</v>
      </c>
    </row>
    <row r="470" spans="1:22" ht="15.6" x14ac:dyDescent="0.3">
      <c r="A470" s="10" t="s">
        <v>506</v>
      </c>
      <c r="B470" s="8" t="str">
        <f>VLOOKUP(A470,Cleaned_Customer_Names!A469:D2804,2,0)</f>
        <v>Ms.</v>
      </c>
      <c r="C470" s="8" t="str">
        <f>VLOOKUP(A470,Cleaned_Customer_Names!A469:D2804,3,0)</f>
        <v>Corina</v>
      </c>
      <c r="D470" s="8" t="str">
        <f>VLOOKUP($A470,Cleaned_Customer_Names!$A469:$D2804,4,0)</f>
        <v>Canitz</v>
      </c>
      <c r="E470" s="22">
        <f>VLOOKUP($A470,Cleaned_Medical_Exam!$A469:$J2804,2,0)</f>
        <v>30.114999999999998</v>
      </c>
      <c r="F470" s="24">
        <f>VLOOKUP($A470,Cleaned_Medical_Exam!$A469:$J2804,3,0)</f>
        <v>5.48</v>
      </c>
      <c r="G470" s="20" t="str">
        <f>VLOOKUP($A470,Cleaned_Medical_Exam!$A469:$J2804,4,0)</f>
        <v>No</v>
      </c>
      <c r="H470" s="20" t="str">
        <f>VLOOKUP($A470,Cleaned_Medical_Exam!$A469:$J2804,5,0)</f>
        <v>Yes</v>
      </c>
      <c r="I470" s="20" t="str">
        <f>VLOOKUP($A470,Cleaned_Medical_Exam!$A469:$J2804,6,0)</f>
        <v>No</v>
      </c>
      <c r="J470" s="48">
        <f>VLOOKUP($A470,Cleaned_Medical_Exam!$A469:$J2804,7,0)</f>
        <v>1</v>
      </c>
      <c r="K470" s="8" t="str">
        <f>VLOOKUP($A470,Cleaned_Medical_Exam!$A469:$J2804,8,0)</f>
        <v>No</v>
      </c>
      <c r="L470" s="20" t="str">
        <f>VLOOKUP($A470,Cleaned_Medical_Exam!$A469:$J2804,9,0)</f>
        <v>Obesity</v>
      </c>
      <c r="M470" s="20" t="str">
        <f>VLOOKUP($A470,Cleaned_Medical_Exam!$A469:$J2804,10,0)</f>
        <v>Normal</v>
      </c>
      <c r="N470" s="48">
        <f>_xlfn.XLOOKUP(A470,Cleaned_Hospital_Details!A:A,Cleaned_Hospital_Details!B:B)</f>
        <v>0</v>
      </c>
      <c r="O470" s="49">
        <f>_xlfn.XLOOKUP($A470,Cleaned_Hospital_Details!$A:$A,Cleaned_Hospital_Details!C:C)</f>
        <v>21344.85</v>
      </c>
      <c r="P470" s="8" t="str">
        <f>_xlfn.XLOOKUP($A470,Cleaned_Hospital_Details!$A:$A,Cleaned_Hospital_Details!D:D)</f>
        <v>Tier - 3</v>
      </c>
      <c r="Q470" s="8" t="str">
        <f>_xlfn.XLOOKUP($A470,Cleaned_Hospital_Details!$A:$A,Cleaned_Hospital_Details!E:E)</f>
        <v>Tier - 1</v>
      </c>
      <c r="R470" s="8" t="str">
        <f>_xlfn.XLOOKUP($A470,Cleaned_Hospital_Details!$A:$A,Cleaned_Hospital_Details!F:F)</f>
        <v>R1024</v>
      </c>
      <c r="S470" s="15">
        <f>_xlfn.XLOOKUP($A470,Cleaned_Hospital_Details!$A:$A,Cleaned_Hospital_Details!G:G)</f>
        <v>38203</v>
      </c>
      <c r="T470" s="8">
        <f>_xlfn.XLOOKUP($A470,Cleaned_Hospital_Details!$A:$A,Cleaned_Hospital_Details!H:H)</f>
        <v>18</v>
      </c>
      <c r="U470" s="8" t="str">
        <f>_xlfn.XLOOKUP($A470,Cleaned_Hospital_Details!$A:$A,Cleaned_Hospital_Details!I:I)</f>
        <v>Child</v>
      </c>
      <c r="V470" t="str">
        <f t="shared" si="7"/>
        <v>Corina Canitz</v>
      </c>
    </row>
    <row r="471" spans="1:22" ht="15.6" x14ac:dyDescent="0.3">
      <c r="A471" s="10" t="s">
        <v>507</v>
      </c>
      <c r="B471" s="8" t="str">
        <f>VLOOKUP(A471,Cleaned_Customer_Names!A470:D2805,2,0)</f>
        <v>Mr.</v>
      </c>
      <c r="C471" s="8" t="str">
        <f>VLOOKUP(A471,Cleaned_Customer_Names!A470:D2805,3,0)</f>
        <v>Guannan</v>
      </c>
      <c r="D471" s="8" t="str">
        <f>VLOOKUP($A471,Cleaned_Customer_Names!$A470:$D2805,4,0)</f>
        <v>Li</v>
      </c>
      <c r="E471" s="22">
        <f>VLOOKUP($A471,Cleaned_Medical_Exam!$A470:$J2805,2,0)</f>
        <v>24.605</v>
      </c>
      <c r="F471" s="24">
        <f>VLOOKUP($A471,Cleaned_Medical_Exam!$A470:$J2805,3,0)</f>
        <v>5.48</v>
      </c>
      <c r="G471" s="20" t="str">
        <f>VLOOKUP($A471,Cleaned_Medical_Exam!$A470:$J2805,4,0)</f>
        <v>No</v>
      </c>
      <c r="H471" s="20" t="str">
        <f>VLOOKUP($A471,Cleaned_Medical_Exam!$A470:$J2805,5,0)</f>
        <v>No</v>
      </c>
      <c r="I471" s="20" t="str">
        <f>VLOOKUP($A471,Cleaned_Medical_Exam!$A470:$J2805,6,0)</f>
        <v>No</v>
      </c>
      <c r="J471" s="48">
        <f>VLOOKUP($A471,Cleaned_Medical_Exam!$A470:$J2805,7,0)</f>
        <v>0</v>
      </c>
      <c r="K471" s="8" t="str">
        <f>VLOOKUP($A471,Cleaned_Medical_Exam!$A470:$J2805,8,0)</f>
        <v>Yes</v>
      </c>
      <c r="L471" s="20" t="str">
        <f>VLOOKUP($A471,Cleaned_Medical_Exam!$A470:$J2805,9,0)</f>
        <v>Healthy Weight</v>
      </c>
      <c r="M471" s="20" t="str">
        <f>VLOOKUP($A471,Cleaned_Medical_Exam!$A470:$J2805,10,0)</f>
        <v>Normal</v>
      </c>
      <c r="N471" s="48">
        <f>_xlfn.XLOOKUP(A471,Cleaned_Hospital_Details!A:A,Cleaned_Hospital_Details!B:B)</f>
        <v>2</v>
      </c>
      <c r="O471" s="49">
        <f>_xlfn.XLOOKUP($A471,Cleaned_Hospital_Details!$A:$A,Cleaned_Hospital_Details!C:C)</f>
        <v>21259.38</v>
      </c>
      <c r="P471" s="8" t="str">
        <f>_xlfn.XLOOKUP($A471,Cleaned_Hospital_Details!$A:$A,Cleaned_Hospital_Details!D:D)</f>
        <v>Tier - 3</v>
      </c>
      <c r="Q471" s="8" t="str">
        <f>_xlfn.XLOOKUP($A471,Cleaned_Hospital_Details!$A:$A,Cleaned_Hospital_Details!E:E)</f>
        <v>Tier - 3</v>
      </c>
      <c r="R471" s="8" t="str">
        <f>_xlfn.XLOOKUP($A471,Cleaned_Hospital_Details!$A:$A,Cleaned_Hospital_Details!F:F)</f>
        <v>R1019</v>
      </c>
      <c r="S471" s="15">
        <f>_xlfn.XLOOKUP($A471,Cleaned_Hospital_Details!$A:$A,Cleaned_Hospital_Details!G:G)</f>
        <v>29565</v>
      </c>
      <c r="T471" s="8">
        <f>_xlfn.XLOOKUP($A471,Cleaned_Hospital_Details!$A:$A,Cleaned_Hospital_Details!H:H)</f>
        <v>42</v>
      </c>
      <c r="U471" s="8" t="str">
        <f>_xlfn.XLOOKUP($A471,Cleaned_Hospital_Details!$A:$A,Cleaned_Hospital_Details!I:I)</f>
        <v>Adult</v>
      </c>
      <c r="V471" t="str">
        <f t="shared" si="7"/>
        <v>Guannan Li</v>
      </c>
    </row>
    <row r="472" spans="1:22" ht="15.6" x14ac:dyDescent="0.3">
      <c r="A472" s="10" t="s">
        <v>508</v>
      </c>
      <c r="B472" s="8" t="str">
        <f>VLOOKUP(A472,Cleaned_Customer_Names!A471:D2806,2,0)</f>
        <v>Mr.</v>
      </c>
      <c r="C472" s="8" t="str">
        <f>VLOOKUP(A472,Cleaned_Customer_Names!A471:D2806,3,0)</f>
        <v>Don</v>
      </c>
      <c r="D472" s="8" t="str">
        <f>VLOOKUP($A472,Cleaned_Customer_Names!$A471:$D2806,4,0)</f>
        <v>Parsons</v>
      </c>
      <c r="E472" s="22">
        <f>VLOOKUP($A472,Cleaned_Medical_Exam!$A471:$J2806,2,0)</f>
        <v>29.6</v>
      </c>
      <c r="F472" s="24">
        <f>VLOOKUP($A472,Cleaned_Medical_Exam!$A471:$J2806,3,0)</f>
        <v>8.1</v>
      </c>
      <c r="G472" s="20" t="str">
        <f>VLOOKUP($A472,Cleaned_Medical_Exam!$A471:$J2806,4,0)</f>
        <v>No</v>
      </c>
      <c r="H472" s="20" t="str">
        <f>VLOOKUP($A472,Cleaned_Medical_Exam!$A471:$J2806,5,0)</f>
        <v>No</v>
      </c>
      <c r="I472" s="20" t="str">
        <f>VLOOKUP($A472,Cleaned_Medical_Exam!$A471:$J2806,6,0)</f>
        <v>No</v>
      </c>
      <c r="J472" s="48">
        <f>VLOOKUP($A472,Cleaned_Medical_Exam!$A471:$J2806,7,0)</f>
        <v>0</v>
      </c>
      <c r="K472" s="8" t="str">
        <f>VLOOKUP($A472,Cleaned_Medical_Exam!$A471:$J2806,8,0)</f>
        <v>No</v>
      </c>
      <c r="L472" s="20" t="str">
        <f>VLOOKUP($A472,Cleaned_Medical_Exam!$A471:$J2806,9,0)</f>
        <v>Overweight</v>
      </c>
      <c r="M472" s="20" t="str">
        <f>VLOOKUP($A472,Cleaned_Medical_Exam!$A471:$J2806,10,0)</f>
        <v>Diabetes</v>
      </c>
      <c r="N472" s="48">
        <f>_xlfn.XLOOKUP(A472,Cleaned_Hospital_Details!A:A,Cleaned_Hospital_Details!B:B)</f>
        <v>0</v>
      </c>
      <c r="O472" s="49">
        <f>_xlfn.XLOOKUP($A472,Cleaned_Hospital_Details!$A:$A,Cleaned_Hospital_Details!C:C)</f>
        <v>21232.18</v>
      </c>
      <c r="P472" s="8" t="str">
        <f>_xlfn.XLOOKUP($A472,Cleaned_Hospital_Details!$A:$A,Cleaned_Hospital_Details!D:D)</f>
        <v>Tier - 3</v>
      </c>
      <c r="Q472" s="8" t="str">
        <f>_xlfn.XLOOKUP($A472,Cleaned_Hospital_Details!$A:$A,Cleaned_Hospital_Details!E:E)</f>
        <v>Tier - 2</v>
      </c>
      <c r="R472" s="8" t="str">
        <f>_xlfn.XLOOKUP($A472,Cleaned_Hospital_Details!$A:$A,Cleaned_Hospital_Details!F:F)</f>
        <v>R1011</v>
      </c>
      <c r="S472" s="15">
        <f>_xlfn.XLOOKUP($A472,Cleaned_Hospital_Details!$A:$A,Cleaned_Hospital_Details!G:G)</f>
        <v>27275</v>
      </c>
      <c r="T472" s="8">
        <f>_xlfn.XLOOKUP($A472,Cleaned_Hospital_Details!$A:$A,Cleaned_Hospital_Details!H:H)</f>
        <v>48</v>
      </c>
      <c r="U472" s="8" t="str">
        <f>_xlfn.XLOOKUP($A472,Cleaned_Hospital_Details!$A:$A,Cleaned_Hospital_Details!I:I)</f>
        <v>Adult</v>
      </c>
      <c r="V472" t="str">
        <f t="shared" si="7"/>
        <v>Don Parsons</v>
      </c>
    </row>
    <row r="473" spans="1:22" ht="15.6" x14ac:dyDescent="0.3">
      <c r="A473" s="10" t="s">
        <v>509</v>
      </c>
      <c r="B473" s="8" t="str">
        <f>VLOOKUP(A473,Cleaned_Customer_Names!A472:D2807,2,0)</f>
        <v>Mr.</v>
      </c>
      <c r="C473" s="8" t="str">
        <f>VLOOKUP(A473,Cleaned_Customer_Names!A472:D2807,3,0)</f>
        <v>Chris</v>
      </c>
      <c r="D473" s="8" t="str">
        <f>VLOOKUP($A473,Cleaned_Customer_Names!$A472:$D2807,4,0)</f>
        <v>Raulli</v>
      </c>
      <c r="E473" s="22">
        <f>VLOOKUP($A473,Cleaned_Medical_Exam!$A472:$J2807,2,0)</f>
        <v>24.42</v>
      </c>
      <c r="F473" s="24">
        <f>VLOOKUP($A473,Cleaned_Medical_Exam!$A472:$J2807,3,0)</f>
        <v>7.16</v>
      </c>
      <c r="G473" s="20" t="str">
        <f>VLOOKUP($A473,Cleaned_Medical_Exam!$A472:$J2807,4,0)</f>
        <v>No</v>
      </c>
      <c r="H473" s="20" t="str">
        <f>VLOOKUP($A473,Cleaned_Medical_Exam!$A472:$J2807,5,0)</f>
        <v>No</v>
      </c>
      <c r="I473" s="20" t="str">
        <f>VLOOKUP($A473,Cleaned_Medical_Exam!$A472:$J2807,6,0)</f>
        <v>No</v>
      </c>
      <c r="J473" s="48">
        <f>VLOOKUP($A473,Cleaned_Medical_Exam!$A472:$J2807,7,0)</f>
        <v>0</v>
      </c>
      <c r="K473" s="8" t="str">
        <f>VLOOKUP($A473,Cleaned_Medical_Exam!$A472:$J2807,8,0)</f>
        <v>Yes</v>
      </c>
      <c r="L473" s="20" t="str">
        <f>VLOOKUP($A473,Cleaned_Medical_Exam!$A472:$J2807,9,0)</f>
        <v>Healthy Weight</v>
      </c>
      <c r="M473" s="20" t="str">
        <f>VLOOKUP($A473,Cleaned_Medical_Exam!$A472:$J2807,10,0)</f>
        <v>Diabetes</v>
      </c>
      <c r="N473" s="48">
        <f>_xlfn.XLOOKUP(A473,Cleaned_Hospital_Details!A:A,Cleaned_Hospital_Details!B:B)</f>
        <v>0</v>
      </c>
      <c r="O473" s="49">
        <f>_xlfn.XLOOKUP($A473,Cleaned_Hospital_Details!$A:$A,Cleaned_Hospital_Details!C:C)</f>
        <v>21223.68</v>
      </c>
      <c r="P473" s="8" t="str">
        <f>_xlfn.XLOOKUP($A473,Cleaned_Hospital_Details!$A:$A,Cleaned_Hospital_Details!D:D)</f>
        <v>Tier - 3</v>
      </c>
      <c r="Q473" s="8" t="str">
        <f>_xlfn.XLOOKUP($A473,Cleaned_Hospital_Details!$A:$A,Cleaned_Hospital_Details!E:E)</f>
        <v>Tier - 2</v>
      </c>
      <c r="R473" s="8" t="str">
        <f>_xlfn.XLOOKUP($A473,Cleaned_Hospital_Details!$A:$A,Cleaned_Hospital_Details!F:F)</f>
        <v>R1013</v>
      </c>
      <c r="S473" s="15">
        <f>_xlfn.XLOOKUP($A473,Cleaned_Hospital_Details!$A:$A,Cleaned_Hospital_Details!G:G)</f>
        <v>27316</v>
      </c>
      <c r="T473" s="8">
        <f>_xlfn.XLOOKUP($A473,Cleaned_Hospital_Details!$A:$A,Cleaned_Hospital_Details!H:H)</f>
        <v>48</v>
      </c>
      <c r="U473" s="8" t="str">
        <f>_xlfn.XLOOKUP($A473,Cleaned_Hospital_Details!$A:$A,Cleaned_Hospital_Details!I:I)</f>
        <v>Adult</v>
      </c>
      <c r="V473" t="str">
        <f t="shared" si="7"/>
        <v>Chris Raulli</v>
      </c>
    </row>
    <row r="474" spans="1:22" ht="15.6" x14ac:dyDescent="0.3">
      <c r="A474" s="10" t="s">
        <v>510</v>
      </c>
      <c r="B474" s="8" t="str">
        <f>VLOOKUP(A474,Cleaned_Customer_Names!A473:D2808,2,0)</f>
        <v>Mr.</v>
      </c>
      <c r="C474" s="8" t="str">
        <f>VLOOKUP(A474,Cleaned_Customer_Names!A473:D2808,3,0)</f>
        <v>Gavin</v>
      </c>
      <c r="D474" s="8" t="str">
        <f>VLOOKUP($A474,Cleaned_Customer_Names!$A473:$D2808,4,0)</f>
        <v>Frome</v>
      </c>
      <c r="E474" s="22">
        <f>VLOOKUP($A474,Cleaned_Medical_Exam!$A473:$J2808,2,0)</f>
        <v>20.9</v>
      </c>
      <c r="F474" s="24">
        <f>VLOOKUP($A474,Cleaned_Medical_Exam!$A473:$J2808,3,0)</f>
        <v>4.55</v>
      </c>
      <c r="G474" s="20" t="str">
        <f>VLOOKUP($A474,Cleaned_Medical_Exam!$A473:$J2808,4,0)</f>
        <v>Yes</v>
      </c>
      <c r="H474" s="20" t="str">
        <f>VLOOKUP($A474,Cleaned_Medical_Exam!$A473:$J2808,5,0)</f>
        <v>No</v>
      </c>
      <c r="I474" s="20" t="str">
        <f>VLOOKUP($A474,Cleaned_Medical_Exam!$A473:$J2808,6,0)</f>
        <v>Yes</v>
      </c>
      <c r="J474" s="48">
        <f>VLOOKUP($A474,Cleaned_Medical_Exam!$A473:$J2808,7,0)</f>
        <v>1</v>
      </c>
      <c r="K474" s="8" t="str">
        <f>VLOOKUP($A474,Cleaned_Medical_Exam!$A473:$J2808,8,0)</f>
        <v>Yes</v>
      </c>
      <c r="L474" s="20" t="str">
        <f>VLOOKUP($A474,Cleaned_Medical_Exam!$A473:$J2808,9,0)</f>
        <v>Healthy Weight</v>
      </c>
      <c r="M474" s="20" t="str">
        <f>VLOOKUP($A474,Cleaned_Medical_Exam!$A473:$J2808,10,0)</f>
        <v>Normal</v>
      </c>
      <c r="N474" s="48">
        <f>_xlfn.XLOOKUP(A474,Cleaned_Hospital_Details!A:A,Cleaned_Hospital_Details!B:B)</f>
        <v>0</v>
      </c>
      <c r="O474" s="49">
        <f>_xlfn.XLOOKUP($A474,Cleaned_Hospital_Details!$A:$A,Cleaned_Hospital_Details!C:C)</f>
        <v>21195.82</v>
      </c>
      <c r="P474" s="8" t="str">
        <f>_xlfn.XLOOKUP($A474,Cleaned_Hospital_Details!$A:$A,Cleaned_Hospital_Details!D:D)</f>
        <v>Tier - 3</v>
      </c>
      <c r="Q474" s="8" t="str">
        <f>_xlfn.XLOOKUP($A474,Cleaned_Hospital_Details!$A:$A,Cleaned_Hospital_Details!E:E)</f>
        <v>Tier - 1</v>
      </c>
      <c r="R474" s="8" t="str">
        <f>_xlfn.XLOOKUP($A474,Cleaned_Hospital_Details!$A:$A,Cleaned_Hospital_Details!F:F)</f>
        <v>R1013</v>
      </c>
      <c r="S474" s="15">
        <f>_xlfn.XLOOKUP($A474,Cleaned_Hospital_Details!$A:$A,Cleaned_Hospital_Details!G:G)</f>
        <v>25441</v>
      </c>
      <c r="T474" s="8">
        <f>_xlfn.XLOOKUP($A474,Cleaned_Hospital_Details!$A:$A,Cleaned_Hospital_Details!H:H)</f>
        <v>53</v>
      </c>
      <c r="U474" s="8" t="str">
        <f>_xlfn.XLOOKUP($A474,Cleaned_Hospital_Details!$A:$A,Cleaned_Hospital_Details!I:I)</f>
        <v>Adult</v>
      </c>
      <c r="V474" t="str">
        <f t="shared" si="7"/>
        <v>Gavin Frome</v>
      </c>
    </row>
    <row r="475" spans="1:22" ht="15.6" x14ac:dyDescent="0.3">
      <c r="A475" s="10" t="s">
        <v>511</v>
      </c>
      <c r="B475" s="8" t="str">
        <f>VLOOKUP(A475,Cleaned_Customer_Names!A474:D2809,2,0)</f>
        <v>Mr.</v>
      </c>
      <c r="C475" s="8" t="str">
        <f>VLOOKUP(A475,Cleaned_Customer_Names!A474:D2809,3,0)</f>
        <v>David</v>
      </c>
      <c r="D475" s="8" t="str">
        <f>VLOOKUP($A475,Cleaned_Customer_Names!$A474:$D2809,4,0)</f>
        <v>Sevcik</v>
      </c>
      <c r="E475" s="22">
        <f>VLOOKUP($A475,Cleaned_Medical_Exam!$A474:$J2809,2,0)</f>
        <v>22.895</v>
      </c>
      <c r="F475" s="24">
        <f>VLOOKUP($A475,Cleaned_Medical_Exam!$A474:$J2809,3,0)</f>
        <v>6.03</v>
      </c>
      <c r="G475" s="20" t="str">
        <f>VLOOKUP($A475,Cleaned_Medical_Exam!$A474:$J2809,4,0)</f>
        <v>No</v>
      </c>
      <c r="H475" s="20" t="str">
        <f>VLOOKUP($A475,Cleaned_Medical_Exam!$A474:$J2809,5,0)</f>
        <v>No</v>
      </c>
      <c r="I475" s="20" t="str">
        <f>VLOOKUP($A475,Cleaned_Medical_Exam!$A474:$J2809,6,0)</f>
        <v>No</v>
      </c>
      <c r="J475" s="48">
        <f>VLOOKUP($A475,Cleaned_Medical_Exam!$A474:$J2809,7,0)</f>
        <v>0</v>
      </c>
      <c r="K475" s="8" t="str">
        <f>VLOOKUP($A475,Cleaned_Medical_Exam!$A474:$J2809,8,0)</f>
        <v>Yes</v>
      </c>
      <c r="L475" s="20" t="str">
        <f>VLOOKUP($A475,Cleaned_Medical_Exam!$A474:$J2809,9,0)</f>
        <v>Healthy Weight</v>
      </c>
      <c r="M475" s="20" t="str">
        <f>VLOOKUP($A475,Cleaned_Medical_Exam!$A474:$J2809,10,0)</f>
        <v>Prediabetes</v>
      </c>
      <c r="N475" s="48">
        <f>_xlfn.XLOOKUP(A475,Cleaned_Hospital_Details!A:A,Cleaned_Hospital_Details!B:B)</f>
        <v>2</v>
      </c>
      <c r="O475" s="49">
        <f>_xlfn.XLOOKUP($A475,Cleaned_Hospital_Details!$A:$A,Cleaned_Hospital_Details!C:C)</f>
        <v>21098.55</v>
      </c>
      <c r="P475" s="8" t="str">
        <f>_xlfn.XLOOKUP($A475,Cleaned_Hospital_Details!$A:$A,Cleaned_Hospital_Details!D:D)</f>
        <v>Tier - 3</v>
      </c>
      <c r="Q475" s="8" t="str">
        <f>_xlfn.XLOOKUP($A475,Cleaned_Hospital_Details!$A:$A,Cleaned_Hospital_Details!E:E)</f>
        <v>Tier - 3</v>
      </c>
      <c r="R475" s="8" t="str">
        <f>_xlfn.XLOOKUP($A475,Cleaned_Hospital_Details!$A:$A,Cleaned_Hospital_Details!F:F)</f>
        <v>R1012</v>
      </c>
      <c r="S475" s="15">
        <f>_xlfn.XLOOKUP($A475,Cleaned_Hospital_Details!$A:$A,Cleaned_Hospital_Details!G:G)</f>
        <v>28452</v>
      </c>
      <c r="T475" s="8">
        <f>_xlfn.XLOOKUP($A475,Cleaned_Hospital_Details!$A:$A,Cleaned_Hospital_Details!H:H)</f>
        <v>45</v>
      </c>
      <c r="U475" s="8" t="str">
        <f>_xlfn.XLOOKUP($A475,Cleaned_Hospital_Details!$A:$A,Cleaned_Hospital_Details!I:I)</f>
        <v>Adult</v>
      </c>
      <c r="V475" t="str">
        <f t="shared" si="7"/>
        <v>David Sevcik</v>
      </c>
    </row>
    <row r="476" spans="1:22" ht="15.6" x14ac:dyDescent="0.3">
      <c r="A476" s="10" t="s">
        <v>512</v>
      </c>
      <c r="B476" s="8" t="str">
        <f>VLOOKUP(A476,Cleaned_Customer_Names!A475:D2810,2,0)</f>
        <v>Mr.</v>
      </c>
      <c r="C476" s="8" t="str">
        <f>VLOOKUP(A476,Cleaned_Customer_Names!A475:D2810,3,0)</f>
        <v>Jatin</v>
      </c>
      <c r="D476" s="8" t="str">
        <f>VLOOKUP($A476,Cleaned_Customer_Names!$A475:$D2810,4,0)</f>
        <v>Narang</v>
      </c>
      <c r="E476" s="22">
        <f>VLOOKUP($A476,Cleaned_Medical_Exam!$A475:$J2810,2,0)</f>
        <v>28.3</v>
      </c>
      <c r="F476" s="24">
        <f>VLOOKUP($A476,Cleaned_Medical_Exam!$A475:$J2810,3,0)</f>
        <v>5.47</v>
      </c>
      <c r="G476" s="20" t="str">
        <f>VLOOKUP($A476,Cleaned_Medical_Exam!$A475:$J2810,4,0)</f>
        <v>Yes</v>
      </c>
      <c r="H476" s="20" t="str">
        <f>VLOOKUP($A476,Cleaned_Medical_Exam!$A475:$J2810,5,0)</f>
        <v>No</v>
      </c>
      <c r="I476" s="20" t="str">
        <f>VLOOKUP($A476,Cleaned_Medical_Exam!$A475:$J2810,6,0)</f>
        <v>Yes</v>
      </c>
      <c r="J476" s="48">
        <f>VLOOKUP($A476,Cleaned_Medical_Exam!$A475:$J2810,7,0)</f>
        <v>1</v>
      </c>
      <c r="K476" s="8" t="str">
        <f>VLOOKUP($A476,Cleaned_Medical_Exam!$A475:$J2810,8,0)</f>
        <v>Yes</v>
      </c>
      <c r="L476" s="20" t="str">
        <f>VLOOKUP($A476,Cleaned_Medical_Exam!$A475:$J2810,9,0)</f>
        <v>Overweight</v>
      </c>
      <c r="M476" s="20" t="str">
        <f>VLOOKUP($A476,Cleaned_Medical_Exam!$A475:$J2810,10,0)</f>
        <v>Normal</v>
      </c>
      <c r="N476" s="48">
        <f>_xlfn.XLOOKUP(A476,Cleaned_Hospital_Details!A:A,Cleaned_Hospital_Details!B:B)</f>
        <v>1</v>
      </c>
      <c r="O476" s="49">
        <f>_xlfn.XLOOKUP($A476,Cleaned_Hospital_Details!$A:$A,Cleaned_Hospital_Details!C:C)</f>
        <v>21082.16</v>
      </c>
      <c r="P476" s="8" t="str">
        <f>_xlfn.XLOOKUP($A476,Cleaned_Hospital_Details!$A:$A,Cleaned_Hospital_Details!D:D)</f>
        <v>Tier - 3</v>
      </c>
      <c r="Q476" s="8" t="str">
        <f>_xlfn.XLOOKUP($A476,Cleaned_Hospital_Details!$A:$A,Cleaned_Hospital_Details!E:E)</f>
        <v>Tier - 2</v>
      </c>
      <c r="R476" s="8" t="str">
        <f>_xlfn.XLOOKUP($A476,Cleaned_Hospital_Details!$A:$A,Cleaned_Hospital_Details!F:F)</f>
        <v>R1011</v>
      </c>
      <c r="S476" s="15">
        <f>_xlfn.XLOOKUP($A476,Cleaned_Hospital_Details!$A:$A,Cleaned_Hospital_Details!G:G)</f>
        <v>30499</v>
      </c>
      <c r="T476" s="8">
        <f>_xlfn.XLOOKUP($A476,Cleaned_Hospital_Details!$A:$A,Cleaned_Hospital_Details!H:H)</f>
        <v>39</v>
      </c>
      <c r="U476" s="8" t="str">
        <f>_xlfn.XLOOKUP($A476,Cleaned_Hospital_Details!$A:$A,Cleaned_Hospital_Details!I:I)</f>
        <v>Adult</v>
      </c>
      <c r="V476" t="str">
        <f t="shared" si="7"/>
        <v>Jatin Narang</v>
      </c>
    </row>
    <row r="477" spans="1:22" ht="15.6" x14ac:dyDescent="0.3">
      <c r="A477" s="10" t="s">
        <v>513</v>
      </c>
      <c r="B477" s="8" t="str">
        <f>VLOOKUP(A477,Cleaned_Customer_Names!A476:D2811,2,0)</f>
        <v>Mr.</v>
      </c>
      <c r="C477" s="8" t="str">
        <f>VLOOKUP(A477,Cleaned_Customer_Names!A476:D2811,3,0)</f>
        <v>J</v>
      </c>
      <c r="D477" s="8" t="str">
        <f>VLOOKUP($A477,Cleaned_Customer_Names!$A476:$D2811,4,0)</f>
        <v>Royston</v>
      </c>
      <c r="E477" s="22">
        <f>VLOOKUP($A477,Cleaned_Medical_Exam!$A476:$J2811,2,0)</f>
        <v>54.3</v>
      </c>
      <c r="F477" s="24">
        <f>VLOOKUP($A477,Cleaned_Medical_Exam!$A476:$J2811,3,0)</f>
        <v>4.1500000000000004</v>
      </c>
      <c r="G477" s="20" t="str">
        <f>VLOOKUP($A477,Cleaned_Medical_Exam!$A476:$J2811,4,0)</f>
        <v>Yes</v>
      </c>
      <c r="H477" s="20" t="str">
        <f>VLOOKUP($A477,Cleaned_Medical_Exam!$A476:$J2811,5,0)</f>
        <v>No</v>
      </c>
      <c r="I477" s="20" t="str">
        <f>VLOOKUP($A477,Cleaned_Medical_Exam!$A476:$J2811,6,0)</f>
        <v>No</v>
      </c>
      <c r="J477" s="48">
        <f>VLOOKUP($A477,Cleaned_Medical_Exam!$A476:$J2811,7,0)</f>
        <v>1</v>
      </c>
      <c r="K477" s="8" t="str">
        <f>VLOOKUP($A477,Cleaned_Medical_Exam!$A476:$J2811,8,0)</f>
        <v>No</v>
      </c>
      <c r="L477" s="20" t="str">
        <f>VLOOKUP($A477,Cleaned_Medical_Exam!$A476:$J2811,9,0)</f>
        <v>Obesity</v>
      </c>
      <c r="M477" s="20" t="str">
        <f>VLOOKUP($A477,Cleaned_Medical_Exam!$A476:$J2811,10,0)</f>
        <v>Normal</v>
      </c>
      <c r="N477" s="48">
        <f>_xlfn.XLOOKUP(A477,Cleaned_Hospital_Details!A:A,Cleaned_Hospital_Details!B:B)</f>
        <v>0</v>
      </c>
      <c r="O477" s="49">
        <f>_xlfn.XLOOKUP($A477,Cleaned_Hospital_Details!$A:$A,Cleaned_Hospital_Details!C:C)</f>
        <v>20893.060000000001</v>
      </c>
      <c r="P477" s="8" t="str">
        <f>_xlfn.XLOOKUP($A477,Cleaned_Hospital_Details!$A:$A,Cleaned_Hospital_Details!D:D)</f>
        <v>Tier - 2</v>
      </c>
      <c r="Q477" s="8" t="str">
        <f>_xlfn.XLOOKUP($A477,Cleaned_Hospital_Details!$A:$A,Cleaned_Hospital_Details!E:E)</f>
        <v>Tier - 3</v>
      </c>
      <c r="R477" s="8" t="str">
        <f>_xlfn.XLOOKUP($A477,Cleaned_Hospital_Details!$A:$A,Cleaned_Hospital_Details!F:F)</f>
        <v>R1012</v>
      </c>
      <c r="S477" s="15">
        <f>_xlfn.XLOOKUP($A477,Cleaned_Hospital_Details!$A:$A,Cleaned_Hospital_Details!G:G)</f>
        <v>23700</v>
      </c>
      <c r="T477" s="8">
        <f>_xlfn.XLOOKUP($A477,Cleaned_Hospital_Details!$A:$A,Cleaned_Hospital_Details!H:H)</f>
        <v>58</v>
      </c>
      <c r="U477" s="8" t="str">
        <f>_xlfn.XLOOKUP($A477,Cleaned_Hospital_Details!$A:$A,Cleaned_Hospital_Details!I:I)</f>
        <v>Old</v>
      </c>
      <c r="V477" t="str">
        <f t="shared" si="7"/>
        <v>J Royston</v>
      </c>
    </row>
    <row r="478" spans="1:22" ht="15.6" x14ac:dyDescent="0.3">
      <c r="A478" s="10" t="s">
        <v>514</v>
      </c>
      <c r="B478" s="8" t="str">
        <f>VLOOKUP(A478,Cleaned_Customer_Names!A477:D2812,2,0)</f>
        <v>Ms.</v>
      </c>
      <c r="C478" s="8" t="str">
        <f>VLOOKUP(A478,Cleaned_Customer_Names!A477:D2812,3,0)</f>
        <v>Angela</v>
      </c>
      <c r="D478" s="8" t="str">
        <f>VLOOKUP($A478,Cleaned_Customer_Names!$A477:$D2812,4,0)</f>
        <v>Tieri</v>
      </c>
      <c r="E478" s="22">
        <f>VLOOKUP($A478,Cleaned_Medical_Exam!$A477:$J2812,2,0)</f>
        <v>33.344999999999999</v>
      </c>
      <c r="F478" s="24">
        <f>VLOOKUP($A478,Cleaned_Medical_Exam!$A477:$J2812,3,0)</f>
        <v>11.32</v>
      </c>
      <c r="G478" s="20" t="str">
        <f>VLOOKUP($A478,Cleaned_Medical_Exam!$A477:$J2812,4,0)</f>
        <v>Yes</v>
      </c>
      <c r="H478" s="20" t="str">
        <f>VLOOKUP($A478,Cleaned_Medical_Exam!$A477:$J2812,5,0)</f>
        <v>No</v>
      </c>
      <c r="I478" s="20" t="str">
        <f>VLOOKUP($A478,Cleaned_Medical_Exam!$A477:$J2812,6,0)</f>
        <v>No</v>
      </c>
      <c r="J478" s="48">
        <f>VLOOKUP($A478,Cleaned_Medical_Exam!$A477:$J2812,7,0)</f>
        <v>1</v>
      </c>
      <c r="K478" s="8" t="str">
        <f>VLOOKUP($A478,Cleaned_Medical_Exam!$A477:$J2812,8,0)</f>
        <v>No</v>
      </c>
      <c r="L478" s="20" t="str">
        <f>VLOOKUP($A478,Cleaned_Medical_Exam!$A477:$J2812,9,0)</f>
        <v>Obesity</v>
      </c>
      <c r="M478" s="20" t="str">
        <f>VLOOKUP($A478,Cleaned_Medical_Exam!$A477:$J2812,10,0)</f>
        <v>Diabetes</v>
      </c>
      <c r="N478" s="48">
        <f>_xlfn.XLOOKUP(A478,Cleaned_Hospital_Details!A:A,Cleaned_Hospital_Details!B:B)</f>
        <v>0</v>
      </c>
      <c r="O478" s="49">
        <f>_xlfn.XLOOKUP($A478,Cleaned_Hospital_Details!$A:$A,Cleaned_Hospital_Details!C:C)</f>
        <v>20878.78</v>
      </c>
      <c r="P478" s="8" t="str">
        <f>_xlfn.XLOOKUP($A478,Cleaned_Hospital_Details!$A:$A,Cleaned_Hospital_Details!D:D)</f>
        <v>Tier - 2</v>
      </c>
      <c r="Q478" s="8" t="str">
        <f>_xlfn.XLOOKUP($A478,Cleaned_Hospital_Details!$A:$A,Cleaned_Hospital_Details!E:E)</f>
        <v>Tier - 1</v>
      </c>
      <c r="R478" s="8" t="str">
        <f>_xlfn.XLOOKUP($A478,Cleaned_Hospital_Details!$A:$A,Cleaned_Hospital_Details!F:F)</f>
        <v>R1024</v>
      </c>
      <c r="S478" s="15">
        <f>_xlfn.XLOOKUP($A478,Cleaned_Hospital_Details!$A:$A,Cleaned_Hospital_Details!G:G)</f>
        <v>27736</v>
      </c>
      <c r="T478" s="8">
        <f>_xlfn.XLOOKUP($A478,Cleaned_Hospital_Details!$A:$A,Cleaned_Hospital_Details!H:H)</f>
        <v>47</v>
      </c>
      <c r="U478" s="8" t="str">
        <f>_xlfn.XLOOKUP($A478,Cleaned_Hospital_Details!$A:$A,Cleaned_Hospital_Details!I:I)</f>
        <v>Adult</v>
      </c>
      <c r="V478" t="str">
        <f t="shared" si="7"/>
        <v>Angela Tieri</v>
      </c>
    </row>
    <row r="479" spans="1:22" ht="15.6" x14ac:dyDescent="0.3">
      <c r="A479" s="10" t="s">
        <v>515</v>
      </c>
      <c r="B479" s="8" t="str">
        <f>VLOOKUP(A479,Cleaned_Customer_Names!A478:D2813,2,0)</f>
        <v>Mr.</v>
      </c>
      <c r="C479" s="8" t="str">
        <f>VLOOKUP(A479,Cleaned_Customer_Names!A478:D2813,3,0)</f>
        <v>Blake</v>
      </c>
      <c r="D479" s="8" t="str">
        <f>VLOOKUP($A479,Cleaned_Customer_Names!$A478:$D2813,4,0)</f>
        <v>Whitney</v>
      </c>
      <c r="E479" s="22">
        <f>VLOOKUP($A479,Cleaned_Medical_Exam!$A478:$J2813,2,0)</f>
        <v>33</v>
      </c>
      <c r="F479" s="24">
        <f>VLOOKUP($A479,Cleaned_Medical_Exam!$A478:$J2813,3,0)</f>
        <v>9.51</v>
      </c>
      <c r="G479" s="20" t="str">
        <f>VLOOKUP($A479,Cleaned_Medical_Exam!$A478:$J2813,4,0)</f>
        <v>Yes</v>
      </c>
      <c r="H479" s="20" t="str">
        <f>VLOOKUP($A479,Cleaned_Medical_Exam!$A478:$J2813,5,0)</f>
        <v>No</v>
      </c>
      <c r="I479" s="20" t="str">
        <f>VLOOKUP($A479,Cleaned_Medical_Exam!$A478:$J2813,6,0)</f>
        <v>No</v>
      </c>
      <c r="J479" s="48">
        <f>VLOOKUP($A479,Cleaned_Medical_Exam!$A478:$J2813,7,0)</f>
        <v>0</v>
      </c>
      <c r="K479" s="8" t="str">
        <f>VLOOKUP($A479,Cleaned_Medical_Exam!$A478:$J2813,8,0)</f>
        <v>No</v>
      </c>
      <c r="L479" s="20" t="str">
        <f>VLOOKUP($A479,Cleaned_Medical_Exam!$A478:$J2813,9,0)</f>
        <v>Obesity</v>
      </c>
      <c r="M479" s="20" t="str">
        <f>VLOOKUP($A479,Cleaned_Medical_Exam!$A478:$J2813,10,0)</f>
        <v>Diabetes</v>
      </c>
      <c r="N479" s="48">
        <f>_xlfn.XLOOKUP(A479,Cleaned_Hospital_Details!A:A,Cleaned_Hospital_Details!B:B)</f>
        <v>0</v>
      </c>
      <c r="O479" s="49">
        <f>_xlfn.XLOOKUP($A479,Cleaned_Hospital_Details!$A:$A,Cleaned_Hospital_Details!C:C)</f>
        <v>20781.490000000002</v>
      </c>
      <c r="P479" s="8" t="str">
        <f>_xlfn.XLOOKUP($A479,Cleaned_Hospital_Details!$A:$A,Cleaned_Hospital_Details!D:D)</f>
        <v>Tier - 2</v>
      </c>
      <c r="Q479" s="8" t="str">
        <f>_xlfn.XLOOKUP($A479,Cleaned_Hospital_Details!$A:$A,Cleaned_Hospital_Details!E:E)</f>
        <v>Tier - 3</v>
      </c>
      <c r="R479" s="8" t="str">
        <f>_xlfn.XLOOKUP($A479,Cleaned_Hospital_Details!$A:$A,Cleaned_Hospital_Details!F:F)</f>
        <v>R1013</v>
      </c>
      <c r="S479" s="15">
        <f>_xlfn.XLOOKUP($A479,Cleaned_Hospital_Details!$A:$A,Cleaned_Hospital_Details!G:G)</f>
        <v>24723</v>
      </c>
      <c r="T479" s="8">
        <f>_xlfn.XLOOKUP($A479,Cleaned_Hospital_Details!$A:$A,Cleaned_Hospital_Details!H:H)</f>
        <v>55</v>
      </c>
      <c r="U479" s="8" t="str">
        <f>_xlfn.XLOOKUP($A479,Cleaned_Hospital_Details!$A:$A,Cleaned_Hospital_Details!I:I)</f>
        <v>Old</v>
      </c>
      <c r="V479" t="str">
        <f t="shared" si="7"/>
        <v>Blake Whitney</v>
      </c>
    </row>
    <row r="480" spans="1:22" ht="15.6" x14ac:dyDescent="0.3">
      <c r="A480" s="10" t="s">
        <v>516</v>
      </c>
      <c r="B480" s="8" t="str">
        <f>VLOOKUP(A480,Cleaned_Customer_Names!A479:D2814,2,0)</f>
        <v>Mr.</v>
      </c>
      <c r="C480" s="8" t="str">
        <f>VLOOKUP(A480,Cleaned_Customer_Names!A479:D2814,3,0)</f>
        <v>Brian</v>
      </c>
      <c r="D480" s="8" t="str">
        <f>VLOOKUP($A480,Cleaned_Customer_Names!$A479:$D2814,4,0)</f>
        <v>Wandzilak</v>
      </c>
      <c r="E480" s="22">
        <f>VLOOKUP($A480,Cleaned_Medical_Exam!$A479:$J2814,2,0)</f>
        <v>28.024999999999999</v>
      </c>
      <c r="F480" s="24">
        <f>VLOOKUP($A480,Cleaned_Medical_Exam!$A479:$J2814,3,0)</f>
        <v>7.67</v>
      </c>
      <c r="G480" s="20" t="str">
        <f>VLOOKUP($A480,Cleaned_Medical_Exam!$A479:$J2814,4,0)</f>
        <v>Yes</v>
      </c>
      <c r="H480" s="20" t="str">
        <f>VLOOKUP($A480,Cleaned_Medical_Exam!$A479:$J2814,5,0)</f>
        <v>No</v>
      </c>
      <c r="I480" s="20" t="str">
        <f>VLOOKUP($A480,Cleaned_Medical_Exam!$A479:$J2814,6,0)</f>
        <v>No</v>
      </c>
      <c r="J480" s="48">
        <f>VLOOKUP($A480,Cleaned_Medical_Exam!$A479:$J2814,7,0)</f>
        <v>1</v>
      </c>
      <c r="K480" s="8" t="str">
        <f>VLOOKUP($A480,Cleaned_Medical_Exam!$A479:$J2814,8,0)</f>
        <v>Yes</v>
      </c>
      <c r="L480" s="20" t="str">
        <f>VLOOKUP($A480,Cleaned_Medical_Exam!$A479:$J2814,9,0)</f>
        <v>Overweight</v>
      </c>
      <c r="M480" s="20" t="str">
        <f>VLOOKUP($A480,Cleaned_Medical_Exam!$A479:$J2814,10,0)</f>
        <v>Diabetes</v>
      </c>
      <c r="N480" s="48">
        <f>_xlfn.XLOOKUP(A480,Cleaned_Hospital_Details!A:A,Cleaned_Hospital_Details!B:B)</f>
        <v>1</v>
      </c>
      <c r="O480" s="49">
        <f>_xlfn.XLOOKUP($A480,Cleaned_Hospital_Details!$A:$A,Cleaned_Hospital_Details!C:C)</f>
        <v>20773.63</v>
      </c>
      <c r="P480" s="8" t="str">
        <f>_xlfn.XLOOKUP($A480,Cleaned_Hospital_Details!$A:$A,Cleaned_Hospital_Details!D:D)</f>
        <v>Tier - 2</v>
      </c>
      <c r="Q480" s="8" t="str">
        <f>_xlfn.XLOOKUP($A480,Cleaned_Hospital_Details!$A:$A,Cleaned_Hospital_Details!E:E)</f>
        <v>Tier - 3</v>
      </c>
      <c r="R480" s="8" t="str">
        <f>_xlfn.XLOOKUP($A480,Cleaned_Hospital_Details!$A:$A,Cleaned_Hospital_Details!F:F)</f>
        <v>R1017</v>
      </c>
      <c r="S480" s="15">
        <f>_xlfn.XLOOKUP($A480,Cleaned_Hospital_Details!$A:$A,Cleaned_Hospital_Details!G:G)</f>
        <v>31628</v>
      </c>
      <c r="T480" s="8">
        <f>_xlfn.XLOOKUP($A480,Cleaned_Hospital_Details!$A:$A,Cleaned_Hospital_Details!H:H)</f>
        <v>36</v>
      </c>
      <c r="U480" s="8" t="str">
        <f>_xlfn.XLOOKUP($A480,Cleaned_Hospital_Details!$A:$A,Cleaned_Hospital_Details!I:I)</f>
        <v>Adult</v>
      </c>
      <c r="V480" t="str">
        <f t="shared" si="7"/>
        <v>Brian Wandzilak</v>
      </c>
    </row>
    <row r="481" spans="1:22" ht="15.6" x14ac:dyDescent="0.3">
      <c r="A481" s="10" t="s">
        <v>517</v>
      </c>
      <c r="B481" s="8" t="str">
        <f>VLOOKUP(A481,Cleaned_Customer_Names!A480:D2815,2,0)</f>
        <v>Mr.</v>
      </c>
      <c r="C481" s="8" t="str">
        <f>VLOOKUP(A481,Cleaned_Customer_Names!A480:D2815,3,0)</f>
        <v>Damon</v>
      </c>
      <c r="D481" s="8" t="str">
        <f>VLOOKUP($A481,Cleaned_Customer_Names!$A480:$D2815,4,0)</f>
        <v>Valenzona</v>
      </c>
      <c r="E481" s="22">
        <f>VLOOKUP($A481,Cleaned_Medical_Exam!$A480:$J2815,2,0)</f>
        <v>28.69</v>
      </c>
      <c r="F481" s="24">
        <f>VLOOKUP($A481,Cleaned_Medical_Exam!$A480:$J2815,3,0)</f>
        <v>6.23</v>
      </c>
      <c r="G481" s="20" t="str">
        <f>VLOOKUP($A481,Cleaned_Medical_Exam!$A480:$J2815,4,0)</f>
        <v>No</v>
      </c>
      <c r="H481" s="20" t="str">
        <f>VLOOKUP($A481,Cleaned_Medical_Exam!$A480:$J2815,5,0)</f>
        <v>No</v>
      </c>
      <c r="I481" s="20" t="str">
        <f>VLOOKUP($A481,Cleaned_Medical_Exam!$A480:$J2815,6,0)</f>
        <v>No</v>
      </c>
      <c r="J481" s="48">
        <f>VLOOKUP($A481,Cleaned_Medical_Exam!$A480:$J2815,7,0)</f>
        <v>1</v>
      </c>
      <c r="K481" s="8" t="str">
        <f>VLOOKUP($A481,Cleaned_Medical_Exam!$A480:$J2815,8,0)</f>
        <v>Yes</v>
      </c>
      <c r="L481" s="20" t="str">
        <f>VLOOKUP($A481,Cleaned_Medical_Exam!$A480:$J2815,9,0)</f>
        <v>Overweight</v>
      </c>
      <c r="M481" s="20" t="str">
        <f>VLOOKUP($A481,Cleaned_Medical_Exam!$A480:$J2815,10,0)</f>
        <v>Prediabetes</v>
      </c>
      <c r="N481" s="48">
        <f>_xlfn.XLOOKUP(A481,Cleaned_Hospital_Details!A:A,Cleaned_Hospital_Details!B:B)</f>
        <v>3</v>
      </c>
      <c r="O481" s="49">
        <f>_xlfn.XLOOKUP($A481,Cleaned_Hospital_Details!$A:$A,Cleaned_Hospital_Details!C:C)</f>
        <v>20745.990000000002</v>
      </c>
      <c r="P481" s="8" t="str">
        <f>_xlfn.XLOOKUP($A481,Cleaned_Hospital_Details!$A:$A,Cleaned_Hospital_Details!D:D)</f>
        <v>Tier - 3</v>
      </c>
      <c r="Q481" s="8" t="str">
        <f>_xlfn.XLOOKUP($A481,Cleaned_Hospital_Details!$A:$A,Cleaned_Hospital_Details!E:E)</f>
        <v>Tier - 1</v>
      </c>
      <c r="R481" s="8" t="str">
        <f>_xlfn.XLOOKUP($A481,Cleaned_Hospital_Details!$A:$A,Cleaned_Hospital_Details!F:F)</f>
        <v>R1012</v>
      </c>
      <c r="S481" s="15">
        <f>_xlfn.XLOOKUP($A481,Cleaned_Hospital_Details!$A:$A,Cleaned_Hospital_Details!G:G)</f>
        <v>33861</v>
      </c>
      <c r="T481" s="8">
        <f>_xlfn.XLOOKUP($A481,Cleaned_Hospital_Details!$A:$A,Cleaned_Hospital_Details!H:H)</f>
        <v>30</v>
      </c>
      <c r="U481" s="8" t="str">
        <f>_xlfn.XLOOKUP($A481,Cleaned_Hospital_Details!$A:$A,Cleaned_Hospital_Details!I:I)</f>
        <v>Adult</v>
      </c>
      <c r="V481" t="str">
        <f t="shared" si="7"/>
        <v>Damon Valenzona</v>
      </c>
    </row>
    <row r="482" spans="1:22" ht="15.6" x14ac:dyDescent="0.3">
      <c r="A482" s="10" t="s">
        <v>518</v>
      </c>
      <c r="B482" s="8" t="str">
        <f>VLOOKUP(A482,Cleaned_Customer_Names!A481:D2816,2,0)</f>
        <v>Mr.</v>
      </c>
      <c r="C482" s="8" t="str">
        <f>VLOOKUP(A482,Cleaned_Customer_Names!A481:D2816,3,0)</f>
        <v>Jeffrey</v>
      </c>
      <c r="D482" s="8" t="str">
        <f>VLOOKUP($A482,Cleaned_Customer_Names!$A481:$D2816,4,0)</f>
        <v>Young</v>
      </c>
      <c r="E482" s="22">
        <f>VLOOKUP($A482,Cleaned_Medical_Exam!$A481:$J2816,2,0)</f>
        <v>40.28</v>
      </c>
      <c r="F482" s="24">
        <f>VLOOKUP($A482,Cleaned_Medical_Exam!$A481:$J2816,3,0)</f>
        <v>8.9</v>
      </c>
      <c r="G482" s="20" t="str">
        <f>VLOOKUP($A482,Cleaned_Medical_Exam!$A481:$J2816,4,0)</f>
        <v>No</v>
      </c>
      <c r="H482" s="20" t="str">
        <f>VLOOKUP($A482,Cleaned_Medical_Exam!$A481:$J2816,5,0)</f>
        <v>No</v>
      </c>
      <c r="I482" s="20" t="str">
        <f>VLOOKUP($A482,Cleaned_Medical_Exam!$A481:$J2816,6,0)</f>
        <v>No</v>
      </c>
      <c r="J482" s="48">
        <f>VLOOKUP($A482,Cleaned_Medical_Exam!$A481:$J2816,7,0)</f>
        <v>0</v>
      </c>
      <c r="K482" s="8" t="str">
        <f>VLOOKUP($A482,Cleaned_Medical_Exam!$A481:$J2816,8,0)</f>
        <v>No</v>
      </c>
      <c r="L482" s="20" t="str">
        <f>VLOOKUP($A482,Cleaned_Medical_Exam!$A481:$J2816,9,0)</f>
        <v>Obesity</v>
      </c>
      <c r="M482" s="20" t="str">
        <f>VLOOKUP($A482,Cleaned_Medical_Exam!$A481:$J2816,10,0)</f>
        <v>Diabetes</v>
      </c>
      <c r="N482" s="48">
        <f>_xlfn.XLOOKUP(A482,Cleaned_Hospital_Details!A:A,Cleaned_Hospital_Details!B:B)</f>
        <v>0</v>
      </c>
      <c r="O482" s="49">
        <f>_xlfn.XLOOKUP($A482,Cleaned_Hospital_Details!$A:$A,Cleaned_Hospital_Details!C:C)</f>
        <v>20709.02</v>
      </c>
      <c r="P482" s="8" t="str">
        <f>_xlfn.XLOOKUP($A482,Cleaned_Hospital_Details!$A:$A,Cleaned_Hospital_Details!D:D)</f>
        <v>Tier - 3</v>
      </c>
      <c r="Q482" s="8" t="str">
        <f>_xlfn.XLOOKUP($A482,Cleaned_Hospital_Details!$A:$A,Cleaned_Hospital_Details!E:E)</f>
        <v>Tier - 2</v>
      </c>
      <c r="R482" s="8" t="str">
        <f>_xlfn.XLOOKUP($A482,Cleaned_Hospital_Details!$A:$A,Cleaned_Hospital_Details!F:F)</f>
        <v>R1019</v>
      </c>
      <c r="S482" s="15">
        <f>_xlfn.XLOOKUP($A482,Cleaned_Hospital_Details!$A:$A,Cleaned_Hospital_Details!G:G)</f>
        <v>23955</v>
      </c>
      <c r="T482" s="8">
        <f>_xlfn.XLOOKUP($A482,Cleaned_Hospital_Details!$A:$A,Cleaned_Hospital_Details!H:H)</f>
        <v>57</v>
      </c>
      <c r="U482" s="8" t="str">
        <f>_xlfn.XLOOKUP($A482,Cleaned_Hospital_Details!$A:$A,Cleaned_Hospital_Details!I:I)</f>
        <v>Old</v>
      </c>
      <c r="V482" t="str">
        <f t="shared" si="7"/>
        <v>Jeffrey Young</v>
      </c>
    </row>
    <row r="483" spans="1:22" ht="15.6" x14ac:dyDescent="0.3">
      <c r="A483" s="10" t="s">
        <v>519</v>
      </c>
      <c r="B483" s="8" t="str">
        <f>VLOOKUP(A483,Cleaned_Customer_Names!A482:D2817,2,0)</f>
        <v>Mr.</v>
      </c>
      <c r="C483" s="8" t="str">
        <f>VLOOKUP(A483,Cleaned_Customer_Names!A482:D2817,3,0)</f>
        <v>Malcolm</v>
      </c>
      <c r="D483" s="8" t="str">
        <f>VLOOKUP($A483,Cleaned_Customer_Names!$A482:$D2817,4,0)</f>
        <v>Richards</v>
      </c>
      <c r="E483" s="22">
        <f>VLOOKUP($A483,Cleaned_Medical_Exam!$A482:$J2817,2,0)</f>
        <v>37.299999999999997</v>
      </c>
      <c r="F483" s="24">
        <f>VLOOKUP($A483,Cleaned_Medical_Exam!$A482:$J2817,3,0)</f>
        <v>7.79</v>
      </c>
      <c r="G483" s="20" t="str">
        <f>VLOOKUP($A483,Cleaned_Medical_Exam!$A482:$J2817,4,0)</f>
        <v>Yes</v>
      </c>
      <c r="H483" s="20" t="str">
        <f>VLOOKUP($A483,Cleaned_Medical_Exam!$A482:$J2817,5,0)</f>
        <v>No</v>
      </c>
      <c r="I483" s="20" t="str">
        <f>VLOOKUP($A483,Cleaned_Medical_Exam!$A482:$J2817,6,0)</f>
        <v>No</v>
      </c>
      <c r="J483" s="48">
        <f>VLOOKUP($A483,Cleaned_Medical_Exam!$A482:$J2817,7,0)</f>
        <v>0</v>
      </c>
      <c r="K483" s="8" t="str">
        <f>VLOOKUP($A483,Cleaned_Medical_Exam!$A482:$J2817,8,0)</f>
        <v>No</v>
      </c>
      <c r="L483" s="20" t="str">
        <f>VLOOKUP($A483,Cleaned_Medical_Exam!$A482:$J2817,9,0)</f>
        <v>Obesity</v>
      </c>
      <c r="M483" s="20" t="str">
        <f>VLOOKUP($A483,Cleaned_Medical_Exam!$A482:$J2817,10,0)</f>
        <v>Diabetes</v>
      </c>
      <c r="N483" s="48">
        <f>_xlfn.XLOOKUP(A483,Cleaned_Hospital_Details!A:A,Cleaned_Hospital_Details!B:B)</f>
        <v>0</v>
      </c>
      <c r="O483" s="49">
        <f>_xlfn.XLOOKUP($A483,Cleaned_Hospital_Details!$A:$A,Cleaned_Hospital_Details!C:C)</f>
        <v>20630.28</v>
      </c>
      <c r="P483" s="8" t="str">
        <f>_xlfn.XLOOKUP($A483,Cleaned_Hospital_Details!$A:$A,Cleaned_Hospital_Details!D:D)</f>
        <v>Tier - 2</v>
      </c>
      <c r="Q483" s="8" t="str">
        <f>_xlfn.XLOOKUP($A483,Cleaned_Hospital_Details!$A:$A,Cleaned_Hospital_Details!E:E)</f>
        <v>Tier - 3</v>
      </c>
      <c r="R483" s="8" t="str">
        <f>_xlfn.XLOOKUP($A483,Cleaned_Hospital_Details!$A:$A,Cleaned_Hospital_Details!F:F)</f>
        <v>R1011</v>
      </c>
      <c r="S483" s="15">
        <f>_xlfn.XLOOKUP($A483,Cleaned_Hospital_Details!$A:$A,Cleaned_Hospital_Details!G:G)</f>
        <v>24823</v>
      </c>
      <c r="T483" s="8">
        <f>_xlfn.XLOOKUP($A483,Cleaned_Hospital_Details!$A:$A,Cleaned_Hospital_Details!H:H)</f>
        <v>55</v>
      </c>
      <c r="U483" s="8" t="str">
        <f>_xlfn.XLOOKUP($A483,Cleaned_Hospital_Details!$A:$A,Cleaned_Hospital_Details!I:I)</f>
        <v>Old</v>
      </c>
      <c r="V483" t="str">
        <f t="shared" si="7"/>
        <v>Malcolm Richards</v>
      </c>
    </row>
    <row r="484" spans="1:22" ht="15.6" x14ac:dyDescent="0.3">
      <c r="A484" s="10" t="s">
        <v>520</v>
      </c>
      <c r="B484" s="8" t="str">
        <f>VLOOKUP(A484,Cleaned_Customer_Names!A483:D2818,2,0)</f>
        <v>Ms.</v>
      </c>
      <c r="C484" s="8" t="str">
        <f>VLOOKUP(A484,Cleaned_Customer_Names!A483:D2818,3,0)</f>
        <v>Margaret</v>
      </c>
      <c r="D484" s="8" t="str">
        <f>VLOOKUP($A484,Cleaned_Customer_Names!$A483:$D2818,4,0)</f>
        <v>Alexson</v>
      </c>
      <c r="E484" s="22">
        <f>VLOOKUP($A484,Cleaned_Medical_Exam!$A483:$J2818,2,0)</f>
        <v>54.47</v>
      </c>
      <c r="F484" s="24">
        <f>VLOOKUP($A484,Cleaned_Medical_Exam!$A483:$J2818,3,0)</f>
        <v>4.49</v>
      </c>
      <c r="G484" s="20" t="str">
        <f>VLOOKUP($A484,Cleaned_Medical_Exam!$A483:$J2818,4,0)</f>
        <v>Yes</v>
      </c>
      <c r="H484" s="20" t="str">
        <f>VLOOKUP($A484,Cleaned_Medical_Exam!$A483:$J2818,5,0)</f>
        <v>No</v>
      </c>
      <c r="I484" s="20" t="str">
        <f>VLOOKUP($A484,Cleaned_Medical_Exam!$A483:$J2818,6,0)</f>
        <v>No</v>
      </c>
      <c r="J484" s="48">
        <f>VLOOKUP($A484,Cleaned_Medical_Exam!$A483:$J2818,7,0)</f>
        <v>2</v>
      </c>
      <c r="K484" s="8" t="str">
        <f>VLOOKUP($A484,Cleaned_Medical_Exam!$A483:$J2818,8,0)</f>
        <v>No</v>
      </c>
      <c r="L484" s="20" t="str">
        <f>VLOOKUP($A484,Cleaned_Medical_Exam!$A483:$J2818,9,0)</f>
        <v>Obesity</v>
      </c>
      <c r="M484" s="20" t="str">
        <f>VLOOKUP($A484,Cleaned_Medical_Exam!$A483:$J2818,10,0)</f>
        <v>Normal</v>
      </c>
      <c r="N484" s="48">
        <f>_xlfn.XLOOKUP(A484,Cleaned_Hospital_Details!A:A,Cleaned_Hospital_Details!B:B)</f>
        <v>0</v>
      </c>
      <c r="O484" s="49">
        <f>_xlfn.XLOOKUP($A484,Cleaned_Hospital_Details!$A:$A,Cleaned_Hospital_Details!C:C)</f>
        <v>20568.32</v>
      </c>
      <c r="P484" s="8" t="str">
        <f>_xlfn.XLOOKUP($A484,Cleaned_Hospital_Details!$A:$A,Cleaned_Hospital_Details!D:D)</f>
        <v>Tier - 3</v>
      </c>
      <c r="Q484" s="8" t="str">
        <f>_xlfn.XLOOKUP($A484,Cleaned_Hospital_Details!$A:$A,Cleaned_Hospital_Details!E:E)</f>
        <v>Tier - 2</v>
      </c>
      <c r="R484" s="8" t="str">
        <f>_xlfn.XLOOKUP($A484,Cleaned_Hospital_Details!$A:$A,Cleaned_Hospital_Details!F:F)</f>
        <v>R1012</v>
      </c>
      <c r="S484" s="15">
        <f>_xlfn.XLOOKUP($A484,Cleaned_Hospital_Details!$A:$A,Cleaned_Hospital_Details!G:G)</f>
        <v>24297</v>
      </c>
      <c r="T484" s="8">
        <f>_xlfn.XLOOKUP($A484,Cleaned_Hospital_Details!$A:$A,Cleaned_Hospital_Details!H:H)</f>
        <v>56</v>
      </c>
      <c r="U484" s="8" t="str">
        <f>_xlfn.XLOOKUP($A484,Cleaned_Hospital_Details!$A:$A,Cleaned_Hospital_Details!I:I)</f>
        <v>Old</v>
      </c>
      <c r="V484" t="str">
        <f t="shared" si="7"/>
        <v>Margaret Alexson</v>
      </c>
    </row>
    <row r="485" spans="1:22" ht="15.6" x14ac:dyDescent="0.3">
      <c r="A485" s="10" t="s">
        <v>521</v>
      </c>
      <c r="B485" s="8" t="str">
        <f>VLOOKUP(A485,Cleaned_Customer_Names!A484:D2819,2,0)</f>
        <v>Ms.</v>
      </c>
      <c r="C485" s="8" t="str">
        <f>VLOOKUP(A485,Cleaned_Customer_Names!A484:D2819,3,0)</f>
        <v>Helen</v>
      </c>
      <c r="D485" s="8" t="str">
        <f>VLOOKUP($A485,Cleaned_Customer_Names!$A484:$D2819,4,0)</f>
        <v>Wright</v>
      </c>
      <c r="E485" s="22">
        <f>VLOOKUP($A485,Cleaned_Medical_Exam!$A484:$J2819,2,0)</f>
        <v>38.06</v>
      </c>
      <c r="F485" s="24">
        <f>VLOOKUP($A485,Cleaned_Medical_Exam!$A484:$J2819,3,0)</f>
        <v>5.24</v>
      </c>
      <c r="G485" s="20" t="str">
        <f>VLOOKUP($A485,Cleaned_Medical_Exam!$A484:$J2819,4,0)</f>
        <v>Yes</v>
      </c>
      <c r="H485" s="20" t="str">
        <f>VLOOKUP($A485,Cleaned_Medical_Exam!$A484:$J2819,5,0)</f>
        <v>No</v>
      </c>
      <c r="I485" s="20" t="str">
        <f>VLOOKUP($A485,Cleaned_Medical_Exam!$A484:$J2819,6,0)</f>
        <v>Yes</v>
      </c>
      <c r="J485" s="48">
        <f>VLOOKUP($A485,Cleaned_Medical_Exam!$A484:$J2819,7,0)</f>
        <v>1</v>
      </c>
      <c r="K485" s="8" t="str">
        <f>VLOOKUP($A485,Cleaned_Medical_Exam!$A484:$J2819,8,0)</f>
        <v>No</v>
      </c>
      <c r="L485" s="20" t="str">
        <f>VLOOKUP($A485,Cleaned_Medical_Exam!$A484:$J2819,9,0)</f>
        <v>Obesity</v>
      </c>
      <c r="M485" s="20" t="str">
        <f>VLOOKUP($A485,Cleaned_Medical_Exam!$A484:$J2819,10,0)</f>
        <v>Normal</v>
      </c>
      <c r="N485" s="48">
        <f>_xlfn.XLOOKUP(A485,Cleaned_Hospital_Details!A:A,Cleaned_Hospital_Details!B:B)</f>
        <v>3</v>
      </c>
      <c r="O485" s="49">
        <f>_xlfn.XLOOKUP($A485,Cleaned_Hospital_Details!$A:$A,Cleaned_Hospital_Details!C:C)</f>
        <v>20463</v>
      </c>
      <c r="P485" s="8" t="str">
        <f>_xlfn.XLOOKUP($A485,Cleaned_Hospital_Details!$A:$A,Cleaned_Hospital_Details!D:D)</f>
        <v>Tier - 2</v>
      </c>
      <c r="Q485" s="8" t="str">
        <f>_xlfn.XLOOKUP($A485,Cleaned_Hospital_Details!$A:$A,Cleaned_Hospital_Details!E:E)</f>
        <v>Tier - 2</v>
      </c>
      <c r="R485" s="8" t="str">
        <f>_xlfn.XLOOKUP($A485,Cleaned_Hospital_Details!$A:$A,Cleaned_Hospital_Details!F:F)</f>
        <v>R1013</v>
      </c>
      <c r="S485" s="15">
        <f>_xlfn.XLOOKUP($A485,Cleaned_Hospital_Details!$A:$A,Cleaned_Hospital_Details!G:G)</f>
        <v>25489</v>
      </c>
      <c r="T485" s="8">
        <f>_xlfn.XLOOKUP($A485,Cleaned_Hospital_Details!$A:$A,Cleaned_Hospital_Details!H:H)</f>
        <v>53</v>
      </c>
      <c r="U485" s="8" t="str">
        <f>_xlfn.XLOOKUP($A485,Cleaned_Hospital_Details!$A:$A,Cleaned_Hospital_Details!I:I)</f>
        <v>Adult</v>
      </c>
      <c r="V485" t="str">
        <f t="shared" si="7"/>
        <v>Helen Wright</v>
      </c>
    </row>
    <row r="486" spans="1:22" ht="15.6" x14ac:dyDescent="0.3">
      <c r="A486" s="10" t="s">
        <v>522</v>
      </c>
      <c r="B486" s="8" t="str">
        <f>VLOOKUP(A486,Cleaned_Customer_Names!A485:D2820,2,0)</f>
        <v>Mr.</v>
      </c>
      <c r="C486" s="8" t="str">
        <f>VLOOKUP(A486,Cleaned_Customer_Names!A485:D2820,3,0)</f>
        <v>Matthew</v>
      </c>
      <c r="D486" s="8" t="str">
        <f>VLOOKUP($A486,Cleaned_Customer_Names!$A485:$D2820,4,0)</f>
        <v>McKenna</v>
      </c>
      <c r="E486" s="22">
        <f>VLOOKUP($A486,Cleaned_Medical_Exam!$A485:$J2820,2,0)</f>
        <v>51.47</v>
      </c>
      <c r="F486" s="24">
        <f>VLOOKUP($A486,Cleaned_Medical_Exam!$A485:$J2820,3,0)</f>
        <v>9.6</v>
      </c>
      <c r="G486" s="20" t="str">
        <f>VLOOKUP($A486,Cleaned_Medical_Exam!$A485:$J2820,4,0)</f>
        <v>No</v>
      </c>
      <c r="H486" s="20" t="str">
        <f>VLOOKUP($A486,Cleaned_Medical_Exam!$A485:$J2820,5,0)</f>
        <v>No</v>
      </c>
      <c r="I486" s="20" t="str">
        <f>VLOOKUP($A486,Cleaned_Medical_Exam!$A485:$J2820,6,0)</f>
        <v>No</v>
      </c>
      <c r="J486" s="48">
        <f>VLOOKUP($A486,Cleaned_Medical_Exam!$A485:$J2820,7,0)</f>
        <v>0</v>
      </c>
      <c r="K486" s="8" t="str">
        <f>VLOOKUP($A486,Cleaned_Medical_Exam!$A485:$J2820,8,0)</f>
        <v>No</v>
      </c>
      <c r="L486" s="20" t="str">
        <f>VLOOKUP($A486,Cleaned_Medical_Exam!$A485:$J2820,9,0)</f>
        <v>Obesity</v>
      </c>
      <c r="M486" s="20" t="str">
        <f>VLOOKUP($A486,Cleaned_Medical_Exam!$A485:$J2820,10,0)</f>
        <v>Diabetes</v>
      </c>
      <c r="N486" s="48">
        <f>_xlfn.XLOOKUP(A486,Cleaned_Hospital_Details!A:A,Cleaned_Hospital_Details!B:B)</f>
        <v>0</v>
      </c>
      <c r="O486" s="49">
        <f>_xlfn.XLOOKUP($A486,Cleaned_Hospital_Details!$A:$A,Cleaned_Hospital_Details!C:C)</f>
        <v>20446.849999999999</v>
      </c>
      <c r="P486" s="8" t="str">
        <f>_xlfn.XLOOKUP($A486,Cleaned_Hospital_Details!$A:$A,Cleaned_Hospital_Details!D:D)</f>
        <v>Tier - 2</v>
      </c>
      <c r="Q486" s="8" t="str">
        <f>_xlfn.XLOOKUP($A486,Cleaned_Hospital_Details!$A:$A,Cleaned_Hospital_Details!E:E)</f>
        <v>Tier - 1</v>
      </c>
      <c r="R486" s="8" t="str">
        <f>_xlfn.XLOOKUP($A486,Cleaned_Hospital_Details!$A:$A,Cleaned_Hospital_Details!F:F)</f>
        <v>R1012</v>
      </c>
      <c r="S486" s="15">
        <f>_xlfn.XLOOKUP($A486,Cleaned_Hospital_Details!$A:$A,Cleaned_Hospital_Details!G:G)</f>
        <v>22937</v>
      </c>
      <c r="T486" s="8">
        <f>_xlfn.XLOOKUP($A486,Cleaned_Hospital_Details!$A:$A,Cleaned_Hospital_Details!H:H)</f>
        <v>60</v>
      </c>
      <c r="U486" s="8" t="str">
        <f>_xlfn.XLOOKUP($A486,Cleaned_Hospital_Details!$A:$A,Cleaned_Hospital_Details!I:I)</f>
        <v>Old</v>
      </c>
      <c r="V486" t="str">
        <f t="shared" si="7"/>
        <v>Matthew McKenna</v>
      </c>
    </row>
    <row r="487" spans="1:22" ht="15.6" x14ac:dyDescent="0.3">
      <c r="A487" s="10" t="s">
        <v>523</v>
      </c>
      <c r="B487" s="8" t="str">
        <f>VLOOKUP(A487,Cleaned_Customer_Names!A486:D2821,2,0)</f>
        <v>Mr.</v>
      </c>
      <c r="C487" s="8" t="str">
        <f>VLOOKUP(A487,Cleaned_Customer_Names!A486:D2821,3,0)</f>
        <v>Jeff</v>
      </c>
      <c r="D487" s="8" t="str">
        <f>VLOOKUP($A487,Cleaned_Customer_Names!$A486:$D2821,4,0)</f>
        <v>Sallade</v>
      </c>
      <c r="E487" s="22">
        <f>VLOOKUP($A487,Cleaned_Medical_Exam!$A486:$J2821,2,0)</f>
        <v>29.8</v>
      </c>
      <c r="F487" s="24">
        <f>VLOOKUP($A487,Cleaned_Medical_Exam!$A486:$J2821,3,0)</f>
        <v>5.78</v>
      </c>
      <c r="G487" s="20" t="str">
        <f>VLOOKUP($A487,Cleaned_Medical_Exam!$A486:$J2821,4,0)</f>
        <v>Yes</v>
      </c>
      <c r="H487" s="20" t="str">
        <f>VLOOKUP($A487,Cleaned_Medical_Exam!$A486:$J2821,5,0)</f>
        <v>No</v>
      </c>
      <c r="I487" s="20" t="str">
        <f>VLOOKUP($A487,Cleaned_Medical_Exam!$A486:$J2821,6,0)</f>
        <v>No</v>
      </c>
      <c r="J487" s="48">
        <f>VLOOKUP($A487,Cleaned_Medical_Exam!$A486:$J2821,7,0)</f>
        <v>0</v>
      </c>
      <c r="K487" s="8" t="str">
        <f>VLOOKUP($A487,Cleaned_Medical_Exam!$A486:$J2821,8,0)</f>
        <v>No</v>
      </c>
      <c r="L487" s="20" t="str">
        <f>VLOOKUP($A487,Cleaned_Medical_Exam!$A486:$J2821,9,0)</f>
        <v>Overweight</v>
      </c>
      <c r="M487" s="20" t="str">
        <f>VLOOKUP($A487,Cleaned_Medical_Exam!$A486:$J2821,10,0)</f>
        <v>Prediabetes</v>
      </c>
      <c r="N487" s="48">
        <f>_xlfn.XLOOKUP(A487,Cleaned_Hospital_Details!A:A,Cleaned_Hospital_Details!B:B)</f>
        <v>0</v>
      </c>
      <c r="O487" s="49">
        <f>_xlfn.XLOOKUP($A487,Cleaned_Hospital_Details!$A:$A,Cleaned_Hospital_Details!C:C)</f>
        <v>20420.599999999999</v>
      </c>
      <c r="P487" s="8" t="str">
        <f>_xlfn.XLOOKUP($A487,Cleaned_Hospital_Details!$A:$A,Cleaned_Hospital_Details!D:D)</f>
        <v>Tier - 3</v>
      </c>
      <c r="Q487" s="8" t="str">
        <f>_xlfn.XLOOKUP($A487,Cleaned_Hospital_Details!$A:$A,Cleaned_Hospital_Details!E:E)</f>
        <v>Tier - 2</v>
      </c>
      <c r="R487" s="8" t="str">
        <f>_xlfn.XLOOKUP($A487,Cleaned_Hospital_Details!$A:$A,Cleaned_Hospital_Details!F:F)</f>
        <v>R1011</v>
      </c>
      <c r="S487" s="15">
        <f>_xlfn.XLOOKUP($A487,Cleaned_Hospital_Details!$A:$A,Cleaned_Hospital_Details!G:G)</f>
        <v>31240</v>
      </c>
      <c r="T487" s="8">
        <f>_xlfn.XLOOKUP($A487,Cleaned_Hospital_Details!$A:$A,Cleaned_Hospital_Details!H:H)</f>
        <v>37</v>
      </c>
      <c r="U487" s="8" t="str">
        <f>_xlfn.XLOOKUP($A487,Cleaned_Hospital_Details!$A:$A,Cleaned_Hospital_Details!I:I)</f>
        <v>Adult</v>
      </c>
      <c r="V487" t="str">
        <f t="shared" si="7"/>
        <v>Jeff Sallade</v>
      </c>
    </row>
    <row r="488" spans="1:22" ht="15.6" x14ac:dyDescent="0.3">
      <c r="A488" s="10" t="s">
        <v>524</v>
      </c>
      <c r="B488" s="8" t="str">
        <f>VLOOKUP(A488,Cleaned_Customer_Names!A487:D2822,2,0)</f>
        <v>Mrs.</v>
      </c>
      <c r="C488" s="8" t="str">
        <f>VLOOKUP(A488,Cleaned_Customer_Names!A487:D2822,3,0)</f>
        <v>Tara</v>
      </c>
      <c r="D488" s="8" t="str">
        <f>VLOOKUP($A488,Cleaned_Customer_Names!$A487:$D2822,4,0)</f>
        <v>Argall</v>
      </c>
      <c r="E488" s="22">
        <f>VLOOKUP($A488,Cleaned_Medical_Exam!$A487:$J2822,2,0)</f>
        <v>49.77</v>
      </c>
      <c r="F488" s="24">
        <f>VLOOKUP($A488,Cleaned_Medical_Exam!$A487:$J2822,3,0)</f>
        <v>7.02</v>
      </c>
      <c r="G488" s="20" t="str">
        <f>VLOOKUP($A488,Cleaned_Medical_Exam!$A487:$J2822,4,0)</f>
        <v>No</v>
      </c>
      <c r="H488" s="20" t="str">
        <f>VLOOKUP($A488,Cleaned_Medical_Exam!$A487:$J2822,5,0)</f>
        <v>No</v>
      </c>
      <c r="I488" s="20" t="str">
        <f>VLOOKUP($A488,Cleaned_Medical_Exam!$A487:$J2822,6,0)</f>
        <v>No</v>
      </c>
      <c r="J488" s="48">
        <f>VLOOKUP($A488,Cleaned_Medical_Exam!$A487:$J2822,7,0)</f>
        <v>0</v>
      </c>
      <c r="K488" s="8" t="str">
        <f>VLOOKUP($A488,Cleaned_Medical_Exam!$A487:$J2822,8,0)</f>
        <v>No</v>
      </c>
      <c r="L488" s="20" t="str">
        <f>VLOOKUP($A488,Cleaned_Medical_Exam!$A487:$J2822,9,0)</f>
        <v>Obesity</v>
      </c>
      <c r="M488" s="20" t="str">
        <f>VLOOKUP($A488,Cleaned_Medical_Exam!$A487:$J2822,10,0)</f>
        <v>Diabetes</v>
      </c>
      <c r="N488" s="48">
        <f>_xlfn.XLOOKUP(A488,Cleaned_Hospital_Details!A:A,Cleaned_Hospital_Details!B:B)</f>
        <v>0</v>
      </c>
      <c r="O488" s="49">
        <f>_xlfn.XLOOKUP($A488,Cleaned_Hospital_Details!$A:$A,Cleaned_Hospital_Details!C:C)</f>
        <v>20354.5</v>
      </c>
      <c r="P488" s="8" t="str">
        <f>_xlfn.XLOOKUP($A488,Cleaned_Hospital_Details!$A:$A,Cleaned_Hospital_Details!D:D)</f>
        <v>Tier - 3</v>
      </c>
      <c r="Q488" s="8" t="str">
        <f>_xlfn.XLOOKUP($A488,Cleaned_Hospital_Details!$A:$A,Cleaned_Hospital_Details!E:E)</f>
        <v>Tier - 2</v>
      </c>
      <c r="R488" s="8" t="str">
        <f>_xlfn.XLOOKUP($A488,Cleaned_Hospital_Details!$A:$A,Cleaned_Hospital_Details!F:F)</f>
        <v>R1026</v>
      </c>
      <c r="S488" s="15">
        <f>_xlfn.XLOOKUP($A488,Cleaned_Hospital_Details!$A:$A,Cleaned_Hospital_Details!G:G)</f>
        <v>22829</v>
      </c>
      <c r="T488" s="8">
        <f>_xlfn.XLOOKUP($A488,Cleaned_Hospital_Details!$A:$A,Cleaned_Hospital_Details!H:H)</f>
        <v>60</v>
      </c>
      <c r="U488" s="8" t="str">
        <f>_xlfn.XLOOKUP($A488,Cleaned_Hospital_Details!$A:$A,Cleaned_Hospital_Details!I:I)</f>
        <v>Old</v>
      </c>
      <c r="V488" t="str">
        <f t="shared" si="7"/>
        <v>Tara Argall</v>
      </c>
    </row>
    <row r="489" spans="1:22" ht="15.6" x14ac:dyDescent="0.3">
      <c r="A489" s="10" t="s">
        <v>525</v>
      </c>
      <c r="B489" s="8" t="str">
        <f>VLOOKUP(A489,Cleaned_Customer_Names!A488:D2823,2,0)</f>
        <v>Ms.</v>
      </c>
      <c r="C489" s="8" t="str">
        <f>VLOOKUP(A489,Cleaned_Customer_Names!A488:D2823,3,0)</f>
        <v>Kristin</v>
      </c>
      <c r="D489" s="8" t="str">
        <f>VLOOKUP($A489,Cleaned_Customer_Names!$A488:$D2823,4,0)</f>
        <v>Patchell</v>
      </c>
      <c r="E489" s="22">
        <f>VLOOKUP($A489,Cleaned_Medical_Exam!$A488:$J2823,2,0)</f>
        <v>25.555</v>
      </c>
      <c r="F489" s="24">
        <f>VLOOKUP($A489,Cleaned_Medical_Exam!$A488:$J2823,3,0)</f>
        <v>4.09</v>
      </c>
      <c r="G489" s="20" t="str">
        <f>VLOOKUP($A489,Cleaned_Medical_Exam!$A488:$J2823,4,0)</f>
        <v>Yes</v>
      </c>
      <c r="H489" s="20" t="str">
        <f>VLOOKUP($A489,Cleaned_Medical_Exam!$A488:$J2823,5,0)</f>
        <v>No</v>
      </c>
      <c r="I489" s="20" t="str">
        <f>VLOOKUP($A489,Cleaned_Medical_Exam!$A488:$J2823,6,0)</f>
        <v>No</v>
      </c>
      <c r="J489" s="48">
        <f>VLOOKUP($A489,Cleaned_Medical_Exam!$A488:$J2823,7,0)</f>
        <v>0</v>
      </c>
      <c r="K489" s="8" t="str">
        <f>VLOOKUP($A489,Cleaned_Medical_Exam!$A488:$J2823,8,0)</f>
        <v>Yes</v>
      </c>
      <c r="L489" s="20" t="str">
        <f>VLOOKUP($A489,Cleaned_Medical_Exam!$A488:$J2823,9,0)</f>
        <v>Overweight</v>
      </c>
      <c r="M489" s="20" t="str">
        <f>VLOOKUP($A489,Cleaned_Medical_Exam!$A488:$J2823,10,0)</f>
        <v>Normal</v>
      </c>
      <c r="N489" s="48">
        <f>_xlfn.XLOOKUP(A489,Cleaned_Hospital_Details!A:A,Cleaned_Hospital_Details!B:B)</f>
        <v>1</v>
      </c>
      <c r="O489" s="49">
        <f>_xlfn.XLOOKUP($A489,Cleaned_Hospital_Details!$A:$A,Cleaned_Hospital_Details!C:C)</f>
        <v>20296.86</v>
      </c>
      <c r="P489" s="8" t="str">
        <f>_xlfn.XLOOKUP($A489,Cleaned_Hospital_Details!$A:$A,Cleaned_Hospital_Details!D:D)</f>
        <v>Tier - 3</v>
      </c>
      <c r="Q489" s="8" t="str">
        <f>_xlfn.XLOOKUP($A489,Cleaned_Hospital_Details!$A:$A,Cleaned_Hospital_Details!E:E)</f>
        <v>Tier - 1</v>
      </c>
      <c r="R489" s="8" t="str">
        <f>_xlfn.XLOOKUP($A489,Cleaned_Hospital_Details!$A:$A,Cleaned_Hospital_Details!F:F)</f>
        <v>R1024</v>
      </c>
      <c r="S489" s="15">
        <f>_xlfn.XLOOKUP($A489,Cleaned_Hospital_Details!$A:$A,Cleaned_Hospital_Details!G:G)</f>
        <v>31307</v>
      </c>
      <c r="T489" s="8">
        <f>_xlfn.XLOOKUP($A489,Cleaned_Hospital_Details!$A:$A,Cleaned_Hospital_Details!H:H)</f>
        <v>37</v>
      </c>
      <c r="U489" s="8" t="str">
        <f>_xlfn.XLOOKUP($A489,Cleaned_Hospital_Details!$A:$A,Cleaned_Hospital_Details!I:I)</f>
        <v>Adult</v>
      </c>
      <c r="V489" t="str">
        <f t="shared" si="7"/>
        <v>Kristin Patchell</v>
      </c>
    </row>
    <row r="490" spans="1:22" ht="15.6" x14ac:dyDescent="0.3">
      <c r="A490" s="10" t="s">
        <v>526</v>
      </c>
      <c r="B490" s="8" t="str">
        <f>VLOOKUP(A490,Cleaned_Customer_Names!A489:D2824,2,0)</f>
        <v>Mr.</v>
      </c>
      <c r="C490" s="8" t="str">
        <f>VLOOKUP(A490,Cleaned_Customer_Names!A489:D2824,3,0)</f>
        <v>Timothy</v>
      </c>
      <c r="D490" s="8" t="str">
        <f>VLOOKUP($A490,Cleaned_Customer_Names!$A489:$D2824,4,0)</f>
        <v>Catoggio</v>
      </c>
      <c r="E490" s="22">
        <f>VLOOKUP($A490,Cleaned_Medical_Exam!$A489:$J2824,2,0)</f>
        <v>29.64</v>
      </c>
      <c r="F490" s="24">
        <f>VLOOKUP($A490,Cleaned_Medical_Exam!$A489:$J2824,3,0)</f>
        <v>4.93</v>
      </c>
      <c r="G490" s="20" t="str">
        <f>VLOOKUP($A490,Cleaned_Medical_Exam!$A489:$J2824,4,0)</f>
        <v>No</v>
      </c>
      <c r="H490" s="20" t="str">
        <f>VLOOKUP($A490,Cleaned_Medical_Exam!$A489:$J2824,5,0)</f>
        <v>No</v>
      </c>
      <c r="I490" s="20" t="str">
        <f>VLOOKUP($A490,Cleaned_Medical_Exam!$A489:$J2824,6,0)</f>
        <v>Yes</v>
      </c>
      <c r="J490" s="48">
        <f>VLOOKUP($A490,Cleaned_Medical_Exam!$A489:$J2824,7,0)</f>
        <v>1</v>
      </c>
      <c r="K490" s="8" t="str">
        <f>VLOOKUP($A490,Cleaned_Medical_Exam!$A489:$J2824,8,0)</f>
        <v>No</v>
      </c>
      <c r="L490" s="20" t="str">
        <f>VLOOKUP($A490,Cleaned_Medical_Exam!$A489:$J2824,9,0)</f>
        <v>Overweight</v>
      </c>
      <c r="M490" s="20" t="str">
        <f>VLOOKUP($A490,Cleaned_Medical_Exam!$A489:$J2824,10,0)</f>
        <v>Normal</v>
      </c>
      <c r="N490" s="48">
        <f>_xlfn.XLOOKUP(A490,Cleaned_Hospital_Details!A:A,Cleaned_Hospital_Details!B:B)</f>
        <v>1</v>
      </c>
      <c r="O490" s="49">
        <f>_xlfn.XLOOKUP($A490,Cleaned_Hospital_Details!$A:$A,Cleaned_Hospital_Details!C:C)</f>
        <v>20277.810000000001</v>
      </c>
      <c r="P490" s="8" t="str">
        <f>_xlfn.XLOOKUP($A490,Cleaned_Hospital_Details!$A:$A,Cleaned_Hospital_Details!D:D)</f>
        <v>Tier - 3</v>
      </c>
      <c r="Q490" s="8" t="str">
        <f>_xlfn.XLOOKUP($A490,Cleaned_Hospital_Details!$A:$A,Cleaned_Hospital_Details!E:E)</f>
        <v>Tier - 3</v>
      </c>
      <c r="R490" s="8" t="str">
        <f>_xlfn.XLOOKUP($A490,Cleaned_Hospital_Details!$A:$A,Cleaned_Hospital_Details!F:F)</f>
        <v>R1016</v>
      </c>
      <c r="S490" s="15">
        <f>_xlfn.XLOOKUP($A490,Cleaned_Hospital_Details!$A:$A,Cleaned_Hospital_Details!G:G)</f>
        <v>34219</v>
      </c>
      <c r="T490" s="8">
        <f>_xlfn.XLOOKUP($A490,Cleaned_Hospital_Details!$A:$A,Cleaned_Hospital_Details!H:H)</f>
        <v>29</v>
      </c>
      <c r="U490" s="8" t="str">
        <f>_xlfn.XLOOKUP($A490,Cleaned_Hospital_Details!$A:$A,Cleaned_Hospital_Details!I:I)</f>
        <v>Adult</v>
      </c>
      <c r="V490" t="str">
        <f t="shared" si="7"/>
        <v>Timothy Catoggio</v>
      </c>
    </row>
    <row r="491" spans="1:22" ht="15.6" x14ac:dyDescent="0.3">
      <c r="A491" s="10" t="s">
        <v>527</v>
      </c>
      <c r="B491" s="8" t="str">
        <f>VLOOKUP(A491,Cleaned_Customer_Names!A490:D2825,2,0)</f>
        <v>Mr.</v>
      </c>
      <c r="C491" s="8" t="str">
        <f>VLOOKUP(A491,Cleaned_Customer_Names!A490:D2825,3,0)</f>
        <v>Scott</v>
      </c>
      <c r="D491" s="8" t="str">
        <f>VLOOKUP($A491,Cleaned_Customer_Names!$A490:$D2825,4,0)</f>
        <v>Adams</v>
      </c>
      <c r="E491" s="22">
        <f>VLOOKUP($A491,Cleaned_Medical_Exam!$A490:$J2825,2,0)</f>
        <v>53.93</v>
      </c>
      <c r="F491" s="24">
        <f>VLOOKUP($A491,Cleaned_Medical_Exam!$A490:$J2825,3,0)</f>
        <v>5.34</v>
      </c>
      <c r="G491" s="20" t="str">
        <f>VLOOKUP($A491,Cleaned_Medical_Exam!$A490:$J2825,4,0)</f>
        <v>Yes</v>
      </c>
      <c r="H491" s="20" t="str">
        <f>VLOOKUP($A491,Cleaned_Medical_Exam!$A490:$J2825,5,0)</f>
        <v>No</v>
      </c>
      <c r="I491" s="20" t="str">
        <f>VLOOKUP($A491,Cleaned_Medical_Exam!$A490:$J2825,6,0)</f>
        <v>No</v>
      </c>
      <c r="J491" s="48">
        <f>VLOOKUP($A491,Cleaned_Medical_Exam!$A490:$J2825,7,0)</f>
        <v>2</v>
      </c>
      <c r="K491" s="8" t="str">
        <f>VLOOKUP($A491,Cleaned_Medical_Exam!$A490:$J2825,8,0)</f>
        <v>No</v>
      </c>
      <c r="L491" s="20" t="str">
        <f>VLOOKUP($A491,Cleaned_Medical_Exam!$A490:$J2825,9,0)</f>
        <v>Obesity</v>
      </c>
      <c r="M491" s="20" t="str">
        <f>VLOOKUP($A491,Cleaned_Medical_Exam!$A490:$J2825,10,0)</f>
        <v>Normal</v>
      </c>
      <c r="N491" s="48">
        <f>_xlfn.XLOOKUP(A491,Cleaned_Hospital_Details!A:A,Cleaned_Hospital_Details!B:B)</f>
        <v>0</v>
      </c>
      <c r="O491" s="49">
        <f>_xlfn.XLOOKUP($A491,Cleaned_Hospital_Details!$A:$A,Cleaned_Hospital_Details!C:C)</f>
        <v>20253.84</v>
      </c>
      <c r="P491" s="8" t="str">
        <f>_xlfn.XLOOKUP($A491,Cleaned_Hospital_Details!$A:$A,Cleaned_Hospital_Details!D:D)</f>
        <v>Tier - 2</v>
      </c>
      <c r="Q491" s="8" t="str">
        <f>_xlfn.XLOOKUP($A491,Cleaned_Hospital_Details!$A:$A,Cleaned_Hospital_Details!E:E)</f>
        <v>Tier - 3</v>
      </c>
      <c r="R491" s="8" t="str">
        <f>_xlfn.XLOOKUP($A491,Cleaned_Hospital_Details!$A:$A,Cleaned_Hospital_Details!F:F)</f>
        <v>R1012</v>
      </c>
      <c r="S491" s="15">
        <f>_xlfn.XLOOKUP($A491,Cleaned_Hospital_Details!$A:$A,Cleaned_Hospital_Details!G:G)</f>
        <v>24341</v>
      </c>
      <c r="T491" s="8">
        <f>_xlfn.XLOOKUP($A491,Cleaned_Hospital_Details!$A:$A,Cleaned_Hospital_Details!H:H)</f>
        <v>56</v>
      </c>
      <c r="U491" s="8" t="str">
        <f>_xlfn.XLOOKUP($A491,Cleaned_Hospital_Details!$A:$A,Cleaned_Hospital_Details!I:I)</f>
        <v>Old</v>
      </c>
      <c r="V491" t="str">
        <f t="shared" si="7"/>
        <v>Scott Adams</v>
      </c>
    </row>
    <row r="492" spans="1:22" ht="15.6" x14ac:dyDescent="0.3">
      <c r="A492" s="10" t="s">
        <v>528</v>
      </c>
      <c r="B492" s="8" t="str">
        <f>VLOOKUP(A492,Cleaned_Customer_Names!A491:D2826,2,0)</f>
        <v>Ms.</v>
      </c>
      <c r="C492" s="8" t="str">
        <f>VLOOKUP(A492,Cleaned_Customer_Names!A491:D2826,3,0)</f>
        <v>Carly</v>
      </c>
      <c r="D492" s="8" t="str">
        <f>VLOOKUP($A492,Cleaned_Customer_Names!$A491:$D2826,4,0)</f>
        <v>Windt</v>
      </c>
      <c r="E492" s="22">
        <f>VLOOKUP($A492,Cleaned_Medical_Exam!$A491:$J2826,2,0)</f>
        <v>28.024999999999999</v>
      </c>
      <c r="F492" s="24">
        <f>VLOOKUP($A492,Cleaned_Medical_Exam!$A491:$J2826,3,0)</f>
        <v>5.65</v>
      </c>
      <c r="G492" s="20" t="str">
        <f>VLOOKUP($A492,Cleaned_Medical_Exam!$A491:$J2826,4,0)</f>
        <v>No</v>
      </c>
      <c r="H492" s="20" t="str">
        <f>VLOOKUP($A492,Cleaned_Medical_Exam!$A491:$J2826,5,0)</f>
        <v>No</v>
      </c>
      <c r="I492" s="20" t="str">
        <f>VLOOKUP($A492,Cleaned_Medical_Exam!$A491:$J2826,6,0)</f>
        <v>No</v>
      </c>
      <c r="J492" s="48">
        <f>VLOOKUP($A492,Cleaned_Medical_Exam!$A491:$J2826,7,0)</f>
        <v>1</v>
      </c>
      <c r="K492" s="8" t="str">
        <f>VLOOKUP($A492,Cleaned_Medical_Exam!$A491:$J2826,8,0)</f>
        <v>Yes</v>
      </c>
      <c r="L492" s="20" t="str">
        <f>VLOOKUP($A492,Cleaned_Medical_Exam!$A491:$J2826,9,0)</f>
        <v>Overweight</v>
      </c>
      <c r="M492" s="20" t="str">
        <f>VLOOKUP($A492,Cleaned_Medical_Exam!$A491:$J2826,10,0)</f>
        <v>Normal</v>
      </c>
      <c r="N492" s="48">
        <f>_xlfn.XLOOKUP(A492,Cleaned_Hospital_Details!A:A,Cleaned_Hospital_Details!B:B)</f>
        <v>0</v>
      </c>
      <c r="O492" s="49">
        <f>_xlfn.XLOOKUP($A492,Cleaned_Hospital_Details!$A:$A,Cleaned_Hospital_Details!C:C)</f>
        <v>20234.849999999999</v>
      </c>
      <c r="P492" s="8" t="str">
        <f>_xlfn.XLOOKUP($A492,Cleaned_Hospital_Details!$A:$A,Cleaned_Hospital_Details!D:D)</f>
        <v>Tier - 2</v>
      </c>
      <c r="Q492" s="8" t="str">
        <f>_xlfn.XLOOKUP($A492,Cleaned_Hospital_Details!$A:$A,Cleaned_Hospital_Details!E:E)</f>
        <v>Tier - 3</v>
      </c>
      <c r="R492" s="8" t="str">
        <f>_xlfn.XLOOKUP($A492,Cleaned_Hospital_Details!$A:$A,Cleaned_Hospital_Details!F:F)</f>
        <v>R1012</v>
      </c>
      <c r="S492" s="15">
        <f>_xlfn.XLOOKUP($A492,Cleaned_Hospital_Details!$A:$A,Cleaned_Hospital_Details!G:G)</f>
        <v>32067</v>
      </c>
      <c r="T492" s="8">
        <f>_xlfn.XLOOKUP($A492,Cleaned_Hospital_Details!$A:$A,Cleaned_Hospital_Details!H:H)</f>
        <v>35</v>
      </c>
      <c r="U492" s="8" t="str">
        <f>_xlfn.XLOOKUP($A492,Cleaned_Hospital_Details!$A:$A,Cleaned_Hospital_Details!I:I)</f>
        <v>Adult</v>
      </c>
      <c r="V492" t="str">
        <f t="shared" si="7"/>
        <v>Carly Windt</v>
      </c>
    </row>
    <row r="493" spans="1:22" ht="15.6" x14ac:dyDescent="0.3">
      <c r="A493" s="10" t="s">
        <v>529</v>
      </c>
      <c r="B493" s="8" t="str">
        <f>VLOOKUP(A493,Cleaned_Customer_Names!A492:D2827,2,0)</f>
        <v>Ms.</v>
      </c>
      <c r="C493" s="8" t="str">
        <f>VLOOKUP(A493,Cleaned_Customer_Names!A492:D2827,3,0)</f>
        <v>Lisa</v>
      </c>
      <c r="D493" s="8" t="str">
        <f>VLOOKUP($A493,Cleaned_Customer_Names!$A492:$D2827,4,0)</f>
        <v>Ryan</v>
      </c>
      <c r="E493" s="22">
        <f>VLOOKUP($A493,Cleaned_Medical_Exam!$A492:$J2827,2,0)</f>
        <v>27.5</v>
      </c>
      <c r="F493" s="24">
        <f>VLOOKUP($A493,Cleaned_Medical_Exam!$A492:$J2827,3,0)</f>
        <v>4.49</v>
      </c>
      <c r="G493" s="20" t="str">
        <f>VLOOKUP($A493,Cleaned_Medical_Exam!$A492:$J2827,4,0)</f>
        <v>No</v>
      </c>
      <c r="H493" s="20" t="str">
        <f>VLOOKUP($A493,Cleaned_Medical_Exam!$A492:$J2827,5,0)</f>
        <v>No</v>
      </c>
      <c r="I493" s="20" t="str">
        <f>VLOOKUP($A493,Cleaned_Medical_Exam!$A492:$J2827,6,0)</f>
        <v>No</v>
      </c>
      <c r="J493" s="48">
        <f>VLOOKUP($A493,Cleaned_Medical_Exam!$A492:$J2827,7,0)</f>
        <v>0</v>
      </c>
      <c r="K493" s="8" t="str">
        <f>VLOOKUP($A493,Cleaned_Medical_Exam!$A492:$J2827,8,0)</f>
        <v>No</v>
      </c>
      <c r="L493" s="20" t="str">
        <f>VLOOKUP($A493,Cleaned_Medical_Exam!$A492:$J2827,9,0)</f>
        <v>Overweight</v>
      </c>
      <c r="M493" s="20" t="str">
        <f>VLOOKUP($A493,Cleaned_Medical_Exam!$A492:$J2827,10,0)</f>
        <v>Normal</v>
      </c>
      <c r="N493" s="48">
        <f>_xlfn.XLOOKUP(A493,Cleaned_Hospital_Details!A:A,Cleaned_Hospital_Details!B:B)</f>
        <v>2</v>
      </c>
      <c r="O493" s="49">
        <f>_xlfn.XLOOKUP($A493,Cleaned_Hospital_Details!$A:$A,Cleaned_Hospital_Details!C:C)</f>
        <v>20177.669999999998</v>
      </c>
      <c r="P493" s="8" t="str">
        <f>_xlfn.XLOOKUP($A493,Cleaned_Hospital_Details!$A:$A,Cleaned_Hospital_Details!D:D)</f>
        <v>Tier - 2</v>
      </c>
      <c r="Q493" s="8" t="str">
        <f>_xlfn.XLOOKUP($A493,Cleaned_Hospital_Details!$A:$A,Cleaned_Hospital_Details!E:E)</f>
        <v>Tier - 1</v>
      </c>
      <c r="R493" s="8" t="str">
        <f>_xlfn.XLOOKUP($A493,Cleaned_Hospital_Details!$A:$A,Cleaned_Hospital_Details!F:F)</f>
        <v>R1011</v>
      </c>
      <c r="S493" s="15">
        <f>_xlfn.XLOOKUP($A493,Cleaned_Hospital_Details!$A:$A,Cleaned_Hospital_Details!G:G)</f>
        <v>34493</v>
      </c>
      <c r="T493" s="8">
        <f>_xlfn.XLOOKUP($A493,Cleaned_Hospital_Details!$A:$A,Cleaned_Hospital_Details!H:H)</f>
        <v>29</v>
      </c>
      <c r="U493" s="8" t="str">
        <f>_xlfn.XLOOKUP($A493,Cleaned_Hospital_Details!$A:$A,Cleaned_Hospital_Details!I:I)</f>
        <v>Adult</v>
      </c>
      <c r="V493" t="str">
        <f t="shared" si="7"/>
        <v>Lisa Ryan</v>
      </c>
    </row>
    <row r="494" spans="1:22" ht="15.6" x14ac:dyDescent="0.3">
      <c r="A494" s="10" t="s">
        <v>530</v>
      </c>
      <c r="B494" s="8" t="str">
        <f>VLOOKUP(A494,Cleaned_Customer_Names!A493:D2828,2,0)</f>
        <v>Ms.</v>
      </c>
      <c r="C494" s="8" t="str">
        <f>VLOOKUP(A494,Cleaned_Customer_Names!A493:D2828,3,0)</f>
        <v>Stacey</v>
      </c>
      <c r="D494" s="8" t="str">
        <f>VLOOKUP($A494,Cleaned_Customer_Names!$A493:$D2828,4,0)</f>
        <v>Marion</v>
      </c>
      <c r="E494" s="22">
        <f>VLOOKUP($A494,Cleaned_Medical_Exam!$A493:$J2828,2,0)</f>
        <v>21.8</v>
      </c>
      <c r="F494" s="24">
        <f>VLOOKUP($A494,Cleaned_Medical_Exam!$A493:$J2828,3,0)</f>
        <v>10.55</v>
      </c>
      <c r="G494" s="20" t="str">
        <f>VLOOKUP($A494,Cleaned_Medical_Exam!$A493:$J2828,4,0)</f>
        <v>No</v>
      </c>
      <c r="H494" s="20" t="str">
        <f>VLOOKUP($A494,Cleaned_Medical_Exam!$A493:$J2828,5,0)</f>
        <v>No</v>
      </c>
      <c r="I494" s="20" t="str">
        <f>VLOOKUP($A494,Cleaned_Medical_Exam!$A493:$J2828,6,0)</f>
        <v>No</v>
      </c>
      <c r="J494" s="48">
        <f>VLOOKUP($A494,Cleaned_Medical_Exam!$A493:$J2828,7,0)</f>
        <v>0</v>
      </c>
      <c r="K494" s="8" t="str">
        <f>VLOOKUP($A494,Cleaned_Medical_Exam!$A493:$J2828,8,0)</f>
        <v>Yes</v>
      </c>
      <c r="L494" s="20" t="str">
        <f>VLOOKUP($A494,Cleaned_Medical_Exam!$A493:$J2828,9,0)</f>
        <v>Healthy Weight</v>
      </c>
      <c r="M494" s="20" t="str">
        <f>VLOOKUP($A494,Cleaned_Medical_Exam!$A493:$J2828,10,0)</f>
        <v>Diabetes</v>
      </c>
      <c r="N494" s="48">
        <f>_xlfn.XLOOKUP(A494,Cleaned_Hospital_Details!A:A,Cleaned_Hospital_Details!B:B)</f>
        <v>0</v>
      </c>
      <c r="O494" s="49">
        <f>_xlfn.XLOOKUP($A494,Cleaned_Hospital_Details!$A:$A,Cleaned_Hospital_Details!C:C)</f>
        <v>20167.34</v>
      </c>
      <c r="P494" s="8" t="str">
        <f>_xlfn.XLOOKUP($A494,Cleaned_Hospital_Details!$A:$A,Cleaned_Hospital_Details!D:D)</f>
        <v>Tier - 3</v>
      </c>
      <c r="Q494" s="8" t="str">
        <f>_xlfn.XLOOKUP($A494,Cleaned_Hospital_Details!$A:$A,Cleaned_Hospital_Details!E:E)</f>
        <v>Tier - 3</v>
      </c>
      <c r="R494" s="8" t="str">
        <f>_xlfn.XLOOKUP($A494,Cleaned_Hospital_Details!$A:$A,Cleaned_Hospital_Details!F:F)</f>
        <v>R1011</v>
      </c>
      <c r="S494" s="15">
        <f>_xlfn.XLOOKUP($A494,Cleaned_Hospital_Details!$A:$A,Cleaned_Hospital_Details!G:G)</f>
        <v>37446</v>
      </c>
      <c r="T494" s="8">
        <f>_xlfn.XLOOKUP($A494,Cleaned_Hospital_Details!$A:$A,Cleaned_Hospital_Details!H:H)</f>
        <v>20</v>
      </c>
      <c r="U494" s="8" t="str">
        <f>_xlfn.XLOOKUP($A494,Cleaned_Hospital_Details!$A:$A,Cleaned_Hospital_Details!I:I)</f>
        <v>Adult</v>
      </c>
      <c r="V494" t="str">
        <f t="shared" si="7"/>
        <v>Stacey Marion</v>
      </c>
    </row>
    <row r="495" spans="1:22" ht="15.6" x14ac:dyDescent="0.3">
      <c r="A495" s="10" t="s">
        <v>531</v>
      </c>
      <c r="B495" s="8" t="str">
        <f>VLOOKUP(A495,Cleaned_Customer_Names!A494:D2829,2,0)</f>
        <v>Mr.</v>
      </c>
      <c r="C495" s="8" t="str">
        <f>VLOOKUP(A495,Cleaned_Customer_Names!A494:D2829,3,0)</f>
        <v>Louis</v>
      </c>
      <c r="D495" s="8" t="str">
        <f>VLOOKUP($A495,Cleaned_Customer_Names!$A494:$D2829,4,0)</f>
        <v>Raffetto</v>
      </c>
      <c r="E495" s="22">
        <f>VLOOKUP($A495,Cleaned_Medical_Exam!$A494:$J2829,2,0)</f>
        <v>26.41</v>
      </c>
      <c r="F495" s="24">
        <f>VLOOKUP($A495,Cleaned_Medical_Exam!$A494:$J2829,3,0)</f>
        <v>4.92</v>
      </c>
      <c r="G495" s="20" t="str">
        <f>VLOOKUP($A495,Cleaned_Medical_Exam!$A494:$J2829,4,0)</f>
        <v>Yes</v>
      </c>
      <c r="H495" s="20" t="str">
        <f>VLOOKUP($A495,Cleaned_Medical_Exam!$A494:$J2829,5,0)</f>
        <v>No</v>
      </c>
      <c r="I495" s="20" t="str">
        <f>VLOOKUP($A495,Cleaned_Medical_Exam!$A494:$J2829,6,0)</f>
        <v>Yes</v>
      </c>
      <c r="J495" s="48">
        <f>VLOOKUP($A495,Cleaned_Medical_Exam!$A494:$J2829,7,0)</f>
        <v>1</v>
      </c>
      <c r="K495" s="8" t="str">
        <f>VLOOKUP($A495,Cleaned_Medical_Exam!$A494:$J2829,8,0)</f>
        <v>Yes</v>
      </c>
      <c r="L495" s="20" t="str">
        <f>VLOOKUP($A495,Cleaned_Medical_Exam!$A494:$J2829,9,0)</f>
        <v>Overweight</v>
      </c>
      <c r="M495" s="20" t="str">
        <f>VLOOKUP($A495,Cleaned_Medical_Exam!$A494:$J2829,10,0)</f>
        <v>Normal</v>
      </c>
      <c r="N495" s="48">
        <f>_xlfn.XLOOKUP(A495,Cleaned_Hospital_Details!A:A,Cleaned_Hospital_Details!B:B)</f>
        <v>0</v>
      </c>
      <c r="O495" s="49">
        <f>_xlfn.XLOOKUP($A495,Cleaned_Hospital_Details!$A:$A,Cleaned_Hospital_Details!C:C)</f>
        <v>20149.32</v>
      </c>
      <c r="P495" s="8" t="str">
        <f>_xlfn.XLOOKUP($A495,Cleaned_Hospital_Details!$A:$A,Cleaned_Hospital_Details!D:D)</f>
        <v>Tier - 2</v>
      </c>
      <c r="Q495" s="8" t="str">
        <f>_xlfn.XLOOKUP($A495,Cleaned_Hospital_Details!$A:$A,Cleaned_Hospital_Details!E:E)</f>
        <v>Tier - 1</v>
      </c>
      <c r="R495" s="8" t="str">
        <f>_xlfn.XLOOKUP($A495,Cleaned_Hospital_Details!$A:$A,Cleaned_Hospital_Details!F:F)</f>
        <v>R1016</v>
      </c>
      <c r="S495" s="15">
        <f>_xlfn.XLOOKUP($A495,Cleaned_Hospital_Details!$A:$A,Cleaned_Hospital_Details!G:G)</f>
        <v>30595</v>
      </c>
      <c r="T495" s="8">
        <f>_xlfn.XLOOKUP($A495,Cleaned_Hospital_Details!$A:$A,Cleaned_Hospital_Details!H:H)</f>
        <v>39</v>
      </c>
      <c r="U495" s="8" t="str">
        <f>_xlfn.XLOOKUP($A495,Cleaned_Hospital_Details!$A:$A,Cleaned_Hospital_Details!I:I)</f>
        <v>Adult</v>
      </c>
      <c r="V495" t="str">
        <f t="shared" si="7"/>
        <v>Louis Raffetto</v>
      </c>
    </row>
    <row r="496" spans="1:22" ht="15.6" x14ac:dyDescent="0.3">
      <c r="A496" s="10" t="s">
        <v>532</v>
      </c>
      <c r="B496" s="8" t="str">
        <f>VLOOKUP(A496,Cleaned_Customer_Names!A495:D2830,2,0)</f>
        <v>Mr.</v>
      </c>
      <c r="C496" s="8" t="str">
        <f>VLOOKUP(A496,Cleaned_Customer_Names!A495:D2830,3,0)</f>
        <v>Brian</v>
      </c>
      <c r="D496" s="8" t="str">
        <f>VLOOKUP($A496,Cleaned_Customer_Names!$A495:$D2830,4,0)</f>
        <v>Young</v>
      </c>
      <c r="E496" s="22">
        <f>VLOOKUP($A496,Cleaned_Medical_Exam!$A495:$J2830,2,0)</f>
        <v>27.835000000000001</v>
      </c>
      <c r="F496" s="24">
        <f>VLOOKUP($A496,Cleaned_Medical_Exam!$A495:$J2830,3,0)</f>
        <v>5.9</v>
      </c>
      <c r="G496" s="20" t="str">
        <f>VLOOKUP($A496,Cleaned_Medical_Exam!$A495:$J2830,4,0)</f>
        <v>Yes</v>
      </c>
      <c r="H496" s="20" t="str">
        <f>VLOOKUP($A496,Cleaned_Medical_Exam!$A495:$J2830,5,0)</f>
        <v>No</v>
      </c>
      <c r="I496" s="20" t="str">
        <f>VLOOKUP($A496,Cleaned_Medical_Exam!$A495:$J2830,6,0)</f>
        <v>No</v>
      </c>
      <c r="J496" s="48">
        <f>VLOOKUP($A496,Cleaned_Medical_Exam!$A495:$J2830,7,0)</f>
        <v>1</v>
      </c>
      <c r="K496" s="8" t="str">
        <f>VLOOKUP($A496,Cleaned_Medical_Exam!$A495:$J2830,8,0)</f>
        <v>Yes</v>
      </c>
      <c r="L496" s="20" t="str">
        <f>VLOOKUP($A496,Cleaned_Medical_Exam!$A495:$J2830,9,0)</f>
        <v>Overweight</v>
      </c>
      <c r="M496" s="20" t="str">
        <f>VLOOKUP($A496,Cleaned_Medical_Exam!$A495:$J2830,10,0)</f>
        <v>Prediabetes</v>
      </c>
      <c r="N496" s="48">
        <f>_xlfn.XLOOKUP(A496,Cleaned_Hospital_Details!A:A,Cleaned_Hospital_Details!B:B)</f>
        <v>1</v>
      </c>
      <c r="O496" s="49">
        <f>_xlfn.XLOOKUP($A496,Cleaned_Hospital_Details!$A:$A,Cleaned_Hospital_Details!C:C)</f>
        <v>20009.63</v>
      </c>
      <c r="P496" s="8" t="str">
        <f>_xlfn.XLOOKUP($A496,Cleaned_Hospital_Details!$A:$A,Cleaned_Hospital_Details!D:D)</f>
        <v>Tier - 2</v>
      </c>
      <c r="Q496" s="8" t="str">
        <f>_xlfn.XLOOKUP($A496,Cleaned_Hospital_Details!$A:$A,Cleaned_Hospital_Details!E:E)</f>
        <v>Tier - 1</v>
      </c>
      <c r="R496" s="8" t="str">
        <f>_xlfn.XLOOKUP($A496,Cleaned_Hospital_Details!$A:$A,Cleaned_Hospital_Details!F:F)</f>
        <v>R1012</v>
      </c>
      <c r="S496" s="15">
        <f>_xlfn.XLOOKUP($A496,Cleaned_Hospital_Details!$A:$A,Cleaned_Hospital_Details!G:G)</f>
        <v>32349</v>
      </c>
      <c r="T496" s="8">
        <f>_xlfn.XLOOKUP($A496,Cleaned_Hospital_Details!$A:$A,Cleaned_Hospital_Details!H:H)</f>
        <v>34</v>
      </c>
      <c r="U496" s="8" t="str">
        <f>_xlfn.XLOOKUP($A496,Cleaned_Hospital_Details!$A:$A,Cleaned_Hospital_Details!I:I)</f>
        <v>Adult</v>
      </c>
      <c r="V496" t="str">
        <f t="shared" si="7"/>
        <v>Brian Young</v>
      </c>
    </row>
    <row r="497" spans="1:22" ht="15.6" x14ac:dyDescent="0.3">
      <c r="A497" s="10" t="s">
        <v>533</v>
      </c>
      <c r="B497" s="8" t="str">
        <f>VLOOKUP(A497,Cleaned_Customer_Names!A496:D2831,2,0)</f>
        <v>Mrs.</v>
      </c>
      <c r="C497" s="8" t="str">
        <f>VLOOKUP(A497,Cleaned_Customer_Names!A496:D2831,3,0)</f>
        <v>Jessica</v>
      </c>
      <c r="D497" s="8" t="str">
        <f>VLOOKUP($A497,Cleaned_Customer_Names!$A496:$D2831,4,0)</f>
        <v>Oehlke</v>
      </c>
      <c r="E497" s="22">
        <f>VLOOKUP($A497,Cleaned_Medical_Exam!$A496:$J2831,2,0)</f>
        <v>51.74</v>
      </c>
      <c r="F497" s="24">
        <f>VLOOKUP($A497,Cleaned_Medical_Exam!$A496:$J2831,3,0)</f>
        <v>4.9800000000000004</v>
      </c>
      <c r="G497" s="20" t="str">
        <f>VLOOKUP($A497,Cleaned_Medical_Exam!$A496:$J2831,4,0)</f>
        <v>Yes</v>
      </c>
      <c r="H497" s="20" t="str">
        <f>VLOOKUP($A497,Cleaned_Medical_Exam!$A496:$J2831,5,0)</f>
        <v>No</v>
      </c>
      <c r="I497" s="20" t="str">
        <f>VLOOKUP($A497,Cleaned_Medical_Exam!$A496:$J2831,6,0)</f>
        <v>No</v>
      </c>
      <c r="J497" s="48">
        <f>VLOOKUP($A497,Cleaned_Medical_Exam!$A496:$J2831,7,0)</f>
        <v>2</v>
      </c>
      <c r="K497" s="8" t="str">
        <f>VLOOKUP($A497,Cleaned_Medical_Exam!$A496:$J2831,8,0)</f>
        <v>No</v>
      </c>
      <c r="L497" s="20" t="str">
        <f>VLOOKUP($A497,Cleaned_Medical_Exam!$A496:$J2831,9,0)</f>
        <v>Obesity</v>
      </c>
      <c r="M497" s="20" t="str">
        <f>VLOOKUP($A497,Cleaned_Medical_Exam!$A496:$J2831,10,0)</f>
        <v>Normal</v>
      </c>
      <c r="N497" s="48">
        <f>_xlfn.XLOOKUP(A497,Cleaned_Hospital_Details!A:A,Cleaned_Hospital_Details!B:B)</f>
        <v>0</v>
      </c>
      <c r="O497" s="49">
        <f>_xlfn.XLOOKUP($A497,Cleaned_Hospital_Details!$A:$A,Cleaned_Hospital_Details!C:C)</f>
        <v>19995.29</v>
      </c>
      <c r="P497" s="8" t="str">
        <f>_xlfn.XLOOKUP($A497,Cleaned_Hospital_Details!$A:$A,Cleaned_Hospital_Details!D:D)</f>
        <v>Tier - 1</v>
      </c>
      <c r="Q497" s="8" t="str">
        <f>_xlfn.XLOOKUP($A497,Cleaned_Hospital_Details!$A:$A,Cleaned_Hospital_Details!E:E)</f>
        <v>Tier - 3</v>
      </c>
      <c r="R497" s="8" t="str">
        <f>_xlfn.XLOOKUP($A497,Cleaned_Hospital_Details!$A:$A,Cleaned_Hospital_Details!F:F)</f>
        <v>R1026</v>
      </c>
      <c r="S497" s="15">
        <f>_xlfn.XLOOKUP($A497,Cleaned_Hospital_Details!$A:$A,Cleaned_Hospital_Details!G:G)</f>
        <v>24329</v>
      </c>
      <c r="T497" s="8">
        <f>_xlfn.XLOOKUP($A497,Cleaned_Hospital_Details!$A:$A,Cleaned_Hospital_Details!H:H)</f>
        <v>56</v>
      </c>
      <c r="U497" s="8" t="str">
        <f>_xlfn.XLOOKUP($A497,Cleaned_Hospital_Details!$A:$A,Cleaned_Hospital_Details!I:I)</f>
        <v>Old</v>
      </c>
      <c r="V497" t="str">
        <f t="shared" si="7"/>
        <v>Jessica Oehlke</v>
      </c>
    </row>
    <row r="498" spans="1:22" ht="15.6" x14ac:dyDescent="0.3">
      <c r="A498" s="10" t="s">
        <v>534</v>
      </c>
      <c r="B498" s="8" t="str">
        <f>VLOOKUP(A498,Cleaned_Customer_Names!A497:D2832,2,0)</f>
        <v>Ms.</v>
      </c>
      <c r="C498" s="8" t="str">
        <f>VLOOKUP(A498,Cleaned_Customer_Names!A497:D2832,3,0)</f>
        <v>Dawn</v>
      </c>
      <c r="D498" s="8" t="str">
        <f>VLOOKUP($A498,Cleaned_Customer_Names!$A497:$D2832,4,0)</f>
        <v>Sudol</v>
      </c>
      <c r="E498" s="22">
        <f>VLOOKUP($A498,Cleaned_Medical_Exam!$A497:$J2832,2,0)</f>
        <v>23.37</v>
      </c>
      <c r="F498" s="24">
        <f>VLOOKUP($A498,Cleaned_Medical_Exam!$A497:$J2832,3,0)</f>
        <v>5.8</v>
      </c>
      <c r="G498" s="20" t="str">
        <f>VLOOKUP($A498,Cleaned_Medical_Exam!$A497:$J2832,4,0)</f>
        <v>No</v>
      </c>
      <c r="H498" s="20" t="str">
        <f>VLOOKUP($A498,Cleaned_Medical_Exam!$A497:$J2832,5,0)</f>
        <v>No</v>
      </c>
      <c r="I498" s="20" t="str">
        <f>VLOOKUP($A498,Cleaned_Medical_Exam!$A497:$J2832,6,0)</f>
        <v>No</v>
      </c>
      <c r="J498" s="48">
        <f>VLOOKUP($A498,Cleaned_Medical_Exam!$A497:$J2832,7,0)</f>
        <v>0</v>
      </c>
      <c r="K498" s="8" t="str">
        <f>VLOOKUP($A498,Cleaned_Medical_Exam!$A497:$J2832,8,0)</f>
        <v>Yes</v>
      </c>
      <c r="L498" s="20" t="str">
        <f>VLOOKUP($A498,Cleaned_Medical_Exam!$A497:$J2832,9,0)</f>
        <v>Healthy Weight</v>
      </c>
      <c r="M498" s="20" t="str">
        <f>VLOOKUP($A498,Cleaned_Medical_Exam!$A497:$J2832,10,0)</f>
        <v>Prediabetes</v>
      </c>
      <c r="N498" s="48">
        <f>_xlfn.XLOOKUP(A498,Cleaned_Hospital_Details!A:A,Cleaned_Hospital_Details!B:B)</f>
        <v>0</v>
      </c>
      <c r="O498" s="49">
        <f>_xlfn.XLOOKUP($A498,Cleaned_Hospital_Details!$A:$A,Cleaned_Hospital_Details!C:C)</f>
        <v>19964.75</v>
      </c>
      <c r="P498" s="8" t="str">
        <f>_xlfn.XLOOKUP($A498,Cleaned_Hospital_Details!$A:$A,Cleaned_Hospital_Details!D:D)</f>
        <v>Tier - 1</v>
      </c>
      <c r="Q498" s="8" t="str">
        <f>_xlfn.XLOOKUP($A498,Cleaned_Hospital_Details!$A:$A,Cleaned_Hospital_Details!E:E)</f>
        <v>Tier - 2</v>
      </c>
      <c r="R498" s="8" t="str">
        <f>_xlfn.XLOOKUP($A498,Cleaned_Hospital_Details!$A:$A,Cleaned_Hospital_Details!F:F)</f>
        <v>R1024</v>
      </c>
      <c r="S498" s="15">
        <f>_xlfn.XLOOKUP($A498,Cleaned_Hospital_Details!$A:$A,Cleaned_Hospital_Details!G:G)</f>
        <v>29503</v>
      </c>
      <c r="T498" s="8">
        <f>_xlfn.XLOOKUP($A498,Cleaned_Hospital_Details!$A:$A,Cleaned_Hospital_Details!H:H)</f>
        <v>42</v>
      </c>
      <c r="U498" s="8" t="str">
        <f>_xlfn.XLOOKUP($A498,Cleaned_Hospital_Details!$A:$A,Cleaned_Hospital_Details!I:I)</f>
        <v>Adult</v>
      </c>
      <c r="V498" t="str">
        <f t="shared" si="7"/>
        <v>Dawn Sudol</v>
      </c>
    </row>
    <row r="499" spans="1:22" ht="15.6" x14ac:dyDescent="0.3">
      <c r="A499" s="10" t="s">
        <v>535</v>
      </c>
      <c r="B499" s="8" t="str">
        <f>VLOOKUP(A499,Cleaned_Customer_Names!A498:D2833,2,0)</f>
        <v>Mr.</v>
      </c>
      <c r="C499" s="8" t="str">
        <f>VLOOKUP(A499,Cleaned_Customer_Names!A498:D2833,3,0)</f>
        <v>Chris</v>
      </c>
      <c r="D499" s="8" t="str">
        <f>VLOOKUP($A499,Cleaned_Customer_Names!$A498:$D2833,4,0)</f>
        <v>Van</v>
      </c>
      <c r="E499" s="22">
        <f>VLOOKUP($A499,Cleaned_Medical_Exam!$A498:$J2833,2,0)</f>
        <v>29.7</v>
      </c>
      <c r="F499" s="24">
        <f>VLOOKUP($A499,Cleaned_Medical_Exam!$A498:$J2833,3,0)</f>
        <v>6.21</v>
      </c>
      <c r="G499" s="20" t="str">
        <f>VLOOKUP($A499,Cleaned_Medical_Exam!$A498:$J2833,4,0)</f>
        <v>Yes</v>
      </c>
      <c r="H499" s="20" t="str">
        <f>VLOOKUP($A499,Cleaned_Medical_Exam!$A498:$J2833,5,0)</f>
        <v>No</v>
      </c>
      <c r="I499" s="20" t="str">
        <f>VLOOKUP($A499,Cleaned_Medical_Exam!$A498:$J2833,6,0)</f>
        <v>Yes</v>
      </c>
      <c r="J499" s="48">
        <f>VLOOKUP($A499,Cleaned_Medical_Exam!$A498:$J2833,7,0)</f>
        <v>1</v>
      </c>
      <c r="K499" s="8" t="str">
        <f>VLOOKUP($A499,Cleaned_Medical_Exam!$A498:$J2833,8,0)</f>
        <v>Yes</v>
      </c>
      <c r="L499" s="20" t="str">
        <f>VLOOKUP($A499,Cleaned_Medical_Exam!$A498:$J2833,9,0)</f>
        <v>Overweight</v>
      </c>
      <c r="M499" s="20" t="str">
        <f>VLOOKUP($A499,Cleaned_Medical_Exam!$A498:$J2833,10,0)</f>
        <v>Prediabetes</v>
      </c>
      <c r="N499" s="48">
        <f>_xlfn.XLOOKUP(A499,Cleaned_Hospital_Details!A:A,Cleaned_Hospital_Details!B:B)</f>
        <v>3</v>
      </c>
      <c r="O499" s="49">
        <f>_xlfn.XLOOKUP($A499,Cleaned_Hospital_Details!$A:$A,Cleaned_Hospital_Details!C:C)</f>
        <v>19933.46</v>
      </c>
      <c r="P499" s="8" t="str">
        <f>_xlfn.XLOOKUP($A499,Cleaned_Hospital_Details!$A:$A,Cleaned_Hospital_Details!D:D)</f>
        <v>Tier - 1</v>
      </c>
      <c r="Q499" s="8" t="str">
        <f>_xlfn.XLOOKUP($A499,Cleaned_Hospital_Details!$A:$A,Cleaned_Hospital_Details!E:E)</f>
        <v>Tier - 3</v>
      </c>
      <c r="R499" s="8" t="str">
        <f>_xlfn.XLOOKUP($A499,Cleaned_Hospital_Details!$A:$A,Cleaned_Hospital_Details!F:F)</f>
        <v>R1011</v>
      </c>
      <c r="S499" s="15">
        <f>_xlfn.XLOOKUP($A499,Cleaned_Hospital_Details!$A:$A,Cleaned_Hospital_Details!G:G)</f>
        <v>35721</v>
      </c>
      <c r="T499" s="8">
        <f>_xlfn.XLOOKUP($A499,Cleaned_Hospital_Details!$A:$A,Cleaned_Hospital_Details!H:H)</f>
        <v>25</v>
      </c>
      <c r="U499" s="8" t="str">
        <f>_xlfn.XLOOKUP($A499,Cleaned_Hospital_Details!$A:$A,Cleaned_Hospital_Details!I:I)</f>
        <v>Adult</v>
      </c>
      <c r="V499" t="str">
        <f t="shared" si="7"/>
        <v>Chris Van</v>
      </c>
    </row>
    <row r="500" spans="1:22" ht="15.6" x14ac:dyDescent="0.3">
      <c r="A500" s="10" t="s">
        <v>536</v>
      </c>
      <c r="B500" s="8" t="str">
        <f>VLOOKUP(A500,Cleaned_Customer_Names!A499:D2834,2,0)</f>
        <v>Ms.</v>
      </c>
      <c r="C500" s="8" t="str">
        <f>VLOOKUP(A500,Cleaned_Customer_Names!A499:D2834,3,0)</f>
        <v>Karen</v>
      </c>
      <c r="D500" s="8" t="str">
        <f>VLOOKUP($A500,Cleaned_Customer_Names!$A499:$D2834,4,0)</f>
        <v>Dolge</v>
      </c>
      <c r="E500" s="22">
        <f>VLOOKUP($A500,Cleaned_Medical_Exam!$A499:$J2834,2,0)</f>
        <v>20.045000000000002</v>
      </c>
      <c r="F500" s="24">
        <f>VLOOKUP($A500,Cleaned_Medical_Exam!$A499:$J2834,3,0)</f>
        <v>6.17</v>
      </c>
      <c r="G500" s="20" t="str">
        <f>VLOOKUP($A500,Cleaned_Medical_Exam!$A499:$J2834,4,0)</f>
        <v>No</v>
      </c>
      <c r="H500" s="20" t="str">
        <f>VLOOKUP($A500,Cleaned_Medical_Exam!$A499:$J2834,5,0)</f>
        <v>No</v>
      </c>
      <c r="I500" s="20" t="str">
        <f>VLOOKUP($A500,Cleaned_Medical_Exam!$A499:$J2834,6,0)</f>
        <v>Yes</v>
      </c>
      <c r="J500" s="48">
        <f>VLOOKUP($A500,Cleaned_Medical_Exam!$A499:$J2834,7,0)</f>
        <v>1</v>
      </c>
      <c r="K500" s="8" t="str">
        <f>VLOOKUP($A500,Cleaned_Medical_Exam!$A499:$J2834,8,0)</f>
        <v>Yes</v>
      </c>
      <c r="L500" s="20" t="str">
        <f>VLOOKUP($A500,Cleaned_Medical_Exam!$A499:$J2834,9,0)</f>
        <v>Healthy Weight</v>
      </c>
      <c r="M500" s="20" t="str">
        <f>VLOOKUP($A500,Cleaned_Medical_Exam!$A499:$J2834,10,0)</f>
        <v>Prediabetes</v>
      </c>
      <c r="N500" s="48">
        <f>_xlfn.XLOOKUP(A500,Cleaned_Hospital_Details!A:A,Cleaned_Hospital_Details!B:B)</f>
        <v>2</v>
      </c>
      <c r="O500" s="49">
        <f>_xlfn.XLOOKUP($A500,Cleaned_Hospital_Details!$A:$A,Cleaned_Hospital_Details!C:C)</f>
        <v>19798.05</v>
      </c>
      <c r="P500" s="8" t="str">
        <f>_xlfn.XLOOKUP($A500,Cleaned_Hospital_Details!$A:$A,Cleaned_Hospital_Details!D:D)</f>
        <v>Tier - 1</v>
      </c>
      <c r="Q500" s="8" t="str">
        <f>_xlfn.XLOOKUP($A500,Cleaned_Hospital_Details!$A:$A,Cleaned_Hospital_Details!E:E)</f>
        <v>Tier - 1</v>
      </c>
      <c r="R500" s="8" t="str">
        <f>_xlfn.XLOOKUP($A500,Cleaned_Hospital_Details!$A:$A,Cleaned_Hospital_Details!F:F)</f>
        <v>R1024</v>
      </c>
      <c r="S500" s="15">
        <f>_xlfn.XLOOKUP($A500,Cleaned_Hospital_Details!$A:$A,Cleaned_Hospital_Details!G:G)</f>
        <v>29158</v>
      </c>
      <c r="T500" s="8">
        <f>_xlfn.XLOOKUP($A500,Cleaned_Hospital_Details!$A:$A,Cleaned_Hospital_Details!H:H)</f>
        <v>43</v>
      </c>
      <c r="U500" s="8" t="str">
        <f>_xlfn.XLOOKUP($A500,Cleaned_Hospital_Details!$A:$A,Cleaned_Hospital_Details!I:I)</f>
        <v>Adult</v>
      </c>
      <c r="V500" t="str">
        <f t="shared" si="7"/>
        <v>Karen Dolge</v>
      </c>
    </row>
    <row r="501" spans="1:22" ht="15.6" x14ac:dyDescent="0.3">
      <c r="A501" s="10" t="s">
        <v>537</v>
      </c>
      <c r="B501" s="8" t="str">
        <f>VLOOKUP(A501,Cleaned_Customer_Names!A500:D2835,2,0)</f>
        <v>Ms.</v>
      </c>
      <c r="C501" s="8" t="str">
        <f>VLOOKUP(A501,Cleaned_Customer_Names!A500:D2835,3,0)</f>
        <v>Jessica</v>
      </c>
      <c r="D501" s="8" t="str">
        <f>VLOOKUP($A501,Cleaned_Customer_Names!$A500:$D2835,4,0)</f>
        <v>Marlier</v>
      </c>
      <c r="E501" s="22">
        <f>VLOOKUP($A501,Cleaned_Medical_Exam!$A500:$J2835,2,0)</f>
        <v>27.83</v>
      </c>
      <c r="F501" s="24">
        <f>VLOOKUP($A501,Cleaned_Medical_Exam!$A500:$J2835,3,0)</f>
        <v>5.36</v>
      </c>
      <c r="G501" s="20" t="str">
        <f>VLOOKUP($A501,Cleaned_Medical_Exam!$A500:$J2835,4,0)</f>
        <v>No</v>
      </c>
      <c r="H501" s="20" t="str">
        <f>VLOOKUP($A501,Cleaned_Medical_Exam!$A500:$J2835,5,0)</f>
        <v>No</v>
      </c>
      <c r="I501" s="20" t="str">
        <f>VLOOKUP($A501,Cleaned_Medical_Exam!$A500:$J2835,6,0)</f>
        <v>No</v>
      </c>
      <c r="J501" s="48">
        <f>VLOOKUP($A501,Cleaned_Medical_Exam!$A500:$J2835,7,0)</f>
        <v>2</v>
      </c>
      <c r="K501" s="8" t="str">
        <f>VLOOKUP($A501,Cleaned_Medical_Exam!$A500:$J2835,8,0)</f>
        <v>No</v>
      </c>
      <c r="L501" s="20" t="str">
        <f>VLOOKUP($A501,Cleaned_Medical_Exam!$A500:$J2835,9,0)</f>
        <v>Overweight</v>
      </c>
      <c r="M501" s="20" t="str">
        <f>VLOOKUP($A501,Cleaned_Medical_Exam!$A500:$J2835,10,0)</f>
        <v>Normal</v>
      </c>
      <c r="N501" s="48">
        <f>_xlfn.XLOOKUP(A501,Cleaned_Hospital_Details!A:A,Cleaned_Hospital_Details!B:B)</f>
        <v>3</v>
      </c>
      <c r="O501" s="49">
        <f>_xlfn.XLOOKUP($A501,Cleaned_Hospital_Details!$A:$A,Cleaned_Hospital_Details!C:C)</f>
        <v>19749.38</v>
      </c>
      <c r="P501" s="8" t="str">
        <f>_xlfn.XLOOKUP($A501,Cleaned_Hospital_Details!$A:$A,Cleaned_Hospital_Details!D:D)</f>
        <v>Tier - 1</v>
      </c>
      <c r="Q501" s="8" t="str">
        <f>_xlfn.XLOOKUP($A501,Cleaned_Hospital_Details!$A:$A,Cleaned_Hospital_Details!E:E)</f>
        <v>Tier - 3</v>
      </c>
      <c r="R501" s="8" t="str">
        <f>_xlfn.XLOOKUP($A501,Cleaned_Hospital_Details!$A:$A,Cleaned_Hospital_Details!F:F)</f>
        <v>R1013</v>
      </c>
      <c r="S501" s="15">
        <f>_xlfn.XLOOKUP($A501,Cleaned_Hospital_Details!$A:$A,Cleaned_Hospital_Details!G:G)</f>
        <v>26464</v>
      </c>
      <c r="T501" s="8">
        <f>_xlfn.XLOOKUP($A501,Cleaned_Hospital_Details!$A:$A,Cleaned_Hospital_Details!H:H)</f>
        <v>50</v>
      </c>
      <c r="U501" s="8" t="str">
        <f>_xlfn.XLOOKUP($A501,Cleaned_Hospital_Details!$A:$A,Cleaned_Hospital_Details!I:I)</f>
        <v>Adult</v>
      </c>
      <c r="V501" t="str">
        <f t="shared" si="7"/>
        <v>Jessica Marlier</v>
      </c>
    </row>
    <row r="502" spans="1:22" ht="15.6" x14ac:dyDescent="0.3">
      <c r="A502" s="10" t="s">
        <v>538</v>
      </c>
      <c r="B502" s="8" t="str">
        <f>VLOOKUP(A502,Cleaned_Customer_Names!A501:D2836,2,0)</f>
        <v>Mr.</v>
      </c>
      <c r="C502" s="8" t="str">
        <f>VLOOKUP(A502,Cleaned_Customer_Names!A501:D2836,3,0)</f>
        <v>Mathieu</v>
      </c>
      <c r="D502" s="8" t="str">
        <f>VLOOKUP($A502,Cleaned_Customer_Names!$A501:$D2836,4,0)</f>
        <v>Girard</v>
      </c>
      <c r="E502" s="22">
        <f>VLOOKUP($A502,Cleaned_Medical_Exam!$A501:$J2836,2,0)</f>
        <v>28.93</v>
      </c>
      <c r="F502" s="24">
        <f>VLOOKUP($A502,Cleaned_Medical_Exam!$A501:$J2836,3,0)</f>
        <v>5.2</v>
      </c>
      <c r="G502" s="20" t="str">
        <f>VLOOKUP($A502,Cleaned_Medical_Exam!$A501:$J2836,4,0)</f>
        <v>No</v>
      </c>
      <c r="H502" s="20" t="str">
        <f>VLOOKUP($A502,Cleaned_Medical_Exam!$A501:$J2836,5,0)</f>
        <v>No</v>
      </c>
      <c r="I502" s="20" t="str">
        <f>VLOOKUP($A502,Cleaned_Medical_Exam!$A501:$J2836,6,0)</f>
        <v>No</v>
      </c>
      <c r="J502" s="48">
        <f>VLOOKUP($A502,Cleaned_Medical_Exam!$A501:$J2836,7,0)</f>
        <v>0</v>
      </c>
      <c r="K502" s="8" t="str">
        <f>VLOOKUP($A502,Cleaned_Medical_Exam!$A501:$J2836,8,0)</f>
        <v>Yes</v>
      </c>
      <c r="L502" s="20" t="str">
        <f>VLOOKUP($A502,Cleaned_Medical_Exam!$A501:$J2836,9,0)</f>
        <v>Overweight</v>
      </c>
      <c r="M502" s="20" t="str">
        <f>VLOOKUP($A502,Cleaned_Medical_Exam!$A501:$J2836,10,0)</f>
        <v>Normal</v>
      </c>
      <c r="N502" s="48">
        <f>_xlfn.XLOOKUP(A502,Cleaned_Hospital_Details!A:A,Cleaned_Hospital_Details!B:B)</f>
        <v>1</v>
      </c>
      <c r="O502" s="49">
        <f>_xlfn.XLOOKUP($A502,Cleaned_Hospital_Details!$A:$A,Cleaned_Hospital_Details!C:C)</f>
        <v>19719.689999999999</v>
      </c>
      <c r="P502" s="8" t="str">
        <f>_xlfn.XLOOKUP($A502,Cleaned_Hospital_Details!$A:$A,Cleaned_Hospital_Details!D:D)</f>
        <v>Tier - 1</v>
      </c>
      <c r="Q502" s="8" t="str">
        <f>_xlfn.XLOOKUP($A502,Cleaned_Hospital_Details!$A:$A,Cleaned_Hospital_Details!E:E)</f>
        <v>Tier - 2</v>
      </c>
      <c r="R502" s="8" t="str">
        <f>_xlfn.XLOOKUP($A502,Cleaned_Hospital_Details!$A:$A,Cleaned_Hospital_Details!F:F)</f>
        <v>R1013</v>
      </c>
      <c r="S502" s="15">
        <f>_xlfn.XLOOKUP($A502,Cleaned_Hospital_Details!$A:$A,Cleaned_Hospital_Details!G:G)</f>
        <v>33093</v>
      </c>
      <c r="T502" s="8">
        <f>_xlfn.XLOOKUP($A502,Cleaned_Hospital_Details!$A:$A,Cleaned_Hospital_Details!H:H)</f>
        <v>32</v>
      </c>
      <c r="U502" s="8" t="str">
        <f>_xlfn.XLOOKUP($A502,Cleaned_Hospital_Details!$A:$A,Cleaned_Hospital_Details!I:I)</f>
        <v>Adult</v>
      </c>
      <c r="V502" t="str">
        <f t="shared" si="7"/>
        <v>Mathieu Girard</v>
      </c>
    </row>
    <row r="503" spans="1:22" ht="15.6" x14ac:dyDescent="0.3">
      <c r="A503" s="10" t="s">
        <v>539</v>
      </c>
      <c r="B503" s="8" t="str">
        <f>VLOOKUP(A503,Cleaned_Customer_Names!A502:D2837,2,0)</f>
        <v>Mr.</v>
      </c>
      <c r="C503" s="8" t="str">
        <f>VLOOKUP(A503,Cleaned_Customer_Names!A502:D2837,3,0)</f>
        <v>Kam</v>
      </c>
      <c r="D503" s="8" t="str">
        <f>VLOOKUP($A503,Cleaned_Customer_Names!$A502:$D2837,4,0)</f>
        <v>Lee</v>
      </c>
      <c r="E503" s="22">
        <f>VLOOKUP($A503,Cleaned_Medical_Exam!$A502:$J2837,2,0)</f>
        <v>33.82</v>
      </c>
      <c r="F503" s="24">
        <f>VLOOKUP($A503,Cleaned_Medical_Exam!$A502:$J2837,3,0)</f>
        <v>5.42</v>
      </c>
      <c r="G503" s="20" t="str">
        <f>VLOOKUP($A503,Cleaned_Medical_Exam!$A502:$J2837,4,0)</f>
        <v>No</v>
      </c>
      <c r="H503" s="20" t="str">
        <f>VLOOKUP($A503,Cleaned_Medical_Exam!$A502:$J2837,5,0)</f>
        <v>No</v>
      </c>
      <c r="I503" s="20" t="str">
        <f>VLOOKUP($A503,Cleaned_Medical_Exam!$A502:$J2837,6,0)</f>
        <v>No</v>
      </c>
      <c r="J503" s="48">
        <f>VLOOKUP($A503,Cleaned_Medical_Exam!$A502:$J2837,7,0)</f>
        <v>0</v>
      </c>
      <c r="K503" s="8" t="str">
        <f>VLOOKUP($A503,Cleaned_Medical_Exam!$A502:$J2837,8,0)</f>
        <v>No</v>
      </c>
      <c r="L503" s="20" t="str">
        <f>VLOOKUP($A503,Cleaned_Medical_Exam!$A502:$J2837,9,0)</f>
        <v>Obesity</v>
      </c>
      <c r="M503" s="20" t="str">
        <f>VLOOKUP($A503,Cleaned_Medical_Exam!$A502:$J2837,10,0)</f>
        <v>Normal</v>
      </c>
      <c r="N503" s="48">
        <f>_xlfn.XLOOKUP(A503,Cleaned_Hospital_Details!A:A,Cleaned_Hospital_Details!B:B)</f>
        <v>0</v>
      </c>
      <c r="O503" s="49">
        <f>_xlfn.XLOOKUP($A503,Cleaned_Hospital_Details!$A:$A,Cleaned_Hospital_Details!C:C)</f>
        <v>19673.34</v>
      </c>
      <c r="P503" s="8" t="str">
        <f>_xlfn.XLOOKUP($A503,Cleaned_Hospital_Details!$A:$A,Cleaned_Hospital_Details!D:D)</f>
        <v>Tier - 1</v>
      </c>
      <c r="Q503" s="8" t="str">
        <f>_xlfn.XLOOKUP($A503,Cleaned_Hospital_Details!$A:$A,Cleaned_Hospital_Details!E:E)</f>
        <v>Tier - 2</v>
      </c>
      <c r="R503" s="8" t="str">
        <f>_xlfn.XLOOKUP($A503,Cleaned_Hospital_Details!$A:$A,Cleaned_Hospital_Details!F:F)</f>
        <v>R1012</v>
      </c>
      <c r="S503" s="15">
        <f>_xlfn.XLOOKUP($A503,Cleaned_Hospital_Details!$A:$A,Cleaned_Hospital_Details!G:G)</f>
        <v>34573</v>
      </c>
      <c r="T503" s="8">
        <f>_xlfn.XLOOKUP($A503,Cleaned_Hospital_Details!$A:$A,Cleaned_Hospital_Details!H:H)</f>
        <v>28</v>
      </c>
      <c r="U503" s="8" t="str">
        <f>_xlfn.XLOOKUP($A503,Cleaned_Hospital_Details!$A:$A,Cleaned_Hospital_Details!I:I)</f>
        <v>Adult</v>
      </c>
      <c r="V503" t="str">
        <f t="shared" si="7"/>
        <v>Kam Lee</v>
      </c>
    </row>
    <row r="504" spans="1:22" ht="15.6" x14ac:dyDescent="0.3">
      <c r="A504" s="10" t="s">
        <v>540</v>
      </c>
      <c r="B504" s="8" t="str">
        <f>VLOOKUP(A504,Cleaned_Customer_Names!A503:D2838,2,0)</f>
        <v>Ms.</v>
      </c>
      <c r="C504" s="8" t="str">
        <f>VLOOKUP(A504,Cleaned_Customer_Names!A503:D2838,3,0)</f>
        <v>Valerie</v>
      </c>
      <c r="D504" s="8" t="str">
        <f>VLOOKUP($A504,Cleaned_Customer_Names!$A503:$D2838,4,0)</f>
        <v>Hubbard</v>
      </c>
      <c r="E504" s="22">
        <f>VLOOKUP($A504,Cleaned_Medical_Exam!$A503:$J2838,2,0)</f>
        <v>20.234999999999999</v>
      </c>
      <c r="F504" s="24">
        <f>VLOOKUP($A504,Cleaned_Medical_Exam!$A503:$J2838,3,0)</f>
        <v>6.84</v>
      </c>
      <c r="G504" s="20" t="str">
        <f>VLOOKUP($A504,Cleaned_Medical_Exam!$A503:$J2838,4,0)</f>
        <v>No</v>
      </c>
      <c r="H504" s="20" t="str">
        <f>VLOOKUP($A504,Cleaned_Medical_Exam!$A503:$J2838,5,0)</f>
        <v>No</v>
      </c>
      <c r="I504" s="20" t="str">
        <f>VLOOKUP($A504,Cleaned_Medical_Exam!$A503:$J2838,6,0)</f>
        <v>No</v>
      </c>
      <c r="J504" s="48">
        <f>VLOOKUP($A504,Cleaned_Medical_Exam!$A503:$J2838,7,0)</f>
        <v>0</v>
      </c>
      <c r="K504" s="8" t="str">
        <f>VLOOKUP($A504,Cleaned_Medical_Exam!$A503:$J2838,8,0)</f>
        <v>Yes</v>
      </c>
      <c r="L504" s="20" t="str">
        <f>VLOOKUP($A504,Cleaned_Medical_Exam!$A503:$J2838,9,0)</f>
        <v>Healthy Weight</v>
      </c>
      <c r="M504" s="20" t="str">
        <f>VLOOKUP($A504,Cleaned_Medical_Exam!$A503:$J2838,10,0)</f>
        <v>Diabetes</v>
      </c>
      <c r="N504" s="48">
        <f>_xlfn.XLOOKUP(A504,Cleaned_Hospital_Details!A:A,Cleaned_Hospital_Details!B:B)</f>
        <v>1</v>
      </c>
      <c r="O504" s="49">
        <f>_xlfn.XLOOKUP($A504,Cleaned_Hospital_Details!$A:$A,Cleaned_Hospital_Details!C:C)</f>
        <v>19594.810000000001</v>
      </c>
      <c r="P504" s="8" t="str">
        <f>_xlfn.XLOOKUP($A504,Cleaned_Hospital_Details!$A:$A,Cleaned_Hospital_Details!D:D)</f>
        <v>Tier - 1</v>
      </c>
      <c r="Q504" s="8" t="str">
        <f>_xlfn.XLOOKUP($A504,Cleaned_Hospital_Details!$A:$A,Cleaned_Hospital_Details!E:E)</f>
        <v>Tier - 1</v>
      </c>
      <c r="R504" s="8" t="str">
        <f>_xlfn.XLOOKUP($A504,Cleaned_Hospital_Details!$A:$A,Cleaned_Hospital_Details!F:F)</f>
        <v>R1024</v>
      </c>
      <c r="S504" s="15">
        <f>_xlfn.XLOOKUP($A504,Cleaned_Hospital_Details!$A:$A,Cleaned_Hospital_Details!G:G)</f>
        <v>28757</v>
      </c>
      <c r="T504" s="8">
        <f>_xlfn.XLOOKUP($A504,Cleaned_Hospital_Details!$A:$A,Cleaned_Hospital_Details!H:H)</f>
        <v>44</v>
      </c>
      <c r="U504" s="8" t="str">
        <f>_xlfn.XLOOKUP($A504,Cleaned_Hospital_Details!$A:$A,Cleaned_Hospital_Details!I:I)</f>
        <v>Adult</v>
      </c>
      <c r="V504" t="str">
        <f t="shared" si="7"/>
        <v>Valerie Hubbard</v>
      </c>
    </row>
    <row r="505" spans="1:22" ht="15.6" x14ac:dyDescent="0.3">
      <c r="A505" s="10" t="s">
        <v>541</v>
      </c>
      <c r="B505" s="8" t="str">
        <f>VLOOKUP(A505,Cleaned_Customer_Names!A504:D2839,2,0)</f>
        <v>Ms.</v>
      </c>
      <c r="C505" s="8" t="str">
        <f>VLOOKUP(A505,Cleaned_Customer_Names!A504:D2839,3,0)</f>
        <v>Freya</v>
      </c>
      <c r="D505" s="8" t="str">
        <f>VLOOKUP($A505,Cleaned_Customer_Names!$A504:$D2839,4,0)</f>
        <v>Koester</v>
      </c>
      <c r="E505" s="22">
        <f>VLOOKUP($A505,Cleaned_Medical_Exam!$A504:$J2839,2,0)</f>
        <v>49.2</v>
      </c>
      <c r="F505" s="24">
        <f>VLOOKUP($A505,Cleaned_Medical_Exam!$A504:$J2839,3,0)</f>
        <v>10.9</v>
      </c>
      <c r="G505" s="20" t="str">
        <f>VLOOKUP($A505,Cleaned_Medical_Exam!$A504:$J2839,4,0)</f>
        <v>Yes</v>
      </c>
      <c r="H505" s="20" t="str">
        <f>VLOOKUP($A505,Cleaned_Medical_Exam!$A504:$J2839,5,0)</f>
        <v>No</v>
      </c>
      <c r="I505" s="20" t="str">
        <f>VLOOKUP($A505,Cleaned_Medical_Exam!$A504:$J2839,6,0)</f>
        <v>Yes</v>
      </c>
      <c r="J505" s="48">
        <f>VLOOKUP($A505,Cleaned_Medical_Exam!$A504:$J2839,7,0)</f>
        <v>1</v>
      </c>
      <c r="K505" s="8" t="str">
        <f>VLOOKUP($A505,Cleaned_Medical_Exam!$A504:$J2839,8,0)</f>
        <v>No</v>
      </c>
      <c r="L505" s="20" t="str">
        <f>VLOOKUP($A505,Cleaned_Medical_Exam!$A504:$J2839,9,0)</f>
        <v>Obesity</v>
      </c>
      <c r="M505" s="20" t="str">
        <f>VLOOKUP($A505,Cleaned_Medical_Exam!$A504:$J2839,10,0)</f>
        <v>Diabetes</v>
      </c>
      <c r="N505" s="48">
        <f>_xlfn.XLOOKUP(A505,Cleaned_Hospital_Details!A:A,Cleaned_Hospital_Details!B:B)</f>
        <v>0</v>
      </c>
      <c r="O505" s="49">
        <f>_xlfn.XLOOKUP($A505,Cleaned_Hospital_Details!$A:$A,Cleaned_Hospital_Details!C:C)</f>
        <v>19551.34</v>
      </c>
      <c r="P505" s="8" t="str">
        <f>_xlfn.XLOOKUP($A505,Cleaned_Hospital_Details!$A:$A,Cleaned_Hospital_Details!D:D)</f>
        <v>Tier - 1</v>
      </c>
      <c r="Q505" s="8" t="str">
        <f>_xlfn.XLOOKUP($A505,Cleaned_Hospital_Details!$A:$A,Cleaned_Hospital_Details!E:E)</f>
        <v>Tier - 3</v>
      </c>
      <c r="R505" s="8" t="str">
        <f>_xlfn.XLOOKUP($A505,Cleaned_Hospital_Details!$A:$A,Cleaned_Hospital_Details!F:F)</f>
        <v>R1012</v>
      </c>
      <c r="S505" s="15">
        <f>_xlfn.XLOOKUP($A505,Cleaned_Hospital_Details!$A:$A,Cleaned_Hospital_Details!G:G)</f>
        <v>23206</v>
      </c>
      <c r="T505" s="8">
        <f>_xlfn.XLOOKUP($A505,Cleaned_Hospital_Details!$A:$A,Cleaned_Hospital_Details!H:H)</f>
        <v>59</v>
      </c>
      <c r="U505" s="8" t="str">
        <f>_xlfn.XLOOKUP($A505,Cleaned_Hospital_Details!$A:$A,Cleaned_Hospital_Details!I:I)</f>
        <v>Old</v>
      </c>
      <c r="V505" t="str">
        <f t="shared" si="7"/>
        <v>Freya Koester</v>
      </c>
    </row>
    <row r="506" spans="1:22" ht="15.6" x14ac:dyDescent="0.3">
      <c r="A506" s="10" t="s">
        <v>542</v>
      </c>
      <c r="B506" s="8" t="str">
        <f>VLOOKUP(A506,Cleaned_Customer_Names!A505:D2840,2,0)</f>
        <v>Ms.</v>
      </c>
      <c r="C506" s="8" t="str">
        <f>VLOOKUP(A506,Cleaned_Customer_Names!A505:D2840,3,0)</f>
        <v>Jennifer</v>
      </c>
      <c r="D506" s="8" t="str">
        <f>VLOOKUP($A506,Cleaned_Customer_Names!$A505:$D2840,4,0)</f>
        <v>Matthews</v>
      </c>
      <c r="E506" s="22">
        <f>VLOOKUP($A506,Cleaned_Medical_Exam!$A505:$J2840,2,0)</f>
        <v>26.4</v>
      </c>
      <c r="F506" s="24">
        <f>VLOOKUP($A506,Cleaned_Medical_Exam!$A505:$J2840,3,0)</f>
        <v>4.87</v>
      </c>
      <c r="G506" s="20" t="str">
        <f>VLOOKUP($A506,Cleaned_Medical_Exam!$A505:$J2840,4,0)</f>
        <v>Yes</v>
      </c>
      <c r="H506" s="20" t="str">
        <f>VLOOKUP($A506,Cleaned_Medical_Exam!$A505:$J2840,5,0)</f>
        <v>No</v>
      </c>
      <c r="I506" s="20" t="str">
        <f>VLOOKUP($A506,Cleaned_Medical_Exam!$A505:$J2840,6,0)</f>
        <v>No</v>
      </c>
      <c r="J506" s="48">
        <f>VLOOKUP($A506,Cleaned_Medical_Exam!$A505:$J2840,7,0)</f>
        <v>0</v>
      </c>
      <c r="K506" s="8" t="str">
        <f>VLOOKUP($A506,Cleaned_Medical_Exam!$A505:$J2840,8,0)</f>
        <v>Yes</v>
      </c>
      <c r="L506" s="20" t="str">
        <f>VLOOKUP($A506,Cleaned_Medical_Exam!$A505:$J2840,9,0)</f>
        <v>Overweight</v>
      </c>
      <c r="M506" s="20" t="str">
        <f>VLOOKUP($A506,Cleaned_Medical_Exam!$A505:$J2840,10,0)</f>
        <v>Normal</v>
      </c>
      <c r="N506" s="48">
        <f>_xlfn.XLOOKUP(A506,Cleaned_Hospital_Details!A:A,Cleaned_Hospital_Details!B:B)</f>
        <v>0</v>
      </c>
      <c r="O506" s="49">
        <f>_xlfn.XLOOKUP($A506,Cleaned_Hospital_Details!$A:$A,Cleaned_Hospital_Details!C:C)</f>
        <v>19539.240000000002</v>
      </c>
      <c r="P506" s="8" t="str">
        <f>_xlfn.XLOOKUP($A506,Cleaned_Hospital_Details!$A:$A,Cleaned_Hospital_Details!D:D)</f>
        <v>Tier - 1</v>
      </c>
      <c r="Q506" s="8" t="str">
        <f>_xlfn.XLOOKUP($A506,Cleaned_Hospital_Details!$A:$A,Cleaned_Hospital_Details!E:E)</f>
        <v>Tier - 1</v>
      </c>
      <c r="R506" s="8" t="str">
        <f>_xlfn.XLOOKUP($A506,Cleaned_Hospital_Details!$A:$A,Cleaned_Hospital_Details!F:F)</f>
        <v>R1013</v>
      </c>
      <c r="S506" s="15">
        <f>_xlfn.XLOOKUP($A506,Cleaned_Hospital_Details!$A:$A,Cleaned_Hospital_Details!G:G)</f>
        <v>31307</v>
      </c>
      <c r="T506" s="8">
        <f>_xlfn.XLOOKUP($A506,Cleaned_Hospital_Details!$A:$A,Cleaned_Hospital_Details!H:H)</f>
        <v>37</v>
      </c>
      <c r="U506" s="8" t="str">
        <f>_xlfn.XLOOKUP($A506,Cleaned_Hospital_Details!$A:$A,Cleaned_Hospital_Details!I:I)</f>
        <v>Adult</v>
      </c>
      <c r="V506" t="str">
        <f t="shared" si="7"/>
        <v>Jennifer Matthews</v>
      </c>
    </row>
    <row r="507" spans="1:22" ht="15.6" x14ac:dyDescent="0.3">
      <c r="A507" s="10" t="s">
        <v>543</v>
      </c>
      <c r="B507" s="8" t="str">
        <f>VLOOKUP(A507,Cleaned_Customer_Names!A506:D2841,2,0)</f>
        <v>Ms.</v>
      </c>
      <c r="C507" s="8" t="str">
        <f>VLOOKUP(A507,Cleaned_Customer_Names!A506:D2841,3,0)</f>
        <v>Kara</v>
      </c>
      <c r="D507" s="8" t="str">
        <f>VLOOKUP($A507,Cleaned_Customer_Names!$A506:$D2841,4,0)</f>
        <v>Rubinich</v>
      </c>
      <c r="E507" s="22">
        <f>VLOOKUP($A507,Cleaned_Medical_Exam!$A506:$J2841,2,0)</f>
        <v>28.38</v>
      </c>
      <c r="F507" s="24">
        <f>VLOOKUP($A507,Cleaned_Medical_Exam!$A506:$J2841,3,0)</f>
        <v>6.07</v>
      </c>
      <c r="G507" s="20" t="str">
        <f>VLOOKUP($A507,Cleaned_Medical_Exam!$A506:$J2841,4,0)</f>
        <v>No</v>
      </c>
      <c r="H507" s="20" t="str">
        <f>VLOOKUP($A507,Cleaned_Medical_Exam!$A506:$J2841,5,0)</f>
        <v>No</v>
      </c>
      <c r="I507" s="20" t="str">
        <f>VLOOKUP($A507,Cleaned_Medical_Exam!$A506:$J2841,6,0)</f>
        <v>No</v>
      </c>
      <c r="J507" s="48">
        <f>VLOOKUP($A507,Cleaned_Medical_Exam!$A506:$J2841,7,0)</f>
        <v>1</v>
      </c>
      <c r="K507" s="8" t="str">
        <f>VLOOKUP($A507,Cleaned_Medical_Exam!$A506:$J2841,8,0)</f>
        <v>Yes</v>
      </c>
      <c r="L507" s="20" t="str">
        <f>VLOOKUP($A507,Cleaned_Medical_Exam!$A506:$J2841,9,0)</f>
        <v>Overweight</v>
      </c>
      <c r="M507" s="20" t="str">
        <f>VLOOKUP($A507,Cleaned_Medical_Exam!$A506:$J2841,10,0)</f>
        <v>Prediabetes</v>
      </c>
      <c r="N507" s="48">
        <f>_xlfn.XLOOKUP(A507,Cleaned_Hospital_Details!A:A,Cleaned_Hospital_Details!B:B)</f>
        <v>1</v>
      </c>
      <c r="O507" s="49">
        <f>_xlfn.XLOOKUP($A507,Cleaned_Hospital_Details!$A:$A,Cleaned_Hospital_Details!C:C)</f>
        <v>19521.97</v>
      </c>
      <c r="P507" s="8" t="str">
        <f>_xlfn.XLOOKUP($A507,Cleaned_Hospital_Details!$A:$A,Cleaned_Hospital_Details!D:D)</f>
        <v>Tier - 1</v>
      </c>
      <c r="Q507" s="8" t="str">
        <f>_xlfn.XLOOKUP($A507,Cleaned_Hospital_Details!$A:$A,Cleaned_Hospital_Details!E:E)</f>
        <v>Tier - 2</v>
      </c>
      <c r="R507" s="8" t="str">
        <f>_xlfn.XLOOKUP($A507,Cleaned_Hospital_Details!$A:$A,Cleaned_Hospital_Details!F:F)</f>
        <v>R1013</v>
      </c>
      <c r="S507" s="15">
        <f>_xlfn.XLOOKUP($A507,Cleaned_Hospital_Details!$A:$A,Cleaned_Hospital_Details!G:G)</f>
        <v>33835</v>
      </c>
      <c r="T507" s="8">
        <f>_xlfn.XLOOKUP($A507,Cleaned_Hospital_Details!$A:$A,Cleaned_Hospital_Details!H:H)</f>
        <v>30</v>
      </c>
      <c r="U507" s="8" t="str">
        <f>_xlfn.XLOOKUP($A507,Cleaned_Hospital_Details!$A:$A,Cleaned_Hospital_Details!I:I)</f>
        <v>Adult</v>
      </c>
      <c r="V507" t="str">
        <f t="shared" si="7"/>
        <v>Kara Rubinich</v>
      </c>
    </row>
    <row r="508" spans="1:22" ht="15.6" x14ac:dyDescent="0.3">
      <c r="A508" s="10" t="s">
        <v>544</v>
      </c>
      <c r="B508" s="8" t="str">
        <f>VLOOKUP(A508,Cleaned_Customer_Names!A507:D2842,2,0)</f>
        <v>Mr.</v>
      </c>
      <c r="C508" s="8" t="str">
        <f>VLOOKUP(A508,Cleaned_Customer_Names!A507:D2842,3,0)</f>
        <v>Bradley</v>
      </c>
      <c r="D508" s="8" t="str">
        <f>VLOOKUP($A508,Cleaned_Customer_Names!$A507:$D2842,4,0)</f>
        <v>Alban</v>
      </c>
      <c r="E508" s="22">
        <f>VLOOKUP($A508,Cleaned_Medical_Exam!$A507:$J2842,2,0)</f>
        <v>24.64</v>
      </c>
      <c r="F508" s="24">
        <f>VLOOKUP($A508,Cleaned_Medical_Exam!$A507:$J2842,3,0)</f>
        <v>4.33</v>
      </c>
      <c r="G508" s="20" t="str">
        <f>VLOOKUP($A508,Cleaned_Medical_Exam!$A507:$J2842,4,0)</f>
        <v>No</v>
      </c>
      <c r="H508" s="20" t="str">
        <f>VLOOKUP($A508,Cleaned_Medical_Exam!$A507:$J2842,5,0)</f>
        <v>No</v>
      </c>
      <c r="I508" s="20" t="str">
        <f>VLOOKUP($A508,Cleaned_Medical_Exam!$A507:$J2842,6,0)</f>
        <v>No</v>
      </c>
      <c r="J508" s="48">
        <f>VLOOKUP($A508,Cleaned_Medical_Exam!$A507:$J2842,7,0)</f>
        <v>0</v>
      </c>
      <c r="K508" s="8" t="str">
        <f>VLOOKUP($A508,Cleaned_Medical_Exam!$A507:$J2842,8,0)</f>
        <v>Yes</v>
      </c>
      <c r="L508" s="20" t="str">
        <f>VLOOKUP($A508,Cleaned_Medical_Exam!$A507:$J2842,9,0)</f>
        <v>Healthy Weight</v>
      </c>
      <c r="M508" s="20" t="str">
        <f>VLOOKUP($A508,Cleaned_Medical_Exam!$A507:$J2842,10,0)</f>
        <v>Normal</v>
      </c>
      <c r="N508" s="48">
        <f>_xlfn.XLOOKUP(A508,Cleaned_Hospital_Details!A:A,Cleaned_Hospital_Details!B:B)</f>
        <v>0</v>
      </c>
      <c r="O508" s="49">
        <f>_xlfn.XLOOKUP($A508,Cleaned_Hospital_Details!$A:$A,Cleaned_Hospital_Details!C:C)</f>
        <v>19515.54</v>
      </c>
      <c r="P508" s="8" t="str">
        <f>_xlfn.XLOOKUP($A508,Cleaned_Hospital_Details!$A:$A,Cleaned_Hospital_Details!D:D)</f>
        <v>Tier - 1</v>
      </c>
      <c r="Q508" s="8" t="str">
        <f>_xlfn.XLOOKUP($A508,Cleaned_Hospital_Details!$A:$A,Cleaned_Hospital_Details!E:E)</f>
        <v>Tier - 1</v>
      </c>
      <c r="R508" s="8" t="str">
        <f>_xlfn.XLOOKUP($A508,Cleaned_Hospital_Details!$A:$A,Cleaned_Hospital_Details!F:F)</f>
        <v>R1013</v>
      </c>
      <c r="S508" s="15">
        <f>_xlfn.XLOOKUP($A508,Cleaned_Hospital_Details!$A:$A,Cleaned_Hospital_Details!G:G)</f>
        <v>29533</v>
      </c>
      <c r="T508" s="8">
        <f>_xlfn.XLOOKUP($A508,Cleaned_Hospital_Details!$A:$A,Cleaned_Hospital_Details!H:H)</f>
        <v>42</v>
      </c>
      <c r="U508" s="8" t="str">
        <f>_xlfn.XLOOKUP($A508,Cleaned_Hospital_Details!$A:$A,Cleaned_Hospital_Details!I:I)</f>
        <v>Adult</v>
      </c>
      <c r="V508" t="str">
        <f t="shared" si="7"/>
        <v>Bradley Alban</v>
      </c>
    </row>
    <row r="509" spans="1:22" ht="15.6" x14ac:dyDescent="0.3">
      <c r="A509" s="10" t="s">
        <v>545</v>
      </c>
      <c r="B509" s="8" t="str">
        <f>VLOOKUP(A509,Cleaned_Customer_Names!A508:D2843,2,0)</f>
        <v>Mr.</v>
      </c>
      <c r="C509" s="8" t="str">
        <f>VLOOKUP(A509,Cleaned_Customer_Names!A508:D2843,3,0)</f>
        <v>Brendan</v>
      </c>
      <c r="D509" s="8" t="str">
        <f>VLOOKUP($A509,Cleaned_Customer_Names!$A508:$D2843,4,0)</f>
        <v>Corcoran</v>
      </c>
      <c r="E509" s="22">
        <f>VLOOKUP($A509,Cleaned_Medical_Exam!$A508:$J2843,2,0)</f>
        <v>39.71</v>
      </c>
      <c r="F509" s="24">
        <f>VLOOKUP($A509,Cleaned_Medical_Exam!$A508:$J2843,3,0)</f>
        <v>5.83</v>
      </c>
      <c r="G509" s="20" t="str">
        <f>VLOOKUP($A509,Cleaned_Medical_Exam!$A508:$J2843,4,0)</f>
        <v>No</v>
      </c>
      <c r="H509" s="20" t="str">
        <f>VLOOKUP($A509,Cleaned_Medical_Exam!$A508:$J2843,5,0)</f>
        <v>No</v>
      </c>
      <c r="I509" s="20" t="str">
        <f>VLOOKUP($A509,Cleaned_Medical_Exam!$A508:$J2843,6,0)</f>
        <v>No</v>
      </c>
      <c r="J509" s="48">
        <f>VLOOKUP($A509,Cleaned_Medical_Exam!$A508:$J2843,7,0)</f>
        <v>1</v>
      </c>
      <c r="K509" s="8" t="str">
        <f>VLOOKUP($A509,Cleaned_Medical_Exam!$A508:$J2843,8,0)</f>
        <v>No</v>
      </c>
      <c r="L509" s="20" t="str">
        <f>VLOOKUP($A509,Cleaned_Medical_Exam!$A508:$J2843,9,0)</f>
        <v>Obesity</v>
      </c>
      <c r="M509" s="20" t="str">
        <f>VLOOKUP($A509,Cleaned_Medical_Exam!$A508:$J2843,10,0)</f>
        <v>Prediabetes</v>
      </c>
      <c r="N509" s="48">
        <f>_xlfn.XLOOKUP(A509,Cleaned_Hospital_Details!A:A,Cleaned_Hospital_Details!B:B)</f>
        <v>4</v>
      </c>
      <c r="O509" s="49">
        <f>_xlfn.XLOOKUP($A509,Cleaned_Hospital_Details!$A:$A,Cleaned_Hospital_Details!C:C)</f>
        <v>19496.72</v>
      </c>
      <c r="P509" s="8" t="str">
        <f>_xlfn.XLOOKUP($A509,Cleaned_Hospital_Details!$A:$A,Cleaned_Hospital_Details!D:D)</f>
        <v>Tier - 1</v>
      </c>
      <c r="Q509" s="8" t="str">
        <f>_xlfn.XLOOKUP($A509,Cleaned_Hospital_Details!$A:$A,Cleaned_Hospital_Details!E:E)</f>
        <v>Tier - 3</v>
      </c>
      <c r="R509" s="8" t="str">
        <f>_xlfn.XLOOKUP($A509,Cleaned_Hospital_Details!$A:$A,Cleaned_Hospital_Details!F:F)</f>
        <v>R1019</v>
      </c>
      <c r="S509" s="15">
        <f>_xlfn.XLOOKUP($A509,Cleaned_Hospital_Details!$A:$A,Cleaned_Hospital_Details!G:G)</f>
        <v>32111</v>
      </c>
      <c r="T509" s="8">
        <f>_xlfn.XLOOKUP($A509,Cleaned_Hospital_Details!$A:$A,Cleaned_Hospital_Details!H:H)</f>
        <v>35</v>
      </c>
      <c r="U509" s="8" t="str">
        <f>_xlfn.XLOOKUP($A509,Cleaned_Hospital_Details!$A:$A,Cleaned_Hospital_Details!I:I)</f>
        <v>Adult</v>
      </c>
      <c r="V509" t="str">
        <f t="shared" si="7"/>
        <v>Brendan Corcoran</v>
      </c>
    </row>
    <row r="510" spans="1:22" ht="15.6" x14ac:dyDescent="0.3">
      <c r="A510" s="10" t="s">
        <v>546</v>
      </c>
      <c r="B510" s="8" t="str">
        <f>VLOOKUP(A510,Cleaned_Customer_Names!A509:D2844,2,0)</f>
        <v>Ms.</v>
      </c>
      <c r="C510" s="8" t="str">
        <f>VLOOKUP(A510,Cleaned_Customer_Names!A509:D2844,3,0)</f>
        <v>Amber</v>
      </c>
      <c r="D510" s="8" t="str">
        <f>VLOOKUP($A510,Cleaned_Customer_Names!$A509:$D2844,4,0)</f>
        <v>Sargent</v>
      </c>
      <c r="E510" s="22">
        <f>VLOOKUP($A510,Cleaned_Medical_Exam!$A509:$J2844,2,0)</f>
        <v>22.22</v>
      </c>
      <c r="F510" s="24">
        <f>VLOOKUP($A510,Cleaned_Medical_Exam!$A509:$J2844,3,0)</f>
        <v>5.5</v>
      </c>
      <c r="G510" s="20" t="str">
        <f>VLOOKUP($A510,Cleaned_Medical_Exam!$A509:$J2844,4,0)</f>
        <v>No</v>
      </c>
      <c r="H510" s="20" t="str">
        <f>VLOOKUP($A510,Cleaned_Medical_Exam!$A509:$J2844,5,0)</f>
        <v>No</v>
      </c>
      <c r="I510" s="20" t="str">
        <f>VLOOKUP($A510,Cleaned_Medical_Exam!$A509:$J2844,6,0)</f>
        <v>No</v>
      </c>
      <c r="J510" s="48">
        <f>VLOOKUP($A510,Cleaned_Medical_Exam!$A509:$J2844,7,0)</f>
        <v>0</v>
      </c>
      <c r="K510" s="8" t="str">
        <f>VLOOKUP($A510,Cleaned_Medical_Exam!$A509:$J2844,8,0)</f>
        <v>Yes</v>
      </c>
      <c r="L510" s="20" t="str">
        <f>VLOOKUP($A510,Cleaned_Medical_Exam!$A509:$J2844,9,0)</f>
        <v>Healthy Weight</v>
      </c>
      <c r="M510" s="20" t="str">
        <f>VLOOKUP($A510,Cleaned_Medical_Exam!$A509:$J2844,10,0)</f>
        <v>Normal</v>
      </c>
      <c r="N510" s="48">
        <f>_xlfn.XLOOKUP(A510,Cleaned_Hospital_Details!A:A,Cleaned_Hospital_Details!B:B)</f>
        <v>2</v>
      </c>
      <c r="O510" s="49">
        <f>_xlfn.XLOOKUP($A510,Cleaned_Hospital_Details!$A:$A,Cleaned_Hospital_Details!C:C)</f>
        <v>19444.27</v>
      </c>
      <c r="P510" s="8" t="str">
        <f>_xlfn.XLOOKUP($A510,Cleaned_Hospital_Details!$A:$A,Cleaned_Hospital_Details!D:D)</f>
        <v>Tier - 1</v>
      </c>
      <c r="Q510" s="8" t="str">
        <f>_xlfn.XLOOKUP($A510,Cleaned_Hospital_Details!$A:$A,Cleaned_Hospital_Details!E:E)</f>
        <v>Tier - 1</v>
      </c>
      <c r="R510" s="8" t="str">
        <f>_xlfn.XLOOKUP($A510,Cleaned_Hospital_Details!$A:$A,Cleaned_Hospital_Details!F:F)</f>
        <v>R1013</v>
      </c>
      <c r="S510" s="15">
        <f>_xlfn.XLOOKUP($A510,Cleaned_Hospital_Details!$A:$A,Cleaned_Hospital_Details!G:G)</f>
        <v>30300</v>
      </c>
      <c r="T510" s="8">
        <f>_xlfn.XLOOKUP($A510,Cleaned_Hospital_Details!$A:$A,Cleaned_Hospital_Details!H:H)</f>
        <v>40</v>
      </c>
      <c r="U510" s="8" t="str">
        <f>_xlfn.XLOOKUP($A510,Cleaned_Hospital_Details!$A:$A,Cleaned_Hospital_Details!I:I)</f>
        <v>Adult</v>
      </c>
      <c r="V510" t="str">
        <f t="shared" si="7"/>
        <v>Amber Sargent</v>
      </c>
    </row>
    <row r="511" spans="1:22" ht="15.6" x14ac:dyDescent="0.3">
      <c r="A511" s="10" t="s">
        <v>547</v>
      </c>
      <c r="B511" s="8" t="str">
        <f>VLOOKUP(A511,Cleaned_Customer_Names!A510:D2845,2,0)</f>
        <v>Mr.</v>
      </c>
      <c r="C511" s="8" t="str">
        <f>VLOOKUP(A511,Cleaned_Customer_Names!A510:D2845,3,0)</f>
        <v>Sean</v>
      </c>
      <c r="D511" s="8" t="str">
        <f>VLOOKUP($A511,Cleaned_Customer_Names!$A510:$D2845,4,0)</f>
        <v>Watson</v>
      </c>
      <c r="E511" s="22">
        <f>VLOOKUP($A511,Cleaned_Medical_Exam!$A510:$J2845,2,0)</f>
        <v>33.344999999999999</v>
      </c>
      <c r="F511" s="24">
        <f>VLOOKUP($A511,Cleaned_Medical_Exam!$A510:$J2845,3,0)</f>
        <v>4.79</v>
      </c>
      <c r="G511" s="20" t="str">
        <f>VLOOKUP($A511,Cleaned_Medical_Exam!$A510:$J2845,4,0)</f>
        <v>No</v>
      </c>
      <c r="H511" s="20" t="str">
        <f>VLOOKUP($A511,Cleaned_Medical_Exam!$A510:$J2845,5,0)</f>
        <v>No</v>
      </c>
      <c r="I511" s="20" t="str">
        <f>VLOOKUP($A511,Cleaned_Medical_Exam!$A510:$J2845,6,0)</f>
        <v>Yes</v>
      </c>
      <c r="J511" s="48">
        <f>VLOOKUP($A511,Cleaned_Medical_Exam!$A510:$J2845,7,0)</f>
        <v>1</v>
      </c>
      <c r="K511" s="8" t="str">
        <f>VLOOKUP($A511,Cleaned_Medical_Exam!$A510:$J2845,8,0)</f>
        <v>No</v>
      </c>
      <c r="L511" s="20" t="str">
        <f>VLOOKUP($A511,Cleaned_Medical_Exam!$A510:$J2845,9,0)</f>
        <v>Obesity</v>
      </c>
      <c r="M511" s="20" t="str">
        <f>VLOOKUP($A511,Cleaned_Medical_Exam!$A510:$J2845,10,0)</f>
        <v>Normal</v>
      </c>
      <c r="N511" s="48">
        <f>_xlfn.XLOOKUP(A511,Cleaned_Hospital_Details!A:A,Cleaned_Hospital_Details!B:B)</f>
        <v>2</v>
      </c>
      <c r="O511" s="49">
        <f>_xlfn.XLOOKUP($A511,Cleaned_Hospital_Details!$A:$A,Cleaned_Hospital_Details!C:C)</f>
        <v>19442.349999999999</v>
      </c>
      <c r="P511" s="8" t="str">
        <f>_xlfn.XLOOKUP($A511,Cleaned_Hospital_Details!$A:$A,Cleaned_Hospital_Details!D:D)</f>
        <v>Tier - 1</v>
      </c>
      <c r="Q511" s="8" t="str">
        <f>_xlfn.XLOOKUP($A511,Cleaned_Hospital_Details!$A:$A,Cleaned_Hospital_Details!E:E)</f>
        <v>Tier - 3</v>
      </c>
      <c r="R511" s="8" t="str">
        <f>_xlfn.XLOOKUP($A511,Cleaned_Hospital_Details!$A:$A,Cleaned_Hospital_Details!F:F)</f>
        <v>R1012</v>
      </c>
      <c r="S511" s="15">
        <f>_xlfn.XLOOKUP($A511,Cleaned_Hospital_Details!$A:$A,Cleaned_Hospital_Details!G:G)</f>
        <v>34218</v>
      </c>
      <c r="T511" s="8">
        <f>_xlfn.XLOOKUP($A511,Cleaned_Hospital_Details!$A:$A,Cleaned_Hospital_Details!H:H)</f>
        <v>29</v>
      </c>
      <c r="U511" s="8" t="str">
        <f>_xlfn.XLOOKUP($A511,Cleaned_Hospital_Details!$A:$A,Cleaned_Hospital_Details!I:I)</f>
        <v>Adult</v>
      </c>
      <c r="V511" t="str">
        <f t="shared" si="7"/>
        <v>Sean Watson</v>
      </c>
    </row>
    <row r="512" spans="1:22" ht="15.6" x14ac:dyDescent="0.3">
      <c r="A512" s="10" t="s">
        <v>548</v>
      </c>
      <c r="B512" s="8" t="str">
        <f>VLOOKUP(A512,Cleaned_Customer_Names!A511:D2846,2,0)</f>
        <v>Mr.</v>
      </c>
      <c r="C512" s="8" t="str">
        <f>VLOOKUP(A512,Cleaned_Customer_Names!A511:D2846,3,0)</f>
        <v>Rick</v>
      </c>
      <c r="D512" s="8" t="str">
        <f>VLOOKUP($A512,Cleaned_Customer_Names!$A511:$D2846,4,0)</f>
        <v>Esponda</v>
      </c>
      <c r="E512" s="22">
        <f>VLOOKUP($A512,Cleaned_Medical_Exam!$A511:$J2846,2,0)</f>
        <v>24.42</v>
      </c>
      <c r="F512" s="24">
        <f>VLOOKUP($A512,Cleaned_Medical_Exam!$A511:$J2846,3,0)</f>
        <v>5.81</v>
      </c>
      <c r="G512" s="20" t="str">
        <f>VLOOKUP($A512,Cleaned_Medical_Exam!$A511:$J2846,4,0)</f>
        <v>No</v>
      </c>
      <c r="H512" s="20" t="str">
        <f>VLOOKUP($A512,Cleaned_Medical_Exam!$A511:$J2846,5,0)</f>
        <v>No</v>
      </c>
      <c r="I512" s="20" t="str">
        <f>VLOOKUP($A512,Cleaned_Medical_Exam!$A511:$J2846,6,0)</f>
        <v>No</v>
      </c>
      <c r="J512" s="48">
        <f>VLOOKUP($A512,Cleaned_Medical_Exam!$A511:$J2846,7,0)</f>
        <v>1</v>
      </c>
      <c r="K512" s="8" t="str">
        <f>VLOOKUP($A512,Cleaned_Medical_Exam!$A511:$J2846,8,0)</f>
        <v>Yes</v>
      </c>
      <c r="L512" s="20" t="str">
        <f>VLOOKUP($A512,Cleaned_Medical_Exam!$A511:$J2846,9,0)</f>
        <v>Healthy Weight</v>
      </c>
      <c r="M512" s="20" t="str">
        <f>VLOOKUP($A512,Cleaned_Medical_Exam!$A511:$J2846,10,0)</f>
        <v>Prediabetes</v>
      </c>
      <c r="N512" s="48">
        <f>_xlfn.XLOOKUP(A512,Cleaned_Hospital_Details!A:A,Cleaned_Hospital_Details!B:B)</f>
        <v>3</v>
      </c>
      <c r="O512" s="49">
        <f>_xlfn.XLOOKUP($A512,Cleaned_Hospital_Details!$A:$A,Cleaned_Hospital_Details!C:C)</f>
        <v>19362</v>
      </c>
      <c r="P512" s="8" t="str">
        <f>_xlfn.XLOOKUP($A512,Cleaned_Hospital_Details!$A:$A,Cleaned_Hospital_Details!D:D)</f>
        <v>Tier - 1</v>
      </c>
      <c r="Q512" s="8" t="str">
        <f>_xlfn.XLOOKUP($A512,Cleaned_Hospital_Details!$A:$A,Cleaned_Hospital_Details!E:E)</f>
        <v>Tier - 3</v>
      </c>
      <c r="R512" s="8" t="str">
        <f>_xlfn.XLOOKUP($A512,Cleaned_Hospital_Details!$A:$A,Cleaned_Hospital_Details!F:F)</f>
        <v>R1013</v>
      </c>
      <c r="S512" s="15">
        <f>_xlfn.XLOOKUP($A512,Cleaned_Hospital_Details!$A:$A,Cleaned_Hospital_Details!G:G)</f>
        <v>31958</v>
      </c>
      <c r="T512" s="8">
        <f>_xlfn.XLOOKUP($A512,Cleaned_Hospital_Details!$A:$A,Cleaned_Hospital_Details!H:H)</f>
        <v>35</v>
      </c>
      <c r="U512" s="8" t="str">
        <f>_xlfn.XLOOKUP($A512,Cleaned_Hospital_Details!$A:$A,Cleaned_Hospital_Details!I:I)</f>
        <v>Adult</v>
      </c>
      <c r="V512" t="str">
        <f t="shared" si="7"/>
        <v>Rick Esponda</v>
      </c>
    </row>
    <row r="513" spans="1:22" ht="15.6" x14ac:dyDescent="0.3">
      <c r="A513" s="10" t="s">
        <v>549</v>
      </c>
      <c r="B513" s="8" t="str">
        <f>VLOOKUP(A513,Cleaned_Customer_Names!A512:D2847,2,0)</f>
        <v>Mr.</v>
      </c>
      <c r="C513" s="8" t="str">
        <f>VLOOKUP(A513,Cleaned_Customer_Names!A512:D2847,3,0)</f>
        <v>Matthew</v>
      </c>
      <c r="D513" s="8" t="str">
        <f>VLOOKUP($A513,Cleaned_Customer_Names!$A512:$D2847,4,0)</f>
        <v>Krall</v>
      </c>
      <c r="E513" s="22">
        <f>VLOOKUP($A513,Cleaned_Medical_Exam!$A512:$J2847,2,0)</f>
        <v>29.81</v>
      </c>
      <c r="F513" s="24">
        <f>VLOOKUP($A513,Cleaned_Medical_Exam!$A512:$J2847,3,0)</f>
        <v>5.58</v>
      </c>
      <c r="G513" s="20" t="str">
        <f>VLOOKUP($A513,Cleaned_Medical_Exam!$A512:$J2847,4,0)</f>
        <v>No</v>
      </c>
      <c r="H513" s="20" t="str">
        <f>VLOOKUP($A513,Cleaned_Medical_Exam!$A512:$J2847,5,0)</f>
        <v>No</v>
      </c>
      <c r="I513" s="20" t="str">
        <f>VLOOKUP($A513,Cleaned_Medical_Exam!$A512:$J2847,6,0)</f>
        <v>No</v>
      </c>
      <c r="J513" s="48">
        <f>VLOOKUP($A513,Cleaned_Medical_Exam!$A512:$J2847,7,0)</f>
        <v>0</v>
      </c>
      <c r="K513" s="8" t="str">
        <f>VLOOKUP($A513,Cleaned_Medical_Exam!$A512:$J2847,8,0)</f>
        <v>Yes</v>
      </c>
      <c r="L513" s="20" t="str">
        <f>VLOOKUP($A513,Cleaned_Medical_Exam!$A512:$J2847,9,0)</f>
        <v>Overweight</v>
      </c>
      <c r="M513" s="20" t="str">
        <f>VLOOKUP($A513,Cleaned_Medical_Exam!$A512:$J2847,10,0)</f>
        <v>Normal</v>
      </c>
      <c r="N513" s="48">
        <f>_xlfn.XLOOKUP(A513,Cleaned_Hospital_Details!A:A,Cleaned_Hospital_Details!B:B)</f>
        <v>0</v>
      </c>
      <c r="O513" s="49">
        <f>_xlfn.XLOOKUP($A513,Cleaned_Hospital_Details!$A:$A,Cleaned_Hospital_Details!C:C)</f>
        <v>19350.37</v>
      </c>
      <c r="P513" s="8" t="str">
        <f>_xlfn.XLOOKUP($A513,Cleaned_Hospital_Details!$A:$A,Cleaned_Hospital_Details!D:D)</f>
        <v>Tier - 1</v>
      </c>
      <c r="Q513" s="8" t="str">
        <f>_xlfn.XLOOKUP($A513,Cleaned_Hospital_Details!$A:$A,Cleaned_Hospital_Details!E:E)</f>
        <v>Tier - 3</v>
      </c>
      <c r="R513" s="8" t="str">
        <f>_xlfn.XLOOKUP($A513,Cleaned_Hospital_Details!$A:$A,Cleaned_Hospital_Details!F:F)</f>
        <v>R1013</v>
      </c>
      <c r="S513" s="15">
        <f>_xlfn.XLOOKUP($A513,Cleaned_Hospital_Details!$A:$A,Cleaned_Hospital_Details!G:G)</f>
        <v>33474</v>
      </c>
      <c r="T513" s="8">
        <f>_xlfn.XLOOKUP($A513,Cleaned_Hospital_Details!$A:$A,Cleaned_Hospital_Details!H:H)</f>
        <v>31</v>
      </c>
      <c r="U513" s="8" t="str">
        <f>_xlfn.XLOOKUP($A513,Cleaned_Hospital_Details!$A:$A,Cleaned_Hospital_Details!I:I)</f>
        <v>Adult</v>
      </c>
      <c r="V513" t="str">
        <f t="shared" si="7"/>
        <v>Matthew Krall</v>
      </c>
    </row>
    <row r="514" spans="1:22" ht="15.6" x14ac:dyDescent="0.3">
      <c r="A514" s="10" t="s">
        <v>550</v>
      </c>
      <c r="B514" s="8" t="str">
        <f>VLOOKUP(A514,Cleaned_Customer_Names!A513:D2848,2,0)</f>
        <v>Mr.</v>
      </c>
      <c r="C514" s="8" t="str">
        <f>VLOOKUP(A514,Cleaned_Customer_Names!A513:D2848,3,0)</f>
        <v>Brady</v>
      </c>
      <c r="D514" s="8" t="str">
        <f>VLOOKUP($A514,Cleaned_Customer_Names!$A513:$D2848,4,0)</f>
        <v>Poskin</v>
      </c>
      <c r="E514" s="22">
        <f>VLOOKUP($A514,Cleaned_Medical_Exam!$A513:$J2848,2,0)</f>
        <v>51.18</v>
      </c>
      <c r="F514" s="24">
        <f>VLOOKUP($A514,Cleaned_Medical_Exam!$A513:$J2848,3,0)</f>
        <v>4.4000000000000004</v>
      </c>
      <c r="G514" s="20" t="str">
        <f>VLOOKUP($A514,Cleaned_Medical_Exam!$A513:$J2848,4,0)</f>
        <v>Yes</v>
      </c>
      <c r="H514" s="20" t="str">
        <f>VLOOKUP($A514,Cleaned_Medical_Exam!$A513:$J2848,5,0)</f>
        <v>No</v>
      </c>
      <c r="I514" s="20" t="str">
        <f>VLOOKUP($A514,Cleaned_Medical_Exam!$A513:$J2848,6,0)</f>
        <v>No</v>
      </c>
      <c r="J514" s="48">
        <f>VLOOKUP($A514,Cleaned_Medical_Exam!$A513:$J2848,7,0)</f>
        <v>2</v>
      </c>
      <c r="K514" s="8" t="str">
        <f>VLOOKUP($A514,Cleaned_Medical_Exam!$A513:$J2848,8,0)</f>
        <v>No</v>
      </c>
      <c r="L514" s="20" t="str">
        <f>VLOOKUP($A514,Cleaned_Medical_Exam!$A513:$J2848,9,0)</f>
        <v>Obesity</v>
      </c>
      <c r="M514" s="20" t="str">
        <f>VLOOKUP($A514,Cleaned_Medical_Exam!$A513:$J2848,10,0)</f>
        <v>Normal</v>
      </c>
      <c r="N514" s="48">
        <f>_xlfn.XLOOKUP(A514,Cleaned_Hospital_Details!A:A,Cleaned_Hospital_Details!B:B)</f>
        <v>0</v>
      </c>
      <c r="O514" s="49">
        <f>_xlfn.XLOOKUP($A514,Cleaned_Hospital_Details!$A:$A,Cleaned_Hospital_Details!C:C)</f>
        <v>19321.060000000001</v>
      </c>
      <c r="P514" s="8" t="str">
        <f>_xlfn.XLOOKUP($A514,Cleaned_Hospital_Details!$A:$A,Cleaned_Hospital_Details!D:D)</f>
        <v>Tier - 1</v>
      </c>
      <c r="Q514" s="8" t="str">
        <f>_xlfn.XLOOKUP($A514,Cleaned_Hospital_Details!$A:$A,Cleaned_Hospital_Details!E:E)</f>
        <v>Tier - 1</v>
      </c>
      <c r="R514" s="8" t="str">
        <f>_xlfn.XLOOKUP($A514,Cleaned_Hospital_Details!$A:$A,Cleaned_Hospital_Details!F:F)</f>
        <v>R1012</v>
      </c>
      <c r="S514" s="15">
        <f>_xlfn.XLOOKUP($A514,Cleaned_Hospital_Details!$A:$A,Cleaned_Hospital_Details!G:G)</f>
        <v>24426</v>
      </c>
      <c r="T514" s="8">
        <f>_xlfn.XLOOKUP($A514,Cleaned_Hospital_Details!$A:$A,Cleaned_Hospital_Details!H:H)</f>
        <v>56</v>
      </c>
      <c r="U514" s="8" t="str">
        <f>_xlfn.XLOOKUP($A514,Cleaned_Hospital_Details!$A:$A,Cleaned_Hospital_Details!I:I)</f>
        <v>Old</v>
      </c>
      <c r="V514" t="str">
        <f t="shared" si="7"/>
        <v>Brady Poskin</v>
      </c>
    </row>
    <row r="515" spans="1:22" ht="15.6" x14ac:dyDescent="0.3">
      <c r="A515" s="10" t="s">
        <v>551</v>
      </c>
      <c r="B515" s="8" t="str">
        <f>VLOOKUP(A515,Cleaned_Customer_Names!A514:D2849,2,0)</f>
        <v>Ms.</v>
      </c>
      <c r="C515" s="8" t="str">
        <f>VLOOKUP(A515,Cleaned_Customer_Names!A514:D2849,3,0)</f>
        <v>Kameko</v>
      </c>
      <c r="D515" s="8" t="str">
        <f>VLOOKUP($A515,Cleaned_Customer_Names!$A514:$D2849,4,0)</f>
        <v>Halfmann</v>
      </c>
      <c r="E515" s="22">
        <f>VLOOKUP($A515,Cleaned_Medical_Exam!$A514:$J2849,2,0)</f>
        <v>51.37</v>
      </c>
      <c r="F515" s="24">
        <f>VLOOKUP($A515,Cleaned_Medical_Exam!$A514:$J2849,3,0)</f>
        <v>8.18</v>
      </c>
      <c r="G515" s="20" t="str">
        <f>VLOOKUP($A515,Cleaned_Medical_Exam!$A514:$J2849,4,0)</f>
        <v>Yes</v>
      </c>
      <c r="H515" s="20" t="str">
        <f>VLOOKUP($A515,Cleaned_Medical_Exam!$A514:$J2849,5,0)</f>
        <v>No</v>
      </c>
      <c r="I515" s="20" t="str">
        <f>VLOOKUP($A515,Cleaned_Medical_Exam!$A514:$J2849,6,0)</f>
        <v>No</v>
      </c>
      <c r="J515" s="48">
        <f>VLOOKUP($A515,Cleaned_Medical_Exam!$A514:$J2849,7,0)</f>
        <v>0</v>
      </c>
      <c r="K515" s="8" t="str">
        <f>VLOOKUP($A515,Cleaned_Medical_Exam!$A514:$J2849,8,0)</f>
        <v>No</v>
      </c>
      <c r="L515" s="20" t="str">
        <f>VLOOKUP($A515,Cleaned_Medical_Exam!$A514:$J2849,9,0)</f>
        <v>Obesity</v>
      </c>
      <c r="M515" s="20" t="str">
        <f>VLOOKUP($A515,Cleaned_Medical_Exam!$A514:$J2849,10,0)</f>
        <v>Diabetes</v>
      </c>
      <c r="N515" s="48">
        <f>_xlfn.XLOOKUP(A515,Cleaned_Hospital_Details!A:A,Cleaned_Hospital_Details!B:B)</f>
        <v>0</v>
      </c>
      <c r="O515" s="49">
        <f>_xlfn.XLOOKUP($A515,Cleaned_Hospital_Details!$A:$A,Cleaned_Hospital_Details!C:C)</f>
        <v>19259.96</v>
      </c>
      <c r="P515" s="8" t="str">
        <f>_xlfn.XLOOKUP($A515,Cleaned_Hospital_Details!$A:$A,Cleaned_Hospital_Details!D:D)</f>
        <v>Tier - 1</v>
      </c>
      <c r="Q515" s="8" t="str">
        <f>_xlfn.XLOOKUP($A515,Cleaned_Hospital_Details!$A:$A,Cleaned_Hospital_Details!E:E)</f>
        <v>Tier - 1</v>
      </c>
      <c r="R515" s="8" t="str">
        <f>_xlfn.XLOOKUP($A515,Cleaned_Hospital_Details!$A:$A,Cleaned_Hospital_Details!F:F)</f>
        <v>R1012</v>
      </c>
      <c r="S515" s="15">
        <f>_xlfn.XLOOKUP($A515,Cleaned_Hospital_Details!$A:$A,Cleaned_Hospital_Details!G:G)</f>
        <v>24682</v>
      </c>
      <c r="T515" s="8">
        <f>_xlfn.XLOOKUP($A515,Cleaned_Hospital_Details!$A:$A,Cleaned_Hospital_Details!H:H)</f>
        <v>55</v>
      </c>
      <c r="U515" s="8" t="str">
        <f>_xlfn.XLOOKUP($A515,Cleaned_Hospital_Details!$A:$A,Cleaned_Hospital_Details!I:I)</f>
        <v>Old</v>
      </c>
      <c r="V515" t="str">
        <f t="shared" ref="V515:V578" si="8">_xlfn.CONCAT(C515, " ", D515)</f>
        <v>Kameko Halfmann</v>
      </c>
    </row>
    <row r="516" spans="1:22" ht="15.6" x14ac:dyDescent="0.3">
      <c r="A516" s="10" t="s">
        <v>552</v>
      </c>
      <c r="B516" s="8" t="str">
        <f>VLOOKUP(A516,Cleaned_Customer_Names!A515:D2850,2,0)</f>
        <v>Mr.</v>
      </c>
      <c r="C516" s="8" t="str">
        <f>VLOOKUP(A516,Cleaned_Customer_Names!A515:D2850,3,0)</f>
        <v>Jeremy</v>
      </c>
      <c r="D516" s="8" t="str">
        <f>VLOOKUP($A516,Cleaned_Customer_Names!$A515:$D2850,4,0)</f>
        <v>Klapper</v>
      </c>
      <c r="E516" s="22">
        <f>VLOOKUP($A516,Cleaned_Medical_Exam!$A515:$J2850,2,0)</f>
        <v>36.19</v>
      </c>
      <c r="F516" s="24">
        <f>VLOOKUP($A516,Cleaned_Medical_Exam!$A515:$J2850,3,0)</f>
        <v>5.52</v>
      </c>
      <c r="G516" s="20" t="str">
        <f>VLOOKUP($A516,Cleaned_Medical_Exam!$A515:$J2850,4,0)</f>
        <v>Yes</v>
      </c>
      <c r="H516" s="20" t="str">
        <f>VLOOKUP($A516,Cleaned_Medical_Exam!$A515:$J2850,5,0)</f>
        <v>No</v>
      </c>
      <c r="I516" s="20" t="str">
        <f>VLOOKUP($A516,Cleaned_Medical_Exam!$A515:$J2850,6,0)</f>
        <v>No</v>
      </c>
      <c r="J516" s="48">
        <f>VLOOKUP($A516,Cleaned_Medical_Exam!$A515:$J2850,7,0)</f>
        <v>0</v>
      </c>
      <c r="K516" s="8" t="str">
        <f>VLOOKUP($A516,Cleaned_Medical_Exam!$A515:$J2850,8,0)</f>
        <v>No</v>
      </c>
      <c r="L516" s="20" t="str">
        <f>VLOOKUP($A516,Cleaned_Medical_Exam!$A515:$J2850,9,0)</f>
        <v>Obesity</v>
      </c>
      <c r="M516" s="20" t="str">
        <f>VLOOKUP($A516,Cleaned_Medical_Exam!$A515:$J2850,10,0)</f>
        <v>Normal</v>
      </c>
      <c r="N516" s="48">
        <f>_xlfn.XLOOKUP(A516,Cleaned_Hospital_Details!A:A,Cleaned_Hospital_Details!B:B)</f>
        <v>0</v>
      </c>
      <c r="O516" s="49">
        <f>_xlfn.XLOOKUP($A516,Cleaned_Hospital_Details!$A:$A,Cleaned_Hospital_Details!C:C)</f>
        <v>19214.71</v>
      </c>
      <c r="P516" s="8" t="str">
        <f>_xlfn.XLOOKUP($A516,Cleaned_Hospital_Details!$A:$A,Cleaned_Hospital_Details!D:D)</f>
        <v>Tier - 1</v>
      </c>
      <c r="Q516" s="8" t="str">
        <f>_xlfn.XLOOKUP($A516,Cleaned_Hospital_Details!$A:$A,Cleaned_Hospital_Details!E:E)</f>
        <v>Tier - 3</v>
      </c>
      <c r="R516" s="8" t="str">
        <f>_xlfn.XLOOKUP($A516,Cleaned_Hospital_Details!$A:$A,Cleaned_Hospital_Details!F:F)</f>
        <v>R1013</v>
      </c>
      <c r="S516" s="15">
        <f>_xlfn.XLOOKUP($A516,Cleaned_Hospital_Details!$A:$A,Cleaned_Hospital_Details!G:G)</f>
        <v>31409</v>
      </c>
      <c r="T516" s="8">
        <f>_xlfn.XLOOKUP($A516,Cleaned_Hospital_Details!$A:$A,Cleaned_Hospital_Details!H:H)</f>
        <v>37</v>
      </c>
      <c r="U516" s="8" t="str">
        <f>_xlfn.XLOOKUP($A516,Cleaned_Hospital_Details!$A:$A,Cleaned_Hospital_Details!I:I)</f>
        <v>Adult</v>
      </c>
      <c r="V516" t="str">
        <f t="shared" si="8"/>
        <v>Jeremy Klapper</v>
      </c>
    </row>
    <row r="517" spans="1:22" ht="15.6" x14ac:dyDescent="0.3">
      <c r="A517" s="10" t="s">
        <v>553</v>
      </c>
      <c r="B517" s="8" t="str">
        <f>VLOOKUP(A517,Cleaned_Customer_Names!A516:D2851,2,0)</f>
        <v>Mr.</v>
      </c>
      <c r="C517" s="8" t="str">
        <f>VLOOKUP(A517,Cleaned_Customer_Names!A516:D2851,3,0)</f>
        <v>Daniel</v>
      </c>
      <c r="D517" s="8" t="str">
        <f>VLOOKUP($A517,Cleaned_Customer_Names!$A516:$D2851,4,0)</f>
        <v>George</v>
      </c>
      <c r="E517" s="22">
        <f>VLOOKUP($A517,Cleaned_Medical_Exam!$A516:$J2851,2,0)</f>
        <v>25.9</v>
      </c>
      <c r="F517" s="24">
        <f>VLOOKUP($A517,Cleaned_Medical_Exam!$A516:$J2851,3,0)</f>
        <v>4.84</v>
      </c>
      <c r="G517" s="20" t="str">
        <f>VLOOKUP($A517,Cleaned_Medical_Exam!$A516:$J2851,4,0)</f>
        <v>No</v>
      </c>
      <c r="H517" s="20" t="str">
        <f>VLOOKUP($A517,Cleaned_Medical_Exam!$A516:$J2851,5,0)</f>
        <v>No</v>
      </c>
      <c r="I517" s="20" t="str">
        <f>VLOOKUP($A517,Cleaned_Medical_Exam!$A516:$J2851,6,0)</f>
        <v>No</v>
      </c>
      <c r="J517" s="48">
        <f>VLOOKUP($A517,Cleaned_Medical_Exam!$A516:$J2851,7,0)</f>
        <v>0</v>
      </c>
      <c r="K517" s="8" t="str">
        <f>VLOOKUP($A517,Cleaned_Medical_Exam!$A516:$J2851,8,0)</f>
        <v>Yes</v>
      </c>
      <c r="L517" s="20" t="str">
        <f>VLOOKUP($A517,Cleaned_Medical_Exam!$A516:$J2851,9,0)</f>
        <v>Overweight</v>
      </c>
      <c r="M517" s="20" t="str">
        <f>VLOOKUP($A517,Cleaned_Medical_Exam!$A516:$J2851,10,0)</f>
        <v>Normal</v>
      </c>
      <c r="N517" s="48">
        <f>_xlfn.XLOOKUP(A517,Cleaned_Hospital_Details!A:A,Cleaned_Hospital_Details!B:B)</f>
        <v>3</v>
      </c>
      <c r="O517" s="49">
        <f>_xlfn.XLOOKUP($A517,Cleaned_Hospital_Details!$A:$A,Cleaned_Hospital_Details!C:C)</f>
        <v>19199.939999999999</v>
      </c>
      <c r="P517" s="8" t="str">
        <f>_xlfn.XLOOKUP($A517,Cleaned_Hospital_Details!$A:$A,Cleaned_Hospital_Details!D:D)</f>
        <v>Tier - 1</v>
      </c>
      <c r="Q517" s="8" t="str">
        <f>_xlfn.XLOOKUP($A517,Cleaned_Hospital_Details!$A:$A,Cleaned_Hospital_Details!E:E)</f>
        <v>Tier - 3</v>
      </c>
      <c r="R517" s="8" t="str">
        <f>_xlfn.XLOOKUP($A517,Cleaned_Hospital_Details!$A:$A,Cleaned_Hospital_Details!F:F)</f>
        <v>R1011</v>
      </c>
      <c r="S517" s="15">
        <f>_xlfn.XLOOKUP($A517,Cleaned_Hospital_Details!$A:$A,Cleaned_Hospital_Details!G:G)</f>
        <v>33497</v>
      </c>
      <c r="T517" s="8">
        <f>_xlfn.XLOOKUP($A517,Cleaned_Hospital_Details!$A:$A,Cleaned_Hospital_Details!H:H)</f>
        <v>31</v>
      </c>
      <c r="U517" s="8" t="str">
        <f>_xlfn.XLOOKUP($A517,Cleaned_Hospital_Details!$A:$A,Cleaned_Hospital_Details!I:I)</f>
        <v>Adult</v>
      </c>
      <c r="V517" t="str">
        <f t="shared" si="8"/>
        <v>Daniel George</v>
      </c>
    </row>
    <row r="518" spans="1:22" ht="15.6" x14ac:dyDescent="0.3">
      <c r="A518" s="10" t="s">
        <v>554</v>
      </c>
      <c r="B518" s="8" t="str">
        <f>VLOOKUP(A518,Cleaned_Customer_Names!A517:D2852,2,0)</f>
        <v>Ms.</v>
      </c>
      <c r="C518" s="8" t="str">
        <f>VLOOKUP(A518,Cleaned_Customer_Names!A517:D2852,3,0)</f>
        <v>Amanda</v>
      </c>
      <c r="D518" s="8" t="str">
        <f>VLOOKUP($A518,Cleaned_Customer_Names!$A517:$D2852,4,0)</f>
        <v>Hicks</v>
      </c>
      <c r="E518" s="22">
        <f>VLOOKUP($A518,Cleaned_Medical_Exam!$A517:$J2852,2,0)</f>
        <v>35.72</v>
      </c>
      <c r="F518" s="24">
        <f>VLOOKUP($A518,Cleaned_Medical_Exam!$A517:$J2852,3,0)</f>
        <v>4.08</v>
      </c>
      <c r="G518" s="20" t="str">
        <f>VLOOKUP($A518,Cleaned_Medical_Exam!$A517:$J2852,4,0)</f>
        <v>No</v>
      </c>
      <c r="H518" s="20" t="str">
        <f>VLOOKUP($A518,Cleaned_Medical_Exam!$A517:$J2852,5,0)</f>
        <v>No</v>
      </c>
      <c r="I518" s="20" t="str">
        <f>VLOOKUP($A518,Cleaned_Medical_Exam!$A517:$J2852,6,0)</f>
        <v>Yes</v>
      </c>
      <c r="J518" s="48">
        <f>VLOOKUP($A518,Cleaned_Medical_Exam!$A517:$J2852,7,0)</f>
        <v>1</v>
      </c>
      <c r="K518" s="8" t="str">
        <f>VLOOKUP($A518,Cleaned_Medical_Exam!$A517:$J2852,8,0)</f>
        <v>No</v>
      </c>
      <c r="L518" s="20" t="str">
        <f>VLOOKUP($A518,Cleaned_Medical_Exam!$A517:$J2852,9,0)</f>
        <v>Obesity</v>
      </c>
      <c r="M518" s="20" t="str">
        <f>VLOOKUP($A518,Cleaned_Medical_Exam!$A517:$J2852,10,0)</f>
        <v>Normal</v>
      </c>
      <c r="N518" s="48">
        <f>_xlfn.XLOOKUP(A518,Cleaned_Hospital_Details!A:A,Cleaned_Hospital_Details!B:B)</f>
        <v>2</v>
      </c>
      <c r="O518" s="49">
        <f>_xlfn.XLOOKUP($A518,Cleaned_Hospital_Details!$A:$A,Cleaned_Hospital_Details!C:C)</f>
        <v>19144.580000000002</v>
      </c>
      <c r="P518" s="8" t="str">
        <f>_xlfn.XLOOKUP($A518,Cleaned_Hospital_Details!$A:$A,Cleaned_Hospital_Details!D:D)</f>
        <v>Tier - 1</v>
      </c>
      <c r="Q518" s="8" t="str">
        <f>_xlfn.XLOOKUP($A518,Cleaned_Hospital_Details!$A:$A,Cleaned_Hospital_Details!E:E)</f>
        <v>Tier - 1</v>
      </c>
      <c r="R518" s="8" t="str">
        <f>_xlfn.XLOOKUP($A518,Cleaned_Hospital_Details!$A:$A,Cleaned_Hospital_Details!F:F)</f>
        <v>R1024</v>
      </c>
      <c r="S518" s="15">
        <f>_xlfn.XLOOKUP($A518,Cleaned_Hospital_Details!$A:$A,Cleaned_Hospital_Details!G:G)</f>
        <v>29038</v>
      </c>
      <c r="T518" s="8">
        <f>_xlfn.XLOOKUP($A518,Cleaned_Hospital_Details!$A:$A,Cleaned_Hospital_Details!H:H)</f>
        <v>43</v>
      </c>
      <c r="U518" s="8" t="str">
        <f>_xlfn.XLOOKUP($A518,Cleaned_Hospital_Details!$A:$A,Cleaned_Hospital_Details!I:I)</f>
        <v>Adult</v>
      </c>
      <c r="V518" t="str">
        <f t="shared" si="8"/>
        <v>Amanda Hicks</v>
      </c>
    </row>
    <row r="519" spans="1:22" ht="15.6" x14ac:dyDescent="0.3">
      <c r="A519" s="10" t="s">
        <v>555</v>
      </c>
      <c r="B519" s="8" t="str">
        <f>VLOOKUP(A519,Cleaned_Customer_Names!A518:D2853,2,0)</f>
        <v>Ms.</v>
      </c>
      <c r="C519" s="8" t="str">
        <f>VLOOKUP(A519,Cleaned_Customer_Names!A518:D2853,3,0)</f>
        <v>Karen</v>
      </c>
      <c r="D519" s="8" t="str">
        <f>VLOOKUP($A519,Cleaned_Customer_Names!$A518:$D2853,4,0)</f>
        <v>Lockyer</v>
      </c>
      <c r="E519" s="22">
        <f>VLOOKUP($A519,Cleaned_Medical_Exam!$A518:$J2853,2,0)</f>
        <v>27.94</v>
      </c>
      <c r="F519" s="24">
        <f>VLOOKUP($A519,Cleaned_Medical_Exam!$A518:$J2853,3,0)</f>
        <v>4.4800000000000004</v>
      </c>
      <c r="G519" s="20" t="str">
        <f>VLOOKUP($A519,Cleaned_Medical_Exam!$A518:$J2853,4,0)</f>
        <v>No</v>
      </c>
      <c r="H519" s="20" t="str">
        <f>VLOOKUP($A519,Cleaned_Medical_Exam!$A518:$J2853,5,0)</f>
        <v>No</v>
      </c>
      <c r="I519" s="20" t="str">
        <f>VLOOKUP($A519,Cleaned_Medical_Exam!$A518:$J2853,6,0)</f>
        <v>Yes</v>
      </c>
      <c r="J519" s="48">
        <f>VLOOKUP($A519,Cleaned_Medical_Exam!$A518:$J2853,7,0)</f>
        <v>1</v>
      </c>
      <c r="K519" s="8" t="str">
        <f>VLOOKUP($A519,Cleaned_Medical_Exam!$A518:$J2853,8,0)</f>
        <v>Yes</v>
      </c>
      <c r="L519" s="20" t="str">
        <f>VLOOKUP($A519,Cleaned_Medical_Exam!$A518:$J2853,9,0)</f>
        <v>Overweight</v>
      </c>
      <c r="M519" s="20" t="str">
        <f>VLOOKUP($A519,Cleaned_Medical_Exam!$A518:$J2853,10,0)</f>
        <v>Normal</v>
      </c>
      <c r="N519" s="48">
        <f>_xlfn.XLOOKUP(A519,Cleaned_Hospital_Details!A:A,Cleaned_Hospital_Details!B:B)</f>
        <v>1</v>
      </c>
      <c r="O519" s="49">
        <f>_xlfn.XLOOKUP($A519,Cleaned_Hospital_Details!$A:$A,Cleaned_Hospital_Details!C:C)</f>
        <v>19107.78</v>
      </c>
      <c r="P519" s="8" t="str">
        <f>_xlfn.XLOOKUP($A519,Cleaned_Hospital_Details!$A:$A,Cleaned_Hospital_Details!D:D)</f>
        <v>Tier - 1</v>
      </c>
      <c r="Q519" s="8" t="str">
        <f>_xlfn.XLOOKUP($A519,Cleaned_Hospital_Details!$A:$A,Cleaned_Hospital_Details!E:E)</f>
        <v>Tier - 2</v>
      </c>
      <c r="R519" s="8" t="str">
        <f>_xlfn.XLOOKUP($A519,Cleaned_Hospital_Details!$A:$A,Cleaned_Hospital_Details!F:F)</f>
        <v>R1013</v>
      </c>
      <c r="S519" s="15">
        <f>_xlfn.XLOOKUP($A519,Cleaned_Hospital_Details!$A:$A,Cleaned_Hospital_Details!G:G)</f>
        <v>34240</v>
      </c>
      <c r="T519" s="8">
        <f>_xlfn.XLOOKUP($A519,Cleaned_Hospital_Details!$A:$A,Cleaned_Hospital_Details!H:H)</f>
        <v>29</v>
      </c>
      <c r="U519" s="8" t="str">
        <f>_xlfn.XLOOKUP($A519,Cleaned_Hospital_Details!$A:$A,Cleaned_Hospital_Details!I:I)</f>
        <v>Adult</v>
      </c>
      <c r="V519" t="str">
        <f t="shared" si="8"/>
        <v>Karen Lockyer</v>
      </c>
    </row>
    <row r="520" spans="1:22" ht="15.6" x14ac:dyDescent="0.3">
      <c r="A520" s="10" t="s">
        <v>556</v>
      </c>
      <c r="B520" s="8" t="str">
        <f>VLOOKUP(A520,Cleaned_Customer_Names!A519:D2854,2,0)</f>
        <v>Mr.</v>
      </c>
      <c r="C520" s="8" t="str">
        <f>VLOOKUP(A520,Cleaned_Customer_Names!A519:D2854,3,0)</f>
        <v>Gregory</v>
      </c>
      <c r="D520" s="8" t="str">
        <f>VLOOKUP($A520,Cleaned_Customer_Names!$A519:$D2854,4,0)</f>
        <v>Byrnes</v>
      </c>
      <c r="E520" s="22">
        <f>VLOOKUP($A520,Cleaned_Medical_Exam!$A519:$J2854,2,0)</f>
        <v>27.1</v>
      </c>
      <c r="F520" s="24">
        <f>VLOOKUP($A520,Cleaned_Medical_Exam!$A519:$J2854,3,0)</f>
        <v>5.73</v>
      </c>
      <c r="G520" s="20" t="str">
        <f>VLOOKUP($A520,Cleaned_Medical_Exam!$A519:$J2854,4,0)</f>
        <v>No</v>
      </c>
      <c r="H520" s="20" t="str">
        <f>VLOOKUP($A520,Cleaned_Medical_Exam!$A519:$J2854,5,0)</f>
        <v>No</v>
      </c>
      <c r="I520" s="20" t="str">
        <f>VLOOKUP($A520,Cleaned_Medical_Exam!$A519:$J2854,6,0)</f>
        <v>No</v>
      </c>
      <c r="J520" s="48">
        <f>VLOOKUP($A520,Cleaned_Medical_Exam!$A519:$J2854,7,0)</f>
        <v>0</v>
      </c>
      <c r="K520" s="8" t="str">
        <f>VLOOKUP($A520,Cleaned_Medical_Exam!$A519:$J2854,8,0)</f>
        <v>Yes</v>
      </c>
      <c r="L520" s="20" t="str">
        <f>VLOOKUP($A520,Cleaned_Medical_Exam!$A519:$J2854,9,0)</f>
        <v>Overweight</v>
      </c>
      <c r="M520" s="20" t="str">
        <f>VLOOKUP($A520,Cleaned_Medical_Exam!$A519:$J2854,10,0)</f>
        <v>Prediabetes</v>
      </c>
      <c r="N520" s="48">
        <f>_xlfn.XLOOKUP(A520,Cleaned_Hospital_Details!A:A,Cleaned_Hospital_Details!B:B)</f>
        <v>1</v>
      </c>
      <c r="O520" s="49">
        <f>_xlfn.XLOOKUP($A520,Cleaned_Hospital_Details!$A:$A,Cleaned_Hospital_Details!C:C)</f>
        <v>19040.88</v>
      </c>
      <c r="P520" s="8" t="str">
        <f>_xlfn.XLOOKUP($A520,Cleaned_Hospital_Details!$A:$A,Cleaned_Hospital_Details!D:D)</f>
        <v>Tier - 1</v>
      </c>
      <c r="Q520" s="8" t="str">
        <f>_xlfn.XLOOKUP($A520,Cleaned_Hospital_Details!$A:$A,Cleaned_Hospital_Details!E:E)</f>
        <v>Tier - 3</v>
      </c>
      <c r="R520" s="8" t="str">
        <f>_xlfn.XLOOKUP($A520,Cleaned_Hospital_Details!$A:$A,Cleaned_Hospital_Details!F:F)</f>
        <v>R1011</v>
      </c>
      <c r="S520" s="15">
        <f>_xlfn.XLOOKUP($A520,Cleaned_Hospital_Details!$A:$A,Cleaned_Hospital_Details!G:G)</f>
        <v>32664</v>
      </c>
      <c r="T520" s="8">
        <f>_xlfn.XLOOKUP($A520,Cleaned_Hospital_Details!$A:$A,Cleaned_Hospital_Details!H:H)</f>
        <v>34</v>
      </c>
      <c r="U520" s="8" t="str">
        <f>_xlfn.XLOOKUP($A520,Cleaned_Hospital_Details!$A:$A,Cleaned_Hospital_Details!I:I)</f>
        <v>Adult</v>
      </c>
      <c r="V520" t="str">
        <f t="shared" si="8"/>
        <v>Gregory Byrnes</v>
      </c>
    </row>
    <row r="521" spans="1:22" ht="15.6" x14ac:dyDescent="0.3">
      <c r="A521" s="10" t="s">
        <v>557</v>
      </c>
      <c r="B521" s="8" t="str">
        <f>VLOOKUP(A521,Cleaned_Customer_Names!A520:D2855,2,0)</f>
        <v>Ms.</v>
      </c>
      <c r="C521" s="8" t="str">
        <f>VLOOKUP(A521,Cleaned_Customer_Names!A520:D2855,3,0)</f>
        <v>Sabine</v>
      </c>
      <c r="D521" s="8" t="str">
        <f>VLOOKUP($A521,Cleaned_Customer_Names!$A520:$D2855,4,0)</f>
        <v>Norris</v>
      </c>
      <c r="E521" s="22">
        <f>VLOOKUP($A521,Cleaned_Medical_Exam!$A520:$J2855,2,0)</f>
        <v>18.3</v>
      </c>
      <c r="F521" s="24">
        <f>VLOOKUP($A521,Cleaned_Medical_Exam!$A520:$J2855,3,0)</f>
        <v>5.46</v>
      </c>
      <c r="G521" s="20" t="str">
        <f>VLOOKUP($A521,Cleaned_Medical_Exam!$A520:$J2855,4,0)</f>
        <v>Yes</v>
      </c>
      <c r="H521" s="20" t="str">
        <f>VLOOKUP($A521,Cleaned_Medical_Exam!$A520:$J2855,5,0)</f>
        <v>No</v>
      </c>
      <c r="I521" s="20" t="str">
        <f>VLOOKUP($A521,Cleaned_Medical_Exam!$A520:$J2855,6,0)</f>
        <v>Yes</v>
      </c>
      <c r="J521" s="48">
        <f>VLOOKUP($A521,Cleaned_Medical_Exam!$A520:$J2855,7,0)</f>
        <v>1</v>
      </c>
      <c r="K521" s="8" t="str">
        <f>VLOOKUP($A521,Cleaned_Medical_Exam!$A520:$J2855,8,0)</f>
        <v>Yes</v>
      </c>
      <c r="L521" s="20" t="str">
        <f>VLOOKUP($A521,Cleaned_Medical_Exam!$A520:$J2855,9,0)</f>
        <v>Underweight</v>
      </c>
      <c r="M521" s="20" t="str">
        <f>VLOOKUP($A521,Cleaned_Medical_Exam!$A520:$J2855,10,0)</f>
        <v>Normal</v>
      </c>
      <c r="N521" s="48">
        <f>_xlfn.XLOOKUP(A521,Cleaned_Hospital_Details!A:A,Cleaned_Hospital_Details!B:B)</f>
        <v>5</v>
      </c>
      <c r="O521" s="49">
        <f>_xlfn.XLOOKUP($A521,Cleaned_Hospital_Details!$A:$A,Cleaned_Hospital_Details!C:C)</f>
        <v>19023.259999999998</v>
      </c>
      <c r="P521" s="8" t="str">
        <f>_xlfn.XLOOKUP($A521,Cleaned_Hospital_Details!$A:$A,Cleaned_Hospital_Details!D:D)</f>
        <v>Tier - 1</v>
      </c>
      <c r="Q521" s="8" t="str">
        <f>_xlfn.XLOOKUP($A521,Cleaned_Hospital_Details!$A:$A,Cleaned_Hospital_Details!E:E)</f>
        <v>Tier - 3</v>
      </c>
      <c r="R521" s="8" t="str">
        <f>_xlfn.XLOOKUP($A521,Cleaned_Hospital_Details!$A:$A,Cleaned_Hospital_Details!F:F)</f>
        <v>R1011</v>
      </c>
      <c r="S521" s="15">
        <f>_xlfn.XLOOKUP($A521,Cleaned_Hospital_Details!$A:$A,Cleaned_Hospital_Details!G:G)</f>
        <v>30669</v>
      </c>
      <c r="T521" s="8">
        <f>_xlfn.XLOOKUP($A521,Cleaned_Hospital_Details!$A:$A,Cleaned_Hospital_Details!H:H)</f>
        <v>39</v>
      </c>
      <c r="U521" s="8" t="str">
        <f>_xlfn.XLOOKUP($A521,Cleaned_Hospital_Details!$A:$A,Cleaned_Hospital_Details!I:I)</f>
        <v>Adult</v>
      </c>
      <c r="V521" t="str">
        <f t="shared" si="8"/>
        <v>Sabine Norris</v>
      </c>
    </row>
    <row r="522" spans="1:22" ht="15.6" x14ac:dyDescent="0.3">
      <c r="A522" s="10" t="s">
        <v>558</v>
      </c>
      <c r="B522" s="8" t="str">
        <f>VLOOKUP(A522,Cleaned_Customer_Names!A521:D2856,2,0)</f>
        <v>Mr.</v>
      </c>
      <c r="C522" s="8" t="str">
        <f>VLOOKUP(A522,Cleaned_Customer_Names!A521:D2856,3,0)</f>
        <v>Joseph</v>
      </c>
      <c r="D522" s="8" t="str">
        <f>VLOOKUP($A522,Cleaned_Customer_Names!$A521:$D2856,4,0)</f>
        <v>Darda</v>
      </c>
      <c r="E522" s="22">
        <f>VLOOKUP($A522,Cleaned_Medical_Exam!$A521:$J2856,2,0)</f>
        <v>25.3</v>
      </c>
      <c r="F522" s="24">
        <f>VLOOKUP($A522,Cleaned_Medical_Exam!$A521:$J2856,3,0)</f>
        <v>5.0199999999999996</v>
      </c>
      <c r="G522" s="20" t="str">
        <f>VLOOKUP($A522,Cleaned_Medical_Exam!$A521:$J2856,4,0)</f>
        <v>Yes</v>
      </c>
      <c r="H522" s="20" t="str">
        <f>VLOOKUP($A522,Cleaned_Medical_Exam!$A521:$J2856,5,0)</f>
        <v>No</v>
      </c>
      <c r="I522" s="20" t="str">
        <f>VLOOKUP($A522,Cleaned_Medical_Exam!$A521:$J2856,6,0)</f>
        <v>No</v>
      </c>
      <c r="J522" s="48">
        <f>VLOOKUP($A522,Cleaned_Medical_Exam!$A521:$J2856,7,0)</f>
        <v>1</v>
      </c>
      <c r="K522" s="8" t="str">
        <f>VLOOKUP($A522,Cleaned_Medical_Exam!$A521:$J2856,8,0)</f>
        <v>Yes</v>
      </c>
      <c r="L522" s="20" t="str">
        <f>VLOOKUP($A522,Cleaned_Medical_Exam!$A521:$J2856,9,0)</f>
        <v>Overweight</v>
      </c>
      <c r="M522" s="20" t="str">
        <f>VLOOKUP($A522,Cleaned_Medical_Exam!$A521:$J2856,10,0)</f>
        <v>Normal</v>
      </c>
      <c r="N522" s="48">
        <f>_xlfn.XLOOKUP(A522,Cleaned_Hospital_Details!A:A,Cleaned_Hospital_Details!B:B)</f>
        <v>2</v>
      </c>
      <c r="O522" s="49">
        <f>_xlfn.XLOOKUP($A522,Cleaned_Hospital_Details!$A:$A,Cleaned_Hospital_Details!C:C)</f>
        <v>18972.5</v>
      </c>
      <c r="P522" s="8" t="str">
        <f>_xlfn.XLOOKUP($A522,Cleaned_Hospital_Details!$A:$A,Cleaned_Hospital_Details!D:D)</f>
        <v>Tier - 1</v>
      </c>
      <c r="Q522" s="8" t="str">
        <f>_xlfn.XLOOKUP($A522,Cleaned_Hospital_Details!$A:$A,Cleaned_Hospital_Details!E:E)</f>
        <v>Tier - 3</v>
      </c>
      <c r="R522" s="8" t="str">
        <f>_xlfn.XLOOKUP($A522,Cleaned_Hospital_Details!$A:$A,Cleaned_Hospital_Details!F:F)</f>
        <v>R1013</v>
      </c>
      <c r="S522" s="15">
        <f>_xlfn.XLOOKUP($A522,Cleaned_Hospital_Details!$A:$A,Cleaned_Hospital_Details!G:G)</f>
        <v>32440</v>
      </c>
      <c r="T522" s="8">
        <f>_xlfn.XLOOKUP($A522,Cleaned_Hospital_Details!$A:$A,Cleaned_Hospital_Details!H:H)</f>
        <v>34</v>
      </c>
      <c r="U522" s="8" t="str">
        <f>_xlfn.XLOOKUP($A522,Cleaned_Hospital_Details!$A:$A,Cleaned_Hospital_Details!I:I)</f>
        <v>Adult</v>
      </c>
      <c r="V522" t="str">
        <f t="shared" si="8"/>
        <v>Joseph Darda</v>
      </c>
    </row>
    <row r="523" spans="1:22" ht="15.6" x14ac:dyDescent="0.3">
      <c r="A523" s="10" t="s">
        <v>559</v>
      </c>
      <c r="B523" s="8" t="str">
        <f>VLOOKUP(A523,Cleaned_Customer_Names!A522:D2857,2,0)</f>
        <v>Mr.</v>
      </c>
      <c r="C523" s="8" t="str">
        <f>VLOOKUP(A523,Cleaned_Customer_Names!A522:D2857,3,0)</f>
        <v>Adam</v>
      </c>
      <c r="D523" s="8" t="str">
        <f>VLOOKUP($A523,Cleaned_Customer_Names!$A522:$D2857,4,0)</f>
        <v>Otstot</v>
      </c>
      <c r="E523" s="22">
        <f>VLOOKUP($A523,Cleaned_Medical_Exam!$A522:$J2857,2,0)</f>
        <v>38.83</v>
      </c>
      <c r="F523" s="24">
        <f>VLOOKUP($A523,Cleaned_Medical_Exam!$A522:$J2857,3,0)</f>
        <v>6.36</v>
      </c>
      <c r="G523" s="20" t="str">
        <f>VLOOKUP($A523,Cleaned_Medical_Exam!$A522:$J2857,4,0)</f>
        <v>No</v>
      </c>
      <c r="H523" s="20" t="str">
        <f>VLOOKUP($A523,Cleaned_Medical_Exam!$A522:$J2857,5,0)</f>
        <v>No</v>
      </c>
      <c r="I523" s="20" t="str">
        <f>VLOOKUP($A523,Cleaned_Medical_Exam!$A522:$J2857,6,0)</f>
        <v>No</v>
      </c>
      <c r="J523" s="48">
        <f>VLOOKUP($A523,Cleaned_Medical_Exam!$A522:$J2857,7,0)</f>
        <v>1</v>
      </c>
      <c r="K523" s="8" t="str">
        <f>VLOOKUP($A523,Cleaned_Medical_Exam!$A522:$J2857,8,0)</f>
        <v>No</v>
      </c>
      <c r="L523" s="20" t="str">
        <f>VLOOKUP($A523,Cleaned_Medical_Exam!$A522:$J2857,9,0)</f>
        <v>Obesity</v>
      </c>
      <c r="M523" s="20" t="str">
        <f>VLOOKUP($A523,Cleaned_Medical_Exam!$A522:$J2857,10,0)</f>
        <v>Prediabetes</v>
      </c>
      <c r="N523" s="48">
        <f>_xlfn.XLOOKUP(A523,Cleaned_Hospital_Details!A:A,Cleaned_Hospital_Details!B:B)</f>
        <v>1</v>
      </c>
      <c r="O523" s="49">
        <f>_xlfn.XLOOKUP($A523,Cleaned_Hospital_Details!$A:$A,Cleaned_Hospital_Details!C:C)</f>
        <v>18963.169999999998</v>
      </c>
      <c r="P523" s="8" t="str">
        <f>_xlfn.XLOOKUP($A523,Cleaned_Hospital_Details!$A:$A,Cleaned_Hospital_Details!D:D)</f>
        <v>Tier - 1</v>
      </c>
      <c r="Q523" s="8" t="str">
        <f>_xlfn.XLOOKUP($A523,Cleaned_Hospital_Details!$A:$A,Cleaned_Hospital_Details!E:E)</f>
        <v>Tier - 1</v>
      </c>
      <c r="R523" s="8" t="str">
        <f>_xlfn.XLOOKUP($A523,Cleaned_Hospital_Details!$A:$A,Cleaned_Hospital_Details!F:F)</f>
        <v>R1013</v>
      </c>
      <c r="S523" s="15">
        <f>_xlfn.XLOOKUP($A523,Cleaned_Hospital_Details!$A:$A,Cleaned_Hospital_Details!G:G)</f>
        <v>33938</v>
      </c>
      <c r="T523" s="8">
        <f>_xlfn.XLOOKUP($A523,Cleaned_Hospital_Details!$A:$A,Cleaned_Hospital_Details!H:H)</f>
        <v>30</v>
      </c>
      <c r="U523" s="8" t="str">
        <f>_xlfn.XLOOKUP($A523,Cleaned_Hospital_Details!$A:$A,Cleaned_Hospital_Details!I:I)</f>
        <v>Adult</v>
      </c>
      <c r="V523" t="str">
        <f t="shared" si="8"/>
        <v>Adam Otstot</v>
      </c>
    </row>
    <row r="524" spans="1:22" ht="15.6" x14ac:dyDescent="0.3">
      <c r="A524" s="10" t="s">
        <v>560</v>
      </c>
      <c r="B524" s="8" t="str">
        <f>VLOOKUP(A524,Cleaned_Customer_Names!A523:D2858,2,0)</f>
        <v>Ms.</v>
      </c>
      <c r="C524" s="8" t="str">
        <f>VLOOKUP(A524,Cleaned_Customer_Names!A523:D2858,3,0)</f>
        <v>Karolyn</v>
      </c>
      <c r="D524" s="8" t="str">
        <f>VLOOKUP($A524,Cleaned_Customer_Names!$A523:$D2858,4,0)</f>
        <v>Bowley</v>
      </c>
      <c r="E524" s="22">
        <f>VLOOKUP($A524,Cleaned_Medical_Exam!$A523:$J2858,2,0)</f>
        <v>27.6</v>
      </c>
      <c r="F524" s="24">
        <f>VLOOKUP($A524,Cleaned_Medical_Exam!$A523:$J2858,3,0)</f>
        <v>5.36</v>
      </c>
      <c r="G524" s="20" t="str">
        <f>VLOOKUP($A524,Cleaned_Medical_Exam!$A523:$J2858,4,0)</f>
        <v>No</v>
      </c>
      <c r="H524" s="20" t="str">
        <f>VLOOKUP($A524,Cleaned_Medical_Exam!$A523:$J2858,5,0)</f>
        <v>No</v>
      </c>
      <c r="I524" s="20" t="str">
        <f>VLOOKUP($A524,Cleaned_Medical_Exam!$A523:$J2858,6,0)</f>
        <v>No</v>
      </c>
      <c r="J524" s="48">
        <f>VLOOKUP($A524,Cleaned_Medical_Exam!$A523:$J2858,7,0)</f>
        <v>1</v>
      </c>
      <c r="K524" s="8" t="str">
        <f>VLOOKUP($A524,Cleaned_Medical_Exam!$A523:$J2858,8,0)</f>
        <v>No</v>
      </c>
      <c r="L524" s="20" t="str">
        <f>VLOOKUP($A524,Cleaned_Medical_Exam!$A523:$J2858,9,0)</f>
        <v>Overweight</v>
      </c>
      <c r="M524" s="20" t="str">
        <f>VLOOKUP($A524,Cleaned_Medical_Exam!$A523:$J2858,10,0)</f>
        <v>Normal</v>
      </c>
      <c r="N524" s="48">
        <f>_xlfn.XLOOKUP(A524,Cleaned_Hospital_Details!A:A,Cleaned_Hospital_Details!B:B)</f>
        <v>0</v>
      </c>
      <c r="O524" s="49">
        <f>_xlfn.XLOOKUP($A524,Cleaned_Hospital_Details!$A:$A,Cleaned_Hospital_Details!C:C)</f>
        <v>18955.22</v>
      </c>
      <c r="P524" s="8" t="str">
        <f>_xlfn.XLOOKUP($A524,Cleaned_Hospital_Details!$A:$A,Cleaned_Hospital_Details!D:D)</f>
        <v>Tier - 1</v>
      </c>
      <c r="Q524" s="8" t="str">
        <f>_xlfn.XLOOKUP($A524,Cleaned_Hospital_Details!$A:$A,Cleaned_Hospital_Details!E:E)</f>
        <v>Tier - 3</v>
      </c>
      <c r="R524" s="8" t="str">
        <f>_xlfn.XLOOKUP($A524,Cleaned_Hospital_Details!$A:$A,Cleaned_Hospital_Details!F:F)</f>
        <v>R1011</v>
      </c>
      <c r="S524" s="15">
        <f>_xlfn.XLOOKUP($A524,Cleaned_Hospital_Details!$A:$A,Cleaned_Hospital_Details!G:G)</f>
        <v>36013</v>
      </c>
      <c r="T524" s="8">
        <f>_xlfn.XLOOKUP($A524,Cleaned_Hospital_Details!$A:$A,Cleaned_Hospital_Details!H:H)</f>
        <v>24</v>
      </c>
      <c r="U524" s="8" t="str">
        <f>_xlfn.XLOOKUP($A524,Cleaned_Hospital_Details!$A:$A,Cleaned_Hospital_Details!I:I)</f>
        <v>Adult</v>
      </c>
      <c r="V524" t="str">
        <f t="shared" si="8"/>
        <v>Karolyn Bowley</v>
      </c>
    </row>
    <row r="525" spans="1:22" ht="15.6" x14ac:dyDescent="0.3">
      <c r="A525" s="10" t="s">
        <v>561</v>
      </c>
      <c r="B525" s="8" t="str">
        <f>VLOOKUP(A525,Cleaned_Customer_Names!A524:D2859,2,0)</f>
        <v>Mrs.</v>
      </c>
      <c r="C525" s="8" t="str">
        <f>VLOOKUP(A525,Cleaned_Customer_Names!A524:D2859,3,0)</f>
        <v>Anita</v>
      </c>
      <c r="D525" s="8" t="str">
        <f>VLOOKUP($A525,Cleaned_Customer_Names!$A524:$D2859,4,0)</f>
        <v>Rogers</v>
      </c>
      <c r="E525" s="22">
        <f>VLOOKUP($A525,Cleaned_Medical_Exam!$A524:$J2859,2,0)</f>
        <v>46.4</v>
      </c>
      <c r="F525" s="24">
        <f>VLOOKUP($A525,Cleaned_Medical_Exam!$A524:$J2859,3,0)</f>
        <v>8.3699999999999992</v>
      </c>
      <c r="G525" s="20" t="str">
        <f>VLOOKUP($A525,Cleaned_Medical_Exam!$A524:$J2859,4,0)</f>
        <v>Yes</v>
      </c>
      <c r="H525" s="20" t="str">
        <f>VLOOKUP($A525,Cleaned_Medical_Exam!$A524:$J2859,5,0)</f>
        <v>No</v>
      </c>
      <c r="I525" s="20" t="str">
        <f>VLOOKUP($A525,Cleaned_Medical_Exam!$A524:$J2859,6,0)</f>
        <v>Yes</v>
      </c>
      <c r="J525" s="48">
        <f>VLOOKUP($A525,Cleaned_Medical_Exam!$A524:$J2859,7,0)</f>
        <v>1</v>
      </c>
      <c r="K525" s="8" t="str">
        <f>VLOOKUP($A525,Cleaned_Medical_Exam!$A524:$J2859,8,0)</f>
        <v>No</v>
      </c>
      <c r="L525" s="20" t="str">
        <f>VLOOKUP($A525,Cleaned_Medical_Exam!$A524:$J2859,9,0)</f>
        <v>Obesity</v>
      </c>
      <c r="M525" s="20" t="str">
        <f>VLOOKUP($A525,Cleaned_Medical_Exam!$A524:$J2859,10,0)</f>
        <v>Diabetes</v>
      </c>
      <c r="N525" s="48">
        <f>_xlfn.XLOOKUP(A525,Cleaned_Hospital_Details!A:A,Cleaned_Hospital_Details!B:B)</f>
        <v>0</v>
      </c>
      <c r="O525" s="49">
        <f>_xlfn.XLOOKUP($A525,Cleaned_Hospital_Details!$A:$A,Cleaned_Hospital_Details!C:C)</f>
        <v>18954.560000000001</v>
      </c>
      <c r="P525" s="8" t="str">
        <f>_xlfn.XLOOKUP($A525,Cleaned_Hospital_Details!$A:$A,Cleaned_Hospital_Details!D:D)</f>
        <v>Tier - 1</v>
      </c>
      <c r="Q525" s="8" t="str">
        <f>_xlfn.XLOOKUP($A525,Cleaned_Hospital_Details!$A:$A,Cleaned_Hospital_Details!E:E)</f>
        <v>Tier - 1</v>
      </c>
      <c r="R525" s="8" t="str">
        <f>_xlfn.XLOOKUP($A525,Cleaned_Hospital_Details!$A:$A,Cleaned_Hospital_Details!F:F)</f>
        <v>R1026</v>
      </c>
      <c r="S525" s="15">
        <f>_xlfn.XLOOKUP($A525,Cleaned_Hospital_Details!$A:$A,Cleaned_Hospital_Details!G:G)</f>
        <v>23304</v>
      </c>
      <c r="T525" s="8">
        <f>_xlfn.XLOOKUP($A525,Cleaned_Hospital_Details!$A:$A,Cleaned_Hospital_Details!H:H)</f>
        <v>59</v>
      </c>
      <c r="U525" s="8" t="str">
        <f>_xlfn.XLOOKUP($A525,Cleaned_Hospital_Details!$A:$A,Cleaned_Hospital_Details!I:I)</f>
        <v>Old</v>
      </c>
      <c r="V525" t="str">
        <f t="shared" si="8"/>
        <v>Anita Rogers</v>
      </c>
    </row>
    <row r="526" spans="1:22" ht="15.6" x14ac:dyDescent="0.3">
      <c r="A526" s="10" t="s">
        <v>562</v>
      </c>
      <c r="B526" s="8" t="str">
        <f>VLOOKUP(A526,Cleaned_Customer_Names!A525:D2860,2,0)</f>
        <v>Ms.</v>
      </c>
      <c r="C526" s="8" t="str">
        <f>VLOOKUP(A526,Cleaned_Customer_Names!A525:D2860,3,0)</f>
        <v>Laura</v>
      </c>
      <c r="D526" s="8" t="str">
        <f>VLOOKUP($A526,Cleaned_Customer_Names!$A525:$D2860,4,0)</f>
        <v>Mclaughlin</v>
      </c>
      <c r="E526" s="22">
        <f>VLOOKUP($A526,Cleaned_Medical_Exam!$A525:$J2860,2,0)</f>
        <v>51.92</v>
      </c>
      <c r="F526" s="24">
        <f>VLOOKUP($A526,Cleaned_Medical_Exam!$A525:$J2860,3,0)</f>
        <v>5.18</v>
      </c>
      <c r="G526" s="20" t="str">
        <f>VLOOKUP($A526,Cleaned_Medical_Exam!$A525:$J2860,4,0)</f>
        <v>Yes</v>
      </c>
      <c r="H526" s="20" t="str">
        <f>VLOOKUP($A526,Cleaned_Medical_Exam!$A525:$J2860,5,0)</f>
        <v>No</v>
      </c>
      <c r="I526" s="20" t="str">
        <f>VLOOKUP($A526,Cleaned_Medical_Exam!$A525:$J2860,6,0)</f>
        <v>Yes</v>
      </c>
      <c r="J526" s="48">
        <f>VLOOKUP($A526,Cleaned_Medical_Exam!$A525:$J2860,7,0)</f>
        <v>1</v>
      </c>
      <c r="K526" s="8" t="str">
        <f>VLOOKUP($A526,Cleaned_Medical_Exam!$A525:$J2860,8,0)</f>
        <v>No</v>
      </c>
      <c r="L526" s="20" t="str">
        <f>VLOOKUP($A526,Cleaned_Medical_Exam!$A525:$J2860,9,0)</f>
        <v>Obesity</v>
      </c>
      <c r="M526" s="20" t="str">
        <f>VLOOKUP($A526,Cleaned_Medical_Exam!$A525:$J2860,10,0)</f>
        <v>Normal</v>
      </c>
      <c r="N526" s="48">
        <f>_xlfn.XLOOKUP(A526,Cleaned_Hospital_Details!A:A,Cleaned_Hospital_Details!B:B)</f>
        <v>0</v>
      </c>
      <c r="O526" s="49">
        <f>_xlfn.XLOOKUP($A526,Cleaned_Hospital_Details!$A:$A,Cleaned_Hospital_Details!C:C)</f>
        <v>18932.810000000001</v>
      </c>
      <c r="P526" s="8" t="str">
        <f>_xlfn.XLOOKUP($A526,Cleaned_Hospital_Details!$A:$A,Cleaned_Hospital_Details!D:D)</f>
        <v>Tier - 1</v>
      </c>
      <c r="Q526" s="8" t="str">
        <f>_xlfn.XLOOKUP($A526,Cleaned_Hospital_Details!$A:$A,Cleaned_Hospital_Details!E:E)</f>
        <v>Tier - 3</v>
      </c>
      <c r="R526" s="8" t="str">
        <f>_xlfn.XLOOKUP($A526,Cleaned_Hospital_Details!$A:$A,Cleaned_Hospital_Details!F:F)</f>
        <v>R1012</v>
      </c>
      <c r="S526" s="15">
        <f>_xlfn.XLOOKUP($A526,Cleaned_Hospital_Details!$A:$A,Cleaned_Hospital_Details!G:G)</f>
        <v>25418</v>
      </c>
      <c r="T526" s="8">
        <f>_xlfn.XLOOKUP($A526,Cleaned_Hospital_Details!$A:$A,Cleaned_Hospital_Details!H:H)</f>
        <v>53</v>
      </c>
      <c r="U526" s="8" t="str">
        <f>_xlfn.XLOOKUP($A526,Cleaned_Hospital_Details!$A:$A,Cleaned_Hospital_Details!I:I)</f>
        <v>Adult</v>
      </c>
      <c r="V526" t="str">
        <f t="shared" si="8"/>
        <v>Laura Mclaughlin</v>
      </c>
    </row>
    <row r="527" spans="1:22" ht="15.6" x14ac:dyDescent="0.3">
      <c r="A527" s="10" t="s">
        <v>563</v>
      </c>
      <c r="B527" s="8" t="str">
        <f>VLOOKUP(A527,Cleaned_Customer_Names!A526:D2861,2,0)</f>
        <v>Ms.</v>
      </c>
      <c r="C527" s="8" t="str">
        <f>VLOOKUP(A527,Cleaned_Customer_Names!A526:D2861,3,0)</f>
        <v>Sarah</v>
      </c>
      <c r="D527" s="8" t="str">
        <f>VLOOKUP($A527,Cleaned_Customer_Names!$A526:$D2861,4,0)</f>
        <v>Ziegler</v>
      </c>
      <c r="E527" s="22">
        <f>VLOOKUP($A527,Cleaned_Medical_Exam!$A526:$J2861,2,0)</f>
        <v>32.395000000000003</v>
      </c>
      <c r="F527" s="24">
        <f>VLOOKUP($A527,Cleaned_Medical_Exam!$A526:$J2861,3,0)</f>
        <v>5.68</v>
      </c>
      <c r="G527" s="20" t="str">
        <f>VLOOKUP($A527,Cleaned_Medical_Exam!$A526:$J2861,4,0)</f>
        <v>Yes</v>
      </c>
      <c r="H527" s="20" t="str">
        <f>VLOOKUP($A527,Cleaned_Medical_Exam!$A526:$J2861,5,0)</f>
        <v>No</v>
      </c>
      <c r="I527" s="20" t="str">
        <f>VLOOKUP($A527,Cleaned_Medical_Exam!$A526:$J2861,6,0)</f>
        <v>No</v>
      </c>
      <c r="J527" s="48">
        <f>VLOOKUP($A527,Cleaned_Medical_Exam!$A526:$J2861,7,0)</f>
        <v>1</v>
      </c>
      <c r="K527" s="8" t="str">
        <f>VLOOKUP($A527,Cleaned_Medical_Exam!$A526:$J2861,8,0)</f>
        <v>No</v>
      </c>
      <c r="L527" s="20" t="str">
        <f>VLOOKUP($A527,Cleaned_Medical_Exam!$A526:$J2861,9,0)</f>
        <v>Obesity</v>
      </c>
      <c r="M527" s="20" t="str">
        <f>VLOOKUP($A527,Cleaned_Medical_Exam!$A526:$J2861,10,0)</f>
        <v>Normal</v>
      </c>
      <c r="N527" s="48">
        <f>_xlfn.XLOOKUP(A527,Cleaned_Hospital_Details!A:A,Cleaned_Hospital_Details!B:B)</f>
        <v>1</v>
      </c>
      <c r="O527" s="49">
        <f>_xlfn.XLOOKUP($A527,Cleaned_Hospital_Details!$A:$A,Cleaned_Hospital_Details!C:C)</f>
        <v>18903.490000000002</v>
      </c>
      <c r="P527" s="8" t="str">
        <f>_xlfn.XLOOKUP($A527,Cleaned_Hospital_Details!$A:$A,Cleaned_Hospital_Details!D:D)</f>
        <v>Tier - 1</v>
      </c>
      <c r="Q527" s="8" t="str">
        <f>_xlfn.XLOOKUP($A527,Cleaned_Hospital_Details!$A:$A,Cleaned_Hospital_Details!E:E)</f>
        <v>Tier - 2</v>
      </c>
      <c r="R527" s="8" t="str">
        <f>_xlfn.XLOOKUP($A527,Cleaned_Hospital_Details!$A:$A,Cleaned_Hospital_Details!F:F)</f>
        <v>R1024</v>
      </c>
      <c r="S527" s="15">
        <f>_xlfn.XLOOKUP($A527,Cleaned_Hospital_Details!$A:$A,Cleaned_Hospital_Details!G:G)</f>
        <v>34969</v>
      </c>
      <c r="T527" s="8">
        <f>_xlfn.XLOOKUP($A527,Cleaned_Hospital_Details!$A:$A,Cleaned_Hospital_Details!H:H)</f>
        <v>27</v>
      </c>
      <c r="U527" s="8" t="str">
        <f>_xlfn.XLOOKUP($A527,Cleaned_Hospital_Details!$A:$A,Cleaned_Hospital_Details!I:I)</f>
        <v>Adult</v>
      </c>
      <c r="V527" t="str">
        <f t="shared" si="8"/>
        <v>Sarah Ziegler</v>
      </c>
    </row>
    <row r="528" spans="1:22" ht="15.6" x14ac:dyDescent="0.3">
      <c r="A528" s="10" t="s">
        <v>564</v>
      </c>
      <c r="B528" s="8" t="str">
        <f>VLOOKUP(A528,Cleaned_Customer_Names!A527:D2862,2,0)</f>
        <v>Mrs.</v>
      </c>
      <c r="C528" s="8" t="str">
        <f>VLOOKUP(A528,Cleaned_Customer_Names!A527:D2862,3,0)</f>
        <v>Ashley</v>
      </c>
      <c r="D528" s="8" t="str">
        <f>VLOOKUP($A528,Cleaned_Customer_Names!$A527:$D2862,4,0)</f>
        <v>Hughey</v>
      </c>
      <c r="E528" s="22">
        <f>VLOOKUP($A528,Cleaned_Medical_Exam!$A527:$J2862,2,0)</f>
        <v>46.19</v>
      </c>
      <c r="F528" s="24">
        <f>VLOOKUP($A528,Cleaned_Medical_Exam!$A527:$J2862,3,0)</f>
        <v>7.31</v>
      </c>
      <c r="G528" s="20" t="str">
        <f>VLOOKUP($A528,Cleaned_Medical_Exam!$A527:$J2862,4,0)</f>
        <v>Yes</v>
      </c>
      <c r="H528" s="20" t="str">
        <f>VLOOKUP($A528,Cleaned_Medical_Exam!$A527:$J2862,5,0)</f>
        <v>No</v>
      </c>
      <c r="I528" s="20" t="str">
        <f>VLOOKUP($A528,Cleaned_Medical_Exam!$A527:$J2862,6,0)</f>
        <v>Yes</v>
      </c>
      <c r="J528" s="48">
        <f>VLOOKUP($A528,Cleaned_Medical_Exam!$A527:$J2862,7,0)</f>
        <v>1</v>
      </c>
      <c r="K528" s="8" t="str">
        <f>VLOOKUP($A528,Cleaned_Medical_Exam!$A527:$J2862,8,0)</f>
        <v>No</v>
      </c>
      <c r="L528" s="20" t="str">
        <f>VLOOKUP($A528,Cleaned_Medical_Exam!$A527:$J2862,9,0)</f>
        <v>Obesity</v>
      </c>
      <c r="M528" s="20" t="str">
        <f>VLOOKUP($A528,Cleaned_Medical_Exam!$A527:$J2862,10,0)</f>
        <v>Diabetes</v>
      </c>
      <c r="N528" s="48">
        <f>_xlfn.XLOOKUP(A528,Cleaned_Hospital_Details!A:A,Cleaned_Hospital_Details!B:B)</f>
        <v>0</v>
      </c>
      <c r="O528" s="49">
        <f>_xlfn.XLOOKUP($A528,Cleaned_Hospital_Details!$A:$A,Cleaned_Hospital_Details!C:C)</f>
        <v>18883.330000000002</v>
      </c>
      <c r="P528" s="8" t="str">
        <f>_xlfn.XLOOKUP($A528,Cleaned_Hospital_Details!$A:$A,Cleaned_Hospital_Details!D:D)</f>
        <v>Tier - 1</v>
      </c>
      <c r="Q528" s="8" t="str">
        <f>_xlfn.XLOOKUP($A528,Cleaned_Hospital_Details!$A:$A,Cleaned_Hospital_Details!E:E)</f>
        <v>Tier - 1</v>
      </c>
      <c r="R528" s="8" t="str">
        <f>_xlfn.XLOOKUP($A528,Cleaned_Hospital_Details!$A:$A,Cleaned_Hospital_Details!F:F)</f>
        <v>R1026</v>
      </c>
      <c r="S528" s="15">
        <f>_xlfn.XLOOKUP($A528,Cleaned_Hospital_Details!$A:$A,Cleaned_Hospital_Details!G:G)</f>
        <v>23351</v>
      </c>
      <c r="T528" s="8">
        <f>_xlfn.XLOOKUP($A528,Cleaned_Hospital_Details!$A:$A,Cleaned_Hospital_Details!H:H)</f>
        <v>59</v>
      </c>
      <c r="U528" s="8" t="str">
        <f>_xlfn.XLOOKUP($A528,Cleaned_Hospital_Details!$A:$A,Cleaned_Hospital_Details!I:I)</f>
        <v>Old</v>
      </c>
      <c r="V528" t="str">
        <f t="shared" si="8"/>
        <v>Ashley Hughey</v>
      </c>
    </row>
    <row r="529" spans="1:22" ht="15.6" x14ac:dyDescent="0.3">
      <c r="A529" s="10" t="s">
        <v>565</v>
      </c>
      <c r="B529" s="8" t="str">
        <f>VLOOKUP(A529,Cleaned_Customer_Names!A528:D2863,2,0)</f>
        <v>Ms.</v>
      </c>
      <c r="C529" s="8" t="str">
        <f>VLOOKUP(A529,Cleaned_Customer_Names!A528:D2863,3,0)</f>
        <v>Lindsey</v>
      </c>
      <c r="D529" s="8" t="str">
        <f>VLOOKUP($A529,Cleaned_Customer_Names!$A528:$D2863,4,0)</f>
        <v>Knast</v>
      </c>
      <c r="E529" s="22">
        <f>VLOOKUP($A529,Cleaned_Medical_Exam!$A528:$J2863,2,0)</f>
        <v>27.93</v>
      </c>
      <c r="F529" s="24">
        <f>VLOOKUP($A529,Cleaned_Medical_Exam!$A528:$J2863,3,0)</f>
        <v>4.67</v>
      </c>
      <c r="G529" s="20" t="str">
        <f>VLOOKUP($A529,Cleaned_Medical_Exam!$A528:$J2863,4,0)</f>
        <v>No</v>
      </c>
      <c r="H529" s="20" t="str">
        <f>VLOOKUP($A529,Cleaned_Medical_Exam!$A528:$J2863,5,0)</f>
        <v>No</v>
      </c>
      <c r="I529" s="20" t="str">
        <f>VLOOKUP($A529,Cleaned_Medical_Exam!$A528:$J2863,6,0)</f>
        <v>Yes</v>
      </c>
      <c r="J529" s="48">
        <f>VLOOKUP($A529,Cleaned_Medical_Exam!$A528:$J2863,7,0)</f>
        <v>1</v>
      </c>
      <c r="K529" s="8" t="str">
        <f>VLOOKUP($A529,Cleaned_Medical_Exam!$A528:$J2863,8,0)</f>
        <v>No</v>
      </c>
      <c r="L529" s="20" t="str">
        <f>VLOOKUP($A529,Cleaned_Medical_Exam!$A528:$J2863,9,0)</f>
        <v>Overweight</v>
      </c>
      <c r="M529" s="20" t="str">
        <f>VLOOKUP($A529,Cleaned_Medical_Exam!$A528:$J2863,10,0)</f>
        <v>Normal</v>
      </c>
      <c r="N529" s="48">
        <f>_xlfn.XLOOKUP(A529,Cleaned_Hospital_Details!A:A,Cleaned_Hospital_Details!B:B)</f>
        <v>3</v>
      </c>
      <c r="O529" s="49">
        <f>_xlfn.XLOOKUP($A529,Cleaned_Hospital_Details!$A:$A,Cleaned_Hospital_Details!C:C)</f>
        <v>18838.7</v>
      </c>
      <c r="P529" s="8" t="str">
        <f>_xlfn.XLOOKUP($A529,Cleaned_Hospital_Details!$A:$A,Cleaned_Hospital_Details!D:D)</f>
        <v>Tier - 1</v>
      </c>
      <c r="Q529" s="8" t="str">
        <f>_xlfn.XLOOKUP($A529,Cleaned_Hospital_Details!$A:$A,Cleaned_Hospital_Details!E:E)</f>
        <v>Tier - 3</v>
      </c>
      <c r="R529" s="8" t="str">
        <f>_xlfn.XLOOKUP($A529,Cleaned_Hospital_Details!$A:$A,Cleaned_Hospital_Details!F:F)</f>
        <v>R1012</v>
      </c>
      <c r="S529" s="15">
        <f>_xlfn.XLOOKUP($A529,Cleaned_Hospital_Details!$A:$A,Cleaned_Hospital_Details!G:G)</f>
        <v>37826</v>
      </c>
      <c r="T529" s="8">
        <f>_xlfn.XLOOKUP($A529,Cleaned_Hospital_Details!$A:$A,Cleaned_Hospital_Details!H:H)</f>
        <v>19</v>
      </c>
      <c r="U529" s="8" t="str">
        <f>_xlfn.XLOOKUP($A529,Cleaned_Hospital_Details!$A:$A,Cleaned_Hospital_Details!I:I)</f>
        <v>Adult</v>
      </c>
      <c r="V529" t="str">
        <f t="shared" si="8"/>
        <v>Lindsey Knast</v>
      </c>
    </row>
    <row r="530" spans="1:22" ht="15.6" x14ac:dyDescent="0.3">
      <c r="A530" s="10" t="s">
        <v>566</v>
      </c>
      <c r="B530" s="8" t="str">
        <f>VLOOKUP(A530,Cleaned_Customer_Names!A529:D2864,2,0)</f>
        <v>Mr.</v>
      </c>
      <c r="C530" s="8" t="str">
        <f>VLOOKUP(A530,Cleaned_Customer_Names!A529:D2864,3,0)</f>
        <v>Alan</v>
      </c>
      <c r="D530" s="8" t="str">
        <f>VLOOKUP($A530,Cleaned_Customer_Names!$A529:$D2864,4,0)</f>
        <v>Stob</v>
      </c>
      <c r="E530" s="22">
        <f>VLOOKUP($A530,Cleaned_Medical_Exam!$A529:$J2864,2,0)</f>
        <v>45.62</v>
      </c>
      <c r="F530" s="24">
        <f>VLOOKUP($A530,Cleaned_Medical_Exam!$A529:$J2864,3,0)</f>
        <v>6.87</v>
      </c>
      <c r="G530" s="20" t="str">
        <f>VLOOKUP($A530,Cleaned_Medical_Exam!$A529:$J2864,4,0)</f>
        <v>No</v>
      </c>
      <c r="H530" s="20" t="str">
        <f>VLOOKUP($A530,Cleaned_Medical_Exam!$A529:$J2864,5,0)</f>
        <v>No</v>
      </c>
      <c r="I530" s="20" t="str">
        <f>VLOOKUP($A530,Cleaned_Medical_Exam!$A529:$J2864,6,0)</f>
        <v>No</v>
      </c>
      <c r="J530" s="48">
        <f>VLOOKUP($A530,Cleaned_Medical_Exam!$A529:$J2864,7,0)</f>
        <v>0</v>
      </c>
      <c r="K530" s="8" t="str">
        <f>VLOOKUP($A530,Cleaned_Medical_Exam!$A529:$J2864,8,0)</f>
        <v>No</v>
      </c>
      <c r="L530" s="20" t="str">
        <f>VLOOKUP($A530,Cleaned_Medical_Exam!$A529:$J2864,9,0)</f>
        <v>Obesity</v>
      </c>
      <c r="M530" s="20" t="str">
        <f>VLOOKUP($A530,Cleaned_Medical_Exam!$A529:$J2864,10,0)</f>
        <v>Diabetes</v>
      </c>
      <c r="N530" s="48">
        <f>_xlfn.XLOOKUP(A530,Cleaned_Hospital_Details!A:A,Cleaned_Hospital_Details!B:B)</f>
        <v>0</v>
      </c>
      <c r="O530" s="49">
        <f>_xlfn.XLOOKUP($A530,Cleaned_Hospital_Details!$A:$A,Cleaned_Hospital_Details!C:C)</f>
        <v>18815.53</v>
      </c>
      <c r="P530" s="8" t="str">
        <f>_xlfn.XLOOKUP($A530,Cleaned_Hospital_Details!$A:$A,Cleaned_Hospital_Details!D:D)</f>
        <v>Tier - 1</v>
      </c>
      <c r="Q530" s="8" t="str">
        <f>_xlfn.XLOOKUP($A530,Cleaned_Hospital_Details!$A:$A,Cleaned_Hospital_Details!E:E)</f>
        <v>Tier - 1</v>
      </c>
      <c r="R530" s="8" t="str">
        <f>_xlfn.XLOOKUP($A530,Cleaned_Hospital_Details!$A:$A,Cleaned_Hospital_Details!F:F)</f>
        <v>R1023</v>
      </c>
      <c r="S530" s="15">
        <f>_xlfn.XLOOKUP($A530,Cleaned_Hospital_Details!$A:$A,Cleaned_Hospital_Details!G:G)</f>
        <v>22998</v>
      </c>
      <c r="T530" s="8">
        <f>_xlfn.XLOOKUP($A530,Cleaned_Hospital_Details!$A:$A,Cleaned_Hospital_Details!H:H)</f>
        <v>60</v>
      </c>
      <c r="U530" s="8" t="str">
        <f>_xlfn.XLOOKUP($A530,Cleaned_Hospital_Details!$A:$A,Cleaned_Hospital_Details!I:I)</f>
        <v>Old</v>
      </c>
      <c r="V530" t="str">
        <f t="shared" si="8"/>
        <v>Alan Stob</v>
      </c>
    </row>
    <row r="531" spans="1:22" ht="15.6" x14ac:dyDescent="0.3">
      <c r="A531" s="10" t="s">
        <v>567</v>
      </c>
      <c r="B531" s="8" t="str">
        <f>VLOOKUP(A531,Cleaned_Customer_Names!A530:D2865,2,0)</f>
        <v>Mr.</v>
      </c>
      <c r="C531" s="8" t="str">
        <f>VLOOKUP(A531,Cleaned_Customer_Names!A530:D2865,3,0)</f>
        <v>Dan</v>
      </c>
      <c r="D531" s="8" t="str">
        <f>VLOOKUP($A531,Cleaned_Customer_Names!$A530:$D2865,4,0)</f>
        <v>Jensen</v>
      </c>
      <c r="E531" s="22">
        <f>VLOOKUP($A531,Cleaned_Medical_Exam!$A530:$J2865,2,0)</f>
        <v>35.31</v>
      </c>
      <c r="F531" s="24">
        <f>VLOOKUP($A531,Cleaned_Medical_Exam!$A530:$J2865,3,0)</f>
        <v>5.87</v>
      </c>
      <c r="G531" s="20" t="str">
        <f>VLOOKUP($A531,Cleaned_Medical_Exam!$A530:$J2865,4,0)</f>
        <v>No</v>
      </c>
      <c r="H531" s="20" t="str">
        <f>VLOOKUP($A531,Cleaned_Medical_Exam!$A530:$J2865,5,0)</f>
        <v>No</v>
      </c>
      <c r="I531" s="20" t="str">
        <f>VLOOKUP($A531,Cleaned_Medical_Exam!$A530:$J2865,6,0)</f>
        <v>Yes</v>
      </c>
      <c r="J531" s="48">
        <f>VLOOKUP($A531,Cleaned_Medical_Exam!$A530:$J2865,7,0)</f>
        <v>1</v>
      </c>
      <c r="K531" s="8" t="str">
        <f>VLOOKUP($A531,Cleaned_Medical_Exam!$A530:$J2865,8,0)</f>
        <v>No</v>
      </c>
      <c r="L531" s="20" t="str">
        <f>VLOOKUP($A531,Cleaned_Medical_Exam!$A530:$J2865,9,0)</f>
        <v>Obesity</v>
      </c>
      <c r="M531" s="20" t="str">
        <f>VLOOKUP($A531,Cleaned_Medical_Exam!$A530:$J2865,10,0)</f>
        <v>Prediabetes</v>
      </c>
      <c r="N531" s="48">
        <f>_xlfn.XLOOKUP(A531,Cleaned_Hospital_Details!A:A,Cleaned_Hospital_Details!B:B)</f>
        <v>2</v>
      </c>
      <c r="O531" s="49">
        <f>_xlfn.XLOOKUP($A531,Cleaned_Hospital_Details!$A:$A,Cleaned_Hospital_Details!C:C)</f>
        <v>18806.150000000001</v>
      </c>
      <c r="P531" s="8" t="str">
        <f>_xlfn.XLOOKUP($A531,Cleaned_Hospital_Details!$A:$A,Cleaned_Hospital_Details!D:D)</f>
        <v>Tier - 1</v>
      </c>
      <c r="Q531" s="8" t="str">
        <f>_xlfn.XLOOKUP($A531,Cleaned_Hospital_Details!$A:$A,Cleaned_Hospital_Details!E:E)</f>
        <v>Tier - 2</v>
      </c>
      <c r="R531" s="8" t="str">
        <f>_xlfn.XLOOKUP($A531,Cleaned_Hospital_Details!$A:$A,Cleaned_Hospital_Details!F:F)</f>
        <v>R1013</v>
      </c>
      <c r="S531" s="15">
        <f>_xlfn.XLOOKUP($A531,Cleaned_Hospital_Details!$A:$A,Cleaned_Hospital_Details!G:G)</f>
        <v>29143</v>
      </c>
      <c r="T531" s="8">
        <f>_xlfn.XLOOKUP($A531,Cleaned_Hospital_Details!$A:$A,Cleaned_Hospital_Details!H:H)</f>
        <v>43</v>
      </c>
      <c r="U531" s="8" t="str">
        <f>_xlfn.XLOOKUP($A531,Cleaned_Hospital_Details!$A:$A,Cleaned_Hospital_Details!I:I)</f>
        <v>Adult</v>
      </c>
      <c r="V531" t="str">
        <f t="shared" si="8"/>
        <v>Dan Jensen</v>
      </c>
    </row>
    <row r="532" spans="1:22" ht="15.6" x14ac:dyDescent="0.3">
      <c r="A532" s="10" t="s">
        <v>568</v>
      </c>
      <c r="B532" s="8" t="str">
        <f>VLOOKUP(A532,Cleaned_Customer_Names!A531:D2866,2,0)</f>
        <v>Ms.</v>
      </c>
      <c r="C532" s="8" t="str">
        <f>VLOOKUP(A532,Cleaned_Customer_Names!A531:D2866,3,0)</f>
        <v>Katie</v>
      </c>
      <c r="D532" s="8" t="str">
        <f>VLOOKUP($A532,Cleaned_Customer_Names!$A531:$D2866,4,0)</f>
        <v>Mutter</v>
      </c>
      <c r="E532" s="22">
        <f>VLOOKUP($A532,Cleaned_Medical_Exam!$A531:$J2866,2,0)</f>
        <v>30.4</v>
      </c>
      <c r="F532" s="24">
        <f>VLOOKUP($A532,Cleaned_Medical_Exam!$A531:$J2866,3,0)</f>
        <v>4.07</v>
      </c>
      <c r="G532" s="20" t="str">
        <f>VLOOKUP($A532,Cleaned_Medical_Exam!$A531:$J2866,4,0)</f>
        <v>Yes</v>
      </c>
      <c r="H532" s="20" t="str">
        <f>VLOOKUP($A532,Cleaned_Medical_Exam!$A531:$J2866,5,0)</f>
        <v>No</v>
      </c>
      <c r="I532" s="20" t="str">
        <f>VLOOKUP($A532,Cleaned_Medical_Exam!$A531:$J2866,6,0)</f>
        <v>No</v>
      </c>
      <c r="J532" s="48">
        <f>VLOOKUP($A532,Cleaned_Medical_Exam!$A531:$J2866,7,0)</f>
        <v>1</v>
      </c>
      <c r="K532" s="8" t="str">
        <f>VLOOKUP($A532,Cleaned_Medical_Exam!$A531:$J2866,8,0)</f>
        <v>No</v>
      </c>
      <c r="L532" s="20" t="str">
        <f>VLOOKUP($A532,Cleaned_Medical_Exam!$A531:$J2866,9,0)</f>
        <v>Obesity</v>
      </c>
      <c r="M532" s="20" t="str">
        <f>VLOOKUP($A532,Cleaned_Medical_Exam!$A531:$J2866,10,0)</f>
        <v>Normal</v>
      </c>
      <c r="N532" s="48">
        <f>_xlfn.XLOOKUP(A532,Cleaned_Hospital_Details!A:A,Cleaned_Hospital_Details!B:B)</f>
        <v>3</v>
      </c>
      <c r="O532" s="49">
        <f>_xlfn.XLOOKUP($A532,Cleaned_Hospital_Details!$A:$A,Cleaned_Hospital_Details!C:C)</f>
        <v>18804.75</v>
      </c>
      <c r="P532" s="8" t="str">
        <f>_xlfn.XLOOKUP($A532,Cleaned_Hospital_Details!$A:$A,Cleaned_Hospital_Details!D:D)</f>
        <v>Tier - 1</v>
      </c>
      <c r="Q532" s="8" t="str">
        <f>_xlfn.XLOOKUP($A532,Cleaned_Hospital_Details!$A:$A,Cleaned_Hospital_Details!E:E)</f>
        <v>Tier - 1</v>
      </c>
      <c r="R532" s="8" t="str">
        <f>_xlfn.XLOOKUP($A532,Cleaned_Hospital_Details!$A:$A,Cleaned_Hospital_Details!F:F)</f>
        <v>R1012</v>
      </c>
      <c r="S532" s="15">
        <f>_xlfn.XLOOKUP($A532,Cleaned_Hospital_Details!$A:$A,Cleaned_Hospital_Details!G:G)</f>
        <v>35031</v>
      </c>
      <c r="T532" s="8">
        <f>_xlfn.XLOOKUP($A532,Cleaned_Hospital_Details!$A:$A,Cleaned_Hospital_Details!H:H)</f>
        <v>27</v>
      </c>
      <c r="U532" s="8" t="str">
        <f>_xlfn.XLOOKUP($A532,Cleaned_Hospital_Details!$A:$A,Cleaned_Hospital_Details!I:I)</f>
        <v>Adult</v>
      </c>
      <c r="V532" t="str">
        <f t="shared" si="8"/>
        <v>Katie Mutter</v>
      </c>
    </row>
    <row r="533" spans="1:22" ht="15.6" x14ac:dyDescent="0.3">
      <c r="A533" s="10" t="s">
        <v>569</v>
      </c>
      <c r="B533" s="8" t="str">
        <f>VLOOKUP(A533,Cleaned_Customer_Names!A532:D2867,2,0)</f>
        <v>Mr.</v>
      </c>
      <c r="C533" s="8" t="str">
        <f>VLOOKUP(A533,Cleaned_Customer_Names!A532:D2867,3,0)</f>
        <v>Eric</v>
      </c>
      <c r="D533" s="8" t="str">
        <f>VLOOKUP($A533,Cleaned_Customer_Names!$A532:$D2867,4,0)</f>
        <v>Ahern</v>
      </c>
      <c r="E533" s="22">
        <f>VLOOKUP($A533,Cleaned_Medical_Exam!$A532:$J2867,2,0)</f>
        <v>20.13</v>
      </c>
      <c r="F533" s="24">
        <f>VLOOKUP($A533,Cleaned_Medical_Exam!$A532:$J2867,3,0)</f>
        <v>6.47</v>
      </c>
      <c r="G533" s="20" t="str">
        <f>VLOOKUP($A533,Cleaned_Medical_Exam!$A532:$J2867,4,0)</f>
        <v>No</v>
      </c>
      <c r="H533" s="20" t="str">
        <f>VLOOKUP($A533,Cleaned_Medical_Exam!$A532:$J2867,5,0)</f>
        <v>No</v>
      </c>
      <c r="I533" s="20" t="str">
        <f>VLOOKUP($A533,Cleaned_Medical_Exam!$A532:$J2867,6,0)</f>
        <v>Yes</v>
      </c>
      <c r="J533" s="48">
        <f>VLOOKUP($A533,Cleaned_Medical_Exam!$A532:$J2867,7,0)</f>
        <v>1</v>
      </c>
      <c r="K533" s="8" t="str">
        <f>VLOOKUP($A533,Cleaned_Medical_Exam!$A532:$J2867,8,0)</f>
        <v>Yes</v>
      </c>
      <c r="L533" s="20" t="str">
        <f>VLOOKUP($A533,Cleaned_Medical_Exam!$A532:$J2867,9,0)</f>
        <v>Healthy Weight</v>
      </c>
      <c r="M533" s="20" t="str">
        <f>VLOOKUP($A533,Cleaned_Medical_Exam!$A532:$J2867,10,0)</f>
        <v>Prediabetes</v>
      </c>
      <c r="N533" s="48">
        <f>_xlfn.XLOOKUP(A533,Cleaned_Hospital_Details!A:A,Cleaned_Hospital_Details!B:B)</f>
        <v>2</v>
      </c>
      <c r="O533" s="49">
        <f>_xlfn.XLOOKUP($A533,Cleaned_Hospital_Details!$A:$A,Cleaned_Hospital_Details!C:C)</f>
        <v>18767.740000000002</v>
      </c>
      <c r="P533" s="8" t="str">
        <f>_xlfn.XLOOKUP($A533,Cleaned_Hospital_Details!$A:$A,Cleaned_Hospital_Details!D:D)</f>
        <v>Tier - 1</v>
      </c>
      <c r="Q533" s="8" t="str">
        <f>_xlfn.XLOOKUP($A533,Cleaned_Hospital_Details!$A:$A,Cleaned_Hospital_Details!E:E)</f>
        <v>Tier - 1</v>
      </c>
      <c r="R533" s="8" t="str">
        <f>_xlfn.XLOOKUP($A533,Cleaned_Hospital_Details!$A:$A,Cleaned_Hospital_Details!F:F)</f>
        <v>R1013</v>
      </c>
      <c r="S533" s="15">
        <f>_xlfn.XLOOKUP($A533,Cleaned_Hospital_Details!$A:$A,Cleaned_Hospital_Details!G:G)</f>
        <v>29178</v>
      </c>
      <c r="T533" s="8">
        <f>_xlfn.XLOOKUP($A533,Cleaned_Hospital_Details!$A:$A,Cleaned_Hospital_Details!H:H)</f>
        <v>43</v>
      </c>
      <c r="U533" s="8" t="str">
        <f>_xlfn.XLOOKUP($A533,Cleaned_Hospital_Details!$A:$A,Cleaned_Hospital_Details!I:I)</f>
        <v>Adult</v>
      </c>
      <c r="V533" t="str">
        <f t="shared" si="8"/>
        <v>Eric Ahern</v>
      </c>
    </row>
    <row r="534" spans="1:22" ht="15.6" x14ac:dyDescent="0.3">
      <c r="A534" s="10" t="s">
        <v>570</v>
      </c>
      <c r="B534" s="8" t="str">
        <f>VLOOKUP(A534,Cleaned_Customer_Names!A533:D2868,2,0)</f>
        <v>Ms.</v>
      </c>
      <c r="C534" s="8" t="str">
        <f>VLOOKUP(A534,Cleaned_Customer_Names!A533:D2868,3,0)</f>
        <v>Cathryn</v>
      </c>
      <c r="D534" s="8" t="str">
        <f>VLOOKUP($A534,Cleaned_Customer_Names!$A533:$D2868,4,0)</f>
        <v>Chviruk</v>
      </c>
      <c r="E534" s="22">
        <f>VLOOKUP($A534,Cleaned_Medical_Exam!$A533:$J2868,2,0)</f>
        <v>23.655000000000001</v>
      </c>
      <c r="F534" s="24">
        <f>VLOOKUP($A534,Cleaned_Medical_Exam!$A533:$J2868,3,0)</f>
        <v>5.14</v>
      </c>
      <c r="G534" s="20" t="str">
        <f>VLOOKUP($A534,Cleaned_Medical_Exam!$A533:$J2868,4,0)</f>
        <v>No</v>
      </c>
      <c r="H534" s="20" t="str">
        <f>VLOOKUP($A534,Cleaned_Medical_Exam!$A533:$J2868,5,0)</f>
        <v>No</v>
      </c>
      <c r="I534" s="20" t="str">
        <f>VLOOKUP($A534,Cleaned_Medical_Exam!$A533:$J2868,6,0)</f>
        <v>No</v>
      </c>
      <c r="J534" s="48">
        <f>VLOOKUP($A534,Cleaned_Medical_Exam!$A533:$J2868,7,0)</f>
        <v>1</v>
      </c>
      <c r="K534" s="8" t="str">
        <f>VLOOKUP($A534,Cleaned_Medical_Exam!$A533:$J2868,8,0)</f>
        <v>Yes</v>
      </c>
      <c r="L534" s="20" t="str">
        <f>VLOOKUP($A534,Cleaned_Medical_Exam!$A533:$J2868,9,0)</f>
        <v>Healthy Weight</v>
      </c>
      <c r="M534" s="20" t="str">
        <f>VLOOKUP($A534,Cleaned_Medical_Exam!$A533:$J2868,10,0)</f>
        <v>Normal</v>
      </c>
      <c r="N534" s="48">
        <f>_xlfn.XLOOKUP(A534,Cleaned_Hospital_Details!A:A,Cleaned_Hospital_Details!B:B)</f>
        <v>3</v>
      </c>
      <c r="O534" s="49">
        <f>_xlfn.XLOOKUP($A534,Cleaned_Hospital_Details!$A:$A,Cleaned_Hospital_Details!C:C)</f>
        <v>18765.88</v>
      </c>
      <c r="P534" s="8" t="str">
        <f>_xlfn.XLOOKUP($A534,Cleaned_Hospital_Details!$A:$A,Cleaned_Hospital_Details!D:D)</f>
        <v>Tier - 1</v>
      </c>
      <c r="Q534" s="8" t="str">
        <f>_xlfn.XLOOKUP($A534,Cleaned_Hospital_Details!$A:$A,Cleaned_Hospital_Details!E:E)</f>
        <v>Tier - 2</v>
      </c>
      <c r="R534" s="8" t="str">
        <f>_xlfn.XLOOKUP($A534,Cleaned_Hospital_Details!$A:$A,Cleaned_Hospital_Details!F:F)</f>
        <v>R1012</v>
      </c>
      <c r="S534" s="15">
        <f>_xlfn.XLOOKUP($A534,Cleaned_Hospital_Details!$A:$A,Cleaned_Hospital_Details!G:G)</f>
        <v>33965</v>
      </c>
      <c r="T534" s="8">
        <f>_xlfn.XLOOKUP($A534,Cleaned_Hospital_Details!$A:$A,Cleaned_Hospital_Details!H:H)</f>
        <v>30</v>
      </c>
      <c r="U534" s="8" t="str">
        <f>_xlfn.XLOOKUP($A534,Cleaned_Hospital_Details!$A:$A,Cleaned_Hospital_Details!I:I)</f>
        <v>Adult</v>
      </c>
      <c r="V534" t="str">
        <f t="shared" si="8"/>
        <v>Cathryn Chviruk</v>
      </c>
    </row>
    <row r="535" spans="1:22" ht="15.6" x14ac:dyDescent="0.3">
      <c r="A535" s="10" t="s">
        <v>571</v>
      </c>
      <c r="B535" s="8" t="str">
        <f>VLOOKUP(A535,Cleaned_Customer_Names!A534:D2869,2,0)</f>
        <v>Mr.</v>
      </c>
      <c r="C535" s="8" t="str">
        <f>VLOOKUP(A535,Cleaned_Customer_Names!A534:D2869,3,0)</f>
        <v>Brendan</v>
      </c>
      <c r="D535" s="8" t="str">
        <f>VLOOKUP($A535,Cleaned_Customer_Names!$A534:$D2869,4,0)</f>
        <v>Meehan</v>
      </c>
      <c r="E535" s="22">
        <f>VLOOKUP($A535,Cleaned_Medical_Exam!$A534:$J2869,2,0)</f>
        <v>49.05</v>
      </c>
      <c r="F535" s="24">
        <f>VLOOKUP($A535,Cleaned_Medical_Exam!$A534:$J2869,3,0)</f>
        <v>9.77</v>
      </c>
      <c r="G535" s="20" t="str">
        <f>VLOOKUP($A535,Cleaned_Medical_Exam!$A534:$J2869,4,0)</f>
        <v>Yes</v>
      </c>
      <c r="H535" s="20" t="str">
        <f>VLOOKUP($A535,Cleaned_Medical_Exam!$A534:$J2869,5,0)</f>
        <v>No</v>
      </c>
      <c r="I535" s="20" t="str">
        <f>VLOOKUP($A535,Cleaned_Medical_Exam!$A534:$J2869,6,0)</f>
        <v>No</v>
      </c>
      <c r="J535" s="48">
        <f>VLOOKUP($A535,Cleaned_Medical_Exam!$A534:$J2869,7,0)</f>
        <v>0</v>
      </c>
      <c r="K535" s="8" t="str">
        <f>VLOOKUP($A535,Cleaned_Medical_Exam!$A534:$J2869,8,0)</f>
        <v>No</v>
      </c>
      <c r="L535" s="20" t="str">
        <f>VLOOKUP($A535,Cleaned_Medical_Exam!$A534:$J2869,9,0)</f>
        <v>Obesity</v>
      </c>
      <c r="M535" s="20" t="str">
        <f>VLOOKUP($A535,Cleaned_Medical_Exam!$A534:$J2869,10,0)</f>
        <v>Diabetes</v>
      </c>
      <c r="N535" s="48">
        <f>_xlfn.XLOOKUP(A535,Cleaned_Hospital_Details!A:A,Cleaned_Hospital_Details!B:B)</f>
        <v>0</v>
      </c>
      <c r="O535" s="49">
        <f>_xlfn.XLOOKUP($A535,Cleaned_Hospital_Details!$A:$A,Cleaned_Hospital_Details!C:C)</f>
        <v>18694.689999999999</v>
      </c>
      <c r="P535" s="8" t="str">
        <f>_xlfn.XLOOKUP($A535,Cleaned_Hospital_Details!$A:$A,Cleaned_Hospital_Details!D:D)</f>
        <v>Tier - 1</v>
      </c>
      <c r="Q535" s="8" t="str">
        <f>_xlfn.XLOOKUP($A535,Cleaned_Hospital_Details!$A:$A,Cleaned_Hospital_Details!E:E)</f>
        <v>Tier - 1</v>
      </c>
      <c r="R535" s="8" t="str">
        <f>_xlfn.XLOOKUP($A535,Cleaned_Hospital_Details!$A:$A,Cleaned_Hospital_Details!F:F)</f>
        <v>R1023</v>
      </c>
      <c r="S535" s="15">
        <f>_xlfn.XLOOKUP($A535,Cleaned_Hospital_Details!$A:$A,Cleaned_Hospital_Details!G:G)</f>
        <v>24714</v>
      </c>
      <c r="T535" s="8">
        <f>_xlfn.XLOOKUP($A535,Cleaned_Hospital_Details!$A:$A,Cleaned_Hospital_Details!H:H)</f>
        <v>55</v>
      </c>
      <c r="U535" s="8" t="str">
        <f>_xlfn.XLOOKUP($A535,Cleaned_Hospital_Details!$A:$A,Cleaned_Hospital_Details!I:I)</f>
        <v>Old</v>
      </c>
      <c r="V535" t="str">
        <f t="shared" si="8"/>
        <v>Brendan Meehan</v>
      </c>
    </row>
    <row r="536" spans="1:22" ht="15.6" x14ac:dyDescent="0.3">
      <c r="A536" s="10" t="s">
        <v>572</v>
      </c>
      <c r="B536" s="8" t="str">
        <f>VLOOKUP(A536,Cleaned_Customer_Names!A535:D2870,2,0)</f>
        <v>Ms.</v>
      </c>
      <c r="C536" s="8" t="str">
        <f>VLOOKUP(A536,Cleaned_Customer_Names!A535:D2870,3,0)</f>
        <v>Shauna</v>
      </c>
      <c r="D536" s="8" t="str">
        <f>VLOOKUP($A536,Cleaned_Customer_Names!$A535:$D2870,4,0)</f>
        <v>Gammon</v>
      </c>
      <c r="E536" s="22">
        <f>VLOOKUP($A536,Cleaned_Medical_Exam!$A535:$J2870,2,0)</f>
        <v>51.94</v>
      </c>
      <c r="F536" s="24">
        <f>VLOOKUP($A536,Cleaned_Medical_Exam!$A535:$J2870,3,0)</f>
        <v>8.8000000000000007</v>
      </c>
      <c r="G536" s="20" t="str">
        <f>VLOOKUP($A536,Cleaned_Medical_Exam!$A535:$J2870,4,0)</f>
        <v>Yes</v>
      </c>
      <c r="H536" s="20" t="str">
        <f>VLOOKUP($A536,Cleaned_Medical_Exam!$A535:$J2870,5,0)</f>
        <v>No</v>
      </c>
      <c r="I536" s="20" t="str">
        <f>VLOOKUP($A536,Cleaned_Medical_Exam!$A535:$J2870,6,0)</f>
        <v>No</v>
      </c>
      <c r="J536" s="48">
        <f>VLOOKUP($A536,Cleaned_Medical_Exam!$A535:$J2870,7,0)</f>
        <v>2</v>
      </c>
      <c r="K536" s="8" t="str">
        <f>VLOOKUP($A536,Cleaned_Medical_Exam!$A535:$J2870,8,0)</f>
        <v>No</v>
      </c>
      <c r="L536" s="20" t="str">
        <f>VLOOKUP($A536,Cleaned_Medical_Exam!$A535:$J2870,9,0)</f>
        <v>Obesity</v>
      </c>
      <c r="M536" s="20" t="str">
        <f>VLOOKUP($A536,Cleaned_Medical_Exam!$A535:$J2870,10,0)</f>
        <v>Diabetes</v>
      </c>
      <c r="N536" s="48">
        <f>_xlfn.XLOOKUP(A536,Cleaned_Hospital_Details!A:A,Cleaned_Hospital_Details!B:B)</f>
        <v>0</v>
      </c>
      <c r="O536" s="49">
        <f>_xlfn.XLOOKUP($A536,Cleaned_Hospital_Details!$A:$A,Cleaned_Hospital_Details!C:C)</f>
        <v>18682.740000000002</v>
      </c>
      <c r="P536" s="8" t="str">
        <f>_xlfn.XLOOKUP($A536,Cleaned_Hospital_Details!$A:$A,Cleaned_Hospital_Details!D:D)</f>
        <v>Tier - 1</v>
      </c>
      <c r="Q536" s="8" t="str">
        <f>_xlfn.XLOOKUP($A536,Cleaned_Hospital_Details!$A:$A,Cleaned_Hospital_Details!E:E)</f>
        <v>Tier - 3</v>
      </c>
      <c r="R536" s="8" t="str">
        <f>_xlfn.XLOOKUP($A536,Cleaned_Hospital_Details!$A:$A,Cleaned_Hospital_Details!F:F)</f>
        <v>R1012</v>
      </c>
      <c r="S536" s="15">
        <f>_xlfn.XLOOKUP($A536,Cleaned_Hospital_Details!$A:$A,Cleaned_Hospital_Details!G:G)</f>
        <v>25858</v>
      </c>
      <c r="T536" s="8">
        <f>_xlfn.XLOOKUP($A536,Cleaned_Hospital_Details!$A:$A,Cleaned_Hospital_Details!H:H)</f>
        <v>52</v>
      </c>
      <c r="U536" s="8" t="str">
        <f>_xlfn.XLOOKUP($A536,Cleaned_Hospital_Details!$A:$A,Cleaned_Hospital_Details!I:I)</f>
        <v>Adult</v>
      </c>
      <c r="V536" t="str">
        <f t="shared" si="8"/>
        <v>Shauna Gammon</v>
      </c>
    </row>
    <row r="537" spans="1:22" ht="15.6" x14ac:dyDescent="0.3">
      <c r="A537" s="10" t="s">
        <v>573</v>
      </c>
      <c r="B537" s="8" t="str">
        <f>VLOOKUP(A537,Cleaned_Customer_Names!A536:D2871,2,0)</f>
        <v>Mr.</v>
      </c>
      <c r="C537" s="8" t="str">
        <f>VLOOKUP(A537,Cleaned_Customer_Names!A536:D2871,3,0)</f>
        <v>Terence</v>
      </c>
      <c r="D537" s="8" t="str">
        <f>VLOOKUP($A537,Cleaned_Customer_Names!$A536:$D2871,4,0)</f>
        <v>Lee</v>
      </c>
      <c r="E537" s="22">
        <f>VLOOKUP($A537,Cleaned_Medical_Exam!$A536:$J2871,2,0)</f>
        <v>29.83</v>
      </c>
      <c r="F537" s="24">
        <f>VLOOKUP($A537,Cleaned_Medical_Exam!$A536:$J2871,3,0)</f>
        <v>5.84</v>
      </c>
      <c r="G537" s="20" t="str">
        <f>VLOOKUP($A537,Cleaned_Medical_Exam!$A536:$J2871,4,0)</f>
        <v>No</v>
      </c>
      <c r="H537" s="20" t="str">
        <f>VLOOKUP($A537,Cleaned_Medical_Exam!$A536:$J2871,5,0)</f>
        <v>No</v>
      </c>
      <c r="I537" s="20" t="str">
        <f>VLOOKUP($A537,Cleaned_Medical_Exam!$A536:$J2871,6,0)</f>
        <v>No</v>
      </c>
      <c r="J537" s="48">
        <f>VLOOKUP($A537,Cleaned_Medical_Exam!$A536:$J2871,7,0)</f>
        <v>1</v>
      </c>
      <c r="K537" s="8" t="str">
        <f>VLOOKUP($A537,Cleaned_Medical_Exam!$A536:$J2871,8,0)</f>
        <v>Yes</v>
      </c>
      <c r="L537" s="20" t="str">
        <f>VLOOKUP($A537,Cleaned_Medical_Exam!$A536:$J2871,9,0)</f>
        <v>Overweight</v>
      </c>
      <c r="M537" s="20" t="str">
        <f>VLOOKUP($A537,Cleaned_Medical_Exam!$A536:$J2871,10,0)</f>
        <v>Prediabetes</v>
      </c>
      <c r="N537" s="48">
        <f>_xlfn.XLOOKUP(A537,Cleaned_Hospital_Details!A:A,Cleaned_Hospital_Details!B:B)</f>
        <v>0</v>
      </c>
      <c r="O537" s="49">
        <f>_xlfn.XLOOKUP($A537,Cleaned_Hospital_Details!$A:$A,Cleaned_Hospital_Details!C:C)</f>
        <v>18648.419999999998</v>
      </c>
      <c r="P537" s="8" t="str">
        <f>_xlfn.XLOOKUP($A537,Cleaned_Hospital_Details!$A:$A,Cleaned_Hospital_Details!D:D)</f>
        <v>Tier - 1</v>
      </c>
      <c r="Q537" s="8" t="str">
        <f>_xlfn.XLOOKUP($A537,Cleaned_Hospital_Details!$A:$A,Cleaned_Hospital_Details!E:E)</f>
        <v>Tier - 1</v>
      </c>
      <c r="R537" s="8" t="str">
        <f>_xlfn.XLOOKUP($A537,Cleaned_Hospital_Details!$A:$A,Cleaned_Hospital_Details!F:F)</f>
        <v>R1019</v>
      </c>
      <c r="S537" s="15">
        <f>_xlfn.XLOOKUP($A537,Cleaned_Hospital_Details!$A:$A,Cleaned_Hospital_Details!G:G)</f>
        <v>36061</v>
      </c>
      <c r="T537" s="8">
        <f>_xlfn.XLOOKUP($A537,Cleaned_Hospital_Details!$A:$A,Cleaned_Hospital_Details!H:H)</f>
        <v>24</v>
      </c>
      <c r="U537" s="8" t="str">
        <f>_xlfn.XLOOKUP($A537,Cleaned_Hospital_Details!$A:$A,Cleaned_Hospital_Details!I:I)</f>
        <v>Adult</v>
      </c>
      <c r="V537" t="str">
        <f t="shared" si="8"/>
        <v>Terence Lee</v>
      </c>
    </row>
    <row r="538" spans="1:22" ht="15.6" x14ac:dyDescent="0.3">
      <c r="A538" s="10" t="s">
        <v>574</v>
      </c>
      <c r="B538" s="8" t="str">
        <f>VLOOKUP(A538,Cleaned_Customer_Names!A537:D2872,2,0)</f>
        <v>Ms.</v>
      </c>
      <c r="C538" s="8" t="str">
        <f>VLOOKUP(A538,Cleaned_Customer_Names!A537:D2872,3,0)</f>
        <v>Marisol</v>
      </c>
      <c r="D538" s="8" t="str">
        <f>VLOOKUP($A538,Cleaned_Customer_Names!$A537:$D2872,4,0)</f>
        <v>Franco</v>
      </c>
      <c r="E538" s="22">
        <f>VLOOKUP($A538,Cleaned_Medical_Exam!$A537:$J2872,2,0)</f>
        <v>22.6</v>
      </c>
      <c r="F538" s="24">
        <f>VLOOKUP($A538,Cleaned_Medical_Exam!$A537:$J2872,3,0)</f>
        <v>10.43</v>
      </c>
      <c r="G538" s="20" t="str">
        <f>VLOOKUP($A538,Cleaned_Medical_Exam!$A537:$J2872,4,0)</f>
        <v>Yes</v>
      </c>
      <c r="H538" s="20" t="str">
        <f>VLOOKUP($A538,Cleaned_Medical_Exam!$A537:$J2872,5,0)</f>
        <v>No</v>
      </c>
      <c r="I538" s="20" t="str">
        <f>VLOOKUP($A538,Cleaned_Medical_Exam!$A537:$J2872,6,0)</f>
        <v>No</v>
      </c>
      <c r="J538" s="48">
        <f>VLOOKUP($A538,Cleaned_Medical_Exam!$A537:$J2872,7,0)</f>
        <v>1</v>
      </c>
      <c r="K538" s="8" t="str">
        <f>VLOOKUP($A538,Cleaned_Medical_Exam!$A537:$J2872,8,0)</f>
        <v>Yes</v>
      </c>
      <c r="L538" s="20" t="str">
        <f>VLOOKUP($A538,Cleaned_Medical_Exam!$A537:$J2872,9,0)</f>
        <v>Healthy Weight</v>
      </c>
      <c r="M538" s="20" t="str">
        <f>VLOOKUP($A538,Cleaned_Medical_Exam!$A537:$J2872,10,0)</f>
        <v>Diabetes</v>
      </c>
      <c r="N538" s="48">
        <f>_xlfn.XLOOKUP(A538,Cleaned_Hospital_Details!A:A,Cleaned_Hospital_Details!B:B)</f>
        <v>2</v>
      </c>
      <c r="O538" s="49">
        <f>_xlfn.XLOOKUP($A538,Cleaned_Hospital_Details!$A:$A,Cleaned_Hospital_Details!C:C)</f>
        <v>18608.259999999998</v>
      </c>
      <c r="P538" s="8" t="str">
        <f>_xlfn.XLOOKUP($A538,Cleaned_Hospital_Details!$A:$A,Cleaned_Hospital_Details!D:D)</f>
        <v>Tier - 1</v>
      </c>
      <c r="Q538" s="8" t="str">
        <f>_xlfn.XLOOKUP($A538,Cleaned_Hospital_Details!$A:$A,Cleaned_Hospital_Details!E:E)</f>
        <v>Tier - 3</v>
      </c>
      <c r="R538" s="8" t="str">
        <f>_xlfn.XLOOKUP($A538,Cleaned_Hospital_Details!$A:$A,Cleaned_Hospital_Details!F:F)</f>
        <v>R1011</v>
      </c>
      <c r="S538" s="15">
        <f>_xlfn.XLOOKUP($A538,Cleaned_Hospital_Details!$A:$A,Cleaned_Hospital_Details!G:G)</f>
        <v>31636</v>
      </c>
      <c r="T538" s="8">
        <f>_xlfn.XLOOKUP($A538,Cleaned_Hospital_Details!$A:$A,Cleaned_Hospital_Details!H:H)</f>
        <v>36</v>
      </c>
      <c r="U538" s="8" t="str">
        <f>_xlfn.XLOOKUP($A538,Cleaned_Hospital_Details!$A:$A,Cleaned_Hospital_Details!I:I)</f>
        <v>Adult</v>
      </c>
      <c r="V538" t="str">
        <f t="shared" si="8"/>
        <v>Marisol Franco</v>
      </c>
    </row>
    <row r="539" spans="1:22" ht="15.6" x14ac:dyDescent="0.3">
      <c r="A539" s="10" t="s">
        <v>575</v>
      </c>
      <c r="B539" s="8" t="str">
        <f>VLOOKUP(A539,Cleaned_Customer_Names!A538:D2873,2,0)</f>
        <v>Ms.</v>
      </c>
      <c r="C539" s="8" t="str">
        <f>VLOOKUP(A539,Cleaned_Customer_Names!A538:D2873,3,0)</f>
        <v>Lindsay</v>
      </c>
      <c r="D539" s="8" t="str">
        <f>VLOOKUP($A539,Cleaned_Customer_Names!$A538:$D2873,4,0)</f>
        <v>Patterson</v>
      </c>
      <c r="E539" s="22">
        <f>VLOOKUP($A539,Cleaned_Medical_Exam!$A538:$J2873,2,0)</f>
        <v>46.69</v>
      </c>
      <c r="F539" s="24">
        <f>VLOOKUP($A539,Cleaned_Medical_Exam!$A538:$J2873,3,0)</f>
        <v>4.25</v>
      </c>
      <c r="G539" s="20" t="str">
        <f>VLOOKUP($A539,Cleaned_Medical_Exam!$A538:$J2873,4,0)</f>
        <v>Yes</v>
      </c>
      <c r="H539" s="20" t="str">
        <f>VLOOKUP($A539,Cleaned_Medical_Exam!$A538:$J2873,5,0)</f>
        <v>No</v>
      </c>
      <c r="I539" s="20" t="str">
        <f>VLOOKUP($A539,Cleaned_Medical_Exam!$A538:$J2873,6,0)</f>
        <v>No</v>
      </c>
      <c r="J539" s="48">
        <f>VLOOKUP($A539,Cleaned_Medical_Exam!$A538:$J2873,7,0)</f>
        <v>1</v>
      </c>
      <c r="K539" s="8" t="str">
        <f>VLOOKUP($A539,Cleaned_Medical_Exam!$A538:$J2873,8,0)</f>
        <v>No</v>
      </c>
      <c r="L539" s="20" t="str">
        <f>VLOOKUP($A539,Cleaned_Medical_Exam!$A538:$J2873,9,0)</f>
        <v>Obesity</v>
      </c>
      <c r="M539" s="20" t="str">
        <f>VLOOKUP($A539,Cleaned_Medical_Exam!$A538:$J2873,10,0)</f>
        <v>Normal</v>
      </c>
      <c r="N539" s="48">
        <f>_xlfn.XLOOKUP(A539,Cleaned_Hospital_Details!A:A,Cleaned_Hospital_Details!B:B)</f>
        <v>0</v>
      </c>
      <c r="O539" s="49">
        <f>_xlfn.XLOOKUP($A539,Cleaned_Hospital_Details!$A:$A,Cleaned_Hospital_Details!C:C)</f>
        <v>18443.11</v>
      </c>
      <c r="P539" s="8" t="str">
        <f>_xlfn.XLOOKUP($A539,Cleaned_Hospital_Details!$A:$A,Cleaned_Hospital_Details!D:D)</f>
        <v>Tier - 1</v>
      </c>
      <c r="Q539" s="8" t="str">
        <f>_xlfn.XLOOKUP($A539,Cleaned_Hospital_Details!$A:$A,Cleaned_Hospital_Details!E:E)</f>
        <v>Tier - 2</v>
      </c>
      <c r="R539" s="8" t="str">
        <f>_xlfn.XLOOKUP($A539,Cleaned_Hospital_Details!$A:$A,Cleaned_Hospital_Details!F:F)</f>
        <v>R1012</v>
      </c>
      <c r="S539" s="15">
        <f>_xlfn.XLOOKUP($A539,Cleaned_Hospital_Details!$A:$A,Cleaned_Hospital_Details!G:G)</f>
        <v>23646</v>
      </c>
      <c r="T539" s="8">
        <f>_xlfn.XLOOKUP($A539,Cleaned_Hospital_Details!$A:$A,Cleaned_Hospital_Details!H:H)</f>
        <v>58</v>
      </c>
      <c r="U539" s="8" t="str">
        <f>_xlfn.XLOOKUP($A539,Cleaned_Hospital_Details!$A:$A,Cleaned_Hospital_Details!I:I)</f>
        <v>Old</v>
      </c>
      <c r="V539" t="str">
        <f t="shared" si="8"/>
        <v>Lindsay Patterson</v>
      </c>
    </row>
    <row r="540" spans="1:22" ht="15.6" x14ac:dyDescent="0.3">
      <c r="A540" s="10" t="s">
        <v>576</v>
      </c>
      <c r="B540" s="8" t="str">
        <f>VLOOKUP(A540,Cleaned_Customer_Names!A539:D2874,2,0)</f>
        <v>Ms.</v>
      </c>
      <c r="C540" s="8" t="str">
        <f>VLOOKUP(A540,Cleaned_Customer_Names!A539:D2874,3,0)</f>
        <v>Katie</v>
      </c>
      <c r="D540" s="8" t="str">
        <f>VLOOKUP($A540,Cleaned_Customer_Names!$A539:$D2874,4,0)</f>
        <v>Valdes</v>
      </c>
      <c r="E540" s="22">
        <f>VLOOKUP($A540,Cleaned_Medical_Exam!$A539:$J2874,2,0)</f>
        <v>28.49</v>
      </c>
      <c r="F540" s="24">
        <f>VLOOKUP($A540,Cleaned_Medical_Exam!$A539:$J2874,3,0)</f>
        <v>4.8899999999999997</v>
      </c>
      <c r="G540" s="20" t="str">
        <f>VLOOKUP($A540,Cleaned_Medical_Exam!$A539:$J2874,4,0)</f>
        <v>No</v>
      </c>
      <c r="H540" s="20" t="str">
        <f>VLOOKUP($A540,Cleaned_Medical_Exam!$A539:$J2874,5,0)</f>
        <v>No</v>
      </c>
      <c r="I540" s="20" t="str">
        <f>VLOOKUP($A540,Cleaned_Medical_Exam!$A539:$J2874,6,0)</f>
        <v>No</v>
      </c>
      <c r="J540" s="48">
        <f>VLOOKUP($A540,Cleaned_Medical_Exam!$A539:$J2874,7,0)</f>
        <v>0</v>
      </c>
      <c r="K540" s="8" t="str">
        <f>VLOOKUP($A540,Cleaned_Medical_Exam!$A539:$J2874,8,0)</f>
        <v>Yes</v>
      </c>
      <c r="L540" s="20" t="str">
        <f>VLOOKUP($A540,Cleaned_Medical_Exam!$A539:$J2874,9,0)</f>
        <v>Overweight</v>
      </c>
      <c r="M540" s="20" t="str">
        <f>VLOOKUP($A540,Cleaned_Medical_Exam!$A539:$J2874,10,0)</f>
        <v>Normal</v>
      </c>
      <c r="N540" s="48">
        <f>_xlfn.XLOOKUP(A540,Cleaned_Hospital_Details!A:A,Cleaned_Hospital_Details!B:B)</f>
        <v>1</v>
      </c>
      <c r="O540" s="49">
        <f>_xlfn.XLOOKUP($A540,Cleaned_Hospital_Details!$A:$A,Cleaned_Hospital_Details!C:C)</f>
        <v>18328.240000000002</v>
      </c>
      <c r="P540" s="8" t="str">
        <f>_xlfn.XLOOKUP($A540,Cleaned_Hospital_Details!$A:$A,Cleaned_Hospital_Details!D:D)</f>
        <v>Tier - 1</v>
      </c>
      <c r="Q540" s="8" t="str">
        <f>_xlfn.XLOOKUP($A540,Cleaned_Hospital_Details!$A:$A,Cleaned_Hospital_Details!E:E)</f>
        <v>Tier - 2</v>
      </c>
      <c r="R540" s="8" t="str">
        <f>_xlfn.XLOOKUP($A540,Cleaned_Hospital_Details!$A:$A,Cleaned_Hospital_Details!F:F)</f>
        <v>R1013</v>
      </c>
      <c r="S540" s="15">
        <f>_xlfn.XLOOKUP($A540,Cleaned_Hospital_Details!$A:$A,Cleaned_Hospital_Details!G:G)</f>
        <v>36509</v>
      </c>
      <c r="T540" s="8">
        <f>_xlfn.XLOOKUP($A540,Cleaned_Hospital_Details!$A:$A,Cleaned_Hospital_Details!H:H)</f>
        <v>23</v>
      </c>
      <c r="U540" s="8" t="str">
        <f>_xlfn.XLOOKUP($A540,Cleaned_Hospital_Details!$A:$A,Cleaned_Hospital_Details!I:I)</f>
        <v>Adult</v>
      </c>
      <c r="V540" t="str">
        <f t="shared" si="8"/>
        <v>Katie Valdes</v>
      </c>
    </row>
    <row r="541" spans="1:22" ht="15.6" x14ac:dyDescent="0.3">
      <c r="A541" s="10" t="s">
        <v>577</v>
      </c>
      <c r="B541" s="8" t="str">
        <f>VLOOKUP(A541,Cleaned_Customer_Names!A540:D2875,2,0)</f>
        <v>Mr.</v>
      </c>
      <c r="C541" s="8" t="str">
        <f>VLOOKUP(A541,Cleaned_Customer_Names!A540:D2875,3,0)</f>
        <v>Daniel</v>
      </c>
      <c r="D541" s="8" t="str">
        <f>VLOOKUP($A541,Cleaned_Customer_Names!$A540:$D2875,4,0)</f>
        <v>Craig</v>
      </c>
      <c r="E541" s="22">
        <f>VLOOKUP($A541,Cleaned_Medical_Exam!$A540:$J2875,2,0)</f>
        <v>28.5</v>
      </c>
      <c r="F541" s="24">
        <f>VLOOKUP($A541,Cleaned_Medical_Exam!$A540:$J2875,3,0)</f>
        <v>5.55</v>
      </c>
      <c r="G541" s="20" t="str">
        <f>VLOOKUP($A541,Cleaned_Medical_Exam!$A540:$J2875,4,0)</f>
        <v>Yes</v>
      </c>
      <c r="H541" s="20" t="str">
        <f>VLOOKUP($A541,Cleaned_Medical_Exam!$A540:$J2875,5,0)</f>
        <v>No</v>
      </c>
      <c r="I541" s="20" t="str">
        <f>VLOOKUP($A541,Cleaned_Medical_Exam!$A540:$J2875,6,0)</f>
        <v>No</v>
      </c>
      <c r="J541" s="48">
        <f>VLOOKUP($A541,Cleaned_Medical_Exam!$A540:$J2875,7,0)</f>
        <v>1</v>
      </c>
      <c r="K541" s="8" t="str">
        <f>VLOOKUP($A541,Cleaned_Medical_Exam!$A540:$J2875,8,0)</f>
        <v>Yes</v>
      </c>
      <c r="L541" s="20" t="str">
        <f>VLOOKUP($A541,Cleaned_Medical_Exam!$A540:$J2875,9,0)</f>
        <v>Overweight</v>
      </c>
      <c r="M541" s="20" t="str">
        <f>VLOOKUP($A541,Cleaned_Medical_Exam!$A540:$J2875,10,0)</f>
        <v>Normal</v>
      </c>
      <c r="N541" s="48">
        <f>_xlfn.XLOOKUP(A541,Cleaned_Hospital_Details!A:A,Cleaned_Hospital_Details!B:B)</f>
        <v>0</v>
      </c>
      <c r="O541" s="49">
        <f>_xlfn.XLOOKUP($A541,Cleaned_Hospital_Details!$A:$A,Cleaned_Hospital_Details!C:C)</f>
        <v>18310.740000000002</v>
      </c>
      <c r="P541" s="8" t="str">
        <f>_xlfn.XLOOKUP($A541,Cleaned_Hospital_Details!$A:$A,Cleaned_Hospital_Details!D:D)</f>
        <v>Tier - 1</v>
      </c>
      <c r="Q541" s="8" t="str">
        <f>_xlfn.XLOOKUP($A541,Cleaned_Hospital_Details!$A:$A,Cleaned_Hospital_Details!E:E)</f>
        <v>Tier - 3</v>
      </c>
      <c r="R541" s="8" t="str">
        <f>_xlfn.XLOOKUP($A541,Cleaned_Hospital_Details!$A:$A,Cleaned_Hospital_Details!F:F)</f>
        <v>R1012</v>
      </c>
      <c r="S541" s="15">
        <f>_xlfn.XLOOKUP($A541,Cleaned_Hospital_Details!$A:$A,Cleaned_Hospital_Details!G:G)</f>
        <v>34884</v>
      </c>
      <c r="T541" s="8">
        <f>_xlfn.XLOOKUP($A541,Cleaned_Hospital_Details!$A:$A,Cleaned_Hospital_Details!H:H)</f>
        <v>27</v>
      </c>
      <c r="U541" s="8" t="str">
        <f>_xlfn.XLOOKUP($A541,Cleaned_Hospital_Details!$A:$A,Cleaned_Hospital_Details!I:I)</f>
        <v>Adult</v>
      </c>
      <c r="V541" t="str">
        <f t="shared" si="8"/>
        <v>Daniel Craig</v>
      </c>
    </row>
    <row r="542" spans="1:22" ht="15.6" x14ac:dyDescent="0.3">
      <c r="A542" s="10" t="s">
        <v>578</v>
      </c>
      <c r="B542" s="8" t="str">
        <f>VLOOKUP(A542,Cleaned_Customer_Names!A541:D2876,2,0)</f>
        <v>Mr.</v>
      </c>
      <c r="C542" s="8" t="str">
        <f>VLOOKUP(A542,Cleaned_Customer_Names!A541:D2876,3,0)</f>
        <v>Brett</v>
      </c>
      <c r="D542" s="8" t="str">
        <f>VLOOKUP($A542,Cleaned_Customer_Names!$A541:$D2876,4,0)</f>
        <v>Whipple</v>
      </c>
      <c r="E542" s="22">
        <f>VLOOKUP($A542,Cleaned_Medical_Exam!$A541:$J2876,2,0)</f>
        <v>24.4</v>
      </c>
      <c r="F542" s="24">
        <f>VLOOKUP($A542,Cleaned_Medical_Exam!$A541:$J2876,3,0)</f>
        <v>4.5199999999999996</v>
      </c>
      <c r="G542" s="20" t="str">
        <f>VLOOKUP($A542,Cleaned_Medical_Exam!$A541:$J2876,4,0)</f>
        <v>No</v>
      </c>
      <c r="H542" s="20" t="str">
        <f>VLOOKUP($A542,Cleaned_Medical_Exam!$A541:$J2876,5,0)</f>
        <v>No</v>
      </c>
      <c r="I542" s="20" t="str">
        <f>VLOOKUP($A542,Cleaned_Medical_Exam!$A541:$J2876,6,0)</f>
        <v>No</v>
      </c>
      <c r="J542" s="48">
        <f>VLOOKUP($A542,Cleaned_Medical_Exam!$A541:$J2876,7,0)</f>
        <v>1</v>
      </c>
      <c r="K542" s="8" t="str">
        <f>VLOOKUP($A542,Cleaned_Medical_Exam!$A541:$J2876,8,0)</f>
        <v>Yes</v>
      </c>
      <c r="L542" s="20" t="str">
        <f>VLOOKUP($A542,Cleaned_Medical_Exam!$A541:$J2876,9,0)</f>
        <v>Healthy Weight</v>
      </c>
      <c r="M542" s="20" t="str">
        <f>VLOOKUP($A542,Cleaned_Medical_Exam!$A541:$J2876,10,0)</f>
        <v>Normal</v>
      </c>
      <c r="N542" s="48">
        <f>_xlfn.XLOOKUP(A542,Cleaned_Hospital_Details!A:A,Cleaned_Hospital_Details!B:B)</f>
        <v>3</v>
      </c>
      <c r="O542" s="49">
        <f>_xlfn.XLOOKUP($A542,Cleaned_Hospital_Details!$A:$A,Cleaned_Hospital_Details!C:C)</f>
        <v>18259.22</v>
      </c>
      <c r="P542" s="8" t="str">
        <f>_xlfn.XLOOKUP($A542,Cleaned_Hospital_Details!$A:$A,Cleaned_Hospital_Details!D:D)</f>
        <v>Tier - 1</v>
      </c>
      <c r="Q542" s="8" t="str">
        <f>_xlfn.XLOOKUP($A542,Cleaned_Hospital_Details!$A:$A,Cleaned_Hospital_Details!E:E)</f>
        <v>Tier - 3</v>
      </c>
      <c r="R542" s="8" t="str">
        <f>_xlfn.XLOOKUP($A542,Cleaned_Hospital_Details!$A:$A,Cleaned_Hospital_Details!F:F)</f>
        <v>R1011</v>
      </c>
      <c r="S542" s="15">
        <f>_xlfn.XLOOKUP($A542,Cleaned_Hospital_Details!$A:$A,Cleaned_Hospital_Details!G:G)</f>
        <v>33963</v>
      </c>
      <c r="T542" s="8">
        <f>_xlfn.XLOOKUP($A542,Cleaned_Hospital_Details!$A:$A,Cleaned_Hospital_Details!H:H)</f>
        <v>30</v>
      </c>
      <c r="U542" s="8" t="str">
        <f>_xlfn.XLOOKUP($A542,Cleaned_Hospital_Details!$A:$A,Cleaned_Hospital_Details!I:I)</f>
        <v>Adult</v>
      </c>
      <c r="V542" t="str">
        <f t="shared" si="8"/>
        <v>Brett Whipple</v>
      </c>
    </row>
    <row r="543" spans="1:22" ht="15.6" x14ac:dyDescent="0.3">
      <c r="A543" s="10" t="s">
        <v>579</v>
      </c>
      <c r="B543" s="8" t="str">
        <f>VLOOKUP(A543,Cleaned_Customer_Names!A542:D2877,2,0)</f>
        <v>Mr.</v>
      </c>
      <c r="C543" s="8" t="str">
        <f>VLOOKUP(A543,Cleaned_Customer_Names!A542:D2877,3,0)</f>
        <v>Dylan</v>
      </c>
      <c r="D543" s="8" t="str">
        <f>VLOOKUP($A543,Cleaned_Customer_Names!$A542:$D2877,4,0)</f>
        <v>Marton</v>
      </c>
      <c r="E543" s="22">
        <f>VLOOKUP($A543,Cleaned_Medical_Exam!$A542:$J2877,2,0)</f>
        <v>29.15</v>
      </c>
      <c r="F543" s="24">
        <f>VLOOKUP($A543,Cleaned_Medical_Exam!$A542:$J2877,3,0)</f>
        <v>4.45</v>
      </c>
      <c r="G543" s="20" t="str">
        <f>VLOOKUP($A543,Cleaned_Medical_Exam!$A542:$J2877,4,0)</f>
        <v>Yes</v>
      </c>
      <c r="H543" s="20" t="str">
        <f>VLOOKUP($A543,Cleaned_Medical_Exam!$A542:$J2877,5,0)</f>
        <v>No</v>
      </c>
      <c r="I543" s="20" t="str">
        <f>VLOOKUP($A543,Cleaned_Medical_Exam!$A542:$J2877,6,0)</f>
        <v>No</v>
      </c>
      <c r="J543" s="48">
        <f>VLOOKUP($A543,Cleaned_Medical_Exam!$A542:$J2877,7,0)</f>
        <v>1</v>
      </c>
      <c r="K543" s="8" t="str">
        <f>VLOOKUP($A543,Cleaned_Medical_Exam!$A542:$J2877,8,0)</f>
        <v>Yes</v>
      </c>
      <c r="L543" s="20" t="str">
        <f>VLOOKUP($A543,Cleaned_Medical_Exam!$A542:$J2877,9,0)</f>
        <v>Overweight</v>
      </c>
      <c r="M543" s="20" t="str">
        <f>VLOOKUP($A543,Cleaned_Medical_Exam!$A542:$J2877,10,0)</f>
        <v>Normal</v>
      </c>
      <c r="N543" s="48">
        <f>_xlfn.XLOOKUP(A543,Cleaned_Hospital_Details!A:A,Cleaned_Hospital_Details!B:B)</f>
        <v>0</v>
      </c>
      <c r="O543" s="49">
        <f>_xlfn.XLOOKUP($A543,Cleaned_Hospital_Details!$A:$A,Cleaned_Hospital_Details!C:C)</f>
        <v>18246.5</v>
      </c>
      <c r="P543" s="8" t="str">
        <f>_xlfn.XLOOKUP($A543,Cleaned_Hospital_Details!$A:$A,Cleaned_Hospital_Details!D:D)</f>
        <v>Tier - 1</v>
      </c>
      <c r="Q543" s="8" t="str">
        <f>_xlfn.XLOOKUP($A543,Cleaned_Hospital_Details!$A:$A,Cleaned_Hospital_Details!E:E)</f>
        <v>Tier - 1</v>
      </c>
      <c r="R543" s="8" t="str">
        <f>_xlfn.XLOOKUP($A543,Cleaned_Hospital_Details!$A:$A,Cleaned_Hospital_Details!F:F)</f>
        <v>R1013</v>
      </c>
      <c r="S543" s="15">
        <f>_xlfn.XLOOKUP($A543,Cleaned_Hospital_Details!$A:$A,Cleaned_Hospital_Details!G:G)</f>
        <v>34914</v>
      </c>
      <c r="T543" s="8">
        <f>_xlfn.XLOOKUP($A543,Cleaned_Hospital_Details!$A:$A,Cleaned_Hospital_Details!H:H)</f>
        <v>27</v>
      </c>
      <c r="U543" s="8" t="str">
        <f>_xlfn.XLOOKUP($A543,Cleaned_Hospital_Details!$A:$A,Cleaned_Hospital_Details!I:I)</f>
        <v>Adult</v>
      </c>
      <c r="V543" t="str">
        <f t="shared" si="8"/>
        <v>Dylan Marton</v>
      </c>
    </row>
    <row r="544" spans="1:22" ht="15.6" x14ac:dyDescent="0.3">
      <c r="A544" s="10" t="s">
        <v>580</v>
      </c>
      <c r="B544" s="8" t="str">
        <f>VLOOKUP(A544,Cleaned_Customer_Names!A543:D2878,2,0)</f>
        <v>Ms.</v>
      </c>
      <c r="C544" s="8" t="str">
        <f>VLOOKUP(A544,Cleaned_Customer_Names!A543:D2878,3,0)</f>
        <v>Elizabeth</v>
      </c>
      <c r="D544" s="8" t="str">
        <f>VLOOKUP($A544,Cleaned_Customer_Names!$A543:$D2878,4,0)</f>
        <v>Hildebrandt</v>
      </c>
      <c r="E544" s="22">
        <f>VLOOKUP($A544,Cleaned_Medical_Exam!$A543:$J2878,2,0)</f>
        <v>27.28</v>
      </c>
      <c r="F544" s="24">
        <f>VLOOKUP($A544,Cleaned_Medical_Exam!$A543:$J2878,3,0)</f>
        <v>4.72</v>
      </c>
      <c r="G544" s="20" t="str">
        <f>VLOOKUP($A544,Cleaned_Medical_Exam!$A543:$J2878,4,0)</f>
        <v>No</v>
      </c>
      <c r="H544" s="20" t="str">
        <f>VLOOKUP($A544,Cleaned_Medical_Exam!$A543:$J2878,5,0)</f>
        <v>Yes</v>
      </c>
      <c r="I544" s="20" t="str">
        <f>VLOOKUP($A544,Cleaned_Medical_Exam!$A543:$J2878,6,0)</f>
        <v>No</v>
      </c>
      <c r="J544" s="48">
        <f>VLOOKUP($A544,Cleaned_Medical_Exam!$A543:$J2878,7,0)</f>
        <v>1</v>
      </c>
      <c r="K544" s="8" t="str">
        <f>VLOOKUP($A544,Cleaned_Medical_Exam!$A543:$J2878,8,0)</f>
        <v>Yes</v>
      </c>
      <c r="L544" s="20" t="str">
        <f>VLOOKUP($A544,Cleaned_Medical_Exam!$A543:$J2878,9,0)</f>
        <v>Overweight</v>
      </c>
      <c r="M544" s="20" t="str">
        <f>VLOOKUP($A544,Cleaned_Medical_Exam!$A543:$J2878,10,0)</f>
        <v>Normal</v>
      </c>
      <c r="N544" s="48">
        <f>_xlfn.XLOOKUP(A544,Cleaned_Hospital_Details!A:A,Cleaned_Hospital_Details!B:B)</f>
        <v>3</v>
      </c>
      <c r="O544" s="49">
        <f>_xlfn.XLOOKUP($A544,Cleaned_Hospital_Details!$A:$A,Cleaned_Hospital_Details!C:C)</f>
        <v>18223.45</v>
      </c>
      <c r="P544" s="8" t="str">
        <f>_xlfn.XLOOKUP($A544,Cleaned_Hospital_Details!$A:$A,Cleaned_Hospital_Details!D:D)</f>
        <v>Tier - 1</v>
      </c>
      <c r="Q544" s="8" t="str">
        <f>_xlfn.XLOOKUP($A544,Cleaned_Hospital_Details!$A:$A,Cleaned_Hospital_Details!E:E)</f>
        <v>Tier - 3</v>
      </c>
      <c r="R544" s="8" t="str">
        <f>_xlfn.XLOOKUP($A544,Cleaned_Hospital_Details!$A:$A,Cleaned_Hospital_Details!F:F)</f>
        <v>R1013</v>
      </c>
      <c r="S544" s="15">
        <f>_xlfn.XLOOKUP($A544,Cleaned_Hospital_Details!$A:$A,Cleaned_Hospital_Details!G:G)</f>
        <v>38240</v>
      </c>
      <c r="T544" s="8">
        <f>_xlfn.XLOOKUP($A544,Cleaned_Hospital_Details!$A:$A,Cleaned_Hospital_Details!H:H)</f>
        <v>18</v>
      </c>
      <c r="U544" s="8" t="str">
        <f>_xlfn.XLOOKUP($A544,Cleaned_Hospital_Details!$A:$A,Cleaned_Hospital_Details!I:I)</f>
        <v>Child</v>
      </c>
      <c r="V544" t="str">
        <f t="shared" si="8"/>
        <v>Elizabeth Hildebrandt</v>
      </c>
    </row>
    <row r="545" spans="1:22" ht="15.6" x14ac:dyDescent="0.3">
      <c r="A545" s="10" t="s">
        <v>581</v>
      </c>
      <c r="B545" s="8" t="str">
        <f>VLOOKUP(A545,Cleaned_Customer_Names!A544:D2879,2,0)</f>
        <v>Ms.</v>
      </c>
      <c r="C545" s="8" t="str">
        <f>VLOOKUP(A545,Cleaned_Customer_Names!A544:D2879,3,0)</f>
        <v>Brooke</v>
      </c>
      <c r="D545" s="8" t="str">
        <f>VLOOKUP($A545,Cleaned_Customer_Names!$A544:$D2879,4,0)</f>
        <v>Biggs</v>
      </c>
      <c r="E545" s="22">
        <f>VLOOKUP($A545,Cleaned_Medical_Exam!$A544:$J2879,2,0)</f>
        <v>32.229999999999997</v>
      </c>
      <c r="F545" s="24">
        <f>VLOOKUP($A545,Cleaned_Medical_Exam!$A544:$J2879,3,0)</f>
        <v>4.6500000000000004</v>
      </c>
      <c r="G545" s="20" t="str">
        <f>VLOOKUP($A545,Cleaned_Medical_Exam!$A544:$J2879,4,0)</f>
        <v>Yes</v>
      </c>
      <c r="H545" s="20" t="str">
        <f>VLOOKUP($A545,Cleaned_Medical_Exam!$A544:$J2879,5,0)</f>
        <v>No</v>
      </c>
      <c r="I545" s="20" t="str">
        <f>VLOOKUP($A545,Cleaned_Medical_Exam!$A544:$J2879,6,0)</f>
        <v>Yes</v>
      </c>
      <c r="J545" s="48">
        <f>VLOOKUP($A545,Cleaned_Medical_Exam!$A544:$J2879,7,0)</f>
        <v>1</v>
      </c>
      <c r="K545" s="8" t="str">
        <f>VLOOKUP($A545,Cleaned_Medical_Exam!$A544:$J2879,8,0)</f>
        <v>No</v>
      </c>
      <c r="L545" s="20" t="str">
        <f>VLOOKUP($A545,Cleaned_Medical_Exam!$A544:$J2879,9,0)</f>
        <v>Obesity</v>
      </c>
      <c r="M545" s="20" t="str">
        <f>VLOOKUP($A545,Cleaned_Medical_Exam!$A544:$J2879,10,0)</f>
        <v>Normal</v>
      </c>
      <c r="N545" s="48">
        <f>_xlfn.XLOOKUP(A545,Cleaned_Hospital_Details!A:A,Cleaned_Hospital_Details!B:B)</f>
        <v>1</v>
      </c>
      <c r="O545" s="49">
        <f>_xlfn.XLOOKUP($A545,Cleaned_Hospital_Details!$A:$A,Cleaned_Hospital_Details!C:C)</f>
        <v>18218.16</v>
      </c>
      <c r="P545" s="8" t="str">
        <f>_xlfn.XLOOKUP($A545,Cleaned_Hospital_Details!$A:$A,Cleaned_Hospital_Details!D:D)</f>
        <v>Tier - 1</v>
      </c>
      <c r="Q545" s="8" t="str">
        <f>_xlfn.XLOOKUP($A545,Cleaned_Hospital_Details!$A:$A,Cleaned_Hospital_Details!E:E)</f>
        <v>Tier - 1</v>
      </c>
      <c r="R545" s="8" t="str">
        <f>_xlfn.XLOOKUP($A545,Cleaned_Hospital_Details!$A:$A,Cleaned_Hospital_Details!F:F)</f>
        <v>R1013</v>
      </c>
      <c r="S545" s="15">
        <f>_xlfn.XLOOKUP($A545,Cleaned_Hospital_Details!$A:$A,Cleaned_Hospital_Details!G:G)</f>
        <v>35596</v>
      </c>
      <c r="T545" s="8">
        <f>_xlfn.XLOOKUP($A545,Cleaned_Hospital_Details!$A:$A,Cleaned_Hospital_Details!H:H)</f>
        <v>25</v>
      </c>
      <c r="U545" s="8" t="str">
        <f>_xlfn.XLOOKUP($A545,Cleaned_Hospital_Details!$A:$A,Cleaned_Hospital_Details!I:I)</f>
        <v>Adult</v>
      </c>
      <c r="V545" t="str">
        <f t="shared" si="8"/>
        <v>Brooke Biggs</v>
      </c>
    </row>
    <row r="546" spans="1:22" ht="15.6" x14ac:dyDescent="0.3">
      <c r="A546" s="10" t="s">
        <v>582</v>
      </c>
      <c r="B546" s="8" t="str">
        <f>VLOOKUP(A546,Cleaned_Customer_Names!A545:D2880,2,0)</f>
        <v>Mrs.</v>
      </c>
      <c r="C546" s="8" t="str">
        <f>VLOOKUP(A546,Cleaned_Customer_Names!A545:D2880,3,0)</f>
        <v>Teiko</v>
      </c>
      <c r="D546" s="8" t="str">
        <f>VLOOKUP($A546,Cleaned_Customer_Names!$A545:$D2880,4,0)</f>
        <v>Shigezumi</v>
      </c>
      <c r="E546" s="22">
        <f>VLOOKUP($A546,Cleaned_Medical_Exam!$A545:$J2880,2,0)</f>
        <v>44.2</v>
      </c>
      <c r="F546" s="24">
        <f>VLOOKUP($A546,Cleaned_Medical_Exam!$A545:$J2880,3,0)</f>
        <v>11.34</v>
      </c>
      <c r="G546" s="20" t="str">
        <f>VLOOKUP($A546,Cleaned_Medical_Exam!$A545:$J2880,4,0)</f>
        <v>Yes</v>
      </c>
      <c r="H546" s="20" t="str">
        <f>VLOOKUP($A546,Cleaned_Medical_Exam!$A545:$J2880,5,0)</f>
        <v>No</v>
      </c>
      <c r="I546" s="20" t="str">
        <f>VLOOKUP($A546,Cleaned_Medical_Exam!$A545:$J2880,6,0)</f>
        <v>Yes</v>
      </c>
      <c r="J546" s="48">
        <f>VLOOKUP($A546,Cleaned_Medical_Exam!$A545:$J2880,7,0)</f>
        <v>1</v>
      </c>
      <c r="K546" s="8" t="str">
        <f>VLOOKUP($A546,Cleaned_Medical_Exam!$A545:$J2880,8,0)</f>
        <v>No</v>
      </c>
      <c r="L546" s="20" t="str">
        <f>VLOOKUP($A546,Cleaned_Medical_Exam!$A545:$J2880,9,0)</f>
        <v>Obesity</v>
      </c>
      <c r="M546" s="20" t="str">
        <f>VLOOKUP($A546,Cleaned_Medical_Exam!$A545:$J2880,10,0)</f>
        <v>Diabetes</v>
      </c>
      <c r="N546" s="48">
        <f>_xlfn.XLOOKUP(A546,Cleaned_Hospital_Details!A:A,Cleaned_Hospital_Details!B:B)</f>
        <v>0</v>
      </c>
      <c r="O546" s="49">
        <f>_xlfn.XLOOKUP($A546,Cleaned_Hospital_Details!$A:$A,Cleaned_Hospital_Details!C:C)</f>
        <v>18208.34</v>
      </c>
      <c r="P546" s="8" t="str">
        <f>_xlfn.XLOOKUP($A546,Cleaned_Hospital_Details!$A:$A,Cleaned_Hospital_Details!D:D)</f>
        <v>Tier - 1</v>
      </c>
      <c r="Q546" s="8" t="str">
        <f>_xlfn.XLOOKUP($A546,Cleaned_Hospital_Details!$A:$A,Cleaned_Hospital_Details!E:E)</f>
        <v>Tier - 2</v>
      </c>
      <c r="R546" s="8" t="str">
        <f>_xlfn.XLOOKUP($A546,Cleaned_Hospital_Details!$A:$A,Cleaned_Hospital_Details!F:F)</f>
        <v>R1026</v>
      </c>
      <c r="S546" s="15">
        <f>_xlfn.XLOOKUP($A546,Cleaned_Hospital_Details!$A:$A,Cleaned_Hospital_Details!G:G)</f>
        <v>23196</v>
      </c>
      <c r="T546" s="8">
        <f>_xlfn.XLOOKUP($A546,Cleaned_Hospital_Details!$A:$A,Cleaned_Hospital_Details!H:H)</f>
        <v>59</v>
      </c>
      <c r="U546" s="8" t="str">
        <f>_xlfn.XLOOKUP($A546,Cleaned_Hospital_Details!$A:$A,Cleaned_Hospital_Details!I:I)</f>
        <v>Old</v>
      </c>
      <c r="V546" t="str">
        <f t="shared" si="8"/>
        <v>Teiko Shigezumi</v>
      </c>
    </row>
    <row r="547" spans="1:22" ht="15.6" x14ac:dyDescent="0.3">
      <c r="A547" s="10" t="s">
        <v>583</v>
      </c>
      <c r="B547" s="8" t="str">
        <f>VLOOKUP(A547,Cleaned_Customer_Names!A546:D2881,2,0)</f>
        <v>Mr.</v>
      </c>
      <c r="C547" s="8" t="str">
        <f>VLOOKUP(A547,Cleaned_Customer_Names!A546:D2881,3,0)</f>
        <v>Zachary</v>
      </c>
      <c r="D547" s="8" t="str">
        <f>VLOOKUP($A547,Cleaned_Customer_Names!$A546:$D2881,4,0)</f>
        <v>Meineke</v>
      </c>
      <c r="E547" s="22">
        <f>VLOOKUP($A547,Cleaned_Medical_Exam!$A546:$J2881,2,0)</f>
        <v>29.734999999999999</v>
      </c>
      <c r="F547" s="24">
        <f>VLOOKUP($A547,Cleaned_Medical_Exam!$A546:$J2881,3,0)</f>
        <v>4.53</v>
      </c>
      <c r="G547" s="20" t="str">
        <f>VLOOKUP($A547,Cleaned_Medical_Exam!$A546:$J2881,4,0)</f>
        <v>No</v>
      </c>
      <c r="H547" s="20" t="str">
        <f>VLOOKUP($A547,Cleaned_Medical_Exam!$A546:$J2881,5,0)</f>
        <v>No</v>
      </c>
      <c r="I547" s="20" t="str">
        <f>VLOOKUP($A547,Cleaned_Medical_Exam!$A546:$J2881,6,0)</f>
        <v>Yes</v>
      </c>
      <c r="J547" s="48">
        <f>VLOOKUP($A547,Cleaned_Medical_Exam!$A546:$J2881,7,0)</f>
        <v>1</v>
      </c>
      <c r="K547" s="8" t="str">
        <f>VLOOKUP($A547,Cleaned_Medical_Exam!$A546:$J2881,8,0)</f>
        <v>No</v>
      </c>
      <c r="L547" s="20" t="str">
        <f>VLOOKUP($A547,Cleaned_Medical_Exam!$A546:$J2881,9,0)</f>
        <v>Overweight</v>
      </c>
      <c r="M547" s="20" t="str">
        <f>VLOOKUP($A547,Cleaned_Medical_Exam!$A546:$J2881,10,0)</f>
        <v>Normal</v>
      </c>
      <c r="N547" s="48">
        <f>_xlfn.XLOOKUP(A547,Cleaned_Hospital_Details!A:A,Cleaned_Hospital_Details!B:B)</f>
        <v>2</v>
      </c>
      <c r="O547" s="49">
        <f>_xlfn.XLOOKUP($A547,Cleaned_Hospital_Details!$A:$A,Cleaned_Hospital_Details!C:C)</f>
        <v>18157.88</v>
      </c>
      <c r="P547" s="8" t="str">
        <f>_xlfn.XLOOKUP($A547,Cleaned_Hospital_Details!$A:$A,Cleaned_Hospital_Details!D:D)</f>
        <v>Tier - 1</v>
      </c>
      <c r="Q547" s="8" t="str">
        <f>_xlfn.XLOOKUP($A547,Cleaned_Hospital_Details!$A:$A,Cleaned_Hospital_Details!E:E)</f>
        <v>Tier - 1</v>
      </c>
      <c r="R547" s="8" t="str">
        <f>_xlfn.XLOOKUP($A547,Cleaned_Hospital_Details!$A:$A,Cleaned_Hospital_Details!F:F)</f>
        <v>R1012</v>
      </c>
      <c r="S547" s="15">
        <f>_xlfn.XLOOKUP($A547,Cleaned_Hospital_Details!$A:$A,Cleaned_Hospital_Details!G:G)</f>
        <v>34162</v>
      </c>
      <c r="T547" s="8">
        <f>_xlfn.XLOOKUP($A547,Cleaned_Hospital_Details!$A:$A,Cleaned_Hospital_Details!H:H)</f>
        <v>29</v>
      </c>
      <c r="U547" s="8" t="str">
        <f>_xlfn.XLOOKUP($A547,Cleaned_Hospital_Details!$A:$A,Cleaned_Hospital_Details!I:I)</f>
        <v>Adult</v>
      </c>
      <c r="V547" t="str">
        <f t="shared" si="8"/>
        <v>Zachary Meineke</v>
      </c>
    </row>
    <row r="548" spans="1:22" ht="15.6" x14ac:dyDescent="0.3">
      <c r="A548" s="10" t="s">
        <v>584</v>
      </c>
      <c r="B548" s="8" t="str">
        <f>VLOOKUP(A548,Cleaned_Customer_Names!A547:D2882,2,0)</f>
        <v>Ms.</v>
      </c>
      <c r="C548" s="8" t="str">
        <f>VLOOKUP(A548,Cleaned_Customer_Names!A547:D2882,3,0)</f>
        <v>Johannah</v>
      </c>
      <c r="D548" s="8" t="str">
        <f>VLOOKUP($A548,Cleaned_Customer_Names!$A547:$D2882,4,0)</f>
        <v>Ludington</v>
      </c>
      <c r="E548" s="22">
        <f>VLOOKUP($A548,Cleaned_Medical_Exam!$A547:$J2882,2,0)</f>
        <v>28.31</v>
      </c>
      <c r="F548" s="24">
        <f>VLOOKUP($A548,Cleaned_Medical_Exam!$A547:$J2882,3,0)</f>
        <v>6.35</v>
      </c>
      <c r="G548" s="20" t="str">
        <f>VLOOKUP($A548,Cleaned_Medical_Exam!$A547:$J2882,4,0)</f>
        <v>No</v>
      </c>
      <c r="H548" s="20" t="str">
        <f>VLOOKUP($A548,Cleaned_Medical_Exam!$A547:$J2882,5,0)</f>
        <v>No</v>
      </c>
      <c r="I548" s="20" t="str">
        <f>VLOOKUP($A548,Cleaned_Medical_Exam!$A547:$J2882,6,0)</f>
        <v>No</v>
      </c>
      <c r="J548" s="48">
        <f>VLOOKUP($A548,Cleaned_Medical_Exam!$A547:$J2882,7,0)</f>
        <v>0</v>
      </c>
      <c r="K548" s="8" t="str">
        <f>VLOOKUP($A548,Cleaned_Medical_Exam!$A547:$J2882,8,0)</f>
        <v>Yes</v>
      </c>
      <c r="L548" s="20" t="str">
        <f>VLOOKUP($A548,Cleaned_Medical_Exam!$A547:$J2882,9,0)</f>
        <v>Overweight</v>
      </c>
      <c r="M548" s="20" t="str">
        <f>VLOOKUP($A548,Cleaned_Medical_Exam!$A547:$J2882,10,0)</f>
        <v>Prediabetes</v>
      </c>
      <c r="N548" s="48">
        <f>_xlfn.XLOOKUP(A548,Cleaned_Hospital_Details!A:A,Cleaned_Hospital_Details!B:B)</f>
        <v>0</v>
      </c>
      <c r="O548" s="49">
        <f>_xlfn.XLOOKUP($A548,Cleaned_Hospital_Details!$A:$A,Cleaned_Hospital_Details!C:C)</f>
        <v>18033.97</v>
      </c>
      <c r="P548" s="8" t="str">
        <f>_xlfn.XLOOKUP($A548,Cleaned_Hospital_Details!$A:$A,Cleaned_Hospital_Details!D:D)</f>
        <v>Tier - 1</v>
      </c>
      <c r="Q548" s="8" t="str">
        <f>_xlfn.XLOOKUP($A548,Cleaned_Hospital_Details!$A:$A,Cleaned_Hospital_Details!E:E)</f>
        <v>Tier - 1</v>
      </c>
      <c r="R548" s="8" t="str">
        <f>_xlfn.XLOOKUP($A548,Cleaned_Hospital_Details!$A:$A,Cleaned_Hospital_Details!F:F)</f>
        <v>R1012</v>
      </c>
      <c r="S548" s="15">
        <f>_xlfn.XLOOKUP($A548,Cleaned_Hospital_Details!$A:$A,Cleaned_Hospital_Details!G:G)</f>
        <v>36457</v>
      </c>
      <c r="T548" s="8">
        <f>_xlfn.XLOOKUP($A548,Cleaned_Hospital_Details!$A:$A,Cleaned_Hospital_Details!H:H)</f>
        <v>23</v>
      </c>
      <c r="U548" s="8" t="str">
        <f>_xlfn.XLOOKUP($A548,Cleaned_Hospital_Details!$A:$A,Cleaned_Hospital_Details!I:I)</f>
        <v>Adult</v>
      </c>
      <c r="V548" t="str">
        <f t="shared" si="8"/>
        <v>Johannah Ludington</v>
      </c>
    </row>
    <row r="549" spans="1:22" ht="15.6" x14ac:dyDescent="0.3">
      <c r="A549" s="10" t="s">
        <v>585</v>
      </c>
      <c r="B549" s="8" t="str">
        <f>VLOOKUP(A549,Cleaned_Customer_Names!A548:D2883,2,0)</f>
        <v>Mr.</v>
      </c>
      <c r="C549" s="8" t="str">
        <f>VLOOKUP(A549,Cleaned_Customer_Names!A548:D2883,3,0)</f>
        <v>Ryan</v>
      </c>
      <c r="D549" s="8" t="str">
        <f>VLOOKUP($A549,Cleaned_Customer_Names!$A548:$D2883,4,0)</f>
        <v>Perrich</v>
      </c>
      <c r="E549" s="22">
        <f>VLOOKUP($A549,Cleaned_Medical_Exam!$A548:$J2883,2,0)</f>
        <v>46.62</v>
      </c>
      <c r="F549" s="24">
        <f>VLOOKUP($A549,Cleaned_Medical_Exam!$A548:$J2883,3,0)</f>
        <v>8.51</v>
      </c>
      <c r="G549" s="20" t="str">
        <f>VLOOKUP($A549,Cleaned_Medical_Exam!$A548:$J2883,4,0)</f>
        <v>No</v>
      </c>
      <c r="H549" s="20" t="str">
        <f>VLOOKUP($A549,Cleaned_Medical_Exam!$A548:$J2883,5,0)</f>
        <v>No</v>
      </c>
      <c r="I549" s="20" t="str">
        <f>VLOOKUP($A549,Cleaned_Medical_Exam!$A548:$J2883,6,0)</f>
        <v>No</v>
      </c>
      <c r="J549" s="48">
        <f>VLOOKUP($A549,Cleaned_Medical_Exam!$A548:$J2883,7,0)</f>
        <v>0</v>
      </c>
      <c r="K549" s="8" t="str">
        <f>VLOOKUP($A549,Cleaned_Medical_Exam!$A548:$J2883,8,0)</f>
        <v>No</v>
      </c>
      <c r="L549" s="20" t="str">
        <f>VLOOKUP($A549,Cleaned_Medical_Exam!$A548:$J2883,9,0)</f>
        <v>Obesity</v>
      </c>
      <c r="M549" s="20" t="str">
        <f>VLOOKUP($A549,Cleaned_Medical_Exam!$A548:$J2883,10,0)</f>
        <v>Diabetes</v>
      </c>
      <c r="N549" s="48">
        <f>_xlfn.XLOOKUP(A549,Cleaned_Hospital_Details!A:A,Cleaned_Hospital_Details!B:B)</f>
        <v>0</v>
      </c>
      <c r="O549" s="49">
        <f>_xlfn.XLOOKUP($A549,Cleaned_Hospital_Details!$A:$A,Cleaned_Hospital_Details!C:C)</f>
        <v>18031.189999999999</v>
      </c>
      <c r="P549" s="8" t="str">
        <f>_xlfn.XLOOKUP($A549,Cleaned_Hospital_Details!$A:$A,Cleaned_Hospital_Details!D:D)</f>
        <v>Tier - 1</v>
      </c>
      <c r="Q549" s="8" t="str">
        <f>_xlfn.XLOOKUP($A549,Cleaned_Hospital_Details!$A:$A,Cleaned_Hospital_Details!E:E)</f>
        <v>Tier - 2</v>
      </c>
      <c r="R549" s="8" t="str">
        <f>_xlfn.XLOOKUP($A549,Cleaned_Hospital_Details!$A:$A,Cleaned_Hospital_Details!F:F)</f>
        <v>R1012</v>
      </c>
      <c r="S549" s="15">
        <f>_xlfn.XLOOKUP($A549,Cleaned_Hospital_Details!$A:$A,Cleaned_Hospital_Details!G:G)</f>
        <v>24032</v>
      </c>
      <c r="T549" s="8">
        <f>_xlfn.XLOOKUP($A549,Cleaned_Hospital_Details!$A:$A,Cleaned_Hospital_Details!H:H)</f>
        <v>57</v>
      </c>
      <c r="U549" s="8" t="str">
        <f>_xlfn.XLOOKUP($A549,Cleaned_Hospital_Details!$A:$A,Cleaned_Hospital_Details!I:I)</f>
        <v>Old</v>
      </c>
      <c r="V549" t="str">
        <f t="shared" si="8"/>
        <v>Ryan Perrich</v>
      </c>
    </row>
    <row r="550" spans="1:22" ht="15.6" x14ac:dyDescent="0.3">
      <c r="A550" s="10" t="s">
        <v>586</v>
      </c>
      <c r="B550" s="8" t="str">
        <f>VLOOKUP(A550,Cleaned_Customer_Names!A549:D2884,2,0)</f>
        <v>Mr.</v>
      </c>
      <c r="C550" s="8" t="str">
        <f>VLOOKUP(A550,Cleaned_Customer_Names!A549:D2884,3,0)</f>
        <v>Andres</v>
      </c>
      <c r="D550" s="8" t="str">
        <f>VLOOKUP($A550,Cleaned_Customer_Names!$A549:$D2884,4,0)</f>
        <v>Cervantes</v>
      </c>
      <c r="E550" s="22">
        <f>VLOOKUP($A550,Cleaned_Medical_Exam!$A549:$J2884,2,0)</f>
        <v>51.75</v>
      </c>
      <c r="F550" s="24">
        <f>VLOOKUP($A550,Cleaned_Medical_Exam!$A549:$J2884,3,0)</f>
        <v>8.59</v>
      </c>
      <c r="G550" s="20" t="str">
        <f>VLOOKUP($A550,Cleaned_Medical_Exam!$A549:$J2884,4,0)</f>
        <v>Yes</v>
      </c>
      <c r="H550" s="20" t="str">
        <f>VLOOKUP($A550,Cleaned_Medical_Exam!$A549:$J2884,5,0)</f>
        <v>No</v>
      </c>
      <c r="I550" s="20" t="str">
        <f>VLOOKUP($A550,Cleaned_Medical_Exam!$A549:$J2884,6,0)</f>
        <v>No</v>
      </c>
      <c r="J550" s="48">
        <f>VLOOKUP($A550,Cleaned_Medical_Exam!$A549:$J2884,7,0)</f>
        <v>1</v>
      </c>
      <c r="K550" s="8" t="str">
        <f>VLOOKUP($A550,Cleaned_Medical_Exam!$A549:$J2884,8,0)</f>
        <v>No</v>
      </c>
      <c r="L550" s="20" t="str">
        <f>VLOOKUP($A550,Cleaned_Medical_Exam!$A549:$J2884,9,0)</f>
        <v>Obesity</v>
      </c>
      <c r="M550" s="20" t="str">
        <f>VLOOKUP($A550,Cleaned_Medical_Exam!$A549:$J2884,10,0)</f>
        <v>Diabetes</v>
      </c>
      <c r="N550" s="48">
        <f>_xlfn.XLOOKUP(A550,Cleaned_Hospital_Details!A:A,Cleaned_Hospital_Details!B:B)</f>
        <v>1</v>
      </c>
      <c r="O550" s="49">
        <f>_xlfn.XLOOKUP($A550,Cleaned_Hospital_Details!$A:$A,Cleaned_Hospital_Details!C:C)</f>
        <v>18031.16</v>
      </c>
      <c r="P550" s="8" t="str">
        <f>_xlfn.XLOOKUP($A550,Cleaned_Hospital_Details!$A:$A,Cleaned_Hospital_Details!D:D)</f>
        <v>Tier - 1</v>
      </c>
      <c r="Q550" s="8" t="str">
        <f>_xlfn.XLOOKUP($A550,Cleaned_Hospital_Details!$A:$A,Cleaned_Hospital_Details!E:E)</f>
        <v>Tier - 3</v>
      </c>
      <c r="R550" s="8" t="str">
        <f>_xlfn.XLOOKUP($A550,Cleaned_Hospital_Details!$A:$A,Cleaned_Hospital_Details!F:F)</f>
        <v>R1023</v>
      </c>
      <c r="S550" s="15">
        <f>_xlfn.XLOOKUP($A550,Cleaned_Hospital_Details!$A:$A,Cleaned_Hospital_Details!G:G)</f>
        <v>27572</v>
      </c>
      <c r="T550" s="8">
        <f>_xlfn.XLOOKUP($A550,Cleaned_Hospital_Details!$A:$A,Cleaned_Hospital_Details!H:H)</f>
        <v>47</v>
      </c>
      <c r="U550" s="8" t="str">
        <f>_xlfn.XLOOKUP($A550,Cleaned_Hospital_Details!$A:$A,Cleaned_Hospital_Details!I:I)</f>
        <v>Adult</v>
      </c>
      <c r="V550" t="str">
        <f t="shared" si="8"/>
        <v>Andres Cervantes</v>
      </c>
    </row>
    <row r="551" spans="1:22" ht="15.6" x14ac:dyDescent="0.3">
      <c r="A551" s="10" t="s">
        <v>587</v>
      </c>
      <c r="B551" s="8" t="str">
        <f>VLOOKUP(A551,Cleaned_Customer_Names!A550:D2885,2,0)</f>
        <v>Mr.</v>
      </c>
      <c r="C551" s="8" t="str">
        <f>VLOOKUP(A551,Cleaned_Customer_Names!A550:D2885,3,0)</f>
        <v>Bryan</v>
      </c>
      <c r="D551" s="8" t="str">
        <f>VLOOKUP($A551,Cleaned_Customer_Names!$A550:$D2885,4,0)</f>
        <v>Andrews</v>
      </c>
      <c r="E551" s="22">
        <f>VLOOKUP($A551,Cleaned_Medical_Exam!$A550:$J2885,2,0)</f>
        <v>25.7</v>
      </c>
      <c r="F551" s="24">
        <f>VLOOKUP($A551,Cleaned_Medical_Exam!$A550:$J2885,3,0)</f>
        <v>4.13</v>
      </c>
      <c r="G551" s="20" t="str">
        <f>VLOOKUP($A551,Cleaned_Medical_Exam!$A550:$J2885,4,0)</f>
        <v>Yes</v>
      </c>
      <c r="H551" s="20" t="str">
        <f>VLOOKUP($A551,Cleaned_Medical_Exam!$A550:$J2885,5,0)</f>
        <v>No</v>
      </c>
      <c r="I551" s="20" t="str">
        <f>VLOOKUP($A551,Cleaned_Medical_Exam!$A550:$J2885,6,0)</f>
        <v>No</v>
      </c>
      <c r="J551" s="48">
        <f>VLOOKUP($A551,Cleaned_Medical_Exam!$A550:$J2885,7,0)</f>
        <v>0</v>
      </c>
      <c r="K551" s="8" t="str">
        <f>VLOOKUP($A551,Cleaned_Medical_Exam!$A550:$J2885,8,0)</f>
        <v>Yes</v>
      </c>
      <c r="L551" s="20" t="str">
        <f>VLOOKUP($A551,Cleaned_Medical_Exam!$A550:$J2885,9,0)</f>
        <v>Overweight</v>
      </c>
      <c r="M551" s="20" t="str">
        <f>VLOOKUP($A551,Cleaned_Medical_Exam!$A550:$J2885,10,0)</f>
        <v>Normal</v>
      </c>
      <c r="N551" s="48">
        <f>_xlfn.XLOOKUP(A551,Cleaned_Hospital_Details!A:A,Cleaned_Hospital_Details!B:B)</f>
        <v>4</v>
      </c>
      <c r="O551" s="49">
        <f>_xlfn.XLOOKUP($A551,Cleaned_Hospital_Details!$A:$A,Cleaned_Hospital_Details!C:C)</f>
        <v>17942.11</v>
      </c>
      <c r="P551" s="8" t="str">
        <f>_xlfn.XLOOKUP($A551,Cleaned_Hospital_Details!$A:$A,Cleaned_Hospital_Details!D:D)</f>
        <v>Tier - 1</v>
      </c>
      <c r="Q551" s="8" t="str">
        <f>_xlfn.XLOOKUP($A551,Cleaned_Hospital_Details!$A:$A,Cleaned_Hospital_Details!E:E)</f>
        <v>Tier - 2</v>
      </c>
      <c r="R551" s="8" t="str">
        <f>_xlfn.XLOOKUP($A551,Cleaned_Hospital_Details!$A:$A,Cleaned_Hospital_Details!F:F)</f>
        <v>R1011</v>
      </c>
      <c r="S551" s="15">
        <f>_xlfn.XLOOKUP($A551,Cleaned_Hospital_Details!$A:$A,Cleaned_Hospital_Details!G:G)</f>
        <v>37162</v>
      </c>
      <c r="T551" s="8">
        <f>_xlfn.XLOOKUP($A551,Cleaned_Hospital_Details!$A:$A,Cleaned_Hospital_Details!H:H)</f>
        <v>21</v>
      </c>
      <c r="U551" s="8" t="str">
        <f>_xlfn.XLOOKUP($A551,Cleaned_Hospital_Details!$A:$A,Cleaned_Hospital_Details!I:I)</f>
        <v>Adult</v>
      </c>
      <c r="V551" t="str">
        <f t="shared" si="8"/>
        <v>Bryan Andrews</v>
      </c>
    </row>
    <row r="552" spans="1:22" ht="15.6" x14ac:dyDescent="0.3">
      <c r="A552" s="10" t="s">
        <v>588</v>
      </c>
      <c r="B552" s="8" t="str">
        <f>VLOOKUP(A552,Cleaned_Customer_Names!A551:D2886,2,0)</f>
        <v>Ms.</v>
      </c>
      <c r="C552" s="8" t="str">
        <f>VLOOKUP(A552,Cleaned_Customer_Names!A551:D2886,3,0)</f>
        <v>Lizette</v>
      </c>
      <c r="D552" s="8" t="str">
        <f>VLOOKUP($A552,Cleaned_Customer_Names!$A551:$D2886,4,0)</f>
        <v>Ruvalcaba</v>
      </c>
      <c r="E552" s="22">
        <f>VLOOKUP($A552,Cleaned_Medical_Exam!$A551:$J2886,2,0)</f>
        <v>31.79</v>
      </c>
      <c r="F552" s="24">
        <f>VLOOKUP($A552,Cleaned_Medical_Exam!$A551:$J2886,3,0)</f>
        <v>4.55</v>
      </c>
      <c r="G552" s="20" t="str">
        <f>VLOOKUP($A552,Cleaned_Medical_Exam!$A551:$J2886,4,0)</f>
        <v>No</v>
      </c>
      <c r="H552" s="20" t="str">
        <f>VLOOKUP($A552,Cleaned_Medical_Exam!$A551:$J2886,5,0)</f>
        <v>No</v>
      </c>
      <c r="I552" s="20" t="str">
        <f>VLOOKUP($A552,Cleaned_Medical_Exam!$A551:$J2886,6,0)</f>
        <v>No</v>
      </c>
      <c r="J552" s="48">
        <f>VLOOKUP($A552,Cleaned_Medical_Exam!$A551:$J2886,7,0)</f>
        <v>0</v>
      </c>
      <c r="K552" s="8" t="str">
        <f>VLOOKUP($A552,Cleaned_Medical_Exam!$A551:$J2886,8,0)</f>
        <v>No</v>
      </c>
      <c r="L552" s="20" t="str">
        <f>VLOOKUP($A552,Cleaned_Medical_Exam!$A551:$J2886,9,0)</f>
        <v>Obesity</v>
      </c>
      <c r="M552" s="20" t="str">
        <f>VLOOKUP($A552,Cleaned_Medical_Exam!$A551:$J2886,10,0)</f>
        <v>Normal</v>
      </c>
      <c r="N552" s="48">
        <f>_xlfn.XLOOKUP(A552,Cleaned_Hospital_Details!A:A,Cleaned_Hospital_Details!B:B)</f>
        <v>0</v>
      </c>
      <c r="O552" s="49">
        <f>_xlfn.XLOOKUP($A552,Cleaned_Hospital_Details!$A:$A,Cleaned_Hospital_Details!C:C)</f>
        <v>17929.3</v>
      </c>
      <c r="P552" s="8" t="str">
        <f>_xlfn.XLOOKUP($A552,Cleaned_Hospital_Details!$A:$A,Cleaned_Hospital_Details!D:D)</f>
        <v>Tier - 1</v>
      </c>
      <c r="Q552" s="8" t="str">
        <f>_xlfn.XLOOKUP($A552,Cleaned_Hospital_Details!$A:$A,Cleaned_Hospital_Details!E:E)</f>
        <v>Tier - 2</v>
      </c>
      <c r="R552" s="8" t="str">
        <f>_xlfn.XLOOKUP($A552,Cleaned_Hospital_Details!$A:$A,Cleaned_Hospital_Details!F:F)</f>
        <v>R1013</v>
      </c>
      <c r="S552" s="15">
        <f>_xlfn.XLOOKUP($A552,Cleaned_Hospital_Details!$A:$A,Cleaned_Hospital_Details!G:G)</f>
        <v>28415</v>
      </c>
      <c r="T552" s="8">
        <f>_xlfn.XLOOKUP($A552,Cleaned_Hospital_Details!$A:$A,Cleaned_Hospital_Details!H:H)</f>
        <v>45</v>
      </c>
      <c r="U552" s="8" t="str">
        <f>_xlfn.XLOOKUP($A552,Cleaned_Hospital_Details!$A:$A,Cleaned_Hospital_Details!I:I)</f>
        <v>Adult</v>
      </c>
      <c r="V552" t="str">
        <f t="shared" si="8"/>
        <v>Lizette Ruvalcaba</v>
      </c>
    </row>
    <row r="553" spans="1:22" ht="15.6" x14ac:dyDescent="0.3">
      <c r="A553" s="10" t="s">
        <v>589</v>
      </c>
      <c r="B553" s="8" t="str">
        <f>VLOOKUP(A553,Cleaned_Customer_Names!A552:D2887,2,0)</f>
        <v>Mr.</v>
      </c>
      <c r="C553" s="8" t="str">
        <f>VLOOKUP(A553,Cleaned_Customer_Names!A552:D2887,3,0)</f>
        <v>Don</v>
      </c>
      <c r="D553" s="8" t="str">
        <f>VLOOKUP($A553,Cleaned_Customer_Names!$A552:$D2887,4,0)</f>
        <v>King</v>
      </c>
      <c r="E553" s="22">
        <f>VLOOKUP($A553,Cleaned_Medical_Exam!$A552:$J2887,2,0)</f>
        <v>24.795000000000002</v>
      </c>
      <c r="F553" s="24">
        <f>VLOOKUP($A553,Cleaned_Medical_Exam!$A552:$J2887,3,0)</f>
        <v>4.5199999999999996</v>
      </c>
      <c r="G553" s="20" t="str">
        <f>VLOOKUP($A553,Cleaned_Medical_Exam!$A552:$J2887,4,0)</f>
        <v>No</v>
      </c>
      <c r="H553" s="20" t="str">
        <f>VLOOKUP($A553,Cleaned_Medical_Exam!$A552:$J2887,5,0)</f>
        <v>No</v>
      </c>
      <c r="I553" s="20" t="str">
        <f>VLOOKUP($A553,Cleaned_Medical_Exam!$A552:$J2887,6,0)</f>
        <v>No</v>
      </c>
      <c r="J553" s="48">
        <f>VLOOKUP($A553,Cleaned_Medical_Exam!$A552:$J2887,7,0)</f>
        <v>0</v>
      </c>
      <c r="K553" s="8" t="str">
        <f>VLOOKUP($A553,Cleaned_Medical_Exam!$A552:$J2887,8,0)</f>
        <v>Yes</v>
      </c>
      <c r="L553" s="20" t="str">
        <f>VLOOKUP($A553,Cleaned_Medical_Exam!$A552:$J2887,9,0)</f>
        <v>Healthy Weight</v>
      </c>
      <c r="M553" s="20" t="str">
        <f>VLOOKUP($A553,Cleaned_Medical_Exam!$A552:$J2887,10,0)</f>
        <v>Normal</v>
      </c>
      <c r="N553" s="48">
        <f>_xlfn.XLOOKUP(A553,Cleaned_Hospital_Details!A:A,Cleaned_Hospital_Details!B:B)</f>
        <v>0</v>
      </c>
      <c r="O553" s="49">
        <f>_xlfn.XLOOKUP($A553,Cleaned_Hospital_Details!$A:$A,Cleaned_Hospital_Details!C:C)</f>
        <v>17904.53</v>
      </c>
      <c r="P553" s="8" t="str">
        <f>_xlfn.XLOOKUP($A553,Cleaned_Hospital_Details!$A:$A,Cleaned_Hospital_Details!D:D)</f>
        <v>Tier - 1</v>
      </c>
      <c r="Q553" s="8" t="str">
        <f>_xlfn.XLOOKUP($A553,Cleaned_Hospital_Details!$A:$A,Cleaned_Hospital_Details!E:E)</f>
        <v>Tier - 2</v>
      </c>
      <c r="R553" s="8" t="str">
        <f>_xlfn.XLOOKUP($A553,Cleaned_Hospital_Details!$A:$A,Cleaned_Hospital_Details!F:F)</f>
        <v>R1017</v>
      </c>
      <c r="S553" s="15">
        <f>_xlfn.XLOOKUP($A553,Cleaned_Hospital_Details!$A:$A,Cleaned_Hospital_Details!G:G)</f>
        <v>32846</v>
      </c>
      <c r="T553" s="8">
        <f>_xlfn.XLOOKUP($A553,Cleaned_Hospital_Details!$A:$A,Cleaned_Hospital_Details!H:H)</f>
        <v>33</v>
      </c>
      <c r="U553" s="8" t="str">
        <f>_xlfn.XLOOKUP($A553,Cleaned_Hospital_Details!$A:$A,Cleaned_Hospital_Details!I:I)</f>
        <v>Adult</v>
      </c>
      <c r="V553" t="str">
        <f t="shared" si="8"/>
        <v>Don King</v>
      </c>
    </row>
    <row r="554" spans="1:22" ht="15.6" x14ac:dyDescent="0.3">
      <c r="A554" s="10" t="s">
        <v>590</v>
      </c>
      <c r="B554" s="8" t="str">
        <f>VLOOKUP(A554,Cleaned_Customer_Names!A553:D2888,2,0)</f>
        <v>Mr.</v>
      </c>
      <c r="C554" s="8" t="str">
        <f>VLOOKUP(A554,Cleaned_Customer_Names!A553:D2888,3,0)</f>
        <v>Jeb</v>
      </c>
      <c r="D554" s="8" t="str">
        <f>VLOOKUP($A554,Cleaned_Customer_Names!$A553:$D2888,4,0)</f>
        <v>Stone</v>
      </c>
      <c r="E554" s="22">
        <f>VLOOKUP($A554,Cleaned_Medical_Exam!$A553:$J2888,2,0)</f>
        <v>53.98</v>
      </c>
      <c r="F554" s="24">
        <f>VLOOKUP($A554,Cleaned_Medical_Exam!$A553:$J2888,3,0)</f>
        <v>5.07</v>
      </c>
      <c r="G554" s="20" t="str">
        <f>VLOOKUP($A554,Cleaned_Medical_Exam!$A553:$J2888,4,0)</f>
        <v>No</v>
      </c>
      <c r="H554" s="20" t="str">
        <f>VLOOKUP($A554,Cleaned_Medical_Exam!$A553:$J2888,5,0)</f>
        <v>No</v>
      </c>
      <c r="I554" s="20" t="str">
        <f>VLOOKUP($A554,Cleaned_Medical_Exam!$A553:$J2888,6,0)</f>
        <v>Yes</v>
      </c>
      <c r="J554" s="48">
        <f>VLOOKUP($A554,Cleaned_Medical_Exam!$A553:$J2888,7,0)</f>
        <v>1</v>
      </c>
      <c r="K554" s="8" t="str">
        <f>VLOOKUP($A554,Cleaned_Medical_Exam!$A553:$J2888,8,0)</f>
        <v>No</v>
      </c>
      <c r="L554" s="20" t="str">
        <f>VLOOKUP($A554,Cleaned_Medical_Exam!$A553:$J2888,9,0)</f>
        <v>Obesity</v>
      </c>
      <c r="M554" s="20" t="str">
        <f>VLOOKUP($A554,Cleaned_Medical_Exam!$A553:$J2888,10,0)</f>
        <v>Normal</v>
      </c>
      <c r="N554" s="48">
        <f>_xlfn.XLOOKUP(A554,Cleaned_Hospital_Details!A:A,Cleaned_Hospital_Details!B:B)</f>
        <v>2</v>
      </c>
      <c r="O554" s="49">
        <f>_xlfn.XLOOKUP($A554,Cleaned_Hospital_Details!$A:$A,Cleaned_Hospital_Details!C:C)</f>
        <v>17882.669999999998</v>
      </c>
      <c r="P554" s="8" t="str">
        <f>_xlfn.XLOOKUP($A554,Cleaned_Hospital_Details!$A:$A,Cleaned_Hospital_Details!D:D)</f>
        <v>Tier - 1</v>
      </c>
      <c r="Q554" s="8" t="str">
        <f>_xlfn.XLOOKUP($A554,Cleaned_Hospital_Details!$A:$A,Cleaned_Hospital_Details!E:E)</f>
        <v>Tier - 3</v>
      </c>
      <c r="R554" s="8" t="str">
        <f>_xlfn.XLOOKUP($A554,Cleaned_Hospital_Details!$A:$A,Cleaned_Hospital_Details!F:F)</f>
        <v>R1012</v>
      </c>
      <c r="S554" s="15">
        <f>_xlfn.XLOOKUP($A554,Cleaned_Hospital_Details!$A:$A,Cleaned_Hospital_Details!G:G)</f>
        <v>29171</v>
      </c>
      <c r="T554" s="8">
        <f>_xlfn.XLOOKUP($A554,Cleaned_Hospital_Details!$A:$A,Cleaned_Hospital_Details!H:H)</f>
        <v>43</v>
      </c>
      <c r="U554" s="8" t="str">
        <f>_xlfn.XLOOKUP($A554,Cleaned_Hospital_Details!$A:$A,Cleaned_Hospital_Details!I:I)</f>
        <v>Adult</v>
      </c>
      <c r="V554" t="str">
        <f t="shared" si="8"/>
        <v>Jeb Stone</v>
      </c>
    </row>
    <row r="555" spans="1:22" ht="15.6" x14ac:dyDescent="0.3">
      <c r="A555" s="10" t="s">
        <v>591</v>
      </c>
      <c r="B555" s="8" t="str">
        <f>VLOOKUP(A555,Cleaned_Customer_Names!A554:D2889,2,0)</f>
        <v>Ms.</v>
      </c>
      <c r="C555" s="8" t="str">
        <f>VLOOKUP(A555,Cleaned_Customer_Names!A554:D2889,3,0)</f>
        <v>Amy</v>
      </c>
      <c r="D555" s="8" t="str">
        <f>VLOOKUP($A555,Cleaned_Customer_Names!$A554:$D2889,4,0)</f>
        <v>Campbell</v>
      </c>
      <c r="E555" s="22">
        <f>VLOOKUP($A555,Cleaned_Medical_Exam!$A554:$J2889,2,0)</f>
        <v>41.325000000000003</v>
      </c>
      <c r="F555" s="24">
        <f>VLOOKUP($A555,Cleaned_Medical_Exam!$A554:$J2889,3,0)</f>
        <v>4.04</v>
      </c>
      <c r="G555" s="20" t="str">
        <f>VLOOKUP($A555,Cleaned_Medical_Exam!$A554:$J2889,4,0)</f>
        <v>Yes</v>
      </c>
      <c r="H555" s="20" t="str">
        <f>VLOOKUP($A555,Cleaned_Medical_Exam!$A554:$J2889,5,0)</f>
        <v>No</v>
      </c>
      <c r="I555" s="20" t="str">
        <f>VLOOKUP($A555,Cleaned_Medical_Exam!$A554:$J2889,6,0)</f>
        <v>Yes</v>
      </c>
      <c r="J555" s="48">
        <f>VLOOKUP($A555,Cleaned_Medical_Exam!$A554:$J2889,7,0)</f>
        <v>1</v>
      </c>
      <c r="K555" s="8" t="str">
        <f>VLOOKUP($A555,Cleaned_Medical_Exam!$A554:$J2889,8,0)</f>
        <v>No</v>
      </c>
      <c r="L555" s="20" t="str">
        <f>VLOOKUP($A555,Cleaned_Medical_Exam!$A554:$J2889,9,0)</f>
        <v>Obesity</v>
      </c>
      <c r="M555" s="20" t="str">
        <f>VLOOKUP($A555,Cleaned_Medical_Exam!$A554:$J2889,10,0)</f>
        <v>Normal</v>
      </c>
      <c r="N555" s="48">
        <f>_xlfn.XLOOKUP(A555,Cleaned_Hospital_Details!A:A,Cleaned_Hospital_Details!B:B)</f>
        <v>0</v>
      </c>
      <c r="O555" s="49">
        <f>_xlfn.XLOOKUP($A555,Cleaned_Hospital_Details!$A:$A,Cleaned_Hospital_Details!C:C)</f>
        <v>17878.900000000001</v>
      </c>
      <c r="P555" s="8" t="str">
        <f>_xlfn.XLOOKUP($A555,Cleaned_Hospital_Details!$A:$A,Cleaned_Hospital_Details!D:D)</f>
        <v>Tier - 1</v>
      </c>
      <c r="Q555" s="8" t="str">
        <f>_xlfn.XLOOKUP($A555,Cleaned_Hospital_Details!$A:$A,Cleaned_Hospital_Details!E:E)</f>
        <v>Tier - 2</v>
      </c>
      <c r="R555" s="8" t="str">
        <f>_xlfn.XLOOKUP($A555,Cleaned_Hospital_Details!$A:$A,Cleaned_Hospital_Details!F:F)</f>
        <v>R1024</v>
      </c>
      <c r="S555" s="15">
        <f>_xlfn.XLOOKUP($A555,Cleaned_Hospital_Details!$A:$A,Cleaned_Hospital_Details!G:G)</f>
        <v>35668</v>
      </c>
      <c r="T555" s="8">
        <f>_xlfn.XLOOKUP($A555,Cleaned_Hospital_Details!$A:$A,Cleaned_Hospital_Details!H:H)</f>
        <v>25</v>
      </c>
      <c r="U555" s="8" t="str">
        <f>_xlfn.XLOOKUP($A555,Cleaned_Hospital_Details!$A:$A,Cleaned_Hospital_Details!I:I)</f>
        <v>Adult</v>
      </c>
      <c r="V555" t="str">
        <f t="shared" si="8"/>
        <v>Amy Campbell</v>
      </c>
    </row>
    <row r="556" spans="1:22" ht="15.6" x14ac:dyDescent="0.3">
      <c r="A556" s="10" t="s">
        <v>592</v>
      </c>
      <c r="B556" s="8" t="str">
        <f>VLOOKUP(A556,Cleaned_Customer_Names!A555:D2890,2,0)</f>
        <v>Mr.</v>
      </c>
      <c r="C556" s="8" t="str">
        <f>VLOOKUP(A556,Cleaned_Customer_Names!A555:D2890,3,0)</f>
        <v>Brian</v>
      </c>
      <c r="D556" s="8" t="str">
        <f>VLOOKUP($A556,Cleaned_Customer_Names!$A555:$D2890,4,0)</f>
        <v>Asher</v>
      </c>
      <c r="E556" s="22">
        <f>VLOOKUP($A556,Cleaned_Medical_Exam!$A555:$J2890,2,0)</f>
        <v>51.65</v>
      </c>
      <c r="F556" s="24">
        <f>VLOOKUP($A556,Cleaned_Medical_Exam!$A555:$J2890,3,0)</f>
        <v>5.3</v>
      </c>
      <c r="G556" s="20" t="str">
        <f>VLOOKUP($A556,Cleaned_Medical_Exam!$A555:$J2890,4,0)</f>
        <v>Yes</v>
      </c>
      <c r="H556" s="20" t="str">
        <f>VLOOKUP($A556,Cleaned_Medical_Exam!$A555:$J2890,5,0)</f>
        <v>No</v>
      </c>
      <c r="I556" s="20" t="str">
        <f>VLOOKUP($A556,Cleaned_Medical_Exam!$A555:$J2890,6,0)</f>
        <v>No</v>
      </c>
      <c r="J556" s="48">
        <f>VLOOKUP($A556,Cleaned_Medical_Exam!$A555:$J2890,7,0)</f>
        <v>0</v>
      </c>
      <c r="K556" s="8" t="str">
        <f>VLOOKUP($A556,Cleaned_Medical_Exam!$A555:$J2890,8,0)</f>
        <v>No</v>
      </c>
      <c r="L556" s="20" t="str">
        <f>VLOOKUP($A556,Cleaned_Medical_Exam!$A555:$J2890,9,0)</f>
        <v>Obesity</v>
      </c>
      <c r="M556" s="20" t="str">
        <f>VLOOKUP($A556,Cleaned_Medical_Exam!$A555:$J2890,10,0)</f>
        <v>Normal</v>
      </c>
      <c r="N556" s="48">
        <f>_xlfn.XLOOKUP(A556,Cleaned_Hospital_Details!A:A,Cleaned_Hospital_Details!B:B)</f>
        <v>2</v>
      </c>
      <c r="O556" s="49">
        <f>_xlfn.XLOOKUP($A556,Cleaned_Hospital_Details!$A:$A,Cleaned_Hospital_Details!C:C)</f>
        <v>17862.919999999998</v>
      </c>
      <c r="P556" s="8" t="str">
        <f>_xlfn.XLOOKUP($A556,Cleaned_Hospital_Details!$A:$A,Cleaned_Hospital_Details!D:D)</f>
        <v>Tier - 1</v>
      </c>
      <c r="Q556" s="8" t="str">
        <f>_xlfn.XLOOKUP($A556,Cleaned_Hospital_Details!$A:$A,Cleaned_Hospital_Details!E:E)</f>
        <v>Tier - 2</v>
      </c>
      <c r="R556" s="8" t="str">
        <f>_xlfn.XLOOKUP($A556,Cleaned_Hospital_Details!$A:$A,Cleaned_Hospital_Details!F:F)</f>
        <v>R1012</v>
      </c>
      <c r="S556" s="15">
        <f>_xlfn.XLOOKUP($A556,Cleaned_Hospital_Details!$A:$A,Cleaned_Hospital_Details!G:G)</f>
        <v>28106</v>
      </c>
      <c r="T556" s="8">
        <f>_xlfn.XLOOKUP($A556,Cleaned_Hospital_Details!$A:$A,Cleaned_Hospital_Details!H:H)</f>
        <v>46</v>
      </c>
      <c r="U556" s="8" t="str">
        <f>_xlfn.XLOOKUP($A556,Cleaned_Hospital_Details!$A:$A,Cleaned_Hospital_Details!I:I)</f>
        <v>Adult</v>
      </c>
      <c r="V556" t="str">
        <f t="shared" si="8"/>
        <v>Brian Asher</v>
      </c>
    </row>
    <row r="557" spans="1:22" ht="15.6" x14ac:dyDescent="0.3">
      <c r="A557" s="10" t="s">
        <v>593</v>
      </c>
      <c r="B557" s="8" t="str">
        <f>VLOOKUP(A557,Cleaned_Customer_Names!A556:D2891,2,0)</f>
        <v>Mr.</v>
      </c>
      <c r="C557" s="8" t="str">
        <f>VLOOKUP(A557,Cleaned_Customer_Names!A556:D2891,3,0)</f>
        <v>Mike</v>
      </c>
      <c r="D557" s="8" t="str">
        <f>VLOOKUP($A557,Cleaned_Customer_Names!$A556:$D2891,4,0)</f>
        <v>Mazzotta</v>
      </c>
      <c r="E557" s="22">
        <f>VLOOKUP($A557,Cleaned_Medical_Exam!$A556:$J2891,2,0)</f>
        <v>44.52</v>
      </c>
      <c r="F557" s="24">
        <f>VLOOKUP($A557,Cleaned_Medical_Exam!$A556:$J2891,3,0)</f>
        <v>8.64</v>
      </c>
      <c r="G557" s="20" t="str">
        <f>VLOOKUP($A557,Cleaned_Medical_Exam!$A556:$J2891,4,0)</f>
        <v>Yes</v>
      </c>
      <c r="H557" s="20" t="str">
        <f>VLOOKUP($A557,Cleaned_Medical_Exam!$A556:$J2891,5,0)</f>
        <v>No</v>
      </c>
      <c r="I557" s="20" t="str">
        <f>VLOOKUP($A557,Cleaned_Medical_Exam!$A556:$J2891,6,0)</f>
        <v>Yes</v>
      </c>
      <c r="J557" s="48">
        <f>VLOOKUP($A557,Cleaned_Medical_Exam!$A556:$J2891,7,0)</f>
        <v>1</v>
      </c>
      <c r="K557" s="8" t="str">
        <f>VLOOKUP($A557,Cleaned_Medical_Exam!$A556:$J2891,8,0)</f>
        <v>No</v>
      </c>
      <c r="L557" s="20" t="str">
        <f>VLOOKUP($A557,Cleaned_Medical_Exam!$A556:$J2891,9,0)</f>
        <v>Obesity</v>
      </c>
      <c r="M557" s="20" t="str">
        <f>VLOOKUP($A557,Cleaned_Medical_Exam!$A556:$J2891,10,0)</f>
        <v>Diabetes</v>
      </c>
      <c r="N557" s="48">
        <f>_xlfn.XLOOKUP(A557,Cleaned_Hospital_Details!A:A,Cleaned_Hospital_Details!B:B)</f>
        <v>0</v>
      </c>
      <c r="O557" s="49">
        <f>_xlfn.XLOOKUP($A557,Cleaned_Hospital_Details!$A:$A,Cleaned_Hospital_Details!C:C)</f>
        <v>17832.599999999999</v>
      </c>
      <c r="P557" s="8" t="str">
        <f>_xlfn.XLOOKUP($A557,Cleaned_Hospital_Details!$A:$A,Cleaned_Hospital_Details!D:D)</f>
        <v>Tier - 1</v>
      </c>
      <c r="Q557" s="8" t="str">
        <f>_xlfn.XLOOKUP($A557,Cleaned_Hospital_Details!$A:$A,Cleaned_Hospital_Details!E:E)</f>
        <v>Tier - 2</v>
      </c>
      <c r="R557" s="8" t="str">
        <f>_xlfn.XLOOKUP($A557,Cleaned_Hospital_Details!$A:$A,Cleaned_Hospital_Details!F:F)</f>
        <v>R1012</v>
      </c>
      <c r="S557" s="15">
        <f>_xlfn.XLOOKUP($A557,Cleaned_Hospital_Details!$A:$A,Cleaned_Hospital_Details!G:G)</f>
        <v>23353</v>
      </c>
      <c r="T557" s="8">
        <f>_xlfn.XLOOKUP($A557,Cleaned_Hospital_Details!$A:$A,Cleaned_Hospital_Details!H:H)</f>
        <v>59</v>
      </c>
      <c r="U557" s="8" t="str">
        <f>_xlfn.XLOOKUP($A557,Cleaned_Hospital_Details!$A:$A,Cleaned_Hospital_Details!I:I)</f>
        <v>Old</v>
      </c>
      <c r="V557" t="str">
        <f t="shared" si="8"/>
        <v>Mike Mazzotta</v>
      </c>
    </row>
    <row r="558" spans="1:22" ht="15.6" x14ac:dyDescent="0.3">
      <c r="A558" s="10" t="s">
        <v>594</v>
      </c>
      <c r="B558" s="8" t="str">
        <f>VLOOKUP(A558,Cleaned_Customer_Names!A557:D2892,2,0)</f>
        <v>Ms.</v>
      </c>
      <c r="C558" s="8" t="str">
        <f>VLOOKUP(A558,Cleaned_Customer_Names!A557:D2892,3,0)</f>
        <v>Simonezitrone</v>
      </c>
      <c r="D558" s="8" t="str">
        <f>VLOOKUP($A558,Cleaned_Customer_Names!$A557:$D2892,4,0)</f>
        <v>Huttl</v>
      </c>
      <c r="E558" s="22">
        <f>VLOOKUP($A558,Cleaned_Medical_Exam!$A557:$J2892,2,0)</f>
        <v>53.29</v>
      </c>
      <c r="F558" s="24">
        <f>VLOOKUP($A558,Cleaned_Medical_Exam!$A557:$J2892,3,0)</f>
        <v>4.03</v>
      </c>
      <c r="G558" s="20" t="str">
        <f>VLOOKUP($A558,Cleaned_Medical_Exam!$A557:$J2892,4,0)</f>
        <v>No</v>
      </c>
      <c r="H558" s="20" t="str">
        <f>VLOOKUP($A558,Cleaned_Medical_Exam!$A557:$J2892,5,0)</f>
        <v>No</v>
      </c>
      <c r="I558" s="20" t="str">
        <f>VLOOKUP($A558,Cleaned_Medical_Exam!$A557:$J2892,6,0)</f>
        <v>Yes</v>
      </c>
      <c r="J558" s="48">
        <f>VLOOKUP($A558,Cleaned_Medical_Exam!$A557:$J2892,7,0)</f>
        <v>1</v>
      </c>
      <c r="K558" s="8" t="str">
        <f>VLOOKUP($A558,Cleaned_Medical_Exam!$A557:$J2892,8,0)</f>
        <v>No</v>
      </c>
      <c r="L558" s="20" t="str">
        <f>VLOOKUP($A558,Cleaned_Medical_Exam!$A557:$J2892,9,0)</f>
        <v>Obesity</v>
      </c>
      <c r="M558" s="20" t="str">
        <f>VLOOKUP($A558,Cleaned_Medical_Exam!$A557:$J2892,10,0)</f>
        <v>Normal</v>
      </c>
      <c r="N558" s="48">
        <f>_xlfn.XLOOKUP(A558,Cleaned_Hospital_Details!A:A,Cleaned_Hospital_Details!B:B)</f>
        <v>2</v>
      </c>
      <c r="O558" s="49">
        <f>_xlfn.XLOOKUP($A558,Cleaned_Hospital_Details!$A:$A,Cleaned_Hospital_Details!C:C)</f>
        <v>17779.939999999999</v>
      </c>
      <c r="P558" s="8" t="str">
        <f>_xlfn.XLOOKUP($A558,Cleaned_Hospital_Details!$A:$A,Cleaned_Hospital_Details!D:D)</f>
        <v>Tier - 1</v>
      </c>
      <c r="Q558" s="8" t="str">
        <f>_xlfn.XLOOKUP($A558,Cleaned_Hospital_Details!$A:$A,Cleaned_Hospital_Details!E:E)</f>
        <v>Tier - 2</v>
      </c>
      <c r="R558" s="8" t="str">
        <f>_xlfn.XLOOKUP($A558,Cleaned_Hospital_Details!$A:$A,Cleaned_Hospital_Details!F:F)</f>
        <v>R1012</v>
      </c>
      <c r="S558" s="15">
        <f>_xlfn.XLOOKUP($A558,Cleaned_Hospital_Details!$A:$A,Cleaned_Hospital_Details!G:G)</f>
        <v>29138</v>
      </c>
      <c r="T558" s="8">
        <f>_xlfn.XLOOKUP($A558,Cleaned_Hospital_Details!$A:$A,Cleaned_Hospital_Details!H:H)</f>
        <v>43</v>
      </c>
      <c r="U558" s="8" t="str">
        <f>_xlfn.XLOOKUP($A558,Cleaned_Hospital_Details!$A:$A,Cleaned_Hospital_Details!I:I)</f>
        <v>Adult</v>
      </c>
      <c r="V558" t="str">
        <f t="shared" si="8"/>
        <v>Simonezitrone Huttl</v>
      </c>
    </row>
    <row r="559" spans="1:22" ht="15.6" x14ac:dyDescent="0.3">
      <c r="A559" s="10" t="s">
        <v>595</v>
      </c>
      <c r="B559" s="8" t="str">
        <f>VLOOKUP(A559,Cleaned_Customer_Names!A558:D2893,2,0)</f>
        <v>Mr.</v>
      </c>
      <c r="C559" s="8" t="str">
        <f>VLOOKUP(A559,Cleaned_Customer_Names!A558:D2893,3,0)</f>
        <v>Nicholas</v>
      </c>
      <c r="D559" s="8" t="str">
        <f>VLOOKUP($A559,Cleaned_Customer_Names!$A558:$D2893,4,0)</f>
        <v>Ferron</v>
      </c>
      <c r="E559" s="22">
        <f>VLOOKUP($A559,Cleaned_Medical_Exam!$A558:$J2893,2,0)</f>
        <v>46.63</v>
      </c>
      <c r="F559" s="24">
        <f>VLOOKUP($A559,Cleaned_Medical_Exam!$A558:$J2893,3,0)</f>
        <v>4.26</v>
      </c>
      <c r="G559" s="20" t="str">
        <f>VLOOKUP($A559,Cleaned_Medical_Exam!$A558:$J2893,4,0)</f>
        <v>Yes</v>
      </c>
      <c r="H559" s="20" t="str">
        <f>VLOOKUP($A559,Cleaned_Medical_Exam!$A558:$J2893,5,0)</f>
        <v>No</v>
      </c>
      <c r="I559" s="20" t="str">
        <f>VLOOKUP($A559,Cleaned_Medical_Exam!$A558:$J2893,6,0)</f>
        <v>No</v>
      </c>
      <c r="J559" s="48">
        <f>VLOOKUP($A559,Cleaned_Medical_Exam!$A558:$J2893,7,0)</f>
        <v>2</v>
      </c>
      <c r="K559" s="8" t="str">
        <f>VLOOKUP($A559,Cleaned_Medical_Exam!$A558:$J2893,8,0)</f>
        <v>No</v>
      </c>
      <c r="L559" s="20" t="str">
        <f>VLOOKUP($A559,Cleaned_Medical_Exam!$A558:$J2893,9,0)</f>
        <v>Obesity</v>
      </c>
      <c r="M559" s="20" t="str">
        <f>VLOOKUP($A559,Cleaned_Medical_Exam!$A558:$J2893,10,0)</f>
        <v>Normal</v>
      </c>
      <c r="N559" s="48">
        <f>_xlfn.XLOOKUP(A559,Cleaned_Hospital_Details!A:A,Cleaned_Hospital_Details!B:B)</f>
        <v>0</v>
      </c>
      <c r="O559" s="49">
        <f>_xlfn.XLOOKUP($A559,Cleaned_Hospital_Details!$A:$A,Cleaned_Hospital_Details!C:C)</f>
        <v>17777.73</v>
      </c>
      <c r="P559" s="8" t="str">
        <f>_xlfn.XLOOKUP($A559,Cleaned_Hospital_Details!$A:$A,Cleaned_Hospital_Details!D:D)</f>
        <v>Tier - 1</v>
      </c>
      <c r="Q559" s="8" t="str">
        <f>_xlfn.XLOOKUP($A559,Cleaned_Hospital_Details!$A:$A,Cleaned_Hospital_Details!E:E)</f>
        <v>Tier - 3</v>
      </c>
      <c r="R559" s="8" t="str">
        <f>_xlfn.XLOOKUP($A559,Cleaned_Hospital_Details!$A:$A,Cleaned_Hospital_Details!F:F)</f>
        <v>R1012</v>
      </c>
      <c r="S559" s="15">
        <f>_xlfn.XLOOKUP($A559,Cleaned_Hospital_Details!$A:$A,Cleaned_Hospital_Details!G:G)</f>
        <v>24279</v>
      </c>
      <c r="T559" s="8">
        <f>_xlfn.XLOOKUP($A559,Cleaned_Hospital_Details!$A:$A,Cleaned_Hospital_Details!H:H)</f>
        <v>56</v>
      </c>
      <c r="U559" s="8" t="str">
        <f>_xlfn.XLOOKUP($A559,Cleaned_Hospital_Details!$A:$A,Cleaned_Hospital_Details!I:I)</f>
        <v>Old</v>
      </c>
      <c r="V559" t="str">
        <f t="shared" si="8"/>
        <v>Nicholas Ferron</v>
      </c>
    </row>
    <row r="560" spans="1:22" ht="15.6" x14ac:dyDescent="0.3">
      <c r="A560" s="10" t="s">
        <v>596</v>
      </c>
      <c r="B560" s="8" t="str">
        <f>VLOOKUP(A560,Cleaned_Customer_Names!A559:D2894,2,0)</f>
        <v>Ms.</v>
      </c>
      <c r="C560" s="8" t="str">
        <f>VLOOKUP(A560,Cleaned_Customer_Names!A559:D2894,3,0)</f>
        <v>Angela</v>
      </c>
      <c r="D560" s="8" t="str">
        <f>VLOOKUP($A560,Cleaned_Customer_Names!$A559:$D2894,4,0)</f>
        <v>Colarusso</v>
      </c>
      <c r="E560" s="22">
        <f>VLOOKUP($A560,Cleaned_Medical_Exam!$A559:$J2894,2,0)</f>
        <v>28.88</v>
      </c>
      <c r="F560" s="24">
        <f>VLOOKUP($A560,Cleaned_Medical_Exam!$A559:$J2894,3,0)</f>
        <v>5.35</v>
      </c>
      <c r="G560" s="20" t="str">
        <f>VLOOKUP($A560,Cleaned_Medical_Exam!$A559:$J2894,4,0)</f>
        <v>No</v>
      </c>
      <c r="H560" s="20" t="str">
        <f>VLOOKUP($A560,Cleaned_Medical_Exam!$A559:$J2894,5,0)</f>
        <v>No</v>
      </c>
      <c r="I560" s="20" t="str">
        <f>VLOOKUP($A560,Cleaned_Medical_Exam!$A559:$J2894,6,0)</f>
        <v>Yes</v>
      </c>
      <c r="J560" s="48">
        <f>VLOOKUP($A560,Cleaned_Medical_Exam!$A559:$J2894,7,0)</f>
        <v>1</v>
      </c>
      <c r="K560" s="8" t="str">
        <f>VLOOKUP($A560,Cleaned_Medical_Exam!$A559:$J2894,8,0)</f>
        <v>Yes</v>
      </c>
      <c r="L560" s="20" t="str">
        <f>VLOOKUP($A560,Cleaned_Medical_Exam!$A559:$J2894,9,0)</f>
        <v>Overweight</v>
      </c>
      <c r="M560" s="20" t="str">
        <f>VLOOKUP($A560,Cleaned_Medical_Exam!$A559:$J2894,10,0)</f>
        <v>Normal</v>
      </c>
      <c r="N560" s="48">
        <f>_xlfn.XLOOKUP(A560,Cleaned_Hospital_Details!A:A,Cleaned_Hospital_Details!B:B)</f>
        <v>0</v>
      </c>
      <c r="O560" s="49">
        <f>_xlfn.XLOOKUP($A560,Cleaned_Hospital_Details!$A:$A,Cleaned_Hospital_Details!C:C)</f>
        <v>17748.509999999998</v>
      </c>
      <c r="P560" s="8" t="str">
        <f>_xlfn.XLOOKUP($A560,Cleaned_Hospital_Details!$A:$A,Cleaned_Hospital_Details!D:D)</f>
        <v>Tier - 1</v>
      </c>
      <c r="Q560" s="8" t="str">
        <f>_xlfn.XLOOKUP($A560,Cleaned_Hospital_Details!$A:$A,Cleaned_Hospital_Details!E:E)</f>
        <v>Tier - 1</v>
      </c>
      <c r="R560" s="8" t="str">
        <f>_xlfn.XLOOKUP($A560,Cleaned_Hospital_Details!$A:$A,Cleaned_Hospital_Details!F:F)</f>
        <v>R1012</v>
      </c>
      <c r="S560" s="15">
        <f>_xlfn.XLOOKUP($A560,Cleaned_Hospital_Details!$A:$A,Cleaned_Hospital_Details!G:G)</f>
        <v>37816</v>
      </c>
      <c r="T560" s="8">
        <f>_xlfn.XLOOKUP($A560,Cleaned_Hospital_Details!$A:$A,Cleaned_Hospital_Details!H:H)</f>
        <v>19</v>
      </c>
      <c r="U560" s="8" t="str">
        <f>_xlfn.XLOOKUP($A560,Cleaned_Hospital_Details!$A:$A,Cleaned_Hospital_Details!I:I)</f>
        <v>Adult</v>
      </c>
      <c r="V560" t="str">
        <f t="shared" si="8"/>
        <v>Angela Colarusso</v>
      </c>
    </row>
    <row r="561" spans="1:22" ht="15.6" x14ac:dyDescent="0.3">
      <c r="A561" s="10" t="s">
        <v>597</v>
      </c>
      <c r="B561" s="8" t="str">
        <f>VLOOKUP(A561,Cleaned_Customer_Names!A560:D2895,2,0)</f>
        <v>Mr.</v>
      </c>
      <c r="C561" s="8" t="str">
        <f>VLOOKUP(A561,Cleaned_Customer_Names!A560:D2895,3,0)</f>
        <v>Oz</v>
      </c>
      <c r="D561" s="8" t="str">
        <f>VLOOKUP($A561,Cleaned_Customer_Names!$A560:$D2895,4,0)</f>
        <v>Pearlman</v>
      </c>
      <c r="E561" s="22">
        <f>VLOOKUP($A561,Cleaned_Medical_Exam!$A560:$J2895,2,0)</f>
        <v>23.98</v>
      </c>
      <c r="F561" s="24">
        <f>VLOOKUP($A561,Cleaned_Medical_Exam!$A560:$J2895,3,0)</f>
        <v>4.9000000000000004</v>
      </c>
      <c r="G561" s="20" t="str">
        <f>VLOOKUP($A561,Cleaned_Medical_Exam!$A560:$J2895,4,0)</f>
        <v>No</v>
      </c>
      <c r="H561" s="20" t="str">
        <f>VLOOKUP($A561,Cleaned_Medical_Exam!$A560:$J2895,5,0)</f>
        <v>No</v>
      </c>
      <c r="I561" s="20" t="str">
        <f>VLOOKUP($A561,Cleaned_Medical_Exam!$A560:$J2895,6,0)</f>
        <v>No</v>
      </c>
      <c r="J561" s="48">
        <f>VLOOKUP($A561,Cleaned_Medical_Exam!$A560:$J2895,7,0)</f>
        <v>0</v>
      </c>
      <c r="K561" s="8" t="str">
        <f>VLOOKUP($A561,Cleaned_Medical_Exam!$A560:$J2895,8,0)</f>
        <v>Yes</v>
      </c>
      <c r="L561" s="20" t="str">
        <f>VLOOKUP($A561,Cleaned_Medical_Exam!$A560:$J2895,9,0)</f>
        <v>Healthy Weight</v>
      </c>
      <c r="M561" s="20" t="str">
        <f>VLOOKUP($A561,Cleaned_Medical_Exam!$A560:$J2895,10,0)</f>
        <v>Normal</v>
      </c>
      <c r="N561" s="48">
        <f>_xlfn.XLOOKUP(A561,Cleaned_Hospital_Details!A:A,Cleaned_Hospital_Details!B:B)</f>
        <v>3</v>
      </c>
      <c r="O561" s="49">
        <f>_xlfn.XLOOKUP($A561,Cleaned_Hospital_Details!$A:$A,Cleaned_Hospital_Details!C:C)</f>
        <v>17663.14</v>
      </c>
      <c r="P561" s="8" t="str">
        <f>_xlfn.XLOOKUP($A561,Cleaned_Hospital_Details!$A:$A,Cleaned_Hospital_Details!D:D)</f>
        <v>Tier - 1</v>
      </c>
      <c r="Q561" s="8" t="str">
        <f>_xlfn.XLOOKUP($A561,Cleaned_Hospital_Details!$A:$A,Cleaned_Hospital_Details!E:E)</f>
        <v>Tier - 3</v>
      </c>
      <c r="R561" s="8" t="str">
        <f>_xlfn.XLOOKUP($A561,Cleaned_Hospital_Details!$A:$A,Cleaned_Hospital_Details!F:F)</f>
        <v>R1013</v>
      </c>
      <c r="S561" s="15">
        <f>_xlfn.XLOOKUP($A561,Cleaned_Hospital_Details!$A:$A,Cleaned_Hospital_Details!G:G)</f>
        <v>34516</v>
      </c>
      <c r="T561" s="8">
        <f>_xlfn.XLOOKUP($A561,Cleaned_Hospital_Details!$A:$A,Cleaned_Hospital_Details!H:H)</f>
        <v>28</v>
      </c>
      <c r="U561" s="8" t="str">
        <f>_xlfn.XLOOKUP($A561,Cleaned_Hospital_Details!$A:$A,Cleaned_Hospital_Details!I:I)</f>
        <v>Adult</v>
      </c>
      <c r="V561" t="str">
        <f t="shared" si="8"/>
        <v>Oz Pearlman</v>
      </c>
    </row>
    <row r="562" spans="1:22" ht="15.6" x14ac:dyDescent="0.3">
      <c r="A562" s="10" t="s">
        <v>598</v>
      </c>
      <c r="B562" s="8" t="str">
        <f>VLOOKUP(A562,Cleaned_Customer_Names!A561:D2896,2,0)</f>
        <v>Ms.</v>
      </c>
      <c r="C562" s="8" t="str">
        <f>VLOOKUP(A562,Cleaned_Customer_Names!A561:D2896,3,0)</f>
        <v>Erin</v>
      </c>
      <c r="D562" s="8" t="str">
        <f>VLOOKUP($A562,Cleaned_Customer_Names!$A561:$D2896,4,0)</f>
        <v>O'Mara</v>
      </c>
      <c r="E562" s="22">
        <f>VLOOKUP($A562,Cleaned_Medical_Exam!$A561:$J2896,2,0)</f>
        <v>23.65</v>
      </c>
      <c r="F562" s="24">
        <f>VLOOKUP($A562,Cleaned_Medical_Exam!$A561:$J2896,3,0)</f>
        <v>4.5</v>
      </c>
      <c r="G562" s="20" t="str">
        <f>VLOOKUP($A562,Cleaned_Medical_Exam!$A561:$J2896,4,0)</f>
        <v>No</v>
      </c>
      <c r="H562" s="20" t="str">
        <f>VLOOKUP($A562,Cleaned_Medical_Exam!$A561:$J2896,5,0)</f>
        <v>No</v>
      </c>
      <c r="I562" s="20" t="str">
        <f>VLOOKUP($A562,Cleaned_Medical_Exam!$A561:$J2896,6,0)</f>
        <v>No</v>
      </c>
      <c r="J562" s="48">
        <f>VLOOKUP($A562,Cleaned_Medical_Exam!$A561:$J2896,7,0)</f>
        <v>0</v>
      </c>
      <c r="K562" s="8" t="str">
        <f>VLOOKUP($A562,Cleaned_Medical_Exam!$A561:$J2896,8,0)</f>
        <v>No</v>
      </c>
      <c r="L562" s="20" t="str">
        <f>VLOOKUP($A562,Cleaned_Medical_Exam!$A561:$J2896,9,0)</f>
        <v>Healthy Weight</v>
      </c>
      <c r="M562" s="20" t="str">
        <f>VLOOKUP($A562,Cleaned_Medical_Exam!$A561:$J2896,10,0)</f>
        <v>Normal</v>
      </c>
      <c r="N562" s="48">
        <f>_xlfn.XLOOKUP(A562,Cleaned_Hospital_Details!A:A,Cleaned_Hospital_Details!B:B)</f>
        <v>1</v>
      </c>
      <c r="O562" s="49">
        <f>_xlfn.XLOOKUP($A562,Cleaned_Hospital_Details!$A:$A,Cleaned_Hospital_Details!C:C)</f>
        <v>17626.240000000002</v>
      </c>
      <c r="P562" s="8" t="str">
        <f>_xlfn.XLOOKUP($A562,Cleaned_Hospital_Details!$A:$A,Cleaned_Hospital_Details!D:D)</f>
        <v>Tier - 1</v>
      </c>
      <c r="Q562" s="8" t="str">
        <f>_xlfn.XLOOKUP($A562,Cleaned_Hospital_Details!$A:$A,Cleaned_Hospital_Details!E:E)</f>
        <v>Tier - 3</v>
      </c>
      <c r="R562" s="8" t="str">
        <f>_xlfn.XLOOKUP($A562,Cleaned_Hospital_Details!$A:$A,Cleaned_Hospital_Details!F:F)</f>
        <v>R1013</v>
      </c>
      <c r="S562" s="15">
        <f>_xlfn.XLOOKUP($A562,Cleaned_Hospital_Details!$A:$A,Cleaned_Hospital_Details!G:G)</f>
        <v>33171</v>
      </c>
      <c r="T562" s="8">
        <f>_xlfn.XLOOKUP($A562,Cleaned_Hospital_Details!$A:$A,Cleaned_Hospital_Details!H:H)</f>
        <v>32</v>
      </c>
      <c r="U562" s="8" t="str">
        <f>_xlfn.XLOOKUP($A562,Cleaned_Hospital_Details!$A:$A,Cleaned_Hospital_Details!I:I)</f>
        <v>Adult</v>
      </c>
      <c r="V562" t="str">
        <f t="shared" si="8"/>
        <v>Erin O'Mara</v>
      </c>
    </row>
    <row r="563" spans="1:22" ht="15.6" x14ac:dyDescent="0.3">
      <c r="A563" s="10" t="s">
        <v>599</v>
      </c>
      <c r="B563" s="8" t="str">
        <f>VLOOKUP(A563,Cleaned_Customer_Names!A562:D2897,2,0)</f>
        <v>Mr.</v>
      </c>
      <c r="C563" s="8" t="str">
        <f>VLOOKUP(A563,Cleaned_Customer_Names!A562:D2897,3,0)</f>
        <v>Bobby</v>
      </c>
      <c r="D563" s="8" t="str">
        <f>VLOOKUP($A563,Cleaned_Customer_Names!$A562:$D2897,4,0)</f>
        <v>Niska</v>
      </c>
      <c r="E563" s="22">
        <f>VLOOKUP($A563,Cleaned_Medical_Exam!$A562:$J2897,2,0)</f>
        <v>49.09</v>
      </c>
      <c r="F563" s="24">
        <f>VLOOKUP($A563,Cleaned_Medical_Exam!$A562:$J2897,3,0)</f>
        <v>8.3800000000000008</v>
      </c>
      <c r="G563" s="20" t="str">
        <f>VLOOKUP($A563,Cleaned_Medical_Exam!$A562:$J2897,4,0)</f>
        <v>Yes</v>
      </c>
      <c r="H563" s="20" t="str">
        <f>VLOOKUP($A563,Cleaned_Medical_Exam!$A562:$J2897,5,0)</f>
        <v>No</v>
      </c>
      <c r="I563" s="20" t="str">
        <f>VLOOKUP($A563,Cleaned_Medical_Exam!$A562:$J2897,6,0)</f>
        <v>No</v>
      </c>
      <c r="J563" s="48">
        <f>VLOOKUP($A563,Cleaned_Medical_Exam!$A562:$J2897,7,0)</f>
        <v>2</v>
      </c>
      <c r="K563" s="8" t="str">
        <f>VLOOKUP($A563,Cleaned_Medical_Exam!$A562:$J2897,8,0)</f>
        <v>No</v>
      </c>
      <c r="L563" s="20" t="str">
        <f>VLOOKUP($A563,Cleaned_Medical_Exam!$A562:$J2897,9,0)</f>
        <v>Obesity</v>
      </c>
      <c r="M563" s="20" t="str">
        <f>VLOOKUP($A563,Cleaned_Medical_Exam!$A562:$J2897,10,0)</f>
        <v>Diabetes</v>
      </c>
      <c r="N563" s="48">
        <f>_xlfn.XLOOKUP(A563,Cleaned_Hospital_Details!A:A,Cleaned_Hospital_Details!B:B)</f>
        <v>0</v>
      </c>
      <c r="O563" s="49">
        <f>_xlfn.XLOOKUP($A563,Cleaned_Hospital_Details!$A:$A,Cleaned_Hospital_Details!C:C)</f>
        <v>17584.72</v>
      </c>
      <c r="P563" s="8" t="str">
        <f>_xlfn.XLOOKUP($A563,Cleaned_Hospital_Details!$A:$A,Cleaned_Hospital_Details!D:D)</f>
        <v>Tier - 1</v>
      </c>
      <c r="Q563" s="8" t="str">
        <f>_xlfn.XLOOKUP($A563,Cleaned_Hospital_Details!$A:$A,Cleaned_Hospital_Details!E:E)</f>
        <v>Tier - 3</v>
      </c>
      <c r="R563" s="8" t="str">
        <f>_xlfn.XLOOKUP($A563,Cleaned_Hospital_Details!$A:$A,Cleaned_Hospital_Details!F:F)</f>
        <v>R1012</v>
      </c>
      <c r="S563" s="15">
        <f>_xlfn.XLOOKUP($A563,Cleaned_Hospital_Details!$A:$A,Cleaned_Hospital_Details!G:G)</f>
        <v>25775</v>
      </c>
      <c r="T563" s="8">
        <f>_xlfn.XLOOKUP($A563,Cleaned_Hospital_Details!$A:$A,Cleaned_Hospital_Details!H:H)</f>
        <v>52</v>
      </c>
      <c r="U563" s="8" t="str">
        <f>_xlfn.XLOOKUP($A563,Cleaned_Hospital_Details!$A:$A,Cleaned_Hospital_Details!I:I)</f>
        <v>Adult</v>
      </c>
      <c r="V563" t="str">
        <f t="shared" si="8"/>
        <v>Bobby Niska</v>
      </c>
    </row>
    <row r="564" spans="1:22" ht="15.6" x14ac:dyDescent="0.3">
      <c r="A564" s="10" t="s">
        <v>600</v>
      </c>
      <c r="B564" s="8" t="str">
        <f>VLOOKUP(A564,Cleaned_Customer_Names!A563:D2898,2,0)</f>
        <v>Mr.</v>
      </c>
      <c r="C564" s="8" t="str">
        <f>VLOOKUP(A564,Cleaned_Customer_Names!A563:D2898,3,0)</f>
        <v>Daniel</v>
      </c>
      <c r="D564" s="8" t="str">
        <f>VLOOKUP($A564,Cleaned_Customer_Names!$A563:$D2898,4,0)</f>
        <v>Schlich</v>
      </c>
      <c r="E564" s="22">
        <f>VLOOKUP($A564,Cleaned_Medical_Exam!$A563:$J2898,2,0)</f>
        <v>28.024999999999999</v>
      </c>
      <c r="F564" s="24">
        <f>VLOOKUP($A564,Cleaned_Medical_Exam!$A563:$J2898,3,0)</f>
        <v>7.03</v>
      </c>
      <c r="G564" s="20" t="str">
        <f>VLOOKUP($A564,Cleaned_Medical_Exam!$A563:$J2898,4,0)</f>
        <v>No</v>
      </c>
      <c r="H564" s="20" t="str">
        <f>VLOOKUP($A564,Cleaned_Medical_Exam!$A563:$J2898,5,0)</f>
        <v>No</v>
      </c>
      <c r="I564" s="20" t="str">
        <f>VLOOKUP($A564,Cleaned_Medical_Exam!$A563:$J2898,6,0)</f>
        <v>No</v>
      </c>
      <c r="J564" s="48">
        <f>VLOOKUP($A564,Cleaned_Medical_Exam!$A563:$J2898,7,0)</f>
        <v>0</v>
      </c>
      <c r="K564" s="8" t="str">
        <f>VLOOKUP($A564,Cleaned_Medical_Exam!$A563:$J2898,8,0)</f>
        <v>Yes</v>
      </c>
      <c r="L564" s="20" t="str">
        <f>VLOOKUP($A564,Cleaned_Medical_Exam!$A563:$J2898,9,0)</f>
        <v>Overweight</v>
      </c>
      <c r="M564" s="20" t="str">
        <f>VLOOKUP($A564,Cleaned_Medical_Exam!$A563:$J2898,10,0)</f>
        <v>Diabetes</v>
      </c>
      <c r="N564" s="48">
        <f>_xlfn.XLOOKUP(A564,Cleaned_Hospital_Details!A:A,Cleaned_Hospital_Details!B:B)</f>
        <v>1</v>
      </c>
      <c r="O564" s="49">
        <f>_xlfn.XLOOKUP($A564,Cleaned_Hospital_Details!$A:$A,Cleaned_Hospital_Details!C:C)</f>
        <v>17560.38</v>
      </c>
      <c r="P564" s="8" t="str">
        <f>_xlfn.XLOOKUP($A564,Cleaned_Hospital_Details!$A:$A,Cleaned_Hospital_Details!D:D)</f>
        <v>Tier - 1</v>
      </c>
      <c r="Q564" s="8" t="str">
        <f>_xlfn.XLOOKUP($A564,Cleaned_Hospital_Details!$A:$A,Cleaned_Hospital_Details!E:E)</f>
        <v>Tier - 1</v>
      </c>
      <c r="R564" s="8" t="str">
        <f>_xlfn.XLOOKUP($A564,Cleaned_Hospital_Details!$A:$A,Cleaned_Hospital_Details!F:F)</f>
        <v>R1012</v>
      </c>
      <c r="S564" s="15">
        <f>_xlfn.XLOOKUP($A564,Cleaned_Hospital_Details!$A:$A,Cleaned_Hospital_Details!G:G)</f>
        <v>37493</v>
      </c>
      <c r="T564" s="8">
        <f>_xlfn.XLOOKUP($A564,Cleaned_Hospital_Details!$A:$A,Cleaned_Hospital_Details!H:H)</f>
        <v>20</v>
      </c>
      <c r="U564" s="8" t="str">
        <f>_xlfn.XLOOKUP($A564,Cleaned_Hospital_Details!$A:$A,Cleaned_Hospital_Details!I:I)</f>
        <v>Adult</v>
      </c>
      <c r="V564" t="str">
        <f t="shared" si="8"/>
        <v>Daniel Schlich</v>
      </c>
    </row>
    <row r="565" spans="1:22" ht="15.6" x14ac:dyDescent="0.3">
      <c r="A565" s="10" t="s">
        <v>601</v>
      </c>
      <c r="B565" s="8" t="str">
        <f>VLOOKUP(A565,Cleaned_Customer_Names!A564:D2899,2,0)</f>
        <v>Ms.</v>
      </c>
      <c r="C565" s="8" t="str">
        <f>VLOOKUP(A565,Cleaned_Customer_Names!A564:D2899,3,0)</f>
        <v>Marie</v>
      </c>
      <c r="D565" s="8" t="str">
        <f>VLOOKUP($A565,Cleaned_Customer_Names!$A564:$D2899,4,0)</f>
        <v>Zidek</v>
      </c>
      <c r="E565" s="22">
        <f>VLOOKUP($A565,Cleaned_Medical_Exam!$A564:$J2899,2,0)</f>
        <v>43.32</v>
      </c>
      <c r="F565" s="24">
        <f>VLOOKUP($A565,Cleaned_Medical_Exam!$A564:$J2899,3,0)</f>
        <v>8.75</v>
      </c>
      <c r="G565" s="20" t="str">
        <f>VLOOKUP($A565,Cleaned_Medical_Exam!$A564:$J2899,4,0)</f>
        <v>Yes</v>
      </c>
      <c r="H565" s="20" t="str">
        <f>VLOOKUP($A565,Cleaned_Medical_Exam!$A564:$J2899,5,0)</f>
        <v>No</v>
      </c>
      <c r="I565" s="20" t="str">
        <f>VLOOKUP($A565,Cleaned_Medical_Exam!$A564:$J2899,6,0)</f>
        <v>Yes</v>
      </c>
      <c r="J565" s="48">
        <f>VLOOKUP($A565,Cleaned_Medical_Exam!$A564:$J2899,7,0)</f>
        <v>1</v>
      </c>
      <c r="K565" s="8" t="str">
        <f>VLOOKUP($A565,Cleaned_Medical_Exam!$A564:$J2899,8,0)</f>
        <v>No</v>
      </c>
      <c r="L565" s="20" t="str">
        <f>VLOOKUP($A565,Cleaned_Medical_Exam!$A564:$J2899,9,0)</f>
        <v>Obesity</v>
      </c>
      <c r="M565" s="20" t="str">
        <f>VLOOKUP($A565,Cleaned_Medical_Exam!$A564:$J2899,10,0)</f>
        <v>Diabetes</v>
      </c>
      <c r="N565" s="48">
        <f>_xlfn.XLOOKUP(A565,Cleaned_Hospital_Details!A:A,Cleaned_Hospital_Details!B:B)</f>
        <v>0</v>
      </c>
      <c r="O565" s="49">
        <f>_xlfn.XLOOKUP($A565,Cleaned_Hospital_Details!$A:$A,Cleaned_Hospital_Details!C:C)</f>
        <v>17556.88</v>
      </c>
      <c r="P565" s="8" t="str">
        <f>_xlfn.XLOOKUP($A565,Cleaned_Hospital_Details!$A:$A,Cleaned_Hospital_Details!D:D)</f>
        <v>Tier - 1</v>
      </c>
      <c r="Q565" s="8" t="str">
        <f>_xlfn.XLOOKUP($A565,Cleaned_Hospital_Details!$A:$A,Cleaned_Hospital_Details!E:E)</f>
        <v>Tier - 2</v>
      </c>
      <c r="R565" s="8" t="str">
        <f>_xlfn.XLOOKUP($A565,Cleaned_Hospital_Details!$A:$A,Cleaned_Hospital_Details!F:F)</f>
        <v>R1012</v>
      </c>
      <c r="S565" s="15">
        <f>_xlfn.XLOOKUP($A565,Cleaned_Hospital_Details!$A:$A,Cleaned_Hospital_Details!G:G)</f>
        <v>23331</v>
      </c>
      <c r="T565" s="8">
        <f>_xlfn.XLOOKUP($A565,Cleaned_Hospital_Details!$A:$A,Cleaned_Hospital_Details!H:H)</f>
        <v>59</v>
      </c>
      <c r="U565" s="8" t="str">
        <f>_xlfn.XLOOKUP($A565,Cleaned_Hospital_Details!$A:$A,Cleaned_Hospital_Details!I:I)</f>
        <v>Old</v>
      </c>
      <c r="V565" t="str">
        <f t="shared" si="8"/>
        <v>Marie Zidek</v>
      </c>
    </row>
    <row r="566" spans="1:22" ht="15.6" x14ac:dyDescent="0.3">
      <c r="A566" s="10" t="s">
        <v>602</v>
      </c>
      <c r="B566" s="8" t="str">
        <f>VLOOKUP(A566,Cleaned_Customer_Names!A565:D2900,2,0)</f>
        <v>Mrs.</v>
      </c>
      <c r="C566" s="8" t="str">
        <f>VLOOKUP(A566,Cleaned_Customer_Names!A565:D2900,3,0)</f>
        <v>Katie</v>
      </c>
      <c r="D566" s="8" t="str">
        <f>VLOOKUP($A566,Cleaned_Customer_Names!$A565:$D2900,4,0)</f>
        <v>Ellgass</v>
      </c>
      <c r="E566" s="22">
        <f>VLOOKUP($A566,Cleaned_Medical_Exam!$A565:$J2900,2,0)</f>
        <v>45.92</v>
      </c>
      <c r="F566" s="24">
        <f>VLOOKUP($A566,Cleaned_Medical_Exam!$A565:$J2900,3,0)</f>
        <v>9.51</v>
      </c>
      <c r="G566" s="20" t="str">
        <f>VLOOKUP($A566,Cleaned_Medical_Exam!$A565:$J2900,4,0)</f>
        <v>No</v>
      </c>
      <c r="H566" s="20" t="str">
        <f>VLOOKUP($A566,Cleaned_Medical_Exam!$A565:$J2900,5,0)</f>
        <v>No</v>
      </c>
      <c r="I566" s="20" t="str">
        <f>VLOOKUP($A566,Cleaned_Medical_Exam!$A565:$J2900,6,0)</f>
        <v>No</v>
      </c>
      <c r="J566" s="48">
        <f>VLOOKUP($A566,Cleaned_Medical_Exam!$A565:$J2900,7,0)</f>
        <v>0</v>
      </c>
      <c r="K566" s="8" t="str">
        <f>VLOOKUP($A566,Cleaned_Medical_Exam!$A565:$J2900,8,0)</f>
        <v>No</v>
      </c>
      <c r="L566" s="20" t="str">
        <f>VLOOKUP($A566,Cleaned_Medical_Exam!$A565:$J2900,9,0)</f>
        <v>Obesity</v>
      </c>
      <c r="M566" s="20" t="str">
        <f>VLOOKUP($A566,Cleaned_Medical_Exam!$A565:$J2900,10,0)</f>
        <v>Diabetes</v>
      </c>
      <c r="N566" s="48">
        <f>_xlfn.XLOOKUP(A566,Cleaned_Hospital_Details!A:A,Cleaned_Hospital_Details!B:B)</f>
        <v>0</v>
      </c>
      <c r="O566" s="49">
        <f>_xlfn.XLOOKUP($A566,Cleaned_Hospital_Details!$A:$A,Cleaned_Hospital_Details!C:C)</f>
        <v>17507.47</v>
      </c>
      <c r="P566" s="8" t="str">
        <f>_xlfn.XLOOKUP($A566,Cleaned_Hospital_Details!$A:$A,Cleaned_Hospital_Details!D:D)</f>
        <v>Tier - 1</v>
      </c>
      <c r="Q566" s="8" t="str">
        <f>_xlfn.XLOOKUP($A566,Cleaned_Hospital_Details!$A:$A,Cleaned_Hospital_Details!E:E)</f>
        <v>Tier - 1</v>
      </c>
      <c r="R566" s="8" t="str">
        <f>_xlfn.XLOOKUP($A566,Cleaned_Hospital_Details!$A:$A,Cleaned_Hospital_Details!F:F)</f>
        <v>R1026</v>
      </c>
      <c r="S566" s="15">
        <f>_xlfn.XLOOKUP($A566,Cleaned_Hospital_Details!$A:$A,Cleaned_Hospital_Details!G:G)</f>
        <v>25031</v>
      </c>
      <c r="T566" s="8">
        <f>_xlfn.XLOOKUP($A566,Cleaned_Hospital_Details!$A:$A,Cleaned_Hospital_Details!H:H)</f>
        <v>54</v>
      </c>
      <c r="U566" s="8" t="str">
        <f>_xlfn.XLOOKUP($A566,Cleaned_Hospital_Details!$A:$A,Cleaned_Hospital_Details!I:I)</f>
        <v>Adult</v>
      </c>
      <c r="V566" t="str">
        <f t="shared" si="8"/>
        <v>Katie Ellgass</v>
      </c>
    </row>
    <row r="567" spans="1:22" ht="15.6" x14ac:dyDescent="0.3">
      <c r="A567" s="10" t="s">
        <v>603</v>
      </c>
      <c r="B567" s="8" t="str">
        <f>VLOOKUP(A567,Cleaned_Customer_Names!A566:D2901,2,0)</f>
        <v>Mr.</v>
      </c>
      <c r="C567" s="8" t="str">
        <f>VLOOKUP(A567,Cleaned_Customer_Names!A566:D2901,3,0)</f>
        <v>Eric</v>
      </c>
      <c r="D567" s="8" t="str">
        <f>VLOOKUP($A567,Cleaned_Customer_Names!$A566:$D2901,4,0)</f>
        <v>Lowe</v>
      </c>
      <c r="E567" s="22">
        <f>VLOOKUP($A567,Cleaned_Medical_Exam!$A566:$J2901,2,0)</f>
        <v>44.03</v>
      </c>
      <c r="F567" s="24">
        <f>VLOOKUP($A567,Cleaned_Medical_Exam!$A566:$J2901,3,0)</f>
        <v>9.36</v>
      </c>
      <c r="G567" s="20" t="str">
        <f>VLOOKUP($A567,Cleaned_Medical_Exam!$A566:$J2901,4,0)</f>
        <v>No</v>
      </c>
      <c r="H567" s="20" t="str">
        <f>VLOOKUP($A567,Cleaned_Medical_Exam!$A566:$J2901,5,0)</f>
        <v>No</v>
      </c>
      <c r="I567" s="20" t="str">
        <f>VLOOKUP($A567,Cleaned_Medical_Exam!$A566:$J2901,6,0)</f>
        <v>No</v>
      </c>
      <c r="J567" s="48">
        <f>VLOOKUP($A567,Cleaned_Medical_Exam!$A566:$J2901,7,0)</f>
        <v>0</v>
      </c>
      <c r="K567" s="8" t="str">
        <f>VLOOKUP($A567,Cleaned_Medical_Exam!$A566:$J2901,8,0)</f>
        <v>No</v>
      </c>
      <c r="L567" s="20" t="str">
        <f>VLOOKUP($A567,Cleaned_Medical_Exam!$A566:$J2901,9,0)</f>
        <v>Obesity</v>
      </c>
      <c r="M567" s="20" t="str">
        <f>VLOOKUP($A567,Cleaned_Medical_Exam!$A566:$J2901,10,0)</f>
        <v>Diabetes</v>
      </c>
      <c r="N567" s="48">
        <f>_xlfn.XLOOKUP(A567,Cleaned_Hospital_Details!A:A,Cleaned_Hospital_Details!B:B)</f>
        <v>0</v>
      </c>
      <c r="O567" s="49">
        <f>_xlfn.XLOOKUP($A567,Cleaned_Hospital_Details!$A:$A,Cleaned_Hospital_Details!C:C)</f>
        <v>17505.650000000001</v>
      </c>
      <c r="P567" s="8" t="str">
        <f>_xlfn.XLOOKUP($A567,Cleaned_Hospital_Details!$A:$A,Cleaned_Hospital_Details!D:D)</f>
        <v>Tier - 1</v>
      </c>
      <c r="Q567" s="8" t="str">
        <f>_xlfn.XLOOKUP($A567,Cleaned_Hospital_Details!$A:$A,Cleaned_Hospital_Details!E:E)</f>
        <v>Tier - 2</v>
      </c>
      <c r="R567" s="8" t="str">
        <f>_xlfn.XLOOKUP($A567,Cleaned_Hospital_Details!$A:$A,Cleaned_Hospital_Details!F:F)</f>
        <v>R1023</v>
      </c>
      <c r="S567" s="15">
        <f>_xlfn.XLOOKUP($A567,Cleaned_Hospital_Details!$A:$A,Cleaned_Hospital_Details!G:G)</f>
        <v>23909</v>
      </c>
      <c r="T567" s="8">
        <f>_xlfn.XLOOKUP($A567,Cleaned_Hospital_Details!$A:$A,Cleaned_Hospital_Details!H:H)</f>
        <v>57</v>
      </c>
      <c r="U567" s="8" t="str">
        <f>_xlfn.XLOOKUP($A567,Cleaned_Hospital_Details!$A:$A,Cleaned_Hospital_Details!I:I)</f>
        <v>Old</v>
      </c>
      <c r="V567" t="str">
        <f t="shared" si="8"/>
        <v>Eric Lowe</v>
      </c>
    </row>
    <row r="568" spans="1:22" ht="15.6" x14ac:dyDescent="0.3">
      <c r="A568" s="10" t="s">
        <v>604</v>
      </c>
      <c r="B568" s="8" t="str">
        <f>VLOOKUP(A568,Cleaned_Customer_Names!A567:D2902,2,0)</f>
        <v>Ms.</v>
      </c>
      <c r="C568" s="8" t="str">
        <f>VLOOKUP(A568,Cleaned_Customer_Names!A567:D2902,3,0)</f>
        <v>Tara</v>
      </c>
      <c r="D568" s="8" t="str">
        <f>VLOOKUP($A568,Cleaned_Customer_Names!$A567:$D2902,4,0)</f>
        <v>Malone</v>
      </c>
      <c r="E568" s="22">
        <f>VLOOKUP($A568,Cleaned_Medical_Exam!$A567:$J2902,2,0)</f>
        <v>24.6</v>
      </c>
      <c r="F568" s="24">
        <f>VLOOKUP($A568,Cleaned_Medical_Exam!$A567:$J2902,3,0)</f>
        <v>4.8099999999999996</v>
      </c>
      <c r="G568" s="20" t="str">
        <f>VLOOKUP($A568,Cleaned_Medical_Exam!$A567:$J2902,4,0)</f>
        <v>No</v>
      </c>
      <c r="H568" s="20" t="str">
        <f>VLOOKUP($A568,Cleaned_Medical_Exam!$A567:$J2902,5,0)</f>
        <v>No</v>
      </c>
      <c r="I568" s="20" t="str">
        <f>VLOOKUP($A568,Cleaned_Medical_Exam!$A567:$J2902,6,0)</f>
        <v>No</v>
      </c>
      <c r="J568" s="48">
        <f>VLOOKUP($A568,Cleaned_Medical_Exam!$A567:$J2902,7,0)</f>
        <v>0</v>
      </c>
      <c r="K568" s="8" t="str">
        <f>VLOOKUP($A568,Cleaned_Medical_Exam!$A567:$J2902,8,0)</f>
        <v>Yes</v>
      </c>
      <c r="L568" s="20" t="str">
        <f>VLOOKUP($A568,Cleaned_Medical_Exam!$A567:$J2902,9,0)</f>
        <v>Healthy Weight</v>
      </c>
      <c r="M568" s="20" t="str">
        <f>VLOOKUP($A568,Cleaned_Medical_Exam!$A567:$J2902,10,0)</f>
        <v>Normal</v>
      </c>
      <c r="N568" s="48">
        <f>_xlfn.XLOOKUP(A568,Cleaned_Hospital_Details!A:A,Cleaned_Hospital_Details!B:B)</f>
        <v>0</v>
      </c>
      <c r="O568" s="49">
        <f>_xlfn.XLOOKUP($A568,Cleaned_Hospital_Details!$A:$A,Cleaned_Hospital_Details!C:C)</f>
        <v>17496.310000000001</v>
      </c>
      <c r="P568" s="8" t="str">
        <f>_xlfn.XLOOKUP($A568,Cleaned_Hospital_Details!$A:$A,Cleaned_Hospital_Details!D:D)</f>
        <v>Tier - 1</v>
      </c>
      <c r="Q568" s="8" t="str">
        <f>_xlfn.XLOOKUP($A568,Cleaned_Hospital_Details!$A:$A,Cleaned_Hospital_Details!E:E)</f>
        <v>Tier - 2</v>
      </c>
      <c r="R568" s="8" t="str">
        <f>_xlfn.XLOOKUP($A568,Cleaned_Hospital_Details!$A:$A,Cleaned_Hospital_Details!F:F)</f>
        <v>R1011</v>
      </c>
      <c r="S568" s="15">
        <f>_xlfn.XLOOKUP($A568,Cleaned_Hospital_Details!$A:$A,Cleaned_Hospital_Details!G:G)</f>
        <v>33236</v>
      </c>
      <c r="T568" s="8">
        <f>_xlfn.XLOOKUP($A568,Cleaned_Hospital_Details!$A:$A,Cleaned_Hospital_Details!H:H)</f>
        <v>32</v>
      </c>
      <c r="U568" s="8" t="str">
        <f>_xlfn.XLOOKUP($A568,Cleaned_Hospital_Details!$A:$A,Cleaned_Hospital_Details!I:I)</f>
        <v>Adult</v>
      </c>
      <c r="V568" t="str">
        <f t="shared" si="8"/>
        <v>Tara Malone</v>
      </c>
    </row>
    <row r="569" spans="1:22" ht="15.6" x14ac:dyDescent="0.3">
      <c r="A569" s="10" t="s">
        <v>605</v>
      </c>
      <c r="B569" s="8" t="str">
        <f>VLOOKUP(A569,Cleaned_Customer_Names!A568:D2903,2,0)</f>
        <v>Ms.</v>
      </c>
      <c r="C569" s="8" t="str">
        <f>VLOOKUP(A569,Cleaned_Customer_Names!A568:D2903,3,0)</f>
        <v>Haley</v>
      </c>
      <c r="D569" s="8" t="str">
        <f>VLOOKUP($A569,Cleaned_Customer_Names!$A568:$D2903,4,0)</f>
        <v>Dumke</v>
      </c>
      <c r="E569" s="22">
        <f>VLOOKUP($A569,Cleaned_Medical_Exam!$A568:$J2903,2,0)</f>
        <v>49.15</v>
      </c>
      <c r="F569" s="24">
        <f>VLOOKUP($A569,Cleaned_Medical_Exam!$A568:$J2903,3,0)</f>
        <v>8.08</v>
      </c>
      <c r="G569" s="20" t="str">
        <f>VLOOKUP($A569,Cleaned_Medical_Exam!$A568:$J2903,4,0)</f>
        <v>No</v>
      </c>
      <c r="H569" s="20" t="str">
        <f>VLOOKUP($A569,Cleaned_Medical_Exam!$A568:$J2903,5,0)</f>
        <v>No</v>
      </c>
      <c r="I569" s="20" t="str">
        <f>VLOOKUP($A569,Cleaned_Medical_Exam!$A568:$J2903,6,0)</f>
        <v>No</v>
      </c>
      <c r="J569" s="48">
        <f>VLOOKUP($A569,Cleaned_Medical_Exam!$A568:$J2903,7,0)</f>
        <v>0</v>
      </c>
      <c r="K569" s="8" t="str">
        <f>VLOOKUP($A569,Cleaned_Medical_Exam!$A568:$J2903,8,0)</f>
        <v>No</v>
      </c>
      <c r="L569" s="20" t="str">
        <f>VLOOKUP($A569,Cleaned_Medical_Exam!$A568:$J2903,9,0)</f>
        <v>Obesity</v>
      </c>
      <c r="M569" s="20" t="str">
        <f>VLOOKUP($A569,Cleaned_Medical_Exam!$A568:$J2903,10,0)</f>
        <v>Diabetes</v>
      </c>
      <c r="N569" s="48">
        <f>_xlfn.XLOOKUP(A569,Cleaned_Hospital_Details!A:A,Cleaned_Hospital_Details!B:B)</f>
        <v>0</v>
      </c>
      <c r="O569" s="49">
        <f>_xlfn.XLOOKUP($A569,Cleaned_Hospital_Details!$A:$A,Cleaned_Hospital_Details!C:C)</f>
        <v>17479.53</v>
      </c>
      <c r="P569" s="8" t="str">
        <f>_xlfn.XLOOKUP($A569,Cleaned_Hospital_Details!$A:$A,Cleaned_Hospital_Details!D:D)</f>
        <v>Tier - 1</v>
      </c>
      <c r="Q569" s="8" t="str">
        <f>_xlfn.XLOOKUP($A569,Cleaned_Hospital_Details!$A:$A,Cleaned_Hospital_Details!E:E)</f>
        <v>Tier - 1</v>
      </c>
      <c r="R569" s="8" t="str">
        <f>_xlfn.XLOOKUP($A569,Cleaned_Hospital_Details!$A:$A,Cleaned_Hospital_Details!F:F)</f>
        <v>R1012</v>
      </c>
      <c r="S569" s="15">
        <f>_xlfn.XLOOKUP($A569,Cleaned_Hospital_Details!$A:$A,Cleaned_Hospital_Details!G:G)</f>
        <v>26092</v>
      </c>
      <c r="T569" s="8">
        <f>_xlfn.XLOOKUP($A569,Cleaned_Hospital_Details!$A:$A,Cleaned_Hospital_Details!H:H)</f>
        <v>52</v>
      </c>
      <c r="U569" s="8" t="str">
        <f>_xlfn.XLOOKUP($A569,Cleaned_Hospital_Details!$A:$A,Cleaned_Hospital_Details!I:I)</f>
        <v>Adult</v>
      </c>
      <c r="V569" t="str">
        <f t="shared" si="8"/>
        <v>Haley Dumke</v>
      </c>
    </row>
    <row r="570" spans="1:22" ht="15.6" x14ac:dyDescent="0.3">
      <c r="A570" s="10" t="s">
        <v>606</v>
      </c>
      <c r="B570" s="8" t="str">
        <f>VLOOKUP(A570,Cleaned_Customer_Names!A569:D2904,2,0)</f>
        <v>Ms.</v>
      </c>
      <c r="C570" s="8" t="str">
        <f>VLOOKUP(A570,Cleaned_Customer_Names!A569:D2904,3,0)</f>
        <v>Kayla</v>
      </c>
      <c r="D570" s="8" t="str">
        <f>VLOOKUP($A570,Cleaned_Customer_Names!$A569:$D2904,4,0)</f>
        <v>Strong</v>
      </c>
      <c r="E570" s="22">
        <f>VLOOKUP($A570,Cleaned_Medical_Exam!$A569:$J2904,2,0)</f>
        <v>28.31</v>
      </c>
      <c r="F570" s="24">
        <f>VLOOKUP($A570,Cleaned_Medical_Exam!$A569:$J2904,3,0)</f>
        <v>6.29</v>
      </c>
      <c r="G570" s="20" t="str">
        <f>VLOOKUP($A570,Cleaned_Medical_Exam!$A569:$J2904,4,0)</f>
        <v>No</v>
      </c>
      <c r="H570" s="20" t="str">
        <f>VLOOKUP($A570,Cleaned_Medical_Exam!$A569:$J2904,5,0)</f>
        <v>No</v>
      </c>
      <c r="I570" s="20" t="str">
        <f>VLOOKUP($A570,Cleaned_Medical_Exam!$A569:$J2904,6,0)</f>
        <v>Yes</v>
      </c>
      <c r="J570" s="48">
        <f>VLOOKUP($A570,Cleaned_Medical_Exam!$A569:$J2904,7,0)</f>
        <v>1</v>
      </c>
      <c r="K570" s="8" t="str">
        <f>VLOOKUP($A570,Cleaned_Medical_Exam!$A569:$J2904,8,0)</f>
        <v>Yes</v>
      </c>
      <c r="L570" s="20" t="str">
        <f>VLOOKUP($A570,Cleaned_Medical_Exam!$A569:$J2904,9,0)</f>
        <v>Overweight</v>
      </c>
      <c r="M570" s="20" t="str">
        <f>VLOOKUP($A570,Cleaned_Medical_Exam!$A569:$J2904,10,0)</f>
        <v>Prediabetes</v>
      </c>
      <c r="N570" s="48">
        <f>_xlfn.XLOOKUP(A570,Cleaned_Hospital_Details!A:A,Cleaned_Hospital_Details!B:B)</f>
        <v>0</v>
      </c>
      <c r="O570" s="49">
        <f>_xlfn.XLOOKUP($A570,Cleaned_Hospital_Details!$A:$A,Cleaned_Hospital_Details!C:C)</f>
        <v>17468.98</v>
      </c>
      <c r="P570" s="8" t="str">
        <f>_xlfn.XLOOKUP($A570,Cleaned_Hospital_Details!$A:$A,Cleaned_Hospital_Details!D:D)</f>
        <v>Tier - 2</v>
      </c>
      <c r="Q570" s="8" t="str">
        <f>_xlfn.XLOOKUP($A570,Cleaned_Hospital_Details!$A:$A,Cleaned_Hospital_Details!E:E)</f>
        <v>Tier - 1</v>
      </c>
      <c r="R570" s="8" t="str">
        <f>_xlfn.XLOOKUP($A570,Cleaned_Hospital_Details!$A:$A,Cleaned_Hospital_Details!F:F)</f>
        <v>R1012</v>
      </c>
      <c r="S570" s="15">
        <f>_xlfn.XLOOKUP($A570,Cleaned_Hospital_Details!$A:$A,Cleaned_Hospital_Details!G:G)</f>
        <v>37927</v>
      </c>
      <c r="T570" s="8">
        <f>_xlfn.XLOOKUP($A570,Cleaned_Hospital_Details!$A:$A,Cleaned_Hospital_Details!H:H)</f>
        <v>19</v>
      </c>
      <c r="U570" s="8" t="str">
        <f>_xlfn.XLOOKUP($A570,Cleaned_Hospital_Details!$A:$A,Cleaned_Hospital_Details!I:I)</f>
        <v>Adult</v>
      </c>
      <c r="V570" t="str">
        <f t="shared" si="8"/>
        <v>Kayla Strong</v>
      </c>
    </row>
    <row r="571" spans="1:22" ht="15.6" x14ac:dyDescent="0.3">
      <c r="A571" s="10" t="s">
        <v>607</v>
      </c>
      <c r="B571" s="8" t="str">
        <f>VLOOKUP(A571,Cleaned_Customer_Names!A570:D2905,2,0)</f>
        <v>Mr.</v>
      </c>
      <c r="C571" s="8" t="str">
        <f>VLOOKUP(A571,Cleaned_Customer_Names!A570:D2905,3,0)</f>
        <v>Mark</v>
      </c>
      <c r="D571" s="8" t="str">
        <f>VLOOKUP($A571,Cleaned_Customer_Names!$A570:$D2905,4,0)</f>
        <v>Ferguson</v>
      </c>
      <c r="E571" s="22">
        <f>VLOOKUP($A571,Cleaned_Medical_Exam!$A570:$J2905,2,0)</f>
        <v>22.99</v>
      </c>
      <c r="F571" s="24">
        <f>VLOOKUP($A571,Cleaned_Medical_Exam!$A570:$J2905,3,0)</f>
        <v>6.29</v>
      </c>
      <c r="G571" s="20" t="str">
        <f>VLOOKUP($A571,Cleaned_Medical_Exam!$A570:$J2905,4,0)</f>
        <v>No</v>
      </c>
      <c r="H571" s="20" t="str">
        <f>VLOOKUP($A571,Cleaned_Medical_Exam!$A570:$J2905,5,0)</f>
        <v>No</v>
      </c>
      <c r="I571" s="20" t="str">
        <f>VLOOKUP($A571,Cleaned_Medical_Exam!$A570:$J2905,6,0)</f>
        <v>No</v>
      </c>
      <c r="J571" s="48">
        <f>VLOOKUP($A571,Cleaned_Medical_Exam!$A570:$J2905,7,0)</f>
        <v>1</v>
      </c>
      <c r="K571" s="8" t="str">
        <f>VLOOKUP($A571,Cleaned_Medical_Exam!$A570:$J2905,8,0)</f>
        <v>Yes</v>
      </c>
      <c r="L571" s="20" t="str">
        <f>VLOOKUP($A571,Cleaned_Medical_Exam!$A570:$J2905,9,0)</f>
        <v>Healthy Weight</v>
      </c>
      <c r="M571" s="20" t="str">
        <f>VLOOKUP($A571,Cleaned_Medical_Exam!$A570:$J2905,10,0)</f>
        <v>Prediabetes</v>
      </c>
      <c r="N571" s="48">
        <f>_xlfn.XLOOKUP(A571,Cleaned_Hospital_Details!A:A,Cleaned_Hospital_Details!B:B)</f>
        <v>2</v>
      </c>
      <c r="O571" s="49">
        <f>_xlfn.XLOOKUP($A571,Cleaned_Hospital_Details!$A:$A,Cleaned_Hospital_Details!C:C)</f>
        <v>17361.77</v>
      </c>
      <c r="P571" s="8" t="str">
        <f>_xlfn.XLOOKUP($A571,Cleaned_Hospital_Details!$A:$A,Cleaned_Hospital_Details!D:D)</f>
        <v>Tier - 2</v>
      </c>
      <c r="Q571" s="8" t="str">
        <f>_xlfn.XLOOKUP($A571,Cleaned_Hospital_Details!$A:$A,Cleaned_Hospital_Details!E:E)</f>
        <v>Tier - 1</v>
      </c>
      <c r="R571" s="8" t="str">
        <f>_xlfn.XLOOKUP($A571,Cleaned_Hospital_Details!$A:$A,Cleaned_Hospital_Details!F:F)</f>
        <v>R1012</v>
      </c>
      <c r="S571" s="15">
        <f>_xlfn.XLOOKUP($A571,Cleaned_Hospital_Details!$A:$A,Cleaned_Hospital_Details!G:G)</f>
        <v>33895</v>
      </c>
      <c r="T571" s="8">
        <f>_xlfn.XLOOKUP($A571,Cleaned_Hospital_Details!$A:$A,Cleaned_Hospital_Details!H:H)</f>
        <v>30</v>
      </c>
      <c r="U571" s="8" t="str">
        <f>_xlfn.XLOOKUP($A571,Cleaned_Hospital_Details!$A:$A,Cleaned_Hospital_Details!I:I)</f>
        <v>Adult</v>
      </c>
      <c r="V571" t="str">
        <f t="shared" si="8"/>
        <v>Mark Ferguson</v>
      </c>
    </row>
    <row r="572" spans="1:22" ht="15.6" x14ac:dyDescent="0.3">
      <c r="A572" s="10" t="s">
        <v>608</v>
      </c>
      <c r="B572" s="8" t="str">
        <f>VLOOKUP(A572,Cleaned_Customer_Names!A571:D2906,2,0)</f>
        <v>Mr.</v>
      </c>
      <c r="C572" s="8" t="str">
        <f>VLOOKUP(A572,Cleaned_Customer_Names!A571:D2906,3,0)</f>
        <v>Patrick</v>
      </c>
      <c r="D572" s="8" t="str">
        <f>VLOOKUP($A572,Cleaned_Customer_Names!$A571:$D2906,4,0)</f>
        <v>Klein</v>
      </c>
      <c r="E572" s="22">
        <f>VLOOKUP($A572,Cleaned_Medical_Exam!$A571:$J2906,2,0)</f>
        <v>29.07</v>
      </c>
      <c r="F572" s="24">
        <f>VLOOKUP($A572,Cleaned_Medical_Exam!$A571:$J2906,3,0)</f>
        <v>5.12</v>
      </c>
      <c r="G572" s="20" t="str">
        <f>VLOOKUP($A572,Cleaned_Medical_Exam!$A571:$J2906,4,0)</f>
        <v>No</v>
      </c>
      <c r="H572" s="20" t="str">
        <f>VLOOKUP($A572,Cleaned_Medical_Exam!$A571:$J2906,5,0)</f>
        <v>No</v>
      </c>
      <c r="I572" s="20" t="str">
        <f>VLOOKUP($A572,Cleaned_Medical_Exam!$A571:$J2906,6,0)</f>
        <v>Yes</v>
      </c>
      <c r="J572" s="48">
        <f>VLOOKUP($A572,Cleaned_Medical_Exam!$A571:$J2906,7,0)</f>
        <v>1</v>
      </c>
      <c r="K572" s="8" t="str">
        <f>VLOOKUP($A572,Cleaned_Medical_Exam!$A571:$J2906,8,0)</f>
        <v>Yes</v>
      </c>
      <c r="L572" s="20" t="str">
        <f>VLOOKUP($A572,Cleaned_Medical_Exam!$A571:$J2906,9,0)</f>
        <v>Overweight</v>
      </c>
      <c r="M572" s="20" t="str">
        <f>VLOOKUP($A572,Cleaned_Medical_Exam!$A571:$J2906,10,0)</f>
        <v>Normal</v>
      </c>
      <c r="N572" s="48">
        <f>_xlfn.XLOOKUP(A572,Cleaned_Hospital_Details!A:A,Cleaned_Hospital_Details!B:B)</f>
        <v>0</v>
      </c>
      <c r="O572" s="49">
        <f>_xlfn.XLOOKUP($A572,Cleaned_Hospital_Details!$A:$A,Cleaned_Hospital_Details!C:C)</f>
        <v>17352.68</v>
      </c>
      <c r="P572" s="8" t="str">
        <f>_xlfn.XLOOKUP($A572,Cleaned_Hospital_Details!$A:$A,Cleaned_Hospital_Details!D:D)</f>
        <v>Tier - 2</v>
      </c>
      <c r="Q572" s="8" t="str">
        <f>_xlfn.XLOOKUP($A572,Cleaned_Hospital_Details!$A:$A,Cleaned_Hospital_Details!E:E)</f>
        <v>Tier - 3</v>
      </c>
      <c r="R572" s="8" t="str">
        <f>_xlfn.XLOOKUP($A572,Cleaned_Hospital_Details!$A:$A,Cleaned_Hospital_Details!F:F)</f>
        <v>R1012</v>
      </c>
      <c r="S572" s="15">
        <f>_xlfn.XLOOKUP($A572,Cleaned_Hospital_Details!$A:$A,Cleaned_Hospital_Details!G:G)</f>
        <v>37926</v>
      </c>
      <c r="T572" s="8">
        <f>_xlfn.XLOOKUP($A572,Cleaned_Hospital_Details!$A:$A,Cleaned_Hospital_Details!H:H)</f>
        <v>19</v>
      </c>
      <c r="U572" s="8" t="str">
        <f>_xlfn.XLOOKUP($A572,Cleaned_Hospital_Details!$A:$A,Cleaned_Hospital_Details!I:I)</f>
        <v>Adult</v>
      </c>
      <c r="V572" t="str">
        <f t="shared" si="8"/>
        <v>Patrick Klein</v>
      </c>
    </row>
    <row r="573" spans="1:22" ht="15.6" x14ac:dyDescent="0.3">
      <c r="A573" s="10" t="s">
        <v>609</v>
      </c>
      <c r="B573" s="8" t="str">
        <f>VLOOKUP(A573,Cleaned_Customer_Names!A572:D2907,2,0)</f>
        <v>Mr.</v>
      </c>
      <c r="C573" s="8" t="str">
        <f>VLOOKUP(A573,Cleaned_Customer_Names!A572:D2907,3,0)</f>
        <v>Alejandro</v>
      </c>
      <c r="D573" s="8" t="str">
        <f>VLOOKUP($A573,Cleaned_Customer_Names!$A572:$D2907,4,0)</f>
        <v>Eusebio</v>
      </c>
      <c r="E573" s="22">
        <f>VLOOKUP($A573,Cleaned_Medical_Exam!$A572:$J2907,2,0)</f>
        <v>42.02</v>
      </c>
      <c r="F573" s="24">
        <f>VLOOKUP($A573,Cleaned_Medical_Exam!$A572:$J2907,3,0)</f>
        <v>9.9499999999999993</v>
      </c>
      <c r="G573" s="20" t="str">
        <f>VLOOKUP($A573,Cleaned_Medical_Exam!$A572:$J2907,4,0)</f>
        <v>Yes</v>
      </c>
      <c r="H573" s="20" t="str">
        <f>VLOOKUP($A573,Cleaned_Medical_Exam!$A572:$J2907,5,0)</f>
        <v>No</v>
      </c>
      <c r="I573" s="20" t="str">
        <f>VLOOKUP($A573,Cleaned_Medical_Exam!$A572:$J2907,6,0)</f>
        <v>Yes</v>
      </c>
      <c r="J573" s="48">
        <f>VLOOKUP($A573,Cleaned_Medical_Exam!$A572:$J2907,7,0)</f>
        <v>1</v>
      </c>
      <c r="K573" s="8" t="str">
        <f>VLOOKUP($A573,Cleaned_Medical_Exam!$A572:$J2907,8,0)</f>
        <v>No</v>
      </c>
      <c r="L573" s="20" t="str">
        <f>VLOOKUP($A573,Cleaned_Medical_Exam!$A572:$J2907,9,0)</f>
        <v>Obesity</v>
      </c>
      <c r="M573" s="20" t="str">
        <f>VLOOKUP($A573,Cleaned_Medical_Exam!$A572:$J2907,10,0)</f>
        <v>Diabetes</v>
      </c>
      <c r="N573" s="48">
        <f>_xlfn.XLOOKUP(A573,Cleaned_Hospital_Details!A:A,Cleaned_Hospital_Details!B:B)</f>
        <v>0</v>
      </c>
      <c r="O573" s="49">
        <f>_xlfn.XLOOKUP($A573,Cleaned_Hospital_Details!$A:$A,Cleaned_Hospital_Details!C:C)</f>
        <v>17337.580000000002</v>
      </c>
      <c r="P573" s="8" t="str">
        <f>_xlfn.XLOOKUP($A573,Cleaned_Hospital_Details!$A:$A,Cleaned_Hospital_Details!D:D)</f>
        <v>Tier - 2</v>
      </c>
      <c r="Q573" s="8" t="str">
        <f>_xlfn.XLOOKUP($A573,Cleaned_Hospital_Details!$A:$A,Cleaned_Hospital_Details!E:E)</f>
        <v>Tier - 3</v>
      </c>
      <c r="R573" s="8" t="str">
        <f>_xlfn.XLOOKUP($A573,Cleaned_Hospital_Details!$A:$A,Cleaned_Hospital_Details!F:F)</f>
        <v>R1023</v>
      </c>
      <c r="S573" s="15">
        <f>_xlfn.XLOOKUP($A573,Cleaned_Hospital_Details!$A:$A,Cleaned_Hospital_Details!G:G)</f>
        <v>23204</v>
      </c>
      <c r="T573" s="8">
        <f>_xlfn.XLOOKUP($A573,Cleaned_Hospital_Details!$A:$A,Cleaned_Hospital_Details!H:H)</f>
        <v>59</v>
      </c>
      <c r="U573" s="8" t="str">
        <f>_xlfn.XLOOKUP($A573,Cleaned_Hospital_Details!$A:$A,Cleaned_Hospital_Details!I:I)</f>
        <v>Old</v>
      </c>
      <c r="V573" t="str">
        <f t="shared" si="8"/>
        <v>Alejandro Eusebio</v>
      </c>
    </row>
    <row r="574" spans="1:22" ht="15.6" x14ac:dyDescent="0.3">
      <c r="A574" s="10" t="s">
        <v>610</v>
      </c>
      <c r="B574" s="8" t="str">
        <f>VLOOKUP(A574,Cleaned_Customer_Names!A573:D2908,2,0)</f>
        <v>Mrs.</v>
      </c>
      <c r="C574" s="8" t="str">
        <f>VLOOKUP(A574,Cleaned_Customer_Names!A573:D2908,3,0)</f>
        <v>Beth</v>
      </c>
      <c r="D574" s="8" t="str">
        <f>VLOOKUP($A574,Cleaned_Customer_Names!$A573:$D2908,4,0)</f>
        <v>Szolosi</v>
      </c>
      <c r="E574" s="22">
        <f>VLOOKUP($A574,Cleaned_Medical_Exam!$A573:$J2908,2,0)</f>
        <v>49.07</v>
      </c>
      <c r="F574" s="24">
        <f>VLOOKUP($A574,Cleaned_Medical_Exam!$A573:$J2908,3,0)</f>
        <v>9.08</v>
      </c>
      <c r="G574" s="20" t="str">
        <f>VLOOKUP($A574,Cleaned_Medical_Exam!$A573:$J2908,4,0)</f>
        <v>Yes</v>
      </c>
      <c r="H574" s="20" t="str">
        <f>VLOOKUP($A574,Cleaned_Medical_Exam!$A573:$J2908,5,0)</f>
        <v>No</v>
      </c>
      <c r="I574" s="20" t="str">
        <f>VLOOKUP($A574,Cleaned_Medical_Exam!$A573:$J2908,6,0)</f>
        <v>No</v>
      </c>
      <c r="J574" s="48">
        <f>VLOOKUP($A574,Cleaned_Medical_Exam!$A573:$J2908,7,0)</f>
        <v>1</v>
      </c>
      <c r="K574" s="8" t="str">
        <f>VLOOKUP($A574,Cleaned_Medical_Exam!$A573:$J2908,8,0)</f>
        <v>No</v>
      </c>
      <c r="L574" s="20" t="str">
        <f>VLOOKUP($A574,Cleaned_Medical_Exam!$A573:$J2908,9,0)</f>
        <v>Obesity</v>
      </c>
      <c r="M574" s="20" t="str">
        <f>VLOOKUP($A574,Cleaned_Medical_Exam!$A573:$J2908,10,0)</f>
        <v>Diabetes</v>
      </c>
      <c r="N574" s="48">
        <f>_xlfn.XLOOKUP(A574,Cleaned_Hospital_Details!A:A,Cleaned_Hospital_Details!B:B)</f>
        <v>1</v>
      </c>
      <c r="O574" s="49">
        <f>_xlfn.XLOOKUP($A574,Cleaned_Hospital_Details!$A:$A,Cleaned_Hospital_Details!C:C)</f>
        <v>17253.43</v>
      </c>
      <c r="P574" s="8" t="str">
        <f>_xlfn.XLOOKUP($A574,Cleaned_Hospital_Details!$A:$A,Cleaned_Hospital_Details!D:D)</f>
        <v>Tier - 2</v>
      </c>
      <c r="Q574" s="8" t="str">
        <f>_xlfn.XLOOKUP($A574,Cleaned_Hospital_Details!$A:$A,Cleaned_Hospital_Details!E:E)</f>
        <v>Tier - 3</v>
      </c>
      <c r="R574" s="8" t="str">
        <f>_xlfn.XLOOKUP($A574,Cleaned_Hospital_Details!$A:$A,Cleaned_Hospital_Details!F:F)</f>
        <v>R1026</v>
      </c>
      <c r="S574" s="15">
        <f>_xlfn.XLOOKUP($A574,Cleaned_Hospital_Details!$A:$A,Cleaned_Hospital_Details!G:G)</f>
        <v>27631</v>
      </c>
      <c r="T574" s="8">
        <f>_xlfn.XLOOKUP($A574,Cleaned_Hospital_Details!$A:$A,Cleaned_Hospital_Details!H:H)</f>
        <v>47</v>
      </c>
      <c r="U574" s="8" t="str">
        <f>_xlfn.XLOOKUP($A574,Cleaned_Hospital_Details!$A:$A,Cleaned_Hospital_Details!I:I)</f>
        <v>Adult</v>
      </c>
      <c r="V574" t="str">
        <f t="shared" si="8"/>
        <v>Beth Szolosi</v>
      </c>
    </row>
    <row r="575" spans="1:22" ht="15.6" x14ac:dyDescent="0.3">
      <c r="A575" s="10" t="s">
        <v>611</v>
      </c>
      <c r="B575" s="8" t="str">
        <f>VLOOKUP(A575,Cleaned_Customer_Names!A574:D2909,2,0)</f>
        <v>Mr.</v>
      </c>
      <c r="C575" s="8" t="str">
        <f>VLOOKUP(A575,Cleaned_Customer_Names!A574:D2909,3,0)</f>
        <v>Jason</v>
      </c>
      <c r="D575" s="8" t="str">
        <f>VLOOKUP($A575,Cleaned_Customer_Names!$A574:$D2909,4,0)</f>
        <v>Butler</v>
      </c>
      <c r="E575" s="22">
        <f>VLOOKUP($A575,Cleaned_Medical_Exam!$A574:$J2909,2,0)</f>
        <v>19.8</v>
      </c>
      <c r="F575" s="24">
        <f>VLOOKUP($A575,Cleaned_Medical_Exam!$A574:$J2909,3,0)</f>
        <v>4.82</v>
      </c>
      <c r="G575" s="20" t="str">
        <f>VLOOKUP($A575,Cleaned_Medical_Exam!$A574:$J2909,4,0)</f>
        <v>No</v>
      </c>
      <c r="H575" s="20" t="str">
        <f>VLOOKUP($A575,Cleaned_Medical_Exam!$A574:$J2909,5,0)</f>
        <v>No</v>
      </c>
      <c r="I575" s="20" t="str">
        <f>VLOOKUP($A575,Cleaned_Medical_Exam!$A574:$J2909,6,0)</f>
        <v>No</v>
      </c>
      <c r="J575" s="48">
        <f>VLOOKUP($A575,Cleaned_Medical_Exam!$A574:$J2909,7,0)</f>
        <v>0</v>
      </c>
      <c r="K575" s="8" t="str">
        <f>VLOOKUP($A575,Cleaned_Medical_Exam!$A574:$J2909,8,0)</f>
        <v>Yes</v>
      </c>
      <c r="L575" s="20" t="str">
        <f>VLOOKUP($A575,Cleaned_Medical_Exam!$A574:$J2909,9,0)</f>
        <v>Healthy Weight</v>
      </c>
      <c r="M575" s="20" t="str">
        <f>VLOOKUP($A575,Cleaned_Medical_Exam!$A574:$J2909,10,0)</f>
        <v>Normal</v>
      </c>
      <c r="N575" s="48">
        <f>_xlfn.XLOOKUP(A575,Cleaned_Hospital_Details!A:A,Cleaned_Hospital_Details!B:B)</f>
        <v>1</v>
      </c>
      <c r="O575" s="49">
        <f>_xlfn.XLOOKUP($A575,Cleaned_Hospital_Details!$A:$A,Cleaned_Hospital_Details!C:C)</f>
        <v>17179.52</v>
      </c>
      <c r="P575" s="8" t="str">
        <f>_xlfn.XLOOKUP($A575,Cleaned_Hospital_Details!$A:$A,Cleaned_Hospital_Details!D:D)</f>
        <v>Tier - 2</v>
      </c>
      <c r="Q575" s="8" t="str">
        <f>_xlfn.XLOOKUP($A575,Cleaned_Hospital_Details!$A:$A,Cleaned_Hospital_Details!E:E)</f>
        <v>Tier - 1</v>
      </c>
      <c r="R575" s="8" t="str">
        <f>_xlfn.XLOOKUP($A575,Cleaned_Hospital_Details!$A:$A,Cleaned_Hospital_Details!F:F)</f>
        <v>R1013</v>
      </c>
      <c r="S575" s="15">
        <f>_xlfn.XLOOKUP($A575,Cleaned_Hospital_Details!$A:$A,Cleaned_Hospital_Details!G:G)</f>
        <v>30246</v>
      </c>
      <c r="T575" s="8">
        <f>_xlfn.XLOOKUP($A575,Cleaned_Hospital_Details!$A:$A,Cleaned_Hospital_Details!H:H)</f>
        <v>40</v>
      </c>
      <c r="U575" s="8" t="str">
        <f>_xlfn.XLOOKUP($A575,Cleaned_Hospital_Details!$A:$A,Cleaned_Hospital_Details!I:I)</f>
        <v>Adult</v>
      </c>
      <c r="V575" t="str">
        <f t="shared" si="8"/>
        <v>Jason Butler</v>
      </c>
    </row>
    <row r="576" spans="1:22" ht="15.6" x14ac:dyDescent="0.3">
      <c r="A576" s="10" t="s">
        <v>612</v>
      </c>
      <c r="B576" s="8" t="str">
        <f>VLOOKUP(A576,Cleaned_Customer_Names!A575:D2910,2,0)</f>
        <v>Mr.</v>
      </c>
      <c r="C576" s="8" t="str">
        <f>VLOOKUP(A576,Cleaned_Customer_Names!A575:D2910,3,0)</f>
        <v>Yoshinori</v>
      </c>
      <c r="D576" s="8" t="str">
        <f>VLOOKUP($A576,Cleaned_Customer_Names!$A575:$D2910,4,0)</f>
        <v>Fukuchi</v>
      </c>
      <c r="E576" s="22">
        <f>VLOOKUP($A576,Cleaned_Medical_Exam!$A575:$J2910,2,0)</f>
        <v>27.36</v>
      </c>
      <c r="F576" s="24">
        <f>VLOOKUP($A576,Cleaned_Medical_Exam!$A575:$J2910,3,0)</f>
        <v>4.6500000000000004</v>
      </c>
      <c r="G576" s="20" t="str">
        <f>VLOOKUP($A576,Cleaned_Medical_Exam!$A575:$J2910,4,0)</f>
        <v>No</v>
      </c>
      <c r="H576" s="20" t="str">
        <f>VLOOKUP($A576,Cleaned_Medical_Exam!$A575:$J2910,5,0)</f>
        <v>Yes</v>
      </c>
      <c r="I576" s="20" t="str">
        <f>VLOOKUP($A576,Cleaned_Medical_Exam!$A575:$J2910,6,0)</f>
        <v>No</v>
      </c>
      <c r="J576" s="48">
        <f>VLOOKUP($A576,Cleaned_Medical_Exam!$A575:$J2910,7,0)</f>
        <v>1</v>
      </c>
      <c r="K576" s="8" t="str">
        <f>VLOOKUP($A576,Cleaned_Medical_Exam!$A575:$J2910,8,0)</f>
        <v>Yes</v>
      </c>
      <c r="L576" s="20" t="str">
        <f>VLOOKUP($A576,Cleaned_Medical_Exam!$A575:$J2910,9,0)</f>
        <v>Overweight</v>
      </c>
      <c r="M576" s="20" t="str">
        <f>VLOOKUP($A576,Cleaned_Medical_Exam!$A575:$J2910,10,0)</f>
        <v>Normal</v>
      </c>
      <c r="N576" s="48">
        <f>_xlfn.XLOOKUP(A576,Cleaned_Hospital_Details!A:A,Cleaned_Hospital_Details!B:B)</f>
        <v>1</v>
      </c>
      <c r="O576" s="49">
        <f>_xlfn.XLOOKUP($A576,Cleaned_Hospital_Details!$A:$A,Cleaned_Hospital_Details!C:C)</f>
        <v>17178.68</v>
      </c>
      <c r="P576" s="8" t="str">
        <f>_xlfn.XLOOKUP($A576,Cleaned_Hospital_Details!$A:$A,Cleaned_Hospital_Details!D:D)</f>
        <v>Tier - 2</v>
      </c>
      <c r="Q576" s="8" t="str">
        <f>_xlfn.XLOOKUP($A576,Cleaned_Hospital_Details!$A:$A,Cleaned_Hospital_Details!E:E)</f>
        <v>Tier - 2</v>
      </c>
      <c r="R576" s="8" t="str">
        <f>_xlfn.XLOOKUP($A576,Cleaned_Hospital_Details!$A:$A,Cleaned_Hospital_Details!F:F)</f>
        <v>R1019</v>
      </c>
      <c r="S576" s="15">
        <f>_xlfn.XLOOKUP($A576,Cleaned_Hospital_Details!$A:$A,Cleaned_Hospital_Details!G:G)</f>
        <v>38217</v>
      </c>
      <c r="T576" s="8">
        <f>_xlfn.XLOOKUP($A576,Cleaned_Hospital_Details!$A:$A,Cleaned_Hospital_Details!H:H)</f>
        <v>18</v>
      </c>
      <c r="U576" s="8" t="str">
        <f>_xlfn.XLOOKUP($A576,Cleaned_Hospital_Details!$A:$A,Cleaned_Hospital_Details!I:I)</f>
        <v>Child</v>
      </c>
      <c r="V576" t="str">
        <f t="shared" si="8"/>
        <v>Yoshinori Fukuchi</v>
      </c>
    </row>
    <row r="577" spans="1:22" ht="15.6" x14ac:dyDescent="0.3">
      <c r="A577" s="10" t="s">
        <v>613</v>
      </c>
      <c r="B577" s="8" t="str">
        <f>VLOOKUP(A577,Cleaned_Customer_Names!A576:D2911,2,0)</f>
        <v>Ms.</v>
      </c>
      <c r="C577" s="8" t="str">
        <f>VLOOKUP(A577,Cleaned_Customer_Names!A576:D2911,3,0)</f>
        <v>Adrienne</v>
      </c>
      <c r="D577" s="8" t="str">
        <f>VLOOKUP($A577,Cleaned_Customer_Names!$A576:$D2911,4,0)</f>
        <v>Drucker</v>
      </c>
      <c r="E577" s="22">
        <f>VLOOKUP($A577,Cleaned_Medical_Exam!$A576:$J2911,2,0)</f>
        <v>42.95</v>
      </c>
      <c r="F577" s="24">
        <f>VLOOKUP($A577,Cleaned_Medical_Exam!$A576:$J2911,3,0)</f>
        <v>5.16</v>
      </c>
      <c r="G577" s="20" t="str">
        <f>VLOOKUP($A577,Cleaned_Medical_Exam!$A576:$J2911,4,0)</f>
        <v>Yes</v>
      </c>
      <c r="H577" s="20" t="str">
        <f>VLOOKUP($A577,Cleaned_Medical_Exam!$A576:$J2911,5,0)</f>
        <v>No</v>
      </c>
      <c r="I577" s="20" t="str">
        <f>VLOOKUP($A577,Cleaned_Medical_Exam!$A576:$J2911,6,0)</f>
        <v>No</v>
      </c>
      <c r="J577" s="48">
        <f>VLOOKUP($A577,Cleaned_Medical_Exam!$A576:$J2911,7,0)</f>
        <v>1</v>
      </c>
      <c r="K577" s="8" t="str">
        <f>VLOOKUP($A577,Cleaned_Medical_Exam!$A576:$J2911,8,0)</f>
        <v>No</v>
      </c>
      <c r="L577" s="20" t="str">
        <f>VLOOKUP($A577,Cleaned_Medical_Exam!$A576:$J2911,9,0)</f>
        <v>Obesity</v>
      </c>
      <c r="M577" s="20" t="str">
        <f>VLOOKUP($A577,Cleaned_Medical_Exam!$A576:$J2911,10,0)</f>
        <v>Normal</v>
      </c>
      <c r="N577" s="48">
        <f>_xlfn.XLOOKUP(A577,Cleaned_Hospital_Details!A:A,Cleaned_Hospital_Details!B:B)</f>
        <v>0</v>
      </c>
      <c r="O577" s="49">
        <f>_xlfn.XLOOKUP($A577,Cleaned_Hospital_Details!$A:$A,Cleaned_Hospital_Details!C:C)</f>
        <v>17174.52</v>
      </c>
      <c r="P577" s="8" t="str">
        <f>_xlfn.XLOOKUP($A577,Cleaned_Hospital_Details!$A:$A,Cleaned_Hospital_Details!D:D)</f>
        <v>Tier - 2</v>
      </c>
      <c r="Q577" s="8" t="str">
        <f>_xlfn.XLOOKUP($A577,Cleaned_Hospital_Details!$A:$A,Cleaned_Hospital_Details!E:E)</f>
        <v>Tier - 2</v>
      </c>
      <c r="R577" s="8" t="str">
        <f>_xlfn.XLOOKUP($A577,Cleaned_Hospital_Details!$A:$A,Cleaned_Hospital_Details!F:F)</f>
        <v>R1012</v>
      </c>
      <c r="S577" s="15">
        <f>_xlfn.XLOOKUP($A577,Cleaned_Hospital_Details!$A:$A,Cleaned_Hospital_Details!G:G)</f>
        <v>23535</v>
      </c>
      <c r="T577" s="8">
        <f>_xlfn.XLOOKUP($A577,Cleaned_Hospital_Details!$A:$A,Cleaned_Hospital_Details!H:H)</f>
        <v>59</v>
      </c>
      <c r="U577" s="8" t="str">
        <f>_xlfn.XLOOKUP($A577,Cleaned_Hospital_Details!$A:$A,Cleaned_Hospital_Details!I:I)</f>
        <v>Old</v>
      </c>
      <c r="V577" t="str">
        <f t="shared" si="8"/>
        <v>Adrienne Drucker</v>
      </c>
    </row>
    <row r="578" spans="1:22" ht="15.6" x14ac:dyDescent="0.3">
      <c r="A578" s="10" t="s">
        <v>614</v>
      </c>
      <c r="B578" s="8" t="str">
        <f>VLOOKUP(A578,Cleaned_Customer_Names!A577:D2912,2,0)</f>
        <v>Mrs.</v>
      </c>
      <c r="C578" s="8" t="str">
        <f>VLOOKUP(A578,Cleaned_Customer_Names!A577:D2912,3,0)</f>
        <v>Meredith</v>
      </c>
      <c r="D578" s="8" t="str">
        <f>VLOOKUP($A578,Cleaned_Customer_Names!$A577:$D2912,4,0)</f>
        <v>Aziz</v>
      </c>
      <c r="E578" s="22">
        <f>VLOOKUP($A578,Cleaned_Medical_Exam!$A577:$J2912,2,0)</f>
        <v>42.66</v>
      </c>
      <c r="F578" s="24">
        <f>VLOOKUP($A578,Cleaned_Medical_Exam!$A577:$J2912,3,0)</f>
        <v>10.44</v>
      </c>
      <c r="G578" s="20" t="str">
        <f>VLOOKUP($A578,Cleaned_Medical_Exam!$A577:$J2912,4,0)</f>
        <v>No</v>
      </c>
      <c r="H578" s="20" t="str">
        <f>VLOOKUP($A578,Cleaned_Medical_Exam!$A577:$J2912,5,0)</f>
        <v>No</v>
      </c>
      <c r="I578" s="20" t="str">
        <f>VLOOKUP($A578,Cleaned_Medical_Exam!$A577:$J2912,6,0)</f>
        <v>No</v>
      </c>
      <c r="J578" s="48">
        <f>VLOOKUP($A578,Cleaned_Medical_Exam!$A577:$J2912,7,0)</f>
        <v>0</v>
      </c>
      <c r="K578" s="8" t="str">
        <f>VLOOKUP($A578,Cleaned_Medical_Exam!$A577:$J2912,8,0)</f>
        <v>No</v>
      </c>
      <c r="L578" s="20" t="str">
        <f>VLOOKUP($A578,Cleaned_Medical_Exam!$A577:$J2912,9,0)</f>
        <v>Obesity</v>
      </c>
      <c r="M578" s="20" t="str">
        <f>VLOOKUP($A578,Cleaned_Medical_Exam!$A577:$J2912,10,0)</f>
        <v>Diabetes</v>
      </c>
      <c r="N578" s="48">
        <f>_xlfn.XLOOKUP(A578,Cleaned_Hospital_Details!A:A,Cleaned_Hospital_Details!B:B)</f>
        <v>0</v>
      </c>
      <c r="O578" s="49">
        <f>_xlfn.XLOOKUP($A578,Cleaned_Hospital_Details!$A:$A,Cleaned_Hospital_Details!C:C)</f>
        <v>17172.27</v>
      </c>
      <c r="P578" s="8" t="str">
        <f>_xlfn.XLOOKUP($A578,Cleaned_Hospital_Details!$A:$A,Cleaned_Hospital_Details!D:D)</f>
        <v>Tier - 2</v>
      </c>
      <c r="Q578" s="8" t="str">
        <f>_xlfn.XLOOKUP($A578,Cleaned_Hospital_Details!$A:$A,Cleaned_Hospital_Details!E:E)</f>
        <v>Tier - 2</v>
      </c>
      <c r="R578" s="8" t="str">
        <f>_xlfn.XLOOKUP($A578,Cleaned_Hospital_Details!$A:$A,Cleaned_Hospital_Details!F:F)</f>
        <v>R1026</v>
      </c>
      <c r="S578" s="15">
        <f>_xlfn.XLOOKUP($A578,Cleaned_Hospital_Details!$A:$A,Cleaned_Hospital_Details!G:G)</f>
        <v>24001</v>
      </c>
      <c r="T578" s="8">
        <f>_xlfn.XLOOKUP($A578,Cleaned_Hospital_Details!$A:$A,Cleaned_Hospital_Details!H:H)</f>
        <v>57</v>
      </c>
      <c r="U578" s="8" t="str">
        <f>_xlfn.XLOOKUP($A578,Cleaned_Hospital_Details!$A:$A,Cleaned_Hospital_Details!I:I)</f>
        <v>Old</v>
      </c>
      <c r="V578" t="str">
        <f t="shared" si="8"/>
        <v>Meredith Aziz</v>
      </c>
    </row>
    <row r="579" spans="1:22" ht="15.6" x14ac:dyDescent="0.3">
      <c r="A579" s="10" t="s">
        <v>615</v>
      </c>
      <c r="B579" s="8" t="str">
        <f>VLOOKUP(A579,Cleaned_Customer_Names!A578:D2913,2,0)</f>
        <v>Mr.</v>
      </c>
      <c r="C579" s="8" t="str">
        <f>VLOOKUP(A579,Cleaned_Customer_Names!A578:D2913,3,0)</f>
        <v>Junyong</v>
      </c>
      <c r="D579" s="8" t="str">
        <f>VLOOKUP($A579,Cleaned_Customer_Names!$A578:$D2913,4,0)</f>
        <v>Pak</v>
      </c>
      <c r="E579" s="22">
        <f>VLOOKUP($A579,Cleaned_Medical_Exam!$A578:$J2913,2,0)</f>
        <v>33.630000000000003</v>
      </c>
      <c r="F579" s="24">
        <f>VLOOKUP($A579,Cleaned_Medical_Exam!$A578:$J2913,3,0)</f>
        <v>5.69</v>
      </c>
      <c r="G579" s="20" t="str">
        <f>VLOOKUP($A579,Cleaned_Medical_Exam!$A578:$J2913,4,0)</f>
        <v>No</v>
      </c>
      <c r="H579" s="20" t="str">
        <f>VLOOKUP($A579,Cleaned_Medical_Exam!$A578:$J2913,5,0)</f>
        <v>No</v>
      </c>
      <c r="I579" s="20" t="str">
        <f>VLOOKUP($A579,Cleaned_Medical_Exam!$A578:$J2913,6,0)</f>
        <v>No</v>
      </c>
      <c r="J579" s="48">
        <f>VLOOKUP($A579,Cleaned_Medical_Exam!$A578:$J2913,7,0)</f>
        <v>1</v>
      </c>
      <c r="K579" s="8" t="str">
        <f>VLOOKUP($A579,Cleaned_Medical_Exam!$A578:$J2913,8,0)</f>
        <v>No</v>
      </c>
      <c r="L579" s="20" t="str">
        <f>VLOOKUP($A579,Cleaned_Medical_Exam!$A578:$J2913,9,0)</f>
        <v>Obesity</v>
      </c>
      <c r="M579" s="20" t="str">
        <f>VLOOKUP($A579,Cleaned_Medical_Exam!$A578:$J2913,10,0)</f>
        <v>Normal</v>
      </c>
      <c r="N579" s="48">
        <f>_xlfn.XLOOKUP(A579,Cleaned_Hospital_Details!A:A,Cleaned_Hospital_Details!B:B)</f>
        <v>4</v>
      </c>
      <c r="O579" s="49">
        <f>_xlfn.XLOOKUP($A579,Cleaned_Hospital_Details!$A:$A,Cleaned_Hospital_Details!C:C)</f>
        <v>17128.43</v>
      </c>
      <c r="P579" s="8" t="str">
        <f>_xlfn.XLOOKUP($A579,Cleaned_Hospital_Details!$A:$A,Cleaned_Hospital_Details!D:D)</f>
        <v>Tier - 2</v>
      </c>
      <c r="Q579" s="8" t="str">
        <f>_xlfn.XLOOKUP($A579,Cleaned_Hospital_Details!$A:$A,Cleaned_Hospital_Details!E:E)</f>
        <v>Tier - 3</v>
      </c>
      <c r="R579" s="8" t="str">
        <f>_xlfn.XLOOKUP($A579,Cleaned_Hospital_Details!$A:$A,Cleaned_Hospital_Details!F:F)</f>
        <v>R1016</v>
      </c>
      <c r="S579" s="15">
        <f>_xlfn.XLOOKUP($A579,Cleaned_Hospital_Details!$A:$A,Cleaned_Hospital_Details!G:G)</f>
        <v>35949</v>
      </c>
      <c r="T579" s="8">
        <f>_xlfn.XLOOKUP($A579,Cleaned_Hospital_Details!$A:$A,Cleaned_Hospital_Details!H:H)</f>
        <v>25</v>
      </c>
      <c r="U579" s="8" t="str">
        <f>_xlfn.XLOOKUP($A579,Cleaned_Hospital_Details!$A:$A,Cleaned_Hospital_Details!I:I)</f>
        <v>Adult</v>
      </c>
      <c r="V579" t="str">
        <f t="shared" ref="V579:V642" si="9">_xlfn.CONCAT(C579, " ", D579)</f>
        <v>Junyong Pak</v>
      </c>
    </row>
    <row r="580" spans="1:22" ht="15.6" x14ac:dyDescent="0.3">
      <c r="A580" s="10" t="s">
        <v>616</v>
      </c>
      <c r="B580" s="8" t="str">
        <f>VLOOKUP(A580,Cleaned_Customer_Names!A579:D2914,2,0)</f>
        <v>Ms.</v>
      </c>
      <c r="C580" s="8" t="str">
        <f>VLOOKUP(A580,Cleaned_Customer_Names!A579:D2914,3,0)</f>
        <v>Kristen</v>
      </c>
      <c r="D580" s="8" t="str">
        <f>VLOOKUP($A580,Cleaned_Customer_Names!$A579:$D2914,4,0)</f>
        <v>Kieta</v>
      </c>
      <c r="E580" s="22">
        <f>VLOOKUP($A580,Cleaned_Medical_Exam!$A579:$J2914,2,0)</f>
        <v>26.84</v>
      </c>
      <c r="F580" s="24">
        <f>VLOOKUP($A580,Cleaned_Medical_Exam!$A579:$J2914,3,0)</f>
        <v>6.5</v>
      </c>
      <c r="G580" s="20" t="str">
        <f>VLOOKUP($A580,Cleaned_Medical_Exam!$A579:$J2914,4,0)</f>
        <v>No</v>
      </c>
      <c r="H580" s="20" t="str">
        <f>VLOOKUP($A580,Cleaned_Medical_Exam!$A579:$J2914,5,0)</f>
        <v>No</v>
      </c>
      <c r="I580" s="20" t="str">
        <f>VLOOKUP($A580,Cleaned_Medical_Exam!$A579:$J2914,6,0)</f>
        <v>No</v>
      </c>
      <c r="J580" s="48">
        <f>VLOOKUP($A580,Cleaned_Medical_Exam!$A579:$J2914,7,0)</f>
        <v>0</v>
      </c>
      <c r="K580" s="8" t="str">
        <f>VLOOKUP($A580,Cleaned_Medical_Exam!$A579:$J2914,8,0)</f>
        <v>Yes</v>
      </c>
      <c r="L580" s="20" t="str">
        <f>VLOOKUP($A580,Cleaned_Medical_Exam!$A579:$J2914,9,0)</f>
        <v>Overweight</v>
      </c>
      <c r="M580" s="20" t="str">
        <f>VLOOKUP($A580,Cleaned_Medical_Exam!$A579:$J2914,10,0)</f>
        <v>Diabetes</v>
      </c>
      <c r="N580" s="48">
        <f>_xlfn.XLOOKUP(A580,Cleaned_Hospital_Details!A:A,Cleaned_Hospital_Details!B:B)</f>
        <v>1</v>
      </c>
      <c r="O580" s="49">
        <f>_xlfn.XLOOKUP($A580,Cleaned_Hospital_Details!$A:$A,Cleaned_Hospital_Details!C:C)</f>
        <v>17085.27</v>
      </c>
      <c r="P580" s="8" t="str">
        <f>_xlfn.XLOOKUP($A580,Cleaned_Hospital_Details!$A:$A,Cleaned_Hospital_Details!D:D)</f>
        <v>Tier - 2</v>
      </c>
      <c r="Q580" s="8" t="str">
        <f>_xlfn.XLOOKUP($A580,Cleaned_Hospital_Details!$A:$A,Cleaned_Hospital_Details!E:E)</f>
        <v>Tier - 3</v>
      </c>
      <c r="R580" s="8" t="str">
        <f>_xlfn.XLOOKUP($A580,Cleaned_Hospital_Details!$A:$A,Cleaned_Hospital_Details!F:F)</f>
        <v>R1013</v>
      </c>
      <c r="S580" s="15">
        <f>_xlfn.XLOOKUP($A580,Cleaned_Hospital_Details!$A:$A,Cleaned_Hospital_Details!G:G)</f>
        <v>37435</v>
      </c>
      <c r="T580" s="8">
        <f>_xlfn.XLOOKUP($A580,Cleaned_Hospital_Details!$A:$A,Cleaned_Hospital_Details!H:H)</f>
        <v>20</v>
      </c>
      <c r="U580" s="8" t="str">
        <f>_xlfn.XLOOKUP($A580,Cleaned_Hospital_Details!$A:$A,Cleaned_Hospital_Details!I:I)</f>
        <v>Adult</v>
      </c>
      <c r="V580" t="str">
        <f t="shared" si="9"/>
        <v>Kristen Kieta</v>
      </c>
    </row>
    <row r="581" spans="1:22" ht="15.6" x14ac:dyDescent="0.3">
      <c r="A581" s="10" t="s">
        <v>617</v>
      </c>
      <c r="B581" s="8" t="str">
        <f>VLOOKUP(A581,Cleaned_Customer_Names!A580:D2915,2,0)</f>
        <v>Ms.</v>
      </c>
      <c r="C581" s="8" t="str">
        <f>VLOOKUP(A581,Cleaned_Customer_Names!A580:D2915,3,0)</f>
        <v>Maria</v>
      </c>
      <c r="D581" s="8" t="str">
        <f>VLOOKUP($A581,Cleaned_Customer_Names!$A580:$D2915,4,0)</f>
        <v>Velez</v>
      </c>
      <c r="E581" s="22">
        <f>VLOOKUP($A581,Cleaned_Medical_Exam!$A580:$J2915,2,0)</f>
        <v>28.3</v>
      </c>
      <c r="F581" s="24">
        <f>VLOOKUP($A581,Cleaned_Medical_Exam!$A580:$J2915,3,0)</f>
        <v>5.73</v>
      </c>
      <c r="G581" s="20" t="str">
        <f>VLOOKUP($A581,Cleaned_Medical_Exam!$A580:$J2915,4,0)</f>
        <v>No</v>
      </c>
      <c r="H581" s="20" t="str">
        <f>VLOOKUP($A581,Cleaned_Medical_Exam!$A580:$J2915,5,0)</f>
        <v>No</v>
      </c>
      <c r="I581" s="20" t="str">
        <f>VLOOKUP($A581,Cleaned_Medical_Exam!$A580:$J2915,6,0)</f>
        <v>Yes</v>
      </c>
      <c r="J581" s="48">
        <f>VLOOKUP($A581,Cleaned_Medical_Exam!$A580:$J2915,7,0)</f>
        <v>1</v>
      </c>
      <c r="K581" s="8" t="str">
        <f>VLOOKUP($A581,Cleaned_Medical_Exam!$A580:$J2915,8,0)</f>
        <v>Yes</v>
      </c>
      <c r="L581" s="20" t="str">
        <f>VLOOKUP($A581,Cleaned_Medical_Exam!$A580:$J2915,9,0)</f>
        <v>Overweight</v>
      </c>
      <c r="M581" s="20" t="str">
        <f>VLOOKUP($A581,Cleaned_Medical_Exam!$A580:$J2915,10,0)</f>
        <v>Prediabetes</v>
      </c>
      <c r="N581" s="48">
        <f>_xlfn.XLOOKUP(A581,Cleaned_Hospital_Details!A:A,Cleaned_Hospital_Details!B:B)</f>
        <v>0</v>
      </c>
      <c r="O581" s="49">
        <f>_xlfn.XLOOKUP($A581,Cleaned_Hospital_Details!$A:$A,Cleaned_Hospital_Details!C:C)</f>
        <v>17081.080000000002</v>
      </c>
      <c r="P581" s="8" t="str">
        <f>_xlfn.XLOOKUP($A581,Cleaned_Hospital_Details!$A:$A,Cleaned_Hospital_Details!D:D)</f>
        <v>Tier - 2</v>
      </c>
      <c r="Q581" s="8" t="str">
        <f>_xlfn.XLOOKUP($A581,Cleaned_Hospital_Details!$A:$A,Cleaned_Hospital_Details!E:E)</f>
        <v>Tier - 2</v>
      </c>
      <c r="R581" s="8" t="str">
        <f>_xlfn.XLOOKUP($A581,Cleaned_Hospital_Details!$A:$A,Cleaned_Hospital_Details!F:F)</f>
        <v>R1011</v>
      </c>
      <c r="S581" s="15">
        <f>_xlfn.XLOOKUP($A581,Cleaned_Hospital_Details!$A:$A,Cleaned_Hospital_Details!G:G)</f>
        <v>37981</v>
      </c>
      <c r="T581" s="8">
        <f>_xlfn.XLOOKUP($A581,Cleaned_Hospital_Details!$A:$A,Cleaned_Hospital_Details!H:H)</f>
        <v>19</v>
      </c>
      <c r="U581" s="8" t="str">
        <f>_xlfn.XLOOKUP($A581,Cleaned_Hospital_Details!$A:$A,Cleaned_Hospital_Details!I:I)</f>
        <v>Adult</v>
      </c>
      <c r="V581" t="str">
        <f t="shared" si="9"/>
        <v>Maria Velez</v>
      </c>
    </row>
    <row r="582" spans="1:22" ht="15.6" x14ac:dyDescent="0.3">
      <c r="A582" s="10" t="s">
        <v>618</v>
      </c>
      <c r="B582" s="8" t="str">
        <f>VLOOKUP(A582,Cleaned_Customer_Names!A581:D2916,2,0)</f>
        <v>Mr.</v>
      </c>
      <c r="C582" s="8" t="str">
        <f>VLOOKUP(A582,Cleaned_Customer_Names!A581:D2916,3,0)</f>
        <v>Jonathan</v>
      </c>
      <c r="D582" s="8" t="str">
        <f>VLOOKUP($A582,Cleaned_Customer_Names!$A581:$D2916,4,0)</f>
        <v>Bussiere</v>
      </c>
      <c r="E582" s="22">
        <f>VLOOKUP($A582,Cleaned_Medical_Exam!$A581:$J2916,2,0)</f>
        <v>27.06</v>
      </c>
      <c r="F582" s="24">
        <f>VLOOKUP($A582,Cleaned_Medical_Exam!$A581:$J2916,3,0)</f>
        <v>5.74</v>
      </c>
      <c r="G582" s="20" t="str">
        <f>VLOOKUP($A582,Cleaned_Medical_Exam!$A581:$J2916,4,0)</f>
        <v>Yes</v>
      </c>
      <c r="H582" s="20" t="str">
        <f>VLOOKUP($A582,Cleaned_Medical_Exam!$A581:$J2916,5,0)</f>
        <v>No</v>
      </c>
      <c r="I582" s="20" t="str">
        <f>VLOOKUP($A582,Cleaned_Medical_Exam!$A581:$J2916,6,0)</f>
        <v>No</v>
      </c>
      <c r="J582" s="48">
        <f>VLOOKUP($A582,Cleaned_Medical_Exam!$A581:$J2916,7,0)</f>
        <v>0</v>
      </c>
      <c r="K582" s="8" t="str">
        <f>VLOOKUP($A582,Cleaned_Medical_Exam!$A581:$J2916,8,0)</f>
        <v>Yes</v>
      </c>
      <c r="L582" s="20" t="str">
        <f>VLOOKUP($A582,Cleaned_Medical_Exam!$A581:$J2916,9,0)</f>
        <v>Overweight</v>
      </c>
      <c r="M582" s="20" t="str">
        <f>VLOOKUP($A582,Cleaned_Medical_Exam!$A581:$J2916,10,0)</f>
        <v>Prediabetes</v>
      </c>
      <c r="N582" s="48">
        <f>_xlfn.XLOOKUP(A582,Cleaned_Hospital_Details!A:A,Cleaned_Hospital_Details!B:B)</f>
        <v>0</v>
      </c>
      <c r="O582" s="49">
        <f>_xlfn.XLOOKUP($A582,Cleaned_Hospital_Details!$A:$A,Cleaned_Hospital_Details!C:C)</f>
        <v>17043.34</v>
      </c>
      <c r="P582" s="8" t="str">
        <f>_xlfn.XLOOKUP($A582,Cleaned_Hospital_Details!$A:$A,Cleaned_Hospital_Details!D:D)</f>
        <v>Tier - 2</v>
      </c>
      <c r="Q582" s="8" t="str">
        <f>_xlfn.XLOOKUP($A582,Cleaned_Hospital_Details!$A:$A,Cleaned_Hospital_Details!E:E)</f>
        <v>Tier - 3</v>
      </c>
      <c r="R582" s="8" t="str">
        <f>_xlfn.XLOOKUP($A582,Cleaned_Hospital_Details!$A:$A,Cleaned_Hospital_Details!F:F)</f>
        <v>R1013</v>
      </c>
      <c r="S582" s="15">
        <f>_xlfn.XLOOKUP($A582,Cleaned_Hospital_Details!$A:$A,Cleaned_Hospital_Details!G:G)</f>
        <v>35226</v>
      </c>
      <c r="T582" s="8">
        <f>_xlfn.XLOOKUP($A582,Cleaned_Hospital_Details!$A:$A,Cleaned_Hospital_Details!H:H)</f>
        <v>26</v>
      </c>
      <c r="U582" s="8" t="str">
        <f>_xlfn.XLOOKUP($A582,Cleaned_Hospital_Details!$A:$A,Cleaned_Hospital_Details!I:I)</f>
        <v>Adult</v>
      </c>
      <c r="V582" t="str">
        <f t="shared" si="9"/>
        <v>Jonathan Bussiere</v>
      </c>
    </row>
    <row r="583" spans="1:22" ht="15.6" x14ac:dyDescent="0.3">
      <c r="A583" s="10" t="s">
        <v>619</v>
      </c>
      <c r="B583" s="8" t="str">
        <f>VLOOKUP(A583,Cleaned_Customer_Names!A582:D2917,2,0)</f>
        <v>Mr.</v>
      </c>
      <c r="C583" s="8" t="str">
        <f>VLOOKUP(A583,Cleaned_Customer_Names!A582:D2917,3,0)</f>
        <v>Phil</v>
      </c>
      <c r="D583" s="8" t="str">
        <f>VLOOKUP($A583,Cleaned_Customer_Names!$A582:$D2917,4,0)</f>
        <v>McCartney</v>
      </c>
      <c r="E583" s="22">
        <f>VLOOKUP($A583,Cleaned_Medical_Exam!$A582:$J2917,2,0)</f>
        <v>47.13</v>
      </c>
      <c r="F583" s="24">
        <f>VLOOKUP($A583,Cleaned_Medical_Exam!$A582:$J2917,3,0)</f>
        <v>8.6999999999999993</v>
      </c>
      <c r="G583" s="20" t="str">
        <f>VLOOKUP($A583,Cleaned_Medical_Exam!$A582:$J2917,4,0)</f>
        <v>No</v>
      </c>
      <c r="H583" s="20" t="str">
        <f>VLOOKUP($A583,Cleaned_Medical_Exam!$A582:$J2917,5,0)</f>
        <v>No</v>
      </c>
      <c r="I583" s="20" t="str">
        <f>VLOOKUP($A583,Cleaned_Medical_Exam!$A582:$J2917,6,0)</f>
        <v>No</v>
      </c>
      <c r="J583" s="48">
        <f>VLOOKUP($A583,Cleaned_Medical_Exam!$A582:$J2917,7,0)</f>
        <v>0</v>
      </c>
      <c r="K583" s="8" t="str">
        <f>VLOOKUP($A583,Cleaned_Medical_Exam!$A582:$J2917,8,0)</f>
        <v>No</v>
      </c>
      <c r="L583" s="20" t="str">
        <f>VLOOKUP($A583,Cleaned_Medical_Exam!$A582:$J2917,9,0)</f>
        <v>Obesity</v>
      </c>
      <c r="M583" s="20" t="str">
        <f>VLOOKUP($A583,Cleaned_Medical_Exam!$A582:$J2917,10,0)</f>
        <v>Diabetes</v>
      </c>
      <c r="N583" s="48">
        <f>_xlfn.XLOOKUP(A583,Cleaned_Hospital_Details!A:A,Cleaned_Hospital_Details!B:B)</f>
        <v>0</v>
      </c>
      <c r="O583" s="49">
        <f>_xlfn.XLOOKUP($A583,Cleaned_Hospital_Details!$A:$A,Cleaned_Hospital_Details!C:C)</f>
        <v>17016.009999999998</v>
      </c>
      <c r="P583" s="8" t="str">
        <f>_xlfn.XLOOKUP($A583,Cleaned_Hospital_Details!$A:$A,Cleaned_Hospital_Details!D:D)</f>
        <v>Tier - 2</v>
      </c>
      <c r="Q583" s="8" t="str">
        <f>_xlfn.XLOOKUP($A583,Cleaned_Hospital_Details!$A:$A,Cleaned_Hospital_Details!E:E)</f>
        <v>Tier - 2</v>
      </c>
      <c r="R583" s="8" t="str">
        <f>_xlfn.XLOOKUP($A583,Cleaned_Hospital_Details!$A:$A,Cleaned_Hospital_Details!F:F)</f>
        <v>R1023</v>
      </c>
      <c r="S583" s="15">
        <f>_xlfn.XLOOKUP($A583,Cleaned_Hospital_Details!$A:$A,Cleaned_Hospital_Details!G:G)</f>
        <v>26167</v>
      </c>
      <c r="T583" s="8">
        <f>_xlfn.XLOOKUP($A583,Cleaned_Hospital_Details!$A:$A,Cleaned_Hospital_Details!H:H)</f>
        <v>51</v>
      </c>
      <c r="U583" s="8" t="str">
        <f>_xlfn.XLOOKUP($A583,Cleaned_Hospital_Details!$A:$A,Cleaned_Hospital_Details!I:I)</f>
        <v>Adult</v>
      </c>
      <c r="V583" t="str">
        <f t="shared" si="9"/>
        <v>Phil McCartney</v>
      </c>
    </row>
    <row r="584" spans="1:22" ht="15.6" x14ac:dyDescent="0.3">
      <c r="A584" s="10" t="s">
        <v>620</v>
      </c>
      <c r="B584" s="8" t="str">
        <f>VLOOKUP(A584,Cleaned_Customer_Names!A583:D2918,2,0)</f>
        <v>Ms.</v>
      </c>
      <c r="C584" s="8" t="str">
        <f>VLOOKUP(A584,Cleaned_Customer_Names!A583:D2918,3,0)</f>
        <v>Benjamina</v>
      </c>
      <c r="D584" s="8" t="str">
        <f>VLOOKUP($A584,Cleaned_Customer_Names!$A583:$D2918,4,0)</f>
        <v>Bambauer</v>
      </c>
      <c r="E584" s="22">
        <f>VLOOKUP($A584,Cleaned_Medical_Exam!$A583:$J2918,2,0)</f>
        <v>51.72</v>
      </c>
      <c r="F584" s="24">
        <f>VLOOKUP($A584,Cleaned_Medical_Exam!$A583:$J2918,3,0)</f>
        <v>5.09</v>
      </c>
      <c r="G584" s="20" t="str">
        <f>VLOOKUP($A584,Cleaned_Medical_Exam!$A583:$J2918,4,0)</f>
        <v>No</v>
      </c>
      <c r="H584" s="20" t="str">
        <f>VLOOKUP($A584,Cleaned_Medical_Exam!$A583:$J2918,5,0)</f>
        <v>No</v>
      </c>
      <c r="I584" s="20" t="str">
        <f>VLOOKUP($A584,Cleaned_Medical_Exam!$A583:$J2918,6,0)</f>
        <v>No</v>
      </c>
      <c r="J584" s="48">
        <f>VLOOKUP($A584,Cleaned_Medical_Exam!$A583:$J2918,7,0)</f>
        <v>0</v>
      </c>
      <c r="K584" s="8" t="str">
        <f>VLOOKUP($A584,Cleaned_Medical_Exam!$A583:$J2918,8,0)</f>
        <v>No</v>
      </c>
      <c r="L584" s="20" t="str">
        <f>VLOOKUP($A584,Cleaned_Medical_Exam!$A583:$J2918,9,0)</f>
        <v>Obesity</v>
      </c>
      <c r="M584" s="20" t="str">
        <f>VLOOKUP($A584,Cleaned_Medical_Exam!$A583:$J2918,10,0)</f>
        <v>Normal</v>
      </c>
      <c r="N584" s="48">
        <f>_xlfn.XLOOKUP(A584,Cleaned_Hospital_Details!A:A,Cleaned_Hospital_Details!B:B)</f>
        <v>2</v>
      </c>
      <c r="O584" s="49">
        <f>_xlfn.XLOOKUP($A584,Cleaned_Hospital_Details!$A:$A,Cleaned_Hospital_Details!C:C)</f>
        <v>16990.55</v>
      </c>
      <c r="P584" s="8" t="str">
        <f>_xlfn.XLOOKUP($A584,Cleaned_Hospital_Details!$A:$A,Cleaned_Hospital_Details!D:D)</f>
        <v>Tier - 2</v>
      </c>
      <c r="Q584" s="8" t="str">
        <f>_xlfn.XLOOKUP($A584,Cleaned_Hospital_Details!$A:$A,Cleaned_Hospital_Details!E:E)</f>
        <v>Tier - 3</v>
      </c>
      <c r="R584" s="8" t="str">
        <f>_xlfn.XLOOKUP($A584,Cleaned_Hospital_Details!$A:$A,Cleaned_Hospital_Details!F:F)</f>
        <v>R1012</v>
      </c>
      <c r="S584" s="15">
        <f>_xlfn.XLOOKUP($A584,Cleaned_Hospital_Details!$A:$A,Cleaned_Hospital_Details!G:G)</f>
        <v>29418</v>
      </c>
      <c r="T584" s="8">
        <f>_xlfn.XLOOKUP($A584,Cleaned_Hospital_Details!$A:$A,Cleaned_Hospital_Details!H:H)</f>
        <v>42</v>
      </c>
      <c r="U584" s="8" t="str">
        <f>_xlfn.XLOOKUP($A584,Cleaned_Hospital_Details!$A:$A,Cleaned_Hospital_Details!I:I)</f>
        <v>Adult</v>
      </c>
      <c r="V584" t="str">
        <f t="shared" si="9"/>
        <v>Benjamina Bambauer</v>
      </c>
    </row>
    <row r="585" spans="1:22" ht="15.6" x14ac:dyDescent="0.3">
      <c r="A585" s="10" t="s">
        <v>621</v>
      </c>
      <c r="B585" s="8" t="str">
        <f>VLOOKUP(A585,Cleaned_Customer_Names!A584:D2919,2,0)</f>
        <v>Mr.</v>
      </c>
      <c r="C585" s="8" t="str">
        <f>VLOOKUP(A585,Cleaned_Customer_Names!A584:D2919,3,0)</f>
        <v>Christopher</v>
      </c>
      <c r="D585" s="8" t="str">
        <f>VLOOKUP($A585,Cleaned_Customer_Names!$A584:$D2919,4,0)</f>
        <v>Mertz</v>
      </c>
      <c r="E585" s="22">
        <f>VLOOKUP($A585,Cleaned_Medical_Exam!$A584:$J2919,2,0)</f>
        <v>48.59</v>
      </c>
      <c r="F585" s="24">
        <f>VLOOKUP($A585,Cleaned_Medical_Exam!$A584:$J2919,3,0)</f>
        <v>5.57</v>
      </c>
      <c r="G585" s="20" t="str">
        <f>VLOOKUP($A585,Cleaned_Medical_Exam!$A584:$J2919,4,0)</f>
        <v>No</v>
      </c>
      <c r="H585" s="20" t="str">
        <f>VLOOKUP($A585,Cleaned_Medical_Exam!$A584:$J2919,5,0)</f>
        <v>No</v>
      </c>
      <c r="I585" s="20" t="str">
        <f>VLOOKUP($A585,Cleaned_Medical_Exam!$A584:$J2919,6,0)</f>
        <v>No</v>
      </c>
      <c r="J585" s="48">
        <f>VLOOKUP($A585,Cleaned_Medical_Exam!$A584:$J2919,7,0)</f>
        <v>0</v>
      </c>
      <c r="K585" s="8" t="str">
        <f>VLOOKUP($A585,Cleaned_Medical_Exam!$A584:$J2919,8,0)</f>
        <v>No</v>
      </c>
      <c r="L585" s="20" t="str">
        <f>VLOOKUP($A585,Cleaned_Medical_Exam!$A584:$J2919,9,0)</f>
        <v>Obesity</v>
      </c>
      <c r="M585" s="20" t="str">
        <f>VLOOKUP($A585,Cleaned_Medical_Exam!$A584:$J2919,10,0)</f>
        <v>Normal</v>
      </c>
      <c r="N585" s="48">
        <f>_xlfn.XLOOKUP(A585,Cleaned_Hospital_Details!A:A,Cleaned_Hospital_Details!B:B)</f>
        <v>2</v>
      </c>
      <c r="O585" s="49">
        <f>_xlfn.XLOOKUP($A585,Cleaned_Hospital_Details!$A:$A,Cleaned_Hospital_Details!C:C)</f>
        <v>16921.09</v>
      </c>
      <c r="P585" s="8" t="str">
        <f>_xlfn.XLOOKUP($A585,Cleaned_Hospital_Details!$A:$A,Cleaned_Hospital_Details!D:D)</f>
        <v>Tier - 2</v>
      </c>
      <c r="Q585" s="8" t="str">
        <f>_xlfn.XLOOKUP($A585,Cleaned_Hospital_Details!$A:$A,Cleaned_Hospital_Details!E:E)</f>
        <v>Tier - 3</v>
      </c>
      <c r="R585" s="8" t="str">
        <f>_xlfn.XLOOKUP($A585,Cleaned_Hospital_Details!$A:$A,Cleaned_Hospital_Details!F:F)</f>
        <v>R1023</v>
      </c>
      <c r="S585" s="15">
        <f>_xlfn.XLOOKUP($A585,Cleaned_Hospital_Details!$A:$A,Cleaned_Hospital_Details!G:G)</f>
        <v>28362</v>
      </c>
      <c r="T585" s="8">
        <f>_xlfn.XLOOKUP($A585,Cleaned_Hospital_Details!$A:$A,Cleaned_Hospital_Details!H:H)</f>
        <v>45</v>
      </c>
      <c r="U585" s="8" t="str">
        <f>_xlfn.XLOOKUP($A585,Cleaned_Hospital_Details!$A:$A,Cleaned_Hospital_Details!I:I)</f>
        <v>Adult</v>
      </c>
      <c r="V585" t="str">
        <f t="shared" si="9"/>
        <v>Christopher Mertz</v>
      </c>
    </row>
    <row r="586" spans="1:22" ht="15.6" x14ac:dyDescent="0.3">
      <c r="A586" s="10" t="s">
        <v>622</v>
      </c>
      <c r="B586" s="8" t="str">
        <f>VLOOKUP(A586,Cleaned_Customer_Names!A585:D2920,2,0)</f>
        <v>Ms.</v>
      </c>
      <c r="C586" s="8" t="str">
        <f>VLOOKUP(A586,Cleaned_Customer_Names!A585:D2920,3,0)</f>
        <v>Alison</v>
      </c>
      <c r="D586" s="8" t="str">
        <f>VLOOKUP($A586,Cleaned_Customer_Names!$A585:$D2920,4,0)</f>
        <v>Mason</v>
      </c>
      <c r="E586" s="22">
        <f>VLOOKUP($A586,Cleaned_Medical_Exam!$A585:$J2920,2,0)</f>
        <v>45.18</v>
      </c>
      <c r="F586" s="24">
        <f>VLOOKUP($A586,Cleaned_Medical_Exam!$A585:$J2920,3,0)</f>
        <v>10.87</v>
      </c>
      <c r="G586" s="20" t="str">
        <f>VLOOKUP($A586,Cleaned_Medical_Exam!$A585:$J2920,4,0)</f>
        <v>No</v>
      </c>
      <c r="H586" s="20" t="str">
        <f>VLOOKUP($A586,Cleaned_Medical_Exam!$A585:$J2920,5,0)</f>
        <v>No</v>
      </c>
      <c r="I586" s="20" t="str">
        <f>VLOOKUP($A586,Cleaned_Medical_Exam!$A585:$J2920,6,0)</f>
        <v>No</v>
      </c>
      <c r="J586" s="48">
        <f>VLOOKUP($A586,Cleaned_Medical_Exam!$A585:$J2920,7,0)</f>
        <v>0</v>
      </c>
      <c r="K586" s="8" t="str">
        <f>VLOOKUP($A586,Cleaned_Medical_Exam!$A585:$J2920,8,0)</f>
        <v>No</v>
      </c>
      <c r="L586" s="20" t="str">
        <f>VLOOKUP($A586,Cleaned_Medical_Exam!$A585:$J2920,9,0)</f>
        <v>Obesity</v>
      </c>
      <c r="M586" s="20" t="str">
        <f>VLOOKUP($A586,Cleaned_Medical_Exam!$A585:$J2920,10,0)</f>
        <v>Diabetes</v>
      </c>
      <c r="N586" s="48">
        <f>_xlfn.XLOOKUP(A586,Cleaned_Hospital_Details!A:A,Cleaned_Hospital_Details!B:B)</f>
        <v>0</v>
      </c>
      <c r="O586" s="49">
        <f>_xlfn.XLOOKUP($A586,Cleaned_Hospital_Details!$A:$A,Cleaned_Hospital_Details!C:C)</f>
        <v>16903.5</v>
      </c>
      <c r="P586" s="8" t="str">
        <f>_xlfn.XLOOKUP($A586,Cleaned_Hospital_Details!$A:$A,Cleaned_Hospital_Details!D:D)</f>
        <v>Tier - 2</v>
      </c>
      <c r="Q586" s="8" t="str">
        <f>_xlfn.XLOOKUP($A586,Cleaned_Hospital_Details!$A:$A,Cleaned_Hospital_Details!E:E)</f>
        <v>Tier - 3</v>
      </c>
      <c r="R586" s="8" t="str">
        <f>_xlfn.XLOOKUP($A586,Cleaned_Hospital_Details!$A:$A,Cleaned_Hospital_Details!F:F)</f>
        <v>R1012</v>
      </c>
      <c r="S586" s="15">
        <f>_xlfn.XLOOKUP($A586,Cleaned_Hospital_Details!$A:$A,Cleaned_Hospital_Details!G:G)</f>
        <v>25132</v>
      </c>
      <c r="T586" s="8">
        <f>_xlfn.XLOOKUP($A586,Cleaned_Hospital_Details!$A:$A,Cleaned_Hospital_Details!H:H)</f>
        <v>54</v>
      </c>
      <c r="U586" s="8" t="str">
        <f>_xlfn.XLOOKUP($A586,Cleaned_Hospital_Details!$A:$A,Cleaned_Hospital_Details!I:I)</f>
        <v>Adult</v>
      </c>
      <c r="V586" t="str">
        <f t="shared" si="9"/>
        <v>Alison Mason</v>
      </c>
    </row>
    <row r="587" spans="1:22" ht="15.6" x14ac:dyDescent="0.3">
      <c r="A587" s="10" t="s">
        <v>623</v>
      </c>
      <c r="B587" s="8" t="str">
        <f>VLOOKUP(A587,Cleaned_Customer_Names!A586:D2921,2,0)</f>
        <v>Ms.</v>
      </c>
      <c r="C587" s="8" t="str">
        <f>VLOOKUP(A587,Cleaned_Customer_Names!A586:D2921,3,0)</f>
        <v>Caroline</v>
      </c>
      <c r="D587" s="8" t="str">
        <f>VLOOKUP($A587,Cleaned_Customer_Names!$A586:$D2921,4,0)</f>
        <v>Rotich</v>
      </c>
      <c r="E587" s="22">
        <f>VLOOKUP($A587,Cleaned_Medical_Exam!$A586:$J2921,2,0)</f>
        <v>27.9</v>
      </c>
      <c r="F587" s="24">
        <f>VLOOKUP($A587,Cleaned_Medical_Exam!$A586:$J2921,3,0)</f>
        <v>6.02</v>
      </c>
      <c r="G587" s="20" t="str">
        <f>VLOOKUP($A587,Cleaned_Medical_Exam!$A586:$J2921,4,0)</f>
        <v>No</v>
      </c>
      <c r="H587" s="20" t="str">
        <f>VLOOKUP($A587,Cleaned_Medical_Exam!$A586:$J2921,5,0)</f>
        <v>No</v>
      </c>
      <c r="I587" s="20" t="str">
        <f>VLOOKUP($A587,Cleaned_Medical_Exam!$A586:$J2921,6,0)</f>
        <v>Yes</v>
      </c>
      <c r="J587" s="48">
        <f>VLOOKUP($A587,Cleaned_Medical_Exam!$A586:$J2921,7,0)</f>
        <v>1</v>
      </c>
      <c r="K587" s="8" t="str">
        <f>VLOOKUP($A587,Cleaned_Medical_Exam!$A586:$J2921,8,0)</f>
        <v>Yes</v>
      </c>
      <c r="L587" s="20" t="str">
        <f>VLOOKUP($A587,Cleaned_Medical_Exam!$A586:$J2921,9,0)</f>
        <v>Overweight</v>
      </c>
      <c r="M587" s="20" t="str">
        <f>VLOOKUP($A587,Cleaned_Medical_Exam!$A586:$J2921,10,0)</f>
        <v>Prediabetes</v>
      </c>
      <c r="N587" s="48">
        <f>_xlfn.XLOOKUP(A587,Cleaned_Hospital_Details!A:A,Cleaned_Hospital_Details!B:B)</f>
        <v>0</v>
      </c>
      <c r="O587" s="49">
        <f>_xlfn.XLOOKUP($A587,Cleaned_Hospital_Details!$A:$A,Cleaned_Hospital_Details!C:C)</f>
        <v>16884.919999999998</v>
      </c>
      <c r="P587" s="8" t="str">
        <f>_xlfn.XLOOKUP($A587,Cleaned_Hospital_Details!$A:$A,Cleaned_Hospital_Details!D:D)</f>
        <v>Tier - 2</v>
      </c>
      <c r="Q587" s="8" t="str">
        <f>_xlfn.XLOOKUP($A587,Cleaned_Hospital_Details!$A:$A,Cleaned_Hospital_Details!E:E)</f>
        <v>Tier - 2</v>
      </c>
      <c r="R587" s="8" t="str">
        <f>_xlfn.XLOOKUP($A587,Cleaned_Hospital_Details!$A:$A,Cleaned_Hospital_Details!F:F)</f>
        <v>R1011</v>
      </c>
      <c r="S587" s="15">
        <f>_xlfn.XLOOKUP($A587,Cleaned_Hospital_Details!$A:$A,Cleaned_Hospital_Details!G:G)</f>
        <v>37874</v>
      </c>
      <c r="T587" s="8">
        <f>_xlfn.XLOOKUP($A587,Cleaned_Hospital_Details!$A:$A,Cleaned_Hospital_Details!H:H)</f>
        <v>19</v>
      </c>
      <c r="U587" s="8" t="str">
        <f>_xlfn.XLOOKUP($A587,Cleaned_Hospital_Details!$A:$A,Cleaned_Hospital_Details!I:I)</f>
        <v>Adult</v>
      </c>
      <c r="V587" t="str">
        <f t="shared" si="9"/>
        <v>Caroline Rotich</v>
      </c>
    </row>
    <row r="588" spans="1:22" ht="15.6" x14ac:dyDescent="0.3">
      <c r="A588" s="10" t="s">
        <v>624</v>
      </c>
      <c r="B588" s="8" t="str">
        <f>VLOOKUP(A588,Cleaned_Customer_Names!A587:D2922,2,0)</f>
        <v>Ms.</v>
      </c>
      <c r="C588" s="8" t="str">
        <f>VLOOKUP(A588,Cleaned_Customer_Names!A587:D2922,3,0)</f>
        <v>Alexis</v>
      </c>
      <c r="D588" s="8" t="str">
        <f>VLOOKUP($A588,Cleaned_Customer_Names!$A587:$D2922,4,0)</f>
        <v>Fetzer</v>
      </c>
      <c r="E588" s="22">
        <f>VLOOKUP($A588,Cleaned_Medical_Exam!$A587:$J2922,2,0)</f>
        <v>51.33</v>
      </c>
      <c r="F588" s="24">
        <f>VLOOKUP($A588,Cleaned_Medical_Exam!$A587:$J2922,3,0)</f>
        <v>7</v>
      </c>
      <c r="G588" s="20" t="str">
        <f>VLOOKUP($A588,Cleaned_Medical_Exam!$A587:$J2922,4,0)</f>
        <v>No</v>
      </c>
      <c r="H588" s="20" t="str">
        <f>VLOOKUP($A588,Cleaned_Medical_Exam!$A587:$J2922,5,0)</f>
        <v>No</v>
      </c>
      <c r="I588" s="20" t="str">
        <f>VLOOKUP($A588,Cleaned_Medical_Exam!$A587:$J2922,6,0)</f>
        <v>No</v>
      </c>
      <c r="J588" s="48">
        <f>VLOOKUP($A588,Cleaned_Medical_Exam!$A587:$J2922,7,0)</f>
        <v>0</v>
      </c>
      <c r="K588" s="8" t="str">
        <f>VLOOKUP($A588,Cleaned_Medical_Exam!$A587:$J2922,8,0)</f>
        <v>No</v>
      </c>
      <c r="L588" s="20" t="str">
        <f>VLOOKUP($A588,Cleaned_Medical_Exam!$A587:$J2922,9,0)</f>
        <v>Obesity</v>
      </c>
      <c r="M588" s="20" t="str">
        <f>VLOOKUP($A588,Cleaned_Medical_Exam!$A587:$J2922,10,0)</f>
        <v>Diabetes</v>
      </c>
      <c r="N588" s="48">
        <f>_xlfn.XLOOKUP(A588,Cleaned_Hospital_Details!A:A,Cleaned_Hospital_Details!B:B)</f>
        <v>0</v>
      </c>
      <c r="O588" s="49">
        <f>_xlfn.XLOOKUP($A588,Cleaned_Hospital_Details!$A:$A,Cleaned_Hospital_Details!C:C)</f>
        <v>16841.32</v>
      </c>
      <c r="P588" s="8" t="str">
        <f>_xlfn.XLOOKUP($A588,Cleaned_Hospital_Details!$A:$A,Cleaned_Hospital_Details!D:D)</f>
        <v>Tier - 2</v>
      </c>
      <c r="Q588" s="8" t="str">
        <f>_xlfn.XLOOKUP($A588,Cleaned_Hospital_Details!$A:$A,Cleaned_Hospital_Details!E:E)</f>
        <v>Tier - 3</v>
      </c>
      <c r="R588" s="8" t="str">
        <f>_xlfn.XLOOKUP($A588,Cleaned_Hospital_Details!$A:$A,Cleaned_Hospital_Details!F:F)</f>
        <v>R1011</v>
      </c>
      <c r="S588" s="15">
        <f>_xlfn.XLOOKUP($A588,Cleaned_Hospital_Details!$A:$A,Cleaned_Hospital_Details!G:G)</f>
        <v>27249</v>
      </c>
      <c r="T588" s="8">
        <f>_xlfn.XLOOKUP($A588,Cleaned_Hospital_Details!$A:$A,Cleaned_Hospital_Details!H:H)</f>
        <v>48</v>
      </c>
      <c r="U588" s="8" t="str">
        <f>_xlfn.XLOOKUP($A588,Cleaned_Hospital_Details!$A:$A,Cleaned_Hospital_Details!I:I)</f>
        <v>Adult</v>
      </c>
      <c r="V588" t="str">
        <f t="shared" si="9"/>
        <v>Alexis Fetzer</v>
      </c>
    </row>
    <row r="589" spans="1:22" ht="15.6" x14ac:dyDescent="0.3">
      <c r="A589" s="10" t="s">
        <v>625</v>
      </c>
      <c r="B589" s="8" t="str">
        <f>VLOOKUP(A589,Cleaned_Customer_Names!A588:D2923,2,0)</f>
        <v>Ms.</v>
      </c>
      <c r="C589" s="8" t="str">
        <f>VLOOKUP(A589,Cleaned_Customer_Names!A588:D2923,3,0)</f>
        <v>Shanda</v>
      </c>
      <c r="D589" s="8" t="str">
        <f>VLOOKUP($A589,Cleaned_Customer_Names!$A588:$D2923,4,0)</f>
        <v>Mattis</v>
      </c>
      <c r="E589" s="22">
        <f>VLOOKUP($A589,Cleaned_Medical_Exam!$A588:$J2923,2,0)</f>
        <v>30.59</v>
      </c>
      <c r="F589" s="24">
        <f>VLOOKUP($A589,Cleaned_Medical_Exam!$A588:$J2923,3,0)</f>
        <v>5.56</v>
      </c>
      <c r="G589" s="20" t="str">
        <f>VLOOKUP($A589,Cleaned_Medical_Exam!$A588:$J2923,4,0)</f>
        <v>Yes</v>
      </c>
      <c r="H589" s="20" t="str">
        <f>VLOOKUP($A589,Cleaned_Medical_Exam!$A588:$J2923,5,0)</f>
        <v>No</v>
      </c>
      <c r="I589" s="20" t="str">
        <f>VLOOKUP($A589,Cleaned_Medical_Exam!$A588:$J2923,6,0)</f>
        <v>No</v>
      </c>
      <c r="J589" s="48">
        <f>VLOOKUP($A589,Cleaned_Medical_Exam!$A588:$J2923,7,0)</f>
        <v>1</v>
      </c>
      <c r="K589" s="8" t="str">
        <f>VLOOKUP($A589,Cleaned_Medical_Exam!$A588:$J2923,8,0)</f>
        <v>No</v>
      </c>
      <c r="L589" s="20" t="str">
        <f>VLOOKUP($A589,Cleaned_Medical_Exam!$A588:$J2923,9,0)</f>
        <v>Obesity</v>
      </c>
      <c r="M589" s="20" t="str">
        <f>VLOOKUP($A589,Cleaned_Medical_Exam!$A588:$J2923,10,0)</f>
        <v>Normal</v>
      </c>
      <c r="N589" s="48">
        <f>_xlfn.XLOOKUP(A589,Cleaned_Hospital_Details!A:A,Cleaned_Hospital_Details!B:B)</f>
        <v>1</v>
      </c>
      <c r="O589" s="49">
        <f>_xlfn.XLOOKUP($A589,Cleaned_Hospital_Details!$A:$A,Cleaned_Hospital_Details!C:C)</f>
        <v>16796.41</v>
      </c>
      <c r="P589" s="8" t="str">
        <f>_xlfn.XLOOKUP($A589,Cleaned_Hospital_Details!$A:$A,Cleaned_Hospital_Details!D:D)</f>
        <v>Tier - 2</v>
      </c>
      <c r="Q589" s="8" t="str">
        <f>_xlfn.XLOOKUP($A589,Cleaned_Hospital_Details!$A:$A,Cleaned_Hospital_Details!E:E)</f>
        <v>Tier - 3</v>
      </c>
      <c r="R589" s="8" t="str">
        <f>_xlfn.XLOOKUP($A589,Cleaned_Hospital_Details!$A:$A,Cleaned_Hospital_Details!F:F)</f>
        <v>R1024</v>
      </c>
      <c r="S589" s="15">
        <f>_xlfn.XLOOKUP($A589,Cleaned_Hospital_Details!$A:$A,Cleaned_Hospital_Details!G:G)</f>
        <v>34991</v>
      </c>
      <c r="T589" s="8">
        <f>_xlfn.XLOOKUP($A589,Cleaned_Hospital_Details!$A:$A,Cleaned_Hospital_Details!H:H)</f>
        <v>27</v>
      </c>
      <c r="U589" s="8" t="str">
        <f>_xlfn.XLOOKUP($A589,Cleaned_Hospital_Details!$A:$A,Cleaned_Hospital_Details!I:I)</f>
        <v>Adult</v>
      </c>
      <c r="V589" t="str">
        <f t="shared" si="9"/>
        <v>Shanda Mattis</v>
      </c>
    </row>
    <row r="590" spans="1:22" ht="15.6" x14ac:dyDescent="0.3">
      <c r="A590" s="10" t="s">
        <v>626</v>
      </c>
      <c r="B590" s="8" t="str">
        <f>VLOOKUP(A590,Cleaned_Customer_Names!A589:D2924,2,0)</f>
        <v>Mrs.</v>
      </c>
      <c r="C590" s="8" t="str">
        <f>VLOOKUP(A590,Cleaned_Customer_Names!A589:D2924,3,0)</f>
        <v>Lacey</v>
      </c>
      <c r="D590" s="8" t="str">
        <f>VLOOKUP($A590,Cleaned_Customer_Names!$A589:$D2924,4,0)</f>
        <v>Cochran</v>
      </c>
      <c r="E590" s="22">
        <f>VLOOKUP($A590,Cleaned_Medical_Exam!$A589:$J2924,2,0)</f>
        <v>39.229999999999997</v>
      </c>
      <c r="F590" s="24">
        <f>VLOOKUP($A590,Cleaned_Medical_Exam!$A589:$J2924,3,0)</f>
        <v>8.4499999999999993</v>
      </c>
      <c r="G590" s="20" t="str">
        <f>VLOOKUP($A590,Cleaned_Medical_Exam!$A589:$J2924,4,0)</f>
        <v>No</v>
      </c>
      <c r="H590" s="20" t="str">
        <f>VLOOKUP($A590,Cleaned_Medical_Exam!$A589:$J2924,5,0)</f>
        <v>No</v>
      </c>
      <c r="I590" s="20" t="str">
        <f>VLOOKUP($A590,Cleaned_Medical_Exam!$A589:$J2924,6,0)</f>
        <v>No</v>
      </c>
      <c r="J590" s="48">
        <f>VLOOKUP($A590,Cleaned_Medical_Exam!$A589:$J2924,7,0)</f>
        <v>0</v>
      </c>
      <c r="K590" s="8" t="str">
        <f>VLOOKUP($A590,Cleaned_Medical_Exam!$A589:$J2924,8,0)</f>
        <v>No</v>
      </c>
      <c r="L590" s="20" t="str">
        <f>VLOOKUP($A590,Cleaned_Medical_Exam!$A589:$J2924,9,0)</f>
        <v>Obesity</v>
      </c>
      <c r="M590" s="20" t="str">
        <f>VLOOKUP($A590,Cleaned_Medical_Exam!$A589:$J2924,10,0)</f>
        <v>Diabetes</v>
      </c>
      <c r="N590" s="48">
        <f>_xlfn.XLOOKUP(A590,Cleaned_Hospital_Details!A:A,Cleaned_Hospital_Details!B:B)</f>
        <v>0</v>
      </c>
      <c r="O590" s="49">
        <f>_xlfn.XLOOKUP($A590,Cleaned_Hospital_Details!$A:$A,Cleaned_Hospital_Details!C:C)</f>
        <v>16779.400000000001</v>
      </c>
      <c r="P590" s="8" t="str">
        <f>_xlfn.XLOOKUP($A590,Cleaned_Hospital_Details!$A:$A,Cleaned_Hospital_Details!D:D)</f>
        <v>Tier - 2</v>
      </c>
      <c r="Q590" s="8" t="str">
        <f>_xlfn.XLOOKUP($A590,Cleaned_Hospital_Details!$A:$A,Cleaned_Hospital_Details!E:E)</f>
        <v>Tier - 2</v>
      </c>
      <c r="R590" s="8" t="str">
        <f>_xlfn.XLOOKUP($A590,Cleaned_Hospital_Details!$A:$A,Cleaned_Hospital_Details!F:F)</f>
        <v>R1026</v>
      </c>
      <c r="S590" s="15">
        <f>_xlfn.XLOOKUP($A590,Cleaned_Hospital_Details!$A:$A,Cleaned_Hospital_Details!G:G)</f>
        <v>22856</v>
      </c>
      <c r="T590" s="8">
        <f>_xlfn.XLOOKUP($A590,Cleaned_Hospital_Details!$A:$A,Cleaned_Hospital_Details!H:H)</f>
        <v>60</v>
      </c>
      <c r="U590" s="8" t="str">
        <f>_xlfn.XLOOKUP($A590,Cleaned_Hospital_Details!$A:$A,Cleaned_Hospital_Details!I:I)</f>
        <v>Old</v>
      </c>
      <c r="V590" t="str">
        <f t="shared" si="9"/>
        <v>Lacey Cochran</v>
      </c>
    </row>
    <row r="591" spans="1:22" ht="15.6" x14ac:dyDescent="0.3">
      <c r="A591" s="10" t="s">
        <v>627</v>
      </c>
      <c r="B591" s="8" t="str">
        <f>VLOOKUP(A591,Cleaned_Customer_Names!A590:D2925,2,0)</f>
        <v>Ms.</v>
      </c>
      <c r="C591" s="8" t="str">
        <f>VLOOKUP(A591,Cleaned_Customer_Names!A590:D2925,3,0)</f>
        <v>Laurette</v>
      </c>
      <c r="D591" s="8" t="str">
        <f>VLOOKUP($A591,Cleaned_Customer_Names!$A590:$D2925,4,0)</f>
        <v>Balinsky</v>
      </c>
      <c r="E591" s="22">
        <f>VLOOKUP($A591,Cleaned_Medical_Exam!$A590:$J2925,2,0)</f>
        <v>19.094999999999999</v>
      </c>
      <c r="F591" s="24">
        <f>VLOOKUP($A591,Cleaned_Medical_Exam!$A590:$J2925,3,0)</f>
        <v>6.19</v>
      </c>
      <c r="G591" s="20" t="str">
        <f>VLOOKUP($A591,Cleaned_Medical_Exam!$A590:$J2925,4,0)</f>
        <v>No</v>
      </c>
      <c r="H591" s="20" t="str">
        <f>VLOOKUP($A591,Cleaned_Medical_Exam!$A590:$J2925,5,0)</f>
        <v>No</v>
      </c>
      <c r="I591" s="20" t="str">
        <f>VLOOKUP($A591,Cleaned_Medical_Exam!$A590:$J2925,6,0)</f>
        <v>No</v>
      </c>
      <c r="J591" s="48">
        <f>VLOOKUP($A591,Cleaned_Medical_Exam!$A590:$J2925,7,0)</f>
        <v>0</v>
      </c>
      <c r="K591" s="8" t="str">
        <f>VLOOKUP($A591,Cleaned_Medical_Exam!$A590:$J2925,8,0)</f>
        <v>Yes</v>
      </c>
      <c r="L591" s="20" t="str">
        <f>VLOOKUP($A591,Cleaned_Medical_Exam!$A590:$J2925,9,0)</f>
        <v>Healthy Weight</v>
      </c>
      <c r="M591" s="20" t="str">
        <f>VLOOKUP($A591,Cleaned_Medical_Exam!$A590:$J2925,10,0)</f>
        <v>Prediabetes</v>
      </c>
      <c r="N591" s="48">
        <f>_xlfn.XLOOKUP(A591,Cleaned_Hospital_Details!A:A,Cleaned_Hospital_Details!B:B)</f>
        <v>2</v>
      </c>
      <c r="O591" s="49">
        <f>_xlfn.XLOOKUP($A591,Cleaned_Hospital_Details!$A:$A,Cleaned_Hospital_Details!C:C)</f>
        <v>16776.3</v>
      </c>
      <c r="P591" s="8" t="str">
        <f>_xlfn.XLOOKUP($A591,Cleaned_Hospital_Details!$A:$A,Cleaned_Hospital_Details!D:D)</f>
        <v>Tier - 2</v>
      </c>
      <c r="Q591" s="8" t="str">
        <f>_xlfn.XLOOKUP($A591,Cleaned_Hospital_Details!$A:$A,Cleaned_Hospital_Details!E:E)</f>
        <v>Tier - 2</v>
      </c>
      <c r="R591" s="8" t="str">
        <f>_xlfn.XLOOKUP($A591,Cleaned_Hospital_Details!$A:$A,Cleaned_Hospital_Details!F:F)</f>
        <v>R1024</v>
      </c>
      <c r="S591" s="15">
        <f>_xlfn.XLOOKUP($A591,Cleaned_Hospital_Details!$A:$A,Cleaned_Hospital_Details!G:G)</f>
        <v>32774</v>
      </c>
      <c r="T591" s="8">
        <f>_xlfn.XLOOKUP($A591,Cleaned_Hospital_Details!$A:$A,Cleaned_Hospital_Details!H:H)</f>
        <v>33</v>
      </c>
      <c r="U591" s="8" t="str">
        <f>_xlfn.XLOOKUP($A591,Cleaned_Hospital_Details!$A:$A,Cleaned_Hospital_Details!I:I)</f>
        <v>Adult</v>
      </c>
      <c r="V591" t="str">
        <f t="shared" si="9"/>
        <v>Laurette Balinsky</v>
      </c>
    </row>
    <row r="592" spans="1:22" ht="15.6" x14ac:dyDescent="0.3">
      <c r="A592" s="10" t="s">
        <v>628</v>
      </c>
      <c r="B592" s="8" t="str">
        <f>VLOOKUP(A592,Cleaned_Customer_Names!A591:D2926,2,0)</f>
        <v>Mr.</v>
      </c>
      <c r="C592" s="8" t="str">
        <f>VLOOKUP(A592,Cleaned_Customer_Names!A591:D2926,3,0)</f>
        <v>Jason</v>
      </c>
      <c r="D592" s="8" t="str">
        <f>VLOOKUP($A592,Cleaned_Customer_Names!$A591:$D2926,4,0)</f>
        <v>Reilly</v>
      </c>
      <c r="E592" s="22">
        <f>VLOOKUP($A592,Cleaned_Medical_Exam!$A591:$J2926,2,0)</f>
        <v>49.72</v>
      </c>
      <c r="F592" s="24">
        <f>VLOOKUP($A592,Cleaned_Medical_Exam!$A591:$J2926,3,0)</f>
        <v>7.71</v>
      </c>
      <c r="G592" s="20" t="str">
        <f>VLOOKUP($A592,Cleaned_Medical_Exam!$A591:$J2926,4,0)</f>
        <v>No</v>
      </c>
      <c r="H592" s="20" t="str">
        <f>VLOOKUP($A592,Cleaned_Medical_Exam!$A591:$J2926,5,0)</f>
        <v>No</v>
      </c>
      <c r="I592" s="20" t="str">
        <f>VLOOKUP($A592,Cleaned_Medical_Exam!$A591:$J2926,6,0)</f>
        <v>No</v>
      </c>
      <c r="J592" s="48">
        <f>VLOOKUP($A592,Cleaned_Medical_Exam!$A591:$J2926,7,0)</f>
        <v>0</v>
      </c>
      <c r="K592" s="8" t="str">
        <f>VLOOKUP($A592,Cleaned_Medical_Exam!$A591:$J2926,8,0)</f>
        <v>No</v>
      </c>
      <c r="L592" s="20" t="str">
        <f>VLOOKUP($A592,Cleaned_Medical_Exam!$A591:$J2926,9,0)</f>
        <v>Obesity</v>
      </c>
      <c r="M592" s="20" t="str">
        <f>VLOOKUP($A592,Cleaned_Medical_Exam!$A591:$J2926,10,0)</f>
        <v>Diabetes</v>
      </c>
      <c r="N592" s="48">
        <f>_xlfn.XLOOKUP(A592,Cleaned_Hospital_Details!A:A,Cleaned_Hospital_Details!B:B)</f>
        <v>0</v>
      </c>
      <c r="O592" s="49">
        <f>_xlfn.XLOOKUP($A592,Cleaned_Hospital_Details!$A:$A,Cleaned_Hospital_Details!C:C)</f>
        <v>16770.990000000002</v>
      </c>
      <c r="P592" s="8" t="str">
        <f>_xlfn.XLOOKUP($A592,Cleaned_Hospital_Details!$A:$A,Cleaned_Hospital_Details!D:D)</f>
        <v>Tier - 2</v>
      </c>
      <c r="Q592" s="8" t="str">
        <f>_xlfn.XLOOKUP($A592,Cleaned_Hospital_Details!$A:$A,Cleaned_Hospital_Details!E:E)</f>
        <v>Tier - 1</v>
      </c>
      <c r="R592" s="8" t="str">
        <f>_xlfn.XLOOKUP($A592,Cleaned_Hospital_Details!$A:$A,Cleaned_Hospital_Details!F:F)</f>
        <v>R1012</v>
      </c>
      <c r="S592" s="15">
        <f>_xlfn.XLOOKUP($A592,Cleaned_Hospital_Details!$A:$A,Cleaned_Hospital_Details!G:G)</f>
        <v>27269</v>
      </c>
      <c r="T592" s="8">
        <f>_xlfn.XLOOKUP($A592,Cleaned_Hospital_Details!$A:$A,Cleaned_Hospital_Details!H:H)</f>
        <v>48</v>
      </c>
      <c r="U592" s="8" t="str">
        <f>_xlfn.XLOOKUP($A592,Cleaned_Hospital_Details!$A:$A,Cleaned_Hospital_Details!I:I)</f>
        <v>Adult</v>
      </c>
      <c r="V592" t="str">
        <f t="shared" si="9"/>
        <v>Jason Reilly</v>
      </c>
    </row>
    <row r="593" spans="1:22" ht="15.6" x14ac:dyDescent="0.3">
      <c r="A593" s="10" t="s">
        <v>629</v>
      </c>
      <c r="B593" s="8" t="str">
        <f>VLOOKUP(A593,Cleaned_Customer_Names!A592:D2927,2,0)</f>
        <v>Ms.</v>
      </c>
      <c r="C593" s="8" t="str">
        <f>VLOOKUP(A593,Cleaned_Customer_Names!A592:D2927,3,0)</f>
        <v>Mary</v>
      </c>
      <c r="D593" s="8" t="str">
        <f>VLOOKUP($A593,Cleaned_Customer_Names!$A592:$D2927,4,0)</f>
        <v>Johnson</v>
      </c>
      <c r="E593" s="22">
        <f>VLOOKUP($A593,Cleaned_Medical_Exam!$A592:$J2927,2,0)</f>
        <v>21.754999999999999</v>
      </c>
      <c r="F593" s="24">
        <f>VLOOKUP($A593,Cleaned_Medical_Exam!$A592:$J2927,3,0)</f>
        <v>4.63</v>
      </c>
      <c r="G593" s="20" t="str">
        <f>VLOOKUP($A593,Cleaned_Medical_Exam!$A592:$J2927,4,0)</f>
        <v>No</v>
      </c>
      <c r="H593" s="20" t="str">
        <f>VLOOKUP($A593,Cleaned_Medical_Exam!$A592:$J2927,5,0)</f>
        <v>No</v>
      </c>
      <c r="I593" s="20" t="str">
        <f>VLOOKUP($A593,Cleaned_Medical_Exam!$A592:$J2927,6,0)</f>
        <v>Yes</v>
      </c>
      <c r="J593" s="48">
        <f>VLOOKUP($A593,Cleaned_Medical_Exam!$A592:$J2927,7,0)</f>
        <v>1</v>
      </c>
      <c r="K593" s="8" t="str">
        <f>VLOOKUP($A593,Cleaned_Medical_Exam!$A592:$J2927,8,0)</f>
        <v>Yes</v>
      </c>
      <c r="L593" s="20" t="str">
        <f>VLOOKUP($A593,Cleaned_Medical_Exam!$A592:$J2927,9,0)</f>
        <v>Healthy Weight</v>
      </c>
      <c r="M593" s="20" t="str">
        <f>VLOOKUP($A593,Cleaned_Medical_Exam!$A592:$J2927,10,0)</f>
        <v>Normal</v>
      </c>
      <c r="N593" s="48">
        <f>_xlfn.XLOOKUP(A593,Cleaned_Hospital_Details!A:A,Cleaned_Hospital_Details!B:B)</f>
        <v>1</v>
      </c>
      <c r="O593" s="49">
        <f>_xlfn.XLOOKUP($A593,Cleaned_Hospital_Details!$A:$A,Cleaned_Hospital_Details!C:C)</f>
        <v>16657.72</v>
      </c>
      <c r="P593" s="8" t="str">
        <f>_xlfn.XLOOKUP($A593,Cleaned_Hospital_Details!$A:$A,Cleaned_Hospital_Details!D:D)</f>
        <v>Tier - 2</v>
      </c>
      <c r="Q593" s="8" t="str">
        <f>_xlfn.XLOOKUP($A593,Cleaned_Hospital_Details!$A:$A,Cleaned_Hospital_Details!E:E)</f>
        <v>Tier - 1</v>
      </c>
      <c r="R593" s="8" t="str">
        <f>_xlfn.XLOOKUP($A593,Cleaned_Hospital_Details!$A:$A,Cleaned_Hospital_Details!F:F)</f>
        <v>R1024</v>
      </c>
      <c r="S593" s="15">
        <f>_xlfn.XLOOKUP($A593,Cleaned_Hospital_Details!$A:$A,Cleaned_Hospital_Details!G:G)</f>
        <v>34278</v>
      </c>
      <c r="T593" s="8">
        <f>_xlfn.XLOOKUP($A593,Cleaned_Hospital_Details!$A:$A,Cleaned_Hospital_Details!H:H)</f>
        <v>29</v>
      </c>
      <c r="U593" s="8" t="str">
        <f>_xlfn.XLOOKUP($A593,Cleaned_Hospital_Details!$A:$A,Cleaned_Hospital_Details!I:I)</f>
        <v>Adult</v>
      </c>
      <c r="V593" t="str">
        <f t="shared" si="9"/>
        <v>Mary Johnson</v>
      </c>
    </row>
    <row r="594" spans="1:22" ht="15.6" x14ac:dyDescent="0.3">
      <c r="A594" s="10" t="s">
        <v>630</v>
      </c>
      <c r="B594" s="8" t="str">
        <f>VLOOKUP(A594,Cleaned_Customer_Names!A593:D2928,2,0)</f>
        <v>Ms.</v>
      </c>
      <c r="C594" s="8" t="str">
        <f>VLOOKUP(A594,Cleaned_Customer_Names!A593:D2928,3,0)</f>
        <v>Kati</v>
      </c>
      <c r="D594" s="8" t="str">
        <f>VLOOKUP($A594,Cleaned_Customer_Names!$A593:$D2928,4,0)</f>
        <v>Petry</v>
      </c>
      <c r="E594" s="22">
        <f>VLOOKUP($A594,Cleaned_Medical_Exam!$A593:$J2928,2,0)</f>
        <v>48.39</v>
      </c>
      <c r="F594" s="24">
        <f>VLOOKUP($A594,Cleaned_Medical_Exam!$A593:$J2928,3,0)</f>
        <v>4.6100000000000003</v>
      </c>
      <c r="G594" s="20" t="str">
        <f>VLOOKUP($A594,Cleaned_Medical_Exam!$A593:$J2928,4,0)</f>
        <v>No</v>
      </c>
      <c r="H594" s="20" t="str">
        <f>VLOOKUP($A594,Cleaned_Medical_Exam!$A593:$J2928,5,0)</f>
        <v>No</v>
      </c>
      <c r="I594" s="20" t="str">
        <f>VLOOKUP($A594,Cleaned_Medical_Exam!$A593:$J2928,6,0)</f>
        <v>No</v>
      </c>
      <c r="J594" s="48">
        <f>VLOOKUP($A594,Cleaned_Medical_Exam!$A593:$J2928,7,0)</f>
        <v>0</v>
      </c>
      <c r="K594" s="8" t="str">
        <f>VLOOKUP($A594,Cleaned_Medical_Exam!$A593:$J2928,8,0)</f>
        <v>No</v>
      </c>
      <c r="L594" s="20" t="str">
        <f>VLOOKUP($A594,Cleaned_Medical_Exam!$A593:$J2928,9,0)</f>
        <v>Obesity</v>
      </c>
      <c r="M594" s="20" t="str">
        <f>VLOOKUP($A594,Cleaned_Medical_Exam!$A593:$J2928,10,0)</f>
        <v>Normal</v>
      </c>
      <c r="N594" s="48">
        <f>_xlfn.XLOOKUP(A594,Cleaned_Hospital_Details!A:A,Cleaned_Hospital_Details!B:B)</f>
        <v>2</v>
      </c>
      <c r="O594" s="49">
        <f>_xlfn.XLOOKUP($A594,Cleaned_Hospital_Details!$A:$A,Cleaned_Hospital_Details!C:C)</f>
        <v>16631.61</v>
      </c>
      <c r="P594" s="8" t="str">
        <f>_xlfn.XLOOKUP($A594,Cleaned_Hospital_Details!$A:$A,Cleaned_Hospital_Details!D:D)</f>
        <v>Tier - 2</v>
      </c>
      <c r="Q594" s="8" t="str">
        <f>_xlfn.XLOOKUP($A594,Cleaned_Hospital_Details!$A:$A,Cleaned_Hospital_Details!E:E)</f>
        <v>Tier - 1</v>
      </c>
      <c r="R594" s="8" t="str">
        <f>_xlfn.XLOOKUP($A594,Cleaned_Hospital_Details!$A:$A,Cleaned_Hospital_Details!F:F)</f>
        <v>R1012</v>
      </c>
      <c r="S594" s="15">
        <f>_xlfn.XLOOKUP($A594,Cleaned_Hospital_Details!$A:$A,Cleaned_Hospital_Details!G:G)</f>
        <v>28393</v>
      </c>
      <c r="T594" s="8">
        <f>_xlfn.XLOOKUP($A594,Cleaned_Hospital_Details!$A:$A,Cleaned_Hospital_Details!H:H)</f>
        <v>45</v>
      </c>
      <c r="U594" s="8" t="str">
        <f>_xlfn.XLOOKUP($A594,Cleaned_Hospital_Details!$A:$A,Cleaned_Hospital_Details!I:I)</f>
        <v>Adult</v>
      </c>
      <c r="V594" t="str">
        <f t="shared" si="9"/>
        <v>Kati Petry</v>
      </c>
    </row>
    <row r="595" spans="1:22" ht="15.6" x14ac:dyDescent="0.3">
      <c r="A595" s="10" t="s">
        <v>631</v>
      </c>
      <c r="B595" s="8" t="str">
        <f>VLOOKUP(A595,Cleaned_Customer_Names!A594:D2929,2,0)</f>
        <v>Mrs.</v>
      </c>
      <c r="C595" s="8" t="str">
        <f>VLOOKUP(A595,Cleaned_Customer_Names!A594:D2929,3,0)</f>
        <v>Kelly</v>
      </c>
      <c r="D595" s="8" t="str">
        <f>VLOOKUP($A595,Cleaned_Customer_Names!$A594:$D2929,4,0)</f>
        <v>Laleman</v>
      </c>
      <c r="E595" s="22">
        <f>VLOOKUP($A595,Cleaned_Medical_Exam!$A594:$J2929,2,0)</f>
        <v>47.15</v>
      </c>
      <c r="F595" s="24">
        <f>VLOOKUP($A595,Cleaned_Medical_Exam!$A594:$J2929,3,0)</f>
        <v>9.5299999999999994</v>
      </c>
      <c r="G595" s="20" t="str">
        <f>VLOOKUP($A595,Cleaned_Medical_Exam!$A594:$J2929,4,0)</f>
        <v>Yes</v>
      </c>
      <c r="H595" s="20" t="str">
        <f>VLOOKUP($A595,Cleaned_Medical_Exam!$A594:$J2929,5,0)</f>
        <v>No</v>
      </c>
      <c r="I595" s="20" t="str">
        <f>VLOOKUP($A595,Cleaned_Medical_Exam!$A594:$J2929,6,0)</f>
        <v>No</v>
      </c>
      <c r="J595" s="48">
        <f>VLOOKUP($A595,Cleaned_Medical_Exam!$A594:$J2929,7,0)</f>
        <v>1</v>
      </c>
      <c r="K595" s="8" t="str">
        <f>VLOOKUP($A595,Cleaned_Medical_Exam!$A594:$J2929,8,0)</f>
        <v>No</v>
      </c>
      <c r="L595" s="20" t="str">
        <f>VLOOKUP($A595,Cleaned_Medical_Exam!$A594:$J2929,9,0)</f>
        <v>Obesity</v>
      </c>
      <c r="M595" s="20" t="str">
        <f>VLOOKUP($A595,Cleaned_Medical_Exam!$A594:$J2929,10,0)</f>
        <v>Diabetes</v>
      </c>
      <c r="N595" s="48">
        <f>_xlfn.XLOOKUP(A595,Cleaned_Hospital_Details!A:A,Cleaned_Hospital_Details!B:B)</f>
        <v>1</v>
      </c>
      <c r="O595" s="49">
        <f>_xlfn.XLOOKUP($A595,Cleaned_Hospital_Details!$A:$A,Cleaned_Hospital_Details!C:C)</f>
        <v>16602.18</v>
      </c>
      <c r="P595" s="8" t="str">
        <f>_xlfn.XLOOKUP($A595,Cleaned_Hospital_Details!$A:$A,Cleaned_Hospital_Details!D:D)</f>
        <v>Tier - 2</v>
      </c>
      <c r="Q595" s="8" t="str">
        <f>_xlfn.XLOOKUP($A595,Cleaned_Hospital_Details!$A:$A,Cleaned_Hospital_Details!E:E)</f>
        <v>Tier - 1</v>
      </c>
      <c r="R595" s="8" t="str">
        <f>_xlfn.XLOOKUP($A595,Cleaned_Hospital_Details!$A:$A,Cleaned_Hospital_Details!F:F)</f>
        <v>R1026</v>
      </c>
      <c r="S595" s="15">
        <f>_xlfn.XLOOKUP($A595,Cleaned_Hospital_Details!$A:$A,Cleaned_Hospital_Details!G:G)</f>
        <v>27599</v>
      </c>
      <c r="T595" s="8">
        <f>_xlfn.XLOOKUP($A595,Cleaned_Hospital_Details!$A:$A,Cleaned_Hospital_Details!H:H)</f>
        <v>47</v>
      </c>
      <c r="U595" s="8" t="str">
        <f>_xlfn.XLOOKUP($A595,Cleaned_Hospital_Details!$A:$A,Cleaned_Hospital_Details!I:I)</f>
        <v>Adult</v>
      </c>
      <c r="V595" t="str">
        <f t="shared" si="9"/>
        <v>Kelly Laleman</v>
      </c>
    </row>
    <row r="596" spans="1:22" ht="15.6" x14ac:dyDescent="0.3">
      <c r="A596" s="10" t="s">
        <v>632</v>
      </c>
      <c r="B596" s="8" t="str">
        <f>VLOOKUP(A596,Cleaned_Customer_Names!A595:D2930,2,0)</f>
        <v>Ms.</v>
      </c>
      <c r="C596" s="8" t="str">
        <f>VLOOKUP(A596,Cleaned_Customer_Names!A595:D2930,3,0)</f>
        <v>Greer</v>
      </c>
      <c r="D596" s="8" t="str">
        <f>VLOOKUP($A596,Cleaned_Customer_Names!$A595:$D2930,4,0)</f>
        <v>Colby</v>
      </c>
      <c r="E596" s="22">
        <f>VLOOKUP($A596,Cleaned_Medical_Exam!$A595:$J2930,2,0)</f>
        <v>47.59</v>
      </c>
      <c r="F596" s="24">
        <f>VLOOKUP($A596,Cleaned_Medical_Exam!$A595:$J2930,3,0)</f>
        <v>11.43</v>
      </c>
      <c r="G596" s="20" t="str">
        <f>VLOOKUP($A596,Cleaned_Medical_Exam!$A595:$J2930,4,0)</f>
        <v>Yes</v>
      </c>
      <c r="H596" s="20" t="str">
        <f>VLOOKUP($A596,Cleaned_Medical_Exam!$A595:$J2930,5,0)</f>
        <v>No</v>
      </c>
      <c r="I596" s="20" t="str">
        <f>VLOOKUP($A596,Cleaned_Medical_Exam!$A595:$J2930,6,0)</f>
        <v>No</v>
      </c>
      <c r="J596" s="48">
        <f>VLOOKUP($A596,Cleaned_Medical_Exam!$A595:$J2930,7,0)</f>
        <v>2</v>
      </c>
      <c r="K596" s="8" t="str">
        <f>VLOOKUP($A596,Cleaned_Medical_Exam!$A595:$J2930,8,0)</f>
        <v>No</v>
      </c>
      <c r="L596" s="20" t="str">
        <f>VLOOKUP($A596,Cleaned_Medical_Exam!$A595:$J2930,9,0)</f>
        <v>Obesity</v>
      </c>
      <c r="M596" s="20" t="str">
        <f>VLOOKUP($A596,Cleaned_Medical_Exam!$A595:$J2930,10,0)</f>
        <v>Diabetes</v>
      </c>
      <c r="N596" s="48">
        <f>_xlfn.XLOOKUP(A596,Cleaned_Hospital_Details!A:A,Cleaned_Hospital_Details!B:B)</f>
        <v>0</v>
      </c>
      <c r="O596" s="49">
        <f>_xlfn.XLOOKUP($A596,Cleaned_Hospital_Details!$A:$A,Cleaned_Hospital_Details!C:C)</f>
        <v>16600.16</v>
      </c>
      <c r="P596" s="8" t="str">
        <f>_xlfn.XLOOKUP($A596,Cleaned_Hospital_Details!$A:$A,Cleaned_Hospital_Details!D:D)</f>
        <v>Tier - 2</v>
      </c>
      <c r="Q596" s="8" t="str">
        <f>_xlfn.XLOOKUP($A596,Cleaned_Hospital_Details!$A:$A,Cleaned_Hospital_Details!E:E)</f>
        <v>Tier - 2</v>
      </c>
      <c r="R596" s="8" t="str">
        <f>_xlfn.XLOOKUP($A596,Cleaned_Hospital_Details!$A:$A,Cleaned_Hospital_Details!F:F)</f>
        <v>R1011</v>
      </c>
      <c r="S596" s="15">
        <f>_xlfn.XLOOKUP($A596,Cleaned_Hospital_Details!$A:$A,Cleaned_Hospital_Details!G:G)</f>
        <v>25759</v>
      </c>
      <c r="T596" s="8">
        <f>_xlfn.XLOOKUP($A596,Cleaned_Hospital_Details!$A:$A,Cleaned_Hospital_Details!H:H)</f>
        <v>52</v>
      </c>
      <c r="U596" s="8" t="str">
        <f>_xlfn.XLOOKUP($A596,Cleaned_Hospital_Details!$A:$A,Cleaned_Hospital_Details!I:I)</f>
        <v>Adult</v>
      </c>
      <c r="V596" t="str">
        <f t="shared" si="9"/>
        <v>Greer Colby</v>
      </c>
    </row>
    <row r="597" spans="1:22" ht="15.6" x14ac:dyDescent="0.3">
      <c r="A597" s="10" t="s">
        <v>633</v>
      </c>
      <c r="B597" s="8" t="str">
        <f>VLOOKUP(A597,Cleaned_Customer_Names!A596:D2931,2,0)</f>
        <v>Mr.</v>
      </c>
      <c r="C597" s="8" t="str">
        <f>VLOOKUP(A597,Cleaned_Customer_Names!A596:D2931,3,0)</f>
        <v>Brent</v>
      </c>
      <c r="D597" s="8" t="str">
        <f>VLOOKUP($A597,Cleaned_Customer_Names!$A596:$D2931,4,0)</f>
        <v>Wathke</v>
      </c>
      <c r="E597" s="22">
        <f>VLOOKUP($A597,Cleaned_Medical_Exam!$A596:$J2931,2,0)</f>
        <v>39.81</v>
      </c>
      <c r="F597" s="24">
        <f>VLOOKUP($A597,Cleaned_Medical_Exam!$A596:$J2931,3,0)</f>
        <v>7.65</v>
      </c>
      <c r="G597" s="20" t="str">
        <f>VLOOKUP($A597,Cleaned_Medical_Exam!$A596:$J2931,4,0)</f>
        <v>Yes</v>
      </c>
      <c r="H597" s="20" t="str">
        <f>VLOOKUP($A597,Cleaned_Medical_Exam!$A596:$J2931,5,0)</f>
        <v>No</v>
      </c>
      <c r="I597" s="20" t="str">
        <f>VLOOKUP($A597,Cleaned_Medical_Exam!$A596:$J2931,6,0)</f>
        <v>Yes</v>
      </c>
      <c r="J597" s="48">
        <f>VLOOKUP($A597,Cleaned_Medical_Exam!$A596:$J2931,7,0)</f>
        <v>1</v>
      </c>
      <c r="K597" s="8" t="str">
        <f>VLOOKUP($A597,Cleaned_Medical_Exam!$A596:$J2931,8,0)</f>
        <v>No</v>
      </c>
      <c r="L597" s="20" t="str">
        <f>VLOOKUP($A597,Cleaned_Medical_Exam!$A596:$J2931,9,0)</f>
        <v>Obesity</v>
      </c>
      <c r="M597" s="20" t="str">
        <f>VLOOKUP($A597,Cleaned_Medical_Exam!$A596:$J2931,10,0)</f>
        <v>Diabetes</v>
      </c>
      <c r="N597" s="48">
        <f>_xlfn.XLOOKUP(A597,Cleaned_Hospital_Details!A:A,Cleaned_Hospital_Details!B:B)</f>
        <v>0</v>
      </c>
      <c r="O597" s="49">
        <f>_xlfn.XLOOKUP($A597,Cleaned_Hospital_Details!$A:$A,Cleaned_Hospital_Details!C:C)</f>
        <v>16587.96</v>
      </c>
      <c r="P597" s="8" t="str">
        <f>_xlfn.XLOOKUP($A597,Cleaned_Hospital_Details!$A:$A,Cleaned_Hospital_Details!D:D)</f>
        <v>Tier - 2</v>
      </c>
      <c r="Q597" s="8" t="str">
        <f>_xlfn.XLOOKUP($A597,Cleaned_Hospital_Details!$A:$A,Cleaned_Hospital_Details!E:E)</f>
        <v>Tier - 2</v>
      </c>
      <c r="R597" s="8" t="str">
        <f>_xlfn.XLOOKUP($A597,Cleaned_Hospital_Details!$A:$A,Cleaned_Hospital_Details!F:F)</f>
        <v>R1023</v>
      </c>
      <c r="S597" s="15">
        <f>_xlfn.XLOOKUP($A597,Cleaned_Hospital_Details!$A:$A,Cleaned_Hospital_Details!G:G)</f>
        <v>23187</v>
      </c>
      <c r="T597" s="8">
        <f>_xlfn.XLOOKUP($A597,Cleaned_Hospital_Details!$A:$A,Cleaned_Hospital_Details!H:H)</f>
        <v>59</v>
      </c>
      <c r="U597" s="8" t="str">
        <f>_xlfn.XLOOKUP($A597,Cleaned_Hospital_Details!$A:$A,Cleaned_Hospital_Details!I:I)</f>
        <v>Old</v>
      </c>
      <c r="V597" t="str">
        <f t="shared" si="9"/>
        <v>Brent Wathke</v>
      </c>
    </row>
    <row r="598" spans="1:22" ht="15.6" x14ac:dyDescent="0.3">
      <c r="A598" s="10" t="s">
        <v>634</v>
      </c>
      <c r="B598" s="8" t="str">
        <f>VLOOKUP(A598,Cleaned_Customer_Names!A597:D2932,2,0)</f>
        <v>Mr.</v>
      </c>
      <c r="C598" s="8" t="str">
        <f>VLOOKUP(A598,Cleaned_Customer_Names!A597:D2932,3,0)</f>
        <v>Eugene</v>
      </c>
      <c r="D598" s="8" t="str">
        <f>VLOOKUP($A598,Cleaned_Customer_Names!$A597:$D2932,4,0)</f>
        <v>Daly</v>
      </c>
      <c r="E598" s="22">
        <f>VLOOKUP($A598,Cleaned_Medical_Exam!$A597:$J2932,2,0)</f>
        <v>31.02</v>
      </c>
      <c r="F598" s="24">
        <f>VLOOKUP($A598,Cleaned_Medical_Exam!$A597:$J2932,3,0)</f>
        <v>5.87</v>
      </c>
      <c r="G598" s="20" t="str">
        <f>VLOOKUP($A598,Cleaned_Medical_Exam!$A597:$J2932,4,0)</f>
        <v>Yes</v>
      </c>
      <c r="H598" s="20" t="str">
        <f>VLOOKUP($A598,Cleaned_Medical_Exam!$A597:$J2932,5,0)</f>
        <v>No</v>
      </c>
      <c r="I598" s="20" t="str">
        <f>VLOOKUP($A598,Cleaned_Medical_Exam!$A597:$J2932,6,0)</f>
        <v>No</v>
      </c>
      <c r="J598" s="48">
        <f>VLOOKUP($A598,Cleaned_Medical_Exam!$A597:$J2932,7,0)</f>
        <v>0</v>
      </c>
      <c r="K598" s="8" t="str">
        <f>VLOOKUP($A598,Cleaned_Medical_Exam!$A597:$J2932,8,0)</f>
        <v>No</v>
      </c>
      <c r="L598" s="20" t="str">
        <f>VLOOKUP($A598,Cleaned_Medical_Exam!$A597:$J2932,9,0)</f>
        <v>Obesity</v>
      </c>
      <c r="M598" s="20" t="str">
        <f>VLOOKUP($A598,Cleaned_Medical_Exam!$A597:$J2932,10,0)</f>
        <v>Prediabetes</v>
      </c>
      <c r="N598" s="48">
        <f>_xlfn.XLOOKUP(A598,Cleaned_Hospital_Details!A:A,Cleaned_Hospital_Details!B:B)</f>
        <v>0</v>
      </c>
      <c r="O598" s="49">
        <f>_xlfn.XLOOKUP($A598,Cleaned_Hospital_Details!$A:$A,Cleaned_Hospital_Details!C:C)</f>
        <v>16586.5</v>
      </c>
      <c r="P598" s="8" t="str">
        <f>_xlfn.XLOOKUP($A598,Cleaned_Hospital_Details!$A:$A,Cleaned_Hospital_Details!D:D)</f>
        <v>Tier - 2</v>
      </c>
      <c r="Q598" s="8" t="str">
        <f>_xlfn.XLOOKUP($A598,Cleaned_Hospital_Details!$A:$A,Cleaned_Hospital_Details!E:E)</f>
        <v>Tier - 1</v>
      </c>
      <c r="R598" s="8" t="str">
        <f>_xlfn.XLOOKUP($A598,Cleaned_Hospital_Details!$A:$A,Cleaned_Hospital_Details!F:F)</f>
        <v>R1013</v>
      </c>
      <c r="S598" s="15">
        <f>_xlfn.XLOOKUP($A598,Cleaned_Hospital_Details!$A:$A,Cleaned_Hospital_Details!G:G)</f>
        <v>37067</v>
      </c>
      <c r="T598" s="8">
        <f>_xlfn.XLOOKUP($A598,Cleaned_Hospital_Details!$A:$A,Cleaned_Hospital_Details!H:H)</f>
        <v>21</v>
      </c>
      <c r="U598" s="8" t="str">
        <f>_xlfn.XLOOKUP($A598,Cleaned_Hospital_Details!$A:$A,Cleaned_Hospital_Details!I:I)</f>
        <v>Adult</v>
      </c>
      <c r="V598" t="str">
        <f t="shared" si="9"/>
        <v>Eugene Daly</v>
      </c>
    </row>
    <row r="599" spans="1:22" ht="15.6" x14ac:dyDescent="0.3">
      <c r="A599" s="10" t="s">
        <v>635</v>
      </c>
      <c r="B599" s="8" t="str">
        <f>VLOOKUP(A599,Cleaned_Customer_Names!A598:D2933,2,0)</f>
        <v>Ms.</v>
      </c>
      <c r="C599" s="8" t="str">
        <f>VLOOKUP(A599,Cleaned_Customer_Names!A598:D2933,3,0)</f>
        <v>Erin</v>
      </c>
      <c r="D599" s="8" t="str">
        <f>VLOOKUP($A599,Cleaned_Customer_Names!$A598:$D2933,4,0)</f>
        <v>Dillon</v>
      </c>
      <c r="E599" s="22">
        <f>VLOOKUP($A599,Cleaned_Medical_Exam!$A598:$J2933,2,0)</f>
        <v>24.75</v>
      </c>
      <c r="F599" s="24">
        <f>VLOOKUP($A599,Cleaned_Medical_Exam!$A598:$J2933,3,0)</f>
        <v>4.3600000000000003</v>
      </c>
      <c r="G599" s="20" t="str">
        <f>VLOOKUP($A599,Cleaned_Medical_Exam!$A598:$J2933,4,0)</f>
        <v>Yes</v>
      </c>
      <c r="H599" s="20" t="str">
        <f>VLOOKUP($A599,Cleaned_Medical_Exam!$A598:$J2933,5,0)</f>
        <v>No</v>
      </c>
      <c r="I599" s="20" t="str">
        <f>VLOOKUP($A599,Cleaned_Medical_Exam!$A598:$J2933,6,0)</f>
        <v>No</v>
      </c>
      <c r="J599" s="48">
        <f>VLOOKUP($A599,Cleaned_Medical_Exam!$A598:$J2933,7,0)</f>
        <v>1</v>
      </c>
      <c r="K599" s="8" t="str">
        <f>VLOOKUP($A599,Cleaned_Medical_Exam!$A598:$J2933,8,0)</f>
        <v>Yes</v>
      </c>
      <c r="L599" s="20" t="str">
        <f>VLOOKUP($A599,Cleaned_Medical_Exam!$A598:$J2933,9,0)</f>
        <v>Healthy Weight</v>
      </c>
      <c r="M599" s="20" t="str">
        <f>VLOOKUP($A599,Cleaned_Medical_Exam!$A598:$J2933,10,0)</f>
        <v>Normal</v>
      </c>
      <c r="N599" s="48">
        <f>_xlfn.XLOOKUP(A599,Cleaned_Hospital_Details!A:A,Cleaned_Hospital_Details!B:B)</f>
        <v>0</v>
      </c>
      <c r="O599" s="49">
        <f>_xlfn.XLOOKUP($A599,Cleaned_Hospital_Details!$A:$A,Cleaned_Hospital_Details!C:C)</f>
        <v>16577.78</v>
      </c>
      <c r="P599" s="8" t="str">
        <f>_xlfn.XLOOKUP($A599,Cleaned_Hospital_Details!$A:$A,Cleaned_Hospital_Details!D:D)</f>
        <v>Tier - 2</v>
      </c>
      <c r="Q599" s="8" t="str">
        <f>_xlfn.XLOOKUP($A599,Cleaned_Hospital_Details!$A:$A,Cleaned_Hospital_Details!E:E)</f>
        <v>Tier - 1</v>
      </c>
      <c r="R599" s="8" t="str">
        <f>_xlfn.XLOOKUP($A599,Cleaned_Hospital_Details!$A:$A,Cleaned_Hospital_Details!F:F)</f>
        <v>R1013</v>
      </c>
      <c r="S599" s="15">
        <f>_xlfn.XLOOKUP($A599,Cleaned_Hospital_Details!$A:$A,Cleaned_Hospital_Details!G:G)</f>
        <v>35056</v>
      </c>
      <c r="T599" s="8">
        <f>_xlfn.XLOOKUP($A599,Cleaned_Hospital_Details!$A:$A,Cleaned_Hospital_Details!H:H)</f>
        <v>27</v>
      </c>
      <c r="U599" s="8" t="str">
        <f>_xlfn.XLOOKUP($A599,Cleaned_Hospital_Details!$A:$A,Cleaned_Hospital_Details!I:I)</f>
        <v>Adult</v>
      </c>
      <c r="V599" t="str">
        <f t="shared" si="9"/>
        <v>Erin Dillon</v>
      </c>
    </row>
    <row r="600" spans="1:22" ht="15.6" x14ac:dyDescent="0.3">
      <c r="A600" s="10" t="s">
        <v>636</v>
      </c>
      <c r="B600" s="8" t="str">
        <f>VLOOKUP(A600,Cleaned_Customer_Names!A599:D2934,2,0)</f>
        <v>Ms.</v>
      </c>
      <c r="C600" s="8" t="str">
        <f>VLOOKUP(A600,Cleaned_Customer_Names!A599:D2934,3,0)</f>
        <v>Kamilla</v>
      </c>
      <c r="D600" s="8" t="str">
        <f>VLOOKUP($A600,Cleaned_Customer_Names!$A599:$D2934,4,0)</f>
        <v>Pontes</v>
      </c>
      <c r="E600" s="22">
        <f>VLOOKUP($A600,Cleaned_Medical_Exam!$A599:$J2934,2,0)</f>
        <v>30.114999999999998</v>
      </c>
      <c r="F600" s="24">
        <f>VLOOKUP($A600,Cleaned_Medical_Exam!$A599:$J2934,3,0)</f>
        <v>10.119999999999999</v>
      </c>
      <c r="G600" s="20" t="str">
        <f>VLOOKUP($A600,Cleaned_Medical_Exam!$A599:$J2934,4,0)</f>
        <v>No</v>
      </c>
      <c r="H600" s="20" t="str">
        <f>VLOOKUP($A600,Cleaned_Medical_Exam!$A599:$J2934,5,0)</f>
        <v>No</v>
      </c>
      <c r="I600" s="20" t="str">
        <f>VLOOKUP($A600,Cleaned_Medical_Exam!$A599:$J2934,6,0)</f>
        <v>No</v>
      </c>
      <c r="J600" s="48">
        <f>VLOOKUP($A600,Cleaned_Medical_Exam!$A599:$J2934,7,0)</f>
        <v>3</v>
      </c>
      <c r="K600" s="8" t="str">
        <f>VLOOKUP($A600,Cleaned_Medical_Exam!$A599:$J2934,8,0)</f>
        <v>No</v>
      </c>
      <c r="L600" s="20" t="str">
        <f>VLOOKUP($A600,Cleaned_Medical_Exam!$A599:$J2934,9,0)</f>
        <v>Obesity</v>
      </c>
      <c r="M600" s="20" t="str">
        <f>VLOOKUP($A600,Cleaned_Medical_Exam!$A599:$J2934,10,0)</f>
        <v>Diabetes</v>
      </c>
      <c r="N600" s="48">
        <f>_xlfn.XLOOKUP(A600,Cleaned_Hospital_Details!A:A,Cleaned_Hospital_Details!B:B)</f>
        <v>3</v>
      </c>
      <c r="O600" s="49">
        <f>_xlfn.XLOOKUP($A600,Cleaned_Hospital_Details!$A:$A,Cleaned_Hospital_Details!C:C)</f>
        <v>16455.71</v>
      </c>
      <c r="P600" s="8" t="str">
        <f>_xlfn.XLOOKUP($A600,Cleaned_Hospital_Details!$A:$A,Cleaned_Hospital_Details!D:D)</f>
        <v>Tier - 2</v>
      </c>
      <c r="Q600" s="8" t="str">
        <f>_xlfn.XLOOKUP($A600,Cleaned_Hospital_Details!$A:$A,Cleaned_Hospital_Details!E:E)</f>
        <v>Tier - 2</v>
      </c>
      <c r="R600" s="8" t="str">
        <f>_xlfn.XLOOKUP($A600,Cleaned_Hospital_Details!$A:$A,Cleaned_Hospital_Details!F:F)</f>
        <v>R1012</v>
      </c>
      <c r="S600" s="15">
        <f>_xlfn.XLOOKUP($A600,Cleaned_Hospital_Details!$A:$A,Cleaned_Hospital_Details!G:G)</f>
        <v>21468</v>
      </c>
      <c r="T600" s="8">
        <f>_xlfn.XLOOKUP($A600,Cleaned_Hospital_Details!$A:$A,Cleaned_Hospital_Details!H:H)</f>
        <v>64</v>
      </c>
      <c r="U600" s="8" t="str">
        <f>_xlfn.XLOOKUP($A600,Cleaned_Hospital_Details!$A:$A,Cleaned_Hospital_Details!I:I)</f>
        <v>Old</v>
      </c>
      <c r="V600" t="str">
        <f t="shared" si="9"/>
        <v>Kamilla Pontes</v>
      </c>
    </row>
    <row r="601" spans="1:22" ht="15.6" x14ac:dyDescent="0.3">
      <c r="A601" s="10" t="s">
        <v>637</v>
      </c>
      <c r="B601" s="8" t="str">
        <f>VLOOKUP(A601,Cleaned_Customer_Names!A600:D2935,2,0)</f>
        <v>Mr.</v>
      </c>
      <c r="C601" s="8" t="str">
        <f>VLOOKUP(A601,Cleaned_Customer_Names!A600:D2935,3,0)</f>
        <v>Wayne</v>
      </c>
      <c r="D601" s="8" t="str">
        <f>VLOOKUP($A601,Cleaned_Customer_Names!$A600:$D2935,4,0)</f>
        <v>Spies</v>
      </c>
      <c r="E601" s="22">
        <f>VLOOKUP($A601,Cleaned_Medical_Exam!$A600:$J2935,2,0)</f>
        <v>26.03</v>
      </c>
      <c r="F601" s="24">
        <f>VLOOKUP($A601,Cleaned_Medical_Exam!$A600:$J2935,3,0)</f>
        <v>4.01</v>
      </c>
      <c r="G601" s="20" t="str">
        <f>VLOOKUP($A601,Cleaned_Medical_Exam!$A600:$J2935,4,0)</f>
        <v>No</v>
      </c>
      <c r="H601" s="20" t="str">
        <f>VLOOKUP($A601,Cleaned_Medical_Exam!$A600:$J2935,5,0)</f>
        <v>No</v>
      </c>
      <c r="I601" s="20" t="str">
        <f>VLOOKUP($A601,Cleaned_Medical_Exam!$A600:$J2935,6,0)</f>
        <v>Yes</v>
      </c>
      <c r="J601" s="48">
        <f>VLOOKUP($A601,Cleaned_Medical_Exam!$A600:$J2935,7,0)</f>
        <v>1</v>
      </c>
      <c r="K601" s="8" t="str">
        <f>VLOOKUP($A601,Cleaned_Medical_Exam!$A600:$J2935,8,0)</f>
        <v>Yes</v>
      </c>
      <c r="L601" s="20" t="str">
        <f>VLOOKUP($A601,Cleaned_Medical_Exam!$A600:$J2935,9,0)</f>
        <v>Overweight</v>
      </c>
      <c r="M601" s="20" t="str">
        <f>VLOOKUP($A601,Cleaned_Medical_Exam!$A600:$J2935,10,0)</f>
        <v>Normal</v>
      </c>
      <c r="N601" s="48">
        <f>_xlfn.XLOOKUP(A601,Cleaned_Hospital_Details!A:A,Cleaned_Hospital_Details!B:B)</f>
        <v>1</v>
      </c>
      <c r="O601" s="49">
        <f>_xlfn.XLOOKUP($A601,Cleaned_Hospital_Details!$A:$A,Cleaned_Hospital_Details!C:C)</f>
        <v>16450.89</v>
      </c>
      <c r="P601" s="8" t="str">
        <f>_xlfn.XLOOKUP($A601,Cleaned_Hospital_Details!$A:$A,Cleaned_Hospital_Details!D:D)</f>
        <v>Tier - 2</v>
      </c>
      <c r="Q601" s="8" t="str">
        <f>_xlfn.XLOOKUP($A601,Cleaned_Hospital_Details!$A:$A,Cleaned_Hospital_Details!E:E)</f>
        <v>Tier - 1</v>
      </c>
      <c r="R601" s="8" t="str">
        <f>_xlfn.XLOOKUP($A601,Cleaned_Hospital_Details!$A:$A,Cleaned_Hospital_Details!F:F)</f>
        <v>R1012</v>
      </c>
      <c r="S601" s="15">
        <f>_xlfn.XLOOKUP($A601,Cleaned_Hospital_Details!$A:$A,Cleaned_Hospital_Details!G:G)</f>
        <v>37975</v>
      </c>
      <c r="T601" s="8">
        <f>_xlfn.XLOOKUP($A601,Cleaned_Hospital_Details!$A:$A,Cleaned_Hospital_Details!H:H)</f>
        <v>19</v>
      </c>
      <c r="U601" s="8" t="str">
        <f>_xlfn.XLOOKUP($A601,Cleaned_Hospital_Details!$A:$A,Cleaned_Hospital_Details!I:I)</f>
        <v>Adult</v>
      </c>
      <c r="V601" t="str">
        <f t="shared" si="9"/>
        <v>Wayne Spies</v>
      </c>
    </row>
    <row r="602" spans="1:22" ht="15.6" x14ac:dyDescent="0.3">
      <c r="A602" s="10" t="s">
        <v>638</v>
      </c>
      <c r="B602" s="8" t="str">
        <f>VLOOKUP(A602,Cleaned_Customer_Names!A601:D2936,2,0)</f>
        <v>Ms.</v>
      </c>
      <c r="C602" s="8" t="str">
        <f>VLOOKUP(A602,Cleaned_Customer_Names!A601:D2936,3,0)</f>
        <v>Tracy</v>
      </c>
      <c r="D602" s="8" t="str">
        <f>VLOOKUP($A602,Cleaned_Customer_Names!$A601:$D2936,4,0)</f>
        <v>Greig</v>
      </c>
      <c r="E602" s="22">
        <f>VLOOKUP($A602,Cleaned_Medical_Exam!$A601:$J2936,2,0)</f>
        <v>20.045000000000002</v>
      </c>
      <c r="F602" s="24">
        <f>VLOOKUP($A602,Cleaned_Medical_Exam!$A601:$J2936,3,0)</f>
        <v>4.7699999999999996</v>
      </c>
      <c r="G602" s="20" t="str">
        <f>VLOOKUP($A602,Cleaned_Medical_Exam!$A601:$J2936,4,0)</f>
        <v>Yes</v>
      </c>
      <c r="H602" s="20" t="str">
        <f>VLOOKUP($A602,Cleaned_Medical_Exam!$A601:$J2936,5,0)</f>
        <v>No</v>
      </c>
      <c r="I602" s="20" t="str">
        <f>VLOOKUP($A602,Cleaned_Medical_Exam!$A601:$J2936,6,0)</f>
        <v>No</v>
      </c>
      <c r="J602" s="48">
        <f>VLOOKUP($A602,Cleaned_Medical_Exam!$A601:$J2936,7,0)</f>
        <v>1</v>
      </c>
      <c r="K602" s="8" t="str">
        <f>VLOOKUP($A602,Cleaned_Medical_Exam!$A601:$J2936,8,0)</f>
        <v>Yes</v>
      </c>
      <c r="L602" s="20" t="str">
        <f>VLOOKUP($A602,Cleaned_Medical_Exam!$A601:$J2936,9,0)</f>
        <v>Healthy Weight</v>
      </c>
      <c r="M602" s="20" t="str">
        <f>VLOOKUP($A602,Cleaned_Medical_Exam!$A601:$J2936,10,0)</f>
        <v>Normal</v>
      </c>
      <c r="N602" s="48">
        <f>_xlfn.XLOOKUP(A602,Cleaned_Hospital_Details!A:A,Cleaned_Hospital_Details!B:B)</f>
        <v>3</v>
      </c>
      <c r="O602" s="49">
        <f>_xlfn.XLOOKUP($A602,Cleaned_Hospital_Details!$A:$A,Cleaned_Hospital_Details!C:C)</f>
        <v>16420.490000000002</v>
      </c>
      <c r="P602" s="8" t="str">
        <f>_xlfn.XLOOKUP($A602,Cleaned_Hospital_Details!$A:$A,Cleaned_Hospital_Details!D:D)</f>
        <v>Tier - 2</v>
      </c>
      <c r="Q602" s="8" t="str">
        <f>_xlfn.XLOOKUP($A602,Cleaned_Hospital_Details!$A:$A,Cleaned_Hospital_Details!E:E)</f>
        <v>Tier - 3</v>
      </c>
      <c r="R602" s="8" t="str">
        <f>_xlfn.XLOOKUP($A602,Cleaned_Hospital_Details!$A:$A,Cleaned_Hospital_Details!F:F)</f>
        <v>R1012</v>
      </c>
      <c r="S602" s="15">
        <f>_xlfn.XLOOKUP($A602,Cleaned_Hospital_Details!$A:$A,Cleaned_Hospital_Details!G:G)</f>
        <v>34970</v>
      </c>
      <c r="T602" s="8">
        <f>_xlfn.XLOOKUP($A602,Cleaned_Hospital_Details!$A:$A,Cleaned_Hospital_Details!H:H)</f>
        <v>27</v>
      </c>
      <c r="U602" s="8" t="str">
        <f>_xlfn.XLOOKUP($A602,Cleaned_Hospital_Details!$A:$A,Cleaned_Hospital_Details!I:I)</f>
        <v>Adult</v>
      </c>
      <c r="V602" t="str">
        <f t="shared" si="9"/>
        <v>Tracy Greig</v>
      </c>
    </row>
    <row r="603" spans="1:22" ht="15.6" x14ac:dyDescent="0.3">
      <c r="A603" s="10" t="s">
        <v>639</v>
      </c>
      <c r="B603" s="8" t="str">
        <f>VLOOKUP(A603,Cleaned_Customer_Names!A602:D2937,2,0)</f>
        <v>Mrs.</v>
      </c>
      <c r="C603" s="8" t="str">
        <f>VLOOKUP(A603,Cleaned_Customer_Names!A602:D2937,3,0)</f>
        <v>Heather</v>
      </c>
      <c r="D603" s="8" t="str">
        <f>VLOOKUP($A603,Cleaned_Customer_Names!$A602:$D2937,4,0)</f>
        <v>Scott</v>
      </c>
      <c r="E603" s="22">
        <f>VLOOKUP($A603,Cleaned_Medical_Exam!$A602:$J2937,2,0)</f>
        <v>40.24</v>
      </c>
      <c r="F603" s="24">
        <f>VLOOKUP($A603,Cleaned_Medical_Exam!$A602:$J2937,3,0)</f>
        <v>6.83</v>
      </c>
      <c r="G603" s="20" t="str">
        <f>VLOOKUP($A603,Cleaned_Medical_Exam!$A602:$J2937,4,0)</f>
        <v>No</v>
      </c>
      <c r="H603" s="20" t="str">
        <f>VLOOKUP($A603,Cleaned_Medical_Exam!$A602:$J2937,5,0)</f>
        <v>No</v>
      </c>
      <c r="I603" s="20" t="str">
        <f>VLOOKUP($A603,Cleaned_Medical_Exam!$A602:$J2937,6,0)</f>
        <v>No</v>
      </c>
      <c r="J603" s="48">
        <f>VLOOKUP($A603,Cleaned_Medical_Exam!$A602:$J2937,7,0)</f>
        <v>0</v>
      </c>
      <c r="K603" s="8" t="str">
        <f>VLOOKUP($A603,Cleaned_Medical_Exam!$A602:$J2937,8,0)</f>
        <v>No</v>
      </c>
      <c r="L603" s="20" t="str">
        <f>VLOOKUP($A603,Cleaned_Medical_Exam!$A602:$J2937,9,0)</f>
        <v>Obesity</v>
      </c>
      <c r="M603" s="20" t="str">
        <f>VLOOKUP($A603,Cleaned_Medical_Exam!$A602:$J2937,10,0)</f>
        <v>Diabetes</v>
      </c>
      <c r="N603" s="48">
        <f>_xlfn.XLOOKUP(A603,Cleaned_Hospital_Details!A:A,Cleaned_Hospital_Details!B:B)</f>
        <v>0</v>
      </c>
      <c r="O603" s="49">
        <f>_xlfn.XLOOKUP($A603,Cleaned_Hospital_Details!$A:$A,Cleaned_Hospital_Details!C:C)</f>
        <v>16351.42</v>
      </c>
      <c r="P603" s="8" t="str">
        <f>_xlfn.XLOOKUP($A603,Cleaned_Hospital_Details!$A:$A,Cleaned_Hospital_Details!D:D)</f>
        <v>Tier - 2</v>
      </c>
      <c r="Q603" s="8" t="str">
        <f>_xlfn.XLOOKUP($A603,Cleaned_Hospital_Details!$A:$A,Cleaned_Hospital_Details!E:E)</f>
        <v>Tier - 3</v>
      </c>
      <c r="R603" s="8" t="str">
        <f>_xlfn.XLOOKUP($A603,Cleaned_Hospital_Details!$A:$A,Cleaned_Hospital_Details!F:F)</f>
        <v>R1026</v>
      </c>
      <c r="S603" s="15">
        <f>_xlfn.XLOOKUP($A603,Cleaned_Hospital_Details!$A:$A,Cleaned_Hospital_Details!G:G)</f>
        <v>24081</v>
      </c>
      <c r="T603" s="8">
        <f>_xlfn.XLOOKUP($A603,Cleaned_Hospital_Details!$A:$A,Cleaned_Hospital_Details!H:H)</f>
        <v>57</v>
      </c>
      <c r="U603" s="8" t="str">
        <f>_xlfn.XLOOKUP($A603,Cleaned_Hospital_Details!$A:$A,Cleaned_Hospital_Details!I:I)</f>
        <v>Old</v>
      </c>
      <c r="V603" t="str">
        <f t="shared" si="9"/>
        <v>Heather Scott</v>
      </c>
    </row>
    <row r="604" spans="1:22" ht="15.6" x14ac:dyDescent="0.3">
      <c r="A604" s="10" t="s">
        <v>640</v>
      </c>
      <c r="B604" s="8" t="str">
        <f>VLOOKUP(A604,Cleaned_Customer_Names!A603:D2938,2,0)</f>
        <v>Mrs.</v>
      </c>
      <c r="C604" s="8" t="str">
        <f>VLOOKUP(A604,Cleaned_Customer_Names!A603:D2938,3,0)</f>
        <v>Megan</v>
      </c>
      <c r="D604" s="8" t="str">
        <f>VLOOKUP($A604,Cleaned_Customer_Names!$A603:$D2938,4,0)</f>
        <v>Erlandson</v>
      </c>
      <c r="E604" s="22">
        <f>VLOOKUP($A604,Cleaned_Medical_Exam!$A603:$J2938,2,0)</f>
        <v>43.15</v>
      </c>
      <c r="F604" s="24">
        <f>VLOOKUP($A604,Cleaned_Medical_Exam!$A603:$J2938,3,0)</f>
        <v>6.14</v>
      </c>
      <c r="G604" s="20" t="str">
        <f>VLOOKUP($A604,Cleaned_Medical_Exam!$A603:$J2938,4,0)</f>
        <v>Yes</v>
      </c>
      <c r="H604" s="20" t="str">
        <f>VLOOKUP($A604,Cleaned_Medical_Exam!$A603:$J2938,5,0)</f>
        <v>No</v>
      </c>
      <c r="I604" s="20" t="str">
        <f>VLOOKUP($A604,Cleaned_Medical_Exam!$A603:$J2938,6,0)</f>
        <v>Yes</v>
      </c>
      <c r="J604" s="48">
        <f>VLOOKUP($A604,Cleaned_Medical_Exam!$A603:$J2938,7,0)</f>
        <v>1</v>
      </c>
      <c r="K604" s="8" t="str">
        <f>VLOOKUP($A604,Cleaned_Medical_Exam!$A603:$J2938,8,0)</f>
        <v>No</v>
      </c>
      <c r="L604" s="20" t="str">
        <f>VLOOKUP($A604,Cleaned_Medical_Exam!$A603:$J2938,9,0)</f>
        <v>Obesity</v>
      </c>
      <c r="M604" s="20" t="str">
        <f>VLOOKUP($A604,Cleaned_Medical_Exam!$A603:$J2938,10,0)</f>
        <v>Prediabetes</v>
      </c>
      <c r="N604" s="48">
        <f>_xlfn.XLOOKUP(A604,Cleaned_Hospital_Details!A:A,Cleaned_Hospital_Details!B:B)</f>
        <v>0</v>
      </c>
      <c r="O604" s="49">
        <f>_xlfn.XLOOKUP($A604,Cleaned_Hospital_Details!$A:$A,Cleaned_Hospital_Details!C:C)</f>
        <v>16311.05</v>
      </c>
      <c r="P604" s="8" t="str">
        <f>_xlfn.XLOOKUP($A604,Cleaned_Hospital_Details!$A:$A,Cleaned_Hospital_Details!D:D)</f>
        <v>Tier - 2</v>
      </c>
      <c r="Q604" s="8" t="str">
        <f>_xlfn.XLOOKUP($A604,Cleaned_Hospital_Details!$A:$A,Cleaned_Hospital_Details!E:E)</f>
        <v>Tier - 3</v>
      </c>
      <c r="R604" s="8" t="str">
        <f>_xlfn.XLOOKUP($A604,Cleaned_Hospital_Details!$A:$A,Cleaned_Hospital_Details!F:F)</f>
        <v>R1026</v>
      </c>
      <c r="S604" s="15">
        <f>_xlfn.XLOOKUP($A604,Cleaned_Hospital_Details!$A:$A,Cleaned_Hospital_Details!G:G)</f>
        <v>25423</v>
      </c>
      <c r="T604" s="8">
        <f>_xlfn.XLOOKUP($A604,Cleaned_Hospital_Details!$A:$A,Cleaned_Hospital_Details!H:H)</f>
        <v>53</v>
      </c>
      <c r="U604" s="8" t="str">
        <f>_xlfn.XLOOKUP($A604,Cleaned_Hospital_Details!$A:$A,Cleaned_Hospital_Details!I:I)</f>
        <v>Adult</v>
      </c>
      <c r="V604" t="str">
        <f t="shared" si="9"/>
        <v>Megan Erlandson</v>
      </c>
    </row>
    <row r="605" spans="1:22" ht="15.6" x14ac:dyDescent="0.3">
      <c r="A605" s="10" t="s">
        <v>641</v>
      </c>
      <c r="B605" s="8" t="str">
        <f>VLOOKUP(A605,Cleaned_Customer_Names!A604:D2939,2,0)</f>
        <v>Mr.</v>
      </c>
      <c r="C605" s="8" t="str">
        <f>VLOOKUP(A605,Cleaned_Customer_Names!A604:D2939,3,0)</f>
        <v>Jonathan</v>
      </c>
      <c r="D605" s="8" t="str">
        <f>VLOOKUP($A605,Cleaned_Customer_Names!$A604:$D2939,4,0)</f>
        <v>Autrey</v>
      </c>
      <c r="E605" s="22">
        <f>VLOOKUP($A605,Cleaned_Medical_Exam!$A604:$J2939,2,0)</f>
        <v>27.7</v>
      </c>
      <c r="F605" s="24">
        <f>VLOOKUP($A605,Cleaned_Medical_Exam!$A604:$J2939,3,0)</f>
        <v>5.6</v>
      </c>
      <c r="G605" s="20" t="str">
        <f>VLOOKUP($A605,Cleaned_Medical_Exam!$A604:$J2939,4,0)</f>
        <v>No</v>
      </c>
      <c r="H605" s="20" t="str">
        <f>VLOOKUP($A605,Cleaned_Medical_Exam!$A604:$J2939,5,0)</f>
        <v>No</v>
      </c>
      <c r="I605" s="20" t="str">
        <f>VLOOKUP($A605,Cleaned_Medical_Exam!$A604:$J2939,6,0)</f>
        <v>Yes</v>
      </c>
      <c r="J605" s="48">
        <f>VLOOKUP($A605,Cleaned_Medical_Exam!$A604:$J2939,7,0)</f>
        <v>1</v>
      </c>
      <c r="K605" s="8" t="str">
        <f>VLOOKUP($A605,Cleaned_Medical_Exam!$A604:$J2939,8,0)</f>
        <v>Yes</v>
      </c>
      <c r="L605" s="20" t="str">
        <f>VLOOKUP($A605,Cleaned_Medical_Exam!$A604:$J2939,9,0)</f>
        <v>Overweight</v>
      </c>
      <c r="M605" s="20" t="str">
        <f>VLOOKUP($A605,Cleaned_Medical_Exam!$A604:$J2939,10,0)</f>
        <v>Normal</v>
      </c>
      <c r="N605" s="48">
        <f>_xlfn.XLOOKUP(A605,Cleaned_Hospital_Details!A:A,Cleaned_Hospital_Details!B:B)</f>
        <v>0</v>
      </c>
      <c r="O605" s="49">
        <f>_xlfn.XLOOKUP($A605,Cleaned_Hospital_Details!$A:$A,Cleaned_Hospital_Details!C:C)</f>
        <v>16297.85</v>
      </c>
      <c r="P605" s="8" t="str">
        <f>_xlfn.XLOOKUP($A605,Cleaned_Hospital_Details!$A:$A,Cleaned_Hospital_Details!D:D)</f>
        <v>Tier - 2</v>
      </c>
      <c r="Q605" s="8" t="str">
        <f>_xlfn.XLOOKUP($A605,Cleaned_Hospital_Details!$A:$A,Cleaned_Hospital_Details!E:E)</f>
        <v>Tier - 3</v>
      </c>
      <c r="R605" s="8" t="str">
        <f>_xlfn.XLOOKUP($A605,Cleaned_Hospital_Details!$A:$A,Cleaned_Hospital_Details!F:F)</f>
        <v>R1011</v>
      </c>
      <c r="S605" s="15">
        <f>_xlfn.XLOOKUP($A605,Cleaned_Hospital_Details!$A:$A,Cleaned_Hospital_Details!G:G)</f>
        <v>37857</v>
      </c>
      <c r="T605" s="8">
        <f>_xlfn.XLOOKUP($A605,Cleaned_Hospital_Details!$A:$A,Cleaned_Hospital_Details!H:H)</f>
        <v>19</v>
      </c>
      <c r="U605" s="8" t="str">
        <f>_xlfn.XLOOKUP($A605,Cleaned_Hospital_Details!$A:$A,Cleaned_Hospital_Details!I:I)</f>
        <v>Adult</v>
      </c>
      <c r="V605" t="str">
        <f t="shared" si="9"/>
        <v>Jonathan Autrey</v>
      </c>
    </row>
    <row r="606" spans="1:22" ht="15.6" x14ac:dyDescent="0.3">
      <c r="A606" s="10" t="s">
        <v>642</v>
      </c>
      <c r="B606" s="8" t="str">
        <f>VLOOKUP(A606,Cleaned_Customer_Names!A605:D2940,2,0)</f>
        <v>Mr.</v>
      </c>
      <c r="C606" s="8" t="str">
        <f>VLOOKUP(A606,Cleaned_Customer_Names!A605:D2940,3,0)</f>
        <v>Greg</v>
      </c>
      <c r="D606" s="8" t="str">
        <f>VLOOKUP($A606,Cleaned_Customer_Names!$A605:$D2940,4,0)</f>
        <v>Alleman</v>
      </c>
      <c r="E606" s="22">
        <f>VLOOKUP($A606,Cleaned_Medical_Exam!$A605:$J2940,2,0)</f>
        <v>45.68</v>
      </c>
      <c r="F606" s="24">
        <f>VLOOKUP($A606,Cleaned_Medical_Exam!$A605:$J2940,3,0)</f>
        <v>4.8</v>
      </c>
      <c r="G606" s="20" t="str">
        <f>VLOOKUP($A606,Cleaned_Medical_Exam!$A605:$J2940,4,0)</f>
        <v>No</v>
      </c>
      <c r="H606" s="20" t="str">
        <f>VLOOKUP($A606,Cleaned_Medical_Exam!$A605:$J2940,5,0)</f>
        <v>No</v>
      </c>
      <c r="I606" s="20" t="str">
        <f>VLOOKUP($A606,Cleaned_Medical_Exam!$A605:$J2940,6,0)</f>
        <v>No</v>
      </c>
      <c r="J606" s="48">
        <f>VLOOKUP($A606,Cleaned_Medical_Exam!$A605:$J2940,7,0)</f>
        <v>2</v>
      </c>
      <c r="K606" s="8" t="str">
        <f>VLOOKUP($A606,Cleaned_Medical_Exam!$A605:$J2940,8,0)</f>
        <v>No</v>
      </c>
      <c r="L606" s="20" t="str">
        <f>VLOOKUP($A606,Cleaned_Medical_Exam!$A605:$J2940,9,0)</f>
        <v>Obesity</v>
      </c>
      <c r="M606" s="20" t="str">
        <f>VLOOKUP($A606,Cleaned_Medical_Exam!$A605:$J2940,10,0)</f>
        <v>Normal</v>
      </c>
      <c r="N606" s="48">
        <f>_xlfn.XLOOKUP(A606,Cleaned_Hospital_Details!A:A,Cleaned_Hospital_Details!B:B)</f>
        <v>0</v>
      </c>
      <c r="O606" s="49">
        <f>_xlfn.XLOOKUP($A606,Cleaned_Hospital_Details!$A:$A,Cleaned_Hospital_Details!C:C)</f>
        <v>16267.32</v>
      </c>
      <c r="P606" s="8" t="str">
        <f>_xlfn.XLOOKUP($A606,Cleaned_Hospital_Details!$A:$A,Cleaned_Hospital_Details!D:D)</f>
        <v>Tier - 2</v>
      </c>
      <c r="Q606" s="8" t="str">
        <f>_xlfn.XLOOKUP($A606,Cleaned_Hospital_Details!$A:$A,Cleaned_Hospital_Details!E:E)</f>
        <v>Tier - 2</v>
      </c>
      <c r="R606" s="8" t="str">
        <f>_xlfn.XLOOKUP($A606,Cleaned_Hospital_Details!$A:$A,Cleaned_Hospital_Details!F:F)</f>
        <v>R1023</v>
      </c>
      <c r="S606" s="15">
        <f>_xlfn.XLOOKUP($A606,Cleaned_Hospital_Details!$A:$A,Cleaned_Hospital_Details!G:G)</f>
        <v>26510</v>
      </c>
      <c r="T606" s="8">
        <f>_xlfn.XLOOKUP($A606,Cleaned_Hospital_Details!$A:$A,Cleaned_Hospital_Details!H:H)</f>
        <v>50</v>
      </c>
      <c r="U606" s="8" t="str">
        <f>_xlfn.XLOOKUP($A606,Cleaned_Hospital_Details!$A:$A,Cleaned_Hospital_Details!I:I)</f>
        <v>Adult</v>
      </c>
      <c r="V606" t="str">
        <f t="shared" si="9"/>
        <v>Greg Alleman</v>
      </c>
    </row>
    <row r="607" spans="1:22" ht="15.6" x14ac:dyDescent="0.3">
      <c r="A607" s="10" t="s">
        <v>643</v>
      </c>
      <c r="B607" s="8" t="str">
        <f>VLOOKUP(A607,Cleaned_Customer_Names!A606:D2941,2,0)</f>
        <v>Mr.</v>
      </c>
      <c r="C607" s="8" t="str">
        <f>VLOOKUP(A607,Cleaned_Customer_Names!A606:D2941,3,0)</f>
        <v>Steven</v>
      </c>
      <c r="D607" s="8" t="str">
        <f>VLOOKUP($A607,Cleaned_Customer_Names!$A606:$D2941,4,0)</f>
        <v>Michalski</v>
      </c>
      <c r="E607" s="22">
        <f>VLOOKUP($A607,Cleaned_Medical_Exam!$A606:$J2941,2,0)</f>
        <v>27.3</v>
      </c>
      <c r="F607" s="24">
        <f>VLOOKUP($A607,Cleaned_Medical_Exam!$A606:$J2941,3,0)</f>
        <v>11.89</v>
      </c>
      <c r="G607" s="20" t="str">
        <f>VLOOKUP($A607,Cleaned_Medical_Exam!$A606:$J2941,4,0)</f>
        <v>No</v>
      </c>
      <c r="H607" s="20" t="str">
        <f>VLOOKUP($A607,Cleaned_Medical_Exam!$A606:$J2941,5,0)</f>
        <v>No</v>
      </c>
      <c r="I607" s="20" t="str">
        <f>VLOOKUP($A607,Cleaned_Medical_Exam!$A606:$J2941,6,0)</f>
        <v>No</v>
      </c>
      <c r="J607" s="48">
        <f>VLOOKUP($A607,Cleaned_Medical_Exam!$A606:$J2941,7,0)</f>
        <v>0</v>
      </c>
      <c r="K607" s="8" t="str">
        <f>VLOOKUP($A607,Cleaned_Medical_Exam!$A606:$J2941,8,0)</f>
        <v>Yes</v>
      </c>
      <c r="L607" s="20" t="str">
        <f>VLOOKUP($A607,Cleaned_Medical_Exam!$A606:$J2941,9,0)</f>
        <v>Overweight</v>
      </c>
      <c r="M607" s="20" t="str">
        <f>VLOOKUP($A607,Cleaned_Medical_Exam!$A606:$J2941,10,0)</f>
        <v>Diabetes</v>
      </c>
      <c r="N607" s="48">
        <f>_xlfn.XLOOKUP(A607,Cleaned_Hospital_Details!A:A,Cleaned_Hospital_Details!B:B)</f>
        <v>0</v>
      </c>
      <c r="O607" s="49">
        <f>_xlfn.XLOOKUP($A607,Cleaned_Hospital_Details!$A:$A,Cleaned_Hospital_Details!C:C)</f>
        <v>16232.85</v>
      </c>
      <c r="P607" s="8" t="str">
        <f>_xlfn.XLOOKUP($A607,Cleaned_Hospital_Details!$A:$A,Cleaned_Hospital_Details!D:D)</f>
        <v>Tier - 2</v>
      </c>
      <c r="Q607" s="8" t="str">
        <f>_xlfn.XLOOKUP($A607,Cleaned_Hospital_Details!$A:$A,Cleaned_Hospital_Details!E:E)</f>
        <v>Tier - 1</v>
      </c>
      <c r="R607" s="8" t="str">
        <f>_xlfn.XLOOKUP($A607,Cleaned_Hospital_Details!$A:$A,Cleaned_Hospital_Details!F:F)</f>
        <v>R1011</v>
      </c>
      <c r="S607" s="15">
        <f>_xlfn.XLOOKUP($A607,Cleaned_Hospital_Details!$A:$A,Cleaned_Hospital_Details!G:G)</f>
        <v>37507</v>
      </c>
      <c r="T607" s="8">
        <f>_xlfn.XLOOKUP($A607,Cleaned_Hospital_Details!$A:$A,Cleaned_Hospital_Details!H:H)</f>
        <v>20</v>
      </c>
      <c r="U607" s="8" t="str">
        <f>_xlfn.XLOOKUP($A607,Cleaned_Hospital_Details!$A:$A,Cleaned_Hospital_Details!I:I)</f>
        <v>Adult</v>
      </c>
      <c r="V607" t="str">
        <f t="shared" si="9"/>
        <v>Steven Michalski</v>
      </c>
    </row>
    <row r="608" spans="1:22" ht="15.6" x14ac:dyDescent="0.3">
      <c r="A608" s="10" t="s">
        <v>644</v>
      </c>
      <c r="B608" s="8" t="str">
        <f>VLOOKUP(A608,Cleaned_Customer_Names!A607:D2942,2,0)</f>
        <v>Mr.</v>
      </c>
      <c r="C608" s="8" t="str">
        <f>VLOOKUP(A608,Cleaned_Customer_Names!A607:D2942,3,0)</f>
        <v>Gianfilippo</v>
      </c>
      <c r="D608" s="8" t="str">
        <f>VLOOKUP($A608,Cleaned_Customer_Names!$A607:$D2942,4,0)</f>
        <v>Grillo</v>
      </c>
      <c r="E608" s="22">
        <f>VLOOKUP($A608,Cleaned_Medical_Exam!$A607:$J2942,2,0)</f>
        <v>54.45</v>
      </c>
      <c r="F608" s="24">
        <f>VLOOKUP($A608,Cleaned_Medical_Exam!$A607:$J2942,3,0)</f>
        <v>4.7300000000000004</v>
      </c>
      <c r="G608" s="20" t="str">
        <f>VLOOKUP($A608,Cleaned_Medical_Exam!$A607:$J2942,4,0)</f>
        <v>Yes</v>
      </c>
      <c r="H608" s="20" t="str">
        <f>VLOOKUP($A608,Cleaned_Medical_Exam!$A607:$J2942,5,0)</f>
        <v>No</v>
      </c>
      <c r="I608" s="20" t="str">
        <f>VLOOKUP($A608,Cleaned_Medical_Exam!$A607:$J2942,6,0)</f>
        <v>No</v>
      </c>
      <c r="J608" s="48">
        <f>VLOOKUP($A608,Cleaned_Medical_Exam!$A607:$J2942,7,0)</f>
        <v>1</v>
      </c>
      <c r="K608" s="8" t="str">
        <f>VLOOKUP($A608,Cleaned_Medical_Exam!$A607:$J2942,8,0)</f>
        <v>No</v>
      </c>
      <c r="L608" s="20" t="str">
        <f>VLOOKUP($A608,Cleaned_Medical_Exam!$A607:$J2942,9,0)</f>
        <v>Obesity</v>
      </c>
      <c r="M608" s="20" t="str">
        <f>VLOOKUP($A608,Cleaned_Medical_Exam!$A607:$J2942,10,0)</f>
        <v>Normal</v>
      </c>
      <c r="N608" s="48">
        <f>_xlfn.XLOOKUP(A608,Cleaned_Hospital_Details!A:A,Cleaned_Hospital_Details!B:B)</f>
        <v>3</v>
      </c>
      <c r="O608" s="49">
        <f>_xlfn.XLOOKUP($A608,Cleaned_Hospital_Details!$A:$A,Cleaned_Hospital_Details!C:C)</f>
        <v>16205.88</v>
      </c>
      <c r="P608" s="8" t="str">
        <f>_xlfn.XLOOKUP($A608,Cleaned_Hospital_Details!$A:$A,Cleaned_Hospital_Details!D:D)</f>
        <v>Tier - 2</v>
      </c>
      <c r="Q608" s="8" t="str">
        <f>_xlfn.XLOOKUP($A608,Cleaned_Hospital_Details!$A:$A,Cleaned_Hospital_Details!E:E)</f>
        <v>Tier - 1</v>
      </c>
      <c r="R608" s="8" t="str">
        <f>_xlfn.XLOOKUP($A608,Cleaned_Hospital_Details!$A:$A,Cleaned_Hospital_Details!F:F)</f>
        <v>R1012</v>
      </c>
      <c r="S608" s="15">
        <f>_xlfn.XLOOKUP($A608,Cleaned_Hospital_Details!$A:$A,Cleaned_Hospital_Details!G:G)</f>
        <v>32376</v>
      </c>
      <c r="T608" s="8">
        <f>_xlfn.XLOOKUP($A608,Cleaned_Hospital_Details!$A:$A,Cleaned_Hospital_Details!H:H)</f>
        <v>34</v>
      </c>
      <c r="U608" s="8" t="str">
        <f>_xlfn.XLOOKUP($A608,Cleaned_Hospital_Details!$A:$A,Cleaned_Hospital_Details!I:I)</f>
        <v>Adult</v>
      </c>
      <c r="V608" t="str">
        <f t="shared" si="9"/>
        <v>Gianfilippo Grillo</v>
      </c>
    </row>
    <row r="609" spans="1:22" ht="15.6" x14ac:dyDescent="0.3">
      <c r="A609" s="10" t="s">
        <v>645</v>
      </c>
      <c r="B609" s="8" t="str">
        <f>VLOOKUP(A609,Cleaned_Customer_Names!A608:D2943,2,0)</f>
        <v>Mr.</v>
      </c>
      <c r="C609" s="8" t="str">
        <f>VLOOKUP(A609,Cleaned_Customer_Names!A608:D2943,3,0)</f>
        <v>Hector</v>
      </c>
      <c r="D609" s="8" t="str">
        <f>VLOOKUP($A609,Cleaned_Customer_Names!$A608:$D2943,4,0)</f>
        <v>Coronado</v>
      </c>
      <c r="E609" s="22">
        <f>VLOOKUP($A609,Cleaned_Medical_Exam!$A608:$J2943,2,0)</f>
        <v>54.43</v>
      </c>
      <c r="F609" s="24">
        <f>VLOOKUP($A609,Cleaned_Medical_Exam!$A608:$J2943,3,0)</f>
        <v>4.6100000000000003</v>
      </c>
      <c r="G609" s="20" t="str">
        <f>VLOOKUP($A609,Cleaned_Medical_Exam!$A608:$J2943,4,0)</f>
        <v>Yes</v>
      </c>
      <c r="H609" s="20" t="str">
        <f>VLOOKUP($A609,Cleaned_Medical_Exam!$A608:$J2943,5,0)</f>
        <v>No</v>
      </c>
      <c r="I609" s="20" t="str">
        <f>VLOOKUP($A609,Cleaned_Medical_Exam!$A608:$J2943,6,0)</f>
        <v>No</v>
      </c>
      <c r="J609" s="48">
        <f>VLOOKUP($A609,Cleaned_Medical_Exam!$A608:$J2943,7,0)</f>
        <v>1</v>
      </c>
      <c r="K609" s="8" t="str">
        <f>VLOOKUP($A609,Cleaned_Medical_Exam!$A608:$J2943,8,0)</f>
        <v>No</v>
      </c>
      <c r="L609" s="20" t="str">
        <f>VLOOKUP($A609,Cleaned_Medical_Exam!$A608:$J2943,9,0)</f>
        <v>Obesity</v>
      </c>
      <c r="M609" s="20" t="str">
        <f>VLOOKUP($A609,Cleaned_Medical_Exam!$A608:$J2943,10,0)</f>
        <v>Normal</v>
      </c>
      <c r="N609" s="48">
        <f>_xlfn.XLOOKUP(A609,Cleaned_Hospital_Details!A:A,Cleaned_Hospital_Details!B:B)</f>
        <v>3</v>
      </c>
      <c r="O609" s="49">
        <f>_xlfn.XLOOKUP($A609,Cleaned_Hospital_Details!$A:$A,Cleaned_Hospital_Details!C:C)</f>
        <v>16199.1</v>
      </c>
      <c r="P609" s="8" t="str">
        <f>_xlfn.XLOOKUP($A609,Cleaned_Hospital_Details!$A:$A,Cleaned_Hospital_Details!D:D)</f>
        <v>Tier - 2</v>
      </c>
      <c r="Q609" s="8" t="str">
        <f>_xlfn.XLOOKUP($A609,Cleaned_Hospital_Details!$A:$A,Cleaned_Hospital_Details!E:E)</f>
        <v>Tier - 2</v>
      </c>
      <c r="R609" s="8" t="str">
        <f>_xlfn.XLOOKUP($A609,Cleaned_Hospital_Details!$A:$A,Cleaned_Hospital_Details!F:F)</f>
        <v>R1012</v>
      </c>
      <c r="S609" s="15">
        <f>_xlfn.XLOOKUP($A609,Cleaned_Hospital_Details!$A:$A,Cleaned_Hospital_Details!G:G)</f>
        <v>32361</v>
      </c>
      <c r="T609" s="8">
        <f>_xlfn.XLOOKUP($A609,Cleaned_Hospital_Details!$A:$A,Cleaned_Hospital_Details!H:H)</f>
        <v>34</v>
      </c>
      <c r="U609" s="8" t="str">
        <f>_xlfn.XLOOKUP($A609,Cleaned_Hospital_Details!$A:$A,Cleaned_Hospital_Details!I:I)</f>
        <v>Adult</v>
      </c>
      <c r="V609" t="str">
        <f t="shared" si="9"/>
        <v>Hector Coronado</v>
      </c>
    </row>
    <row r="610" spans="1:22" ht="15.6" x14ac:dyDescent="0.3">
      <c r="A610" s="10" t="s">
        <v>646</v>
      </c>
      <c r="B610" s="8" t="str">
        <f>VLOOKUP(A610,Cleaned_Customer_Names!A609:D2944,2,0)</f>
        <v>Mr.</v>
      </c>
      <c r="C610" s="8" t="str">
        <f>VLOOKUP(A610,Cleaned_Customer_Names!A609:D2944,3,0)</f>
        <v>Mark</v>
      </c>
      <c r="D610" s="8" t="str">
        <f>VLOOKUP($A610,Cleaned_Customer_Names!$A609:$D2944,4,0)</f>
        <v>Dewine</v>
      </c>
      <c r="E610" s="22">
        <f>VLOOKUP($A610,Cleaned_Medical_Exam!$A609:$J2944,2,0)</f>
        <v>48.01</v>
      </c>
      <c r="F610" s="24">
        <f>VLOOKUP($A610,Cleaned_Medical_Exam!$A609:$J2944,3,0)</f>
        <v>7.3</v>
      </c>
      <c r="G610" s="20" t="str">
        <f>VLOOKUP($A610,Cleaned_Medical_Exam!$A609:$J2944,4,0)</f>
        <v>No</v>
      </c>
      <c r="H610" s="20" t="str">
        <f>VLOOKUP($A610,Cleaned_Medical_Exam!$A609:$J2944,5,0)</f>
        <v>No</v>
      </c>
      <c r="I610" s="20" t="str">
        <f>VLOOKUP($A610,Cleaned_Medical_Exam!$A609:$J2944,6,0)</f>
        <v>No</v>
      </c>
      <c r="J610" s="48">
        <f>VLOOKUP($A610,Cleaned_Medical_Exam!$A609:$J2944,7,0)</f>
        <v>0</v>
      </c>
      <c r="K610" s="8" t="str">
        <f>VLOOKUP($A610,Cleaned_Medical_Exam!$A609:$J2944,8,0)</f>
        <v>No</v>
      </c>
      <c r="L610" s="20" t="str">
        <f>VLOOKUP($A610,Cleaned_Medical_Exam!$A609:$J2944,9,0)</f>
        <v>Obesity</v>
      </c>
      <c r="M610" s="20" t="str">
        <f>VLOOKUP($A610,Cleaned_Medical_Exam!$A609:$J2944,10,0)</f>
        <v>Diabetes</v>
      </c>
      <c r="N610" s="48">
        <f>_xlfn.XLOOKUP(A610,Cleaned_Hospital_Details!A:A,Cleaned_Hospital_Details!B:B)</f>
        <v>0</v>
      </c>
      <c r="O610" s="49">
        <f>_xlfn.XLOOKUP($A610,Cleaned_Hospital_Details!$A:$A,Cleaned_Hospital_Details!C:C)</f>
        <v>16190.97</v>
      </c>
      <c r="P610" s="8" t="str">
        <f>_xlfn.XLOOKUP($A610,Cleaned_Hospital_Details!$A:$A,Cleaned_Hospital_Details!D:D)</f>
        <v>Tier - 2</v>
      </c>
      <c r="Q610" s="8" t="str">
        <f>_xlfn.XLOOKUP($A610,Cleaned_Hospital_Details!$A:$A,Cleaned_Hospital_Details!E:E)</f>
        <v>Tier - 3</v>
      </c>
      <c r="R610" s="8" t="str">
        <f>_xlfn.XLOOKUP($A610,Cleaned_Hospital_Details!$A:$A,Cleaned_Hospital_Details!F:F)</f>
        <v>R1012</v>
      </c>
      <c r="S610" s="15">
        <f>_xlfn.XLOOKUP($A610,Cleaned_Hospital_Details!$A:$A,Cleaned_Hospital_Details!G:G)</f>
        <v>27283</v>
      </c>
      <c r="T610" s="8">
        <f>_xlfn.XLOOKUP($A610,Cleaned_Hospital_Details!$A:$A,Cleaned_Hospital_Details!H:H)</f>
        <v>48</v>
      </c>
      <c r="U610" s="8" t="str">
        <f>_xlfn.XLOOKUP($A610,Cleaned_Hospital_Details!$A:$A,Cleaned_Hospital_Details!I:I)</f>
        <v>Adult</v>
      </c>
      <c r="V610" t="str">
        <f t="shared" si="9"/>
        <v>Mark Dewine</v>
      </c>
    </row>
    <row r="611" spans="1:22" ht="15.6" x14ac:dyDescent="0.3">
      <c r="A611" s="10" t="s">
        <v>647</v>
      </c>
      <c r="B611" s="8" t="str">
        <f>VLOOKUP(A611,Cleaned_Customer_Names!A610:D2945,2,0)</f>
        <v>Mrs.</v>
      </c>
      <c r="C611" s="8" t="str">
        <f>VLOOKUP(A611,Cleaned_Customer_Names!A610:D2945,3,0)</f>
        <v>Aubri</v>
      </c>
      <c r="D611" s="8" t="str">
        <f>VLOOKUP($A611,Cleaned_Customer_Names!$A610:$D2945,4,0)</f>
        <v>Carman</v>
      </c>
      <c r="E611" s="22">
        <f>VLOOKUP($A611,Cleaned_Medical_Exam!$A610:$J2945,2,0)</f>
        <v>48.32</v>
      </c>
      <c r="F611" s="24">
        <f>VLOOKUP($A611,Cleaned_Medical_Exam!$A610:$J2945,3,0)</f>
        <v>5.88</v>
      </c>
      <c r="G611" s="20" t="str">
        <f>VLOOKUP($A611,Cleaned_Medical_Exam!$A610:$J2945,4,0)</f>
        <v>No</v>
      </c>
      <c r="H611" s="20" t="str">
        <f>VLOOKUP($A611,Cleaned_Medical_Exam!$A610:$J2945,5,0)</f>
        <v>No</v>
      </c>
      <c r="I611" s="20" t="str">
        <f>VLOOKUP($A611,Cleaned_Medical_Exam!$A610:$J2945,6,0)</f>
        <v>No</v>
      </c>
      <c r="J611" s="48">
        <f>VLOOKUP($A611,Cleaned_Medical_Exam!$A610:$J2945,7,0)</f>
        <v>0</v>
      </c>
      <c r="K611" s="8" t="str">
        <f>VLOOKUP($A611,Cleaned_Medical_Exam!$A610:$J2945,8,0)</f>
        <v>No</v>
      </c>
      <c r="L611" s="20" t="str">
        <f>VLOOKUP($A611,Cleaned_Medical_Exam!$A610:$J2945,9,0)</f>
        <v>Obesity</v>
      </c>
      <c r="M611" s="20" t="str">
        <f>VLOOKUP($A611,Cleaned_Medical_Exam!$A610:$J2945,10,0)</f>
        <v>Prediabetes</v>
      </c>
      <c r="N611" s="48">
        <f>_xlfn.XLOOKUP(A611,Cleaned_Hospital_Details!A:A,Cleaned_Hospital_Details!B:B)</f>
        <v>3</v>
      </c>
      <c r="O611" s="49">
        <f>_xlfn.XLOOKUP($A611,Cleaned_Hospital_Details!$A:$A,Cleaned_Hospital_Details!C:C)</f>
        <v>16152.04</v>
      </c>
      <c r="P611" s="8" t="str">
        <f>_xlfn.XLOOKUP($A611,Cleaned_Hospital_Details!$A:$A,Cleaned_Hospital_Details!D:D)</f>
        <v>Tier - 2</v>
      </c>
      <c r="Q611" s="8" t="str">
        <f>_xlfn.XLOOKUP($A611,Cleaned_Hospital_Details!$A:$A,Cleaned_Hospital_Details!E:E)</f>
        <v>Tier - 1</v>
      </c>
      <c r="R611" s="8" t="str">
        <f>_xlfn.XLOOKUP($A611,Cleaned_Hospital_Details!$A:$A,Cleaned_Hospital_Details!F:F)</f>
        <v>R1026</v>
      </c>
      <c r="S611" s="15">
        <f>_xlfn.XLOOKUP($A611,Cleaned_Hospital_Details!$A:$A,Cleaned_Hospital_Details!G:G)</f>
        <v>30138</v>
      </c>
      <c r="T611" s="8">
        <f>_xlfn.XLOOKUP($A611,Cleaned_Hospital_Details!$A:$A,Cleaned_Hospital_Details!H:H)</f>
        <v>40</v>
      </c>
      <c r="U611" s="8" t="str">
        <f>_xlfn.XLOOKUP($A611,Cleaned_Hospital_Details!$A:$A,Cleaned_Hospital_Details!I:I)</f>
        <v>Adult</v>
      </c>
      <c r="V611" t="str">
        <f t="shared" si="9"/>
        <v>Aubri Carman</v>
      </c>
    </row>
    <row r="612" spans="1:22" ht="15.6" x14ac:dyDescent="0.3">
      <c r="A612" s="10" t="s">
        <v>648</v>
      </c>
      <c r="B612" s="8" t="str">
        <f>VLOOKUP(A612,Cleaned_Customer_Names!A611:D2946,2,0)</f>
        <v>Mr.</v>
      </c>
      <c r="C612" s="8" t="str">
        <f>VLOOKUP(A612,Cleaned_Customer_Names!A611:D2946,3,0)</f>
        <v>Justin</v>
      </c>
      <c r="D612" s="8" t="str">
        <f>VLOOKUP($A612,Cleaned_Customer_Names!$A611:$D2946,4,0)</f>
        <v>Neems</v>
      </c>
      <c r="E612" s="22">
        <f>VLOOKUP($A612,Cleaned_Medical_Exam!$A611:$J2946,2,0)</f>
        <v>22.895</v>
      </c>
      <c r="F612" s="24">
        <f>VLOOKUP($A612,Cleaned_Medical_Exam!$A611:$J2946,3,0)</f>
        <v>4.0599999999999996</v>
      </c>
      <c r="G612" s="20" t="str">
        <f>VLOOKUP($A612,Cleaned_Medical_Exam!$A611:$J2946,4,0)</f>
        <v>No</v>
      </c>
      <c r="H612" s="20" t="str">
        <f>VLOOKUP($A612,Cleaned_Medical_Exam!$A611:$J2946,5,0)</f>
        <v>No</v>
      </c>
      <c r="I612" s="20" t="str">
        <f>VLOOKUP($A612,Cleaned_Medical_Exam!$A611:$J2946,6,0)</f>
        <v>Yes</v>
      </c>
      <c r="J612" s="48">
        <f>VLOOKUP($A612,Cleaned_Medical_Exam!$A611:$J2946,7,0)</f>
        <v>1</v>
      </c>
      <c r="K612" s="8" t="str">
        <f>VLOOKUP($A612,Cleaned_Medical_Exam!$A611:$J2946,8,0)</f>
        <v>Yes</v>
      </c>
      <c r="L612" s="20" t="str">
        <f>VLOOKUP($A612,Cleaned_Medical_Exam!$A611:$J2946,9,0)</f>
        <v>Healthy Weight</v>
      </c>
      <c r="M612" s="20" t="str">
        <f>VLOOKUP($A612,Cleaned_Medical_Exam!$A611:$J2946,10,0)</f>
        <v>Normal</v>
      </c>
      <c r="N612" s="48">
        <f>_xlfn.XLOOKUP(A612,Cleaned_Hospital_Details!A:A,Cleaned_Hospital_Details!B:B)</f>
        <v>0</v>
      </c>
      <c r="O612" s="49">
        <f>_xlfn.XLOOKUP($A612,Cleaned_Hospital_Details!$A:$A,Cleaned_Hospital_Details!C:C)</f>
        <v>16138.76</v>
      </c>
      <c r="P612" s="8" t="str">
        <f>_xlfn.XLOOKUP($A612,Cleaned_Hospital_Details!$A:$A,Cleaned_Hospital_Details!D:D)</f>
        <v>Tier - 2</v>
      </c>
      <c r="Q612" s="8" t="str">
        <f>_xlfn.XLOOKUP($A612,Cleaned_Hospital_Details!$A:$A,Cleaned_Hospital_Details!E:E)</f>
        <v>Tier - 3</v>
      </c>
      <c r="R612" s="8" t="str">
        <f>_xlfn.XLOOKUP($A612,Cleaned_Hospital_Details!$A:$A,Cleaned_Hospital_Details!F:F)</f>
        <v>R1017</v>
      </c>
      <c r="S612" s="15">
        <f>_xlfn.XLOOKUP($A612,Cleaned_Hospital_Details!$A:$A,Cleaned_Hospital_Details!G:G)</f>
        <v>34315</v>
      </c>
      <c r="T612" s="8">
        <f>_xlfn.XLOOKUP($A612,Cleaned_Hospital_Details!$A:$A,Cleaned_Hospital_Details!H:H)</f>
        <v>29</v>
      </c>
      <c r="U612" s="8" t="str">
        <f>_xlfn.XLOOKUP($A612,Cleaned_Hospital_Details!$A:$A,Cleaned_Hospital_Details!I:I)</f>
        <v>Adult</v>
      </c>
      <c r="V612" t="str">
        <f t="shared" si="9"/>
        <v>Justin Neems</v>
      </c>
    </row>
    <row r="613" spans="1:22" ht="15.6" x14ac:dyDescent="0.3">
      <c r="A613" s="10" t="s">
        <v>649</v>
      </c>
      <c r="B613" s="8" t="str">
        <f>VLOOKUP(A613,Cleaned_Customer_Names!A612:D2947,2,0)</f>
        <v>Ms.</v>
      </c>
      <c r="C613" s="8" t="str">
        <f>VLOOKUP(A613,Cleaned_Customer_Names!A612:D2947,3,0)</f>
        <v>Megan</v>
      </c>
      <c r="D613" s="8" t="str">
        <f>VLOOKUP($A613,Cleaned_Customer_Names!$A612:$D2947,4,0)</f>
        <v>Pesyna</v>
      </c>
      <c r="E613" s="22">
        <f>VLOOKUP($A613,Cleaned_Medical_Exam!$A612:$J2947,2,0)</f>
        <v>54.85</v>
      </c>
      <c r="F613" s="24">
        <f>VLOOKUP($A613,Cleaned_Medical_Exam!$A612:$J2947,3,0)</f>
        <v>4.9000000000000004</v>
      </c>
      <c r="G613" s="20" t="str">
        <f>VLOOKUP($A613,Cleaned_Medical_Exam!$A612:$J2947,4,0)</f>
        <v>No</v>
      </c>
      <c r="H613" s="20" t="str">
        <f>VLOOKUP($A613,Cleaned_Medical_Exam!$A612:$J2947,5,0)</f>
        <v>No</v>
      </c>
      <c r="I613" s="20" t="str">
        <f>VLOOKUP($A613,Cleaned_Medical_Exam!$A612:$J2947,6,0)</f>
        <v>No</v>
      </c>
      <c r="J613" s="48">
        <f>VLOOKUP($A613,Cleaned_Medical_Exam!$A612:$J2947,7,0)</f>
        <v>1</v>
      </c>
      <c r="K613" s="8" t="str">
        <f>VLOOKUP($A613,Cleaned_Medical_Exam!$A612:$J2947,8,0)</f>
        <v>No</v>
      </c>
      <c r="L613" s="20" t="str">
        <f>VLOOKUP($A613,Cleaned_Medical_Exam!$A612:$J2947,9,0)</f>
        <v>Obesity</v>
      </c>
      <c r="M613" s="20" t="str">
        <f>VLOOKUP($A613,Cleaned_Medical_Exam!$A612:$J2947,10,0)</f>
        <v>Normal</v>
      </c>
      <c r="N613" s="48">
        <f>_xlfn.XLOOKUP(A613,Cleaned_Hospital_Details!A:A,Cleaned_Hospital_Details!B:B)</f>
        <v>3</v>
      </c>
      <c r="O613" s="49">
        <f>_xlfn.XLOOKUP($A613,Cleaned_Hospital_Details!$A:$A,Cleaned_Hospital_Details!C:C)</f>
        <v>16122.65</v>
      </c>
      <c r="P613" s="8" t="str">
        <f>_xlfn.XLOOKUP($A613,Cleaned_Hospital_Details!$A:$A,Cleaned_Hospital_Details!D:D)</f>
        <v>Tier - 2</v>
      </c>
      <c r="Q613" s="8" t="str">
        <f>_xlfn.XLOOKUP($A613,Cleaned_Hospital_Details!$A:$A,Cleaned_Hospital_Details!E:E)</f>
        <v>Tier - 1</v>
      </c>
      <c r="R613" s="8" t="str">
        <f>_xlfn.XLOOKUP($A613,Cleaned_Hospital_Details!$A:$A,Cleaned_Hospital_Details!F:F)</f>
        <v>R1011</v>
      </c>
      <c r="S613" s="15">
        <f>_xlfn.XLOOKUP($A613,Cleaned_Hospital_Details!$A:$A,Cleaned_Hospital_Details!G:G)</f>
        <v>32056</v>
      </c>
      <c r="T613" s="8">
        <f>_xlfn.XLOOKUP($A613,Cleaned_Hospital_Details!$A:$A,Cleaned_Hospital_Details!H:H)</f>
        <v>35</v>
      </c>
      <c r="U613" s="8" t="str">
        <f>_xlfn.XLOOKUP($A613,Cleaned_Hospital_Details!$A:$A,Cleaned_Hospital_Details!I:I)</f>
        <v>Adult</v>
      </c>
      <c r="V613" t="str">
        <f t="shared" si="9"/>
        <v>Megan Pesyna</v>
      </c>
    </row>
    <row r="614" spans="1:22" ht="15.6" x14ac:dyDescent="0.3">
      <c r="A614" s="10" t="s">
        <v>650</v>
      </c>
      <c r="B614" s="8" t="str">
        <f>VLOOKUP(A614,Cleaned_Customer_Names!A613:D2948,2,0)</f>
        <v>Ms.</v>
      </c>
      <c r="C614" s="8" t="str">
        <f>VLOOKUP(A614,Cleaned_Customer_Names!A613:D2948,3,0)</f>
        <v>Erika</v>
      </c>
      <c r="D614" s="8" t="str">
        <f>VLOOKUP($A614,Cleaned_Customer_Names!$A613:$D2948,4,0)</f>
        <v>Meling</v>
      </c>
      <c r="E614" s="22">
        <f>VLOOKUP($A614,Cleaned_Medical_Exam!$A613:$J2948,2,0)</f>
        <v>21.85</v>
      </c>
      <c r="F614" s="24">
        <f>VLOOKUP($A614,Cleaned_Medical_Exam!$A613:$J2948,3,0)</f>
        <v>5.52</v>
      </c>
      <c r="G614" s="20" t="str">
        <f>VLOOKUP($A614,Cleaned_Medical_Exam!$A613:$J2948,4,0)</f>
        <v>No</v>
      </c>
      <c r="H614" s="20" t="str">
        <f>VLOOKUP($A614,Cleaned_Medical_Exam!$A613:$J2948,5,0)</f>
        <v>No</v>
      </c>
      <c r="I614" s="20" t="str">
        <f>VLOOKUP($A614,Cleaned_Medical_Exam!$A613:$J2948,6,0)</f>
        <v>Yes</v>
      </c>
      <c r="J614" s="48">
        <f>VLOOKUP($A614,Cleaned_Medical_Exam!$A613:$J2948,7,0)</f>
        <v>1</v>
      </c>
      <c r="K614" s="8" t="str">
        <f>VLOOKUP($A614,Cleaned_Medical_Exam!$A613:$J2948,8,0)</f>
        <v>Yes</v>
      </c>
      <c r="L614" s="20" t="str">
        <f>VLOOKUP($A614,Cleaned_Medical_Exam!$A613:$J2948,9,0)</f>
        <v>Healthy Weight</v>
      </c>
      <c r="M614" s="20" t="str">
        <f>VLOOKUP($A614,Cleaned_Medical_Exam!$A613:$J2948,10,0)</f>
        <v>Normal</v>
      </c>
      <c r="N614" s="48">
        <f>_xlfn.XLOOKUP(A614,Cleaned_Hospital_Details!A:A,Cleaned_Hospital_Details!B:B)</f>
        <v>0</v>
      </c>
      <c r="O614" s="49">
        <f>_xlfn.XLOOKUP($A614,Cleaned_Hospital_Details!$A:$A,Cleaned_Hospital_Details!C:C)</f>
        <v>16115.3</v>
      </c>
      <c r="P614" s="8" t="str">
        <f>_xlfn.XLOOKUP($A614,Cleaned_Hospital_Details!$A:$A,Cleaned_Hospital_Details!D:D)</f>
        <v>Tier - 2</v>
      </c>
      <c r="Q614" s="8" t="str">
        <f>_xlfn.XLOOKUP($A614,Cleaned_Hospital_Details!$A:$A,Cleaned_Hospital_Details!E:E)</f>
        <v>Tier - 1</v>
      </c>
      <c r="R614" s="8" t="str">
        <f>_xlfn.XLOOKUP($A614,Cleaned_Hospital_Details!$A:$A,Cleaned_Hospital_Details!F:F)</f>
        <v>R1024</v>
      </c>
      <c r="S614" s="15">
        <f>_xlfn.XLOOKUP($A614,Cleaned_Hospital_Details!$A:$A,Cleaned_Hospital_Details!G:G)</f>
        <v>34189</v>
      </c>
      <c r="T614" s="8">
        <f>_xlfn.XLOOKUP($A614,Cleaned_Hospital_Details!$A:$A,Cleaned_Hospital_Details!H:H)</f>
        <v>29</v>
      </c>
      <c r="U614" s="8" t="str">
        <f>_xlfn.XLOOKUP($A614,Cleaned_Hospital_Details!$A:$A,Cleaned_Hospital_Details!I:I)</f>
        <v>Adult</v>
      </c>
      <c r="V614" t="str">
        <f t="shared" si="9"/>
        <v>Erika Meling</v>
      </c>
    </row>
    <row r="615" spans="1:22" ht="15.6" x14ac:dyDescent="0.3">
      <c r="A615" s="10" t="s">
        <v>651</v>
      </c>
      <c r="B615" s="8" t="str">
        <f>VLOOKUP(A615,Cleaned_Customer_Names!A614:D2949,2,0)</f>
        <v>Mr.</v>
      </c>
      <c r="C615" s="8" t="str">
        <f>VLOOKUP(A615,Cleaned_Customer_Names!A614:D2949,3,0)</f>
        <v>Daniel</v>
      </c>
      <c r="D615" s="8" t="str">
        <f>VLOOKUP($A615,Cleaned_Customer_Names!$A614:$D2949,4,0)</f>
        <v>Widlowski</v>
      </c>
      <c r="E615" s="22">
        <f>VLOOKUP($A615,Cleaned_Medical_Exam!$A614:$J2949,2,0)</f>
        <v>51.86</v>
      </c>
      <c r="F615" s="24">
        <f>VLOOKUP($A615,Cleaned_Medical_Exam!$A614:$J2949,3,0)</f>
        <v>5.2</v>
      </c>
      <c r="G615" s="20" t="str">
        <f>VLOOKUP($A615,Cleaned_Medical_Exam!$A614:$J2949,4,0)</f>
        <v>Yes</v>
      </c>
      <c r="H615" s="20" t="str">
        <f>VLOOKUP($A615,Cleaned_Medical_Exam!$A614:$J2949,5,0)</f>
        <v>No</v>
      </c>
      <c r="I615" s="20" t="str">
        <f>VLOOKUP($A615,Cleaned_Medical_Exam!$A614:$J2949,6,0)</f>
        <v>No</v>
      </c>
      <c r="J615" s="48">
        <f>VLOOKUP($A615,Cleaned_Medical_Exam!$A614:$J2949,7,0)</f>
        <v>0</v>
      </c>
      <c r="K615" s="8" t="str">
        <f>VLOOKUP($A615,Cleaned_Medical_Exam!$A614:$J2949,8,0)</f>
        <v>No</v>
      </c>
      <c r="L615" s="20" t="str">
        <f>VLOOKUP($A615,Cleaned_Medical_Exam!$A614:$J2949,9,0)</f>
        <v>Obesity</v>
      </c>
      <c r="M615" s="20" t="str">
        <f>VLOOKUP($A615,Cleaned_Medical_Exam!$A614:$J2949,10,0)</f>
        <v>Normal</v>
      </c>
      <c r="N615" s="48">
        <f>_xlfn.XLOOKUP(A615,Cleaned_Hospital_Details!A:A,Cleaned_Hospital_Details!B:B)</f>
        <v>3</v>
      </c>
      <c r="O615" s="49">
        <f>_xlfn.XLOOKUP($A615,Cleaned_Hospital_Details!$A:$A,Cleaned_Hospital_Details!C:C)</f>
        <v>16097.94</v>
      </c>
      <c r="P615" s="8" t="str">
        <f>_xlfn.XLOOKUP($A615,Cleaned_Hospital_Details!$A:$A,Cleaned_Hospital_Details!D:D)</f>
        <v>Tier - 2</v>
      </c>
      <c r="Q615" s="8" t="str">
        <f>_xlfn.XLOOKUP($A615,Cleaned_Hospital_Details!$A:$A,Cleaned_Hospital_Details!E:E)</f>
        <v>Tier - 3</v>
      </c>
      <c r="R615" s="8" t="str">
        <f>_xlfn.XLOOKUP($A615,Cleaned_Hospital_Details!$A:$A,Cleaned_Hospital_Details!F:F)</f>
        <v>R1012</v>
      </c>
      <c r="S615" s="15">
        <f>_xlfn.XLOOKUP($A615,Cleaned_Hospital_Details!$A:$A,Cleaned_Hospital_Details!G:G)</f>
        <v>31286</v>
      </c>
      <c r="T615" s="8">
        <f>_xlfn.XLOOKUP($A615,Cleaned_Hospital_Details!$A:$A,Cleaned_Hospital_Details!H:H)</f>
        <v>37</v>
      </c>
      <c r="U615" s="8" t="str">
        <f>_xlfn.XLOOKUP($A615,Cleaned_Hospital_Details!$A:$A,Cleaned_Hospital_Details!I:I)</f>
        <v>Adult</v>
      </c>
      <c r="V615" t="str">
        <f t="shared" si="9"/>
        <v>Daniel Widlowski</v>
      </c>
    </row>
    <row r="616" spans="1:22" ht="15.6" x14ac:dyDescent="0.3">
      <c r="A616" s="10" t="s">
        <v>652</v>
      </c>
      <c r="B616" s="8" t="str">
        <f>VLOOKUP(A616,Cleaned_Customer_Names!A615:D2950,2,0)</f>
        <v>Ms.</v>
      </c>
      <c r="C616" s="8" t="str">
        <f>VLOOKUP(A616,Cleaned_Customer_Names!A615:D2950,3,0)</f>
        <v>Devin</v>
      </c>
      <c r="D616" s="8" t="str">
        <f>VLOOKUP($A616,Cleaned_Customer_Names!$A615:$D2950,4,0)</f>
        <v>Nadar</v>
      </c>
      <c r="E616" s="22">
        <f>VLOOKUP($A616,Cleaned_Medical_Exam!$A615:$J2950,2,0)</f>
        <v>39.049999999999997</v>
      </c>
      <c r="F616" s="24">
        <f>VLOOKUP($A616,Cleaned_Medical_Exam!$A615:$J2950,3,0)</f>
        <v>7.59</v>
      </c>
      <c r="G616" s="20" t="str">
        <f>VLOOKUP($A616,Cleaned_Medical_Exam!$A615:$J2950,4,0)</f>
        <v>No</v>
      </c>
      <c r="H616" s="20" t="str">
        <f>VLOOKUP($A616,Cleaned_Medical_Exam!$A615:$J2950,5,0)</f>
        <v>No</v>
      </c>
      <c r="I616" s="20" t="str">
        <f>VLOOKUP($A616,Cleaned_Medical_Exam!$A615:$J2950,6,0)</f>
        <v>No</v>
      </c>
      <c r="J616" s="48">
        <f>VLOOKUP($A616,Cleaned_Medical_Exam!$A615:$J2950,7,0)</f>
        <v>3</v>
      </c>
      <c r="K616" s="8" t="str">
        <f>VLOOKUP($A616,Cleaned_Medical_Exam!$A615:$J2950,8,0)</f>
        <v>No</v>
      </c>
      <c r="L616" s="20" t="str">
        <f>VLOOKUP($A616,Cleaned_Medical_Exam!$A615:$J2950,9,0)</f>
        <v>Obesity</v>
      </c>
      <c r="M616" s="20" t="str">
        <f>VLOOKUP($A616,Cleaned_Medical_Exam!$A615:$J2950,10,0)</f>
        <v>Diabetes</v>
      </c>
      <c r="N616" s="48">
        <f>_xlfn.XLOOKUP(A616,Cleaned_Hospital_Details!A:A,Cleaned_Hospital_Details!B:B)</f>
        <v>3</v>
      </c>
      <c r="O616" s="49">
        <f>_xlfn.XLOOKUP($A616,Cleaned_Hospital_Details!$A:$A,Cleaned_Hospital_Details!C:C)</f>
        <v>16085.13</v>
      </c>
      <c r="P616" s="8" t="str">
        <f>_xlfn.XLOOKUP($A616,Cleaned_Hospital_Details!$A:$A,Cleaned_Hospital_Details!D:D)</f>
        <v>Tier - 2</v>
      </c>
      <c r="Q616" s="8" t="str">
        <f>_xlfn.XLOOKUP($A616,Cleaned_Hospital_Details!$A:$A,Cleaned_Hospital_Details!E:E)</f>
        <v>Tier - 2</v>
      </c>
      <c r="R616" s="8" t="str">
        <f>_xlfn.XLOOKUP($A616,Cleaned_Hospital_Details!$A:$A,Cleaned_Hospital_Details!F:F)</f>
        <v>R1013</v>
      </c>
      <c r="S616" s="15">
        <f>_xlfn.XLOOKUP($A616,Cleaned_Hospital_Details!$A:$A,Cleaned_Hospital_Details!G:G)</f>
        <v>21357</v>
      </c>
      <c r="T616" s="8">
        <f>_xlfn.XLOOKUP($A616,Cleaned_Hospital_Details!$A:$A,Cleaned_Hospital_Details!H:H)</f>
        <v>64</v>
      </c>
      <c r="U616" s="8" t="str">
        <f>_xlfn.XLOOKUP($A616,Cleaned_Hospital_Details!$A:$A,Cleaned_Hospital_Details!I:I)</f>
        <v>Old</v>
      </c>
      <c r="V616" t="str">
        <f t="shared" si="9"/>
        <v>Devin Nadar</v>
      </c>
    </row>
    <row r="617" spans="1:22" ht="15.6" x14ac:dyDescent="0.3">
      <c r="A617" s="10" t="s">
        <v>653</v>
      </c>
      <c r="B617" s="8" t="str">
        <f>VLOOKUP(A617,Cleaned_Customer_Names!A616:D2951,2,0)</f>
        <v>Ms.</v>
      </c>
      <c r="C617" s="8" t="str">
        <f>VLOOKUP(A617,Cleaned_Customer_Names!A616:D2951,3,0)</f>
        <v>Louise</v>
      </c>
      <c r="D617" s="8" t="str">
        <f>VLOOKUP($A617,Cleaned_Customer_Names!$A616:$D2951,4,0)</f>
        <v>Turner</v>
      </c>
      <c r="E617" s="22">
        <f>VLOOKUP($A617,Cleaned_Medical_Exam!$A616:$J2951,2,0)</f>
        <v>31.824999999999999</v>
      </c>
      <c r="F617" s="24">
        <f>VLOOKUP($A617,Cleaned_Medical_Exam!$A616:$J2951,3,0)</f>
        <v>8.2799999999999994</v>
      </c>
      <c r="G617" s="20" t="str">
        <f>VLOOKUP($A617,Cleaned_Medical_Exam!$A616:$J2951,4,0)</f>
        <v>No</v>
      </c>
      <c r="H617" s="20" t="str">
        <f>VLOOKUP($A617,Cleaned_Medical_Exam!$A616:$J2951,5,0)</f>
        <v>No</v>
      </c>
      <c r="I617" s="20" t="str">
        <f>VLOOKUP($A617,Cleaned_Medical_Exam!$A616:$J2951,6,0)</f>
        <v>No</v>
      </c>
      <c r="J617" s="48">
        <f>VLOOKUP($A617,Cleaned_Medical_Exam!$A616:$J2951,7,0)</f>
        <v>3</v>
      </c>
      <c r="K617" s="8" t="str">
        <f>VLOOKUP($A617,Cleaned_Medical_Exam!$A616:$J2951,8,0)</f>
        <v>No</v>
      </c>
      <c r="L617" s="20" t="str">
        <f>VLOOKUP($A617,Cleaned_Medical_Exam!$A616:$J2951,9,0)</f>
        <v>Obesity</v>
      </c>
      <c r="M617" s="20" t="str">
        <f>VLOOKUP($A617,Cleaned_Medical_Exam!$A616:$J2951,10,0)</f>
        <v>Diabetes</v>
      </c>
      <c r="N617" s="48">
        <f>_xlfn.XLOOKUP(A617,Cleaned_Hospital_Details!A:A,Cleaned_Hospital_Details!B:B)</f>
        <v>2</v>
      </c>
      <c r="O617" s="49">
        <f>_xlfn.XLOOKUP($A617,Cleaned_Hospital_Details!$A:$A,Cleaned_Hospital_Details!C:C)</f>
        <v>16069.08</v>
      </c>
      <c r="P617" s="8" t="str">
        <f>_xlfn.XLOOKUP($A617,Cleaned_Hospital_Details!$A:$A,Cleaned_Hospital_Details!D:D)</f>
        <v>Tier - 2</v>
      </c>
      <c r="Q617" s="8" t="str">
        <f>_xlfn.XLOOKUP($A617,Cleaned_Hospital_Details!$A:$A,Cleaned_Hospital_Details!E:E)</f>
        <v>Tier - 2</v>
      </c>
      <c r="R617" s="8" t="str">
        <f>_xlfn.XLOOKUP($A617,Cleaned_Hospital_Details!$A:$A,Cleaned_Hospital_Details!F:F)</f>
        <v>R1024</v>
      </c>
      <c r="S617" s="15">
        <f>_xlfn.XLOOKUP($A617,Cleaned_Hospital_Details!$A:$A,Cleaned_Hospital_Details!G:G)</f>
        <v>21480</v>
      </c>
      <c r="T617" s="8">
        <f>_xlfn.XLOOKUP($A617,Cleaned_Hospital_Details!$A:$A,Cleaned_Hospital_Details!H:H)</f>
        <v>64</v>
      </c>
      <c r="U617" s="8" t="str">
        <f>_xlfn.XLOOKUP($A617,Cleaned_Hospital_Details!$A:$A,Cleaned_Hospital_Details!I:I)</f>
        <v>Old</v>
      </c>
      <c r="V617" t="str">
        <f t="shared" si="9"/>
        <v>Louise Turner</v>
      </c>
    </row>
    <row r="618" spans="1:22" ht="15.6" x14ac:dyDescent="0.3">
      <c r="A618" s="10" t="s">
        <v>654</v>
      </c>
      <c r="B618" s="8" t="str">
        <f>VLOOKUP(A618,Cleaned_Customer_Names!A617:D2952,2,0)</f>
        <v>Mrs.</v>
      </c>
      <c r="C618" s="8" t="str">
        <f>VLOOKUP(A618,Cleaned_Customer_Names!A617:D2952,3,0)</f>
        <v>Sarah</v>
      </c>
      <c r="D618" s="8" t="str">
        <f>VLOOKUP($A618,Cleaned_Customer_Names!$A617:$D2952,4,0)</f>
        <v>Walker</v>
      </c>
      <c r="E618" s="22">
        <f>VLOOKUP($A618,Cleaned_Medical_Exam!$A617:$J2952,2,0)</f>
        <v>46.43</v>
      </c>
      <c r="F618" s="24">
        <f>VLOOKUP($A618,Cleaned_Medical_Exam!$A617:$J2952,3,0)</f>
        <v>6.72</v>
      </c>
      <c r="G618" s="20" t="str">
        <f>VLOOKUP($A618,Cleaned_Medical_Exam!$A617:$J2952,4,0)</f>
        <v>No</v>
      </c>
      <c r="H618" s="20" t="str">
        <f>VLOOKUP($A618,Cleaned_Medical_Exam!$A617:$J2952,5,0)</f>
        <v>No</v>
      </c>
      <c r="I618" s="20" t="str">
        <f>VLOOKUP($A618,Cleaned_Medical_Exam!$A617:$J2952,6,0)</f>
        <v>No</v>
      </c>
      <c r="J618" s="48">
        <f>VLOOKUP($A618,Cleaned_Medical_Exam!$A617:$J2952,7,0)</f>
        <v>0</v>
      </c>
      <c r="K618" s="8" t="str">
        <f>VLOOKUP($A618,Cleaned_Medical_Exam!$A617:$J2952,8,0)</f>
        <v>No</v>
      </c>
      <c r="L618" s="20" t="str">
        <f>VLOOKUP($A618,Cleaned_Medical_Exam!$A617:$J2952,9,0)</f>
        <v>Obesity</v>
      </c>
      <c r="M618" s="20" t="str">
        <f>VLOOKUP($A618,Cleaned_Medical_Exam!$A617:$J2952,10,0)</f>
        <v>Diabetes</v>
      </c>
      <c r="N618" s="48">
        <f>_xlfn.XLOOKUP(A618,Cleaned_Hospital_Details!A:A,Cleaned_Hospital_Details!B:B)</f>
        <v>2</v>
      </c>
      <c r="O618" s="49">
        <f>_xlfn.XLOOKUP($A618,Cleaned_Hospital_Details!$A:$A,Cleaned_Hospital_Details!C:C)</f>
        <v>16062.89</v>
      </c>
      <c r="P618" s="8" t="str">
        <f>_xlfn.XLOOKUP($A618,Cleaned_Hospital_Details!$A:$A,Cleaned_Hospital_Details!D:D)</f>
        <v>Tier - 2</v>
      </c>
      <c r="Q618" s="8" t="str">
        <f>_xlfn.XLOOKUP($A618,Cleaned_Hospital_Details!$A:$A,Cleaned_Hospital_Details!E:E)</f>
        <v>Tier - 2</v>
      </c>
      <c r="R618" s="8" t="str">
        <f>_xlfn.XLOOKUP($A618,Cleaned_Hospital_Details!$A:$A,Cleaned_Hospital_Details!F:F)</f>
        <v>R1026</v>
      </c>
      <c r="S618" s="15">
        <f>_xlfn.XLOOKUP($A618,Cleaned_Hospital_Details!$A:$A,Cleaned_Hospital_Details!G:G)</f>
        <v>28749</v>
      </c>
      <c r="T618" s="8">
        <f>_xlfn.XLOOKUP($A618,Cleaned_Hospital_Details!$A:$A,Cleaned_Hospital_Details!H:H)</f>
        <v>44</v>
      </c>
      <c r="U618" s="8" t="str">
        <f>_xlfn.XLOOKUP($A618,Cleaned_Hospital_Details!$A:$A,Cleaned_Hospital_Details!I:I)</f>
        <v>Adult</v>
      </c>
      <c r="V618" t="str">
        <f t="shared" si="9"/>
        <v>Sarah Walker</v>
      </c>
    </row>
    <row r="619" spans="1:22" ht="15.6" x14ac:dyDescent="0.3">
      <c r="A619" s="10" t="s">
        <v>655</v>
      </c>
      <c r="B619" s="8" t="str">
        <f>VLOOKUP(A619,Cleaned_Customer_Names!A618:D2953,2,0)</f>
        <v>Ms.</v>
      </c>
      <c r="C619" s="8" t="str">
        <f>VLOOKUP(A619,Cleaned_Customer_Names!A618:D2953,3,0)</f>
        <v>Amy</v>
      </c>
      <c r="D619" s="8" t="str">
        <f>VLOOKUP($A619,Cleaned_Customer_Names!$A618:$D2953,4,0)</f>
        <v>Leedham</v>
      </c>
      <c r="E619" s="22">
        <f>VLOOKUP($A619,Cleaned_Medical_Exam!$A618:$J2953,2,0)</f>
        <v>53.63</v>
      </c>
      <c r="F619" s="24">
        <f>VLOOKUP($A619,Cleaned_Medical_Exam!$A618:$J2953,3,0)</f>
        <v>5.47</v>
      </c>
      <c r="G619" s="20" t="str">
        <f>VLOOKUP($A619,Cleaned_Medical_Exam!$A618:$J2953,4,0)</f>
        <v>Yes</v>
      </c>
      <c r="H619" s="20" t="str">
        <f>VLOOKUP($A619,Cleaned_Medical_Exam!$A618:$J2953,5,0)</f>
        <v>No</v>
      </c>
      <c r="I619" s="20" t="str">
        <f>VLOOKUP($A619,Cleaned_Medical_Exam!$A618:$J2953,6,0)</f>
        <v>No</v>
      </c>
      <c r="J619" s="48">
        <f>VLOOKUP($A619,Cleaned_Medical_Exam!$A618:$J2953,7,0)</f>
        <v>1</v>
      </c>
      <c r="K619" s="8" t="str">
        <f>VLOOKUP($A619,Cleaned_Medical_Exam!$A618:$J2953,8,0)</f>
        <v>No</v>
      </c>
      <c r="L619" s="20" t="str">
        <f>VLOOKUP($A619,Cleaned_Medical_Exam!$A618:$J2953,9,0)</f>
        <v>Obesity</v>
      </c>
      <c r="M619" s="20" t="str">
        <f>VLOOKUP($A619,Cleaned_Medical_Exam!$A618:$J2953,10,0)</f>
        <v>Normal</v>
      </c>
      <c r="N619" s="48">
        <f>_xlfn.XLOOKUP(A619,Cleaned_Hospital_Details!A:A,Cleaned_Hospital_Details!B:B)</f>
        <v>3</v>
      </c>
      <c r="O619" s="49">
        <f>_xlfn.XLOOKUP($A619,Cleaned_Hospital_Details!$A:$A,Cleaned_Hospital_Details!C:C)</f>
        <v>16059.06</v>
      </c>
      <c r="P619" s="8" t="str">
        <f>_xlfn.XLOOKUP($A619,Cleaned_Hospital_Details!$A:$A,Cleaned_Hospital_Details!D:D)</f>
        <v>Tier - 2</v>
      </c>
      <c r="Q619" s="8" t="str">
        <f>_xlfn.XLOOKUP($A619,Cleaned_Hospital_Details!$A:$A,Cleaned_Hospital_Details!E:E)</f>
        <v>Tier - 3</v>
      </c>
      <c r="R619" s="8" t="str">
        <f>_xlfn.XLOOKUP($A619,Cleaned_Hospital_Details!$A:$A,Cleaned_Hospital_Details!F:F)</f>
        <v>R1012</v>
      </c>
      <c r="S619" s="15">
        <f>_xlfn.XLOOKUP($A619,Cleaned_Hospital_Details!$A:$A,Cleaned_Hospital_Details!G:G)</f>
        <v>32482</v>
      </c>
      <c r="T619" s="8">
        <f>_xlfn.XLOOKUP($A619,Cleaned_Hospital_Details!$A:$A,Cleaned_Hospital_Details!H:H)</f>
        <v>34</v>
      </c>
      <c r="U619" s="8" t="str">
        <f>_xlfn.XLOOKUP($A619,Cleaned_Hospital_Details!$A:$A,Cleaned_Hospital_Details!I:I)</f>
        <v>Adult</v>
      </c>
      <c r="V619" t="str">
        <f t="shared" si="9"/>
        <v>Amy Leedham</v>
      </c>
    </row>
    <row r="620" spans="1:22" ht="15.6" x14ac:dyDescent="0.3">
      <c r="A620" s="10" t="s">
        <v>656</v>
      </c>
      <c r="B620" s="8" t="str">
        <f>VLOOKUP(A620,Cleaned_Customer_Names!A619:D2954,2,0)</f>
        <v>Ms.</v>
      </c>
      <c r="C620" s="8" t="str">
        <f>VLOOKUP(A620,Cleaned_Customer_Names!A619:D2954,3,0)</f>
        <v>Brittany</v>
      </c>
      <c r="D620" s="8" t="str">
        <f>VLOOKUP($A620,Cleaned_Customer_Names!$A619:$D2954,4,0)</f>
        <v>Haglund</v>
      </c>
      <c r="E620" s="22">
        <f>VLOOKUP($A620,Cleaned_Medical_Exam!$A619:$J2954,2,0)</f>
        <v>48.7</v>
      </c>
      <c r="F620" s="24">
        <f>VLOOKUP($A620,Cleaned_Medical_Exam!$A619:$J2954,3,0)</f>
        <v>4.71</v>
      </c>
      <c r="G620" s="20" t="str">
        <f>VLOOKUP($A620,Cleaned_Medical_Exam!$A619:$J2954,4,0)</f>
        <v>No</v>
      </c>
      <c r="H620" s="20" t="str">
        <f>VLOOKUP($A620,Cleaned_Medical_Exam!$A619:$J2954,5,0)</f>
        <v>No</v>
      </c>
      <c r="I620" s="20" t="str">
        <f>VLOOKUP($A620,Cleaned_Medical_Exam!$A619:$J2954,6,0)</f>
        <v>No</v>
      </c>
      <c r="J620" s="48">
        <f>VLOOKUP($A620,Cleaned_Medical_Exam!$A619:$J2954,7,0)</f>
        <v>0</v>
      </c>
      <c r="K620" s="8" t="str">
        <f>VLOOKUP($A620,Cleaned_Medical_Exam!$A619:$J2954,8,0)</f>
        <v>No</v>
      </c>
      <c r="L620" s="20" t="str">
        <f>VLOOKUP($A620,Cleaned_Medical_Exam!$A619:$J2954,9,0)</f>
        <v>Obesity</v>
      </c>
      <c r="M620" s="20" t="str">
        <f>VLOOKUP($A620,Cleaned_Medical_Exam!$A619:$J2954,10,0)</f>
        <v>Normal</v>
      </c>
      <c r="N620" s="48">
        <f>_xlfn.XLOOKUP(A620,Cleaned_Hospital_Details!A:A,Cleaned_Hospital_Details!B:B)</f>
        <v>2</v>
      </c>
      <c r="O620" s="49">
        <f>_xlfn.XLOOKUP($A620,Cleaned_Hospital_Details!$A:$A,Cleaned_Hospital_Details!C:C)</f>
        <v>15966.19</v>
      </c>
      <c r="P620" s="8" t="str">
        <f>_xlfn.XLOOKUP($A620,Cleaned_Hospital_Details!$A:$A,Cleaned_Hospital_Details!D:D)</f>
        <v>Tier - 2</v>
      </c>
      <c r="Q620" s="8" t="str">
        <f>_xlfn.XLOOKUP($A620,Cleaned_Hospital_Details!$A:$A,Cleaned_Hospital_Details!E:E)</f>
        <v>Tier - 2</v>
      </c>
      <c r="R620" s="8" t="str">
        <f>_xlfn.XLOOKUP($A620,Cleaned_Hospital_Details!$A:$A,Cleaned_Hospital_Details!F:F)</f>
        <v>R1012</v>
      </c>
      <c r="S620" s="15">
        <f>_xlfn.XLOOKUP($A620,Cleaned_Hospital_Details!$A:$A,Cleaned_Hospital_Details!G:G)</f>
        <v>29483</v>
      </c>
      <c r="T620" s="8">
        <f>_xlfn.XLOOKUP($A620,Cleaned_Hospital_Details!$A:$A,Cleaned_Hospital_Details!H:H)</f>
        <v>42</v>
      </c>
      <c r="U620" s="8" t="str">
        <f>_xlfn.XLOOKUP($A620,Cleaned_Hospital_Details!$A:$A,Cleaned_Hospital_Details!I:I)</f>
        <v>Adult</v>
      </c>
      <c r="V620" t="str">
        <f t="shared" si="9"/>
        <v>Brittany Haglund</v>
      </c>
    </row>
    <row r="621" spans="1:22" ht="15.6" x14ac:dyDescent="0.3">
      <c r="A621" s="10" t="s">
        <v>657</v>
      </c>
      <c r="B621" s="8" t="str">
        <f>VLOOKUP(A621,Cleaned_Customer_Names!A620:D2955,2,0)</f>
        <v>Ms.</v>
      </c>
      <c r="C621" s="8" t="str">
        <f>VLOOKUP(A621,Cleaned_Customer_Names!A620:D2955,3,0)</f>
        <v>Jessica</v>
      </c>
      <c r="D621" s="8" t="str">
        <f>VLOOKUP($A621,Cleaned_Customer_Names!$A620:$D2955,4,0)</f>
        <v>Mills</v>
      </c>
      <c r="E621" s="22">
        <f>VLOOKUP($A621,Cleaned_Medical_Exam!$A620:$J2955,2,0)</f>
        <v>48.81</v>
      </c>
      <c r="F621" s="24">
        <f>VLOOKUP($A621,Cleaned_Medical_Exam!$A620:$J2955,3,0)</f>
        <v>5.49</v>
      </c>
      <c r="G621" s="20" t="str">
        <f>VLOOKUP($A621,Cleaned_Medical_Exam!$A620:$J2955,4,0)</f>
        <v>No</v>
      </c>
      <c r="H621" s="20" t="str">
        <f>VLOOKUP($A621,Cleaned_Medical_Exam!$A620:$J2955,5,0)</f>
        <v>No</v>
      </c>
      <c r="I621" s="20" t="str">
        <f>VLOOKUP($A621,Cleaned_Medical_Exam!$A620:$J2955,6,0)</f>
        <v>No</v>
      </c>
      <c r="J621" s="48">
        <f>VLOOKUP($A621,Cleaned_Medical_Exam!$A620:$J2955,7,0)</f>
        <v>0</v>
      </c>
      <c r="K621" s="8" t="str">
        <f>VLOOKUP($A621,Cleaned_Medical_Exam!$A620:$J2955,8,0)</f>
        <v>No</v>
      </c>
      <c r="L621" s="20" t="str">
        <f>VLOOKUP($A621,Cleaned_Medical_Exam!$A620:$J2955,9,0)</f>
        <v>Obesity</v>
      </c>
      <c r="M621" s="20" t="str">
        <f>VLOOKUP($A621,Cleaned_Medical_Exam!$A620:$J2955,10,0)</f>
        <v>Normal</v>
      </c>
      <c r="N621" s="48">
        <f>_xlfn.XLOOKUP(A621,Cleaned_Hospital_Details!A:A,Cleaned_Hospital_Details!B:B)</f>
        <v>3</v>
      </c>
      <c r="O621" s="49">
        <f>_xlfn.XLOOKUP($A621,Cleaned_Hospital_Details!$A:$A,Cleaned_Hospital_Details!C:C)</f>
        <v>15965.29</v>
      </c>
      <c r="P621" s="8" t="str">
        <f>_xlfn.XLOOKUP($A621,Cleaned_Hospital_Details!$A:$A,Cleaned_Hospital_Details!D:D)</f>
        <v>Tier - 2</v>
      </c>
      <c r="Q621" s="8" t="str">
        <f>_xlfn.XLOOKUP($A621,Cleaned_Hospital_Details!$A:$A,Cleaned_Hospital_Details!E:E)</f>
        <v>Tier - 1</v>
      </c>
      <c r="R621" s="8" t="str">
        <f>_xlfn.XLOOKUP($A621,Cleaned_Hospital_Details!$A:$A,Cleaned_Hospital_Details!F:F)</f>
        <v>R1012</v>
      </c>
      <c r="S621" s="15">
        <f>_xlfn.XLOOKUP($A621,Cleaned_Hospital_Details!$A:$A,Cleaned_Hospital_Details!G:G)</f>
        <v>30156</v>
      </c>
      <c r="T621" s="8">
        <f>_xlfn.XLOOKUP($A621,Cleaned_Hospital_Details!$A:$A,Cleaned_Hospital_Details!H:H)</f>
        <v>40</v>
      </c>
      <c r="U621" s="8" t="str">
        <f>_xlfn.XLOOKUP($A621,Cleaned_Hospital_Details!$A:$A,Cleaned_Hospital_Details!I:I)</f>
        <v>Adult</v>
      </c>
      <c r="V621" t="str">
        <f t="shared" si="9"/>
        <v>Jessica Mills</v>
      </c>
    </row>
    <row r="622" spans="1:22" ht="15.6" x14ac:dyDescent="0.3">
      <c r="A622" s="10" t="s">
        <v>658</v>
      </c>
      <c r="B622" s="8" t="str">
        <f>VLOOKUP(A622,Cleaned_Customer_Names!A621:D2956,2,0)</f>
        <v>Mrs.</v>
      </c>
      <c r="C622" s="8" t="str">
        <f>VLOOKUP(A622,Cleaned_Customer_Names!A621:D2956,3,0)</f>
        <v>Kristina</v>
      </c>
      <c r="D622" s="8" t="str">
        <f>VLOOKUP($A622,Cleaned_Customer_Names!$A621:$D2956,4,0)</f>
        <v>Drnjevich</v>
      </c>
      <c r="E622" s="22">
        <f>VLOOKUP($A622,Cleaned_Medical_Exam!$A621:$J2956,2,0)</f>
        <v>47.53</v>
      </c>
      <c r="F622" s="24">
        <f>VLOOKUP($A622,Cleaned_Medical_Exam!$A621:$J2956,3,0)</f>
        <v>4.72</v>
      </c>
      <c r="G622" s="20" t="str">
        <f>VLOOKUP($A622,Cleaned_Medical_Exam!$A621:$J2956,4,0)</f>
        <v>No</v>
      </c>
      <c r="H622" s="20" t="str">
        <f>VLOOKUP($A622,Cleaned_Medical_Exam!$A621:$J2956,5,0)</f>
        <v>No</v>
      </c>
      <c r="I622" s="20" t="str">
        <f>VLOOKUP($A622,Cleaned_Medical_Exam!$A621:$J2956,6,0)</f>
        <v>No</v>
      </c>
      <c r="J622" s="48">
        <f>VLOOKUP($A622,Cleaned_Medical_Exam!$A621:$J2956,7,0)</f>
        <v>0</v>
      </c>
      <c r="K622" s="8" t="str">
        <f>VLOOKUP($A622,Cleaned_Medical_Exam!$A621:$J2956,8,0)</f>
        <v>No</v>
      </c>
      <c r="L622" s="20" t="str">
        <f>VLOOKUP($A622,Cleaned_Medical_Exam!$A621:$J2956,9,0)</f>
        <v>Obesity</v>
      </c>
      <c r="M622" s="20" t="str">
        <f>VLOOKUP($A622,Cleaned_Medical_Exam!$A621:$J2956,10,0)</f>
        <v>Normal</v>
      </c>
      <c r="N622" s="48">
        <f>_xlfn.XLOOKUP(A622,Cleaned_Hospital_Details!A:A,Cleaned_Hospital_Details!B:B)</f>
        <v>2</v>
      </c>
      <c r="O622" s="49">
        <f>_xlfn.XLOOKUP($A622,Cleaned_Hospital_Details!$A:$A,Cleaned_Hospital_Details!C:C)</f>
        <v>15922.29</v>
      </c>
      <c r="P622" s="8" t="str">
        <f>_xlfn.XLOOKUP($A622,Cleaned_Hospital_Details!$A:$A,Cleaned_Hospital_Details!D:D)</f>
        <v>Tier - 2</v>
      </c>
      <c r="Q622" s="8" t="str">
        <f>_xlfn.XLOOKUP($A622,Cleaned_Hospital_Details!$A:$A,Cleaned_Hospital_Details!E:E)</f>
        <v>Tier - 3</v>
      </c>
      <c r="R622" s="8" t="str">
        <f>_xlfn.XLOOKUP($A622,Cleaned_Hospital_Details!$A:$A,Cleaned_Hospital_Details!F:F)</f>
        <v>R1026</v>
      </c>
      <c r="S622" s="15">
        <f>_xlfn.XLOOKUP($A622,Cleaned_Hospital_Details!$A:$A,Cleaned_Hospital_Details!G:G)</f>
        <v>29506</v>
      </c>
      <c r="T622" s="8">
        <f>_xlfn.XLOOKUP($A622,Cleaned_Hospital_Details!$A:$A,Cleaned_Hospital_Details!H:H)</f>
        <v>42</v>
      </c>
      <c r="U622" s="8" t="str">
        <f>_xlfn.XLOOKUP($A622,Cleaned_Hospital_Details!$A:$A,Cleaned_Hospital_Details!I:I)</f>
        <v>Adult</v>
      </c>
      <c r="V622" t="str">
        <f t="shared" si="9"/>
        <v>Kristina Drnjevich</v>
      </c>
    </row>
    <row r="623" spans="1:22" ht="15.6" x14ac:dyDescent="0.3">
      <c r="A623" s="10" t="s">
        <v>659</v>
      </c>
      <c r="B623" s="8" t="str">
        <f>VLOOKUP(A623,Cleaned_Customer_Names!A622:D2957,2,0)</f>
        <v>Mr.</v>
      </c>
      <c r="C623" s="8" t="str">
        <f>VLOOKUP(A623,Cleaned_Customer_Names!A622:D2957,3,0)</f>
        <v>Brad</v>
      </c>
      <c r="D623" s="8" t="str">
        <f>VLOOKUP($A623,Cleaned_Customer_Names!$A622:$D2957,4,0)</f>
        <v>Clay</v>
      </c>
      <c r="E623" s="22">
        <f>VLOOKUP($A623,Cleaned_Medical_Exam!$A622:$J2957,2,0)</f>
        <v>36.85</v>
      </c>
      <c r="F623" s="24">
        <f>VLOOKUP($A623,Cleaned_Medical_Exam!$A622:$J2957,3,0)</f>
        <v>6.7</v>
      </c>
      <c r="G623" s="20" t="str">
        <f>VLOOKUP($A623,Cleaned_Medical_Exam!$A622:$J2957,4,0)</f>
        <v>No</v>
      </c>
      <c r="H623" s="20" t="str">
        <f>VLOOKUP($A623,Cleaned_Medical_Exam!$A622:$J2957,5,0)</f>
        <v>No</v>
      </c>
      <c r="I623" s="20" t="str">
        <f>VLOOKUP($A623,Cleaned_Medical_Exam!$A622:$J2957,6,0)</f>
        <v>No</v>
      </c>
      <c r="J623" s="48">
        <f>VLOOKUP($A623,Cleaned_Medical_Exam!$A622:$J2957,7,0)</f>
        <v>0</v>
      </c>
      <c r="K623" s="8" t="str">
        <f>VLOOKUP($A623,Cleaned_Medical_Exam!$A622:$J2957,8,0)</f>
        <v>No</v>
      </c>
      <c r="L623" s="20" t="str">
        <f>VLOOKUP($A623,Cleaned_Medical_Exam!$A622:$J2957,9,0)</f>
        <v>Obesity</v>
      </c>
      <c r="M623" s="20" t="str">
        <f>VLOOKUP($A623,Cleaned_Medical_Exam!$A622:$J2957,10,0)</f>
        <v>Diabetes</v>
      </c>
      <c r="N623" s="48">
        <f>_xlfn.XLOOKUP(A623,Cleaned_Hospital_Details!A:A,Cleaned_Hospital_Details!B:B)</f>
        <v>0</v>
      </c>
      <c r="O623" s="49">
        <f>_xlfn.XLOOKUP($A623,Cleaned_Hospital_Details!$A:$A,Cleaned_Hospital_Details!C:C)</f>
        <v>15840.81</v>
      </c>
      <c r="P623" s="8" t="str">
        <f>_xlfn.XLOOKUP($A623,Cleaned_Hospital_Details!$A:$A,Cleaned_Hospital_Details!D:D)</f>
        <v>Tier - 2</v>
      </c>
      <c r="Q623" s="8" t="str">
        <f>_xlfn.XLOOKUP($A623,Cleaned_Hospital_Details!$A:$A,Cleaned_Hospital_Details!E:E)</f>
        <v>Tier - 1</v>
      </c>
      <c r="R623" s="8" t="str">
        <f>_xlfn.XLOOKUP($A623,Cleaned_Hospital_Details!$A:$A,Cleaned_Hospital_Details!F:F)</f>
        <v>R1022</v>
      </c>
      <c r="S623" s="15">
        <f>_xlfn.XLOOKUP($A623,Cleaned_Hospital_Details!$A:$A,Cleaned_Hospital_Details!G:G)</f>
        <v>23005</v>
      </c>
      <c r="T623" s="8">
        <f>_xlfn.XLOOKUP($A623,Cleaned_Hospital_Details!$A:$A,Cleaned_Hospital_Details!H:H)</f>
        <v>60</v>
      </c>
      <c r="U623" s="8" t="str">
        <f>_xlfn.XLOOKUP($A623,Cleaned_Hospital_Details!$A:$A,Cleaned_Hospital_Details!I:I)</f>
        <v>Old</v>
      </c>
      <c r="V623" t="str">
        <f t="shared" si="9"/>
        <v>Brad Clay</v>
      </c>
    </row>
    <row r="624" spans="1:22" ht="15.6" x14ac:dyDescent="0.3">
      <c r="A624" s="10" t="s">
        <v>660</v>
      </c>
      <c r="B624" s="8" t="str">
        <f>VLOOKUP(A624,Cleaned_Customer_Names!A623:D2958,2,0)</f>
        <v>Ms.</v>
      </c>
      <c r="C624" s="8" t="str">
        <f>VLOOKUP(A624,Cleaned_Customer_Names!A623:D2958,3,0)</f>
        <v>Margaret</v>
      </c>
      <c r="D624" s="8" t="str">
        <f>VLOOKUP($A624,Cleaned_Customer_Names!$A623:$D2958,4,0)</f>
        <v>Marbury</v>
      </c>
      <c r="E624" s="22">
        <f>VLOOKUP($A624,Cleaned_Medical_Exam!$A623:$J2958,2,0)</f>
        <v>29.3</v>
      </c>
      <c r="F624" s="24">
        <f>VLOOKUP($A624,Cleaned_Medical_Exam!$A623:$J2958,3,0)</f>
        <v>5.5</v>
      </c>
      <c r="G624" s="20" t="str">
        <f>VLOOKUP($A624,Cleaned_Medical_Exam!$A623:$J2958,4,0)</f>
        <v>No</v>
      </c>
      <c r="H624" s="20" t="str">
        <f>VLOOKUP($A624,Cleaned_Medical_Exam!$A623:$J2958,5,0)</f>
        <v>No</v>
      </c>
      <c r="I624" s="20" t="str">
        <f>VLOOKUP($A624,Cleaned_Medical_Exam!$A623:$J2958,6,0)</f>
        <v>No</v>
      </c>
      <c r="J624" s="48">
        <f>VLOOKUP($A624,Cleaned_Medical_Exam!$A623:$J2958,7,0)</f>
        <v>0</v>
      </c>
      <c r="K624" s="8" t="str">
        <f>VLOOKUP($A624,Cleaned_Medical_Exam!$A623:$J2958,8,0)</f>
        <v>No</v>
      </c>
      <c r="L624" s="20" t="str">
        <f>VLOOKUP($A624,Cleaned_Medical_Exam!$A623:$J2958,9,0)</f>
        <v>Overweight</v>
      </c>
      <c r="M624" s="20" t="str">
        <f>VLOOKUP($A624,Cleaned_Medical_Exam!$A623:$J2958,10,0)</f>
        <v>Normal</v>
      </c>
      <c r="N624" s="48">
        <f>_xlfn.XLOOKUP(A624,Cleaned_Hospital_Details!A:A,Cleaned_Hospital_Details!B:B)</f>
        <v>4</v>
      </c>
      <c r="O624" s="49">
        <f>_xlfn.XLOOKUP($A624,Cleaned_Hospital_Details!$A:$A,Cleaned_Hospital_Details!C:C)</f>
        <v>15828.82</v>
      </c>
      <c r="P624" s="8" t="str">
        <f>_xlfn.XLOOKUP($A624,Cleaned_Hospital_Details!$A:$A,Cleaned_Hospital_Details!D:D)</f>
        <v>Tier - 2</v>
      </c>
      <c r="Q624" s="8" t="str">
        <f>_xlfn.XLOOKUP($A624,Cleaned_Hospital_Details!$A:$A,Cleaned_Hospital_Details!E:E)</f>
        <v>Tier - 3</v>
      </c>
      <c r="R624" s="8" t="str">
        <f>_xlfn.XLOOKUP($A624,Cleaned_Hospital_Details!$A:$A,Cleaned_Hospital_Details!F:F)</f>
        <v>R1011</v>
      </c>
      <c r="S624" s="15">
        <f>_xlfn.XLOOKUP($A624,Cleaned_Hospital_Details!$A:$A,Cleaned_Hospital_Details!G:G)</f>
        <v>30266</v>
      </c>
      <c r="T624" s="8">
        <f>_xlfn.XLOOKUP($A624,Cleaned_Hospital_Details!$A:$A,Cleaned_Hospital_Details!H:H)</f>
        <v>40</v>
      </c>
      <c r="U624" s="8" t="str">
        <f>_xlfn.XLOOKUP($A624,Cleaned_Hospital_Details!$A:$A,Cleaned_Hospital_Details!I:I)</f>
        <v>Adult</v>
      </c>
      <c r="V624" t="str">
        <f t="shared" si="9"/>
        <v>Margaret Marbury</v>
      </c>
    </row>
    <row r="625" spans="1:22" ht="15.6" x14ac:dyDescent="0.3">
      <c r="A625" s="10" t="s">
        <v>661</v>
      </c>
      <c r="B625" s="8" t="str">
        <f>VLOOKUP(A625,Cleaned_Customer_Names!A624:D2959,2,0)</f>
        <v>Mr.</v>
      </c>
      <c r="C625" s="8" t="str">
        <f>VLOOKUP(A625,Cleaned_Customer_Names!A624:D2959,3,0)</f>
        <v>Craig</v>
      </c>
      <c r="D625" s="8" t="str">
        <f>VLOOKUP($A625,Cleaned_Customer_Names!$A624:$D2959,4,0)</f>
        <v>Coon</v>
      </c>
      <c r="E625" s="22">
        <f>VLOOKUP($A625,Cleaned_Medical_Exam!$A624:$J2959,2,0)</f>
        <v>19.3</v>
      </c>
      <c r="F625" s="24">
        <f>VLOOKUP($A625,Cleaned_Medical_Exam!$A624:$J2959,3,0)</f>
        <v>4.46</v>
      </c>
      <c r="G625" s="20" t="str">
        <f>VLOOKUP($A625,Cleaned_Medical_Exam!$A624:$J2959,4,0)</f>
        <v>No</v>
      </c>
      <c r="H625" s="20" t="str">
        <f>VLOOKUP($A625,Cleaned_Medical_Exam!$A624:$J2959,5,0)</f>
        <v>No</v>
      </c>
      <c r="I625" s="20" t="str">
        <f>VLOOKUP($A625,Cleaned_Medical_Exam!$A624:$J2959,6,0)</f>
        <v>No</v>
      </c>
      <c r="J625" s="48">
        <f>VLOOKUP($A625,Cleaned_Medical_Exam!$A624:$J2959,7,0)</f>
        <v>1</v>
      </c>
      <c r="K625" s="8" t="str">
        <f>VLOOKUP($A625,Cleaned_Medical_Exam!$A624:$J2959,8,0)</f>
        <v>Yes</v>
      </c>
      <c r="L625" s="20" t="str">
        <f>VLOOKUP($A625,Cleaned_Medical_Exam!$A624:$J2959,9,0)</f>
        <v>Healthy Weight</v>
      </c>
      <c r="M625" s="20" t="str">
        <f>VLOOKUP($A625,Cleaned_Medical_Exam!$A624:$J2959,10,0)</f>
        <v>Normal</v>
      </c>
      <c r="N625" s="48">
        <f>_xlfn.XLOOKUP(A625,Cleaned_Hospital_Details!A:A,Cleaned_Hospital_Details!B:B)</f>
        <v>0</v>
      </c>
      <c r="O625" s="49">
        <f>_xlfn.XLOOKUP($A625,Cleaned_Hospital_Details!$A:$A,Cleaned_Hospital_Details!C:C)</f>
        <v>15820.7</v>
      </c>
      <c r="P625" s="8" t="str">
        <f>_xlfn.XLOOKUP($A625,Cleaned_Hospital_Details!$A:$A,Cleaned_Hospital_Details!D:D)</f>
        <v>Tier - 2</v>
      </c>
      <c r="Q625" s="8" t="str">
        <f>_xlfn.XLOOKUP($A625,Cleaned_Hospital_Details!$A:$A,Cleaned_Hospital_Details!E:E)</f>
        <v>Tier - 3</v>
      </c>
      <c r="R625" s="8" t="str">
        <f>_xlfn.XLOOKUP($A625,Cleaned_Hospital_Details!$A:$A,Cleaned_Hospital_Details!F:F)</f>
        <v>R1011</v>
      </c>
      <c r="S625" s="15">
        <f>_xlfn.XLOOKUP($A625,Cleaned_Hospital_Details!$A:$A,Cleaned_Hospital_Details!G:G)</f>
        <v>30859</v>
      </c>
      <c r="T625" s="8">
        <f>_xlfn.XLOOKUP($A625,Cleaned_Hospital_Details!$A:$A,Cleaned_Hospital_Details!H:H)</f>
        <v>38</v>
      </c>
      <c r="U625" s="8" t="str">
        <f>_xlfn.XLOOKUP($A625,Cleaned_Hospital_Details!$A:$A,Cleaned_Hospital_Details!I:I)</f>
        <v>Adult</v>
      </c>
      <c r="V625" t="str">
        <f t="shared" si="9"/>
        <v>Craig Coon</v>
      </c>
    </row>
    <row r="626" spans="1:22" ht="15.6" x14ac:dyDescent="0.3">
      <c r="A626" s="10" t="s">
        <v>662</v>
      </c>
      <c r="B626" s="8" t="str">
        <f>VLOOKUP(A626,Cleaned_Customer_Names!A625:D2960,2,0)</f>
        <v>Mr.</v>
      </c>
      <c r="C626" s="8" t="str">
        <f>VLOOKUP(A626,Cleaned_Customer_Names!A625:D2960,3,0)</f>
        <v>Simo</v>
      </c>
      <c r="D626" s="8" t="str">
        <f>VLOOKUP($A626,Cleaned_Customer_Names!$A625:$D2960,4,0)</f>
        <v>Vanttinen</v>
      </c>
      <c r="E626" s="22">
        <f>VLOOKUP($A626,Cleaned_Medical_Exam!$A625:$J2960,2,0)</f>
        <v>24.13</v>
      </c>
      <c r="F626" s="24">
        <f>VLOOKUP($A626,Cleaned_Medical_Exam!$A625:$J2960,3,0)</f>
        <v>5.29</v>
      </c>
      <c r="G626" s="20" t="str">
        <f>VLOOKUP($A626,Cleaned_Medical_Exam!$A625:$J2960,4,0)</f>
        <v>Yes</v>
      </c>
      <c r="H626" s="20" t="str">
        <f>VLOOKUP($A626,Cleaned_Medical_Exam!$A625:$J2960,5,0)</f>
        <v>No</v>
      </c>
      <c r="I626" s="20" t="str">
        <f>VLOOKUP($A626,Cleaned_Medical_Exam!$A625:$J2960,6,0)</f>
        <v>Yes</v>
      </c>
      <c r="J626" s="48">
        <f>VLOOKUP($A626,Cleaned_Medical_Exam!$A625:$J2960,7,0)</f>
        <v>1</v>
      </c>
      <c r="K626" s="8" t="str">
        <f>VLOOKUP($A626,Cleaned_Medical_Exam!$A625:$J2960,8,0)</f>
        <v>Yes</v>
      </c>
      <c r="L626" s="20" t="str">
        <f>VLOOKUP($A626,Cleaned_Medical_Exam!$A625:$J2960,9,0)</f>
        <v>Healthy Weight</v>
      </c>
      <c r="M626" s="20" t="str">
        <f>VLOOKUP($A626,Cleaned_Medical_Exam!$A625:$J2960,10,0)</f>
        <v>Normal</v>
      </c>
      <c r="N626" s="48">
        <f>_xlfn.XLOOKUP(A626,Cleaned_Hospital_Details!A:A,Cleaned_Hospital_Details!B:B)</f>
        <v>0</v>
      </c>
      <c r="O626" s="49">
        <f>_xlfn.XLOOKUP($A626,Cleaned_Hospital_Details!$A:$A,Cleaned_Hospital_Details!C:C)</f>
        <v>15817.99</v>
      </c>
      <c r="P626" s="8" t="str">
        <f>_xlfn.XLOOKUP($A626,Cleaned_Hospital_Details!$A:$A,Cleaned_Hospital_Details!D:D)</f>
        <v>Tier - 2</v>
      </c>
      <c r="Q626" s="8" t="str">
        <f>_xlfn.XLOOKUP($A626,Cleaned_Hospital_Details!$A:$A,Cleaned_Hospital_Details!E:E)</f>
        <v>Tier - 2</v>
      </c>
      <c r="R626" s="8" t="str">
        <f>_xlfn.XLOOKUP($A626,Cleaned_Hospital_Details!$A:$A,Cleaned_Hospital_Details!F:F)</f>
        <v>R1012</v>
      </c>
      <c r="S626" s="15">
        <f>_xlfn.XLOOKUP($A626,Cleaned_Hospital_Details!$A:$A,Cleaned_Hospital_Details!G:G)</f>
        <v>35712</v>
      </c>
      <c r="T626" s="8">
        <f>_xlfn.XLOOKUP($A626,Cleaned_Hospital_Details!$A:$A,Cleaned_Hospital_Details!H:H)</f>
        <v>25</v>
      </c>
      <c r="U626" s="8" t="str">
        <f>_xlfn.XLOOKUP($A626,Cleaned_Hospital_Details!$A:$A,Cleaned_Hospital_Details!I:I)</f>
        <v>Adult</v>
      </c>
      <c r="V626" t="str">
        <f t="shared" si="9"/>
        <v>Simo Vanttinen</v>
      </c>
    </row>
    <row r="627" spans="1:22" ht="15.6" x14ac:dyDescent="0.3">
      <c r="A627" s="10" t="s">
        <v>663</v>
      </c>
      <c r="B627" s="8" t="str">
        <f>VLOOKUP(A627,Cleaned_Customer_Names!A626:D2961,2,0)</f>
        <v>Mr.</v>
      </c>
      <c r="C627" s="8" t="str">
        <f>VLOOKUP(A627,Cleaned_Customer_Names!A626:D2961,3,0)</f>
        <v>Christopher</v>
      </c>
      <c r="D627" s="8" t="str">
        <f>VLOOKUP($A627,Cleaned_Customer_Names!$A626:$D2961,4,0)</f>
        <v>Garges</v>
      </c>
      <c r="E627" s="22">
        <f>VLOOKUP($A627,Cleaned_Medical_Exam!$A626:$J2961,2,0)</f>
        <v>46.7</v>
      </c>
      <c r="F627" s="24">
        <f>VLOOKUP($A627,Cleaned_Medical_Exam!$A626:$J2961,3,0)</f>
        <v>10.99</v>
      </c>
      <c r="G627" s="20" t="str">
        <f>VLOOKUP($A627,Cleaned_Medical_Exam!$A626:$J2961,4,0)</f>
        <v>No</v>
      </c>
      <c r="H627" s="20" t="str">
        <f>VLOOKUP($A627,Cleaned_Medical_Exam!$A626:$J2961,5,0)</f>
        <v>No</v>
      </c>
      <c r="I627" s="20" t="str">
        <f>VLOOKUP($A627,Cleaned_Medical_Exam!$A626:$J2961,6,0)</f>
        <v>No</v>
      </c>
      <c r="J627" s="48">
        <f>VLOOKUP($A627,Cleaned_Medical_Exam!$A626:$J2961,7,0)</f>
        <v>0</v>
      </c>
      <c r="K627" s="8" t="str">
        <f>VLOOKUP($A627,Cleaned_Medical_Exam!$A626:$J2961,8,0)</f>
        <v>No</v>
      </c>
      <c r="L627" s="20" t="str">
        <f>VLOOKUP($A627,Cleaned_Medical_Exam!$A626:$J2961,9,0)</f>
        <v>Obesity</v>
      </c>
      <c r="M627" s="20" t="str">
        <f>VLOOKUP($A627,Cleaned_Medical_Exam!$A626:$J2961,10,0)</f>
        <v>Diabetes</v>
      </c>
      <c r="N627" s="48">
        <f>_xlfn.XLOOKUP(A627,Cleaned_Hospital_Details!A:A,Cleaned_Hospital_Details!B:B)</f>
        <v>0</v>
      </c>
      <c r="O627" s="49">
        <f>_xlfn.XLOOKUP($A627,Cleaned_Hospital_Details!$A:$A,Cleaned_Hospital_Details!C:C)</f>
        <v>15746.62</v>
      </c>
      <c r="P627" s="8" t="str">
        <f>_xlfn.XLOOKUP($A627,Cleaned_Hospital_Details!$A:$A,Cleaned_Hospital_Details!D:D)</f>
        <v>Tier - 2</v>
      </c>
      <c r="Q627" s="8" t="str">
        <f>_xlfn.XLOOKUP($A627,Cleaned_Hospital_Details!$A:$A,Cleaned_Hospital_Details!E:E)</f>
        <v>Tier - 1</v>
      </c>
      <c r="R627" s="8" t="str">
        <f>_xlfn.XLOOKUP($A627,Cleaned_Hospital_Details!$A:$A,Cleaned_Hospital_Details!F:F)</f>
        <v>R1012</v>
      </c>
      <c r="S627" s="15">
        <f>_xlfn.XLOOKUP($A627,Cleaned_Hospital_Details!$A:$A,Cleaned_Hospital_Details!G:G)</f>
        <v>27270</v>
      </c>
      <c r="T627" s="8">
        <f>_xlfn.XLOOKUP($A627,Cleaned_Hospital_Details!$A:$A,Cleaned_Hospital_Details!H:H)</f>
        <v>48</v>
      </c>
      <c r="U627" s="8" t="str">
        <f>_xlfn.XLOOKUP($A627,Cleaned_Hospital_Details!$A:$A,Cleaned_Hospital_Details!I:I)</f>
        <v>Adult</v>
      </c>
      <c r="V627" t="str">
        <f t="shared" si="9"/>
        <v>Christopher Garges</v>
      </c>
    </row>
    <row r="628" spans="1:22" ht="15.6" x14ac:dyDescent="0.3">
      <c r="A628" s="10" t="s">
        <v>664</v>
      </c>
      <c r="B628" s="8" t="str">
        <f>VLOOKUP(A628,Cleaned_Customer_Names!A627:D2962,2,0)</f>
        <v>Mr.</v>
      </c>
      <c r="C628" s="8" t="str">
        <f>VLOOKUP(A628,Cleaned_Customer_Names!A627:D2962,3,0)</f>
        <v>Mario</v>
      </c>
      <c r="D628" s="8" t="str">
        <f>VLOOKUP($A628,Cleaned_Customer_Names!$A627:$D2962,4,0)</f>
        <v>Rivel</v>
      </c>
      <c r="E628" s="22">
        <f>VLOOKUP($A628,Cleaned_Medical_Exam!$A627:$J2962,2,0)</f>
        <v>45.27</v>
      </c>
      <c r="F628" s="24">
        <f>VLOOKUP($A628,Cleaned_Medical_Exam!$A627:$J2962,3,0)</f>
        <v>5.2</v>
      </c>
      <c r="G628" s="20" t="str">
        <f>VLOOKUP($A628,Cleaned_Medical_Exam!$A627:$J2962,4,0)</f>
        <v>Yes</v>
      </c>
      <c r="H628" s="20" t="str">
        <f>VLOOKUP($A628,Cleaned_Medical_Exam!$A627:$J2962,5,0)</f>
        <v>No</v>
      </c>
      <c r="I628" s="20" t="str">
        <f>VLOOKUP($A628,Cleaned_Medical_Exam!$A627:$J2962,6,0)</f>
        <v>No</v>
      </c>
      <c r="J628" s="48">
        <f>VLOOKUP($A628,Cleaned_Medical_Exam!$A627:$J2962,7,0)</f>
        <v>0</v>
      </c>
      <c r="K628" s="8" t="str">
        <f>VLOOKUP($A628,Cleaned_Medical_Exam!$A627:$J2962,8,0)</f>
        <v>No</v>
      </c>
      <c r="L628" s="20" t="str">
        <f>VLOOKUP($A628,Cleaned_Medical_Exam!$A627:$J2962,9,0)</f>
        <v>Obesity</v>
      </c>
      <c r="M628" s="20" t="str">
        <f>VLOOKUP($A628,Cleaned_Medical_Exam!$A627:$J2962,10,0)</f>
        <v>Normal</v>
      </c>
      <c r="N628" s="48">
        <f>_xlfn.XLOOKUP(A628,Cleaned_Hospital_Details!A:A,Cleaned_Hospital_Details!B:B)</f>
        <v>2</v>
      </c>
      <c r="O628" s="49">
        <f>_xlfn.XLOOKUP($A628,Cleaned_Hospital_Details!$A:$A,Cleaned_Hospital_Details!C:C)</f>
        <v>15698.86</v>
      </c>
      <c r="P628" s="8" t="str">
        <f>_xlfn.XLOOKUP($A628,Cleaned_Hospital_Details!$A:$A,Cleaned_Hospital_Details!D:D)</f>
        <v>Tier - 2</v>
      </c>
      <c r="Q628" s="8" t="str">
        <f>_xlfn.XLOOKUP($A628,Cleaned_Hospital_Details!$A:$A,Cleaned_Hospital_Details!E:E)</f>
        <v>Tier - 2</v>
      </c>
      <c r="R628" s="8" t="str">
        <f>_xlfn.XLOOKUP($A628,Cleaned_Hospital_Details!$A:$A,Cleaned_Hospital_Details!F:F)</f>
        <v>R1012</v>
      </c>
      <c r="S628" s="15">
        <f>_xlfn.XLOOKUP($A628,Cleaned_Hospital_Details!$A:$A,Cleaned_Hospital_Details!G:G)</f>
        <v>28023</v>
      </c>
      <c r="T628" s="8">
        <f>_xlfn.XLOOKUP($A628,Cleaned_Hospital_Details!$A:$A,Cleaned_Hospital_Details!H:H)</f>
        <v>46</v>
      </c>
      <c r="U628" s="8" t="str">
        <f>_xlfn.XLOOKUP($A628,Cleaned_Hospital_Details!$A:$A,Cleaned_Hospital_Details!I:I)</f>
        <v>Adult</v>
      </c>
      <c r="V628" t="str">
        <f t="shared" si="9"/>
        <v>Mario Rivel</v>
      </c>
    </row>
    <row r="629" spans="1:22" ht="15.6" x14ac:dyDescent="0.3">
      <c r="A629" s="10" t="s">
        <v>665</v>
      </c>
      <c r="B629" s="8" t="str">
        <f>VLOOKUP(A629,Cleaned_Customer_Names!A628:D2963,2,0)</f>
        <v>Mrs.</v>
      </c>
      <c r="C629" s="8" t="str">
        <f>VLOOKUP(A629,Cleaned_Customer_Names!A628:D2963,3,0)</f>
        <v>Meghann</v>
      </c>
      <c r="D629" s="8" t="str">
        <f>VLOOKUP($A629,Cleaned_Customer_Names!$A628:$D2963,4,0)</f>
        <v>Lawson</v>
      </c>
      <c r="E629" s="22">
        <f>VLOOKUP($A629,Cleaned_Medical_Exam!$A628:$J2963,2,0)</f>
        <v>44.29</v>
      </c>
      <c r="F629" s="24">
        <f>VLOOKUP($A629,Cleaned_Medical_Exam!$A628:$J2963,3,0)</f>
        <v>9.66</v>
      </c>
      <c r="G629" s="20" t="str">
        <f>VLOOKUP($A629,Cleaned_Medical_Exam!$A628:$J2963,4,0)</f>
        <v>No</v>
      </c>
      <c r="H629" s="20" t="str">
        <f>VLOOKUP($A629,Cleaned_Medical_Exam!$A628:$J2963,5,0)</f>
        <v>No</v>
      </c>
      <c r="I629" s="20" t="str">
        <f>VLOOKUP($A629,Cleaned_Medical_Exam!$A628:$J2963,6,0)</f>
        <v>No</v>
      </c>
      <c r="J629" s="48">
        <f>VLOOKUP($A629,Cleaned_Medical_Exam!$A628:$J2963,7,0)</f>
        <v>2</v>
      </c>
      <c r="K629" s="8" t="str">
        <f>VLOOKUP($A629,Cleaned_Medical_Exam!$A628:$J2963,8,0)</f>
        <v>No</v>
      </c>
      <c r="L629" s="20" t="str">
        <f>VLOOKUP($A629,Cleaned_Medical_Exam!$A628:$J2963,9,0)</f>
        <v>Obesity</v>
      </c>
      <c r="M629" s="20" t="str">
        <f>VLOOKUP($A629,Cleaned_Medical_Exam!$A628:$J2963,10,0)</f>
        <v>Diabetes</v>
      </c>
      <c r="N629" s="48">
        <f>_xlfn.XLOOKUP(A629,Cleaned_Hospital_Details!A:A,Cleaned_Hospital_Details!B:B)</f>
        <v>0</v>
      </c>
      <c r="O629" s="49">
        <f>_xlfn.XLOOKUP($A629,Cleaned_Hospital_Details!$A:$A,Cleaned_Hospital_Details!C:C)</f>
        <v>15670.3</v>
      </c>
      <c r="P629" s="8" t="str">
        <f>_xlfn.XLOOKUP($A629,Cleaned_Hospital_Details!$A:$A,Cleaned_Hospital_Details!D:D)</f>
        <v>Tier - 2</v>
      </c>
      <c r="Q629" s="8" t="str">
        <f>_xlfn.XLOOKUP($A629,Cleaned_Hospital_Details!$A:$A,Cleaned_Hospital_Details!E:E)</f>
        <v>Tier - 2</v>
      </c>
      <c r="R629" s="8" t="str">
        <f>_xlfn.XLOOKUP($A629,Cleaned_Hospital_Details!$A:$A,Cleaned_Hospital_Details!F:F)</f>
        <v>R1026</v>
      </c>
      <c r="S629" s="15">
        <f>_xlfn.XLOOKUP($A629,Cleaned_Hospital_Details!$A:$A,Cleaned_Hospital_Details!G:G)</f>
        <v>26841</v>
      </c>
      <c r="T629" s="8">
        <f>_xlfn.XLOOKUP($A629,Cleaned_Hospital_Details!$A:$A,Cleaned_Hospital_Details!H:H)</f>
        <v>49</v>
      </c>
      <c r="U629" s="8" t="str">
        <f>_xlfn.XLOOKUP($A629,Cleaned_Hospital_Details!$A:$A,Cleaned_Hospital_Details!I:I)</f>
        <v>Adult</v>
      </c>
      <c r="V629" t="str">
        <f t="shared" si="9"/>
        <v>Meghann Lawson</v>
      </c>
    </row>
    <row r="630" spans="1:22" ht="15.6" x14ac:dyDescent="0.3">
      <c r="A630" s="10" t="s">
        <v>666</v>
      </c>
      <c r="B630" s="8" t="str">
        <f>VLOOKUP(A630,Cleaned_Customer_Names!A629:D2964,2,0)</f>
        <v>Mr.</v>
      </c>
      <c r="C630" s="8" t="str">
        <f>VLOOKUP(A630,Cleaned_Customer_Names!A629:D2964,3,0)</f>
        <v>Scott</v>
      </c>
      <c r="D630" s="8" t="str">
        <f>VLOOKUP($A630,Cleaned_Customer_Names!$A629:$D2964,4,0)</f>
        <v>Cale</v>
      </c>
      <c r="E630" s="22">
        <f>VLOOKUP($A630,Cleaned_Medical_Exam!$A629:$J2964,2,0)</f>
        <v>54.59</v>
      </c>
      <c r="F630" s="24">
        <f>VLOOKUP($A630,Cleaned_Medical_Exam!$A629:$J2964,3,0)</f>
        <v>4.22</v>
      </c>
      <c r="G630" s="20" t="str">
        <f>VLOOKUP($A630,Cleaned_Medical_Exam!$A629:$J2964,4,0)</f>
        <v>Yes</v>
      </c>
      <c r="H630" s="20" t="str">
        <f>VLOOKUP($A630,Cleaned_Medical_Exam!$A629:$J2964,5,0)</f>
        <v>No</v>
      </c>
      <c r="I630" s="20" t="str">
        <f>VLOOKUP($A630,Cleaned_Medical_Exam!$A629:$J2964,6,0)</f>
        <v>No</v>
      </c>
      <c r="J630" s="48">
        <f>VLOOKUP($A630,Cleaned_Medical_Exam!$A629:$J2964,7,0)</f>
        <v>1</v>
      </c>
      <c r="K630" s="8" t="str">
        <f>VLOOKUP($A630,Cleaned_Medical_Exam!$A629:$J2964,8,0)</f>
        <v>No</v>
      </c>
      <c r="L630" s="20" t="str">
        <f>VLOOKUP($A630,Cleaned_Medical_Exam!$A629:$J2964,9,0)</f>
        <v>Obesity</v>
      </c>
      <c r="M630" s="20" t="str">
        <f>VLOOKUP($A630,Cleaned_Medical_Exam!$A629:$J2964,10,0)</f>
        <v>Normal</v>
      </c>
      <c r="N630" s="48">
        <f>_xlfn.XLOOKUP(A630,Cleaned_Hospital_Details!A:A,Cleaned_Hospital_Details!B:B)</f>
        <v>3</v>
      </c>
      <c r="O630" s="49">
        <f>_xlfn.XLOOKUP($A630,Cleaned_Hospital_Details!$A:$A,Cleaned_Hospital_Details!C:C)</f>
        <v>15646.28</v>
      </c>
      <c r="P630" s="8" t="str">
        <f>_xlfn.XLOOKUP($A630,Cleaned_Hospital_Details!$A:$A,Cleaned_Hospital_Details!D:D)</f>
        <v>Tier - 2</v>
      </c>
      <c r="Q630" s="8" t="str">
        <f>_xlfn.XLOOKUP($A630,Cleaned_Hospital_Details!$A:$A,Cleaned_Hospital_Details!E:E)</f>
        <v>Tier - 2</v>
      </c>
      <c r="R630" s="8" t="str">
        <f>_xlfn.XLOOKUP($A630,Cleaned_Hospital_Details!$A:$A,Cleaned_Hospital_Details!F:F)</f>
        <v>R1011</v>
      </c>
      <c r="S630" s="15">
        <f>_xlfn.XLOOKUP($A630,Cleaned_Hospital_Details!$A:$A,Cleaned_Hospital_Details!G:G)</f>
        <v>32499</v>
      </c>
      <c r="T630" s="8">
        <f>_xlfn.XLOOKUP($A630,Cleaned_Hospital_Details!$A:$A,Cleaned_Hospital_Details!H:H)</f>
        <v>34</v>
      </c>
      <c r="U630" s="8" t="str">
        <f>_xlfn.XLOOKUP($A630,Cleaned_Hospital_Details!$A:$A,Cleaned_Hospital_Details!I:I)</f>
        <v>Adult</v>
      </c>
      <c r="V630" t="str">
        <f t="shared" si="9"/>
        <v>Scott Cale</v>
      </c>
    </row>
    <row r="631" spans="1:22" ht="15.6" x14ac:dyDescent="0.3">
      <c r="A631" s="10" t="s">
        <v>667</v>
      </c>
      <c r="B631" s="8" t="str">
        <f>VLOOKUP(A631,Cleaned_Customer_Names!A630:D2965,2,0)</f>
        <v>Ms.</v>
      </c>
      <c r="C631" s="8" t="str">
        <f>VLOOKUP(A631,Cleaned_Customer_Names!A630:D2965,3,0)</f>
        <v>Caitlin</v>
      </c>
      <c r="D631" s="8" t="str">
        <f>VLOOKUP($A631,Cleaned_Customer_Names!$A630:$D2965,4,0)</f>
        <v>Phillips</v>
      </c>
      <c r="E631" s="22">
        <f>VLOOKUP($A631,Cleaned_Medical_Exam!$A630:$J2965,2,0)</f>
        <v>32.965000000000003</v>
      </c>
      <c r="F631" s="24">
        <f>VLOOKUP($A631,Cleaned_Medical_Exam!$A630:$J2965,3,0)</f>
        <v>11.78</v>
      </c>
      <c r="G631" s="20" t="str">
        <f>VLOOKUP($A631,Cleaned_Medical_Exam!$A630:$J2965,4,0)</f>
        <v>No</v>
      </c>
      <c r="H631" s="20" t="str">
        <f>VLOOKUP($A631,Cleaned_Medical_Exam!$A630:$J2965,5,0)</f>
        <v>No</v>
      </c>
      <c r="I631" s="20" t="str">
        <f>VLOOKUP($A631,Cleaned_Medical_Exam!$A630:$J2965,6,0)</f>
        <v>No</v>
      </c>
      <c r="J631" s="48">
        <f>VLOOKUP($A631,Cleaned_Medical_Exam!$A630:$J2965,7,0)</f>
        <v>0</v>
      </c>
      <c r="K631" s="8" t="str">
        <f>VLOOKUP($A631,Cleaned_Medical_Exam!$A630:$J2965,8,0)</f>
        <v>No</v>
      </c>
      <c r="L631" s="20" t="str">
        <f>VLOOKUP($A631,Cleaned_Medical_Exam!$A630:$J2965,9,0)</f>
        <v>Obesity</v>
      </c>
      <c r="M631" s="20" t="str">
        <f>VLOOKUP($A631,Cleaned_Medical_Exam!$A630:$J2965,10,0)</f>
        <v>Diabetes</v>
      </c>
      <c r="N631" s="48">
        <f>_xlfn.XLOOKUP(A631,Cleaned_Hospital_Details!A:A,Cleaned_Hospital_Details!B:B)</f>
        <v>3</v>
      </c>
      <c r="O631" s="49">
        <f>_xlfn.XLOOKUP($A631,Cleaned_Hospital_Details!$A:$A,Cleaned_Hospital_Details!C:C)</f>
        <v>15612.19</v>
      </c>
      <c r="P631" s="8" t="str">
        <f>_xlfn.XLOOKUP($A631,Cleaned_Hospital_Details!$A:$A,Cleaned_Hospital_Details!D:D)</f>
        <v>Tier - 2</v>
      </c>
      <c r="Q631" s="8" t="str">
        <f>_xlfn.XLOOKUP($A631,Cleaned_Hospital_Details!$A:$A,Cleaned_Hospital_Details!E:E)</f>
        <v>Tier - 2</v>
      </c>
      <c r="R631" s="8" t="str">
        <f>_xlfn.XLOOKUP($A631,Cleaned_Hospital_Details!$A:$A,Cleaned_Hospital_Details!F:F)</f>
        <v>R1012</v>
      </c>
      <c r="S631" s="15">
        <f>_xlfn.XLOOKUP($A631,Cleaned_Hospital_Details!$A:$A,Cleaned_Hospital_Details!G:G)</f>
        <v>22073</v>
      </c>
      <c r="T631" s="8">
        <f>_xlfn.XLOOKUP($A631,Cleaned_Hospital_Details!$A:$A,Cleaned_Hospital_Details!H:H)</f>
        <v>63</v>
      </c>
      <c r="U631" s="8" t="str">
        <f>_xlfn.XLOOKUP($A631,Cleaned_Hospital_Details!$A:$A,Cleaned_Hospital_Details!I:I)</f>
        <v>Old</v>
      </c>
      <c r="V631" t="str">
        <f t="shared" si="9"/>
        <v>Caitlin Phillips</v>
      </c>
    </row>
    <row r="632" spans="1:22" ht="15.6" x14ac:dyDescent="0.3">
      <c r="A632" s="10" t="s">
        <v>668</v>
      </c>
      <c r="B632" s="8" t="str">
        <f>VLOOKUP(A632,Cleaned_Customer_Names!A631:D2966,2,0)</f>
        <v>Mrs.</v>
      </c>
      <c r="C632" s="8" t="str">
        <f>VLOOKUP(A632,Cleaned_Customer_Names!A631:D2966,3,0)</f>
        <v>Samantha</v>
      </c>
      <c r="D632" s="8" t="str">
        <f>VLOOKUP($A632,Cleaned_Customer_Names!$A631:$D2966,4,0)</f>
        <v>Stewart</v>
      </c>
      <c r="E632" s="22">
        <f>VLOOKUP($A632,Cleaned_Medical_Exam!$A631:$J2966,2,0)</f>
        <v>38.049999999999997</v>
      </c>
      <c r="F632" s="24">
        <f>VLOOKUP($A632,Cleaned_Medical_Exam!$A631:$J2966,3,0)</f>
        <v>9.6199999999999992</v>
      </c>
      <c r="G632" s="20" t="str">
        <f>VLOOKUP($A632,Cleaned_Medical_Exam!$A631:$J2966,4,0)</f>
        <v>No</v>
      </c>
      <c r="H632" s="20" t="str">
        <f>VLOOKUP($A632,Cleaned_Medical_Exam!$A631:$J2966,5,0)</f>
        <v>No</v>
      </c>
      <c r="I632" s="20" t="str">
        <f>VLOOKUP($A632,Cleaned_Medical_Exam!$A631:$J2966,6,0)</f>
        <v>No</v>
      </c>
      <c r="J632" s="48">
        <f>VLOOKUP($A632,Cleaned_Medical_Exam!$A631:$J2966,7,0)</f>
        <v>0</v>
      </c>
      <c r="K632" s="8" t="str">
        <f>VLOOKUP($A632,Cleaned_Medical_Exam!$A631:$J2966,8,0)</f>
        <v>No</v>
      </c>
      <c r="L632" s="20" t="str">
        <f>VLOOKUP($A632,Cleaned_Medical_Exam!$A631:$J2966,9,0)</f>
        <v>Obesity</v>
      </c>
      <c r="M632" s="20" t="str">
        <f>VLOOKUP($A632,Cleaned_Medical_Exam!$A631:$J2966,10,0)</f>
        <v>Diabetes</v>
      </c>
      <c r="N632" s="48">
        <f>_xlfn.XLOOKUP(A632,Cleaned_Hospital_Details!A:A,Cleaned_Hospital_Details!B:B)</f>
        <v>0</v>
      </c>
      <c r="O632" s="49">
        <f>_xlfn.XLOOKUP($A632,Cleaned_Hospital_Details!$A:$A,Cleaned_Hospital_Details!C:C)</f>
        <v>15608.58</v>
      </c>
      <c r="P632" s="8" t="str">
        <f>_xlfn.XLOOKUP($A632,Cleaned_Hospital_Details!$A:$A,Cleaned_Hospital_Details!D:D)</f>
        <v>Tier - 2</v>
      </c>
      <c r="Q632" s="8" t="str">
        <f>_xlfn.XLOOKUP($A632,Cleaned_Hospital_Details!$A:$A,Cleaned_Hospital_Details!E:E)</f>
        <v>Tier - 2</v>
      </c>
      <c r="R632" s="8" t="str">
        <f>_xlfn.XLOOKUP($A632,Cleaned_Hospital_Details!$A:$A,Cleaned_Hospital_Details!F:F)</f>
        <v>R1026</v>
      </c>
      <c r="S632" s="15">
        <f>_xlfn.XLOOKUP($A632,Cleaned_Hospital_Details!$A:$A,Cleaned_Hospital_Details!G:G)</f>
        <v>24043</v>
      </c>
      <c r="T632" s="8">
        <f>_xlfn.XLOOKUP($A632,Cleaned_Hospital_Details!$A:$A,Cleaned_Hospital_Details!H:H)</f>
        <v>57</v>
      </c>
      <c r="U632" s="8" t="str">
        <f>_xlfn.XLOOKUP($A632,Cleaned_Hospital_Details!$A:$A,Cleaned_Hospital_Details!I:I)</f>
        <v>Old</v>
      </c>
      <c r="V632" t="str">
        <f t="shared" si="9"/>
        <v>Samantha Stewart</v>
      </c>
    </row>
    <row r="633" spans="1:22" ht="15.6" x14ac:dyDescent="0.3">
      <c r="A633" s="10" t="s">
        <v>669</v>
      </c>
      <c r="B633" s="8" t="str">
        <f>VLOOKUP(A633,Cleaned_Customer_Names!A632:D2967,2,0)</f>
        <v>Mr.</v>
      </c>
      <c r="C633" s="8" t="str">
        <f>VLOOKUP(A633,Cleaned_Customer_Names!A632:D2967,3,0)</f>
        <v>Erik</v>
      </c>
      <c r="D633" s="8" t="str">
        <f>VLOOKUP($A633,Cleaned_Customer_Names!$A632:$D2967,4,0)</f>
        <v>Drotz</v>
      </c>
      <c r="E633" s="22">
        <f>VLOOKUP($A633,Cleaned_Medical_Exam!$A632:$J2967,2,0)</f>
        <v>46.14</v>
      </c>
      <c r="F633" s="24">
        <f>VLOOKUP($A633,Cleaned_Medical_Exam!$A632:$J2967,3,0)</f>
        <v>10.78</v>
      </c>
      <c r="G633" s="20" t="str">
        <f>VLOOKUP($A633,Cleaned_Medical_Exam!$A632:$J2967,4,0)</f>
        <v>No</v>
      </c>
      <c r="H633" s="20" t="str">
        <f>VLOOKUP($A633,Cleaned_Medical_Exam!$A632:$J2967,5,0)</f>
        <v>No</v>
      </c>
      <c r="I633" s="20" t="str">
        <f>VLOOKUP($A633,Cleaned_Medical_Exam!$A632:$J2967,6,0)</f>
        <v>No</v>
      </c>
      <c r="J633" s="48">
        <f>VLOOKUP($A633,Cleaned_Medical_Exam!$A632:$J2967,7,0)</f>
        <v>0</v>
      </c>
      <c r="K633" s="8" t="str">
        <f>VLOOKUP($A633,Cleaned_Medical_Exam!$A632:$J2967,8,0)</f>
        <v>No</v>
      </c>
      <c r="L633" s="20" t="str">
        <f>VLOOKUP($A633,Cleaned_Medical_Exam!$A632:$J2967,9,0)</f>
        <v>Obesity</v>
      </c>
      <c r="M633" s="20" t="str">
        <f>VLOOKUP($A633,Cleaned_Medical_Exam!$A632:$J2967,10,0)</f>
        <v>Diabetes</v>
      </c>
      <c r="N633" s="48">
        <f>_xlfn.XLOOKUP(A633,Cleaned_Hospital_Details!A:A,Cleaned_Hospital_Details!B:B)</f>
        <v>0</v>
      </c>
      <c r="O633" s="49">
        <f>_xlfn.XLOOKUP($A633,Cleaned_Hospital_Details!$A:$A,Cleaned_Hospital_Details!C:C)</f>
        <v>15556.67</v>
      </c>
      <c r="P633" s="8" t="str">
        <f>_xlfn.XLOOKUP($A633,Cleaned_Hospital_Details!$A:$A,Cleaned_Hospital_Details!D:D)</f>
        <v>Tier - 2</v>
      </c>
      <c r="Q633" s="8" t="str">
        <f>_xlfn.XLOOKUP($A633,Cleaned_Hospital_Details!$A:$A,Cleaned_Hospital_Details!E:E)</f>
        <v>Tier - 2</v>
      </c>
      <c r="R633" s="8" t="str">
        <f>_xlfn.XLOOKUP($A633,Cleaned_Hospital_Details!$A:$A,Cleaned_Hospital_Details!F:F)</f>
        <v>R1012</v>
      </c>
      <c r="S633" s="15">
        <f>_xlfn.XLOOKUP($A633,Cleaned_Hospital_Details!$A:$A,Cleaned_Hospital_Details!G:G)</f>
        <v>27240</v>
      </c>
      <c r="T633" s="8">
        <f>_xlfn.XLOOKUP($A633,Cleaned_Hospital_Details!$A:$A,Cleaned_Hospital_Details!H:H)</f>
        <v>48</v>
      </c>
      <c r="U633" s="8" t="str">
        <f>_xlfn.XLOOKUP($A633,Cleaned_Hospital_Details!$A:$A,Cleaned_Hospital_Details!I:I)</f>
        <v>Adult</v>
      </c>
      <c r="V633" t="str">
        <f t="shared" si="9"/>
        <v>Erik Drotz</v>
      </c>
    </row>
    <row r="634" spans="1:22" ht="15.6" x14ac:dyDescent="0.3">
      <c r="A634" s="10" t="s">
        <v>670</v>
      </c>
      <c r="B634" s="8" t="str">
        <f>VLOOKUP(A634,Cleaned_Customer_Names!A633:D2968,2,0)</f>
        <v>Mr.</v>
      </c>
      <c r="C634" s="8" t="str">
        <f>VLOOKUP(A634,Cleaned_Customer_Names!A633:D2968,3,0)</f>
        <v>Christopher</v>
      </c>
      <c r="D634" s="8" t="str">
        <f>VLOOKUP($A634,Cleaned_Customer_Names!$A633:$D2968,4,0)</f>
        <v>Mutai</v>
      </c>
      <c r="E634" s="22">
        <f>VLOOKUP($A634,Cleaned_Medical_Exam!$A633:$J2968,2,0)</f>
        <v>41.325000000000003</v>
      </c>
      <c r="F634" s="24">
        <f>VLOOKUP($A634,Cleaned_Medical_Exam!$A633:$J2968,3,0)</f>
        <v>5.1100000000000003</v>
      </c>
      <c r="G634" s="20" t="str">
        <f>VLOOKUP($A634,Cleaned_Medical_Exam!$A633:$J2968,4,0)</f>
        <v>Yes</v>
      </c>
      <c r="H634" s="20" t="str">
        <f>VLOOKUP($A634,Cleaned_Medical_Exam!$A633:$J2968,5,0)</f>
        <v>No</v>
      </c>
      <c r="I634" s="20" t="str">
        <f>VLOOKUP($A634,Cleaned_Medical_Exam!$A633:$J2968,6,0)</f>
        <v>No</v>
      </c>
      <c r="J634" s="48">
        <f>VLOOKUP($A634,Cleaned_Medical_Exam!$A633:$J2968,7,0)</f>
        <v>2</v>
      </c>
      <c r="K634" s="8" t="str">
        <f>VLOOKUP($A634,Cleaned_Medical_Exam!$A633:$J2968,8,0)</f>
        <v>No</v>
      </c>
      <c r="L634" s="20" t="str">
        <f>VLOOKUP($A634,Cleaned_Medical_Exam!$A633:$J2968,9,0)</f>
        <v>Obesity</v>
      </c>
      <c r="M634" s="20" t="str">
        <f>VLOOKUP($A634,Cleaned_Medical_Exam!$A633:$J2968,10,0)</f>
        <v>Normal</v>
      </c>
      <c r="N634" s="48">
        <f>_xlfn.XLOOKUP(A634,Cleaned_Hospital_Details!A:A,Cleaned_Hospital_Details!B:B)</f>
        <v>3</v>
      </c>
      <c r="O634" s="49">
        <f>_xlfn.XLOOKUP($A634,Cleaned_Hospital_Details!$A:$A,Cleaned_Hospital_Details!C:C)</f>
        <v>15555.19</v>
      </c>
      <c r="P634" s="8" t="str">
        <f>_xlfn.XLOOKUP($A634,Cleaned_Hospital_Details!$A:$A,Cleaned_Hospital_Details!D:D)</f>
        <v>Tier - 2</v>
      </c>
      <c r="Q634" s="8" t="str">
        <f>_xlfn.XLOOKUP($A634,Cleaned_Hospital_Details!$A:$A,Cleaned_Hospital_Details!E:E)</f>
        <v>Tier - 3</v>
      </c>
      <c r="R634" s="8" t="str">
        <f>_xlfn.XLOOKUP($A634,Cleaned_Hospital_Details!$A:$A,Cleaned_Hospital_Details!F:F)</f>
        <v>R1012</v>
      </c>
      <c r="S634" s="15">
        <f>_xlfn.XLOOKUP($A634,Cleaned_Hospital_Details!$A:$A,Cleaned_Hospital_Details!G:G)</f>
        <v>21825</v>
      </c>
      <c r="T634" s="8">
        <f>_xlfn.XLOOKUP($A634,Cleaned_Hospital_Details!$A:$A,Cleaned_Hospital_Details!H:H)</f>
        <v>63</v>
      </c>
      <c r="U634" s="8" t="str">
        <f>_xlfn.XLOOKUP($A634,Cleaned_Hospital_Details!$A:$A,Cleaned_Hospital_Details!I:I)</f>
        <v>Old</v>
      </c>
      <c r="V634" t="str">
        <f t="shared" si="9"/>
        <v>Christopher Mutai</v>
      </c>
    </row>
    <row r="635" spans="1:22" ht="15.6" x14ac:dyDescent="0.3">
      <c r="A635" s="10" t="s">
        <v>671</v>
      </c>
      <c r="B635" s="8" t="str">
        <f>VLOOKUP(A635,Cleaned_Customer_Names!A634:D2969,2,0)</f>
        <v>Mrs.</v>
      </c>
      <c r="C635" s="8" t="str">
        <f>VLOOKUP(A635,Cleaned_Customer_Names!A634:D2969,3,0)</f>
        <v>Maya</v>
      </c>
      <c r="D635" s="8" t="str">
        <f>VLOOKUP($A635,Cleaned_Customer_Names!$A634:$D2969,4,0)</f>
        <v>Lovlien</v>
      </c>
      <c r="E635" s="22">
        <f>VLOOKUP($A635,Cleaned_Medical_Exam!$A634:$J2969,2,0)</f>
        <v>44.64</v>
      </c>
      <c r="F635" s="24">
        <f>VLOOKUP($A635,Cleaned_Medical_Exam!$A634:$J2969,3,0)</f>
        <v>7.18</v>
      </c>
      <c r="G635" s="20" t="str">
        <f>VLOOKUP($A635,Cleaned_Medical_Exam!$A634:$J2969,4,0)</f>
        <v>No</v>
      </c>
      <c r="H635" s="20" t="str">
        <f>VLOOKUP($A635,Cleaned_Medical_Exam!$A634:$J2969,5,0)</f>
        <v>No</v>
      </c>
      <c r="I635" s="20" t="str">
        <f>VLOOKUP($A635,Cleaned_Medical_Exam!$A634:$J2969,6,0)</f>
        <v>No</v>
      </c>
      <c r="J635" s="48">
        <f>VLOOKUP($A635,Cleaned_Medical_Exam!$A634:$J2969,7,0)</f>
        <v>0</v>
      </c>
      <c r="K635" s="8" t="str">
        <f>VLOOKUP($A635,Cleaned_Medical_Exam!$A634:$J2969,8,0)</f>
        <v>No</v>
      </c>
      <c r="L635" s="20" t="str">
        <f>VLOOKUP($A635,Cleaned_Medical_Exam!$A634:$J2969,9,0)</f>
        <v>Obesity</v>
      </c>
      <c r="M635" s="20" t="str">
        <f>VLOOKUP($A635,Cleaned_Medical_Exam!$A634:$J2969,10,0)</f>
        <v>Diabetes</v>
      </c>
      <c r="N635" s="48">
        <f>_xlfn.XLOOKUP(A635,Cleaned_Hospital_Details!A:A,Cleaned_Hospital_Details!B:B)</f>
        <v>0</v>
      </c>
      <c r="O635" s="49">
        <f>_xlfn.XLOOKUP($A635,Cleaned_Hospital_Details!$A:$A,Cleaned_Hospital_Details!C:C)</f>
        <v>15532.16</v>
      </c>
      <c r="P635" s="8" t="str">
        <f>_xlfn.XLOOKUP($A635,Cleaned_Hospital_Details!$A:$A,Cleaned_Hospital_Details!D:D)</f>
        <v>Tier - 2</v>
      </c>
      <c r="Q635" s="8" t="str">
        <f>_xlfn.XLOOKUP($A635,Cleaned_Hospital_Details!$A:$A,Cleaned_Hospital_Details!E:E)</f>
        <v>Tier - 2</v>
      </c>
      <c r="R635" s="8" t="str">
        <f>_xlfn.XLOOKUP($A635,Cleaned_Hospital_Details!$A:$A,Cleaned_Hospital_Details!F:F)</f>
        <v>R1026</v>
      </c>
      <c r="S635" s="15">
        <f>_xlfn.XLOOKUP($A635,Cleaned_Hospital_Details!$A:$A,Cleaned_Hospital_Details!G:G)</f>
        <v>27208</v>
      </c>
      <c r="T635" s="8">
        <f>_xlfn.XLOOKUP($A635,Cleaned_Hospital_Details!$A:$A,Cleaned_Hospital_Details!H:H)</f>
        <v>48</v>
      </c>
      <c r="U635" s="8" t="str">
        <f>_xlfn.XLOOKUP($A635,Cleaned_Hospital_Details!$A:$A,Cleaned_Hospital_Details!I:I)</f>
        <v>Adult</v>
      </c>
      <c r="V635" t="str">
        <f t="shared" si="9"/>
        <v>Maya Lovlien</v>
      </c>
    </row>
    <row r="636" spans="1:22" ht="15.6" x14ac:dyDescent="0.3">
      <c r="A636" s="10" t="s">
        <v>672</v>
      </c>
      <c r="B636" s="8" t="str">
        <f>VLOOKUP(A636,Cleaned_Customer_Names!A635:D2970,2,0)</f>
        <v>Mr.</v>
      </c>
      <c r="C636" s="8" t="str">
        <f>VLOOKUP(A636,Cleaned_Customer_Names!A635:D2970,3,0)</f>
        <v>Zachary</v>
      </c>
      <c r="D636" s="8" t="str">
        <f>VLOOKUP($A636,Cleaned_Customer_Names!$A635:$D2970,4,0)</f>
        <v>Bruns</v>
      </c>
      <c r="E636" s="22">
        <f>VLOOKUP($A636,Cleaned_Medical_Exam!$A635:$J2970,2,0)</f>
        <v>25.175000000000001</v>
      </c>
      <c r="F636" s="24">
        <f>VLOOKUP($A636,Cleaned_Medical_Exam!$A635:$J2970,3,0)</f>
        <v>4.96</v>
      </c>
      <c r="G636" s="20" t="str">
        <f>VLOOKUP($A636,Cleaned_Medical_Exam!$A635:$J2970,4,0)</f>
        <v>No</v>
      </c>
      <c r="H636" s="20" t="str">
        <f>VLOOKUP($A636,Cleaned_Medical_Exam!$A635:$J2970,5,0)</f>
        <v>Yes</v>
      </c>
      <c r="I636" s="20" t="str">
        <f>VLOOKUP($A636,Cleaned_Medical_Exam!$A635:$J2970,6,0)</f>
        <v>No</v>
      </c>
      <c r="J636" s="48">
        <f>VLOOKUP($A636,Cleaned_Medical_Exam!$A635:$J2970,7,0)</f>
        <v>1</v>
      </c>
      <c r="K636" s="8" t="str">
        <f>VLOOKUP($A636,Cleaned_Medical_Exam!$A635:$J2970,8,0)</f>
        <v>Yes</v>
      </c>
      <c r="L636" s="20" t="str">
        <f>VLOOKUP($A636,Cleaned_Medical_Exam!$A635:$J2970,9,0)</f>
        <v>Overweight</v>
      </c>
      <c r="M636" s="20" t="str">
        <f>VLOOKUP($A636,Cleaned_Medical_Exam!$A635:$J2970,10,0)</f>
        <v>Normal</v>
      </c>
      <c r="N636" s="48">
        <f>_xlfn.XLOOKUP(A636,Cleaned_Hospital_Details!A:A,Cleaned_Hospital_Details!B:B)</f>
        <v>0</v>
      </c>
      <c r="O636" s="49">
        <f>_xlfn.XLOOKUP($A636,Cleaned_Hospital_Details!$A:$A,Cleaned_Hospital_Details!C:C)</f>
        <v>15518.18</v>
      </c>
      <c r="P636" s="8" t="str">
        <f>_xlfn.XLOOKUP($A636,Cleaned_Hospital_Details!$A:$A,Cleaned_Hospital_Details!D:D)</f>
        <v>Tier - 2</v>
      </c>
      <c r="Q636" s="8" t="str">
        <f>_xlfn.XLOOKUP($A636,Cleaned_Hospital_Details!$A:$A,Cleaned_Hospital_Details!E:E)</f>
        <v>Tier - 3</v>
      </c>
      <c r="R636" s="8" t="str">
        <f>_xlfn.XLOOKUP($A636,Cleaned_Hospital_Details!$A:$A,Cleaned_Hospital_Details!F:F)</f>
        <v>R1015</v>
      </c>
      <c r="S636" s="15">
        <f>_xlfn.XLOOKUP($A636,Cleaned_Hospital_Details!$A:$A,Cleaned_Hospital_Details!G:G)</f>
        <v>38185</v>
      </c>
      <c r="T636" s="8">
        <f>_xlfn.XLOOKUP($A636,Cleaned_Hospital_Details!$A:$A,Cleaned_Hospital_Details!H:H)</f>
        <v>18</v>
      </c>
      <c r="U636" s="8" t="str">
        <f>_xlfn.XLOOKUP($A636,Cleaned_Hospital_Details!$A:$A,Cleaned_Hospital_Details!I:I)</f>
        <v>Child</v>
      </c>
      <c r="V636" t="str">
        <f t="shared" si="9"/>
        <v>Zachary Bruns</v>
      </c>
    </row>
    <row r="637" spans="1:22" ht="15.6" x14ac:dyDescent="0.3">
      <c r="A637" s="10" t="s">
        <v>673</v>
      </c>
      <c r="B637" s="8" t="str">
        <f>VLOOKUP(A637,Cleaned_Customer_Names!A636:D2971,2,0)</f>
        <v>Mrs.</v>
      </c>
      <c r="C637" s="8" t="str">
        <f>VLOOKUP(A637,Cleaned_Customer_Names!A636:D2971,3,0)</f>
        <v>Hilda</v>
      </c>
      <c r="D637" s="8" t="str">
        <f>VLOOKUP($A637,Cleaned_Customer_Names!$A636:$D2971,4,0)</f>
        <v>Stoney</v>
      </c>
      <c r="E637" s="22">
        <f>VLOOKUP($A637,Cleaned_Medical_Exam!$A636:$J2971,2,0)</f>
        <v>43.11</v>
      </c>
      <c r="F637" s="24">
        <f>VLOOKUP($A637,Cleaned_Medical_Exam!$A636:$J2971,3,0)</f>
        <v>4.67</v>
      </c>
      <c r="G637" s="20" t="str">
        <f>VLOOKUP($A637,Cleaned_Medical_Exam!$A636:$J2971,4,0)</f>
        <v>Yes</v>
      </c>
      <c r="H637" s="20" t="str">
        <f>VLOOKUP($A637,Cleaned_Medical_Exam!$A636:$J2971,5,0)</f>
        <v>No</v>
      </c>
      <c r="I637" s="20" t="str">
        <f>VLOOKUP($A637,Cleaned_Medical_Exam!$A636:$J2971,6,0)</f>
        <v>No</v>
      </c>
      <c r="J637" s="48">
        <f>VLOOKUP($A637,Cleaned_Medical_Exam!$A636:$J2971,7,0)</f>
        <v>0</v>
      </c>
      <c r="K637" s="8" t="str">
        <f>VLOOKUP($A637,Cleaned_Medical_Exam!$A636:$J2971,8,0)</f>
        <v>No</v>
      </c>
      <c r="L637" s="20" t="str">
        <f>VLOOKUP($A637,Cleaned_Medical_Exam!$A636:$J2971,9,0)</f>
        <v>Obesity</v>
      </c>
      <c r="M637" s="20" t="str">
        <f>VLOOKUP($A637,Cleaned_Medical_Exam!$A636:$J2971,10,0)</f>
        <v>Normal</v>
      </c>
      <c r="N637" s="48">
        <f>_xlfn.XLOOKUP(A637,Cleaned_Hospital_Details!A:A,Cleaned_Hospital_Details!B:B)</f>
        <v>2</v>
      </c>
      <c r="O637" s="49">
        <f>_xlfn.XLOOKUP($A637,Cleaned_Hospital_Details!$A:$A,Cleaned_Hospital_Details!C:C)</f>
        <v>15450.48</v>
      </c>
      <c r="P637" s="8" t="str">
        <f>_xlfn.XLOOKUP($A637,Cleaned_Hospital_Details!$A:$A,Cleaned_Hospital_Details!D:D)</f>
        <v>Tier - 2</v>
      </c>
      <c r="Q637" s="8" t="str">
        <f>_xlfn.XLOOKUP($A637,Cleaned_Hospital_Details!$A:$A,Cleaned_Hospital_Details!E:E)</f>
        <v>Tier - 1</v>
      </c>
      <c r="R637" s="8" t="str">
        <f>_xlfn.XLOOKUP($A637,Cleaned_Hospital_Details!$A:$A,Cleaned_Hospital_Details!F:F)</f>
        <v>R1026</v>
      </c>
      <c r="S637" s="15">
        <f>_xlfn.XLOOKUP($A637,Cleaned_Hospital_Details!$A:$A,Cleaned_Hospital_Details!G:G)</f>
        <v>27961</v>
      </c>
      <c r="T637" s="8">
        <f>_xlfn.XLOOKUP($A637,Cleaned_Hospital_Details!$A:$A,Cleaned_Hospital_Details!H:H)</f>
        <v>46</v>
      </c>
      <c r="U637" s="8" t="str">
        <f>_xlfn.XLOOKUP($A637,Cleaned_Hospital_Details!$A:$A,Cleaned_Hospital_Details!I:I)</f>
        <v>Adult</v>
      </c>
      <c r="V637" t="str">
        <f t="shared" si="9"/>
        <v>Hilda Stoney</v>
      </c>
    </row>
    <row r="638" spans="1:22" ht="15.6" x14ac:dyDescent="0.3">
      <c r="A638" s="10" t="s">
        <v>674</v>
      </c>
      <c r="B638" s="8" t="str">
        <f>VLOOKUP(A638,Cleaned_Customer_Names!A637:D2972,2,0)</f>
        <v>Ms.</v>
      </c>
      <c r="C638" s="8" t="str">
        <f>VLOOKUP(A638,Cleaned_Customer_Names!A637:D2972,3,0)</f>
        <v>Stephanie</v>
      </c>
      <c r="D638" s="8" t="str">
        <f>VLOOKUP($A638,Cleaned_Customer_Names!$A637:$D2972,4,0)</f>
        <v>Markert</v>
      </c>
      <c r="E638" s="22">
        <f>VLOOKUP($A638,Cleaned_Medical_Exam!$A637:$J2972,2,0)</f>
        <v>53.32</v>
      </c>
      <c r="F638" s="24">
        <f>VLOOKUP($A638,Cleaned_Medical_Exam!$A637:$J2972,3,0)</f>
        <v>5.0599999999999996</v>
      </c>
      <c r="G638" s="20" t="str">
        <f>VLOOKUP($A638,Cleaned_Medical_Exam!$A637:$J2972,4,0)</f>
        <v>No</v>
      </c>
      <c r="H638" s="20" t="str">
        <f>VLOOKUP($A638,Cleaned_Medical_Exam!$A637:$J2972,5,0)</f>
        <v>No</v>
      </c>
      <c r="I638" s="20" t="str">
        <f>VLOOKUP($A638,Cleaned_Medical_Exam!$A637:$J2972,6,0)</f>
        <v>No</v>
      </c>
      <c r="J638" s="48">
        <f>VLOOKUP($A638,Cleaned_Medical_Exam!$A637:$J2972,7,0)</f>
        <v>0</v>
      </c>
      <c r="K638" s="8" t="str">
        <f>VLOOKUP($A638,Cleaned_Medical_Exam!$A637:$J2972,8,0)</f>
        <v>No</v>
      </c>
      <c r="L638" s="20" t="str">
        <f>VLOOKUP($A638,Cleaned_Medical_Exam!$A637:$J2972,9,0)</f>
        <v>Obesity</v>
      </c>
      <c r="M638" s="20" t="str">
        <f>VLOOKUP($A638,Cleaned_Medical_Exam!$A637:$J2972,10,0)</f>
        <v>Normal</v>
      </c>
      <c r="N638" s="48">
        <f>_xlfn.XLOOKUP(A638,Cleaned_Hospital_Details!A:A,Cleaned_Hospital_Details!B:B)</f>
        <v>3</v>
      </c>
      <c r="O638" s="49">
        <f>_xlfn.XLOOKUP($A638,Cleaned_Hospital_Details!$A:$A,Cleaned_Hospital_Details!C:C)</f>
        <v>15440.2</v>
      </c>
      <c r="P638" s="8" t="str">
        <f>_xlfn.XLOOKUP($A638,Cleaned_Hospital_Details!$A:$A,Cleaned_Hospital_Details!D:D)</f>
        <v>Tier - 2</v>
      </c>
      <c r="Q638" s="8" t="str">
        <f>_xlfn.XLOOKUP($A638,Cleaned_Hospital_Details!$A:$A,Cleaned_Hospital_Details!E:E)</f>
        <v>Tier - 1</v>
      </c>
      <c r="R638" s="8" t="str">
        <f>_xlfn.XLOOKUP($A638,Cleaned_Hospital_Details!$A:$A,Cleaned_Hospital_Details!F:F)</f>
        <v>R1012</v>
      </c>
      <c r="S638" s="15">
        <f>_xlfn.XLOOKUP($A638,Cleaned_Hospital_Details!$A:$A,Cleaned_Hospital_Details!G:G)</f>
        <v>33171</v>
      </c>
      <c r="T638" s="8">
        <f>_xlfn.XLOOKUP($A638,Cleaned_Hospital_Details!$A:$A,Cleaned_Hospital_Details!H:H)</f>
        <v>32</v>
      </c>
      <c r="U638" s="8" t="str">
        <f>_xlfn.XLOOKUP($A638,Cleaned_Hospital_Details!$A:$A,Cleaned_Hospital_Details!I:I)</f>
        <v>Adult</v>
      </c>
      <c r="V638" t="str">
        <f t="shared" si="9"/>
        <v>Stephanie Markert</v>
      </c>
    </row>
    <row r="639" spans="1:22" ht="15.6" x14ac:dyDescent="0.3">
      <c r="A639" s="10" t="s">
        <v>675</v>
      </c>
      <c r="B639" s="8" t="str">
        <f>VLOOKUP(A639,Cleaned_Customer_Names!A638:D2973,2,0)</f>
        <v>Mr.</v>
      </c>
      <c r="C639" s="8" t="str">
        <f>VLOOKUP(A639,Cleaned_Customer_Names!A638:D2973,3,0)</f>
        <v>Doug</v>
      </c>
      <c r="D639" s="8" t="str">
        <f>VLOOKUP($A639,Cleaned_Customer_Names!$A638:$D2973,4,0)</f>
        <v>McLucas</v>
      </c>
      <c r="E639" s="22">
        <f>VLOOKUP($A639,Cleaned_Medical_Exam!$A638:$J2973,2,0)</f>
        <v>38.04</v>
      </c>
      <c r="F639" s="24">
        <f>VLOOKUP($A639,Cleaned_Medical_Exam!$A638:$J2973,3,0)</f>
        <v>5.0199999999999996</v>
      </c>
      <c r="G639" s="20" t="str">
        <f>VLOOKUP($A639,Cleaned_Medical_Exam!$A638:$J2973,4,0)</f>
        <v>Yes</v>
      </c>
      <c r="H639" s="20" t="str">
        <f>VLOOKUP($A639,Cleaned_Medical_Exam!$A638:$J2973,5,0)</f>
        <v>No</v>
      </c>
      <c r="I639" s="20" t="str">
        <f>VLOOKUP($A639,Cleaned_Medical_Exam!$A638:$J2973,6,0)</f>
        <v>No</v>
      </c>
      <c r="J639" s="48">
        <f>VLOOKUP($A639,Cleaned_Medical_Exam!$A638:$J2973,7,0)</f>
        <v>1</v>
      </c>
      <c r="K639" s="8" t="str">
        <f>VLOOKUP($A639,Cleaned_Medical_Exam!$A638:$J2973,8,0)</f>
        <v>No</v>
      </c>
      <c r="L639" s="20" t="str">
        <f>VLOOKUP($A639,Cleaned_Medical_Exam!$A638:$J2973,9,0)</f>
        <v>Obesity</v>
      </c>
      <c r="M639" s="20" t="str">
        <f>VLOOKUP($A639,Cleaned_Medical_Exam!$A638:$J2973,10,0)</f>
        <v>Normal</v>
      </c>
      <c r="N639" s="48">
        <f>_xlfn.XLOOKUP(A639,Cleaned_Hospital_Details!A:A,Cleaned_Hospital_Details!B:B)</f>
        <v>0</v>
      </c>
      <c r="O639" s="49">
        <f>_xlfn.XLOOKUP($A639,Cleaned_Hospital_Details!$A:$A,Cleaned_Hospital_Details!C:C)</f>
        <v>15377.77</v>
      </c>
      <c r="P639" s="8" t="str">
        <f>_xlfn.XLOOKUP($A639,Cleaned_Hospital_Details!$A:$A,Cleaned_Hospital_Details!D:D)</f>
        <v>Tier - 2</v>
      </c>
      <c r="Q639" s="8" t="str">
        <f>_xlfn.XLOOKUP($A639,Cleaned_Hospital_Details!$A:$A,Cleaned_Hospital_Details!E:E)</f>
        <v>Tier - 2</v>
      </c>
      <c r="R639" s="8" t="str">
        <f>_xlfn.XLOOKUP($A639,Cleaned_Hospital_Details!$A:$A,Cleaned_Hospital_Details!F:F)</f>
        <v>R1012</v>
      </c>
      <c r="S639" s="15">
        <f>_xlfn.XLOOKUP($A639,Cleaned_Hospital_Details!$A:$A,Cleaned_Hospital_Details!G:G)</f>
        <v>23624</v>
      </c>
      <c r="T639" s="8">
        <f>_xlfn.XLOOKUP($A639,Cleaned_Hospital_Details!$A:$A,Cleaned_Hospital_Details!H:H)</f>
        <v>58</v>
      </c>
      <c r="U639" s="8" t="str">
        <f>_xlfn.XLOOKUP($A639,Cleaned_Hospital_Details!$A:$A,Cleaned_Hospital_Details!I:I)</f>
        <v>Old</v>
      </c>
      <c r="V639" t="str">
        <f t="shared" si="9"/>
        <v>Doug McLucas</v>
      </c>
    </row>
    <row r="640" spans="1:22" ht="15.6" x14ac:dyDescent="0.3">
      <c r="A640" s="10" t="s">
        <v>676</v>
      </c>
      <c r="B640" s="8" t="str">
        <f>VLOOKUP(A640,Cleaned_Customer_Names!A639:D2974,2,0)</f>
        <v>Ms.</v>
      </c>
      <c r="C640" s="8" t="str">
        <f>VLOOKUP(A640,Cleaned_Customer_Names!A639:D2974,3,0)</f>
        <v>Bethany</v>
      </c>
      <c r="D640" s="8" t="str">
        <f>VLOOKUP($A640,Cleaned_Customer_Names!$A639:$D2974,4,0)</f>
        <v>Erwin</v>
      </c>
      <c r="E640" s="22">
        <f>VLOOKUP($A640,Cleaned_Medical_Exam!$A639:$J2974,2,0)</f>
        <v>37.9</v>
      </c>
      <c r="F640" s="24">
        <f>VLOOKUP($A640,Cleaned_Medical_Exam!$A639:$J2974,3,0)</f>
        <v>7.76</v>
      </c>
      <c r="G640" s="20" t="str">
        <f>VLOOKUP($A640,Cleaned_Medical_Exam!$A639:$J2974,4,0)</f>
        <v>No</v>
      </c>
      <c r="H640" s="20" t="str">
        <f>VLOOKUP($A640,Cleaned_Medical_Exam!$A639:$J2974,5,0)</f>
        <v>No</v>
      </c>
      <c r="I640" s="20" t="str">
        <f>VLOOKUP($A640,Cleaned_Medical_Exam!$A639:$J2974,6,0)</f>
        <v>No</v>
      </c>
      <c r="J640" s="48">
        <f>VLOOKUP($A640,Cleaned_Medical_Exam!$A639:$J2974,7,0)</f>
        <v>0</v>
      </c>
      <c r="K640" s="8" t="str">
        <f>VLOOKUP($A640,Cleaned_Medical_Exam!$A639:$J2974,8,0)</f>
        <v>No</v>
      </c>
      <c r="L640" s="20" t="str">
        <f>VLOOKUP($A640,Cleaned_Medical_Exam!$A639:$J2974,9,0)</f>
        <v>Obesity</v>
      </c>
      <c r="M640" s="20" t="str">
        <f>VLOOKUP($A640,Cleaned_Medical_Exam!$A639:$J2974,10,0)</f>
        <v>Diabetes</v>
      </c>
      <c r="N640" s="48">
        <f>_xlfn.XLOOKUP(A640,Cleaned_Hospital_Details!A:A,Cleaned_Hospital_Details!B:B)</f>
        <v>0</v>
      </c>
      <c r="O640" s="49">
        <f>_xlfn.XLOOKUP($A640,Cleaned_Hospital_Details!$A:$A,Cleaned_Hospital_Details!C:C)</f>
        <v>15368.22</v>
      </c>
      <c r="P640" s="8" t="str">
        <f>_xlfn.XLOOKUP($A640,Cleaned_Hospital_Details!$A:$A,Cleaned_Hospital_Details!D:D)</f>
        <v>Tier - 2</v>
      </c>
      <c r="Q640" s="8" t="str">
        <f>_xlfn.XLOOKUP($A640,Cleaned_Hospital_Details!$A:$A,Cleaned_Hospital_Details!E:E)</f>
        <v>Tier - 2</v>
      </c>
      <c r="R640" s="8" t="str">
        <f>_xlfn.XLOOKUP($A640,Cleaned_Hospital_Details!$A:$A,Cleaned_Hospital_Details!F:F)</f>
        <v>R1011</v>
      </c>
      <c r="S640" s="15">
        <f>_xlfn.XLOOKUP($A640,Cleaned_Hospital_Details!$A:$A,Cleaned_Hospital_Details!G:G)</f>
        <v>22895</v>
      </c>
      <c r="T640" s="8">
        <f>_xlfn.XLOOKUP($A640,Cleaned_Hospital_Details!$A:$A,Cleaned_Hospital_Details!H:H)</f>
        <v>60</v>
      </c>
      <c r="U640" s="8" t="str">
        <f>_xlfn.XLOOKUP($A640,Cleaned_Hospital_Details!$A:$A,Cleaned_Hospital_Details!I:I)</f>
        <v>Old</v>
      </c>
      <c r="V640" t="str">
        <f t="shared" si="9"/>
        <v>Bethany Erwin</v>
      </c>
    </row>
    <row r="641" spans="1:22" ht="15.6" x14ac:dyDescent="0.3">
      <c r="A641" s="10" t="s">
        <v>677</v>
      </c>
      <c r="B641" s="8" t="str">
        <f>VLOOKUP(A641,Cleaned_Customer_Names!A640:D2975,2,0)</f>
        <v>Mrs.</v>
      </c>
      <c r="C641" s="8" t="str">
        <f>VLOOKUP(A641,Cleaned_Customer_Names!A640:D2975,3,0)</f>
        <v>Sandra</v>
      </c>
      <c r="D641" s="8" t="str">
        <f>VLOOKUP($A641,Cleaned_Customer_Names!$A640:$D2975,4,0)</f>
        <v>Osborne</v>
      </c>
      <c r="E641" s="22">
        <f>VLOOKUP($A641,Cleaned_Medical_Exam!$A640:$J2975,2,0)</f>
        <v>39.6</v>
      </c>
      <c r="F641" s="24">
        <f>VLOOKUP($A641,Cleaned_Medical_Exam!$A640:$J2975,3,0)</f>
        <v>9.32</v>
      </c>
      <c r="G641" s="20" t="str">
        <f>VLOOKUP($A641,Cleaned_Medical_Exam!$A640:$J2975,4,0)</f>
        <v>No</v>
      </c>
      <c r="H641" s="20" t="str">
        <f>VLOOKUP($A641,Cleaned_Medical_Exam!$A640:$J2975,5,0)</f>
        <v>No</v>
      </c>
      <c r="I641" s="20" t="str">
        <f>VLOOKUP($A641,Cleaned_Medical_Exam!$A640:$J2975,6,0)</f>
        <v>No</v>
      </c>
      <c r="J641" s="48">
        <f>VLOOKUP($A641,Cleaned_Medical_Exam!$A640:$J2975,7,0)</f>
        <v>0</v>
      </c>
      <c r="K641" s="8" t="str">
        <f>VLOOKUP($A641,Cleaned_Medical_Exam!$A640:$J2975,8,0)</f>
        <v>No</v>
      </c>
      <c r="L641" s="20" t="str">
        <f>VLOOKUP($A641,Cleaned_Medical_Exam!$A640:$J2975,9,0)</f>
        <v>Obesity</v>
      </c>
      <c r="M641" s="20" t="str">
        <f>VLOOKUP($A641,Cleaned_Medical_Exam!$A640:$J2975,10,0)</f>
        <v>Diabetes</v>
      </c>
      <c r="N641" s="48">
        <f>_xlfn.XLOOKUP(A641,Cleaned_Hospital_Details!A:A,Cleaned_Hospital_Details!B:B)</f>
        <v>0</v>
      </c>
      <c r="O641" s="49">
        <f>_xlfn.XLOOKUP($A641,Cleaned_Hospital_Details!$A:$A,Cleaned_Hospital_Details!C:C)</f>
        <v>15363.77</v>
      </c>
      <c r="P641" s="8" t="str">
        <f>_xlfn.XLOOKUP($A641,Cleaned_Hospital_Details!$A:$A,Cleaned_Hospital_Details!D:D)</f>
        <v>Tier - 2</v>
      </c>
      <c r="Q641" s="8" t="str">
        <f>_xlfn.XLOOKUP($A641,Cleaned_Hospital_Details!$A:$A,Cleaned_Hospital_Details!E:E)</f>
        <v>Tier - 1</v>
      </c>
      <c r="R641" s="8" t="str">
        <f>_xlfn.XLOOKUP($A641,Cleaned_Hospital_Details!$A:$A,Cleaned_Hospital_Details!F:F)</f>
        <v>R1026</v>
      </c>
      <c r="S641" s="15">
        <f>_xlfn.XLOOKUP($A641,Cleaned_Hospital_Details!$A:$A,Cleaned_Hospital_Details!G:G)</f>
        <v>25037</v>
      </c>
      <c r="T641" s="8">
        <f>_xlfn.XLOOKUP($A641,Cleaned_Hospital_Details!$A:$A,Cleaned_Hospital_Details!H:H)</f>
        <v>54</v>
      </c>
      <c r="U641" s="8" t="str">
        <f>_xlfn.XLOOKUP($A641,Cleaned_Hospital_Details!$A:$A,Cleaned_Hospital_Details!I:I)</f>
        <v>Adult</v>
      </c>
      <c r="V641" t="str">
        <f t="shared" si="9"/>
        <v>Sandra Osborne</v>
      </c>
    </row>
    <row r="642" spans="1:22" ht="15.6" x14ac:dyDescent="0.3">
      <c r="A642" s="10" t="s">
        <v>678</v>
      </c>
      <c r="B642" s="8" t="str">
        <f>VLOOKUP(A642,Cleaned_Customer_Names!A641:D2976,2,0)</f>
        <v>Mr.</v>
      </c>
      <c r="C642" s="8" t="str">
        <f>VLOOKUP(A642,Cleaned_Customer_Names!A641:D2976,3,0)</f>
        <v>Takuo</v>
      </c>
      <c r="D642" s="8" t="str">
        <f>VLOOKUP($A642,Cleaned_Customer_Names!$A641:$D2976,4,0)</f>
        <v>Otsuka</v>
      </c>
      <c r="E642" s="22">
        <f>VLOOKUP($A642,Cleaned_Medical_Exam!$A641:$J2976,2,0)</f>
        <v>50.92</v>
      </c>
      <c r="F642" s="24">
        <f>VLOOKUP($A642,Cleaned_Medical_Exam!$A641:$J2976,3,0)</f>
        <v>5.31</v>
      </c>
      <c r="G642" s="20" t="str">
        <f>VLOOKUP($A642,Cleaned_Medical_Exam!$A641:$J2976,4,0)</f>
        <v>Yes</v>
      </c>
      <c r="H642" s="20" t="str">
        <f>VLOOKUP($A642,Cleaned_Medical_Exam!$A641:$J2976,5,0)</f>
        <v>No</v>
      </c>
      <c r="I642" s="20" t="str">
        <f>VLOOKUP($A642,Cleaned_Medical_Exam!$A641:$J2976,6,0)</f>
        <v>No</v>
      </c>
      <c r="J642" s="48">
        <f>VLOOKUP($A642,Cleaned_Medical_Exam!$A641:$J2976,7,0)</f>
        <v>1</v>
      </c>
      <c r="K642" s="8" t="str">
        <f>VLOOKUP($A642,Cleaned_Medical_Exam!$A641:$J2976,8,0)</f>
        <v>No</v>
      </c>
      <c r="L642" s="20" t="str">
        <f>VLOOKUP($A642,Cleaned_Medical_Exam!$A641:$J2976,9,0)</f>
        <v>Obesity</v>
      </c>
      <c r="M642" s="20" t="str">
        <f>VLOOKUP($A642,Cleaned_Medical_Exam!$A641:$J2976,10,0)</f>
        <v>Normal</v>
      </c>
      <c r="N642" s="48">
        <f>_xlfn.XLOOKUP(A642,Cleaned_Hospital_Details!A:A,Cleaned_Hospital_Details!B:B)</f>
        <v>3</v>
      </c>
      <c r="O642" s="49">
        <f>_xlfn.XLOOKUP($A642,Cleaned_Hospital_Details!$A:$A,Cleaned_Hospital_Details!C:C)</f>
        <v>15361.5</v>
      </c>
      <c r="P642" s="8" t="str">
        <f>_xlfn.XLOOKUP($A642,Cleaned_Hospital_Details!$A:$A,Cleaned_Hospital_Details!D:D)</f>
        <v>Tier - 2</v>
      </c>
      <c r="Q642" s="8" t="str">
        <f>_xlfn.XLOOKUP($A642,Cleaned_Hospital_Details!$A:$A,Cleaned_Hospital_Details!E:E)</f>
        <v>Tier - 3</v>
      </c>
      <c r="R642" s="8" t="str">
        <f>_xlfn.XLOOKUP($A642,Cleaned_Hospital_Details!$A:$A,Cleaned_Hospital_Details!F:F)</f>
        <v>R1023</v>
      </c>
      <c r="S642" s="15">
        <f>_xlfn.XLOOKUP($A642,Cleaned_Hospital_Details!$A:$A,Cleaned_Hospital_Details!G:G)</f>
        <v>32494</v>
      </c>
      <c r="T642" s="8">
        <f>_xlfn.XLOOKUP($A642,Cleaned_Hospital_Details!$A:$A,Cleaned_Hospital_Details!H:H)</f>
        <v>34</v>
      </c>
      <c r="U642" s="8" t="str">
        <f>_xlfn.XLOOKUP($A642,Cleaned_Hospital_Details!$A:$A,Cleaned_Hospital_Details!I:I)</f>
        <v>Adult</v>
      </c>
      <c r="V642" t="str">
        <f t="shared" si="9"/>
        <v>Takuo Otsuka</v>
      </c>
    </row>
    <row r="643" spans="1:22" ht="15.6" x14ac:dyDescent="0.3">
      <c r="A643" s="10" t="s">
        <v>679</v>
      </c>
      <c r="B643" s="8" t="str">
        <f>VLOOKUP(A643,Cleaned_Customer_Names!A642:D2977,2,0)</f>
        <v>Ms.</v>
      </c>
      <c r="C643" s="8" t="str">
        <f>VLOOKUP(A643,Cleaned_Customer_Names!A642:D2977,3,0)</f>
        <v>Kelly</v>
      </c>
      <c r="D643" s="8" t="str">
        <f>VLOOKUP($A643,Cleaned_Customer_Names!$A642:$D2977,4,0)</f>
        <v>Smith</v>
      </c>
      <c r="E643" s="22">
        <f>VLOOKUP($A643,Cleaned_Medical_Exam!$A642:$J2977,2,0)</f>
        <v>21.85</v>
      </c>
      <c r="F643" s="24">
        <f>VLOOKUP($A643,Cleaned_Medical_Exam!$A642:$J2977,3,0)</f>
        <v>5.56</v>
      </c>
      <c r="G643" s="20" t="str">
        <f>VLOOKUP($A643,Cleaned_Medical_Exam!$A642:$J2977,4,0)</f>
        <v>Yes</v>
      </c>
      <c r="H643" s="20" t="str">
        <f>VLOOKUP($A643,Cleaned_Medical_Exam!$A642:$J2977,5,0)</f>
        <v>No</v>
      </c>
      <c r="I643" s="20" t="str">
        <f>VLOOKUP($A643,Cleaned_Medical_Exam!$A642:$J2977,6,0)</f>
        <v>No</v>
      </c>
      <c r="J643" s="48">
        <f>VLOOKUP($A643,Cleaned_Medical_Exam!$A642:$J2977,7,0)</f>
        <v>0</v>
      </c>
      <c r="K643" s="8" t="str">
        <f>VLOOKUP($A643,Cleaned_Medical_Exam!$A642:$J2977,8,0)</f>
        <v>Yes</v>
      </c>
      <c r="L643" s="20" t="str">
        <f>VLOOKUP($A643,Cleaned_Medical_Exam!$A642:$J2977,9,0)</f>
        <v>Healthy Weight</v>
      </c>
      <c r="M643" s="20" t="str">
        <f>VLOOKUP($A643,Cleaned_Medical_Exam!$A642:$J2977,10,0)</f>
        <v>Normal</v>
      </c>
      <c r="N643" s="48">
        <f>_xlfn.XLOOKUP(A643,Cleaned_Hospital_Details!A:A,Cleaned_Hospital_Details!B:B)</f>
        <v>1</v>
      </c>
      <c r="O643" s="49">
        <f>_xlfn.XLOOKUP($A643,Cleaned_Hospital_Details!$A:$A,Cleaned_Hospital_Details!C:C)</f>
        <v>15359.1</v>
      </c>
      <c r="P643" s="8" t="str">
        <f>_xlfn.XLOOKUP($A643,Cleaned_Hospital_Details!$A:$A,Cleaned_Hospital_Details!D:D)</f>
        <v>Tier - 2</v>
      </c>
      <c r="Q643" s="8" t="str">
        <f>_xlfn.XLOOKUP($A643,Cleaned_Hospital_Details!$A:$A,Cleaned_Hospital_Details!E:E)</f>
        <v>Tier - 3</v>
      </c>
      <c r="R643" s="8" t="str">
        <f>_xlfn.XLOOKUP($A643,Cleaned_Hospital_Details!$A:$A,Cleaned_Hospital_Details!F:F)</f>
        <v>R1024</v>
      </c>
      <c r="S643" s="15">
        <f>_xlfn.XLOOKUP($A643,Cleaned_Hospital_Details!$A:$A,Cleaned_Hospital_Details!G:G)</f>
        <v>37086</v>
      </c>
      <c r="T643" s="8">
        <f>_xlfn.XLOOKUP($A643,Cleaned_Hospital_Details!$A:$A,Cleaned_Hospital_Details!H:H)</f>
        <v>21</v>
      </c>
      <c r="U643" s="8" t="str">
        <f>_xlfn.XLOOKUP($A643,Cleaned_Hospital_Details!$A:$A,Cleaned_Hospital_Details!I:I)</f>
        <v>Adult</v>
      </c>
      <c r="V643" t="str">
        <f t="shared" ref="V643:V706" si="10">_xlfn.CONCAT(C643, " ", D643)</f>
        <v>Kelly Smith</v>
      </c>
    </row>
    <row r="644" spans="1:22" ht="15.6" x14ac:dyDescent="0.3">
      <c r="A644" s="10" t="s">
        <v>680</v>
      </c>
      <c r="B644" s="8" t="str">
        <f>VLOOKUP(A644,Cleaned_Customer_Names!A643:D2978,2,0)</f>
        <v>Mr.</v>
      </c>
      <c r="C644" s="8" t="str">
        <f>VLOOKUP(A644,Cleaned_Customer_Names!A643:D2978,3,0)</f>
        <v>Scott</v>
      </c>
      <c r="D644" s="8" t="str">
        <f>VLOOKUP($A644,Cleaned_Customer_Names!$A643:$D2978,4,0)</f>
        <v>Myers</v>
      </c>
      <c r="E644" s="22">
        <f>VLOOKUP($A644,Cleaned_Medical_Exam!$A643:$J2978,2,0)</f>
        <v>36.08</v>
      </c>
      <c r="F644" s="24">
        <f>VLOOKUP($A644,Cleaned_Medical_Exam!$A643:$J2978,3,0)</f>
        <v>7.11</v>
      </c>
      <c r="G644" s="20" t="str">
        <f>VLOOKUP($A644,Cleaned_Medical_Exam!$A643:$J2978,4,0)</f>
        <v>Yes</v>
      </c>
      <c r="H644" s="20" t="str">
        <f>VLOOKUP($A644,Cleaned_Medical_Exam!$A643:$J2978,5,0)</f>
        <v>No</v>
      </c>
      <c r="I644" s="20" t="str">
        <f>VLOOKUP($A644,Cleaned_Medical_Exam!$A643:$J2978,6,0)</f>
        <v>Yes</v>
      </c>
      <c r="J644" s="48">
        <f>VLOOKUP($A644,Cleaned_Medical_Exam!$A643:$J2978,7,0)</f>
        <v>1</v>
      </c>
      <c r="K644" s="8" t="str">
        <f>VLOOKUP($A644,Cleaned_Medical_Exam!$A643:$J2978,8,0)</f>
        <v>No</v>
      </c>
      <c r="L644" s="20" t="str">
        <f>VLOOKUP($A644,Cleaned_Medical_Exam!$A643:$J2978,9,0)</f>
        <v>Obesity</v>
      </c>
      <c r="M644" s="20" t="str">
        <f>VLOOKUP($A644,Cleaned_Medical_Exam!$A643:$J2978,10,0)</f>
        <v>Diabetes</v>
      </c>
      <c r="N644" s="48">
        <f>_xlfn.XLOOKUP(A644,Cleaned_Hospital_Details!A:A,Cleaned_Hospital_Details!B:B)</f>
        <v>0</v>
      </c>
      <c r="O644" s="49">
        <f>_xlfn.XLOOKUP($A644,Cleaned_Hospital_Details!$A:$A,Cleaned_Hospital_Details!C:C)</f>
        <v>15322.77</v>
      </c>
      <c r="P644" s="8" t="str">
        <f>_xlfn.XLOOKUP($A644,Cleaned_Hospital_Details!$A:$A,Cleaned_Hospital_Details!D:D)</f>
        <v>Tier - 2</v>
      </c>
      <c r="Q644" s="8" t="str">
        <f>_xlfn.XLOOKUP($A644,Cleaned_Hospital_Details!$A:$A,Cleaned_Hospital_Details!E:E)</f>
        <v>Tier - 3</v>
      </c>
      <c r="R644" s="8" t="str">
        <f>_xlfn.XLOOKUP($A644,Cleaned_Hospital_Details!$A:$A,Cleaned_Hospital_Details!F:F)</f>
        <v>R1021</v>
      </c>
      <c r="S644" s="15">
        <f>_xlfn.XLOOKUP($A644,Cleaned_Hospital_Details!$A:$A,Cleaned_Hospital_Details!G:G)</f>
        <v>23358</v>
      </c>
      <c r="T644" s="8">
        <f>_xlfn.XLOOKUP($A644,Cleaned_Hospital_Details!$A:$A,Cleaned_Hospital_Details!H:H)</f>
        <v>59</v>
      </c>
      <c r="U644" s="8" t="str">
        <f>_xlfn.XLOOKUP($A644,Cleaned_Hospital_Details!$A:$A,Cleaned_Hospital_Details!I:I)</f>
        <v>Old</v>
      </c>
      <c r="V644" t="str">
        <f t="shared" si="10"/>
        <v>Scott Myers</v>
      </c>
    </row>
    <row r="645" spans="1:22" ht="15.6" x14ac:dyDescent="0.3">
      <c r="A645" s="10" t="s">
        <v>681</v>
      </c>
      <c r="B645" s="8" t="str">
        <f>VLOOKUP(A645,Cleaned_Customer_Names!A644:D2979,2,0)</f>
        <v>Mr.</v>
      </c>
      <c r="C645" s="8" t="str">
        <f>VLOOKUP(A645,Cleaned_Customer_Names!A644:D2979,3,0)</f>
        <v>Benoit</v>
      </c>
      <c r="D645" s="8" t="str">
        <f>VLOOKUP($A645,Cleaned_Customer_Names!$A644:$D2979,4,0)</f>
        <v>Cote</v>
      </c>
      <c r="E645" s="22">
        <f>VLOOKUP($A645,Cleaned_Medical_Exam!$A644:$J2979,2,0)</f>
        <v>40.44</v>
      </c>
      <c r="F645" s="24">
        <f>VLOOKUP($A645,Cleaned_Medical_Exam!$A644:$J2979,3,0)</f>
        <v>5.13</v>
      </c>
      <c r="G645" s="20" t="str">
        <f>VLOOKUP($A645,Cleaned_Medical_Exam!$A644:$J2979,4,0)</f>
        <v>Yes</v>
      </c>
      <c r="H645" s="20" t="str">
        <f>VLOOKUP($A645,Cleaned_Medical_Exam!$A644:$J2979,5,0)</f>
        <v>No</v>
      </c>
      <c r="I645" s="20" t="str">
        <f>VLOOKUP($A645,Cleaned_Medical_Exam!$A644:$J2979,6,0)</f>
        <v>Yes</v>
      </c>
      <c r="J645" s="48">
        <f>VLOOKUP($A645,Cleaned_Medical_Exam!$A644:$J2979,7,0)</f>
        <v>1</v>
      </c>
      <c r="K645" s="8" t="str">
        <f>VLOOKUP($A645,Cleaned_Medical_Exam!$A644:$J2979,8,0)</f>
        <v>No</v>
      </c>
      <c r="L645" s="20" t="str">
        <f>VLOOKUP($A645,Cleaned_Medical_Exam!$A644:$J2979,9,0)</f>
        <v>Obesity</v>
      </c>
      <c r="M645" s="20" t="str">
        <f>VLOOKUP($A645,Cleaned_Medical_Exam!$A644:$J2979,10,0)</f>
        <v>Normal</v>
      </c>
      <c r="N645" s="48">
        <f>_xlfn.XLOOKUP(A645,Cleaned_Hospital_Details!A:A,Cleaned_Hospital_Details!B:B)</f>
        <v>0</v>
      </c>
      <c r="O645" s="49">
        <f>_xlfn.XLOOKUP($A645,Cleaned_Hospital_Details!$A:$A,Cleaned_Hospital_Details!C:C)</f>
        <v>15260.52</v>
      </c>
      <c r="P645" s="8" t="str">
        <f>_xlfn.XLOOKUP($A645,Cleaned_Hospital_Details!$A:$A,Cleaned_Hospital_Details!D:D)</f>
        <v>Tier - 2</v>
      </c>
      <c r="Q645" s="8" t="str">
        <f>_xlfn.XLOOKUP($A645,Cleaned_Hospital_Details!$A:$A,Cleaned_Hospital_Details!E:E)</f>
        <v>Tier - 2</v>
      </c>
      <c r="R645" s="8" t="str">
        <f>_xlfn.XLOOKUP($A645,Cleaned_Hospital_Details!$A:$A,Cleaned_Hospital_Details!F:F)</f>
        <v>R1023</v>
      </c>
      <c r="S645" s="15">
        <f>_xlfn.XLOOKUP($A645,Cleaned_Hospital_Details!$A:$A,Cleaned_Hospital_Details!G:G)</f>
        <v>25462</v>
      </c>
      <c r="T645" s="8">
        <f>_xlfn.XLOOKUP($A645,Cleaned_Hospital_Details!$A:$A,Cleaned_Hospital_Details!H:H)</f>
        <v>53</v>
      </c>
      <c r="U645" s="8" t="str">
        <f>_xlfn.XLOOKUP($A645,Cleaned_Hospital_Details!$A:$A,Cleaned_Hospital_Details!I:I)</f>
        <v>Adult</v>
      </c>
      <c r="V645" t="str">
        <f t="shared" si="10"/>
        <v>Benoit Cote</v>
      </c>
    </row>
    <row r="646" spans="1:22" ht="15.6" x14ac:dyDescent="0.3">
      <c r="A646" s="10" t="s">
        <v>682</v>
      </c>
      <c r="B646" s="8" t="str">
        <f>VLOOKUP(A646,Cleaned_Customer_Names!A645:D2980,2,0)</f>
        <v>Ms.</v>
      </c>
      <c r="C646" s="8" t="str">
        <f>VLOOKUP(A646,Cleaned_Customer_Names!A645:D2980,3,0)</f>
        <v>Elizabeth</v>
      </c>
      <c r="D646" s="8" t="str">
        <f>VLOOKUP($A646,Cleaned_Customer_Names!$A645:$D2980,4,0)</f>
        <v>Ehrhardt</v>
      </c>
      <c r="E646" s="22">
        <f>VLOOKUP($A646,Cleaned_Medical_Exam!$A645:$J2980,2,0)</f>
        <v>38.094999999999999</v>
      </c>
      <c r="F646" s="24">
        <f>VLOOKUP($A646,Cleaned_Medical_Exam!$A645:$J2980,3,0)</f>
        <v>10.199999999999999</v>
      </c>
      <c r="G646" s="20" t="str">
        <f>VLOOKUP($A646,Cleaned_Medical_Exam!$A645:$J2980,4,0)</f>
        <v>No</v>
      </c>
      <c r="H646" s="20" t="str">
        <f>VLOOKUP($A646,Cleaned_Medical_Exam!$A645:$J2980,5,0)</f>
        <v>No</v>
      </c>
      <c r="I646" s="20" t="str">
        <f>VLOOKUP($A646,Cleaned_Medical_Exam!$A645:$J2980,6,0)</f>
        <v>No</v>
      </c>
      <c r="J646" s="48">
        <f>VLOOKUP($A646,Cleaned_Medical_Exam!$A645:$J2980,7,0)</f>
        <v>0</v>
      </c>
      <c r="K646" s="8" t="str">
        <f>VLOOKUP($A646,Cleaned_Medical_Exam!$A645:$J2980,8,0)</f>
        <v>No</v>
      </c>
      <c r="L646" s="20" t="str">
        <f>VLOOKUP($A646,Cleaned_Medical_Exam!$A645:$J2980,9,0)</f>
        <v>Obesity</v>
      </c>
      <c r="M646" s="20" t="str">
        <f>VLOOKUP($A646,Cleaned_Medical_Exam!$A645:$J2980,10,0)</f>
        <v>Diabetes</v>
      </c>
      <c r="N646" s="48">
        <f>_xlfn.XLOOKUP(A646,Cleaned_Hospital_Details!A:A,Cleaned_Hospital_Details!B:B)</f>
        <v>2</v>
      </c>
      <c r="O646" s="49">
        <f>_xlfn.XLOOKUP($A646,Cleaned_Hospital_Details!$A:$A,Cleaned_Hospital_Details!C:C)</f>
        <v>15230.32</v>
      </c>
      <c r="P646" s="8" t="str">
        <f>_xlfn.XLOOKUP($A646,Cleaned_Hospital_Details!$A:$A,Cleaned_Hospital_Details!D:D)</f>
        <v>Tier - 2</v>
      </c>
      <c r="Q646" s="8" t="str">
        <f>_xlfn.XLOOKUP($A646,Cleaned_Hospital_Details!$A:$A,Cleaned_Hospital_Details!E:E)</f>
        <v>Tier - 2</v>
      </c>
      <c r="R646" s="8" t="str">
        <f>_xlfn.XLOOKUP($A646,Cleaned_Hospital_Details!$A:$A,Cleaned_Hospital_Details!F:F)</f>
        <v>R1024</v>
      </c>
      <c r="S646" s="15">
        <f>_xlfn.XLOOKUP($A646,Cleaned_Hospital_Details!$A:$A,Cleaned_Hospital_Details!G:G)</f>
        <v>22122</v>
      </c>
      <c r="T646" s="8">
        <f>_xlfn.XLOOKUP($A646,Cleaned_Hospital_Details!$A:$A,Cleaned_Hospital_Details!H:H)</f>
        <v>62</v>
      </c>
      <c r="U646" s="8" t="str">
        <f>_xlfn.XLOOKUP($A646,Cleaned_Hospital_Details!$A:$A,Cleaned_Hospital_Details!I:I)</f>
        <v>Old</v>
      </c>
      <c r="V646" t="str">
        <f t="shared" si="10"/>
        <v>Elizabeth Ehrhardt</v>
      </c>
    </row>
    <row r="647" spans="1:22" ht="15.6" x14ac:dyDescent="0.3">
      <c r="A647" s="10" t="s">
        <v>683</v>
      </c>
      <c r="B647" s="8" t="str">
        <f>VLOOKUP(A647,Cleaned_Customer_Names!A646:D2981,2,0)</f>
        <v>Ms.</v>
      </c>
      <c r="C647" s="8" t="str">
        <f>VLOOKUP(A647,Cleaned_Customer_Names!A646:D2981,3,0)</f>
        <v>Jessica</v>
      </c>
      <c r="D647" s="8" t="str">
        <f>VLOOKUP($A647,Cleaned_Customer_Names!$A646:$D2981,4,0)</f>
        <v>Petersen</v>
      </c>
      <c r="E647" s="22">
        <f>VLOOKUP($A647,Cleaned_Medical_Exam!$A646:$J2981,2,0)</f>
        <v>44.95</v>
      </c>
      <c r="F647" s="24">
        <f>VLOOKUP($A647,Cleaned_Medical_Exam!$A646:$J2981,3,0)</f>
        <v>10.4</v>
      </c>
      <c r="G647" s="20" t="str">
        <f>VLOOKUP($A647,Cleaned_Medical_Exam!$A646:$J2981,4,0)</f>
        <v>No</v>
      </c>
      <c r="H647" s="20" t="str">
        <f>VLOOKUP($A647,Cleaned_Medical_Exam!$A646:$J2981,5,0)</f>
        <v>No</v>
      </c>
      <c r="I647" s="20" t="str">
        <f>VLOOKUP($A647,Cleaned_Medical_Exam!$A646:$J2981,6,0)</f>
        <v>No</v>
      </c>
      <c r="J647" s="48">
        <f>VLOOKUP($A647,Cleaned_Medical_Exam!$A646:$J2981,7,0)</f>
        <v>0</v>
      </c>
      <c r="K647" s="8" t="str">
        <f>VLOOKUP($A647,Cleaned_Medical_Exam!$A646:$J2981,8,0)</f>
        <v>No</v>
      </c>
      <c r="L647" s="20" t="str">
        <f>VLOOKUP($A647,Cleaned_Medical_Exam!$A646:$J2981,9,0)</f>
        <v>Obesity</v>
      </c>
      <c r="M647" s="20" t="str">
        <f>VLOOKUP($A647,Cleaned_Medical_Exam!$A646:$J2981,10,0)</f>
        <v>Diabetes</v>
      </c>
      <c r="N647" s="48">
        <f>_xlfn.XLOOKUP(A647,Cleaned_Hospital_Details!A:A,Cleaned_Hospital_Details!B:B)</f>
        <v>2</v>
      </c>
      <c r="O647" s="49">
        <f>_xlfn.XLOOKUP($A647,Cleaned_Hospital_Details!$A:$A,Cleaned_Hospital_Details!C:C)</f>
        <v>15207.92</v>
      </c>
      <c r="P647" s="8" t="str">
        <f>_xlfn.XLOOKUP($A647,Cleaned_Hospital_Details!$A:$A,Cleaned_Hospital_Details!D:D)</f>
        <v>Tier - 2</v>
      </c>
      <c r="Q647" s="8" t="str">
        <f>_xlfn.XLOOKUP($A647,Cleaned_Hospital_Details!$A:$A,Cleaned_Hospital_Details!E:E)</f>
        <v>Tier - 1</v>
      </c>
      <c r="R647" s="8" t="str">
        <f>_xlfn.XLOOKUP($A647,Cleaned_Hospital_Details!$A:$A,Cleaned_Hospital_Details!F:F)</f>
        <v>R1012</v>
      </c>
      <c r="S647" s="15">
        <f>_xlfn.XLOOKUP($A647,Cleaned_Hospital_Details!$A:$A,Cleaned_Hospital_Details!G:G)</f>
        <v>28817</v>
      </c>
      <c r="T647" s="8">
        <f>_xlfn.XLOOKUP($A647,Cleaned_Hospital_Details!$A:$A,Cleaned_Hospital_Details!H:H)</f>
        <v>44</v>
      </c>
      <c r="U647" s="8" t="str">
        <f>_xlfn.XLOOKUP($A647,Cleaned_Hospital_Details!$A:$A,Cleaned_Hospital_Details!I:I)</f>
        <v>Adult</v>
      </c>
      <c r="V647" t="str">
        <f t="shared" si="10"/>
        <v>Jessica Petersen</v>
      </c>
    </row>
    <row r="648" spans="1:22" ht="15.6" x14ac:dyDescent="0.3">
      <c r="A648" s="10" t="s">
        <v>684</v>
      </c>
      <c r="B648" s="8" t="str">
        <f>VLOOKUP(A648,Cleaned_Customer_Names!A647:D2982,2,0)</f>
        <v>Ms.</v>
      </c>
      <c r="C648" s="8" t="str">
        <f>VLOOKUP(A648,Cleaned_Customer_Names!A647:D2982,3,0)</f>
        <v>Monica</v>
      </c>
      <c r="D648" s="8" t="str">
        <f>VLOOKUP($A648,Cleaned_Customer_Names!$A647:$D2982,4,0)</f>
        <v>Ertel</v>
      </c>
      <c r="E648" s="22">
        <f>VLOOKUP($A648,Cleaned_Medical_Exam!$A647:$J2982,2,0)</f>
        <v>35.54</v>
      </c>
      <c r="F648" s="24">
        <f>VLOOKUP($A648,Cleaned_Medical_Exam!$A647:$J2982,3,0)</f>
        <v>10.67</v>
      </c>
      <c r="G648" s="20" t="str">
        <f>VLOOKUP($A648,Cleaned_Medical_Exam!$A647:$J2982,4,0)</f>
        <v>No</v>
      </c>
      <c r="H648" s="20" t="str">
        <f>VLOOKUP($A648,Cleaned_Medical_Exam!$A647:$J2982,5,0)</f>
        <v>No</v>
      </c>
      <c r="I648" s="20" t="str">
        <f>VLOOKUP($A648,Cleaned_Medical_Exam!$A647:$J2982,6,0)</f>
        <v>No</v>
      </c>
      <c r="J648" s="48">
        <f>VLOOKUP($A648,Cleaned_Medical_Exam!$A647:$J2982,7,0)</f>
        <v>0</v>
      </c>
      <c r="K648" s="8" t="str">
        <f>VLOOKUP($A648,Cleaned_Medical_Exam!$A647:$J2982,8,0)</f>
        <v>No</v>
      </c>
      <c r="L648" s="20" t="str">
        <f>VLOOKUP($A648,Cleaned_Medical_Exam!$A647:$J2982,9,0)</f>
        <v>Obesity</v>
      </c>
      <c r="M648" s="20" t="str">
        <f>VLOOKUP($A648,Cleaned_Medical_Exam!$A647:$J2982,10,0)</f>
        <v>Diabetes</v>
      </c>
      <c r="N648" s="48">
        <f>_xlfn.XLOOKUP(A648,Cleaned_Hospital_Details!A:A,Cleaned_Hospital_Details!B:B)</f>
        <v>0</v>
      </c>
      <c r="O648" s="49">
        <f>_xlfn.XLOOKUP($A648,Cleaned_Hospital_Details!$A:$A,Cleaned_Hospital_Details!C:C)</f>
        <v>15174.81</v>
      </c>
      <c r="P648" s="8" t="str">
        <f>_xlfn.XLOOKUP($A648,Cleaned_Hospital_Details!$A:$A,Cleaned_Hospital_Details!D:D)</f>
        <v>Tier - 2</v>
      </c>
      <c r="Q648" s="8" t="str">
        <f>_xlfn.XLOOKUP($A648,Cleaned_Hospital_Details!$A:$A,Cleaned_Hospital_Details!E:E)</f>
        <v>Tier - 1</v>
      </c>
      <c r="R648" s="8" t="str">
        <f>_xlfn.XLOOKUP($A648,Cleaned_Hospital_Details!$A:$A,Cleaned_Hospital_Details!F:F)</f>
        <v>R1012</v>
      </c>
      <c r="S648" s="15">
        <f>_xlfn.XLOOKUP($A648,Cleaned_Hospital_Details!$A:$A,Cleaned_Hospital_Details!G:G)</f>
        <v>22814</v>
      </c>
      <c r="T648" s="8">
        <f>_xlfn.XLOOKUP($A648,Cleaned_Hospital_Details!$A:$A,Cleaned_Hospital_Details!H:H)</f>
        <v>60</v>
      </c>
      <c r="U648" s="8" t="str">
        <f>_xlfn.XLOOKUP($A648,Cleaned_Hospital_Details!$A:$A,Cleaned_Hospital_Details!I:I)</f>
        <v>Old</v>
      </c>
      <c r="V648" t="str">
        <f t="shared" si="10"/>
        <v>Monica Ertel</v>
      </c>
    </row>
    <row r="649" spans="1:22" ht="15.6" x14ac:dyDescent="0.3">
      <c r="A649" s="10" t="s">
        <v>685</v>
      </c>
      <c r="B649" s="8" t="str">
        <f>VLOOKUP(A649,Cleaned_Customer_Names!A648:D2983,2,0)</f>
        <v>Mr.</v>
      </c>
      <c r="C649" s="8" t="str">
        <f>VLOOKUP(A649,Cleaned_Customer_Names!A648:D2983,3,0)</f>
        <v>Kevin</v>
      </c>
      <c r="D649" s="8" t="str">
        <f>VLOOKUP($A649,Cleaned_Customer_Names!$A648:$D2983,4,0)</f>
        <v>Lanza</v>
      </c>
      <c r="E649" s="22">
        <f>VLOOKUP($A649,Cleaned_Medical_Exam!$A648:$J2983,2,0)</f>
        <v>39.799999999999997</v>
      </c>
      <c r="F649" s="24">
        <f>VLOOKUP($A649,Cleaned_Medical_Exam!$A648:$J2983,3,0)</f>
        <v>4.6500000000000004</v>
      </c>
      <c r="G649" s="20" t="str">
        <f>VLOOKUP($A649,Cleaned_Medical_Exam!$A648:$J2983,4,0)</f>
        <v>Yes</v>
      </c>
      <c r="H649" s="20" t="str">
        <f>VLOOKUP($A649,Cleaned_Medical_Exam!$A648:$J2983,5,0)</f>
        <v>No</v>
      </c>
      <c r="I649" s="20" t="str">
        <f>VLOOKUP($A649,Cleaned_Medical_Exam!$A648:$J2983,6,0)</f>
        <v>No</v>
      </c>
      <c r="J649" s="48">
        <f>VLOOKUP($A649,Cleaned_Medical_Exam!$A648:$J2983,7,0)</f>
        <v>2</v>
      </c>
      <c r="K649" s="8" t="str">
        <f>VLOOKUP($A649,Cleaned_Medical_Exam!$A648:$J2983,8,0)</f>
        <v>No</v>
      </c>
      <c r="L649" s="20" t="str">
        <f>VLOOKUP($A649,Cleaned_Medical_Exam!$A648:$J2983,9,0)</f>
        <v>Obesity</v>
      </c>
      <c r="M649" s="20" t="str">
        <f>VLOOKUP($A649,Cleaned_Medical_Exam!$A648:$J2983,10,0)</f>
        <v>Normal</v>
      </c>
      <c r="N649" s="48">
        <f>_xlfn.XLOOKUP(A649,Cleaned_Hospital_Details!A:A,Cleaned_Hospital_Details!B:B)</f>
        <v>3</v>
      </c>
      <c r="O649" s="49">
        <f>_xlfn.XLOOKUP($A649,Cleaned_Hospital_Details!$A:$A,Cleaned_Hospital_Details!C:C)</f>
        <v>15170.07</v>
      </c>
      <c r="P649" s="8" t="str">
        <f>_xlfn.XLOOKUP($A649,Cleaned_Hospital_Details!$A:$A,Cleaned_Hospital_Details!D:D)</f>
        <v>Tier - 2</v>
      </c>
      <c r="Q649" s="8" t="str">
        <f>_xlfn.XLOOKUP($A649,Cleaned_Hospital_Details!$A:$A,Cleaned_Hospital_Details!E:E)</f>
        <v>Tier - 3</v>
      </c>
      <c r="R649" s="8" t="str">
        <f>_xlfn.XLOOKUP($A649,Cleaned_Hospital_Details!$A:$A,Cleaned_Hospital_Details!F:F)</f>
        <v>R1011</v>
      </c>
      <c r="S649" s="15">
        <f>_xlfn.XLOOKUP($A649,Cleaned_Hospital_Details!$A:$A,Cleaned_Hospital_Details!G:G)</f>
        <v>21887</v>
      </c>
      <c r="T649" s="8">
        <f>_xlfn.XLOOKUP($A649,Cleaned_Hospital_Details!$A:$A,Cleaned_Hospital_Details!H:H)</f>
        <v>63</v>
      </c>
      <c r="U649" s="8" t="str">
        <f>_xlfn.XLOOKUP($A649,Cleaned_Hospital_Details!$A:$A,Cleaned_Hospital_Details!I:I)</f>
        <v>Old</v>
      </c>
      <c r="V649" t="str">
        <f t="shared" si="10"/>
        <v>Kevin Lanza</v>
      </c>
    </row>
    <row r="650" spans="1:22" ht="15.6" x14ac:dyDescent="0.3">
      <c r="A650" s="10" t="s">
        <v>686</v>
      </c>
      <c r="B650" s="8" t="str">
        <f>VLOOKUP(A650,Cleaned_Customer_Names!A649:D2984,2,0)</f>
        <v>Mr.</v>
      </c>
      <c r="C650" s="8" t="str">
        <f>VLOOKUP(A650,Cleaned_Customer_Names!A649:D2984,3,0)</f>
        <v>Gregory</v>
      </c>
      <c r="D650" s="8" t="str">
        <f>VLOOKUP($A650,Cleaned_Customer_Names!$A649:$D2984,4,0)</f>
        <v>Picklesimer</v>
      </c>
      <c r="E650" s="22">
        <f>VLOOKUP($A650,Cleaned_Medical_Exam!$A649:$J2984,2,0)</f>
        <v>33.659999999999997</v>
      </c>
      <c r="F650" s="24">
        <f>VLOOKUP($A650,Cleaned_Medical_Exam!$A649:$J2984,3,0)</f>
        <v>5.65</v>
      </c>
      <c r="G650" s="20" t="str">
        <f>VLOOKUP($A650,Cleaned_Medical_Exam!$A649:$J2984,4,0)</f>
        <v>Yes</v>
      </c>
      <c r="H650" s="20" t="str">
        <f>VLOOKUP($A650,Cleaned_Medical_Exam!$A649:$J2984,5,0)</f>
        <v>No</v>
      </c>
      <c r="I650" s="20" t="str">
        <f>VLOOKUP($A650,Cleaned_Medical_Exam!$A649:$J2984,6,0)</f>
        <v>No</v>
      </c>
      <c r="J650" s="48">
        <f>VLOOKUP($A650,Cleaned_Medical_Exam!$A649:$J2984,7,0)</f>
        <v>2</v>
      </c>
      <c r="K650" s="8" t="str">
        <f>VLOOKUP($A650,Cleaned_Medical_Exam!$A649:$J2984,8,0)</f>
        <v>No</v>
      </c>
      <c r="L650" s="20" t="str">
        <f>VLOOKUP($A650,Cleaned_Medical_Exam!$A649:$J2984,9,0)</f>
        <v>Obesity</v>
      </c>
      <c r="M650" s="20" t="str">
        <f>VLOOKUP($A650,Cleaned_Medical_Exam!$A649:$J2984,10,0)</f>
        <v>Normal</v>
      </c>
      <c r="N650" s="48">
        <f>_xlfn.XLOOKUP(A650,Cleaned_Hospital_Details!A:A,Cleaned_Hospital_Details!B:B)</f>
        <v>3</v>
      </c>
      <c r="O650" s="49">
        <f>_xlfn.XLOOKUP($A650,Cleaned_Hospital_Details!$A:$A,Cleaned_Hospital_Details!C:C)</f>
        <v>15161.53</v>
      </c>
      <c r="P650" s="8" t="str">
        <f>_xlfn.XLOOKUP($A650,Cleaned_Hospital_Details!$A:$A,Cleaned_Hospital_Details!D:D)</f>
        <v>Tier - 2</v>
      </c>
      <c r="Q650" s="8" t="str">
        <f>_xlfn.XLOOKUP($A650,Cleaned_Hospital_Details!$A:$A,Cleaned_Hospital_Details!E:E)</f>
        <v>Tier - 1</v>
      </c>
      <c r="R650" s="8" t="str">
        <f>_xlfn.XLOOKUP($A650,Cleaned_Hospital_Details!$A:$A,Cleaned_Hospital_Details!F:F)</f>
        <v>R1013</v>
      </c>
      <c r="S650" s="15">
        <f>_xlfn.XLOOKUP($A650,Cleaned_Hospital_Details!$A:$A,Cleaned_Hospital_Details!G:G)</f>
        <v>21705</v>
      </c>
      <c r="T650" s="8">
        <f>_xlfn.XLOOKUP($A650,Cleaned_Hospital_Details!$A:$A,Cleaned_Hospital_Details!H:H)</f>
        <v>64</v>
      </c>
      <c r="U650" s="8" t="str">
        <f>_xlfn.XLOOKUP($A650,Cleaned_Hospital_Details!$A:$A,Cleaned_Hospital_Details!I:I)</f>
        <v>Old</v>
      </c>
      <c r="V650" t="str">
        <f t="shared" si="10"/>
        <v>Gregory Picklesimer</v>
      </c>
    </row>
    <row r="651" spans="1:22" ht="15.6" x14ac:dyDescent="0.3">
      <c r="A651" s="10" t="s">
        <v>687</v>
      </c>
      <c r="B651" s="8" t="str">
        <f>VLOOKUP(A651,Cleaned_Customer_Names!A650:D2985,2,0)</f>
        <v>Ms.</v>
      </c>
      <c r="C651" s="8" t="str">
        <f>VLOOKUP(A651,Cleaned_Customer_Names!A650:D2985,3,0)</f>
        <v>Della</v>
      </c>
      <c r="D651" s="8" t="str">
        <f>VLOOKUP($A651,Cleaned_Customer_Names!$A650:$D2985,4,0)</f>
        <v>Giles</v>
      </c>
      <c r="E651" s="22">
        <f>VLOOKUP($A651,Cleaned_Medical_Exam!$A650:$J2985,2,0)</f>
        <v>35.5</v>
      </c>
      <c r="F651" s="24">
        <f>VLOOKUP($A651,Cleaned_Medical_Exam!$A650:$J2985,3,0)</f>
        <v>11.97</v>
      </c>
      <c r="G651" s="20" t="str">
        <f>VLOOKUP($A651,Cleaned_Medical_Exam!$A650:$J2985,4,0)</f>
        <v>No</v>
      </c>
      <c r="H651" s="20" t="str">
        <f>VLOOKUP($A651,Cleaned_Medical_Exam!$A650:$J2985,5,0)</f>
        <v>No</v>
      </c>
      <c r="I651" s="20" t="str">
        <f>VLOOKUP($A651,Cleaned_Medical_Exam!$A650:$J2985,6,0)</f>
        <v>No</v>
      </c>
      <c r="J651" s="48">
        <f>VLOOKUP($A651,Cleaned_Medical_Exam!$A650:$J2985,7,0)</f>
        <v>0</v>
      </c>
      <c r="K651" s="8" t="str">
        <f>VLOOKUP($A651,Cleaned_Medical_Exam!$A650:$J2985,8,0)</f>
        <v>No</v>
      </c>
      <c r="L651" s="20" t="str">
        <f>VLOOKUP($A651,Cleaned_Medical_Exam!$A650:$J2985,9,0)</f>
        <v>Obesity</v>
      </c>
      <c r="M651" s="20" t="str">
        <f>VLOOKUP($A651,Cleaned_Medical_Exam!$A650:$J2985,10,0)</f>
        <v>Diabetes</v>
      </c>
      <c r="N651" s="48">
        <f>_xlfn.XLOOKUP(A651,Cleaned_Hospital_Details!A:A,Cleaned_Hospital_Details!B:B)</f>
        <v>0</v>
      </c>
      <c r="O651" s="49">
        <f>_xlfn.XLOOKUP($A651,Cleaned_Hospital_Details!$A:$A,Cleaned_Hospital_Details!C:C)</f>
        <v>15161.25</v>
      </c>
      <c r="P651" s="8" t="str">
        <f>_xlfn.XLOOKUP($A651,Cleaned_Hospital_Details!$A:$A,Cleaned_Hospital_Details!D:D)</f>
        <v>Tier - 2</v>
      </c>
      <c r="Q651" s="8" t="str">
        <f>_xlfn.XLOOKUP($A651,Cleaned_Hospital_Details!$A:$A,Cleaned_Hospital_Details!E:E)</f>
        <v>Tier - 2</v>
      </c>
      <c r="R651" s="8" t="str">
        <f>_xlfn.XLOOKUP($A651,Cleaned_Hospital_Details!$A:$A,Cleaned_Hospital_Details!F:F)</f>
        <v>R1012</v>
      </c>
      <c r="S651" s="15">
        <f>_xlfn.XLOOKUP($A651,Cleaned_Hospital_Details!$A:$A,Cleaned_Hospital_Details!G:G)</f>
        <v>22944</v>
      </c>
      <c r="T651" s="8">
        <f>_xlfn.XLOOKUP($A651,Cleaned_Hospital_Details!$A:$A,Cleaned_Hospital_Details!H:H)</f>
        <v>60</v>
      </c>
      <c r="U651" s="8" t="str">
        <f>_xlfn.XLOOKUP($A651,Cleaned_Hospital_Details!$A:$A,Cleaned_Hospital_Details!I:I)</f>
        <v>Old</v>
      </c>
      <c r="V651" t="str">
        <f t="shared" si="10"/>
        <v>Della Giles</v>
      </c>
    </row>
    <row r="652" spans="1:22" ht="15.6" x14ac:dyDescent="0.3">
      <c r="A652" s="10" t="s">
        <v>688</v>
      </c>
      <c r="B652" s="8" t="str">
        <f>VLOOKUP(A652,Cleaned_Customer_Names!A651:D2986,2,0)</f>
        <v>Mr.</v>
      </c>
      <c r="C652" s="8" t="str">
        <f>VLOOKUP(A652,Cleaned_Customer_Names!A651:D2986,3,0)</f>
        <v>David</v>
      </c>
      <c r="D652" s="8" t="str">
        <f>VLOOKUP($A652,Cleaned_Customer_Names!$A651:$D2986,4,0)</f>
        <v>Harmon</v>
      </c>
      <c r="E652" s="22">
        <f>VLOOKUP($A652,Cleaned_Medical_Exam!$A651:$J2986,2,0)</f>
        <v>41.63</v>
      </c>
      <c r="F652" s="24">
        <f>VLOOKUP($A652,Cleaned_Medical_Exam!$A651:$J2986,3,0)</f>
        <v>6.71</v>
      </c>
      <c r="G652" s="20" t="str">
        <f>VLOOKUP($A652,Cleaned_Medical_Exam!$A651:$J2986,4,0)</f>
        <v>No</v>
      </c>
      <c r="H652" s="20" t="str">
        <f>VLOOKUP($A652,Cleaned_Medical_Exam!$A651:$J2986,5,0)</f>
        <v>No</v>
      </c>
      <c r="I652" s="20" t="str">
        <f>VLOOKUP($A652,Cleaned_Medical_Exam!$A651:$J2986,6,0)</f>
        <v>No</v>
      </c>
      <c r="J652" s="48">
        <f>VLOOKUP($A652,Cleaned_Medical_Exam!$A651:$J2986,7,0)</f>
        <v>0</v>
      </c>
      <c r="K652" s="8" t="str">
        <f>VLOOKUP($A652,Cleaned_Medical_Exam!$A651:$J2986,8,0)</f>
        <v>No</v>
      </c>
      <c r="L652" s="20" t="str">
        <f>VLOOKUP($A652,Cleaned_Medical_Exam!$A651:$J2986,9,0)</f>
        <v>Obesity</v>
      </c>
      <c r="M652" s="20" t="str">
        <f>VLOOKUP($A652,Cleaned_Medical_Exam!$A651:$J2986,10,0)</f>
        <v>Diabetes</v>
      </c>
      <c r="N652" s="48">
        <f>_xlfn.XLOOKUP(A652,Cleaned_Hospital_Details!A:A,Cleaned_Hospital_Details!B:B)</f>
        <v>0</v>
      </c>
      <c r="O652" s="49">
        <f>_xlfn.XLOOKUP($A652,Cleaned_Hospital_Details!$A:$A,Cleaned_Hospital_Details!C:C)</f>
        <v>15150.44</v>
      </c>
      <c r="P652" s="8" t="str">
        <f>_xlfn.XLOOKUP($A652,Cleaned_Hospital_Details!$A:$A,Cleaned_Hospital_Details!D:D)</f>
        <v>Tier - 2</v>
      </c>
      <c r="Q652" s="8" t="str">
        <f>_xlfn.XLOOKUP($A652,Cleaned_Hospital_Details!$A:$A,Cleaned_Hospital_Details!E:E)</f>
        <v>Tier - 1</v>
      </c>
      <c r="R652" s="8" t="str">
        <f>_xlfn.XLOOKUP($A652,Cleaned_Hospital_Details!$A:$A,Cleaned_Hospital_Details!F:F)</f>
        <v>R1023</v>
      </c>
      <c r="S652" s="15">
        <f>_xlfn.XLOOKUP($A652,Cleaned_Hospital_Details!$A:$A,Cleaned_Hospital_Details!G:G)</f>
        <v>26262</v>
      </c>
      <c r="T652" s="8">
        <f>_xlfn.XLOOKUP($A652,Cleaned_Hospital_Details!$A:$A,Cleaned_Hospital_Details!H:H)</f>
        <v>51</v>
      </c>
      <c r="U652" s="8" t="str">
        <f>_xlfn.XLOOKUP($A652,Cleaned_Hospital_Details!$A:$A,Cleaned_Hospital_Details!I:I)</f>
        <v>Adult</v>
      </c>
      <c r="V652" t="str">
        <f t="shared" si="10"/>
        <v>David Harmon</v>
      </c>
    </row>
    <row r="653" spans="1:22" ht="15.6" x14ac:dyDescent="0.3">
      <c r="A653" s="10" t="s">
        <v>689</v>
      </c>
      <c r="B653" s="8" t="str">
        <f>VLOOKUP(A653,Cleaned_Customer_Names!A652:D2987,2,0)</f>
        <v>Ms.</v>
      </c>
      <c r="C653" s="8" t="str">
        <f>VLOOKUP(A653,Cleaned_Customer_Names!A652:D2987,3,0)</f>
        <v>Victoria</v>
      </c>
      <c r="D653" s="8" t="str">
        <f>VLOOKUP($A653,Cleaned_Customer_Names!$A652:$D2987,4,0)</f>
        <v>Pennings</v>
      </c>
      <c r="E653" s="22">
        <f>VLOOKUP($A653,Cleaned_Medical_Exam!$A652:$J2987,2,0)</f>
        <v>46.49</v>
      </c>
      <c r="F653" s="24">
        <f>VLOOKUP($A653,Cleaned_Medical_Exam!$A652:$J2987,3,0)</f>
        <v>11.92</v>
      </c>
      <c r="G653" s="20" t="str">
        <f>VLOOKUP($A653,Cleaned_Medical_Exam!$A652:$J2987,4,0)</f>
        <v>No</v>
      </c>
      <c r="H653" s="20" t="str">
        <f>VLOOKUP($A653,Cleaned_Medical_Exam!$A652:$J2987,5,0)</f>
        <v>No</v>
      </c>
      <c r="I653" s="20" t="str">
        <f>VLOOKUP($A653,Cleaned_Medical_Exam!$A652:$J2987,6,0)</f>
        <v>No</v>
      </c>
      <c r="J653" s="48">
        <f>VLOOKUP($A653,Cleaned_Medical_Exam!$A652:$J2987,7,0)</f>
        <v>0</v>
      </c>
      <c r="K653" s="8" t="str">
        <f>VLOOKUP($A653,Cleaned_Medical_Exam!$A652:$J2987,8,0)</f>
        <v>No</v>
      </c>
      <c r="L653" s="20" t="str">
        <f>VLOOKUP($A653,Cleaned_Medical_Exam!$A652:$J2987,9,0)</f>
        <v>Obesity</v>
      </c>
      <c r="M653" s="20" t="str">
        <f>VLOOKUP($A653,Cleaned_Medical_Exam!$A652:$J2987,10,0)</f>
        <v>Diabetes</v>
      </c>
      <c r="N653" s="48">
        <f>_xlfn.XLOOKUP(A653,Cleaned_Hospital_Details!A:A,Cleaned_Hospital_Details!B:B)</f>
        <v>2</v>
      </c>
      <c r="O653" s="49">
        <f>_xlfn.XLOOKUP($A653,Cleaned_Hospital_Details!$A:$A,Cleaned_Hospital_Details!C:C)</f>
        <v>15123.19</v>
      </c>
      <c r="P653" s="8" t="str">
        <f>_xlfn.XLOOKUP($A653,Cleaned_Hospital_Details!$A:$A,Cleaned_Hospital_Details!D:D)</f>
        <v>Tier - 2</v>
      </c>
      <c r="Q653" s="8" t="str">
        <f>_xlfn.XLOOKUP($A653,Cleaned_Hospital_Details!$A:$A,Cleaned_Hospital_Details!E:E)</f>
        <v>Tier - 1</v>
      </c>
      <c r="R653" s="8" t="str">
        <f>_xlfn.XLOOKUP($A653,Cleaned_Hospital_Details!$A:$A,Cleaned_Hospital_Details!F:F)</f>
        <v>R1011</v>
      </c>
      <c r="S653" s="15">
        <f>_xlfn.XLOOKUP($A653,Cleaned_Hospital_Details!$A:$A,Cleaned_Hospital_Details!G:G)</f>
        <v>28738</v>
      </c>
      <c r="T653" s="8">
        <f>_xlfn.XLOOKUP($A653,Cleaned_Hospital_Details!$A:$A,Cleaned_Hospital_Details!H:H)</f>
        <v>44</v>
      </c>
      <c r="U653" s="8" t="str">
        <f>_xlfn.XLOOKUP($A653,Cleaned_Hospital_Details!$A:$A,Cleaned_Hospital_Details!I:I)</f>
        <v>Adult</v>
      </c>
      <c r="V653" t="str">
        <f t="shared" si="10"/>
        <v>Victoria Pennings</v>
      </c>
    </row>
    <row r="654" spans="1:22" ht="15.6" x14ac:dyDescent="0.3">
      <c r="A654" s="10" t="s">
        <v>690</v>
      </c>
      <c r="B654" s="8" t="str">
        <f>VLOOKUP(A654,Cleaned_Customer_Names!A653:D2988,2,0)</f>
        <v>Mr.</v>
      </c>
      <c r="C654" s="8" t="str">
        <f>VLOOKUP(A654,Cleaned_Customer_Names!A653:D2988,3,0)</f>
        <v>Tasos</v>
      </c>
      <c r="D654" s="8" t="str">
        <f>VLOOKUP($A654,Cleaned_Customer_Names!$A653:$D2988,4,0)</f>
        <v>Tseronis</v>
      </c>
      <c r="E654" s="22">
        <f>VLOOKUP($A654,Cleaned_Medical_Exam!$A653:$J2988,2,0)</f>
        <v>43.29</v>
      </c>
      <c r="F654" s="24">
        <f>VLOOKUP($A654,Cleaned_Medical_Exam!$A653:$J2988,3,0)</f>
        <v>5.35</v>
      </c>
      <c r="G654" s="20" t="str">
        <f>VLOOKUP($A654,Cleaned_Medical_Exam!$A653:$J2988,4,0)</f>
        <v>No</v>
      </c>
      <c r="H654" s="20" t="str">
        <f>VLOOKUP($A654,Cleaned_Medical_Exam!$A653:$J2988,5,0)</f>
        <v>No</v>
      </c>
      <c r="I654" s="20" t="str">
        <f>VLOOKUP($A654,Cleaned_Medical_Exam!$A653:$J2988,6,0)</f>
        <v>No</v>
      </c>
      <c r="J654" s="48">
        <f>VLOOKUP($A654,Cleaned_Medical_Exam!$A653:$J2988,7,0)</f>
        <v>2</v>
      </c>
      <c r="K654" s="8" t="str">
        <f>VLOOKUP($A654,Cleaned_Medical_Exam!$A653:$J2988,8,0)</f>
        <v>No</v>
      </c>
      <c r="L654" s="20" t="str">
        <f>VLOOKUP($A654,Cleaned_Medical_Exam!$A653:$J2988,9,0)</f>
        <v>Obesity</v>
      </c>
      <c r="M654" s="20" t="str">
        <f>VLOOKUP($A654,Cleaned_Medical_Exam!$A653:$J2988,10,0)</f>
        <v>Normal</v>
      </c>
      <c r="N654" s="48">
        <f>_xlfn.XLOOKUP(A654,Cleaned_Hospital_Details!A:A,Cleaned_Hospital_Details!B:B)</f>
        <v>0</v>
      </c>
      <c r="O654" s="49">
        <f>_xlfn.XLOOKUP($A654,Cleaned_Hospital_Details!$A:$A,Cleaned_Hospital_Details!C:C)</f>
        <v>15103.69</v>
      </c>
      <c r="P654" s="8" t="str">
        <f>_xlfn.XLOOKUP($A654,Cleaned_Hospital_Details!$A:$A,Cleaned_Hospital_Details!D:D)</f>
        <v>Tier - 2</v>
      </c>
      <c r="Q654" s="8" t="str">
        <f>_xlfn.XLOOKUP($A654,Cleaned_Hospital_Details!$A:$A,Cleaned_Hospital_Details!E:E)</f>
        <v>Tier - 1</v>
      </c>
      <c r="R654" s="8" t="str">
        <f>_xlfn.XLOOKUP($A654,Cleaned_Hospital_Details!$A:$A,Cleaned_Hospital_Details!F:F)</f>
        <v>R1012</v>
      </c>
      <c r="S654" s="15">
        <f>_xlfn.XLOOKUP($A654,Cleaned_Hospital_Details!$A:$A,Cleaned_Hospital_Details!G:G)</f>
        <v>26610</v>
      </c>
      <c r="T654" s="8">
        <f>_xlfn.XLOOKUP($A654,Cleaned_Hospital_Details!$A:$A,Cleaned_Hospital_Details!H:H)</f>
        <v>50</v>
      </c>
      <c r="U654" s="8" t="str">
        <f>_xlfn.XLOOKUP($A654,Cleaned_Hospital_Details!$A:$A,Cleaned_Hospital_Details!I:I)</f>
        <v>Adult</v>
      </c>
      <c r="V654" t="str">
        <f t="shared" si="10"/>
        <v>Tasos Tseronis</v>
      </c>
    </row>
    <row r="655" spans="1:22" ht="15.6" x14ac:dyDescent="0.3">
      <c r="A655" s="10" t="s">
        <v>691</v>
      </c>
      <c r="B655" s="8" t="str">
        <f>VLOOKUP(A655,Cleaned_Customer_Names!A654:D2989,2,0)</f>
        <v>Mr.</v>
      </c>
      <c r="C655" s="8" t="str">
        <f>VLOOKUP(A655,Cleaned_Customer_Names!A654:D2989,3,0)</f>
        <v>Thomas</v>
      </c>
      <c r="D655" s="8" t="str">
        <f>VLOOKUP($A655,Cleaned_Customer_Names!$A654:$D2989,4,0)</f>
        <v>Aliff</v>
      </c>
      <c r="E655" s="22">
        <f>VLOOKUP($A655,Cleaned_Medical_Exam!$A654:$J2989,2,0)</f>
        <v>43.08</v>
      </c>
      <c r="F655" s="24">
        <f>VLOOKUP($A655,Cleaned_Medical_Exam!$A654:$J2989,3,0)</f>
        <v>8.9600000000000009</v>
      </c>
      <c r="G655" s="20" t="str">
        <f>VLOOKUP($A655,Cleaned_Medical_Exam!$A654:$J2989,4,0)</f>
        <v>Yes</v>
      </c>
      <c r="H655" s="20" t="str">
        <f>VLOOKUP($A655,Cleaned_Medical_Exam!$A654:$J2989,5,0)</f>
        <v>No</v>
      </c>
      <c r="I655" s="20" t="str">
        <f>VLOOKUP($A655,Cleaned_Medical_Exam!$A654:$J2989,6,0)</f>
        <v>No</v>
      </c>
      <c r="J655" s="48">
        <f>VLOOKUP($A655,Cleaned_Medical_Exam!$A654:$J2989,7,0)</f>
        <v>1</v>
      </c>
      <c r="K655" s="8" t="str">
        <f>VLOOKUP($A655,Cleaned_Medical_Exam!$A654:$J2989,8,0)</f>
        <v>No</v>
      </c>
      <c r="L655" s="20" t="str">
        <f>VLOOKUP($A655,Cleaned_Medical_Exam!$A654:$J2989,9,0)</f>
        <v>Obesity</v>
      </c>
      <c r="M655" s="20" t="str">
        <f>VLOOKUP($A655,Cleaned_Medical_Exam!$A654:$J2989,10,0)</f>
        <v>Diabetes</v>
      </c>
      <c r="N655" s="48">
        <f>_xlfn.XLOOKUP(A655,Cleaned_Hospital_Details!A:A,Cleaned_Hospital_Details!B:B)</f>
        <v>1</v>
      </c>
      <c r="O655" s="49">
        <f>_xlfn.XLOOKUP($A655,Cleaned_Hospital_Details!$A:$A,Cleaned_Hospital_Details!C:C)</f>
        <v>15090.35</v>
      </c>
      <c r="P655" s="8" t="str">
        <f>_xlfn.XLOOKUP($A655,Cleaned_Hospital_Details!$A:$A,Cleaned_Hospital_Details!D:D)</f>
        <v>Tier - 2</v>
      </c>
      <c r="Q655" s="8" t="str">
        <f>_xlfn.XLOOKUP($A655,Cleaned_Hospital_Details!$A:$A,Cleaned_Hospital_Details!E:E)</f>
        <v>Tier - 1</v>
      </c>
      <c r="R655" s="8" t="str">
        <f>_xlfn.XLOOKUP($A655,Cleaned_Hospital_Details!$A:$A,Cleaned_Hospital_Details!F:F)</f>
        <v>R1023</v>
      </c>
      <c r="S655" s="15">
        <f>_xlfn.XLOOKUP($A655,Cleaned_Hospital_Details!$A:$A,Cleaned_Hospital_Details!G:G)</f>
        <v>27693</v>
      </c>
      <c r="T655" s="8">
        <f>_xlfn.XLOOKUP($A655,Cleaned_Hospital_Details!$A:$A,Cleaned_Hospital_Details!H:H)</f>
        <v>47</v>
      </c>
      <c r="U655" s="8" t="str">
        <f>_xlfn.XLOOKUP($A655,Cleaned_Hospital_Details!$A:$A,Cleaned_Hospital_Details!I:I)</f>
        <v>Adult</v>
      </c>
      <c r="V655" t="str">
        <f t="shared" si="10"/>
        <v>Thomas Aliff</v>
      </c>
    </row>
    <row r="656" spans="1:22" ht="15.6" x14ac:dyDescent="0.3">
      <c r="A656" s="10" t="s">
        <v>692</v>
      </c>
      <c r="B656" s="8" t="str">
        <f>VLOOKUP(A656,Cleaned_Customer_Names!A655:D2990,2,0)</f>
        <v>Mr.</v>
      </c>
      <c r="C656" s="8" t="str">
        <f>VLOOKUP(A656,Cleaned_Customer_Names!A655:D2990,3,0)</f>
        <v>Lukasz</v>
      </c>
      <c r="D656" s="8" t="str">
        <f>VLOOKUP($A656,Cleaned_Customer_Names!$A655:$D2990,4,0)</f>
        <v>Willenberg</v>
      </c>
      <c r="E656" s="22">
        <f>VLOOKUP($A656,Cleaned_Medical_Exam!$A655:$J2990,2,0)</f>
        <v>39.07</v>
      </c>
      <c r="F656" s="24">
        <f>VLOOKUP($A656,Cleaned_Medical_Exam!$A655:$J2990,3,0)</f>
        <v>11.93</v>
      </c>
      <c r="G656" s="20" t="str">
        <f>VLOOKUP($A656,Cleaned_Medical_Exam!$A655:$J2990,4,0)</f>
        <v>No</v>
      </c>
      <c r="H656" s="20" t="str">
        <f>VLOOKUP($A656,Cleaned_Medical_Exam!$A655:$J2990,5,0)</f>
        <v>No</v>
      </c>
      <c r="I656" s="20" t="str">
        <f>VLOOKUP($A656,Cleaned_Medical_Exam!$A655:$J2990,6,0)</f>
        <v>No</v>
      </c>
      <c r="J656" s="48">
        <f>VLOOKUP($A656,Cleaned_Medical_Exam!$A655:$J2990,7,0)</f>
        <v>0</v>
      </c>
      <c r="K656" s="8" t="str">
        <f>VLOOKUP($A656,Cleaned_Medical_Exam!$A655:$J2990,8,0)</f>
        <v>No</v>
      </c>
      <c r="L656" s="20" t="str">
        <f>VLOOKUP($A656,Cleaned_Medical_Exam!$A655:$J2990,9,0)</f>
        <v>Obesity</v>
      </c>
      <c r="M656" s="20" t="str">
        <f>VLOOKUP($A656,Cleaned_Medical_Exam!$A655:$J2990,10,0)</f>
        <v>Diabetes</v>
      </c>
      <c r="N656" s="48">
        <f>_xlfn.XLOOKUP(A656,Cleaned_Hospital_Details!A:A,Cleaned_Hospital_Details!B:B)</f>
        <v>0</v>
      </c>
      <c r="O656" s="49">
        <f>_xlfn.XLOOKUP($A656,Cleaned_Hospital_Details!$A:$A,Cleaned_Hospital_Details!C:C)</f>
        <v>15052.68</v>
      </c>
      <c r="P656" s="8" t="str">
        <f>_xlfn.XLOOKUP($A656,Cleaned_Hospital_Details!$A:$A,Cleaned_Hospital_Details!D:D)</f>
        <v>Tier - 2</v>
      </c>
      <c r="Q656" s="8" t="str">
        <f>_xlfn.XLOOKUP($A656,Cleaned_Hospital_Details!$A:$A,Cleaned_Hospital_Details!E:E)</f>
        <v>Tier - 2</v>
      </c>
      <c r="R656" s="8" t="str">
        <f>_xlfn.XLOOKUP($A656,Cleaned_Hospital_Details!$A:$A,Cleaned_Hospital_Details!F:F)</f>
        <v>R1022</v>
      </c>
      <c r="S656" s="15">
        <f>_xlfn.XLOOKUP($A656,Cleaned_Hospital_Details!$A:$A,Cleaned_Hospital_Details!G:G)</f>
        <v>25001</v>
      </c>
      <c r="T656" s="8">
        <f>_xlfn.XLOOKUP($A656,Cleaned_Hospital_Details!$A:$A,Cleaned_Hospital_Details!H:H)</f>
        <v>54</v>
      </c>
      <c r="U656" s="8" t="str">
        <f>_xlfn.XLOOKUP($A656,Cleaned_Hospital_Details!$A:$A,Cleaned_Hospital_Details!I:I)</f>
        <v>Adult</v>
      </c>
      <c r="V656" t="str">
        <f t="shared" si="10"/>
        <v>Lukasz Willenberg</v>
      </c>
    </row>
    <row r="657" spans="1:22" ht="15.6" x14ac:dyDescent="0.3">
      <c r="A657" s="10" t="s">
        <v>693</v>
      </c>
      <c r="B657" s="8" t="str">
        <f>VLOOKUP(A657,Cleaned_Customer_Names!A656:D2991,2,0)</f>
        <v>Mr.</v>
      </c>
      <c r="C657" s="8" t="str">
        <f>VLOOKUP(A657,Cleaned_Customer_Names!A656:D2991,3,0)</f>
        <v>Matthew</v>
      </c>
      <c r="D657" s="8" t="str">
        <f>VLOOKUP($A657,Cleaned_Customer_Names!$A656:$D2991,4,0)</f>
        <v>Millett</v>
      </c>
      <c r="E657" s="22">
        <f>VLOOKUP($A657,Cleaned_Medical_Exam!$A656:$J2991,2,0)</f>
        <v>41.3</v>
      </c>
      <c r="F657" s="24">
        <f>VLOOKUP($A657,Cleaned_Medical_Exam!$A656:$J2991,3,0)</f>
        <v>9.59</v>
      </c>
      <c r="G657" s="20" t="str">
        <f>VLOOKUP($A657,Cleaned_Medical_Exam!$A656:$J2991,4,0)</f>
        <v>No</v>
      </c>
      <c r="H657" s="20" t="str">
        <f>VLOOKUP($A657,Cleaned_Medical_Exam!$A656:$J2991,5,0)</f>
        <v>No</v>
      </c>
      <c r="I657" s="20" t="str">
        <f>VLOOKUP($A657,Cleaned_Medical_Exam!$A656:$J2991,6,0)</f>
        <v>No</v>
      </c>
      <c r="J657" s="48">
        <f>VLOOKUP($A657,Cleaned_Medical_Exam!$A656:$J2991,7,0)</f>
        <v>0</v>
      </c>
      <c r="K657" s="8" t="str">
        <f>VLOOKUP($A657,Cleaned_Medical_Exam!$A656:$J2991,8,0)</f>
        <v>No</v>
      </c>
      <c r="L657" s="20" t="str">
        <f>VLOOKUP($A657,Cleaned_Medical_Exam!$A656:$J2991,9,0)</f>
        <v>Obesity</v>
      </c>
      <c r="M657" s="20" t="str">
        <f>VLOOKUP($A657,Cleaned_Medical_Exam!$A656:$J2991,10,0)</f>
        <v>Diabetes</v>
      </c>
      <c r="N657" s="48">
        <f>_xlfn.XLOOKUP(A657,Cleaned_Hospital_Details!A:A,Cleaned_Hospital_Details!B:B)</f>
        <v>0</v>
      </c>
      <c r="O657" s="49">
        <f>_xlfn.XLOOKUP($A657,Cleaned_Hospital_Details!$A:$A,Cleaned_Hospital_Details!C:C)</f>
        <v>15038.51</v>
      </c>
      <c r="P657" s="8" t="str">
        <f>_xlfn.XLOOKUP($A657,Cleaned_Hospital_Details!$A:$A,Cleaned_Hospital_Details!D:D)</f>
        <v>Tier - 2</v>
      </c>
      <c r="Q657" s="8" t="str">
        <f>_xlfn.XLOOKUP($A657,Cleaned_Hospital_Details!$A:$A,Cleaned_Hospital_Details!E:E)</f>
        <v>Tier - 3</v>
      </c>
      <c r="R657" s="8" t="str">
        <f>_xlfn.XLOOKUP($A657,Cleaned_Hospital_Details!$A:$A,Cleaned_Hospital_Details!F:F)</f>
        <v>R1023</v>
      </c>
      <c r="S657" s="15">
        <f>_xlfn.XLOOKUP($A657,Cleaned_Hospital_Details!$A:$A,Cleaned_Hospital_Details!G:G)</f>
        <v>26160</v>
      </c>
      <c r="T657" s="8">
        <f>_xlfn.XLOOKUP($A657,Cleaned_Hospital_Details!$A:$A,Cleaned_Hospital_Details!H:H)</f>
        <v>51</v>
      </c>
      <c r="U657" s="8" t="str">
        <f>_xlfn.XLOOKUP($A657,Cleaned_Hospital_Details!$A:$A,Cleaned_Hospital_Details!I:I)</f>
        <v>Adult</v>
      </c>
      <c r="V657" t="str">
        <f t="shared" si="10"/>
        <v>Matthew Millett</v>
      </c>
    </row>
    <row r="658" spans="1:22" ht="15.6" x14ac:dyDescent="0.3">
      <c r="A658" s="10" t="s">
        <v>694</v>
      </c>
      <c r="B658" s="8" t="str">
        <f>VLOOKUP(A658,Cleaned_Customer_Names!A657:D2992,2,0)</f>
        <v>Ms.</v>
      </c>
      <c r="C658" s="8" t="str">
        <f>VLOOKUP(A658,Cleaned_Customer_Names!A657:D2992,3,0)</f>
        <v>Meta</v>
      </c>
      <c r="D658" s="8" t="str">
        <f>VLOOKUP($A658,Cleaned_Customer_Names!$A657:$D2992,4,0)</f>
        <v>Haley</v>
      </c>
      <c r="E658" s="22">
        <f>VLOOKUP($A658,Cleaned_Medical_Exam!$A657:$J2992,2,0)</f>
        <v>42.95</v>
      </c>
      <c r="F658" s="24">
        <f>VLOOKUP($A658,Cleaned_Medical_Exam!$A657:$J2992,3,0)</f>
        <v>11.88</v>
      </c>
      <c r="G658" s="20" t="str">
        <f>VLOOKUP($A658,Cleaned_Medical_Exam!$A657:$J2992,4,0)</f>
        <v>Yes</v>
      </c>
      <c r="H658" s="20" t="str">
        <f>VLOOKUP($A658,Cleaned_Medical_Exam!$A657:$J2992,5,0)</f>
        <v>No</v>
      </c>
      <c r="I658" s="20" t="str">
        <f>VLOOKUP($A658,Cleaned_Medical_Exam!$A657:$J2992,6,0)</f>
        <v>No</v>
      </c>
      <c r="J658" s="48">
        <f>VLOOKUP($A658,Cleaned_Medical_Exam!$A657:$J2992,7,0)</f>
        <v>2</v>
      </c>
      <c r="K658" s="8" t="str">
        <f>VLOOKUP($A658,Cleaned_Medical_Exam!$A657:$J2992,8,0)</f>
        <v>No</v>
      </c>
      <c r="L658" s="20" t="str">
        <f>VLOOKUP($A658,Cleaned_Medical_Exam!$A657:$J2992,9,0)</f>
        <v>Obesity</v>
      </c>
      <c r="M658" s="20" t="str">
        <f>VLOOKUP($A658,Cleaned_Medical_Exam!$A657:$J2992,10,0)</f>
        <v>Diabetes</v>
      </c>
      <c r="N658" s="48">
        <f>_xlfn.XLOOKUP(A658,Cleaned_Hospital_Details!A:A,Cleaned_Hospital_Details!B:B)</f>
        <v>0</v>
      </c>
      <c r="O658" s="49">
        <f>_xlfn.XLOOKUP($A658,Cleaned_Hospital_Details!$A:$A,Cleaned_Hospital_Details!C:C)</f>
        <v>15026.3</v>
      </c>
      <c r="P658" s="8" t="str">
        <f>_xlfn.XLOOKUP($A658,Cleaned_Hospital_Details!$A:$A,Cleaned_Hospital_Details!D:D)</f>
        <v>Tier - 2</v>
      </c>
      <c r="Q658" s="8" t="str">
        <f>_xlfn.XLOOKUP($A658,Cleaned_Hospital_Details!$A:$A,Cleaned_Hospital_Details!E:E)</f>
        <v>Tier - 3</v>
      </c>
      <c r="R658" s="8" t="str">
        <f>_xlfn.XLOOKUP($A658,Cleaned_Hospital_Details!$A:$A,Cleaned_Hospital_Details!F:F)</f>
        <v>R1011</v>
      </c>
      <c r="S658" s="15">
        <f>_xlfn.XLOOKUP($A658,Cleaned_Hospital_Details!$A:$A,Cleaned_Hospital_Details!G:G)</f>
        <v>25822</v>
      </c>
      <c r="T658" s="8">
        <f>_xlfn.XLOOKUP($A658,Cleaned_Hospital_Details!$A:$A,Cleaned_Hospital_Details!H:H)</f>
        <v>52</v>
      </c>
      <c r="U658" s="8" t="str">
        <f>_xlfn.XLOOKUP($A658,Cleaned_Hospital_Details!$A:$A,Cleaned_Hospital_Details!I:I)</f>
        <v>Adult</v>
      </c>
      <c r="V658" t="str">
        <f t="shared" si="10"/>
        <v>Meta Haley</v>
      </c>
    </row>
    <row r="659" spans="1:22" ht="15.6" x14ac:dyDescent="0.3">
      <c r="A659" s="10" t="s">
        <v>695</v>
      </c>
      <c r="B659" s="8" t="str">
        <f>VLOOKUP(A659,Cleaned_Customer_Names!A658:D2993,2,0)</f>
        <v>Ms.</v>
      </c>
      <c r="C659" s="8" t="str">
        <f>VLOOKUP(A659,Cleaned_Customer_Names!A658:D2993,3,0)</f>
        <v>Rachel</v>
      </c>
      <c r="D659" s="8" t="str">
        <f>VLOOKUP($A659,Cleaned_Customer_Names!$A658:$D2993,4,0)</f>
        <v>Ackerman</v>
      </c>
      <c r="E659" s="22">
        <f>VLOOKUP($A659,Cleaned_Medical_Exam!$A658:$J2993,2,0)</f>
        <v>46.96</v>
      </c>
      <c r="F659" s="24">
        <f>VLOOKUP($A659,Cleaned_Medical_Exam!$A658:$J2993,3,0)</f>
        <v>4.6399999999999997</v>
      </c>
      <c r="G659" s="20" t="str">
        <f>VLOOKUP($A659,Cleaned_Medical_Exam!$A658:$J2993,4,0)</f>
        <v>No</v>
      </c>
      <c r="H659" s="20" t="str">
        <f>VLOOKUP($A659,Cleaned_Medical_Exam!$A658:$J2993,5,0)</f>
        <v>No</v>
      </c>
      <c r="I659" s="20" t="str">
        <f>VLOOKUP($A659,Cleaned_Medical_Exam!$A658:$J2993,6,0)</f>
        <v>Yes</v>
      </c>
      <c r="J659" s="48">
        <f>VLOOKUP($A659,Cleaned_Medical_Exam!$A658:$J2993,7,0)</f>
        <v>1</v>
      </c>
      <c r="K659" s="8" t="str">
        <f>VLOOKUP($A659,Cleaned_Medical_Exam!$A658:$J2993,8,0)</f>
        <v>No</v>
      </c>
      <c r="L659" s="20" t="str">
        <f>VLOOKUP($A659,Cleaned_Medical_Exam!$A658:$J2993,9,0)</f>
        <v>Obesity</v>
      </c>
      <c r="M659" s="20" t="str">
        <f>VLOOKUP($A659,Cleaned_Medical_Exam!$A658:$J2993,10,0)</f>
        <v>Normal</v>
      </c>
      <c r="N659" s="48">
        <f>_xlfn.XLOOKUP(A659,Cleaned_Hospital_Details!A:A,Cleaned_Hospital_Details!B:B)</f>
        <v>2</v>
      </c>
      <c r="O659" s="49">
        <f>_xlfn.XLOOKUP($A659,Cleaned_Hospital_Details!$A:$A,Cleaned_Hospital_Details!C:C)</f>
        <v>15025.76</v>
      </c>
      <c r="P659" s="8" t="str">
        <f>_xlfn.XLOOKUP($A659,Cleaned_Hospital_Details!$A:$A,Cleaned_Hospital_Details!D:D)</f>
        <v>Tier - 2</v>
      </c>
      <c r="Q659" s="8" t="str">
        <f>_xlfn.XLOOKUP($A659,Cleaned_Hospital_Details!$A:$A,Cleaned_Hospital_Details!E:E)</f>
        <v>Tier - 1</v>
      </c>
      <c r="R659" s="8" t="str">
        <f>_xlfn.XLOOKUP($A659,Cleaned_Hospital_Details!$A:$A,Cleaned_Hospital_Details!F:F)</f>
        <v>R1011</v>
      </c>
      <c r="S659" s="15">
        <f>_xlfn.XLOOKUP($A659,Cleaned_Hospital_Details!$A:$A,Cleaned_Hospital_Details!G:G)</f>
        <v>29184</v>
      </c>
      <c r="T659" s="8">
        <f>_xlfn.XLOOKUP($A659,Cleaned_Hospital_Details!$A:$A,Cleaned_Hospital_Details!H:H)</f>
        <v>43</v>
      </c>
      <c r="U659" s="8" t="str">
        <f>_xlfn.XLOOKUP($A659,Cleaned_Hospital_Details!$A:$A,Cleaned_Hospital_Details!I:I)</f>
        <v>Adult</v>
      </c>
      <c r="V659" t="str">
        <f t="shared" si="10"/>
        <v>Rachel Ackerman</v>
      </c>
    </row>
    <row r="660" spans="1:22" ht="15.6" x14ac:dyDescent="0.3">
      <c r="A660" s="10" t="s">
        <v>696</v>
      </c>
      <c r="B660" s="8" t="str">
        <f>VLOOKUP(A660,Cleaned_Customer_Names!A659:D2994,2,0)</f>
        <v>Ms.</v>
      </c>
      <c r="C660" s="8" t="str">
        <f>VLOOKUP(A660,Cleaned_Customer_Names!A659:D2994,3,0)</f>
        <v>Angelica</v>
      </c>
      <c r="D660" s="8" t="str">
        <f>VLOOKUP($A660,Cleaned_Customer_Names!$A659:$D2994,4,0)</f>
        <v>Valdez</v>
      </c>
      <c r="E660" s="22">
        <f>VLOOKUP($A660,Cleaned_Medical_Exam!$A659:$J2994,2,0)</f>
        <v>30.495000000000001</v>
      </c>
      <c r="F660" s="24">
        <f>VLOOKUP($A660,Cleaned_Medical_Exam!$A659:$J2994,3,0)</f>
        <v>9.5299999999999994</v>
      </c>
      <c r="G660" s="20" t="str">
        <f>VLOOKUP($A660,Cleaned_Medical_Exam!$A659:$J2994,4,0)</f>
        <v>No</v>
      </c>
      <c r="H660" s="20" t="str">
        <f>VLOOKUP($A660,Cleaned_Medical_Exam!$A659:$J2994,5,0)</f>
        <v>No</v>
      </c>
      <c r="I660" s="20" t="str">
        <f>VLOOKUP($A660,Cleaned_Medical_Exam!$A659:$J2994,6,0)</f>
        <v>No</v>
      </c>
      <c r="J660" s="48">
        <f>VLOOKUP($A660,Cleaned_Medical_Exam!$A659:$J2994,7,0)</f>
        <v>0</v>
      </c>
      <c r="K660" s="8" t="str">
        <f>VLOOKUP($A660,Cleaned_Medical_Exam!$A659:$J2994,8,0)</f>
        <v>No</v>
      </c>
      <c r="L660" s="20" t="str">
        <f>VLOOKUP($A660,Cleaned_Medical_Exam!$A659:$J2994,9,0)</f>
        <v>Obesity</v>
      </c>
      <c r="M660" s="20" t="str">
        <f>VLOOKUP($A660,Cleaned_Medical_Exam!$A659:$J2994,10,0)</f>
        <v>Diabetes</v>
      </c>
      <c r="N660" s="48">
        <f>_xlfn.XLOOKUP(A660,Cleaned_Hospital_Details!A:A,Cleaned_Hospital_Details!B:B)</f>
        <v>2</v>
      </c>
      <c r="O660" s="49">
        <f>_xlfn.XLOOKUP($A660,Cleaned_Hospital_Details!$A:$A,Cleaned_Hospital_Details!C:C)</f>
        <v>15019.76</v>
      </c>
      <c r="P660" s="8" t="str">
        <f>_xlfn.XLOOKUP($A660,Cleaned_Hospital_Details!$A:$A,Cleaned_Hospital_Details!D:D)</f>
        <v>Tier - 2</v>
      </c>
      <c r="Q660" s="8" t="str">
        <f>_xlfn.XLOOKUP($A660,Cleaned_Hospital_Details!$A:$A,Cleaned_Hospital_Details!E:E)</f>
        <v>Tier - 2</v>
      </c>
      <c r="R660" s="8" t="str">
        <f>_xlfn.XLOOKUP($A660,Cleaned_Hospital_Details!$A:$A,Cleaned_Hospital_Details!F:F)</f>
        <v>R1012</v>
      </c>
      <c r="S660" s="15">
        <f>_xlfn.XLOOKUP($A660,Cleaned_Hospital_Details!$A:$A,Cleaned_Hospital_Details!G:G)</f>
        <v>22136</v>
      </c>
      <c r="T660" s="8">
        <f>_xlfn.XLOOKUP($A660,Cleaned_Hospital_Details!$A:$A,Cleaned_Hospital_Details!H:H)</f>
        <v>62</v>
      </c>
      <c r="U660" s="8" t="str">
        <f>_xlfn.XLOOKUP($A660,Cleaned_Hospital_Details!$A:$A,Cleaned_Hospital_Details!I:I)</f>
        <v>Old</v>
      </c>
      <c r="V660" t="str">
        <f t="shared" si="10"/>
        <v>Angelica Valdez</v>
      </c>
    </row>
    <row r="661" spans="1:22" ht="15.6" x14ac:dyDescent="0.3">
      <c r="A661" s="10" t="s">
        <v>697</v>
      </c>
      <c r="B661" s="8" t="str">
        <f>VLOOKUP(A661,Cleaned_Customer_Names!A660:D2995,2,0)</f>
        <v>Ms.</v>
      </c>
      <c r="C661" s="8" t="str">
        <f>VLOOKUP(A661,Cleaned_Customer_Names!A660:D2995,3,0)</f>
        <v>Kathleen</v>
      </c>
      <c r="D661" s="8" t="str">
        <f>VLOOKUP($A661,Cleaned_Customer_Names!$A660:$D2995,4,0)</f>
        <v>Michaud</v>
      </c>
      <c r="E661" s="22">
        <f>VLOOKUP($A661,Cleaned_Medical_Exam!$A660:$J2995,2,0)</f>
        <v>17.954999999999998</v>
      </c>
      <c r="F661" s="24">
        <f>VLOOKUP($A661,Cleaned_Medical_Exam!$A660:$J2995,3,0)</f>
        <v>5.29</v>
      </c>
      <c r="G661" s="20" t="str">
        <f>VLOOKUP($A661,Cleaned_Medical_Exam!$A660:$J2995,4,0)</f>
        <v>Yes</v>
      </c>
      <c r="H661" s="20" t="str">
        <f>VLOOKUP($A661,Cleaned_Medical_Exam!$A660:$J2995,5,0)</f>
        <v>No</v>
      </c>
      <c r="I661" s="20" t="str">
        <f>VLOOKUP($A661,Cleaned_Medical_Exam!$A660:$J2995,6,0)</f>
        <v>No</v>
      </c>
      <c r="J661" s="48">
        <f>VLOOKUP($A661,Cleaned_Medical_Exam!$A660:$J2995,7,0)</f>
        <v>1</v>
      </c>
      <c r="K661" s="8" t="str">
        <f>VLOOKUP($A661,Cleaned_Medical_Exam!$A660:$J2995,8,0)</f>
        <v>Yes</v>
      </c>
      <c r="L661" s="20" t="str">
        <f>VLOOKUP($A661,Cleaned_Medical_Exam!$A660:$J2995,9,0)</f>
        <v>Underweight</v>
      </c>
      <c r="M661" s="20" t="str">
        <f>VLOOKUP($A661,Cleaned_Medical_Exam!$A660:$J2995,10,0)</f>
        <v>Normal</v>
      </c>
      <c r="N661" s="48">
        <f>_xlfn.XLOOKUP(A661,Cleaned_Hospital_Details!A:A,Cleaned_Hospital_Details!B:B)</f>
        <v>2</v>
      </c>
      <c r="O661" s="49">
        <f>_xlfn.XLOOKUP($A661,Cleaned_Hospital_Details!$A:$A,Cleaned_Hospital_Details!C:C)</f>
        <v>15006.58</v>
      </c>
      <c r="P661" s="8" t="str">
        <f>_xlfn.XLOOKUP($A661,Cleaned_Hospital_Details!$A:$A,Cleaned_Hospital_Details!D:D)</f>
        <v>Tier - 2</v>
      </c>
      <c r="Q661" s="8" t="str">
        <f>_xlfn.XLOOKUP($A661,Cleaned_Hospital_Details!$A:$A,Cleaned_Hospital_Details!E:E)</f>
        <v>Tier - 2</v>
      </c>
      <c r="R661" s="8" t="str">
        <f>_xlfn.XLOOKUP($A661,Cleaned_Hospital_Details!$A:$A,Cleaned_Hospital_Details!F:F)</f>
        <v>R1024</v>
      </c>
      <c r="S661" s="15">
        <f>_xlfn.XLOOKUP($A661,Cleaned_Hospital_Details!$A:$A,Cleaned_Hospital_Details!G:G)</f>
        <v>34913</v>
      </c>
      <c r="T661" s="8">
        <f>_xlfn.XLOOKUP($A661,Cleaned_Hospital_Details!$A:$A,Cleaned_Hospital_Details!H:H)</f>
        <v>27</v>
      </c>
      <c r="U661" s="8" t="str">
        <f>_xlfn.XLOOKUP($A661,Cleaned_Hospital_Details!$A:$A,Cleaned_Hospital_Details!I:I)</f>
        <v>Adult</v>
      </c>
      <c r="V661" t="str">
        <f t="shared" si="10"/>
        <v>Kathleen Michaud</v>
      </c>
    </row>
    <row r="662" spans="1:22" ht="15.6" x14ac:dyDescent="0.3">
      <c r="A662" s="10" t="s">
        <v>698</v>
      </c>
      <c r="B662" s="8" t="str">
        <f>VLOOKUP(A662,Cleaned_Customer_Names!A661:D2996,2,0)</f>
        <v>Mr.</v>
      </c>
      <c r="C662" s="8" t="str">
        <f>VLOOKUP(A662,Cleaned_Customer_Names!A661:D2996,3,0)</f>
        <v>Gabriel</v>
      </c>
      <c r="D662" s="8" t="str">
        <f>VLOOKUP($A662,Cleaned_Customer_Names!$A661:$D2996,4,0)</f>
        <v>Gunnink</v>
      </c>
      <c r="E662" s="22">
        <f>VLOOKUP($A662,Cleaned_Medical_Exam!$A661:$J2996,2,0)</f>
        <v>25.6</v>
      </c>
      <c r="F662" s="24">
        <f>VLOOKUP($A662,Cleaned_Medical_Exam!$A661:$J2996,3,0)</f>
        <v>10.95</v>
      </c>
      <c r="G662" s="20" t="str">
        <f>VLOOKUP($A662,Cleaned_Medical_Exam!$A661:$J2996,4,0)</f>
        <v>No</v>
      </c>
      <c r="H662" s="20" t="str">
        <f>VLOOKUP($A662,Cleaned_Medical_Exam!$A661:$J2996,5,0)</f>
        <v>No</v>
      </c>
      <c r="I662" s="20" t="str">
        <f>VLOOKUP($A662,Cleaned_Medical_Exam!$A661:$J2996,6,0)</f>
        <v>No</v>
      </c>
      <c r="J662" s="48">
        <f>VLOOKUP($A662,Cleaned_Medical_Exam!$A661:$J2996,7,0)</f>
        <v>3</v>
      </c>
      <c r="K662" s="8" t="str">
        <f>VLOOKUP($A662,Cleaned_Medical_Exam!$A661:$J2996,8,0)</f>
        <v>No</v>
      </c>
      <c r="L662" s="20" t="str">
        <f>VLOOKUP($A662,Cleaned_Medical_Exam!$A661:$J2996,9,0)</f>
        <v>Overweight</v>
      </c>
      <c r="M662" s="20" t="str">
        <f>VLOOKUP($A662,Cleaned_Medical_Exam!$A661:$J2996,10,0)</f>
        <v>Diabetes</v>
      </c>
      <c r="N662" s="48">
        <f>_xlfn.XLOOKUP(A662,Cleaned_Hospital_Details!A:A,Cleaned_Hospital_Details!B:B)</f>
        <v>2</v>
      </c>
      <c r="O662" s="49">
        <f>_xlfn.XLOOKUP($A662,Cleaned_Hospital_Details!$A:$A,Cleaned_Hospital_Details!C:C)</f>
        <v>14988.43</v>
      </c>
      <c r="P662" s="8" t="str">
        <f>_xlfn.XLOOKUP($A662,Cleaned_Hospital_Details!$A:$A,Cleaned_Hospital_Details!D:D)</f>
        <v>Tier - 2</v>
      </c>
      <c r="Q662" s="8" t="str">
        <f>_xlfn.XLOOKUP($A662,Cleaned_Hospital_Details!$A:$A,Cleaned_Hospital_Details!E:E)</f>
        <v>Tier - 3</v>
      </c>
      <c r="R662" s="8" t="str">
        <f>_xlfn.XLOOKUP($A662,Cleaned_Hospital_Details!$A:$A,Cleaned_Hospital_Details!F:F)</f>
        <v>R1011</v>
      </c>
      <c r="S662" s="15">
        <f>_xlfn.XLOOKUP($A662,Cleaned_Hospital_Details!$A:$A,Cleaned_Hospital_Details!G:G)</f>
        <v>21395</v>
      </c>
      <c r="T662" s="8">
        <f>_xlfn.XLOOKUP($A662,Cleaned_Hospital_Details!$A:$A,Cleaned_Hospital_Details!H:H)</f>
        <v>64</v>
      </c>
      <c r="U662" s="8" t="str">
        <f>_xlfn.XLOOKUP($A662,Cleaned_Hospital_Details!$A:$A,Cleaned_Hospital_Details!I:I)</f>
        <v>Old</v>
      </c>
      <c r="V662" t="str">
        <f t="shared" si="10"/>
        <v>Gabriel Gunnink</v>
      </c>
    </row>
    <row r="663" spans="1:22" ht="15.6" x14ac:dyDescent="0.3">
      <c r="A663" s="10" t="s">
        <v>699</v>
      </c>
      <c r="B663" s="8" t="str">
        <f>VLOOKUP(A663,Cleaned_Customer_Names!A662:D2997,2,0)</f>
        <v>Mr.</v>
      </c>
      <c r="C663" s="8" t="str">
        <f>VLOOKUP(A663,Cleaned_Customer_Names!A662:D2997,3,0)</f>
        <v>Jeff</v>
      </c>
      <c r="D663" s="8" t="str">
        <f>VLOOKUP($A663,Cleaned_Customer_Names!$A662:$D2997,4,0)</f>
        <v>Knight</v>
      </c>
      <c r="E663" s="22">
        <f>VLOOKUP($A663,Cleaned_Medical_Exam!$A662:$J2997,2,0)</f>
        <v>34.21</v>
      </c>
      <c r="F663" s="24">
        <f>VLOOKUP($A663,Cleaned_Medical_Exam!$A662:$J2997,3,0)</f>
        <v>9.17</v>
      </c>
      <c r="G663" s="20" t="str">
        <f>VLOOKUP($A663,Cleaned_Medical_Exam!$A662:$J2997,4,0)</f>
        <v>No</v>
      </c>
      <c r="H663" s="20" t="str">
        <f>VLOOKUP($A663,Cleaned_Medical_Exam!$A662:$J2997,5,0)</f>
        <v>No</v>
      </c>
      <c r="I663" s="20" t="str">
        <f>VLOOKUP($A663,Cleaned_Medical_Exam!$A662:$J2997,6,0)</f>
        <v>No</v>
      </c>
      <c r="J663" s="48">
        <f>VLOOKUP($A663,Cleaned_Medical_Exam!$A662:$J2997,7,0)</f>
        <v>0</v>
      </c>
      <c r="K663" s="8" t="str">
        <f>VLOOKUP($A663,Cleaned_Medical_Exam!$A662:$J2997,8,0)</f>
        <v>No</v>
      </c>
      <c r="L663" s="20" t="str">
        <f>VLOOKUP($A663,Cleaned_Medical_Exam!$A662:$J2997,9,0)</f>
        <v>Obesity</v>
      </c>
      <c r="M663" s="20" t="str">
        <f>VLOOKUP($A663,Cleaned_Medical_Exam!$A662:$J2997,10,0)</f>
        <v>Diabetes</v>
      </c>
      <c r="N663" s="48">
        <f>_xlfn.XLOOKUP(A663,Cleaned_Hospital_Details!A:A,Cleaned_Hospital_Details!B:B)</f>
        <v>0</v>
      </c>
      <c r="O663" s="49">
        <f>_xlfn.XLOOKUP($A663,Cleaned_Hospital_Details!$A:$A,Cleaned_Hospital_Details!C:C)</f>
        <v>14945.34</v>
      </c>
      <c r="P663" s="8" t="str">
        <f>_xlfn.XLOOKUP($A663,Cleaned_Hospital_Details!$A:$A,Cleaned_Hospital_Details!D:D)</f>
        <v>Tier - 2</v>
      </c>
      <c r="Q663" s="8" t="str">
        <f>_xlfn.XLOOKUP($A663,Cleaned_Hospital_Details!$A:$A,Cleaned_Hospital_Details!E:E)</f>
        <v>Tier - 1</v>
      </c>
      <c r="R663" s="8" t="str">
        <f>_xlfn.XLOOKUP($A663,Cleaned_Hospital_Details!$A:$A,Cleaned_Hospital_Details!F:F)</f>
        <v>R1021</v>
      </c>
      <c r="S663" s="15">
        <f>_xlfn.XLOOKUP($A663,Cleaned_Hospital_Details!$A:$A,Cleaned_Hospital_Details!G:G)</f>
        <v>22979</v>
      </c>
      <c r="T663" s="8">
        <f>_xlfn.XLOOKUP($A663,Cleaned_Hospital_Details!$A:$A,Cleaned_Hospital_Details!H:H)</f>
        <v>60</v>
      </c>
      <c r="U663" s="8" t="str">
        <f>_xlfn.XLOOKUP($A663,Cleaned_Hospital_Details!$A:$A,Cleaned_Hospital_Details!I:I)</f>
        <v>Old</v>
      </c>
      <c r="V663" t="str">
        <f t="shared" si="10"/>
        <v>Jeff Knight</v>
      </c>
    </row>
    <row r="664" spans="1:22" ht="15.6" x14ac:dyDescent="0.3">
      <c r="A664" s="10" t="s">
        <v>700</v>
      </c>
      <c r="B664" s="8" t="str">
        <f>VLOOKUP(A664,Cleaned_Customer_Names!A663:D2998,2,0)</f>
        <v>Mr.</v>
      </c>
      <c r="C664" s="8" t="str">
        <f>VLOOKUP(A664,Cleaned_Customer_Names!A663:D2998,3,0)</f>
        <v>Neil</v>
      </c>
      <c r="D664" s="8" t="str">
        <f>VLOOKUP($A664,Cleaned_Customer_Names!$A663:$D2998,4,0)</f>
        <v>Grosscup</v>
      </c>
      <c r="E664" s="22">
        <f>VLOOKUP($A664,Cleaned_Medical_Exam!$A663:$J2998,2,0)</f>
        <v>39.74</v>
      </c>
      <c r="F664" s="24">
        <f>VLOOKUP($A664,Cleaned_Medical_Exam!$A663:$J2998,3,0)</f>
        <v>7.39</v>
      </c>
      <c r="G664" s="20" t="str">
        <f>VLOOKUP($A664,Cleaned_Medical_Exam!$A663:$J2998,4,0)</f>
        <v>No</v>
      </c>
      <c r="H664" s="20" t="str">
        <f>VLOOKUP($A664,Cleaned_Medical_Exam!$A663:$J2998,5,0)</f>
        <v>No</v>
      </c>
      <c r="I664" s="20" t="str">
        <f>VLOOKUP($A664,Cleaned_Medical_Exam!$A663:$J2998,6,0)</f>
        <v>No</v>
      </c>
      <c r="J664" s="48">
        <f>VLOOKUP($A664,Cleaned_Medical_Exam!$A663:$J2998,7,0)</f>
        <v>0</v>
      </c>
      <c r="K664" s="8" t="str">
        <f>VLOOKUP($A664,Cleaned_Medical_Exam!$A663:$J2998,8,0)</f>
        <v>No</v>
      </c>
      <c r="L664" s="20" t="str">
        <f>VLOOKUP($A664,Cleaned_Medical_Exam!$A663:$J2998,9,0)</f>
        <v>Obesity</v>
      </c>
      <c r="M664" s="20" t="str">
        <f>VLOOKUP($A664,Cleaned_Medical_Exam!$A663:$J2998,10,0)</f>
        <v>Diabetes</v>
      </c>
      <c r="N664" s="48">
        <f>_xlfn.XLOOKUP(A664,Cleaned_Hospital_Details!A:A,Cleaned_Hospital_Details!B:B)</f>
        <v>0</v>
      </c>
      <c r="O664" s="49">
        <f>_xlfn.XLOOKUP($A664,Cleaned_Hospital_Details!$A:$A,Cleaned_Hospital_Details!C:C)</f>
        <v>14926.97</v>
      </c>
      <c r="P664" s="8" t="str">
        <f>_xlfn.XLOOKUP($A664,Cleaned_Hospital_Details!$A:$A,Cleaned_Hospital_Details!D:D)</f>
        <v>Tier - 2</v>
      </c>
      <c r="Q664" s="8" t="str">
        <f>_xlfn.XLOOKUP($A664,Cleaned_Hospital_Details!$A:$A,Cleaned_Hospital_Details!E:E)</f>
        <v>Tier - 2</v>
      </c>
      <c r="R664" s="8" t="str">
        <f>_xlfn.XLOOKUP($A664,Cleaned_Hospital_Details!$A:$A,Cleaned_Hospital_Details!F:F)</f>
        <v>R1012</v>
      </c>
      <c r="S664" s="15">
        <f>_xlfn.XLOOKUP($A664,Cleaned_Hospital_Details!$A:$A,Cleaned_Hospital_Details!G:G)</f>
        <v>25150</v>
      </c>
      <c r="T664" s="8">
        <f>_xlfn.XLOOKUP($A664,Cleaned_Hospital_Details!$A:$A,Cleaned_Hospital_Details!H:H)</f>
        <v>54</v>
      </c>
      <c r="U664" s="8" t="str">
        <f>_xlfn.XLOOKUP($A664,Cleaned_Hospital_Details!$A:$A,Cleaned_Hospital_Details!I:I)</f>
        <v>Adult</v>
      </c>
      <c r="V664" t="str">
        <f t="shared" si="10"/>
        <v>Neil Grosscup</v>
      </c>
    </row>
    <row r="665" spans="1:22" ht="15.6" x14ac:dyDescent="0.3">
      <c r="A665" s="10" t="s">
        <v>701</v>
      </c>
      <c r="B665" s="8" t="str">
        <f>VLOOKUP(A665,Cleaned_Customer_Names!A664:D2999,2,0)</f>
        <v>Ms.</v>
      </c>
      <c r="C665" s="8" t="str">
        <f>VLOOKUP(A665,Cleaned_Customer_Names!A664:D2999,3,0)</f>
        <v>Katherine</v>
      </c>
      <c r="D665" s="8" t="str">
        <f>VLOOKUP($A665,Cleaned_Customer_Names!$A664:$D2999,4,0)</f>
        <v>Koniuch</v>
      </c>
      <c r="E665" s="22">
        <f>VLOOKUP($A665,Cleaned_Medical_Exam!$A664:$J2999,2,0)</f>
        <v>49.53</v>
      </c>
      <c r="F665" s="24">
        <f>VLOOKUP($A665,Cleaned_Medical_Exam!$A664:$J2999,3,0)</f>
        <v>9.1300000000000008</v>
      </c>
      <c r="G665" s="20" t="str">
        <f>VLOOKUP($A665,Cleaned_Medical_Exam!$A664:$J2999,4,0)</f>
        <v>Yes</v>
      </c>
      <c r="H665" s="20" t="str">
        <f>VLOOKUP($A665,Cleaned_Medical_Exam!$A664:$J2999,5,0)</f>
        <v>No</v>
      </c>
      <c r="I665" s="20" t="str">
        <f>VLOOKUP($A665,Cleaned_Medical_Exam!$A664:$J2999,6,0)</f>
        <v>No</v>
      </c>
      <c r="J665" s="48">
        <f>VLOOKUP($A665,Cleaned_Medical_Exam!$A664:$J2999,7,0)</f>
        <v>0</v>
      </c>
      <c r="K665" s="8" t="str">
        <f>VLOOKUP($A665,Cleaned_Medical_Exam!$A664:$J2999,8,0)</f>
        <v>No</v>
      </c>
      <c r="L665" s="20" t="str">
        <f>VLOOKUP($A665,Cleaned_Medical_Exam!$A664:$J2999,9,0)</f>
        <v>Obesity</v>
      </c>
      <c r="M665" s="20" t="str">
        <f>VLOOKUP($A665,Cleaned_Medical_Exam!$A664:$J2999,10,0)</f>
        <v>Diabetes</v>
      </c>
      <c r="N665" s="48">
        <f>_xlfn.XLOOKUP(A665,Cleaned_Hospital_Details!A:A,Cleaned_Hospital_Details!B:B)</f>
        <v>1</v>
      </c>
      <c r="O665" s="49">
        <f>_xlfn.XLOOKUP($A665,Cleaned_Hospital_Details!$A:$A,Cleaned_Hospital_Details!C:C)</f>
        <v>14908.27</v>
      </c>
      <c r="P665" s="8" t="str">
        <f>_xlfn.XLOOKUP($A665,Cleaned_Hospital_Details!$A:$A,Cleaned_Hospital_Details!D:D)</f>
        <v>Tier - 2</v>
      </c>
      <c r="Q665" s="8" t="str">
        <f>_xlfn.XLOOKUP($A665,Cleaned_Hospital_Details!$A:$A,Cleaned_Hospital_Details!E:E)</f>
        <v>Tier - 1</v>
      </c>
      <c r="R665" s="8" t="str">
        <f>_xlfn.XLOOKUP($A665,Cleaned_Hospital_Details!$A:$A,Cleaned_Hospital_Details!F:F)</f>
        <v>R1011</v>
      </c>
      <c r="S665" s="15">
        <f>_xlfn.XLOOKUP($A665,Cleaned_Hospital_Details!$A:$A,Cleaned_Hospital_Details!G:G)</f>
        <v>29771</v>
      </c>
      <c r="T665" s="8">
        <f>_xlfn.XLOOKUP($A665,Cleaned_Hospital_Details!$A:$A,Cleaned_Hospital_Details!H:H)</f>
        <v>41</v>
      </c>
      <c r="U665" s="8" t="str">
        <f>_xlfn.XLOOKUP($A665,Cleaned_Hospital_Details!$A:$A,Cleaned_Hospital_Details!I:I)</f>
        <v>Adult</v>
      </c>
      <c r="V665" t="str">
        <f t="shared" si="10"/>
        <v>Katherine Koniuch</v>
      </c>
    </row>
    <row r="666" spans="1:22" ht="15.6" x14ac:dyDescent="0.3">
      <c r="A666" s="10" t="s">
        <v>702</v>
      </c>
      <c r="B666" s="8" t="str">
        <f>VLOOKUP(A666,Cleaned_Customer_Names!A665:D3000,2,0)</f>
        <v>Ms.</v>
      </c>
      <c r="C666" s="8" t="str">
        <f>VLOOKUP(A666,Cleaned_Customer_Names!A665:D3000,3,0)</f>
        <v>Ariel</v>
      </c>
      <c r="D666" s="8" t="str">
        <f>VLOOKUP($A666,Cleaned_Customer_Names!$A665:$D3000,4,0)</f>
        <v>Heitzman</v>
      </c>
      <c r="E666" s="22">
        <f>VLOOKUP($A666,Cleaned_Medical_Exam!$A665:$J3000,2,0)</f>
        <v>39.33</v>
      </c>
      <c r="F666" s="24">
        <f>VLOOKUP($A666,Cleaned_Medical_Exam!$A665:$J3000,3,0)</f>
        <v>10.4</v>
      </c>
      <c r="G666" s="20" t="str">
        <f>VLOOKUP($A666,Cleaned_Medical_Exam!$A665:$J3000,4,0)</f>
        <v>No</v>
      </c>
      <c r="H666" s="20" t="str">
        <f>VLOOKUP($A666,Cleaned_Medical_Exam!$A665:$J3000,5,0)</f>
        <v>No</v>
      </c>
      <c r="I666" s="20" t="str">
        <f>VLOOKUP($A666,Cleaned_Medical_Exam!$A665:$J3000,6,0)</f>
        <v>No</v>
      </c>
      <c r="J666" s="48">
        <f>VLOOKUP($A666,Cleaned_Medical_Exam!$A665:$J3000,7,0)</f>
        <v>3</v>
      </c>
      <c r="K666" s="8" t="str">
        <f>VLOOKUP($A666,Cleaned_Medical_Exam!$A665:$J3000,8,0)</f>
        <v>No</v>
      </c>
      <c r="L666" s="20" t="str">
        <f>VLOOKUP($A666,Cleaned_Medical_Exam!$A665:$J3000,9,0)</f>
        <v>Obesity</v>
      </c>
      <c r="M666" s="20" t="str">
        <f>VLOOKUP($A666,Cleaned_Medical_Exam!$A665:$J3000,10,0)</f>
        <v>Diabetes</v>
      </c>
      <c r="N666" s="48">
        <f>_xlfn.XLOOKUP(A666,Cleaned_Hospital_Details!A:A,Cleaned_Hospital_Details!B:B)</f>
        <v>0</v>
      </c>
      <c r="O666" s="49">
        <f>_xlfn.XLOOKUP($A666,Cleaned_Hospital_Details!$A:$A,Cleaned_Hospital_Details!C:C)</f>
        <v>14901.52</v>
      </c>
      <c r="P666" s="8" t="str">
        <f>_xlfn.XLOOKUP($A666,Cleaned_Hospital_Details!$A:$A,Cleaned_Hospital_Details!D:D)</f>
        <v>Tier - 2</v>
      </c>
      <c r="Q666" s="8" t="str">
        <f>_xlfn.XLOOKUP($A666,Cleaned_Hospital_Details!$A:$A,Cleaned_Hospital_Details!E:E)</f>
        <v>Tier - 2</v>
      </c>
      <c r="R666" s="8" t="str">
        <f>_xlfn.XLOOKUP($A666,Cleaned_Hospital_Details!$A:$A,Cleaned_Hospital_Details!F:F)</f>
        <v>R1024</v>
      </c>
      <c r="S666" s="15">
        <f>_xlfn.XLOOKUP($A666,Cleaned_Hospital_Details!$A:$A,Cleaned_Hospital_Details!G:G)</f>
        <v>21475</v>
      </c>
      <c r="T666" s="8">
        <f>_xlfn.XLOOKUP($A666,Cleaned_Hospital_Details!$A:$A,Cleaned_Hospital_Details!H:H)</f>
        <v>64</v>
      </c>
      <c r="U666" s="8" t="str">
        <f>_xlfn.XLOOKUP($A666,Cleaned_Hospital_Details!$A:$A,Cleaned_Hospital_Details!I:I)</f>
        <v>Old</v>
      </c>
      <c r="V666" t="str">
        <f t="shared" si="10"/>
        <v>Ariel Heitzman</v>
      </c>
    </row>
    <row r="667" spans="1:22" ht="15.6" x14ac:dyDescent="0.3">
      <c r="A667" s="10" t="s">
        <v>703</v>
      </c>
      <c r="B667" s="8" t="str">
        <f>VLOOKUP(A667,Cleaned_Customer_Names!A666:D3001,2,0)</f>
        <v>Mr.</v>
      </c>
      <c r="C667" s="8" t="str">
        <f>VLOOKUP(A667,Cleaned_Customer_Names!A666:D3001,3,0)</f>
        <v>Christopher</v>
      </c>
      <c r="D667" s="8" t="str">
        <f>VLOOKUP($A667,Cleaned_Customer_Names!$A666:$D3001,4,0)</f>
        <v>Tatton</v>
      </c>
      <c r="E667" s="22">
        <f>VLOOKUP($A667,Cleaned_Medical_Exam!$A666:$J3001,2,0)</f>
        <v>39.979999999999997</v>
      </c>
      <c r="F667" s="24">
        <f>VLOOKUP($A667,Cleaned_Medical_Exam!$A666:$J3001,3,0)</f>
        <v>9.4600000000000009</v>
      </c>
      <c r="G667" s="20" t="str">
        <f>VLOOKUP($A667,Cleaned_Medical_Exam!$A666:$J3001,4,0)</f>
        <v>Yes</v>
      </c>
      <c r="H667" s="20" t="str">
        <f>VLOOKUP($A667,Cleaned_Medical_Exam!$A666:$J3001,5,0)</f>
        <v>No</v>
      </c>
      <c r="I667" s="20" t="str">
        <f>VLOOKUP($A667,Cleaned_Medical_Exam!$A666:$J3001,6,0)</f>
        <v>No</v>
      </c>
      <c r="J667" s="48">
        <f>VLOOKUP($A667,Cleaned_Medical_Exam!$A666:$J3001,7,0)</f>
        <v>2</v>
      </c>
      <c r="K667" s="8" t="str">
        <f>VLOOKUP($A667,Cleaned_Medical_Exam!$A666:$J3001,8,0)</f>
        <v>No</v>
      </c>
      <c r="L667" s="20" t="str">
        <f>VLOOKUP($A667,Cleaned_Medical_Exam!$A666:$J3001,9,0)</f>
        <v>Obesity</v>
      </c>
      <c r="M667" s="20" t="str">
        <f>VLOOKUP($A667,Cleaned_Medical_Exam!$A666:$J3001,10,0)</f>
        <v>Diabetes</v>
      </c>
      <c r="N667" s="48">
        <f>_xlfn.XLOOKUP(A667,Cleaned_Hospital_Details!A:A,Cleaned_Hospital_Details!B:B)</f>
        <v>0</v>
      </c>
      <c r="O667" s="49">
        <f>_xlfn.XLOOKUP($A667,Cleaned_Hospital_Details!$A:$A,Cleaned_Hospital_Details!C:C)</f>
        <v>14847.63</v>
      </c>
      <c r="P667" s="8" t="str">
        <f>_xlfn.XLOOKUP($A667,Cleaned_Hospital_Details!$A:$A,Cleaned_Hospital_Details!D:D)</f>
        <v>Tier - 2</v>
      </c>
      <c r="Q667" s="8" t="str">
        <f>_xlfn.XLOOKUP($A667,Cleaned_Hospital_Details!$A:$A,Cleaned_Hospital_Details!E:E)</f>
        <v>Tier - 2</v>
      </c>
      <c r="R667" s="8" t="str">
        <f>_xlfn.XLOOKUP($A667,Cleaned_Hospital_Details!$A:$A,Cleaned_Hospital_Details!F:F)</f>
        <v>R1023</v>
      </c>
      <c r="S667" s="15">
        <f>_xlfn.XLOOKUP($A667,Cleaned_Hospital_Details!$A:$A,Cleaned_Hospital_Details!G:G)</f>
        <v>25883</v>
      </c>
      <c r="T667" s="8">
        <f>_xlfn.XLOOKUP($A667,Cleaned_Hospital_Details!$A:$A,Cleaned_Hospital_Details!H:H)</f>
        <v>52</v>
      </c>
      <c r="U667" s="8" t="str">
        <f>_xlfn.XLOOKUP($A667,Cleaned_Hospital_Details!$A:$A,Cleaned_Hospital_Details!I:I)</f>
        <v>Adult</v>
      </c>
      <c r="V667" t="str">
        <f t="shared" si="10"/>
        <v>Christopher Tatton</v>
      </c>
    </row>
    <row r="668" spans="1:22" ht="15.6" x14ac:dyDescent="0.3">
      <c r="A668" s="10" t="s">
        <v>704</v>
      </c>
      <c r="B668" s="8" t="str">
        <f>VLOOKUP(A668,Cleaned_Customer_Names!A667:D3002,2,0)</f>
        <v>Mrs.</v>
      </c>
      <c r="C668" s="8" t="str">
        <f>VLOOKUP(A668,Cleaned_Customer_Names!A667:D3002,3,0)</f>
        <v>Erin</v>
      </c>
      <c r="D668" s="8" t="str">
        <f>VLOOKUP($A668,Cleaned_Customer_Names!$A667:$D3002,4,0)</f>
        <v>Flanagan</v>
      </c>
      <c r="E668" s="22">
        <f>VLOOKUP($A668,Cleaned_Medical_Exam!$A667:$J3002,2,0)</f>
        <v>46.51</v>
      </c>
      <c r="F668" s="24">
        <f>VLOOKUP($A668,Cleaned_Medical_Exam!$A667:$J3002,3,0)</f>
        <v>8.69</v>
      </c>
      <c r="G668" s="20" t="str">
        <f>VLOOKUP($A668,Cleaned_Medical_Exam!$A667:$J3002,4,0)</f>
        <v>Yes</v>
      </c>
      <c r="H668" s="20" t="str">
        <f>VLOOKUP($A668,Cleaned_Medical_Exam!$A667:$J3002,5,0)</f>
        <v>No</v>
      </c>
      <c r="I668" s="20" t="str">
        <f>VLOOKUP($A668,Cleaned_Medical_Exam!$A667:$J3002,6,0)</f>
        <v>No</v>
      </c>
      <c r="J668" s="48">
        <f>VLOOKUP($A668,Cleaned_Medical_Exam!$A667:$J3002,7,0)</f>
        <v>0</v>
      </c>
      <c r="K668" s="8" t="str">
        <f>VLOOKUP($A668,Cleaned_Medical_Exam!$A667:$J3002,8,0)</f>
        <v>No</v>
      </c>
      <c r="L668" s="20" t="str">
        <f>VLOOKUP($A668,Cleaned_Medical_Exam!$A667:$J3002,9,0)</f>
        <v>Obesity</v>
      </c>
      <c r="M668" s="20" t="str">
        <f>VLOOKUP($A668,Cleaned_Medical_Exam!$A667:$J3002,10,0)</f>
        <v>Diabetes</v>
      </c>
      <c r="N668" s="48">
        <f>_xlfn.XLOOKUP(A668,Cleaned_Hospital_Details!A:A,Cleaned_Hospital_Details!B:B)</f>
        <v>1</v>
      </c>
      <c r="O668" s="49">
        <f>_xlfn.XLOOKUP($A668,Cleaned_Hospital_Details!$A:$A,Cleaned_Hospital_Details!C:C)</f>
        <v>14843.96</v>
      </c>
      <c r="P668" s="8" t="str">
        <f>_xlfn.XLOOKUP($A668,Cleaned_Hospital_Details!$A:$A,Cleaned_Hospital_Details!D:D)</f>
        <v>Tier - 2</v>
      </c>
      <c r="Q668" s="8" t="str">
        <f>_xlfn.XLOOKUP($A668,Cleaned_Hospital_Details!$A:$A,Cleaned_Hospital_Details!E:E)</f>
        <v>Tier - 3</v>
      </c>
      <c r="R668" s="8" t="str">
        <f>_xlfn.XLOOKUP($A668,Cleaned_Hospital_Details!$A:$A,Cleaned_Hospital_Details!F:F)</f>
        <v>R1026</v>
      </c>
      <c r="S668" s="15">
        <f>_xlfn.XLOOKUP($A668,Cleaned_Hospital_Details!$A:$A,Cleaned_Hospital_Details!G:G)</f>
        <v>29742</v>
      </c>
      <c r="T668" s="8">
        <f>_xlfn.XLOOKUP($A668,Cleaned_Hospital_Details!$A:$A,Cleaned_Hospital_Details!H:H)</f>
        <v>42</v>
      </c>
      <c r="U668" s="8" t="str">
        <f>_xlfn.XLOOKUP($A668,Cleaned_Hospital_Details!$A:$A,Cleaned_Hospital_Details!I:I)</f>
        <v>Adult</v>
      </c>
      <c r="V668" t="str">
        <f t="shared" si="10"/>
        <v>Erin Flanagan</v>
      </c>
    </row>
    <row r="669" spans="1:22" ht="15.6" x14ac:dyDescent="0.3">
      <c r="A669" s="10" t="s">
        <v>705</v>
      </c>
      <c r="B669" s="8" t="str">
        <f>VLOOKUP(A669,Cleaned_Customer_Names!A668:D3003,2,0)</f>
        <v>Mrs.</v>
      </c>
      <c r="C669" s="8" t="str">
        <f>VLOOKUP(A669,Cleaned_Customer_Names!A668:D3003,3,0)</f>
        <v>Molly</v>
      </c>
      <c r="D669" s="8" t="str">
        <f>VLOOKUP($A669,Cleaned_Customer_Names!$A668:$D3003,4,0)</f>
        <v>Funk</v>
      </c>
      <c r="E669" s="22">
        <f>VLOOKUP($A669,Cleaned_Medical_Exam!$A668:$J3003,2,0)</f>
        <v>43.58</v>
      </c>
      <c r="F669" s="24">
        <f>VLOOKUP($A669,Cleaned_Medical_Exam!$A668:$J3003,3,0)</f>
        <v>4.2300000000000004</v>
      </c>
      <c r="G669" s="20" t="str">
        <f>VLOOKUP($A669,Cleaned_Medical_Exam!$A668:$J3003,4,0)</f>
        <v>No</v>
      </c>
      <c r="H669" s="20" t="str">
        <f>VLOOKUP($A669,Cleaned_Medical_Exam!$A668:$J3003,5,0)</f>
        <v>No</v>
      </c>
      <c r="I669" s="20" t="str">
        <f>VLOOKUP($A669,Cleaned_Medical_Exam!$A668:$J3003,6,0)</f>
        <v>Yes</v>
      </c>
      <c r="J669" s="48">
        <f>VLOOKUP($A669,Cleaned_Medical_Exam!$A668:$J3003,7,0)</f>
        <v>1</v>
      </c>
      <c r="K669" s="8" t="str">
        <f>VLOOKUP($A669,Cleaned_Medical_Exam!$A668:$J3003,8,0)</f>
        <v>No</v>
      </c>
      <c r="L669" s="20" t="str">
        <f>VLOOKUP($A669,Cleaned_Medical_Exam!$A668:$J3003,9,0)</f>
        <v>Obesity</v>
      </c>
      <c r="M669" s="20" t="str">
        <f>VLOOKUP($A669,Cleaned_Medical_Exam!$A668:$J3003,10,0)</f>
        <v>Normal</v>
      </c>
      <c r="N669" s="48">
        <f>_xlfn.XLOOKUP(A669,Cleaned_Hospital_Details!A:A,Cleaned_Hospital_Details!B:B)</f>
        <v>2</v>
      </c>
      <c r="O669" s="49">
        <f>_xlfn.XLOOKUP($A669,Cleaned_Hospital_Details!$A:$A,Cleaned_Hospital_Details!C:C)</f>
        <v>14839.34</v>
      </c>
      <c r="P669" s="8" t="str">
        <f>_xlfn.XLOOKUP($A669,Cleaned_Hospital_Details!$A:$A,Cleaned_Hospital_Details!D:D)</f>
        <v>Tier - 2</v>
      </c>
      <c r="Q669" s="8" t="str">
        <f>_xlfn.XLOOKUP($A669,Cleaned_Hospital_Details!$A:$A,Cleaned_Hospital_Details!E:E)</f>
        <v>Tier - 3</v>
      </c>
      <c r="R669" s="8" t="str">
        <f>_xlfn.XLOOKUP($A669,Cleaned_Hospital_Details!$A:$A,Cleaned_Hospital_Details!F:F)</f>
        <v>R1026</v>
      </c>
      <c r="S669" s="15">
        <f>_xlfn.XLOOKUP($A669,Cleaned_Hospital_Details!$A:$A,Cleaned_Hospital_Details!G:G)</f>
        <v>29146</v>
      </c>
      <c r="T669" s="8">
        <f>_xlfn.XLOOKUP($A669,Cleaned_Hospital_Details!$A:$A,Cleaned_Hospital_Details!H:H)</f>
        <v>43</v>
      </c>
      <c r="U669" s="8" t="str">
        <f>_xlfn.XLOOKUP($A669,Cleaned_Hospital_Details!$A:$A,Cleaned_Hospital_Details!I:I)</f>
        <v>Adult</v>
      </c>
      <c r="V669" t="str">
        <f t="shared" si="10"/>
        <v>Molly Funk</v>
      </c>
    </row>
    <row r="670" spans="1:22" ht="15.6" x14ac:dyDescent="0.3">
      <c r="A670" s="10" t="s">
        <v>706</v>
      </c>
      <c r="B670" s="8" t="str">
        <f>VLOOKUP(A670,Cleaned_Customer_Names!A669:D3004,2,0)</f>
        <v>Mr.</v>
      </c>
      <c r="C670" s="8" t="str">
        <f>VLOOKUP(A670,Cleaned_Customer_Names!A669:D3004,3,0)</f>
        <v>Ryan</v>
      </c>
      <c r="D670" s="8" t="str">
        <f>VLOOKUP($A670,Cleaned_Customer_Names!$A669:$D3004,4,0)</f>
        <v>Davenport</v>
      </c>
      <c r="E670" s="22">
        <f>VLOOKUP($A670,Cleaned_Medical_Exam!$A669:$J3004,2,0)</f>
        <v>42.28</v>
      </c>
      <c r="F670" s="24">
        <f>VLOOKUP($A670,Cleaned_Medical_Exam!$A669:$J3004,3,0)</f>
        <v>9.16</v>
      </c>
      <c r="G670" s="20" t="str">
        <f>VLOOKUP($A670,Cleaned_Medical_Exam!$A669:$J3004,4,0)</f>
        <v>Yes</v>
      </c>
      <c r="H670" s="20" t="str">
        <f>VLOOKUP($A670,Cleaned_Medical_Exam!$A669:$J3004,5,0)</f>
        <v>No</v>
      </c>
      <c r="I670" s="20" t="str">
        <f>VLOOKUP($A670,Cleaned_Medical_Exam!$A669:$J3004,6,0)</f>
        <v>No</v>
      </c>
      <c r="J670" s="48">
        <f>VLOOKUP($A670,Cleaned_Medical_Exam!$A669:$J3004,7,0)</f>
        <v>1</v>
      </c>
      <c r="K670" s="8" t="str">
        <f>VLOOKUP($A670,Cleaned_Medical_Exam!$A669:$J3004,8,0)</f>
        <v>No</v>
      </c>
      <c r="L670" s="20" t="str">
        <f>VLOOKUP($A670,Cleaned_Medical_Exam!$A669:$J3004,9,0)</f>
        <v>Obesity</v>
      </c>
      <c r="M670" s="20" t="str">
        <f>VLOOKUP($A670,Cleaned_Medical_Exam!$A669:$J3004,10,0)</f>
        <v>Diabetes</v>
      </c>
      <c r="N670" s="48">
        <f>_xlfn.XLOOKUP(A670,Cleaned_Hospital_Details!A:A,Cleaned_Hospital_Details!B:B)</f>
        <v>1</v>
      </c>
      <c r="O670" s="49">
        <f>_xlfn.XLOOKUP($A670,Cleaned_Hospital_Details!$A:$A,Cleaned_Hospital_Details!C:C)</f>
        <v>14819</v>
      </c>
      <c r="P670" s="8" t="str">
        <f>_xlfn.XLOOKUP($A670,Cleaned_Hospital_Details!$A:$A,Cleaned_Hospital_Details!D:D)</f>
        <v>Tier - 2</v>
      </c>
      <c r="Q670" s="8" t="str">
        <f>_xlfn.XLOOKUP($A670,Cleaned_Hospital_Details!$A:$A,Cleaned_Hospital_Details!E:E)</f>
        <v>Tier - 3</v>
      </c>
      <c r="R670" s="8" t="str">
        <f>_xlfn.XLOOKUP($A670,Cleaned_Hospital_Details!$A:$A,Cleaned_Hospital_Details!F:F)</f>
        <v>R1023</v>
      </c>
      <c r="S670" s="15">
        <f>_xlfn.XLOOKUP($A670,Cleaned_Hospital_Details!$A:$A,Cleaned_Hospital_Details!G:G)</f>
        <v>27738</v>
      </c>
      <c r="T670" s="8">
        <f>_xlfn.XLOOKUP($A670,Cleaned_Hospital_Details!$A:$A,Cleaned_Hospital_Details!H:H)</f>
        <v>47</v>
      </c>
      <c r="U670" s="8" t="str">
        <f>_xlfn.XLOOKUP($A670,Cleaned_Hospital_Details!$A:$A,Cleaned_Hospital_Details!I:I)</f>
        <v>Adult</v>
      </c>
      <c r="V670" t="str">
        <f t="shared" si="10"/>
        <v>Ryan Davenport</v>
      </c>
    </row>
    <row r="671" spans="1:22" ht="15.6" x14ac:dyDescent="0.3">
      <c r="A671" s="10" t="s">
        <v>707</v>
      </c>
      <c r="B671" s="8" t="str">
        <f>VLOOKUP(A671,Cleaned_Customer_Names!A670:D3005,2,0)</f>
        <v>Mrs.</v>
      </c>
      <c r="C671" s="8" t="str">
        <f>VLOOKUP(A671,Cleaned_Customer_Names!A670:D3005,3,0)</f>
        <v>Jennifer</v>
      </c>
      <c r="D671" s="8" t="str">
        <f>VLOOKUP($A671,Cleaned_Customer_Names!$A670:$D3005,4,0)</f>
        <v>Nicholson</v>
      </c>
      <c r="E671" s="22">
        <f>VLOOKUP($A671,Cleaned_Medical_Exam!$A670:$J3005,2,0)</f>
        <v>35.520000000000003</v>
      </c>
      <c r="F671" s="24">
        <f>VLOOKUP($A671,Cleaned_Medical_Exam!$A670:$J3005,3,0)</f>
        <v>8.26</v>
      </c>
      <c r="G671" s="20" t="str">
        <f>VLOOKUP($A671,Cleaned_Medical_Exam!$A670:$J3005,4,0)</f>
        <v>No</v>
      </c>
      <c r="H671" s="20" t="str">
        <f>VLOOKUP($A671,Cleaned_Medical_Exam!$A670:$J3005,5,0)</f>
        <v>No</v>
      </c>
      <c r="I671" s="20" t="str">
        <f>VLOOKUP($A671,Cleaned_Medical_Exam!$A670:$J3005,6,0)</f>
        <v>No</v>
      </c>
      <c r="J671" s="48">
        <f>VLOOKUP($A671,Cleaned_Medical_Exam!$A670:$J3005,7,0)</f>
        <v>0</v>
      </c>
      <c r="K671" s="8" t="str">
        <f>VLOOKUP($A671,Cleaned_Medical_Exam!$A670:$J3005,8,0)</f>
        <v>No</v>
      </c>
      <c r="L671" s="20" t="str">
        <f>VLOOKUP($A671,Cleaned_Medical_Exam!$A670:$J3005,9,0)</f>
        <v>Obesity</v>
      </c>
      <c r="M671" s="20" t="str">
        <f>VLOOKUP($A671,Cleaned_Medical_Exam!$A670:$J3005,10,0)</f>
        <v>Diabetes</v>
      </c>
      <c r="N671" s="48">
        <f>_xlfn.XLOOKUP(A671,Cleaned_Hospital_Details!A:A,Cleaned_Hospital_Details!B:B)</f>
        <v>0</v>
      </c>
      <c r="O671" s="49">
        <f>_xlfn.XLOOKUP($A671,Cleaned_Hospital_Details!$A:$A,Cleaned_Hospital_Details!C:C)</f>
        <v>14750.42</v>
      </c>
      <c r="P671" s="8" t="str">
        <f>_xlfn.XLOOKUP($A671,Cleaned_Hospital_Details!$A:$A,Cleaned_Hospital_Details!D:D)</f>
        <v>Tier - 2</v>
      </c>
      <c r="Q671" s="8" t="str">
        <f>_xlfn.XLOOKUP($A671,Cleaned_Hospital_Details!$A:$A,Cleaned_Hospital_Details!E:E)</f>
        <v>Tier - 2</v>
      </c>
      <c r="R671" s="8" t="str">
        <f>_xlfn.XLOOKUP($A671,Cleaned_Hospital_Details!$A:$A,Cleaned_Hospital_Details!F:F)</f>
        <v>R1026</v>
      </c>
      <c r="S671" s="15">
        <f>_xlfn.XLOOKUP($A671,Cleaned_Hospital_Details!$A:$A,Cleaned_Hospital_Details!G:G)</f>
        <v>23950</v>
      </c>
      <c r="T671" s="8">
        <f>_xlfn.XLOOKUP($A671,Cleaned_Hospital_Details!$A:$A,Cleaned_Hospital_Details!H:H)</f>
        <v>57</v>
      </c>
      <c r="U671" s="8" t="str">
        <f>_xlfn.XLOOKUP($A671,Cleaned_Hospital_Details!$A:$A,Cleaned_Hospital_Details!I:I)</f>
        <v>Old</v>
      </c>
      <c r="V671" t="str">
        <f t="shared" si="10"/>
        <v>Jennifer Nicholson</v>
      </c>
    </row>
    <row r="672" spans="1:22" ht="15.6" x14ac:dyDescent="0.3">
      <c r="A672" s="10" t="s">
        <v>708</v>
      </c>
      <c r="B672" s="8" t="str">
        <f>VLOOKUP(A672,Cleaned_Customer_Names!A671:D3006,2,0)</f>
        <v>Mr.</v>
      </c>
      <c r="C672" s="8" t="str">
        <f>VLOOKUP(A672,Cleaned_Customer_Names!A671:D3006,3,0)</f>
        <v>Daniel</v>
      </c>
      <c r="D672" s="8" t="str">
        <f>VLOOKUP($A672,Cleaned_Customer_Names!$A671:$D3006,4,0)</f>
        <v>Lindbloom</v>
      </c>
      <c r="E672" s="22">
        <f>VLOOKUP($A672,Cleaned_Medical_Exam!$A671:$J3006,2,0)</f>
        <v>33.6</v>
      </c>
      <c r="F672" s="24">
        <f>VLOOKUP($A672,Cleaned_Medical_Exam!$A671:$J3006,3,0)</f>
        <v>11.25</v>
      </c>
      <c r="G672" s="20" t="str">
        <f>VLOOKUP($A672,Cleaned_Medical_Exam!$A671:$J3006,4,0)</f>
        <v>No</v>
      </c>
      <c r="H672" s="20" t="str">
        <f>VLOOKUP($A672,Cleaned_Medical_Exam!$A671:$J3006,5,0)</f>
        <v>No</v>
      </c>
      <c r="I672" s="20" t="str">
        <f>VLOOKUP($A672,Cleaned_Medical_Exam!$A671:$J3006,6,0)</f>
        <v>No</v>
      </c>
      <c r="J672" s="48">
        <f>VLOOKUP($A672,Cleaned_Medical_Exam!$A671:$J3006,7,0)</f>
        <v>0</v>
      </c>
      <c r="K672" s="8" t="str">
        <f>VLOOKUP($A672,Cleaned_Medical_Exam!$A671:$J3006,8,0)</f>
        <v>No</v>
      </c>
      <c r="L672" s="20" t="str">
        <f>VLOOKUP($A672,Cleaned_Medical_Exam!$A671:$J3006,9,0)</f>
        <v>Obesity</v>
      </c>
      <c r="M672" s="20" t="str">
        <f>VLOOKUP($A672,Cleaned_Medical_Exam!$A671:$J3006,10,0)</f>
        <v>Diabetes</v>
      </c>
      <c r="N672" s="48">
        <f>_xlfn.XLOOKUP(A672,Cleaned_Hospital_Details!A:A,Cleaned_Hospital_Details!B:B)</f>
        <v>0</v>
      </c>
      <c r="O672" s="49">
        <f>_xlfn.XLOOKUP($A672,Cleaned_Hospital_Details!$A:$A,Cleaned_Hospital_Details!C:C)</f>
        <v>14738.43</v>
      </c>
      <c r="P672" s="8" t="str">
        <f>_xlfn.XLOOKUP($A672,Cleaned_Hospital_Details!$A:$A,Cleaned_Hospital_Details!D:D)</f>
        <v>Tier - 2</v>
      </c>
      <c r="Q672" s="8" t="str">
        <f>_xlfn.XLOOKUP($A672,Cleaned_Hospital_Details!$A:$A,Cleaned_Hospital_Details!E:E)</f>
        <v>Tier - 3</v>
      </c>
      <c r="R672" s="8" t="str">
        <f>_xlfn.XLOOKUP($A672,Cleaned_Hospital_Details!$A:$A,Cleaned_Hospital_Details!F:F)</f>
        <v>R1021</v>
      </c>
      <c r="S672" s="15">
        <f>_xlfn.XLOOKUP($A672,Cleaned_Hospital_Details!$A:$A,Cleaned_Hospital_Details!G:G)</f>
        <v>22856</v>
      </c>
      <c r="T672" s="8">
        <f>_xlfn.XLOOKUP($A672,Cleaned_Hospital_Details!$A:$A,Cleaned_Hospital_Details!H:H)</f>
        <v>60</v>
      </c>
      <c r="U672" s="8" t="str">
        <f>_xlfn.XLOOKUP($A672,Cleaned_Hospital_Details!$A:$A,Cleaned_Hospital_Details!I:I)</f>
        <v>Old</v>
      </c>
      <c r="V672" t="str">
        <f t="shared" si="10"/>
        <v>Daniel Lindbloom</v>
      </c>
    </row>
    <row r="673" spans="1:22" ht="15.6" x14ac:dyDescent="0.3">
      <c r="A673" s="10" t="s">
        <v>709</v>
      </c>
      <c r="B673" s="8" t="str">
        <f>VLOOKUP(A673,Cleaned_Customer_Names!A672:D3007,2,0)</f>
        <v>Ms.</v>
      </c>
      <c r="C673" s="8" t="str">
        <f>VLOOKUP(A673,Cleaned_Customer_Names!A672:D3007,3,0)</f>
        <v>Hiruni</v>
      </c>
      <c r="D673" s="8" t="str">
        <f>VLOOKUP($A673,Cleaned_Customer_Names!$A672:$D3007,4,0)</f>
        <v>Wijayaratne</v>
      </c>
      <c r="E673" s="22">
        <f>VLOOKUP($A673,Cleaned_Medical_Exam!$A672:$J3007,2,0)</f>
        <v>22.42</v>
      </c>
      <c r="F673" s="24">
        <f>VLOOKUP($A673,Cleaned_Medical_Exam!$A672:$J3007,3,0)</f>
        <v>6.74</v>
      </c>
      <c r="G673" s="20" t="str">
        <f>VLOOKUP($A673,Cleaned_Medical_Exam!$A672:$J3007,4,0)</f>
        <v>No</v>
      </c>
      <c r="H673" s="20" t="str">
        <f>VLOOKUP($A673,Cleaned_Medical_Exam!$A672:$J3007,5,0)</f>
        <v>No</v>
      </c>
      <c r="I673" s="20" t="str">
        <f>VLOOKUP($A673,Cleaned_Medical_Exam!$A672:$J3007,6,0)</f>
        <v>No</v>
      </c>
      <c r="J673" s="48">
        <f>VLOOKUP($A673,Cleaned_Medical_Exam!$A672:$J3007,7,0)</f>
        <v>0</v>
      </c>
      <c r="K673" s="8" t="str">
        <f>VLOOKUP($A673,Cleaned_Medical_Exam!$A672:$J3007,8,0)</f>
        <v>Yes</v>
      </c>
      <c r="L673" s="20" t="str">
        <f>VLOOKUP($A673,Cleaned_Medical_Exam!$A672:$J3007,9,0)</f>
        <v>Healthy Weight</v>
      </c>
      <c r="M673" s="20" t="str">
        <f>VLOOKUP($A673,Cleaned_Medical_Exam!$A672:$J3007,10,0)</f>
        <v>Diabetes</v>
      </c>
      <c r="N673" s="48">
        <f>_xlfn.XLOOKUP(A673,Cleaned_Hospital_Details!A:A,Cleaned_Hospital_Details!B:B)</f>
        <v>0</v>
      </c>
      <c r="O673" s="49">
        <f>_xlfn.XLOOKUP($A673,Cleaned_Hospital_Details!$A:$A,Cleaned_Hospital_Details!C:C)</f>
        <v>14711.74</v>
      </c>
      <c r="P673" s="8" t="str">
        <f>_xlfn.XLOOKUP($A673,Cleaned_Hospital_Details!$A:$A,Cleaned_Hospital_Details!D:D)</f>
        <v>Tier - 2</v>
      </c>
      <c r="Q673" s="8" t="str">
        <f>_xlfn.XLOOKUP($A673,Cleaned_Hospital_Details!$A:$A,Cleaned_Hospital_Details!E:E)</f>
        <v>Tier - 2</v>
      </c>
      <c r="R673" s="8" t="str">
        <f>_xlfn.XLOOKUP($A673,Cleaned_Hospital_Details!$A:$A,Cleaned_Hospital_Details!F:F)</f>
        <v>R1012</v>
      </c>
      <c r="S673" s="15">
        <f>_xlfn.XLOOKUP($A673,Cleaned_Hospital_Details!$A:$A,Cleaned_Hospital_Details!G:G)</f>
        <v>37523</v>
      </c>
      <c r="T673" s="8">
        <f>_xlfn.XLOOKUP($A673,Cleaned_Hospital_Details!$A:$A,Cleaned_Hospital_Details!H:H)</f>
        <v>20</v>
      </c>
      <c r="U673" s="8" t="str">
        <f>_xlfn.XLOOKUP($A673,Cleaned_Hospital_Details!$A:$A,Cleaned_Hospital_Details!I:I)</f>
        <v>Adult</v>
      </c>
      <c r="V673" t="str">
        <f t="shared" si="10"/>
        <v>Hiruni Wijayaratne</v>
      </c>
    </row>
    <row r="674" spans="1:22" ht="15.6" x14ac:dyDescent="0.3">
      <c r="A674" s="10" t="s">
        <v>710</v>
      </c>
      <c r="B674" s="8" t="str">
        <f>VLOOKUP(A674,Cleaned_Customer_Names!A673:D3008,2,0)</f>
        <v>Ms.</v>
      </c>
      <c r="C674" s="8" t="str">
        <f>VLOOKUP(A674,Cleaned_Customer_Names!A673:D3008,3,0)</f>
        <v>Reina</v>
      </c>
      <c r="D674" s="8" t="str">
        <f>VLOOKUP($A674,Cleaned_Customer_Names!$A673:$D3008,4,0)</f>
        <v>Ainsworth</v>
      </c>
      <c r="E674" s="22">
        <f>VLOOKUP($A674,Cleaned_Medical_Exam!$A673:$J3008,2,0)</f>
        <v>46.86</v>
      </c>
      <c r="F674" s="24">
        <f>VLOOKUP($A674,Cleaned_Medical_Exam!$A673:$J3008,3,0)</f>
        <v>4.87</v>
      </c>
      <c r="G674" s="20" t="str">
        <f>VLOOKUP($A674,Cleaned_Medical_Exam!$A673:$J3008,4,0)</f>
        <v>No</v>
      </c>
      <c r="H674" s="20" t="str">
        <f>VLOOKUP($A674,Cleaned_Medical_Exam!$A673:$J3008,5,0)</f>
        <v>No</v>
      </c>
      <c r="I674" s="20" t="str">
        <f>VLOOKUP($A674,Cleaned_Medical_Exam!$A673:$J3008,6,0)</f>
        <v>No</v>
      </c>
      <c r="J674" s="48">
        <f>VLOOKUP($A674,Cleaned_Medical_Exam!$A673:$J3008,7,0)</f>
        <v>0</v>
      </c>
      <c r="K674" s="8" t="str">
        <f>VLOOKUP($A674,Cleaned_Medical_Exam!$A673:$J3008,8,0)</f>
        <v>No</v>
      </c>
      <c r="L674" s="20" t="str">
        <f>VLOOKUP($A674,Cleaned_Medical_Exam!$A673:$J3008,9,0)</f>
        <v>Obesity</v>
      </c>
      <c r="M674" s="20" t="str">
        <f>VLOOKUP($A674,Cleaned_Medical_Exam!$A673:$J3008,10,0)</f>
        <v>Normal</v>
      </c>
      <c r="N674" s="48">
        <f>_xlfn.XLOOKUP(A674,Cleaned_Hospital_Details!A:A,Cleaned_Hospital_Details!B:B)</f>
        <v>3</v>
      </c>
      <c r="O674" s="49">
        <f>_xlfn.XLOOKUP($A674,Cleaned_Hospital_Details!$A:$A,Cleaned_Hospital_Details!C:C)</f>
        <v>14696.77</v>
      </c>
      <c r="P674" s="8" t="str">
        <f>_xlfn.XLOOKUP($A674,Cleaned_Hospital_Details!$A:$A,Cleaned_Hospital_Details!D:D)</f>
        <v>Tier - 2</v>
      </c>
      <c r="Q674" s="8" t="str">
        <f>_xlfn.XLOOKUP($A674,Cleaned_Hospital_Details!$A:$A,Cleaned_Hospital_Details!E:E)</f>
        <v>Tier - 2</v>
      </c>
      <c r="R674" s="8" t="str">
        <f>_xlfn.XLOOKUP($A674,Cleaned_Hospital_Details!$A:$A,Cleaned_Hospital_Details!F:F)</f>
        <v>R1011</v>
      </c>
      <c r="S674" s="15">
        <f>_xlfn.XLOOKUP($A674,Cleaned_Hospital_Details!$A:$A,Cleaned_Hospital_Details!G:G)</f>
        <v>30198</v>
      </c>
      <c r="T674" s="8">
        <f>_xlfn.XLOOKUP($A674,Cleaned_Hospital_Details!$A:$A,Cleaned_Hospital_Details!H:H)</f>
        <v>40</v>
      </c>
      <c r="U674" s="8" t="str">
        <f>_xlfn.XLOOKUP($A674,Cleaned_Hospital_Details!$A:$A,Cleaned_Hospital_Details!I:I)</f>
        <v>Adult</v>
      </c>
      <c r="V674" t="str">
        <f t="shared" si="10"/>
        <v>Reina Ainsworth</v>
      </c>
    </row>
    <row r="675" spans="1:22" ht="15.6" x14ac:dyDescent="0.3">
      <c r="A675" s="10" t="s">
        <v>711</v>
      </c>
      <c r="B675" s="8" t="str">
        <f>VLOOKUP(A675,Cleaned_Customer_Names!A674:D3009,2,0)</f>
        <v>Ms.</v>
      </c>
      <c r="C675" s="8" t="str">
        <f>VLOOKUP(A675,Cleaned_Customer_Names!A674:D3009,3,0)</f>
        <v>Kristi</v>
      </c>
      <c r="D675" s="8" t="str">
        <f>VLOOKUP($A675,Cleaned_Customer_Names!$A674:$D3009,4,0)</f>
        <v>Gayagoy</v>
      </c>
      <c r="E675" s="22">
        <f>VLOOKUP($A675,Cleaned_Medical_Exam!$A674:$J3009,2,0)</f>
        <v>32.965000000000003</v>
      </c>
      <c r="F675" s="24">
        <f>VLOOKUP($A675,Cleaned_Medical_Exam!$A674:$J3009,3,0)</f>
        <v>6.68</v>
      </c>
      <c r="G675" s="20" t="str">
        <f>VLOOKUP($A675,Cleaned_Medical_Exam!$A674:$J3009,4,0)</f>
        <v>No</v>
      </c>
      <c r="H675" s="20" t="str">
        <f>VLOOKUP($A675,Cleaned_Medical_Exam!$A674:$J3009,5,0)</f>
        <v>No</v>
      </c>
      <c r="I675" s="20" t="str">
        <f>VLOOKUP($A675,Cleaned_Medical_Exam!$A674:$J3009,6,0)</f>
        <v>No</v>
      </c>
      <c r="J675" s="48">
        <f>VLOOKUP($A675,Cleaned_Medical_Exam!$A674:$J3009,7,0)</f>
        <v>3</v>
      </c>
      <c r="K675" s="8" t="str">
        <f>VLOOKUP($A675,Cleaned_Medical_Exam!$A674:$J3009,8,0)</f>
        <v>No</v>
      </c>
      <c r="L675" s="20" t="str">
        <f>VLOOKUP($A675,Cleaned_Medical_Exam!$A674:$J3009,9,0)</f>
        <v>Obesity</v>
      </c>
      <c r="M675" s="20" t="str">
        <f>VLOOKUP($A675,Cleaned_Medical_Exam!$A674:$J3009,10,0)</f>
        <v>Diabetes</v>
      </c>
      <c r="N675" s="48">
        <f>_xlfn.XLOOKUP(A675,Cleaned_Hospital_Details!A:A,Cleaned_Hospital_Details!B:B)</f>
        <v>0</v>
      </c>
      <c r="O675" s="49">
        <f>_xlfn.XLOOKUP($A675,Cleaned_Hospital_Details!$A:$A,Cleaned_Hospital_Details!C:C)</f>
        <v>14692.67</v>
      </c>
      <c r="P675" s="8" t="str">
        <f>_xlfn.XLOOKUP($A675,Cleaned_Hospital_Details!$A:$A,Cleaned_Hospital_Details!D:D)</f>
        <v>Tier - 2</v>
      </c>
      <c r="Q675" s="8" t="str">
        <f>_xlfn.XLOOKUP($A675,Cleaned_Hospital_Details!$A:$A,Cleaned_Hospital_Details!E:E)</f>
        <v>Tier - 1</v>
      </c>
      <c r="R675" s="8" t="str">
        <f>_xlfn.XLOOKUP($A675,Cleaned_Hospital_Details!$A:$A,Cleaned_Hospital_Details!F:F)</f>
        <v>R1012</v>
      </c>
      <c r="S675" s="15">
        <f>_xlfn.XLOOKUP($A675,Cleaned_Hospital_Details!$A:$A,Cleaned_Hospital_Details!G:G)</f>
        <v>21389</v>
      </c>
      <c r="T675" s="8">
        <f>_xlfn.XLOOKUP($A675,Cleaned_Hospital_Details!$A:$A,Cleaned_Hospital_Details!H:H)</f>
        <v>64</v>
      </c>
      <c r="U675" s="8" t="str">
        <f>_xlfn.XLOOKUP($A675,Cleaned_Hospital_Details!$A:$A,Cleaned_Hospital_Details!I:I)</f>
        <v>Old</v>
      </c>
      <c r="V675" t="str">
        <f t="shared" si="10"/>
        <v>Kristi Gayagoy</v>
      </c>
    </row>
    <row r="676" spans="1:22" ht="15.6" x14ac:dyDescent="0.3">
      <c r="A676" s="10" t="s">
        <v>712</v>
      </c>
      <c r="B676" s="8" t="str">
        <f>VLOOKUP(A676,Cleaned_Customer_Names!A675:D3010,2,0)</f>
        <v>Ms.</v>
      </c>
      <c r="C676" s="8" t="str">
        <f>VLOOKUP(A676,Cleaned_Customer_Names!A675:D3010,3,0)</f>
        <v>Meredith</v>
      </c>
      <c r="D676" s="8" t="str">
        <f>VLOOKUP($A676,Cleaned_Customer_Names!$A675:$D3010,4,0)</f>
        <v>Fitzmaurice</v>
      </c>
      <c r="E676" s="22">
        <f>VLOOKUP($A676,Cleaned_Medical_Exam!$A675:$J3010,2,0)</f>
        <v>39.340000000000003</v>
      </c>
      <c r="F676" s="24">
        <f>VLOOKUP($A676,Cleaned_Medical_Exam!$A675:$J3010,3,0)</f>
        <v>5.0199999999999996</v>
      </c>
      <c r="G676" s="20" t="str">
        <f>VLOOKUP($A676,Cleaned_Medical_Exam!$A675:$J3010,4,0)</f>
        <v>Yes</v>
      </c>
      <c r="H676" s="20" t="str">
        <f>VLOOKUP($A676,Cleaned_Medical_Exam!$A675:$J3010,5,0)</f>
        <v>No</v>
      </c>
      <c r="I676" s="20" t="str">
        <f>VLOOKUP($A676,Cleaned_Medical_Exam!$A675:$J3010,6,0)</f>
        <v>Yes</v>
      </c>
      <c r="J676" s="48">
        <f>VLOOKUP($A676,Cleaned_Medical_Exam!$A675:$J3010,7,0)</f>
        <v>1</v>
      </c>
      <c r="K676" s="8" t="str">
        <f>VLOOKUP($A676,Cleaned_Medical_Exam!$A675:$J3010,8,0)</f>
        <v>No</v>
      </c>
      <c r="L676" s="20" t="str">
        <f>VLOOKUP($A676,Cleaned_Medical_Exam!$A675:$J3010,9,0)</f>
        <v>Obesity</v>
      </c>
      <c r="M676" s="20" t="str">
        <f>VLOOKUP($A676,Cleaned_Medical_Exam!$A675:$J3010,10,0)</f>
        <v>Normal</v>
      </c>
      <c r="N676" s="48">
        <f>_xlfn.XLOOKUP(A676,Cleaned_Hospital_Details!A:A,Cleaned_Hospital_Details!B:B)</f>
        <v>0</v>
      </c>
      <c r="O676" s="49">
        <f>_xlfn.XLOOKUP($A676,Cleaned_Hospital_Details!$A:$A,Cleaned_Hospital_Details!C:C)</f>
        <v>14665.75</v>
      </c>
      <c r="P676" s="8" t="str">
        <f>_xlfn.XLOOKUP($A676,Cleaned_Hospital_Details!$A:$A,Cleaned_Hospital_Details!D:D)</f>
        <v>Tier - 2</v>
      </c>
      <c r="Q676" s="8" t="str">
        <f>_xlfn.XLOOKUP($A676,Cleaned_Hospital_Details!$A:$A,Cleaned_Hospital_Details!E:E)</f>
        <v>Tier - 1</v>
      </c>
      <c r="R676" s="8" t="str">
        <f>_xlfn.XLOOKUP($A676,Cleaned_Hospital_Details!$A:$A,Cleaned_Hospital_Details!F:F)</f>
        <v>R1012</v>
      </c>
      <c r="S676" s="15">
        <f>_xlfn.XLOOKUP($A676,Cleaned_Hospital_Details!$A:$A,Cleaned_Hospital_Details!G:G)</f>
        <v>25496</v>
      </c>
      <c r="T676" s="8">
        <f>_xlfn.XLOOKUP($A676,Cleaned_Hospital_Details!$A:$A,Cleaned_Hospital_Details!H:H)</f>
        <v>53</v>
      </c>
      <c r="U676" s="8" t="str">
        <f>_xlfn.XLOOKUP($A676,Cleaned_Hospital_Details!$A:$A,Cleaned_Hospital_Details!I:I)</f>
        <v>Adult</v>
      </c>
      <c r="V676" t="str">
        <f t="shared" si="10"/>
        <v>Meredith Fitzmaurice</v>
      </c>
    </row>
    <row r="677" spans="1:22" ht="15.6" x14ac:dyDescent="0.3">
      <c r="A677" s="10" t="s">
        <v>713</v>
      </c>
      <c r="B677" s="8" t="str">
        <f>VLOOKUP(A677,Cleaned_Customer_Names!A676:D3011,2,0)</f>
        <v>Ms.</v>
      </c>
      <c r="C677" s="8" t="str">
        <f>VLOOKUP(A677,Cleaned_Customer_Names!A676:D3011,3,0)</f>
        <v>Jocelyn</v>
      </c>
      <c r="D677" s="8" t="str">
        <f>VLOOKUP($A677,Cleaned_Customer_Names!$A676:$D3011,4,0)</f>
        <v>Rodriguez</v>
      </c>
      <c r="E677" s="22">
        <f>VLOOKUP($A677,Cleaned_Medical_Exam!$A676:$J3011,2,0)</f>
        <v>47</v>
      </c>
      <c r="F677" s="24">
        <f>VLOOKUP($A677,Cleaned_Medical_Exam!$A676:$J3011,3,0)</f>
        <v>10.64</v>
      </c>
      <c r="G677" s="20" t="str">
        <f>VLOOKUP($A677,Cleaned_Medical_Exam!$A676:$J3011,4,0)</f>
        <v>Yes</v>
      </c>
      <c r="H677" s="20" t="str">
        <f>VLOOKUP($A677,Cleaned_Medical_Exam!$A676:$J3011,5,0)</f>
        <v>No</v>
      </c>
      <c r="I677" s="20" t="str">
        <f>VLOOKUP($A677,Cleaned_Medical_Exam!$A676:$J3011,6,0)</f>
        <v>No</v>
      </c>
      <c r="J677" s="48">
        <f>VLOOKUP($A677,Cleaned_Medical_Exam!$A676:$J3011,7,0)</f>
        <v>0</v>
      </c>
      <c r="K677" s="8" t="str">
        <f>VLOOKUP($A677,Cleaned_Medical_Exam!$A676:$J3011,8,0)</f>
        <v>No</v>
      </c>
      <c r="L677" s="20" t="str">
        <f>VLOOKUP($A677,Cleaned_Medical_Exam!$A676:$J3011,9,0)</f>
        <v>Obesity</v>
      </c>
      <c r="M677" s="20" t="str">
        <f>VLOOKUP($A677,Cleaned_Medical_Exam!$A676:$J3011,10,0)</f>
        <v>Diabetes</v>
      </c>
      <c r="N677" s="48">
        <f>_xlfn.XLOOKUP(A677,Cleaned_Hospital_Details!A:A,Cleaned_Hospital_Details!B:B)</f>
        <v>1</v>
      </c>
      <c r="O677" s="49">
        <f>_xlfn.XLOOKUP($A677,Cleaned_Hospital_Details!$A:$A,Cleaned_Hospital_Details!C:C)</f>
        <v>14657.2</v>
      </c>
      <c r="P677" s="8" t="str">
        <f>_xlfn.XLOOKUP($A677,Cleaned_Hospital_Details!$A:$A,Cleaned_Hospital_Details!D:D)</f>
        <v>Tier - 2</v>
      </c>
      <c r="Q677" s="8" t="str">
        <f>_xlfn.XLOOKUP($A677,Cleaned_Hospital_Details!$A:$A,Cleaned_Hospital_Details!E:E)</f>
        <v>Tier - 1</v>
      </c>
      <c r="R677" s="8" t="str">
        <f>_xlfn.XLOOKUP($A677,Cleaned_Hospital_Details!$A:$A,Cleaned_Hospital_Details!F:F)</f>
        <v>R1012</v>
      </c>
      <c r="S677" s="15">
        <f>_xlfn.XLOOKUP($A677,Cleaned_Hospital_Details!$A:$A,Cleaned_Hospital_Details!G:G)</f>
        <v>29903</v>
      </c>
      <c r="T677" s="8">
        <f>_xlfn.XLOOKUP($A677,Cleaned_Hospital_Details!$A:$A,Cleaned_Hospital_Details!H:H)</f>
        <v>41</v>
      </c>
      <c r="U677" s="8" t="str">
        <f>_xlfn.XLOOKUP($A677,Cleaned_Hospital_Details!$A:$A,Cleaned_Hospital_Details!I:I)</f>
        <v>Adult</v>
      </c>
      <c r="V677" t="str">
        <f t="shared" si="10"/>
        <v>Jocelyn Rodriguez</v>
      </c>
    </row>
    <row r="678" spans="1:22" ht="15.6" x14ac:dyDescent="0.3">
      <c r="A678" s="10" t="s">
        <v>714</v>
      </c>
      <c r="B678" s="8" t="str">
        <f>VLOOKUP(A678,Cleaned_Customer_Names!A677:D3012,2,0)</f>
        <v>Mrs.</v>
      </c>
      <c r="C678" s="8" t="str">
        <f>VLOOKUP(A678,Cleaned_Customer_Names!A677:D3012,3,0)</f>
        <v>Daphne</v>
      </c>
      <c r="D678" s="8" t="str">
        <f>VLOOKUP($A678,Cleaned_Customer_Names!$A677:$D3012,4,0)</f>
        <v>Tsoucas</v>
      </c>
      <c r="E678" s="22">
        <f>VLOOKUP($A678,Cleaned_Medical_Exam!$A677:$J3012,2,0)</f>
        <v>36.71</v>
      </c>
      <c r="F678" s="24">
        <f>VLOOKUP($A678,Cleaned_Medical_Exam!$A677:$J3012,3,0)</f>
        <v>8.74</v>
      </c>
      <c r="G678" s="20" t="str">
        <f>VLOOKUP($A678,Cleaned_Medical_Exam!$A677:$J3012,4,0)</f>
        <v>Yes</v>
      </c>
      <c r="H678" s="20" t="str">
        <f>VLOOKUP($A678,Cleaned_Medical_Exam!$A677:$J3012,5,0)</f>
        <v>No</v>
      </c>
      <c r="I678" s="20" t="str">
        <f>VLOOKUP($A678,Cleaned_Medical_Exam!$A677:$J3012,6,0)</f>
        <v>No</v>
      </c>
      <c r="J678" s="48">
        <f>VLOOKUP($A678,Cleaned_Medical_Exam!$A677:$J3012,7,0)</f>
        <v>0</v>
      </c>
      <c r="K678" s="8" t="str">
        <f>VLOOKUP($A678,Cleaned_Medical_Exam!$A677:$J3012,8,0)</f>
        <v>No</v>
      </c>
      <c r="L678" s="20" t="str">
        <f>VLOOKUP($A678,Cleaned_Medical_Exam!$A677:$J3012,9,0)</f>
        <v>Obesity</v>
      </c>
      <c r="M678" s="20" t="str">
        <f>VLOOKUP($A678,Cleaned_Medical_Exam!$A677:$J3012,10,0)</f>
        <v>Diabetes</v>
      </c>
      <c r="N678" s="48">
        <f>_xlfn.XLOOKUP(A678,Cleaned_Hospital_Details!A:A,Cleaned_Hospital_Details!B:B)</f>
        <v>0</v>
      </c>
      <c r="O678" s="49">
        <f>_xlfn.XLOOKUP($A678,Cleaned_Hospital_Details!$A:$A,Cleaned_Hospital_Details!C:C)</f>
        <v>14640.35</v>
      </c>
      <c r="P678" s="8" t="str">
        <f>_xlfn.XLOOKUP($A678,Cleaned_Hospital_Details!$A:$A,Cleaned_Hospital_Details!D:D)</f>
        <v>Tier - 2</v>
      </c>
      <c r="Q678" s="8" t="str">
        <f>_xlfn.XLOOKUP($A678,Cleaned_Hospital_Details!$A:$A,Cleaned_Hospital_Details!E:E)</f>
        <v>Tier - 3</v>
      </c>
      <c r="R678" s="8" t="str">
        <f>_xlfn.XLOOKUP($A678,Cleaned_Hospital_Details!$A:$A,Cleaned_Hospital_Details!F:F)</f>
        <v>R1026</v>
      </c>
      <c r="S678" s="15">
        <f>_xlfn.XLOOKUP($A678,Cleaned_Hospital_Details!$A:$A,Cleaned_Hospital_Details!G:G)</f>
        <v>24716</v>
      </c>
      <c r="T678" s="8">
        <f>_xlfn.XLOOKUP($A678,Cleaned_Hospital_Details!$A:$A,Cleaned_Hospital_Details!H:H)</f>
        <v>55</v>
      </c>
      <c r="U678" s="8" t="str">
        <f>_xlfn.XLOOKUP($A678,Cleaned_Hospital_Details!$A:$A,Cleaned_Hospital_Details!I:I)</f>
        <v>Old</v>
      </c>
      <c r="V678" t="str">
        <f t="shared" si="10"/>
        <v>Daphne Tsoucas</v>
      </c>
    </row>
    <row r="679" spans="1:22" ht="15.6" x14ac:dyDescent="0.3">
      <c r="A679" s="10" t="s">
        <v>715</v>
      </c>
      <c r="B679" s="8" t="str">
        <f>VLOOKUP(A679,Cleaned_Customer_Names!A678:D3013,2,0)</f>
        <v>Ms.</v>
      </c>
      <c r="C679" s="8" t="str">
        <f>VLOOKUP(A679,Cleaned_Customer_Names!A678:D3013,3,0)</f>
        <v>Margaret</v>
      </c>
      <c r="D679" s="8" t="str">
        <f>VLOOKUP($A679,Cleaned_Customer_Names!$A678:$D3013,4,0)</f>
        <v>Muhly</v>
      </c>
      <c r="E679" s="22">
        <f>VLOOKUP($A679,Cleaned_Medical_Exam!$A678:$J3013,2,0)</f>
        <v>53.48</v>
      </c>
      <c r="F679" s="24">
        <f>VLOOKUP($A679,Cleaned_Medical_Exam!$A678:$J3013,3,0)</f>
        <v>5.64</v>
      </c>
      <c r="G679" s="20" t="str">
        <f>VLOOKUP($A679,Cleaned_Medical_Exam!$A678:$J3013,4,0)</f>
        <v>No</v>
      </c>
      <c r="H679" s="20" t="str">
        <f>VLOOKUP($A679,Cleaned_Medical_Exam!$A678:$J3013,5,0)</f>
        <v>No</v>
      </c>
      <c r="I679" s="20" t="str">
        <f>VLOOKUP($A679,Cleaned_Medical_Exam!$A678:$J3013,6,0)</f>
        <v>No</v>
      </c>
      <c r="J679" s="48">
        <f>VLOOKUP($A679,Cleaned_Medical_Exam!$A678:$J3013,7,0)</f>
        <v>0</v>
      </c>
      <c r="K679" s="8" t="str">
        <f>VLOOKUP($A679,Cleaned_Medical_Exam!$A678:$J3013,8,0)</f>
        <v>No</v>
      </c>
      <c r="L679" s="20" t="str">
        <f>VLOOKUP($A679,Cleaned_Medical_Exam!$A678:$J3013,9,0)</f>
        <v>Obesity</v>
      </c>
      <c r="M679" s="20" t="str">
        <f>VLOOKUP($A679,Cleaned_Medical_Exam!$A678:$J3013,10,0)</f>
        <v>Normal</v>
      </c>
      <c r="N679" s="48">
        <f>_xlfn.XLOOKUP(A679,Cleaned_Hospital_Details!A:A,Cleaned_Hospital_Details!B:B)</f>
        <v>3</v>
      </c>
      <c r="O679" s="49">
        <f>_xlfn.XLOOKUP($A679,Cleaned_Hospital_Details!$A:$A,Cleaned_Hospital_Details!C:C)</f>
        <v>14630.52</v>
      </c>
      <c r="P679" s="8" t="str">
        <f>_xlfn.XLOOKUP($A679,Cleaned_Hospital_Details!$A:$A,Cleaned_Hospital_Details!D:D)</f>
        <v>Tier - 2</v>
      </c>
      <c r="Q679" s="8" t="str">
        <f>_xlfn.XLOOKUP($A679,Cleaned_Hospital_Details!$A:$A,Cleaned_Hospital_Details!E:E)</f>
        <v>Tier - 3</v>
      </c>
      <c r="R679" s="8" t="str">
        <f>_xlfn.XLOOKUP($A679,Cleaned_Hospital_Details!$A:$A,Cleaned_Hospital_Details!F:F)</f>
        <v>R1011</v>
      </c>
      <c r="S679" s="15">
        <f>_xlfn.XLOOKUP($A679,Cleaned_Hospital_Details!$A:$A,Cleaned_Hospital_Details!G:G)</f>
        <v>33471</v>
      </c>
      <c r="T679" s="8">
        <f>_xlfn.XLOOKUP($A679,Cleaned_Hospital_Details!$A:$A,Cleaned_Hospital_Details!H:H)</f>
        <v>31</v>
      </c>
      <c r="U679" s="8" t="str">
        <f>_xlfn.XLOOKUP($A679,Cleaned_Hospital_Details!$A:$A,Cleaned_Hospital_Details!I:I)</f>
        <v>Adult</v>
      </c>
      <c r="V679" t="str">
        <f t="shared" si="10"/>
        <v>Margaret Muhly</v>
      </c>
    </row>
    <row r="680" spans="1:22" ht="15.6" x14ac:dyDescent="0.3">
      <c r="A680" s="10" t="s">
        <v>716</v>
      </c>
      <c r="B680" s="8" t="str">
        <f>VLOOKUP(A680,Cleaned_Customer_Names!A679:D3014,2,0)</f>
        <v>Mr.</v>
      </c>
      <c r="C680" s="8" t="str">
        <f>VLOOKUP(A680,Cleaned_Customer_Names!A679:D3014,3,0)</f>
        <v>Mario</v>
      </c>
      <c r="D680" s="8" t="str">
        <f>VLOOKUP($A680,Cleaned_Customer_Names!$A679:$D3014,4,0)</f>
        <v>Lund</v>
      </c>
      <c r="E680" s="22">
        <f>VLOOKUP($A680,Cleaned_Medical_Exam!$A679:$J3014,2,0)</f>
        <v>35.5</v>
      </c>
      <c r="F680" s="24">
        <f>VLOOKUP($A680,Cleaned_Medical_Exam!$A679:$J3014,3,0)</f>
        <v>10.37</v>
      </c>
      <c r="G680" s="20" t="str">
        <f>VLOOKUP($A680,Cleaned_Medical_Exam!$A679:$J3014,4,0)</f>
        <v>No</v>
      </c>
      <c r="H680" s="20" t="str">
        <f>VLOOKUP($A680,Cleaned_Medical_Exam!$A679:$J3014,5,0)</f>
        <v>No</v>
      </c>
      <c r="I680" s="20" t="str">
        <f>VLOOKUP($A680,Cleaned_Medical_Exam!$A679:$J3014,6,0)</f>
        <v>No</v>
      </c>
      <c r="J680" s="48">
        <f>VLOOKUP($A680,Cleaned_Medical_Exam!$A679:$J3014,7,0)</f>
        <v>0</v>
      </c>
      <c r="K680" s="8" t="str">
        <f>VLOOKUP($A680,Cleaned_Medical_Exam!$A679:$J3014,8,0)</f>
        <v>No</v>
      </c>
      <c r="L680" s="20" t="str">
        <f>VLOOKUP($A680,Cleaned_Medical_Exam!$A679:$J3014,9,0)</f>
        <v>Obesity</v>
      </c>
      <c r="M680" s="20" t="str">
        <f>VLOOKUP($A680,Cleaned_Medical_Exam!$A679:$J3014,10,0)</f>
        <v>Diabetes</v>
      </c>
      <c r="N680" s="48">
        <f>_xlfn.XLOOKUP(A680,Cleaned_Hospital_Details!A:A,Cleaned_Hospital_Details!B:B)</f>
        <v>0</v>
      </c>
      <c r="O680" s="49">
        <f>_xlfn.XLOOKUP($A680,Cleaned_Hospital_Details!$A:$A,Cleaned_Hospital_Details!C:C)</f>
        <v>14612.33</v>
      </c>
      <c r="P680" s="8" t="str">
        <f>_xlfn.XLOOKUP($A680,Cleaned_Hospital_Details!$A:$A,Cleaned_Hospital_Details!D:D)</f>
        <v>Tier - 2</v>
      </c>
      <c r="Q680" s="8" t="str">
        <f>_xlfn.XLOOKUP($A680,Cleaned_Hospital_Details!$A:$A,Cleaned_Hospital_Details!E:E)</f>
        <v>Tier - 3</v>
      </c>
      <c r="R680" s="8" t="str">
        <f>_xlfn.XLOOKUP($A680,Cleaned_Hospital_Details!$A:$A,Cleaned_Hospital_Details!F:F)</f>
        <v>R1021</v>
      </c>
      <c r="S680" s="15">
        <f>_xlfn.XLOOKUP($A680,Cleaned_Hospital_Details!$A:$A,Cleaned_Hospital_Details!G:G)</f>
        <v>24054</v>
      </c>
      <c r="T680" s="8">
        <f>_xlfn.XLOOKUP($A680,Cleaned_Hospital_Details!$A:$A,Cleaned_Hospital_Details!H:H)</f>
        <v>57</v>
      </c>
      <c r="U680" s="8" t="str">
        <f>_xlfn.XLOOKUP($A680,Cleaned_Hospital_Details!$A:$A,Cleaned_Hospital_Details!I:I)</f>
        <v>Old</v>
      </c>
      <c r="V680" t="str">
        <f t="shared" si="10"/>
        <v>Mario Lund</v>
      </c>
    </row>
    <row r="681" spans="1:22" ht="15.6" x14ac:dyDescent="0.3">
      <c r="A681" s="10" t="s">
        <v>717</v>
      </c>
      <c r="B681" s="8" t="str">
        <f>VLOOKUP(A681,Cleaned_Customer_Names!A680:D3015,2,0)</f>
        <v>Mr.</v>
      </c>
      <c r="C681" s="8" t="str">
        <f>VLOOKUP(A681,Cleaned_Customer_Names!A680:D3015,3,0)</f>
        <v>Peter</v>
      </c>
      <c r="D681" s="8" t="str">
        <f>VLOOKUP($A681,Cleaned_Customer_Names!$A680:$D3015,4,0)</f>
        <v>Battaglino</v>
      </c>
      <c r="E681" s="22">
        <f>VLOOKUP($A681,Cleaned_Medical_Exam!$A680:$J3015,2,0)</f>
        <v>36.979999999999997</v>
      </c>
      <c r="F681" s="24">
        <f>VLOOKUP($A681,Cleaned_Medical_Exam!$A680:$J3015,3,0)</f>
        <v>9.56</v>
      </c>
      <c r="G681" s="20" t="str">
        <f>VLOOKUP($A681,Cleaned_Medical_Exam!$A680:$J3015,4,0)</f>
        <v>Yes</v>
      </c>
      <c r="H681" s="20" t="str">
        <f>VLOOKUP($A681,Cleaned_Medical_Exam!$A680:$J3015,5,0)</f>
        <v>No</v>
      </c>
      <c r="I681" s="20" t="str">
        <f>VLOOKUP($A681,Cleaned_Medical_Exam!$A680:$J3015,6,0)</f>
        <v>No</v>
      </c>
      <c r="J681" s="48">
        <f>VLOOKUP($A681,Cleaned_Medical_Exam!$A680:$J3015,7,0)</f>
        <v>0</v>
      </c>
      <c r="K681" s="8" t="str">
        <f>VLOOKUP($A681,Cleaned_Medical_Exam!$A680:$J3015,8,0)</f>
        <v>No</v>
      </c>
      <c r="L681" s="20" t="str">
        <f>VLOOKUP($A681,Cleaned_Medical_Exam!$A680:$J3015,9,0)</f>
        <v>Obesity</v>
      </c>
      <c r="M681" s="20" t="str">
        <f>VLOOKUP($A681,Cleaned_Medical_Exam!$A680:$J3015,10,0)</f>
        <v>Diabetes</v>
      </c>
      <c r="N681" s="48">
        <f>_xlfn.XLOOKUP(A681,Cleaned_Hospital_Details!A:A,Cleaned_Hospital_Details!B:B)</f>
        <v>0</v>
      </c>
      <c r="O681" s="49">
        <f>_xlfn.XLOOKUP($A681,Cleaned_Hospital_Details!$A:$A,Cleaned_Hospital_Details!C:C)</f>
        <v>14600.62</v>
      </c>
      <c r="P681" s="8" t="str">
        <f>_xlfn.XLOOKUP($A681,Cleaned_Hospital_Details!$A:$A,Cleaned_Hospital_Details!D:D)</f>
        <v>Tier - 2</v>
      </c>
      <c r="Q681" s="8" t="str">
        <f>_xlfn.XLOOKUP($A681,Cleaned_Hospital_Details!$A:$A,Cleaned_Hospital_Details!E:E)</f>
        <v>Tier - 3</v>
      </c>
      <c r="R681" s="8" t="str">
        <f>_xlfn.XLOOKUP($A681,Cleaned_Hospital_Details!$A:$A,Cleaned_Hospital_Details!F:F)</f>
        <v>R1022</v>
      </c>
      <c r="S681" s="15">
        <f>_xlfn.XLOOKUP($A681,Cleaned_Hospital_Details!$A:$A,Cleaned_Hospital_Details!G:G)</f>
        <v>24671</v>
      </c>
      <c r="T681" s="8">
        <f>_xlfn.XLOOKUP($A681,Cleaned_Hospital_Details!$A:$A,Cleaned_Hospital_Details!H:H)</f>
        <v>55</v>
      </c>
      <c r="U681" s="8" t="str">
        <f>_xlfn.XLOOKUP($A681,Cleaned_Hospital_Details!$A:$A,Cleaned_Hospital_Details!I:I)</f>
        <v>Old</v>
      </c>
      <c r="V681" t="str">
        <f t="shared" si="10"/>
        <v>Peter Battaglino</v>
      </c>
    </row>
    <row r="682" spans="1:22" ht="15.6" x14ac:dyDescent="0.3">
      <c r="A682" s="10" t="s">
        <v>718</v>
      </c>
      <c r="B682" s="8" t="str">
        <f>VLOOKUP(A682,Cleaned_Customer_Names!A681:D3016,2,0)</f>
        <v>Ms.</v>
      </c>
      <c r="C682" s="8" t="str">
        <f>VLOOKUP(A682,Cleaned_Customer_Names!A681:D3016,3,0)</f>
        <v>Carolina</v>
      </c>
      <c r="D682" s="8" t="str">
        <f>VLOOKUP($A682,Cleaned_Customer_Names!$A681:$D3016,4,0)</f>
        <v>Pena</v>
      </c>
      <c r="E682" s="22">
        <f>VLOOKUP($A682,Cleaned_Medical_Exam!$A681:$J3016,2,0)</f>
        <v>32.395000000000003</v>
      </c>
      <c r="F682" s="24">
        <f>VLOOKUP($A682,Cleaned_Medical_Exam!$A681:$J3016,3,0)</f>
        <v>8.23</v>
      </c>
      <c r="G682" s="20" t="str">
        <f>VLOOKUP($A682,Cleaned_Medical_Exam!$A681:$J3016,4,0)</f>
        <v>Yes</v>
      </c>
      <c r="H682" s="20" t="str">
        <f>VLOOKUP($A682,Cleaned_Medical_Exam!$A681:$J3016,5,0)</f>
        <v>No</v>
      </c>
      <c r="I682" s="20" t="str">
        <f>VLOOKUP($A682,Cleaned_Medical_Exam!$A681:$J3016,6,0)</f>
        <v>Yes</v>
      </c>
      <c r="J682" s="48">
        <f>VLOOKUP($A682,Cleaned_Medical_Exam!$A681:$J3016,7,0)</f>
        <v>1</v>
      </c>
      <c r="K682" s="8" t="str">
        <f>VLOOKUP($A682,Cleaned_Medical_Exam!$A681:$J3016,8,0)</f>
        <v>No</v>
      </c>
      <c r="L682" s="20" t="str">
        <f>VLOOKUP($A682,Cleaned_Medical_Exam!$A681:$J3016,9,0)</f>
        <v>Obesity</v>
      </c>
      <c r="M682" s="20" t="str">
        <f>VLOOKUP($A682,Cleaned_Medical_Exam!$A681:$J3016,10,0)</f>
        <v>Diabetes</v>
      </c>
      <c r="N682" s="48">
        <f>_xlfn.XLOOKUP(A682,Cleaned_Hospital_Details!A:A,Cleaned_Hospital_Details!B:B)</f>
        <v>3</v>
      </c>
      <c r="O682" s="49">
        <f>_xlfn.XLOOKUP($A682,Cleaned_Hospital_Details!$A:$A,Cleaned_Hospital_Details!C:C)</f>
        <v>14590.63</v>
      </c>
      <c r="P682" s="8" t="str">
        <f>_xlfn.XLOOKUP($A682,Cleaned_Hospital_Details!$A:$A,Cleaned_Hospital_Details!D:D)</f>
        <v>Tier - 2</v>
      </c>
      <c r="Q682" s="8" t="str">
        <f>_xlfn.XLOOKUP($A682,Cleaned_Hospital_Details!$A:$A,Cleaned_Hospital_Details!E:E)</f>
        <v>Tier - 1</v>
      </c>
      <c r="R682" s="8" t="str">
        <f>_xlfn.XLOOKUP($A682,Cleaned_Hospital_Details!$A:$A,Cleaned_Hospital_Details!F:F)</f>
        <v>R1024</v>
      </c>
      <c r="S682" s="15">
        <f>_xlfn.XLOOKUP($A682,Cleaned_Hospital_Details!$A:$A,Cleaned_Hospital_Details!G:G)</f>
        <v>23298</v>
      </c>
      <c r="T682" s="8">
        <f>_xlfn.XLOOKUP($A682,Cleaned_Hospital_Details!$A:$A,Cleaned_Hospital_Details!H:H)</f>
        <v>59</v>
      </c>
      <c r="U682" s="8" t="str">
        <f>_xlfn.XLOOKUP($A682,Cleaned_Hospital_Details!$A:$A,Cleaned_Hospital_Details!I:I)</f>
        <v>Old</v>
      </c>
      <c r="V682" t="str">
        <f t="shared" si="10"/>
        <v>Carolina Pena</v>
      </c>
    </row>
    <row r="683" spans="1:22" ht="15.6" x14ac:dyDescent="0.3">
      <c r="A683" s="10" t="s">
        <v>719</v>
      </c>
      <c r="B683" s="8" t="str">
        <f>VLOOKUP(A683,Cleaned_Customer_Names!A682:D3017,2,0)</f>
        <v>Mrs.</v>
      </c>
      <c r="C683" s="8" t="str">
        <f>VLOOKUP(A683,Cleaned_Customer_Names!A682:D3017,3,0)</f>
        <v>Jenny</v>
      </c>
      <c r="D683" s="8" t="str">
        <f>VLOOKUP($A683,Cleaned_Customer_Names!$A682:$D3017,4,0)</f>
        <v>Thomason</v>
      </c>
      <c r="E683" s="22">
        <f>VLOOKUP($A683,Cleaned_Medical_Exam!$A682:$J3017,2,0)</f>
        <v>32.729999999999997</v>
      </c>
      <c r="F683" s="24">
        <f>VLOOKUP($A683,Cleaned_Medical_Exam!$A682:$J3017,3,0)</f>
        <v>7.03</v>
      </c>
      <c r="G683" s="20" t="str">
        <f>VLOOKUP($A683,Cleaned_Medical_Exam!$A682:$J3017,4,0)</f>
        <v>No</v>
      </c>
      <c r="H683" s="20" t="str">
        <f>VLOOKUP($A683,Cleaned_Medical_Exam!$A682:$J3017,5,0)</f>
        <v>No</v>
      </c>
      <c r="I683" s="20" t="str">
        <f>VLOOKUP($A683,Cleaned_Medical_Exam!$A682:$J3017,6,0)</f>
        <v>No</v>
      </c>
      <c r="J683" s="48">
        <f>VLOOKUP($A683,Cleaned_Medical_Exam!$A682:$J3017,7,0)</f>
        <v>0</v>
      </c>
      <c r="K683" s="8" t="str">
        <f>VLOOKUP($A683,Cleaned_Medical_Exam!$A682:$J3017,8,0)</f>
        <v>No</v>
      </c>
      <c r="L683" s="20" t="str">
        <f>VLOOKUP($A683,Cleaned_Medical_Exam!$A682:$J3017,9,0)</f>
        <v>Obesity</v>
      </c>
      <c r="M683" s="20" t="str">
        <f>VLOOKUP($A683,Cleaned_Medical_Exam!$A682:$J3017,10,0)</f>
        <v>Diabetes</v>
      </c>
      <c r="N683" s="48">
        <f>_xlfn.XLOOKUP(A683,Cleaned_Hospital_Details!A:A,Cleaned_Hospital_Details!B:B)</f>
        <v>0</v>
      </c>
      <c r="O683" s="49">
        <f>_xlfn.XLOOKUP($A683,Cleaned_Hospital_Details!$A:$A,Cleaned_Hospital_Details!C:C)</f>
        <v>14574.64</v>
      </c>
      <c r="P683" s="8" t="str">
        <f>_xlfn.XLOOKUP($A683,Cleaned_Hospital_Details!$A:$A,Cleaned_Hospital_Details!D:D)</f>
        <v>Tier - 2</v>
      </c>
      <c r="Q683" s="8" t="str">
        <f>_xlfn.XLOOKUP($A683,Cleaned_Hospital_Details!$A:$A,Cleaned_Hospital_Details!E:E)</f>
        <v>Tier - 1</v>
      </c>
      <c r="R683" s="8" t="str">
        <f>_xlfn.XLOOKUP($A683,Cleaned_Hospital_Details!$A:$A,Cleaned_Hospital_Details!F:F)</f>
        <v>R1025</v>
      </c>
      <c r="S683" s="15">
        <f>_xlfn.XLOOKUP($A683,Cleaned_Hospital_Details!$A:$A,Cleaned_Hospital_Details!G:G)</f>
        <v>22983</v>
      </c>
      <c r="T683" s="8">
        <f>_xlfn.XLOOKUP($A683,Cleaned_Hospital_Details!$A:$A,Cleaned_Hospital_Details!H:H)</f>
        <v>60</v>
      </c>
      <c r="U683" s="8" t="str">
        <f>_xlfn.XLOOKUP($A683,Cleaned_Hospital_Details!$A:$A,Cleaned_Hospital_Details!I:I)</f>
        <v>Old</v>
      </c>
      <c r="V683" t="str">
        <f t="shared" si="10"/>
        <v>Jenny Thomason</v>
      </c>
    </row>
    <row r="684" spans="1:22" ht="15.6" x14ac:dyDescent="0.3">
      <c r="A684" s="10" t="s">
        <v>720</v>
      </c>
      <c r="B684" s="8" t="str">
        <f>VLOOKUP(A684,Cleaned_Customer_Names!A683:D3018,2,0)</f>
        <v>Ms.</v>
      </c>
      <c r="C684" s="8" t="str">
        <f>VLOOKUP(A684,Cleaned_Customer_Names!A683:D3018,3,0)</f>
        <v>Jessica</v>
      </c>
      <c r="D684" s="8" t="str">
        <f>VLOOKUP($A684,Cleaned_Customer_Names!$A683:$D3018,4,0)</f>
        <v>Hancox</v>
      </c>
      <c r="E684" s="22">
        <f>VLOOKUP($A684,Cleaned_Medical_Exam!$A683:$J3018,2,0)</f>
        <v>20.52</v>
      </c>
      <c r="F684" s="24">
        <f>VLOOKUP($A684,Cleaned_Medical_Exam!$A683:$J3018,3,0)</f>
        <v>5.45</v>
      </c>
      <c r="G684" s="20" t="str">
        <f>VLOOKUP($A684,Cleaned_Medical_Exam!$A683:$J3018,4,0)</f>
        <v>No</v>
      </c>
      <c r="H684" s="20" t="str">
        <f>VLOOKUP($A684,Cleaned_Medical_Exam!$A683:$J3018,5,0)</f>
        <v>No</v>
      </c>
      <c r="I684" s="20" t="str">
        <f>VLOOKUP($A684,Cleaned_Medical_Exam!$A683:$J3018,6,0)</f>
        <v>No</v>
      </c>
      <c r="J684" s="48">
        <f>VLOOKUP($A684,Cleaned_Medical_Exam!$A683:$J3018,7,0)</f>
        <v>1</v>
      </c>
      <c r="K684" s="8" t="str">
        <f>VLOOKUP($A684,Cleaned_Medical_Exam!$A683:$J3018,8,0)</f>
        <v>Yes</v>
      </c>
      <c r="L684" s="20" t="str">
        <f>VLOOKUP($A684,Cleaned_Medical_Exam!$A683:$J3018,9,0)</f>
        <v>Healthy Weight</v>
      </c>
      <c r="M684" s="20" t="str">
        <f>VLOOKUP($A684,Cleaned_Medical_Exam!$A683:$J3018,10,0)</f>
        <v>Normal</v>
      </c>
      <c r="N684" s="48">
        <f>_xlfn.XLOOKUP(A684,Cleaned_Hospital_Details!A:A,Cleaned_Hospital_Details!B:B)</f>
        <v>0</v>
      </c>
      <c r="O684" s="49">
        <f>_xlfn.XLOOKUP($A684,Cleaned_Hospital_Details!$A:$A,Cleaned_Hospital_Details!C:C)</f>
        <v>14571.89</v>
      </c>
      <c r="P684" s="8" t="str">
        <f>_xlfn.XLOOKUP($A684,Cleaned_Hospital_Details!$A:$A,Cleaned_Hospital_Details!D:D)</f>
        <v>Tier - 2</v>
      </c>
      <c r="Q684" s="8" t="str">
        <f>_xlfn.XLOOKUP($A684,Cleaned_Hospital_Details!$A:$A,Cleaned_Hospital_Details!E:E)</f>
        <v>Tier - 1</v>
      </c>
      <c r="R684" s="8" t="str">
        <f>_xlfn.XLOOKUP($A684,Cleaned_Hospital_Details!$A:$A,Cleaned_Hospital_Details!F:F)</f>
        <v>R1024</v>
      </c>
      <c r="S684" s="15">
        <f>_xlfn.XLOOKUP($A684,Cleaned_Hospital_Details!$A:$A,Cleaned_Hospital_Details!G:G)</f>
        <v>36050</v>
      </c>
      <c r="T684" s="8">
        <f>_xlfn.XLOOKUP($A684,Cleaned_Hospital_Details!$A:$A,Cleaned_Hospital_Details!H:H)</f>
        <v>24</v>
      </c>
      <c r="U684" s="8" t="str">
        <f>_xlfn.XLOOKUP($A684,Cleaned_Hospital_Details!$A:$A,Cleaned_Hospital_Details!I:I)</f>
        <v>Adult</v>
      </c>
      <c r="V684" t="str">
        <f t="shared" si="10"/>
        <v>Jessica Hancox</v>
      </c>
    </row>
    <row r="685" spans="1:22" ht="15.6" x14ac:dyDescent="0.3">
      <c r="A685" s="10" t="s">
        <v>721</v>
      </c>
      <c r="B685" s="8" t="str">
        <f>VLOOKUP(A685,Cleaned_Customer_Names!A684:D3019,2,0)</f>
        <v>Ms.</v>
      </c>
      <c r="C685" s="8" t="str">
        <f>VLOOKUP(A685,Cleaned_Customer_Names!A684:D3019,3,0)</f>
        <v>Kimberly</v>
      </c>
      <c r="D685" s="8" t="str">
        <f>VLOOKUP($A685,Cleaned_Customer_Names!$A684:$D3019,4,0)</f>
        <v>Canarecci</v>
      </c>
      <c r="E685" s="22">
        <f>VLOOKUP($A685,Cleaned_Medical_Exam!$A684:$J3019,2,0)</f>
        <v>51.72</v>
      </c>
      <c r="F685" s="24">
        <f>VLOOKUP($A685,Cleaned_Medical_Exam!$A684:$J3019,3,0)</f>
        <v>5.76</v>
      </c>
      <c r="G685" s="20" t="str">
        <f>VLOOKUP($A685,Cleaned_Medical_Exam!$A684:$J3019,4,0)</f>
        <v>No</v>
      </c>
      <c r="H685" s="20" t="str">
        <f>VLOOKUP($A685,Cleaned_Medical_Exam!$A684:$J3019,5,0)</f>
        <v>No</v>
      </c>
      <c r="I685" s="20" t="str">
        <f>VLOOKUP($A685,Cleaned_Medical_Exam!$A684:$J3019,6,0)</f>
        <v>No</v>
      </c>
      <c r="J685" s="48">
        <f>VLOOKUP($A685,Cleaned_Medical_Exam!$A684:$J3019,7,0)</f>
        <v>0</v>
      </c>
      <c r="K685" s="8" t="str">
        <f>VLOOKUP($A685,Cleaned_Medical_Exam!$A684:$J3019,8,0)</f>
        <v>No</v>
      </c>
      <c r="L685" s="20" t="str">
        <f>VLOOKUP($A685,Cleaned_Medical_Exam!$A684:$J3019,9,0)</f>
        <v>Obesity</v>
      </c>
      <c r="M685" s="20" t="str">
        <f>VLOOKUP($A685,Cleaned_Medical_Exam!$A684:$J3019,10,0)</f>
        <v>Prediabetes</v>
      </c>
      <c r="N685" s="48">
        <f>_xlfn.XLOOKUP(A685,Cleaned_Hospital_Details!A:A,Cleaned_Hospital_Details!B:B)</f>
        <v>3</v>
      </c>
      <c r="O685" s="49">
        <f>_xlfn.XLOOKUP($A685,Cleaned_Hospital_Details!$A:$A,Cleaned_Hospital_Details!C:C)</f>
        <v>14547.26</v>
      </c>
      <c r="P685" s="8" t="str">
        <f>_xlfn.XLOOKUP($A685,Cleaned_Hospital_Details!$A:$A,Cleaned_Hospital_Details!D:D)</f>
        <v>Tier - 2</v>
      </c>
      <c r="Q685" s="8" t="str">
        <f>_xlfn.XLOOKUP($A685,Cleaned_Hospital_Details!$A:$A,Cleaned_Hospital_Details!E:E)</f>
        <v>Tier - 3</v>
      </c>
      <c r="R685" s="8" t="str">
        <f>_xlfn.XLOOKUP($A685,Cleaned_Hospital_Details!$A:$A,Cleaned_Hospital_Details!F:F)</f>
        <v>R1011</v>
      </c>
      <c r="S685" s="15">
        <f>_xlfn.XLOOKUP($A685,Cleaned_Hospital_Details!$A:$A,Cleaned_Hospital_Details!G:G)</f>
        <v>32703</v>
      </c>
      <c r="T685" s="8">
        <f>_xlfn.XLOOKUP($A685,Cleaned_Hospital_Details!$A:$A,Cleaned_Hospital_Details!H:H)</f>
        <v>33</v>
      </c>
      <c r="U685" s="8" t="str">
        <f>_xlfn.XLOOKUP($A685,Cleaned_Hospital_Details!$A:$A,Cleaned_Hospital_Details!I:I)</f>
        <v>Adult</v>
      </c>
      <c r="V685" t="str">
        <f t="shared" si="10"/>
        <v>Kimberly Canarecci</v>
      </c>
    </row>
    <row r="686" spans="1:22" ht="15.6" x14ac:dyDescent="0.3">
      <c r="A686" s="10" t="s">
        <v>722</v>
      </c>
      <c r="B686" s="8" t="str">
        <f>VLOOKUP(A686,Cleaned_Customer_Names!A685:D3020,2,0)</f>
        <v>Mr.</v>
      </c>
      <c r="C686" s="8" t="str">
        <f>VLOOKUP(A686,Cleaned_Customer_Names!A685:D3020,3,0)</f>
        <v>Marc-Olivier</v>
      </c>
      <c r="D686" s="8" t="str">
        <f>VLOOKUP($A686,Cleaned_Customer_Names!$A685:$D3020,4,0)</f>
        <v>Toupin</v>
      </c>
      <c r="E686" s="22">
        <f>VLOOKUP($A686,Cleaned_Medical_Exam!$A685:$J3020,2,0)</f>
        <v>50.2</v>
      </c>
      <c r="F686" s="24">
        <f>VLOOKUP($A686,Cleaned_Medical_Exam!$A685:$J3020,3,0)</f>
        <v>5.4</v>
      </c>
      <c r="G686" s="20" t="str">
        <f>VLOOKUP($A686,Cleaned_Medical_Exam!$A685:$J3020,4,0)</f>
        <v>No</v>
      </c>
      <c r="H686" s="20" t="str">
        <f>VLOOKUP($A686,Cleaned_Medical_Exam!$A685:$J3020,5,0)</f>
        <v>No</v>
      </c>
      <c r="I686" s="20" t="str">
        <f>VLOOKUP($A686,Cleaned_Medical_Exam!$A685:$J3020,6,0)</f>
        <v>No</v>
      </c>
      <c r="J686" s="48">
        <f>VLOOKUP($A686,Cleaned_Medical_Exam!$A685:$J3020,7,0)</f>
        <v>0</v>
      </c>
      <c r="K686" s="8" t="str">
        <f>VLOOKUP($A686,Cleaned_Medical_Exam!$A685:$J3020,8,0)</f>
        <v>No</v>
      </c>
      <c r="L686" s="20" t="str">
        <f>VLOOKUP($A686,Cleaned_Medical_Exam!$A685:$J3020,9,0)</f>
        <v>Obesity</v>
      </c>
      <c r="M686" s="20" t="str">
        <f>VLOOKUP($A686,Cleaned_Medical_Exam!$A685:$J3020,10,0)</f>
        <v>Normal</v>
      </c>
      <c r="N686" s="48">
        <f>_xlfn.XLOOKUP(A686,Cleaned_Hospital_Details!A:A,Cleaned_Hospital_Details!B:B)</f>
        <v>3</v>
      </c>
      <c r="O686" s="49">
        <f>_xlfn.XLOOKUP($A686,Cleaned_Hospital_Details!$A:$A,Cleaned_Hospital_Details!C:C)</f>
        <v>14507.46</v>
      </c>
      <c r="P686" s="8" t="str">
        <f>_xlfn.XLOOKUP($A686,Cleaned_Hospital_Details!$A:$A,Cleaned_Hospital_Details!D:D)</f>
        <v>Tier - 2</v>
      </c>
      <c r="Q686" s="8" t="str">
        <f>_xlfn.XLOOKUP($A686,Cleaned_Hospital_Details!$A:$A,Cleaned_Hospital_Details!E:E)</f>
        <v>Tier - 3</v>
      </c>
      <c r="R686" s="8" t="str">
        <f>_xlfn.XLOOKUP($A686,Cleaned_Hospital_Details!$A:$A,Cleaned_Hospital_Details!F:F)</f>
        <v>R1012</v>
      </c>
      <c r="S686" s="15">
        <f>_xlfn.XLOOKUP($A686,Cleaned_Hospital_Details!$A:$A,Cleaned_Hospital_Details!G:G)</f>
        <v>32711</v>
      </c>
      <c r="T686" s="8">
        <f>_xlfn.XLOOKUP($A686,Cleaned_Hospital_Details!$A:$A,Cleaned_Hospital_Details!H:H)</f>
        <v>33</v>
      </c>
      <c r="U686" s="8" t="str">
        <f>_xlfn.XLOOKUP($A686,Cleaned_Hospital_Details!$A:$A,Cleaned_Hospital_Details!I:I)</f>
        <v>Adult</v>
      </c>
      <c r="V686" t="str">
        <f t="shared" si="10"/>
        <v>Marc-Olivier Toupin</v>
      </c>
    </row>
    <row r="687" spans="1:22" ht="15.6" x14ac:dyDescent="0.3">
      <c r="A687" s="10" t="s">
        <v>723</v>
      </c>
      <c r="B687" s="8" t="str">
        <f>VLOOKUP(A687,Cleaned_Customer_Names!A686:D3021,2,0)</f>
        <v>Mr.</v>
      </c>
      <c r="C687" s="8" t="str">
        <f>VLOOKUP(A687,Cleaned_Customer_Names!A686:D3021,3,0)</f>
        <v>Russell</v>
      </c>
      <c r="D687" s="8" t="str">
        <f>VLOOKUP($A687,Cleaned_Customer_Names!$A686:$D3021,4,0)</f>
        <v>Mulley</v>
      </c>
      <c r="E687" s="22">
        <f>VLOOKUP($A687,Cleaned_Medical_Exam!$A686:$J3021,2,0)</f>
        <v>25.52</v>
      </c>
      <c r="F687" s="24">
        <f>VLOOKUP($A687,Cleaned_Medical_Exam!$A686:$J3021,3,0)</f>
        <v>6.35</v>
      </c>
      <c r="G687" s="20" t="str">
        <f>VLOOKUP($A687,Cleaned_Medical_Exam!$A686:$J3021,4,0)</f>
        <v>No</v>
      </c>
      <c r="H687" s="20" t="str">
        <f>VLOOKUP($A687,Cleaned_Medical_Exam!$A686:$J3021,5,0)</f>
        <v>No</v>
      </c>
      <c r="I687" s="20" t="str">
        <f>VLOOKUP($A687,Cleaned_Medical_Exam!$A686:$J3021,6,0)</f>
        <v>Yes</v>
      </c>
      <c r="J687" s="48">
        <f>VLOOKUP($A687,Cleaned_Medical_Exam!$A686:$J3021,7,0)</f>
        <v>1</v>
      </c>
      <c r="K687" s="8" t="str">
        <f>VLOOKUP($A687,Cleaned_Medical_Exam!$A686:$J3021,8,0)</f>
        <v>No</v>
      </c>
      <c r="L687" s="20" t="str">
        <f>VLOOKUP($A687,Cleaned_Medical_Exam!$A686:$J3021,9,0)</f>
        <v>Overweight</v>
      </c>
      <c r="M687" s="20" t="str">
        <f>VLOOKUP($A687,Cleaned_Medical_Exam!$A686:$J3021,10,0)</f>
        <v>Prediabetes</v>
      </c>
      <c r="N687" s="48">
        <f>_xlfn.XLOOKUP(A687,Cleaned_Hospital_Details!A:A,Cleaned_Hospital_Details!B:B)</f>
        <v>5</v>
      </c>
      <c r="O687" s="49">
        <f>_xlfn.XLOOKUP($A687,Cleaned_Hospital_Details!$A:$A,Cleaned_Hospital_Details!C:C)</f>
        <v>14478.33</v>
      </c>
      <c r="P687" s="8" t="str">
        <f>_xlfn.XLOOKUP($A687,Cleaned_Hospital_Details!$A:$A,Cleaned_Hospital_Details!D:D)</f>
        <v>Tier - 2</v>
      </c>
      <c r="Q687" s="8" t="str">
        <f>_xlfn.XLOOKUP($A687,Cleaned_Hospital_Details!$A:$A,Cleaned_Hospital_Details!E:E)</f>
        <v>Tier - 2</v>
      </c>
      <c r="R687" s="8" t="str">
        <f>_xlfn.XLOOKUP($A687,Cleaned_Hospital_Details!$A:$A,Cleaned_Hospital_Details!F:F)</f>
        <v>R1013</v>
      </c>
      <c r="S687" s="15">
        <f>_xlfn.XLOOKUP($A687,Cleaned_Hospital_Details!$A:$A,Cleaned_Hospital_Details!G:G)</f>
        <v>29148</v>
      </c>
      <c r="T687" s="8">
        <f>_xlfn.XLOOKUP($A687,Cleaned_Hospital_Details!$A:$A,Cleaned_Hospital_Details!H:H)</f>
        <v>43</v>
      </c>
      <c r="U687" s="8" t="str">
        <f>_xlfn.XLOOKUP($A687,Cleaned_Hospital_Details!$A:$A,Cleaned_Hospital_Details!I:I)</f>
        <v>Adult</v>
      </c>
      <c r="V687" t="str">
        <f t="shared" si="10"/>
        <v>Russell Mulley</v>
      </c>
    </row>
    <row r="688" spans="1:22" ht="15.6" x14ac:dyDescent="0.3">
      <c r="A688" s="10" t="s">
        <v>724</v>
      </c>
      <c r="B688" s="8" t="str">
        <f>VLOOKUP(A688,Cleaned_Customer_Names!A687:D3022,2,0)</f>
        <v>Ms.</v>
      </c>
      <c r="C688" s="8" t="str">
        <f>VLOOKUP(A688,Cleaned_Customer_Names!A687:D3022,3,0)</f>
        <v>Karine</v>
      </c>
      <c r="D688" s="8" t="str">
        <f>VLOOKUP($A688,Cleaned_Customer_Names!$A687:$D3022,4,0)</f>
        <v>Parry</v>
      </c>
      <c r="E688" s="22">
        <f>VLOOKUP($A688,Cleaned_Medical_Exam!$A687:$J3022,2,0)</f>
        <v>35.200000000000003</v>
      </c>
      <c r="F688" s="24">
        <f>VLOOKUP($A688,Cleaned_Medical_Exam!$A687:$J3022,3,0)</f>
        <v>6.26</v>
      </c>
      <c r="G688" s="20" t="str">
        <f>VLOOKUP($A688,Cleaned_Medical_Exam!$A687:$J3022,4,0)</f>
        <v>Yes</v>
      </c>
      <c r="H688" s="20" t="str">
        <f>VLOOKUP($A688,Cleaned_Medical_Exam!$A687:$J3022,5,0)</f>
        <v>No</v>
      </c>
      <c r="I688" s="20" t="str">
        <f>VLOOKUP($A688,Cleaned_Medical_Exam!$A687:$J3022,6,0)</f>
        <v>No</v>
      </c>
      <c r="J688" s="48">
        <f>VLOOKUP($A688,Cleaned_Medical_Exam!$A687:$J3022,7,0)</f>
        <v>2</v>
      </c>
      <c r="K688" s="8" t="str">
        <f>VLOOKUP($A688,Cleaned_Medical_Exam!$A687:$J3022,8,0)</f>
        <v>No</v>
      </c>
      <c r="L688" s="20" t="str">
        <f>VLOOKUP($A688,Cleaned_Medical_Exam!$A687:$J3022,9,0)</f>
        <v>Obesity</v>
      </c>
      <c r="M688" s="20" t="str">
        <f>VLOOKUP($A688,Cleaned_Medical_Exam!$A687:$J3022,10,0)</f>
        <v>Prediabetes</v>
      </c>
      <c r="N688" s="48">
        <f>_xlfn.XLOOKUP(A688,Cleaned_Hospital_Details!A:A,Cleaned_Hospital_Details!B:B)</f>
        <v>1</v>
      </c>
      <c r="O688" s="49">
        <f>_xlfn.XLOOKUP($A688,Cleaned_Hospital_Details!$A:$A,Cleaned_Hospital_Details!C:C)</f>
        <v>14474.68</v>
      </c>
      <c r="P688" s="8" t="str">
        <f>_xlfn.XLOOKUP($A688,Cleaned_Hospital_Details!$A:$A,Cleaned_Hospital_Details!D:D)</f>
        <v>Tier - 2</v>
      </c>
      <c r="Q688" s="8" t="str">
        <f>_xlfn.XLOOKUP($A688,Cleaned_Hospital_Details!$A:$A,Cleaned_Hospital_Details!E:E)</f>
        <v>Tier - 2</v>
      </c>
      <c r="R688" s="8" t="str">
        <f>_xlfn.XLOOKUP($A688,Cleaned_Hospital_Details!$A:$A,Cleaned_Hospital_Details!F:F)</f>
        <v>R1013</v>
      </c>
      <c r="S688" s="15">
        <f>_xlfn.XLOOKUP($A688,Cleaned_Hospital_Details!$A:$A,Cleaned_Hospital_Details!G:G)</f>
        <v>21874</v>
      </c>
      <c r="T688" s="8">
        <f>_xlfn.XLOOKUP($A688,Cleaned_Hospital_Details!$A:$A,Cleaned_Hospital_Details!H:H)</f>
        <v>63</v>
      </c>
      <c r="U688" s="8" t="str">
        <f>_xlfn.XLOOKUP($A688,Cleaned_Hospital_Details!$A:$A,Cleaned_Hospital_Details!I:I)</f>
        <v>Old</v>
      </c>
      <c r="V688" t="str">
        <f t="shared" si="10"/>
        <v>Karine Parry</v>
      </c>
    </row>
    <row r="689" spans="1:22" ht="15.6" x14ac:dyDescent="0.3">
      <c r="A689" s="10" t="s">
        <v>725</v>
      </c>
      <c r="B689" s="8" t="str">
        <f>VLOOKUP(A689,Cleaned_Customer_Names!A688:D3023,2,0)</f>
        <v>Ms.</v>
      </c>
      <c r="C689" s="8" t="str">
        <f>VLOOKUP(A689,Cleaned_Customer_Names!A688:D3023,3,0)</f>
        <v>Cheryl</v>
      </c>
      <c r="D689" s="8" t="str">
        <f>VLOOKUP($A689,Cleaned_Customer_Names!$A688:$D3023,4,0)</f>
        <v>Mason</v>
      </c>
      <c r="E689" s="22">
        <f>VLOOKUP($A689,Cleaned_Medical_Exam!$A688:$J3023,2,0)</f>
        <v>41.26</v>
      </c>
      <c r="F689" s="24">
        <f>VLOOKUP($A689,Cleaned_Medical_Exam!$A688:$J3023,3,0)</f>
        <v>5.97</v>
      </c>
      <c r="G689" s="20" t="str">
        <f>VLOOKUP($A689,Cleaned_Medical_Exam!$A688:$J3023,4,0)</f>
        <v>Yes</v>
      </c>
      <c r="H689" s="20" t="str">
        <f>VLOOKUP($A689,Cleaned_Medical_Exam!$A688:$J3023,5,0)</f>
        <v>No</v>
      </c>
      <c r="I689" s="20" t="str">
        <f>VLOOKUP($A689,Cleaned_Medical_Exam!$A688:$J3023,6,0)</f>
        <v>No</v>
      </c>
      <c r="J689" s="48">
        <f>VLOOKUP($A689,Cleaned_Medical_Exam!$A688:$J3023,7,0)</f>
        <v>0</v>
      </c>
      <c r="K689" s="8" t="str">
        <f>VLOOKUP($A689,Cleaned_Medical_Exam!$A688:$J3023,8,0)</f>
        <v>No</v>
      </c>
      <c r="L689" s="20" t="str">
        <f>VLOOKUP($A689,Cleaned_Medical_Exam!$A688:$J3023,9,0)</f>
        <v>Obesity</v>
      </c>
      <c r="M689" s="20" t="str">
        <f>VLOOKUP($A689,Cleaned_Medical_Exam!$A688:$J3023,10,0)</f>
        <v>Prediabetes</v>
      </c>
      <c r="N689" s="48">
        <f>_xlfn.XLOOKUP(A689,Cleaned_Hospital_Details!A:A,Cleaned_Hospital_Details!B:B)</f>
        <v>2</v>
      </c>
      <c r="O689" s="49">
        <f>_xlfn.XLOOKUP($A689,Cleaned_Hospital_Details!$A:$A,Cleaned_Hospital_Details!C:C)</f>
        <v>14470.01</v>
      </c>
      <c r="P689" s="8" t="str">
        <f>_xlfn.XLOOKUP($A689,Cleaned_Hospital_Details!$A:$A,Cleaned_Hospital_Details!D:D)</f>
        <v>Tier - 2</v>
      </c>
      <c r="Q689" s="8" t="str">
        <f>_xlfn.XLOOKUP($A689,Cleaned_Hospital_Details!$A:$A,Cleaned_Hospital_Details!E:E)</f>
        <v>Tier - 3</v>
      </c>
      <c r="R689" s="8" t="str">
        <f>_xlfn.XLOOKUP($A689,Cleaned_Hospital_Details!$A:$A,Cleaned_Hospital_Details!F:F)</f>
        <v>R1012</v>
      </c>
      <c r="S689" s="15">
        <f>_xlfn.XLOOKUP($A689,Cleaned_Hospital_Details!$A:$A,Cleaned_Hospital_Details!G:G)</f>
        <v>28091</v>
      </c>
      <c r="T689" s="8">
        <f>_xlfn.XLOOKUP($A689,Cleaned_Hospital_Details!$A:$A,Cleaned_Hospital_Details!H:H)</f>
        <v>46</v>
      </c>
      <c r="U689" s="8" t="str">
        <f>_xlfn.XLOOKUP($A689,Cleaned_Hospital_Details!$A:$A,Cleaned_Hospital_Details!I:I)</f>
        <v>Adult</v>
      </c>
      <c r="V689" t="str">
        <f t="shared" si="10"/>
        <v>Cheryl Mason</v>
      </c>
    </row>
    <row r="690" spans="1:22" ht="15.6" x14ac:dyDescent="0.3">
      <c r="A690" s="10" t="s">
        <v>726</v>
      </c>
      <c r="B690" s="8" t="str">
        <f>VLOOKUP(A690,Cleaned_Customer_Names!A689:D3024,2,0)</f>
        <v>Ms.</v>
      </c>
      <c r="C690" s="8" t="str">
        <f>VLOOKUP(A690,Cleaned_Customer_Names!A689:D3024,3,0)</f>
        <v>Allison</v>
      </c>
      <c r="D690" s="8" t="str">
        <f>VLOOKUP($A690,Cleaned_Customer_Names!$A689:$D3024,4,0)</f>
        <v>Thompson</v>
      </c>
      <c r="E690" s="22">
        <f>VLOOKUP($A690,Cleaned_Medical_Exam!$A689:$J3024,2,0)</f>
        <v>17.195</v>
      </c>
      <c r="F690" s="24">
        <f>VLOOKUP($A690,Cleaned_Medical_Exam!$A689:$J3024,3,0)</f>
        <v>5.29</v>
      </c>
      <c r="G690" s="20" t="str">
        <f>VLOOKUP($A690,Cleaned_Medical_Exam!$A689:$J3024,4,0)</f>
        <v>Yes</v>
      </c>
      <c r="H690" s="20" t="str">
        <f>VLOOKUP($A690,Cleaned_Medical_Exam!$A689:$J3024,5,0)</f>
        <v>No</v>
      </c>
      <c r="I690" s="20" t="str">
        <f>VLOOKUP($A690,Cleaned_Medical_Exam!$A689:$J3024,6,0)</f>
        <v>No</v>
      </c>
      <c r="J690" s="48">
        <f>VLOOKUP($A690,Cleaned_Medical_Exam!$A689:$J3024,7,0)</f>
        <v>0</v>
      </c>
      <c r="K690" s="8" t="str">
        <f>VLOOKUP($A690,Cleaned_Medical_Exam!$A689:$J3024,8,0)</f>
        <v>Yes</v>
      </c>
      <c r="L690" s="20" t="str">
        <f>VLOOKUP($A690,Cleaned_Medical_Exam!$A689:$J3024,9,0)</f>
        <v>Underweight</v>
      </c>
      <c r="M690" s="20" t="str">
        <f>VLOOKUP($A690,Cleaned_Medical_Exam!$A689:$J3024,10,0)</f>
        <v>Normal</v>
      </c>
      <c r="N690" s="48">
        <f>_xlfn.XLOOKUP(A690,Cleaned_Hospital_Details!A:A,Cleaned_Hospital_Details!B:B)</f>
        <v>2</v>
      </c>
      <c r="O690" s="49">
        <f>_xlfn.XLOOKUP($A690,Cleaned_Hospital_Details!$A:$A,Cleaned_Hospital_Details!C:C)</f>
        <v>14455.64</v>
      </c>
      <c r="P690" s="8" t="str">
        <f>_xlfn.XLOOKUP($A690,Cleaned_Hospital_Details!$A:$A,Cleaned_Hospital_Details!D:D)</f>
        <v>Tier - 2</v>
      </c>
      <c r="Q690" s="8" t="str">
        <f>_xlfn.XLOOKUP($A690,Cleaned_Hospital_Details!$A:$A,Cleaned_Hospital_Details!E:E)</f>
        <v>Tier - 3</v>
      </c>
      <c r="R690" s="8" t="str">
        <f>_xlfn.XLOOKUP($A690,Cleaned_Hospital_Details!$A:$A,Cleaned_Hospital_Details!F:F)</f>
        <v>R1024</v>
      </c>
      <c r="S690" s="15">
        <f>_xlfn.XLOOKUP($A690,Cleaned_Hospital_Details!$A:$A,Cleaned_Hospital_Details!G:G)</f>
        <v>35379</v>
      </c>
      <c r="T690" s="8">
        <f>_xlfn.XLOOKUP($A690,Cleaned_Hospital_Details!$A:$A,Cleaned_Hospital_Details!H:H)</f>
        <v>26</v>
      </c>
      <c r="U690" s="8" t="str">
        <f>_xlfn.XLOOKUP($A690,Cleaned_Hospital_Details!$A:$A,Cleaned_Hospital_Details!I:I)</f>
        <v>Adult</v>
      </c>
      <c r="V690" t="str">
        <f t="shared" si="10"/>
        <v>Allison Thompson</v>
      </c>
    </row>
    <row r="691" spans="1:22" ht="15.6" x14ac:dyDescent="0.3">
      <c r="A691" s="10" t="s">
        <v>727</v>
      </c>
      <c r="B691" s="8" t="str">
        <f>VLOOKUP(A691,Cleaned_Customer_Names!A690:D3025,2,0)</f>
        <v>Ms.</v>
      </c>
      <c r="C691" s="8" t="str">
        <f>VLOOKUP(A691,Cleaned_Customer_Names!A690:D3025,3,0)</f>
        <v>Adriana</v>
      </c>
      <c r="D691" s="8" t="str">
        <f>VLOOKUP($A691,Cleaned_Customer_Names!$A690:$D3025,4,0)</f>
        <v>Nelson</v>
      </c>
      <c r="E691" s="22">
        <f>VLOOKUP($A691,Cleaned_Medical_Exam!$A690:$J3025,2,0)</f>
        <v>23.085000000000001</v>
      </c>
      <c r="F691" s="24">
        <f>VLOOKUP($A691,Cleaned_Medical_Exam!$A690:$J3025,3,0)</f>
        <v>4.2699999999999996</v>
      </c>
      <c r="G691" s="20" t="str">
        <f>VLOOKUP($A691,Cleaned_Medical_Exam!$A690:$J3025,4,0)</f>
        <v>Yes</v>
      </c>
      <c r="H691" s="20" t="str">
        <f>VLOOKUP($A691,Cleaned_Medical_Exam!$A690:$J3025,5,0)</f>
        <v>No</v>
      </c>
      <c r="I691" s="20" t="str">
        <f>VLOOKUP($A691,Cleaned_Medical_Exam!$A690:$J3025,6,0)</f>
        <v>No</v>
      </c>
      <c r="J691" s="48">
        <f>VLOOKUP($A691,Cleaned_Medical_Exam!$A690:$J3025,7,0)</f>
        <v>2</v>
      </c>
      <c r="K691" s="8" t="str">
        <f>VLOOKUP($A691,Cleaned_Medical_Exam!$A690:$J3025,8,0)</f>
        <v>No</v>
      </c>
      <c r="L691" s="20" t="str">
        <f>VLOOKUP($A691,Cleaned_Medical_Exam!$A690:$J3025,9,0)</f>
        <v>Healthy Weight</v>
      </c>
      <c r="M691" s="20" t="str">
        <f>VLOOKUP($A691,Cleaned_Medical_Exam!$A690:$J3025,10,0)</f>
        <v>Normal</v>
      </c>
      <c r="N691" s="48">
        <f>_xlfn.XLOOKUP(A691,Cleaned_Hospital_Details!A:A,Cleaned_Hospital_Details!B:B)</f>
        <v>0</v>
      </c>
      <c r="O691" s="49">
        <f>_xlfn.XLOOKUP($A691,Cleaned_Hospital_Details!$A:$A,Cleaned_Hospital_Details!C:C)</f>
        <v>14451.84</v>
      </c>
      <c r="P691" s="8" t="str">
        <f>_xlfn.XLOOKUP($A691,Cleaned_Hospital_Details!$A:$A,Cleaned_Hospital_Details!D:D)</f>
        <v>Tier - 2</v>
      </c>
      <c r="Q691" s="8" t="str">
        <f>_xlfn.XLOOKUP($A691,Cleaned_Hospital_Details!$A:$A,Cleaned_Hospital_Details!E:E)</f>
        <v>Tier - 3</v>
      </c>
      <c r="R691" s="8" t="str">
        <f>_xlfn.XLOOKUP($A691,Cleaned_Hospital_Details!$A:$A,Cleaned_Hospital_Details!F:F)</f>
        <v>R1023</v>
      </c>
      <c r="S691" s="15">
        <f>_xlfn.XLOOKUP($A691,Cleaned_Hospital_Details!$A:$A,Cleaned_Hospital_Details!G:G)</f>
        <v>21765</v>
      </c>
      <c r="T691" s="8">
        <f>_xlfn.XLOOKUP($A691,Cleaned_Hospital_Details!$A:$A,Cleaned_Hospital_Details!H:H)</f>
        <v>63</v>
      </c>
      <c r="U691" s="8" t="str">
        <f>_xlfn.XLOOKUP($A691,Cleaned_Hospital_Details!$A:$A,Cleaned_Hospital_Details!I:I)</f>
        <v>Old</v>
      </c>
      <c r="V691" t="str">
        <f t="shared" si="10"/>
        <v>Adriana Nelson</v>
      </c>
    </row>
    <row r="692" spans="1:22" ht="15.6" x14ac:dyDescent="0.3">
      <c r="A692" s="10" t="s">
        <v>728</v>
      </c>
      <c r="B692" s="8" t="str">
        <f>VLOOKUP(A692,Cleaned_Customer_Names!A691:D3026,2,0)</f>
        <v>Ms.</v>
      </c>
      <c r="C692" s="8" t="str">
        <f>VLOOKUP(A692,Cleaned_Customer_Names!A691:D3026,3,0)</f>
        <v>Miranda</v>
      </c>
      <c r="D692" s="8" t="str">
        <f>VLOOKUP($A692,Cleaned_Customer_Names!$A691:$D3026,4,0)</f>
        <v>Forte</v>
      </c>
      <c r="E692" s="22">
        <f>VLOOKUP($A692,Cleaned_Medical_Exam!$A691:$J3026,2,0)</f>
        <v>21.66</v>
      </c>
      <c r="F692" s="24">
        <f>VLOOKUP($A692,Cleaned_Medical_Exam!$A691:$J3026,3,0)</f>
        <v>5.2</v>
      </c>
      <c r="G692" s="20" t="str">
        <f>VLOOKUP($A692,Cleaned_Medical_Exam!$A691:$J3026,4,0)</f>
        <v>Yes</v>
      </c>
      <c r="H692" s="20" t="str">
        <f>VLOOKUP($A692,Cleaned_Medical_Exam!$A691:$J3026,5,0)</f>
        <v>No</v>
      </c>
      <c r="I692" s="20" t="str">
        <f>VLOOKUP($A692,Cleaned_Medical_Exam!$A691:$J3026,6,0)</f>
        <v>No</v>
      </c>
      <c r="J692" s="48">
        <f>VLOOKUP($A692,Cleaned_Medical_Exam!$A691:$J3026,7,0)</f>
        <v>2</v>
      </c>
      <c r="K692" s="8" t="str">
        <f>VLOOKUP($A692,Cleaned_Medical_Exam!$A691:$J3026,8,0)</f>
        <v>No</v>
      </c>
      <c r="L692" s="20" t="str">
        <f>VLOOKUP($A692,Cleaned_Medical_Exam!$A691:$J3026,9,0)</f>
        <v>Healthy Weight</v>
      </c>
      <c r="M692" s="20" t="str">
        <f>VLOOKUP($A692,Cleaned_Medical_Exam!$A691:$J3026,10,0)</f>
        <v>Normal</v>
      </c>
      <c r="N692" s="48">
        <f>_xlfn.XLOOKUP(A692,Cleaned_Hospital_Details!A:A,Cleaned_Hospital_Details!B:B)</f>
        <v>0</v>
      </c>
      <c r="O692" s="49">
        <f>_xlfn.XLOOKUP($A692,Cleaned_Hospital_Details!$A:$A,Cleaned_Hospital_Details!C:C)</f>
        <v>14449.85</v>
      </c>
      <c r="P692" s="8" t="str">
        <f>_xlfn.XLOOKUP($A692,Cleaned_Hospital_Details!$A:$A,Cleaned_Hospital_Details!D:D)</f>
        <v>Tier - 2</v>
      </c>
      <c r="Q692" s="8" t="str">
        <f>_xlfn.XLOOKUP($A692,Cleaned_Hospital_Details!$A:$A,Cleaned_Hospital_Details!E:E)</f>
        <v>Tier - 1</v>
      </c>
      <c r="R692" s="8" t="str">
        <f>_xlfn.XLOOKUP($A692,Cleaned_Hospital_Details!$A:$A,Cleaned_Hospital_Details!F:F)</f>
        <v>R1024</v>
      </c>
      <c r="S692" s="15">
        <f>_xlfn.XLOOKUP($A692,Cleaned_Hospital_Details!$A:$A,Cleaned_Hospital_Details!G:G)</f>
        <v>21730</v>
      </c>
      <c r="T692" s="8">
        <f>_xlfn.XLOOKUP($A692,Cleaned_Hospital_Details!$A:$A,Cleaned_Hospital_Details!H:H)</f>
        <v>63</v>
      </c>
      <c r="U692" s="8" t="str">
        <f>_xlfn.XLOOKUP($A692,Cleaned_Hospital_Details!$A:$A,Cleaned_Hospital_Details!I:I)</f>
        <v>Old</v>
      </c>
      <c r="V692" t="str">
        <f t="shared" si="10"/>
        <v>Miranda Forte</v>
      </c>
    </row>
    <row r="693" spans="1:22" ht="15.6" x14ac:dyDescent="0.3">
      <c r="A693" s="10" t="s">
        <v>729</v>
      </c>
      <c r="B693" s="8" t="str">
        <f>VLOOKUP(A693,Cleaned_Customer_Names!A692:D3027,2,0)</f>
        <v>Mr.</v>
      </c>
      <c r="C693" s="8" t="str">
        <f>VLOOKUP(A693,Cleaned_Customer_Names!A692:D3027,3,0)</f>
        <v>Roberto</v>
      </c>
      <c r="D693" s="8" t="str">
        <f>VLOOKUP($A693,Cleaned_Customer_Names!$A692:$D3027,4,0)</f>
        <v>Corona</v>
      </c>
      <c r="E693" s="22">
        <f>VLOOKUP($A693,Cleaned_Medical_Exam!$A692:$J3027,2,0)</f>
        <v>36.47</v>
      </c>
      <c r="F693" s="24">
        <f>VLOOKUP($A693,Cleaned_Medical_Exam!$A692:$J3027,3,0)</f>
        <v>8.23</v>
      </c>
      <c r="G693" s="20" t="str">
        <f>VLOOKUP($A693,Cleaned_Medical_Exam!$A692:$J3027,4,0)</f>
        <v>Yes</v>
      </c>
      <c r="H693" s="20" t="str">
        <f>VLOOKUP($A693,Cleaned_Medical_Exam!$A692:$J3027,5,0)</f>
        <v>No</v>
      </c>
      <c r="I693" s="20" t="str">
        <f>VLOOKUP($A693,Cleaned_Medical_Exam!$A692:$J3027,6,0)</f>
        <v>No</v>
      </c>
      <c r="J693" s="48">
        <f>VLOOKUP($A693,Cleaned_Medical_Exam!$A692:$J3027,7,0)</f>
        <v>0</v>
      </c>
      <c r="K693" s="8" t="str">
        <f>VLOOKUP($A693,Cleaned_Medical_Exam!$A692:$J3027,8,0)</f>
        <v>No</v>
      </c>
      <c r="L693" s="20" t="str">
        <f>VLOOKUP($A693,Cleaned_Medical_Exam!$A692:$J3027,9,0)</f>
        <v>Obesity</v>
      </c>
      <c r="M693" s="20" t="str">
        <f>VLOOKUP($A693,Cleaned_Medical_Exam!$A692:$J3027,10,0)</f>
        <v>Diabetes</v>
      </c>
      <c r="N693" s="48">
        <f>_xlfn.XLOOKUP(A693,Cleaned_Hospital_Details!A:A,Cleaned_Hospital_Details!B:B)</f>
        <v>0</v>
      </c>
      <c r="O693" s="49">
        <f>_xlfn.XLOOKUP($A693,Cleaned_Hospital_Details!$A:$A,Cleaned_Hospital_Details!C:C)</f>
        <v>14427.63</v>
      </c>
      <c r="P693" s="8" t="str">
        <f>_xlfn.XLOOKUP($A693,Cleaned_Hospital_Details!$A:$A,Cleaned_Hospital_Details!D:D)</f>
        <v>Tier - 2</v>
      </c>
      <c r="Q693" s="8" t="str">
        <f>_xlfn.XLOOKUP($A693,Cleaned_Hospital_Details!$A:$A,Cleaned_Hospital_Details!E:E)</f>
        <v>Tier - 2</v>
      </c>
      <c r="R693" s="8" t="str">
        <f>_xlfn.XLOOKUP($A693,Cleaned_Hospital_Details!$A:$A,Cleaned_Hospital_Details!F:F)</f>
        <v>R1021</v>
      </c>
      <c r="S693" s="15">
        <f>_xlfn.XLOOKUP($A693,Cleaned_Hospital_Details!$A:$A,Cleaned_Hospital_Details!G:G)</f>
        <v>24780</v>
      </c>
      <c r="T693" s="8">
        <f>_xlfn.XLOOKUP($A693,Cleaned_Hospital_Details!$A:$A,Cleaned_Hospital_Details!H:H)</f>
        <v>55</v>
      </c>
      <c r="U693" s="8" t="str">
        <f>_xlfn.XLOOKUP($A693,Cleaned_Hospital_Details!$A:$A,Cleaned_Hospital_Details!I:I)</f>
        <v>Old</v>
      </c>
      <c r="V693" t="str">
        <f t="shared" si="10"/>
        <v>Roberto Corona</v>
      </c>
    </row>
    <row r="694" spans="1:22" ht="15.6" x14ac:dyDescent="0.3">
      <c r="A694" s="10" t="s">
        <v>730</v>
      </c>
      <c r="B694" s="8" t="str">
        <f>VLOOKUP(A694,Cleaned_Customer_Names!A693:D3028,2,0)</f>
        <v>Mrs.</v>
      </c>
      <c r="C694" s="8" t="str">
        <f>VLOOKUP(A694,Cleaned_Customer_Names!A693:D3028,3,0)</f>
        <v>Rebecca</v>
      </c>
      <c r="D694" s="8" t="str">
        <f>VLOOKUP($A694,Cleaned_Customer_Names!$A693:$D3028,4,0)</f>
        <v>McCollum</v>
      </c>
      <c r="E694" s="22">
        <f>VLOOKUP($A694,Cleaned_Medical_Exam!$A693:$J3028,2,0)</f>
        <v>36.08</v>
      </c>
      <c r="F694" s="24">
        <f>VLOOKUP($A694,Cleaned_Medical_Exam!$A693:$J3028,3,0)</f>
        <v>10.33</v>
      </c>
      <c r="G694" s="20" t="str">
        <f>VLOOKUP($A694,Cleaned_Medical_Exam!$A693:$J3028,4,0)</f>
        <v>Yes</v>
      </c>
      <c r="H694" s="20" t="str">
        <f>VLOOKUP($A694,Cleaned_Medical_Exam!$A693:$J3028,5,0)</f>
        <v>No</v>
      </c>
      <c r="I694" s="20" t="str">
        <f>VLOOKUP($A694,Cleaned_Medical_Exam!$A693:$J3028,6,0)</f>
        <v>No</v>
      </c>
      <c r="J694" s="48">
        <f>VLOOKUP($A694,Cleaned_Medical_Exam!$A693:$J3028,7,0)</f>
        <v>0</v>
      </c>
      <c r="K694" s="8" t="str">
        <f>VLOOKUP($A694,Cleaned_Medical_Exam!$A693:$J3028,8,0)</f>
        <v>No</v>
      </c>
      <c r="L694" s="20" t="str">
        <f>VLOOKUP($A694,Cleaned_Medical_Exam!$A693:$J3028,9,0)</f>
        <v>Obesity</v>
      </c>
      <c r="M694" s="20" t="str">
        <f>VLOOKUP($A694,Cleaned_Medical_Exam!$A693:$J3028,10,0)</f>
        <v>Diabetes</v>
      </c>
      <c r="N694" s="48">
        <f>_xlfn.XLOOKUP(A694,Cleaned_Hospital_Details!A:A,Cleaned_Hospital_Details!B:B)</f>
        <v>0</v>
      </c>
      <c r="O694" s="49">
        <f>_xlfn.XLOOKUP($A694,Cleaned_Hospital_Details!$A:$A,Cleaned_Hospital_Details!C:C)</f>
        <v>14426.66</v>
      </c>
      <c r="P694" s="8" t="str">
        <f>_xlfn.XLOOKUP($A694,Cleaned_Hospital_Details!$A:$A,Cleaned_Hospital_Details!D:D)</f>
        <v>Tier - 2</v>
      </c>
      <c r="Q694" s="8" t="str">
        <f>_xlfn.XLOOKUP($A694,Cleaned_Hospital_Details!$A:$A,Cleaned_Hospital_Details!E:E)</f>
        <v>Tier - 2</v>
      </c>
      <c r="R694" s="8" t="str">
        <f>_xlfn.XLOOKUP($A694,Cleaned_Hospital_Details!$A:$A,Cleaned_Hospital_Details!F:F)</f>
        <v>R1026</v>
      </c>
      <c r="S694" s="15">
        <f>_xlfn.XLOOKUP($A694,Cleaned_Hospital_Details!$A:$A,Cleaned_Hospital_Details!G:G)</f>
        <v>24699</v>
      </c>
      <c r="T694" s="8">
        <f>_xlfn.XLOOKUP($A694,Cleaned_Hospital_Details!$A:$A,Cleaned_Hospital_Details!H:H)</f>
        <v>55</v>
      </c>
      <c r="U694" s="8" t="str">
        <f>_xlfn.XLOOKUP($A694,Cleaned_Hospital_Details!$A:$A,Cleaned_Hospital_Details!I:I)</f>
        <v>Old</v>
      </c>
      <c r="V694" t="str">
        <f t="shared" si="10"/>
        <v>Rebecca McCollum</v>
      </c>
    </row>
    <row r="695" spans="1:22" ht="15.6" x14ac:dyDescent="0.3">
      <c r="A695" s="10" t="s">
        <v>731</v>
      </c>
      <c r="B695" s="8" t="str">
        <f>VLOOKUP(A695,Cleaned_Customer_Names!A694:D3029,2,0)</f>
        <v>Ms.</v>
      </c>
      <c r="C695" s="8" t="str">
        <f>VLOOKUP(A695,Cleaned_Customer_Names!A694:D3029,3,0)</f>
        <v>Tiffany</v>
      </c>
      <c r="D695" s="8" t="str">
        <f>VLOOKUP($A695,Cleaned_Customer_Names!$A694:$D3029,4,0)</f>
        <v>Hevner</v>
      </c>
      <c r="E695" s="22">
        <f>VLOOKUP($A695,Cleaned_Medical_Exam!$A694:$J3029,2,0)</f>
        <v>23.18</v>
      </c>
      <c r="F695" s="24">
        <f>VLOOKUP($A695,Cleaned_Medical_Exam!$A694:$J3029,3,0)</f>
        <v>6.13</v>
      </c>
      <c r="G695" s="20" t="str">
        <f>VLOOKUP($A695,Cleaned_Medical_Exam!$A694:$J3029,4,0)</f>
        <v>No</v>
      </c>
      <c r="H695" s="20" t="str">
        <f>VLOOKUP($A695,Cleaned_Medical_Exam!$A694:$J3029,5,0)</f>
        <v>No</v>
      </c>
      <c r="I695" s="20" t="str">
        <f>VLOOKUP($A695,Cleaned_Medical_Exam!$A694:$J3029,6,0)</f>
        <v>No</v>
      </c>
      <c r="J695" s="48">
        <f>VLOOKUP($A695,Cleaned_Medical_Exam!$A694:$J3029,7,0)</f>
        <v>0</v>
      </c>
      <c r="K695" s="8" t="str">
        <f>VLOOKUP($A695,Cleaned_Medical_Exam!$A694:$J3029,8,0)</f>
        <v>No</v>
      </c>
      <c r="L695" s="20" t="str">
        <f>VLOOKUP($A695,Cleaned_Medical_Exam!$A694:$J3029,9,0)</f>
        <v>Healthy Weight</v>
      </c>
      <c r="M695" s="20" t="str">
        <f>VLOOKUP($A695,Cleaned_Medical_Exam!$A694:$J3029,10,0)</f>
        <v>Prediabetes</v>
      </c>
      <c r="N695" s="48">
        <f>_xlfn.XLOOKUP(A695,Cleaned_Hospital_Details!A:A,Cleaned_Hospital_Details!B:B)</f>
        <v>2</v>
      </c>
      <c r="O695" s="49">
        <f>_xlfn.XLOOKUP($A695,Cleaned_Hospital_Details!$A:$A,Cleaned_Hospital_Details!C:C)</f>
        <v>14426.07</v>
      </c>
      <c r="P695" s="8" t="str">
        <f>_xlfn.XLOOKUP($A695,Cleaned_Hospital_Details!$A:$A,Cleaned_Hospital_Details!D:D)</f>
        <v>Tier - 2</v>
      </c>
      <c r="Q695" s="8" t="str">
        <f>_xlfn.XLOOKUP($A695,Cleaned_Hospital_Details!$A:$A,Cleaned_Hospital_Details!E:E)</f>
        <v>Tier - 1</v>
      </c>
      <c r="R695" s="8" t="str">
        <f>_xlfn.XLOOKUP($A695,Cleaned_Hospital_Details!$A:$A,Cleaned_Hospital_Details!F:F)</f>
        <v>R1012</v>
      </c>
      <c r="S695" s="15">
        <f>_xlfn.XLOOKUP($A695,Cleaned_Hospital_Details!$A:$A,Cleaned_Hospital_Details!G:G)</f>
        <v>36382</v>
      </c>
      <c r="T695" s="8">
        <f>_xlfn.XLOOKUP($A695,Cleaned_Hospital_Details!$A:$A,Cleaned_Hospital_Details!H:H)</f>
        <v>23</v>
      </c>
      <c r="U695" s="8" t="str">
        <f>_xlfn.XLOOKUP($A695,Cleaned_Hospital_Details!$A:$A,Cleaned_Hospital_Details!I:I)</f>
        <v>Adult</v>
      </c>
      <c r="V695" t="str">
        <f t="shared" si="10"/>
        <v>Tiffany Hevner</v>
      </c>
    </row>
    <row r="696" spans="1:22" ht="15.6" x14ac:dyDescent="0.3">
      <c r="A696" s="10" t="s">
        <v>732</v>
      </c>
      <c r="B696" s="8" t="str">
        <f>VLOOKUP(A696,Cleaned_Customer_Names!A695:D3030,2,0)</f>
        <v>Mr.</v>
      </c>
      <c r="C696" s="8" t="str">
        <f>VLOOKUP(A696,Cleaned_Customer_Names!A695:D3030,3,0)</f>
        <v>Alexander</v>
      </c>
      <c r="D696" s="8" t="str">
        <f>VLOOKUP($A696,Cleaned_Customer_Names!$A695:$D3030,4,0)</f>
        <v>Looi</v>
      </c>
      <c r="E696" s="22">
        <f>VLOOKUP($A696,Cleaned_Medical_Exam!$A695:$J3030,2,0)</f>
        <v>39.159999999999997</v>
      </c>
      <c r="F696" s="24">
        <f>VLOOKUP($A696,Cleaned_Medical_Exam!$A695:$J3030,3,0)</f>
        <v>8.08</v>
      </c>
      <c r="G696" s="20" t="str">
        <f>VLOOKUP($A696,Cleaned_Medical_Exam!$A695:$J3030,4,0)</f>
        <v>No</v>
      </c>
      <c r="H696" s="20" t="str">
        <f>VLOOKUP($A696,Cleaned_Medical_Exam!$A695:$J3030,5,0)</f>
        <v>No</v>
      </c>
      <c r="I696" s="20" t="str">
        <f>VLOOKUP($A696,Cleaned_Medical_Exam!$A695:$J3030,6,0)</f>
        <v>No</v>
      </c>
      <c r="J696" s="48">
        <f>VLOOKUP($A696,Cleaned_Medical_Exam!$A695:$J3030,7,0)</f>
        <v>3</v>
      </c>
      <c r="K696" s="8" t="str">
        <f>VLOOKUP($A696,Cleaned_Medical_Exam!$A695:$J3030,8,0)</f>
        <v>No</v>
      </c>
      <c r="L696" s="20" t="str">
        <f>VLOOKUP($A696,Cleaned_Medical_Exam!$A695:$J3030,9,0)</f>
        <v>Obesity</v>
      </c>
      <c r="M696" s="20" t="str">
        <f>VLOOKUP($A696,Cleaned_Medical_Exam!$A695:$J3030,10,0)</f>
        <v>Diabetes</v>
      </c>
      <c r="N696" s="48">
        <f>_xlfn.XLOOKUP(A696,Cleaned_Hospital_Details!A:A,Cleaned_Hospital_Details!B:B)</f>
        <v>1</v>
      </c>
      <c r="O696" s="49">
        <f>_xlfn.XLOOKUP($A696,Cleaned_Hospital_Details!$A:$A,Cleaned_Hospital_Details!C:C)</f>
        <v>14418.28</v>
      </c>
      <c r="P696" s="8" t="str">
        <f>_xlfn.XLOOKUP($A696,Cleaned_Hospital_Details!$A:$A,Cleaned_Hospital_Details!D:D)</f>
        <v>Tier - 2</v>
      </c>
      <c r="Q696" s="8" t="str">
        <f>_xlfn.XLOOKUP($A696,Cleaned_Hospital_Details!$A:$A,Cleaned_Hospital_Details!E:E)</f>
        <v>Tier - 3</v>
      </c>
      <c r="R696" s="8" t="str">
        <f>_xlfn.XLOOKUP($A696,Cleaned_Hospital_Details!$A:$A,Cleaned_Hospital_Details!F:F)</f>
        <v>R1013</v>
      </c>
      <c r="S696" s="15">
        <f>_xlfn.XLOOKUP($A696,Cleaned_Hospital_Details!$A:$A,Cleaned_Hospital_Details!G:G)</f>
        <v>21448</v>
      </c>
      <c r="T696" s="8">
        <f>_xlfn.XLOOKUP($A696,Cleaned_Hospital_Details!$A:$A,Cleaned_Hospital_Details!H:H)</f>
        <v>64</v>
      </c>
      <c r="U696" s="8" t="str">
        <f>_xlfn.XLOOKUP($A696,Cleaned_Hospital_Details!$A:$A,Cleaned_Hospital_Details!I:I)</f>
        <v>Old</v>
      </c>
      <c r="V696" t="str">
        <f t="shared" si="10"/>
        <v>Alexander Looi</v>
      </c>
    </row>
    <row r="697" spans="1:22" ht="15.6" x14ac:dyDescent="0.3">
      <c r="A697" s="10" t="s">
        <v>733</v>
      </c>
      <c r="B697" s="8" t="str">
        <f>VLOOKUP(A697,Cleaned_Customer_Names!A696:D3031,2,0)</f>
        <v>Mr.</v>
      </c>
      <c r="C697" s="8" t="str">
        <f>VLOOKUP(A697,Cleaned_Customer_Names!A696:D3031,3,0)</f>
        <v>Rich</v>
      </c>
      <c r="D697" s="8" t="str">
        <f>VLOOKUP($A697,Cleaned_Customer_Names!$A696:$D3031,4,0)</f>
        <v>Power</v>
      </c>
      <c r="E697" s="22">
        <f>VLOOKUP($A697,Cleaned_Medical_Exam!$A696:$J3031,2,0)</f>
        <v>38.19</v>
      </c>
      <c r="F697" s="24">
        <f>VLOOKUP($A697,Cleaned_Medical_Exam!$A696:$J3031,3,0)</f>
        <v>10.49</v>
      </c>
      <c r="G697" s="20" t="str">
        <f>VLOOKUP($A697,Cleaned_Medical_Exam!$A696:$J3031,4,0)</f>
        <v>No</v>
      </c>
      <c r="H697" s="20" t="str">
        <f>VLOOKUP($A697,Cleaned_Medical_Exam!$A696:$J3031,5,0)</f>
        <v>No</v>
      </c>
      <c r="I697" s="20" t="str">
        <f>VLOOKUP($A697,Cleaned_Medical_Exam!$A696:$J3031,6,0)</f>
        <v>No</v>
      </c>
      <c r="J697" s="48">
        <f>VLOOKUP($A697,Cleaned_Medical_Exam!$A696:$J3031,7,0)</f>
        <v>3</v>
      </c>
      <c r="K697" s="8" t="str">
        <f>VLOOKUP($A697,Cleaned_Medical_Exam!$A696:$J3031,8,0)</f>
        <v>No</v>
      </c>
      <c r="L697" s="20" t="str">
        <f>VLOOKUP($A697,Cleaned_Medical_Exam!$A696:$J3031,9,0)</f>
        <v>Obesity</v>
      </c>
      <c r="M697" s="20" t="str">
        <f>VLOOKUP($A697,Cleaned_Medical_Exam!$A696:$J3031,10,0)</f>
        <v>Diabetes</v>
      </c>
      <c r="N697" s="48">
        <f>_xlfn.XLOOKUP(A697,Cleaned_Hospital_Details!A:A,Cleaned_Hospital_Details!B:B)</f>
        <v>0</v>
      </c>
      <c r="O697" s="49">
        <f>_xlfn.XLOOKUP($A697,Cleaned_Hospital_Details!$A:$A,Cleaned_Hospital_Details!C:C)</f>
        <v>14410.93</v>
      </c>
      <c r="P697" s="8" t="str">
        <f>_xlfn.XLOOKUP($A697,Cleaned_Hospital_Details!$A:$A,Cleaned_Hospital_Details!D:D)</f>
        <v>Tier - 2</v>
      </c>
      <c r="Q697" s="8" t="str">
        <f>_xlfn.XLOOKUP($A697,Cleaned_Hospital_Details!$A:$A,Cleaned_Hospital_Details!E:E)</f>
        <v>Tier - 2</v>
      </c>
      <c r="R697" s="8" t="str">
        <f>_xlfn.XLOOKUP($A697,Cleaned_Hospital_Details!$A:$A,Cleaned_Hospital_Details!F:F)</f>
        <v>R1016</v>
      </c>
      <c r="S697" s="15">
        <f>_xlfn.XLOOKUP($A697,Cleaned_Hospital_Details!$A:$A,Cleaned_Hospital_Details!G:G)</f>
        <v>21395</v>
      </c>
      <c r="T697" s="8">
        <f>_xlfn.XLOOKUP($A697,Cleaned_Hospital_Details!$A:$A,Cleaned_Hospital_Details!H:H)</f>
        <v>64</v>
      </c>
      <c r="U697" s="8" t="str">
        <f>_xlfn.XLOOKUP($A697,Cleaned_Hospital_Details!$A:$A,Cleaned_Hospital_Details!I:I)</f>
        <v>Old</v>
      </c>
      <c r="V697" t="str">
        <f t="shared" si="10"/>
        <v>Rich Power</v>
      </c>
    </row>
    <row r="698" spans="1:22" ht="15.6" x14ac:dyDescent="0.3">
      <c r="A698" s="10" t="s">
        <v>734</v>
      </c>
      <c r="B698" s="8" t="str">
        <f>VLOOKUP(A698,Cleaned_Customer_Names!A697:D3032,2,0)</f>
        <v>Mr.</v>
      </c>
      <c r="C698" s="8" t="str">
        <f>VLOOKUP(A698,Cleaned_Customer_Names!A697:D3032,3,0)</f>
        <v>Aaron</v>
      </c>
      <c r="D698" s="8" t="str">
        <f>VLOOKUP($A698,Cleaned_Customer_Names!$A697:$D3032,4,0)</f>
        <v>Routon</v>
      </c>
      <c r="E698" s="22">
        <f>VLOOKUP($A698,Cleaned_Medical_Exam!$A697:$J3032,2,0)</f>
        <v>26.41</v>
      </c>
      <c r="F698" s="24">
        <f>VLOOKUP($A698,Cleaned_Medical_Exam!$A697:$J3032,3,0)</f>
        <v>8.11</v>
      </c>
      <c r="G698" s="20" t="str">
        <f>VLOOKUP($A698,Cleaned_Medical_Exam!$A697:$J3032,4,0)</f>
        <v>No</v>
      </c>
      <c r="H698" s="20" t="str">
        <f>VLOOKUP($A698,Cleaned_Medical_Exam!$A697:$J3032,5,0)</f>
        <v>No</v>
      </c>
      <c r="I698" s="20" t="str">
        <f>VLOOKUP($A698,Cleaned_Medical_Exam!$A697:$J3032,6,0)</f>
        <v>No</v>
      </c>
      <c r="J698" s="48">
        <f>VLOOKUP($A698,Cleaned_Medical_Exam!$A697:$J3032,7,0)</f>
        <v>3</v>
      </c>
      <c r="K698" s="8" t="str">
        <f>VLOOKUP($A698,Cleaned_Medical_Exam!$A697:$J3032,8,0)</f>
        <v>No</v>
      </c>
      <c r="L698" s="20" t="str">
        <f>VLOOKUP($A698,Cleaned_Medical_Exam!$A697:$J3032,9,0)</f>
        <v>Overweight</v>
      </c>
      <c r="M698" s="20" t="str">
        <f>VLOOKUP($A698,Cleaned_Medical_Exam!$A697:$J3032,10,0)</f>
        <v>Diabetes</v>
      </c>
      <c r="N698" s="48">
        <f>_xlfn.XLOOKUP(A698,Cleaned_Hospital_Details!A:A,Cleaned_Hospital_Details!B:B)</f>
        <v>0</v>
      </c>
      <c r="O698" s="49">
        <f>_xlfn.XLOOKUP($A698,Cleaned_Hospital_Details!$A:$A,Cleaned_Hospital_Details!C:C)</f>
        <v>14394.56</v>
      </c>
      <c r="P698" s="8" t="str">
        <f>_xlfn.XLOOKUP($A698,Cleaned_Hospital_Details!$A:$A,Cleaned_Hospital_Details!D:D)</f>
        <v>Tier - 2</v>
      </c>
      <c r="Q698" s="8" t="str">
        <f>_xlfn.XLOOKUP($A698,Cleaned_Hospital_Details!$A:$A,Cleaned_Hospital_Details!E:E)</f>
        <v>Tier - 1</v>
      </c>
      <c r="R698" s="8" t="str">
        <f>_xlfn.XLOOKUP($A698,Cleaned_Hospital_Details!$A:$A,Cleaned_Hospital_Details!F:F)</f>
        <v>R1018</v>
      </c>
      <c r="S698" s="15">
        <f>_xlfn.XLOOKUP($A698,Cleaned_Hospital_Details!$A:$A,Cleaned_Hospital_Details!G:G)</f>
        <v>21442</v>
      </c>
      <c r="T698" s="8">
        <f>_xlfn.XLOOKUP($A698,Cleaned_Hospital_Details!$A:$A,Cleaned_Hospital_Details!H:H)</f>
        <v>64</v>
      </c>
      <c r="U698" s="8" t="str">
        <f>_xlfn.XLOOKUP($A698,Cleaned_Hospital_Details!$A:$A,Cleaned_Hospital_Details!I:I)</f>
        <v>Old</v>
      </c>
      <c r="V698" t="str">
        <f t="shared" si="10"/>
        <v>Aaron Routon</v>
      </c>
    </row>
    <row r="699" spans="1:22" ht="15.6" x14ac:dyDescent="0.3">
      <c r="A699" s="10" t="s">
        <v>735</v>
      </c>
      <c r="B699" s="8" t="str">
        <f>VLOOKUP(A699,Cleaned_Customer_Names!A698:D3033,2,0)</f>
        <v>Ms.</v>
      </c>
      <c r="C699" s="8" t="str">
        <f>VLOOKUP(A699,Cleaned_Customer_Names!A698:D3033,3,0)</f>
        <v>Kate</v>
      </c>
      <c r="D699" s="8" t="str">
        <f>VLOOKUP($A699,Cleaned_Customer_Names!$A698:$D3033,4,0)</f>
        <v>Dochelli</v>
      </c>
      <c r="E699" s="22">
        <f>VLOOKUP($A699,Cleaned_Medical_Exam!$A698:$J3033,2,0)</f>
        <v>28.785</v>
      </c>
      <c r="F699" s="24">
        <f>VLOOKUP($A699,Cleaned_Medical_Exam!$A698:$J3033,3,0)</f>
        <v>6.6</v>
      </c>
      <c r="G699" s="20" t="str">
        <f>VLOOKUP($A699,Cleaned_Medical_Exam!$A698:$J3033,4,0)</f>
        <v>No</v>
      </c>
      <c r="H699" s="20" t="str">
        <f>VLOOKUP($A699,Cleaned_Medical_Exam!$A698:$J3033,5,0)</f>
        <v>No</v>
      </c>
      <c r="I699" s="20" t="str">
        <f>VLOOKUP($A699,Cleaned_Medical_Exam!$A698:$J3033,6,0)</f>
        <v>No</v>
      </c>
      <c r="J699" s="48">
        <f>VLOOKUP($A699,Cleaned_Medical_Exam!$A698:$J3033,7,0)</f>
        <v>0</v>
      </c>
      <c r="K699" s="8" t="str">
        <f>VLOOKUP($A699,Cleaned_Medical_Exam!$A698:$J3033,8,0)</f>
        <v>No</v>
      </c>
      <c r="L699" s="20" t="str">
        <f>VLOOKUP($A699,Cleaned_Medical_Exam!$A698:$J3033,9,0)</f>
        <v>Overweight</v>
      </c>
      <c r="M699" s="20" t="str">
        <f>VLOOKUP($A699,Cleaned_Medical_Exam!$A698:$J3033,10,0)</f>
        <v>Diabetes</v>
      </c>
      <c r="N699" s="48">
        <f>_xlfn.XLOOKUP(A699,Cleaned_Hospital_Details!A:A,Cleaned_Hospital_Details!B:B)</f>
        <v>4</v>
      </c>
      <c r="O699" s="49">
        <f>_xlfn.XLOOKUP($A699,Cleaned_Hospital_Details!$A:$A,Cleaned_Hospital_Details!C:C)</f>
        <v>14394.4</v>
      </c>
      <c r="P699" s="8" t="str">
        <f>_xlfn.XLOOKUP($A699,Cleaned_Hospital_Details!$A:$A,Cleaned_Hospital_Details!D:D)</f>
        <v>Tier - 2</v>
      </c>
      <c r="Q699" s="8" t="str">
        <f>_xlfn.XLOOKUP($A699,Cleaned_Hospital_Details!$A:$A,Cleaned_Hospital_Details!E:E)</f>
        <v>Tier - 3</v>
      </c>
      <c r="R699" s="8" t="str">
        <f>_xlfn.XLOOKUP($A699,Cleaned_Hospital_Details!$A:$A,Cleaned_Hospital_Details!F:F)</f>
        <v>R1024</v>
      </c>
      <c r="S699" s="15">
        <f>_xlfn.XLOOKUP($A699,Cleaned_Hospital_Details!$A:$A,Cleaned_Hospital_Details!G:G)</f>
        <v>23915</v>
      </c>
      <c r="T699" s="8">
        <f>_xlfn.XLOOKUP($A699,Cleaned_Hospital_Details!$A:$A,Cleaned_Hospital_Details!H:H)</f>
        <v>57</v>
      </c>
      <c r="U699" s="8" t="str">
        <f>_xlfn.XLOOKUP($A699,Cleaned_Hospital_Details!$A:$A,Cleaned_Hospital_Details!I:I)</f>
        <v>Old</v>
      </c>
      <c r="V699" t="str">
        <f t="shared" si="10"/>
        <v>Kate Dochelli</v>
      </c>
    </row>
    <row r="700" spans="1:22" ht="15.6" x14ac:dyDescent="0.3">
      <c r="A700" s="10" t="s">
        <v>736</v>
      </c>
      <c r="B700" s="8" t="str">
        <f>VLOOKUP(A700,Cleaned_Customer_Names!A699:D3034,2,0)</f>
        <v>Ms.</v>
      </c>
      <c r="C700" s="8" t="str">
        <f>VLOOKUP(A700,Cleaned_Customer_Names!A699:D3034,3,0)</f>
        <v>Maria</v>
      </c>
      <c r="D700" s="8" t="str">
        <f>VLOOKUP($A700,Cleaned_Customer_Names!$A699:$D3034,4,0)</f>
        <v>Gillespie</v>
      </c>
      <c r="E700" s="22">
        <f>VLOOKUP($A700,Cleaned_Medical_Exam!$A699:$J3034,2,0)</f>
        <v>26.695</v>
      </c>
      <c r="F700" s="24">
        <f>VLOOKUP($A700,Cleaned_Medical_Exam!$A699:$J3034,3,0)</f>
        <v>10.14</v>
      </c>
      <c r="G700" s="20" t="str">
        <f>VLOOKUP($A700,Cleaned_Medical_Exam!$A699:$J3034,4,0)</f>
        <v>Yes</v>
      </c>
      <c r="H700" s="20" t="str">
        <f>VLOOKUP($A700,Cleaned_Medical_Exam!$A699:$J3034,5,0)</f>
        <v>No</v>
      </c>
      <c r="I700" s="20" t="str">
        <f>VLOOKUP($A700,Cleaned_Medical_Exam!$A699:$J3034,6,0)</f>
        <v>Yes</v>
      </c>
      <c r="J700" s="48">
        <f>VLOOKUP($A700,Cleaned_Medical_Exam!$A699:$J3034,7,0)</f>
        <v>1</v>
      </c>
      <c r="K700" s="8" t="str">
        <f>VLOOKUP($A700,Cleaned_Medical_Exam!$A699:$J3034,8,0)</f>
        <v>No</v>
      </c>
      <c r="L700" s="20" t="str">
        <f>VLOOKUP($A700,Cleaned_Medical_Exam!$A699:$J3034,9,0)</f>
        <v>Overweight</v>
      </c>
      <c r="M700" s="20" t="str">
        <f>VLOOKUP($A700,Cleaned_Medical_Exam!$A699:$J3034,10,0)</f>
        <v>Diabetes</v>
      </c>
      <c r="N700" s="48">
        <f>_xlfn.XLOOKUP(A700,Cleaned_Hospital_Details!A:A,Cleaned_Hospital_Details!B:B)</f>
        <v>3</v>
      </c>
      <c r="O700" s="49">
        <f>_xlfn.XLOOKUP($A700,Cleaned_Hospital_Details!$A:$A,Cleaned_Hospital_Details!C:C)</f>
        <v>14382.71</v>
      </c>
      <c r="P700" s="8" t="str">
        <f>_xlfn.XLOOKUP($A700,Cleaned_Hospital_Details!$A:$A,Cleaned_Hospital_Details!D:D)</f>
        <v>Tier - 2</v>
      </c>
      <c r="Q700" s="8" t="str">
        <f>_xlfn.XLOOKUP($A700,Cleaned_Hospital_Details!$A:$A,Cleaned_Hospital_Details!E:E)</f>
        <v>Tier - 2</v>
      </c>
      <c r="R700" s="8" t="str">
        <f>_xlfn.XLOOKUP($A700,Cleaned_Hospital_Details!$A:$A,Cleaned_Hospital_Details!F:F)</f>
        <v>R1012</v>
      </c>
      <c r="S700" s="15">
        <f>_xlfn.XLOOKUP($A700,Cleaned_Hospital_Details!$A:$A,Cleaned_Hospital_Details!G:G)</f>
        <v>23208</v>
      </c>
      <c r="T700" s="8">
        <f>_xlfn.XLOOKUP($A700,Cleaned_Hospital_Details!$A:$A,Cleaned_Hospital_Details!H:H)</f>
        <v>59</v>
      </c>
      <c r="U700" s="8" t="str">
        <f>_xlfn.XLOOKUP($A700,Cleaned_Hospital_Details!$A:$A,Cleaned_Hospital_Details!I:I)</f>
        <v>Old</v>
      </c>
      <c r="V700" t="str">
        <f t="shared" si="10"/>
        <v>Maria Gillespie</v>
      </c>
    </row>
    <row r="701" spans="1:22" ht="15.6" x14ac:dyDescent="0.3">
      <c r="A701" s="10" t="s">
        <v>737</v>
      </c>
      <c r="B701" s="8" t="str">
        <f>VLOOKUP(A701,Cleaned_Customer_Names!A700:D3035,2,0)</f>
        <v>Mr.</v>
      </c>
      <c r="C701" s="8" t="str">
        <f>VLOOKUP(A701,Cleaned_Customer_Names!A700:D3035,3,0)</f>
        <v>Daven</v>
      </c>
      <c r="D701" s="8" t="str">
        <f>VLOOKUP($A701,Cleaned_Customer_Names!$A700:$D3035,4,0)</f>
        <v>Oskvig</v>
      </c>
      <c r="E701" s="22">
        <f>VLOOKUP($A701,Cleaned_Medical_Exam!$A700:$J3035,2,0)</f>
        <v>32.799999999999997</v>
      </c>
      <c r="F701" s="24">
        <f>VLOOKUP($A701,Cleaned_Medical_Exam!$A700:$J3035,3,0)</f>
        <v>6.06</v>
      </c>
      <c r="G701" s="20" t="str">
        <f>VLOOKUP($A701,Cleaned_Medical_Exam!$A700:$J3035,4,0)</f>
        <v>Yes</v>
      </c>
      <c r="H701" s="20" t="str">
        <f>VLOOKUP($A701,Cleaned_Medical_Exam!$A700:$J3035,5,0)</f>
        <v>No</v>
      </c>
      <c r="I701" s="20" t="str">
        <f>VLOOKUP($A701,Cleaned_Medical_Exam!$A700:$J3035,6,0)</f>
        <v>No</v>
      </c>
      <c r="J701" s="48">
        <f>VLOOKUP($A701,Cleaned_Medical_Exam!$A700:$J3035,7,0)</f>
        <v>1</v>
      </c>
      <c r="K701" s="8" t="str">
        <f>VLOOKUP($A701,Cleaned_Medical_Exam!$A700:$J3035,8,0)</f>
        <v>No</v>
      </c>
      <c r="L701" s="20" t="str">
        <f>VLOOKUP($A701,Cleaned_Medical_Exam!$A700:$J3035,9,0)</f>
        <v>Obesity</v>
      </c>
      <c r="M701" s="20" t="str">
        <f>VLOOKUP($A701,Cleaned_Medical_Exam!$A700:$J3035,10,0)</f>
        <v>Prediabetes</v>
      </c>
      <c r="N701" s="48">
        <f>_xlfn.XLOOKUP(A701,Cleaned_Hospital_Details!A:A,Cleaned_Hospital_Details!B:B)</f>
        <v>1</v>
      </c>
      <c r="O701" s="49">
        <f>_xlfn.XLOOKUP($A701,Cleaned_Hospital_Details!$A:$A,Cleaned_Hospital_Details!C:C)</f>
        <v>14358.36</v>
      </c>
      <c r="P701" s="8" t="str">
        <f>_xlfn.XLOOKUP($A701,Cleaned_Hospital_Details!$A:$A,Cleaned_Hospital_Details!D:D)</f>
        <v>Tier - 2</v>
      </c>
      <c r="Q701" s="8" t="str">
        <f>_xlfn.XLOOKUP($A701,Cleaned_Hospital_Details!$A:$A,Cleaned_Hospital_Details!E:E)</f>
        <v>Tier - 2</v>
      </c>
      <c r="R701" s="8" t="str">
        <f>_xlfn.XLOOKUP($A701,Cleaned_Hospital_Details!$A:$A,Cleaned_Hospital_Details!F:F)</f>
        <v>R1011</v>
      </c>
      <c r="S701" s="15">
        <f>_xlfn.XLOOKUP($A701,Cleaned_Hospital_Details!$A:$A,Cleaned_Hospital_Details!G:G)</f>
        <v>32463</v>
      </c>
      <c r="T701" s="8">
        <f>_xlfn.XLOOKUP($A701,Cleaned_Hospital_Details!$A:$A,Cleaned_Hospital_Details!H:H)</f>
        <v>34</v>
      </c>
      <c r="U701" s="8" t="str">
        <f>_xlfn.XLOOKUP($A701,Cleaned_Hospital_Details!$A:$A,Cleaned_Hospital_Details!I:I)</f>
        <v>Adult</v>
      </c>
      <c r="V701" t="str">
        <f t="shared" si="10"/>
        <v>Daven Oskvig</v>
      </c>
    </row>
    <row r="702" spans="1:22" ht="15.6" x14ac:dyDescent="0.3">
      <c r="A702" s="10" t="s">
        <v>738</v>
      </c>
      <c r="B702" s="8" t="str">
        <f>VLOOKUP(A702,Cleaned_Customer_Names!A701:D3036,2,0)</f>
        <v>Mrs.</v>
      </c>
      <c r="C702" s="8" t="str">
        <f>VLOOKUP(A702,Cleaned_Customer_Names!A701:D3036,3,0)</f>
        <v>Brianne</v>
      </c>
      <c r="D702" s="8" t="str">
        <f>VLOOKUP($A702,Cleaned_Customer_Names!$A701:$D3036,4,0)</f>
        <v>Holland-Stergar</v>
      </c>
      <c r="E702" s="22">
        <f>VLOOKUP($A702,Cleaned_Medical_Exam!$A701:$J3036,2,0)</f>
        <v>35.869999999999997</v>
      </c>
      <c r="F702" s="24">
        <f>VLOOKUP($A702,Cleaned_Medical_Exam!$A701:$J3036,3,0)</f>
        <v>9.91</v>
      </c>
      <c r="G702" s="20" t="str">
        <f>VLOOKUP($A702,Cleaned_Medical_Exam!$A701:$J3036,4,0)</f>
        <v>Yes</v>
      </c>
      <c r="H702" s="20" t="str">
        <f>VLOOKUP($A702,Cleaned_Medical_Exam!$A701:$J3036,5,0)</f>
        <v>No</v>
      </c>
      <c r="I702" s="20" t="str">
        <f>VLOOKUP($A702,Cleaned_Medical_Exam!$A701:$J3036,6,0)</f>
        <v>No</v>
      </c>
      <c r="J702" s="48">
        <f>VLOOKUP($A702,Cleaned_Medical_Exam!$A701:$J3036,7,0)</f>
        <v>0</v>
      </c>
      <c r="K702" s="8" t="str">
        <f>VLOOKUP($A702,Cleaned_Medical_Exam!$A701:$J3036,8,0)</f>
        <v>No</v>
      </c>
      <c r="L702" s="20" t="str">
        <f>VLOOKUP($A702,Cleaned_Medical_Exam!$A701:$J3036,9,0)</f>
        <v>Obesity</v>
      </c>
      <c r="M702" s="20" t="str">
        <f>VLOOKUP($A702,Cleaned_Medical_Exam!$A701:$J3036,10,0)</f>
        <v>Diabetes</v>
      </c>
      <c r="N702" s="48">
        <f>_xlfn.XLOOKUP(A702,Cleaned_Hospital_Details!A:A,Cleaned_Hospital_Details!B:B)</f>
        <v>0</v>
      </c>
      <c r="O702" s="49">
        <f>_xlfn.XLOOKUP($A702,Cleaned_Hospital_Details!$A:$A,Cleaned_Hospital_Details!C:C)</f>
        <v>14355.43</v>
      </c>
      <c r="P702" s="8" t="str">
        <f>_xlfn.XLOOKUP($A702,Cleaned_Hospital_Details!$A:$A,Cleaned_Hospital_Details!D:D)</f>
        <v>Tier - 2</v>
      </c>
      <c r="Q702" s="8" t="str">
        <f>_xlfn.XLOOKUP($A702,Cleaned_Hospital_Details!$A:$A,Cleaned_Hospital_Details!E:E)</f>
        <v>Tier - 1</v>
      </c>
      <c r="R702" s="8" t="str">
        <f>_xlfn.XLOOKUP($A702,Cleaned_Hospital_Details!$A:$A,Cleaned_Hospital_Details!F:F)</f>
        <v>R1026</v>
      </c>
      <c r="S702" s="15">
        <f>_xlfn.XLOOKUP($A702,Cleaned_Hospital_Details!$A:$A,Cleaned_Hospital_Details!G:G)</f>
        <v>24755</v>
      </c>
      <c r="T702" s="8">
        <f>_xlfn.XLOOKUP($A702,Cleaned_Hospital_Details!$A:$A,Cleaned_Hospital_Details!H:H)</f>
        <v>55</v>
      </c>
      <c r="U702" s="8" t="str">
        <f>_xlfn.XLOOKUP($A702,Cleaned_Hospital_Details!$A:$A,Cleaned_Hospital_Details!I:I)</f>
        <v>Old</v>
      </c>
      <c r="V702" t="str">
        <f t="shared" si="10"/>
        <v>Brianne Holland-Stergar</v>
      </c>
    </row>
    <row r="703" spans="1:22" ht="15.6" x14ac:dyDescent="0.3">
      <c r="A703" s="10" t="s">
        <v>739</v>
      </c>
      <c r="B703" s="8" t="str">
        <f>VLOOKUP(A703,Cleaned_Customer_Names!A702:D3037,2,0)</f>
        <v>Mr.</v>
      </c>
      <c r="C703" s="8" t="str">
        <f>VLOOKUP(A703,Cleaned_Customer_Names!A702:D3037,3,0)</f>
        <v>Hiroki</v>
      </c>
      <c r="D703" s="8" t="str">
        <f>VLOOKUP($A703,Cleaned_Customer_Names!$A702:$D3037,4,0)</f>
        <v>Arai</v>
      </c>
      <c r="E703" s="22">
        <f>VLOOKUP($A703,Cleaned_Medical_Exam!$A702:$J3037,2,0)</f>
        <v>21.66</v>
      </c>
      <c r="F703" s="24">
        <f>VLOOKUP($A703,Cleaned_Medical_Exam!$A702:$J3037,3,0)</f>
        <v>4.1399999999999997</v>
      </c>
      <c r="G703" s="20" t="str">
        <f>VLOOKUP($A703,Cleaned_Medical_Exam!$A702:$J3037,4,0)</f>
        <v>Yes</v>
      </c>
      <c r="H703" s="20" t="str">
        <f>VLOOKUP($A703,Cleaned_Medical_Exam!$A702:$J3037,5,0)</f>
        <v>No</v>
      </c>
      <c r="I703" s="20" t="str">
        <f>VLOOKUP($A703,Cleaned_Medical_Exam!$A702:$J3037,6,0)</f>
        <v>No</v>
      </c>
      <c r="J703" s="48">
        <f>VLOOKUP($A703,Cleaned_Medical_Exam!$A702:$J3037,7,0)</f>
        <v>2</v>
      </c>
      <c r="K703" s="8" t="str">
        <f>VLOOKUP($A703,Cleaned_Medical_Exam!$A702:$J3037,8,0)</f>
        <v>No</v>
      </c>
      <c r="L703" s="20" t="str">
        <f>VLOOKUP($A703,Cleaned_Medical_Exam!$A702:$J3037,9,0)</f>
        <v>Healthy Weight</v>
      </c>
      <c r="M703" s="20" t="str">
        <f>VLOOKUP($A703,Cleaned_Medical_Exam!$A702:$J3037,10,0)</f>
        <v>Normal</v>
      </c>
      <c r="N703" s="48">
        <f>_xlfn.XLOOKUP(A703,Cleaned_Hospital_Details!A:A,Cleaned_Hospital_Details!B:B)</f>
        <v>1</v>
      </c>
      <c r="O703" s="49">
        <f>_xlfn.XLOOKUP($A703,Cleaned_Hospital_Details!$A:$A,Cleaned_Hospital_Details!C:C)</f>
        <v>14349.85</v>
      </c>
      <c r="P703" s="8" t="str">
        <f>_xlfn.XLOOKUP($A703,Cleaned_Hospital_Details!$A:$A,Cleaned_Hospital_Details!D:D)</f>
        <v>Tier - 2</v>
      </c>
      <c r="Q703" s="8" t="str">
        <f>_xlfn.XLOOKUP($A703,Cleaned_Hospital_Details!$A:$A,Cleaned_Hospital_Details!E:E)</f>
        <v>Tier - 2</v>
      </c>
      <c r="R703" s="8" t="str">
        <f>_xlfn.XLOOKUP($A703,Cleaned_Hospital_Details!$A:$A,Cleaned_Hospital_Details!F:F)</f>
        <v>R1012</v>
      </c>
      <c r="S703" s="15">
        <f>_xlfn.XLOOKUP($A703,Cleaned_Hospital_Details!$A:$A,Cleaned_Hospital_Details!G:G)</f>
        <v>21908</v>
      </c>
      <c r="T703" s="8">
        <f>_xlfn.XLOOKUP($A703,Cleaned_Hospital_Details!$A:$A,Cleaned_Hospital_Details!H:H)</f>
        <v>63</v>
      </c>
      <c r="U703" s="8" t="str">
        <f>_xlfn.XLOOKUP($A703,Cleaned_Hospital_Details!$A:$A,Cleaned_Hospital_Details!I:I)</f>
        <v>Old</v>
      </c>
      <c r="V703" t="str">
        <f t="shared" si="10"/>
        <v>Hiroki Arai</v>
      </c>
    </row>
    <row r="704" spans="1:22" ht="15.6" x14ac:dyDescent="0.3">
      <c r="A704" s="10" t="s">
        <v>740</v>
      </c>
      <c r="B704" s="8" t="str">
        <f>VLOOKUP(A704,Cleaned_Customer_Names!A703:D3038,2,0)</f>
        <v>Mr.</v>
      </c>
      <c r="C704" s="8" t="str">
        <f>VLOOKUP(A704,Cleaned_Customer_Names!A703:D3038,3,0)</f>
        <v>Anders</v>
      </c>
      <c r="D704" s="8" t="str">
        <f>VLOOKUP($A704,Cleaned_Customer_Names!$A703:$D3038,4,0)</f>
        <v>Olausson</v>
      </c>
      <c r="E704" s="22">
        <f>VLOOKUP($A704,Cleaned_Medical_Exam!$A703:$J3038,2,0)</f>
        <v>37.72</v>
      </c>
      <c r="F704" s="24">
        <f>VLOOKUP($A704,Cleaned_Medical_Exam!$A703:$J3038,3,0)</f>
        <v>4.38</v>
      </c>
      <c r="G704" s="20" t="str">
        <f>VLOOKUP($A704,Cleaned_Medical_Exam!$A703:$J3038,4,0)</f>
        <v>Yes</v>
      </c>
      <c r="H704" s="20" t="str">
        <f>VLOOKUP($A704,Cleaned_Medical_Exam!$A703:$J3038,5,0)</f>
        <v>No</v>
      </c>
      <c r="I704" s="20" t="str">
        <f>VLOOKUP($A704,Cleaned_Medical_Exam!$A703:$J3038,6,0)</f>
        <v>Yes</v>
      </c>
      <c r="J704" s="48">
        <f>VLOOKUP($A704,Cleaned_Medical_Exam!$A703:$J3038,7,0)</f>
        <v>1</v>
      </c>
      <c r="K704" s="8" t="str">
        <f>VLOOKUP($A704,Cleaned_Medical_Exam!$A703:$J3038,8,0)</f>
        <v>No</v>
      </c>
      <c r="L704" s="20" t="str">
        <f>VLOOKUP($A704,Cleaned_Medical_Exam!$A703:$J3038,9,0)</f>
        <v>Obesity</v>
      </c>
      <c r="M704" s="20" t="str">
        <f>VLOOKUP($A704,Cleaned_Medical_Exam!$A703:$J3038,10,0)</f>
        <v>Normal</v>
      </c>
      <c r="N704" s="48">
        <f>_xlfn.XLOOKUP(A704,Cleaned_Hospital_Details!A:A,Cleaned_Hospital_Details!B:B)</f>
        <v>0</v>
      </c>
      <c r="O704" s="49">
        <f>_xlfn.XLOOKUP($A704,Cleaned_Hospital_Details!$A:$A,Cleaned_Hospital_Details!C:C)</f>
        <v>14337.91</v>
      </c>
      <c r="P704" s="8" t="str">
        <f>_xlfn.XLOOKUP($A704,Cleaned_Hospital_Details!$A:$A,Cleaned_Hospital_Details!D:D)</f>
        <v>Tier - 2</v>
      </c>
      <c r="Q704" s="8" t="str">
        <f>_xlfn.XLOOKUP($A704,Cleaned_Hospital_Details!$A:$A,Cleaned_Hospital_Details!E:E)</f>
        <v>Tier - 3</v>
      </c>
      <c r="R704" s="8" t="str">
        <f>_xlfn.XLOOKUP($A704,Cleaned_Hospital_Details!$A:$A,Cleaned_Hospital_Details!F:F)</f>
        <v>R1022</v>
      </c>
      <c r="S704" s="15">
        <f>_xlfn.XLOOKUP($A704,Cleaned_Hospital_Details!$A:$A,Cleaned_Hospital_Details!G:G)</f>
        <v>25472</v>
      </c>
      <c r="T704" s="8">
        <f>_xlfn.XLOOKUP($A704,Cleaned_Hospital_Details!$A:$A,Cleaned_Hospital_Details!H:H)</f>
        <v>53</v>
      </c>
      <c r="U704" s="8" t="str">
        <f>_xlfn.XLOOKUP($A704,Cleaned_Hospital_Details!$A:$A,Cleaned_Hospital_Details!I:I)</f>
        <v>Adult</v>
      </c>
      <c r="V704" t="str">
        <f t="shared" si="10"/>
        <v>Anders Olausson</v>
      </c>
    </row>
    <row r="705" spans="1:22" ht="15.6" x14ac:dyDescent="0.3">
      <c r="A705" s="10" t="s">
        <v>741</v>
      </c>
      <c r="B705" s="8" t="str">
        <f>VLOOKUP(A705,Cleaned_Customer_Names!A704:D3039,2,0)</f>
        <v>Ms.</v>
      </c>
      <c r="C705" s="8" t="str">
        <f>VLOOKUP(A705,Cleaned_Customer_Names!A704:D3039,3,0)</f>
        <v>Danielle</v>
      </c>
      <c r="D705" s="8" t="str">
        <f>VLOOKUP($A705,Cleaned_Customer_Names!$A704:$D3039,4,0)</f>
        <v>Wagner</v>
      </c>
      <c r="E705" s="22">
        <f>VLOOKUP($A705,Cleaned_Medical_Exam!$A704:$J3039,2,0)</f>
        <v>39.700000000000003</v>
      </c>
      <c r="F705" s="24">
        <f>VLOOKUP($A705,Cleaned_Medical_Exam!$A704:$J3039,3,0)</f>
        <v>9.83</v>
      </c>
      <c r="G705" s="20" t="str">
        <f>VLOOKUP($A705,Cleaned_Medical_Exam!$A704:$J3039,4,0)</f>
        <v>No</v>
      </c>
      <c r="H705" s="20" t="str">
        <f>VLOOKUP($A705,Cleaned_Medical_Exam!$A704:$J3039,5,0)</f>
        <v>No</v>
      </c>
      <c r="I705" s="20" t="str">
        <f>VLOOKUP($A705,Cleaned_Medical_Exam!$A704:$J3039,6,0)</f>
        <v>No</v>
      </c>
      <c r="J705" s="48">
        <f>VLOOKUP($A705,Cleaned_Medical_Exam!$A704:$J3039,7,0)</f>
        <v>3</v>
      </c>
      <c r="K705" s="8" t="str">
        <f>VLOOKUP($A705,Cleaned_Medical_Exam!$A704:$J3039,8,0)</f>
        <v>No</v>
      </c>
      <c r="L705" s="20" t="str">
        <f>VLOOKUP($A705,Cleaned_Medical_Exam!$A704:$J3039,9,0)</f>
        <v>Obesity</v>
      </c>
      <c r="M705" s="20" t="str">
        <f>VLOOKUP($A705,Cleaned_Medical_Exam!$A704:$J3039,10,0)</f>
        <v>Diabetes</v>
      </c>
      <c r="N705" s="48">
        <f>_xlfn.XLOOKUP(A705,Cleaned_Hospital_Details!A:A,Cleaned_Hospital_Details!B:B)</f>
        <v>0</v>
      </c>
      <c r="O705" s="49">
        <f>_xlfn.XLOOKUP($A705,Cleaned_Hospital_Details!$A:$A,Cleaned_Hospital_Details!C:C)</f>
        <v>14319.03</v>
      </c>
      <c r="P705" s="8" t="str">
        <f>_xlfn.XLOOKUP($A705,Cleaned_Hospital_Details!$A:$A,Cleaned_Hospital_Details!D:D)</f>
        <v>Tier - 2</v>
      </c>
      <c r="Q705" s="8" t="str">
        <f>_xlfn.XLOOKUP($A705,Cleaned_Hospital_Details!$A:$A,Cleaned_Hospital_Details!E:E)</f>
        <v>Tier - 2</v>
      </c>
      <c r="R705" s="8" t="str">
        <f>_xlfn.XLOOKUP($A705,Cleaned_Hospital_Details!$A:$A,Cleaned_Hospital_Details!F:F)</f>
        <v>R1011</v>
      </c>
      <c r="S705" s="15">
        <f>_xlfn.XLOOKUP($A705,Cleaned_Hospital_Details!$A:$A,Cleaned_Hospital_Details!G:G)</f>
        <v>21376</v>
      </c>
      <c r="T705" s="8">
        <f>_xlfn.XLOOKUP($A705,Cleaned_Hospital_Details!$A:$A,Cleaned_Hospital_Details!H:H)</f>
        <v>64</v>
      </c>
      <c r="U705" s="8" t="str">
        <f>_xlfn.XLOOKUP($A705,Cleaned_Hospital_Details!$A:$A,Cleaned_Hospital_Details!I:I)</f>
        <v>Old</v>
      </c>
      <c r="V705" t="str">
        <f t="shared" si="10"/>
        <v>Danielle Wagner</v>
      </c>
    </row>
    <row r="706" spans="1:22" ht="15.6" x14ac:dyDescent="0.3">
      <c r="A706" s="10" t="s">
        <v>742</v>
      </c>
      <c r="B706" s="8" t="str">
        <f>VLOOKUP(A706,Cleaned_Customer_Names!A705:D3040,2,0)</f>
        <v>Ms.</v>
      </c>
      <c r="C706" s="8" t="str">
        <f>VLOOKUP(A706,Cleaned_Customer_Names!A705:D3040,3,0)</f>
        <v>Candace</v>
      </c>
      <c r="D706" s="8" t="str">
        <f>VLOOKUP($A706,Cleaned_Customer_Names!$A705:$D3040,4,0)</f>
        <v>Delong</v>
      </c>
      <c r="E706" s="22">
        <f>VLOOKUP($A706,Cleaned_Medical_Exam!$A705:$J3040,2,0)</f>
        <v>35.97</v>
      </c>
      <c r="F706" s="24">
        <f>VLOOKUP($A706,Cleaned_Medical_Exam!$A705:$J3040,3,0)</f>
        <v>11.08</v>
      </c>
      <c r="G706" s="20" t="str">
        <f>VLOOKUP($A706,Cleaned_Medical_Exam!$A705:$J3040,4,0)</f>
        <v>No</v>
      </c>
      <c r="H706" s="20" t="str">
        <f>VLOOKUP($A706,Cleaned_Medical_Exam!$A705:$J3040,5,0)</f>
        <v>No</v>
      </c>
      <c r="I706" s="20" t="str">
        <f>VLOOKUP($A706,Cleaned_Medical_Exam!$A705:$J3040,6,0)</f>
        <v>No</v>
      </c>
      <c r="J706" s="48">
        <f>VLOOKUP($A706,Cleaned_Medical_Exam!$A705:$J3040,7,0)</f>
        <v>3</v>
      </c>
      <c r="K706" s="8" t="str">
        <f>VLOOKUP($A706,Cleaned_Medical_Exam!$A705:$J3040,8,0)</f>
        <v>No</v>
      </c>
      <c r="L706" s="20" t="str">
        <f>VLOOKUP($A706,Cleaned_Medical_Exam!$A705:$J3040,9,0)</f>
        <v>Obesity</v>
      </c>
      <c r="M706" s="20" t="str">
        <f>VLOOKUP($A706,Cleaned_Medical_Exam!$A705:$J3040,10,0)</f>
        <v>Diabetes</v>
      </c>
      <c r="N706" s="48">
        <f>_xlfn.XLOOKUP(A706,Cleaned_Hospital_Details!A:A,Cleaned_Hospital_Details!B:B)</f>
        <v>0</v>
      </c>
      <c r="O706" s="49">
        <f>_xlfn.XLOOKUP($A706,Cleaned_Hospital_Details!$A:$A,Cleaned_Hospital_Details!C:C)</f>
        <v>14313.85</v>
      </c>
      <c r="P706" s="8" t="str">
        <f>_xlfn.XLOOKUP($A706,Cleaned_Hospital_Details!$A:$A,Cleaned_Hospital_Details!D:D)</f>
        <v>Tier - 2</v>
      </c>
      <c r="Q706" s="8" t="str">
        <f>_xlfn.XLOOKUP($A706,Cleaned_Hospital_Details!$A:$A,Cleaned_Hospital_Details!E:E)</f>
        <v>Tier - 3</v>
      </c>
      <c r="R706" s="8" t="str">
        <f>_xlfn.XLOOKUP($A706,Cleaned_Hospital_Details!$A:$A,Cleaned_Hospital_Details!F:F)</f>
        <v>R1013</v>
      </c>
      <c r="S706" s="15">
        <f>_xlfn.XLOOKUP($A706,Cleaned_Hospital_Details!$A:$A,Cleaned_Hospital_Details!G:G)</f>
        <v>21473</v>
      </c>
      <c r="T706" s="8">
        <f>_xlfn.XLOOKUP($A706,Cleaned_Hospital_Details!$A:$A,Cleaned_Hospital_Details!H:H)</f>
        <v>64</v>
      </c>
      <c r="U706" s="8" t="str">
        <f>_xlfn.XLOOKUP($A706,Cleaned_Hospital_Details!$A:$A,Cleaned_Hospital_Details!I:I)</f>
        <v>Old</v>
      </c>
      <c r="V706" t="str">
        <f t="shared" si="10"/>
        <v>Candace Delong</v>
      </c>
    </row>
    <row r="707" spans="1:22" ht="15.6" x14ac:dyDescent="0.3">
      <c r="A707" s="10" t="s">
        <v>743</v>
      </c>
      <c r="B707" s="8" t="str">
        <f>VLOOKUP(A707,Cleaned_Customer_Names!A706:D3041,2,0)</f>
        <v>Mr.</v>
      </c>
      <c r="C707" s="8" t="str">
        <f>VLOOKUP(A707,Cleaned_Customer_Names!A706:D3041,3,0)</f>
        <v>Bruno</v>
      </c>
      <c r="D707" s="8" t="str">
        <f>VLOOKUP($A707,Cleaned_Customer_Names!$A706:$D3041,4,0)</f>
        <v>Mehech</v>
      </c>
      <c r="E707" s="22">
        <f>VLOOKUP($A707,Cleaned_Medical_Exam!$A706:$J3041,2,0)</f>
        <v>37.85</v>
      </c>
      <c r="F707" s="24">
        <f>VLOOKUP($A707,Cleaned_Medical_Exam!$A706:$J3041,3,0)</f>
        <v>11.01</v>
      </c>
      <c r="G707" s="20" t="str">
        <f>VLOOKUP($A707,Cleaned_Medical_Exam!$A706:$J3041,4,0)</f>
        <v>No</v>
      </c>
      <c r="H707" s="20" t="str">
        <f>VLOOKUP($A707,Cleaned_Medical_Exam!$A706:$J3041,5,0)</f>
        <v>No</v>
      </c>
      <c r="I707" s="20" t="str">
        <f>VLOOKUP($A707,Cleaned_Medical_Exam!$A706:$J3041,6,0)</f>
        <v>No</v>
      </c>
      <c r="J707" s="48">
        <f>VLOOKUP($A707,Cleaned_Medical_Exam!$A706:$J3041,7,0)</f>
        <v>0</v>
      </c>
      <c r="K707" s="8" t="str">
        <f>VLOOKUP($A707,Cleaned_Medical_Exam!$A706:$J3041,8,0)</f>
        <v>No</v>
      </c>
      <c r="L707" s="20" t="str">
        <f>VLOOKUP($A707,Cleaned_Medical_Exam!$A706:$J3041,9,0)</f>
        <v>Obesity</v>
      </c>
      <c r="M707" s="20" t="str">
        <f>VLOOKUP($A707,Cleaned_Medical_Exam!$A706:$J3041,10,0)</f>
        <v>Diabetes</v>
      </c>
      <c r="N707" s="48">
        <f>_xlfn.XLOOKUP(A707,Cleaned_Hospital_Details!A:A,Cleaned_Hospital_Details!B:B)</f>
        <v>0</v>
      </c>
      <c r="O707" s="49">
        <f>_xlfn.XLOOKUP($A707,Cleaned_Hospital_Details!$A:$A,Cleaned_Hospital_Details!C:C)</f>
        <v>14285.9</v>
      </c>
      <c r="P707" s="8" t="str">
        <f>_xlfn.XLOOKUP($A707,Cleaned_Hospital_Details!$A:$A,Cleaned_Hospital_Details!D:D)</f>
        <v>Tier - 2</v>
      </c>
      <c r="Q707" s="8" t="str">
        <f>_xlfn.XLOOKUP($A707,Cleaned_Hospital_Details!$A:$A,Cleaned_Hospital_Details!E:E)</f>
        <v>Tier - 3</v>
      </c>
      <c r="R707" s="8" t="str">
        <f>_xlfn.XLOOKUP($A707,Cleaned_Hospital_Details!$A:$A,Cleaned_Hospital_Details!F:F)</f>
        <v>R1012</v>
      </c>
      <c r="S707" s="15">
        <f>_xlfn.XLOOKUP($A707,Cleaned_Hospital_Details!$A:$A,Cleaned_Hospital_Details!G:G)</f>
        <v>25187</v>
      </c>
      <c r="T707" s="8">
        <f>_xlfn.XLOOKUP($A707,Cleaned_Hospital_Details!$A:$A,Cleaned_Hospital_Details!H:H)</f>
        <v>54</v>
      </c>
      <c r="U707" s="8" t="str">
        <f>_xlfn.XLOOKUP($A707,Cleaned_Hospital_Details!$A:$A,Cleaned_Hospital_Details!I:I)</f>
        <v>Adult</v>
      </c>
      <c r="V707" t="str">
        <f t="shared" ref="V707:V770" si="11">_xlfn.CONCAT(C707, " ", D707)</f>
        <v>Bruno Mehech</v>
      </c>
    </row>
    <row r="708" spans="1:22" ht="15.6" x14ac:dyDescent="0.3">
      <c r="A708" s="10" t="s">
        <v>744</v>
      </c>
      <c r="B708" s="8" t="str">
        <f>VLOOKUP(A708,Cleaned_Customer_Names!A707:D3042,2,0)</f>
        <v>Ms.</v>
      </c>
      <c r="C708" s="8" t="str">
        <f>VLOOKUP(A708,Cleaned_Customer_Names!A707:D3042,3,0)</f>
        <v>Emily</v>
      </c>
      <c r="D708" s="8" t="str">
        <f>VLOOKUP($A708,Cleaned_Customer_Names!$A707:$D3042,4,0)</f>
        <v>Machiela</v>
      </c>
      <c r="E708" s="22">
        <f>VLOOKUP($A708,Cleaned_Medical_Exam!$A707:$J3042,2,0)</f>
        <v>21.66</v>
      </c>
      <c r="F708" s="24">
        <f>VLOOKUP($A708,Cleaned_Medical_Exam!$A707:$J3042,3,0)</f>
        <v>4.37</v>
      </c>
      <c r="G708" s="20" t="str">
        <f>VLOOKUP($A708,Cleaned_Medical_Exam!$A707:$J3042,4,0)</f>
        <v>No</v>
      </c>
      <c r="H708" s="20" t="str">
        <f>VLOOKUP($A708,Cleaned_Medical_Exam!$A707:$J3042,5,0)</f>
        <v>Yes</v>
      </c>
      <c r="I708" s="20" t="str">
        <f>VLOOKUP($A708,Cleaned_Medical_Exam!$A707:$J3042,6,0)</f>
        <v>No</v>
      </c>
      <c r="J708" s="48">
        <f>VLOOKUP($A708,Cleaned_Medical_Exam!$A707:$J3042,7,0)</f>
        <v>1</v>
      </c>
      <c r="K708" s="8" t="str">
        <f>VLOOKUP($A708,Cleaned_Medical_Exam!$A707:$J3042,8,0)</f>
        <v>Yes</v>
      </c>
      <c r="L708" s="20" t="str">
        <f>VLOOKUP($A708,Cleaned_Medical_Exam!$A707:$J3042,9,0)</f>
        <v>Healthy Weight</v>
      </c>
      <c r="M708" s="20" t="str">
        <f>VLOOKUP($A708,Cleaned_Medical_Exam!$A707:$J3042,10,0)</f>
        <v>Normal</v>
      </c>
      <c r="N708" s="48">
        <f>_xlfn.XLOOKUP(A708,Cleaned_Hospital_Details!A:A,Cleaned_Hospital_Details!B:B)</f>
        <v>0</v>
      </c>
      <c r="O708" s="49">
        <f>_xlfn.XLOOKUP($A708,Cleaned_Hospital_Details!$A:$A,Cleaned_Hospital_Details!C:C)</f>
        <v>14283.46</v>
      </c>
      <c r="P708" s="8" t="str">
        <f>_xlfn.XLOOKUP($A708,Cleaned_Hospital_Details!$A:$A,Cleaned_Hospital_Details!D:D)</f>
        <v>Tier - 2</v>
      </c>
      <c r="Q708" s="8" t="str">
        <f>_xlfn.XLOOKUP($A708,Cleaned_Hospital_Details!$A:$A,Cleaned_Hospital_Details!E:E)</f>
        <v>Tier - 2</v>
      </c>
      <c r="R708" s="8" t="str">
        <f>_xlfn.XLOOKUP($A708,Cleaned_Hospital_Details!$A:$A,Cleaned_Hospital_Details!F:F)</f>
        <v>R1024</v>
      </c>
      <c r="S708" s="15">
        <f>_xlfn.XLOOKUP($A708,Cleaned_Hospital_Details!$A:$A,Cleaned_Hospital_Details!G:G)</f>
        <v>38236</v>
      </c>
      <c r="T708" s="8">
        <f>_xlfn.XLOOKUP($A708,Cleaned_Hospital_Details!$A:$A,Cleaned_Hospital_Details!H:H)</f>
        <v>18</v>
      </c>
      <c r="U708" s="8" t="str">
        <f>_xlfn.XLOOKUP($A708,Cleaned_Hospital_Details!$A:$A,Cleaned_Hospital_Details!I:I)</f>
        <v>Child</v>
      </c>
      <c r="V708" t="str">
        <f t="shared" si="11"/>
        <v>Emily Machiela</v>
      </c>
    </row>
    <row r="709" spans="1:22" ht="15.6" x14ac:dyDescent="0.3">
      <c r="A709" s="10" t="s">
        <v>745</v>
      </c>
      <c r="B709" s="8" t="str">
        <f>VLOOKUP(A709,Cleaned_Customer_Names!A708:D3043,2,0)</f>
        <v>Mrs.</v>
      </c>
      <c r="C709" s="8" t="str">
        <f>VLOOKUP(A709,Cleaned_Customer_Names!A708:D3043,3,0)</f>
        <v>Katie</v>
      </c>
      <c r="D709" s="8" t="str">
        <f>VLOOKUP($A709,Cleaned_Customer_Names!$A708:$D3043,4,0)</f>
        <v>Young</v>
      </c>
      <c r="E709" s="22">
        <f>VLOOKUP($A709,Cleaned_Medical_Exam!$A708:$J3043,2,0)</f>
        <v>39.369999999999997</v>
      </c>
      <c r="F709" s="24">
        <f>VLOOKUP($A709,Cleaned_Medical_Exam!$A708:$J3043,3,0)</f>
        <v>5.91</v>
      </c>
      <c r="G709" s="20" t="str">
        <f>VLOOKUP($A709,Cleaned_Medical_Exam!$A708:$J3043,4,0)</f>
        <v>No</v>
      </c>
      <c r="H709" s="20" t="str">
        <f>VLOOKUP($A709,Cleaned_Medical_Exam!$A708:$J3043,5,0)</f>
        <v>No</v>
      </c>
      <c r="I709" s="20" t="str">
        <f>VLOOKUP($A709,Cleaned_Medical_Exam!$A708:$J3043,6,0)</f>
        <v>No</v>
      </c>
      <c r="J709" s="48">
        <f>VLOOKUP($A709,Cleaned_Medical_Exam!$A708:$J3043,7,0)</f>
        <v>2</v>
      </c>
      <c r="K709" s="8" t="str">
        <f>VLOOKUP($A709,Cleaned_Medical_Exam!$A708:$J3043,8,0)</f>
        <v>No</v>
      </c>
      <c r="L709" s="20" t="str">
        <f>VLOOKUP($A709,Cleaned_Medical_Exam!$A708:$J3043,9,0)</f>
        <v>Obesity</v>
      </c>
      <c r="M709" s="20" t="str">
        <f>VLOOKUP($A709,Cleaned_Medical_Exam!$A708:$J3043,10,0)</f>
        <v>Prediabetes</v>
      </c>
      <c r="N709" s="48">
        <f>_xlfn.XLOOKUP(A709,Cleaned_Hospital_Details!A:A,Cleaned_Hospital_Details!B:B)</f>
        <v>0</v>
      </c>
      <c r="O709" s="49">
        <f>_xlfn.XLOOKUP($A709,Cleaned_Hospital_Details!$A:$A,Cleaned_Hospital_Details!C:C)</f>
        <v>14258.33</v>
      </c>
      <c r="P709" s="8" t="str">
        <f>_xlfn.XLOOKUP($A709,Cleaned_Hospital_Details!$A:$A,Cleaned_Hospital_Details!D:D)</f>
        <v>Tier - 2</v>
      </c>
      <c r="Q709" s="8" t="str">
        <f>_xlfn.XLOOKUP($A709,Cleaned_Hospital_Details!$A:$A,Cleaned_Hospital_Details!E:E)</f>
        <v>Tier - 2</v>
      </c>
      <c r="R709" s="8" t="str">
        <f>_xlfn.XLOOKUP($A709,Cleaned_Hospital_Details!$A:$A,Cleaned_Hospital_Details!F:F)</f>
        <v>R1026</v>
      </c>
      <c r="S709" s="15">
        <f>_xlfn.XLOOKUP($A709,Cleaned_Hospital_Details!$A:$A,Cleaned_Hospital_Details!G:G)</f>
        <v>26493</v>
      </c>
      <c r="T709" s="8">
        <f>_xlfn.XLOOKUP($A709,Cleaned_Hospital_Details!$A:$A,Cleaned_Hospital_Details!H:H)</f>
        <v>50</v>
      </c>
      <c r="U709" s="8" t="str">
        <f>_xlfn.XLOOKUP($A709,Cleaned_Hospital_Details!$A:$A,Cleaned_Hospital_Details!I:I)</f>
        <v>Adult</v>
      </c>
      <c r="V709" t="str">
        <f t="shared" si="11"/>
        <v>Katie Young</v>
      </c>
    </row>
    <row r="710" spans="1:22" ht="15.6" x14ac:dyDescent="0.3">
      <c r="A710" s="10" t="s">
        <v>746</v>
      </c>
      <c r="B710" s="8" t="str">
        <f>VLOOKUP(A710,Cleaned_Customer_Names!A709:D3044,2,0)</f>
        <v>Mrs.</v>
      </c>
      <c r="C710" s="8" t="str">
        <f>VLOOKUP(A710,Cleaned_Customer_Names!A709:D3044,3,0)</f>
        <v>Sally</v>
      </c>
      <c r="D710" s="8" t="str">
        <f>VLOOKUP($A710,Cleaned_Customer_Names!$A709:$D3044,4,0)</f>
        <v>Dupere</v>
      </c>
      <c r="E710" s="22">
        <f>VLOOKUP($A710,Cleaned_Medical_Exam!$A709:$J3044,2,0)</f>
        <v>40.880000000000003</v>
      </c>
      <c r="F710" s="24">
        <f>VLOOKUP($A710,Cleaned_Medical_Exam!$A709:$J3044,3,0)</f>
        <v>7.65</v>
      </c>
      <c r="G710" s="20" t="str">
        <f>VLOOKUP($A710,Cleaned_Medical_Exam!$A709:$J3044,4,0)</f>
        <v>No</v>
      </c>
      <c r="H710" s="20" t="str">
        <f>VLOOKUP($A710,Cleaned_Medical_Exam!$A709:$J3044,5,0)</f>
        <v>No</v>
      </c>
      <c r="I710" s="20" t="str">
        <f>VLOOKUP($A710,Cleaned_Medical_Exam!$A709:$J3044,6,0)</f>
        <v>No</v>
      </c>
      <c r="J710" s="48">
        <f>VLOOKUP($A710,Cleaned_Medical_Exam!$A709:$J3044,7,0)</f>
        <v>0</v>
      </c>
      <c r="K710" s="8" t="str">
        <f>VLOOKUP($A710,Cleaned_Medical_Exam!$A709:$J3044,8,0)</f>
        <v>No</v>
      </c>
      <c r="L710" s="20" t="str">
        <f>VLOOKUP($A710,Cleaned_Medical_Exam!$A709:$J3044,9,0)</f>
        <v>Obesity</v>
      </c>
      <c r="M710" s="20" t="str">
        <f>VLOOKUP($A710,Cleaned_Medical_Exam!$A709:$J3044,10,0)</f>
        <v>Diabetes</v>
      </c>
      <c r="N710" s="48">
        <f>_xlfn.XLOOKUP(A710,Cleaned_Hospital_Details!A:A,Cleaned_Hospital_Details!B:B)</f>
        <v>0</v>
      </c>
      <c r="O710" s="49">
        <f>_xlfn.XLOOKUP($A710,Cleaned_Hospital_Details!$A:$A,Cleaned_Hospital_Details!C:C)</f>
        <v>14256.79</v>
      </c>
      <c r="P710" s="8" t="str">
        <f>_xlfn.XLOOKUP($A710,Cleaned_Hospital_Details!$A:$A,Cleaned_Hospital_Details!D:D)</f>
        <v>Tier - 2</v>
      </c>
      <c r="Q710" s="8" t="str">
        <f>_xlfn.XLOOKUP($A710,Cleaned_Hospital_Details!$A:$A,Cleaned_Hospital_Details!E:E)</f>
        <v>Tier - 2</v>
      </c>
      <c r="R710" s="8" t="str">
        <f>_xlfn.XLOOKUP($A710,Cleaned_Hospital_Details!$A:$A,Cleaned_Hospital_Details!F:F)</f>
        <v>R1026</v>
      </c>
      <c r="S710" s="15">
        <f>_xlfn.XLOOKUP($A710,Cleaned_Hospital_Details!$A:$A,Cleaned_Hospital_Details!G:G)</f>
        <v>27389</v>
      </c>
      <c r="T710" s="8">
        <f>_xlfn.XLOOKUP($A710,Cleaned_Hospital_Details!$A:$A,Cleaned_Hospital_Details!H:H)</f>
        <v>48</v>
      </c>
      <c r="U710" s="8" t="str">
        <f>_xlfn.XLOOKUP($A710,Cleaned_Hospital_Details!$A:$A,Cleaned_Hospital_Details!I:I)</f>
        <v>Adult</v>
      </c>
      <c r="V710" t="str">
        <f t="shared" si="11"/>
        <v>Sally Dupere</v>
      </c>
    </row>
    <row r="711" spans="1:22" ht="15.6" x14ac:dyDescent="0.3">
      <c r="A711" s="10" t="s">
        <v>747</v>
      </c>
      <c r="B711" s="8" t="str">
        <f>VLOOKUP(A711,Cleaned_Customer_Names!A710:D3045,2,0)</f>
        <v>Ms.</v>
      </c>
      <c r="C711" s="8" t="str">
        <f>VLOOKUP(A711,Cleaned_Customer_Names!A710:D3045,3,0)</f>
        <v>Meaghan</v>
      </c>
      <c r="D711" s="8" t="str">
        <f>VLOOKUP($A711,Cleaned_Customer_Names!$A710:$D3045,4,0)</f>
        <v>Iandolo</v>
      </c>
      <c r="E711" s="22">
        <f>VLOOKUP($A711,Cleaned_Medical_Exam!$A710:$J3045,2,0)</f>
        <v>26.22</v>
      </c>
      <c r="F711" s="24">
        <f>VLOOKUP($A711,Cleaned_Medical_Exam!$A710:$J3045,3,0)</f>
        <v>5.37</v>
      </c>
      <c r="G711" s="20" t="str">
        <f>VLOOKUP($A711,Cleaned_Medical_Exam!$A710:$J3045,4,0)</f>
        <v>Yes</v>
      </c>
      <c r="H711" s="20" t="str">
        <f>VLOOKUP($A711,Cleaned_Medical_Exam!$A710:$J3045,5,0)</f>
        <v>No</v>
      </c>
      <c r="I711" s="20" t="str">
        <f>VLOOKUP($A711,Cleaned_Medical_Exam!$A710:$J3045,6,0)</f>
        <v>No</v>
      </c>
      <c r="J711" s="48">
        <f>VLOOKUP($A711,Cleaned_Medical_Exam!$A710:$J3045,7,0)</f>
        <v>2</v>
      </c>
      <c r="K711" s="8" t="str">
        <f>VLOOKUP($A711,Cleaned_Medical_Exam!$A710:$J3045,8,0)</f>
        <v>No</v>
      </c>
      <c r="L711" s="20" t="str">
        <f>VLOOKUP($A711,Cleaned_Medical_Exam!$A710:$J3045,9,0)</f>
        <v>Overweight</v>
      </c>
      <c r="M711" s="20" t="str">
        <f>VLOOKUP($A711,Cleaned_Medical_Exam!$A710:$J3045,10,0)</f>
        <v>Normal</v>
      </c>
      <c r="N711" s="48">
        <f>_xlfn.XLOOKUP(A711,Cleaned_Hospital_Details!A:A,Cleaned_Hospital_Details!B:B)</f>
        <v>0</v>
      </c>
      <c r="O711" s="49">
        <f>_xlfn.XLOOKUP($A711,Cleaned_Hospital_Details!$A:$A,Cleaned_Hospital_Details!C:C)</f>
        <v>14256.19</v>
      </c>
      <c r="P711" s="8" t="str">
        <f>_xlfn.XLOOKUP($A711,Cleaned_Hospital_Details!$A:$A,Cleaned_Hospital_Details!D:D)</f>
        <v>Tier - 2</v>
      </c>
      <c r="Q711" s="8" t="str">
        <f>_xlfn.XLOOKUP($A711,Cleaned_Hospital_Details!$A:$A,Cleaned_Hospital_Details!E:E)</f>
        <v>Tier - 3</v>
      </c>
      <c r="R711" s="8" t="str">
        <f>_xlfn.XLOOKUP($A711,Cleaned_Hospital_Details!$A:$A,Cleaned_Hospital_Details!F:F)</f>
        <v>R1012</v>
      </c>
      <c r="S711" s="15">
        <f>_xlfn.XLOOKUP($A711,Cleaned_Hospital_Details!$A:$A,Cleaned_Hospital_Details!G:G)</f>
        <v>21862</v>
      </c>
      <c r="T711" s="8">
        <f>_xlfn.XLOOKUP($A711,Cleaned_Hospital_Details!$A:$A,Cleaned_Hospital_Details!H:H)</f>
        <v>63</v>
      </c>
      <c r="U711" s="8" t="str">
        <f>_xlfn.XLOOKUP($A711,Cleaned_Hospital_Details!$A:$A,Cleaned_Hospital_Details!I:I)</f>
        <v>Old</v>
      </c>
      <c r="V711" t="str">
        <f t="shared" si="11"/>
        <v>Meaghan Iandolo</v>
      </c>
    </row>
    <row r="712" spans="1:22" ht="15.6" x14ac:dyDescent="0.3">
      <c r="A712" s="10" t="s">
        <v>748</v>
      </c>
      <c r="B712" s="8" t="str">
        <f>VLOOKUP(A712,Cleaned_Customer_Names!A711:D3046,2,0)</f>
        <v>Ms.</v>
      </c>
      <c r="C712" s="8" t="str">
        <f>VLOOKUP(A712,Cleaned_Customer_Names!A711:D3046,3,0)</f>
        <v>Rina</v>
      </c>
      <c r="D712" s="8" t="str">
        <f>VLOOKUP($A712,Cleaned_Customer_Names!$A711:$D3046,4,0)</f>
        <v>Ito</v>
      </c>
      <c r="E712" s="22">
        <f>VLOOKUP($A712,Cleaned_Medical_Exam!$A711:$J3046,2,0)</f>
        <v>25.08</v>
      </c>
      <c r="F712" s="24">
        <f>VLOOKUP($A712,Cleaned_Medical_Exam!$A711:$J3046,3,0)</f>
        <v>5.75</v>
      </c>
      <c r="G712" s="20" t="str">
        <f>VLOOKUP($A712,Cleaned_Medical_Exam!$A711:$J3046,4,0)</f>
        <v>Yes</v>
      </c>
      <c r="H712" s="20" t="str">
        <f>VLOOKUP($A712,Cleaned_Medical_Exam!$A711:$J3046,5,0)</f>
        <v>No</v>
      </c>
      <c r="I712" s="20" t="str">
        <f>VLOOKUP($A712,Cleaned_Medical_Exam!$A711:$J3046,6,0)</f>
        <v>No</v>
      </c>
      <c r="J712" s="48">
        <f>VLOOKUP($A712,Cleaned_Medical_Exam!$A711:$J3046,7,0)</f>
        <v>2</v>
      </c>
      <c r="K712" s="8" t="str">
        <f>VLOOKUP($A712,Cleaned_Medical_Exam!$A711:$J3046,8,0)</f>
        <v>No</v>
      </c>
      <c r="L712" s="20" t="str">
        <f>VLOOKUP($A712,Cleaned_Medical_Exam!$A711:$J3046,9,0)</f>
        <v>Overweight</v>
      </c>
      <c r="M712" s="20" t="str">
        <f>VLOOKUP($A712,Cleaned_Medical_Exam!$A711:$J3046,10,0)</f>
        <v>Prediabetes</v>
      </c>
      <c r="N712" s="48">
        <f>_xlfn.XLOOKUP(A712,Cleaned_Hospital_Details!A:A,Cleaned_Hospital_Details!B:B)</f>
        <v>0</v>
      </c>
      <c r="O712" s="49">
        <f>_xlfn.XLOOKUP($A712,Cleaned_Hospital_Details!$A:$A,Cleaned_Hospital_Details!C:C)</f>
        <v>14254.61</v>
      </c>
      <c r="P712" s="8" t="str">
        <f>_xlfn.XLOOKUP($A712,Cleaned_Hospital_Details!$A:$A,Cleaned_Hospital_Details!D:D)</f>
        <v>Tier - 2</v>
      </c>
      <c r="Q712" s="8" t="str">
        <f>_xlfn.XLOOKUP($A712,Cleaned_Hospital_Details!$A:$A,Cleaned_Hospital_Details!E:E)</f>
        <v>Tier - 1</v>
      </c>
      <c r="R712" s="8" t="str">
        <f>_xlfn.XLOOKUP($A712,Cleaned_Hospital_Details!$A:$A,Cleaned_Hospital_Details!F:F)</f>
        <v>R1012</v>
      </c>
      <c r="S712" s="15">
        <f>_xlfn.XLOOKUP($A712,Cleaned_Hospital_Details!$A:$A,Cleaned_Hospital_Details!G:G)</f>
        <v>21833</v>
      </c>
      <c r="T712" s="8">
        <f>_xlfn.XLOOKUP($A712,Cleaned_Hospital_Details!$A:$A,Cleaned_Hospital_Details!H:H)</f>
        <v>63</v>
      </c>
      <c r="U712" s="8" t="str">
        <f>_xlfn.XLOOKUP($A712,Cleaned_Hospital_Details!$A:$A,Cleaned_Hospital_Details!I:I)</f>
        <v>Old</v>
      </c>
      <c r="V712" t="str">
        <f t="shared" si="11"/>
        <v>Rina Ito</v>
      </c>
    </row>
    <row r="713" spans="1:22" ht="15.6" x14ac:dyDescent="0.3">
      <c r="A713" s="10" t="s">
        <v>749</v>
      </c>
      <c r="B713" s="8" t="str">
        <f>VLOOKUP(A713,Cleaned_Customer_Names!A712:D3047,2,0)</f>
        <v>Ms.</v>
      </c>
      <c r="C713" s="8" t="str">
        <f>VLOOKUP(A713,Cleaned_Customer_Names!A712:D3047,3,0)</f>
        <v>Kristin</v>
      </c>
      <c r="D713" s="8" t="str">
        <f>VLOOKUP($A713,Cleaned_Customer_Names!$A712:$D3047,4,0)</f>
        <v>Barry</v>
      </c>
      <c r="E713" s="22">
        <f>VLOOKUP($A713,Cleaned_Medical_Exam!$A712:$J3047,2,0)</f>
        <v>39.1</v>
      </c>
      <c r="F713" s="24">
        <f>VLOOKUP($A713,Cleaned_Medical_Exam!$A712:$J3047,3,0)</f>
        <v>6.79</v>
      </c>
      <c r="G713" s="20" t="str">
        <f>VLOOKUP($A713,Cleaned_Medical_Exam!$A712:$J3047,4,0)</f>
        <v>Yes</v>
      </c>
      <c r="H713" s="20" t="str">
        <f>VLOOKUP($A713,Cleaned_Medical_Exam!$A712:$J3047,5,0)</f>
        <v>No</v>
      </c>
      <c r="I713" s="20" t="str">
        <f>VLOOKUP($A713,Cleaned_Medical_Exam!$A712:$J3047,6,0)</f>
        <v>No</v>
      </c>
      <c r="J713" s="48">
        <f>VLOOKUP($A713,Cleaned_Medical_Exam!$A712:$J3047,7,0)</f>
        <v>2</v>
      </c>
      <c r="K713" s="8" t="str">
        <f>VLOOKUP($A713,Cleaned_Medical_Exam!$A712:$J3047,8,0)</f>
        <v>No</v>
      </c>
      <c r="L713" s="20" t="str">
        <f>VLOOKUP($A713,Cleaned_Medical_Exam!$A712:$J3047,9,0)</f>
        <v>Obesity</v>
      </c>
      <c r="M713" s="20" t="str">
        <f>VLOOKUP($A713,Cleaned_Medical_Exam!$A712:$J3047,10,0)</f>
        <v>Diabetes</v>
      </c>
      <c r="N713" s="48">
        <f>_xlfn.XLOOKUP(A713,Cleaned_Hospital_Details!A:A,Cleaned_Hospital_Details!B:B)</f>
        <v>2</v>
      </c>
      <c r="O713" s="49">
        <f>_xlfn.XLOOKUP($A713,Cleaned_Hospital_Details!$A:$A,Cleaned_Hospital_Details!C:C)</f>
        <v>14235.07</v>
      </c>
      <c r="P713" s="8" t="str">
        <f>_xlfn.XLOOKUP($A713,Cleaned_Hospital_Details!$A:$A,Cleaned_Hospital_Details!D:D)</f>
        <v>Tier - 2</v>
      </c>
      <c r="Q713" s="8" t="str">
        <f>_xlfn.XLOOKUP($A713,Cleaned_Hospital_Details!$A:$A,Cleaned_Hospital_Details!E:E)</f>
        <v>Tier - 1</v>
      </c>
      <c r="R713" s="8" t="str">
        <f>_xlfn.XLOOKUP($A713,Cleaned_Hospital_Details!$A:$A,Cleaned_Hospital_Details!F:F)</f>
        <v>R1011</v>
      </c>
      <c r="S713" s="15">
        <f>_xlfn.XLOOKUP($A713,Cleaned_Hospital_Details!$A:$A,Cleaned_Hospital_Details!G:G)</f>
        <v>22549</v>
      </c>
      <c r="T713" s="8">
        <f>_xlfn.XLOOKUP($A713,Cleaned_Hospital_Details!$A:$A,Cleaned_Hospital_Details!H:H)</f>
        <v>61</v>
      </c>
      <c r="U713" s="8" t="str">
        <f>_xlfn.XLOOKUP($A713,Cleaned_Hospital_Details!$A:$A,Cleaned_Hospital_Details!I:I)</f>
        <v>Old</v>
      </c>
      <c r="V713" t="str">
        <f t="shared" si="11"/>
        <v>Kristin Barry</v>
      </c>
    </row>
    <row r="714" spans="1:22" ht="15.6" x14ac:dyDescent="0.3">
      <c r="A714" s="10" t="s">
        <v>750</v>
      </c>
      <c r="B714" s="8" t="str">
        <f>VLOOKUP(A714,Cleaned_Customer_Names!A713:D3048,2,0)</f>
        <v>Mr.</v>
      </c>
      <c r="C714" s="8" t="str">
        <f>VLOOKUP(A714,Cleaned_Customer_Names!A713:D3048,3,0)</f>
        <v>Albert</v>
      </c>
      <c r="D714" s="8" t="str">
        <f>VLOOKUP($A714,Cleaned_Customer_Names!$A713:$D3048,4,0)</f>
        <v>Boyce</v>
      </c>
      <c r="E714" s="22">
        <f>VLOOKUP($A714,Cleaned_Medical_Exam!$A713:$J3048,2,0)</f>
        <v>37.905000000000001</v>
      </c>
      <c r="F714" s="24">
        <f>VLOOKUP($A714,Cleaned_Medical_Exam!$A713:$J3048,3,0)</f>
        <v>7.03</v>
      </c>
      <c r="G714" s="20" t="str">
        <f>VLOOKUP($A714,Cleaned_Medical_Exam!$A713:$J3048,4,0)</f>
        <v>No</v>
      </c>
      <c r="H714" s="20" t="str">
        <f>VLOOKUP($A714,Cleaned_Medical_Exam!$A713:$J3048,5,0)</f>
        <v>No</v>
      </c>
      <c r="I714" s="20" t="str">
        <f>VLOOKUP($A714,Cleaned_Medical_Exam!$A713:$J3048,6,0)</f>
        <v>No</v>
      </c>
      <c r="J714" s="48">
        <f>VLOOKUP($A714,Cleaned_Medical_Exam!$A713:$J3048,7,0)</f>
        <v>3</v>
      </c>
      <c r="K714" s="8" t="str">
        <f>VLOOKUP($A714,Cleaned_Medical_Exam!$A713:$J3048,8,0)</f>
        <v>No</v>
      </c>
      <c r="L714" s="20" t="str">
        <f>VLOOKUP($A714,Cleaned_Medical_Exam!$A713:$J3048,9,0)</f>
        <v>Obesity</v>
      </c>
      <c r="M714" s="20" t="str">
        <f>VLOOKUP($A714,Cleaned_Medical_Exam!$A713:$J3048,10,0)</f>
        <v>Diabetes</v>
      </c>
      <c r="N714" s="48">
        <f>_xlfn.XLOOKUP(A714,Cleaned_Hospital_Details!A:A,Cleaned_Hospital_Details!B:B)</f>
        <v>0</v>
      </c>
      <c r="O714" s="49">
        <f>_xlfn.XLOOKUP($A714,Cleaned_Hospital_Details!$A:$A,Cleaned_Hospital_Details!C:C)</f>
        <v>14210.54</v>
      </c>
      <c r="P714" s="8" t="str">
        <f>_xlfn.XLOOKUP($A714,Cleaned_Hospital_Details!$A:$A,Cleaned_Hospital_Details!D:D)</f>
        <v>Tier - 2</v>
      </c>
      <c r="Q714" s="8" t="str">
        <f>_xlfn.XLOOKUP($A714,Cleaned_Hospital_Details!$A:$A,Cleaned_Hospital_Details!E:E)</f>
        <v>Tier - 2</v>
      </c>
      <c r="R714" s="8" t="str">
        <f>_xlfn.XLOOKUP($A714,Cleaned_Hospital_Details!$A:$A,Cleaned_Hospital_Details!F:F)</f>
        <v>R1012</v>
      </c>
      <c r="S714" s="15">
        <f>_xlfn.XLOOKUP($A714,Cleaned_Hospital_Details!$A:$A,Cleaned_Hospital_Details!G:G)</f>
        <v>21449</v>
      </c>
      <c r="T714" s="8">
        <f>_xlfn.XLOOKUP($A714,Cleaned_Hospital_Details!$A:$A,Cleaned_Hospital_Details!H:H)</f>
        <v>64</v>
      </c>
      <c r="U714" s="8" t="str">
        <f>_xlfn.XLOOKUP($A714,Cleaned_Hospital_Details!$A:$A,Cleaned_Hospital_Details!I:I)</f>
        <v>Old</v>
      </c>
      <c r="V714" t="str">
        <f t="shared" si="11"/>
        <v>Albert Boyce</v>
      </c>
    </row>
    <row r="715" spans="1:22" ht="15.6" x14ac:dyDescent="0.3">
      <c r="A715" s="10" t="s">
        <v>751</v>
      </c>
      <c r="B715" s="8" t="str">
        <f>VLOOKUP(A715,Cleaned_Customer_Names!A714:D3049,2,0)</f>
        <v>Mrs.</v>
      </c>
      <c r="C715" s="8" t="str">
        <f>VLOOKUP(A715,Cleaned_Customer_Names!A714:D3049,3,0)</f>
        <v>Ashley</v>
      </c>
      <c r="D715" s="8" t="str">
        <f>VLOOKUP($A715,Cleaned_Customer_Names!$A714:$D3049,4,0)</f>
        <v>Lin</v>
      </c>
      <c r="E715" s="22">
        <f>VLOOKUP($A715,Cleaned_Medical_Exam!$A714:$J3049,2,0)</f>
        <v>43.35</v>
      </c>
      <c r="F715" s="24">
        <f>VLOOKUP($A715,Cleaned_Medical_Exam!$A714:$J3049,3,0)</f>
        <v>5.41</v>
      </c>
      <c r="G715" s="20" t="str">
        <f>VLOOKUP($A715,Cleaned_Medical_Exam!$A714:$J3049,4,0)</f>
        <v>Yes</v>
      </c>
      <c r="H715" s="20" t="str">
        <f>VLOOKUP($A715,Cleaned_Medical_Exam!$A714:$J3049,5,0)</f>
        <v>No</v>
      </c>
      <c r="I715" s="20" t="str">
        <f>VLOOKUP($A715,Cleaned_Medical_Exam!$A714:$J3049,6,0)</f>
        <v>Yes</v>
      </c>
      <c r="J715" s="48">
        <f>VLOOKUP($A715,Cleaned_Medical_Exam!$A714:$J3049,7,0)</f>
        <v>1</v>
      </c>
      <c r="K715" s="8" t="str">
        <f>VLOOKUP($A715,Cleaned_Medical_Exam!$A714:$J3049,8,0)</f>
        <v>No</v>
      </c>
      <c r="L715" s="20" t="str">
        <f>VLOOKUP($A715,Cleaned_Medical_Exam!$A714:$J3049,9,0)</f>
        <v>Obesity</v>
      </c>
      <c r="M715" s="20" t="str">
        <f>VLOOKUP($A715,Cleaned_Medical_Exam!$A714:$J3049,10,0)</f>
        <v>Normal</v>
      </c>
      <c r="N715" s="48">
        <f>_xlfn.XLOOKUP(A715,Cleaned_Hospital_Details!A:A,Cleaned_Hospital_Details!B:B)</f>
        <v>3</v>
      </c>
      <c r="O715" s="49">
        <f>_xlfn.XLOOKUP($A715,Cleaned_Hospital_Details!$A:$A,Cleaned_Hospital_Details!C:C)</f>
        <v>14209.4</v>
      </c>
      <c r="P715" s="8" t="str">
        <f>_xlfn.XLOOKUP($A715,Cleaned_Hospital_Details!$A:$A,Cleaned_Hospital_Details!D:D)</f>
        <v>Tier - 2</v>
      </c>
      <c r="Q715" s="8" t="str">
        <f>_xlfn.XLOOKUP($A715,Cleaned_Hospital_Details!$A:$A,Cleaned_Hospital_Details!E:E)</f>
        <v>Tier - 1</v>
      </c>
      <c r="R715" s="8" t="str">
        <f>_xlfn.XLOOKUP($A715,Cleaned_Hospital_Details!$A:$A,Cleaned_Hospital_Details!F:F)</f>
        <v>R1026</v>
      </c>
      <c r="S715" s="15">
        <f>_xlfn.XLOOKUP($A715,Cleaned_Hospital_Details!$A:$A,Cleaned_Hospital_Details!G:G)</f>
        <v>30637</v>
      </c>
      <c r="T715" s="8">
        <f>_xlfn.XLOOKUP($A715,Cleaned_Hospital_Details!$A:$A,Cleaned_Hospital_Details!H:H)</f>
        <v>39</v>
      </c>
      <c r="U715" s="8" t="str">
        <f>_xlfn.XLOOKUP($A715,Cleaned_Hospital_Details!$A:$A,Cleaned_Hospital_Details!I:I)</f>
        <v>Adult</v>
      </c>
      <c r="V715" t="str">
        <f t="shared" si="11"/>
        <v>Ashley Lin</v>
      </c>
    </row>
    <row r="716" spans="1:22" ht="15.6" x14ac:dyDescent="0.3">
      <c r="A716" s="10" t="s">
        <v>752</v>
      </c>
      <c r="B716" s="8" t="str">
        <f>VLOOKUP(A716,Cleaned_Customer_Names!A715:D3050,2,0)</f>
        <v>Mrs.</v>
      </c>
      <c r="C716" s="8" t="str">
        <f>VLOOKUP(A716,Cleaned_Customer_Names!A715:D3050,3,0)</f>
        <v>Shannon</v>
      </c>
      <c r="D716" s="8" t="str">
        <f>VLOOKUP($A716,Cleaned_Customer_Names!$A715:$D3050,4,0)</f>
        <v>Smith</v>
      </c>
      <c r="E716" s="22">
        <f>VLOOKUP($A716,Cleaned_Medical_Exam!$A715:$J3050,2,0)</f>
        <v>36.15</v>
      </c>
      <c r="F716" s="24">
        <f>VLOOKUP($A716,Cleaned_Medical_Exam!$A715:$J3050,3,0)</f>
        <v>8.0500000000000007</v>
      </c>
      <c r="G716" s="20" t="str">
        <f>VLOOKUP($A716,Cleaned_Medical_Exam!$A715:$J3050,4,0)</f>
        <v>No</v>
      </c>
      <c r="H716" s="20" t="str">
        <f>VLOOKUP($A716,Cleaned_Medical_Exam!$A715:$J3050,5,0)</f>
        <v>No</v>
      </c>
      <c r="I716" s="20" t="str">
        <f>VLOOKUP($A716,Cleaned_Medical_Exam!$A715:$J3050,6,0)</f>
        <v>No</v>
      </c>
      <c r="J716" s="48">
        <f>VLOOKUP($A716,Cleaned_Medical_Exam!$A715:$J3050,7,0)</f>
        <v>0</v>
      </c>
      <c r="K716" s="8" t="str">
        <f>VLOOKUP($A716,Cleaned_Medical_Exam!$A715:$J3050,8,0)</f>
        <v>No</v>
      </c>
      <c r="L716" s="20" t="str">
        <f>VLOOKUP($A716,Cleaned_Medical_Exam!$A715:$J3050,9,0)</f>
        <v>Obesity</v>
      </c>
      <c r="M716" s="20" t="str">
        <f>VLOOKUP($A716,Cleaned_Medical_Exam!$A715:$J3050,10,0)</f>
        <v>Diabetes</v>
      </c>
      <c r="N716" s="48">
        <f>_xlfn.XLOOKUP(A716,Cleaned_Hospital_Details!A:A,Cleaned_Hospital_Details!B:B)</f>
        <v>0</v>
      </c>
      <c r="O716" s="49">
        <f>_xlfn.XLOOKUP($A716,Cleaned_Hospital_Details!$A:$A,Cleaned_Hospital_Details!C:C)</f>
        <v>14193.55</v>
      </c>
      <c r="P716" s="8" t="str">
        <f>_xlfn.XLOOKUP($A716,Cleaned_Hospital_Details!$A:$A,Cleaned_Hospital_Details!D:D)</f>
        <v>Tier - 2</v>
      </c>
      <c r="Q716" s="8" t="str">
        <f>_xlfn.XLOOKUP($A716,Cleaned_Hospital_Details!$A:$A,Cleaned_Hospital_Details!E:E)</f>
        <v>Tier - 1</v>
      </c>
      <c r="R716" s="8" t="str">
        <f>_xlfn.XLOOKUP($A716,Cleaned_Hospital_Details!$A:$A,Cleaned_Hospital_Details!F:F)</f>
        <v>R1026</v>
      </c>
      <c r="S716" s="15">
        <f>_xlfn.XLOOKUP($A716,Cleaned_Hospital_Details!$A:$A,Cleaned_Hospital_Details!G:G)</f>
        <v>25197</v>
      </c>
      <c r="T716" s="8">
        <f>_xlfn.XLOOKUP($A716,Cleaned_Hospital_Details!$A:$A,Cleaned_Hospital_Details!H:H)</f>
        <v>54</v>
      </c>
      <c r="U716" s="8" t="str">
        <f>_xlfn.XLOOKUP($A716,Cleaned_Hospital_Details!$A:$A,Cleaned_Hospital_Details!I:I)</f>
        <v>Adult</v>
      </c>
      <c r="V716" t="str">
        <f t="shared" si="11"/>
        <v>Shannon Smith</v>
      </c>
    </row>
    <row r="717" spans="1:22" ht="15.6" x14ac:dyDescent="0.3">
      <c r="A717" s="10" t="s">
        <v>753</v>
      </c>
      <c r="B717" s="8" t="str">
        <f>VLOOKUP(A717,Cleaned_Customer_Names!A716:D3051,2,0)</f>
        <v>Ms.</v>
      </c>
      <c r="C717" s="8" t="str">
        <f>VLOOKUP(A717,Cleaned_Customer_Names!A716:D3051,3,0)</f>
        <v>Amy</v>
      </c>
      <c r="D717" s="8" t="str">
        <f>VLOOKUP($A717,Cleaned_Customer_Names!$A716:$D3051,4,0)</f>
        <v>Nalven</v>
      </c>
      <c r="E717" s="22">
        <f>VLOOKUP($A717,Cleaned_Medical_Exam!$A716:$J3051,2,0)</f>
        <v>44.98</v>
      </c>
      <c r="F717" s="24">
        <f>VLOOKUP($A717,Cleaned_Medical_Exam!$A716:$J3051,3,0)</f>
        <v>5.94</v>
      </c>
      <c r="G717" s="20" t="str">
        <f>VLOOKUP($A717,Cleaned_Medical_Exam!$A716:$J3051,4,0)</f>
        <v>No</v>
      </c>
      <c r="H717" s="20" t="str">
        <f>VLOOKUP($A717,Cleaned_Medical_Exam!$A716:$J3051,5,0)</f>
        <v>No</v>
      </c>
      <c r="I717" s="20" t="str">
        <f>VLOOKUP($A717,Cleaned_Medical_Exam!$A716:$J3051,6,0)</f>
        <v>No</v>
      </c>
      <c r="J717" s="48">
        <f>VLOOKUP($A717,Cleaned_Medical_Exam!$A716:$J3051,7,0)</f>
        <v>1</v>
      </c>
      <c r="K717" s="8" t="str">
        <f>VLOOKUP($A717,Cleaned_Medical_Exam!$A716:$J3051,8,0)</f>
        <v>No</v>
      </c>
      <c r="L717" s="20" t="str">
        <f>VLOOKUP($A717,Cleaned_Medical_Exam!$A716:$J3051,9,0)</f>
        <v>Obesity</v>
      </c>
      <c r="M717" s="20" t="str">
        <f>VLOOKUP($A717,Cleaned_Medical_Exam!$A716:$J3051,10,0)</f>
        <v>Prediabetes</v>
      </c>
      <c r="N717" s="48">
        <f>_xlfn.XLOOKUP(A717,Cleaned_Hospital_Details!A:A,Cleaned_Hospital_Details!B:B)</f>
        <v>3</v>
      </c>
      <c r="O717" s="49">
        <f>_xlfn.XLOOKUP($A717,Cleaned_Hospital_Details!$A:$A,Cleaned_Hospital_Details!C:C)</f>
        <v>14152.46</v>
      </c>
      <c r="P717" s="8" t="str">
        <f>_xlfn.XLOOKUP($A717,Cleaned_Hospital_Details!$A:$A,Cleaned_Hospital_Details!D:D)</f>
        <v>Tier - 2</v>
      </c>
      <c r="Q717" s="8" t="str">
        <f>_xlfn.XLOOKUP($A717,Cleaned_Hospital_Details!$A:$A,Cleaned_Hospital_Details!E:E)</f>
        <v>Tier - 1</v>
      </c>
      <c r="R717" s="8" t="str">
        <f>_xlfn.XLOOKUP($A717,Cleaned_Hospital_Details!$A:$A,Cleaned_Hospital_Details!F:F)</f>
        <v>R1012</v>
      </c>
      <c r="S717" s="15">
        <f>_xlfn.XLOOKUP($A717,Cleaned_Hospital_Details!$A:$A,Cleaned_Hospital_Details!G:G)</f>
        <v>30870</v>
      </c>
      <c r="T717" s="8">
        <f>_xlfn.XLOOKUP($A717,Cleaned_Hospital_Details!$A:$A,Cleaned_Hospital_Details!H:H)</f>
        <v>38</v>
      </c>
      <c r="U717" s="8" t="str">
        <f>_xlfn.XLOOKUP($A717,Cleaned_Hospital_Details!$A:$A,Cleaned_Hospital_Details!I:I)</f>
        <v>Adult</v>
      </c>
      <c r="V717" t="str">
        <f t="shared" si="11"/>
        <v>Amy Nalven</v>
      </c>
    </row>
    <row r="718" spans="1:22" ht="15.6" x14ac:dyDescent="0.3">
      <c r="A718" s="10" t="s">
        <v>754</v>
      </c>
      <c r="B718" s="8" t="str">
        <f>VLOOKUP(A718,Cleaned_Customer_Names!A717:D3052,2,0)</f>
        <v>Ms.</v>
      </c>
      <c r="C718" s="8" t="str">
        <f>VLOOKUP(A718,Cleaned_Customer_Names!A717:D3052,3,0)</f>
        <v>A</v>
      </c>
      <c r="D718" s="8" t="str">
        <f>VLOOKUP($A718,Cleaned_Customer_Names!$A717:$D3052,4,0)</f>
        <v>Bourgeois</v>
      </c>
      <c r="E718" s="22">
        <f>VLOOKUP($A718,Cleaned_Medical_Exam!$A717:$J3052,2,0)</f>
        <v>38.28</v>
      </c>
      <c r="F718" s="24">
        <f>VLOOKUP($A718,Cleaned_Medical_Exam!$A717:$J3052,3,0)</f>
        <v>5.51</v>
      </c>
      <c r="G718" s="20" t="str">
        <f>VLOOKUP($A718,Cleaned_Medical_Exam!$A717:$J3052,4,0)</f>
        <v>No</v>
      </c>
      <c r="H718" s="20" t="str">
        <f>VLOOKUP($A718,Cleaned_Medical_Exam!$A717:$J3052,5,0)</f>
        <v>Yes</v>
      </c>
      <c r="I718" s="20" t="str">
        <f>VLOOKUP($A718,Cleaned_Medical_Exam!$A717:$J3052,6,0)</f>
        <v>No</v>
      </c>
      <c r="J718" s="48">
        <f>VLOOKUP($A718,Cleaned_Medical_Exam!$A717:$J3052,7,0)</f>
        <v>1</v>
      </c>
      <c r="K718" s="8" t="str">
        <f>VLOOKUP($A718,Cleaned_Medical_Exam!$A717:$J3052,8,0)</f>
        <v>No</v>
      </c>
      <c r="L718" s="20" t="str">
        <f>VLOOKUP($A718,Cleaned_Medical_Exam!$A717:$J3052,9,0)</f>
        <v>Obesity</v>
      </c>
      <c r="M718" s="20" t="str">
        <f>VLOOKUP($A718,Cleaned_Medical_Exam!$A717:$J3052,10,0)</f>
        <v>Normal</v>
      </c>
      <c r="N718" s="48">
        <f>_xlfn.XLOOKUP(A718,Cleaned_Hospital_Details!A:A,Cleaned_Hospital_Details!B:B)</f>
        <v>0</v>
      </c>
      <c r="O718" s="49">
        <f>_xlfn.XLOOKUP($A718,Cleaned_Hospital_Details!$A:$A,Cleaned_Hospital_Details!C:C)</f>
        <v>14133.04</v>
      </c>
      <c r="P718" s="8" t="str">
        <f>_xlfn.XLOOKUP($A718,Cleaned_Hospital_Details!$A:$A,Cleaned_Hospital_Details!D:D)</f>
        <v>Tier - 2</v>
      </c>
      <c r="Q718" s="8" t="str">
        <f>_xlfn.XLOOKUP($A718,Cleaned_Hospital_Details!$A:$A,Cleaned_Hospital_Details!E:E)</f>
        <v>Tier - 3</v>
      </c>
      <c r="R718" s="8" t="str">
        <f>_xlfn.XLOOKUP($A718,Cleaned_Hospital_Details!$A:$A,Cleaned_Hospital_Details!F:F)</f>
        <v>R1013</v>
      </c>
      <c r="S718" s="15">
        <f>_xlfn.XLOOKUP($A718,Cleaned_Hospital_Details!$A:$A,Cleaned_Hospital_Details!G:G)</f>
        <v>38174</v>
      </c>
      <c r="T718" s="8">
        <f>_xlfn.XLOOKUP($A718,Cleaned_Hospital_Details!$A:$A,Cleaned_Hospital_Details!H:H)</f>
        <v>18</v>
      </c>
      <c r="U718" s="8" t="str">
        <f>_xlfn.XLOOKUP($A718,Cleaned_Hospital_Details!$A:$A,Cleaned_Hospital_Details!I:I)</f>
        <v>Child</v>
      </c>
      <c r="V718" t="str">
        <f t="shared" si="11"/>
        <v>A Bourgeois</v>
      </c>
    </row>
    <row r="719" spans="1:22" ht="15.6" x14ac:dyDescent="0.3">
      <c r="A719" s="10" t="s">
        <v>755</v>
      </c>
      <c r="B719" s="8" t="str">
        <f>VLOOKUP(A719,Cleaned_Customer_Names!A718:D3053,2,0)</f>
        <v>Mr.</v>
      </c>
      <c r="C719" s="8" t="str">
        <f>VLOOKUP(A719,Cleaned_Customer_Names!A718:D3053,3,0)</f>
        <v>Conrad</v>
      </c>
      <c r="D719" s="8" t="str">
        <f>VLOOKUP($A719,Cleaned_Customer_Names!$A718:$D3053,4,0)</f>
        <v>Orloff</v>
      </c>
      <c r="E719" s="22">
        <f>VLOOKUP($A719,Cleaned_Medical_Exam!$A718:$J3053,2,0)</f>
        <v>32.299999999999997</v>
      </c>
      <c r="F719" s="24">
        <f>VLOOKUP($A719,Cleaned_Medical_Exam!$A718:$J3053,3,0)</f>
        <v>6.55</v>
      </c>
      <c r="G719" s="20" t="str">
        <f>VLOOKUP($A719,Cleaned_Medical_Exam!$A718:$J3053,4,0)</f>
        <v>Yes</v>
      </c>
      <c r="H719" s="20" t="str">
        <f>VLOOKUP($A719,Cleaned_Medical_Exam!$A718:$J3053,5,0)</f>
        <v>No</v>
      </c>
      <c r="I719" s="20" t="str">
        <f>VLOOKUP($A719,Cleaned_Medical_Exam!$A718:$J3053,6,0)</f>
        <v>No</v>
      </c>
      <c r="J719" s="48">
        <f>VLOOKUP($A719,Cleaned_Medical_Exam!$A718:$J3053,7,0)</f>
        <v>2</v>
      </c>
      <c r="K719" s="8" t="str">
        <f>VLOOKUP($A719,Cleaned_Medical_Exam!$A718:$J3053,8,0)</f>
        <v>No</v>
      </c>
      <c r="L719" s="20" t="str">
        <f>VLOOKUP($A719,Cleaned_Medical_Exam!$A718:$J3053,9,0)</f>
        <v>Obesity</v>
      </c>
      <c r="M719" s="20" t="str">
        <f>VLOOKUP($A719,Cleaned_Medical_Exam!$A718:$J3053,10,0)</f>
        <v>Diabetes</v>
      </c>
      <c r="N719" s="48">
        <f>_xlfn.XLOOKUP(A719,Cleaned_Hospital_Details!A:A,Cleaned_Hospital_Details!B:B)</f>
        <v>2</v>
      </c>
      <c r="O719" s="49">
        <f>_xlfn.XLOOKUP($A719,Cleaned_Hospital_Details!$A:$A,Cleaned_Hospital_Details!C:C)</f>
        <v>14119.62</v>
      </c>
      <c r="P719" s="8" t="str">
        <f>_xlfn.XLOOKUP($A719,Cleaned_Hospital_Details!$A:$A,Cleaned_Hospital_Details!D:D)</f>
        <v>Tier - 2</v>
      </c>
      <c r="Q719" s="8" t="str">
        <f>_xlfn.XLOOKUP($A719,Cleaned_Hospital_Details!$A:$A,Cleaned_Hospital_Details!E:E)</f>
        <v>Tier - 1</v>
      </c>
      <c r="R719" s="8" t="str">
        <f>_xlfn.XLOOKUP($A719,Cleaned_Hospital_Details!$A:$A,Cleaned_Hospital_Details!F:F)</f>
        <v>R1012</v>
      </c>
      <c r="S719" s="15">
        <f>_xlfn.XLOOKUP($A719,Cleaned_Hospital_Details!$A:$A,Cleaned_Hospital_Details!G:G)</f>
        <v>22446</v>
      </c>
      <c r="T719" s="8">
        <f>_xlfn.XLOOKUP($A719,Cleaned_Hospital_Details!$A:$A,Cleaned_Hospital_Details!H:H)</f>
        <v>61</v>
      </c>
      <c r="U719" s="8" t="str">
        <f>_xlfn.XLOOKUP($A719,Cleaned_Hospital_Details!$A:$A,Cleaned_Hospital_Details!I:I)</f>
        <v>Old</v>
      </c>
      <c r="V719" t="str">
        <f t="shared" si="11"/>
        <v>Conrad Orloff</v>
      </c>
    </row>
    <row r="720" spans="1:22" ht="15.6" x14ac:dyDescent="0.3">
      <c r="A720" s="10" t="s">
        <v>756</v>
      </c>
      <c r="B720" s="8" t="str">
        <f>VLOOKUP(A720,Cleaned_Customer_Names!A719:D3054,2,0)</f>
        <v>Mr.</v>
      </c>
      <c r="C720" s="8" t="str">
        <f>VLOOKUP(A720,Cleaned_Customer_Names!A719:D3054,3,0)</f>
        <v>Josh</v>
      </c>
      <c r="D720" s="8" t="str">
        <f>VLOOKUP($A720,Cleaned_Customer_Names!$A719:$D3054,4,0)</f>
        <v>Ramirez</v>
      </c>
      <c r="E720" s="22">
        <f>VLOOKUP($A720,Cleaned_Medical_Exam!$A719:$J3054,2,0)</f>
        <v>39.51</v>
      </c>
      <c r="F720" s="24">
        <f>VLOOKUP($A720,Cleaned_Medical_Exam!$A719:$J3054,3,0)</f>
        <v>5.79</v>
      </c>
      <c r="G720" s="20" t="str">
        <f>VLOOKUP($A720,Cleaned_Medical_Exam!$A719:$J3054,4,0)</f>
        <v>Yes</v>
      </c>
      <c r="H720" s="20" t="str">
        <f>VLOOKUP($A720,Cleaned_Medical_Exam!$A719:$J3054,5,0)</f>
        <v>No</v>
      </c>
      <c r="I720" s="20" t="str">
        <f>VLOOKUP($A720,Cleaned_Medical_Exam!$A719:$J3054,6,0)</f>
        <v>No</v>
      </c>
      <c r="J720" s="48">
        <f>VLOOKUP($A720,Cleaned_Medical_Exam!$A719:$J3054,7,0)</f>
        <v>0</v>
      </c>
      <c r="K720" s="8" t="str">
        <f>VLOOKUP($A720,Cleaned_Medical_Exam!$A719:$J3054,8,0)</f>
        <v>No</v>
      </c>
      <c r="L720" s="20" t="str">
        <f>VLOOKUP($A720,Cleaned_Medical_Exam!$A719:$J3054,9,0)</f>
        <v>Obesity</v>
      </c>
      <c r="M720" s="20" t="str">
        <f>VLOOKUP($A720,Cleaned_Medical_Exam!$A719:$J3054,10,0)</f>
        <v>Prediabetes</v>
      </c>
      <c r="N720" s="48">
        <f>_xlfn.XLOOKUP(A720,Cleaned_Hospital_Details!A:A,Cleaned_Hospital_Details!B:B)</f>
        <v>2</v>
      </c>
      <c r="O720" s="49">
        <f>_xlfn.XLOOKUP($A720,Cleaned_Hospital_Details!$A:$A,Cleaned_Hospital_Details!C:C)</f>
        <v>14098.07</v>
      </c>
      <c r="P720" s="8" t="str">
        <f>_xlfn.XLOOKUP($A720,Cleaned_Hospital_Details!$A:$A,Cleaned_Hospital_Details!D:D)</f>
        <v>Tier - 2</v>
      </c>
      <c r="Q720" s="8" t="str">
        <f>_xlfn.XLOOKUP($A720,Cleaned_Hospital_Details!$A:$A,Cleaned_Hospital_Details!E:E)</f>
        <v>Tier - 3</v>
      </c>
      <c r="R720" s="8" t="str">
        <f>_xlfn.XLOOKUP($A720,Cleaned_Hospital_Details!$A:$A,Cleaned_Hospital_Details!F:F)</f>
        <v>R1023</v>
      </c>
      <c r="S720" s="15">
        <f>_xlfn.XLOOKUP($A720,Cleaned_Hospital_Details!$A:$A,Cleaned_Hospital_Details!G:G)</f>
        <v>28029</v>
      </c>
      <c r="T720" s="8">
        <f>_xlfn.XLOOKUP($A720,Cleaned_Hospital_Details!$A:$A,Cleaned_Hospital_Details!H:H)</f>
        <v>46</v>
      </c>
      <c r="U720" s="8" t="str">
        <f>_xlfn.XLOOKUP($A720,Cleaned_Hospital_Details!$A:$A,Cleaned_Hospital_Details!I:I)</f>
        <v>Adult</v>
      </c>
      <c r="V720" t="str">
        <f t="shared" si="11"/>
        <v>Josh Ramirez</v>
      </c>
    </row>
    <row r="721" spans="1:22" ht="15.6" x14ac:dyDescent="0.3">
      <c r="A721" s="10" t="s">
        <v>757</v>
      </c>
      <c r="B721" s="8" t="str">
        <f>VLOOKUP(A721,Cleaned_Customer_Names!A720:D3055,2,0)</f>
        <v>Mr.</v>
      </c>
      <c r="C721" s="8" t="str">
        <f>VLOOKUP(A721,Cleaned_Customer_Names!A720:D3055,3,0)</f>
        <v>Maxime</v>
      </c>
      <c r="D721" s="8" t="str">
        <f>VLOOKUP($A721,Cleaned_Customer_Names!$A720:$D3055,4,0)</f>
        <v>Fouquet</v>
      </c>
      <c r="E721" s="22">
        <f>VLOOKUP($A721,Cleaned_Medical_Exam!$A720:$J3055,2,0)</f>
        <v>50.46</v>
      </c>
      <c r="F721" s="24">
        <f>VLOOKUP($A721,Cleaned_Medical_Exam!$A720:$J3055,3,0)</f>
        <v>4.5599999999999996</v>
      </c>
      <c r="G721" s="20" t="str">
        <f>VLOOKUP($A721,Cleaned_Medical_Exam!$A720:$J3055,4,0)</f>
        <v>No</v>
      </c>
      <c r="H721" s="20" t="str">
        <f>VLOOKUP($A721,Cleaned_Medical_Exam!$A720:$J3055,5,0)</f>
        <v>No</v>
      </c>
      <c r="I721" s="20" t="str">
        <f>VLOOKUP($A721,Cleaned_Medical_Exam!$A720:$J3055,6,0)</f>
        <v>No</v>
      </c>
      <c r="J721" s="48">
        <f>VLOOKUP($A721,Cleaned_Medical_Exam!$A720:$J3055,7,0)</f>
        <v>0</v>
      </c>
      <c r="K721" s="8" t="str">
        <f>VLOOKUP($A721,Cleaned_Medical_Exam!$A720:$J3055,8,0)</f>
        <v>No</v>
      </c>
      <c r="L721" s="20" t="str">
        <f>VLOOKUP($A721,Cleaned_Medical_Exam!$A720:$J3055,9,0)</f>
        <v>Obesity</v>
      </c>
      <c r="M721" s="20" t="str">
        <f>VLOOKUP($A721,Cleaned_Medical_Exam!$A720:$J3055,10,0)</f>
        <v>Normal</v>
      </c>
      <c r="N721" s="48">
        <f>_xlfn.XLOOKUP(A721,Cleaned_Hospital_Details!A:A,Cleaned_Hospital_Details!B:B)</f>
        <v>3</v>
      </c>
      <c r="O721" s="49">
        <f>_xlfn.XLOOKUP($A721,Cleaned_Hospital_Details!$A:$A,Cleaned_Hospital_Details!C:C)</f>
        <v>14081.93</v>
      </c>
      <c r="P721" s="8" t="str">
        <f>_xlfn.XLOOKUP($A721,Cleaned_Hospital_Details!$A:$A,Cleaned_Hospital_Details!D:D)</f>
        <v>Tier - 2</v>
      </c>
      <c r="Q721" s="8" t="str">
        <f>_xlfn.XLOOKUP($A721,Cleaned_Hospital_Details!$A:$A,Cleaned_Hospital_Details!E:E)</f>
        <v>Tier - 3</v>
      </c>
      <c r="R721" s="8" t="str">
        <f>_xlfn.XLOOKUP($A721,Cleaned_Hospital_Details!$A:$A,Cleaned_Hospital_Details!F:F)</f>
        <v>R1012</v>
      </c>
      <c r="S721" s="15">
        <f>_xlfn.XLOOKUP($A721,Cleaned_Hospital_Details!$A:$A,Cleaned_Hospital_Details!G:G)</f>
        <v>33493</v>
      </c>
      <c r="T721" s="8">
        <f>_xlfn.XLOOKUP($A721,Cleaned_Hospital_Details!$A:$A,Cleaned_Hospital_Details!H:H)</f>
        <v>31</v>
      </c>
      <c r="U721" s="8" t="str">
        <f>_xlfn.XLOOKUP($A721,Cleaned_Hospital_Details!$A:$A,Cleaned_Hospital_Details!I:I)</f>
        <v>Adult</v>
      </c>
      <c r="V721" t="str">
        <f t="shared" si="11"/>
        <v>Maxime Fouquet</v>
      </c>
    </row>
    <row r="722" spans="1:22" ht="15.6" x14ac:dyDescent="0.3">
      <c r="A722" s="10" t="s">
        <v>758</v>
      </c>
      <c r="B722" s="8" t="str">
        <f>VLOOKUP(A722,Cleaned_Customer_Names!A721:D3056,2,0)</f>
        <v>Ms.</v>
      </c>
      <c r="C722" s="8" t="str">
        <f>VLOOKUP(A722,Cleaned_Customer_Names!A721:D3056,3,0)</f>
        <v>Natalie</v>
      </c>
      <c r="D722" s="8" t="str">
        <f>VLOOKUP($A722,Cleaned_Customer_Names!$A721:$D3056,4,0)</f>
        <v>McPhillips</v>
      </c>
      <c r="E722" s="22">
        <f>VLOOKUP($A722,Cleaned_Medical_Exam!$A721:$J3056,2,0)</f>
        <v>31.73</v>
      </c>
      <c r="F722" s="24">
        <f>VLOOKUP($A722,Cleaned_Medical_Exam!$A721:$J3056,3,0)</f>
        <v>7</v>
      </c>
      <c r="G722" s="20" t="str">
        <f>VLOOKUP($A722,Cleaned_Medical_Exam!$A721:$J3056,4,0)</f>
        <v>No</v>
      </c>
      <c r="H722" s="20" t="str">
        <f>VLOOKUP($A722,Cleaned_Medical_Exam!$A721:$J3056,5,0)</f>
        <v>No</v>
      </c>
      <c r="I722" s="20" t="str">
        <f>VLOOKUP($A722,Cleaned_Medical_Exam!$A721:$J3056,6,0)</f>
        <v>No</v>
      </c>
      <c r="J722" s="48">
        <f>VLOOKUP($A722,Cleaned_Medical_Exam!$A721:$J3056,7,0)</f>
        <v>0</v>
      </c>
      <c r="K722" s="8" t="str">
        <f>VLOOKUP($A722,Cleaned_Medical_Exam!$A721:$J3056,8,0)</f>
        <v>No</v>
      </c>
      <c r="L722" s="20" t="str">
        <f>VLOOKUP($A722,Cleaned_Medical_Exam!$A721:$J3056,9,0)</f>
        <v>Obesity</v>
      </c>
      <c r="M722" s="20" t="str">
        <f>VLOOKUP($A722,Cleaned_Medical_Exam!$A721:$J3056,10,0)</f>
        <v>Diabetes</v>
      </c>
      <c r="N722" s="48">
        <f>_xlfn.XLOOKUP(A722,Cleaned_Hospital_Details!A:A,Cleaned_Hospital_Details!B:B)</f>
        <v>0</v>
      </c>
      <c r="O722" s="49">
        <f>_xlfn.XLOOKUP($A722,Cleaned_Hospital_Details!$A:$A,Cleaned_Hospital_Details!C:C)</f>
        <v>14043.48</v>
      </c>
      <c r="P722" s="8" t="str">
        <f>_xlfn.XLOOKUP($A722,Cleaned_Hospital_Details!$A:$A,Cleaned_Hospital_Details!D:D)</f>
        <v>Tier - 2</v>
      </c>
      <c r="Q722" s="8" t="str">
        <f>_xlfn.XLOOKUP($A722,Cleaned_Hospital_Details!$A:$A,Cleaned_Hospital_Details!E:E)</f>
        <v>Tier - 3</v>
      </c>
      <c r="R722" s="8" t="str">
        <f>_xlfn.XLOOKUP($A722,Cleaned_Hospital_Details!$A:$A,Cleaned_Hospital_Details!F:F)</f>
        <v>R1024</v>
      </c>
      <c r="S722" s="15">
        <f>_xlfn.XLOOKUP($A722,Cleaned_Hospital_Details!$A:$A,Cleaned_Hospital_Details!G:G)</f>
        <v>22228</v>
      </c>
      <c r="T722" s="8">
        <f>_xlfn.XLOOKUP($A722,Cleaned_Hospital_Details!$A:$A,Cleaned_Hospital_Details!H:H)</f>
        <v>62</v>
      </c>
      <c r="U722" s="8" t="str">
        <f>_xlfn.XLOOKUP($A722,Cleaned_Hospital_Details!$A:$A,Cleaned_Hospital_Details!I:I)</f>
        <v>Old</v>
      </c>
      <c r="V722" t="str">
        <f t="shared" si="11"/>
        <v>Natalie McPhillips</v>
      </c>
    </row>
    <row r="723" spans="1:22" ht="15.6" x14ac:dyDescent="0.3">
      <c r="A723" s="10" t="s">
        <v>759</v>
      </c>
      <c r="B723" s="8" t="str">
        <f>VLOOKUP(A723,Cleaned_Customer_Names!A722:D3057,2,0)</f>
        <v>Ms.</v>
      </c>
      <c r="C723" s="8" t="str">
        <f>VLOOKUP(A723,Cleaned_Customer_Names!A722:D3057,3,0)</f>
        <v>Melissa</v>
      </c>
      <c r="D723" s="8" t="str">
        <f>VLOOKUP($A723,Cleaned_Customer_Names!$A722:$D3057,4,0)</f>
        <v>Burgin</v>
      </c>
      <c r="E723" s="22">
        <f>VLOOKUP($A723,Cleaned_Medical_Exam!$A722:$J3057,2,0)</f>
        <v>32.1</v>
      </c>
      <c r="F723" s="24">
        <f>VLOOKUP($A723,Cleaned_Medical_Exam!$A722:$J3057,3,0)</f>
        <v>6.57</v>
      </c>
      <c r="G723" s="20" t="str">
        <f>VLOOKUP($A723,Cleaned_Medical_Exam!$A722:$J3057,4,0)</f>
        <v>Yes</v>
      </c>
      <c r="H723" s="20" t="str">
        <f>VLOOKUP($A723,Cleaned_Medical_Exam!$A722:$J3057,5,0)</f>
        <v>No</v>
      </c>
      <c r="I723" s="20" t="str">
        <f>VLOOKUP($A723,Cleaned_Medical_Exam!$A722:$J3057,6,0)</f>
        <v>Yes</v>
      </c>
      <c r="J723" s="48">
        <f>VLOOKUP($A723,Cleaned_Medical_Exam!$A722:$J3057,7,0)</f>
        <v>1</v>
      </c>
      <c r="K723" s="8" t="str">
        <f>VLOOKUP($A723,Cleaned_Medical_Exam!$A722:$J3057,8,0)</f>
        <v>No</v>
      </c>
      <c r="L723" s="20" t="str">
        <f>VLOOKUP($A723,Cleaned_Medical_Exam!$A722:$J3057,9,0)</f>
        <v>Obesity</v>
      </c>
      <c r="M723" s="20" t="str">
        <f>VLOOKUP($A723,Cleaned_Medical_Exam!$A722:$J3057,10,0)</f>
        <v>Diabetes</v>
      </c>
      <c r="N723" s="48">
        <f>_xlfn.XLOOKUP(A723,Cleaned_Hospital_Details!A:A,Cleaned_Hospital_Details!B:B)</f>
        <v>3</v>
      </c>
      <c r="O723" s="49">
        <f>_xlfn.XLOOKUP($A723,Cleaned_Hospital_Details!$A:$A,Cleaned_Hospital_Details!C:C)</f>
        <v>14007.22</v>
      </c>
      <c r="P723" s="8" t="str">
        <f>_xlfn.XLOOKUP($A723,Cleaned_Hospital_Details!$A:$A,Cleaned_Hospital_Details!D:D)</f>
        <v>Tier - 2</v>
      </c>
      <c r="Q723" s="8" t="str">
        <f>_xlfn.XLOOKUP($A723,Cleaned_Hospital_Details!$A:$A,Cleaned_Hospital_Details!E:E)</f>
        <v>Tier - 3</v>
      </c>
      <c r="R723" s="8" t="str">
        <f>_xlfn.XLOOKUP($A723,Cleaned_Hospital_Details!$A:$A,Cleaned_Hospital_Details!F:F)</f>
        <v>R1011</v>
      </c>
      <c r="S723" s="15">
        <f>_xlfn.XLOOKUP($A723,Cleaned_Hospital_Details!$A:$A,Cleaned_Hospital_Details!G:G)</f>
        <v>23200</v>
      </c>
      <c r="T723" s="8">
        <f>_xlfn.XLOOKUP($A723,Cleaned_Hospital_Details!$A:$A,Cleaned_Hospital_Details!H:H)</f>
        <v>59</v>
      </c>
      <c r="U723" s="8" t="str">
        <f>_xlfn.XLOOKUP($A723,Cleaned_Hospital_Details!$A:$A,Cleaned_Hospital_Details!I:I)</f>
        <v>Old</v>
      </c>
      <c r="V723" t="str">
        <f t="shared" si="11"/>
        <v>Melissa Burgin</v>
      </c>
    </row>
    <row r="724" spans="1:22" ht="15.6" x14ac:dyDescent="0.3">
      <c r="A724" s="10" t="s">
        <v>760</v>
      </c>
      <c r="B724" s="8" t="str">
        <f>VLOOKUP(A724,Cleaned_Customer_Names!A723:D3058,2,0)</f>
        <v>Ms.</v>
      </c>
      <c r="C724" s="8" t="str">
        <f>VLOOKUP(A724,Cleaned_Customer_Names!A723:D3058,3,0)</f>
        <v>Laura</v>
      </c>
      <c r="D724" s="8" t="str">
        <f>VLOOKUP($A724,Cleaned_Customer_Names!$A723:$D3058,4,0)</f>
        <v>Roberts</v>
      </c>
      <c r="E724" s="22">
        <f>VLOOKUP($A724,Cleaned_Medical_Exam!$A723:$J3058,2,0)</f>
        <v>27.83</v>
      </c>
      <c r="F724" s="24">
        <f>VLOOKUP($A724,Cleaned_Medical_Exam!$A723:$J3058,3,0)</f>
        <v>11.61</v>
      </c>
      <c r="G724" s="20" t="str">
        <f>VLOOKUP($A724,Cleaned_Medical_Exam!$A723:$J3058,4,0)</f>
        <v>Yes</v>
      </c>
      <c r="H724" s="20" t="str">
        <f>VLOOKUP($A724,Cleaned_Medical_Exam!$A723:$J3058,5,0)</f>
        <v>No</v>
      </c>
      <c r="I724" s="20" t="str">
        <f>VLOOKUP($A724,Cleaned_Medical_Exam!$A723:$J3058,6,0)</f>
        <v>Yes</v>
      </c>
      <c r="J724" s="48">
        <f>VLOOKUP($A724,Cleaned_Medical_Exam!$A723:$J3058,7,0)</f>
        <v>1</v>
      </c>
      <c r="K724" s="8" t="str">
        <f>VLOOKUP($A724,Cleaned_Medical_Exam!$A723:$J3058,8,0)</f>
        <v>No</v>
      </c>
      <c r="L724" s="20" t="str">
        <f>VLOOKUP($A724,Cleaned_Medical_Exam!$A723:$J3058,9,0)</f>
        <v>Overweight</v>
      </c>
      <c r="M724" s="20" t="str">
        <f>VLOOKUP($A724,Cleaned_Medical_Exam!$A723:$J3058,10,0)</f>
        <v>Diabetes</v>
      </c>
      <c r="N724" s="48">
        <f>_xlfn.XLOOKUP(A724,Cleaned_Hospital_Details!A:A,Cleaned_Hospital_Details!B:B)</f>
        <v>3</v>
      </c>
      <c r="O724" s="49">
        <f>_xlfn.XLOOKUP($A724,Cleaned_Hospital_Details!$A:$A,Cleaned_Hospital_Details!C:C)</f>
        <v>14001.29</v>
      </c>
      <c r="P724" s="8" t="str">
        <f>_xlfn.XLOOKUP($A724,Cleaned_Hospital_Details!$A:$A,Cleaned_Hospital_Details!D:D)</f>
        <v>Tier - 2</v>
      </c>
      <c r="Q724" s="8" t="str">
        <f>_xlfn.XLOOKUP($A724,Cleaned_Hospital_Details!$A:$A,Cleaned_Hospital_Details!E:E)</f>
        <v>Tier - 2</v>
      </c>
      <c r="R724" s="8" t="str">
        <f>_xlfn.XLOOKUP($A724,Cleaned_Hospital_Details!$A:$A,Cleaned_Hospital_Details!F:F)</f>
        <v>R1013</v>
      </c>
      <c r="S724" s="15">
        <f>_xlfn.XLOOKUP($A724,Cleaned_Hospital_Details!$A:$A,Cleaned_Hospital_Details!G:G)</f>
        <v>23198</v>
      </c>
      <c r="T724" s="8">
        <f>_xlfn.XLOOKUP($A724,Cleaned_Hospital_Details!$A:$A,Cleaned_Hospital_Details!H:H)</f>
        <v>59</v>
      </c>
      <c r="U724" s="8" t="str">
        <f>_xlfn.XLOOKUP($A724,Cleaned_Hospital_Details!$A:$A,Cleaned_Hospital_Details!I:I)</f>
        <v>Old</v>
      </c>
      <c r="V724" t="str">
        <f t="shared" si="11"/>
        <v>Laura Roberts</v>
      </c>
    </row>
    <row r="725" spans="1:22" ht="15.6" x14ac:dyDescent="0.3">
      <c r="A725" s="10" t="s">
        <v>761</v>
      </c>
      <c r="B725" s="8" t="str">
        <f>VLOOKUP(A725,Cleaned_Customer_Names!A724:D3059,2,0)</f>
        <v>Mrs.</v>
      </c>
      <c r="C725" s="8" t="str">
        <f>VLOOKUP(A725,Cleaned_Customer_Names!A724:D3059,3,0)</f>
        <v>Lisa</v>
      </c>
      <c r="D725" s="8" t="str">
        <f>VLOOKUP($A725,Cleaned_Customer_Names!$A724:$D3059,4,0)</f>
        <v>Nemec</v>
      </c>
      <c r="E725" s="22">
        <f>VLOOKUP($A725,Cleaned_Medical_Exam!$A724:$J3059,2,0)</f>
        <v>27.72</v>
      </c>
      <c r="F725" s="24">
        <f>VLOOKUP($A725,Cleaned_Medical_Exam!$A724:$J3059,3,0)</f>
        <v>8.16</v>
      </c>
      <c r="G725" s="20" t="str">
        <f>VLOOKUP($A725,Cleaned_Medical_Exam!$A724:$J3059,4,0)</f>
        <v>Yes</v>
      </c>
      <c r="H725" s="20" t="str">
        <f>VLOOKUP($A725,Cleaned_Medical_Exam!$A724:$J3059,5,0)</f>
        <v>No</v>
      </c>
      <c r="I725" s="20" t="str">
        <f>VLOOKUP($A725,Cleaned_Medical_Exam!$A724:$J3059,6,0)</f>
        <v>Yes</v>
      </c>
      <c r="J725" s="48">
        <f>VLOOKUP($A725,Cleaned_Medical_Exam!$A724:$J3059,7,0)</f>
        <v>1</v>
      </c>
      <c r="K725" s="8" t="str">
        <f>VLOOKUP($A725,Cleaned_Medical_Exam!$A724:$J3059,8,0)</f>
        <v>No</v>
      </c>
      <c r="L725" s="20" t="str">
        <f>VLOOKUP($A725,Cleaned_Medical_Exam!$A724:$J3059,9,0)</f>
        <v>Overweight</v>
      </c>
      <c r="M725" s="20" t="str">
        <f>VLOOKUP($A725,Cleaned_Medical_Exam!$A724:$J3059,10,0)</f>
        <v>Diabetes</v>
      </c>
      <c r="N725" s="48">
        <f>_xlfn.XLOOKUP(A725,Cleaned_Hospital_Details!A:A,Cleaned_Hospital_Details!B:B)</f>
        <v>3</v>
      </c>
      <c r="O725" s="49">
        <f>_xlfn.XLOOKUP($A725,Cleaned_Hospital_Details!$A:$A,Cleaned_Hospital_Details!C:C)</f>
        <v>14001.13</v>
      </c>
      <c r="P725" s="8" t="str">
        <f>_xlfn.XLOOKUP($A725,Cleaned_Hospital_Details!$A:$A,Cleaned_Hospital_Details!D:D)</f>
        <v>Tier - 2</v>
      </c>
      <c r="Q725" s="8" t="str">
        <f>_xlfn.XLOOKUP($A725,Cleaned_Hospital_Details!$A:$A,Cleaned_Hospital_Details!E:E)</f>
        <v>Tier - 1</v>
      </c>
      <c r="R725" s="8" t="str">
        <f>_xlfn.XLOOKUP($A725,Cleaned_Hospital_Details!$A:$A,Cleaned_Hospital_Details!F:F)</f>
        <v>R1013</v>
      </c>
      <c r="S725" s="15">
        <f>_xlfn.XLOOKUP($A725,Cleaned_Hospital_Details!$A:$A,Cleaned_Hospital_Details!G:G)</f>
        <v>23368</v>
      </c>
      <c r="T725" s="8">
        <f>_xlfn.XLOOKUP($A725,Cleaned_Hospital_Details!$A:$A,Cleaned_Hospital_Details!H:H)</f>
        <v>59</v>
      </c>
      <c r="U725" s="8" t="str">
        <f>_xlfn.XLOOKUP($A725,Cleaned_Hospital_Details!$A:$A,Cleaned_Hospital_Details!I:I)</f>
        <v>Old</v>
      </c>
      <c r="V725" t="str">
        <f t="shared" si="11"/>
        <v>Lisa Nemec</v>
      </c>
    </row>
    <row r="726" spans="1:22" ht="15.6" x14ac:dyDescent="0.3">
      <c r="A726" s="10" t="s">
        <v>762</v>
      </c>
      <c r="B726" s="8" t="str">
        <f>VLOOKUP(A726,Cleaned_Customer_Names!A725:D3060,2,0)</f>
        <v>Mr.</v>
      </c>
      <c r="C726" s="8" t="str">
        <f>VLOOKUP(A726,Cleaned_Customer_Names!A725:D3060,3,0)</f>
        <v>William</v>
      </c>
      <c r="D726" s="8" t="str">
        <f>VLOOKUP($A726,Cleaned_Customer_Names!$A725:$D3060,4,0)</f>
        <v>Appman</v>
      </c>
      <c r="E726" s="22">
        <f>VLOOKUP($A726,Cleaned_Medical_Exam!$A725:$J3060,2,0)</f>
        <v>36.765000000000001</v>
      </c>
      <c r="F726" s="24">
        <f>VLOOKUP($A726,Cleaned_Medical_Exam!$A725:$J3060,3,0)</f>
        <v>4.4800000000000004</v>
      </c>
      <c r="G726" s="20" t="str">
        <f>VLOOKUP($A726,Cleaned_Medical_Exam!$A725:$J3060,4,0)</f>
        <v>Yes</v>
      </c>
      <c r="H726" s="20" t="str">
        <f>VLOOKUP($A726,Cleaned_Medical_Exam!$A725:$J3060,5,0)</f>
        <v>No</v>
      </c>
      <c r="I726" s="20" t="str">
        <f>VLOOKUP($A726,Cleaned_Medical_Exam!$A725:$J3060,6,0)</f>
        <v>No</v>
      </c>
      <c r="J726" s="48">
        <f>VLOOKUP($A726,Cleaned_Medical_Exam!$A725:$J3060,7,0)</f>
        <v>2</v>
      </c>
      <c r="K726" s="8" t="str">
        <f>VLOOKUP($A726,Cleaned_Medical_Exam!$A725:$J3060,8,0)</f>
        <v>No</v>
      </c>
      <c r="L726" s="20" t="str">
        <f>VLOOKUP($A726,Cleaned_Medical_Exam!$A725:$J3060,9,0)</f>
        <v>Obesity</v>
      </c>
      <c r="M726" s="20" t="str">
        <f>VLOOKUP($A726,Cleaned_Medical_Exam!$A725:$J3060,10,0)</f>
        <v>Normal</v>
      </c>
      <c r="N726" s="48">
        <f>_xlfn.XLOOKUP(A726,Cleaned_Hospital_Details!A:A,Cleaned_Hospital_Details!B:B)</f>
        <v>0</v>
      </c>
      <c r="O726" s="49">
        <f>_xlfn.XLOOKUP($A726,Cleaned_Hospital_Details!$A:$A,Cleaned_Hospital_Details!C:C)</f>
        <v>13981.85</v>
      </c>
      <c r="P726" s="8" t="str">
        <f>_xlfn.XLOOKUP($A726,Cleaned_Hospital_Details!$A:$A,Cleaned_Hospital_Details!D:D)</f>
        <v>Tier - 2</v>
      </c>
      <c r="Q726" s="8" t="str">
        <f>_xlfn.XLOOKUP($A726,Cleaned_Hospital_Details!$A:$A,Cleaned_Hospital_Details!E:E)</f>
        <v>Tier - 1</v>
      </c>
      <c r="R726" s="8" t="str">
        <f>_xlfn.XLOOKUP($A726,Cleaned_Hospital_Details!$A:$A,Cleaned_Hospital_Details!F:F)</f>
        <v>R1016</v>
      </c>
      <c r="S726" s="15">
        <f>_xlfn.XLOOKUP($A726,Cleaned_Hospital_Details!$A:$A,Cleaned_Hospital_Details!G:G)</f>
        <v>21799</v>
      </c>
      <c r="T726" s="8">
        <f>_xlfn.XLOOKUP($A726,Cleaned_Hospital_Details!$A:$A,Cleaned_Hospital_Details!H:H)</f>
        <v>63</v>
      </c>
      <c r="U726" s="8" t="str">
        <f>_xlfn.XLOOKUP($A726,Cleaned_Hospital_Details!$A:$A,Cleaned_Hospital_Details!I:I)</f>
        <v>Old</v>
      </c>
      <c r="V726" t="str">
        <f t="shared" si="11"/>
        <v>William Appman</v>
      </c>
    </row>
    <row r="727" spans="1:22" ht="15.6" x14ac:dyDescent="0.3">
      <c r="A727" s="10" t="s">
        <v>763</v>
      </c>
      <c r="B727" s="8" t="str">
        <f>VLOOKUP(A727,Cleaned_Customer_Names!A726:D3061,2,0)</f>
        <v>Mr.</v>
      </c>
      <c r="C727" s="8" t="str">
        <f>VLOOKUP(A727,Cleaned_Customer_Names!A726:D3061,3,0)</f>
        <v>James</v>
      </c>
      <c r="D727" s="8" t="str">
        <f>VLOOKUP($A727,Cleaned_Customer_Names!$A726:$D3061,4,0)</f>
        <v>Driscoll</v>
      </c>
      <c r="E727" s="22">
        <f>VLOOKUP($A727,Cleaned_Medical_Exam!$A726:$J3061,2,0)</f>
        <v>48.36</v>
      </c>
      <c r="F727" s="24">
        <f>VLOOKUP($A727,Cleaned_Medical_Exam!$A726:$J3061,3,0)</f>
        <v>4.08</v>
      </c>
      <c r="G727" s="20" t="str">
        <f>VLOOKUP($A727,Cleaned_Medical_Exam!$A726:$J3061,4,0)</f>
        <v>No</v>
      </c>
      <c r="H727" s="20" t="str">
        <f>VLOOKUP($A727,Cleaned_Medical_Exam!$A726:$J3061,5,0)</f>
        <v>No</v>
      </c>
      <c r="I727" s="20" t="str">
        <f>VLOOKUP($A727,Cleaned_Medical_Exam!$A726:$J3061,6,0)</f>
        <v>No</v>
      </c>
      <c r="J727" s="48">
        <f>VLOOKUP($A727,Cleaned_Medical_Exam!$A726:$J3061,7,0)</f>
        <v>0</v>
      </c>
      <c r="K727" s="8" t="str">
        <f>VLOOKUP($A727,Cleaned_Medical_Exam!$A726:$J3061,8,0)</f>
        <v>No</v>
      </c>
      <c r="L727" s="20" t="str">
        <f>VLOOKUP($A727,Cleaned_Medical_Exam!$A726:$J3061,9,0)</f>
        <v>Obesity</v>
      </c>
      <c r="M727" s="20" t="str">
        <f>VLOOKUP($A727,Cleaned_Medical_Exam!$A726:$J3061,10,0)</f>
        <v>Normal</v>
      </c>
      <c r="N727" s="48">
        <f>_xlfn.XLOOKUP(A727,Cleaned_Hospital_Details!A:A,Cleaned_Hospital_Details!B:B)</f>
        <v>3</v>
      </c>
      <c r="O727" s="49">
        <f>_xlfn.XLOOKUP($A727,Cleaned_Hospital_Details!$A:$A,Cleaned_Hospital_Details!C:C)</f>
        <v>13979.45</v>
      </c>
      <c r="P727" s="8" t="str">
        <f>_xlfn.XLOOKUP($A727,Cleaned_Hospital_Details!$A:$A,Cleaned_Hospital_Details!D:D)</f>
        <v>Tier - 2</v>
      </c>
      <c r="Q727" s="8" t="str">
        <f>_xlfn.XLOOKUP($A727,Cleaned_Hospital_Details!$A:$A,Cleaned_Hospital_Details!E:E)</f>
        <v>Tier - 1</v>
      </c>
      <c r="R727" s="8" t="str">
        <f>_xlfn.XLOOKUP($A727,Cleaned_Hospital_Details!$A:$A,Cleaned_Hospital_Details!F:F)</f>
        <v>R1023</v>
      </c>
      <c r="S727" s="15">
        <f>_xlfn.XLOOKUP($A727,Cleaned_Hospital_Details!$A:$A,Cleaned_Hospital_Details!G:G)</f>
        <v>33067</v>
      </c>
      <c r="T727" s="8">
        <f>_xlfn.XLOOKUP($A727,Cleaned_Hospital_Details!$A:$A,Cleaned_Hospital_Details!H:H)</f>
        <v>32</v>
      </c>
      <c r="U727" s="8" t="str">
        <f>_xlfn.XLOOKUP($A727,Cleaned_Hospital_Details!$A:$A,Cleaned_Hospital_Details!I:I)</f>
        <v>Adult</v>
      </c>
      <c r="V727" t="str">
        <f t="shared" si="11"/>
        <v>James Driscoll</v>
      </c>
    </row>
    <row r="728" spans="1:22" ht="15.6" x14ac:dyDescent="0.3">
      <c r="A728" s="10" t="s">
        <v>764</v>
      </c>
      <c r="B728" s="8" t="str">
        <f>VLOOKUP(A728,Cleaned_Customer_Names!A727:D3062,2,0)</f>
        <v>Mr.</v>
      </c>
      <c r="C728" s="8" t="str">
        <f>VLOOKUP(A728,Cleaned_Customer_Names!A727:D3062,3,0)</f>
        <v>John</v>
      </c>
      <c r="D728" s="8" t="str">
        <f>VLOOKUP($A728,Cleaned_Customer_Names!$A727:$D3062,4,0)</f>
        <v>Glotzbach</v>
      </c>
      <c r="E728" s="22">
        <f>VLOOKUP($A728,Cleaned_Medical_Exam!$A727:$J3062,2,0)</f>
        <v>31.445</v>
      </c>
      <c r="F728" s="24">
        <f>VLOOKUP($A728,Cleaned_Medical_Exam!$A727:$J3062,3,0)</f>
        <v>4.4000000000000004</v>
      </c>
      <c r="G728" s="20" t="str">
        <f>VLOOKUP($A728,Cleaned_Medical_Exam!$A727:$J3062,4,0)</f>
        <v>Yes</v>
      </c>
      <c r="H728" s="20" t="str">
        <f>VLOOKUP($A728,Cleaned_Medical_Exam!$A727:$J3062,5,0)</f>
        <v>No</v>
      </c>
      <c r="I728" s="20" t="str">
        <f>VLOOKUP($A728,Cleaned_Medical_Exam!$A727:$J3062,6,0)</f>
        <v>No</v>
      </c>
      <c r="J728" s="48">
        <f>VLOOKUP($A728,Cleaned_Medical_Exam!$A727:$J3062,7,0)</f>
        <v>2</v>
      </c>
      <c r="K728" s="8" t="str">
        <f>VLOOKUP($A728,Cleaned_Medical_Exam!$A727:$J3062,8,0)</f>
        <v>No</v>
      </c>
      <c r="L728" s="20" t="str">
        <f>VLOOKUP($A728,Cleaned_Medical_Exam!$A727:$J3062,9,0)</f>
        <v>Obesity</v>
      </c>
      <c r="M728" s="20" t="str">
        <f>VLOOKUP($A728,Cleaned_Medical_Exam!$A727:$J3062,10,0)</f>
        <v>Normal</v>
      </c>
      <c r="N728" s="48">
        <f>_xlfn.XLOOKUP(A728,Cleaned_Hospital_Details!A:A,Cleaned_Hospital_Details!B:B)</f>
        <v>0</v>
      </c>
      <c r="O728" s="49">
        <f>_xlfn.XLOOKUP($A728,Cleaned_Hospital_Details!$A:$A,Cleaned_Hospital_Details!C:C)</f>
        <v>13974.46</v>
      </c>
      <c r="P728" s="8" t="str">
        <f>_xlfn.XLOOKUP($A728,Cleaned_Hospital_Details!$A:$A,Cleaned_Hospital_Details!D:D)</f>
        <v>Tier - 2</v>
      </c>
      <c r="Q728" s="8" t="str">
        <f>_xlfn.XLOOKUP($A728,Cleaned_Hospital_Details!$A:$A,Cleaned_Hospital_Details!E:E)</f>
        <v>Tier - 2</v>
      </c>
      <c r="R728" s="8" t="str">
        <f>_xlfn.XLOOKUP($A728,Cleaned_Hospital_Details!$A:$A,Cleaned_Hospital_Details!F:F)</f>
        <v>R1019</v>
      </c>
      <c r="S728" s="15">
        <f>_xlfn.XLOOKUP($A728,Cleaned_Hospital_Details!$A:$A,Cleaned_Hospital_Details!G:G)</f>
        <v>21791</v>
      </c>
      <c r="T728" s="8">
        <f>_xlfn.XLOOKUP($A728,Cleaned_Hospital_Details!$A:$A,Cleaned_Hospital_Details!H:H)</f>
        <v>63</v>
      </c>
      <c r="U728" s="8" t="str">
        <f>_xlfn.XLOOKUP($A728,Cleaned_Hospital_Details!$A:$A,Cleaned_Hospital_Details!I:I)</f>
        <v>Old</v>
      </c>
      <c r="V728" t="str">
        <f t="shared" si="11"/>
        <v>John Glotzbach</v>
      </c>
    </row>
    <row r="729" spans="1:22" ht="15.6" x14ac:dyDescent="0.3">
      <c r="A729" s="10" t="s">
        <v>765</v>
      </c>
      <c r="B729" s="8" t="str">
        <f>VLOOKUP(A729,Cleaned_Customer_Names!A728:D3063,2,0)</f>
        <v>Mr.</v>
      </c>
      <c r="C729" s="8" t="str">
        <f>VLOOKUP(A729,Cleaned_Customer_Names!A728:D3063,3,0)</f>
        <v>Adam</v>
      </c>
      <c r="D729" s="8" t="str">
        <f>VLOOKUP($A729,Cleaned_Customer_Names!$A728:$D3063,4,0)</f>
        <v>Tenforde</v>
      </c>
      <c r="E729" s="22">
        <f>VLOOKUP($A729,Cleaned_Medical_Exam!$A728:$J3063,2,0)</f>
        <v>27.55</v>
      </c>
      <c r="F729" s="24">
        <f>VLOOKUP($A729,Cleaned_Medical_Exam!$A728:$J3063,3,0)</f>
        <v>9.02</v>
      </c>
      <c r="G729" s="20" t="str">
        <f>VLOOKUP($A729,Cleaned_Medical_Exam!$A728:$J3063,4,0)</f>
        <v>No</v>
      </c>
      <c r="H729" s="20" t="str">
        <f>VLOOKUP($A729,Cleaned_Medical_Exam!$A728:$J3063,5,0)</f>
        <v>No</v>
      </c>
      <c r="I729" s="20" t="str">
        <f>VLOOKUP($A729,Cleaned_Medical_Exam!$A728:$J3063,6,0)</f>
        <v>No</v>
      </c>
      <c r="J729" s="48">
        <f>VLOOKUP($A729,Cleaned_Medical_Exam!$A728:$J3063,7,0)</f>
        <v>0</v>
      </c>
      <c r="K729" s="8" t="str">
        <f>VLOOKUP($A729,Cleaned_Medical_Exam!$A728:$J3063,8,0)</f>
        <v>No</v>
      </c>
      <c r="L729" s="20" t="str">
        <f>VLOOKUP($A729,Cleaned_Medical_Exam!$A728:$J3063,9,0)</f>
        <v>Overweight</v>
      </c>
      <c r="M729" s="20" t="str">
        <f>VLOOKUP($A729,Cleaned_Medical_Exam!$A728:$J3063,10,0)</f>
        <v>Diabetes</v>
      </c>
      <c r="N729" s="48">
        <f>_xlfn.XLOOKUP(A729,Cleaned_Hospital_Details!A:A,Cleaned_Hospital_Details!B:B)</f>
        <v>1</v>
      </c>
      <c r="O729" s="49">
        <f>_xlfn.XLOOKUP($A729,Cleaned_Hospital_Details!$A:$A,Cleaned_Hospital_Details!C:C)</f>
        <v>13937.67</v>
      </c>
      <c r="P729" s="8" t="str">
        <f>_xlfn.XLOOKUP($A729,Cleaned_Hospital_Details!$A:$A,Cleaned_Hospital_Details!D:D)</f>
        <v>Tier - 2</v>
      </c>
      <c r="Q729" s="8" t="str">
        <f>_xlfn.XLOOKUP($A729,Cleaned_Hospital_Details!$A:$A,Cleaned_Hospital_Details!E:E)</f>
        <v>Tier - 1</v>
      </c>
      <c r="R729" s="8" t="str">
        <f>_xlfn.XLOOKUP($A729,Cleaned_Hospital_Details!$A:$A,Cleaned_Hospital_Details!F:F)</f>
        <v>R1012</v>
      </c>
      <c r="S729" s="15">
        <f>_xlfn.XLOOKUP($A729,Cleaned_Hospital_Details!$A:$A,Cleaned_Hospital_Details!G:G)</f>
        <v>22085</v>
      </c>
      <c r="T729" s="8">
        <f>_xlfn.XLOOKUP($A729,Cleaned_Hospital_Details!$A:$A,Cleaned_Hospital_Details!H:H)</f>
        <v>62</v>
      </c>
      <c r="U729" s="8" t="str">
        <f>_xlfn.XLOOKUP($A729,Cleaned_Hospital_Details!$A:$A,Cleaned_Hospital_Details!I:I)</f>
        <v>Old</v>
      </c>
      <c r="V729" t="str">
        <f t="shared" si="11"/>
        <v>Adam Tenforde</v>
      </c>
    </row>
    <row r="730" spans="1:22" ht="15.6" x14ac:dyDescent="0.3">
      <c r="A730" s="10" t="s">
        <v>766</v>
      </c>
      <c r="B730" s="8" t="str">
        <f>VLOOKUP(A730,Cleaned_Customer_Names!A729:D3064,2,0)</f>
        <v>Mr.</v>
      </c>
      <c r="C730" s="8" t="str">
        <f>VLOOKUP(A730,Cleaned_Customer_Names!A729:D3064,3,0)</f>
        <v>Armando</v>
      </c>
      <c r="D730" s="8" t="str">
        <f>VLOOKUP($A730,Cleaned_Customer_Names!$A729:$D3064,4,0)</f>
        <v>Ramirez</v>
      </c>
      <c r="E730" s="22">
        <f>VLOOKUP($A730,Cleaned_Medical_Exam!$A729:$J3064,2,0)</f>
        <v>33.11</v>
      </c>
      <c r="F730" s="24">
        <f>VLOOKUP($A730,Cleaned_Medical_Exam!$A729:$J3064,3,0)</f>
        <v>8.06</v>
      </c>
      <c r="G730" s="20" t="str">
        <f>VLOOKUP($A730,Cleaned_Medical_Exam!$A729:$J3064,4,0)</f>
        <v>No</v>
      </c>
      <c r="H730" s="20" t="str">
        <f>VLOOKUP($A730,Cleaned_Medical_Exam!$A729:$J3064,5,0)</f>
        <v>No</v>
      </c>
      <c r="I730" s="20" t="str">
        <f>VLOOKUP($A730,Cleaned_Medical_Exam!$A729:$J3064,6,0)</f>
        <v>No</v>
      </c>
      <c r="J730" s="48">
        <f>VLOOKUP($A730,Cleaned_Medical_Exam!$A729:$J3064,7,0)</f>
        <v>0</v>
      </c>
      <c r="K730" s="8" t="str">
        <f>VLOOKUP($A730,Cleaned_Medical_Exam!$A729:$J3064,8,0)</f>
        <v>No</v>
      </c>
      <c r="L730" s="20" t="str">
        <f>VLOOKUP($A730,Cleaned_Medical_Exam!$A729:$J3064,9,0)</f>
        <v>Obesity</v>
      </c>
      <c r="M730" s="20" t="str">
        <f>VLOOKUP($A730,Cleaned_Medical_Exam!$A729:$J3064,10,0)</f>
        <v>Diabetes</v>
      </c>
      <c r="N730" s="48">
        <f>_xlfn.XLOOKUP(A730,Cleaned_Hospital_Details!A:A,Cleaned_Hospital_Details!B:B)</f>
        <v>3</v>
      </c>
      <c r="O730" s="49">
        <f>_xlfn.XLOOKUP($A730,Cleaned_Hospital_Details!$A:$A,Cleaned_Hospital_Details!C:C)</f>
        <v>13919.82</v>
      </c>
      <c r="P730" s="8" t="str">
        <f>_xlfn.XLOOKUP($A730,Cleaned_Hospital_Details!$A:$A,Cleaned_Hospital_Details!D:D)</f>
        <v>Tier - 2</v>
      </c>
      <c r="Q730" s="8" t="str">
        <f>_xlfn.XLOOKUP($A730,Cleaned_Hospital_Details!$A:$A,Cleaned_Hospital_Details!E:E)</f>
        <v>Tier - 2</v>
      </c>
      <c r="R730" s="8" t="str">
        <f>_xlfn.XLOOKUP($A730,Cleaned_Hospital_Details!$A:$A,Cleaned_Hospital_Details!F:F)</f>
        <v>R1013</v>
      </c>
      <c r="S730" s="15">
        <f>_xlfn.XLOOKUP($A730,Cleaned_Hospital_Details!$A:$A,Cleaned_Hospital_Details!G:G)</f>
        <v>22854</v>
      </c>
      <c r="T730" s="8">
        <f>_xlfn.XLOOKUP($A730,Cleaned_Hospital_Details!$A:$A,Cleaned_Hospital_Details!H:H)</f>
        <v>60</v>
      </c>
      <c r="U730" s="8" t="str">
        <f>_xlfn.XLOOKUP($A730,Cleaned_Hospital_Details!$A:$A,Cleaned_Hospital_Details!I:I)</f>
        <v>Old</v>
      </c>
      <c r="V730" t="str">
        <f t="shared" si="11"/>
        <v>Armando Ramirez</v>
      </c>
    </row>
    <row r="731" spans="1:22" ht="15.6" x14ac:dyDescent="0.3">
      <c r="A731" s="10" t="s">
        <v>767</v>
      </c>
      <c r="B731" s="8" t="str">
        <f>VLOOKUP(A731,Cleaned_Customer_Names!A730:D3065,2,0)</f>
        <v>Ms.</v>
      </c>
      <c r="C731" s="8" t="str">
        <f>VLOOKUP(A731,Cleaned_Customer_Names!A730:D3065,3,0)</f>
        <v>Dana</v>
      </c>
      <c r="D731" s="8" t="str">
        <f>VLOOKUP($A731,Cleaned_Customer_Names!$A730:$D3065,4,0)</f>
        <v>Stanley</v>
      </c>
      <c r="E731" s="22">
        <f>VLOOKUP($A731,Cleaned_Medical_Exam!$A730:$J3065,2,0)</f>
        <v>36.85</v>
      </c>
      <c r="F731" s="24">
        <f>VLOOKUP($A731,Cleaned_Medical_Exam!$A730:$J3065,3,0)</f>
        <v>6.21</v>
      </c>
      <c r="G731" s="20" t="str">
        <f>VLOOKUP($A731,Cleaned_Medical_Exam!$A730:$J3065,4,0)</f>
        <v>Yes</v>
      </c>
      <c r="H731" s="20" t="str">
        <f>VLOOKUP($A731,Cleaned_Medical_Exam!$A730:$J3065,5,0)</f>
        <v>No</v>
      </c>
      <c r="I731" s="20" t="str">
        <f>VLOOKUP($A731,Cleaned_Medical_Exam!$A730:$J3065,6,0)</f>
        <v>No</v>
      </c>
      <c r="J731" s="48">
        <f>VLOOKUP($A731,Cleaned_Medical_Exam!$A730:$J3065,7,0)</f>
        <v>2</v>
      </c>
      <c r="K731" s="8" t="str">
        <f>VLOOKUP($A731,Cleaned_Medical_Exam!$A730:$J3065,8,0)</f>
        <v>No</v>
      </c>
      <c r="L731" s="20" t="str">
        <f>VLOOKUP($A731,Cleaned_Medical_Exam!$A730:$J3065,9,0)</f>
        <v>Obesity</v>
      </c>
      <c r="M731" s="20" t="str">
        <f>VLOOKUP($A731,Cleaned_Medical_Exam!$A730:$J3065,10,0)</f>
        <v>Prediabetes</v>
      </c>
      <c r="N731" s="48">
        <f>_xlfn.XLOOKUP(A731,Cleaned_Hospital_Details!A:A,Cleaned_Hospital_Details!B:B)</f>
        <v>0</v>
      </c>
      <c r="O731" s="49">
        <f>_xlfn.XLOOKUP($A731,Cleaned_Hospital_Details!$A:$A,Cleaned_Hospital_Details!C:C)</f>
        <v>13887.97</v>
      </c>
      <c r="P731" s="8" t="str">
        <f>_xlfn.XLOOKUP($A731,Cleaned_Hospital_Details!$A:$A,Cleaned_Hospital_Details!D:D)</f>
        <v>Tier - 2</v>
      </c>
      <c r="Q731" s="8" t="str">
        <f>_xlfn.XLOOKUP($A731,Cleaned_Hospital_Details!$A:$A,Cleaned_Hospital_Details!E:E)</f>
        <v>Tier - 2</v>
      </c>
      <c r="R731" s="8" t="str">
        <f>_xlfn.XLOOKUP($A731,Cleaned_Hospital_Details!$A:$A,Cleaned_Hospital_Details!F:F)</f>
        <v>R1013</v>
      </c>
      <c r="S731" s="15">
        <f>_xlfn.XLOOKUP($A731,Cleaned_Hospital_Details!$A:$A,Cleaned_Hospital_Details!G:G)</f>
        <v>21738</v>
      </c>
      <c r="T731" s="8">
        <f>_xlfn.XLOOKUP($A731,Cleaned_Hospital_Details!$A:$A,Cleaned_Hospital_Details!H:H)</f>
        <v>63</v>
      </c>
      <c r="U731" s="8" t="str">
        <f>_xlfn.XLOOKUP($A731,Cleaned_Hospital_Details!$A:$A,Cleaned_Hospital_Details!I:I)</f>
        <v>Old</v>
      </c>
      <c r="V731" t="str">
        <f t="shared" si="11"/>
        <v>Dana Stanley</v>
      </c>
    </row>
    <row r="732" spans="1:22" ht="15.6" x14ac:dyDescent="0.3">
      <c r="A732" s="10" t="s">
        <v>768</v>
      </c>
      <c r="B732" s="8" t="str">
        <f>VLOOKUP(A732,Cleaned_Customer_Names!A731:D3066,2,0)</f>
        <v>Ms.</v>
      </c>
      <c r="C732" s="8" t="str">
        <f>VLOOKUP(A732,Cleaned_Customer_Names!A731:D3066,3,0)</f>
        <v>Jennifer</v>
      </c>
      <c r="D732" s="8" t="str">
        <f>VLOOKUP($A732,Cleaned_Customer_Names!$A731:$D3066,4,0)</f>
        <v>Vandongen</v>
      </c>
      <c r="E732" s="22">
        <f>VLOOKUP($A732,Cleaned_Medical_Exam!$A731:$J3066,2,0)</f>
        <v>36.299999999999997</v>
      </c>
      <c r="F732" s="24">
        <f>VLOOKUP($A732,Cleaned_Medical_Exam!$A731:$J3066,3,0)</f>
        <v>5.79</v>
      </c>
      <c r="G732" s="20" t="str">
        <f>VLOOKUP($A732,Cleaned_Medical_Exam!$A731:$J3066,4,0)</f>
        <v>Yes</v>
      </c>
      <c r="H732" s="20" t="str">
        <f>VLOOKUP($A732,Cleaned_Medical_Exam!$A731:$J3066,5,0)</f>
        <v>No</v>
      </c>
      <c r="I732" s="20" t="str">
        <f>VLOOKUP($A732,Cleaned_Medical_Exam!$A731:$J3066,6,0)</f>
        <v>No</v>
      </c>
      <c r="J732" s="48">
        <f>VLOOKUP($A732,Cleaned_Medical_Exam!$A731:$J3066,7,0)</f>
        <v>2</v>
      </c>
      <c r="K732" s="8" t="str">
        <f>VLOOKUP($A732,Cleaned_Medical_Exam!$A731:$J3066,8,0)</f>
        <v>No</v>
      </c>
      <c r="L732" s="20" t="str">
        <f>VLOOKUP($A732,Cleaned_Medical_Exam!$A731:$J3066,9,0)</f>
        <v>Obesity</v>
      </c>
      <c r="M732" s="20" t="str">
        <f>VLOOKUP($A732,Cleaned_Medical_Exam!$A731:$J3066,10,0)</f>
        <v>Prediabetes</v>
      </c>
      <c r="N732" s="48">
        <f>_xlfn.XLOOKUP(A732,Cleaned_Hospital_Details!A:A,Cleaned_Hospital_Details!B:B)</f>
        <v>0</v>
      </c>
      <c r="O732" s="49">
        <f>_xlfn.XLOOKUP($A732,Cleaned_Hospital_Details!$A:$A,Cleaned_Hospital_Details!C:C)</f>
        <v>13887.2</v>
      </c>
      <c r="P732" s="8" t="str">
        <f>_xlfn.XLOOKUP($A732,Cleaned_Hospital_Details!$A:$A,Cleaned_Hospital_Details!D:D)</f>
        <v>Tier - 2</v>
      </c>
      <c r="Q732" s="8" t="str">
        <f>_xlfn.XLOOKUP($A732,Cleaned_Hospital_Details!$A:$A,Cleaned_Hospital_Details!E:E)</f>
        <v>Tier - 3</v>
      </c>
      <c r="R732" s="8" t="str">
        <f>_xlfn.XLOOKUP($A732,Cleaned_Hospital_Details!$A:$A,Cleaned_Hospital_Details!F:F)</f>
        <v>R1013</v>
      </c>
      <c r="S732" s="15">
        <f>_xlfn.XLOOKUP($A732,Cleaned_Hospital_Details!$A:$A,Cleaned_Hospital_Details!G:G)</f>
        <v>21913</v>
      </c>
      <c r="T732" s="8">
        <f>_xlfn.XLOOKUP($A732,Cleaned_Hospital_Details!$A:$A,Cleaned_Hospital_Details!H:H)</f>
        <v>63</v>
      </c>
      <c r="U732" s="8" t="str">
        <f>_xlfn.XLOOKUP($A732,Cleaned_Hospital_Details!$A:$A,Cleaned_Hospital_Details!I:I)</f>
        <v>Old</v>
      </c>
      <c r="V732" t="str">
        <f t="shared" si="11"/>
        <v>Jennifer Vandongen</v>
      </c>
    </row>
    <row r="733" spans="1:22" ht="15.6" x14ac:dyDescent="0.3">
      <c r="A733" s="10" t="s">
        <v>769</v>
      </c>
      <c r="B733" s="8" t="str">
        <f>VLOOKUP(A733,Cleaned_Customer_Names!A732:D3067,2,0)</f>
        <v>Mr.</v>
      </c>
      <c r="C733" s="8" t="str">
        <f>VLOOKUP(A733,Cleaned_Customer_Names!A732:D3067,3,0)</f>
        <v>Benjamin</v>
      </c>
      <c r="D733" s="8" t="str">
        <f>VLOOKUP($A733,Cleaned_Customer_Names!$A732:$D3067,4,0)</f>
        <v>Liebald</v>
      </c>
      <c r="E733" s="22">
        <f>VLOOKUP($A733,Cleaned_Medical_Exam!$A732:$J3067,2,0)</f>
        <v>45.34</v>
      </c>
      <c r="F733" s="24">
        <f>VLOOKUP($A733,Cleaned_Medical_Exam!$A732:$J3067,3,0)</f>
        <v>5.69</v>
      </c>
      <c r="G733" s="20" t="str">
        <f>VLOOKUP($A733,Cleaned_Medical_Exam!$A732:$J3067,4,0)</f>
        <v>Yes</v>
      </c>
      <c r="H733" s="20" t="str">
        <f>VLOOKUP($A733,Cleaned_Medical_Exam!$A732:$J3067,5,0)</f>
        <v>No</v>
      </c>
      <c r="I733" s="20" t="str">
        <f>VLOOKUP($A733,Cleaned_Medical_Exam!$A732:$J3067,6,0)</f>
        <v>No</v>
      </c>
      <c r="J733" s="48">
        <f>VLOOKUP($A733,Cleaned_Medical_Exam!$A732:$J3067,7,0)</f>
        <v>0</v>
      </c>
      <c r="K733" s="8" t="str">
        <f>VLOOKUP($A733,Cleaned_Medical_Exam!$A732:$J3067,8,0)</f>
        <v>No</v>
      </c>
      <c r="L733" s="20" t="str">
        <f>VLOOKUP($A733,Cleaned_Medical_Exam!$A732:$J3067,9,0)</f>
        <v>Obesity</v>
      </c>
      <c r="M733" s="20" t="str">
        <f>VLOOKUP($A733,Cleaned_Medical_Exam!$A732:$J3067,10,0)</f>
        <v>Normal</v>
      </c>
      <c r="N733" s="48">
        <f>_xlfn.XLOOKUP(A733,Cleaned_Hospital_Details!A:A,Cleaned_Hospital_Details!B:B)</f>
        <v>3</v>
      </c>
      <c r="O733" s="49">
        <f>_xlfn.XLOOKUP($A733,Cleaned_Hospital_Details!$A:$A,Cleaned_Hospital_Details!C:C)</f>
        <v>13886.4</v>
      </c>
      <c r="P733" s="8" t="str">
        <f>_xlfn.XLOOKUP($A733,Cleaned_Hospital_Details!$A:$A,Cleaned_Hospital_Details!D:D)</f>
        <v>Tier - 2</v>
      </c>
      <c r="Q733" s="8" t="str">
        <f>_xlfn.XLOOKUP($A733,Cleaned_Hospital_Details!$A:$A,Cleaned_Hospital_Details!E:E)</f>
        <v>Tier - 2</v>
      </c>
      <c r="R733" s="8" t="str">
        <f>_xlfn.XLOOKUP($A733,Cleaned_Hospital_Details!$A:$A,Cleaned_Hospital_Details!F:F)</f>
        <v>R1012</v>
      </c>
      <c r="S733" s="15">
        <f>_xlfn.XLOOKUP($A733,Cleaned_Hospital_Details!$A:$A,Cleaned_Hospital_Details!G:G)</f>
        <v>31315</v>
      </c>
      <c r="T733" s="8">
        <f>_xlfn.XLOOKUP($A733,Cleaned_Hospital_Details!$A:$A,Cleaned_Hospital_Details!H:H)</f>
        <v>37</v>
      </c>
      <c r="U733" s="8" t="str">
        <f>_xlfn.XLOOKUP($A733,Cleaned_Hospital_Details!$A:$A,Cleaned_Hospital_Details!I:I)</f>
        <v>Adult</v>
      </c>
      <c r="V733" t="str">
        <f t="shared" si="11"/>
        <v>Benjamin Liebald</v>
      </c>
    </row>
    <row r="734" spans="1:22" ht="15.6" x14ac:dyDescent="0.3">
      <c r="A734" s="10" t="s">
        <v>770</v>
      </c>
      <c r="B734" s="8" t="str">
        <f>VLOOKUP(A734,Cleaned_Customer_Names!A733:D3068,2,0)</f>
        <v>Ms.</v>
      </c>
      <c r="C734" s="8" t="str">
        <f>VLOOKUP(A734,Cleaned_Customer_Names!A733:D3068,3,0)</f>
        <v>Tanya</v>
      </c>
      <c r="D734" s="8" t="str">
        <f>VLOOKUP($A734,Cleaned_Customer_Names!$A733:$D3068,4,0)</f>
        <v>Holte</v>
      </c>
      <c r="E734" s="22">
        <f>VLOOKUP($A734,Cleaned_Medical_Exam!$A733:$J3068,2,0)</f>
        <v>31.8</v>
      </c>
      <c r="F734" s="24">
        <f>VLOOKUP($A734,Cleaned_Medical_Exam!$A733:$J3068,3,0)</f>
        <v>5.36</v>
      </c>
      <c r="G734" s="20" t="str">
        <f>VLOOKUP($A734,Cleaned_Medical_Exam!$A733:$J3068,4,0)</f>
        <v>Yes</v>
      </c>
      <c r="H734" s="20" t="str">
        <f>VLOOKUP($A734,Cleaned_Medical_Exam!$A733:$J3068,5,0)</f>
        <v>No</v>
      </c>
      <c r="I734" s="20" t="str">
        <f>VLOOKUP($A734,Cleaned_Medical_Exam!$A733:$J3068,6,0)</f>
        <v>No</v>
      </c>
      <c r="J734" s="48">
        <f>VLOOKUP($A734,Cleaned_Medical_Exam!$A733:$J3068,7,0)</f>
        <v>2</v>
      </c>
      <c r="K734" s="8" t="str">
        <f>VLOOKUP($A734,Cleaned_Medical_Exam!$A733:$J3068,8,0)</f>
        <v>No</v>
      </c>
      <c r="L734" s="20" t="str">
        <f>VLOOKUP($A734,Cleaned_Medical_Exam!$A733:$J3068,9,0)</f>
        <v>Obesity</v>
      </c>
      <c r="M734" s="20" t="str">
        <f>VLOOKUP($A734,Cleaned_Medical_Exam!$A733:$J3068,10,0)</f>
        <v>Normal</v>
      </c>
      <c r="N734" s="48">
        <f>_xlfn.XLOOKUP(A734,Cleaned_Hospital_Details!A:A,Cleaned_Hospital_Details!B:B)</f>
        <v>0</v>
      </c>
      <c r="O734" s="49">
        <f>_xlfn.XLOOKUP($A734,Cleaned_Hospital_Details!$A:$A,Cleaned_Hospital_Details!C:C)</f>
        <v>13880.95</v>
      </c>
      <c r="P734" s="8" t="str">
        <f>_xlfn.XLOOKUP($A734,Cleaned_Hospital_Details!$A:$A,Cleaned_Hospital_Details!D:D)</f>
        <v>Tier - 2</v>
      </c>
      <c r="Q734" s="8" t="str">
        <f>_xlfn.XLOOKUP($A734,Cleaned_Hospital_Details!$A:$A,Cleaned_Hospital_Details!E:E)</f>
        <v>Tier - 2</v>
      </c>
      <c r="R734" s="8" t="str">
        <f>_xlfn.XLOOKUP($A734,Cleaned_Hospital_Details!$A:$A,Cleaned_Hospital_Details!F:F)</f>
        <v>R1011</v>
      </c>
      <c r="S734" s="15">
        <f>_xlfn.XLOOKUP($A734,Cleaned_Hospital_Details!$A:$A,Cleaned_Hospital_Details!G:G)</f>
        <v>21828</v>
      </c>
      <c r="T734" s="8">
        <f>_xlfn.XLOOKUP($A734,Cleaned_Hospital_Details!$A:$A,Cleaned_Hospital_Details!H:H)</f>
        <v>63</v>
      </c>
      <c r="U734" s="8" t="str">
        <f>_xlfn.XLOOKUP($A734,Cleaned_Hospital_Details!$A:$A,Cleaned_Hospital_Details!I:I)</f>
        <v>Old</v>
      </c>
      <c r="V734" t="str">
        <f t="shared" si="11"/>
        <v>Tanya Holte</v>
      </c>
    </row>
    <row r="735" spans="1:22" ht="15.6" x14ac:dyDescent="0.3">
      <c r="A735" s="10" t="s">
        <v>771</v>
      </c>
      <c r="B735" s="8" t="str">
        <f>VLOOKUP(A735,Cleaned_Customer_Names!A734:D3069,2,0)</f>
        <v>Ms.</v>
      </c>
      <c r="C735" s="8" t="str">
        <f>VLOOKUP(A735,Cleaned_Customer_Names!A734:D3069,3,0)</f>
        <v>Tracy</v>
      </c>
      <c r="D735" s="8" t="str">
        <f>VLOOKUP($A735,Cleaned_Customer_Names!$A734:$D3069,4,0)</f>
        <v>Johnson</v>
      </c>
      <c r="E735" s="22">
        <f>VLOOKUP($A735,Cleaned_Medical_Exam!$A734:$J3069,2,0)</f>
        <v>41.02</v>
      </c>
      <c r="F735" s="24">
        <f>VLOOKUP($A735,Cleaned_Medical_Exam!$A734:$J3069,3,0)</f>
        <v>11.37</v>
      </c>
      <c r="G735" s="20" t="str">
        <f>VLOOKUP($A735,Cleaned_Medical_Exam!$A734:$J3069,4,0)</f>
        <v>No</v>
      </c>
      <c r="H735" s="20" t="str">
        <f>VLOOKUP($A735,Cleaned_Medical_Exam!$A734:$J3069,5,0)</f>
        <v>No</v>
      </c>
      <c r="I735" s="20" t="str">
        <f>VLOOKUP($A735,Cleaned_Medical_Exam!$A734:$J3069,6,0)</f>
        <v>No</v>
      </c>
      <c r="J735" s="48">
        <f>VLOOKUP($A735,Cleaned_Medical_Exam!$A734:$J3069,7,0)</f>
        <v>0</v>
      </c>
      <c r="K735" s="8" t="str">
        <f>VLOOKUP($A735,Cleaned_Medical_Exam!$A734:$J3069,8,0)</f>
        <v>No</v>
      </c>
      <c r="L735" s="20" t="str">
        <f>VLOOKUP($A735,Cleaned_Medical_Exam!$A734:$J3069,9,0)</f>
        <v>Obesity</v>
      </c>
      <c r="M735" s="20" t="str">
        <f>VLOOKUP($A735,Cleaned_Medical_Exam!$A734:$J3069,10,0)</f>
        <v>Diabetes</v>
      </c>
      <c r="N735" s="48">
        <f>_xlfn.XLOOKUP(A735,Cleaned_Hospital_Details!A:A,Cleaned_Hospital_Details!B:B)</f>
        <v>2</v>
      </c>
      <c r="O735" s="49">
        <f>_xlfn.XLOOKUP($A735,Cleaned_Hospital_Details!$A:$A,Cleaned_Hospital_Details!C:C)</f>
        <v>13874.89</v>
      </c>
      <c r="P735" s="8" t="str">
        <f>_xlfn.XLOOKUP($A735,Cleaned_Hospital_Details!$A:$A,Cleaned_Hospital_Details!D:D)</f>
        <v>Tier - 2</v>
      </c>
      <c r="Q735" s="8" t="str">
        <f>_xlfn.XLOOKUP($A735,Cleaned_Hospital_Details!$A:$A,Cleaned_Hospital_Details!E:E)</f>
        <v>Tier - 1</v>
      </c>
      <c r="R735" s="8" t="str">
        <f>_xlfn.XLOOKUP($A735,Cleaned_Hospital_Details!$A:$A,Cleaned_Hospital_Details!F:F)</f>
        <v>R1012</v>
      </c>
      <c r="S735" s="15">
        <f>_xlfn.XLOOKUP($A735,Cleaned_Hospital_Details!$A:$A,Cleaned_Hospital_Details!G:G)</f>
        <v>28843</v>
      </c>
      <c r="T735" s="8">
        <f>_xlfn.XLOOKUP($A735,Cleaned_Hospital_Details!$A:$A,Cleaned_Hospital_Details!H:H)</f>
        <v>44</v>
      </c>
      <c r="U735" s="8" t="str">
        <f>_xlfn.XLOOKUP($A735,Cleaned_Hospital_Details!$A:$A,Cleaned_Hospital_Details!I:I)</f>
        <v>Adult</v>
      </c>
      <c r="V735" t="str">
        <f t="shared" si="11"/>
        <v>Tracy Johnson</v>
      </c>
    </row>
    <row r="736" spans="1:22" ht="15.6" x14ac:dyDescent="0.3">
      <c r="A736" s="10" t="s">
        <v>772</v>
      </c>
      <c r="B736" s="8" t="str">
        <f>VLOOKUP(A736,Cleaned_Customer_Names!A735:D3070,2,0)</f>
        <v>Ms.</v>
      </c>
      <c r="C736" s="8" t="str">
        <f>VLOOKUP(A736,Cleaned_Customer_Names!A735:D3070,3,0)</f>
        <v>Emily</v>
      </c>
      <c r="D736" s="8" t="str">
        <f>VLOOKUP($A736,Cleaned_Customer_Names!$A735:$D3070,4,0)</f>
        <v>Bartlett</v>
      </c>
      <c r="E736" s="22">
        <f>VLOOKUP($A736,Cleaned_Medical_Exam!$A735:$J3070,2,0)</f>
        <v>32.68</v>
      </c>
      <c r="F736" s="24">
        <f>VLOOKUP($A736,Cleaned_Medical_Exam!$A735:$J3070,3,0)</f>
        <v>11.87</v>
      </c>
      <c r="G736" s="20" t="str">
        <f>VLOOKUP($A736,Cleaned_Medical_Exam!$A735:$J3070,4,0)</f>
        <v>No</v>
      </c>
      <c r="H736" s="20" t="str">
        <f>VLOOKUP($A736,Cleaned_Medical_Exam!$A735:$J3070,5,0)</f>
        <v>No</v>
      </c>
      <c r="I736" s="20" t="str">
        <f>VLOOKUP($A736,Cleaned_Medical_Exam!$A735:$J3070,6,0)</f>
        <v>No</v>
      </c>
      <c r="J736" s="48">
        <f>VLOOKUP($A736,Cleaned_Medical_Exam!$A735:$J3070,7,0)</f>
        <v>0</v>
      </c>
      <c r="K736" s="8" t="str">
        <f>VLOOKUP($A736,Cleaned_Medical_Exam!$A735:$J3070,8,0)</f>
        <v>No</v>
      </c>
      <c r="L736" s="20" t="str">
        <f>VLOOKUP($A736,Cleaned_Medical_Exam!$A735:$J3070,9,0)</f>
        <v>Obesity</v>
      </c>
      <c r="M736" s="20" t="str">
        <f>VLOOKUP($A736,Cleaned_Medical_Exam!$A735:$J3070,10,0)</f>
        <v>Diabetes</v>
      </c>
      <c r="N736" s="48">
        <f>_xlfn.XLOOKUP(A736,Cleaned_Hospital_Details!A:A,Cleaned_Hospital_Details!B:B)</f>
        <v>0</v>
      </c>
      <c r="O736" s="49">
        <f>_xlfn.XLOOKUP($A736,Cleaned_Hospital_Details!$A:$A,Cleaned_Hospital_Details!C:C)</f>
        <v>13844.8</v>
      </c>
      <c r="P736" s="8" t="str">
        <f>_xlfn.XLOOKUP($A736,Cleaned_Hospital_Details!$A:$A,Cleaned_Hospital_Details!D:D)</f>
        <v>Tier - 2</v>
      </c>
      <c r="Q736" s="8" t="str">
        <f>_xlfn.XLOOKUP($A736,Cleaned_Hospital_Details!$A:$A,Cleaned_Hospital_Details!E:E)</f>
        <v>Tier - 2</v>
      </c>
      <c r="R736" s="8" t="str">
        <f>_xlfn.XLOOKUP($A736,Cleaned_Hospital_Details!$A:$A,Cleaned_Hospital_Details!F:F)</f>
        <v>R1012</v>
      </c>
      <c r="S736" s="15">
        <f>_xlfn.XLOOKUP($A736,Cleaned_Hospital_Details!$A:$A,Cleaned_Hospital_Details!G:G)</f>
        <v>22118</v>
      </c>
      <c r="T736" s="8">
        <f>_xlfn.XLOOKUP($A736,Cleaned_Hospital_Details!$A:$A,Cleaned_Hospital_Details!H:H)</f>
        <v>62</v>
      </c>
      <c r="U736" s="8" t="str">
        <f>_xlfn.XLOOKUP($A736,Cleaned_Hospital_Details!$A:$A,Cleaned_Hospital_Details!I:I)</f>
        <v>Old</v>
      </c>
      <c r="V736" t="str">
        <f t="shared" si="11"/>
        <v>Emily Bartlett</v>
      </c>
    </row>
    <row r="737" spans="1:22" ht="15.6" x14ac:dyDescent="0.3">
      <c r="A737" s="10" t="s">
        <v>773</v>
      </c>
      <c r="B737" s="8" t="str">
        <f>VLOOKUP(A737,Cleaned_Customer_Names!A736:D3071,2,0)</f>
        <v>Ms.</v>
      </c>
      <c r="C737" s="8" t="str">
        <f>VLOOKUP(A737,Cleaned_Customer_Names!A736:D3071,3,0)</f>
        <v>Kelly</v>
      </c>
      <c r="D737" s="8" t="str">
        <f>VLOOKUP($A737,Cleaned_Customer_Names!$A736:$D3071,4,0)</f>
        <v>Bergman</v>
      </c>
      <c r="E737" s="22">
        <f>VLOOKUP($A737,Cleaned_Medical_Exam!$A736:$J3071,2,0)</f>
        <v>21.7</v>
      </c>
      <c r="F737" s="24">
        <f>VLOOKUP($A737,Cleaned_Medical_Exam!$A736:$J3071,3,0)</f>
        <v>4.9000000000000004</v>
      </c>
      <c r="G737" s="20" t="str">
        <f>VLOOKUP($A737,Cleaned_Medical_Exam!$A736:$J3071,4,0)</f>
        <v>No</v>
      </c>
      <c r="H737" s="20" t="str">
        <f>VLOOKUP($A737,Cleaned_Medical_Exam!$A736:$J3071,5,0)</f>
        <v>No</v>
      </c>
      <c r="I737" s="20" t="str">
        <f>VLOOKUP($A737,Cleaned_Medical_Exam!$A736:$J3071,6,0)</f>
        <v>Yes</v>
      </c>
      <c r="J737" s="48">
        <f>VLOOKUP($A737,Cleaned_Medical_Exam!$A736:$J3071,7,0)</f>
        <v>1</v>
      </c>
      <c r="K737" s="8" t="str">
        <f>VLOOKUP($A737,Cleaned_Medical_Exam!$A736:$J3071,8,0)</f>
        <v>Yes</v>
      </c>
      <c r="L737" s="20" t="str">
        <f>VLOOKUP($A737,Cleaned_Medical_Exam!$A736:$J3071,9,0)</f>
        <v>Healthy Weight</v>
      </c>
      <c r="M737" s="20" t="str">
        <f>VLOOKUP($A737,Cleaned_Medical_Exam!$A736:$J3071,10,0)</f>
        <v>Normal</v>
      </c>
      <c r="N737" s="48">
        <f>_xlfn.XLOOKUP(A737,Cleaned_Hospital_Details!A:A,Cleaned_Hospital_Details!B:B)</f>
        <v>0</v>
      </c>
      <c r="O737" s="49">
        <f>_xlfn.XLOOKUP($A737,Cleaned_Hospital_Details!$A:$A,Cleaned_Hospital_Details!C:C)</f>
        <v>13844.51</v>
      </c>
      <c r="P737" s="8" t="str">
        <f>_xlfn.XLOOKUP($A737,Cleaned_Hospital_Details!$A:$A,Cleaned_Hospital_Details!D:D)</f>
        <v>Tier - 2</v>
      </c>
      <c r="Q737" s="8" t="str">
        <f>_xlfn.XLOOKUP($A737,Cleaned_Hospital_Details!$A:$A,Cleaned_Hospital_Details!E:E)</f>
        <v>Tier - 1</v>
      </c>
      <c r="R737" s="8" t="str">
        <f>_xlfn.XLOOKUP($A737,Cleaned_Hospital_Details!$A:$A,Cleaned_Hospital_Details!F:F)</f>
        <v>R1011</v>
      </c>
      <c r="S737" s="15">
        <f>_xlfn.XLOOKUP($A737,Cleaned_Hospital_Details!$A:$A,Cleaned_Hospital_Details!G:G)</f>
        <v>37779</v>
      </c>
      <c r="T737" s="8">
        <f>_xlfn.XLOOKUP($A737,Cleaned_Hospital_Details!$A:$A,Cleaned_Hospital_Details!H:H)</f>
        <v>20</v>
      </c>
      <c r="U737" s="8" t="str">
        <f>_xlfn.XLOOKUP($A737,Cleaned_Hospital_Details!$A:$A,Cleaned_Hospital_Details!I:I)</f>
        <v>Adult</v>
      </c>
      <c r="V737" t="str">
        <f t="shared" si="11"/>
        <v>Kelly Bergman</v>
      </c>
    </row>
    <row r="738" spans="1:22" ht="15.6" x14ac:dyDescent="0.3">
      <c r="A738" s="10" t="s">
        <v>774</v>
      </c>
      <c r="B738" s="8" t="str">
        <f>VLOOKUP(A738,Cleaned_Customer_Names!A737:D3072,2,0)</f>
        <v>Mr.</v>
      </c>
      <c r="C738" s="8" t="str">
        <f>VLOOKUP(A738,Cleaned_Customer_Names!A737:D3072,3,0)</f>
        <v>Kyle</v>
      </c>
      <c r="D738" s="8" t="str">
        <f>VLOOKUP($A738,Cleaned_Customer_Names!$A737:$D3072,4,0)</f>
        <v>Aitken</v>
      </c>
      <c r="E738" s="22">
        <f>VLOOKUP($A738,Cleaned_Medical_Exam!$A737:$J3072,2,0)</f>
        <v>40.479999999999997</v>
      </c>
      <c r="F738" s="24">
        <f>VLOOKUP($A738,Cleaned_Medical_Exam!$A737:$J3072,3,0)</f>
        <v>6.7</v>
      </c>
      <c r="G738" s="20" t="str">
        <f>VLOOKUP($A738,Cleaned_Medical_Exam!$A737:$J3072,4,0)</f>
        <v>No</v>
      </c>
      <c r="H738" s="20" t="str">
        <f>VLOOKUP($A738,Cleaned_Medical_Exam!$A737:$J3072,5,0)</f>
        <v>No</v>
      </c>
      <c r="I738" s="20" t="str">
        <f>VLOOKUP($A738,Cleaned_Medical_Exam!$A737:$J3072,6,0)</f>
        <v>No</v>
      </c>
      <c r="J738" s="48">
        <f>VLOOKUP($A738,Cleaned_Medical_Exam!$A737:$J3072,7,0)</f>
        <v>3</v>
      </c>
      <c r="K738" s="8" t="str">
        <f>VLOOKUP($A738,Cleaned_Medical_Exam!$A737:$J3072,8,0)</f>
        <v>No</v>
      </c>
      <c r="L738" s="20" t="str">
        <f>VLOOKUP($A738,Cleaned_Medical_Exam!$A737:$J3072,9,0)</f>
        <v>Obesity</v>
      </c>
      <c r="M738" s="20" t="str">
        <f>VLOOKUP($A738,Cleaned_Medical_Exam!$A737:$J3072,10,0)</f>
        <v>Diabetes</v>
      </c>
      <c r="N738" s="48">
        <f>_xlfn.XLOOKUP(A738,Cleaned_Hospital_Details!A:A,Cleaned_Hospital_Details!B:B)</f>
        <v>0</v>
      </c>
      <c r="O738" s="49">
        <f>_xlfn.XLOOKUP($A738,Cleaned_Hospital_Details!$A:$A,Cleaned_Hospital_Details!C:C)</f>
        <v>13831.12</v>
      </c>
      <c r="P738" s="8" t="str">
        <f>_xlfn.XLOOKUP($A738,Cleaned_Hospital_Details!$A:$A,Cleaned_Hospital_Details!D:D)</f>
        <v>Tier - 3</v>
      </c>
      <c r="Q738" s="8" t="str">
        <f>_xlfn.XLOOKUP($A738,Cleaned_Hospital_Details!$A:$A,Cleaned_Hospital_Details!E:E)</f>
        <v>Tier - 1</v>
      </c>
      <c r="R738" s="8" t="str">
        <f>_xlfn.XLOOKUP($A738,Cleaned_Hospital_Details!$A:$A,Cleaned_Hospital_Details!F:F)</f>
        <v>R1013</v>
      </c>
      <c r="S738" s="15">
        <f>_xlfn.XLOOKUP($A738,Cleaned_Hospital_Details!$A:$A,Cleaned_Hospital_Details!G:G)</f>
        <v>21529</v>
      </c>
      <c r="T738" s="8">
        <f>_xlfn.XLOOKUP($A738,Cleaned_Hospital_Details!$A:$A,Cleaned_Hospital_Details!H:H)</f>
        <v>64</v>
      </c>
      <c r="U738" s="8" t="str">
        <f>_xlfn.XLOOKUP($A738,Cleaned_Hospital_Details!$A:$A,Cleaned_Hospital_Details!I:I)</f>
        <v>Old</v>
      </c>
      <c r="V738" t="str">
        <f t="shared" si="11"/>
        <v>Kyle Aitken</v>
      </c>
    </row>
    <row r="739" spans="1:22" ht="15.6" x14ac:dyDescent="0.3">
      <c r="A739" s="10" t="s">
        <v>775</v>
      </c>
      <c r="B739" s="8" t="str">
        <f>VLOOKUP(A739,Cleaned_Customer_Names!A738:D3073,2,0)</f>
        <v>Mr.</v>
      </c>
      <c r="C739" s="8" t="str">
        <f>VLOOKUP(A739,Cleaned_Customer_Names!A738:D3073,3,0)</f>
        <v>Bruce</v>
      </c>
      <c r="D739" s="8" t="str">
        <f>VLOOKUP($A739,Cleaned_Customer_Names!$A738:$D3073,4,0)</f>
        <v>Berger</v>
      </c>
      <c r="E739" s="22">
        <f>VLOOKUP($A739,Cleaned_Medical_Exam!$A738:$J3073,2,0)</f>
        <v>34.5</v>
      </c>
      <c r="F739" s="24">
        <f>VLOOKUP($A739,Cleaned_Medical_Exam!$A738:$J3073,3,0)</f>
        <v>10.3</v>
      </c>
      <c r="G739" s="20" t="str">
        <f>VLOOKUP($A739,Cleaned_Medical_Exam!$A738:$J3073,4,0)</f>
        <v>No</v>
      </c>
      <c r="H739" s="20" t="str">
        <f>VLOOKUP($A739,Cleaned_Medical_Exam!$A738:$J3073,5,0)</f>
        <v>No</v>
      </c>
      <c r="I739" s="20" t="str">
        <f>VLOOKUP($A739,Cleaned_Medical_Exam!$A738:$J3073,6,0)</f>
        <v>No</v>
      </c>
      <c r="J739" s="48">
        <f>VLOOKUP($A739,Cleaned_Medical_Exam!$A738:$J3073,7,0)</f>
        <v>3</v>
      </c>
      <c r="K739" s="8" t="str">
        <f>VLOOKUP($A739,Cleaned_Medical_Exam!$A738:$J3073,8,0)</f>
        <v>No</v>
      </c>
      <c r="L739" s="20" t="str">
        <f>VLOOKUP($A739,Cleaned_Medical_Exam!$A738:$J3073,9,0)</f>
        <v>Obesity</v>
      </c>
      <c r="M739" s="20" t="str">
        <f>VLOOKUP($A739,Cleaned_Medical_Exam!$A738:$J3073,10,0)</f>
        <v>Diabetes</v>
      </c>
      <c r="N739" s="48">
        <f>_xlfn.XLOOKUP(A739,Cleaned_Hospital_Details!A:A,Cleaned_Hospital_Details!B:B)</f>
        <v>0</v>
      </c>
      <c r="O739" s="49">
        <f>_xlfn.XLOOKUP($A739,Cleaned_Hospital_Details!$A:$A,Cleaned_Hospital_Details!C:C)</f>
        <v>13822.8</v>
      </c>
      <c r="P739" s="8" t="str">
        <f>_xlfn.XLOOKUP($A739,Cleaned_Hospital_Details!$A:$A,Cleaned_Hospital_Details!D:D)</f>
        <v>Tier - 3</v>
      </c>
      <c r="Q739" s="8" t="str">
        <f>_xlfn.XLOOKUP($A739,Cleaned_Hospital_Details!$A:$A,Cleaned_Hospital_Details!E:E)</f>
        <v>Tier - 3</v>
      </c>
      <c r="R739" s="8" t="str">
        <f>_xlfn.XLOOKUP($A739,Cleaned_Hospital_Details!$A:$A,Cleaned_Hospital_Details!F:F)</f>
        <v>R1011</v>
      </c>
      <c r="S739" s="15">
        <f>_xlfn.XLOOKUP($A739,Cleaned_Hospital_Details!$A:$A,Cleaned_Hospital_Details!G:G)</f>
        <v>21514</v>
      </c>
      <c r="T739" s="8">
        <f>_xlfn.XLOOKUP($A739,Cleaned_Hospital_Details!$A:$A,Cleaned_Hospital_Details!H:H)</f>
        <v>64</v>
      </c>
      <c r="U739" s="8" t="str">
        <f>_xlfn.XLOOKUP($A739,Cleaned_Hospital_Details!$A:$A,Cleaned_Hospital_Details!I:I)</f>
        <v>Old</v>
      </c>
      <c r="V739" t="str">
        <f t="shared" si="11"/>
        <v>Bruce Berger</v>
      </c>
    </row>
    <row r="740" spans="1:22" ht="15.6" x14ac:dyDescent="0.3">
      <c r="A740" s="10" t="s">
        <v>776</v>
      </c>
      <c r="B740" s="8" t="str">
        <f>VLOOKUP(A740,Cleaned_Customer_Names!A739:D3074,2,0)</f>
        <v>Mr.</v>
      </c>
      <c r="C740" s="8" t="str">
        <f>VLOOKUP(A740,Cleaned_Customer_Names!A739:D3074,3,0)</f>
        <v>Cary</v>
      </c>
      <c r="D740" s="8" t="str">
        <f>VLOOKUP($A740,Cleaned_Customer_Names!$A739:$D3074,4,0)</f>
        <v>Richey</v>
      </c>
      <c r="E740" s="22">
        <f>VLOOKUP($A740,Cleaned_Medical_Exam!$A739:$J3074,2,0)</f>
        <v>45.9</v>
      </c>
      <c r="F740" s="24">
        <f>VLOOKUP($A740,Cleaned_Medical_Exam!$A739:$J3074,3,0)</f>
        <v>11.14</v>
      </c>
      <c r="G740" s="20" t="str">
        <f>VLOOKUP($A740,Cleaned_Medical_Exam!$A739:$J3074,4,0)</f>
        <v>Yes</v>
      </c>
      <c r="H740" s="20" t="str">
        <f>VLOOKUP($A740,Cleaned_Medical_Exam!$A739:$J3074,5,0)</f>
        <v>No</v>
      </c>
      <c r="I740" s="20" t="str">
        <f>VLOOKUP($A740,Cleaned_Medical_Exam!$A739:$J3074,6,0)</f>
        <v>No</v>
      </c>
      <c r="J740" s="48">
        <f>VLOOKUP($A740,Cleaned_Medical_Exam!$A739:$J3074,7,0)</f>
        <v>1</v>
      </c>
      <c r="K740" s="8" t="str">
        <f>VLOOKUP($A740,Cleaned_Medical_Exam!$A739:$J3074,8,0)</f>
        <v>No</v>
      </c>
      <c r="L740" s="20" t="str">
        <f>VLOOKUP($A740,Cleaned_Medical_Exam!$A739:$J3074,9,0)</f>
        <v>Obesity</v>
      </c>
      <c r="M740" s="20" t="str">
        <f>VLOOKUP($A740,Cleaned_Medical_Exam!$A739:$J3074,10,0)</f>
        <v>Diabetes</v>
      </c>
      <c r="N740" s="48">
        <f>_xlfn.XLOOKUP(A740,Cleaned_Hospital_Details!A:A,Cleaned_Hospital_Details!B:B)</f>
        <v>3</v>
      </c>
      <c r="O740" s="49">
        <f>_xlfn.XLOOKUP($A740,Cleaned_Hospital_Details!$A:$A,Cleaned_Hospital_Details!C:C)</f>
        <v>13819.49</v>
      </c>
      <c r="P740" s="8" t="str">
        <f>_xlfn.XLOOKUP($A740,Cleaned_Hospital_Details!$A:$A,Cleaned_Hospital_Details!D:D)</f>
        <v>Tier - 3</v>
      </c>
      <c r="Q740" s="8" t="str">
        <f>_xlfn.XLOOKUP($A740,Cleaned_Hospital_Details!$A:$A,Cleaned_Hospital_Details!E:E)</f>
        <v>Tier - 2</v>
      </c>
      <c r="R740" s="8" t="str">
        <f>_xlfn.XLOOKUP($A740,Cleaned_Hospital_Details!$A:$A,Cleaned_Hospital_Details!F:F)</f>
        <v>R1012</v>
      </c>
      <c r="S740" s="15">
        <f>_xlfn.XLOOKUP($A740,Cleaned_Hospital_Details!$A:$A,Cleaned_Hospital_Details!G:G)</f>
        <v>31754</v>
      </c>
      <c r="T740" s="8">
        <f>_xlfn.XLOOKUP($A740,Cleaned_Hospital_Details!$A:$A,Cleaned_Hospital_Details!H:H)</f>
        <v>36</v>
      </c>
      <c r="U740" s="8" t="str">
        <f>_xlfn.XLOOKUP($A740,Cleaned_Hospital_Details!$A:$A,Cleaned_Hospital_Details!I:I)</f>
        <v>Adult</v>
      </c>
      <c r="V740" t="str">
        <f t="shared" si="11"/>
        <v>Cary Richey</v>
      </c>
    </row>
    <row r="741" spans="1:22" ht="15.6" x14ac:dyDescent="0.3">
      <c r="A741" s="10" t="s">
        <v>777</v>
      </c>
      <c r="B741" s="8" t="str">
        <f>VLOOKUP(A741,Cleaned_Customer_Names!A740:D3075,2,0)</f>
        <v>Mrs.</v>
      </c>
      <c r="C741" s="8" t="str">
        <f>VLOOKUP(A741,Cleaned_Customer_Names!A740:D3075,3,0)</f>
        <v>Jill</v>
      </c>
      <c r="D741" s="8" t="str">
        <f>VLOOKUP($A741,Cleaned_Customer_Names!$A740:$D3075,4,0)</f>
        <v>Trotter</v>
      </c>
      <c r="E741" s="22">
        <f>VLOOKUP($A741,Cleaned_Medical_Exam!$A740:$J3075,2,0)</f>
        <v>33.479999999999997</v>
      </c>
      <c r="F741" s="24">
        <f>VLOOKUP($A741,Cleaned_Medical_Exam!$A740:$J3075,3,0)</f>
        <v>4.74</v>
      </c>
      <c r="G741" s="20" t="str">
        <f>VLOOKUP($A741,Cleaned_Medical_Exam!$A740:$J3075,4,0)</f>
        <v>Yes</v>
      </c>
      <c r="H741" s="20" t="str">
        <f>VLOOKUP($A741,Cleaned_Medical_Exam!$A740:$J3075,5,0)</f>
        <v>No</v>
      </c>
      <c r="I741" s="20" t="str">
        <f>VLOOKUP($A741,Cleaned_Medical_Exam!$A740:$J3075,6,0)</f>
        <v>No</v>
      </c>
      <c r="J741" s="48">
        <f>VLOOKUP($A741,Cleaned_Medical_Exam!$A740:$J3075,7,0)</f>
        <v>2</v>
      </c>
      <c r="K741" s="8" t="str">
        <f>VLOOKUP($A741,Cleaned_Medical_Exam!$A740:$J3075,8,0)</f>
        <v>No</v>
      </c>
      <c r="L741" s="20" t="str">
        <f>VLOOKUP($A741,Cleaned_Medical_Exam!$A740:$J3075,9,0)</f>
        <v>Obesity</v>
      </c>
      <c r="M741" s="20" t="str">
        <f>VLOOKUP($A741,Cleaned_Medical_Exam!$A740:$J3075,10,0)</f>
        <v>Normal</v>
      </c>
      <c r="N741" s="48">
        <f>_xlfn.XLOOKUP(A741,Cleaned_Hospital_Details!A:A,Cleaned_Hospital_Details!B:B)</f>
        <v>0</v>
      </c>
      <c r="O741" s="49">
        <f>_xlfn.XLOOKUP($A741,Cleaned_Hospital_Details!$A:$A,Cleaned_Hospital_Details!C:C)</f>
        <v>13801.61</v>
      </c>
      <c r="P741" s="8" t="str">
        <f>_xlfn.XLOOKUP($A741,Cleaned_Hospital_Details!$A:$A,Cleaned_Hospital_Details!D:D)</f>
        <v>Tier - 3</v>
      </c>
      <c r="Q741" s="8" t="str">
        <f>_xlfn.XLOOKUP($A741,Cleaned_Hospital_Details!$A:$A,Cleaned_Hospital_Details!E:E)</f>
        <v>Tier - 3</v>
      </c>
      <c r="R741" s="8" t="str">
        <f>_xlfn.XLOOKUP($A741,Cleaned_Hospital_Details!$A:$A,Cleaned_Hospital_Details!F:F)</f>
        <v>R1026</v>
      </c>
      <c r="S741" s="15">
        <f>_xlfn.XLOOKUP($A741,Cleaned_Hospital_Details!$A:$A,Cleaned_Hospital_Details!G:G)</f>
        <v>24421</v>
      </c>
      <c r="T741" s="8">
        <f>_xlfn.XLOOKUP($A741,Cleaned_Hospital_Details!$A:$A,Cleaned_Hospital_Details!H:H)</f>
        <v>56</v>
      </c>
      <c r="U741" s="8" t="str">
        <f>_xlfn.XLOOKUP($A741,Cleaned_Hospital_Details!$A:$A,Cleaned_Hospital_Details!I:I)</f>
        <v>Old</v>
      </c>
      <c r="V741" t="str">
        <f t="shared" si="11"/>
        <v>Jill Trotter</v>
      </c>
    </row>
    <row r="742" spans="1:22" ht="15.6" x14ac:dyDescent="0.3">
      <c r="A742" s="10" t="s">
        <v>778</v>
      </c>
      <c r="B742" s="8" t="str">
        <f>VLOOKUP(A742,Cleaned_Customer_Names!A741:D3076,2,0)</f>
        <v>Mr.</v>
      </c>
      <c r="C742" s="8" t="str">
        <f>VLOOKUP(A742,Cleaned_Customer_Names!A741:D3076,3,0)</f>
        <v>Chris</v>
      </c>
      <c r="D742" s="8" t="str">
        <f>VLOOKUP($A742,Cleaned_Customer_Names!$A741:$D3076,4,0)</f>
        <v>Chavez</v>
      </c>
      <c r="E742" s="22">
        <f>VLOOKUP($A742,Cleaned_Medical_Exam!$A741:$J3076,2,0)</f>
        <v>28.31</v>
      </c>
      <c r="F742" s="24">
        <f>VLOOKUP($A742,Cleaned_Medical_Exam!$A741:$J3076,3,0)</f>
        <v>5.96</v>
      </c>
      <c r="G742" s="20" t="str">
        <f>VLOOKUP($A742,Cleaned_Medical_Exam!$A741:$J3076,4,0)</f>
        <v>Yes</v>
      </c>
      <c r="H742" s="20" t="str">
        <f>VLOOKUP($A742,Cleaned_Medical_Exam!$A741:$J3076,5,0)</f>
        <v>No</v>
      </c>
      <c r="I742" s="20" t="str">
        <f>VLOOKUP($A742,Cleaned_Medical_Exam!$A741:$J3076,6,0)</f>
        <v>No</v>
      </c>
      <c r="J742" s="48">
        <f>VLOOKUP($A742,Cleaned_Medical_Exam!$A741:$J3076,7,0)</f>
        <v>2</v>
      </c>
      <c r="K742" s="8" t="str">
        <f>VLOOKUP($A742,Cleaned_Medical_Exam!$A741:$J3076,8,0)</f>
        <v>No</v>
      </c>
      <c r="L742" s="20" t="str">
        <f>VLOOKUP($A742,Cleaned_Medical_Exam!$A741:$J3076,9,0)</f>
        <v>Overweight</v>
      </c>
      <c r="M742" s="20" t="str">
        <f>VLOOKUP($A742,Cleaned_Medical_Exam!$A741:$J3076,10,0)</f>
        <v>Prediabetes</v>
      </c>
      <c r="N742" s="48">
        <f>_xlfn.XLOOKUP(A742,Cleaned_Hospital_Details!A:A,Cleaned_Hospital_Details!B:B)</f>
        <v>0</v>
      </c>
      <c r="O742" s="49">
        <f>_xlfn.XLOOKUP($A742,Cleaned_Hospital_Details!$A:$A,Cleaned_Hospital_Details!C:C)</f>
        <v>13770.1</v>
      </c>
      <c r="P742" s="8" t="str">
        <f>_xlfn.XLOOKUP($A742,Cleaned_Hospital_Details!$A:$A,Cleaned_Hospital_Details!D:D)</f>
        <v>Tier - 3</v>
      </c>
      <c r="Q742" s="8" t="str">
        <f>_xlfn.XLOOKUP($A742,Cleaned_Hospital_Details!$A:$A,Cleaned_Hospital_Details!E:E)</f>
        <v>Tier - 1</v>
      </c>
      <c r="R742" s="8" t="str">
        <f>_xlfn.XLOOKUP($A742,Cleaned_Hospital_Details!$A:$A,Cleaned_Hospital_Details!F:F)</f>
        <v>R1012</v>
      </c>
      <c r="S742" s="15">
        <f>_xlfn.XLOOKUP($A742,Cleaned_Hospital_Details!$A:$A,Cleaned_Hospital_Details!G:G)</f>
        <v>21768</v>
      </c>
      <c r="T742" s="8">
        <f>_xlfn.XLOOKUP($A742,Cleaned_Hospital_Details!$A:$A,Cleaned_Hospital_Details!H:H)</f>
        <v>63</v>
      </c>
      <c r="U742" s="8" t="str">
        <f>_xlfn.XLOOKUP($A742,Cleaned_Hospital_Details!$A:$A,Cleaned_Hospital_Details!I:I)</f>
        <v>Old</v>
      </c>
      <c r="V742" t="str">
        <f t="shared" si="11"/>
        <v>Chris Chavez</v>
      </c>
    </row>
    <row r="743" spans="1:22" ht="15.6" x14ac:dyDescent="0.3">
      <c r="A743" s="10" t="s">
        <v>779</v>
      </c>
      <c r="B743" s="8" t="str">
        <f>VLOOKUP(A743,Cleaned_Customer_Names!A742:D3077,2,0)</f>
        <v>Mr.</v>
      </c>
      <c r="C743" s="8" t="str">
        <f>VLOOKUP(A743,Cleaned_Customer_Names!A742:D3077,3,0)</f>
        <v>Michael</v>
      </c>
      <c r="D743" s="8" t="str">
        <f>VLOOKUP($A743,Cleaned_Customer_Names!$A742:$D3077,4,0)</f>
        <v>Orifice</v>
      </c>
      <c r="E743" s="22">
        <f>VLOOKUP($A743,Cleaned_Medical_Exam!$A742:$J3077,2,0)</f>
        <v>21.565000000000001</v>
      </c>
      <c r="F743" s="24">
        <f>VLOOKUP($A743,Cleaned_Medical_Exam!$A742:$J3077,3,0)</f>
        <v>4.95</v>
      </c>
      <c r="G743" s="20" t="str">
        <f>VLOOKUP($A743,Cleaned_Medical_Exam!$A742:$J3077,4,0)</f>
        <v>No</v>
      </c>
      <c r="H743" s="20" t="str">
        <f>VLOOKUP($A743,Cleaned_Medical_Exam!$A742:$J3077,5,0)</f>
        <v>Yes</v>
      </c>
      <c r="I743" s="20" t="str">
        <f>VLOOKUP($A743,Cleaned_Medical_Exam!$A742:$J3077,6,0)</f>
        <v>No</v>
      </c>
      <c r="J743" s="48">
        <f>VLOOKUP($A743,Cleaned_Medical_Exam!$A742:$J3077,7,0)</f>
        <v>1</v>
      </c>
      <c r="K743" s="8" t="str">
        <f>VLOOKUP($A743,Cleaned_Medical_Exam!$A742:$J3077,8,0)</f>
        <v>Yes</v>
      </c>
      <c r="L743" s="20" t="str">
        <f>VLOOKUP($A743,Cleaned_Medical_Exam!$A742:$J3077,9,0)</f>
        <v>Healthy Weight</v>
      </c>
      <c r="M743" s="20" t="str">
        <f>VLOOKUP($A743,Cleaned_Medical_Exam!$A742:$J3077,10,0)</f>
        <v>Normal</v>
      </c>
      <c r="N743" s="48">
        <f>_xlfn.XLOOKUP(A743,Cleaned_Hospital_Details!A:A,Cleaned_Hospital_Details!B:B)</f>
        <v>0</v>
      </c>
      <c r="O743" s="49">
        <f>_xlfn.XLOOKUP($A743,Cleaned_Hospital_Details!$A:$A,Cleaned_Hospital_Details!C:C)</f>
        <v>13747.87</v>
      </c>
      <c r="P743" s="8" t="str">
        <f>_xlfn.XLOOKUP($A743,Cleaned_Hospital_Details!$A:$A,Cleaned_Hospital_Details!D:D)</f>
        <v>Tier - 3</v>
      </c>
      <c r="Q743" s="8" t="str">
        <f>_xlfn.XLOOKUP($A743,Cleaned_Hospital_Details!$A:$A,Cleaned_Hospital_Details!E:E)</f>
        <v>Tier - 2</v>
      </c>
      <c r="R743" s="8" t="str">
        <f>_xlfn.XLOOKUP($A743,Cleaned_Hospital_Details!$A:$A,Cleaned_Hospital_Details!F:F)</f>
        <v>R1018</v>
      </c>
      <c r="S743" s="15">
        <f>_xlfn.XLOOKUP($A743,Cleaned_Hospital_Details!$A:$A,Cleaned_Hospital_Details!G:G)</f>
        <v>38184</v>
      </c>
      <c r="T743" s="8">
        <f>_xlfn.XLOOKUP($A743,Cleaned_Hospital_Details!$A:$A,Cleaned_Hospital_Details!H:H)</f>
        <v>18</v>
      </c>
      <c r="U743" s="8" t="str">
        <f>_xlfn.XLOOKUP($A743,Cleaned_Hospital_Details!$A:$A,Cleaned_Hospital_Details!I:I)</f>
        <v>Child</v>
      </c>
      <c r="V743" t="str">
        <f t="shared" si="11"/>
        <v>Michael Orifice</v>
      </c>
    </row>
    <row r="744" spans="1:22" ht="15.6" x14ac:dyDescent="0.3">
      <c r="A744" s="10" t="s">
        <v>780</v>
      </c>
      <c r="B744" s="8" t="str">
        <f>VLOOKUP(A744,Cleaned_Customer_Names!A743:D3078,2,0)</f>
        <v>Mrs.</v>
      </c>
      <c r="C744" s="8" t="str">
        <f>VLOOKUP(A744,Cleaned_Customer_Names!A743:D3078,3,0)</f>
        <v>Lauren</v>
      </c>
      <c r="D744" s="8" t="str">
        <f>VLOOKUP($A744,Cleaned_Customer_Names!$A743:$D3078,4,0)</f>
        <v>Farkash</v>
      </c>
      <c r="E744" s="22">
        <f>VLOOKUP($A744,Cleaned_Medical_Exam!$A743:$J3078,2,0)</f>
        <v>35.590000000000003</v>
      </c>
      <c r="F744" s="24">
        <f>VLOOKUP($A744,Cleaned_Medical_Exam!$A743:$J3078,3,0)</f>
        <v>5.21</v>
      </c>
      <c r="G744" s="20" t="str">
        <f>VLOOKUP($A744,Cleaned_Medical_Exam!$A743:$J3078,4,0)</f>
        <v>Yes</v>
      </c>
      <c r="H744" s="20" t="str">
        <f>VLOOKUP($A744,Cleaned_Medical_Exam!$A743:$J3078,5,0)</f>
        <v>No</v>
      </c>
      <c r="I744" s="20" t="str">
        <f>VLOOKUP($A744,Cleaned_Medical_Exam!$A743:$J3078,6,0)</f>
        <v>Yes</v>
      </c>
      <c r="J744" s="48">
        <f>VLOOKUP($A744,Cleaned_Medical_Exam!$A743:$J3078,7,0)</f>
        <v>1</v>
      </c>
      <c r="K744" s="8" t="str">
        <f>VLOOKUP($A744,Cleaned_Medical_Exam!$A743:$J3078,8,0)</f>
        <v>No</v>
      </c>
      <c r="L744" s="20" t="str">
        <f>VLOOKUP($A744,Cleaned_Medical_Exam!$A743:$J3078,9,0)</f>
        <v>Obesity</v>
      </c>
      <c r="M744" s="20" t="str">
        <f>VLOOKUP($A744,Cleaned_Medical_Exam!$A743:$J3078,10,0)</f>
        <v>Normal</v>
      </c>
      <c r="N744" s="48">
        <f>_xlfn.XLOOKUP(A744,Cleaned_Hospital_Details!A:A,Cleaned_Hospital_Details!B:B)</f>
        <v>0</v>
      </c>
      <c r="O744" s="49">
        <f>_xlfn.XLOOKUP($A744,Cleaned_Hospital_Details!$A:$A,Cleaned_Hospital_Details!C:C)</f>
        <v>13746.74</v>
      </c>
      <c r="P744" s="8" t="str">
        <f>_xlfn.XLOOKUP($A744,Cleaned_Hospital_Details!$A:$A,Cleaned_Hospital_Details!D:D)</f>
        <v>Tier - 3</v>
      </c>
      <c r="Q744" s="8" t="str">
        <f>_xlfn.XLOOKUP($A744,Cleaned_Hospital_Details!$A:$A,Cleaned_Hospital_Details!E:E)</f>
        <v>Tier - 2</v>
      </c>
      <c r="R744" s="8" t="str">
        <f>_xlfn.XLOOKUP($A744,Cleaned_Hospital_Details!$A:$A,Cleaned_Hospital_Details!F:F)</f>
        <v>R1026</v>
      </c>
      <c r="S744" s="15">
        <f>_xlfn.XLOOKUP($A744,Cleaned_Hospital_Details!$A:$A,Cleaned_Hospital_Details!G:G)</f>
        <v>25499</v>
      </c>
      <c r="T744" s="8">
        <f>_xlfn.XLOOKUP($A744,Cleaned_Hospital_Details!$A:$A,Cleaned_Hospital_Details!H:H)</f>
        <v>53</v>
      </c>
      <c r="U744" s="8" t="str">
        <f>_xlfn.XLOOKUP($A744,Cleaned_Hospital_Details!$A:$A,Cleaned_Hospital_Details!I:I)</f>
        <v>Adult</v>
      </c>
      <c r="V744" t="str">
        <f t="shared" si="11"/>
        <v>Lauren Farkash</v>
      </c>
    </row>
    <row r="745" spans="1:22" ht="15.6" x14ac:dyDescent="0.3">
      <c r="A745" s="10" t="s">
        <v>781</v>
      </c>
      <c r="B745" s="8" t="str">
        <f>VLOOKUP(A745,Cleaned_Customer_Names!A744:D3079,2,0)</f>
        <v>Mrs.</v>
      </c>
      <c r="C745" s="8" t="str">
        <f>VLOOKUP(A745,Cleaned_Customer_Names!A744:D3079,3,0)</f>
        <v>Kathryn</v>
      </c>
      <c r="D745" s="8" t="str">
        <f>VLOOKUP($A745,Cleaned_Customer_Names!$A744:$D3079,4,0)</f>
        <v>Hribar</v>
      </c>
      <c r="E745" s="22">
        <f>VLOOKUP($A745,Cleaned_Medical_Exam!$A744:$J3079,2,0)</f>
        <v>43.44</v>
      </c>
      <c r="F745" s="24">
        <f>VLOOKUP($A745,Cleaned_Medical_Exam!$A744:$J3079,3,0)</f>
        <v>4.8600000000000003</v>
      </c>
      <c r="G745" s="20" t="str">
        <f>VLOOKUP($A745,Cleaned_Medical_Exam!$A744:$J3079,4,0)</f>
        <v>Yes</v>
      </c>
      <c r="H745" s="20" t="str">
        <f>VLOOKUP($A745,Cleaned_Medical_Exam!$A744:$J3079,5,0)</f>
        <v>No</v>
      </c>
      <c r="I745" s="20" t="str">
        <f>VLOOKUP($A745,Cleaned_Medical_Exam!$A744:$J3079,6,0)</f>
        <v>No</v>
      </c>
      <c r="J745" s="48">
        <f>VLOOKUP($A745,Cleaned_Medical_Exam!$A744:$J3079,7,0)</f>
        <v>0</v>
      </c>
      <c r="K745" s="8" t="str">
        <f>VLOOKUP($A745,Cleaned_Medical_Exam!$A744:$J3079,8,0)</f>
        <v>No</v>
      </c>
      <c r="L745" s="20" t="str">
        <f>VLOOKUP($A745,Cleaned_Medical_Exam!$A744:$J3079,9,0)</f>
        <v>Obesity</v>
      </c>
      <c r="M745" s="20" t="str">
        <f>VLOOKUP($A745,Cleaned_Medical_Exam!$A744:$J3079,10,0)</f>
        <v>Normal</v>
      </c>
      <c r="N745" s="48">
        <f>_xlfn.XLOOKUP(A745,Cleaned_Hospital_Details!A:A,Cleaned_Hospital_Details!B:B)</f>
        <v>3</v>
      </c>
      <c r="O745" s="49">
        <f>_xlfn.XLOOKUP($A745,Cleaned_Hospital_Details!$A:$A,Cleaned_Hospital_Details!C:C)</f>
        <v>13726.21</v>
      </c>
      <c r="P745" s="8" t="str">
        <f>_xlfn.XLOOKUP($A745,Cleaned_Hospital_Details!$A:$A,Cleaned_Hospital_Details!D:D)</f>
        <v>Tier - 3</v>
      </c>
      <c r="Q745" s="8" t="str">
        <f>_xlfn.XLOOKUP($A745,Cleaned_Hospital_Details!$A:$A,Cleaned_Hospital_Details!E:E)</f>
        <v>Tier - 3</v>
      </c>
      <c r="R745" s="8" t="str">
        <f>_xlfn.XLOOKUP($A745,Cleaned_Hospital_Details!$A:$A,Cleaned_Hospital_Details!F:F)</f>
        <v>R1026</v>
      </c>
      <c r="S745" s="15">
        <f>_xlfn.XLOOKUP($A745,Cleaned_Hospital_Details!$A:$A,Cleaned_Hospital_Details!G:G)</f>
        <v>31288</v>
      </c>
      <c r="T745" s="8">
        <f>_xlfn.XLOOKUP($A745,Cleaned_Hospital_Details!$A:$A,Cleaned_Hospital_Details!H:H)</f>
        <v>37</v>
      </c>
      <c r="U745" s="8" t="str">
        <f>_xlfn.XLOOKUP($A745,Cleaned_Hospital_Details!$A:$A,Cleaned_Hospital_Details!I:I)</f>
        <v>Adult</v>
      </c>
      <c r="V745" t="str">
        <f t="shared" si="11"/>
        <v>Kathryn Hribar</v>
      </c>
    </row>
    <row r="746" spans="1:22" ht="15.6" x14ac:dyDescent="0.3">
      <c r="A746" s="10" t="s">
        <v>782</v>
      </c>
      <c r="B746" s="8" t="str">
        <f>VLOOKUP(A746,Cleaned_Customer_Names!A745:D3080,2,0)</f>
        <v>Ms.</v>
      </c>
      <c r="C746" s="8" t="str">
        <f>VLOOKUP(A746,Cleaned_Customer_Names!A745:D3080,3,0)</f>
        <v>Polly</v>
      </c>
      <c r="D746" s="8" t="str">
        <f>VLOOKUP($A746,Cleaned_Customer_Names!$A745:$D3080,4,0)</f>
        <v>Crawford</v>
      </c>
      <c r="E746" s="22">
        <f>VLOOKUP($A746,Cleaned_Medical_Exam!$A745:$J3080,2,0)</f>
        <v>21.754999999999999</v>
      </c>
      <c r="F746" s="24">
        <f>VLOOKUP($A746,Cleaned_Medical_Exam!$A745:$J3080,3,0)</f>
        <v>7.79</v>
      </c>
      <c r="G746" s="20" t="str">
        <f>VLOOKUP($A746,Cleaned_Medical_Exam!$A745:$J3080,4,0)</f>
        <v>Yes</v>
      </c>
      <c r="H746" s="20" t="str">
        <f>VLOOKUP($A746,Cleaned_Medical_Exam!$A745:$J3080,5,0)</f>
        <v>No</v>
      </c>
      <c r="I746" s="20" t="str">
        <f>VLOOKUP($A746,Cleaned_Medical_Exam!$A745:$J3080,6,0)</f>
        <v>No</v>
      </c>
      <c r="J746" s="48">
        <f>VLOOKUP($A746,Cleaned_Medical_Exam!$A745:$J3080,7,0)</f>
        <v>0</v>
      </c>
      <c r="K746" s="8" t="str">
        <f>VLOOKUP($A746,Cleaned_Medical_Exam!$A745:$J3080,8,0)</f>
        <v>No</v>
      </c>
      <c r="L746" s="20" t="str">
        <f>VLOOKUP($A746,Cleaned_Medical_Exam!$A745:$J3080,9,0)</f>
        <v>Healthy Weight</v>
      </c>
      <c r="M746" s="20" t="str">
        <f>VLOOKUP($A746,Cleaned_Medical_Exam!$A745:$J3080,10,0)</f>
        <v>Diabetes</v>
      </c>
      <c r="N746" s="48">
        <f>_xlfn.XLOOKUP(A746,Cleaned_Hospital_Details!A:A,Cleaned_Hospital_Details!B:B)</f>
        <v>1</v>
      </c>
      <c r="O746" s="49">
        <f>_xlfn.XLOOKUP($A746,Cleaned_Hospital_Details!$A:$A,Cleaned_Hospital_Details!C:C)</f>
        <v>13725.47</v>
      </c>
      <c r="P746" s="8" t="str">
        <f>_xlfn.XLOOKUP($A746,Cleaned_Hospital_Details!$A:$A,Cleaned_Hospital_Details!D:D)</f>
        <v>Tier - 3</v>
      </c>
      <c r="Q746" s="8" t="str">
        <f>_xlfn.XLOOKUP($A746,Cleaned_Hospital_Details!$A:$A,Cleaned_Hospital_Details!E:E)</f>
        <v>Tier - 2</v>
      </c>
      <c r="R746" s="8" t="str">
        <f>_xlfn.XLOOKUP($A746,Cleaned_Hospital_Details!$A:$A,Cleaned_Hospital_Details!F:F)</f>
        <v>R1024</v>
      </c>
      <c r="S746" s="15">
        <f>_xlfn.XLOOKUP($A746,Cleaned_Hospital_Details!$A:$A,Cleaned_Hospital_Details!G:G)</f>
        <v>29800</v>
      </c>
      <c r="T746" s="8">
        <f>_xlfn.XLOOKUP($A746,Cleaned_Hospital_Details!$A:$A,Cleaned_Hospital_Details!H:H)</f>
        <v>41</v>
      </c>
      <c r="U746" s="8" t="str">
        <f>_xlfn.XLOOKUP($A746,Cleaned_Hospital_Details!$A:$A,Cleaned_Hospital_Details!I:I)</f>
        <v>Adult</v>
      </c>
      <c r="V746" t="str">
        <f t="shared" si="11"/>
        <v>Polly Crawford</v>
      </c>
    </row>
    <row r="747" spans="1:22" ht="15.6" x14ac:dyDescent="0.3">
      <c r="A747" s="10" t="s">
        <v>783</v>
      </c>
      <c r="B747" s="8" t="str">
        <f>VLOOKUP(A747,Cleaned_Customer_Names!A746:D3081,2,0)</f>
        <v>Mr.</v>
      </c>
      <c r="C747" s="8" t="str">
        <f>VLOOKUP(A747,Cleaned_Customer_Names!A746:D3081,3,0)</f>
        <v>Mark</v>
      </c>
      <c r="D747" s="8" t="str">
        <f>VLOOKUP($A747,Cleaned_Customer_Names!$A746:$D3081,4,0)</f>
        <v>Sittlington</v>
      </c>
      <c r="E747" s="22">
        <f>VLOOKUP($A747,Cleaned_Medical_Exam!$A746:$J3081,2,0)</f>
        <v>44.55</v>
      </c>
      <c r="F747" s="24">
        <f>VLOOKUP($A747,Cleaned_Medical_Exam!$A746:$J3081,3,0)</f>
        <v>7.12</v>
      </c>
      <c r="G747" s="20" t="str">
        <f>VLOOKUP($A747,Cleaned_Medical_Exam!$A746:$J3081,4,0)</f>
        <v>Yes</v>
      </c>
      <c r="H747" s="20" t="str">
        <f>VLOOKUP($A747,Cleaned_Medical_Exam!$A746:$J3081,5,0)</f>
        <v>No</v>
      </c>
      <c r="I747" s="20" t="str">
        <f>VLOOKUP($A747,Cleaned_Medical_Exam!$A746:$J3081,6,0)</f>
        <v>No</v>
      </c>
      <c r="J747" s="48">
        <f>VLOOKUP($A747,Cleaned_Medical_Exam!$A746:$J3081,7,0)</f>
        <v>1</v>
      </c>
      <c r="K747" s="8" t="str">
        <f>VLOOKUP($A747,Cleaned_Medical_Exam!$A746:$J3081,8,0)</f>
        <v>No</v>
      </c>
      <c r="L747" s="20" t="str">
        <f>VLOOKUP($A747,Cleaned_Medical_Exam!$A746:$J3081,9,0)</f>
        <v>Obesity</v>
      </c>
      <c r="M747" s="20" t="str">
        <f>VLOOKUP($A747,Cleaned_Medical_Exam!$A746:$J3081,10,0)</f>
        <v>Diabetes</v>
      </c>
      <c r="N747" s="48">
        <f>_xlfn.XLOOKUP(A747,Cleaned_Hospital_Details!A:A,Cleaned_Hospital_Details!B:B)</f>
        <v>3</v>
      </c>
      <c r="O747" s="49">
        <f>_xlfn.XLOOKUP($A747,Cleaned_Hospital_Details!$A:$A,Cleaned_Hospital_Details!C:C)</f>
        <v>13714.55</v>
      </c>
      <c r="P747" s="8" t="str">
        <f>_xlfn.XLOOKUP($A747,Cleaned_Hospital_Details!$A:$A,Cleaned_Hospital_Details!D:D)</f>
        <v>Tier - 3</v>
      </c>
      <c r="Q747" s="8" t="str">
        <f>_xlfn.XLOOKUP($A747,Cleaned_Hospital_Details!$A:$A,Cleaned_Hospital_Details!E:E)</f>
        <v>Tier - 2</v>
      </c>
      <c r="R747" s="8" t="str">
        <f>_xlfn.XLOOKUP($A747,Cleaned_Hospital_Details!$A:$A,Cleaned_Hospital_Details!F:F)</f>
        <v>R1023</v>
      </c>
      <c r="S747" s="15">
        <f>_xlfn.XLOOKUP($A747,Cleaned_Hospital_Details!$A:$A,Cleaned_Hospital_Details!G:G)</f>
        <v>31740</v>
      </c>
      <c r="T747" s="8">
        <f>_xlfn.XLOOKUP($A747,Cleaned_Hospital_Details!$A:$A,Cleaned_Hospital_Details!H:H)</f>
        <v>36</v>
      </c>
      <c r="U747" s="8" t="str">
        <f>_xlfn.XLOOKUP($A747,Cleaned_Hospital_Details!$A:$A,Cleaned_Hospital_Details!I:I)</f>
        <v>Adult</v>
      </c>
      <c r="V747" t="str">
        <f t="shared" si="11"/>
        <v>Mark Sittlington</v>
      </c>
    </row>
    <row r="748" spans="1:22" ht="15.6" x14ac:dyDescent="0.3">
      <c r="A748" s="10" t="s">
        <v>784</v>
      </c>
      <c r="B748" s="8" t="str">
        <f>VLOOKUP(A748,Cleaned_Customer_Names!A747:D3082,2,0)</f>
        <v>Mrs.</v>
      </c>
      <c r="C748" s="8" t="str">
        <f>VLOOKUP(A748,Cleaned_Customer_Names!A747:D3082,3,0)</f>
        <v>Jessie</v>
      </c>
      <c r="D748" s="8" t="str">
        <f>VLOOKUP($A748,Cleaned_Customer_Names!$A747:$D3082,4,0)</f>
        <v>Silbert</v>
      </c>
      <c r="E748" s="22">
        <f>VLOOKUP($A748,Cleaned_Medical_Exam!$A747:$J3082,2,0)</f>
        <v>43.32</v>
      </c>
      <c r="F748" s="24">
        <f>VLOOKUP($A748,Cleaned_Medical_Exam!$A747:$J3082,3,0)</f>
        <v>4.67</v>
      </c>
      <c r="G748" s="20" t="str">
        <f>VLOOKUP($A748,Cleaned_Medical_Exam!$A747:$J3082,4,0)</f>
        <v>Yes</v>
      </c>
      <c r="H748" s="20" t="str">
        <f>VLOOKUP($A748,Cleaned_Medical_Exam!$A747:$J3082,5,0)</f>
        <v>No</v>
      </c>
      <c r="I748" s="20" t="str">
        <f>VLOOKUP($A748,Cleaned_Medical_Exam!$A747:$J3082,6,0)</f>
        <v>No</v>
      </c>
      <c r="J748" s="48">
        <f>VLOOKUP($A748,Cleaned_Medical_Exam!$A747:$J3082,7,0)</f>
        <v>0</v>
      </c>
      <c r="K748" s="8" t="str">
        <f>VLOOKUP($A748,Cleaned_Medical_Exam!$A747:$J3082,8,0)</f>
        <v>No</v>
      </c>
      <c r="L748" s="20" t="str">
        <f>VLOOKUP($A748,Cleaned_Medical_Exam!$A747:$J3082,9,0)</f>
        <v>Obesity</v>
      </c>
      <c r="M748" s="20" t="str">
        <f>VLOOKUP($A748,Cleaned_Medical_Exam!$A747:$J3082,10,0)</f>
        <v>Normal</v>
      </c>
      <c r="N748" s="48">
        <f>_xlfn.XLOOKUP(A748,Cleaned_Hospital_Details!A:A,Cleaned_Hospital_Details!B:B)</f>
        <v>3</v>
      </c>
      <c r="O748" s="49">
        <f>_xlfn.XLOOKUP($A748,Cleaned_Hospital_Details!$A:$A,Cleaned_Hospital_Details!C:C)</f>
        <v>13685.51</v>
      </c>
      <c r="P748" s="8" t="str">
        <f>_xlfn.XLOOKUP($A748,Cleaned_Hospital_Details!$A:$A,Cleaned_Hospital_Details!D:D)</f>
        <v>Tier - 3</v>
      </c>
      <c r="Q748" s="8" t="str">
        <f>_xlfn.XLOOKUP($A748,Cleaned_Hospital_Details!$A:$A,Cleaned_Hospital_Details!E:E)</f>
        <v>Tier - 1</v>
      </c>
      <c r="R748" s="8" t="str">
        <f>_xlfn.XLOOKUP($A748,Cleaned_Hospital_Details!$A:$A,Cleaned_Hospital_Details!F:F)</f>
        <v>R1026</v>
      </c>
      <c r="S748" s="15">
        <f>_xlfn.XLOOKUP($A748,Cleaned_Hospital_Details!$A:$A,Cleaned_Hospital_Details!G:G)</f>
        <v>31304</v>
      </c>
      <c r="T748" s="8">
        <f>_xlfn.XLOOKUP($A748,Cleaned_Hospital_Details!$A:$A,Cleaned_Hospital_Details!H:H)</f>
        <v>37</v>
      </c>
      <c r="U748" s="8" t="str">
        <f>_xlfn.XLOOKUP($A748,Cleaned_Hospital_Details!$A:$A,Cleaned_Hospital_Details!I:I)</f>
        <v>Adult</v>
      </c>
      <c r="V748" t="str">
        <f t="shared" si="11"/>
        <v>Jessie Silbert</v>
      </c>
    </row>
    <row r="749" spans="1:22" ht="15.6" x14ac:dyDescent="0.3">
      <c r="A749" s="10" t="s">
        <v>785</v>
      </c>
      <c r="B749" s="8" t="str">
        <f>VLOOKUP(A749,Cleaned_Customer_Names!A748:D3083,2,0)</f>
        <v>Mr.</v>
      </c>
      <c r="C749" s="8" t="str">
        <f>VLOOKUP(A749,Cleaned_Customer_Names!A748:D3083,3,0)</f>
        <v>Chris</v>
      </c>
      <c r="D749" s="8" t="str">
        <f>VLOOKUP($A749,Cleaned_Customer_Names!$A748:$D3083,4,0)</f>
        <v>Carrique</v>
      </c>
      <c r="E749" s="22">
        <f>VLOOKUP($A749,Cleaned_Medical_Exam!$A748:$J3083,2,0)</f>
        <v>31.23</v>
      </c>
      <c r="F749" s="24">
        <f>VLOOKUP($A749,Cleaned_Medical_Exam!$A748:$J3083,3,0)</f>
        <v>9.1199999999999992</v>
      </c>
      <c r="G749" s="20" t="str">
        <f>VLOOKUP($A749,Cleaned_Medical_Exam!$A748:$J3083,4,0)</f>
        <v>Yes</v>
      </c>
      <c r="H749" s="20" t="str">
        <f>VLOOKUP($A749,Cleaned_Medical_Exam!$A748:$J3083,5,0)</f>
        <v>No</v>
      </c>
      <c r="I749" s="20" t="str">
        <f>VLOOKUP($A749,Cleaned_Medical_Exam!$A748:$J3083,6,0)</f>
        <v>Yes</v>
      </c>
      <c r="J749" s="48">
        <f>VLOOKUP($A749,Cleaned_Medical_Exam!$A748:$J3083,7,0)</f>
        <v>1</v>
      </c>
      <c r="K749" s="8" t="str">
        <f>VLOOKUP($A749,Cleaned_Medical_Exam!$A748:$J3083,8,0)</f>
        <v>No</v>
      </c>
      <c r="L749" s="20" t="str">
        <f>VLOOKUP($A749,Cleaned_Medical_Exam!$A748:$J3083,9,0)</f>
        <v>Obesity</v>
      </c>
      <c r="M749" s="20" t="str">
        <f>VLOOKUP($A749,Cleaned_Medical_Exam!$A748:$J3083,10,0)</f>
        <v>Diabetes</v>
      </c>
      <c r="N749" s="48">
        <f>_xlfn.XLOOKUP(A749,Cleaned_Hospital_Details!A:A,Cleaned_Hospital_Details!B:B)</f>
        <v>0</v>
      </c>
      <c r="O749" s="49">
        <f>_xlfn.XLOOKUP($A749,Cleaned_Hospital_Details!$A:$A,Cleaned_Hospital_Details!C:C)</f>
        <v>13677.68</v>
      </c>
      <c r="P749" s="8" t="str">
        <f>_xlfn.XLOOKUP($A749,Cleaned_Hospital_Details!$A:$A,Cleaned_Hospital_Details!D:D)</f>
        <v>Tier - 3</v>
      </c>
      <c r="Q749" s="8" t="str">
        <f>_xlfn.XLOOKUP($A749,Cleaned_Hospital_Details!$A:$A,Cleaned_Hospital_Details!E:E)</f>
        <v>Tier - 2</v>
      </c>
      <c r="R749" s="8" t="str">
        <f>_xlfn.XLOOKUP($A749,Cleaned_Hospital_Details!$A:$A,Cleaned_Hospital_Details!F:F)</f>
        <v>R1021</v>
      </c>
      <c r="S749" s="15">
        <f>_xlfn.XLOOKUP($A749,Cleaned_Hospital_Details!$A:$A,Cleaned_Hospital_Details!G:G)</f>
        <v>23227</v>
      </c>
      <c r="T749" s="8">
        <f>_xlfn.XLOOKUP($A749,Cleaned_Hospital_Details!$A:$A,Cleaned_Hospital_Details!H:H)</f>
        <v>59</v>
      </c>
      <c r="U749" s="8" t="str">
        <f>_xlfn.XLOOKUP($A749,Cleaned_Hospital_Details!$A:$A,Cleaned_Hospital_Details!I:I)</f>
        <v>Old</v>
      </c>
      <c r="V749" t="str">
        <f t="shared" si="11"/>
        <v>Chris Carrique</v>
      </c>
    </row>
    <row r="750" spans="1:22" ht="15.6" x14ac:dyDescent="0.3">
      <c r="A750" s="10" t="s">
        <v>786</v>
      </c>
      <c r="B750" s="8" t="str">
        <f>VLOOKUP(A750,Cleaned_Customer_Names!A749:D3084,2,0)</f>
        <v>Mr.</v>
      </c>
      <c r="C750" s="8" t="str">
        <f>VLOOKUP(A750,Cleaned_Customer_Names!A749:D3084,3,0)</f>
        <v>Daniel</v>
      </c>
      <c r="D750" s="8" t="str">
        <f>VLOOKUP($A750,Cleaned_Customer_Names!$A749:$D3084,4,0)</f>
        <v>Kosla</v>
      </c>
      <c r="E750" s="22">
        <f>VLOOKUP($A750,Cleaned_Medical_Exam!$A749:$J3084,2,0)</f>
        <v>42.81</v>
      </c>
      <c r="F750" s="24">
        <f>VLOOKUP($A750,Cleaned_Medical_Exam!$A749:$J3084,3,0)</f>
        <v>4.1500000000000004</v>
      </c>
      <c r="G750" s="20" t="str">
        <f>VLOOKUP($A750,Cleaned_Medical_Exam!$A749:$J3084,4,0)</f>
        <v>No</v>
      </c>
      <c r="H750" s="20" t="str">
        <f>VLOOKUP($A750,Cleaned_Medical_Exam!$A749:$J3084,5,0)</f>
        <v>No</v>
      </c>
      <c r="I750" s="20" t="str">
        <f>VLOOKUP($A750,Cleaned_Medical_Exam!$A749:$J3084,6,0)</f>
        <v>No</v>
      </c>
      <c r="J750" s="48">
        <f>VLOOKUP($A750,Cleaned_Medical_Exam!$A749:$J3084,7,0)</f>
        <v>1</v>
      </c>
      <c r="K750" s="8" t="str">
        <f>VLOOKUP($A750,Cleaned_Medical_Exam!$A749:$J3084,8,0)</f>
        <v>No</v>
      </c>
      <c r="L750" s="20" t="str">
        <f>VLOOKUP($A750,Cleaned_Medical_Exam!$A749:$J3084,9,0)</f>
        <v>Obesity</v>
      </c>
      <c r="M750" s="20" t="str">
        <f>VLOOKUP($A750,Cleaned_Medical_Exam!$A749:$J3084,10,0)</f>
        <v>Normal</v>
      </c>
      <c r="N750" s="48">
        <f>_xlfn.XLOOKUP(A750,Cleaned_Hospital_Details!A:A,Cleaned_Hospital_Details!B:B)</f>
        <v>3</v>
      </c>
      <c r="O750" s="49">
        <f>_xlfn.XLOOKUP($A750,Cleaned_Hospital_Details!$A:$A,Cleaned_Hospital_Details!C:C)</f>
        <v>13638.06</v>
      </c>
      <c r="P750" s="8" t="str">
        <f>_xlfn.XLOOKUP($A750,Cleaned_Hospital_Details!$A:$A,Cleaned_Hospital_Details!D:D)</f>
        <v>Tier - 3</v>
      </c>
      <c r="Q750" s="8" t="str">
        <f>_xlfn.XLOOKUP($A750,Cleaned_Hospital_Details!$A:$A,Cleaned_Hospital_Details!E:E)</f>
        <v>Tier - 3</v>
      </c>
      <c r="R750" s="8" t="str">
        <f>_xlfn.XLOOKUP($A750,Cleaned_Hospital_Details!$A:$A,Cleaned_Hospital_Details!F:F)</f>
        <v>R1023</v>
      </c>
      <c r="S750" s="15">
        <f>_xlfn.XLOOKUP($A750,Cleaned_Hospital_Details!$A:$A,Cleaned_Hospital_Details!G:G)</f>
        <v>30883</v>
      </c>
      <c r="T750" s="8">
        <f>_xlfn.XLOOKUP($A750,Cleaned_Hospital_Details!$A:$A,Cleaned_Hospital_Details!H:H)</f>
        <v>38</v>
      </c>
      <c r="U750" s="8" t="str">
        <f>_xlfn.XLOOKUP($A750,Cleaned_Hospital_Details!$A:$A,Cleaned_Hospital_Details!I:I)</f>
        <v>Adult</v>
      </c>
      <c r="V750" t="str">
        <f t="shared" si="11"/>
        <v>Daniel Kosla</v>
      </c>
    </row>
    <row r="751" spans="1:22" ht="15.6" x14ac:dyDescent="0.3">
      <c r="A751" s="10" t="s">
        <v>787</v>
      </c>
      <c r="B751" s="8" t="str">
        <f>VLOOKUP(A751,Cleaned_Customer_Names!A750:D3085,2,0)</f>
        <v>Ms.</v>
      </c>
      <c r="C751" s="8" t="str">
        <f>VLOOKUP(A751,Cleaned_Customer_Names!A750:D3085,3,0)</f>
        <v>Megan</v>
      </c>
      <c r="D751" s="8" t="str">
        <f>VLOOKUP($A751,Cleaned_Customer_Names!$A750:$D3085,4,0)</f>
        <v>Parker</v>
      </c>
      <c r="E751" s="22">
        <f>VLOOKUP($A751,Cleaned_Medical_Exam!$A750:$J3085,2,0)</f>
        <v>35.909999999999997</v>
      </c>
      <c r="F751" s="24">
        <f>VLOOKUP($A751,Cleaned_Medical_Exam!$A750:$J3085,3,0)</f>
        <v>6.72</v>
      </c>
      <c r="G751" s="20" t="str">
        <f>VLOOKUP($A751,Cleaned_Medical_Exam!$A750:$J3085,4,0)</f>
        <v>Yes</v>
      </c>
      <c r="H751" s="20" t="str">
        <f>VLOOKUP($A751,Cleaned_Medical_Exam!$A750:$J3085,5,0)</f>
        <v>No</v>
      </c>
      <c r="I751" s="20" t="str">
        <f>VLOOKUP($A751,Cleaned_Medical_Exam!$A750:$J3085,6,0)</f>
        <v>No</v>
      </c>
      <c r="J751" s="48">
        <f>VLOOKUP($A751,Cleaned_Medical_Exam!$A750:$J3085,7,0)</f>
        <v>2</v>
      </c>
      <c r="K751" s="8" t="str">
        <f>VLOOKUP($A751,Cleaned_Medical_Exam!$A750:$J3085,8,0)</f>
        <v>No</v>
      </c>
      <c r="L751" s="20" t="str">
        <f>VLOOKUP($A751,Cleaned_Medical_Exam!$A750:$J3085,9,0)</f>
        <v>Obesity</v>
      </c>
      <c r="M751" s="20" t="str">
        <f>VLOOKUP($A751,Cleaned_Medical_Exam!$A750:$J3085,10,0)</f>
        <v>Diabetes</v>
      </c>
      <c r="N751" s="48">
        <f>_xlfn.XLOOKUP(A751,Cleaned_Hospital_Details!A:A,Cleaned_Hospital_Details!B:B)</f>
        <v>0</v>
      </c>
      <c r="O751" s="49">
        <f>_xlfn.XLOOKUP($A751,Cleaned_Hospital_Details!$A:$A,Cleaned_Hospital_Details!C:C)</f>
        <v>13635.64</v>
      </c>
      <c r="P751" s="8" t="str">
        <f>_xlfn.XLOOKUP($A751,Cleaned_Hospital_Details!$A:$A,Cleaned_Hospital_Details!D:D)</f>
        <v>Tier - 3</v>
      </c>
      <c r="Q751" s="8" t="str">
        <f>_xlfn.XLOOKUP($A751,Cleaned_Hospital_Details!$A:$A,Cleaned_Hospital_Details!E:E)</f>
        <v>Tier - 3</v>
      </c>
      <c r="R751" s="8" t="str">
        <f>_xlfn.XLOOKUP($A751,Cleaned_Hospital_Details!$A:$A,Cleaned_Hospital_Details!F:F)</f>
        <v>R1024</v>
      </c>
      <c r="S751" s="15">
        <f>_xlfn.XLOOKUP($A751,Cleaned_Hospital_Details!$A:$A,Cleaned_Hospital_Details!G:G)</f>
        <v>22639</v>
      </c>
      <c r="T751" s="8">
        <f>_xlfn.XLOOKUP($A751,Cleaned_Hospital_Details!$A:$A,Cleaned_Hospital_Details!H:H)</f>
        <v>61</v>
      </c>
      <c r="U751" s="8" t="str">
        <f>_xlfn.XLOOKUP($A751,Cleaned_Hospital_Details!$A:$A,Cleaned_Hospital_Details!I:I)</f>
        <v>Old</v>
      </c>
      <c r="V751" t="str">
        <f t="shared" si="11"/>
        <v>Megan Parker</v>
      </c>
    </row>
    <row r="752" spans="1:22" ht="15.6" x14ac:dyDescent="0.3">
      <c r="A752" s="10" t="s">
        <v>788</v>
      </c>
      <c r="B752" s="8" t="str">
        <f>VLOOKUP(A752,Cleaned_Customer_Names!A751:D3086,2,0)</f>
        <v>Mr.</v>
      </c>
      <c r="C752" s="8" t="str">
        <f>VLOOKUP(A752,Cleaned_Customer_Names!A751:D3086,3,0)</f>
        <v>Kevin</v>
      </c>
      <c r="D752" s="8" t="str">
        <f>VLOOKUP($A752,Cleaned_Customer_Names!$A751:$D3086,4,0)</f>
        <v>Horton</v>
      </c>
      <c r="E752" s="22">
        <f>VLOOKUP($A752,Cleaned_Medical_Exam!$A751:$J3086,2,0)</f>
        <v>36.65</v>
      </c>
      <c r="F752" s="24">
        <f>VLOOKUP($A752,Cleaned_Medical_Exam!$A751:$J3086,3,0)</f>
        <v>5.01</v>
      </c>
      <c r="G752" s="20" t="str">
        <f>VLOOKUP($A752,Cleaned_Medical_Exam!$A751:$J3086,4,0)</f>
        <v>Yes</v>
      </c>
      <c r="H752" s="20" t="str">
        <f>VLOOKUP($A752,Cleaned_Medical_Exam!$A751:$J3086,5,0)</f>
        <v>No</v>
      </c>
      <c r="I752" s="20" t="str">
        <f>VLOOKUP($A752,Cleaned_Medical_Exam!$A751:$J3086,6,0)</f>
        <v>Yes</v>
      </c>
      <c r="J752" s="48">
        <f>VLOOKUP($A752,Cleaned_Medical_Exam!$A751:$J3086,7,0)</f>
        <v>1</v>
      </c>
      <c r="K752" s="8" t="str">
        <f>VLOOKUP($A752,Cleaned_Medical_Exam!$A751:$J3086,8,0)</f>
        <v>No</v>
      </c>
      <c r="L752" s="20" t="str">
        <f>VLOOKUP($A752,Cleaned_Medical_Exam!$A751:$J3086,9,0)</f>
        <v>Obesity</v>
      </c>
      <c r="M752" s="20" t="str">
        <f>VLOOKUP($A752,Cleaned_Medical_Exam!$A751:$J3086,10,0)</f>
        <v>Normal</v>
      </c>
      <c r="N752" s="48">
        <f>_xlfn.XLOOKUP(A752,Cleaned_Hospital_Details!A:A,Cleaned_Hospital_Details!B:B)</f>
        <v>0</v>
      </c>
      <c r="O752" s="49">
        <f>_xlfn.XLOOKUP($A752,Cleaned_Hospital_Details!$A:$A,Cleaned_Hospital_Details!C:C)</f>
        <v>13622.01</v>
      </c>
      <c r="P752" s="8" t="str">
        <f>_xlfn.XLOOKUP($A752,Cleaned_Hospital_Details!$A:$A,Cleaned_Hospital_Details!D:D)</f>
        <v>Tier - 3</v>
      </c>
      <c r="Q752" s="8" t="str">
        <f>_xlfn.XLOOKUP($A752,Cleaned_Hospital_Details!$A:$A,Cleaned_Hospital_Details!E:E)</f>
        <v>Tier - 3</v>
      </c>
      <c r="R752" s="8" t="str">
        <f>_xlfn.XLOOKUP($A752,Cleaned_Hospital_Details!$A:$A,Cleaned_Hospital_Details!F:F)</f>
        <v>R1012</v>
      </c>
      <c r="S752" s="15">
        <f>_xlfn.XLOOKUP($A752,Cleaned_Hospital_Details!$A:$A,Cleaned_Hospital_Details!G:G)</f>
        <v>25410</v>
      </c>
      <c r="T752" s="8">
        <f>_xlfn.XLOOKUP($A752,Cleaned_Hospital_Details!$A:$A,Cleaned_Hospital_Details!H:H)</f>
        <v>53</v>
      </c>
      <c r="U752" s="8" t="str">
        <f>_xlfn.XLOOKUP($A752,Cleaned_Hospital_Details!$A:$A,Cleaned_Hospital_Details!I:I)</f>
        <v>Adult</v>
      </c>
      <c r="V752" t="str">
        <f t="shared" si="11"/>
        <v>Kevin Horton</v>
      </c>
    </row>
    <row r="753" spans="1:22" ht="15.6" x14ac:dyDescent="0.3">
      <c r="A753" s="10" t="s">
        <v>789</v>
      </c>
      <c r="B753" s="8" t="str">
        <f>VLOOKUP(A753,Cleaned_Customer_Names!A752:D3087,2,0)</f>
        <v>Ms.</v>
      </c>
      <c r="C753" s="8" t="str">
        <f>VLOOKUP(A753,Cleaned_Customer_Names!A752:D3087,3,0)</f>
        <v>Caroline</v>
      </c>
      <c r="D753" s="8" t="str">
        <f>VLOOKUP($A753,Cleaned_Customer_Names!$A752:$D3087,4,0)</f>
        <v>Boller</v>
      </c>
      <c r="E753" s="22">
        <f>VLOOKUP($A753,Cleaned_Medical_Exam!$A752:$J3087,2,0)</f>
        <v>22.04</v>
      </c>
      <c r="F753" s="24">
        <f>VLOOKUP($A753,Cleaned_Medical_Exam!$A752:$J3087,3,0)</f>
        <v>10.9</v>
      </c>
      <c r="G753" s="20" t="str">
        <f>VLOOKUP($A753,Cleaned_Medical_Exam!$A752:$J3087,4,0)</f>
        <v>Yes</v>
      </c>
      <c r="H753" s="20" t="str">
        <f>VLOOKUP($A753,Cleaned_Medical_Exam!$A752:$J3087,5,0)</f>
        <v>No</v>
      </c>
      <c r="I753" s="20" t="str">
        <f>VLOOKUP($A753,Cleaned_Medical_Exam!$A752:$J3087,6,0)</f>
        <v>No</v>
      </c>
      <c r="J753" s="48">
        <f>VLOOKUP($A753,Cleaned_Medical_Exam!$A752:$J3087,7,0)</f>
        <v>2</v>
      </c>
      <c r="K753" s="8" t="str">
        <f>VLOOKUP($A753,Cleaned_Medical_Exam!$A752:$J3087,8,0)</f>
        <v>No</v>
      </c>
      <c r="L753" s="20" t="str">
        <f>VLOOKUP($A753,Cleaned_Medical_Exam!$A752:$J3087,9,0)</f>
        <v>Healthy Weight</v>
      </c>
      <c r="M753" s="20" t="str">
        <f>VLOOKUP($A753,Cleaned_Medical_Exam!$A752:$J3087,10,0)</f>
        <v>Diabetes</v>
      </c>
      <c r="N753" s="48">
        <f>_xlfn.XLOOKUP(A753,Cleaned_Hospital_Details!A:A,Cleaned_Hospital_Details!B:B)</f>
        <v>0</v>
      </c>
      <c r="O753" s="49">
        <f>_xlfn.XLOOKUP($A753,Cleaned_Hospital_Details!$A:$A,Cleaned_Hospital_Details!C:C)</f>
        <v>13616.36</v>
      </c>
      <c r="P753" s="8" t="str">
        <f>_xlfn.XLOOKUP($A753,Cleaned_Hospital_Details!$A:$A,Cleaned_Hospital_Details!D:D)</f>
        <v>Tier - 3</v>
      </c>
      <c r="Q753" s="8" t="str">
        <f>_xlfn.XLOOKUP($A753,Cleaned_Hospital_Details!$A:$A,Cleaned_Hospital_Details!E:E)</f>
        <v>Tier - 3</v>
      </c>
      <c r="R753" s="8" t="str">
        <f>_xlfn.XLOOKUP($A753,Cleaned_Hospital_Details!$A:$A,Cleaned_Hospital_Details!F:F)</f>
        <v>R1024</v>
      </c>
      <c r="S753" s="15">
        <f>_xlfn.XLOOKUP($A753,Cleaned_Hospital_Details!$A:$A,Cleaned_Hospital_Details!G:G)</f>
        <v>22603</v>
      </c>
      <c r="T753" s="8">
        <f>_xlfn.XLOOKUP($A753,Cleaned_Hospital_Details!$A:$A,Cleaned_Hospital_Details!H:H)</f>
        <v>61</v>
      </c>
      <c r="U753" s="8" t="str">
        <f>_xlfn.XLOOKUP($A753,Cleaned_Hospital_Details!$A:$A,Cleaned_Hospital_Details!I:I)</f>
        <v>Old</v>
      </c>
      <c r="V753" t="str">
        <f t="shared" si="11"/>
        <v>Caroline Boller</v>
      </c>
    </row>
    <row r="754" spans="1:22" ht="15.6" x14ac:dyDescent="0.3">
      <c r="A754" s="10" t="s">
        <v>790</v>
      </c>
      <c r="B754" s="8" t="str">
        <f>VLOOKUP(A754,Cleaned_Customer_Names!A753:D3088,2,0)</f>
        <v>Ms.</v>
      </c>
      <c r="C754" s="8" t="str">
        <f>VLOOKUP(A754,Cleaned_Customer_Names!A753:D3088,3,0)</f>
        <v>Nuta</v>
      </c>
      <c r="D754" s="8" t="str">
        <f>VLOOKUP($A754,Cleaned_Customer_Names!$A753:$D3088,4,0)</f>
        <v>Olaru</v>
      </c>
      <c r="E754" s="22">
        <f>VLOOKUP($A754,Cleaned_Medical_Exam!$A753:$J3088,2,0)</f>
        <v>31.824999999999999</v>
      </c>
      <c r="F754" s="24">
        <f>VLOOKUP($A754,Cleaned_Medical_Exam!$A753:$J3088,3,0)</f>
        <v>5.52</v>
      </c>
      <c r="G754" s="20" t="str">
        <f>VLOOKUP($A754,Cleaned_Medical_Exam!$A753:$J3088,4,0)</f>
        <v>Yes</v>
      </c>
      <c r="H754" s="20" t="str">
        <f>VLOOKUP($A754,Cleaned_Medical_Exam!$A753:$J3088,5,0)</f>
        <v>No</v>
      </c>
      <c r="I754" s="20" t="str">
        <f>VLOOKUP($A754,Cleaned_Medical_Exam!$A753:$J3088,6,0)</f>
        <v>No</v>
      </c>
      <c r="J754" s="48">
        <f>VLOOKUP($A754,Cleaned_Medical_Exam!$A753:$J3088,7,0)</f>
        <v>1</v>
      </c>
      <c r="K754" s="8" t="str">
        <f>VLOOKUP($A754,Cleaned_Medical_Exam!$A753:$J3088,8,0)</f>
        <v>No</v>
      </c>
      <c r="L754" s="20" t="str">
        <f>VLOOKUP($A754,Cleaned_Medical_Exam!$A753:$J3088,9,0)</f>
        <v>Obesity</v>
      </c>
      <c r="M754" s="20" t="str">
        <f>VLOOKUP($A754,Cleaned_Medical_Exam!$A753:$J3088,10,0)</f>
        <v>Normal</v>
      </c>
      <c r="N754" s="48">
        <f>_xlfn.XLOOKUP(A754,Cleaned_Hospital_Details!A:A,Cleaned_Hospital_Details!B:B)</f>
        <v>2</v>
      </c>
      <c r="O754" s="49">
        <f>_xlfn.XLOOKUP($A754,Cleaned_Hospital_Details!$A:$A,Cleaned_Hospital_Details!C:C)</f>
        <v>13607.37</v>
      </c>
      <c r="P754" s="8" t="str">
        <f>_xlfn.XLOOKUP($A754,Cleaned_Hospital_Details!$A:$A,Cleaned_Hospital_Details!D:D)</f>
        <v>Tier - 3</v>
      </c>
      <c r="Q754" s="8" t="str">
        <f>_xlfn.XLOOKUP($A754,Cleaned_Hospital_Details!$A:$A,Cleaned_Hospital_Details!E:E)</f>
        <v>Tier - 1</v>
      </c>
      <c r="R754" s="8" t="str">
        <f>_xlfn.XLOOKUP($A754,Cleaned_Hospital_Details!$A:$A,Cleaned_Hospital_Details!F:F)</f>
        <v>R1024</v>
      </c>
      <c r="S754" s="15">
        <f>_xlfn.XLOOKUP($A754,Cleaned_Hospital_Details!$A:$A,Cleaned_Hospital_Details!G:G)</f>
        <v>23630</v>
      </c>
      <c r="T754" s="8">
        <f>_xlfn.XLOOKUP($A754,Cleaned_Hospital_Details!$A:$A,Cleaned_Hospital_Details!H:H)</f>
        <v>58</v>
      </c>
      <c r="U754" s="8" t="str">
        <f>_xlfn.XLOOKUP($A754,Cleaned_Hospital_Details!$A:$A,Cleaned_Hospital_Details!I:I)</f>
        <v>Old</v>
      </c>
      <c r="V754" t="str">
        <f t="shared" si="11"/>
        <v>Nuta Olaru</v>
      </c>
    </row>
    <row r="755" spans="1:22" ht="15.6" x14ac:dyDescent="0.3">
      <c r="A755" s="10" t="s">
        <v>791</v>
      </c>
      <c r="B755" s="8" t="str">
        <f>VLOOKUP(A755,Cleaned_Customer_Names!A754:D3089,2,0)</f>
        <v>Ms.</v>
      </c>
      <c r="C755" s="8" t="str">
        <f>VLOOKUP(A755,Cleaned_Customer_Names!A754:D3089,3,0)</f>
        <v>Margie</v>
      </c>
      <c r="D755" s="8" t="str">
        <f>VLOOKUP($A755,Cleaned_Customer_Names!$A754:$D3089,4,0)</f>
        <v>Prescott</v>
      </c>
      <c r="E755" s="22">
        <f>VLOOKUP($A755,Cleaned_Medical_Exam!$A754:$J3089,2,0)</f>
        <v>53.58</v>
      </c>
      <c r="F755" s="24">
        <f>VLOOKUP($A755,Cleaned_Medical_Exam!$A754:$J3089,3,0)</f>
        <v>4.55</v>
      </c>
      <c r="G755" s="20" t="str">
        <f>VLOOKUP($A755,Cleaned_Medical_Exam!$A754:$J3089,4,0)</f>
        <v>No</v>
      </c>
      <c r="H755" s="20" t="str">
        <f>VLOOKUP($A755,Cleaned_Medical_Exam!$A754:$J3089,5,0)</f>
        <v>No</v>
      </c>
      <c r="I755" s="20" t="str">
        <f>VLOOKUP($A755,Cleaned_Medical_Exam!$A754:$J3089,6,0)</f>
        <v>No</v>
      </c>
      <c r="J755" s="48">
        <f>VLOOKUP($A755,Cleaned_Medical_Exam!$A754:$J3089,7,0)</f>
        <v>1</v>
      </c>
      <c r="K755" s="8" t="str">
        <f>VLOOKUP($A755,Cleaned_Medical_Exam!$A754:$J3089,8,0)</f>
        <v>No</v>
      </c>
      <c r="L755" s="20" t="str">
        <f>VLOOKUP($A755,Cleaned_Medical_Exam!$A754:$J3089,9,0)</f>
        <v>Obesity</v>
      </c>
      <c r="M755" s="20" t="str">
        <f>VLOOKUP($A755,Cleaned_Medical_Exam!$A754:$J3089,10,0)</f>
        <v>Normal</v>
      </c>
      <c r="N755" s="48">
        <f>_xlfn.XLOOKUP(A755,Cleaned_Hospital_Details!A:A,Cleaned_Hospital_Details!B:B)</f>
        <v>0</v>
      </c>
      <c r="O755" s="49">
        <f>_xlfn.XLOOKUP($A755,Cleaned_Hospital_Details!$A:$A,Cleaned_Hospital_Details!C:C)</f>
        <v>13588.17</v>
      </c>
      <c r="P755" s="8" t="str">
        <f>_xlfn.XLOOKUP($A755,Cleaned_Hospital_Details!$A:$A,Cleaned_Hospital_Details!D:D)</f>
        <v>Tier - 3</v>
      </c>
      <c r="Q755" s="8" t="str">
        <f>_xlfn.XLOOKUP($A755,Cleaned_Hospital_Details!$A:$A,Cleaned_Hospital_Details!E:E)</f>
        <v>Tier - 1</v>
      </c>
      <c r="R755" s="8" t="str">
        <f>_xlfn.XLOOKUP($A755,Cleaned_Hospital_Details!$A:$A,Cleaned_Hospital_Details!F:F)</f>
        <v>R1012</v>
      </c>
      <c r="S755" s="15">
        <f>_xlfn.XLOOKUP($A755,Cleaned_Hospital_Details!$A:$A,Cleaned_Hospital_Details!G:G)</f>
        <v>33830</v>
      </c>
      <c r="T755" s="8">
        <f>_xlfn.XLOOKUP($A755,Cleaned_Hospital_Details!$A:$A,Cleaned_Hospital_Details!H:H)</f>
        <v>30</v>
      </c>
      <c r="U755" s="8" t="str">
        <f>_xlfn.XLOOKUP($A755,Cleaned_Hospital_Details!$A:$A,Cleaned_Hospital_Details!I:I)</f>
        <v>Adult</v>
      </c>
      <c r="V755" t="str">
        <f t="shared" si="11"/>
        <v>Margie Prescott</v>
      </c>
    </row>
    <row r="756" spans="1:22" ht="15.6" x14ac:dyDescent="0.3">
      <c r="A756" s="10" t="s">
        <v>792</v>
      </c>
      <c r="B756" s="8" t="str">
        <f>VLOOKUP(A756,Cleaned_Customer_Names!A755:D3090,2,0)</f>
        <v>Mrs.</v>
      </c>
      <c r="C756" s="8" t="str">
        <f>VLOOKUP(A756,Cleaned_Customer_Names!A755:D3090,3,0)</f>
        <v>Heidi</v>
      </c>
      <c r="D756" s="8" t="str">
        <f>VLOOKUP($A756,Cleaned_Customer_Names!$A755:$D3090,4,0)</f>
        <v>Hines</v>
      </c>
      <c r="E756" s="22">
        <f>VLOOKUP($A756,Cleaned_Medical_Exam!$A755:$J3090,2,0)</f>
        <v>34.299999999999997</v>
      </c>
      <c r="F756" s="24">
        <f>VLOOKUP($A756,Cleaned_Medical_Exam!$A755:$J3090,3,0)</f>
        <v>11.76</v>
      </c>
      <c r="G756" s="20" t="str">
        <f>VLOOKUP($A756,Cleaned_Medical_Exam!$A755:$J3090,4,0)</f>
        <v>No</v>
      </c>
      <c r="H756" s="20" t="str">
        <f>VLOOKUP($A756,Cleaned_Medical_Exam!$A755:$J3090,5,0)</f>
        <v>No</v>
      </c>
      <c r="I756" s="20" t="str">
        <f>VLOOKUP($A756,Cleaned_Medical_Exam!$A755:$J3090,6,0)</f>
        <v>No</v>
      </c>
      <c r="J756" s="48">
        <f>VLOOKUP($A756,Cleaned_Medical_Exam!$A755:$J3090,7,0)</f>
        <v>0</v>
      </c>
      <c r="K756" s="8" t="str">
        <f>VLOOKUP($A756,Cleaned_Medical_Exam!$A755:$J3090,8,0)</f>
        <v>No</v>
      </c>
      <c r="L756" s="20" t="str">
        <f>VLOOKUP($A756,Cleaned_Medical_Exam!$A755:$J3090,9,0)</f>
        <v>Obesity</v>
      </c>
      <c r="M756" s="20" t="str">
        <f>VLOOKUP($A756,Cleaned_Medical_Exam!$A755:$J3090,10,0)</f>
        <v>Diabetes</v>
      </c>
      <c r="N756" s="48">
        <f>_xlfn.XLOOKUP(A756,Cleaned_Hospital_Details!A:A,Cleaned_Hospital_Details!B:B)</f>
        <v>0</v>
      </c>
      <c r="O756" s="49">
        <f>_xlfn.XLOOKUP($A756,Cleaned_Hospital_Details!$A:$A,Cleaned_Hospital_Details!C:C)</f>
        <v>13566.04</v>
      </c>
      <c r="P756" s="8" t="str">
        <f>_xlfn.XLOOKUP($A756,Cleaned_Hospital_Details!$A:$A,Cleaned_Hospital_Details!D:D)</f>
        <v>Tier - 3</v>
      </c>
      <c r="Q756" s="8" t="str">
        <f>_xlfn.XLOOKUP($A756,Cleaned_Hospital_Details!$A:$A,Cleaned_Hospital_Details!E:E)</f>
        <v>Tier - 3</v>
      </c>
      <c r="R756" s="8" t="str">
        <f>_xlfn.XLOOKUP($A756,Cleaned_Hospital_Details!$A:$A,Cleaned_Hospital_Details!F:F)</f>
        <v>R1026</v>
      </c>
      <c r="S756" s="15">
        <f>_xlfn.XLOOKUP($A756,Cleaned_Hospital_Details!$A:$A,Cleaned_Hospital_Details!G:G)</f>
        <v>25034</v>
      </c>
      <c r="T756" s="8">
        <f>_xlfn.XLOOKUP($A756,Cleaned_Hospital_Details!$A:$A,Cleaned_Hospital_Details!H:H)</f>
        <v>54</v>
      </c>
      <c r="U756" s="8" t="str">
        <f>_xlfn.XLOOKUP($A756,Cleaned_Hospital_Details!$A:$A,Cleaned_Hospital_Details!I:I)</f>
        <v>Adult</v>
      </c>
      <c r="V756" t="str">
        <f t="shared" si="11"/>
        <v>Heidi Hines</v>
      </c>
    </row>
    <row r="757" spans="1:22" ht="15.6" x14ac:dyDescent="0.3">
      <c r="A757" s="10" t="s">
        <v>793</v>
      </c>
      <c r="B757" s="8" t="str">
        <f>VLOOKUP(A757,Cleaned_Customer_Names!A756:D3091,2,0)</f>
        <v>Mr.</v>
      </c>
      <c r="C757" s="8" t="str">
        <f>VLOOKUP(A757,Cleaned_Customer_Names!A756:D3091,3,0)</f>
        <v>Diego</v>
      </c>
      <c r="D757" s="8" t="str">
        <f>VLOOKUP($A757,Cleaned_Customer_Names!$A756:$D3091,4,0)</f>
        <v>Blanton</v>
      </c>
      <c r="E757" s="22">
        <f>VLOOKUP($A757,Cleaned_Medical_Exam!$A756:$J3091,2,0)</f>
        <v>32.11</v>
      </c>
      <c r="F757" s="24">
        <f>VLOOKUP($A757,Cleaned_Medical_Exam!$A756:$J3091,3,0)</f>
        <v>7.06</v>
      </c>
      <c r="G757" s="20" t="str">
        <f>VLOOKUP($A757,Cleaned_Medical_Exam!$A756:$J3091,4,0)</f>
        <v>No</v>
      </c>
      <c r="H757" s="20" t="str">
        <f>VLOOKUP($A757,Cleaned_Medical_Exam!$A756:$J3091,5,0)</f>
        <v>No</v>
      </c>
      <c r="I757" s="20" t="str">
        <f>VLOOKUP($A757,Cleaned_Medical_Exam!$A756:$J3091,6,0)</f>
        <v>No</v>
      </c>
      <c r="J757" s="48">
        <f>VLOOKUP($A757,Cleaned_Medical_Exam!$A756:$J3091,7,0)</f>
        <v>0</v>
      </c>
      <c r="K757" s="8" t="str">
        <f>VLOOKUP($A757,Cleaned_Medical_Exam!$A756:$J3091,8,0)</f>
        <v>No</v>
      </c>
      <c r="L757" s="20" t="str">
        <f>VLOOKUP($A757,Cleaned_Medical_Exam!$A756:$J3091,9,0)</f>
        <v>Obesity</v>
      </c>
      <c r="M757" s="20" t="str">
        <f>VLOOKUP($A757,Cleaned_Medical_Exam!$A756:$J3091,10,0)</f>
        <v>Diabetes</v>
      </c>
      <c r="N757" s="48">
        <f>_xlfn.XLOOKUP(A757,Cleaned_Hospital_Details!A:A,Cleaned_Hospital_Details!B:B)</f>
        <v>0</v>
      </c>
      <c r="O757" s="49">
        <f>_xlfn.XLOOKUP($A757,Cleaned_Hospital_Details!$A:$A,Cleaned_Hospital_Details!C:C)</f>
        <v>13555</v>
      </c>
      <c r="P757" s="8" t="str">
        <f>_xlfn.XLOOKUP($A757,Cleaned_Hospital_Details!$A:$A,Cleaned_Hospital_Details!D:D)</f>
        <v>Tier - 3</v>
      </c>
      <c r="Q757" s="8" t="str">
        <f>_xlfn.XLOOKUP($A757,Cleaned_Hospital_Details!$A:$A,Cleaned_Hospital_Details!E:E)</f>
        <v>Tier - 3</v>
      </c>
      <c r="R757" s="8" t="str">
        <f>_xlfn.XLOOKUP($A757,Cleaned_Hospital_Details!$A:$A,Cleaned_Hospital_Details!F:F)</f>
        <v>R1017</v>
      </c>
      <c r="S757" s="15">
        <f>_xlfn.XLOOKUP($A757,Cleaned_Hospital_Details!$A:$A,Cleaned_Hospital_Details!G:G)</f>
        <v>22108</v>
      </c>
      <c r="T757" s="8">
        <f>_xlfn.XLOOKUP($A757,Cleaned_Hospital_Details!$A:$A,Cleaned_Hospital_Details!H:H)</f>
        <v>62</v>
      </c>
      <c r="U757" s="8" t="str">
        <f>_xlfn.XLOOKUP($A757,Cleaned_Hospital_Details!$A:$A,Cleaned_Hospital_Details!I:I)</f>
        <v>Old</v>
      </c>
      <c r="V757" t="str">
        <f t="shared" si="11"/>
        <v>Diego Blanton</v>
      </c>
    </row>
    <row r="758" spans="1:22" ht="15.6" x14ac:dyDescent="0.3">
      <c r="A758" s="10" t="s">
        <v>794</v>
      </c>
      <c r="B758" s="8" t="str">
        <f>VLOOKUP(A758,Cleaned_Customer_Names!A757:D3092,2,0)</f>
        <v>Mr.</v>
      </c>
      <c r="C758" s="8" t="str">
        <f>VLOOKUP(A758,Cleaned_Customer_Names!A757:D3092,3,0)</f>
        <v>Enrique</v>
      </c>
      <c r="D758" s="8" t="str">
        <f>VLOOKUP($A758,Cleaned_Customer_Names!$A757:$D3092,4,0)</f>
        <v>Bustamante</v>
      </c>
      <c r="E758" s="22">
        <f>VLOOKUP($A758,Cleaned_Medical_Exam!$A757:$J3092,2,0)</f>
        <v>31.78</v>
      </c>
      <c r="F758" s="24">
        <f>VLOOKUP($A758,Cleaned_Medical_Exam!$A757:$J3092,3,0)</f>
        <v>11.35</v>
      </c>
      <c r="G758" s="20" t="str">
        <f>VLOOKUP($A758,Cleaned_Medical_Exam!$A757:$J3092,4,0)</f>
        <v>Yes</v>
      </c>
      <c r="H758" s="20" t="str">
        <f>VLOOKUP($A758,Cleaned_Medical_Exam!$A757:$J3092,5,0)</f>
        <v>No</v>
      </c>
      <c r="I758" s="20" t="str">
        <f>VLOOKUP($A758,Cleaned_Medical_Exam!$A757:$J3092,6,0)</f>
        <v>Yes</v>
      </c>
      <c r="J758" s="48">
        <f>VLOOKUP($A758,Cleaned_Medical_Exam!$A757:$J3092,7,0)</f>
        <v>1</v>
      </c>
      <c r="K758" s="8" t="str">
        <f>VLOOKUP($A758,Cleaned_Medical_Exam!$A757:$J3092,8,0)</f>
        <v>No</v>
      </c>
      <c r="L758" s="20" t="str">
        <f>VLOOKUP($A758,Cleaned_Medical_Exam!$A757:$J3092,9,0)</f>
        <v>Obesity</v>
      </c>
      <c r="M758" s="20" t="str">
        <f>VLOOKUP($A758,Cleaned_Medical_Exam!$A757:$J3092,10,0)</f>
        <v>Diabetes</v>
      </c>
      <c r="N758" s="48">
        <f>_xlfn.XLOOKUP(A758,Cleaned_Hospital_Details!A:A,Cleaned_Hospital_Details!B:B)</f>
        <v>0</v>
      </c>
      <c r="O758" s="49">
        <f>_xlfn.XLOOKUP($A758,Cleaned_Hospital_Details!$A:$A,Cleaned_Hospital_Details!C:C)</f>
        <v>13511.28</v>
      </c>
      <c r="P758" s="8" t="str">
        <f>_xlfn.XLOOKUP($A758,Cleaned_Hospital_Details!$A:$A,Cleaned_Hospital_Details!D:D)</f>
        <v>Tier - 3</v>
      </c>
      <c r="Q758" s="8" t="str">
        <f>_xlfn.XLOOKUP($A758,Cleaned_Hospital_Details!$A:$A,Cleaned_Hospital_Details!E:E)</f>
        <v>Tier - 1</v>
      </c>
      <c r="R758" s="8" t="str">
        <f>_xlfn.XLOOKUP($A758,Cleaned_Hospital_Details!$A:$A,Cleaned_Hospital_Details!F:F)</f>
        <v>R1012</v>
      </c>
      <c r="S758" s="15">
        <f>_xlfn.XLOOKUP($A758,Cleaned_Hospital_Details!$A:$A,Cleaned_Hospital_Details!G:G)</f>
        <v>23298</v>
      </c>
      <c r="T758" s="8">
        <f>_xlfn.XLOOKUP($A758,Cleaned_Hospital_Details!$A:$A,Cleaned_Hospital_Details!H:H)</f>
        <v>59</v>
      </c>
      <c r="U758" s="8" t="str">
        <f>_xlfn.XLOOKUP($A758,Cleaned_Hospital_Details!$A:$A,Cleaned_Hospital_Details!I:I)</f>
        <v>Old</v>
      </c>
      <c r="V758" t="str">
        <f t="shared" si="11"/>
        <v>Enrique Bustamante</v>
      </c>
    </row>
    <row r="759" spans="1:22" ht="15.6" x14ac:dyDescent="0.3">
      <c r="A759" s="10" t="s">
        <v>795</v>
      </c>
      <c r="B759" s="8" t="str">
        <f>VLOOKUP(A759,Cleaned_Customer_Names!A758:D3093,2,0)</f>
        <v>Mr.</v>
      </c>
      <c r="C759" s="8" t="str">
        <f>VLOOKUP(A759,Cleaned_Customer_Names!A758:D3093,3,0)</f>
        <v>Greg</v>
      </c>
      <c r="D759" s="8" t="str">
        <f>VLOOKUP($A759,Cleaned_Customer_Names!$A758:$D3093,4,0)</f>
        <v>McCann</v>
      </c>
      <c r="E759" s="22">
        <f>VLOOKUP($A759,Cleaned_Medical_Exam!$A758:$J3093,2,0)</f>
        <v>46.89</v>
      </c>
      <c r="F759" s="24">
        <f>VLOOKUP($A759,Cleaned_Medical_Exam!$A758:$J3093,3,0)</f>
        <v>5.52</v>
      </c>
      <c r="G759" s="20" t="str">
        <f>VLOOKUP($A759,Cleaned_Medical_Exam!$A758:$J3093,4,0)</f>
        <v>No</v>
      </c>
      <c r="H759" s="20" t="str">
        <f>VLOOKUP($A759,Cleaned_Medical_Exam!$A758:$J3093,5,0)</f>
        <v>No</v>
      </c>
      <c r="I759" s="20" t="str">
        <f>VLOOKUP($A759,Cleaned_Medical_Exam!$A758:$J3093,6,0)</f>
        <v>No</v>
      </c>
      <c r="J759" s="48">
        <f>VLOOKUP($A759,Cleaned_Medical_Exam!$A758:$J3093,7,0)</f>
        <v>0</v>
      </c>
      <c r="K759" s="8" t="str">
        <f>VLOOKUP($A759,Cleaned_Medical_Exam!$A758:$J3093,8,0)</f>
        <v>No</v>
      </c>
      <c r="L759" s="20" t="str">
        <f>VLOOKUP($A759,Cleaned_Medical_Exam!$A758:$J3093,9,0)</f>
        <v>Obesity</v>
      </c>
      <c r="M759" s="20" t="str">
        <f>VLOOKUP($A759,Cleaned_Medical_Exam!$A758:$J3093,10,0)</f>
        <v>Normal</v>
      </c>
      <c r="N759" s="48">
        <f>_xlfn.XLOOKUP(A759,Cleaned_Hospital_Details!A:A,Cleaned_Hospital_Details!B:B)</f>
        <v>3</v>
      </c>
      <c r="O759" s="49">
        <f>_xlfn.XLOOKUP($A759,Cleaned_Hospital_Details!$A:$A,Cleaned_Hospital_Details!C:C)</f>
        <v>13480.83</v>
      </c>
      <c r="P759" s="8" t="str">
        <f>_xlfn.XLOOKUP($A759,Cleaned_Hospital_Details!$A:$A,Cleaned_Hospital_Details!D:D)</f>
        <v>Tier - 3</v>
      </c>
      <c r="Q759" s="8" t="str">
        <f>_xlfn.XLOOKUP($A759,Cleaned_Hospital_Details!$A:$A,Cleaned_Hospital_Details!E:E)</f>
        <v>Tier - 2</v>
      </c>
      <c r="R759" s="8" t="str">
        <f>_xlfn.XLOOKUP($A759,Cleaned_Hospital_Details!$A:$A,Cleaned_Hospital_Details!F:F)</f>
        <v>R1023</v>
      </c>
      <c r="S759" s="15">
        <f>_xlfn.XLOOKUP($A759,Cleaned_Hospital_Details!$A:$A,Cleaned_Hospital_Details!G:G)</f>
        <v>33115</v>
      </c>
      <c r="T759" s="8">
        <f>_xlfn.XLOOKUP($A759,Cleaned_Hospital_Details!$A:$A,Cleaned_Hospital_Details!H:H)</f>
        <v>32</v>
      </c>
      <c r="U759" s="8" t="str">
        <f>_xlfn.XLOOKUP($A759,Cleaned_Hospital_Details!$A:$A,Cleaned_Hospital_Details!I:I)</f>
        <v>Adult</v>
      </c>
      <c r="V759" t="str">
        <f t="shared" si="11"/>
        <v>Greg McCann</v>
      </c>
    </row>
    <row r="760" spans="1:22" ht="15.6" x14ac:dyDescent="0.3">
      <c r="A760" s="10" t="s">
        <v>796</v>
      </c>
      <c r="B760" s="8" t="str">
        <f>VLOOKUP(A760,Cleaned_Customer_Names!A759:D3094,2,0)</f>
        <v>Mr.</v>
      </c>
      <c r="C760" s="8" t="str">
        <f>VLOOKUP(A760,Cleaned_Customer_Names!A759:D3094,3,0)</f>
        <v>Filip</v>
      </c>
      <c r="D760" s="8" t="str">
        <f>VLOOKUP($A760,Cleaned_Customer_Names!$A759:$D3094,4,0)</f>
        <v>Schmole</v>
      </c>
      <c r="E760" s="22">
        <f>VLOOKUP($A760,Cleaned_Medical_Exam!$A759:$J3094,2,0)</f>
        <v>39.35</v>
      </c>
      <c r="F760" s="24">
        <f>VLOOKUP($A760,Cleaned_Medical_Exam!$A759:$J3094,3,0)</f>
        <v>7.86</v>
      </c>
      <c r="G760" s="20" t="str">
        <f>VLOOKUP($A760,Cleaned_Medical_Exam!$A759:$J3094,4,0)</f>
        <v>Yes</v>
      </c>
      <c r="H760" s="20" t="str">
        <f>VLOOKUP($A760,Cleaned_Medical_Exam!$A759:$J3094,5,0)</f>
        <v>No</v>
      </c>
      <c r="I760" s="20" t="str">
        <f>VLOOKUP($A760,Cleaned_Medical_Exam!$A759:$J3094,6,0)</f>
        <v>No</v>
      </c>
      <c r="J760" s="48">
        <f>VLOOKUP($A760,Cleaned_Medical_Exam!$A759:$J3094,7,0)</f>
        <v>1</v>
      </c>
      <c r="K760" s="8" t="str">
        <f>VLOOKUP($A760,Cleaned_Medical_Exam!$A759:$J3094,8,0)</f>
        <v>No</v>
      </c>
      <c r="L760" s="20" t="str">
        <f>VLOOKUP($A760,Cleaned_Medical_Exam!$A759:$J3094,9,0)</f>
        <v>Obesity</v>
      </c>
      <c r="M760" s="20" t="str">
        <f>VLOOKUP($A760,Cleaned_Medical_Exam!$A759:$J3094,10,0)</f>
        <v>Diabetes</v>
      </c>
      <c r="N760" s="48">
        <f>_xlfn.XLOOKUP(A760,Cleaned_Hospital_Details!A:A,Cleaned_Hospital_Details!B:B)</f>
        <v>1</v>
      </c>
      <c r="O760" s="49">
        <f>_xlfn.XLOOKUP($A760,Cleaned_Hospital_Details!$A:$A,Cleaned_Hospital_Details!C:C)</f>
        <v>13472.19</v>
      </c>
      <c r="P760" s="8" t="str">
        <f>_xlfn.XLOOKUP($A760,Cleaned_Hospital_Details!$A:$A,Cleaned_Hospital_Details!D:D)</f>
        <v>Tier - 3</v>
      </c>
      <c r="Q760" s="8" t="str">
        <f>_xlfn.XLOOKUP($A760,Cleaned_Hospital_Details!$A:$A,Cleaned_Hospital_Details!E:E)</f>
        <v>Tier - 2</v>
      </c>
      <c r="R760" s="8" t="str">
        <f>_xlfn.XLOOKUP($A760,Cleaned_Hospital_Details!$A:$A,Cleaned_Hospital_Details!F:F)</f>
        <v>R1012</v>
      </c>
      <c r="S760" s="15">
        <f>_xlfn.XLOOKUP($A760,Cleaned_Hospital_Details!$A:$A,Cleaned_Hospital_Details!G:G)</f>
        <v>27613</v>
      </c>
      <c r="T760" s="8">
        <f>_xlfn.XLOOKUP($A760,Cleaned_Hospital_Details!$A:$A,Cleaned_Hospital_Details!H:H)</f>
        <v>47</v>
      </c>
      <c r="U760" s="8" t="str">
        <f>_xlfn.XLOOKUP($A760,Cleaned_Hospital_Details!$A:$A,Cleaned_Hospital_Details!I:I)</f>
        <v>Adult</v>
      </c>
      <c r="V760" t="str">
        <f t="shared" si="11"/>
        <v>Filip Schmole</v>
      </c>
    </row>
    <row r="761" spans="1:22" ht="15.6" x14ac:dyDescent="0.3">
      <c r="A761" s="10" t="s">
        <v>797</v>
      </c>
      <c r="B761" s="8" t="str">
        <f>VLOOKUP(A761,Cleaned_Customer_Names!A760:D3095,2,0)</f>
        <v>Ms.</v>
      </c>
      <c r="C761" s="8" t="str">
        <f>VLOOKUP(A761,Cleaned_Customer_Names!A760:D3095,3,0)</f>
        <v>Rosemary</v>
      </c>
      <c r="D761" s="8" t="str">
        <f>VLOOKUP($A761,Cleaned_Customer_Names!$A760:$D3095,4,0)</f>
        <v>Barber</v>
      </c>
      <c r="E761" s="22">
        <f>VLOOKUP($A761,Cleaned_Medical_Exam!$A760:$J3095,2,0)</f>
        <v>39.200000000000003</v>
      </c>
      <c r="F761" s="24">
        <f>VLOOKUP($A761,Cleaned_Medical_Exam!$A760:$J3095,3,0)</f>
        <v>11.38</v>
      </c>
      <c r="G761" s="20" t="str">
        <f>VLOOKUP($A761,Cleaned_Medical_Exam!$A760:$J3095,4,0)</f>
        <v>No</v>
      </c>
      <c r="H761" s="20" t="str">
        <f>VLOOKUP($A761,Cleaned_Medical_Exam!$A760:$J3095,5,0)</f>
        <v>No</v>
      </c>
      <c r="I761" s="20" t="str">
        <f>VLOOKUP($A761,Cleaned_Medical_Exam!$A760:$J3095,6,0)</f>
        <v>No</v>
      </c>
      <c r="J761" s="48">
        <f>VLOOKUP($A761,Cleaned_Medical_Exam!$A760:$J3095,7,0)</f>
        <v>0</v>
      </c>
      <c r="K761" s="8" t="str">
        <f>VLOOKUP($A761,Cleaned_Medical_Exam!$A760:$J3095,8,0)</f>
        <v>No</v>
      </c>
      <c r="L761" s="20" t="str">
        <f>VLOOKUP($A761,Cleaned_Medical_Exam!$A760:$J3095,9,0)</f>
        <v>Obesity</v>
      </c>
      <c r="M761" s="20" t="str">
        <f>VLOOKUP($A761,Cleaned_Medical_Exam!$A760:$J3095,10,0)</f>
        <v>Diabetes</v>
      </c>
      <c r="N761" s="48">
        <f>_xlfn.XLOOKUP(A761,Cleaned_Hospital_Details!A:A,Cleaned_Hospital_Details!B:B)</f>
        <v>0</v>
      </c>
      <c r="O761" s="49">
        <f>_xlfn.XLOOKUP($A761,Cleaned_Hospital_Details!$A:$A,Cleaned_Hospital_Details!C:C)</f>
        <v>13470.86</v>
      </c>
      <c r="P761" s="8" t="str">
        <f>_xlfn.XLOOKUP($A761,Cleaned_Hospital_Details!$A:$A,Cleaned_Hospital_Details!D:D)</f>
        <v>Tier - 3</v>
      </c>
      <c r="Q761" s="8" t="str">
        <f>_xlfn.XLOOKUP($A761,Cleaned_Hospital_Details!$A:$A,Cleaned_Hospital_Details!E:E)</f>
        <v>Tier - 3</v>
      </c>
      <c r="R761" s="8" t="str">
        <f>_xlfn.XLOOKUP($A761,Cleaned_Hospital_Details!$A:$A,Cleaned_Hospital_Details!F:F)</f>
        <v>R1011</v>
      </c>
      <c r="S761" s="15">
        <f>_xlfn.XLOOKUP($A761,Cleaned_Hospital_Details!$A:$A,Cleaned_Hospital_Details!G:G)</f>
        <v>22121</v>
      </c>
      <c r="T761" s="8">
        <f>_xlfn.XLOOKUP($A761,Cleaned_Hospital_Details!$A:$A,Cleaned_Hospital_Details!H:H)</f>
        <v>62</v>
      </c>
      <c r="U761" s="8" t="str">
        <f>_xlfn.XLOOKUP($A761,Cleaned_Hospital_Details!$A:$A,Cleaned_Hospital_Details!I:I)</f>
        <v>Old</v>
      </c>
      <c r="V761" t="str">
        <f t="shared" si="11"/>
        <v>Rosemary Barber</v>
      </c>
    </row>
    <row r="762" spans="1:22" ht="15.6" x14ac:dyDescent="0.3">
      <c r="A762" s="10" t="s">
        <v>798</v>
      </c>
      <c r="B762" s="8" t="str">
        <f>VLOOKUP(A762,Cleaned_Customer_Names!A761:D3096,2,0)</f>
        <v>Ms.</v>
      </c>
      <c r="C762" s="8" t="str">
        <f>VLOOKUP(A762,Cleaned_Customer_Names!A761:D3096,3,0)</f>
        <v>Lisa</v>
      </c>
      <c r="D762" s="8" t="str">
        <f>VLOOKUP($A762,Cleaned_Customer_Names!$A761:$D3096,4,0)</f>
        <v>Reichmann</v>
      </c>
      <c r="E762" s="22">
        <f>VLOOKUP($A762,Cleaned_Medical_Exam!$A761:$J3096,2,0)</f>
        <v>39.159999999999997</v>
      </c>
      <c r="F762" s="24">
        <f>VLOOKUP($A762,Cleaned_Medical_Exam!$A761:$J3096,3,0)</f>
        <v>10.48</v>
      </c>
      <c r="G762" s="20" t="str">
        <f>VLOOKUP($A762,Cleaned_Medical_Exam!$A761:$J3096,4,0)</f>
        <v>No</v>
      </c>
      <c r="H762" s="20" t="str">
        <f>VLOOKUP($A762,Cleaned_Medical_Exam!$A761:$J3096,5,0)</f>
        <v>No</v>
      </c>
      <c r="I762" s="20" t="str">
        <f>VLOOKUP($A762,Cleaned_Medical_Exam!$A761:$J3096,6,0)</f>
        <v>No</v>
      </c>
      <c r="J762" s="48">
        <f>VLOOKUP($A762,Cleaned_Medical_Exam!$A761:$J3096,7,0)</f>
        <v>0</v>
      </c>
      <c r="K762" s="8" t="str">
        <f>VLOOKUP($A762,Cleaned_Medical_Exam!$A761:$J3096,8,0)</f>
        <v>No</v>
      </c>
      <c r="L762" s="20" t="str">
        <f>VLOOKUP($A762,Cleaned_Medical_Exam!$A761:$J3096,9,0)</f>
        <v>Obesity</v>
      </c>
      <c r="M762" s="20" t="str">
        <f>VLOOKUP($A762,Cleaned_Medical_Exam!$A761:$J3096,10,0)</f>
        <v>Diabetes</v>
      </c>
      <c r="N762" s="48">
        <f>_xlfn.XLOOKUP(A762,Cleaned_Hospital_Details!A:A,Cleaned_Hospital_Details!B:B)</f>
        <v>0</v>
      </c>
      <c r="O762" s="49">
        <f>_xlfn.XLOOKUP($A762,Cleaned_Hospital_Details!$A:$A,Cleaned_Hospital_Details!C:C)</f>
        <v>13470.8</v>
      </c>
      <c r="P762" s="8" t="str">
        <f>_xlfn.XLOOKUP($A762,Cleaned_Hospital_Details!$A:$A,Cleaned_Hospital_Details!D:D)</f>
        <v>Tier - 3</v>
      </c>
      <c r="Q762" s="8" t="str">
        <f>_xlfn.XLOOKUP($A762,Cleaned_Hospital_Details!$A:$A,Cleaned_Hospital_Details!E:E)</f>
        <v>Tier - 2</v>
      </c>
      <c r="R762" s="8" t="str">
        <f>_xlfn.XLOOKUP($A762,Cleaned_Hospital_Details!$A:$A,Cleaned_Hospital_Details!F:F)</f>
        <v>R1013</v>
      </c>
      <c r="S762" s="15">
        <f>_xlfn.XLOOKUP($A762,Cleaned_Hospital_Details!$A:$A,Cleaned_Hospital_Details!G:G)</f>
        <v>22125</v>
      </c>
      <c r="T762" s="8">
        <f>_xlfn.XLOOKUP($A762,Cleaned_Hospital_Details!$A:$A,Cleaned_Hospital_Details!H:H)</f>
        <v>62</v>
      </c>
      <c r="U762" s="8" t="str">
        <f>_xlfn.XLOOKUP($A762,Cleaned_Hospital_Details!$A:$A,Cleaned_Hospital_Details!I:I)</f>
        <v>Old</v>
      </c>
      <c r="V762" t="str">
        <f t="shared" si="11"/>
        <v>Lisa Reichmann</v>
      </c>
    </row>
    <row r="763" spans="1:22" ht="15.6" x14ac:dyDescent="0.3">
      <c r="A763" s="10" t="s">
        <v>799</v>
      </c>
      <c r="B763" s="8" t="str">
        <f>VLOOKUP(A763,Cleaned_Customer_Names!A762:D3097,2,0)</f>
        <v>Mr.</v>
      </c>
      <c r="C763" s="8" t="str">
        <f>VLOOKUP(A763,Cleaned_Customer_Names!A762:D3097,3,0)</f>
        <v>Jason</v>
      </c>
      <c r="D763" s="8" t="str">
        <f>VLOOKUP($A763,Cleaned_Customer_Names!$A762:$D3097,4,0)</f>
        <v>Cavatorta</v>
      </c>
      <c r="E763" s="22">
        <f>VLOOKUP($A763,Cleaned_Medical_Exam!$A762:$J3097,2,0)</f>
        <v>44.1</v>
      </c>
      <c r="F763" s="24">
        <f>VLOOKUP($A763,Cleaned_Medical_Exam!$A762:$J3097,3,0)</f>
        <v>5.04</v>
      </c>
      <c r="G763" s="20" t="str">
        <f>VLOOKUP($A763,Cleaned_Medical_Exam!$A762:$J3097,4,0)</f>
        <v>Yes</v>
      </c>
      <c r="H763" s="20" t="str">
        <f>VLOOKUP($A763,Cleaned_Medical_Exam!$A762:$J3097,5,0)</f>
        <v>No</v>
      </c>
      <c r="I763" s="20" t="str">
        <f>VLOOKUP($A763,Cleaned_Medical_Exam!$A762:$J3097,6,0)</f>
        <v>No</v>
      </c>
      <c r="J763" s="48">
        <f>VLOOKUP($A763,Cleaned_Medical_Exam!$A762:$J3097,7,0)</f>
        <v>0</v>
      </c>
      <c r="K763" s="8" t="str">
        <f>VLOOKUP($A763,Cleaned_Medical_Exam!$A762:$J3097,8,0)</f>
        <v>No</v>
      </c>
      <c r="L763" s="20" t="str">
        <f>VLOOKUP($A763,Cleaned_Medical_Exam!$A762:$J3097,9,0)</f>
        <v>Obesity</v>
      </c>
      <c r="M763" s="20" t="str">
        <f>VLOOKUP($A763,Cleaned_Medical_Exam!$A762:$J3097,10,0)</f>
        <v>Normal</v>
      </c>
      <c r="N763" s="48">
        <f>_xlfn.XLOOKUP(A763,Cleaned_Hospital_Details!A:A,Cleaned_Hospital_Details!B:B)</f>
        <v>3</v>
      </c>
      <c r="O763" s="49">
        <f>_xlfn.XLOOKUP($A763,Cleaned_Hospital_Details!$A:$A,Cleaned_Hospital_Details!C:C)</f>
        <v>13465.8</v>
      </c>
      <c r="P763" s="8" t="str">
        <f>_xlfn.XLOOKUP($A763,Cleaned_Hospital_Details!$A:$A,Cleaned_Hospital_Details!D:D)</f>
        <v>Tier - 3</v>
      </c>
      <c r="Q763" s="8" t="str">
        <f>_xlfn.XLOOKUP($A763,Cleaned_Hospital_Details!$A:$A,Cleaned_Hospital_Details!E:E)</f>
        <v>Tier - 1</v>
      </c>
      <c r="R763" s="8" t="str">
        <f>_xlfn.XLOOKUP($A763,Cleaned_Hospital_Details!$A:$A,Cleaned_Hospital_Details!F:F)</f>
        <v>R1012</v>
      </c>
      <c r="S763" s="15">
        <f>_xlfn.XLOOKUP($A763,Cleaned_Hospital_Details!$A:$A,Cleaned_Hospital_Details!G:G)</f>
        <v>31278</v>
      </c>
      <c r="T763" s="8">
        <f>_xlfn.XLOOKUP($A763,Cleaned_Hospital_Details!$A:$A,Cleaned_Hospital_Details!H:H)</f>
        <v>37</v>
      </c>
      <c r="U763" s="8" t="str">
        <f>_xlfn.XLOOKUP($A763,Cleaned_Hospital_Details!$A:$A,Cleaned_Hospital_Details!I:I)</f>
        <v>Adult</v>
      </c>
      <c r="V763" t="str">
        <f t="shared" si="11"/>
        <v>Jason Cavatorta</v>
      </c>
    </row>
    <row r="764" spans="1:22" ht="15.6" x14ac:dyDescent="0.3">
      <c r="A764" s="10" t="s">
        <v>800</v>
      </c>
      <c r="B764" s="8" t="str">
        <f>VLOOKUP(A764,Cleaned_Customer_Names!A763:D3098,2,0)</f>
        <v>Ms.</v>
      </c>
      <c r="C764" s="8" t="str">
        <f>VLOOKUP(A764,Cleaned_Customer_Names!A763:D3098,3,0)</f>
        <v>Courtney</v>
      </c>
      <c r="D764" s="8" t="str">
        <f>VLOOKUP($A764,Cleaned_Customer_Names!$A763:$D3098,4,0)</f>
        <v>Yaeger</v>
      </c>
      <c r="E764" s="22">
        <f>VLOOKUP($A764,Cleaned_Medical_Exam!$A763:$J3098,2,0)</f>
        <v>33.200000000000003</v>
      </c>
      <c r="F764" s="24">
        <f>VLOOKUP($A764,Cleaned_Medical_Exam!$A763:$J3098,3,0)</f>
        <v>9.06</v>
      </c>
      <c r="G764" s="20" t="str">
        <f>VLOOKUP($A764,Cleaned_Medical_Exam!$A763:$J3098,4,0)</f>
        <v>No</v>
      </c>
      <c r="H764" s="20" t="str">
        <f>VLOOKUP($A764,Cleaned_Medical_Exam!$A763:$J3098,5,0)</f>
        <v>No</v>
      </c>
      <c r="I764" s="20" t="str">
        <f>VLOOKUP($A764,Cleaned_Medical_Exam!$A763:$J3098,6,0)</f>
        <v>No</v>
      </c>
      <c r="J764" s="48">
        <f>VLOOKUP($A764,Cleaned_Medical_Exam!$A763:$J3098,7,0)</f>
        <v>0</v>
      </c>
      <c r="K764" s="8" t="str">
        <f>VLOOKUP($A764,Cleaned_Medical_Exam!$A763:$J3098,8,0)</f>
        <v>No</v>
      </c>
      <c r="L764" s="20" t="str">
        <f>VLOOKUP($A764,Cleaned_Medical_Exam!$A763:$J3098,9,0)</f>
        <v>Obesity</v>
      </c>
      <c r="M764" s="20" t="str">
        <f>VLOOKUP($A764,Cleaned_Medical_Exam!$A763:$J3098,10,0)</f>
        <v>Diabetes</v>
      </c>
      <c r="N764" s="48">
        <f>_xlfn.XLOOKUP(A764,Cleaned_Hospital_Details!A:A,Cleaned_Hospital_Details!B:B)</f>
        <v>0</v>
      </c>
      <c r="O764" s="49">
        <f>_xlfn.XLOOKUP($A764,Cleaned_Hospital_Details!$A:$A,Cleaned_Hospital_Details!C:C)</f>
        <v>13462.52</v>
      </c>
      <c r="P764" s="8" t="str">
        <f>_xlfn.XLOOKUP($A764,Cleaned_Hospital_Details!$A:$A,Cleaned_Hospital_Details!D:D)</f>
        <v>Tier - 3</v>
      </c>
      <c r="Q764" s="8" t="str">
        <f>_xlfn.XLOOKUP($A764,Cleaned_Hospital_Details!$A:$A,Cleaned_Hospital_Details!E:E)</f>
        <v>Tier - 2</v>
      </c>
      <c r="R764" s="8" t="str">
        <f>_xlfn.XLOOKUP($A764,Cleaned_Hospital_Details!$A:$A,Cleaned_Hospital_Details!F:F)</f>
        <v>R1011</v>
      </c>
      <c r="S764" s="15">
        <f>_xlfn.XLOOKUP($A764,Cleaned_Hospital_Details!$A:$A,Cleaned_Hospital_Details!G:G)</f>
        <v>22266</v>
      </c>
      <c r="T764" s="8">
        <f>_xlfn.XLOOKUP($A764,Cleaned_Hospital_Details!$A:$A,Cleaned_Hospital_Details!H:H)</f>
        <v>62</v>
      </c>
      <c r="U764" s="8" t="str">
        <f>_xlfn.XLOOKUP($A764,Cleaned_Hospital_Details!$A:$A,Cleaned_Hospital_Details!I:I)</f>
        <v>Old</v>
      </c>
      <c r="V764" t="str">
        <f t="shared" si="11"/>
        <v>Courtney Yaeger</v>
      </c>
    </row>
    <row r="765" spans="1:22" ht="15.6" x14ac:dyDescent="0.3">
      <c r="A765" s="10" t="s">
        <v>801</v>
      </c>
      <c r="B765" s="8" t="str">
        <f>VLOOKUP(A765,Cleaned_Customer_Names!A764:D3099,2,0)</f>
        <v>Ms.</v>
      </c>
      <c r="C765" s="8" t="str">
        <f>VLOOKUP(A765,Cleaned_Customer_Names!A764:D3099,3,0)</f>
        <v>Jennifer</v>
      </c>
      <c r="D765" s="8" t="str">
        <f>VLOOKUP($A765,Cleaned_Customer_Names!$A764:$D3099,4,0)</f>
        <v>Hughes</v>
      </c>
      <c r="E765" s="22">
        <f>VLOOKUP($A765,Cleaned_Medical_Exam!$A764:$J3099,2,0)</f>
        <v>29.92</v>
      </c>
      <c r="F765" s="24">
        <f>VLOOKUP($A765,Cleaned_Medical_Exam!$A764:$J3099,3,0)</f>
        <v>11.07</v>
      </c>
      <c r="G765" s="20" t="str">
        <f>VLOOKUP($A765,Cleaned_Medical_Exam!$A764:$J3099,4,0)</f>
        <v>No</v>
      </c>
      <c r="H765" s="20" t="str">
        <f>VLOOKUP($A765,Cleaned_Medical_Exam!$A764:$J3099,5,0)</f>
        <v>No</v>
      </c>
      <c r="I765" s="20" t="str">
        <f>VLOOKUP($A765,Cleaned_Medical_Exam!$A764:$J3099,6,0)</f>
        <v>No</v>
      </c>
      <c r="J765" s="48">
        <f>VLOOKUP($A765,Cleaned_Medical_Exam!$A764:$J3099,7,0)</f>
        <v>0</v>
      </c>
      <c r="K765" s="8" t="str">
        <f>VLOOKUP($A765,Cleaned_Medical_Exam!$A764:$J3099,8,0)</f>
        <v>No</v>
      </c>
      <c r="L765" s="20" t="str">
        <f>VLOOKUP($A765,Cleaned_Medical_Exam!$A764:$J3099,9,0)</f>
        <v>Overweight</v>
      </c>
      <c r="M765" s="20" t="str">
        <f>VLOOKUP($A765,Cleaned_Medical_Exam!$A764:$J3099,10,0)</f>
        <v>Diabetes</v>
      </c>
      <c r="N765" s="48">
        <f>_xlfn.XLOOKUP(A765,Cleaned_Hospital_Details!A:A,Cleaned_Hospital_Details!B:B)</f>
        <v>0</v>
      </c>
      <c r="O765" s="49">
        <f>_xlfn.XLOOKUP($A765,Cleaned_Hospital_Details!$A:$A,Cleaned_Hospital_Details!C:C)</f>
        <v>13457.96</v>
      </c>
      <c r="P765" s="8" t="str">
        <f>_xlfn.XLOOKUP($A765,Cleaned_Hospital_Details!$A:$A,Cleaned_Hospital_Details!D:D)</f>
        <v>Tier - 3</v>
      </c>
      <c r="Q765" s="8" t="str">
        <f>_xlfn.XLOOKUP($A765,Cleaned_Hospital_Details!$A:$A,Cleaned_Hospital_Details!E:E)</f>
        <v>Tier - 1</v>
      </c>
      <c r="R765" s="8" t="str">
        <f>_xlfn.XLOOKUP($A765,Cleaned_Hospital_Details!$A:$A,Cleaned_Hospital_Details!F:F)</f>
        <v>R1013</v>
      </c>
      <c r="S765" s="15">
        <f>_xlfn.XLOOKUP($A765,Cleaned_Hospital_Details!$A:$A,Cleaned_Hospital_Details!G:G)</f>
        <v>22108</v>
      </c>
      <c r="T765" s="8">
        <f>_xlfn.XLOOKUP($A765,Cleaned_Hospital_Details!$A:$A,Cleaned_Hospital_Details!H:H)</f>
        <v>62</v>
      </c>
      <c r="U765" s="8" t="str">
        <f>_xlfn.XLOOKUP($A765,Cleaned_Hospital_Details!$A:$A,Cleaned_Hospital_Details!I:I)</f>
        <v>Old</v>
      </c>
      <c r="V765" t="str">
        <f t="shared" si="11"/>
        <v>Jennifer Hughes</v>
      </c>
    </row>
    <row r="766" spans="1:22" ht="15.6" x14ac:dyDescent="0.3">
      <c r="A766" s="10" t="s">
        <v>802</v>
      </c>
      <c r="B766" s="8" t="str">
        <f>VLOOKUP(A766,Cleaned_Customer_Names!A765:D3100,2,0)</f>
        <v>Ms.</v>
      </c>
      <c r="C766" s="8" t="str">
        <f>VLOOKUP(A766,Cleaned_Customer_Names!A765:D3100,3,0)</f>
        <v>Lauren</v>
      </c>
      <c r="D766" s="8" t="str">
        <f>VLOOKUP($A766,Cleaned_Customer_Names!$A765:$D3100,4,0)</f>
        <v>Donahue</v>
      </c>
      <c r="E766" s="22">
        <f>VLOOKUP($A766,Cleaned_Medical_Exam!$A765:$J3100,2,0)</f>
        <v>25</v>
      </c>
      <c r="F766" s="24">
        <f>VLOOKUP($A766,Cleaned_Medical_Exam!$A765:$J3100,3,0)</f>
        <v>10.45</v>
      </c>
      <c r="G766" s="20" t="str">
        <f>VLOOKUP($A766,Cleaned_Medical_Exam!$A765:$J3100,4,0)</f>
        <v>No</v>
      </c>
      <c r="H766" s="20" t="str">
        <f>VLOOKUP($A766,Cleaned_Medical_Exam!$A765:$J3100,5,0)</f>
        <v>No</v>
      </c>
      <c r="I766" s="20" t="str">
        <f>VLOOKUP($A766,Cleaned_Medical_Exam!$A765:$J3100,6,0)</f>
        <v>No</v>
      </c>
      <c r="J766" s="48">
        <f>VLOOKUP($A766,Cleaned_Medical_Exam!$A765:$J3100,7,0)</f>
        <v>0</v>
      </c>
      <c r="K766" s="8" t="str">
        <f>VLOOKUP($A766,Cleaned_Medical_Exam!$A765:$J3100,8,0)</f>
        <v>No</v>
      </c>
      <c r="L766" s="20" t="str">
        <f>VLOOKUP($A766,Cleaned_Medical_Exam!$A765:$J3100,9,0)</f>
        <v>Overweight</v>
      </c>
      <c r="M766" s="20" t="str">
        <f>VLOOKUP($A766,Cleaned_Medical_Exam!$A765:$J3100,10,0)</f>
        <v>Diabetes</v>
      </c>
      <c r="N766" s="48">
        <f>_xlfn.XLOOKUP(A766,Cleaned_Hospital_Details!A:A,Cleaned_Hospital_Details!B:B)</f>
        <v>0</v>
      </c>
      <c r="O766" s="49">
        <f>_xlfn.XLOOKUP($A766,Cleaned_Hospital_Details!$A:$A,Cleaned_Hospital_Details!C:C)</f>
        <v>13451.12</v>
      </c>
      <c r="P766" s="8" t="str">
        <f>_xlfn.XLOOKUP($A766,Cleaned_Hospital_Details!$A:$A,Cleaned_Hospital_Details!D:D)</f>
        <v>Tier - 3</v>
      </c>
      <c r="Q766" s="8" t="str">
        <f>_xlfn.XLOOKUP($A766,Cleaned_Hospital_Details!$A:$A,Cleaned_Hospital_Details!E:E)</f>
        <v>Tier - 1</v>
      </c>
      <c r="R766" s="8" t="str">
        <f>_xlfn.XLOOKUP($A766,Cleaned_Hospital_Details!$A:$A,Cleaned_Hospital_Details!F:F)</f>
        <v>R1011</v>
      </c>
      <c r="S766" s="15">
        <f>_xlfn.XLOOKUP($A766,Cleaned_Hospital_Details!$A:$A,Cleaned_Hospital_Details!G:G)</f>
        <v>22141</v>
      </c>
      <c r="T766" s="8">
        <f>_xlfn.XLOOKUP($A766,Cleaned_Hospital_Details!$A:$A,Cleaned_Hospital_Details!H:H)</f>
        <v>62</v>
      </c>
      <c r="U766" s="8" t="str">
        <f>_xlfn.XLOOKUP($A766,Cleaned_Hospital_Details!$A:$A,Cleaned_Hospital_Details!I:I)</f>
        <v>Old</v>
      </c>
      <c r="V766" t="str">
        <f t="shared" si="11"/>
        <v>Lauren Donahue</v>
      </c>
    </row>
    <row r="767" spans="1:22" ht="15.6" x14ac:dyDescent="0.3">
      <c r="A767" s="10" t="s">
        <v>803</v>
      </c>
      <c r="B767" s="8" t="str">
        <f>VLOOKUP(A767,Cleaned_Customer_Names!A766:D3101,2,0)</f>
        <v>Ms.</v>
      </c>
      <c r="C767" s="8" t="str">
        <f>VLOOKUP(A767,Cleaned_Customer_Names!A766:D3101,3,0)</f>
        <v>Ashley</v>
      </c>
      <c r="D767" s="8" t="str">
        <f>VLOOKUP($A767,Cleaned_Customer_Names!$A766:$D3101,4,0)</f>
        <v>Greenwell</v>
      </c>
      <c r="E767" s="22">
        <f>VLOOKUP($A767,Cleaned_Medical_Exam!$A766:$J3101,2,0)</f>
        <v>38.869999999999997</v>
      </c>
      <c r="F767" s="24">
        <f>VLOOKUP($A767,Cleaned_Medical_Exam!$A766:$J3101,3,0)</f>
        <v>8.6300000000000008</v>
      </c>
      <c r="G767" s="20" t="str">
        <f>VLOOKUP($A767,Cleaned_Medical_Exam!$A766:$J3101,4,0)</f>
        <v>Yes</v>
      </c>
      <c r="H767" s="20" t="str">
        <f>VLOOKUP($A767,Cleaned_Medical_Exam!$A766:$J3101,5,0)</f>
        <v>No</v>
      </c>
      <c r="I767" s="20" t="str">
        <f>VLOOKUP($A767,Cleaned_Medical_Exam!$A766:$J3101,6,0)</f>
        <v>No</v>
      </c>
      <c r="J767" s="48">
        <f>VLOOKUP($A767,Cleaned_Medical_Exam!$A766:$J3101,7,0)</f>
        <v>1</v>
      </c>
      <c r="K767" s="8" t="str">
        <f>VLOOKUP($A767,Cleaned_Medical_Exam!$A766:$J3101,8,0)</f>
        <v>No</v>
      </c>
      <c r="L767" s="20" t="str">
        <f>VLOOKUP($A767,Cleaned_Medical_Exam!$A766:$J3101,9,0)</f>
        <v>Obesity</v>
      </c>
      <c r="M767" s="20" t="str">
        <f>VLOOKUP($A767,Cleaned_Medical_Exam!$A766:$J3101,10,0)</f>
        <v>Diabetes</v>
      </c>
      <c r="N767" s="48">
        <f>_xlfn.XLOOKUP(A767,Cleaned_Hospital_Details!A:A,Cleaned_Hospital_Details!B:B)</f>
        <v>1</v>
      </c>
      <c r="O767" s="49">
        <f>_xlfn.XLOOKUP($A767,Cleaned_Hospital_Details!$A:$A,Cleaned_Hospital_Details!C:C)</f>
        <v>13440.7</v>
      </c>
      <c r="P767" s="8" t="str">
        <f>_xlfn.XLOOKUP($A767,Cleaned_Hospital_Details!$A:$A,Cleaned_Hospital_Details!D:D)</f>
        <v>Tier - 3</v>
      </c>
      <c r="Q767" s="8" t="str">
        <f>_xlfn.XLOOKUP($A767,Cleaned_Hospital_Details!$A:$A,Cleaned_Hospital_Details!E:E)</f>
        <v>Tier - 2</v>
      </c>
      <c r="R767" s="8" t="str">
        <f>_xlfn.XLOOKUP($A767,Cleaned_Hospital_Details!$A:$A,Cleaned_Hospital_Details!F:F)</f>
        <v>R1012</v>
      </c>
      <c r="S767" s="15">
        <f>_xlfn.XLOOKUP($A767,Cleaned_Hospital_Details!$A:$A,Cleaned_Hospital_Details!G:G)</f>
        <v>27574</v>
      </c>
      <c r="T767" s="8">
        <f>_xlfn.XLOOKUP($A767,Cleaned_Hospital_Details!$A:$A,Cleaned_Hospital_Details!H:H)</f>
        <v>47</v>
      </c>
      <c r="U767" s="8" t="str">
        <f>_xlfn.XLOOKUP($A767,Cleaned_Hospital_Details!$A:$A,Cleaned_Hospital_Details!I:I)</f>
        <v>Adult</v>
      </c>
      <c r="V767" t="str">
        <f t="shared" si="11"/>
        <v>Ashley Greenwell</v>
      </c>
    </row>
    <row r="768" spans="1:22" ht="15.6" x14ac:dyDescent="0.3">
      <c r="A768" s="10" t="s">
        <v>804</v>
      </c>
      <c r="B768" s="8" t="str">
        <f>VLOOKUP(A768,Cleaned_Customer_Names!A767:D3102,2,0)</f>
        <v>Ms.</v>
      </c>
      <c r="C768" s="8" t="str">
        <f>VLOOKUP(A768,Cleaned_Customer_Names!A767:D3102,3,0)</f>
        <v>Alison</v>
      </c>
      <c r="D768" s="8" t="str">
        <f>VLOOKUP($A768,Cleaned_Customer_Names!$A767:$D3102,4,0)</f>
        <v>Steele</v>
      </c>
      <c r="E768" s="22">
        <f>VLOOKUP($A768,Cleaned_Medical_Exam!$A767:$J3102,2,0)</f>
        <v>32.299999999999997</v>
      </c>
      <c r="F768" s="24">
        <f>VLOOKUP($A768,Cleaned_Medical_Exam!$A767:$J3102,3,0)</f>
        <v>5.28</v>
      </c>
      <c r="G768" s="20" t="str">
        <f>VLOOKUP($A768,Cleaned_Medical_Exam!$A767:$J3102,4,0)</f>
        <v>Yes</v>
      </c>
      <c r="H768" s="20" t="str">
        <f>VLOOKUP($A768,Cleaned_Medical_Exam!$A767:$J3102,5,0)</f>
        <v>No</v>
      </c>
      <c r="I768" s="20" t="str">
        <f>VLOOKUP($A768,Cleaned_Medical_Exam!$A767:$J3102,6,0)</f>
        <v>No</v>
      </c>
      <c r="J768" s="48">
        <f>VLOOKUP($A768,Cleaned_Medical_Exam!$A767:$J3102,7,0)</f>
        <v>2</v>
      </c>
      <c r="K768" s="8" t="str">
        <f>VLOOKUP($A768,Cleaned_Medical_Exam!$A767:$J3102,8,0)</f>
        <v>No</v>
      </c>
      <c r="L768" s="20" t="str">
        <f>VLOOKUP($A768,Cleaned_Medical_Exam!$A767:$J3102,9,0)</f>
        <v>Obesity</v>
      </c>
      <c r="M768" s="20" t="str">
        <f>VLOOKUP($A768,Cleaned_Medical_Exam!$A767:$J3102,10,0)</f>
        <v>Normal</v>
      </c>
      <c r="N768" s="48">
        <f>_xlfn.XLOOKUP(A768,Cleaned_Hospital_Details!A:A,Cleaned_Hospital_Details!B:B)</f>
        <v>3</v>
      </c>
      <c r="O768" s="49">
        <f>_xlfn.XLOOKUP($A768,Cleaned_Hospital_Details!$A:$A,Cleaned_Hospital_Details!C:C)</f>
        <v>13430.27</v>
      </c>
      <c r="P768" s="8" t="str">
        <f>_xlfn.XLOOKUP($A768,Cleaned_Hospital_Details!$A:$A,Cleaned_Hospital_Details!D:D)</f>
        <v>Tier - 3</v>
      </c>
      <c r="Q768" s="8" t="str">
        <f>_xlfn.XLOOKUP($A768,Cleaned_Hospital_Details!$A:$A,Cleaned_Hospital_Details!E:E)</f>
        <v>Tier - 3</v>
      </c>
      <c r="R768" s="8" t="str">
        <f>_xlfn.XLOOKUP($A768,Cleaned_Hospital_Details!$A:$A,Cleaned_Hospital_Details!F:F)</f>
        <v>R1024</v>
      </c>
      <c r="S768" s="15">
        <f>_xlfn.XLOOKUP($A768,Cleaned_Hospital_Details!$A:$A,Cleaned_Hospital_Details!G:G)</f>
        <v>24425</v>
      </c>
      <c r="T768" s="8">
        <f>_xlfn.XLOOKUP($A768,Cleaned_Hospital_Details!$A:$A,Cleaned_Hospital_Details!H:H)</f>
        <v>56</v>
      </c>
      <c r="U768" s="8" t="str">
        <f>_xlfn.XLOOKUP($A768,Cleaned_Hospital_Details!$A:$A,Cleaned_Hospital_Details!I:I)</f>
        <v>Old</v>
      </c>
      <c r="V768" t="str">
        <f t="shared" si="11"/>
        <v>Alison Steele</v>
      </c>
    </row>
    <row r="769" spans="1:22" ht="15.6" x14ac:dyDescent="0.3">
      <c r="A769" s="10" t="s">
        <v>805</v>
      </c>
      <c r="B769" s="8" t="str">
        <f>VLOOKUP(A769,Cleaned_Customer_Names!A768:D3103,2,0)</f>
        <v>Ms.</v>
      </c>
      <c r="C769" s="8" t="str">
        <f>VLOOKUP(A769,Cleaned_Customer_Names!A768:D3103,3,0)</f>
        <v>Madeleine</v>
      </c>
      <c r="D769" s="8" t="str">
        <f>VLOOKUP($A769,Cleaned_Customer_Names!$A768:$D3103,4,0)</f>
        <v>Gunter</v>
      </c>
      <c r="E769" s="22">
        <f>VLOOKUP($A769,Cleaned_Medical_Exam!$A768:$J3103,2,0)</f>
        <v>31.16</v>
      </c>
      <c r="F769" s="24">
        <f>VLOOKUP($A769,Cleaned_Medical_Exam!$A768:$J3103,3,0)</f>
        <v>7.49</v>
      </c>
      <c r="G769" s="20" t="str">
        <f>VLOOKUP($A769,Cleaned_Medical_Exam!$A768:$J3103,4,0)</f>
        <v>Yes</v>
      </c>
      <c r="H769" s="20" t="str">
        <f>VLOOKUP($A769,Cleaned_Medical_Exam!$A768:$J3103,5,0)</f>
        <v>No</v>
      </c>
      <c r="I769" s="20" t="str">
        <f>VLOOKUP($A769,Cleaned_Medical_Exam!$A768:$J3103,6,0)</f>
        <v>No</v>
      </c>
      <c r="J769" s="48">
        <f>VLOOKUP($A769,Cleaned_Medical_Exam!$A768:$J3103,7,0)</f>
        <v>2</v>
      </c>
      <c r="K769" s="8" t="str">
        <f>VLOOKUP($A769,Cleaned_Medical_Exam!$A768:$J3103,8,0)</f>
        <v>No</v>
      </c>
      <c r="L769" s="20" t="str">
        <f>VLOOKUP($A769,Cleaned_Medical_Exam!$A768:$J3103,9,0)</f>
        <v>Obesity</v>
      </c>
      <c r="M769" s="20" t="str">
        <f>VLOOKUP($A769,Cleaned_Medical_Exam!$A768:$J3103,10,0)</f>
        <v>Diabetes</v>
      </c>
      <c r="N769" s="48">
        <f>_xlfn.XLOOKUP(A769,Cleaned_Hospital_Details!A:A,Cleaned_Hospital_Details!B:B)</f>
        <v>0</v>
      </c>
      <c r="O769" s="49">
        <f>_xlfn.XLOOKUP($A769,Cleaned_Hospital_Details!$A:$A,Cleaned_Hospital_Details!C:C)</f>
        <v>13429.04</v>
      </c>
      <c r="P769" s="8" t="str">
        <f>_xlfn.XLOOKUP($A769,Cleaned_Hospital_Details!$A:$A,Cleaned_Hospital_Details!D:D)</f>
        <v>Tier - 3</v>
      </c>
      <c r="Q769" s="8" t="str">
        <f>_xlfn.XLOOKUP($A769,Cleaned_Hospital_Details!$A:$A,Cleaned_Hospital_Details!E:E)</f>
        <v>Tier - 3</v>
      </c>
      <c r="R769" s="8" t="str">
        <f>_xlfn.XLOOKUP($A769,Cleaned_Hospital_Details!$A:$A,Cleaned_Hospital_Details!F:F)</f>
        <v>R1012</v>
      </c>
      <c r="S769" s="15">
        <f>_xlfn.XLOOKUP($A769,Cleaned_Hospital_Details!$A:$A,Cleaned_Hospital_Details!G:G)</f>
        <v>22588</v>
      </c>
      <c r="T769" s="8">
        <f>_xlfn.XLOOKUP($A769,Cleaned_Hospital_Details!$A:$A,Cleaned_Hospital_Details!H:H)</f>
        <v>61</v>
      </c>
      <c r="U769" s="8" t="str">
        <f>_xlfn.XLOOKUP($A769,Cleaned_Hospital_Details!$A:$A,Cleaned_Hospital_Details!I:I)</f>
        <v>Old</v>
      </c>
      <c r="V769" t="str">
        <f t="shared" si="11"/>
        <v>Madeleine Gunter</v>
      </c>
    </row>
    <row r="770" spans="1:22" ht="15.6" x14ac:dyDescent="0.3">
      <c r="A770" s="10" t="s">
        <v>806</v>
      </c>
      <c r="B770" s="8" t="str">
        <f>VLOOKUP(A770,Cleaned_Customer_Names!A769:D3104,2,0)</f>
        <v>Ms.</v>
      </c>
      <c r="C770" s="8" t="str">
        <f>VLOOKUP(A770,Cleaned_Customer_Names!A769:D3104,3,0)</f>
        <v>Stacey</v>
      </c>
      <c r="D770" s="8" t="str">
        <f>VLOOKUP($A770,Cleaned_Customer_Names!$A769:$D3104,4,0)</f>
        <v>McDonough</v>
      </c>
      <c r="E770" s="22">
        <f>VLOOKUP($A770,Cleaned_Medical_Exam!$A769:$J3104,2,0)</f>
        <v>54.59</v>
      </c>
      <c r="F770" s="24">
        <f>VLOOKUP($A770,Cleaned_Medical_Exam!$A769:$J3104,3,0)</f>
        <v>4.2699999999999996</v>
      </c>
      <c r="G770" s="20" t="str">
        <f>VLOOKUP($A770,Cleaned_Medical_Exam!$A769:$J3104,4,0)</f>
        <v>No</v>
      </c>
      <c r="H770" s="20" t="str">
        <f>VLOOKUP($A770,Cleaned_Medical_Exam!$A769:$J3104,5,0)</f>
        <v>No</v>
      </c>
      <c r="I770" s="20" t="str">
        <f>VLOOKUP($A770,Cleaned_Medical_Exam!$A769:$J3104,6,0)</f>
        <v>No</v>
      </c>
      <c r="J770" s="48">
        <f>VLOOKUP($A770,Cleaned_Medical_Exam!$A769:$J3104,7,0)</f>
        <v>0</v>
      </c>
      <c r="K770" s="8" t="str">
        <f>VLOOKUP($A770,Cleaned_Medical_Exam!$A769:$J3104,8,0)</f>
        <v>No</v>
      </c>
      <c r="L770" s="20" t="str">
        <f>VLOOKUP($A770,Cleaned_Medical_Exam!$A769:$J3104,9,0)</f>
        <v>Obesity</v>
      </c>
      <c r="M770" s="20" t="str">
        <f>VLOOKUP($A770,Cleaned_Medical_Exam!$A769:$J3104,10,0)</f>
        <v>Normal</v>
      </c>
      <c r="N770" s="48">
        <f>_xlfn.XLOOKUP(A770,Cleaned_Hospital_Details!A:A,Cleaned_Hospital_Details!B:B)</f>
        <v>0</v>
      </c>
      <c r="O770" s="49">
        <f>_xlfn.XLOOKUP($A770,Cleaned_Hospital_Details!$A:$A,Cleaned_Hospital_Details!C:C)</f>
        <v>13417.05</v>
      </c>
      <c r="P770" s="8" t="str">
        <f>_xlfn.XLOOKUP($A770,Cleaned_Hospital_Details!$A:$A,Cleaned_Hospital_Details!D:D)</f>
        <v>Tier - 3</v>
      </c>
      <c r="Q770" s="8" t="str">
        <f>_xlfn.XLOOKUP($A770,Cleaned_Hospital_Details!$A:$A,Cleaned_Hospital_Details!E:E)</f>
        <v>Tier - 3</v>
      </c>
      <c r="R770" s="8" t="str">
        <f>_xlfn.XLOOKUP($A770,Cleaned_Hospital_Details!$A:$A,Cleaned_Hospital_Details!F:F)</f>
        <v>R1012</v>
      </c>
      <c r="S770" s="15">
        <f>_xlfn.XLOOKUP($A770,Cleaned_Hospital_Details!$A:$A,Cleaned_Hospital_Details!G:G)</f>
        <v>34502</v>
      </c>
      <c r="T770" s="8">
        <f>_xlfn.XLOOKUP($A770,Cleaned_Hospital_Details!$A:$A,Cleaned_Hospital_Details!H:H)</f>
        <v>28</v>
      </c>
      <c r="U770" s="8" t="str">
        <f>_xlfn.XLOOKUP($A770,Cleaned_Hospital_Details!$A:$A,Cleaned_Hospital_Details!I:I)</f>
        <v>Adult</v>
      </c>
      <c r="V770" t="str">
        <f t="shared" si="11"/>
        <v>Stacey McDonough</v>
      </c>
    </row>
    <row r="771" spans="1:22" ht="15.6" x14ac:dyDescent="0.3">
      <c r="A771" s="10" t="s">
        <v>807</v>
      </c>
      <c r="B771" s="8" t="str">
        <f>VLOOKUP(A771,Cleaned_Customer_Names!A770:D3105,2,0)</f>
        <v>Ms.</v>
      </c>
      <c r="C771" s="8" t="str">
        <f>VLOOKUP(A771,Cleaned_Customer_Names!A770:D3105,3,0)</f>
        <v>Kimberly</v>
      </c>
      <c r="D771" s="8" t="str">
        <f>VLOOKUP($A771,Cleaned_Customer_Names!$A770:$D3105,4,0)</f>
        <v>Sweetland</v>
      </c>
      <c r="E771" s="22">
        <f>VLOOKUP($A771,Cleaned_Medical_Exam!$A770:$J3105,2,0)</f>
        <v>21.09</v>
      </c>
      <c r="F771" s="24">
        <f>VLOOKUP($A771,Cleaned_Medical_Exam!$A770:$J3105,3,0)</f>
        <v>9.2200000000000006</v>
      </c>
      <c r="G771" s="20" t="str">
        <f>VLOOKUP($A771,Cleaned_Medical_Exam!$A770:$J3105,4,0)</f>
        <v>Yes</v>
      </c>
      <c r="H771" s="20" t="str">
        <f>VLOOKUP($A771,Cleaned_Medical_Exam!$A770:$J3105,5,0)</f>
        <v>No</v>
      </c>
      <c r="I771" s="20" t="str">
        <f>VLOOKUP($A771,Cleaned_Medical_Exam!$A770:$J3105,6,0)</f>
        <v>No</v>
      </c>
      <c r="J771" s="48">
        <f>VLOOKUP($A771,Cleaned_Medical_Exam!$A770:$J3105,7,0)</f>
        <v>2</v>
      </c>
      <c r="K771" s="8" t="str">
        <f>VLOOKUP($A771,Cleaned_Medical_Exam!$A770:$J3105,8,0)</f>
        <v>No</v>
      </c>
      <c r="L771" s="20" t="str">
        <f>VLOOKUP($A771,Cleaned_Medical_Exam!$A770:$J3105,9,0)</f>
        <v>Healthy Weight</v>
      </c>
      <c r="M771" s="20" t="str">
        <f>VLOOKUP($A771,Cleaned_Medical_Exam!$A770:$J3105,10,0)</f>
        <v>Diabetes</v>
      </c>
      <c r="N771" s="48">
        <f>_xlfn.XLOOKUP(A771,Cleaned_Hospital_Details!A:A,Cleaned_Hospital_Details!B:B)</f>
        <v>0</v>
      </c>
      <c r="O771" s="49">
        <f>_xlfn.XLOOKUP($A771,Cleaned_Hospital_Details!$A:$A,Cleaned_Hospital_Details!C:C)</f>
        <v>13415.04</v>
      </c>
      <c r="P771" s="8" t="str">
        <f>_xlfn.XLOOKUP($A771,Cleaned_Hospital_Details!$A:$A,Cleaned_Hospital_Details!D:D)</f>
        <v>Tier - 3</v>
      </c>
      <c r="Q771" s="8" t="str">
        <f>_xlfn.XLOOKUP($A771,Cleaned_Hospital_Details!$A:$A,Cleaned_Hospital_Details!E:E)</f>
        <v>Tier - 2</v>
      </c>
      <c r="R771" s="8" t="str">
        <f>_xlfn.XLOOKUP($A771,Cleaned_Hospital_Details!$A:$A,Cleaned_Hospital_Details!F:F)</f>
        <v>R1012</v>
      </c>
      <c r="S771" s="15">
        <f>_xlfn.XLOOKUP($A771,Cleaned_Hospital_Details!$A:$A,Cleaned_Hospital_Details!G:G)</f>
        <v>22484</v>
      </c>
      <c r="T771" s="8">
        <f>_xlfn.XLOOKUP($A771,Cleaned_Hospital_Details!$A:$A,Cleaned_Hospital_Details!H:H)</f>
        <v>61</v>
      </c>
      <c r="U771" s="8" t="str">
        <f>_xlfn.XLOOKUP($A771,Cleaned_Hospital_Details!$A:$A,Cleaned_Hospital_Details!I:I)</f>
        <v>Old</v>
      </c>
      <c r="V771" t="str">
        <f t="shared" ref="V771:V834" si="12">_xlfn.CONCAT(C771, " ", D771)</f>
        <v>Kimberly Sweetland</v>
      </c>
    </row>
    <row r="772" spans="1:22" ht="15.6" x14ac:dyDescent="0.3">
      <c r="A772" s="10" t="s">
        <v>808</v>
      </c>
      <c r="B772" s="8" t="str">
        <f>VLOOKUP(A772,Cleaned_Customer_Names!A771:D3106,2,0)</f>
        <v>Mr.</v>
      </c>
      <c r="C772" s="8" t="str">
        <f>VLOOKUP(A772,Cleaned_Customer_Names!A771:D3106,3,0)</f>
        <v>Matthew</v>
      </c>
      <c r="D772" s="8" t="str">
        <f>VLOOKUP($A772,Cleaned_Customer_Names!$A771:$D3106,4,0)</f>
        <v>Hammersmith</v>
      </c>
      <c r="E772" s="22">
        <f>VLOOKUP($A772,Cleaned_Medical_Exam!$A771:$J3106,2,0)</f>
        <v>52.41</v>
      </c>
      <c r="F772" s="24">
        <f>VLOOKUP($A772,Cleaned_Medical_Exam!$A771:$J3106,3,0)</f>
        <v>5.99</v>
      </c>
      <c r="G772" s="20" t="str">
        <f>VLOOKUP($A772,Cleaned_Medical_Exam!$A771:$J3106,4,0)</f>
        <v>No</v>
      </c>
      <c r="H772" s="20" t="str">
        <f>VLOOKUP($A772,Cleaned_Medical_Exam!$A771:$J3106,5,0)</f>
        <v>No</v>
      </c>
      <c r="I772" s="20" t="str">
        <f>VLOOKUP($A772,Cleaned_Medical_Exam!$A771:$J3106,6,0)</f>
        <v>No</v>
      </c>
      <c r="J772" s="48">
        <f>VLOOKUP($A772,Cleaned_Medical_Exam!$A771:$J3106,7,0)</f>
        <v>1</v>
      </c>
      <c r="K772" s="8" t="str">
        <f>VLOOKUP($A772,Cleaned_Medical_Exam!$A771:$J3106,8,0)</f>
        <v>No</v>
      </c>
      <c r="L772" s="20" t="str">
        <f>VLOOKUP($A772,Cleaned_Medical_Exam!$A771:$J3106,9,0)</f>
        <v>Obesity</v>
      </c>
      <c r="M772" s="20" t="str">
        <f>VLOOKUP($A772,Cleaned_Medical_Exam!$A771:$J3106,10,0)</f>
        <v>Prediabetes</v>
      </c>
      <c r="N772" s="48">
        <f>_xlfn.XLOOKUP(A772,Cleaned_Hospital_Details!A:A,Cleaned_Hospital_Details!B:B)</f>
        <v>0</v>
      </c>
      <c r="O772" s="49">
        <f>_xlfn.XLOOKUP($A772,Cleaned_Hospital_Details!$A:$A,Cleaned_Hospital_Details!C:C)</f>
        <v>13412.97</v>
      </c>
      <c r="P772" s="8" t="str">
        <f>_xlfn.XLOOKUP($A772,Cleaned_Hospital_Details!$A:$A,Cleaned_Hospital_Details!D:D)</f>
        <v>Tier - 3</v>
      </c>
      <c r="Q772" s="8" t="str">
        <f>_xlfn.XLOOKUP($A772,Cleaned_Hospital_Details!$A:$A,Cleaned_Hospital_Details!E:E)</f>
        <v>Tier - 3</v>
      </c>
      <c r="R772" s="8" t="str">
        <f>_xlfn.XLOOKUP($A772,Cleaned_Hospital_Details!$A:$A,Cleaned_Hospital_Details!F:F)</f>
        <v>R1023</v>
      </c>
      <c r="S772" s="15">
        <f>_xlfn.XLOOKUP($A772,Cleaned_Hospital_Details!$A:$A,Cleaned_Hospital_Details!G:G)</f>
        <v>33957</v>
      </c>
      <c r="T772" s="8">
        <f>_xlfn.XLOOKUP($A772,Cleaned_Hospital_Details!$A:$A,Cleaned_Hospital_Details!H:H)</f>
        <v>30</v>
      </c>
      <c r="U772" s="8" t="str">
        <f>_xlfn.XLOOKUP($A772,Cleaned_Hospital_Details!$A:$A,Cleaned_Hospital_Details!I:I)</f>
        <v>Adult</v>
      </c>
      <c r="V772" t="str">
        <f t="shared" si="12"/>
        <v>Matthew Hammersmith</v>
      </c>
    </row>
    <row r="773" spans="1:22" ht="15.6" x14ac:dyDescent="0.3">
      <c r="A773" s="10" t="s">
        <v>809</v>
      </c>
      <c r="B773" s="8" t="str">
        <f>VLOOKUP(A773,Cleaned_Customer_Names!A772:D3107,2,0)</f>
        <v>Mr.</v>
      </c>
      <c r="C773" s="8" t="str">
        <f>VLOOKUP(A773,Cleaned_Customer_Names!A772:D3107,3,0)</f>
        <v>Michael</v>
      </c>
      <c r="D773" s="8" t="str">
        <f>VLOOKUP($A773,Cleaned_Customer_Names!$A772:$D3107,4,0)</f>
        <v>French</v>
      </c>
      <c r="E773" s="22">
        <f>VLOOKUP($A773,Cleaned_Medical_Exam!$A772:$J3107,2,0)</f>
        <v>41.47</v>
      </c>
      <c r="F773" s="24">
        <f>VLOOKUP($A773,Cleaned_Medical_Exam!$A772:$J3107,3,0)</f>
        <v>5.86</v>
      </c>
      <c r="G773" s="20" t="str">
        <f>VLOOKUP($A773,Cleaned_Medical_Exam!$A772:$J3107,4,0)</f>
        <v>Yes</v>
      </c>
      <c r="H773" s="20" t="str">
        <f>VLOOKUP($A773,Cleaned_Medical_Exam!$A772:$J3107,5,0)</f>
        <v>No</v>
      </c>
      <c r="I773" s="20" t="str">
        <f>VLOOKUP($A773,Cleaned_Medical_Exam!$A772:$J3107,6,0)</f>
        <v>No</v>
      </c>
      <c r="J773" s="48">
        <f>VLOOKUP($A773,Cleaned_Medical_Exam!$A772:$J3107,7,0)</f>
        <v>2</v>
      </c>
      <c r="K773" s="8" t="str">
        <f>VLOOKUP($A773,Cleaned_Medical_Exam!$A772:$J3107,8,0)</f>
        <v>No</v>
      </c>
      <c r="L773" s="20" t="str">
        <f>VLOOKUP($A773,Cleaned_Medical_Exam!$A772:$J3107,9,0)</f>
        <v>Obesity</v>
      </c>
      <c r="M773" s="20" t="str">
        <f>VLOOKUP($A773,Cleaned_Medical_Exam!$A772:$J3107,10,0)</f>
        <v>Prediabetes</v>
      </c>
      <c r="N773" s="48">
        <f>_xlfn.XLOOKUP(A773,Cleaned_Hospital_Details!A:A,Cleaned_Hospital_Details!B:B)</f>
        <v>0</v>
      </c>
      <c r="O773" s="49">
        <f>_xlfn.XLOOKUP($A773,Cleaned_Hospital_Details!$A:$A,Cleaned_Hospital_Details!C:C)</f>
        <v>13405.39</v>
      </c>
      <c r="P773" s="8" t="str">
        <f>_xlfn.XLOOKUP($A773,Cleaned_Hospital_Details!$A:$A,Cleaned_Hospital_Details!D:D)</f>
        <v>Tier - 3</v>
      </c>
      <c r="Q773" s="8" t="str">
        <f>_xlfn.XLOOKUP($A773,Cleaned_Hospital_Details!$A:$A,Cleaned_Hospital_Details!E:E)</f>
        <v>Tier - 3</v>
      </c>
      <c r="R773" s="8" t="str">
        <f>_xlfn.XLOOKUP($A773,Cleaned_Hospital_Details!$A:$A,Cleaned_Hospital_Details!F:F)</f>
        <v>R1013</v>
      </c>
      <c r="S773" s="15">
        <f>_xlfn.XLOOKUP($A773,Cleaned_Hospital_Details!$A:$A,Cleaned_Hospital_Details!G:G)</f>
        <v>21904</v>
      </c>
      <c r="T773" s="8">
        <f>_xlfn.XLOOKUP($A773,Cleaned_Hospital_Details!$A:$A,Cleaned_Hospital_Details!H:H)</f>
        <v>63</v>
      </c>
      <c r="U773" s="8" t="str">
        <f>_xlfn.XLOOKUP($A773,Cleaned_Hospital_Details!$A:$A,Cleaned_Hospital_Details!I:I)</f>
        <v>Old</v>
      </c>
      <c r="V773" t="str">
        <f t="shared" si="12"/>
        <v>Michael French</v>
      </c>
    </row>
    <row r="774" spans="1:22" ht="15.6" x14ac:dyDescent="0.3">
      <c r="A774" s="10" t="s">
        <v>810</v>
      </c>
      <c r="B774" s="8" t="str">
        <f>VLOOKUP(A774,Cleaned_Customer_Names!A773:D3108,2,0)</f>
        <v>Mr.</v>
      </c>
      <c r="C774" s="8" t="str">
        <f>VLOOKUP(A774,Cleaned_Customer_Names!A773:D3108,3,0)</f>
        <v>Ben</v>
      </c>
      <c r="D774" s="8" t="str">
        <f>VLOOKUP($A774,Cleaned_Customer_Names!$A773:$D3108,4,0)</f>
        <v>Garbe</v>
      </c>
      <c r="E774" s="22">
        <f>VLOOKUP($A774,Cleaned_Medical_Exam!$A773:$J3108,2,0)</f>
        <v>33.1</v>
      </c>
      <c r="F774" s="24">
        <f>VLOOKUP($A774,Cleaned_Medical_Exam!$A773:$J3108,3,0)</f>
        <v>5.19</v>
      </c>
      <c r="G774" s="20" t="str">
        <f>VLOOKUP($A774,Cleaned_Medical_Exam!$A773:$J3108,4,0)</f>
        <v>Yes</v>
      </c>
      <c r="H774" s="20" t="str">
        <f>VLOOKUP($A774,Cleaned_Medical_Exam!$A773:$J3108,5,0)</f>
        <v>No</v>
      </c>
      <c r="I774" s="20" t="str">
        <f>VLOOKUP($A774,Cleaned_Medical_Exam!$A773:$J3108,6,0)</f>
        <v>No</v>
      </c>
      <c r="J774" s="48">
        <f>VLOOKUP($A774,Cleaned_Medical_Exam!$A773:$J3108,7,0)</f>
        <v>2</v>
      </c>
      <c r="K774" s="8" t="str">
        <f>VLOOKUP($A774,Cleaned_Medical_Exam!$A773:$J3108,8,0)</f>
        <v>No</v>
      </c>
      <c r="L774" s="20" t="str">
        <f>VLOOKUP($A774,Cleaned_Medical_Exam!$A773:$J3108,9,0)</f>
        <v>Obesity</v>
      </c>
      <c r="M774" s="20" t="str">
        <f>VLOOKUP($A774,Cleaned_Medical_Exam!$A773:$J3108,10,0)</f>
        <v>Normal</v>
      </c>
      <c r="N774" s="48">
        <f>_xlfn.XLOOKUP(A774,Cleaned_Hospital_Details!A:A,Cleaned_Hospital_Details!B:B)</f>
        <v>0</v>
      </c>
      <c r="O774" s="49">
        <f>_xlfn.XLOOKUP($A774,Cleaned_Hospital_Details!$A:$A,Cleaned_Hospital_Details!C:C)</f>
        <v>13393.76</v>
      </c>
      <c r="P774" s="8" t="str">
        <f>_xlfn.XLOOKUP($A774,Cleaned_Hospital_Details!$A:$A,Cleaned_Hospital_Details!D:D)</f>
        <v>Tier - 3</v>
      </c>
      <c r="Q774" s="8" t="str">
        <f>_xlfn.XLOOKUP($A774,Cleaned_Hospital_Details!$A:$A,Cleaned_Hospital_Details!E:E)</f>
        <v>Tier - 1</v>
      </c>
      <c r="R774" s="8" t="str">
        <f>_xlfn.XLOOKUP($A774,Cleaned_Hospital_Details!$A:$A,Cleaned_Hospital_Details!F:F)</f>
        <v>R1011</v>
      </c>
      <c r="S774" s="15">
        <f>_xlfn.XLOOKUP($A774,Cleaned_Hospital_Details!$A:$A,Cleaned_Hospital_Details!G:G)</f>
        <v>21879</v>
      </c>
      <c r="T774" s="8">
        <f>_xlfn.XLOOKUP($A774,Cleaned_Hospital_Details!$A:$A,Cleaned_Hospital_Details!H:H)</f>
        <v>63</v>
      </c>
      <c r="U774" s="8" t="str">
        <f>_xlfn.XLOOKUP($A774,Cleaned_Hospital_Details!$A:$A,Cleaned_Hospital_Details!I:I)</f>
        <v>Old</v>
      </c>
      <c r="V774" t="str">
        <f t="shared" si="12"/>
        <v>Ben Garbe</v>
      </c>
    </row>
    <row r="775" spans="1:22" ht="15.6" x14ac:dyDescent="0.3">
      <c r="A775" s="10" t="s">
        <v>811</v>
      </c>
      <c r="B775" s="8" t="str">
        <f>VLOOKUP(A775,Cleaned_Customer_Names!A774:D3109,2,0)</f>
        <v>Mr.</v>
      </c>
      <c r="C775" s="8" t="str">
        <f>VLOOKUP(A775,Cleaned_Customer_Names!A774:D3109,3,0)</f>
        <v>Chris</v>
      </c>
      <c r="D775" s="8" t="str">
        <f>VLOOKUP($A775,Cleaned_Customer_Names!$A774:$D3109,4,0)</f>
        <v>Duncan</v>
      </c>
      <c r="E775" s="22">
        <f>VLOOKUP($A775,Cleaned_Medical_Exam!$A774:$J3109,2,0)</f>
        <v>30.8</v>
      </c>
      <c r="F775" s="24">
        <f>VLOOKUP($A775,Cleaned_Medical_Exam!$A774:$J3109,3,0)</f>
        <v>4.37</v>
      </c>
      <c r="G775" s="20" t="str">
        <f>VLOOKUP($A775,Cleaned_Medical_Exam!$A774:$J3109,4,0)</f>
        <v>Yes</v>
      </c>
      <c r="H775" s="20" t="str">
        <f>VLOOKUP($A775,Cleaned_Medical_Exam!$A774:$J3109,5,0)</f>
        <v>No</v>
      </c>
      <c r="I775" s="20" t="str">
        <f>VLOOKUP($A775,Cleaned_Medical_Exam!$A774:$J3109,6,0)</f>
        <v>No</v>
      </c>
      <c r="J775" s="48">
        <f>VLOOKUP($A775,Cleaned_Medical_Exam!$A774:$J3109,7,0)</f>
        <v>2</v>
      </c>
      <c r="K775" s="8" t="str">
        <f>VLOOKUP($A775,Cleaned_Medical_Exam!$A774:$J3109,8,0)</f>
        <v>No</v>
      </c>
      <c r="L775" s="20" t="str">
        <f>VLOOKUP($A775,Cleaned_Medical_Exam!$A774:$J3109,9,0)</f>
        <v>Obesity</v>
      </c>
      <c r="M775" s="20" t="str">
        <f>VLOOKUP($A775,Cleaned_Medical_Exam!$A774:$J3109,10,0)</f>
        <v>Normal</v>
      </c>
      <c r="N775" s="48">
        <f>_xlfn.XLOOKUP(A775,Cleaned_Hospital_Details!A:A,Cleaned_Hospital_Details!B:B)</f>
        <v>0</v>
      </c>
      <c r="O775" s="49">
        <f>_xlfn.XLOOKUP($A775,Cleaned_Hospital_Details!$A:$A,Cleaned_Hospital_Details!C:C)</f>
        <v>13390.56</v>
      </c>
      <c r="P775" s="8" t="str">
        <f>_xlfn.XLOOKUP($A775,Cleaned_Hospital_Details!$A:$A,Cleaned_Hospital_Details!D:D)</f>
        <v>Tier - 3</v>
      </c>
      <c r="Q775" s="8" t="str">
        <f>_xlfn.XLOOKUP($A775,Cleaned_Hospital_Details!$A:$A,Cleaned_Hospital_Details!E:E)</f>
        <v>Tier - 3</v>
      </c>
      <c r="R775" s="8" t="str">
        <f>_xlfn.XLOOKUP($A775,Cleaned_Hospital_Details!$A:$A,Cleaned_Hospital_Details!F:F)</f>
        <v>R1011</v>
      </c>
      <c r="S775" s="15">
        <f>_xlfn.XLOOKUP($A775,Cleaned_Hospital_Details!$A:$A,Cleaned_Hospital_Details!G:G)</f>
        <v>21893</v>
      </c>
      <c r="T775" s="8">
        <f>_xlfn.XLOOKUP($A775,Cleaned_Hospital_Details!$A:$A,Cleaned_Hospital_Details!H:H)</f>
        <v>63</v>
      </c>
      <c r="U775" s="8" t="str">
        <f>_xlfn.XLOOKUP($A775,Cleaned_Hospital_Details!$A:$A,Cleaned_Hospital_Details!I:I)</f>
        <v>Old</v>
      </c>
      <c r="V775" t="str">
        <f t="shared" si="12"/>
        <v>Chris Duncan</v>
      </c>
    </row>
    <row r="776" spans="1:22" ht="15.6" x14ac:dyDescent="0.3">
      <c r="A776" s="10" t="s">
        <v>812</v>
      </c>
      <c r="B776" s="8" t="str">
        <f>VLOOKUP(A776,Cleaned_Customer_Names!A775:D3110,2,0)</f>
        <v>Mr.</v>
      </c>
      <c r="C776" s="8" t="str">
        <f>VLOOKUP(A776,Cleaned_Customer_Names!A775:D3110,3,0)</f>
        <v>Jeremy</v>
      </c>
      <c r="D776" s="8" t="str">
        <f>VLOOKUP($A776,Cleaned_Customer_Names!$A775:$D3110,4,0)</f>
        <v>Wallace</v>
      </c>
      <c r="E776" s="22">
        <f>VLOOKUP($A776,Cleaned_Medical_Exam!$A775:$J3110,2,0)</f>
        <v>42.06</v>
      </c>
      <c r="F776" s="24">
        <f>VLOOKUP($A776,Cleaned_Medical_Exam!$A775:$J3110,3,0)</f>
        <v>5.32</v>
      </c>
      <c r="G776" s="20" t="str">
        <f>VLOOKUP($A776,Cleaned_Medical_Exam!$A775:$J3110,4,0)</f>
        <v>No</v>
      </c>
      <c r="H776" s="20" t="str">
        <f>VLOOKUP($A776,Cleaned_Medical_Exam!$A775:$J3110,5,0)</f>
        <v>No</v>
      </c>
      <c r="I776" s="20" t="str">
        <f>VLOOKUP($A776,Cleaned_Medical_Exam!$A775:$J3110,6,0)</f>
        <v>No</v>
      </c>
      <c r="J776" s="48">
        <f>VLOOKUP($A776,Cleaned_Medical_Exam!$A775:$J3110,7,0)</f>
        <v>1</v>
      </c>
      <c r="K776" s="8" t="str">
        <f>VLOOKUP($A776,Cleaned_Medical_Exam!$A775:$J3110,8,0)</f>
        <v>No</v>
      </c>
      <c r="L776" s="20" t="str">
        <f>VLOOKUP($A776,Cleaned_Medical_Exam!$A775:$J3110,9,0)</f>
        <v>Obesity</v>
      </c>
      <c r="M776" s="20" t="str">
        <f>VLOOKUP($A776,Cleaned_Medical_Exam!$A775:$J3110,10,0)</f>
        <v>Normal</v>
      </c>
      <c r="N776" s="48">
        <f>_xlfn.XLOOKUP(A776,Cleaned_Hospital_Details!A:A,Cleaned_Hospital_Details!B:B)</f>
        <v>3</v>
      </c>
      <c r="O776" s="49">
        <f>_xlfn.XLOOKUP($A776,Cleaned_Hospital_Details!$A:$A,Cleaned_Hospital_Details!C:C)</f>
        <v>13383.67</v>
      </c>
      <c r="P776" s="8" t="str">
        <f>_xlfn.XLOOKUP($A776,Cleaned_Hospital_Details!$A:$A,Cleaned_Hospital_Details!D:D)</f>
        <v>Tier - 3</v>
      </c>
      <c r="Q776" s="8" t="str">
        <f>_xlfn.XLOOKUP($A776,Cleaned_Hospital_Details!$A:$A,Cleaned_Hospital_Details!E:E)</f>
        <v>Tier - 2</v>
      </c>
      <c r="R776" s="8" t="str">
        <f>_xlfn.XLOOKUP($A776,Cleaned_Hospital_Details!$A:$A,Cleaned_Hospital_Details!F:F)</f>
        <v>R1023</v>
      </c>
      <c r="S776" s="15">
        <f>_xlfn.XLOOKUP($A776,Cleaned_Hospital_Details!$A:$A,Cleaned_Hospital_Details!G:G)</f>
        <v>30839</v>
      </c>
      <c r="T776" s="8">
        <f>_xlfn.XLOOKUP($A776,Cleaned_Hospital_Details!$A:$A,Cleaned_Hospital_Details!H:H)</f>
        <v>39</v>
      </c>
      <c r="U776" s="8" t="str">
        <f>_xlfn.XLOOKUP($A776,Cleaned_Hospital_Details!$A:$A,Cleaned_Hospital_Details!I:I)</f>
        <v>Adult</v>
      </c>
      <c r="V776" t="str">
        <f t="shared" si="12"/>
        <v>Jeremy Wallace</v>
      </c>
    </row>
    <row r="777" spans="1:22" ht="15.6" x14ac:dyDescent="0.3">
      <c r="A777" s="10" t="s">
        <v>813</v>
      </c>
      <c r="B777" s="8" t="str">
        <f>VLOOKUP(A777,Cleaned_Customer_Names!A776:D3111,2,0)</f>
        <v>Mrs.</v>
      </c>
      <c r="C777" s="8" t="str">
        <f>VLOOKUP(A777,Cleaned_Customer_Names!A776:D3111,3,0)</f>
        <v>Amy</v>
      </c>
      <c r="D777" s="8" t="str">
        <f>VLOOKUP($A777,Cleaned_Customer_Names!$A776:$D3111,4,0)</f>
        <v>Tillman</v>
      </c>
      <c r="E777" s="22">
        <f>VLOOKUP($A777,Cleaned_Medical_Exam!$A776:$J3111,2,0)</f>
        <v>39.270000000000003</v>
      </c>
      <c r="F777" s="24">
        <f>VLOOKUP($A777,Cleaned_Medical_Exam!$A776:$J3111,3,0)</f>
        <v>5.64</v>
      </c>
      <c r="G777" s="20" t="str">
        <f>VLOOKUP($A777,Cleaned_Medical_Exam!$A776:$J3111,4,0)</f>
        <v>No</v>
      </c>
      <c r="H777" s="20" t="str">
        <f>VLOOKUP($A777,Cleaned_Medical_Exam!$A776:$J3111,5,0)</f>
        <v>No</v>
      </c>
      <c r="I777" s="20" t="str">
        <f>VLOOKUP($A777,Cleaned_Medical_Exam!$A776:$J3111,6,0)</f>
        <v>Yes</v>
      </c>
      <c r="J777" s="48">
        <f>VLOOKUP($A777,Cleaned_Medical_Exam!$A776:$J3111,7,0)</f>
        <v>1</v>
      </c>
      <c r="K777" s="8" t="str">
        <f>VLOOKUP($A777,Cleaned_Medical_Exam!$A776:$J3111,8,0)</f>
        <v>No</v>
      </c>
      <c r="L777" s="20" t="str">
        <f>VLOOKUP($A777,Cleaned_Medical_Exam!$A776:$J3111,9,0)</f>
        <v>Obesity</v>
      </c>
      <c r="M777" s="20" t="str">
        <f>VLOOKUP($A777,Cleaned_Medical_Exam!$A776:$J3111,10,0)</f>
        <v>Normal</v>
      </c>
      <c r="N777" s="48">
        <f>_xlfn.XLOOKUP(A777,Cleaned_Hospital_Details!A:A,Cleaned_Hospital_Details!B:B)</f>
        <v>2</v>
      </c>
      <c r="O777" s="49">
        <f>_xlfn.XLOOKUP($A777,Cleaned_Hospital_Details!$A:$A,Cleaned_Hospital_Details!C:C)</f>
        <v>13377.41</v>
      </c>
      <c r="P777" s="8" t="str">
        <f>_xlfn.XLOOKUP($A777,Cleaned_Hospital_Details!$A:$A,Cleaned_Hospital_Details!D:D)</f>
        <v>Tier - 3</v>
      </c>
      <c r="Q777" s="8" t="str">
        <f>_xlfn.XLOOKUP($A777,Cleaned_Hospital_Details!$A:$A,Cleaned_Hospital_Details!E:E)</f>
        <v>Tier - 3</v>
      </c>
      <c r="R777" s="8" t="str">
        <f>_xlfn.XLOOKUP($A777,Cleaned_Hospital_Details!$A:$A,Cleaned_Hospital_Details!F:F)</f>
        <v>R1026</v>
      </c>
      <c r="S777" s="15">
        <f>_xlfn.XLOOKUP($A777,Cleaned_Hospital_Details!$A:$A,Cleaned_Hospital_Details!G:G)</f>
        <v>29128</v>
      </c>
      <c r="T777" s="8">
        <f>_xlfn.XLOOKUP($A777,Cleaned_Hospital_Details!$A:$A,Cleaned_Hospital_Details!H:H)</f>
        <v>43</v>
      </c>
      <c r="U777" s="8" t="str">
        <f>_xlfn.XLOOKUP($A777,Cleaned_Hospital_Details!$A:$A,Cleaned_Hospital_Details!I:I)</f>
        <v>Adult</v>
      </c>
      <c r="V777" t="str">
        <f t="shared" si="12"/>
        <v>Amy Tillman</v>
      </c>
    </row>
    <row r="778" spans="1:22" ht="15.6" x14ac:dyDescent="0.3">
      <c r="A778" s="10" t="s">
        <v>814</v>
      </c>
      <c r="B778" s="8" t="str">
        <f>VLOOKUP(A778,Cleaned_Customer_Names!A777:D3112,2,0)</f>
        <v>Mrs.</v>
      </c>
      <c r="C778" s="8" t="str">
        <f>VLOOKUP(A778,Cleaned_Customer_Names!A777:D3112,3,0)</f>
        <v>Karen</v>
      </c>
      <c r="D778" s="8" t="str">
        <f>VLOOKUP($A778,Cleaned_Customer_Names!$A777:$D3112,4,0)</f>
        <v>Lee</v>
      </c>
      <c r="E778" s="22">
        <f>VLOOKUP($A778,Cleaned_Medical_Exam!$A777:$J3112,2,0)</f>
        <v>30.71</v>
      </c>
      <c r="F778" s="24">
        <f>VLOOKUP($A778,Cleaned_Medical_Exam!$A777:$J3112,3,0)</f>
        <v>5.59</v>
      </c>
      <c r="G778" s="20" t="str">
        <f>VLOOKUP($A778,Cleaned_Medical_Exam!$A777:$J3112,4,0)</f>
        <v>Yes</v>
      </c>
      <c r="H778" s="20" t="str">
        <f>VLOOKUP($A778,Cleaned_Medical_Exam!$A777:$J3112,5,0)</f>
        <v>No</v>
      </c>
      <c r="I778" s="20" t="str">
        <f>VLOOKUP($A778,Cleaned_Medical_Exam!$A777:$J3112,6,0)</f>
        <v>No</v>
      </c>
      <c r="J778" s="48">
        <f>VLOOKUP($A778,Cleaned_Medical_Exam!$A777:$J3112,7,0)</f>
        <v>1</v>
      </c>
      <c r="K778" s="8" t="str">
        <f>VLOOKUP($A778,Cleaned_Medical_Exam!$A777:$J3112,8,0)</f>
        <v>No</v>
      </c>
      <c r="L778" s="20" t="str">
        <f>VLOOKUP($A778,Cleaned_Medical_Exam!$A777:$J3112,9,0)</f>
        <v>Obesity</v>
      </c>
      <c r="M778" s="20" t="str">
        <f>VLOOKUP($A778,Cleaned_Medical_Exam!$A777:$J3112,10,0)</f>
        <v>Normal</v>
      </c>
      <c r="N778" s="48">
        <f>_xlfn.XLOOKUP(A778,Cleaned_Hospital_Details!A:A,Cleaned_Hospital_Details!B:B)</f>
        <v>0</v>
      </c>
      <c r="O778" s="49">
        <f>_xlfn.XLOOKUP($A778,Cleaned_Hospital_Details!$A:$A,Cleaned_Hospital_Details!C:C)</f>
        <v>13375.76</v>
      </c>
      <c r="P778" s="8" t="str">
        <f>_xlfn.XLOOKUP($A778,Cleaned_Hospital_Details!$A:$A,Cleaned_Hospital_Details!D:D)</f>
        <v>Tier - 3</v>
      </c>
      <c r="Q778" s="8" t="str">
        <f>_xlfn.XLOOKUP($A778,Cleaned_Hospital_Details!$A:$A,Cleaned_Hospital_Details!E:E)</f>
        <v>Tier - 2</v>
      </c>
      <c r="R778" s="8" t="str">
        <f>_xlfn.XLOOKUP($A778,Cleaned_Hospital_Details!$A:$A,Cleaned_Hospital_Details!F:F)</f>
        <v>R1025</v>
      </c>
      <c r="S778" s="15">
        <f>_xlfn.XLOOKUP($A778,Cleaned_Hospital_Details!$A:$A,Cleaned_Hospital_Details!G:G)</f>
        <v>23644</v>
      </c>
      <c r="T778" s="8">
        <f>_xlfn.XLOOKUP($A778,Cleaned_Hospital_Details!$A:$A,Cleaned_Hospital_Details!H:H)</f>
        <v>58</v>
      </c>
      <c r="U778" s="8" t="str">
        <f>_xlfn.XLOOKUP($A778,Cleaned_Hospital_Details!$A:$A,Cleaned_Hospital_Details!I:I)</f>
        <v>Old</v>
      </c>
      <c r="V778" t="str">
        <f t="shared" si="12"/>
        <v>Karen Lee</v>
      </c>
    </row>
    <row r="779" spans="1:22" ht="15.6" x14ac:dyDescent="0.3">
      <c r="A779" s="10" t="s">
        <v>815</v>
      </c>
      <c r="B779" s="8" t="str">
        <f>VLOOKUP(A779,Cleaned_Customer_Names!A778:D3113,2,0)</f>
        <v>Ms.</v>
      </c>
      <c r="C779" s="8" t="str">
        <f>VLOOKUP(A779,Cleaned_Customer_Names!A778:D3113,3,0)</f>
        <v>Tennille</v>
      </c>
      <c r="D779" s="8" t="str">
        <f>VLOOKUP($A779,Cleaned_Customer_Names!$A778:$D3113,4,0)</f>
        <v>Taylor</v>
      </c>
      <c r="E779" s="22">
        <f>VLOOKUP($A779,Cleaned_Medical_Exam!$A778:$J3113,2,0)</f>
        <v>47.19</v>
      </c>
      <c r="F779" s="24">
        <f>VLOOKUP($A779,Cleaned_Medical_Exam!$A778:$J3113,3,0)</f>
        <v>5.29</v>
      </c>
      <c r="G779" s="20" t="str">
        <f>VLOOKUP($A779,Cleaned_Medical_Exam!$A778:$J3113,4,0)</f>
        <v>No</v>
      </c>
      <c r="H779" s="20" t="str">
        <f>VLOOKUP($A779,Cleaned_Medical_Exam!$A778:$J3113,5,0)</f>
        <v>No</v>
      </c>
      <c r="I779" s="20" t="str">
        <f>VLOOKUP($A779,Cleaned_Medical_Exam!$A778:$J3113,6,0)</f>
        <v>No</v>
      </c>
      <c r="J779" s="48">
        <f>VLOOKUP($A779,Cleaned_Medical_Exam!$A778:$J3113,7,0)</f>
        <v>0</v>
      </c>
      <c r="K779" s="8" t="str">
        <f>VLOOKUP($A779,Cleaned_Medical_Exam!$A778:$J3113,8,0)</f>
        <v>No</v>
      </c>
      <c r="L779" s="20" t="str">
        <f>VLOOKUP($A779,Cleaned_Medical_Exam!$A778:$J3113,9,0)</f>
        <v>Obesity</v>
      </c>
      <c r="M779" s="20" t="str">
        <f>VLOOKUP($A779,Cleaned_Medical_Exam!$A778:$J3113,10,0)</f>
        <v>Normal</v>
      </c>
      <c r="N779" s="48">
        <f>_xlfn.XLOOKUP(A779,Cleaned_Hospital_Details!A:A,Cleaned_Hospital_Details!B:B)</f>
        <v>3</v>
      </c>
      <c r="O779" s="49">
        <f>_xlfn.XLOOKUP($A779,Cleaned_Hospital_Details!$A:$A,Cleaned_Hospital_Details!C:C)</f>
        <v>13360.94</v>
      </c>
      <c r="P779" s="8" t="str">
        <f>_xlfn.XLOOKUP($A779,Cleaned_Hospital_Details!$A:$A,Cleaned_Hospital_Details!D:D)</f>
        <v>Tier - 3</v>
      </c>
      <c r="Q779" s="8" t="str">
        <f>_xlfn.XLOOKUP($A779,Cleaned_Hospital_Details!$A:$A,Cleaned_Hospital_Details!E:E)</f>
        <v>Tier - 1</v>
      </c>
      <c r="R779" s="8" t="str">
        <f>_xlfn.XLOOKUP($A779,Cleaned_Hospital_Details!$A:$A,Cleaned_Hospital_Details!F:F)</f>
        <v>R1012</v>
      </c>
      <c r="S779" s="15">
        <f>_xlfn.XLOOKUP($A779,Cleaned_Hospital_Details!$A:$A,Cleaned_Hospital_Details!G:G)</f>
        <v>33148</v>
      </c>
      <c r="T779" s="8">
        <f>_xlfn.XLOOKUP($A779,Cleaned_Hospital_Details!$A:$A,Cleaned_Hospital_Details!H:H)</f>
        <v>32</v>
      </c>
      <c r="U779" s="8" t="str">
        <f>_xlfn.XLOOKUP($A779,Cleaned_Hospital_Details!$A:$A,Cleaned_Hospital_Details!I:I)</f>
        <v>Adult</v>
      </c>
      <c r="V779" t="str">
        <f t="shared" si="12"/>
        <v>Tennille Taylor</v>
      </c>
    </row>
    <row r="780" spans="1:22" ht="15.6" x14ac:dyDescent="0.3">
      <c r="A780" s="10" t="s">
        <v>816</v>
      </c>
      <c r="B780" s="8" t="str">
        <f>VLOOKUP(A780,Cleaned_Customer_Names!A779:D3114,2,0)</f>
        <v>Mr.</v>
      </c>
      <c r="C780" s="8" t="str">
        <f>VLOOKUP(A780,Cleaned_Customer_Names!A779:D3114,3,0)</f>
        <v>Matt</v>
      </c>
      <c r="D780" s="8" t="str">
        <f>VLOOKUP($A780,Cleaned_Customer_Names!$A779:$D3114,4,0)</f>
        <v>McSween</v>
      </c>
      <c r="E780" s="22">
        <f>VLOOKUP($A780,Cleaned_Medical_Exam!$A779:$J3114,2,0)</f>
        <v>30.02</v>
      </c>
      <c r="F780" s="24">
        <f>VLOOKUP($A780,Cleaned_Medical_Exam!$A779:$J3114,3,0)</f>
        <v>6.65</v>
      </c>
      <c r="G780" s="20" t="str">
        <f>VLOOKUP($A780,Cleaned_Medical_Exam!$A779:$J3114,4,0)</f>
        <v>No</v>
      </c>
      <c r="H780" s="20" t="str">
        <f>VLOOKUP($A780,Cleaned_Medical_Exam!$A779:$J3114,5,0)</f>
        <v>No</v>
      </c>
      <c r="I780" s="20" t="str">
        <f>VLOOKUP($A780,Cleaned_Medical_Exam!$A779:$J3114,6,0)</f>
        <v>No</v>
      </c>
      <c r="J780" s="48">
        <f>VLOOKUP($A780,Cleaned_Medical_Exam!$A779:$J3114,7,0)</f>
        <v>0</v>
      </c>
      <c r="K780" s="8" t="str">
        <f>VLOOKUP($A780,Cleaned_Medical_Exam!$A779:$J3114,8,0)</f>
        <v>No</v>
      </c>
      <c r="L780" s="20" t="str">
        <f>VLOOKUP($A780,Cleaned_Medical_Exam!$A779:$J3114,9,0)</f>
        <v>Obesity</v>
      </c>
      <c r="M780" s="20" t="str">
        <f>VLOOKUP($A780,Cleaned_Medical_Exam!$A779:$J3114,10,0)</f>
        <v>Diabetes</v>
      </c>
      <c r="N780" s="48">
        <f>_xlfn.XLOOKUP(A780,Cleaned_Hospital_Details!A:A,Cleaned_Hospital_Details!B:B)</f>
        <v>0</v>
      </c>
      <c r="O780" s="49">
        <f>_xlfn.XLOOKUP($A780,Cleaned_Hospital_Details!$A:$A,Cleaned_Hospital_Details!C:C)</f>
        <v>13352.1</v>
      </c>
      <c r="P780" s="8" t="str">
        <f>_xlfn.XLOOKUP($A780,Cleaned_Hospital_Details!$A:$A,Cleaned_Hospital_Details!D:D)</f>
        <v>Tier - 3</v>
      </c>
      <c r="Q780" s="8" t="str">
        <f>_xlfn.XLOOKUP($A780,Cleaned_Hospital_Details!$A:$A,Cleaned_Hospital_Details!E:E)</f>
        <v>Tier - 1</v>
      </c>
      <c r="R780" s="8" t="str">
        <f>_xlfn.XLOOKUP($A780,Cleaned_Hospital_Details!$A:$A,Cleaned_Hospital_Details!F:F)</f>
        <v>R1012</v>
      </c>
      <c r="S780" s="15">
        <f>_xlfn.XLOOKUP($A780,Cleaned_Hospital_Details!$A:$A,Cleaned_Hospital_Details!G:G)</f>
        <v>22231</v>
      </c>
      <c r="T780" s="8">
        <f>_xlfn.XLOOKUP($A780,Cleaned_Hospital_Details!$A:$A,Cleaned_Hospital_Details!H:H)</f>
        <v>62</v>
      </c>
      <c r="U780" s="8" t="str">
        <f>_xlfn.XLOOKUP($A780,Cleaned_Hospital_Details!$A:$A,Cleaned_Hospital_Details!I:I)</f>
        <v>Old</v>
      </c>
      <c r="V780" t="str">
        <f t="shared" si="12"/>
        <v>Matt McSween</v>
      </c>
    </row>
    <row r="781" spans="1:22" ht="15.6" x14ac:dyDescent="0.3">
      <c r="A781" s="10" t="s">
        <v>817</v>
      </c>
      <c r="B781" s="8" t="str">
        <f>VLOOKUP(A781,Cleaned_Customer_Names!A780:D3115,2,0)</f>
        <v>Ms.</v>
      </c>
      <c r="C781" s="8" t="str">
        <f>VLOOKUP(A781,Cleaned_Customer_Names!A780:D3115,3,0)</f>
        <v>Emily</v>
      </c>
      <c r="D781" s="8" t="str">
        <f>VLOOKUP($A781,Cleaned_Customer_Names!$A780:$D3115,4,0)</f>
        <v>Schubert</v>
      </c>
      <c r="E781" s="22">
        <f>VLOOKUP($A781,Cleaned_Medical_Exam!$A780:$J3115,2,0)</f>
        <v>37.909999999999997</v>
      </c>
      <c r="F781" s="24">
        <f>VLOOKUP($A781,Cleaned_Medical_Exam!$A780:$J3115,3,0)</f>
        <v>5.68</v>
      </c>
      <c r="G781" s="20" t="str">
        <f>VLOOKUP($A781,Cleaned_Medical_Exam!$A780:$J3115,4,0)</f>
        <v>Yes</v>
      </c>
      <c r="H781" s="20" t="str">
        <f>VLOOKUP($A781,Cleaned_Medical_Exam!$A780:$J3115,5,0)</f>
        <v>No</v>
      </c>
      <c r="I781" s="20" t="str">
        <f>VLOOKUP($A781,Cleaned_Medical_Exam!$A780:$J3115,6,0)</f>
        <v>No</v>
      </c>
      <c r="J781" s="48">
        <f>VLOOKUP($A781,Cleaned_Medical_Exam!$A780:$J3115,7,0)</f>
        <v>0</v>
      </c>
      <c r="K781" s="8" t="str">
        <f>VLOOKUP($A781,Cleaned_Medical_Exam!$A780:$J3115,8,0)</f>
        <v>No</v>
      </c>
      <c r="L781" s="20" t="str">
        <f>VLOOKUP($A781,Cleaned_Medical_Exam!$A780:$J3115,9,0)</f>
        <v>Obesity</v>
      </c>
      <c r="M781" s="20" t="str">
        <f>VLOOKUP($A781,Cleaned_Medical_Exam!$A780:$J3115,10,0)</f>
        <v>Normal</v>
      </c>
      <c r="N781" s="48">
        <f>_xlfn.XLOOKUP(A781,Cleaned_Hospital_Details!A:A,Cleaned_Hospital_Details!B:B)</f>
        <v>2</v>
      </c>
      <c r="O781" s="49">
        <f>_xlfn.XLOOKUP($A781,Cleaned_Hospital_Details!$A:$A,Cleaned_Hospital_Details!C:C)</f>
        <v>13333.71</v>
      </c>
      <c r="P781" s="8" t="str">
        <f>_xlfn.XLOOKUP($A781,Cleaned_Hospital_Details!$A:$A,Cleaned_Hospital_Details!D:D)</f>
        <v>Tier - 3</v>
      </c>
      <c r="Q781" s="8" t="str">
        <f>_xlfn.XLOOKUP($A781,Cleaned_Hospital_Details!$A:$A,Cleaned_Hospital_Details!E:E)</f>
        <v>Tier - 2</v>
      </c>
      <c r="R781" s="8" t="str">
        <f>_xlfn.XLOOKUP($A781,Cleaned_Hospital_Details!$A:$A,Cleaned_Hospital_Details!F:F)</f>
        <v>R1012</v>
      </c>
      <c r="S781" s="15">
        <f>_xlfn.XLOOKUP($A781,Cleaned_Hospital_Details!$A:$A,Cleaned_Hospital_Details!G:G)</f>
        <v>27995</v>
      </c>
      <c r="T781" s="8">
        <f>_xlfn.XLOOKUP($A781,Cleaned_Hospital_Details!$A:$A,Cleaned_Hospital_Details!H:H)</f>
        <v>46</v>
      </c>
      <c r="U781" s="8" t="str">
        <f>_xlfn.XLOOKUP($A781,Cleaned_Hospital_Details!$A:$A,Cleaned_Hospital_Details!I:I)</f>
        <v>Adult</v>
      </c>
      <c r="V781" t="str">
        <f t="shared" si="12"/>
        <v>Emily Schubert</v>
      </c>
    </row>
    <row r="782" spans="1:22" ht="15.6" x14ac:dyDescent="0.3">
      <c r="A782" s="10" t="s">
        <v>818</v>
      </c>
      <c r="B782" s="8" t="str">
        <f>VLOOKUP(A782,Cleaned_Customer_Names!A781:D3116,2,0)</f>
        <v>Mr.</v>
      </c>
      <c r="C782" s="8" t="str">
        <f>VLOOKUP(A782,Cleaned_Customer_Names!A781:D3116,3,0)</f>
        <v>Justin</v>
      </c>
      <c r="D782" s="8" t="str">
        <f>VLOOKUP($A782,Cleaned_Customer_Names!$A781:$D3116,4,0)</f>
        <v>Lalanne</v>
      </c>
      <c r="E782" s="22">
        <f>VLOOKUP($A782,Cleaned_Medical_Exam!$A781:$J3116,2,0)</f>
        <v>54.61</v>
      </c>
      <c r="F782" s="24">
        <f>VLOOKUP($A782,Cleaned_Medical_Exam!$A781:$J3116,3,0)</f>
        <v>4.49</v>
      </c>
      <c r="G782" s="20" t="str">
        <f>VLOOKUP($A782,Cleaned_Medical_Exam!$A781:$J3116,4,0)</f>
        <v>No</v>
      </c>
      <c r="H782" s="20" t="str">
        <f>VLOOKUP($A782,Cleaned_Medical_Exam!$A781:$J3116,5,0)</f>
        <v>No</v>
      </c>
      <c r="I782" s="20" t="str">
        <f>VLOOKUP($A782,Cleaned_Medical_Exam!$A781:$J3116,6,0)</f>
        <v>No</v>
      </c>
      <c r="J782" s="48">
        <f>VLOOKUP($A782,Cleaned_Medical_Exam!$A781:$J3116,7,0)</f>
        <v>0</v>
      </c>
      <c r="K782" s="8" t="str">
        <f>VLOOKUP($A782,Cleaned_Medical_Exam!$A781:$J3116,8,0)</f>
        <v>No</v>
      </c>
      <c r="L782" s="20" t="str">
        <f>VLOOKUP($A782,Cleaned_Medical_Exam!$A781:$J3116,9,0)</f>
        <v>Obesity</v>
      </c>
      <c r="M782" s="20" t="str">
        <f>VLOOKUP($A782,Cleaned_Medical_Exam!$A781:$J3116,10,0)</f>
        <v>Normal</v>
      </c>
      <c r="N782" s="48">
        <f>_xlfn.XLOOKUP(A782,Cleaned_Hospital_Details!A:A,Cleaned_Hospital_Details!B:B)</f>
        <v>0</v>
      </c>
      <c r="O782" s="49">
        <f>_xlfn.XLOOKUP($A782,Cleaned_Hospital_Details!$A:$A,Cleaned_Hospital_Details!C:C)</f>
        <v>13292.52</v>
      </c>
      <c r="P782" s="8" t="str">
        <f>_xlfn.XLOOKUP($A782,Cleaned_Hospital_Details!$A:$A,Cleaned_Hospital_Details!D:D)</f>
        <v>Tier - 3</v>
      </c>
      <c r="Q782" s="8" t="str">
        <f>_xlfn.XLOOKUP($A782,Cleaned_Hospital_Details!$A:$A,Cleaned_Hospital_Details!E:E)</f>
        <v>Tier - 3</v>
      </c>
      <c r="R782" s="8" t="str">
        <f>_xlfn.XLOOKUP($A782,Cleaned_Hospital_Details!$A:$A,Cleaned_Hospital_Details!F:F)</f>
        <v>R1012</v>
      </c>
      <c r="S782" s="15">
        <f>_xlfn.XLOOKUP($A782,Cleaned_Hospital_Details!$A:$A,Cleaned_Hospital_Details!G:G)</f>
        <v>34516</v>
      </c>
      <c r="T782" s="8">
        <f>_xlfn.XLOOKUP($A782,Cleaned_Hospital_Details!$A:$A,Cleaned_Hospital_Details!H:H)</f>
        <v>28</v>
      </c>
      <c r="U782" s="8" t="str">
        <f>_xlfn.XLOOKUP($A782,Cleaned_Hospital_Details!$A:$A,Cleaned_Hospital_Details!I:I)</f>
        <v>Adult</v>
      </c>
      <c r="V782" t="str">
        <f t="shared" si="12"/>
        <v>Justin Lalanne</v>
      </c>
    </row>
    <row r="783" spans="1:22" ht="15.6" x14ac:dyDescent="0.3">
      <c r="A783" s="10" t="s">
        <v>819</v>
      </c>
      <c r="B783" s="8" t="str">
        <f>VLOOKUP(A783,Cleaned_Customer_Names!A782:D3117,2,0)</f>
        <v>Ms.</v>
      </c>
      <c r="C783" s="8" t="str">
        <f>VLOOKUP(A783,Cleaned_Customer_Names!A782:D3117,3,0)</f>
        <v>Shalane</v>
      </c>
      <c r="D783" s="8" t="str">
        <f>VLOOKUP($A783,Cleaned_Customer_Names!$A782:$D3117,4,0)</f>
        <v>Flanagan</v>
      </c>
      <c r="E783" s="22">
        <f>VLOOKUP($A783,Cleaned_Medical_Exam!$A782:$J3117,2,0)</f>
        <v>36.005000000000003</v>
      </c>
      <c r="F783" s="24">
        <f>VLOOKUP($A783,Cleaned_Medical_Exam!$A782:$J3117,3,0)</f>
        <v>6.9</v>
      </c>
      <c r="G783" s="20" t="str">
        <f>VLOOKUP($A783,Cleaned_Medical_Exam!$A782:$J3117,4,0)</f>
        <v>No</v>
      </c>
      <c r="H783" s="20" t="str">
        <f>VLOOKUP($A783,Cleaned_Medical_Exam!$A782:$J3117,5,0)</f>
        <v>No</v>
      </c>
      <c r="I783" s="20" t="str">
        <f>VLOOKUP($A783,Cleaned_Medical_Exam!$A782:$J3117,6,0)</f>
        <v>No</v>
      </c>
      <c r="J783" s="48">
        <f>VLOOKUP($A783,Cleaned_Medical_Exam!$A782:$J3117,7,0)</f>
        <v>0</v>
      </c>
      <c r="K783" s="8" t="str">
        <f>VLOOKUP($A783,Cleaned_Medical_Exam!$A782:$J3117,8,0)</f>
        <v>No</v>
      </c>
      <c r="L783" s="20" t="str">
        <f>VLOOKUP($A783,Cleaned_Medical_Exam!$A782:$J3117,9,0)</f>
        <v>Obesity</v>
      </c>
      <c r="M783" s="20" t="str">
        <f>VLOOKUP($A783,Cleaned_Medical_Exam!$A782:$J3117,10,0)</f>
        <v>Diabetes</v>
      </c>
      <c r="N783" s="48">
        <f>_xlfn.XLOOKUP(A783,Cleaned_Hospital_Details!A:A,Cleaned_Hospital_Details!B:B)</f>
        <v>0</v>
      </c>
      <c r="O783" s="49">
        <f>_xlfn.XLOOKUP($A783,Cleaned_Hospital_Details!$A:$A,Cleaned_Hospital_Details!C:C)</f>
        <v>13228.85</v>
      </c>
      <c r="P783" s="8" t="str">
        <f>_xlfn.XLOOKUP($A783,Cleaned_Hospital_Details!$A:$A,Cleaned_Hospital_Details!D:D)</f>
        <v>Tier - 3</v>
      </c>
      <c r="Q783" s="8" t="str">
        <f>_xlfn.XLOOKUP($A783,Cleaned_Hospital_Details!$A:$A,Cleaned_Hospital_Details!E:E)</f>
        <v>Tier - 3</v>
      </c>
      <c r="R783" s="8" t="str">
        <f>_xlfn.XLOOKUP($A783,Cleaned_Hospital_Details!$A:$A,Cleaned_Hospital_Details!F:F)</f>
        <v>R1023</v>
      </c>
      <c r="S783" s="15">
        <f>_xlfn.XLOOKUP($A783,Cleaned_Hospital_Details!$A:$A,Cleaned_Hospital_Details!G:G)</f>
        <v>22930</v>
      </c>
      <c r="T783" s="8">
        <f>_xlfn.XLOOKUP($A783,Cleaned_Hospital_Details!$A:$A,Cleaned_Hospital_Details!H:H)</f>
        <v>60</v>
      </c>
      <c r="U783" s="8" t="str">
        <f>_xlfn.XLOOKUP($A783,Cleaned_Hospital_Details!$A:$A,Cleaned_Hospital_Details!I:I)</f>
        <v>Old</v>
      </c>
      <c r="V783" t="str">
        <f t="shared" si="12"/>
        <v>Shalane Flanagan</v>
      </c>
    </row>
    <row r="784" spans="1:22" ht="15.6" x14ac:dyDescent="0.3">
      <c r="A784" s="10" t="s">
        <v>820</v>
      </c>
      <c r="B784" s="8" t="str">
        <f>VLOOKUP(A784,Cleaned_Customer_Names!A783:D3118,2,0)</f>
        <v>Ms.</v>
      </c>
      <c r="C784" s="8" t="str">
        <f>VLOOKUP(A784,Cleaned_Customer_Names!A783:D3118,3,0)</f>
        <v>Jessica</v>
      </c>
      <c r="D784" s="8" t="str">
        <f>VLOOKUP($A784,Cleaned_Customer_Names!$A783:$D3118,4,0)</f>
        <v>Arellano</v>
      </c>
      <c r="E784" s="22">
        <f>VLOOKUP($A784,Cleaned_Medical_Exam!$A783:$J3118,2,0)</f>
        <v>28.7</v>
      </c>
      <c r="F784" s="24">
        <f>VLOOKUP($A784,Cleaned_Medical_Exam!$A783:$J3118,3,0)</f>
        <v>11.52</v>
      </c>
      <c r="G784" s="20" t="str">
        <f>VLOOKUP($A784,Cleaned_Medical_Exam!$A783:$J3118,4,0)</f>
        <v>No</v>
      </c>
      <c r="H784" s="20" t="str">
        <f>VLOOKUP($A784,Cleaned_Medical_Exam!$A783:$J3118,5,0)</f>
        <v>No</v>
      </c>
      <c r="I784" s="20" t="str">
        <f>VLOOKUP($A784,Cleaned_Medical_Exam!$A783:$J3118,6,0)</f>
        <v>No</v>
      </c>
      <c r="J784" s="48">
        <f>VLOOKUP($A784,Cleaned_Medical_Exam!$A783:$J3118,7,0)</f>
        <v>0</v>
      </c>
      <c r="K784" s="8" t="str">
        <f>VLOOKUP($A784,Cleaned_Medical_Exam!$A783:$J3118,8,0)</f>
        <v>No</v>
      </c>
      <c r="L784" s="20" t="str">
        <f>VLOOKUP($A784,Cleaned_Medical_Exam!$A783:$J3118,9,0)</f>
        <v>Overweight</v>
      </c>
      <c r="M784" s="20" t="str">
        <f>VLOOKUP($A784,Cleaned_Medical_Exam!$A783:$J3118,10,0)</f>
        <v>Diabetes</v>
      </c>
      <c r="N784" s="48">
        <f>_xlfn.XLOOKUP(A784,Cleaned_Hospital_Details!A:A,Cleaned_Hospital_Details!B:B)</f>
        <v>1</v>
      </c>
      <c r="O784" s="49">
        <f>_xlfn.XLOOKUP($A784,Cleaned_Hospital_Details!$A:$A,Cleaned_Hospital_Details!C:C)</f>
        <v>13224.69</v>
      </c>
      <c r="P784" s="8" t="str">
        <f>_xlfn.XLOOKUP($A784,Cleaned_Hospital_Details!$A:$A,Cleaned_Hospital_Details!D:D)</f>
        <v>Tier - 3</v>
      </c>
      <c r="Q784" s="8" t="str">
        <f>_xlfn.XLOOKUP($A784,Cleaned_Hospital_Details!$A:$A,Cleaned_Hospital_Details!E:E)</f>
        <v>Tier - 2</v>
      </c>
      <c r="R784" s="8" t="str">
        <f>_xlfn.XLOOKUP($A784,Cleaned_Hospital_Details!$A:$A,Cleaned_Hospital_Details!F:F)</f>
        <v>R1011</v>
      </c>
      <c r="S784" s="15">
        <f>_xlfn.XLOOKUP($A784,Cleaned_Hospital_Details!$A:$A,Cleaned_Hospital_Details!G:G)</f>
        <v>22974</v>
      </c>
      <c r="T784" s="8">
        <f>_xlfn.XLOOKUP($A784,Cleaned_Hospital_Details!$A:$A,Cleaned_Hospital_Details!H:H)</f>
        <v>60</v>
      </c>
      <c r="U784" s="8" t="str">
        <f>_xlfn.XLOOKUP($A784,Cleaned_Hospital_Details!$A:$A,Cleaned_Hospital_Details!I:I)</f>
        <v>Old</v>
      </c>
      <c r="V784" t="str">
        <f t="shared" si="12"/>
        <v>Jessica Arellano</v>
      </c>
    </row>
    <row r="785" spans="1:22" ht="15.6" x14ac:dyDescent="0.3">
      <c r="A785" s="10" t="s">
        <v>821</v>
      </c>
      <c r="B785" s="8" t="str">
        <f>VLOOKUP(A785,Cleaned_Customer_Names!A784:D3119,2,0)</f>
        <v>Ms.</v>
      </c>
      <c r="C785" s="8" t="str">
        <f>VLOOKUP(A785,Cleaned_Customer_Names!A784:D3119,3,0)</f>
        <v>Melanie</v>
      </c>
      <c r="D785" s="8" t="str">
        <f>VLOOKUP($A785,Cleaned_Customer_Names!$A784:$D3119,4,0)</f>
        <v>Charette</v>
      </c>
      <c r="E785" s="22">
        <f>VLOOKUP($A785,Cleaned_Medical_Exam!$A784:$J3119,2,0)</f>
        <v>34.295000000000002</v>
      </c>
      <c r="F785" s="24">
        <f>VLOOKUP($A785,Cleaned_Medical_Exam!$A784:$J3119,3,0)</f>
        <v>11.24</v>
      </c>
      <c r="G785" s="20" t="str">
        <f>VLOOKUP($A785,Cleaned_Medical_Exam!$A784:$J3119,4,0)</f>
        <v>No</v>
      </c>
      <c r="H785" s="20" t="str">
        <f>VLOOKUP($A785,Cleaned_Medical_Exam!$A784:$J3119,5,0)</f>
        <v>No</v>
      </c>
      <c r="I785" s="20" t="str">
        <f>VLOOKUP($A785,Cleaned_Medical_Exam!$A784:$J3119,6,0)</f>
        <v>No</v>
      </c>
      <c r="J785" s="48">
        <f>VLOOKUP($A785,Cleaned_Medical_Exam!$A784:$J3119,7,0)</f>
        <v>0</v>
      </c>
      <c r="K785" s="8" t="str">
        <f>VLOOKUP($A785,Cleaned_Medical_Exam!$A784:$J3119,8,0)</f>
        <v>No</v>
      </c>
      <c r="L785" s="20" t="str">
        <f>VLOOKUP($A785,Cleaned_Medical_Exam!$A784:$J3119,9,0)</f>
        <v>Obesity</v>
      </c>
      <c r="M785" s="20" t="str">
        <f>VLOOKUP($A785,Cleaned_Medical_Exam!$A784:$J3119,10,0)</f>
        <v>Diabetes</v>
      </c>
      <c r="N785" s="48">
        <f>_xlfn.XLOOKUP(A785,Cleaned_Hospital_Details!A:A,Cleaned_Hospital_Details!B:B)</f>
        <v>2</v>
      </c>
      <c r="O785" s="49">
        <f>_xlfn.XLOOKUP($A785,Cleaned_Hospital_Details!$A:$A,Cleaned_Hospital_Details!C:C)</f>
        <v>13224.06</v>
      </c>
      <c r="P785" s="8" t="str">
        <f>_xlfn.XLOOKUP($A785,Cleaned_Hospital_Details!$A:$A,Cleaned_Hospital_Details!D:D)</f>
        <v>Tier - 3</v>
      </c>
      <c r="Q785" s="8" t="str">
        <f>_xlfn.XLOOKUP($A785,Cleaned_Hospital_Details!$A:$A,Cleaned_Hospital_Details!E:E)</f>
        <v>Tier - 3</v>
      </c>
      <c r="R785" s="8" t="str">
        <f>_xlfn.XLOOKUP($A785,Cleaned_Hospital_Details!$A:$A,Cleaned_Hospital_Details!F:F)</f>
        <v>R1024</v>
      </c>
      <c r="S785" s="15">
        <f>_xlfn.XLOOKUP($A785,Cleaned_Hospital_Details!$A:$A,Cleaned_Hospital_Details!G:G)</f>
        <v>24059</v>
      </c>
      <c r="T785" s="8">
        <f>_xlfn.XLOOKUP($A785,Cleaned_Hospital_Details!$A:$A,Cleaned_Hospital_Details!H:H)</f>
        <v>57</v>
      </c>
      <c r="U785" s="8" t="str">
        <f>_xlfn.XLOOKUP($A785,Cleaned_Hospital_Details!$A:$A,Cleaned_Hospital_Details!I:I)</f>
        <v>Old</v>
      </c>
      <c r="V785" t="str">
        <f t="shared" si="12"/>
        <v>Melanie Charette</v>
      </c>
    </row>
    <row r="786" spans="1:22" ht="15.6" x14ac:dyDescent="0.3">
      <c r="A786" s="10" t="s">
        <v>822</v>
      </c>
      <c r="B786" s="8" t="str">
        <f>VLOOKUP(A786,Cleaned_Customer_Names!A785:D3120,2,0)</f>
        <v>Ms.</v>
      </c>
      <c r="C786" s="8" t="str">
        <f>VLOOKUP(A786,Cleaned_Customer_Names!A785:D3120,3,0)</f>
        <v>Ruth</v>
      </c>
      <c r="D786" s="8" t="str">
        <f>VLOOKUP($A786,Cleaned_Customer_Names!$A785:$D3120,4,0)</f>
        <v>Pena</v>
      </c>
      <c r="E786" s="22">
        <f>VLOOKUP($A786,Cleaned_Medical_Exam!$A785:$J3120,2,0)</f>
        <v>27.55</v>
      </c>
      <c r="F786" s="24">
        <f>VLOOKUP($A786,Cleaned_Medical_Exam!$A785:$J3120,3,0)</f>
        <v>10.98</v>
      </c>
      <c r="G786" s="20" t="str">
        <f>VLOOKUP($A786,Cleaned_Medical_Exam!$A785:$J3120,4,0)</f>
        <v>No</v>
      </c>
      <c r="H786" s="20" t="str">
        <f>VLOOKUP($A786,Cleaned_Medical_Exam!$A785:$J3120,5,0)</f>
        <v>No</v>
      </c>
      <c r="I786" s="20" t="str">
        <f>VLOOKUP($A786,Cleaned_Medical_Exam!$A785:$J3120,6,0)</f>
        <v>No</v>
      </c>
      <c r="J786" s="48">
        <f>VLOOKUP($A786,Cleaned_Medical_Exam!$A785:$J3120,7,0)</f>
        <v>0</v>
      </c>
      <c r="K786" s="8" t="str">
        <f>VLOOKUP($A786,Cleaned_Medical_Exam!$A785:$J3120,8,0)</f>
        <v>No</v>
      </c>
      <c r="L786" s="20" t="str">
        <f>VLOOKUP($A786,Cleaned_Medical_Exam!$A785:$J3120,9,0)</f>
        <v>Overweight</v>
      </c>
      <c r="M786" s="20" t="str">
        <f>VLOOKUP($A786,Cleaned_Medical_Exam!$A785:$J3120,10,0)</f>
        <v>Diabetes</v>
      </c>
      <c r="N786" s="48">
        <f>_xlfn.XLOOKUP(A786,Cleaned_Hospital_Details!A:A,Cleaned_Hospital_Details!B:B)</f>
        <v>0</v>
      </c>
      <c r="O786" s="49">
        <f>_xlfn.XLOOKUP($A786,Cleaned_Hospital_Details!$A:$A,Cleaned_Hospital_Details!C:C)</f>
        <v>13217.09</v>
      </c>
      <c r="P786" s="8" t="str">
        <f>_xlfn.XLOOKUP($A786,Cleaned_Hospital_Details!$A:$A,Cleaned_Hospital_Details!D:D)</f>
        <v>Tier - 3</v>
      </c>
      <c r="Q786" s="8" t="str">
        <f>_xlfn.XLOOKUP($A786,Cleaned_Hospital_Details!$A:$A,Cleaned_Hospital_Details!E:E)</f>
        <v>Tier - 1</v>
      </c>
      <c r="R786" s="8" t="str">
        <f>_xlfn.XLOOKUP($A786,Cleaned_Hospital_Details!$A:$A,Cleaned_Hospital_Details!F:F)</f>
        <v>R1024</v>
      </c>
      <c r="S786" s="15">
        <f>_xlfn.XLOOKUP($A786,Cleaned_Hospital_Details!$A:$A,Cleaned_Hospital_Details!G:G)</f>
        <v>22987</v>
      </c>
      <c r="T786" s="8">
        <f>_xlfn.XLOOKUP($A786,Cleaned_Hospital_Details!$A:$A,Cleaned_Hospital_Details!H:H)</f>
        <v>60</v>
      </c>
      <c r="U786" s="8" t="str">
        <f>_xlfn.XLOOKUP($A786,Cleaned_Hospital_Details!$A:$A,Cleaned_Hospital_Details!I:I)</f>
        <v>Old</v>
      </c>
      <c r="V786" t="str">
        <f t="shared" si="12"/>
        <v>Ruth Pena</v>
      </c>
    </row>
    <row r="787" spans="1:22" ht="15.6" x14ac:dyDescent="0.3">
      <c r="A787" s="10" t="s">
        <v>823</v>
      </c>
      <c r="B787" s="8" t="str">
        <f>VLOOKUP(A787,Cleaned_Customer_Names!A786:D3121,2,0)</f>
        <v>Ms.</v>
      </c>
      <c r="C787" s="8" t="str">
        <f>VLOOKUP(A787,Cleaned_Customer_Names!A786:D3121,3,0)</f>
        <v>Una</v>
      </c>
      <c r="D787" s="8" t="str">
        <f>VLOOKUP($A787,Cleaned_Customer_Names!$A786:$D3121,4,0)</f>
        <v>Broderick</v>
      </c>
      <c r="E787" s="22">
        <f>VLOOKUP($A787,Cleaned_Medical_Exam!$A786:$J3121,2,0)</f>
        <v>40.700000000000003</v>
      </c>
      <c r="F787" s="24">
        <f>VLOOKUP($A787,Cleaned_Medical_Exam!$A786:$J3121,3,0)</f>
        <v>5.42</v>
      </c>
      <c r="G787" s="20" t="str">
        <f>VLOOKUP($A787,Cleaned_Medical_Exam!$A786:$J3121,4,0)</f>
        <v>No</v>
      </c>
      <c r="H787" s="20" t="str">
        <f>VLOOKUP($A787,Cleaned_Medical_Exam!$A786:$J3121,5,0)</f>
        <v>No</v>
      </c>
      <c r="I787" s="20" t="str">
        <f>VLOOKUP($A787,Cleaned_Medical_Exam!$A786:$J3121,6,0)</f>
        <v>No</v>
      </c>
      <c r="J787" s="48">
        <f>VLOOKUP($A787,Cleaned_Medical_Exam!$A786:$J3121,7,0)</f>
        <v>0</v>
      </c>
      <c r="K787" s="8" t="str">
        <f>VLOOKUP($A787,Cleaned_Medical_Exam!$A786:$J3121,8,0)</f>
        <v>No</v>
      </c>
      <c r="L787" s="20" t="str">
        <f>VLOOKUP($A787,Cleaned_Medical_Exam!$A786:$J3121,9,0)</f>
        <v>Obesity</v>
      </c>
      <c r="M787" s="20" t="str">
        <f>VLOOKUP($A787,Cleaned_Medical_Exam!$A786:$J3121,10,0)</f>
        <v>Normal</v>
      </c>
      <c r="N787" s="48">
        <f>_xlfn.XLOOKUP(A787,Cleaned_Hospital_Details!A:A,Cleaned_Hospital_Details!B:B)</f>
        <v>3</v>
      </c>
      <c r="O787" s="49">
        <f>_xlfn.XLOOKUP($A787,Cleaned_Hospital_Details!$A:$A,Cleaned_Hospital_Details!C:C)</f>
        <v>13214.43</v>
      </c>
      <c r="P787" s="8" t="str">
        <f>_xlfn.XLOOKUP($A787,Cleaned_Hospital_Details!$A:$A,Cleaned_Hospital_Details!D:D)</f>
        <v>Tier - 3</v>
      </c>
      <c r="Q787" s="8" t="str">
        <f>_xlfn.XLOOKUP($A787,Cleaned_Hospital_Details!$A:$A,Cleaned_Hospital_Details!E:E)</f>
        <v>Tier - 2</v>
      </c>
      <c r="R787" s="8" t="str">
        <f>_xlfn.XLOOKUP($A787,Cleaned_Hospital_Details!$A:$A,Cleaned_Hospital_Details!F:F)</f>
        <v>R1012</v>
      </c>
      <c r="S787" s="15">
        <f>_xlfn.XLOOKUP($A787,Cleaned_Hospital_Details!$A:$A,Cleaned_Hospital_Details!G:G)</f>
        <v>30239</v>
      </c>
      <c r="T787" s="8">
        <f>_xlfn.XLOOKUP($A787,Cleaned_Hospital_Details!$A:$A,Cleaned_Hospital_Details!H:H)</f>
        <v>40</v>
      </c>
      <c r="U787" s="8" t="str">
        <f>_xlfn.XLOOKUP($A787,Cleaned_Hospital_Details!$A:$A,Cleaned_Hospital_Details!I:I)</f>
        <v>Adult</v>
      </c>
      <c r="V787" t="str">
        <f t="shared" si="12"/>
        <v>Una Broderick</v>
      </c>
    </row>
    <row r="788" spans="1:22" ht="15.6" x14ac:dyDescent="0.3">
      <c r="A788" s="10" t="s">
        <v>824</v>
      </c>
      <c r="B788" s="8" t="str">
        <f>VLOOKUP(A788,Cleaned_Customer_Names!A787:D3122,2,0)</f>
        <v>Ms.</v>
      </c>
      <c r="C788" s="8" t="str">
        <f>VLOOKUP(A788,Cleaned_Customer_Names!A787:D3122,3,0)</f>
        <v>Taralyn</v>
      </c>
      <c r="D788" s="8" t="str">
        <f>VLOOKUP($A788,Cleaned_Customer_Names!$A787:$D3122,4,0)</f>
        <v>Summers</v>
      </c>
      <c r="E788" s="22">
        <f>VLOOKUP($A788,Cleaned_Medical_Exam!$A787:$J3122,2,0)</f>
        <v>18.335000000000001</v>
      </c>
      <c r="F788" s="24">
        <f>VLOOKUP($A788,Cleaned_Medical_Exam!$A787:$J3122,3,0)</f>
        <v>10.97</v>
      </c>
      <c r="G788" s="20" t="str">
        <f>VLOOKUP($A788,Cleaned_Medical_Exam!$A787:$J3122,4,0)</f>
        <v>No</v>
      </c>
      <c r="H788" s="20" t="str">
        <f>VLOOKUP($A788,Cleaned_Medical_Exam!$A787:$J3122,5,0)</f>
        <v>No</v>
      </c>
      <c r="I788" s="20" t="str">
        <f>VLOOKUP($A788,Cleaned_Medical_Exam!$A787:$J3122,6,0)</f>
        <v>No</v>
      </c>
      <c r="J788" s="48">
        <f>VLOOKUP($A788,Cleaned_Medical_Exam!$A787:$J3122,7,0)</f>
        <v>0</v>
      </c>
      <c r="K788" s="8" t="str">
        <f>VLOOKUP($A788,Cleaned_Medical_Exam!$A787:$J3122,8,0)</f>
        <v>No</v>
      </c>
      <c r="L788" s="20" t="str">
        <f>VLOOKUP($A788,Cleaned_Medical_Exam!$A787:$J3122,9,0)</f>
        <v>Underweight</v>
      </c>
      <c r="M788" s="20" t="str">
        <f>VLOOKUP($A788,Cleaned_Medical_Exam!$A787:$J3122,10,0)</f>
        <v>Diabetes</v>
      </c>
      <c r="N788" s="48">
        <f>_xlfn.XLOOKUP(A788,Cleaned_Hospital_Details!A:A,Cleaned_Hospital_Details!B:B)</f>
        <v>0</v>
      </c>
      <c r="O788" s="49">
        <f>_xlfn.XLOOKUP($A788,Cleaned_Hospital_Details!$A:$A,Cleaned_Hospital_Details!C:C)</f>
        <v>13204.29</v>
      </c>
      <c r="P788" s="8" t="str">
        <f>_xlfn.XLOOKUP($A788,Cleaned_Hospital_Details!$A:$A,Cleaned_Hospital_Details!D:D)</f>
        <v>Tier - 3</v>
      </c>
      <c r="Q788" s="8" t="str">
        <f>_xlfn.XLOOKUP($A788,Cleaned_Hospital_Details!$A:$A,Cleaned_Hospital_Details!E:E)</f>
        <v>Tier - 1</v>
      </c>
      <c r="R788" s="8" t="str">
        <f>_xlfn.XLOOKUP($A788,Cleaned_Hospital_Details!$A:$A,Cleaned_Hospital_Details!F:F)</f>
        <v>R1024</v>
      </c>
      <c r="S788" s="15">
        <f>_xlfn.XLOOKUP($A788,Cleaned_Hospital_Details!$A:$A,Cleaned_Hospital_Details!G:G)</f>
        <v>22863</v>
      </c>
      <c r="T788" s="8">
        <f>_xlfn.XLOOKUP($A788,Cleaned_Hospital_Details!$A:$A,Cleaned_Hospital_Details!H:H)</f>
        <v>60</v>
      </c>
      <c r="U788" s="8" t="str">
        <f>_xlfn.XLOOKUP($A788,Cleaned_Hospital_Details!$A:$A,Cleaned_Hospital_Details!I:I)</f>
        <v>Old</v>
      </c>
      <c r="V788" t="str">
        <f t="shared" si="12"/>
        <v>Taralyn Summers</v>
      </c>
    </row>
    <row r="789" spans="1:22" ht="15.6" x14ac:dyDescent="0.3">
      <c r="A789" s="10" t="s">
        <v>825</v>
      </c>
      <c r="B789" s="8" t="str">
        <f>VLOOKUP(A789,Cleaned_Customer_Names!A788:D3123,2,0)</f>
        <v>Mr.</v>
      </c>
      <c r="C789" s="8" t="str">
        <f>VLOOKUP(A789,Cleaned_Customer_Names!A788:D3123,3,0)</f>
        <v>James</v>
      </c>
      <c r="D789" s="8" t="str">
        <f>VLOOKUP($A789,Cleaned_Customer_Names!$A788:$D3123,4,0)</f>
        <v>Fisher</v>
      </c>
      <c r="E789" s="22">
        <f>VLOOKUP($A789,Cleaned_Medical_Exam!$A788:$J3123,2,0)</f>
        <v>33.914999999999999</v>
      </c>
      <c r="F789" s="24">
        <f>VLOOKUP($A789,Cleaned_Medical_Exam!$A788:$J3123,3,0)</f>
        <v>9.56</v>
      </c>
      <c r="G789" s="20" t="str">
        <f>VLOOKUP($A789,Cleaned_Medical_Exam!$A788:$J3123,4,0)</f>
        <v>Yes</v>
      </c>
      <c r="H789" s="20" t="str">
        <f>VLOOKUP($A789,Cleaned_Medical_Exam!$A788:$J3123,5,0)</f>
        <v>No</v>
      </c>
      <c r="I789" s="20" t="str">
        <f>VLOOKUP($A789,Cleaned_Medical_Exam!$A788:$J3123,6,0)</f>
        <v>No</v>
      </c>
      <c r="J789" s="48">
        <f>VLOOKUP($A789,Cleaned_Medical_Exam!$A788:$J3123,7,0)</f>
        <v>2</v>
      </c>
      <c r="K789" s="8" t="str">
        <f>VLOOKUP($A789,Cleaned_Medical_Exam!$A788:$J3123,8,0)</f>
        <v>No</v>
      </c>
      <c r="L789" s="20" t="str">
        <f>VLOOKUP($A789,Cleaned_Medical_Exam!$A788:$J3123,9,0)</f>
        <v>Obesity</v>
      </c>
      <c r="M789" s="20" t="str">
        <f>VLOOKUP($A789,Cleaned_Medical_Exam!$A788:$J3123,10,0)</f>
        <v>Diabetes</v>
      </c>
      <c r="N789" s="48">
        <f>_xlfn.XLOOKUP(A789,Cleaned_Hospital_Details!A:A,Cleaned_Hospital_Details!B:B)</f>
        <v>0</v>
      </c>
      <c r="O789" s="49">
        <f>_xlfn.XLOOKUP($A789,Cleaned_Hospital_Details!$A:$A,Cleaned_Hospital_Details!C:C)</f>
        <v>13143.86</v>
      </c>
      <c r="P789" s="8" t="str">
        <f>_xlfn.XLOOKUP($A789,Cleaned_Hospital_Details!$A:$A,Cleaned_Hospital_Details!D:D)</f>
        <v>Tier - 3</v>
      </c>
      <c r="Q789" s="8" t="str">
        <f>_xlfn.XLOOKUP($A789,Cleaned_Hospital_Details!$A:$A,Cleaned_Hospital_Details!E:E)</f>
        <v>Tier - 2</v>
      </c>
      <c r="R789" s="8" t="str">
        <f>_xlfn.XLOOKUP($A789,Cleaned_Hospital_Details!$A:$A,Cleaned_Hospital_Details!F:F)</f>
        <v>R1016</v>
      </c>
      <c r="S789" s="15">
        <f>_xlfn.XLOOKUP($A789,Cleaned_Hospital_Details!$A:$A,Cleaned_Hospital_Details!G:G)</f>
        <v>22621</v>
      </c>
      <c r="T789" s="8">
        <f>_xlfn.XLOOKUP($A789,Cleaned_Hospital_Details!$A:$A,Cleaned_Hospital_Details!H:H)</f>
        <v>61</v>
      </c>
      <c r="U789" s="8" t="str">
        <f>_xlfn.XLOOKUP($A789,Cleaned_Hospital_Details!$A:$A,Cleaned_Hospital_Details!I:I)</f>
        <v>Old</v>
      </c>
      <c r="V789" t="str">
        <f t="shared" si="12"/>
        <v>James Fisher</v>
      </c>
    </row>
    <row r="790" spans="1:22" ht="15.6" x14ac:dyDescent="0.3">
      <c r="A790" s="10" t="s">
        <v>826</v>
      </c>
      <c r="B790" s="8" t="str">
        <f>VLOOKUP(A790,Cleaned_Customer_Names!A789:D3124,2,0)</f>
        <v>Mr.</v>
      </c>
      <c r="C790" s="8" t="str">
        <f>VLOOKUP(A790,Cleaned_Customer_Names!A789:D3124,3,0)</f>
        <v>Ning</v>
      </c>
      <c r="D790" s="8" t="str">
        <f>VLOOKUP($A790,Cleaned_Customer_Names!$A789:$D3124,4,0)</f>
        <v>Zhou</v>
      </c>
      <c r="E790" s="22">
        <f>VLOOKUP($A790,Cleaned_Medical_Exam!$A789:$J3124,2,0)</f>
        <v>33.534999999999997</v>
      </c>
      <c r="F790" s="24">
        <f>VLOOKUP($A790,Cleaned_Medical_Exam!$A789:$J3124,3,0)</f>
        <v>9.4</v>
      </c>
      <c r="G790" s="20" t="str">
        <f>VLOOKUP($A790,Cleaned_Medical_Exam!$A789:$J3124,4,0)</f>
        <v>Yes</v>
      </c>
      <c r="H790" s="20" t="str">
        <f>VLOOKUP($A790,Cleaned_Medical_Exam!$A789:$J3124,5,0)</f>
        <v>No</v>
      </c>
      <c r="I790" s="20" t="str">
        <f>VLOOKUP($A790,Cleaned_Medical_Exam!$A789:$J3124,6,0)</f>
        <v>No</v>
      </c>
      <c r="J790" s="48">
        <f>VLOOKUP($A790,Cleaned_Medical_Exam!$A789:$J3124,7,0)</f>
        <v>2</v>
      </c>
      <c r="K790" s="8" t="str">
        <f>VLOOKUP($A790,Cleaned_Medical_Exam!$A789:$J3124,8,0)</f>
        <v>No</v>
      </c>
      <c r="L790" s="20" t="str">
        <f>VLOOKUP($A790,Cleaned_Medical_Exam!$A789:$J3124,9,0)</f>
        <v>Obesity</v>
      </c>
      <c r="M790" s="20" t="str">
        <f>VLOOKUP($A790,Cleaned_Medical_Exam!$A789:$J3124,10,0)</f>
        <v>Diabetes</v>
      </c>
      <c r="N790" s="48">
        <f>_xlfn.XLOOKUP(A790,Cleaned_Hospital_Details!A:A,Cleaned_Hospital_Details!B:B)</f>
        <v>0</v>
      </c>
      <c r="O790" s="49">
        <f>_xlfn.XLOOKUP($A790,Cleaned_Hospital_Details!$A:$A,Cleaned_Hospital_Details!C:C)</f>
        <v>13143.34</v>
      </c>
      <c r="P790" s="8" t="str">
        <f>_xlfn.XLOOKUP($A790,Cleaned_Hospital_Details!$A:$A,Cleaned_Hospital_Details!D:D)</f>
        <v>Tier - 3</v>
      </c>
      <c r="Q790" s="8" t="str">
        <f>_xlfn.XLOOKUP($A790,Cleaned_Hospital_Details!$A:$A,Cleaned_Hospital_Details!E:E)</f>
        <v>Tier - 2</v>
      </c>
      <c r="R790" s="8" t="str">
        <f>_xlfn.XLOOKUP($A790,Cleaned_Hospital_Details!$A:$A,Cleaned_Hospital_Details!F:F)</f>
        <v>R1020</v>
      </c>
      <c r="S790" s="15">
        <f>_xlfn.XLOOKUP($A790,Cleaned_Hospital_Details!$A:$A,Cleaned_Hospital_Details!G:G)</f>
        <v>22621</v>
      </c>
      <c r="T790" s="8">
        <f>_xlfn.XLOOKUP($A790,Cleaned_Hospital_Details!$A:$A,Cleaned_Hospital_Details!H:H)</f>
        <v>61</v>
      </c>
      <c r="U790" s="8" t="str">
        <f>_xlfn.XLOOKUP($A790,Cleaned_Hospital_Details!$A:$A,Cleaned_Hospital_Details!I:I)</f>
        <v>Old</v>
      </c>
      <c r="V790" t="str">
        <f t="shared" si="12"/>
        <v>Ning Zhou</v>
      </c>
    </row>
    <row r="791" spans="1:22" ht="15.6" x14ac:dyDescent="0.3">
      <c r="A791" s="10" t="s">
        <v>827</v>
      </c>
      <c r="B791" s="8" t="str">
        <f>VLOOKUP(A791,Cleaned_Customer_Names!A790:D3125,2,0)</f>
        <v>Mr.</v>
      </c>
      <c r="C791" s="8" t="str">
        <f>VLOOKUP(A791,Cleaned_Customer_Names!A790:D3125,3,0)</f>
        <v>Joel</v>
      </c>
      <c r="D791" s="8" t="str">
        <f>VLOOKUP($A791,Cleaned_Customer_Names!$A790:$D3125,4,0)</f>
        <v>Clarke-Ames</v>
      </c>
      <c r="E791" s="22">
        <f>VLOOKUP($A791,Cleaned_Medical_Exam!$A790:$J3125,2,0)</f>
        <v>23.655000000000001</v>
      </c>
      <c r="F791" s="24">
        <f>VLOOKUP($A791,Cleaned_Medical_Exam!$A790:$J3125,3,0)</f>
        <v>8.48</v>
      </c>
      <c r="G791" s="20" t="str">
        <f>VLOOKUP($A791,Cleaned_Medical_Exam!$A790:$J3125,4,0)</f>
        <v>Yes</v>
      </c>
      <c r="H791" s="20" t="str">
        <f>VLOOKUP($A791,Cleaned_Medical_Exam!$A790:$J3125,5,0)</f>
        <v>No</v>
      </c>
      <c r="I791" s="20" t="str">
        <f>VLOOKUP($A791,Cleaned_Medical_Exam!$A790:$J3125,6,0)</f>
        <v>No</v>
      </c>
      <c r="J791" s="48">
        <f>VLOOKUP($A791,Cleaned_Medical_Exam!$A790:$J3125,7,0)</f>
        <v>2</v>
      </c>
      <c r="K791" s="8" t="str">
        <f>VLOOKUP($A791,Cleaned_Medical_Exam!$A790:$J3125,8,0)</f>
        <v>No</v>
      </c>
      <c r="L791" s="20" t="str">
        <f>VLOOKUP($A791,Cleaned_Medical_Exam!$A790:$J3125,9,0)</f>
        <v>Healthy Weight</v>
      </c>
      <c r="M791" s="20" t="str">
        <f>VLOOKUP($A791,Cleaned_Medical_Exam!$A790:$J3125,10,0)</f>
        <v>Diabetes</v>
      </c>
      <c r="N791" s="48">
        <f>_xlfn.XLOOKUP(A791,Cleaned_Hospital_Details!A:A,Cleaned_Hospital_Details!B:B)</f>
        <v>0</v>
      </c>
      <c r="O791" s="49">
        <f>_xlfn.XLOOKUP($A791,Cleaned_Hospital_Details!$A:$A,Cleaned_Hospital_Details!C:C)</f>
        <v>13129.6</v>
      </c>
      <c r="P791" s="8" t="str">
        <f>_xlfn.XLOOKUP($A791,Cleaned_Hospital_Details!$A:$A,Cleaned_Hospital_Details!D:D)</f>
        <v>Tier - 3</v>
      </c>
      <c r="Q791" s="8" t="str">
        <f>_xlfn.XLOOKUP($A791,Cleaned_Hospital_Details!$A:$A,Cleaned_Hospital_Details!E:E)</f>
        <v>Tier - 2</v>
      </c>
      <c r="R791" s="8" t="str">
        <f>_xlfn.XLOOKUP($A791,Cleaned_Hospital_Details!$A:$A,Cleaned_Hospital_Details!F:F)</f>
        <v>R1017</v>
      </c>
      <c r="S791" s="15">
        <f>_xlfn.XLOOKUP($A791,Cleaned_Hospital_Details!$A:$A,Cleaned_Hospital_Details!G:G)</f>
        <v>22531</v>
      </c>
      <c r="T791" s="8">
        <f>_xlfn.XLOOKUP($A791,Cleaned_Hospital_Details!$A:$A,Cleaned_Hospital_Details!H:H)</f>
        <v>61</v>
      </c>
      <c r="U791" s="8" t="str">
        <f>_xlfn.XLOOKUP($A791,Cleaned_Hospital_Details!$A:$A,Cleaned_Hospital_Details!I:I)</f>
        <v>Old</v>
      </c>
      <c r="V791" t="str">
        <f t="shared" si="12"/>
        <v>Joel Clarke-Ames</v>
      </c>
    </row>
    <row r="792" spans="1:22" ht="15.6" x14ac:dyDescent="0.3">
      <c r="A792" s="10" t="s">
        <v>828</v>
      </c>
      <c r="B792" s="8" t="str">
        <f>VLOOKUP(A792,Cleaned_Customer_Names!A791:D3126,2,0)</f>
        <v>Ms.</v>
      </c>
      <c r="C792" s="8" t="str">
        <f>VLOOKUP(A792,Cleaned_Customer_Names!A791:D3126,3,0)</f>
        <v>Pamela</v>
      </c>
      <c r="D792" s="8" t="str">
        <f>VLOOKUP($A792,Cleaned_Customer_Names!$A791:$D3126,4,0)</f>
        <v>Staton</v>
      </c>
      <c r="E792" s="22">
        <f>VLOOKUP($A792,Cleaned_Medical_Exam!$A791:$J3126,2,0)</f>
        <v>28</v>
      </c>
      <c r="F792" s="24">
        <f>VLOOKUP($A792,Cleaned_Medical_Exam!$A791:$J3126,3,0)</f>
        <v>5.57</v>
      </c>
      <c r="G792" s="20" t="str">
        <f>VLOOKUP($A792,Cleaned_Medical_Exam!$A791:$J3126,4,0)</f>
        <v>No</v>
      </c>
      <c r="H792" s="20" t="str">
        <f>VLOOKUP($A792,Cleaned_Medical_Exam!$A791:$J3126,5,0)</f>
        <v>No</v>
      </c>
      <c r="I792" s="20" t="str">
        <f>VLOOKUP($A792,Cleaned_Medical_Exam!$A791:$J3126,6,0)</f>
        <v>No</v>
      </c>
      <c r="J792" s="48">
        <f>VLOOKUP($A792,Cleaned_Medical_Exam!$A791:$J3126,7,0)</f>
        <v>0</v>
      </c>
      <c r="K792" s="8" t="str">
        <f>VLOOKUP($A792,Cleaned_Medical_Exam!$A791:$J3126,8,0)</f>
        <v>No</v>
      </c>
      <c r="L792" s="20" t="str">
        <f>VLOOKUP($A792,Cleaned_Medical_Exam!$A791:$J3126,9,0)</f>
        <v>Overweight</v>
      </c>
      <c r="M792" s="20" t="str">
        <f>VLOOKUP($A792,Cleaned_Medical_Exam!$A791:$J3126,10,0)</f>
        <v>Normal</v>
      </c>
      <c r="N792" s="48">
        <f>_xlfn.XLOOKUP(A792,Cleaned_Hospital_Details!A:A,Cleaned_Hospital_Details!B:B)</f>
        <v>0</v>
      </c>
      <c r="O792" s="49">
        <f>_xlfn.XLOOKUP($A792,Cleaned_Hospital_Details!$A:$A,Cleaned_Hospital_Details!C:C)</f>
        <v>13126.68</v>
      </c>
      <c r="P792" s="8" t="str">
        <f>_xlfn.XLOOKUP($A792,Cleaned_Hospital_Details!$A:$A,Cleaned_Hospital_Details!D:D)</f>
        <v>Tier - 3</v>
      </c>
      <c r="Q792" s="8" t="str">
        <f>_xlfn.XLOOKUP($A792,Cleaned_Hospital_Details!$A:$A,Cleaned_Hospital_Details!E:E)</f>
        <v>Tier - 3</v>
      </c>
      <c r="R792" s="8" t="str">
        <f>_xlfn.XLOOKUP($A792,Cleaned_Hospital_Details!$A:$A,Cleaned_Hospital_Details!F:F)</f>
        <v>R1011</v>
      </c>
      <c r="S792" s="15">
        <f>_xlfn.XLOOKUP($A792,Cleaned_Hospital_Details!$A:$A,Cleaned_Hospital_Details!G:G)</f>
        <v>36388</v>
      </c>
      <c r="T792" s="8">
        <f>_xlfn.XLOOKUP($A792,Cleaned_Hospital_Details!$A:$A,Cleaned_Hospital_Details!H:H)</f>
        <v>23</v>
      </c>
      <c r="U792" s="8" t="str">
        <f>_xlfn.XLOOKUP($A792,Cleaned_Hospital_Details!$A:$A,Cleaned_Hospital_Details!I:I)</f>
        <v>Adult</v>
      </c>
      <c r="V792" t="str">
        <f t="shared" si="12"/>
        <v>Pamela Staton</v>
      </c>
    </row>
    <row r="793" spans="1:22" ht="15.6" x14ac:dyDescent="0.3">
      <c r="A793" s="10" t="s">
        <v>829</v>
      </c>
      <c r="B793" s="8" t="str">
        <f>VLOOKUP(A793,Cleaned_Customer_Names!A792:D3127,2,0)</f>
        <v>Ms.</v>
      </c>
      <c r="C793" s="8" t="str">
        <f>VLOOKUP(A793,Cleaned_Customer_Names!A792:D3127,3,0)</f>
        <v>Brittney</v>
      </c>
      <c r="D793" s="8" t="str">
        <f>VLOOKUP($A793,Cleaned_Customer_Names!$A792:$D3127,4,0)</f>
        <v>Forster</v>
      </c>
      <c r="E793" s="22">
        <f>VLOOKUP($A793,Cleaned_Medical_Exam!$A792:$J3127,2,0)</f>
        <v>30.23</v>
      </c>
      <c r="F793" s="24">
        <f>VLOOKUP($A793,Cleaned_Medical_Exam!$A792:$J3127,3,0)</f>
        <v>6.94</v>
      </c>
      <c r="G793" s="20" t="str">
        <f>VLOOKUP($A793,Cleaned_Medical_Exam!$A792:$J3127,4,0)</f>
        <v>Yes</v>
      </c>
      <c r="H793" s="20" t="str">
        <f>VLOOKUP($A793,Cleaned_Medical_Exam!$A792:$J3127,5,0)</f>
        <v>No</v>
      </c>
      <c r="I793" s="20" t="str">
        <f>VLOOKUP($A793,Cleaned_Medical_Exam!$A792:$J3127,6,0)</f>
        <v>Yes</v>
      </c>
      <c r="J793" s="48">
        <f>VLOOKUP($A793,Cleaned_Medical_Exam!$A792:$J3127,7,0)</f>
        <v>1</v>
      </c>
      <c r="K793" s="8" t="str">
        <f>VLOOKUP($A793,Cleaned_Medical_Exam!$A792:$J3127,8,0)</f>
        <v>No</v>
      </c>
      <c r="L793" s="20" t="str">
        <f>VLOOKUP($A793,Cleaned_Medical_Exam!$A792:$J3127,9,0)</f>
        <v>Obesity</v>
      </c>
      <c r="M793" s="20" t="str">
        <f>VLOOKUP($A793,Cleaned_Medical_Exam!$A792:$J3127,10,0)</f>
        <v>Diabetes</v>
      </c>
      <c r="N793" s="48">
        <f>_xlfn.XLOOKUP(A793,Cleaned_Hospital_Details!A:A,Cleaned_Hospital_Details!B:B)</f>
        <v>0</v>
      </c>
      <c r="O793" s="49">
        <f>_xlfn.XLOOKUP($A793,Cleaned_Hospital_Details!$A:$A,Cleaned_Hospital_Details!C:C)</f>
        <v>13116.84</v>
      </c>
      <c r="P793" s="8" t="str">
        <f>_xlfn.XLOOKUP($A793,Cleaned_Hospital_Details!$A:$A,Cleaned_Hospital_Details!D:D)</f>
        <v>Tier - 3</v>
      </c>
      <c r="Q793" s="8" t="str">
        <f>_xlfn.XLOOKUP($A793,Cleaned_Hospital_Details!$A:$A,Cleaned_Hospital_Details!E:E)</f>
        <v>Tier - 1</v>
      </c>
      <c r="R793" s="8" t="str">
        <f>_xlfn.XLOOKUP($A793,Cleaned_Hospital_Details!$A:$A,Cleaned_Hospital_Details!F:F)</f>
        <v>R1012</v>
      </c>
      <c r="S793" s="15">
        <f>_xlfn.XLOOKUP($A793,Cleaned_Hospital_Details!$A:$A,Cleaned_Hospital_Details!G:G)</f>
        <v>23268</v>
      </c>
      <c r="T793" s="8">
        <f>_xlfn.XLOOKUP($A793,Cleaned_Hospital_Details!$A:$A,Cleaned_Hospital_Details!H:H)</f>
        <v>59</v>
      </c>
      <c r="U793" s="8" t="str">
        <f>_xlfn.XLOOKUP($A793,Cleaned_Hospital_Details!$A:$A,Cleaned_Hospital_Details!I:I)</f>
        <v>Old</v>
      </c>
      <c r="V793" t="str">
        <f t="shared" si="12"/>
        <v>Brittney Forster</v>
      </c>
    </row>
    <row r="794" spans="1:22" ht="15.6" x14ac:dyDescent="0.3">
      <c r="A794" s="10" t="s">
        <v>830</v>
      </c>
      <c r="B794" s="8" t="str">
        <f>VLOOKUP(A794,Cleaned_Customer_Names!A793:D3128,2,0)</f>
        <v>Mrs.</v>
      </c>
      <c r="C794" s="8" t="str">
        <f>VLOOKUP(A794,Cleaned_Customer_Names!A793:D3128,3,0)</f>
        <v>Sheila</v>
      </c>
      <c r="D794" s="8" t="str">
        <f>VLOOKUP($A794,Cleaned_Customer_Names!$A793:$D3128,4,0)</f>
        <v>Monaghan</v>
      </c>
      <c r="E794" s="22">
        <f>VLOOKUP($A794,Cleaned_Medical_Exam!$A793:$J3128,2,0)</f>
        <v>51.14</v>
      </c>
      <c r="F794" s="24">
        <f>VLOOKUP($A794,Cleaned_Medical_Exam!$A793:$J3128,3,0)</f>
        <v>4.05</v>
      </c>
      <c r="G794" s="20" t="str">
        <f>VLOOKUP($A794,Cleaned_Medical_Exam!$A793:$J3128,4,0)</f>
        <v>No</v>
      </c>
      <c r="H794" s="20" t="str">
        <f>VLOOKUP($A794,Cleaned_Medical_Exam!$A793:$J3128,5,0)</f>
        <v>No</v>
      </c>
      <c r="I794" s="20" t="str">
        <f>VLOOKUP($A794,Cleaned_Medical_Exam!$A793:$J3128,6,0)</f>
        <v>No</v>
      </c>
      <c r="J794" s="48">
        <f>VLOOKUP($A794,Cleaned_Medical_Exam!$A793:$J3128,7,0)</f>
        <v>1</v>
      </c>
      <c r="K794" s="8" t="str">
        <f>VLOOKUP($A794,Cleaned_Medical_Exam!$A793:$J3128,8,0)</f>
        <v>No</v>
      </c>
      <c r="L794" s="20" t="str">
        <f>VLOOKUP($A794,Cleaned_Medical_Exam!$A793:$J3128,9,0)</f>
        <v>Obesity</v>
      </c>
      <c r="M794" s="20" t="str">
        <f>VLOOKUP($A794,Cleaned_Medical_Exam!$A793:$J3128,10,0)</f>
        <v>Normal</v>
      </c>
      <c r="N794" s="48">
        <f>_xlfn.XLOOKUP(A794,Cleaned_Hospital_Details!A:A,Cleaned_Hospital_Details!B:B)</f>
        <v>0</v>
      </c>
      <c r="O794" s="49">
        <f>_xlfn.XLOOKUP($A794,Cleaned_Hospital_Details!$A:$A,Cleaned_Hospital_Details!C:C)</f>
        <v>13113.51</v>
      </c>
      <c r="P794" s="8" t="str">
        <f>_xlfn.XLOOKUP($A794,Cleaned_Hospital_Details!$A:$A,Cleaned_Hospital_Details!D:D)</f>
        <v>Tier - 3</v>
      </c>
      <c r="Q794" s="8" t="str">
        <f>_xlfn.XLOOKUP($A794,Cleaned_Hospital_Details!$A:$A,Cleaned_Hospital_Details!E:E)</f>
        <v>Tier - 2</v>
      </c>
      <c r="R794" s="8" t="str">
        <f>_xlfn.XLOOKUP($A794,Cleaned_Hospital_Details!$A:$A,Cleaned_Hospital_Details!F:F)</f>
        <v>R1026</v>
      </c>
      <c r="S794" s="15">
        <f>_xlfn.XLOOKUP($A794,Cleaned_Hospital_Details!$A:$A,Cleaned_Hospital_Details!G:G)</f>
        <v>33828</v>
      </c>
      <c r="T794" s="8">
        <f>_xlfn.XLOOKUP($A794,Cleaned_Hospital_Details!$A:$A,Cleaned_Hospital_Details!H:H)</f>
        <v>30</v>
      </c>
      <c r="U794" s="8" t="str">
        <f>_xlfn.XLOOKUP($A794,Cleaned_Hospital_Details!$A:$A,Cleaned_Hospital_Details!I:I)</f>
        <v>Adult</v>
      </c>
      <c r="V794" t="str">
        <f t="shared" si="12"/>
        <v>Sheila Monaghan</v>
      </c>
    </row>
    <row r="795" spans="1:22" ht="15.6" x14ac:dyDescent="0.3">
      <c r="A795" s="10" t="s">
        <v>831</v>
      </c>
      <c r="B795" s="8" t="str">
        <f>VLOOKUP(A795,Cleaned_Customer_Names!A794:D3129,2,0)</f>
        <v>Mr.</v>
      </c>
      <c r="C795" s="8" t="str">
        <f>VLOOKUP(A795,Cleaned_Customer_Names!A794:D3129,3,0)</f>
        <v>Koji</v>
      </c>
      <c r="D795" s="8" t="str">
        <f>VLOOKUP($A795,Cleaned_Customer_Names!$A794:$D3129,4,0)</f>
        <v>Kawamoto</v>
      </c>
      <c r="E795" s="22">
        <f>VLOOKUP($A795,Cleaned_Medical_Exam!$A794:$J3129,2,0)</f>
        <v>24.32</v>
      </c>
      <c r="F795" s="24">
        <f>VLOOKUP($A795,Cleaned_Medical_Exam!$A794:$J3129,3,0)</f>
        <v>10.220000000000001</v>
      </c>
      <c r="G795" s="20" t="str">
        <f>VLOOKUP($A795,Cleaned_Medical_Exam!$A794:$J3129,4,0)</f>
        <v>No</v>
      </c>
      <c r="H795" s="20" t="str">
        <f>VLOOKUP($A795,Cleaned_Medical_Exam!$A794:$J3129,5,0)</f>
        <v>No</v>
      </c>
      <c r="I795" s="20" t="str">
        <f>VLOOKUP($A795,Cleaned_Medical_Exam!$A794:$J3129,6,0)</f>
        <v>No</v>
      </c>
      <c r="J795" s="48">
        <f>VLOOKUP($A795,Cleaned_Medical_Exam!$A794:$J3129,7,0)</f>
        <v>0</v>
      </c>
      <c r="K795" s="8" t="str">
        <f>VLOOKUP($A795,Cleaned_Medical_Exam!$A794:$J3129,8,0)</f>
        <v>No</v>
      </c>
      <c r="L795" s="20" t="str">
        <f>VLOOKUP($A795,Cleaned_Medical_Exam!$A794:$J3129,9,0)</f>
        <v>Healthy Weight</v>
      </c>
      <c r="M795" s="20" t="str">
        <f>VLOOKUP($A795,Cleaned_Medical_Exam!$A794:$J3129,10,0)</f>
        <v>Diabetes</v>
      </c>
      <c r="N795" s="48">
        <f>_xlfn.XLOOKUP(A795,Cleaned_Hospital_Details!A:A,Cleaned_Hospital_Details!B:B)</f>
        <v>1</v>
      </c>
      <c r="O795" s="49">
        <f>_xlfn.XLOOKUP($A795,Cleaned_Hospital_Details!$A:$A,Cleaned_Hospital_Details!C:C)</f>
        <v>13112.6</v>
      </c>
      <c r="P795" s="8" t="str">
        <f>_xlfn.XLOOKUP($A795,Cleaned_Hospital_Details!$A:$A,Cleaned_Hospital_Details!D:D)</f>
        <v>Tier - 3</v>
      </c>
      <c r="Q795" s="8" t="str">
        <f>_xlfn.XLOOKUP($A795,Cleaned_Hospital_Details!$A:$A,Cleaned_Hospital_Details!E:E)</f>
        <v>Tier - 3</v>
      </c>
      <c r="R795" s="8" t="str">
        <f>_xlfn.XLOOKUP($A795,Cleaned_Hospital_Details!$A:$A,Cleaned_Hospital_Details!F:F)</f>
        <v>R1012</v>
      </c>
      <c r="S795" s="15">
        <f>_xlfn.XLOOKUP($A795,Cleaned_Hospital_Details!$A:$A,Cleaned_Hospital_Details!G:G)</f>
        <v>22860</v>
      </c>
      <c r="T795" s="8">
        <f>_xlfn.XLOOKUP($A795,Cleaned_Hospital_Details!$A:$A,Cleaned_Hospital_Details!H:H)</f>
        <v>60</v>
      </c>
      <c r="U795" s="8" t="str">
        <f>_xlfn.XLOOKUP($A795,Cleaned_Hospital_Details!$A:$A,Cleaned_Hospital_Details!I:I)</f>
        <v>Old</v>
      </c>
      <c r="V795" t="str">
        <f t="shared" si="12"/>
        <v>Koji Kawamoto</v>
      </c>
    </row>
    <row r="796" spans="1:22" ht="15.6" x14ac:dyDescent="0.3">
      <c r="A796" s="10" t="s">
        <v>832</v>
      </c>
      <c r="B796" s="8" t="str">
        <f>VLOOKUP(A796,Cleaned_Customer_Names!A795:D3130,2,0)</f>
        <v>Ms.</v>
      </c>
      <c r="C796" s="8" t="str">
        <f>VLOOKUP(A796,Cleaned_Customer_Names!A795:D3130,3,0)</f>
        <v>Sarah</v>
      </c>
      <c r="D796" s="8" t="str">
        <f>VLOOKUP($A796,Cleaned_Customer_Names!$A795:$D3130,4,0)</f>
        <v>Dicharry</v>
      </c>
      <c r="E796" s="22">
        <f>VLOOKUP($A796,Cleaned_Medical_Exam!$A795:$J3130,2,0)</f>
        <v>38.06</v>
      </c>
      <c r="F796" s="24">
        <f>VLOOKUP($A796,Cleaned_Medical_Exam!$A795:$J3130,3,0)</f>
        <v>9.24</v>
      </c>
      <c r="G796" s="20" t="str">
        <f>VLOOKUP($A796,Cleaned_Medical_Exam!$A795:$J3130,4,0)</f>
        <v>No</v>
      </c>
      <c r="H796" s="20" t="str">
        <f>VLOOKUP($A796,Cleaned_Medical_Exam!$A795:$J3130,5,0)</f>
        <v>No</v>
      </c>
      <c r="I796" s="20" t="str">
        <f>VLOOKUP($A796,Cleaned_Medical_Exam!$A795:$J3130,6,0)</f>
        <v>No</v>
      </c>
      <c r="J796" s="48">
        <f>VLOOKUP($A796,Cleaned_Medical_Exam!$A795:$J3130,7,0)</f>
        <v>0</v>
      </c>
      <c r="K796" s="8" t="str">
        <f>VLOOKUP($A796,Cleaned_Medical_Exam!$A795:$J3130,8,0)</f>
        <v>No</v>
      </c>
      <c r="L796" s="20" t="str">
        <f>VLOOKUP($A796,Cleaned_Medical_Exam!$A795:$J3130,9,0)</f>
        <v>Obesity</v>
      </c>
      <c r="M796" s="20" t="str">
        <f>VLOOKUP($A796,Cleaned_Medical_Exam!$A795:$J3130,10,0)</f>
        <v>Diabetes</v>
      </c>
      <c r="N796" s="48">
        <f>_xlfn.XLOOKUP(A796,Cleaned_Hospital_Details!A:A,Cleaned_Hospital_Details!B:B)</f>
        <v>0</v>
      </c>
      <c r="O796" s="49">
        <f>_xlfn.XLOOKUP($A796,Cleaned_Hospital_Details!$A:$A,Cleaned_Hospital_Details!C:C)</f>
        <v>13110.79</v>
      </c>
      <c r="P796" s="8" t="str">
        <f>_xlfn.XLOOKUP($A796,Cleaned_Hospital_Details!$A:$A,Cleaned_Hospital_Details!D:D)</f>
        <v>Tier - 3</v>
      </c>
      <c r="Q796" s="8" t="str">
        <f>_xlfn.XLOOKUP($A796,Cleaned_Hospital_Details!$A:$A,Cleaned_Hospital_Details!E:E)</f>
        <v>Tier - 2</v>
      </c>
      <c r="R796" s="8" t="str">
        <f>_xlfn.XLOOKUP($A796,Cleaned_Hospital_Details!$A:$A,Cleaned_Hospital_Details!F:F)</f>
        <v>R1011</v>
      </c>
      <c r="S796" s="15">
        <f>_xlfn.XLOOKUP($A796,Cleaned_Hospital_Details!$A:$A,Cleaned_Hospital_Details!G:G)</f>
        <v>26236</v>
      </c>
      <c r="T796" s="8">
        <f>_xlfn.XLOOKUP($A796,Cleaned_Hospital_Details!$A:$A,Cleaned_Hospital_Details!H:H)</f>
        <v>51</v>
      </c>
      <c r="U796" s="8" t="str">
        <f>_xlfn.XLOOKUP($A796,Cleaned_Hospital_Details!$A:$A,Cleaned_Hospital_Details!I:I)</f>
        <v>Adult</v>
      </c>
      <c r="V796" t="str">
        <f t="shared" si="12"/>
        <v>Sarah Dicharry</v>
      </c>
    </row>
    <row r="797" spans="1:22" ht="15.6" x14ac:dyDescent="0.3">
      <c r="A797" s="10" t="s">
        <v>833</v>
      </c>
      <c r="B797" s="8" t="str">
        <f>VLOOKUP(A797,Cleaned_Customer_Names!A796:D3131,2,0)</f>
        <v>Mrs.</v>
      </c>
      <c r="C797" s="8" t="str">
        <f>VLOOKUP(A797,Cleaned_Customer_Names!A796:D3131,3,0)</f>
        <v>Colleen</v>
      </c>
      <c r="D797" s="8" t="str">
        <f>VLOOKUP($A797,Cleaned_Customer_Names!$A796:$D3131,4,0)</f>
        <v>Berry</v>
      </c>
      <c r="E797" s="22">
        <f>VLOOKUP($A797,Cleaned_Medical_Exam!$A796:$J3131,2,0)</f>
        <v>37.700000000000003</v>
      </c>
      <c r="F797" s="24">
        <f>VLOOKUP($A797,Cleaned_Medical_Exam!$A796:$J3131,3,0)</f>
        <v>8.6</v>
      </c>
      <c r="G797" s="20" t="str">
        <f>VLOOKUP($A797,Cleaned_Medical_Exam!$A796:$J3131,4,0)</f>
        <v>No</v>
      </c>
      <c r="H797" s="20" t="str">
        <f>VLOOKUP($A797,Cleaned_Medical_Exam!$A796:$J3131,5,0)</f>
        <v>No</v>
      </c>
      <c r="I797" s="20" t="str">
        <f>VLOOKUP($A797,Cleaned_Medical_Exam!$A796:$J3131,6,0)</f>
        <v>No</v>
      </c>
      <c r="J797" s="48">
        <f>VLOOKUP($A797,Cleaned_Medical_Exam!$A796:$J3131,7,0)</f>
        <v>0</v>
      </c>
      <c r="K797" s="8" t="str">
        <f>VLOOKUP($A797,Cleaned_Medical_Exam!$A796:$J3131,8,0)</f>
        <v>No</v>
      </c>
      <c r="L797" s="20" t="str">
        <f>VLOOKUP($A797,Cleaned_Medical_Exam!$A796:$J3131,9,0)</f>
        <v>Obesity</v>
      </c>
      <c r="M797" s="20" t="str">
        <f>VLOOKUP($A797,Cleaned_Medical_Exam!$A796:$J3131,10,0)</f>
        <v>Diabetes</v>
      </c>
      <c r="N797" s="48">
        <f>_xlfn.XLOOKUP(A797,Cleaned_Hospital_Details!A:A,Cleaned_Hospital_Details!B:B)</f>
        <v>2</v>
      </c>
      <c r="O797" s="49">
        <f>_xlfn.XLOOKUP($A797,Cleaned_Hospital_Details!$A:$A,Cleaned_Hospital_Details!C:C)</f>
        <v>13101.74</v>
      </c>
      <c r="P797" s="8" t="str">
        <f>_xlfn.XLOOKUP($A797,Cleaned_Hospital_Details!$A:$A,Cleaned_Hospital_Details!D:D)</f>
        <v>Tier - 3</v>
      </c>
      <c r="Q797" s="8" t="str">
        <f>_xlfn.XLOOKUP($A797,Cleaned_Hospital_Details!$A:$A,Cleaned_Hospital_Details!E:E)</f>
        <v>Tier - 2</v>
      </c>
      <c r="R797" s="8" t="str">
        <f>_xlfn.XLOOKUP($A797,Cleaned_Hospital_Details!$A:$A,Cleaned_Hospital_Details!F:F)</f>
        <v>R1026</v>
      </c>
      <c r="S797" s="15">
        <f>_xlfn.XLOOKUP($A797,Cleaned_Hospital_Details!$A:$A,Cleaned_Hospital_Details!G:G)</f>
        <v>28688</v>
      </c>
      <c r="T797" s="8">
        <f>_xlfn.XLOOKUP($A797,Cleaned_Hospital_Details!$A:$A,Cleaned_Hospital_Details!H:H)</f>
        <v>44</v>
      </c>
      <c r="U797" s="8" t="str">
        <f>_xlfn.XLOOKUP($A797,Cleaned_Hospital_Details!$A:$A,Cleaned_Hospital_Details!I:I)</f>
        <v>Adult</v>
      </c>
      <c r="V797" t="str">
        <f t="shared" si="12"/>
        <v>Colleen Berry</v>
      </c>
    </row>
    <row r="798" spans="1:22" ht="15.6" x14ac:dyDescent="0.3">
      <c r="A798" s="10" t="s">
        <v>834</v>
      </c>
      <c r="B798" s="8" t="str">
        <f>VLOOKUP(A798,Cleaned_Customer_Names!A797:D3132,2,0)</f>
        <v>Ms.</v>
      </c>
      <c r="C798" s="8" t="str">
        <f>VLOOKUP(A798,Cleaned_Customer_Names!A797:D3132,3,0)</f>
        <v>Deedra</v>
      </c>
      <c r="D798" s="8" t="str">
        <f>VLOOKUP($A798,Cleaned_Customer_Names!$A797:$D3132,4,0)</f>
        <v>Porfirio</v>
      </c>
      <c r="E798" s="22">
        <f>VLOOKUP($A798,Cleaned_Medical_Exam!$A797:$J3132,2,0)</f>
        <v>44</v>
      </c>
      <c r="F798" s="24">
        <f>VLOOKUP($A798,Cleaned_Medical_Exam!$A797:$J3132,3,0)</f>
        <v>9.32</v>
      </c>
      <c r="G798" s="20" t="str">
        <f>VLOOKUP($A798,Cleaned_Medical_Exam!$A797:$J3132,4,0)</f>
        <v>Yes</v>
      </c>
      <c r="H798" s="20" t="str">
        <f>VLOOKUP($A798,Cleaned_Medical_Exam!$A797:$J3132,5,0)</f>
        <v>No</v>
      </c>
      <c r="I798" s="20" t="str">
        <f>VLOOKUP($A798,Cleaned_Medical_Exam!$A797:$J3132,6,0)</f>
        <v>No</v>
      </c>
      <c r="J798" s="48">
        <f>VLOOKUP($A798,Cleaned_Medical_Exam!$A797:$J3132,7,0)</f>
        <v>2</v>
      </c>
      <c r="K798" s="8" t="str">
        <f>VLOOKUP($A798,Cleaned_Medical_Exam!$A797:$J3132,8,0)</f>
        <v>No</v>
      </c>
      <c r="L798" s="20" t="str">
        <f>VLOOKUP($A798,Cleaned_Medical_Exam!$A797:$J3132,9,0)</f>
        <v>Obesity</v>
      </c>
      <c r="M798" s="20" t="str">
        <f>VLOOKUP($A798,Cleaned_Medical_Exam!$A797:$J3132,10,0)</f>
        <v>Diabetes</v>
      </c>
      <c r="N798" s="48">
        <f>_xlfn.XLOOKUP(A798,Cleaned_Hospital_Details!A:A,Cleaned_Hospital_Details!B:B)</f>
        <v>0</v>
      </c>
      <c r="O798" s="49">
        <f>_xlfn.XLOOKUP($A798,Cleaned_Hospital_Details!$A:$A,Cleaned_Hospital_Details!C:C)</f>
        <v>13063.88</v>
      </c>
      <c r="P798" s="8" t="str">
        <f>_xlfn.XLOOKUP($A798,Cleaned_Hospital_Details!$A:$A,Cleaned_Hospital_Details!D:D)</f>
        <v>Tier - 3</v>
      </c>
      <c r="Q798" s="8" t="str">
        <f>_xlfn.XLOOKUP($A798,Cleaned_Hospital_Details!$A:$A,Cleaned_Hospital_Details!E:E)</f>
        <v>Tier - 2</v>
      </c>
      <c r="R798" s="8" t="str">
        <f>_xlfn.XLOOKUP($A798,Cleaned_Hospital_Details!$A:$A,Cleaned_Hospital_Details!F:F)</f>
        <v>R1011</v>
      </c>
      <c r="S798" s="15">
        <f>_xlfn.XLOOKUP($A798,Cleaned_Hospital_Details!$A:$A,Cleaned_Hospital_Details!G:G)</f>
        <v>22591</v>
      </c>
      <c r="T798" s="8">
        <f>_xlfn.XLOOKUP($A798,Cleaned_Hospital_Details!$A:$A,Cleaned_Hospital_Details!H:H)</f>
        <v>61</v>
      </c>
      <c r="U798" s="8" t="str">
        <f>_xlfn.XLOOKUP($A798,Cleaned_Hospital_Details!$A:$A,Cleaned_Hospital_Details!I:I)</f>
        <v>Old</v>
      </c>
      <c r="V798" t="str">
        <f t="shared" si="12"/>
        <v>Deedra Porfirio</v>
      </c>
    </row>
    <row r="799" spans="1:22" ht="15.6" x14ac:dyDescent="0.3">
      <c r="A799" s="10" t="s">
        <v>835</v>
      </c>
      <c r="B799" s="8" t="str">
        <f>VLOOKUP(A799,Cleaned_Customer_Names!A798:D3133,2,0)</f>
        <v>Mrs.</v>
      </c>
      <c r="C799" s="8" t="str">
        <f>VLOOKUP(A799,Cleaned_Customer_Names!A798:D3133,3,0)</f>
        <v>Kulwinder</v>
      </c>
      <c r="D799" s="8" t="str">
        <f>VLOOKUP($A799,Cleaned_Customer_Names!$A798:$D3133,4,0)</f>
        <v>Thind</v>
      </c>
      <c r="E799" s="22">
        <f>VLOOKUP($A799,Cleaned_Medical_Exam!$A798:$J3133,2,0)</f>
        <v>41.45</v>
      </c>
      <c r="F799" s="24">
        <f>VLOOKUP($A799,Cleaned_Medical_Exam!$A798:$J3133,3,0)</f>
        <v>6.12</v>
      </c>
      <c r="G799" s="20" t="str">
        <f>VLOOKUP($A799,Cleaned_Medical_Exam!$A798:$J3133,4,0)</f>
        <v>Yes</v>
      </c>
      <c r="H799" s="20" t="str">
        <f>VLOOKUP($A799,Cleaned_Medical_Exam!$A798:$J3133,5,0)</f>
        <v>No</v>
      </c>
      <c r="I799" s="20" t="str">
        <f>VLOOKUP($A799,Cleaned_Medical_Exam!$A798:$J3133,6,0)</f>
        <v>No</v>
      </c>
      <c r="J799" s="48">
        <f>VLOOKUP($A799,Cleaned_Medical_Exam!$A798:$J3133,7,0)</f>
        <v>0</v>
      </c>
      <c r="K799" s="8" t="str">
        <f>VLOOKUP($A799,Cleaned_Medical_Exam!$A798:$J3133,8,0)</f>
        <v>No</v>
      </c>
      <c r="L799" s="20" t="str">
        <f>VLOOKUP($A799,Cleaned_Medical_Exam!$A798:$J3133,9,0)</f>
        <v>Obesity</v>
      </c>
      <c r="M799" s="20" t="str">
        <f>VLOOKUP($A799,Cleaned_Medical_Exam!$A798:$J3133,10,0)</f>
        <v>Prediabetes</v>
      </c>
      <c r="N799" s="48">
        <f>_xlfn.XLOOKUP(A799,Cleaned_Hospital_Details!A:A,Cleaned_Hospital_Details!B:B)</f>
        <v>3</v>
      </c>
      <c r="O799" s="49">
        <f>_xlfn.XLOOKUP($A799,Cleaned_Hospital_Details!$A:$A,Cleaned_Hospital_Details!C:C)</f>
        <v>13051.22</v>
      </c>
      <c r="P799" s="8" t="str">
        <f>_xlfn.XLOOKUP($A799,Cleaned_Hospital_Details!$A:$A,Cleaned_Hospital_Details!D:D)</f>
        <v>Tier - 3</v>
      </c>
      <c r="Q799" s="8" t="str">
        <f>_xlfn.XLOOKUP($A799,Cleaned_Hospital_Details!$A:$A,Cleaned_Hospital_Details!E:E)</f>
        <v>Tier - 1</v>
      </c>
      <c r="R799" s="8" t="str">
        <f>_xlfn.XLOOKUP($A799,Cleaned_Hospital_Details!$A:$A,Cleaned_Hospital_Details!F:F)</f>
        <v>R1026</v>
      </c>
      <c r="S799" s="15">
        <f>_xlfn.XLOOKUP($A799,Cleaned_Hospital_Details!$A:$A,Cleaned_Hospital_Details!G:G)</f>
        <v>31346</v>
      </c>
      <c r="T799" s="8">
        <f>_xlfn.XLOOKUP($A799,Cleaned_Hospital_Details!$A:$A,Cleaned_Hospital_Details!H:H)</f>
        <v>37</v>
      </c>
      <c r="U799" s="8" t="str">
        <f>_xlfn.XLOOKUP($A799,Cleaned_Hospital_Details!$A:$A,Cleaned_Hospital_Details!I:I)</f>
        <v>Adult</v>
      </c>
      <c r="V799" t="str">
        <f t="shared" si="12"/>
        <v>Kulwinder Thind</v>
      </c>
    </row>
    <row r="800" spans="1:22" ht="15.6" x14ac:dyDescent="0.3">
      <c r="A800" s="10" t="s">
        <v>836</v>
      </c>
      <c r="B800" s="8" t="str">
        <f>VLOOKUP(A800,Cleaned_Customer_Names!A799:D3134,2,0)</f>
        <v>Ms.</v>
      </c>
      <c r="C800" s="8" t="str">
        <f>VLOOKUP(A800,Cleaned_Customer_Names!A799:D3134,3,0)</f>
        <v>Ann</v>
      </c>
      <c r="D800" s="8" t="str">
        <f>VLOOKUP($A800,Cleaned_Customer_Names!$A799:$D3134,4,0)</f>
        <v>Ryan</v>
      </c>
      <c r="E800" s="22">
        <f>VLOOKUP($A800,Cleaned_Medical_Exam!$A799:$J3134,2,0)</f>
        <v>25.364999999999998</v>
      </c>
      <c r="F800" s="24">
        <f>VLOOKUP($A800,Cleaned_Medical_Exam!$A799:$J3134,3,0)</f>
        <v>9.19</v>
      </c>
      <c r="G800" s="20" t="str">
        <f>VLOOKUP($A800,Cleaned_Medical_Exam!$A799:$J3134,4,0)</f>
        <v>Yes</v>
      </c>
      <c r="H800" s="20" t="str">
        <f>VLOOKUP($A800,Cleaned_Medical_Exam!$A799:$J3134,5,0)</f>
        <v>No</v>
      </c>
      <c r="I800" s="20" t="str">
        <f>VLOOKUP($A800,Cleaned_Medical_Exam!$A799:$J3134,6,0)</f>
        <v>No</v>
      </c>
      <c r="J800" s="48">
        <f>VLOOKUP($A800,Cleaned_Medical_Exam!$A799:$J3134,7,0)</f>
        <v>0</v>
      </c>
      <c r="K800" s="8" t="str">
        <f>VLOOKUP($A800,Cleaned_Medical_Exam!$A799:$J3134,8,0)</f>
        <v>No</v>
      </c>
      <c r="L800" s="20" t="str">
        <f>VLOOKUP($A800,Cleaned_Medical_Exam!$A799:$J3134,9,0)</f>
        <v>Overweight</v>
      </c>
      <c r="M800" s="20" t="str">
        <f>VLOOKUP($A800,Cleaned_Medical_Exam!$A799:$J3134,10,0)</f>
        <v>Diabetes</v>
      </c>
      <c r="N800" s="48">
        <f>_xlfn.XLOOKUP(A800,Cleaned_Hospital_Details!A:A,Cleaned_Hospital_Details!B:B)</f>
        <v>3</v>
      </c>
      <c r="O800" s="49">
        <f>_xlfn.XLOOKUP($A800,Cleaned_Hospital_Details!$A:$A,Cleaned_Hospital_Details!C:C)</f>
        <v>13047.33</v>
      </c>
      <c r="P800" s="8" t="str">
        <f>_xlfn.XLOOKUP($A800,Cleaned_Hospital_Details!$A:$A,Cleaned_Hospital_Details!D:D)</f>
        <v>Tier - 3</v>
      </c>
      <c r="Q800" s="8" t="str">
        <f>_xlfn.XLOOKUP($A800,Cleaned_Hospital_Details!$A:$A,Cleaned_Hospital_Details!E:E)</f>
        <v>Tier - 3</v>
      </c>
      <c r="R800" s="8" t="str">
        <f>_xlfn.XLOOKUP($A800,Cleaned_Hospital_Details!$A:$A,Cleaned_Hospital_Details!F:F)</f>
        <v>R1024</v>
      </c>
      <c r="S800" s="15">
        <f>_xlfn.XLOOKUP($A800,Cleaned_Hospital_Details!$A:$A,Cleaned_Hospital_Details!G:G)</f>
        <v>24690</v>
      </c>
      <c r="T800" s="8">
        <f>_xlfn.XLOOKUP($A800,Cleaned_Hospital_Details!$A:$A,Cleaned_Hospital_Details!H:H)</f>
        <v>55</v>
      </c>
      <c r="U800" s="8" t="str">
        <f>_xlfn.XLOOKUP($A800,Cleaned_Hospital_Details!$A:$A,Cleaned_Hospital_Details!I:I)</f>
        <v>Old</v>
      </c>
      <c r="V800" t="str">
        <f t="shared" si="12"/>
        <v>Ann Ryan</v>
      </c>
    </row>
    <row r="801" spans="1:22" ht="15.6" x14ac:dyDescent="0.3">
      <c r="A801" s="10" t="s">
        <v>837</v>
      </c>
      <c r="B801" s="8" t="str">
        <f>VLOOKUP(A801,Cleaned_Customer_Names!A800:D3135,2,0)</f>
        <v>Ms.</v>
      </c>
      <c r="C801" s="8" t="str">
        <f>VLOOKUP(A801,Cleaned_Customer_Names!A800:D3135,3,0)</f>
        <v>Sarah</v>
      </c>
      <c r="D801" s="8" t="str">
        <f>VLOOKUP($A801,Cleaned_Customer_Names!$A800:$D3135,4,0)</f>
        <v>Horn</v>
      </c>
      <c r="E801" s="22">
        <f>VLOOKUP($A801,Cleaned_Medical_Exam!$A800:$J3135,2,0)</f>
        <v>34.56</v>
      </c>
      <c r="F801" s="24">
        <f>VLOOKUP($A801,Cleaned_Medical_Exam!$A800:$J3135,3,0)</f>
        <v>5.84</v>
      </c>
      <c r="G801" s="20" t="str">
        <f>VLOOKUP($A801,Cleaned_Medical_Exam!$A800:$J3135,4,0)</f>
        <v>Yes</v>
      </c>
      <c r="H801" s="20" t="str">
        <f>VLOOKUP($A801,Cleaned_Medical_Exam!$A800:$J3135,5,0)</f>
        <v>No</v>
      </c>
      <c r="I801" s="20" t="str">
        <f>VLOOKUP($A801,Cleaned_Medical_Exam!$A800:$J3135,6,0)</f>
        <v>Yes</v>
      </c>
      <c r="J801" s="48">
        <f>VLOOKUP($A801,Cleaned_Medical_Exam!$A800:$J3135,7,0)</f>
        <v>1</v>
      </c>
      <c r="K801" s="8" t="str">
        <f>VLOOKUP($A801,Cleaned_Medical_Exam!$A800:$J3135,8,0)</f>
        <v>No</v>
      </c>
      <c r="L801" s="20" t="str">
        <f>VLOOKUP($A801,Cleaned_Medical_Exam!$A800:$J3135,9,0)</f>
        <v>Obesity</v>
      </c>
      <c r="M801" s="20" t="str">
        <f>VLOOKUP($A801,Cleaned_Medical_Exam!$A800:$J3135,10,0)</f>
        <v>Prediabetes</v>
      </c>
      <c r="N801" s="48">
        <f>_xlfn.XLOOKUP(A801,Cleaned_Hospital_Details!A:A,Cleaned_Hospital_Details!B:B)</f>
        <v>0</v>
      </c>
      <c r="O801" s="49">
        <f>_xlfn.XLOOKUP($A801,Cleaned_Hospital_Details!$A:$A,Cleaned_Hospital_Details!C:C)</f>
        <v>13044.41</v>
      </c>
      <c r="P801" s="8" t="str">
        <f>_xlfn.XLOOKUP($A801,Cleaned_Hospital_Details!$A:$A,Cleaned_Hospital_Details!D:D)</f>
        <v>Tier - 3</v>
      </c>
      <c r="Q801" s="8" t="str">
        <f>_xlfn.XLOOKUP($A801,Cleaned_Hospital_Details!$A:$A,Cleaned_Hospital_Details!E:E)</f>
        <v>Tier - 1</v>
      </c>
      <c r="R801" s="8" t="str">
        <f>_xlfn.XLOOKUP($A801,Cleaned_Hospital_Details!$A:$A,Cleaned_Hospital_Details!F:F)</f>
        <v>R1012</v>
      </c>
      <c r="S801" s="15">
        <f>_xlfn.XLOOKUP($A801,Cleaned_Hospital_Details!$A:$A,Cleaned_Hospital_Details!G:G)</f>
        <v>25469</v>
      </c>
      <c r="T801" s="8">
        <f>_xlfn.XLOOKUP($A801,Cleaned_Hospital_Details!$A:$A,Cleaned_Hospital_Details!H:H)</f>
        <v>53</v>
      </c>
      <c r="U801" s="8" t="str">
        <f>_xlfn.XLOOKUP($A801,Cleaned_Hospital_Details!$A:$A,Cleaned_Hospital_Details!I:I)</f>
        <v>Adult</v>
      </c>
      <c r="V801" t="str">
        <f t="shared" si="12"/>
        <v>Sarah Horn</v>
      </c>
    </row>
    <row r="802" spans="1:22" ht="15.6" x14ac:dyDescent="0.3">
      <c r="A802" s="10" t="s">
        <v>838</v>
      </c>
      <c r="B802" s="8" t="str">
        <f>VLOOKUP(A802,Cleaned_Customer_Names!A801:D3136,2,0)</f>
        <v>Ms.</v>
      </c>
      <c r="C802" s="8" t="str">
        <f>VLOOKUP(A802,Cleaned_Customer_Names!A801:D3136,3,0)</f>
        <v>Apryl</v>
      </c>
      <c r="D802" s="8" t="str">
        <f>VLOOKUP($A802,Cleaned_Customer_Names!$A801:$D3136,4,0)</f>
        <v>Sabadosa</v>
      </c>
      <c r="E802" s="22">
        <f>VLOOKUP($A802,Cleaned_Medical_Exam!$A801:$J3136,2,0)</f>
        <v>28.2</v>
      </c>
      <c r="F802" s="24">
        <f>VLOOKUP($A802,Cleaned_Medical_Exam!$A801:$J3136,3,0)</f>
        <v>7.19</v>
      </c>
      <c r="G802" s="20" t="str">
        <f>VLOOKUP($A802,Cleaned_Medical_Exam!$A801:$J3136,4,0)</f>
        <v>Yes</v>
      </c>
      <c r="H802" s="20" t="str">
        <f>VLOOKUP($A802,Cleaned_Medical_Exam!$A801:$J3136,5,0)</f>
        <v>No</v>
      </c>
      <c r="I802" s="20" t="str">
        <f>VLOOKUP($A802,Cleaned_Medical_Exam!$A801:$J3136,6,0)</f>
        <v>No</v>
      </c>
      <c r="J802" s="48">
        <f>VLOOKUP($A802,Cleaned_Medical_Exam!$A801:$J3136,7,0)</f>
        <v>2</v>
      </c>
      <c r="K802" s="8" t="str">
        <f>VLOOKUP($A802,Cleaned_Medical_Exam!$A801:$J3136,8,0)</f>
        <v>No</v>
      </c>
      <c r="L802" s="20" t="str">
        <f>VLOOKUP($A802,Cleaned_Medical_Exam!$A801:$J3136,9,0)</f>
        <v>Overweight</v>
      </c>
      <c r="M802" s="20" t="str">
        <f>VLOOKUP($A802,Cleaned_Medical_Exam!$A801:$J3136,10,0)</f>
        <v>Diabetes</v>
      </c>
      <c r="N802" s="48">
        <f>_xlfn.XLOOKUP(A802,Cleaned_Hospital_Details!A:A,Cleaned_Hospital_Details!B:B)</f>
        <v>0</v>
      </c>
      <c r="O802" s="49">
        <f>_xlfn.XLOOKUP($A802,Cleaned_Hospital_Details!$A:$A,Cleaned_Hospital_Details!C:C)</f>
        <v>13041.92</v>
      </c>
      <c r="P802" s="8" t="str">
        <f>_xlfn.XLOOKUP($A802,Cleaned_Hospital_Details!$A:$A,Cleaned_Hospital_Details!D:D)</f>
        <v>Tier - 3</v>
      </c>
      <c r="Q802" s="8" t="str">
        <f>_xlfn.XLOOKUP($A802,Cleaned_Hospital_Details!$A:$A,Cleaned_Hospital_Details!E:E)</f>
        <v>Tier - 1</v>
      </c>
      <c r="R802" s="8" t="str">
        <f>_xlfn.XLOOKUP($A802,Cleaned_Hospital_Details!$A:$A,Cleaned_Hospital_Details!F:F)</f>
        <v>R1011</v>
      </c>
      <c r="S802" s="15">
        <f>_xlfn.XLOOKUP($A802,Cleaned_Hospital_Details!$A:$A,Cleaned_Hospital_Details!G:G)</f>
        <v>22594</v>
      </c>
      <c r="T802" s="8">
        <f>_xlfn.XLOOKUP($A802,Cleaned_Hospital_Details!$A:$A,Cleaned_Hospital_Details!H:H)</f>
        <v>61</v>
      </c>
      <c r="U802" s="8" t="str">
        <f>_xlfn.XLOOKUP($A802,Cleaned_Hospital_Details!$A:$A,Cleaned_Hospital_Details!I:I)</f>
        <v>Old</v>
      </c>
      <c r="V802" t="str">
        <f t="shared" si="12"/>
        <v>Apryl Sabadosa</v>
      </c>
    </row>
    <row r="803" spans="1:22" ht="15.6" x14ac:dyDescent="0.3">
      <c r="A803" s="10" t="s">
        <v>839</v>
      </c>
      <c r="B803" s="8" t="str">
        <f>VLOOKUP(A803,Cleaned_Customer_Names!A802:D3137,2,0)</f>
        <v>Mrs.</v>
      </c>
      <c r="C803" s="8" t="str">
        <f>VLOOKUP(A803,Cleaned_Customer_Names!A802:D3137,3,0)</f>
        <v>Ilana</v>
      </c>
      <c r="D803" s="8" t="str">
        <f>VLOOKUP($A803,Cleaned_Customer_Names!$A802:$D3137,4,0)</f>
        <v>Casady</v>
      </c>
      <c r="E803" s="22">
        <f>VLOOKUP($A803,Cleaned_Medical_Exam!$A802:$J3137,2,0)</f>
        <v>30.43</v>
      </c>
      <c r="F803" s="24">
        <f>VLOOKUP($A803,Cleaned_Medical_Exam!$A802:$J3137,3,0)</f>
        <v>9.39</v>
      </c>
      <c r="G803" s="20" t="str">
        <f>VLOOKUP($A803,Cleaned_Medical_Exam!$A802:$J3137,4,0)</f>
        <v>No</v>
      </c>
      <c r="H803" s="20" t="str">
        <f>VLOOKUP($A803,Cleaned_Medical_Exam!$A802:$J3137,5,0)</f>
        <v>No</v>
      </c>
      <c r="I803" s="20" t="str">
        <f>VLOOKUP($A803,Cleaned_Medical_Exam!$A802:$J3137,6,0)</f>
        <v>No</v>
      </c>
      <c r="J803" s="48">
        <f>VLOOKUP($A803,Cleaned_Medical_Exam!$A802:$J3137,7,0)</f>
        <v>0</v>
      </c>
      <c r="K803" s="8" t="str">
        <f>VLOOKUP($A803,Cleaned_Medical_Exam!$A802:$J3137,8,0)</f>
        <v>No</v>
      </c>
      <c r="L803" s="20" t="str">
        <f>VLOOKUP($A803,Cleaned_Medical_Exam!$A802:$J3137,9,0)</f>
        <v>Obesity</v>
      </c>
      <c r="M803" s="20" t="str">
        <f>VLOOKUP($A803,Cleaned_Medical_Exam!$A802:$J3137,10,0)</f>
        <v>Diabetes</v>
      </c>
      <c r="N803" s="48">
        <f>_xlfn.XLOOKUP(A803,Cleaned_Hospital_Details!A:A,Cleaned_Hospital_Details!B:B)</f>
        <v>0</v>
      </c>
      <c r="O803" s="49">
        <f>_xlfn.XLOOKUP($A803,Cleaned_Hospital_Details!$A:$A,Cleaned_Hospital_Details!C:C)</f>
        <v>13023.93</v>
      </c>
      <c r="P803" s="8" t="str">
        <f>_xlfn.XLOOKUP($A803,Cleaned_Hospital_Details!$A:$A,Cleaned_Hospital_Details!D:D)</f>
        <v>Tier - 3</v>
      </c>
      <c r="Q803" s="8" t="str">
        <f>_xlfn.XLOOKUP($A803,Cleaned_Hospital_Details!$A:$A,Cleaned_Hospital_Details!E:E)</f>
        <v>Tier - 2</v>
      </c>
      <c r="R803" s="8" t="str">
        <f>_xlfn.XLOOKUP($A803,Cleaned_Hospital_Details!$A:$A,Cleaned_Hospital_Details!F:F)</f>
        <v>R1025</v>
      </c>
      <c r="S803" s="15">
        <f>_xlfn.XLOOKUP($A803,Cleaned_Hospital_Details!$A:$A,Cleaned_Hospital_Details!G:G)</f>
        <v>24050</v>
      </c>
      <c r="T803" s="8">
        <f>_xlfn.XLOOKUP($A803,Cleaned_Hospital_Details!$A:$A,Cleaned_Hospital_Details!H:H)</f>
        <v>57</v>
      </c>
      <c r="U803" s="8" t="str">
        <f>_xlfn.XLOOKUP($A803,Cleaned_Hospital_Details!$A:$A,Cleaned_Hospital_Details!I:I)</f>
        <v>Old</v>
      </c>
      <c r="V803" t="str">
        <f t="shared" si="12"/>
        <v>Ilana Casady</v>
      </c>
    </row>
    <row r="804" spans="1:22" ht="15.6" x14ac:dyDescent="0.3">
      <c r="A804" s="10" t="s">
        <v>840</v>
      </c>
      <c r="B804" s="8" t="str">
        <f>VLOOKUP(A804,Cleaned_Customer_Names!A803:D3138,2,0)</f>
        <v>Ms.</v>
      </c>
      <c r="C804" s="8" t="str">
        <f>VLOOKUP(A804,Cleaned_Customer_Names!A803:D3138,3,0)</f>
        <v>Katherine</v>
      </c>
      <c r="D804" s="8" t="str">
        <f>VLOOKUP($A804,Cleaned_Customer_Names!$A803:$D3138,4,0)</f>
        <v>Phillips</v>
      </c>
      <c r="E804" s="22">
        <f>VLOOKUP($A804,Cleaned_Medical_Exam!$A803:$J3138,2,0)</f>
        <v>32.395000000000003</v>
      </c>
      <c r="F804" s="24">
        <f>VLOOKUP($A804,Cleaned_Medical_Exam!$A803:$J3138,3,0)</f>
        <v>4.2699999999999996</v>
      </c>
      <c r="G804" s="20" t="str">
        <f>VLOOKUP($A804,Cleaned_Medical_Exam!$A803:$J3138,4,0)</f>
        <v>Yes</v>
      </c>
      <c r="H804" s="20" t="str">
        <f>VLOOKUP($A804,Cleaned_Medical_Exam!$A803:$J3138,5,0)</f>
        <v>No</v>
      </c>
      <c r="I804" s="20" t="str">
        <f>VLOOKUP($A804,Cleaned_Medical_Exam!$A803:$J3138,6,0)</f>
        <v>No</v>
      </c>
      <c r="J804" s="48">
        <f>VLOOKUP($A804,Cleaned_Medical_Exam!$A803:$J3138,7,0)</f>
        <v>1</v>
      </c>
      <c r="K804" s="8" t="str">
        <f>VLOOKUP($A804,Cleaned_Medical_Exam!$A803:$J3138,8,0)</f>
        <v>No</v>
      </c>
      <c r="L804" s="20" t="str">
        <f>VLOOKUP($A804,Cleaned_Medical_Exam!$A803:$J3138,9,0)</f>
        <v>Obesity</v>
      </c>
      <c r="M804" s="20" t="str">
        <f>VLOOKUP($A804,Cleaned_Medical_Exam!$A803:$J3138,10,0)</f>
        <v>Normal</v>
      </c>
      <c r="N804" s="48">
        <f>_xlfn.XLOOKUP(A804,Cleaned_Hospital_Details!A:A,Cleaned_Hospital_Details!B:B)</f>
        <v>1</v>
      </c>
      <c r="O804" s="49">
        <f>_xlfn.XLOOKUP($A804,Cleaned_Hospital_Details!$A:$A,Cleaned_Hospital_Details!C:C)</f>
        <v>13019.16</v>
      </c>
      <c r="P804" s="8" t="str">
        <f>_xlfn.XLOOKUP($A804,Cleaned_Hospital_Details!$A:$A,Cleaned_Hospital_Details!D:D)</f>
        <v>Tier - 3</v>
      </c>
      <c r="Q804" s="8" t="str">
        <f>_xlfn.XLOOKUP($A804,Cleaned_Hospital_Details!$A:$A,Cleaned_Hospital_Details!E:E)</f>
        <v>Tier - 1</v>
      </c>
      <c r="R804" s="8" t="str">
        <f>_xlfn.XLOOKUP($A804,Cleaned_Hospital_Details!$A:$A,Cleaned_Hospital_Details!F:F)</f>
        <v>R1024</v>
      </c>
      <c r="S804" s="15">
        <f>_xlfn.XLOOKUP($A804,Cleaned_Hospital_Details!$A:$A,Cleaned_Hospital_Details!G:G)</f>
        <v>23643</v>
      </c>
      <c r="T804" s="8">
        <f>_xlfn.XLOOKUP($A804,Cleaned_Hospital_Details!$A:$A,Cleaned_Hospital_Details!H:H)</f>
        <v>58</v>
      </c>
      <c r="U804" s="8" t="str">
        <f>_xlfn.XLOOKUP($A804,Cleaned_Hospital_Details!$A:$A,Cleaned_Hospital_Details!I:I)</f>
        <v>Old</v>
      </c>
      <c r="V804" t="str">
        <f t="shared" si="12"/>
        <v>Katherine Phillips</v>
      </c>
    </row>
    <row r="805" spans="1:22" ht="15.6" x14ac:dyDescent="0.3">
      <c r="A805" s="10" t="s">
        <v>841</v>
      </c>
      <c r="B805" s="8" t="str">
        <f>VLOOKUP(A805,Cleaned_Customer_Names!A804:D3139,2,0)</f>
        <v>Ms.</v>
      </c>
      <c r="C805" s="8" t="str">
        <f>VLOOKUP(A805,Cleaned_Customer_Names!A804:D3139,3,0)</f>
        <v>Katherine</v>
      </c>
      <c r="D805" s="8" t="str">
        <f>VLOOKUP($A805,Cleaned_Customer_Names!$A804:$D3139,4,0)</f>
        <v>Ahokas</v>
      </c>
      <c r="E805" s="22">
        <f>VLOOKUP($A805,Cleaned_Medical_Exam!$A804:$J3139,2,0)</f>
        <v>24.035</v>
      </c>
      <c r="F805" s="24">
        <f>VLOOKUP($A805,Cleaned_Medical_Exam!$A804:$J3139,3,0)</f>
        <v>11.71</v>
      </c>
      <c r="G805" s="20" t="str">
        <f>VLOOKUP($A805,Cleaned_Medical_Exam!$A804:$J3139,4,0)</f>
        <v>No</v>
      </c>
      <c r="H805" s="20" t="str">
        <f>VLOOKUP($A805,Cleaned_Medical_Exam!$A804:$J3139,5,0)</f>
        <v>No</v>
      </c>
      <c r="I805" s="20" t="str">
        <f>VLOOKUP($A805,Cleaned_Medical_Exam!$A804:$J3139,6,0)</f>
        <v>No</v>
      </c>
      <c r="J805" s="48">
        <f>VLOOKUP($A805,Cleaned_Medical_Exam!$A804:$J3139,7,0)</f>
        <v>0</v>
      </c>
      <c r="K805" s="8" t="str">
        <f>VLOOKUP($A805,Cleaned_Medical_Exam!$A804:$J3139,8,0)</f>
        <v>No</v>
      </c>
      <c r="L805" s="20" t="str">
        <f>VLOOKUP($A805,Cleaned_Medical_Exam!$A804:$J3139,9,0)</f>
        <v>Healthy Weight</v>
      </c>
      <c r="M805" s="20" t="str">
        <f>VLOOKUP($A805,Cleaned_Medical_Exam!$A804:$J3139,10,0)</f>
        <v>Diabetes</v>
      </c>
      <c r="N805" s="48">
        <f>_xlfn.XLOOKUP(A805,Cleaned_Hospital_Details!A:A,Cleaned_Hospital_Details!B:B)</f>
        <v>0</v>
      </c>
      <c r="O805" s="49">
        <f>_xlfn.XLOOKUP($A805,Cleaned_Hospital_Details!$A:$A,Cleaned_Hospital_Details!C:C)</f>
        <v>13012.21</v>
      </c>
      <c r="P805" s="8" t="str">
        <f>_xlfn.XLOOKUP($A805,Cleaned_Hospital_Details!$A:$A,Cleaned_Hospital_Details!D:D)</f>
        <v>Tier - 3</v>
      </c>
      <c r="Q805" s="8" t="str">
        <f>_xlfn.XLOOKUP($A805,Cleaned_Hospital_Details!$A:$A,Cleaned_Hospital_Details!E:E)</f>
        <v>Tier - 1</v>
      </c>
      <c r="R805" s="8" t="str">
        <f>_xlfn.XLOOKUP($A805,Cleaned_Hospital_Details!$A:$A,Cleaned_Hospital_Details!F:F)</f>
        <v>R1012</v>
      </c>
      <c r="S805" s="15">
        <f>_xlfn.XLOOKUP($A805,Cleaned_Hospital_Details!$A:$A,Cleaned_Hospital_Details!G:G)</f>
        <v>22847</v>
      </c>
      <c r="T805" s="8">
        <f>_xlfn.XLOOKUP($A805,Cleaned_Hospital_Details!$A:$A,Cleaned_Hospital_Details!H:H)</f>
        <v>60</v>
      </c>
      <c r="U805" s="8" t="str">
        <f>_xlfn.XLOOKUP($A805,Cleaned_Hospital_Details!$A:$A,Cleaned_Hospital_Details!I:I)</f>
        <v>Old</v>
      </c>
      <c r="V805" t="str">
        <f t="shared" si="12"/>
        <v>Katherine Ahokas</v>
      </c>
    </row>
    <row r="806" spans="1:22" ht="15.6" x14ac:dyDescent="0.3">
      <c r="A806" s="10" t="s">
        <v>842</v>
      </c>
      <c r="B806" s="8" t="str">
        <f>VLOOKUP(A806,Cleaned_Customer_Names!A805:D3140,2,0)</f>
        <v>Mr.</v>
      </c>
      <c r="C806" s="8" t="str">
        <f>VLOOKUP(A806,Cleaned_Customer_Names!A805:D3140,3,0)</f>
        <v>Karl</v>
      </c>
      <c r="D806" s="8" t="str">
        <f>VLOOKUP($A806,Cleaned_Customer_Names!$A805:$D3140,4,0)</f>
        <v>Hebert</v>
      </c>
      <c r="E806" s="22">
        <f>VLOOKUP($A806,Cleaned_Medical_Exam!$A805:$J3140,2,0)</f>
        <v>37.119999999999997</v>
      </c>
      <c r="F806" s="24">
        <f>VLOOKUP($A806,Cleaned_Medical_Exam!$A805:$J3140,3,0)</f>
        <v>5.29</v>
      </c>
      <c r="G806" s="20" t="str">
        <f>VLOOKUP($A806,Cleaned_Medical_Exam!$A805:$J3140,4,0)</f>
        <v>No</v>
      </c>
      <c r="H806" s="20" t="str">
        <f>VLOOKUP($A806,Cleaned_Medical_Exam!$A805:$J3140,5,0)</f>
        <v>No</v>
      </c>
      <c r="I806" s="20" t="str">
        <f>VLOOKUP($A806,Cleaned_Medical_Exam!$A805:$J3140,6,0)</f>
        <v>No</v>
      </c>
      <c r="J806" s="48">
        <f>VLOOKUP($A806,Cleaned_Medical_Exam!$A805:$J3140,7,0)</f>
        <v>2</v>
      </c>
      <c r="K806" s="8" t="str">
        <f>VLOOKUP($A806,Cleaned_Medical_Exam!$A805:$J3140,8,0)</f>
        <v>No</v>
      </c>
      <c r="L806" s="20" t="str">
        <f>VLOOKUP($A806,Cleaned_Medical_Exam!$A805:$J3140,9,0)</f>
        <v>Obesity</v>
      </c>
      <c r="M806" s="20" t="str">
        <f>VLOOKUP($A806,Cleaned_Medical_Exam!$A805:$J3140,10,0)</f>
        <v>Normal</v>
      </c>
      <c r="N806" s="48">
        <f>_xlfn.XLOOKUP(A806,Cleaned_Hospital_Details!A:A,Cleaned_Hospital_Details!B:B)</f>
        <v>0</v>
      </c>
      <c r="O806" s="49">
        <f>_xlfn.XLOOKUP($A806,Cleaned_Hospital_Details!$A:$A,Cleaned_Hospital_Details!C:C)</f>
        <v>13010.86</v>
      </c>
      <c r="P806" s="8" t="str">
        <f>_xlfn.XLOOKUP($A806,Cleaned_Hospital_Details!$A:$A,Cleaned_Hospital_Details!D:D)</f>
        <v>Tier - 3</v>
      </c>
      <c r="Q806" s="8" t="str">
        <f>_xlfn.XLOOKUP($A806,Cleaned_Hospital_Details!$A:$A,Cleaned_Hospital_Details!E:E)</f>
        <v>Tier - 2</v>
      </c>
      <c r="R806" s="8" t="str">
        <f>_xlfn.XLOOKUP($A806,Cleaned_Hospital_Details!$A:$A,Cleaned_Hospital_Details!F:F)</f>
        <v>R1012</v>
      </c>
      <c r="S806" s="15">
        <f>_xlfn.XLOOKUP($A806,Cleaned_Hospital_Details!$A:$A,Cleaned_Hospital_Details!G:G)</f>
        <v>26569</v>
      </c>
      <c r="T806" s="8">
        <f>_xlfn.XLOOKUP($A806,Cleaned_Hospital_Details!$A:$A,Cleaned_Hospital_Details!H:H)</f>
        <v>50</v>
      </c>
      <c r="U806" s="8" t="str">
        <f>_xlfn.XLOOKUP($A806,Cleaned_Hospital_Details!$A:$A,Cleaned_Hospital_Details!I:I)</f>
        <v>Adult</v>
      </c>
      <c r="V806" t="str">
        <f t="shared" si="12"/>
        <v>Karl Hebert</v>
      </c>
    </row>
    <row r="807" spans="1:22" ht="15.6" x14ac:dyDescent="0.3">
      <c r="A807" s="10" t="s">
        <v>843</v>
      </c>
      <c r="B807" s="8" t="str">
        <f>VLOOKUP(A807,Cleaned_Customer_Names!A806:D3141,2,0)</f>
        <v>Mr.</v>
      </c>
      <c r="C807" s="8" t="str">
        <f>VLOOKUP(A807,Cleaned_Customer_Names!A806:D3141,3,0)</f>
        <v>Stephen</v>
      </c>
      <c r="D807" s="8" t="str">
        <f>VLOOKUP($A807,Cleaned_Customer_Names!$A806:$D3141,4,0)</f>
        <v>Fair</v>
      </c>
      <c r="E807" s="22">
        <f>VLOOKUP($A807,Cleaned_Medical_Exam!$A806:$J3141,2,0)</f>
        <v>34.840000000000003</v>
      </c>
      <c r="F807" s="24">
        <f>VLOOKUP($A807,Cleaned_Medical_Exam!$A806:$J3141,3,0)</f>
        <v>6</v>
      </c>
      <c r="G807" s="20" t="str">
        <f>VLOOKUP($A807,Cleaned_Medical_Exam!$A806:$J3141,4,0)</f>
        <v>Yes</v>
      </c>
      <c r="H807" s="20" t="str">
        <f>VLOOKUP($A807,Cleaned_Medical_Exam!$A806:$J3141,5,0)</f>
        <v>No</v>
      </c>
      <c r="I807" s="20" t="str">
        <f>VLOOKUP($A807,Cleaned_Medical_Exam!$A806:$J3141,6,0)</f>
        <v>Yes</v>
      </c>
      <c r="J807" s="48">
        <f>VLOOKUP($A807,Cleaned_Medical_Exam!$A806:$J3141,7,0)</f>
        <v>1</v>
      </c>
      <c r="K807" s="8" t="str">
        <f>VLOOKUP($A807,Cleaned_Medical_Exam!$A806:$J3141,8,0)</f>
        <v>No</v>
      </c>
      <c r="L807" s="20" t="str">
        <f>VLOOKUP($A807,Cleaned_Medical_Exam!$A806:$J3141,9,0)</f>
        <v>Obesity</v>
      </c>
      <c r="M807" s="20" t="str">
        <f>VLOOKUP($A807,Cleaned_Medical_Exam!$A806:$J3141,10,0)</f>
        <v>Prediabetes</v>
      </c>
      <c r="N807" s="48">
        <f>_xlfn.XLOOKUP(A807,Cleaned_Hospital_Details!A:A,Cleaned_Hospital_Details!B:B)</f>
        <v>0</v>
      </c>
      <c r="O807" s="49">
        <f>_xlfn.XLOOKUP($A807,Cleaned_Hospital_Details!$A:$A,Cleaned_Hospital_Details!C:C)</f>
        <v>13008.07</v>
      </c>
      <c r="P807" s="8" t="str">
        <f>_xlfn.XLOOKUP($A807,Cleaned_Hospital_Details!$A:$A,Cleaned_Hospital_Details!D:D)</f>
        <v>Tier - 3</v>
      </c>
      <c r="Q807" s="8" t="str">
        <f>_xlfn.XLOOKUP($A807,Cleaned_Hospital_Details!$A:$A,Cleaned_Hospital_Details!E:E)</f>
        <v>Tier - 3</v>
      </c>
      <c r="R807" s="8" t="str">
        <f>_xlfn.XLOOKUP($A807,Cleaned_Hospital_Details!$A:$A,Cleaned_Hospital_Details!F:F)</f>
        <v>R1012</v>
      </c>
      <c r="S807" s="15">
        <f>_xlfn.XLOOKUP($A807,Cleaned_Hospital_Details!$A:$A,Cleaned_Hospital_Details!G:G)</f>
        <v>25550</v>
      </c>
      <c r="T807" s="8">
        <f>_xlfn.XLOOKUP($A807,Cleaned_Hospital_Details!$A:$A,Cleaned_Hospital_Details!H:H)</f>
        <v>53</v>
      </c>
      <c r="U807" s="8" t="str">
        <f>_xlfn.XLOOKUP($A807,Cleaned_Hospital_Details!$A:$A,Cleaned_Hospital_Details!I:I)</f>
        <v>Adult</v>
      </c>
      <c r="V807" t="str">
        <f t="shared" si="12"/>
        <v>Stephen Fair</v>
      </c>
    </row>
    <row r="808" spans="1:22" ht="15.6" x14ac:dyDescent="0.3">
      <c r="A808" s="10" t="s">
        <v>844</v>
      </c>
      <c r="B808" s="8" t="str">
        <f>VLOOKUP(A808,Cleaned_Customer_Names!A807:D3142,2,0)</f>
        <v>Mr.</v>
      </c>
      <c r="C808" s="8" t="str">
        <f>VLOOKUP(A808,Cleaned_Customer_Names!A807:D3142,3,0)</f>
        <v>Will</v>
      </c>
      <c r="D808" s="8" t="str">
        <f>VLOOKUP($A808,Cleaned_Customer_Names!$A807:$D3142,4,0)</f>
        <v>Swenson</v>
      </c>
      <c r="E808" s="22">
        <f>VLOOKUP($A808,Cleaned_Medical_Exam!$A807:$J3142,2,0)</f>
        <v>29.53</v>
      </c>
      <c r="F808" s="24">
        <f>VLOOKUP($A808,Cleaned_Medical_Exam!$A807:$J3142,3,0)</f>
        <v>10.64</v>
      </c>
      <c r="G808" s="20" t="str">
        <f>VLOOKUP($A808,Cleaned_Medical_Exam!$A807:$J3142,4,0)</f>
        <v>No</v>
      </c>
      <c r="H808" s="20" t="str">
        <f>VLOOKUP($A808,Cleaned_Medical_Exam!$A807:$J3142,5,0)</f>
        <v>No</v>
      </c>
      <c r="I808" s="20" t="str">
        <f>VLOOKUP($A808,Cleaned_Medical_Exam!$A807:$J3142,6,0)</f>
        <v>No</v>
      </c>
      <c r="J808" s="48">
        <f>VLOOKUP($A808,Cleaned_Medical_Exam!$A807:$J3142,7,0)</f>
        <v>0</v>
      </c>
      <c r="K808" s="8" t="str">
        <f>VLOOKUP($A808,Cleaned_Medical_Exam!$A807:$J3142,8,0)</f>
        <v>No</v>
      </c>
      <c r="L808" s="20" t="str">
        <f>VLOOKUP($A808,Cleaned_Medical_Exam!$A807:$J3142,9,0)</f>
        <v>Overweight</v>
      </c>
      <c r="M808" s="20" t="str">
        <f>VLOOKUP($A808,Cleaned_Medical_Exam!$A807:$J3142,10,0)</f>
        <v>Diabetes</v>
      </c>
      <c r="N808" s="48">
        <f>_xlfn.XLOOKUP(A808,Cleaned_Hospital_Details!A:A,Cleaned_Hospital_Details!B:B)</f>
        <v>0</v>
      </c>
      <c r="O808" s="49">
        <f>_xlfn.XLOOKUP($A808,Cleaned_Hospital_Details!$A:$A,Cleaned_Hospital_Details!C:C)</f>
        <v>13004.95</v>
      </c>
      <c r="P808" s="8" t="str">
        <f>_xlfn.XLOOKUP($A808,Cleaned_Hospital_Details!$A:$A,Cleaned_Hospital_Details!D:D)</f>
        <v>Tier - 3</v>
      </c>
      <c r="Q808" s="8" t="str">
        <f>_xlfn.XLOOKUP($A808,Cleaned_Hospital_Details!$A:$A,Cleaned_Hospital_Details!E:E)</f>
        <v>Tier - 1</v>
      </c>
      <c r="R808" s="8" t="str">
        <f>_xlfn.XLOOKUP($A808,Cleaned_Hospital_Details!$A:$A,Cleaned_Hospital_Details!F:F)</f>
        <v>R1012</v>
      </c>
      <c r="S808" s="15">
        <f>_xlfn.XLOOKUP($A808,Cleaned_Hospital_Details!$A:$A,Cleaned_Hospital_Details!G:G)</f>
        <v>22821</v>
      </c>
      <c r="T808" s="8">
        <f>_xlfn.XLOOKUP($A808,Cleaned_Hospital_Details!$A:$A,Cleaned_Hospital_Details!H:H)</f>
        <v>60</v>
      </c>
      <c r="U808" s="8" t="str">
        <f>_xlfn.XLOOKUP($A808,Cleaned_Hospital_Details!$A:$A,Cleaned_Hospital_Details!I:I)</f>
        <v>Old</v>
      </c>
      <c r="V808" t="str">
        <f t="shared" si="12"/>
        <v>Will Swenson</v>
      </c>
    </row>
    <row r="809" spans="1:22" ht="15.6" x14ac:dyDescent="0.3">
      <c r="A809" s="10" t="s">
        <v>845</v>
      </c>
      <c r="B809" s="8" t="str">
        <f>VLOOKUP(A809,Cleaned_Customer_Names!A808:D3143,2,0)</f>
        <v>Mr.</v>
      </c>
      <c r="C809" s="8" t="str">
        <f>VLOOKUP(A809,Cleaned_Customer_Names!A808:D3143,3,0)</f>
        <v>Bradley</v>
      </c>
      <c r="D809" s="8" t="str">
        <f>VLOOKUP($A809,Cleaned_Customer_Names!$A808:$D3143,4,0)</f>
        <v>Revenis</v>
      </c>
      <c r="E809" s="22">
        <f>VLOOKUP($A809,Cleaned_Medical_Exam!$A808:$J3143,2,0)</f>
        <v>42.51</v>
      </c>
      <c r="F809" s="24">
        <f>VLOOKUP($A809,Cleaned_Medical_Exam!$A808:$J3143,3,0)</f>
        <v>8.2100000000000009</v>
      </c>
      <c r="G809" s="20" t="str">
        <f>VLOOKUP($A809,Cleaned_Medical_Exam!$A808:$J3143,4,0)</f>
        <v>Yes</v>
      </c>
      <c r="H809" s="20" t="str">
        <f>VLOOKUP($A809,Cleaned_Medical_Exam!$A808:$J3143,5,0)</f>
        <v>No</v>
      </c>
      <c r="I809" s="20" t="str">
        <f>VLOOKUP($A809,Cleaned_Medical_Exam!$A808:$J3143,6,0)</f>
        <v>No</v>
      </c>
      <c r="J809" s="48">
        <f>VLOOKUP($A809,Cleaned_Medical_Exam!$A808:$J3143,7,0)</f>
        <v>0</v>
      </c>
      <c r="K809" s="8" t="str">
        <f>VLOOKUP($A809,Cleaned_Medical_Exam!$A808:$J3143,8,0)</f>
        <v>No</v>
      </c>
      <c r="L809" s="20" t="str">
        <f>VLOOKUP($A809,Cleaned_Medical_Exam!$A808:$J3143,9,0)</f>
        <v>Obesity</v>
      </c>
      <c r="M809" s="20" t="str">
        <f>VLOOKUP($A809,Cleaned_Medical_Exam!$A808:$J3143,10,0)</f>
        <v>Diabetes</v>
      </c>
      <c r="N809" s="48">
        <f>_xlfn.XLOOKUP(A809,Cleaned_Hospital_Details!A:A,Cleaned_Hospital_Details!B:B)</f>
        <v>1</v>
      </c>
      <c r="O809" s="49">
        <f>_xlfn.XLOOKUP($A809,Cleaned_Hospital_Details!$A:$A,Cleaned_Hospital_Details!C:C)</f>
        <v>13002.91</v>
      </c>
      <c r="P809" s="8" t="str">
        <f>_xlfn.XLOOKUP($A809,Cleaned_Hospital_Details!$A:$A,Cleaned_Hospital_Details!D:D)</f>
        <v>Tier - 3</v>
      </c>
      <c r="Q809" s="8" t="str">
        <f>_xlfn.XLOOKUP($A809,Cleaned_Hospital_Details!$A:$A,Cleaned_Hospital_Details!E:E)</f>
        <v>Tier - 1</v>
      </c>
      <c r="R809" s="8" t="str">
        <f>_xlfn.XLOOKUP($A809,Cleaned_Hospital_Details!$A:$A,Cleaned_Hospital_Details!F:F)</f>
        <v>R1012</v>
      </c>
      <c r="S809" s="15">
        <f>_xlfn.XLOOKUP($A809,Cleaned_Hospital_Details!$A:$A,Cleaned_Hospital_Details!G:G)</f>
        <v>29889</v>
      </c>
      <c r="T809" s="8">
        <f>_xlfn.XLOOKUP($A809,Cleaned_Hospital_Details!$A:$A,Cleaned_Hospital_Details!H:H)</f>
        <v>41</v>
      </c>
      <c r="U809" s="8" t="str">
        <f>_xlfn.XLOOKUP($A809,Cleaned_Hospital_Details!$A:$A,Cleaned_Hospital_Details!I:I)</f>
        <v>Adult</v>
      </c>
      <c r="V809" t="str">
        <f t="shared" si="12"/>
        <v>Bradley Revenis</v>
      </c>
    </row>
    <row r="810" spans="1:22" ht="15.6" x14ac:dyDescent="0.3">
      <c r="A810" s="10" t="s">
        <v>846</v>
      </c>
      <c r="B810" s="8" t="str">
        <f>VLOOKUP(A810,Cleaned_Customer_Names!A809:D3144,2,0)</f>
        <v>Mrs.</v>
      </c>
      <c r="C810" s="8" t="str">
        <f>VLOOKUP(A810,Cleaned_Customer_Names!A809:D3144,3,0)</f>
        <v>Amy</v>
      </c>
      <c r="D810" s="8" t="str">
        <f>VLOOKUP($A810,Cleaned_Customer_Names!$A809:$D3144,4,0)</f>
        <v>Engnes</v>
      </c>
      <c r="E810" s="22">
        <f>VLOOKUP($A810,Cleaned_Medical_Exam!$A809:$J3144,2,0)</f>
        <v>38.14</v>
      </c>
      <c r="F810" s="24">
        <f>VLOOKUP($A810,Cleaned_Medical_Exam!$A809:$J3144,3,0)</f>
        <v>5.58</v>
      </c>
      <c r="G810" s="20" t="str">
        <f>VLOOKUP($A810,Cleaned_Medical_Exam!$A809:$J3144,4,0)</f>
        <v>No</v>
      </c>
      <c r="H810" s="20" t="str">
        <f>VLOOKUP($A810,Cleaned_Medical_Exam!$A809:$J3144,5,0)</f>
        <v>No</v>
      </c>
      <c r="I810" s="20" t="str">
        <f>VLOOKUP($A810,Cleaned_Medical_Exam!$A809:$J3144,6,0)</f>
        <v>Yes</v>
      </c>
      <c r="J810" s="48">
        <f>VLOOKUP($A810,Cleaned_Medical_Exam!$A809:$J3144,7,0)</f>
        <v>1</v>
      </c>
      <c r="K810" s="8" t="str">
        <f>VLOOKUP($A810,Cleaned_Medical_Exam!$A809:$J3144,8,0)</f>
        <v>No</v>
      </c>
      <c r="L810" s="20" t="str">
        <f>VLOOKUP($A810,Cleaned_Medical_Exam!$A809:$J3144,9,0)</f>
        <v>Obesity</v>
      </c>
      <c r="M810" s="20" t="str">
        <f>VLOOKUP($A810,Cleaned_Medical_Exam!$A809:$J3144,10,0)</f>
        <v>Normal</v>
      </c>
      <c r="N810" s="48">
        <f>_xlfn.XLOOKUP(A810,Cleaned_Hospital_Details!A:A,Cleaned_Hospital_Details!B:B)</f>
        <v>2</v>
      </c>
      <c r="O810" s="49">
        <f>_xlfn.XLOOKUP($A810,Cleaned_Hospital_Details!$A:$A,Cleaned_Hospital_Details!C:C)</f>
        <v>12994.12</v>
      </c>
      <c r="P810" s="8" t="str">
        <f>_xlfn.XLOOKUP($A810,Cleaned_Hospital_Details!$A:$A,Cleaned_Hospital_Details!D:D)</f>
        <v>Tier - 3</v>
      </c>
      <c r="Q810" s="8" t="str">
        <f>_xlfn.XLOOKUP($A810,Cleaned_Hospital_Details!$A:$A,Cleaned_Hospital_Details!E:E)</f>
        <v>Tier - 2</v>
      </c>
      <c r="R810" s="8" t="str">
        <f>_xlfn.XLOOKUP($A810,Cleaned_Hospital_Details!$A:$A,Cleaned_Hospital_Details!F:F)</f>
        <v>R1026</v>
      </c>
      <c r="S810" s="15">
        <f>_xlfn.XLOOKUP($A810,Cleaned_Hospital_Details!$A:$A,Cleaned_Hospital_Details!G:G)</f>
        <v>29186</v>
      </c>
      <c r="T810" s="8">
        <f>_xlfn.XLOOKUP($A810,Cleaned_Hospital_Details!$A:$A,Cleaned_Hospital_Details!H:H)</f>
        <v>43</v>
      </c>
      <c r="U810" s="8" t="str">
        <f>_xlfn.XLOOKUP($A810,Cleaned_Hospital_Details!$A:$A,Cleaned_Hospital_Details!I:I)</f>
        <v>Adult</v>
      </c>
      <c r="V810" t="str">
        <f t="shared" si="12"/>
        <v>Amy Engnes</v>
      </c>
    </row>
    <row r="811" spans="1:22" ht="15.6" x14ac:dyDescent="0.3">
      <c r="A811" s="10" t="s">
        <v>847</v>
      </c>
      <c r="B811" s="8" t="str">
        <f>VLOOKUP(A811,Cleaned_Customer_Names!A810:D3145,2,0)</f>
        <v>Mr.</v>
      </c>
      <c r="C811" s="8" t="str">
        <f>VLOOKUP(A811,Cleaned_Customer_Names!A810:D3145,3,0)</f>
        <v>Matthew</v>
      </c>
      <c r="D811" s="8" t="str">
        <f>VLOOKUP($A811,Cleaned_Customer_Names!$A810:$D3145,4,0)</f>
        <v>Wiltse</v>
      </c>
      <c r="E811" s="22">
        <f>VLOOKUP($A811,Cleaned_Medical_Exam!$A810:$J3145,2,0)</f>
        <v>39.93</v>
      </c>
      <c r="F811" s="24">
        <f>VLOOKUP($A811,Cleaned_Medical_Exam!$A810:$J3145,3,0)</f>
        <v>8.75</v>
      </c>
      <c r="G811" s="20" t="str">
        <f>VLOOKUP($A811,Cleaned_Medical_Exam!$A810:$J3145,4,0)</f>
        <v>No</v>
      </c>
      <c r="H811" s="20" t="str">
        <f>VLOOKUP($A811,Cleaned_Medical_Exam!$A810:$J3145,5,0)</f>
        <v>No</v>
      </c>
      <c r="I811" s="20" t="str">
        <f>VLOOKUP($A811,Cleaned_Medical_Exam!$A810:$J3145,6,0)</f>
        <v>No</v>
      </c>
      <c r="J811" s="48">
        <f>VLOOKUP($A811,Cleaned_Medical_Exam!$A810:$J3145,7,0)</f>
        <v>0</v>
      </c>
      <c r="K811" s="8" t="str">
        <f>VLOOKUP($A811,Cleaned_Medical_Exam!$A810:$J3145,8,0)</f>
        <v>No</v>
      </c>
      <c r="L811" s="20" t="str">
        <f>VLOOKUP($A811,Cleaned_Medical_Exam!$A810:$J3145,9,0)</f>
        <v>Obesity</v>
      </c>
      <c r="M811" s="20" t="str">
        <f>VLOOKUP($A811,Cleaned_Medical_Exam!$A810:$J3145,10,0)</f>
        <v>Diabetes</v>
      </c>
      <c r="N811" s="48">
        <f>_xlfn.XLOOKUP(A811,Cleaned_Hospital_Details!A:A,Cleaned_Hospital_Details!B:B)</f>
        <v>0</v>
      </c>
      <c r="O811" s="49">
        <f>_xlfn.XLOOKUP($A811,Cleaned_Hospital_Details!$A:$A,Cleaned_Hospital_Details!C:C)</f>
        <v>12982.87</v>
      </c>
      <c r="P811" s="8" t="str">
        <f>_xlfn.XLOOKUP($A811,Cleaned_Hospital_Details!$A:$A,Cleaned_Hospital_Details!D:D)</f>
        <v>Tier - 3</v>
      </c>
      <c r="Q811" s="8" t="str">
        <f>_xlfn.XLOOKUP($A811,Cleaned_Hospital_Details!$A:$A,Cleaned_Hospital_Details!E:E)</f>
        <v>Tier - 1</v>
      </c>
      <c r="R811" s="8" t="str">
        <f>_xlfn.XLOOKUP($A811,Cleaned_Hospital_Details!$A:$A,Cleaned_Hospital_Details!F:F)</f>
        <v>R1013</v>
      </c>
      <c r="S811" s="15">
        <f>_xlfn.XLOOKUP($A811,Cleaned_Hospital_Details!$A:$A,Cleaned_Hospital_Details!G:G)</f>
        <v>22248</v>
      </c>
      <c r="T811" s="8">
        <f>_xlfn.XLOOKUP($A811,Cleaned_Hospital_Details!$A:$A,Cleaned_Hospital_Details!H:H)</f>
        <v>62</v>
      </c>
      <c r="U811" s="8" t="str">
        <f>_xlfn.XLOOKUP($A811,Cleaned_Hospital_Details!$A:$A,Cleaned_Hospital_Details!I:I)</f>
        <v>Old</v>
      </c>
      <c r="V811" t="str">
        <f t="shared" si="12"/>
        <v>Matthew Wiltse</v>
      </c>
    </row>
    <row r="812" spans="1:22" ht="15.6" x14ac:dyDescent="0.3">
      <c r="A812" s="10" t="s">
        <v>848</v>
      </c>
      <c r="B812" s="8" t="str">
        <f>VLOOKUP(A812,Cleaned_Customer_Names!A811:D3146,2,0)</f>
        <v>Mr.</v>
      </c>
      <c r="C812" s="8" t="str">
        <f>VLOOKUP(A812,Cleaned_Customer_Names!A811:D3146,3,0)</f>
        <v>Doug</v>
      </c>
      <c r="D812" s="8" t="str">
        <f>VLOOKUP($A812,Cleaned_Customer_Names!$A811:$D3146,4,0)</f>
        <v>Fernandez</v>
      </c>
      <c r="E812" s="22">
        <f>VLOOKUP($A812,Cleaned_Medical_Exam!$A811:$J3146,2,0)</f>
        <v>38.83</v>
      </c>
      <c r="F812" s="24">
        <f>VLOOKUP($A812,Cleaned_Medical_Exam!$A811:$J3146,3,0)</f>
        <v>11.86</v>
      </c>
      <c r="G812" s="20" t="str">
        <f>VLOOKUP($A812,Cleaned_Medical_Exam!$A811:$J3146,4,0)</f>
        <v>No</v>
      </c>
      <c r="H812" s="20" t="str">
        <f>VLOOKUP($A812,Cleaned_Medical_Exam!$A811:$J3146,5,0)</f>
        <v>No</v>
      </c>
      <c r="I812" s="20" t="str">
        <f>VLOOKUP($A812,Cleaned_Medical_Exam!$A811:$J3146,6,0)</f>
        <v>No</v>
      </c>
      <c r="J812" s="48">
        <f>VLOOKUP($A812,Cleaned_Medical_Exam!$A811:$J3146,7,0)</f>
        <v>0</v>
      </c>
      <c r="K812" s="8" t="str">
        <f>VLOOKUP($A812,Cleaned_Medical_Exam!$A811:$J3146,8,0)</f>
        <v>No</v>
      </c>
      <c r="L812" s="20" t="str">
        <f>VLOOKUP($A812,Cleaned_Medical_Exam!$A811:$J3146,9,0)</f>
        <v>Obesity</v>
      </c>
      <c r="M812" s="20" t="str">
        <f>VLOOKUP($A812,Cleaned_Medical_Exam!$A811:$J3146,10,0)</f>
        <v>Diabetes</v>
      </c>
      <c r="N812" s="48">
        <f>_xlfn.XLOOKUP(A812,Cleaned_Hospital_Details!A:A,Cleaned_Hospital_Details!B:B)</f>
        <v>0</v>
      </c>
      <c r="O812" s="49">
        <f>_xlfn.XLOOKUP($A812,Cleaned_Hospital_Details!$A:$A,Cleaned_Hospital_Details!C:C)</f>
        <v>12981.35</v>
      </c>
      <c r="P812" s="8" t="str">
        <f>_xlfn.XLOOKUP($A812,Cleaned_Hospital_Details!$A:$A,Cleaned_Hospital_Details!D:D)</f>
        <v>Tier - 3</v>
      </c>
      <c r="Q812" s="8" t="str">
        <f>_xlfn.XLOOKUP($A812,Cleaned_Hospital_Details!$A:$A,Cleaned_Hospital_Details!E:E)</f>
        <v>Tier - 3</v>
      </c>
      <c r="R812" s="8" t="str">
        <f>_xlfn.XLOOKUP($A812,Cleaned_Hospital_Details!$A:$A,Cleaned_Hospital_Details!F:F)</f>
        <v>R1013</v>
      </c>
      <c r="S812" s="15">
        <f>_xlfn.XLOOKUP($A812,Cleaned_Hospital_Details!$A:$A,Cleaned_Hospital_Details!G:G)</f>
        <v>22182</v>
      </c>
      <c r="T812" s="8">
        <f>_xlfn.XLOOKUP($A812,Cleaned_Hospital_Details!$A:$A,Cleaned_Hospital_Details!H:H)</f>
        <v>62</v>
      </c>
      <c r="U812" s="8" t="str">
        <f>_xlfn.XLOOKUP($A812,Cleaned_Hospital_Details!$A:$A,Cleaned_Hospital_Details!I:I)</f>
        <v>Old</v>
      </c>
      <c r="V812" t="str">
        <f t="shared" si="12"/>
        <v>Doug Fernandez</v>
      </c>
    </row>
    <row r="813" spans="1:22" ht="15.6" x14ac:dyDescent="0.3">
      <c r="A813" s="10" t="s">
        <v>849</v>
      </c>
      <c r="B813" s="8" t="str">
        <f>VLOOKUP(A813,Cleaned_Customer_Names!A812:D3147,2,0)</f>
        <v>Mr.</v>
      </c>
      <c r="C813" s="8" t="str">
        <f>VLOOKUP(A813,Cleaned_Customer_Names!A812:D3147,3,0)</f>
        <v>Tom</v>
      </c>
      <c r="D813" s="8" t="str">
        <f>VLOOKUP($A813,Cleaned_Customer_Names!$A812:$D3147,4,0)</f>
        <v>Edwards</v>
      </c>
      <c r="E813" s="22">
        <f>VLOOKUP($A813,Cleaned_Medical_Exam!$A812:$J3147,2,0)</f>
        <v>37.4</v>
      </c>
      <c r="F813" s="24">
        <f>VLOOKUP($A813,Cleaned_Medical_Exam!$A812:$J3147,3,0)</f>
        <v>11.46</v>
      </c>
      <c r="G813" s="20" t="str">
        <f>VLOOKUP($A813,Cleaned_Medical_Exam!$A812:$J3147,4,0)</f>
        <v>No</v>
      </c>
      <c r="H813" s="20" t="str">
        <f>VLOOKUP($A813,Cleaned_Medical_Exam!$A812:$J3147,5,0)</f>
        <v>No</v>
      </c>
      <c r="I813" s="20" t="str">
        <f>VLOOKUP($A813,Cleaned_Medical_Exam!$A812:$J3147,6,0)</f>
        <v>No</v>
      </c>
      <c r="J813" s="48">
        <f>VLOOKUP($A813,Cleaned_Medical_Exam!$A812:$J3147,7,0)</f>
        <v>0</v>
      </c>
      <c r="K813" s="8" t="str">
        <f>VLOOKUP($A813,Cleaned_Medical_Exam!$A812:$J3147,8,0)</f>
        <v>No</v>
      </c>
      <c r="L813" s="20" t="str">
        <f>VLOOKUP($A813,Cleaned_Medical_Exam!$A812:$J3147,9,0)</f>
        <v>Obesity</v>
      </c>
      <c r="M813" s="20" t="str">
        <f>VLOOKUP($A813,Cleaned_Medical_Exam!$A812:$J3147,10,0)</f>
        <v>Diabetes</v>
      </c>
      <c r="N813" s="48">
        <f>_xlfn.XLOOKUP(A813,Cleaned_Hospital_Details!A:A,Cleaned_Hospital_Details!B:B)</f>
        <v>0</v>
      </c>
      <c r="O813" s="49">
        <f>_xlfn.XLOOKUP($A813,Cleaned_Hospital_Details!$A:$A,Cleaned_Hospital_Details!C:C)</f>
        <v>12979.36</v>
      </c>
      <c r="P813" s="8" t="str">
        <f>_xlfn.XLOOKUP($A813,Cleaned_Hospital_Details!$A:$A,Cleaned_Hospital_Details!D:D)</f>
        <v>Tier - 3</v>
      </c>
      <c r="Q813" s="8" t="str">
        <f>_xlfn.XLOOKUP($A813,Cleaned_Hospital_Details!$A:$A,Cleaned_Hospital_Details!E:E)</f>
        <v>Tier - 1</v>
      </c>
      <c r="R813" s="8" t="str">
        <f>_xlfn.XLOOKUP($A813,Cleaned_Hospital_Details!$A:$A,Cleaned_Hospital_Details!F:F)</f>
        <v>R1011</v>
      </c>
      <c r="S813" s="15">
        <f>_xlfn.XLOOKUP($A813,Cleaned_Hospital_Details!$A:$A,Cleaned_Hospital_Details!G:G)</f>
        <v>22089</v>
      </c>
      <c r="T813" s="8">
        <f>_xlfn.XLOOKUP($A813,Cleaned_Hospital_Details!$A:$A,Cleaned_Hospital_Details!H:H)</f>
        <v>62</v>
      </c>
      <c r="U813" s="8" t="str">
        <f>_xlfn.XLOOKUP($A813,Cleaned_Hospital_Details!$A:$A,Cleaned_Hospital_Details!I:I)</f>
        <v>Old</v>
      </c>
      <c r="V813" t="str">
        <f t="shared" si="12"/>
        <v>Tom Edwards</v>
      </c>
    </row>
    <row r="814" spans="1:22" ht="15.6" x14ac:dyDescent="0.3">
      <c r="A814" s="10" t="s">
        <v>850</v>
      </c>
      <c r="B814" s="8" t="str">
        <f>VLOOKUP(A814,Cleaned_Customer_Names!A813:D3148,2,0)</f>
        <v>Mr.</v>
      </c>
      <c r="C814" s="8" t="str">
        <f>VLOOKUP(A814,Cleaned_Customer_Names!A813:D3148,3,0)</f>
        <v>Jonathan</v>
      </c>
      <c r="D814" s="8" t="str">
        <f>VLOOKUP($A814,Cleaned_Customer_Names!$A813:$D3148,4,0)</f>
        <v>Pinney</v>
      </c>
      <c r="E814" s="22">
        <f>VLOOKUP($A814,Cleaned_Medical_Exam!$A813:$J3148,2,0)</f>
        <v>21.4</v>
      </c>
      <c r="F814" s="24">
        <f>VLOOKUP($A814,Cleaned_Medical_Exam!$A813:$J3148,3,0)</f>
        <v>9.0299999999999994</v>
      </c>
      <c r="G814" s="20" t="str">
        <f>VLOOKUP($A814,Cleaned_Medical_Exam!$A813:$J3148,4,0)</f>
        <v>No</v>
      </c>
      <c r="H814" s="20" t="str">
        <f>VLOOKUP($A814,Cleaned_Medical_Exam!$A813:$J3148,5,0)</f>
        <v>No</v>
      </c>
      <c r="I814" s="20" t="str">
        <f>VLOOKUP($A814,Cleaned_Medical_Exam!$A813:$J3148,6,0)</f>
        <v>No</v>
      </c>
      <c r="J814" s="48">
        <f>VLOOKUP($A814,Cleaned_Medical_Exam!$A813:$J3148,7,0)</f>
        <v>0</v>
      </c>
      <c r="K814" s="8" t="str">
        <f>VLOOKUP($A814,Cleaned_Medical_Exam!$A813:$J3148,8,0)</f>
        <v>No</v>
      </c>
      <c r="L814" s="20" t="str">
        <f>VLOOKUP($A814,Cleaned_Medical_Exam!$A813:$J3148,9,0)</f>
        <v>Healthy Weight</v>
      </c>
      <c r="M814" s="20" t="str">
        <f>VLOOKUP($A814,Cleaned_Medical_Exam!$A813:$J3148,10,0)</f>
        <v>Diabetes</v>
      </c>
      <c r="N814" s="48">
        <f>_xlfn.XLOOKUP(A814,Cleaned_Hospital_Details!A:A,Cleaned_Hospital_Details!B:B)</f>
        <v>0</v>
      </c>
      <c r="O814" s="49">
        <f>_xlfn.XLOOKUP($A814,Cleaned_Hospital_Details!$A:$A,Cleaned_Hospital_Details!C:C)</f>
        <v>12957.12</v>
      </c>
      <c r="P814" s="8" t="str">
        <f>_xlfn.XLOOKUP($A814,Cleaned_Hospital_Details!$A:$A,Cleaned_Hospital_Details!D:D)</f>
        <v>Tier - 3</v>
      </c>
      <c r="Q814" s="8" t="str">
        <f>_xlfn.XLOOKUP($A814,Cleaned_Hospital_Details!$A:$A,Cleaned_Hospital_Details!E:E)</f>
        <v>Tier - 1</v>
      </c>
      <c r="R814" s="8" t="str">
        <f>_xlfn.XLOOKUP($A814,Cleaned_Hospital_Details!$A:$A,Cleaned_Hospital_Details!F:F)</f>
        <v>R1011</v>
      </c>
      <c r="S814" s="15">
        <f>_xlfn.XLOOKUP($A814,Cleaned_Hospital_Details!$A:$A,Cleaned_Hospital_Details!G:G)</f>
        <v>22224</v>
      </c>
      <c r="T814" s="8">
        <f>_xlfn.XLOOKUP($A814,Cleaned_Hospital_Details!$A:$A,Cleaned_Hospital_Details!H:H)</f>
        <v>62</v>
      </c>
      <c r="U814" s="8" t="str">
        <f>_xlfn.XLOOKUP($A814,Cleaned_Hospital_Details!$A:$A,Cleaned_Hospital_Details!I:I)</f>
        <v>Old</v>
      </c>
      <c r="V814" t="str">
        <f t="shared" si="12"/>
        <v>Jonathan Pinney</v>
      </c>
    </row>
    <row r="815" spans="1:22" ht="15.6" x14ac:dyDescent="0.3">
      <c r="A815" s="10" t="s">
        <v>851</v>
      </c>
      <c r="B815" s="8" t="str">
        <f>VLOOKUP(A815,Cleaned_Customer_Names!A814:D3149,2,0)</f>
        <v>Mr.</v>
      </c>
      <c r="C815" s="8" t="str">
        <f>VLOOKUP(A815,Cleaned_Customer_Names!A814:D3149,3,0)</f>
        <v>Wayne</v>
      </c>
      <c r="D815" s="8" t="str">
        <f>VLOOKUP($A815,Cleaned_Customer_Names!$A814:$D3149,4,0)</f>
        <v>Levy</v>
      </c>
      <c r="E815" s="22">
        <f>VLOOKUP($A815,Cleaned_Medical_Exam!$A814:$J3149,2,0)</f>
        <v>38.380000000000003</v>
      </c>
      <c r="F815" s="24">
        <f>VLOOKUP($A815,Cleaned_Medical_Exam!$A814:$J3149,3,0)</f>
        <v>8.26</v>
      </c>
      <c r="G815" s="20" t="str">
        <f>VLOOKUP($A815,Cleaned_Medical_Exam!$A814:$J3149,4,0)</f>
        <v>Yes</v>
      </c>
      <c r="H815" s="20" t="str">
        <f>VLOOKUP($A815,Cleaned_Medical_Exam!$A814:$J3149,5,0)</f>
        <v>No</v>
      </c>
      <c r="I815" s="20" t="str">
        <f>VLOOKUP($A815,Cleaned_Medical_Exam!$A814:$J3149,6,0)</f>
        <v>No</v>
      </c>
      <c r="J815" s="48">
        <f>VLOOKUP($A815,Cleaned_Medical_Exam!$A814:$J3149,7,0)</f>
        <v>2</v>
      </c>
      <c r="K815" s="8" t="str">
        <f>VLOOKUP($A815,Cleaned_Medical_Exam!$A814:$J3149,8,0)</f>
        <v>No</v>
      </c>
      <c r="L815" s="20" t="str">
        <f>VLOOKUP($A815,Cleaned_Medical_Exam!$A814:$J3149,9,0)</f>
        <v>Obesity</v>
      </c>
      <c r="M815" s="20" t="str">
        <f>VLOOKUP($A815,Cleaned_Medical_Exam!$A814:$J3149,10,0)</f>
        <v>Diabetes</v>
      </c>
      <c r="N815" s="48">
        <f>_xlfn.XLOOKUP(A815,Cleaned_Hospital_Details!A:A,Cleaned_Hospital_Details!B:B)</f>
        <v>0</v>
      </c>
      <c r="O815" s="49">
        <f>_xlfn.XLOOKUP($A815,Cleaned_Hospital_Details!$A:$A,Cleaned_Hospital_Details!C:C)</f>
        <v>12950.07</v>
      </c>
      <c r="P815" s="8" t="str">
        <f>_xlfn.XLOOKUP($A815,Cleaned_Hospital_Details!$A:$A,Cleaned_Hospital_Details!D:D)</f>
        <v>Tier - 3</v>
      </c>
      <c r="Q815" s="8" t="str">
        <f>_xlfn.XLOOKUP($A815,Cleaned_Hospital_Details!$A:$A,Cleaned_Hospital_Details!E:E)</f>
        <v>Tier - 1</v>
      </c>
      <c r="R815" s="8" t="str">
        <f>_xlfn.XLOOKUP($A815,Cleaned_Hospital_Details!$A:$A,Cleaned_Hospital_Details!F:F)</f>
        <v>R1012</v>
      </c>
      <c r="S815" s="15">
        <f>_xlfn.XLOOKUP($A815,Cleaned_Hospital_Details!$A:$A,Cleaned_Hospital_Details!G:G)</f>
        <v>22513</v>
      </c>
      <c r="T815" s="8">
        <f>_xlfn.XLOOKUP($A815,Cleaned_Hospital_Details!$A:$A,Cleaned_Hospital_Details!H:H)</f>
        <v>61</v>
      </c>
      <c r="U815" s="8" t="str">
        <f>_xlfn.XLOOKUP($A815,Cleaned_Hospital_Details!$A:$A,Cleaned_Hospital_Details!I:I)</f>
        <v>Old</v>
      </c>
      <c r="V815" t="str">
        <f t="shared" si="12"/>
        <v>Wayne Levy</v>
      </c>
    </row>
    <row r="816" spans="1:22" ht="15.6" x14ac:dyDescent="0.3">
      <c r="A816" s="10" t="s">
        <v>852</v>
      </c>
      <c r="B816" s="8" t="str">
        <f>VLOOKUP(A816,Cleaned_Customer_Names!A815:D3150,2,0)</f>
        <v>Mr.</v>
      </c>
      <c r="C816" s="8" t="str">
        <f>VLOOKUP(A816,Cleaned_Customer_Names!A815:D3150,3,0)</f>
        <v>Nobuyori</v>
      </c>
      <c r="D816" s="8" t="str">
        <f>VLOOKUP($A816,Cleaned_Customer_Names!$A815:$D3150,4,0)</f>
        <v>Takeda</v>
      </c>
      <c r="E816" s="22">
        <f>VLOOKUP($A816,Cleaned_Medical_Exam!$A815:$J3150,2,0)</f>
        <v>33.659999999999997</v>
      </c>
      <c r="F816" s="24">
        <f>VLOOKUP($A816,Cleaned_Medical_Exam!$A815:$J3150,3,0)</f>
        <v>5.42</v>
      </c>
      <c r="G816" s="20" t="str">
        <f>VLOOKUP($A816,Cleaned_Medical_Exam!$A815:$J3150,4,0)</f>
        <v>Yes</v>
      </c>
      <c r="H816" s="20" t="str">
        <f>VLOOKUP($A816,Cleaned_Medical_Exam!$A815:$J3150,5,0)</f>
        <v>No</v>
      </c>
      <c r="I816" s="20" t="str">
        <f>VLOOKUP($A816,Cleaned_Medical_Exam!$A815:$J3150,6,0)</f>
        <v>No</v>
      </c>
      <c r="J816" s="48">
        <f>VLOOKUP($A816,Cleaned_Medical_Exam!$A815:$J3150,7,0)</f>
        <v>2</v>
      </c>
      <c r="K816" s="8" t="str">
        <f>VLOOKUP($A816,Cleaned_Medical_Exam!$A815:$J3150,8,0)</f>
        <v>No</v>
      </c>
      <c r="L816" s="20" t="str">
        <f>VLOOKUP($A816,Cleaned_Medical_Exam!$A815:$J3150,9,0)</f>
        <v>Obesity</v>
      </c>
      <c r="M816" s="20" t="str">
        <f>VLOOKUP($A816,Cleaned_Medical_Exam!$A815:$J3150,10,0)</f>
        <v>Normal</v>
      </c>
      <c r="N816" s="48">
        <f>_xlfn.XLOOKUP(A816,Cleaned_Hospital_Details!A:A,Cleaned_Hospital_Details!B:B)</f>
        <v>4</v>
      </c>
      <c r="O816" s="49">
        <f>_xlfn.XLOOKUP($A816,Cleaned_Hospital_Details!$A:$A,Cleaned_Hospital_Details!C:C)</f>
        <v>12949.16</v>
      </c>
      <c r="P816" s="8" t="str">
        <f>_xlfn.XLOOKUP($A816,Cleaned_Hospital_Details!$A:$A,Cleaned_Hospital_Details!D:D)</f>
        <v>Tier - 3</v>
      </c>
      <c r="Q816" s="8" t="str">
        <f>_xlfn.XLOOKUP($A816,Cleaned_Hospital_Details!$A:$A,Cleaned_Hospital_Details!E:E)</f>
        <v>Tier - 3</v>
      </c>
      <c r="R816" s="8" t="str">
        <f>_xlfn.XLOOKUP($A816,Cleaned_Hospital_Details!$A:$A,Cleaned_Hospital_Details!F:F)</f>
        <v>R1013</v>
      </c>
      <c r="S816" s="15">
        <f>_xlfn.XLOOKUP($A816,Cleaned_Hospital_Details!$A:$A,Cleaned_Hospital_Details!G:G)</f>
        <v>24463</v>
      </c>
      <c r="T816" s="8">
        <f>_xlfn.XLOOKUP($A816,Cleaned_Hospital_Details!$A:$A,Cleaned_Hospital_Details!H:H)</f>
        <v>56</v>
      </c>
      <c r="U816" s="8" t="str">
        <f>_xlfn.XLOOKUP($A816,Cleaned_Hospital_Details!$A:$A,Cleaned_Hospital_Details!I:I)</f>
        <v>Old</v>
      </c>
      <c r="V816" t="str">
        <f t="shared" si="12"/>
        <v>Nobuyori Takeda</v>
      </c>
    </row>
    <row r="817" spans="1:22" ht="15.6" x14ac:dyDescent="0.3">
      <c r="A817" s="10" t="s">
        <v>853</v>
      </c>
      <c r="B817" s="8" t="str">
        <f>VLOOKUP(A817,Cleaned_Customer_Names!A816:D3151,2,0)</f>
        <v>Mr.</v>
      </c>
      <c r="C817" s="8" t="str">
        <f>VLOOKUP(A817,Cleaned_Customer_Names!A816:D3151,3,0)</f>
        <v>Rich</v>
      </c>
      <c r="D817" s="8" t="str">
        <f>VLOOKUP($A817,Cleaned_Customer_Names!$A816:$D3151,4,0)</f>
        <v>Burke</v>
      </c>
      <c r="E817" s="22">
        <f>VLOOKUP($A817,Cleaned_Medical_Exam!$A816:$J3151,2,0)</f>
        <v>31.79</v>
      </c>
      <c r="F817" s="24">
        <f>VLOOKUP($A817,Cleaned_Medical_Exam!$A816:$J3151,3,0)</f>
        <v>11.33</v>
      </c>
      <c r="G817" s="20" t="str">
        <f>VLOOKUP($A817,Cleaned_Medical_Exam!$A816:$J3151,4,0)</f>
        <v>Yes</v>
      </c>
      <c r="H817" s="20" t="str">
        <f>VLOOKUP($A817,Cleaned_Medical_Exam!$A816:$J3151,5,0)</f>
        <v>No</v>
      </c>
      <c r="I817" s="20" t="str">
        <f>VLOOKUP($A817,Cleaned_Medical_Exam!$A816:$J3151,6,0)</f>
        <v>Yes</v>
      </c>
      <c r="J817" s="48">
        <f>VLOOKUP($A817,Cleaned_Medical_Exam!$A816:$J3151,7,0)</f>
        <v>1</v>
      </c>
      <c r="K817" s="8" t="str">
        <f>VLOOKUP($A817,Cleaned_Medical_Exam!$A816:$J3151,8,0)</f>
        <v>No</v>
      </c>
      <c r="L817" s="20" t="str">
        <f>VLOOKUP($A817,Cleaned_Medical_Exam!$A816:$J3151,9,0)</f>
        <v>Obesity</v>
      </c>
      <c r="M817" s="20" t="str">
        <f>VLOOKUP($A817,Cleaned_Medical_Exam!$A816:$J3151,10,0)</f>
        <v>Diabetes</v>
      </c>
      <c r="N817" s="48">
        <f>_xlfn.XLOOKUP(A817,Cleaned_Hospital_Details!A:A,Cleaned_Hospital_Details!B:B)</f>
        <v>2</v>
      </c>
      <c r="O817" s="49">
        <f>_xlfn.XLOOKUP($A817,Cleaned_Hospital_Details!$A:$A,Cleaned_Hospital_Details!C:C)</f>
        <v>12928.79</v>
      </c>
      <c r="P817" s="8" t="str">
        <f>_xlfn.XLOOKUP($A817,Cleaned_Hospital_Details!$A:$A,Cleaned_Hospital_Details!D:D)</f>
        <v>Tier - 3</v>
      </c>
      <c r="Q817" s="8" t="str">
        <f>_xlfn.XLOOKUP($A817,Cleaned_Hospital_Details!$A:$A,Cleaned_Hospital_Details!E:E)</f>
        <v>Tier - 2</v>
      </c>
      <c r="R817" s="8" t="str">
        <f>_xlfn.XLOOKUP($A817,Cleaned_Hospital_Details!$A:$A,Cleaned_Hospital_Details!F:F)</f>
        <v>R1013</v>
      </c>
      <c r="S817" s="15">
        <f>_xlfn.XLOOKUP($A817,Cleaned_Hospital_Details!$A:$A,Cleaned_Hospital_Details!G:G)</f>
        <v>23237</v>
      </c>
      <c r="T817" s="8">
        <f>_xlfn.XLOOKUP($A817,Cleaned_Hospital_Details!$A:$A,Cleaned_Hospital_Details!H:H)</f>
        <v>59</v>
      </c>
      <c r="U817" s="8" t="str">
        <f>_xlfn.XLOOKUP($A817,Cleaned_Hospital_Details!$A:$A,Cleaned_Hospital_Details!I:I)</f>
        <v>Old</v>
      </c>
      <c r="V817" t="str">
        <f t="shared" si="12"/>
        <v>Rich Burke</v>
      </c>
    </row>
    <row r="818" spans="1:22" ht="15.6" x14ac:dyDescent="0.3">
      <c r="A818" s="10" t="s">
        <v>854</v>
      </c>
      <c r="B818" s="8" t="str">
        <f>VLOOKUP(A818,Cleaned_Customer_Names!A817:D3152,2,0)</f>
        <v>Mr.</v>
      </c>
      <c r="C818" s="8" t="str">
        <f>VLOOKUP(A818,Cleaned_Customer_Names!A817:D3152,3,0)</f>
        <v>Marcos</v>
      </c>
      <c r="D818" s="8" t="str">
        <f>VLOOKUP($A818,Cleaned_Customer_Names!$A817:$D3152,4,0)</f>
        <v>Duarte</v>
      </c>
      <c r="E818" s="22">
        <f>VLOOKUP($A818,Cleaned_Medical_Exam!$A817:$J3152,2,0)</f>
        <v>29.7</v>
      </c>
      <c r="F818" s="24">
        <f>VLOOKUP($A818,Cleaned_Medical_Exam!$A817:$J3152,3,0)</f>
        <v>7.69</v>
      </c>
      <c r="G818" s="20" t="str">
        <f>VLOOKUP($A818,Cleaned_Medical_Exam!$A817:$J3152,4,0)</f>
        <v>Yes</v>
      </c>
      <c r="H818" s="20" t="str">
        <f>VLOOKUP($A818,Cleaned_Medical_Exam!$A817:$J3152,5,0)</f>
        <v>No</v>
      </c>
      <c r="I818" s="20" t="str">
        <f>VLOOKUP($A818,Cleaned_Medical_Exam!$A817:$J3152,6,0)</f>
        <v>Yes</v>
      </c>
      <c r="J818" s="48">
        <f>VLOOKUP($A818,Cleaned_Medical_Exam!$A817:$J3152,7,0)</f>
        <v>1</v>
      </c>
      <c r="K818" s="8" t="str">
        <f>VLOOKUP($A818,Cleaned_Medical_Exam!$A817:$J3152,8,0)</f>
        <v>No</v>
      </c>
      <c r="L818" s="20" t="str">
        <f>VLOOKUP($A818,Cleaned_Medical_Exam!$A817:$J3152,9,0)</f>
        <v>Overweight</v>
      </c>
      <c r="M818" s="20" t="str">
        <f>VLOOKUP($A818,Cleaned_Medical_Exam!$A817:$J3152,10,0)</f>
        <v>Diabetes</v>
      </c>
      <c r="N818" s="48">
        <f>_xlfn.XLOOKUP(A818,Cleaned_Hospital_Details!A:A,Cleaned_Hospital_Details!B:B)</f>
        <v>2</v>
      </c>
      <c r="O818" s="49">
        <f>_xlfn.XLOOKUP($A818,Cleaned_Hospital_Details!$A:$A,Cleaned_Hospital_Details!C:C)</f>
        <v>12925.89</v>
      </c>
      <c r="P818" s="8" t="str">
        <f>_xlfn.XLOOKUP($A818,Cleaned_Hospital_Details!$A:$A,Cleaned_Hospital_Details!D:D)</f>
        <v>Tier - 3</v>
      </c>
      <c r="Q818" s="8" t="str">
        <f>_xlfn.XLOOKUP($A818,Cleaned_Hospital_Details!$A:$A,Cleaned_Hospital_Details!E:E)</f>
        <v>Tier - 2</v>
      </c>
      <c r="R818" s="8" t="str">
        <f>_xlfn.XLOOKUP($A818,Cleaned_Hospital_Details!$A:$A,Cleaned_Hospital_Details!F:F)</f>
        <v>R1013</v>
      </c>
      <c r="S818" s="15">
        <f>_xlfn.XLOOKUP($A818,Cleaned_Hospital_Details!$A:$A,Cleaned_Hospital_Details!G:G)</f>
        <v>23255</v>
      </c>
      <c r="T818" s="8">
        <f>_xlfn.XLOOKUP($A818,Cleaned_Hospital_Details!$A:$A,Cleaned_Hospital_Details!H:H)</f>
        <v>59</v>
      </c>
      <c r="U818" s="8" t="str">
        <f>_xlfn.XLOOKUP($A818,Cleaned_Hospital_Details!$A:$A,Cleaned_Hospital_Details!I:I)</f>
        <v>Old</v>
      </c>
      <c r="V818" t="str">
        <f t="shared" si="12"/>
        <v>Marcos Duarte</v>
      </c>
    </row>
    <row r="819" spans="1:22" ht="15.6" x14ac:dyDescent="0.3">
      <c r="A819" s="10" t="s">
        <v>855</v>
      </c>
      <c r="B819" s="8" t="str">
        <f>VLOOKUP(A819,Cleaned_Customer_Names!A818:D3153,2,0)</f>
        <v>Mr.</v>
      </c>
      <c r="C819" s="8" t="str">
        <f>VLOOKUP(A819,Cleaned_Customer_Names!A818:D3153,3,0)</f>
        <v>Dave</v>
      </c>
      <c r="D819" s="8" t="str">
        <f>VLOOKUP($A819,Cleaned_Customer_Names!$A818:$D3153,4,0)</f>
        <v>Clark</v>
      </c>
      <c r="E819" s="22">
        <f>VLOOKUP($A819,Cleaned_Medical_Exam!$A818:$J3153,2,0)</f>
        <v>25.46</v>
      </c>
      <c r="F819" s="24">
        <f>VLOOKUP($A819,Cleaned_Medical_Exam!$A818:$J3153,3,0)</f>
        <v>8.77</v>
      </c>
      <c r="G819" s="20" t="str">
        <f>VLOOKUP($A819,Cleaned_Medical_Exam!$A818:$J3153,4,0)</f>
        <v>Yes</v>
      </c>
      <c r="H819" s="20" t="str">
        <f>VLOOKUP($A819,Cleaned_Medical_Exam!$A818:$J3153,5,0)</f>
        <v>No</v>
      </c>
      <c r="I819" s="20" t="str">
        <f>VLOOKUP($A819,Cleaned_Medical_Exam!$A818:$J3153,6,0)</f>
        <v>Yes</v>
      </c>
      <c r="J819" s="48">
        <f>VLOOKUP($A819,Cleaned_Medical_Exam!$A818:$J3153,7,0)</f>
        <v>1</v>
      </c>
      <c r="K819" s="8" t="str">
        <f>VLOOKUP($A819,Cleaned_Medical_Exam!$A818:$J3153,8,0)</f>
        <v>No</v>
      </c>
      <c r="L819" s="20" t="str">
        <f>VLOOKUP($A819,Cleaned_Medical_Exam!$A818:$J3153,9,0)</f>
        <v>Overweight</v>
      </c>
      <c r="M819" s="20" t="str">
        <f>VLOOKUP($A819,Cleaned_Medical_Exam!$A818:$J3153,10,0)</f>
        <v>Diabetes</v>
      </c>
      <c r="N819" s="48">
        <f>_xlfn.XLOOKUP(A819,Cleaned_Hospital_Details!A:A,Cleaned_Hospital_Details!B:B)</f>
        <v>1</v>
      </c>
      <c r="O819" s="49">
        <f>_xlfn.XLOOKUP($A819,Cleaned_Hospital_Details!$A:$A,Cleaned_Hospital_Details!C:C)</f>
        <v>12913.99</v>
      </c>
      <c r="P819" s="8" t="str">
        <f>_xlfn.XLOOKUP($A819,Cleaned_Hospital_Details!$A:$A,Cleaned_Hospital_Details!D:D)</f>
        <v>Tier - 3</v>
      </c>
      <c r="Q819" s="8" t="str">
        <f>_xlfn.XLOOKUP($A819,Cleaned_Hospital_Details!$A:$A,Cleaned_Hospital_Details!E:E)</f>
        <v>Tier - 2</v>
      </c>
      <c r="R819" s="8" t="str">
        <f>_xlfn.XLOOKUP($A819,Cleaned_Hospital_Details!$A:$A,Cleaned_Hospital_Details!F:F)</f>
        <v>R1016</v>
      </c>
      <c r="S819" s="15">
        <f>_xlfn.XLOOKUP($A819,Cleaned_Hospital_Details!$A:$A,Cleaned_Hospital_Details!G:G)</f>
        <v>23239</v>
      </c>
      <c r="T819" s="8">
        <f>_xlfn.XLOOKUP($A819,Cleaned_Hospital_Details!$A:$A,Cleaned_Hospital_Details!H:H)</f>
        <v>59</v>
      </c>
      <c r="U819" s="8" t="str">
        <f>_xlfn.XLOOKUP($A819,Cleaned_Hospital_Details!$A:$A,Cleaned_Hospital_Details!I:I)</f>
        <v>Old</v>
      </c>
      <c r="V819" t="str">
        <f t="shared" si="12"/>
        <v>Dave Clark</v>
      </c>
    </row>
    <row r="820" spans="1:22" ht="15.6" x14ac:dyDescent="0.3">
      <c r="A820" s="10" t="s">
        <v>856</v>
      </c>
      <c r="B820" s="8" t="str">
        <f>VLOOKUP(A820,Cleaned_Customer_Names!A819:D3154,2,0)</f>
        <v>Mr.</v>
      </c>
      <c r="C820" s="8" t="str">
        <f>VLOOKUP(A820,Cleaned_Customer_Names!A819:D3154,3,0)</f>
        <v>Andy</v>
      </c>
      <c r="D820" s="8" t="str">
        <f>VLOOKUP($A820,Cleaned_Customer_Names!$A819:$D3154,4,0)</f>
        <v>Nice</v>
      </c>
      <c r="E820" s="22">
        <f>VLOOKUP($A820,Cleaned_Medical_Exam!$A819:$J3154,2,0)</f>
        <v>39.14</v>
      </c>
      <c r="F820" s="24">
        <f>VLOOKUP($A820,Cleaned_Medical_Exam!$A819:$J3154,3,0)</f>
        <v>4.91</v>
      </c>
      <c r="G820" s="20" t="str">
        <f>VLOOKUP($A820,Cleaned_Medical_Exam!$A819:$J3154,4,0)</f>
        <v>No</v>
      </c>
      <c r="H820" s="20" t="str">
        <f>VLOOKUP($A820,Cleaned_Medical_Exam!$A819:$J3154,5,0)</f>
        <v>Yes</v>
      </c>
      <c r="I820" s="20" t="str">
        <f>VLOOKUP($A820,Cleaned_Medical_Exam!$A819:$J3154,6,0)</f>
        <v>No</v>
      </c>
      <c r="J820" s="48">
        <f>VLOOKUP($A820,Cleaned_Medical_Exam!$A819:$J3154,7,0)</f>
        <v>1</v>
      </c>
      <c r="K820" s="8" t="str">
        <f>VLOOKUP($A820,Cleaned_Medical_Exam!$A819:$J3154,8,0)</f>
        <v>No</v>
      </c>
      <c r="L820" s="20" t="str">
        <f>VLOOKUP($A820,Cleaned_Medical_Exam!$A819:$J3154,9,0)</f>
        <v>Obesity</v>
      </c>
      <c r="M820" s="20" t="str">
        <f>VLOOKUP($A820,Cleaned_Medical_Exam!$A819:$J3154,10,0)</f>
        <v>Normal</v>
      </c>
      <c r="N820" s="48">
        <f>_xlfn.XLOOKUP(A820,Cleaned_Hospital_Details!A:A,Cleaned_Hospital_Details!B:B)</f>
        <v>0</v>
      </c>
      <c r="O820" s="49">
        <f>_xlfn.XLOOKUP($A820,Cleaned_Hospital_Details!$A:$A,Cleaned_Hospital_Details!C:C)</f>
        <v>12890.06</v>
      </c>
      <c r="P820" s="8" t="str">
        <f>_xlfn.XLOOKUP($A820,Cleaned_Hospital_Details!$A:$A,Cleaned_Hospital_Details!D:D)</f>
        <v>Tier - 3</v>
      </c>
      <c r="Q820" s="8" t="str">
        <f>_xlfn.XLOOKUP($A820,Cleaned_Hospital_Details!$A:$A,Cleaned_Hospital_Details!E:E)</f>
        <v>Tier - 1</v>
      </c>
      <c r="R820" s="8" t="str">
        <f>_xlfn.XLOOKUP($A820,Cleaned_Hospital_Details!$A:$A,Cleaned_Hospital_Details!F:F)</f>
        <v>R1019</v>
      </c>
      <c r="S820" s="15">
        <f>_xlfn.XLOOKUP($A820,Cleaned_Hospital_Details!$A:$A,Cleaned_Hospital_Details!G:G)</f>
        <v>38177</v>
      </c>
      <c r="T820" s="8">
        <f>_xlfn.XLOOKUP($A820,Cleaned_Hospital_Details!$A:$A,Cleaned_Hospital_Details!H:H)</f>
        <v>18</v>
      </c>
      <c r="U820" s="8" t="str">
        <f>_xlfn.XLOOKUP($A820,Cleaned_Hospital_Details!$A:$A,Cleaned_Hospital_Details!I:I)</f>
        <v>Child</v>
      </c>
      <c r="V820" t="str">
        <f t="shared" si="12"/>
        <v>Andy Nice</v>
      </c>
    </row>
    <row r="821" spans="1:22" ht="15.6" x14ac:dyDescent="0.3">
      <c r="A821" s="10" t="s">
        <v>857</v>
      </c>
      <c r="B821" s="8" t="str">
        <f>VLOOKUP(A821,Cleaned_Customer_Names!A820:D3155,2,0)</f>
        <v>Ms.</v>
      </c>
      <c r="C821" s="8" t="str">
        <f>VLOOKUP(A821,Cleaned_Customer_Names!A820:D3155,3,0)</f>
        <v>Mary</v>
      </c>
      <c r="D821" s="8" t="str">
        <f>VLOOKUP($A821,Cleaned_Customer_Names!$A820:$D3155,4,0)</f>
        <v>Windler</v>
      </c>
      <c r="E821" s="22">
        <f>VLOOKUP($A821,Cleaned_Medical_Exam!$A820:$J3155,2,0)</f>
        <v>41.2</v>
      </c>
      <c r="F821" s="24">
        <f>VLOOKUP($A821,Cleaned_Medical_Exam!$A820:$J3155,3,0)</f>
        <v>4.95</v>
      </c>
      <c r="G821" s="20" t="str">
        <f>VLOOKUP($A821,Cleaned_Medical_Exam!$A820:$J3155,4,0)</f>
        <v>No</v>
      </c>
      <c r="H821" s="20" t="str">
        <f>VLOOKUP($A821,Cleaned_Medical_Exam!$A820:$J3155,5,0)</f>
        <v>No</v>
      </c>
      <c r="I821" s="20" t="str">
        <f>VLOOKUP($A821,Cleaned_Medical_Exam!$A820:$J3155,6,0)</f>
        <v>No</v>
      </c>
      <c r="J821" s="48">
        <f>VLOOKUP($A821,Cleaned_Medical_Exam!$A820:$J3155,7,0)</f>
        <v>1</v>
      </c>
      <c r="K821" s="8" t="str">
        <f>VLOOKUP($A821,Cleaned_Medical_Exam!$A820:$J3155,8,0)</f>
        <v>No</v>
      </c>
      <c r="L821" s="20" t="str">
        <f>VLOOKUP($A821,Cleaned_Medical_Exam!$A820:$J3155,9,0)</f>
        <v>Obesity</v>
      </c>
      <c r="M821" s="20" t="str">
        <f>VLOOKUP($A821,Cleaned_Medical_Exam!$A820:$J3155,10,0)</f>
        <v>Normal</v>
      </c>
      <c r="N821" s="48">
        <f>_xlfn.XLOOKUP(A821,Cleaned_Hospital_Details!A:A,Cleaned_Hospital_Details!B:B)</f>
        <v>3</v>
      </c>
      <c r="O821" s="49">
        <f>_xlfn.XLOOKUP($A821,Cleaned_Hospital_Details!$A:$A,Cleaned_Hospital_Details!C:C)</f>
        <v>12870.31</v>
      </c>
      <c r="P821" s="8" t="str">
        <f>_xlfn.XLOOKUP($A821,Cleaned_Hospital_Details!$A:$A,Cleaned_Hospital_Details!D:D)</f>
        <v>Tier - 3</v>
      </c>
      <c r="Q821" s="8" t="str">
        <f>_xlfn.XLOOKUP($A821,Cleaned_Hospital_Details!$A:$A,Cleaned_Hospital_Details!E:E)</f>
        <v>Tier - 3</v>
      </c>
      <c r="R821" s="8" t="str">
        <f>_xlfn.XLOOKUP($A821,Cleaned_Hospital_Details!$A:$A,Cleaned_Hospital_Details!F:F)</f>
        <v>R1012</v>
      </c>
      <c r="S821" s="15">
        <f>_xlfn.XLOOKUP($A821,Cleaned_Hospital_Details!$A:$A,Cleaned_Hospital_Details!G:G)</f>
        <v>30900</v>
      </c>
      <c r="T821" s="8">
        <f>_xlfn.XLOOKUP($A821,Cleaned_Hospital_Details!$A:$A,Cleaned_Hospital_Details!H:H)</f>
        <v>38</v>
      </c>
      <c r="U821" s="8" t="str">
        <f>_xlfn.XLOOKUP($A821,Cleaned_Hospital_Details!$A:$A,Cleaned_Hospital_Details!I:I)</f>
        <v>Adult</v>
      </c>
      <c r="V821" t="str">
        <f t="shared" si="12"/>
        <v>Mary Windler</v>
      </c>
    </row>
    <row r="822" spans="1:22" ht="15.6" x14ac:dyDescent="0.3">
      <c r="A822" s="10" t="s">
        <v>858</v>
      </c>
      <c r="B822" s="8" t="str">
        <f>VLOOKUP(A822,Cleaned_Customer_Names!A821:D3156,2,0)</f>
        <v>Mr.</v>
      </c>
      <c r="C822" s="8" t="str">
        <f>VLOOKUP(A822,Cleaned_Customer_Names!A821:D3156,3,0)</f>
        <v>Marcus</v>
      </c>
      <c r="D822" s="8" t="str">
        <f>VLOOKUP($A822,Cleaned_Customer_Names!$A821:$D3156,4,0)</f>
        <v>Jones</v>
      </c>
      <c r="E822" s="22">
        <f>VLOOKUP($A822,Cleaned_Medical_Exam!$A821:$J3156,2,0)</f>
        <v>28.81</v>
      </c>
      <c r="F822" s="24">
        <f>VLOOKUP($A822,Cleaned_Medical_Exam!$A821:$J3156,3,0)</f>
        <v>10.8</v>
      </c>
      <c r="G822" s="20" t="str">
        <f>VLOOKUP($A822,Cleaned_Medical_Exam!$A821:$J3156,4,0)</f>
        <v>Yes</v>
      </c>
      <c r="H822" s="20" t="str">
        <f>VLOOKUP($A822,Cleaned_Medical_Exam!$A821:$J3156,5,0)</f>
        <v>No</v>
      </c>
      <c r="I822" s="20" t="str">
        <f>VLOOKUP($A822,Cleaned_Medical_Exam!$A821:$J3156,6,0)</f>
        <v>Yes</v>
      </c>
      <c r="J822" s="48">
        <f>VLOOKUP($A822,Cleaned_Medical_Exam!$A821:$J3156,7,0)</f>
        <v>1</v>
      </c>
      <c r="K822" s="8" t="str">
        <f>VLOOKUP($A822,Cleaned_Medical_Exam!$A821:$J3156,8,0)</f>
        <v>No</v>
      </c>
      <c r="L822" s="20" t="str">
        <f>VLOOKUP($A822,Cleaned_Medical_Exam!$A821:$J3156,9,0)</f>
        <v>Overweight</v>
      </c>
      <c r="M822" s="20" t="str">
        <f>VLOOKUP($A822,Cleaned_Medical_Exam!$A821:$J3156,10,0)</f>
        <v>Diabetes</v>
      </c>
      <c r="N822" s="48">
        <f>_xlfn.XLOOKUP(A822,Cleaned_Hospital_Details!A:A,Cleaned_Hospital_Details!B:B)</f>
        <v>0</v>
      </c>
      <c r="O822" s="49">
        <f>_xlfn.XLOOKUP($A822,Cleaned_Hospital_Details!$A:$A,Cleaned_Hospital_Details!C:C)</f>
        <v>12856.84</v>
      </c>
      <c r="P822" s="8" t="str">
        <f>_xlfn.XLOOKUP($A822,Cleaned_Hospital_Details!$A:$A,Cleaned_Hospital_Details!D:D)</f>
        <v>Tier - 3</v>
      </c>
      <c r="Q822" s="8" t="str">
        <f>_xlfn.XLOOKUP($A822,Cleaned_Hospital_Details!$A:$A,Cleaned_Hospital_Details!E:E)</f>
        <v>Tier - 3</v>
      </c>
      <c r="R822" s="8" t="str">
        <f>_xlfn.XLOOKUP($A822,Cleaned_Hospital_Details!$A:$A,Cleaned_Hospital_Details!F:F)</f>
        <v>R1021</v>
      </c>
      <c r="S822" s="15">
        <f>_xlfn.XLOOKUP($A822,Cleaned_Hospital_Details!$A:$A,Cleaned_Hospital_Details!G:G)</f>
        <v>23281</v>
      </c>
      <c r="T822" s="8">
        <f>_xlfn.XLOOKUP($A822,Cleaned_Hospital_Details!$A:$A,Cleaned_Hospital_Details!H:H)</f>
        <v>59</v>
      </c>
      <c r="U822" s="8" t="str">
        <f>_xlfn.XLOOKUP($A822,Cleaned_Hospital_Details!$A:$A,Cleaned_Hospital_Details!I:I)</f>
        <v>Old</v>
      </c>
      <c r="V822" t="str">
        <f t="shared" si="12"/>
        <v>Marcus Jones</v>
      </c>
    </row>
    <row r="823" spans="1:22" ht="15.6" x14ac:dyDescent="0.3">
      <c r="A823" s="10" t="s">
        <v>859</v>
      </c>
      <c r="B823" s="8" t="str">
        <f>VLOOKUP(A823,Cleaned_Customer_Names!A822:D3157,2,0)</f>
        <v>Mr.</v>
      </c>
      <c r="C823" s="8" t="str">
        <f>VLOOKUP(A823,Cleaned_Customer_Names!A822:D3157,3,0)</f>
        <v>Thomas</v>
      </c>
      <c r="D823" s="8" t="str">
        <f>VLOOKUP($A823,Cleaned_Customer_Names!$A822:$D3157,4,0)</f>
        <v>Stevenson</v>
      </c>
      <c r="E823" s="22">
        <f>VLOOKUP($A823,Cleaned_Medical_Exam!$A822:$J3157,2,0)</f>
        <v>37.409999999999997</v>
      </c>
      <c r="F823" s="24">
        <f>VLOOKUP($A823,Cleaned_Medical_Exam!$A822:$J3157,3,0)</f>
        <v>7.21</v>
      </c>
      <c r="G823" s="20" t="str">
        <f>VLOOKUP($A823,Cleaned_Medical_Exam!$A822:$J3157,4,0)</f>
        <v>No</v>
      </c>
      <c r="H823" s="20" t="str">
        <f>VLOOKUP($A823,Cleaned_Medical_Exam!$A822:$J3157,5,0)</f>
        <v>No</v>
      </c>
      <c r="I823" s="20" t="str">
        <f>VLOOKUP($A823,Cleaned_Medical_Exam!$A822:$J3157,6,0)</f>
        <v>No</v>
      </c>
      <c r="J823" s="48">
        <f>VLOOKUP($A823,Cleaned_Medical_Exam!$A822:$J3157,7,0)</f>
        <v>2</v>
      </c>
      <c r="K823" s="8" t="str">
        <f>VLOOKUP($A823,Cleaned_Medical_Exam!$A822:$J3157,8,0)</f>
        <v>No</v>
      </c>
      <c r="L823" s="20" t="str">
        <f>VLOOKUP($A823,Cleaned_Medical_Exam!$A822:$J3157,9,0)</f>
        <v>Obesity</v>
      </c>
      <c r="M823" s="20" t="str">
        <f>VLOOKUP($A823,Cleaned_Medical_Exam!$A822:$J3157,10,0)</f>
        <v>Diabetes</v>
      </c>
      <c r="N823" s="48">
        <f>_xlfn.XLOOKUP(A823,Cleaned_Hospital_Details!A:A,Cleaned_Hospital_Details!B:B)</f>
        <v>0</v>
      </c>
      <c r="O823" s="49">
        <f>_xlfn.XLOOKUP($A823,Cleaned_Hospital_Details!$A:$A,Cleaned_Hospital_Details!C:C)</f>
        <v>12852.37</v>
      </c>
      <c r="P823" s="8" t="str">
        <f>_xlfn.XLOOKUP($A823,Cleaned_Hospital_Details!$A:$A,Cleaned_Hospital_Details!D:D)</f>
        <v>Tier - 3</v>
      </c>
      <c r="Q823" s="8" t="str">
        <f>_xlfn.XLOOKUP($A823,Cleaned_Hospital_Details!$A:$A,Cleaned_Hospital_Details!E:E)</f>
        <v>Tier - 1</v>
      </c>
      <c r="R823" s="8" t="str">
        <f>_xlfn.XLOOKUP($A823,Cleaned_Hospital_Details!$A:$A,Cleaned_Hospital_Details!F:F)</f>
        <v>R1012</v>
      </c>
      <c r="S823" s="15">
        <f>_xlfn.XLOOKUP($A823,Cleaned_Hospital_Details!$A:$A,Cleaned_Hospital_Details!G:G)</f>
        <v>26929</v>
      </c>
      <c r="T823" s="8">
        <f>_xlfn.XLOOKUP($A823,Cleaned_Hospital_Details!$A:$A,Cleaned_Hospital_Details!H:H)</f>
        <v>49</v>
      </c>
      <c r="U823" s="8" t="str">
        <f>_xlfn.XLOOKUP($A823,Cleaned_Hospital_Details!$A:$A,Cleaned_Hospital_Details!I:I)</f>
        <v>Adult</v>
      </c>
      <c r="V823" t="str">
        <f t="shared" si="12"/>
        <v>Thomas Stevenson</v>
      </c>
    </row>
    <row r="824" spans="1:22" ht="15.6" x14ac:dyDescent="0.3">
      <c r="A824" s="10" t="s">
        <v>860</v>
      </c>
      <c r="B824" s="8" t="str">
        <f>VLOOKUP(A824,Cleaned_Customer_Names!A823:D3158,2,0)</f>
        <v>Mr.</v>
      </c>
      <c r="C824" s="8" t="str">
        <f>VLOOKUP(A824,Cleaned_Customer_Names!A823:D3158,3,0)</f>
        <v>Robert</v>
      </c>
      <c r="D824" s="8" t="str">
        <f>VLOOKUP($A824,Cleaned_Customer_Names!$A823:$D3158,4,0)</f>
        <v>Humphrey</v>
      </c>
      <c r="E824" s="22">
        <f>VLOOKUP($A824,Cleaned_Medical_Exam!$A823:$J3158,2,0)</f>
        <v>52.54</v>
      </c>
      <c r="F824" s="24">
        <f>VLOOKUP($A824,Cleaned_Medical_Exam!$A823:$J3158,3,0)</f>
        <v>5.12</v>
      </c>
      <c r="G824" s="20" t="str">
        <f>VLOOKUP($A824,Cleaned_Medical_Exam!$A823:$J3158,4,0)</f>
        <v>No</v>
      </c>
      <c r="H824" s="20" t="str">
        <f>VLOOKUP($A824,Cleaned_Medical_Exam!$A823:$J3158,5,0)</f>
        <v>No</v>
      </c>
      <c r="I824" s="20" t="str">
        <f>VLOOKUP($A824,Cleaned_Medical_Exam!$A823:$J3158,6,0)</f>
        <v>Yes</v>
      </c>
      <c r="J824" s="48">
        <f>VLOOKUP($A824,Cleaned_Medical_Exam!$A823:$J3158,7,0)</f>
        <v>1</v>
      </c>
      <c r="K824" s="8" t="str">
        <f>VLOOKUP($A824,Cleaned_Medical_Exam!$A823:$J3158,8,0)</f>
        <v>No</v>
      </c>
      <c r="L824" s="20" t="str">
        <f>VLOOKUP($A824,Cleaned_Medical_Exam!$A823:$J3158,9,0)</f>
        <v>Obesity</v>
      </c>
      <c r="M824" s="20" t="str">
        <f>VLOOKUP($A824,Cleaned_Medical_Exam!$A823:$J3158,10,0)</f>
        <v>Normal</v>
      </c>
      <c r="N824" s="48">
        <f>_xlfn.XLOOKUP(A824,Cleaned_Hospital_Details!A:A,Cleaned_Hospital_Details!B:B)</f>
        <v>0</v>
      </c>
      <c r="O824" s="49">
        <f>_xlfn.XLOOKUP($A824,Cleaned_Hospital_Details!$A:$A,Cleaned_Hospital_Details!C:C)</f>
        <v>12847.24</v>
      </c>
      <c r="P824" s="8" t="str">
        <f>_xlfn.XLOOKUP($A824,Cleaned_Hospital_Details!$A:$A,Cleaned_Hospital_Details!D:D)</f>
        <v>Tier - 3</v>
      </c>
      <c r="Q824" s="8" t="str">
        <f>_xlfn.XLOOKUP($A824,Cleaned_Hospital_Details!$A:$A,Cleaned_Hospital_Details!E:E)</f>
        <v>Tier - 2</v>
      </c>
      <c r="R824" s="8" t="str">
        <f>_xlfn.XLOOKUP($A824,Cleaned_Hospital_Details!$A:$A,Cleaned_Hospital_Details!F:F)</f>
        <v>R1012</v>
      </c>
      <c r="S824" s="15">
        <f>_xlfn.XLOOKUP($A824,Cleaned_Hospital_Details!$A:$A,Cleaned_Hospital_Details!G:G)</f>
        <v>34239</v>
      </c>
      <c r="T824" s="8">
        <f>_xlfn.XLOOKUP($A824,Cleaned_Hospital_Details!$A:$A,Cleaned_Hospital_Details!H:H)</f>
        <v>29</v>
      </c>
      <c r="U824" s="8" t="str">
        <f>_xlfn.XLOOKUP($A824,Cleaned_Hospital_Details!$A:$A,Cleaned_Hospital_Details!I:I)</f>
        <v>Adult</v>
      </c>
      <c r="V824" t="str">
        <f t="shared" si="12"/>
        <v>Robert Humphrey</v>
      </c>
    </row>
    <row r="825" spans="1:22" ht="15.6" x14ac:dyDescent="0.3">
      <c r="A825" s="10" t="s">
        <v>861</v>
      </c>
      <c r="B825" s="8" t="str">
        <f>VLOOKUP(A825,Cleaned_Customer_Names!A824:D3159,2,0)</f>
        <v>Mr.</v>
      </c>
      <c r="C825" s="8" t="str">
        <f>VLOOKUP(A825,Cleaned_Customer_Names!A824:D3159,3,0)</f>
        <v>Geoff</v>
      </c>
      <c r="D825" s="8" t="str">
        <f>VLOOKUP($A825,Cleaned_Customer_Names!$A824:$D3159,4,0)</f>
        <v>Nelson</v>
      </c>
      <c r="E825" s="22">
        <f>VLOOKUP($A825,Cleaned_Medical_Exam!$A824:$J3159,2,0)</f>
        <v>17.29</v>
      </c>
      <c r="F825" s="24">
        <f>VLOOKUP($A825,Cleaned_Medical_Exam!$A824:$J3159,3,0)</f>
        <v>4.62</v>
      </c>
      <c r="G825" s="20" t="str">
        <f>VLOOKUP($A825,Cleaned_Medical_Exam!$A824:$J3159,4,0)</f>
        <v>No</v>
      </c>
      <c r="H825" s="20" t="str">
        <f>VLOOKUP($A825,Cleaned_Medical_Exam!$A824:$J3159,5,0)</f>
        <v>Yes</v>
      </c>
      <c r="I825" s="20" t="str">
        <f>VLOOKUP($A825,Cleaned_Medical_Exam!$A824:$J3159,6,0)</f>
        <v>No</v>
      </c>
      <c r="J825" s="48">
        <f>VLOOKUP($A825,Cleaned_Medical_Exam!$A824:$J3159,7,0)</f>
        <v>1</v>
      </c>
      <c r="K825" s="8" t="str">
        <f>VLOOKUP($A825,Cleaned_Medical_Exam!$A824:$J3159,8,0)</f>
        <v>Yes</v>
      </c>
      <c r="L825" s="20" t="str">
        <f>VLOOKUP($A825,Cleaned_Medical_Exam!$A824:$J3159,9,0)</f>
        <v>Underweight</v>
      </c>
      <c r="M825" s="20" t="str">
        <f>VLOOKUP($A825,Cleaned_Medical_Exam!$A824:$J3159,10,0)</f>
        <v>Normal</v>
      </c>
      <c r="N825" s="48">
        <f>_xlfn.XLOOKUP(A825,Cleaned_Hospital_Details!A:A,Cleaned_Hospital_Details!B:B)</f>
        <v>2</v>
      </c>
      <c r="O825" s="49">
        <f>_xlfn.XLOOKUP($A825,Cleaned_Hospital_Details!$A:$A,Cleaned_Hospital_Details!C:C)</f>
        <v>12829.46</v>
      </c>
      <c r="P825" s="8" t="str">
        <f>_xlfn.XLOOKUP($A825,Cleaned_Hospital_Details!$A:$A,Cleaned_Hospital_Details!D:D)</f>
        <v>Tier - 3</v>
      </c>
      <c r="Q825" s="8" t="str">
        <f>_xlfn.XLOOKUP($A825,Cleaned_Hospital_Details!$A:$A,Cleaned_Hospital_Details!E:E)</f>
        <v>Tier - 3</v>
      </c>
      <c r="R825" s="8" t="str">
        <f>_xlfn.XLOOKUP($A825,Cleaned_Hospital_Details!$A:$A,Cleaned_Hospital_Details!F:F)</f>
        <v>R1016</v>
      </c>
      <c r="S825" s="15">
        <f>_xlfn.XLOOKUP($A825,Cleaned_Hospital_Details!$A:$A,Cleaned_Hospital_Details!G:G)</f>
        <v>38300</v>
      </c>
      <c r="T825" s="8">
        <f>_xlfn.XLOOKUP($A825,Cleaned_Hospital_Details!$A:$A,Cleaned_Hospital_Details!H:H)</f>
        <v>18</v>
      </c>
      <c r="U825" s="8" t="str">
        <f>_xlfn.XLOOKUP($A825,Cleaned_Hospital_Details!$A:$A,Cleaned_Hospital_Details!I:I)</f>
        <v>Child</v>
      </c>
      <c r="V825" t="str">
        <f t="shared" si="12"/>
        <v>Geoff Nelson</v>
      </c>
    </row>
    <row r="826" spans="1:22" ht="15.6" x14ac:dyDescent="0.3">
      <c r="A826" s="10" t="s">
        <v>862</v>
      </c>
      <c r="B826" s="8" t="str">
        <f>VLOOKUP(A826,Cleaned_Customer_Names!A825:D3160,2,0)</f>
        <v>Mr.</v>
      </c>
      <c r="C826" s="8" t="str">
        <f>VLOOKUP(A826,Cleaned_Customer_Names!A825:D3160,3,0)</f>
        <v>Chris</v>
      </c>
      <c r="D826" s="8" t="str">
        <f>VLOOKUP($A826,Cleaned_Customer_Names!$A825:$D3160,4,0)</f>
        <v>Payne</v>
      </c>
      <c r="E826" s="22">
        <f>VLOOKUP($A826,Cleaned_Medical_Exam!$A825:$J3160,2,0)</f>
        <v>31.74</v>
      </c>
      <c r="F826" s="24">
        <f>VLOOKUP($A826,Cleaned_Medical_Exam!$A825:$J3160,3,0)</f>
        <v>7.68</v>
      </c>
      <c r="G826" s="20" t="str">
        <f>VLOOKUP($A826,Cleaned_Medical_Exam!$A825:$J3160,4,0)</f>
        <v>Yes</v>
      </c>
      <c r="H826" s="20" t="str">
        <f>VLOOKUP($A826,Cleaned_Medical_Exam!$A825:$J3160,5,0)</f>
        <v>No</v>
      </c>
      <c r="I826" s="20" t="str">
        <f>VLOOKUP($A826,Cleaned_Medical_Exam!$A825:$J3160,6,0)</f>
        <v>No</v>
      </c>
      <c r="J826" s="48">
        <f>VLOOKUP($A826,Cleaned_Medical_Exam!$A825:$J3160,7,0)</f>
        <v>0</v>
      </c>
      <c r="K826" s="8" t="str">
        <f>VLOOKUP($A826,Cleaned_Medical_Exam!$A825:$J3160,8,0)</f>
        <v>No</v>
      </c>
      <c r="L826" s="20" t="str">
        <f>VLOOKUP($A826,Cleaned_Medical_Exam!$A825:$J3160,9,0)</f>
        <v>Obesity</v>
      </c>
      <c r="M826" s="20" t="str">
        <f>VLOOKUP($A826,Cleaned_Medical_Exam!$A825:$J3160,10,0)</f>
        <v>Diabetes</v>
      </c>
      <c r="N826" s="48">
        <f>_xlfn.XLOOKUP(A826,Cleaned_Hospital_Details!A:A,Cleaned_Hospital_Details!B:B)</f>
        <v>0</v>
      </c>
      <c r="O826" s="49">
        <f>_xlfn.XLOOKUP($A826,Cleaned_Hospital_Details!$A:$A,Cleaned_Hospital_Details!C:C)</f>
        <v>12823.25</v>
      </c>
      <c r="P826" s="8" t="str">
        <f>_xlfn.XLOOKUP($A826,Cleaned_Hospital_Details!$A:$A,Cleaned_Hospital_Details!D:D)</f>
        <v>Tier - 3</v>
      </c>
      <c r="Q826" s="8" t="str">
        <f>_xlfn.XLOOKUP($A826,Cleaned_Hospital_Details!$A:$A,Cleaned_Hospital_Details!E:E)</f>
        <v>Tier - 3</v>
      </c>
      <c r="R826" s="8" t="str">
        <f>_xlfn.XLOOKUP($A826,Cleaned_Hospital_Details!$A:$A,Cleaned_Hospital_Details!F:F)</f>
        <v>R1021</v>
      </c>
      <c r="S826" s="15">
        <f>_xlfn.XLOOKUP($A826,Cleaned_Hospital_Details!$A:$A,Cleaned_Hospital_Details!G:G)</f>
        <v>24740</v>
      </c>
      <c r="T826" s="8">
        <f>_xlfn.XLOOKUP($A826,Cleaned_Hospital_Details!$A:$A,Cleaned_Hospital_Details!H:H)</f>
        <v>55</v>
      </c>
      <c r="U826" s="8" t="str">
        <f>_xlfn.XLOOKUP($A826,Cleaned_Hospital_Details!$A:$A,Cleaned_Hospital_Details!I:I)</f>
        <v>Old</v>
      </c>
      <c r="V826" t="str">
        <f t="shared" si="12"/>
        <v>Chris Payne</v>
      </c>
    </row>
    <row r="827" spans="1:22" ht="15.6" x14ac:dyDescent="0.3">
      <c r="A827" s="10" t="s">
        <v>863</v>
      </c>
      <c r="B827" s="8" t="str">
        <f>VLOOKUP(A827,Cleaned_Customer_Names!A826:D3161,2,0)</f>
        <v>Ms.</v>
      </c>
      <c r="C827" s="8" t="str">
        <f>VLOOKUP(A827,Cleaned_Customer_Names!A826:D3161,3,0)</f>
        <v>Kate</v>
      </c>
      <c r="D827" s="8" t="str">
        <f>VLOOKUP($A827,Cleaned_Customer_Names!$A826:$D3161,4,0)</f>
        <v>Hails</v>
      </c>
      <c r="E827" s="22">
        <f>VLOOKUP($A827,Cleaned_Medical_Exam!$A826:$J3161,2,0)</f>
        <v>26.504999999999999</v>
      </c>
      <c r="F827" s="24">
        <f>VLOOKUP($A827,Cleaned_Medical_Exam!$A826:$J3161,3,0)</f>
        <v>6.79</v>
      </c>
      <c r="G827" s="20" t="str">
        <f>VLOOKUP($A827,Cleaned_Medical_Exam!$A826:$J3161,4,0)</f>
        <v>Yes</v>
      </c>
      <c r="H827" s="20" t="str">
        <f>VLOOKUP($A827,Cleaned_Medical_Exam!$A826:$J3161,5,0)</f>
        <v>No</v>
      </c>
      <c r="I827" s="20" t="str">
        <f>VLOOKUP($A827,Cleaned_Medical_Exam!$A826:$J3161,6,0)</f>
        <v>Yes</v>
      </c>
      <c r="J827" s="48">
        <f>VLOOKUP($A827,Cleaned_Medical_Exam!$A826:$J3161,7,0)</f>
        <v>1</v>
      </c>
      <c r="K827" s="8" t="str">
        <f>VLOOKUP($A827,Cleaned_Medical_Exam!$A826:$J3161,8,0)</f>
        <v>No</v>
      </c>
      <c r="L827" s="20" t="str">
        <f>VLOOKUP($A827,Cleaned_Medical_Exam!$A826:$J3161,9,0)</f>
        <v>Overweight</v>
      </c>
      <c r="M827" s="20" t="str">
        <f>VLOOKUP($A827,Cleaned_Medical_Exam!$A826:$J3161,10,0)</f>
        <v>Diabetes</v>
      </c>
      <c r="N827" s="48">
        <f>_xlfn.XLOOKUP(A827,Cleaned_Hospital_Details!A:A,Cleaned_Hospital_Details!B:B)</f>
        <v>0</v>
      </c>
      <c r="O827" s="49">
        <f>_xlfn.XLOOKUP($A827,Cleaned_Hospital_Details!$A:$A,Cleaned_Hospital_Details!C:C)</f>
        <v>12815.44</v>
      </c>
      <c r="P827" s="8" t="str">
        <f>_xlfn.XLOOKUP($A827,Cleaned_Hospital_Details!$A:$A,Cleaned_Hospital_Details!D:D)</f>
        <v>Tier - 3</v>
      </c>
      <c r="Q827" s="8" t="str">
        <f>_xlfn.XLOOKUP($A827,Cleaned_Hospital_Details!$A:$A,Cleaned_Hospital_Details!E:E)</f>
        <v>Tier - 3</v>
      </c>
      <c r="R827" s="8" t="str">
        <f>_xlfn.XLOOKUP($A827,Cleaned_Hospital_Details!$A:$A,Cleaned_Hospital_Details!F:F)</f>
        <v>R1024</v>
      </c>
      <c r="S827" s="15">
        <f>_xlfn.XLOOKUP($A827,Cleaned_Hospital_Details!$A:$A,Cleaned_Hospital_Details!G:G)</f>
        <v>23212</v>
      </c>
      <c r="T827" s="8">
        <f>_xlfn.XLOOKUP($A827,Cleaned_Hospital_Details!$A:$A,Cleaned_Hospital_Details!H:H)</f>
        <v>59</v>
      </c>
      <c r="U827" s="8" t="str">
        <f>_xlfn.XLOOKUP($A827,Cleaned_Hospital_Details!$A:$A,Cleaned_Hospital_Details!I:I)</f>
        <v>Old</v>
      </c>
      <c r="V827" t="str">
        <f t="shared" si="12"/>
        <v>Kate Hails</v>
      </c>
    </row>
    <row r="828" spans="1:22" ht="15.6" x14ac:dyDescent="0.3">
      <c r="A828" s="10" t="s">
        <v>864</v>
      </c>
      <c r="B828" s="8" t="str">
        <f>VLOOKUP(A828,Cleaned_Customer_Names!A827:D3162,2,0)</f>
        <v>Ms.</v>
      </c>
      <c r="C828" s="8" t="str">
        <f>VLOOKUP(A828,Cleaned_Customer_Names!A827:D3162,3,0)</f>
        <v>Kelli</v>
      </c>
      <c r="D828" s="8" t="str">
        <f>VLOOKUP($A828,Cleaned_Customer_Names!$A827:$D3162,4,0)</f>
        <v>Proctor</v>
      </c>
      <c r="E828" s="22">
        <f>VLOOKUP($A828,Cleaned_Medical_Exam!$A827:$J3162,2,0)</f>
        <v>36.479999999999997</v>
      </c>
      <c r="F828" s="24">
        <f>VLOOKUP($A828,Cleaned_Medical_Exam!$A827:$J3162,3,0)</f>
        <v>11.09</v>
      </c>
      <c r="G828" s="20" t="str">
        <f>VLOOKUP($A828,Cleaned_Medical_Exam!$A827:$J3162,4,0)</f>
        <v>No</v>
      </c>
      <c r="H828" s="20" t="str">
        <f>VLOOKUP($A828,Cleaned_Medical_Exam!$A827:$J3162,5,0)</f>
        <v>No</v>
      </c>
      <c r="I828" s="20" t="str">
        <f>VLOOKUP($A828,Cleaned_Medical_Exam!$A827:$J3162,6,0)</f>
        <v>No</v>
      </c>
      <c r="J828" s="48">
        <f>VLOOKUP($A828,Cleaned_Medical_Exam!$A827:$J3162,7,0)</f>
        <v>0</v>
      </c>
      <c r="K828" s="8" t="str">
        <f>VLOOKUP($A828,Cleaned_Medical_Exam!$A827:$J3162,8,0)</f>
        <v>No</v>
      </c>
      <c r="L828" s="20" t="str">
        <f>VLOOKUP($A828,Cleaned_Medical_Exam!$A827:$J3162,9,0)</f>
        <v>Obesity</v>
      </c>
      <c r="M828" s="20" t="str">
        <f>VLOOKUP($A828,Cleaned_Medical_Exam!$A827:$J3162,10,0)</f>
        <v>Diabetes</v>
      </c>
      <c r="N828" s="48">
        <f>_xlfn.XLOOKUP(A828,Cleaned_Hospital_Details!A:A,Cleaned_Hospital_Details!B:B)</f>
        <v>0</v>
      </c>
      <c r="O828" s="49">
        <f>_xlfn.XLOOKUP($A828,Cleaned_Hospital_Details!$A:$A,Cleaned_Hospital_Details!C:C)</f>
        <v>12797.21</v>
      </c>
      <c r="P828" s="8" t="str">
        <f>_xlfn.XLOOKUP($A828,Cleaned_Hospital_Details!$A:$A,Cleaned_Hospital_Details!D:D)</f>
        <v>Tier - 3</v>
      </c>
      <c r="Q828" s="8" t="str">
        <f>_xlfn.XLOOKUP($A828,Cleaned_Hospital_Details!$A:$A,Cleaned_Hospital_Details!E:E)</f>
        <v>Tier - 1</v>
      </c>
      <c r="R828" s="8" t="str">
        <f>_xlfn.XLOOKUP($A828,Cleaned_Hospital_Details!$A:$A,Cleaned_Hospital_Details!F:F)</f>
        <v>R1024</v>
      </c>
      <c r="S828" s="15">
        <f>_xlfn.XLOOKUP($A828,Cleaned_Hospital_Details!$A:$A,Cleaned_Hospital_Details!G:G)</f>
        <v>28695</v>
      </c>
      <c r="T828" s="8">
        <f>_xlfn.XLOOKUP($A828,Cleaned_Hospital_Details!$A:$A,Cleaned_Hospital_Details!H:H)</f>
        <v>44</v>
      </c>
      <c r="U828" s="8" t="str">
        <f>_xlfn.XLOOKUP($A828,Cleaned_Hospital_Details!$A:$A,Cleaned_Hospital_Details!I:I)</f>
        <v>Adult</v>
      </c>
      <c r="V828" t="str">
        <f t="shared" si="12"/>
        <v>Kelli Proctor</v>
      </c>
    </row>
    <row r="829" spans="1:22" ht="15.6" x14ac:dyDescent="0.3">
      <c r="A829" s="10" t="s">
        <v>865</v>
      </c>
      <c r="B829" s="8" t="str">
        <f>VLOOKUP(A829,Cleaned_Customer_Names!A828:D3163,2,0)</f>
        <v>Mrs.</v>
      </c>
      <c r="C829" s="8" t="str">
        <f>VLOOKUP(A829,Cleaned_Customer_Names!A828:D3163,3,0)</f>
        <v>Maggie</v>
      </c>
      <c r="D829" s="8" t="str">
        <f>VLOOKUP($A829,Cleaned_Customer_Names!$A828:$D3163,4,0)</f>
        <v>Ryan</v>
      </c>
      <c r="E829" s="22">
        <f>VLOOKUP($A829,Cleaned_Medical_Exam!$A828:$J3163,2,0)</f>
        <v>39.159999999999997</v>
      </c>
      <c r="F829" s="24">
        <f>VLOOKUP($A829,Cleaned_Medical_Exam!$A828:$J3163,3,0)</f>
        <v>5.24</v>
      </c>
      <c r="G829" s="20" t="str">
        <f>VLOOKUP($A829,Cleaned_Medical_Exam!$A828:$J3163,4,0)</f>
        <v>Yes</v>
      </c>
      <c r="H829" s="20" t="str">
        <f>VLOOKUP($A829,Cleaned_Medical_Exam!$A828:$J3163,5,0)</f>
        <v>No</v>
      </c>
      <c r="I829" s="20" t="str">
        <f>VLOOKUP($A829,Cleaned_Medical_Exam!$A828:$J3163,6,0)</f>
        <v>Yes</v>
      </c>
      <c r="J829" s="48">
        <f>VLOOKUP($A829,Cleaned_Medical_Exam!$A828:$J3163,7,0)</f>
        <v>1</v>
      </c>
      <c r="K829" s="8" t="str">
        <f>VLOOKUP($A829,Cleaned_Medical_Exam!$A828:$J3163,8,0)</f>
        <v>No</v>
      </c>
      <c r="L829" s="20" t="str">
        <f>VLOOKUP($A829,Cleaned_Medical_Exam!$A828:$J3163,9,0)</f>
        <v>Obesity</v>
      </c>
      <c r="M829" s="20" t="str">
        <f>VLOOKUP($A829,Cleaned_Medical_Exam!$A828:$J3163,10,0)</f>
        <v>Normal</v>
      </c>
      <c r="N829" s="48">
        <f>_xlfn.XLOOKUP(A829,Cleaned_Hospital_Details!A:A,Cleaned_Hospital_Details!B:B)</f>
        <v>3</v>
      </c>
      <c r="O829" s="49">
        <f>_xlfn.XLOOKUP($A829,Cleaned_Hospital_Details!$A:$A,Cleaned_Hospital_Details!C:C)</f>
        <v>12788.18</v>
      </c>
      <c r="P829" s="8" t="str">
        <f>_xlfn.XLOOKUP($A829,Cleaned_Hospital_Details!$A:$A,Cleaned_Hospital_Details!D:D)</f>
        <v>Tier - 3</v>
      </c>
      <c r="Q829" s="8" t="str">
        <f>_xlfn.XLOOKUP($A829,Cleaned_Hospital_Details!$A:$A,Cleaned_Hospital_Details!E:E)</f>
        <v>Tier - 1</v>
      </c>
      <c r="R829" s="8" t="str">
        <f>_xlfn.XLOOKUP($A829,Cleaned_Hospital_Details!$A:$A,Cleaned_Hospital_Details!F:F)</f>
        <v>R1026</v>
      </c>
      <c r="S829" s="15">
        <f>_xlfn.XLOOKUP($A829,Cleaned_Hospital_Details!$A:$A,Cleaned_Hospital_Details!G:G)</f>
        <v>30618</v>
      </c>
      <c r="T829" s="8">
        <f>_xlfn.XLOOKUP($A829,Cleaned_Hospital_Details!$A:$A,Cleaned_Hospital_Details!H:H)</f>
        <v>39</v>
      </c>
      <c r="U829" s="8" t="str">
        <f>_xlfn.XLOOKUP($A829,Cleaned_Hospital_Details!$A:$A,Cleaned_Hospital_Details!I:I)</f>
        <v>Adult</v>
      </c>
      <c r="V829" t="str">
        <f t="shared" si="12"/>
        <v>Maggie Ryan</v>
      </c>
    </row>
    <row r="830" spans="1:22" ht="15.6" x14ac:dyDescent="0.3">
      <c r="A830" s="10" t="s">
        <v>866</v>
      </c>
      <c r="B830" s="8" t="str">
        <f>VLOOKUP(A830,Cleaned_Customer_Names!A829:D3164,2,0)</f>
        <v>Mrs.</v>
      </c>
      <c r="C830" s="8" t="str">
        <f>VLOOKUP(A830,Cleaned_Customer_Names!A829:D3164,3,0)</f>
        <v>Michelle</v>
      </c>
      <c r="D830" s="8" t="str">
        <f>VLOOKUP($A830,Cleaned_Customer_Names!$A829:$D3164,4,0)</f>
        <v>Watson</v>
      </c>
      <c r="E830" s="22">
        <f>VLOOKUP($A830,Cleaned_Medical_Exam!$A829:$J3164,2,0)</f>
        <v>28.22</v>
      </c>
      <c r="F830" s="24">
        <f>VLOOKUP($A830,Cleaned_Medical_Exam!$A829:$J3164,3,0)</f>
        <v>7.51</v>
      </c>
      <c r="G830" s="20" t="str">
        <f>VLOOKUP($A830,Cleaned_Medical_Exam!$A829:$J3164,4,0)</f>
        <v>Yes</v>
      </c>
      <c r="H830" s="20" t="str">
        <f>VLOOKUP($A830,Cleaned_Medical_Exam!$A829:$J3164,5,0)</f>
        <v>No</v>
      </c>
      <c r="I830" s="20" t="str">
        <f>VLOOKUP($A830,Cleaned_Medical_Exam!$A829:$J3164,6,0)</f>
        <v>Yes</v>
      </c>
      <c r="J830" s="48">
        <f>VLOOKUP($A830,Cleaned_Medical_Exam!$A829:$J3164,7,0)</f>
        <v>1</v>
      </c>
      <c r="K830" s="8" t="str">
        <f>VLOOKUP($A830,Cleaned_Medical_Exam!$A829:$J3164,8,0)</f>
        <v>No</v>
      </c>
      <c r="L830" s="20" t="str">
        <f>VLOOKUP($A830,Cleaned_Medical_Exam!$A829:$J3164,9,0)</f>
        <v>Overweight</v>
      </c>
      <c r="M830" s="20" t="str">
        <f>VLOOKUP($A830,Cleaned_Medical_Exam!$A829:$J3164,10,0)</f>
        <v>Diabetes</v>
      </c>
      <c r="N830" s="48">
        <f>_xlfn.XLOOKUP(A830,Cleaned_Hospital_Details!A:A,Cleaned_Hospital_Details!B:B)</f>
        <v>0</v>
      </c>
      <c r="O830" s="49">
        <f>_xlfn.XLOOKUP($A830,Cleaned_Hospital_Details!$A:$A,Cleaned_Hospital_Details!C:C)</f>
        <v>12788.03</v>
      </c>
      <c r="P830" s="8" t="str">
        <f>_xlfn.XLOOKUP($A830,Cleaned_Hospital_Details!$A:$A,Cleaned_Hospital_Details!D:D)</f>
        <v>Tier - 3</v>
      </c>
      <c r="Q830" s="8" t="str">
        <f>_xlfn.XLOOKUP($A830,Cleaned_Hospital_Details!$A:$A,Cleaned_Hospital_Details!E:E)</f>
        <v>Tier - 3</v>
      </c>
      <c r="R830" s="8" t="str">
        <f>_xlfn.XLOOKUP($A830,Cleaned_Hospital_Details!$A:$A,Cleaned_Hospital_Details!F:F)</f>
        <v>R1025</v>
      </c>
      <c r="S830" s="15">
        <f>_xlfn.XLOOKUP($A830,Cleaned_Hospital_Details!$A:$A,Cleaned_Hospital_Details!G:G)</f>
        <v>23350</v>
      </c>
      <c r="T830" s="8">
        <f>_xlfn.XLOOKUP($A830,Cleaned_Hospital_Details!$A:$A,Cleaned_Hospital_Details!H:H)</f>
        <v>59</v>
      </c>
      <c r="U830" s="8" t="str">
        <f>_xlfn.XLOOKUP($A830,Cleaned_Hospital_Details!$A:$A,Cleaned_Hospital_Details!I:I)</f>
        <v>Old</v>
      </c>
      <c r="V830" t="str">
        <f t="shared" si="12"/>
        <v>Michelle Watson</v>
      </c>
    </row>
    <row r="831" spans="1:22" ht="15.6" x14ac:dyDescent="0.3">
      <c r="A831" s="10" t="s">
        <v>867</v>
      </c>
      <c r="B831" s="8" t="str">
        <f>VLOOKUP(A831,Cleaned_Customer_Names!A830:D3165,2,0)</f>
        <v>Mrs.</v>
      </c>
      <c r="C831" s="8" t="str">
        <f>VLOOKUP(A831,Cleaned_Customer_Names!A830:D3165,3,0)</f>
        <v>Ashley</v>
      </c>
      <c r="D831" s="8" t="str">
        <f>VLOOKUP($A831,Cleaned_Customer_Names!$A830:$D3165,4,0)</f>
        <v>Gresh</v>
      </c>
      <c r="E831" s="22">
        <f>VLOOKUP($A831,Cleaned_Medical_Exam!$A830:$J3165,2,0)</f>
        <v>35</v>
      </c>
      <c r="F831" s="24">
        <f>VLOOKUP($A831,Cleaned_Medical_Exam!$A830:$J3165,3,0)</f>
        <v>4.13</v>
      </c>
      <c r="G831" s="20" t="str">
        <f>VLOOKUP($A831,Cleaned_Medical_Exam!$A830:$J3165,4,0)</f>
        <v>No</v>
      </c>
      <c r="H831" s="20" t="str">
        <f>VLOOKUP($A831,Cleaned_Medical_Exam!$A830:$J3165,5,0)</f>
        <v>No</v>
      </c>
      <c r="I831" s="20" t="str">
        <f>VLOOKUP($A831,Cleaned_Medical_Exam!$A830:$J3165,6,0)</f>
        <v>No</v>
      </c>
      <c r="J831" s="48">
        <f>VLOOKUP($A831,Cleaned_Medical_Exam!$A830:$J3165,7,0)</f>
        <v>2</v>
      </c>
      <c r="K831" s="8" t="str">
        <f>VLOOKUP($A831,Cleaned_Medical_Exam!$A830:$J3165,8,0)</f>
        <v>No</v>
      </c>
      <c r="L831" s="20" t="str">
        <f>VLOOKUP($A831,Cleaned_Medical_Exam!$A830:$J3165,9,0)</f>
        <v>Obesity</v>
      </c>
      <c r="M831" s="20" t="str">
        <f>VLOOKUP($A831,Cleaned_Medical_Exam!$A830:$J3165,10,0)</f>
        <v>Normal</v>
      </c>
      <c r="N831" s="48">
        <f>_xlfn.XLOOKUP(A831,Cleaned_Hospital_Details!A:A,Cleaned_Hospital_Details!B:B)</f>
        <v>0</v>
      </c>
      <c r="O831" s="49">
        <f>_xlfn.XLOOKUP($A831,Cleaned_Hospital_Details!$A:$A,Cleaned_Hospital_Details!C:C)</f>
        <v>12776.05</v>
      </c>
      <c r="P831" s="8" t="str">
        <f>_xlfn.XLOOKUP($A831,Cleaned_Hospital_Details!$A:$A,Cleaned_Hospital_Details!D:D)</f>
        <v>Tier - 3</v>
      </c>
      <c r="Q831" s="8" t="str">
        <f>_xlfn.XLOOKUP($A831,Cleaned_Hospital_Details!$A:$A,Cleaned_Hospital_Details!E:E)</f>
        <v>Tier - 3</v>
      </c>
      <c r="R831" s="8" t="str">
        <f>_xlfn.XLOOKUP($A831,Cleaned_Hospital_Details!$A:$A,Cleaned_Hospital_Details!F:F)</f>
        <v>R1026</v>
      </c>
      <c r="S831" s="15">
        <f>_xlfn.XLOOKUP($A831,Cleaned_Hospital_Details!$A:$A,Cleaned_Hospital_Details!G:G)</f>
        <v>26579</v>
      </c>
      <c r="T831" s="8">
        <f>_xlfn.XLOOKUP($A831,Cleaned_Hospital_Details!$A:$A,Cleaned_Hospital_Details!H:H)</f>
        <v>50</v>
      </c>
      <c r="U831" s="8" t="str">
        <f>_xlfn.XLOOKUP($A831,Cleaned_Hospital_Details!$A:$A,Cleaned_Hospital_Details!I:I)</f>
        <v>Adult</v>
      </c>
      <c r="V831" t="str">
        <f t="shared" si="12"/>
        <v>Ashley Gresh</v>
      </c>
    </row>
    <row r="832" spans="1:22" ht="15.6" x14ac:dyDescent="0.3">
      <c r="A832" s="10" t="s">
        <v>868</v>
      </c>
      <c r="B832" s="8" t="str">
        <f>VLOOKUP(A832,Cleaned_Customer_Names!A831:D3166,2,0)</f>
        <v>Mr.</v>
      </c>
      <c r="C832" s="8" t="str">
        <f>VLOOKUP(A832,Cleaned_Customer_Names!A831:D3166,3,0)</f>
        <v>Michael</v>
      </c>
      <c r="D832" s="8" t="str">
        <f>VLOOKUP($A832,Cleaned_Customer_Names!$A831:$D3166,4,0)</f>
        <v>Anis</v>
      </c>
      <c r="E832" s="22">
        <f>VLOOKUP($A832,Cleaned_Medical_Exam!$A831:$J3166,2,0)</f>
        <v>36.24</v>
      </c>
      <c r="F832" s="24">
        <f>VLOOKUP($A832,Cleaned_Medical_Exam!$A831:$J3166,3,0)</f>
        <v>8.3800000000000008</v>
      </c>
      <c r="G832" s="20" t="str">
        <f>VLOOKUP($A832,Cleaned_Medical_Exam!$A831:$J3166,4,0)</f>
        <v>Yes</v>
      </c>
      <c r="H832" s="20" t="str">
        <f>VLOOKUP($A832,Cleaned_Medical_Exam!$A831:$J3166,5,0)</f>
        <v>No</v>
      </c>
      <c r="I832" s="20" t="str">
        <f>VLOOKUP($A832,Cleaned_Medical_Exam!$A831:$J3166,6,0)</f>
        <v>No</v>
      </c>
      <c r="J832" s="48">
        <f>VLOOKUP($A832,Cleaned_Medical_Exam!$A831:$J3166,7,0)</f>
        <v>1</v>
      </c>
      <c r="K832" s="8" t="str">
        <f>VLOOKUP($A832,Cleaned_Medical_Exam!$A831:$J3166,8,0)</f>
        <v>No</v>
      </c>
      <c r="L832" s="20" t="str">
        <f>VLOOKUP($A832,Cleaned_Medical_Exam!$A831:$J3166,9,0)</f>
        <v>Obesity</v>
      </c>
      <c r="M832" s="20" t="str">
        <f>VLOOKUP($A832,Cleaned_Medical_Exam!$A831:$J3166,10,0)</f>
        <v>Diabetes</v>
      </c>
      <c r="N832" s="48">
        <f>_xlfn.XLOOKUP(A832,Cleaned_Hospital_Details!A:A,Cleaned_Hospital_Details!B:B)</f>
        <v>1</v>
      </c>
      <c r="O832" s="49">
        <f>_xlfn.XLOOKUP($A832,Cleaned_Hospital_Details!$A:$A,Cleaned_Hospital_Details!C:C)</f>
        <v>12770.27</v>
      </c>
      <c r="P832" s="8" t="str">
        <f>_xlfn.XLOOKUP($A832,Cleaned_Hospital_Details!$A:$A,Cleaned_Hospital_Details!D:D)</f>
        <v>Tier - 3</v>
      </c>
      <c r="Q832" s="8" t="str">
        <f>_xlfn.XLOOKUP($A832,Cleaned_Hospital_Details!$A:$A,Cleaned_Hospital_Details!E:E)</f>
        <v>Tier - 3</v>
      </c>
      <c r="R832" s="8" t="str">
        <f>_xlfn.XLOOKUP($A832,Cleaned_Hospital_Details!$A:$A,Cleaned_Hospital_Details!F:F)</f>
        <v>R1021</v>
      </c>
      <c r="S832" s="15">
        <f>_xlfn.XLOOKUP($A832,Cleaned_Hospital_Details!$A:$A,Cleaned_Hospital_Details!G:G)</f>
        <v>27662</v>
      </c>
      <c r="T832" s="8">
        <f>_xlfn.XLOOKUP($A832,Cleaned_Hospital_Details!$A:$A,Cleaned_Hospital_Details!H:H)</f>
        <v>47</v>
      </c>
      <c r="U832" s="8" t="str">
        <f>_xlfn.XLOOKUP($A832,Cleaned_Hospital_Details!$A:$A,Cleaned_Hospital_Details!I:I)</f>
        <v>Adult</v>
      </c>
      <c r="V832" t="str">
        <f t="shared" si="12"/>
        <v>Michael Anis</v>
      </c>
    </row>
    <row r="833" spans="1:22" ht="15.6" x14ac:dyDescent="0.3">
      <c r="A833" s="10" t="s">
        <v>869</v>
      </c>
      <c r="B833" s="8" t="str">
        <f>VLOOKUP(A833,Cleaned_Customer_Names!A832:D3167,2,0)</f>
        <v>Mr.</v>
      </c>
      <c r="C833" s="8" t="str">
        <f>VLOOKUP(A833,Cleaned_Customer_Names!A832:D3167,3,0)</f>
        <v>Ryan</v>
      </c>
      <c r="D833" s="8" t="str">
        <f>VLOOKUP($A833,Cleaned_Customer_Names!$A832:$D3167,4,0)</f>
        <v>Swartz</v>
      </c>
      <c r="E833" s="22">
        <f>VLOOKUP($A833,Cleaned_Medical_Exam!$A832:$J3167,2,0)</f>
        <v>36.954999999999998</v>
      </c>
      <c r="F833" s="24">
        <f>VLOOKUP($A833,Cleaned_Medical_Exam!$A832:$J3167,3,0)</f>
        <v>8.07</v>
      </c>
      <c r="G833" s="20" t="str">
        <f>VLOOKUP($A833,Cleaned_Medical_Exam!$A832:$J3167,4,0)</f>
        <v>No</v>
      </c>
      <c r="H833" s="20" t="str">
        <f>VLOOKUP($A833,Cleaned_Medical_Exam!$A832:$J3167,5,0)</f>
        <v>No</v>
      </c>
      <c r="I833" s="20" t="str">
        <f>VLOOKUP($A833,Cleaned_Medical_Exam!$A832:$J3167,6,0)</f>
        <v>No</v>
      </c>
      <c r="J833" s="48">
        <f>VLOOKUP($A833,Cleaned_Medical_Exam!$A832:$J3167,7,0)</f>
        <v>0</v>
      </c>
      <c r="K833" s="8" t="str">
        <f>VLOOKUP($A833,Cleaned_Medical_Exam!$A832:$J3167,8,0)</f>
        <v>No</v>
      </c>
      <c r="L833" s="20" t="str">
        <f>VLOOKUP($A833,Cleaned_Medical_Exam!$A832:$J3167,9,0)</f>
        <v>Obesity</v>
      </c>
      <c r="M833" s="20" t="str">
        <f>VLOOKUP($A833,Cleaned_Medical_Exam!$A832:$J3167,10,0)</f>
        <v>Diabetes</v>
      </c>
      <c r="N833" s="48">
        <f>_xlfn.XLOOKUP(A833,Cleaned_Hospital_Details!A:A,Cleaned_Hospital_Details!B:B)</f>
        <v>0</v>
      </c>
      <c r="O833" s="49">
        <f>_xlfn.XLOOKUP($A833,Cleaned_Hospital_Details!$A:$A,Cleaned_Hospital_Details!C:C)</f>
        <v>12741.17</v>
      </c>
      <c r="P833" s="8" t="str">
        <f>_xlfn.XLOOKUP($A833,Cleaned_Hospital_Details!$A:$A,Cleaned_Hospital_Details!D:D)</f>
        <v>Tier - 3</v>
      </c>
      <c r="Q833" s="8" t="str">
        <f>_xlfn.XLOOKUP($A833,Cleaned_Hospital_Details!$A:$A,Cleaned_Hospital_Details!E:E)</f>
        <v>Tier - 1</v>
      </c>
      <c r="R833" s="8" t="str">
        <f>_xlfn.XLOOKUP($A833,Cleaned_Hospital_Details!$A:$A,Cleaned_Hospital_Details!F:F)</f>
        <v>R1017</v>
      </c>
      <c r="S833" s="15">
        <f>_xlfn.XLOOKUP($A833,Cleaned_Hospital_Details!$A:$A,Cleaned_Hospital_Details!G:G)</f>
        <v>22920</v>
      </c>
      <c r="T833" s="8">
        <f>_xlfn.XLOOKUP($A833,Cleaned_Hospital_Details!$A:$A,Cleaned_Hospital_Details!H:H)</f>
        <v>60</v>
      </c>
      <c r="U833" s="8" t="str">
        <f>_xlfn.XLOOKUP($A833,Cleaned_Hospital_Details!$A:$A,Cleaned_Hospital_Details!I:I)</f>
        <v>Old</v>
      </c>
      <c r="V833" t="str">
        <f t="shared" si="12"/>
        <v>Ryan Swartz</v>
      </c>
    </row>
    <row r="834" spans="1:22" ht="15.6" x14ac:dyDescent="0.3">
      <c r="A834" s="10" t="s">
        <v>870</v>
      </c>
      <c r="B834" s="8" t="str">
        <f>VLOOKUP(A834,Cleaned_Customer_Names!A833:D3168,2,0)</f>
        <v>Mr.</v>
      </c>
      <c r="C834" s="8" t="str">
        <f>VLOOKUP(A834,Cleaned_Customer_Names!A833:D3168,3,0)</f>
        <v>Matthew</v>
      </c>
      <c r="D834" s="8" t="str">
        <f>VLOOKUP($A834,Cleaned_Customer_Names!$A833:$D3168,4,0)</f>
        <v>Schluneker</v>
      </c>
      <c r="E834" s="22">
        <f>VLOOKUP($A834,Cleaned_Medical_Exam!$A833:$J3168,2,0)</f>
        <v>29.64</v>
      </c>
      <c r="F834" s="24">
        <f>VLOOKUP($A834,Cleaned_Medical_Exam!$A833:$J3168,3,0)</f>
        <v>8.9499999999999993</v>
      </c>
      <c r="G834" s="20" t="str">
        <f>VLOOKUP($A834,Cleaned_Medical_Exam!$A833:$J3168,4,0)</f>
        <v>No</v>
      </c>
      <c r="H834" s="20" t="str">
        <f>VLOOKUP($A834,Cleaned_Medical_Exam!$A833:$J3168,5,0)</f>
        <v>No</v>
      </c>
      <c r="I834" s="20" t="str">
        <f>VLOOKUP($A834,Cleaned_Medical_Exam!$A833:$J3168,6,0)</f>
        <v>No</v>
      </c>
      <c r="J834" s="48">
        <f>VLOOKUP($A834,Cleaned_Medical_Exam!$A833:$J3168,7,0)</f>
        <v>0</v>
      </c>
      <c r="K834" s="8" t="str">
        <f>VLOOKUP($A834,Cleaned_Medical_Exam!$A833:$J3168,8,0)</f>
        <v>No</v>
      </c>
      <c r="L834" s="20" t="str">
        <f>VLOOKUP($A834,Cleaned_Medical_Exam!$A833:$J3168,9,0)</f>
        <v>Overweight</v>
      </c>
      <c r="M834" s="20" t="str">
        <f>VLOOKUP($A834,Cleaned_Medical_Exam!$A833:$J3168,10,0)</f>
        <v>Diabetes</v>
      </c>
      <c r="N834" s="48">
        <f>_xlfn.XLOOKUP(A834,Cleaned_Hospital_Details!A:A,Cleaned_Hospital_Details!B:B)</f>
        <v>0</v>
      </c>
      <c r="O834" s="49">
        <f>_xlfn.XLOOKUP($A834,Cleaned_Hospital_Details!$A:$A,Cleaned_Hospital_Details!C:C)</f>
        <v>12731</v>
      </c>
      <c r="P834" s="8" t="str">
        <f>_xlfn.XLOOKUP($A834,Cleaned_Hospital_Details!$A:$A,Cleaned_Hospital_Details!D:D)</f>
        <v>Tier - 3</v>
      </c>
      <c r="Q834" s="8" t="str">
        <f>_xlfn.XLOOKUP($A834,Cleaned_Hospital_Details!$A:$A,Cleaned_Hospital_Details!E:E)</f>
        <v>Tier - 3</v>
      </c>
      <c r="R834" s="8" t="str">
        <f>_xlfn.XLOOKUP($A834,Cleaned_Hospital_Details!$A:$A,Cleaned_Hospital_Details!F:F)</f>
        <v>R1016</v>
      </c>
      <c r="S834" s="15">
        <f>_xlfn.XLOOKUP($A834,Cleaned_Hospital_Details!$A:$A,Cleaned_Hospital_Details!G:G)</f>
        <v>22891</v>
      </c>
      <c r="T834" s="8">
        <f>_xlfn.XLOOKUP($A834,Cleaned_Hospital_Details!$A:$A,Cleaned_Hospital_Details!H:H)</f>
        <v>60</v>
      </c>
      <c r="U834" s="8" t="str">
        <f>_xlfn.XLOOKUP($A834,Cleaned_Hospital_Details!$A:$A,Cleaned_Hospital_Details!I:I)</f>
        <v>Old</v>
      </c>
      <c r="V834" t="str">
        <f t="shared" si="12"/>
        <v>Matthew Schluneker</v>
      </c>
    </row>
    <row r="835" spans="1:22" ht="15.6" x14ac:dyDescent="0.3">
      <c r="A835" s="10" t="s">
        <v>871</v>
      </c>
      <c r="B835" s="8" t="str">
        <f>VLOOKUP(A835,Cleaned_Customer_Names!A834:D3169,2,0)</f>
        <v>Mrs.</v>
      </c>
      <c r="C835" s="8" t="str">
        <f>VLOOKUP(A835,Cleaned_Customer_Names!A834:D3169,3,0)</f>
        <v>Karine</v>
      </c>
      <c r="D835" s="8" t="str">
        <f>VLOOKUP($A835,Cleaned_Customer_Names!$A834:$D3169,4,0)</f>
        <v>Bellemare</v>
      </c>
      <c r="E835" s="22">
        <f>VLOOKUP($A835,Cleaned_Medical_Exam!$A834:$J3169,2,0)</f>
        <v>42.74</v>
      </c>
      <c r="F835" s="24">
        <f>VLOOKUP($A835,Cleaned_Medical_Exam!$A834:$J3169,3,0)</f>
        <v>6.31</v>
      </c>
      <c r="G835" s="20" t="str">
        <f>VLOOKUP($A835,Cleaned_Medical_Exam!$A834:$J3169,4,0)</f>
        <v>Yes</v>
      </c>
      <c r="H835" s="20" t="str">
        <f>VLOOKUP($A835,Cleaned_Medical_Exam!$A834:$J3169,5,0)</f>
        <v>No</v>
      </c>
      <c r="I835" s="20" t="str">
        <f>VLOOKUP($A835,Cleaned_Medical_Exam!$A834:$J3169,6,0)</f>
        <v>No</v>
      </c>
      <c r="J835" s="48">
        <f>VLOOKUP($A835,Cleaned_Medical_Exam!$A834:$J3169,7,0)</f>
        <v>1</v>
      </c>
      <c r="K835" s="8" t="str">
        <f>VLOOKUP($A835,Cleaned_Medical_Exam!$A834:$J3169,8,0)</f>
        <v>No</v>
      </c>
      <c r="L835" s="20" t="str">
        <f>VLOOKUP($A835,Cleaned_Medical_Exam!$A834:$J3169,9,0)</f>
        <v>Obesity</v>
      </c>
      <c r="M835" s="20" t="str">
        <f>VLOOKUP($A835,Cleaned_Medical_Exam!$A834:$J3169,10,0)</f>
        <v>Prediabetes</v>
      </c>
      <c r="N835" s="48">
        <f>_xlfn.XLOOKUP(A835,Cleaned_Hospital_Details!A:A,Cleaned_Hospital_Details!B:B)</f>
        <v>3</v>
      </c>
      <c r="O835" s="49">
        <f>_xlfn.XLOOKUP($A835,Cleaned_Hospital_Details!$A:$A,Cleaned_Hospital_Details!C:C)</f>
        <v>12718.21</v>
      </c>
      <c r="P835" s="8" t="str">
        <f>_xlfn.XLOOKUP($A835,Cleaned_Hospital_Details!$A:$A,Cleaned_Hospital_Details!D:D)</f>
        <v>Tier - 3</v>
      </c>
      <c r="Q835" s="8" t="str">
        <f>_xlfn.XLOOKUP($A835,Cleaned_Hospital_Details!$A:$A,Cleaned_Hospital_Details!E:E)</f>
        <v>Tier - 1</v>
      </c>
      <c r="R835" s="8" t="str">
        <f>_xlfn.XLOOKUP($A835,Cleaned_Hospital_Details!$A:$A,Cleaned_Hospital_Details!F:F)</f>
        <v>R1026</v>
      </c>
      <c r="S835" s="15">
        <f>_xlfn.XLOOKUP($A835,Cleaned_Hospital_Details!$A:$A,Cleaned_Hospital_Details!G:G)</f>
        <v>32341</v>
      </c>
      <c r="T835" s="8">
        <f>_xlfn.XLOOKUP($A835,Cleaned_Hospital_Details!$A:$A,Cleaned_Hospital_Details!H:H)</f>
        <v>34</v>
      </c>
      <c r="U835" s="8" t="str">
        <f>_xlfn.XLOOKUP($A835,Cleaned_Hospital_Details!$A:$A,Cleaned_Hospital_Details!I:I)</f>
        <v>Adult</v>
      </c>
      <c r="V835" t="str">
        <f t="shared" ref="V835:V898" si="13">_xlfn.CONCAT(C835, " ", D835)</f>
        <v>Karine Bellemare</v>
      </c>
    </row>
    <row r="836" spans="1:22" ht="15.6" x14ac:dyDescent="0.3">
      <c r="A836" s="10" t="s">
        <v>872</v>
      </c>
      <c r="B836" s="8" t="str">
        <f>VLOOKUP(A836,Cleaned_Customer_Names!A835:D3170,2,0)</f>
        <v>Ms.</v>
      </c>
      <c r="C836" s="8" t="str">
        <f>VLOOKUP(A836,Cleaned_Customer_Names!A835:D3170,3,0)</f>
        <v>Antonia</v>
      </c>
      <c r="D836" s="8" t="str">
        <f>VLOOKUP($A836,Cleaned_Customer_Names!$A835:$D3170,4,0)</f>
        <v>Vitalo</v>
      </c>
      <c r="E836" s="22">
        <f>VLOOKUP($A836,Cleaned_Medical_Exam!$A835:$J3170,2,0)</f>
        <v>36.130000000000003</v>
      </c>
      <c r="F836" s="24">
        <f>VLOOKUP($A836,Cleaned_Medical_Exam!$A835:$J3170,3,0)</f>
        <v>7.19</v>
      </c>
      <c r="G836" s="20" t="str">
        <f>VLOOKUP($A836,Cleaned_Medical_Exam!$A835:$J3170,4,0)</f>
        <v>Yes</v>
      </c>
      <c r="H836" s="20" t="str">
        <f>VLOOKUP($A836,Cleaned_Medical_Exam!$A835:$J3170,5,0)</f>
        <v>No</v>
      </c>
      <c r="I836" s="20" t="str">
        <f>VLOOKUP($A836,Cleaned_Medical_Exam!$A835:$J3170,6,0)</f>
        <v>No</v>
      </c>
      <c r="J836" s="48">
        <f>VLOOKUP($A836,Cleaned_Medical_Exam!$A835:$J3170,7,0)</f>
        <v>2</v>
      </c>
      <c r="K836" s="8" t="str">
        <f>VLOOKUP($A836,Cleaned_Medical_Exam!$A835:$J3170,8,0)</f>
        <v>No</v>
      </c>
      <c r="L836" s="20" t="str">
        <f>VLOOKUP($A836,Cleaned_Medical_Exam!$A835:$J3170,9,0)</f>
        <v>Obesity</v>
      </c>
      <c r="M836" s="20" t="str">
        <f>VLOOKUP($A836,Cleaned_Medical_Exam!$A835:$J3170,10,0)</f>
        <v>Diabetes</v>
      </c>
      <c r="N836" s="48">
        <f>_xlfn.XLOOKUP(A836,Cleaned_Hospital_Details!A:A,Cleaned_Hospital_Details!B:B)</f>
        <v>0</v>
      </c>
      <c r="O836" s="49">
        <f>_xlfn.XLOOKUP($A836,Cleaned_Hospital_Details!$A:$A,Cleaned_Hospital_Details!C:C)</f>
        <v>12713</v>
      </c>
      <c r="P836" s="8" t="str">
        <f>_xlfn.XLOOKUP($A836,Cleaned_Hospital_Details!$A:$A,Cleaned_Hospital_Details!D:D)</f>
        <v>Tier - 3</v>
      </c>
      <c r="Q836" s="8" t="str">
        <f>_xlfn.XLOOKUP($A836,Cleaned_Hospital_Details!$A:$A,Cleaned_Hospital_Details!E:E)</f>
        <v>Tier - 1</v>
      </c>
      <c r="R836" s="8" t="str">
        <f>_xlfn.XLOOKUP($A836,Cleaned_Hospital_Details!$A:$A,Cleaned_Hospital_Details!F:F)</f>
        <v>R1011</v>
      </c>
      <c r="S836" s="15">
        <f>_xlfn.XLOOKUP($A836,Cleaned_Hospital_Details!$A:$A,Cleaned_Hospital_Details!G:G)</f>
        <v>25757</v>
      </c>
      <c r="T836" s="8">
        <f>_xlfn.XLOOKUP($A836,Cleaned_Hospital_Details!$A:$A,Cleaned_Hospital_Details!H:H)</f>
        <v>52</v>
      </c>
      <c r="U836" s="8" t="str">
        <f>_xlfn.XLOOKUP($A836,Cleaned_Hospital_Details!$A:$A,Cleaned_Hospital_Details!I:I)</f>
        <v>Adult</v>
      </c>
      <c r="V836" t="str">
        <f t="shared" si="13"/>
        <v>Antonia Vitalo</v>
      </c>
    </row>
    <row r="837" spans="1:22" ht="15.6" x14ac:dyDescent="0.3">
      <c r="A837" s="10" t="s">
        <v>873</v>
      </c>
      <c r="B837" s="8" t="str">
        <f>VLOOKUP(A837,Cleaned_Customer_Names!A836:D3171,2,0)</f>
        <v>Ms.</v>
      </c>
      <c r="C837" s="8" t="str">
        <f>VLOOKUP(A837,Cleaned_Customer_Names!A836:D3171,3,0)</f>
        <v>Casondra</v>
      </c>
      <c r="D837" s="8" t="str">
        <f>VLOOKUP($A837,Cleaned_Customer_Names!$A836:$D3171,4,0)</f>
        <v>Hamilton</v>
      </c>
      <c r="E837" s="22">
        <f>VLOOKUP($A837,Cleaned_Medical_Exam!$A836:$J3171,2,0)</f>
        <v>31.55</v>
      </c>
      <c r="F837" s="24">
        <f>VLOOKUP($A837,Cleaned_Medical_Exam!$A836:$J3171,3,0)</f>
        <v>6.11</v>
      </c>
      <c r="G837" s="20" t="str">
        <f>VLOOKUP($A837,Cleaned_Medical_Exam!$A836:$J3171,4,0)</f>
        <v>Yes</v>
      </c>
      <c r="H837" s="20" t="str">
        <f>VLOOKUP($A837,Cleaned_Medical_Exam!$A836:$J3171,5,0)</f>
        <v>No</v>
      </c>
      <c r="I837" s="20" t="str">
        <f>VLOOKUP($A837,Cleaned_Medical_Exam!$A836:$J3171,6,0)</f>
        <v>No</v>
      </c>
      <c r="J837" s="48">
        <f>VLOOKUP($A837,Cleaned_Medical_Exam!$A836:$J3171,7,0)</f>
        <v>1</v>
      </c>
      <c r="K837" s="8" t="str">
        <f>VLOOKUP($A837,Cleaned_Medical_Exam!$A836:$J3171,8,0)</f>
        <v>No</v>
      </c>
      <c r="L837" s="20" t="str">
        <f>VLOOKUP($A837,Cleaned_Medical_Exam!$A836:$J3171,9,0)</f>
        <v>Obesity</v>
      </c>
      <c r="M837" s="20" t="str">
        <f>VLOOKUP($A837,Cleaned_Medical_Exam!$A836:$J3171,10,0)</f>
        <v>Prediabetes</v>
      </c>
      <c r="N837" s="48">
        <f>_xlfn.XLOOKUP(A837,Cleaned_Hospital_Details!A:A,Cleaned_Hospital_Details!B:B)</f>
        <v>0</v>
      </c>
      <c r="O837" s="49">
        <f>_xlfn.XLOOKUP($A837,Cleaned_Hospital_Details!$A:$A,Cleaned_Hospital_Details!C:C)</f>
        <v>12700.63</v>
      </c>
      <c r="P837" s="8" t="str">
        <f>_xlfn.XLOOKUP($A837,Cleaned_Hospital_Details!$A:$A,Cleaned_Hospital_Details!D:D)</f>
        <v>Tier - 3</v>
      </c>
      <c r="Q837" s="8" t="str">
        <f>_xlfn.XLOOKUP($A837,Cleaned_Hospital_Details!$A:$A,Cleaned_Hospital_Details!E:E)</f>
        <v>Tier - 3</v>
      </c>
      <c r="R837" s="8" t="str">
        <f>_xlfn.XLOOKUP($A837,Cleaned_Hospital_Details!$A:$A,Cleaned_Hospital_Details!F:F)</f>
        <v>R1011</v>
      </c>
      <c r="S837" s="15">
        <f>_xlfn.XLOOKUP($A837,Cleaned_Hospital_Details!$A:$A,Cleaned_Hospital_Details!G:G)</f>
        <v>23709</v>
      </c>
      <c r="T837" s="8">
        <f>_xlfn.XLOOKUP($A837,Cleaned_Hospital_Details!$A:$A,Cleaned_Hospital_Details!H:H)</f>
        <v>58</v>
      </c>
      <c r="U837" s="8" t="str">
        <f>_xlfn.XLOOKUP($A837,Cleaned_Hospital_Details!$A:$A,Cleaned_Hospital_Details!I:I)</f>
        <v>Old</v>
      </c>
      <c r="V837" t="str">
        <f t="shared" si="13"/>
        <v>Casondra Hamilton</v>
      </c>
    </row>
    <row r="838" spans="1:22" ht="15.6" x14ac:dyDescent="0.3">
      <c r="A838" s="10" t="s">
        <v>874</v>
      </c>
      <c r="B838" s="8" t="str">
        <f>VLOOKUP(A838,Cleaned_Customer_Names!A837:D3172,2,0)</f>
        <v>Ms.</v>
      </c>
      <c r="C838" s="8" t="str">
        <f>VLOOKUP(A838,Cleaned_Customer_Names!A837:D3172,3,0)</f>
        <v>Wendy</v>
      </c>
      <c r="D838" s="8" t="str">
        <f>VLOOKUP($A838,Cleaned_Customer_Names!$A837:$D3172,4,0)</f>
        <v>Marshall</v>
      </c>
      <c r="E838" s="22">
        <f>VLOOKUP($A838,Cleaned_Medical_Exam!$A837:$J3172,2,0)</f>
        <v>52.75</v>
      </c>
      <c r="F838" s="24">
        <f>VLOOKUP($A838,Cleaned_Medical_Exam!$A837:$J3172,3,0)</f>
        <v>6.02</v>
      </c>
      <c r="G838" s="20" t="str">
        <f>VLOOKUP($A838,Cleaned_Medical_Exam!$A837:$J3172,4,0)</f>
        <v>No</v>
      </c>
      <c r="H838" s="20" t="str">
        <f>VLOOKUP($A838,Cleaned_Medical_Exam!$A837:$J3172,5,0)</f>
        <v>No</v>
      </c>
      <c r="I838" s="20" t="str">
        <f>VLOOKUP($A838,Cleaned_Medical_Exam!$A837:$J3172,6,0)</f>
        <v>No</v>
      </c>
      <c r="J838" s="48">
        <f>VLOOKUP($A838,Cleaned_Medical_Exam!$A837:$J3172,7,0)</f>
        <v>1</v>
      </c>
      <c r="K838" s="8" t="str">
        <f>VLOOKUP($A838,Cleaned_Medical_Exam!$A837:$J3172,8,0)</f>
        <v>No</v>
      </c>
      <c r="L838" s="20" t="str">
        <f>VLOOKUP($A838,Cleaned_Medical_Exam!$A837:$J3172,9,0)</f>
        <v>Obesity</v>
      </c>
      <c r="M838" s="20" t="str">
        <f>VLOOKUP($A838,Cleaned_Medical_Exam!$A837:$J3172,10,0)</f>
        <v>Prediabetes</v>
      </c>
      <c r="N838" s="48">
        <f>_xlfn.XLOOKUP(A838,Cleaned_Hospital_Details!A:A,Cleaned_Hospital_Details!B:B)</f>
        <v>0</v>
      </c>
      <c r="O838" s="49">
        <f>_xlfn.XLOOKUP($A838,Cleaned_Hospital_Details!$A:$A,Cleaned_Hospital_Details!C:C)</f>
        <v>12699.56</v>
      </c>
      <c r="P838" s="8" t="str">
        <f>_xlfn.XLOOKUP($A838,Cleaned_Hospital_Details!$A:$A,Cleaned_Hospital_Details!D:D)</f>
        <v>Tier - 3</v>
      </c>
      <c r="Q838" s="8" t="str">
        <f>_xlfn.XLOOKUP($A838,Cleaned_Hospital_Details!$A:$A,Cleaned_Hospital_Details!E:E)</f>
        <v>Tier - 2</v>
      </c>
      <c r="R838" s="8" t="str">
        <f>_xlfn.XLOOKUP($A838,Cleaned_Hospital_Details!$A:$A,Cleaned_Hospital_Details!F:F)</f>
        <v>R1011</v>
      </c>
      <c r="S838" s="15">
        <f>_xlfn.XLOOKUP($A838,Cleaned_Hospital_Details!$A:$A,Cleaned_Hospital_Details!G:G)</f>
        <v>33792</v>
      </c>
      <c r="T838" s="8">
        <f>_xlfn.XLOOKUP($A838,Cleaned_Hospital_Details!$A:$A,Cleaned_Hospital_Details!H:H)</f>
        <v>30</v>
      </c>
      <c r="U838" s="8" t="str">
        <f>_xlfn.XLOOKUP($A838,Cleaned_Hospital_Details!$A:$A,Cleaned_Hospital_Details!I:I)</f>
        <v>Adult</v>
      </c>
      <c r="V838" t="str">
        <f t="shared" si="13"/>
        <v>Wendy Marshall</v>
      </c>
    </row>
    <row r="839" spans="1:22" ht="15.6" x14ac:dyDescent="0.3">
      <c r="A839" s="10" t="s">
        <v>875</v>
      </c>
      <c r="B839" s="8" t="str">
        <f>VLOOKUP(A839,Cleaned_Customer_Names!A838:D3173,2,0)</f>
        <v>Mr.</v>
      </c>
      <c r="C839" s="8" t="str">
        <f>VLOOKUP(A839,Cleaned_Customer_Names!A838:D3173,3,0)</f>
        <v>Eric</v>
      </c>
      <c r="D839" s="8" t="str">
        <f>VLOOKUP($A839,Cleaned_Customer_Names!$A838:$D3173,4,0)</f>
        <v>Cale</v>
      </c>
      <c r="E839" s="22">
        <f>VLOOKUP($A839,Cleaned_Medical_Exam!$A838:$J3173,2,0)</f>
        <v>36.67</v>
      </c>
      <c r="F839" s="24">
        <f>VLOOKUP($A839,Cleaned_Medical_Exam!$A838:$J3173,3,0)</f>
        <v>11.86</v>
      </c>
      <c r="G839" s="20" t="str">
        <f>VLOOKUP($A839,Cleaned_Medical_Exam!$A838:$J3173,4,0)</f>
        <v>No</v>
      </c>
      <c r="H839" s="20" t="str">
        <f>VLOOKUP($A839,Cleaned_Medical_Exam!$A838:$J3173,5,0)</f>
        <v>No</v>
      </c>
      <c r="I839" s="20" t="str">
        <f>VLOOKUP($A839,Cleaned_Medical_Exam!$A838:$J3173,6,0)</f>
        <v>No</v>
      </c>
      <c r="J839" s="48">
        <f>VLOOKUP($A839,Cleaned_Medical_Exam!$A838:$J3173,7,0)</f>
        <v>0</v>
      </c>
      <c r="K839" s="8" t="str">
        <f>VLOOKUP($A839,Cleaned_Medical_Exam!$A838:$J3173,8,0)</f>
        <v>No</v>
      </c>
      <c r="L839" s="20" t="str">
        <f>VLOOKUP($A839,Cleaned_Medical_Exam!$A838:$J3173,9,0)</f>
        <v>Obesity</v>
      </c>
      <c r="M839" s="20" t="str">
        <f>VLOOKUP($A839,Cleaned_Medical_Exam!$A838:$J3173,10,0)</f>
        <v>Diabetes</v>
      </c>
      <c r="N839" s="48">
        <f>_xlfn.XLOOKUP(A839,Cleaned_Hospital_Details!A:A,Cleaned_Hospital_Details!B:B)</f>
        <v>0</v>
      </c>
      <c r="O839" s="49">
        <f>_xlfn.XLOOKUP($A839,Cleaned_Hospital_Details!$A:$A,Cleaned_Hospital_Details!C:C)</f>
        <v>12697.48</v>
      </c>
      <c r="P839" s="8" t="str">
        <f>_xlfn.XLOOKUP($A839,Cleaned_Hospital_Details!$A:$A,Cleaned_Hospital_Details!D:D)</f>
        <v>Tier - 3</v>
      </c>
      <c r="Q839" s="8" t="str">
        <f>_xlfn.XLOOKUP($A839,Cleaned_Hospital_Details!$A:$A,Cleaned_Hospital_Details!E:E)</f>
        <v>Tier - 3</v>
      </c>
      <c r="R839" s="8" t="str">
        <f>_xlfn.XLOOKUP($A839,Cleaned_Hospital_Details!$A:$A,Cleaned_Hospital_Details!F:F)</f>
        <v>R1021</v>
      </c>
      <c r="S839" s="15">
        <f>_xlfn.XLOOKUP($A839,Cleaned_Hospital_Details!$A:$A,Cleaned_Hospital_Details!G:G)</f>
        <v>27296</v>
      </c>
      <c r="T839" s="8">
        <f>_xlfn.XLOOKUP($A839,Cleaned_Hospital_Details!$A:$A,Cleaned_Hospital_Details!H:H)</f>
        <v>48</v>
      </c>
      <c r="U839" s="8" t="str">
        <f>_xlfn.XLOOKUP($A839,Cleaned_Hospital_Details!$A:$A,Cleaned_Hospital_Details!I:I)</f>
        <v>Adult</v>
      </c>
      <c r="V839" t="str">
        <f t="shared" si="13"/>
        <v>Eric Cale</v>
      </c>
    </row>
    <row r="840" spans="1:22" ht="15.6" x14ac:dyDescent="0.3">
      <c r="A840" s="10" t="s">
        <v>876</v>
      </c>
      <c r="B840" s="8" t="str">
        <f>VLOOKUP(A840,Cleaned_Customer_Names!A839:D3174,2,0)</f>
        <v>Ms.</v>
      </c>
      <c r="C840" s="8" t="str">
        <f>VLOOKUP(A840,Cleaned_Customer_Names!A839:D3174,3,0)</f>
        <v>Elizabeth</v>
      </c>
      <c r="D840" s="8" t="str">
        <f>VLOOKUP($A840,Cleaned_Customer_Names!$A839:$D3174,4,0)</f>
        <v>Pittaway</v>
      </c>
      <c r="E840" s="22">
        <f>VLOOKUP($A840,Cleaned_Medical_Exam!$A839:$J3174,2,0)</f>
        <v>38.06</v>
      </c>
      <c r="F840" s="24">
        <f>VLOOKUP($A840,Cleaned_Medical_Exam!$A839:$J3174,3,0)</f>
        <v>8.25</v>
      </c>
      <c r="G840" s="20" t="str">
        <f>VLOOKUP($A840,Cleaned_Medical_Exam!$A839:$J3174,4,0)</f>
        <v>No</v>
      </c>
      <c r="H840" s="20" t="str">
        <f>VLOOKUP($A840,Cleaned_Medical_Exam!$A839:$J3174,5,0)</f>
        <v>No</v>
      </c>
      <c r="I840" s="20" t="str">
        <f>VLOOKUP($A840,Cleaned_Medical_Exam!$A839:$J3174,6,0)</f>
        <v>No</v>
      </c>
      <c r="J840" s="48">
        <f>VLOOKUP($A840,Cleaned_Medical_Exam!$A839:$J3174,7,0)</f>
        <v>0</v>
      </c>
      <c r="K840" s="8" t="str">
        <f>VLOOKUP($A840,Cleaned_Medical_Exam!$A839:$J3174,8,0)</f>
        <v>No</v>
      </c>
      <c r="L840" s="20" t="str">
        <f>VLOOKUP($A840,Cleaned_Medical_Exam!$A839:$J3174,9,0)</f>
        <v>Obesity</v>
      </c>
      <c r="M840" s="20" t="str">
        <f>VLOOKUP($A840,Cleaned_Medical_Exam!$A839:$J3174,10,0)</f>
        <v>Diabetes</v>
      </c>
      <c r="N840" s="48">
        <f>_xlfn.XLOOKUP(A840,Cleaned_Hospital_Details!A:A,Cleaned_Hospital_Details!B:B)</f>
        <v>0</v>
      </c>
      <c r="O840" s="49">
        <f>_xlfn.XLOOKUP($A840,Cleaned_Hospital_Details!$A:$A,Cleaned_Hospital_Details!C:C)</f>
        <v>12648.7</v>
      </c>
      <c r="P840" s="8" t="str">
        <f>_xlfn.XLOOKUP($A840,Cleaned_Hospital_Details!$A:$A,Cleaned_Hospital_Details!D:D)</f>
        <v>Tier - 3</v>
      </c>
      <c r="Q840" s="8" t="str">
        <f>_xlfn.XLOOKUP($A840,Cleaned_Hospital_Details!$A:$A,Cleaned_Hospital_Details!E:E)</f>
        <v>Tier - 2</v>
      </c>
      <c r="R840" s="8" t="str">
        <f>_xlfn.XLOOKUP($A840,Cleaned_Hospital_Details!$A:$A,Cleaned_Hospital_Details!F:F)</f>
        <v>R1013</v>
      </c>
      <c r="S840" s="15">
        <f>_xlfn.XLOOKUP($A840,Cleaned_Hospital_Details!$A:$A,Cleaned_Hospital_Details!G:G)</f>
        <v>22885</v>
      </c>
      <c r="T840" s="8">
        <f>_xlfn.XLOOKUP($A840,Cleaned_Hospital_Details!$A:$A,Cleaned_Hospital_Details!H:H)</f>
        <v>60</v>
      </c>
      <c r="U840" s="8" t="str">
        <f>_xlfn.XLOOKUP($A840,Cleaned_Hospital_Details!$A:$A,Cleaned_Hospital_Details!I:I)</f>
        <v>Old</v>
      </c>
      <c r="V840" t="str">
        <f t="shared" si="13"/>
        <v>Elizabeth Pittaway</v>
      </c>
    </row>
    <row r="841" spans="1:22" ht="15.6" x14ac:dyDescent="0.3">
      <c r="A841" s="10" t="s">
        <v>877</v>
      </c>
      <c r="B841" s="8" t="str">
        <f>VLOOKUP(A841,Cleaned_Customer_Names!A840:D3175,2,0)</f>
        <v>Ms.</v>
      </c>
      <c r="C841" s="8" t="str">
        <f>VLOOKUP(A841,Cleaned_Customer_Names!A840:D3175,3,0)</f>
        <v>Laura</v>
      </c>
      <c r="D841" s="8" t="str">
        <f>VLOOKUP($A841,Cleaned_Customer_Names!$A840:$D3175,4,0)</f>
        <v>Bill</v>
      </c>
      <c r="E841" s="22">
        <f>VLOOKUP($A841,Cleaned_Medical_Exam!$A840:$J3175,2,0)</f>
        <v>38</v>
      </c>
      <c r="F841" s="24">
        <f>VLOOKUP($A841,Cleaned_Medical_Exam!$A840:$J3175,3,0)</f>
        <v>8.1300000000000008</v>
      </c>
      <c r="G841" s="20" t="str">
        <f>VLOOKUP($A841,Cleaned_Medical_Exam!$A840:$J3175,4,0)</f>
        <v>No</v>
      </c>
      <c r="H841" s="20" t="str">
        <f>VLOOKUP($A841,Cleaned_Medical_Exam!$A840:$J3175,5,0)</f>
        <v>No</v>
      </c>
      <c r="I841" s="20" t="str">
        <f>VLOOKUP($A841,Cleaned_Medical_Exam!$A840:$J3175,6,0)</f>
        <v>No</v>
      </c>
      <c r="J841" s="48">
        <f>VLOOKUP($A841,Cleaned_Medical_Exam!$A840:$J3175,7,0)</f>
        <v>0</v>
      </c>
      <c r="K841" s="8" t="str">
        <f>VLOOKUP($A841,Cleaned_Medical_Exam!$A840:$J3175,8,0)</f>
        <v>No</v>
      </c>
      <c r="L841" s="20" t="str">
        <f>VLOOKUP($A841,Cleaned_Medical_Exam!$A840:$J3175,9,0)</f>
        <v>Obesity</v>
      </c>
      <c r="M841" s="20" t="str">
        <f>VLOOKUP($A841,Cleaned_Medical_Exam!$A840:$J3175,10,0)</f>
        <v>Diabetes</v>
      </c>
      <c r="N841" s="48">
        <f>_xlfn.XLOOKUP(A841,Cleaned_Hospital_Details!A:A,Cleaned_Hospital_Details!B:B)</f>
        <v>2</v>
      </c>
      <c r="O841" s="49">
        <f>_xlfn.XLOOKUP($A841,Cleaned_Hospital_Details!$A:$A,Cleaned_Hospital_Details!C:C)</f>
        <v>12646.21</v>
      </c>
      <c r="P841" s="8" t="str">
        <f>_xlfn.XLOOKUP($A841,Cleaned_Hospital_Details!$A:$A,Cleaned_Hospital_Details!D:D)</f>
        <v>Tier - 3</v>
      </c>
      <c r="Q841" s="8" t="str">
        <f>_xlfn.XLOOKUP($A841,Cleaned_Hospital_Details!$A:$A,Cleaned_Hospital_Details!E:E)</f>
        <v>Tier - 2</v>
      </c>
      <c r="R841" s="8" t="str">
        <f>_xlfn.XLOOKUP($A841,Cleaned_Hospital_Details!$A:$A,Cleaned_Hospital_Details!F:F)</f>
        <v>R1011</v>
      </c>
      <c r="S841" s="15">
        <f>_xlfn.XLOOKUP($A841,Cleaned_Hospital_Details!$A:$A,Cleaned_Hospital_Details!G:G)</f>
        <v>23999</v>
      </c>
      <c r="T841" s="8">
        <f>_xlfn.XLOOKUP($A841,Cleaned_Hospital_Details!$A:$A,Cleaned_Hospital_Details!H:H)</f>
        <v>57</v>
      </c>
      <c r="U841" s="8" t="str">
        <f>_xlfn.XLOOKUP($A841,Cleaned_Hospital_Details!$A:$A,Cleaned_Hospital_Details!I:I)</f>
        <v>Old</v>
      </c>
      <c r="V841" t="str">
        <f t="shared" si="13"/>
        <v>Laura Bill</v>
      </c>
    </row>
    <row r="842" spans="1:22" ht="15.6" x14ac:dyDescent="0.3">
      <c r="A842" s="10" t="s">
        <v>878</v>
      </c>
      <c r="B842" s="8" t="str">
        <f>VLOOKUP(A842,Cleaned_Customer_Names!A841:D3176,2,0)</f>
        <v>Ms.</v>
      </c>
      <c r="C842" s="8" t="str">
        <f>VLOOKUP(A842,Cleaned_Customer_Names!A841:D3176,3,0)</f>
        <v>Amelia</v>
      </c>
      <c r="D842" s="8" t="str">
        <f>VLOOKUP($A842,Cleaned_Customer_Names!$A841:$D3176,4,0)</f>
        <v>Antrim</v>
      </c>
      <c r="E842" s="22">
        <f>VLOOKUP($A842,Cleaned_Medical_Exam!$A841:$J3176,2,0)</f>
        <v>35.1</v>
      </c>
      <c r="F842" s="24">
        <f>VLOOKUP($A842,Cleaned_Medical_Exam!$A841:$J3176,3,0)</f>
        <v>10.1</v>
      </c>
      <c r="G842" s="20" t="str">
        <f>VLOOKUP($A842,Cleaned_Medical_Exam!$A841:$J3176,4,0)</f>
        <v>No</v>
      </c>
      <c r="H842" s="20" t="str">
        <f>VLOOKUP($A842,Cleaned_Medical_Exam!$A841:$J3176,5,0)</f>
        <v>No</v>
      </c>
      <c r="I842" s="20" t="str">
        <f>VLOOKUP($A842,Cleaned_Medical_Exam!$A841:$J3176,6,0)</f>
        <v>No</v>
      </c>
      <c r="J842" s="48">
        <f>VLOOKUP($A842,Cleaned_Medical_Exam!$A841:$J3176,7,0)</f>
        <v>0</v>
      </c>
      <c r="K842" s="8" t="str">
        <f>VLOOKUP($A842,Cleaned_Medical_Exam!$A841:$J3176,8,0)</f>
        <v>No</v>
      </c>
      <c r="L842" s="20" t="str">
        <f>VLOOKUP($A842,Cleaned_Medical_Exam!$A841:$J3176,9,0)</f>
        <v>Obesity</v>
      </c>
      <c r="M842" s="20" t="str">
        <f>VLOOKUP($A842,Cleaned_Medical_Exam!$A841:$J3176,10,0)</f>
        <v>Diabetes</v>
      </c>
      <c r="N842" s="48">
        <f>_xlfn.XLOOKUP(A842,Cleaned_Hospital_Details!A:A,Cleaned_Hospital_Details!B:B)</f>
        <v>0</v>
      </c>
      <c r="O842" s="49">
        <f>_xlfn.XLOOKUP($A842,Cleaned_Hospital_Details!$A:$A,Cleaned_Hospital_Details!C:C)</f>
        <v>12644.59</v>
      </c>
      <c r="P842" s="8" t="str">
        <f>_xlfn.XLOOKUP($A842,Cleaned_Hospital_Details!$A:$A,Cleaned_Hospital_Details!D:D)</f>
        <v>Tier - 3</v>
      </c>
      <c r="Q842" s="8" t="str">
        <f>_xlfn.XLOOKUP($A842,Cleaned_Hospital_Details!$A:$A,Cleaned_Hospital_Details!E:E)</f>
        <v>Tier - 2</v>
      </c>
      <c r="R842" s="8" t="str">
        <f>_xlfn.XLOOKUP($A842,Cleaned_Hospital_Details!$A:$A,Cleaned_Hospital_Details!F:F)</f>
        <v>R1011</v>
      </c>
      <c r="S842" s="15">
        <f>_xlfn.XLOOKUP($A842,Cleaned_Hospital_Details!$A:$A,Cleaned_Hospital_Details!G:G)</f>
        <v>22838</v>
      </c>
      <c r="T842" s="8">
        <f>_xlfn.XLOOKUP($A842,Cleaned_Hospital_Details!$A:$A,Cleaned_Hospital_Details!H:H)</f>
        <v>60</v>
      </c>
      <c r="U842" s="8" t="str">
        <f>_xlfn.XLOOKUP($A842,Cleaned_Hospital_Details!$A:$A,Cleaned_Hospital_Details!I:I)</f>
        <v>Old</v>
      </c>
      <c r="V842" t="str">
        <f t="shared" si="13"/>
        <v>Amelia Antrim</v>
      </c>
    </row>
    <row r="843" spans="1:22" ht="15.6" x14ac:dyDescent="0.3">
      <c r="A843" s="10" t="s">
        <v>879</v>
      </c>
      <c r="B843" s="8" t="str">
        <f>VLOOKUP(A843,Cleaned_Customer_Names!A842:D3177,2,0)</f>
        <v>Ms.</v>
      </c>
      <c r="C843" s="8" t="str">
        <f>VLOOKUP(A843,Cleaned_Customer_Names!A842:D3177,3,0)</f>
        <v>Amy</v>
      </c>
      <c r="D843" s="8" t="str">
        <f>VLOOKUP($A843,Cleaned_Customer_Names!$A842:$D3177,4,0)</f>
        <v>Doolittle-Crider</v>
      </c>
      <c r="E843" s="22">
        <f>VLOOKUP($A843,Cleaned_Medical_Exam!$A842:$J3177,2,0)</f>
        <v>33.82</v>
      </c>
      <c r="F843" s="24">
        <f>VLOOKUP($A843,Cleaned_Medical_Exam!$A842:$J3177,3,0)</f>
        <v>5.89</v>
      </c>
      <c r="G843" s="20" t="str">
        <f>VLOOKUP($A843,Cleaned_Medical_Exam!$A842:$J3177,4,0)</f>
        <v>Yes</v>
      </c>
      <c r="H843" s="20" t="str">
        <f>VLOOKUP($A843,Cleaned_Medical_Exam!$A842:$J3177,5,0)</f>
        <v>No</v>
      </c>
      <c r="I843" s="20" t="str">
        <f>VLOOKUP($A843,Cleaned_Medical_Exam!$A842:$J3177,6,0)</f>
        <v>No</v>
      </c>
      <c r="J843" s="48">
        <f>VLOOKUP($A843,Cleaned_Medical_Exam!$A842:$J3177,7,0)</f>
        <v>2</v>
      </c>
      <c r="K843" s="8" t="str">
        <f>VLOOKUP($A843,Cleaned_Medical_Exam!$A842:$J3177,8,0)</f>
        <v>No</v>
      </c>
      <c r="L843" s="20" t="str">
        <f>VLOOKUP($A843,Cleaned_Medical_Exam!$A842:$J3177,9,0)</f>
        <v>Obesity</v>
      </c>
      <c r="M843" s="20" t="str">
        <f>VLOOKUP($A843,Cleaned_Medical_Exam!$A842:$J3177,10,0)</f>
        <v>Prediabetes</v>
      </c>
      <c r="N843" s="48">
        <f>_xlfn.XLOOKUP(A843,Cleaned_Hospital_Details!A:A,Cleaned_Hospital_Details!B:B)</f>
        <v>2</v>
      </c>
      <c r="O843" s="49">
        <f>_xlfn.XLOOKUP($A843,Cleaned_Hospital_Details!$A:$A,Cleaned_Hospital_Details!C:C)</f>
        <v>12643.38</v>
      </c>
      <c r="P843" s="8" t="str">
        <f>_xlfn.XLOOKUP($A843,Cleaned_Hospital_Details!$A:$A,Cleaned_Hospital_Details!D:D)</f>
        <v>Tier - 3</v>
      </c>
      <c r="Q843" s="8" t="str">
        <f>_xlfn.XLOOKUP($A843,Cleaned_Hospital_Details!$A:$A,Cleaned_Hospital_Details!E:E)</f>
        <v>Tier - 1</v>
      </c>
      <c r="R843" s="8" t="str">
        <f>_xlfn.XLOOKUP($A843,Cleaned_Hospital_Details!$A:$A,Cleaned_Hospital_Details!F:F)</f>
        <v>R1012</v>
      </c>
      <c r="S843" s="15">
        <f>_xlfn.XLOOKUP($A843,Cleaned_Hospital_Details!$A:$A,Cleaned_Hospital_Details!G:G)</f>
        <v>24458</v>
      </c>
      <c r="T843" s="8">
        <f>_xlfn.XLOOKUP($A843,Cleaned_Hospital_Details!$A:$A,Cleaned_Hospital_Details!H:H)</f>
        <v>56</v>
      </c>
      <c r="U843" s="8" t="str">
        <f>_xlfn.XLOOKUP($A843,Cleaned_Hospital_Details!$A:$A,Cleaned_Hospital_Details!I:I)</f>
        <v>Old</v>
      </c>
      <c r="V843" t="str">
        <f t="shared" si="13"/>
        <v>Amy Doolittle-Crider</v>
      </c>
    </row>
    <row r="844" spans="1:22" ht="15.6" x14ac:dyDescent="0.3">
      <c r="A844" s="10" t="s">
        <v>880</v>
      </c>
      <c r="B844" s="8" t="str">
        <f>VLOOKUP(A844,Cleaned_Customer_Names!A843:D3178,2,0)</f>
        <v>Ms.</v>
      </c>
      <c r="C844" s="8" t="str">
        <f>VLOOKUP(A844,Cleaned_Customer_Names!A843:D3178,3,0)</f>
        <v>Katie</v>
      </c>
      <c r="D844" s="8" t="str">
        <f>VLOOKUP($A844,Cleaned_Customer_Names!$A843:$D3178,4,0)</f>
        <v>Ruhlman</v>
      </c>
      <c r="E844" s="22">
        <f>VLOOKUP($A844,Cleaned_Medical_Exam!$A843:$J3178,2,0)</f>
        <v>37.43</v>
      </c>
      <c r="F844" s="24">
        <f>VLOOKUP($A844,Cleaned_Medical_Exam!$A843:$J3178,3,0)</f>
        <v>4.97</v>
      </c>
      <c r="G844" s="20" t="str">
        <f>VLOOKUP($A844,Cleaned_Medical_Exam!$A843:$J3178,4,0)</f>
        <v>No</v>
      </c>
      <c r="H844" s="20" t="str">
        <f>VLOOKUP($A844,Cleaned_Medical_Exam!$A843:$J3178,5,0)</f>
        <v>No</v>
      </c>
      <c r="I844" s="20" t="str">
        <f>VLOOKUP($A844,Cleaned_Medical_Exam!$A843:$J3178,6,0)</f>
        <v>No</v>
      </c>
      <c r="J844" s="48">
        <f>VLOOKUP($A844,Cleaned_Medical_Exam!$A843:$J3178,7,0)</f>
        <v>2</v>
      </c>
      <c r="K844" s="8" t="str">
        <f>VLOOKUP($A844,Cleaned_Medical_Exam!$A843:$J3178,8,0)</f>
        <v>No</v>
      </c>
      <c r="L844" s="20" t="str">
        <f>VLOOKUP($A844,Cleaned_Medical_Exam!$A843:$J3178,9,0)</f>
        <v>Obesity</v>
      </c>
      <c r="M844" s="20" t="str">
        <f>VLOOKUP($A844,Cleaned_Medical_Exam!$A843:$J3178,10,0)</f>
        <v>Normal</v>
      </c>
      <c r="N844" s="48">
        <f>_xlfn.XLOOKUP(A844,Cleaned_Hospital_Details!A:A,Cleaned_Hospital_Details!B:B)</f>
        <v>0</v>
      </c>
      <c r="O844" s="49">
        <f>_xlfn.XLOOKUP($A844,Cleaned_Hospital_Details!$A:$A,Cleaned_Hospital_Details!C:C)</f>
        <v>12640.24</v>
      </c>
      <c r="P844" s="8" t="str">
        <f>_xlfn.XLOOKUP($A844,Cleaned_Hospital_Details!$A:$A,Cleaned_Hospital_Details!D:D)</f>
        <v>Tier - 3</v>
      </c>
      <c r="Q844" s="8" t="str">
        <f>_xlfn.XLOOKUP($A844,Cleaned_Hospital_Details!$A:$A,Cleaned_Hospital_Details!E:E)</f>
        <v>Tier - 1</v>
      </c>
      <c r="R844" s="8" t="str">
        <f>_xlfn.XLOOKUP($A844,Cleaned_Hospital_Details!$A:$A,Cleaned_Hospital_Details!F:F)</f>
        <v>R1011</v>
      </c>
      <c r="S844" s="15">
        <f>_xlfn.XLOOKUP($A844,Cleaned_Hospital_Details!$A:$A,Cleaned_Hospital_Details!G:G)</f>
        <v>26547</v>
      </c>
      <c r="T844" s="8">
        <f>_xlfn.XLOOKUP($A844,Cleaned_Hospital_Details!$A:$A,Cleaned_Hospital_Details!H:H)</f>
        <v>50</v>
      </c>
      <c r="U844" s="8" t="str">
        <f>_xlfn.XLOOKUP($A844,Cleaned_Hospital_Details!$A:$A,Cleaned_Hospital_Details!I:I)</f>
        <v>Adult</v>
      </c>
      <c r="V844" t="str">
        <f t="shared" si="13"/>
        <v>Katie Ruhlman</v>
      </c>
    </row>
    <row r="845" spans="1:22" ht="15.6" x14ac:dyDescent="0.3">
      <c r="A845" s="10" t="s">
        <v>881</v>
      </c>
      <c r="B845" s="8" t="str">
        <f>VLOOKUP(A845,Cleaned_Customer_Names!A844:D3179,2,0)</f>
        <v>Ms.</v>
      </c>
      <c r="C845" s="8" t="str">
        <f>VLOOKUP(A845,Cleaned_Customer_Names!A844:D3179,3,0)</f>
        <v>Laura</v>
      </c>
      <c r="D845" s="8" t="str">
        <f>VLOOKUP($A845,Cleaned_Customer_Names!$A844:$D3179,4,0)</f>
        <v>Anderson</v>
      </c>
      <c r="E845" s="22">
        <f>VLOOKUP($A845,Cleaned_Medical_Exam!$A844:$J3179,2,0)</f>
        <v>30.5</v>
      </c>
      <c r="F845" s="24">
        <f>VLOOKUP($A845,Cleaned_Medical_Exam!$A844:$J3179,3,0)</f>
        <v>9.9</v>
      </c>
      <c r="G845" s="20" t="str">
        <f>VLOOKUP($A845,Cleaned_Medical_Exam!$A844:$J3179,4,0)</f>
        <v>No</v>
      </c>
      <c r="H845" s="20" t="str">
        <f>VLOOKUP($A845,Cleaned_Medical_Exam!$A844:$J3179,5,0)</f>
        <v>No</v>
      </c>
      <c r="I845" s="20" t="str">
        <f>VLOOKUP($A845,Cleaned_Medical_Exam!$A844:$J3179,6,0)</f>
        <v>No</v>
      </c>
      <c r="J845" s="48">
        <f>VLOOKUP($A845,Cleaned_Medical_Exam!$A844:$J3179,7,0)</f>
        <v>0</v>
      </c>
      <c r="K845" s="8" t="str">
        <f>VLOOKUP($A845,Cleaned_Medical_Exam!$A844:$J3179,8,0)</f>
        <v>No</v>
      </c>
      <c r="L845" s="20" t="str">
        <f>VLOOKUP($A845,Cleaned_Medical_Exam!$A844:$J3179,9,0)</f>
        <v>Obesity</v>
      </c>
      <c r="M845" s="20" t="str">
        <f>VLOOKUP($A845,Cleaned_Medical_Exam!$A844:$J3179,10,0)</f>
        <v>Diabetes</v>
      </c>
      <c r="N845" s="48">
        <f>_xlfn.XLOOKUP(A845,Cleaned_Hospital_Details!A:A,Cleaned_Hospital_Details!B:B)</f>
        <v>0</v>
      </c>
      <c r="O845" s="49">
        <f>_xlfn.XLOOKUP($A845,Cleaned_Hospital_Details!$A:$A,Cleaned_Hospital_Details!C:C)</f>
        <v>12638.2</v>
      </c>
      <c r="P845" s="8" t="str">
        <f>_xlfn.XLOOKUP($A845,Cleaned_Hospital_Details!$A:$A,Cleaned_Hospital_Details!D:D)</f>
        <v>Tier - 3</v>
      </c>
      <c r="Q845" s="8" t="str">
        <f>_xlfn.XLOOKUP($A845,Cleaned_Hospital_Details!$A:$A,Cleaned_Hospital_Details!E:E)</f>
        <v>Tier - 1</v>
      </c>
      <c r="R845" s="8" t="str">
        <f>_xlfn.XLOOKUP($A845,Cleaned_Hospital_Details!$A:$A,Cleaned_Hospital_Details!F:F)</f>
        <v>R1011</v>
      </c>
      <c r="S845" s="15">
        <f>_xlfn.XLOOKUP($A845,Cleaned_Hospital_Details!$A:$A,Cleaned_Hospital_Details!G:G)</f>
        <v>22849</v>
      </c>
      <c r="T845" s="8">
        <f>_xlfn.XLOOKUP($A845,Cleaned_Hospital_Details!$A:$A,Cleaned_Hospital_Details!H:H)</f>
        <v>60</v>
      </c>
      <c r="U845" s="8" t="str">
        <f>_xlfn.XLOOKUP($A845,Cleaned_Hospital_Details!$A:$A,Cleaned_Hospital_Details!I:I)</f>
        <v>Old</v>
      </c>
      <c r="V845" t="str">
        <f t="shared" si="13"/>
        <v>Laura Anderson</v>
      </c>
    </row>
    <row r="846" spans="1:22" ht="15.6" x14ac:dyDescent="0.3">
      <c r="A846" s="10" t="s">
        <v>882</v>
      </c>
      <c r="B846" s="8" t="str">
        <f>VLOOKUP(A846,Cleaned_Customer_Names!A845:D3180,2,0)</f>
        <v>Mrs.</v>
      </c>
      <c r="C846" s="8" t="str">
        <f>VLOOKUP(A846,Cleaned_Customer_Names!A845:D3180,3,0)</f>
        <v>Mayumi</v>
      </c>
      <c r="D846" s="8" t="str">
        <f>VLOOKUP($A846,Cleaned_Customer_Names!$A845:$D3180,4,0)</f>
        <v>Uchiyama</v>
      </c>
      <c r="E846" s="22">
        <f>VLOOKUP($A846,Cleaned_Medical_Exam!$A845:$J3180,2,0)</f>
        <v>24.53</v>
      </c>
      <c r="F846" s="24">
        <f>VLOOKUP($A846,Cleaned_Medical_Exam!$A845:$J3180,3,0)</f>
        <v>9.0500000000000007</v>
      </c>
      <c r="G846" s="20" t="str">
        <f>VLOOKUP($A846,Cleaned_Medical_Exam!$A845:$J3180,4,0)</f>
        <v>No</v>
      </c>
      <c r="H846" s="20" t="str">
        <f>VLOOKUP($A846,Cleaned_Medical_Exam!$A845:$J3180,5,0)</f>
        <v>No</v>
      </c>
      <c r="I846" s="20" t="str">
        <f>VLOOKUP($A846,Cleaned_Medical_Exam!$A845:$J3180,6,0)</f>
        <v>No</v>
      </c>
      <c r="J846" s="48">
        <f>VLOOKUP($A846,Cleaned_Medical_Exam!$A845:$J3180,7,0)</f>
        <v>0</v>
      </c>
      <c r="K846" s="8" t="str">
        <f>VLOOKUP($A846,Cleaned_Medical_Exam!$A845:$J3180,8,0)</f>
        <v>No</v>
      </c>
      <c r="L846" s="20" t="str">
        <f>VLOOKUP($A846,Cleaned_Medical_Exam!$A845:$J3180,9,0)</f>
        <v>Healthy Weight</v>
      </c>
      <c r="M846" s="20" t="str">
        <f>VLOOKUP($A846,Cleaned_Medical_Exam!$A845:$J3180,10,0)</f>
        <v>Diabetes</v>
      </c>
      <c r="N846" s="48">
        <f>_xlfn.XLOOKUP(A846,Cleaned_Hospital_Details!A:A,Cleaned_Hospital_Details!B:B)</f>
        <v>0</v>
      </c>
      <c r="O846" s="49">
        <f>_xlfn.XLOOKUP($A846,Cleaned_Hospital_Details!$A:$A,Cleaned_Hospital_Details!C:C)</f>
        <v>12629.9</v>
      </c>
      <c r="P846" s="8" t="str">
        <f>_xlfn.XLOOKUP($A846,Cleaned_Hospital_Details!$A:$A,Cleaned_Hospital_Details!D:D)</f>
        <v>Tier - 3</v>
      </c>
      <c r="Q846" s="8" t="str">
        <f>_xlfn.XLOOKUP($A846,Cleaned_Hospital_Details!$A:$A,Cleaned_Hospital_Details!E:E)</f>
        <v>Tier - 3</v>
      </c>
      <c r="R846" s="8" t="str">
        <f>_xlfn.XLOOKUP($A846,Cleaned_Hospital_Details!$A:$A,Cleaned_Hospital_Details!F:F)</f>
        <v>R1013</v>
      </c>
      <c r="S846" s="15">
        <f>_xlfn.XLOOKUP($A846,Cleaned_Hospital_Details!$A:$A,Cleaned_Hospital_Details!G:G)</f>
        <v>22972</v>
      </c>
      <c r="T846" s="8">
        <f>_xlfn.XLOOKUP($A846,Cleaned_Hospital_Details!$A:$A,Cleaned_Hospital_Details!H:H)</f>
        <v>60</v>
      </c>
      <c r="U846" s="8" t="str">
        <f>_xlfn.XLOOKUP($A846,Cleaned_Hospital_Details!$A:$A,Cleaned_Hospital_Details!I:I)</f>
        <v>Old</v>
      </c>
      <c r="V846" t="str">
        <f t="shared" si="13"/>
        <v>Mayumi Uchiyama</v>
      </c>
    </row>
    <row r="847" spans="1:22" ht="15.6" x14ac:dyDescent="0.3">
      <c r="A847" s="10" t="s">
        <v>883</v>
      </c>
      <c r="B847" s="8" t="str">
        <f>VLOOKUP(A847,Cleaned_Customer_Names!A846:D3181,2,0)</f>
        <v>Ms.</v>
      </c>
      <c r="C847" s="8" t="str">
        <f>VLOOKUP(A847,Cleaned_Customer_Names!A846:D3181,3,0)</f>
        <v>Vanessa</v>
      </c>
      <c r="D847" s="8" t="str">
        <f>VLOOKUP($A847,Cleaned_Customer_Names!$A846:$D3181,4,0)</f>
        <v>Desota</v>
      </c>
      <c r="E847" s="22">
        <f>VLOOKUP($A847,Cleaned_Medical_Exam!$A846:$J3181,2,0)</f>
        <v>25.74</v>
      </c>
      <c r="F847" s="24">
        <f>VLOOKUP($A847,Cleaned_Medical_Exam!$A846:$J3181,3,0)</f>
        <v>10.93</v>
      </c>
      <c r="G847" s="20" t="str">
        <f>VLOOKUP($A847,Cleaned_Medical_Exam!$A846:$J3181,4,0)</f>
        <v>No</v>
      </c>
      <c r="H847" s="20" t="str">
        <f>VLOOKUP($A847,Cleaned_Medical_Exam!$A846:$J3181,5,0)</f>
        <v>No</v>
      </c>
      <c r="I847" s="20" t="str">
        <f>VLOOKUP($A847,Cleaned_Medical_Exam!$A846:$J3181,6,0)</f>
        <v>No</v>
      </c>
      <c r="J847" s="48">
        <f>VLOOKUP($A847,Cleaned_Medical_Exam!$A846:$J3181,7,0)</f>
        <v>0</v>
      </c>
      <c r="K847" s="8" t="str">
        <f>VLOOKUP($A847,Cleaned_Medical_Exam!$A846:$J3181,8,0)</f>
        <v>No</v>
      </c>
      <c r="L847" s="20" t="str">
        <f>VLOOKUP($A847,Cleaned_Medical_Exam!$A846:$J3181,9,0)</f>
        <v>Overweight</v>
      </c>
      <c r="M847" s="20" t="str">
        <f>VLOOKUP($A847,Cleaned_Medical_Exam!$A846:$J3181,10,0)</f>
        <v>Diabetes</v>
      </c>
      <c r="N847" s="48">
        <f>_xlfn.XLOOKUP(A847,Cleaned_Hospital_Details!A:A,Cleaned_Hospital_Details!B:B)</f>
        <v>2</v>
      </c>
      <c r="O847" s="49">
        <f>_xlfn.XLOOKUP($A847,Cleaned_Hospital_Details!$A:$A,Cleaned_Hospital_Details!C:C)</f>
        <v>12629.17</v>
      </c>
      <c r="P847" s="8" t="str">
        <f>_xlfn.XLOOKUP($A847,Cleaned_Hospital_Details!$A:$A,Cleaned_Hospital_Details!D:D)</f>
        <v>Tier - 3</v>
      </c>
      <c r="Q847" s="8" t="str">
        <f>_xlfn.XLOOKUP($A847,Cleaned_Hospital_Details!$A:$A,Cleaned_Hospital_Details!E:E)</f>
        <v>Tier - 1</v>
      </c>
      <c r="R847" s="8" t="str">
        <f>_xlfn.XLOOKUP($A847,Cleaned_Hospital_Details!$A:$A,Cleaned_Hospital_Details!F:F)</f>
        <v>R1013</v>
      </c>
      <c r="S847" s="15">
        <f>_xlfn.XLOOKUP($A847,Cleaned_Hospital_Details!$A:$A,Cleaned_Hospital_Details!G:G)</f>
        <v>24019</v>
      </c>
      <c r="T847" s="8">
        <f>_xlfn.XLOOKUP($A847,Cleaned_Hospital_Details!$A:$A,Cleaned_Hospital_Details!H:H)</f>
        <v>57</v>
      </c>
      <c r="U847" s="8" t="str">
        <f>_xlfn.XLOOKUP($A847,Cleaned_Hospital_Details!$A:$A,Cleaned_Hospital_Details!I:I)</f>
        <v>Old</v>
      </c>
      <c r="V847" t="str">
        <f t="shared" si="13"/>
        <v>Vanessa Desota</v>
      </c>
    </row>
    <row r="848" spans="1:22" ht="15.6" x14ac:dyDescent="0.3">
      <c r="A848" s="10" t="s">
        <v>884</v>
      </c>
      <c r="B848" s="8" t="str">
        <f>VLOOKUP(A848,Cleaned_Customer_Names!A847:D3182,2,0)</f>
        <v>Ms.</v>
      </c>
      <c r="C848" s="8" t="str">
        <f>VLOOKUP(A848,Cleaned_Customer_Names!A847:D3182,3,0)</f>
        <v>Natali</v>
      </c>
      <c r="D848" s="8" t="str">
        <f>VLOOKUP($A848,Cleaned_Customer_Names!$A847:$D3182,4,0)</f>
        <v>Edmonds</v>
      </c>
      <c r="E848" s="22">
        <f>VLOOKUP($A848,Cleaned_Medical_Exam!$A847:$J3182,2,0)</f>
        <v>34.08</v>
      </c>
      <c r="F848" s="24">
        <f>VLOOKUP($A848,Cleaned_Medical_Exam!$A847:$J3182,3,0)</f>
        <v>7.58</v>
      </c>
      <c r="G848" s="20" t="str">
        <f>VLOOKUP($A848,Cleaned_Medical_Exam!$A847:$J3182,4,0)</f>
        <v>Yes</v>
      </c>
      <c r="H848" s="20" t="str">
        <f>VLOOKUP($A848,Cleaned_Medical_Exam!$A847:$J3182,5,0)</f>
        <v>No</v>
      </c>
      <c r="I848" s="20" t="str">
        <f>VLOOKUP($A848,Cleaned_Medical_Exam!$A847:$J3182,6,0)</f>
        <v>No</v>
      </c>
      <c r="J848" s="48">
        <f>VLOOKUP($A848,Cleaned_Medical_Exam!$A847:$J3182,7,0)</f>
        <v>2</v>
      </c>
      <c r="K848" s="8" t="str">
        <f>VLOOKUP($A848,Cleaned_Medical_Exam!$A847:$J3182,8,0)</f>
        <v>No</v>
      </c>
      <c r="L848" s="20" t="str">
        <f>VLOOKUP($A848,Cleaned_Medical_Exam!$A847:$J3182,9,0)</f>
        <v>Obesity</v>
      </c>
      <c r="M848" s="20" t="str">
        <f>VLOOKUP($A848,Cleaned_Medical_Exam!$A847:$J3182,10,0)</f>
        <v>Diabetes</v>
      </c>
      <c r="N848" s="48">
        <f>_xlfn.XLOOKUP(A848,Cleaned_Hospital_Details!A:A,Cleaned_Hospital_Details!B:B)</f>
        <v>0</v>
      </c>
      <c r="O848" s="49">
        <f>_xlfn.XLOOKUP($A848,Cleaned_Hospital_Details!$A:$A,Cleaned_Hospital_Details!C:C)</f>
        <v>12624.74</v>
      </c>
      <c r="P848" s="8" t="str">
        <f>_xlfn.XLOOKUP($A848,Cleaned_Hospital_Details!$A:$A,Cleaned_Hospital_Details!D:D)</f>
        <v>Tier - 3</v>
      </c>
      <c r="Q848" s="8" t="str">
        <f>_xlfn.XLOOKUP($A848,Cleaned_Hospital_Details!$A:$A,Cleaned_Hospital_Details!E:E)</f>
        <v>Tier - 1</v>
      </c>
      <c r="R848" s="8" t="str">
        <f>_xlfn.XLOOKUP($A848,Cleaned_Hospital_Details!$A:$A,Cleaned_Hospital_Details!F:F)</f>
        <v>R1012</v>
      </c>
      <c r="S848" s="15">
        <f>_xlfn.XLOOKUP($A848,Cleaned_Hospital_Details!$A:$A,Cleaned_Hospital_Details!G:G)</f>
        <v>25930</v>
      </c>
      <c r="T848" s="8">
        <f>_xlfn.XLOOKUP($A848,Cleaned_Hospital_Details!$A:$A,Cleaned_Hospital_Details!H:H)</f>
        <v>52</v>
      </c>
      <c r="U848" s="8" t="str">
        <f>_xlfn.XLOOKUP($A848,Cleaned_Hospital_Details!$A:$A,Cleaned_Hospital_Details!I:I)</f>
        <v>Adult</v>
      </c>
      <c r="V848" t="str">
        <f t="shared" si="13"/>
        <v>Natali Edmonds</v>
      </c>
    </row>
    <row r="849" spans="1:22" ht="15.6" x14ac:dyDescent="0.3">
      <c r="A849" s="10" t="s">
        <v>885</v>
      </c>
      <c r="B849" s="8" t="str">
        <f>VLOOKUP(A849,Cleaned_Customer_Names!A848:D3183,2,0)</f>
        <v>Ms.</v>
      </c>
      <c r="C849" s="8" t="str">
        <f>VLOOKUP(A849,Cleaned_Customer_Names!A848:D3183,3,0)</f>
        <v>Beth</v>
      </c>
      <c r="D849" s="8" t="str">
        <f>VLOOKUP($A849,Cleaned_Customer_Names!$A848:$D3183,4,0)</f>
        <v>Otto</v>
      </c>
      <c r="E849" s="22">
        <f>VLOOKUP($A849,Cleaned_Medical_Exam!$A848:$J3183,2,0)</f>
        <v>31.35</v>
      </c>
      <c r="F849" s="24">
        <f>VLOOKUP($A849,Cleaned_Medical_Exam!$A848:$J3183,3,0)</f>
        <v>11</v>
      </c>
      <c r="G849" s="20" t="str">
        <f>VLOOKUP($A849,Cleaned_Medical_Exam!$A848:$J3183,4,0)</f>
        <v>Yes</v>
      </c>
      <c r="H849" s="20" t="str">
        <f>VLOOKUP($A849,Cleaned_Medical_Exam!$A848:$J3183,5,0)</f>
        <v>No</v>
      </c>
      <c r="I849" s="20" t="str">
        <f>VLOOKUP($A849,Cleaned_Medical_Exam!$A848:$J3183,6,0)</f>
        <v>Yes</v>
      </c>
      <c r="J849" s="48">
        <f>VLOOKUP($A849,Cleaned_Medical_Exam!$A848:$J3183,7,0)</f>
        <v>1</v>
      </c>
      <c r="K849" s="8" t="str">
        <f>VLOOKUP($A849,Cleaned_Medical_Exam!$A848:$J3183,8,0)</f>
        <v>No</v>
      </c>
      <c r="L849" s="20" t="str">
        <f>VLOOKUP($A849,Cleaned_Medical_Exam!$A848:$J3183,9,0)</f>
        <v>Obesity</v>
      </c>
      <c r="M849" s="20" t="str">
        <f>VLOOKUP($A849,Cleaned_Medical_Exam!$A848:$J3183,10,0)</f>
        <v>Diabetes</v>
      </c>
      <c r="N849" s="48">
        <f>_xlfn.XLOOKUP(A849,Cleaned_Hospital_Details!A:A,Cleaned_Hospital_Details!B:B)</f>
        <v>0</v>
      </c>
      <c r="O849" s="49">
        <f>_xlfn.XLOOKUP($A849,Cleaned_Hospital_Details!$A:$A,Cleaned_Hospital_Details!C:C)</f>
        <v>12622.18</v>
      </c>
      <c r="P849" s="8" t="str">
        <f>_xlfn.XLOOKUP($A849,Cleaned_Hospital_Details!$A:$A,Cleaned_Hospital_Details!D:D)</f>
        <v>Tier - 3</v>
      </c>
      <c r="Q849" s="8" t="str">
        <f>_xlfn.XLOOKUP($A849,Cleaned_Hospital_Details!$A:$A,Cleaned_Hospital_Details!E:E)</f>
        <v>Tier - 1</v>
      </c>
      <c r="R849" s="8" t="str">
        <f>_xlfn.XLOOKUP($A849,Cleaned_Hospital_Details!$A:$A,Cleaned_Hospital_Details!F:F)</f>
        <v>R1012</v>
      </c>
      <c r="S849" s="15">
        <f>_xlfn.XLOOKUP($A849,Cleaned_Hospital_Details!$A:$A,Cleaned_Hospital_Details!G:G)</f>
        <v>23242</v>
      </c>
      <c r="T849" s="8">
        <f>_xlfn.XLOOKUP($A849,Cleaned_Hospital_Details!$A:$A,Cleaned_Hospital_Details!H:H)</f>
        <v>59</v>
      </c>
      <c r="U849" s="8" t="str">
        <f>_xlfn.XLOOKUP($A849,Cleaned_Hospital_Details!$A:$A,Cleaned_Hospital_Details!I:I)</f>
        <v>Old</v>
      </c>
      <c r="V849" t="str">
        <f t="shared" si="13"/>
        <v>Beth Otto</v>
      </c>
    </row>
    <row r="850" spans="1:22" ht="15.6" x14ac:dyDescent="0.3">
      <c r="A850" s="10" t="s">
        <v>886</v>
      </c>
      <c r="B850" s="8" t="str">
        <f>VLOOKUP(A850,Cleaned_Customer_Names!A849:D3184,2,0)</f>
        <v>Mr.</v>
      </c>
      <c r="C850" s="8" t="str">
        <f>VLOOKUP(A850,Cleaned_Customer_Names!A849:D3184,3,0)</f>
        <v>Alex</v>
      </c>
      <c r="D850" s="8" t="str">
        <f>VLOOKUP($A850,Cleaned_Customer_Names!$A849:$D3184,4,0)</f>
        <v>Kurt</v>
      </c>
      <c r="E850" s="22">
        <f>VLOOKUP($A850,Cleaned_Medical_Exam!$A849:$J3184,2,0)</f>
        <v>26.79</v>
      </c>
      <c r="F850" s="24">
        <f>VLOOKUP($A850,Cleaned_Medical_Exam!$A849:$J3184,3,0)</f>
        <v>5.0599999999999996</v>
      </c>
      <c r="G850" s="20" t="str">
        <f>VLOOKUP($A850,Cleaned_Medical_Exam!$A849:$J3184,4,0)</f>
        <v>No</v>
      </c>
      <c r="H850" s="20" t="str">
        <f>VLOOKUP($A850,Cleaned_Medical_Exam!$A849:$J3184,5,0)</f>
        <v>No</v>
      </c>
      <c r="I850" s="20" t="str">
        <f>VLOOKUP($A850,Cleaned_Medical_Exam!$A849:$J3184,6,0)</f>
        <v>No</v>
      </c>
      <c r="J850" s="48">
        <f>VLOOKUP($A850,Cleaned_Medical_Exam!$A849:$J3184,7,0)</f>
        <v>1</v>
      </c>
      <c r="K850" s="8" t="str">
        <f>VLOOKUP($A850,Cleaned_Medical_Exam!$A849:$J3184,8,0)</f>
        <v>No</v>
      </c>
      <c r="L850" s="20" t="str">
        <f>VLOOKUP($A850,Cleaned_Medical_Exam!$A849:$J3184,9,0)</f>
        <v>Overweight</v>
      </c>
      <c r="M850" s="20" t="str">
        <f>VLOOKUP($A850,Cleaned_Medical_Exam!$A849:$J3184,10,0)</f>
        <v>Normal</v>
      </c>
      <c r="N850" s="48">
        <f>_xlfn.XLOOKUP(A850,Cleaned_Hospital_Details!A:A,Cleaned_Hospital_Details!B:B)</f>
        <v>1</v>
      </c>
      <c r="O850" s="49">
        <f>_xlfn.XLOOKUP($A850,Cleaned_Hospital_Details!$A:$A,Cleaned_Hospital_Details!C:C)</f>
        <v>12609.89</v>
      </c>
      <c r="P850" s="8" t="str">
        <f>_xlfn.XLOOKUP($A850,Cleaned_Hospital_Details!$A:$A,Cleaned_Hospital_Details!D:D)</f>
        <v>Tier - 3</v>
      </c>
      <c r="Q850" s="8" t="str">
        <f>_xlfn.XLOOKUP($A850,Cleaned_Hospital_Details!$A:$A,Cleaned_Hospital_Details!E:E)</f>
        <v>Tier - 3</v>
      </c>
      <c r="R850" s="8" t="str">
        <f>_xlfn.XLOOKUP($A850,Cleaned_Hospital_Details!$A:$A,Cleaned_Hospital_Details!F:F)</f>
        <v>R1012</v>
      </c>
      <c r="S850" s="15">
        <f>_xlfn.XLOOKUP($A850,Cleaned_Hospital_Details!$A:$A,Cleaned_Hospital_Details!G:G)</f>
        <v>36117</v>
      </c>
      <c r="T850" s="8">
        <f>_xlfn.XLOOKUP($A850,Cleaned_Hospital_Details!$A:$A,Cleaned_Hospital_Details!H:H)</f>
        <v>24</v>
      </c>
      <c r="U850" s="8" t="str">
        <f>_xlfn.XLOOKUP($A850,Cleaned_Hospital_Details!$A:$A,Cleaned_Hospital_Details!I:I)</f>
        <v>Adult</v>
      </c>
      <c r="V850" t="str">
        <f t="shared" si="13"/>
        <v>Alex Kurt</v>
      </c>
    </row>
    <row r="851" spans="1:22" ht="15.6" x14ac:dyDescent="0.3">
      <c r="A851" s="10" t="s">
        <v>887</v>
      </c>
      <c r="B851" s="8" t="str">
        <f>VLOOKUP(A851,Cleaned_Customer_Names!A850:D3185,2,0)</f>
        <v>Mr.</v>
      </c>
      <c r="C851" s="8" t="str">
        <f>VLOOKUP(A851,Cleaned_Customer_Names!A850:D3185,3,0)</f>
        <v>Spencer</v>
      </c>
      <c r="D851" s="8" t="str">
        <f>VLOOKUP($A851,Cleaned_Customer_Names!$A850:$D3185,4,0)</f>
        <v>Duhaime</v>
      </c>
      <c r="E851" s="22">
        <f>VLOOKUP($A851,Cleaned_Medical_Exam!$A850:$J3185,2,0)</f>
        <v>42.78</v>
      </c>
      <c r="F851" s="24">
        <f>VLOOKUP($A851,Cleaned_Medical_Exam!$A850:$J3185,3,0)</f>
        <v>6.11</v>
      </c>
      <c r="G851" s="20" t="str">
        <f>VLOOKUP($A851,Cleaned_Medical_Exam!$A850:$J3185,4,0)</f>
        <v>Yes</v>
      </c>
      <c r="H851" s="20" t="str">
        <f>VLOOKUP($A851,Cleaned_Medical_Exam!$A850:$J3185,5,0)</f>
        <v>No</v>
      </c>
      <c r="I851" s="20" t="str">
        <f>VLOOKUP($A851,Cleaned_Medical_Exam!$A850:$J3185,6,0)</f>
        <v>No</v>
      </c>
      <c r="J851" s="48">
        <f>VLOOKUP($A851,Cleaned_Medical_Exam!$A850:$J3185,7,0)</f>
        <v>1</v>
      </c>
      <c r="K851" s="8" t="str">
        <f>VLOOKUP($A851,Cleaned_Medical_Exam!$A850:$J3185,8,0)</f>
        <v>No</v>
      </c>
      <c r="L851" s="20" t="str">
        <f>VLOOKUP($A851,Cleaned_Medical_Exam!$A850:$J3185,9,0)</f>
        <v>Obesity</v>
      </c>
      <c r="M851" s="20" t="str">
        <f>VLOOKUP($A851,Cleaned_Medical_Exam!$A850:$J3185,10,0)</f>
        <v>Prediabetes</v>
      </c>
      <c r="N851" s="48">
        <f>_xlfn.XLOOKUP(A851,Cleaned_Hospital_Details!A:A,Cleaned_Hospital_Details!B:B)</f>
        <v>3</v>
      </c>
      <c r="O851" s="49">
        <f>_xlfn.XLOOKUP($A851,Cleaned_Hospital_Details!$A:$A,Cleaned_Hospital_Details!C:C)</f>
        <v>12600.46</v>
      </c>
      <c r="P851" s="8" t="str">
        <f>_xlfn.XLOOKUP($A851,Cleaned_Hospital_Details!$A:$A,Cleaned_Hospital_Details!D:D)</f>
        <v>Tier - 3</v>
      </c>
      <c r="Q851" s="8" t="str">
        <f>_xlfn.XLOOKUP($A851,Cleaned_Hospital_Details!$A:$A,Cleaned_Hospital_Details!E:E)</f>
        <v>Tier - 1</v>
      </c>
      <c r="R851" s="8" t="str">
        <f>_xlfn.XLOOKUP($A851,Cleaned_Hospital_Details!$A:$A,Cleaned_Hospital_Details!F:F)</f>
        <v>R1023</v>
      </c>
      <c r="S851" s="15">
        <f>_xlfn.XLOOKUP($A851,Cleaned_Hospital_Details!$A:$A,Cleaned_Hospital_Details!G:G)</f>
        <v>32366</v>
      </c>
      <c r="T851" s="8">
        <f>_xlfn.XLOOKUP($A851,Cleaned_Hospital_Details!$A:$A,Cleaned_Hospital_Details!H:H)</f>
        <v>34</v>
      </c>
      <c r="U851" s="8" t="str">
        <f>_xlfn.XLOOKUP($A851,Cleaned_Hospital_Details!$A:$A,Cleaned_Hospital_Details!I:I)</f>
        <v>Adult</v>
      </c>
      <c r="V851" t="str">
        <f t="shared" si="13"/>
        <v>Spencer Duhaime</v>
      </c>
    </row>
    <row r="852" spans="1:22" ht="15.6" x14ac:dyDescent="0.3">
      <c r="A852" s="10" t="s">
        <v>888</v>
      </c>
      <c r="B852" s="8" t="str">
        <f>VLOOKUP(A852,Cleaned_Customer_Names!A851:D3186,2,0)</f>
        <v>Ms.</v>
      </c>
      <c r="C852" s="8" t="str">
        <f>VLOOKUP(A852,Cleaned_Customer_Names!A851:D3186,3,0)</f>
        <v>Andee</v>
      </c>
      <c r="D852" s="8" t="str">
        <f>VLOOKUP($A852,Cleaned_Customer_Names!$A851:$D3186,4,0)</f>
        <v>Swann</v>
      </c>
      <c r="E852" s="22">
        <f>VLOOKUP($A852,Cleaned_Medical_Exam!$A851:$J3186,2,0)</f>
        <v>46.75</v>
      </c>
      <c r="F852" s="24">
        <f>VLOOKUP($A852,Cleaned_Medical_Exam!$A851:$J3186,3,0)</f>
        <v>6.66</v>
      </c>
      <c r="G852" s="20" t="str">
        <f>VLOOKUP($A852,Cleaned_Medical_Exam!$A851:$J3186,4,0)</f>
        <v>Yes</v>
      </c>
      <c r="H852" s="20" t="str">
        <f>VLOOKUP($A852,Cleaned_Medical_Exam!$A851:$J3186,5,0)</f>
        <v>No</v>
      </c>
      <c r="I852" s="20" t="str">
        <f>VLOOKUP($A852,Cleaned_Medical_Exam!$A851:$J3186,6,0)</f>
        <v>No</v>
      </c>
      <c r="J852" s="48">
        <f>VLOOKUP($A852,Cleaned_Medical_Exam!$A851:$J3186,7,0)</f>
        <v>2</v>
      </c>
      <c r="K852" s="8" t="str">
        <f>VLOOKUP($A852,Cleaned_Medical_Exam!$A851:$J3186,8,0)</f>
        <v>No</v>
      </c>
      <c r="L852" s="20" t="str">
        <f>VLOOKUP($A852,Cleaned_Medical_Exam!$A851:$J3186,9,0)</f>
        <v>Obesity</v>
      </c>
      <c r="M852" s="20" t="str">
        <f>VLOOKUP($A852,Cleaned_Medical_Exam!$A851:$J3186,10,0)</f>
        <v>Diabetes</v>
      </c>
      <c r="N852" s="48">
        <f>_xlfn.XLOOKUP(A852,Cleaned_Hospital_Details!A:A,Cleaned_Hospital_Details!B:B)</f>
        <v>5</v>
      </c>
      <c r="O852" s="49">
        <f>_xlfn.XLOOKUP($A852,Cleaned_Hospital_Details!$A:$A,Cleaned_Hospital_Details!C:C)</f>
        <v>12592.53</v>
      </c>
      <c r="P852" s="8" t="str">
        <f>_xlfn.XLOOKUP($A852,Cleaned_Hospital_Details!$A:$A,Cleaned_Hospital_Details!D:D)</f>
        <v>Tier - 3</v>
      </c>
      <c r="Q852" s="8" t="str">
        <f>_xlfn.XLOOKUP($A852,Cleaned_Hospital_Details!$A:$A,Cleaned_Hospital_Details!E:E)</f>
        <v>Tier - 2</v>
      </c>
      <c r="R852" s="8" t="str">
        <f>_xlfn.XLOOKUP($A852,Cleaned_Hospital_Details!$A:$A,Cleaned_Hospital_Details!F:F)</f>
        <v>R1013</v>
      </c>
      <c r="S852" s="15">
        <f>_xlfn.XLOOKUP($A852,Cleaned_Hospital_Details!$A:$A,Cleaned_Hospital_Details!G:G)</f>
        <v>25737</v>
      </c>
      <c r="T852" s="8">
        <f>_xlfn.XLOOKUP($A852,Cleaned_Hospital_Details!$A:$A,Cleaned_Hospital_Details!H:H)</f>
        <v>52</v>
      </c>
      <c r="U852" s="8" t="str">
        <f>_xlfn.XLOOKUP($A852,Cleaned_Hospital_Details!$A:$A,Cleaned_Hospital_Details!I:I)</f>
        <v>Adult</v>
      </c>
      <c r="V852" t="str">
        <f t="shared" si="13"/>
        <v>Andee Swann</v>
      </c>
    </row>
    <row r="853" spans="1:22" ht="15.6" x14ac:dyDescent="0.3">
      <c r="A853" s="10" t="s">
        <v>889</v>
      </c>
      <c r="B853" s="8" t="str">
        <f>VLOOKUP(A853,Cleaned_Customer_Names!A852:D3187,2,0)</f>
        <v>Mrs.</v>
      </c>
      <c r="C853" s="8" t="str">
        <f>VLOOKUP(A853,Cleaned_Customer_Names!A852:D3187,3,0)</f>
        <v>Amy</v>
      </c>
      <c r="D853" s="8" t="str">
        <f>VLOOKUP($A853,Cleaned_Customer_Names!$A852:$D3187,4,0)</f>
        <v>Burton</v>
      </c>
      <c r="E853" s="22">
        <f>VLOOKUP($A853,Cleaned_Medical_Exam!$A852:$J3187,2,0)</f>
        <v>32.15</v>
      </c>
      <c r="F853" s="24">
        <f>VLOOKUP($A853,Cleaned_Medical_Exam!$A852:$J3187,3,0)</f>
        <v>4.0199999999999996</v>
      </c>
      <c r="G853" s="20" t="str">
        <f>VLOOKUP($A853,Cleaned_Medical_Exam!$A852:$J3187,4,0)</f>
        <v>Yes</v>
      </c>
      <c r="H853" s="20" t="str">
        <f>VLOOKUP($A853,Cleaned_Medical_Exam!$A852:$J3187,5,0)</f>
        <v>No</v>
      </c>
      <c r="I853" s="20" t="str">
        <f>VLOOKUP($A853,Cleaned_Medical_Exam!$A852:$J3187,6,0)</f>
        <v>Yes</v>
      </c>
      <c r="J853" s="48">
        <f>VLOOKUP($A853,Cleaned_Medical_Exam!$A852:$J3187,7,0)</f>
        <v>1</v>
      </c>
      <c r="K853" s="8" t="str">
        <f>VLOOKUP($A853,Cleaned_Medical_Exam!$A852:$J3187,8,0)</f>
        <v>No</v>
      </c>
      <c r="L853" s="20" t="str">
        <f>VLOOKUP($A853,Cleaned_Medical_Exam!$A852:$J3187,9,0)</f>
        <v>Obesity</v>
      </c>
      <c r="M853" s="20" t="str">
        <f>VLOOKUP($A853,Cleaned_Medical_Exam!$A852:$J3187,10,0)</f>
        <v>Normal</v>
      </c>
      <c r="N853" s="48">
        <f>_xlfn.XLOOKUP(A853,Cleaned_Hospital_Details!A:A,Cleaned_Hospital_Details!B:B)</f>
        <v>0</v>
      </c>
      <c r="O853" s="49">
        <f>_xlfn.XLOOKUP($A853,Cleaned_Hospital_Details!$A:$A,Cleaned_Hospital_Details!C:C)</f>
        <v>12579.92</v>
      </c>
      <c r="P853" s="8" t="str">
        <f>_xlfn.XLOOKUP($A853,Cleaned_Hospital_Details!$A:$A,Cleaned_Hospital_Details!D:D)</f>
        <v>Tier - 3</v>
      </c>
      <c r="Q853" s="8" t="str">
        <f>_xlfn.XLOOKUP($A853,Cleaned_Hospital_Details!$A:$A,Cleaned_Hospital_Details!E:E)</f>
        <v>Tier - 1</v>
      </c>
      <c r="R853" s="8" t="str">
        <f>_xlfn.XLOOKUP($A853,Cleaned_Hospital_Details!$A:$A,Cleaned_Hospital_Details!F:F)</f>
        <v>R1025</v>
      </c>
      <c r="S853" s="15">
        <f>_xlfn.XLOOKUP($A853,Cleaned_Hospital_Details!$A:$A,Cleaned_Hospital_Details!G:G)</f>
        <v>25533</v>
      </c>
      <c r="T853" s="8">
        <f>_xlfn.XLOOKUP($A853,Cleaned_Hospital_Details!$A:$A,Cleaned_Hospital_Details!H:H)</f>
        <v>53</v>
      </c>
      <c r="U853" s="8" t="str">
        <f>_xlfn.XLOOKUP($A853,Cleaned_Hospital_Details!$A:$A,Cleaned_Hospital_Details!I:I)</f>
        <v>Adult</v>
      </c>
      <c r="V853" t="str">
        <f t="shared" si="13"/>
        <v>Amy Burton</v>
      </c>
    </row>
    <row r="854" spans="1:22" ht="15.6" x14ac:dyDescent="0.3">
      <c r="A854" s="10" t="s">
        <v>890</v>
      </c>
      <c r="B854" s="8" t="str">
        <f>VLOOKUP(A854,Cleaned_Customer_Names!A853:D3188,2,0)</f>
        <v>Mr.</v>
      </c>
      <c r="C854" s="8" t="str">
        <f>VLOOKUP(A854,Cleaned_Customer_Names!A853:D3188,3,0)</f>
        <v>Joshua</v>
      </c>
      <c r="D854" s="8" t="str">
        <f>VLOOKUP($A854,Cleaned_Customer_Names!$A853:$D3188,4,0)</f>
        <v>Ricardi</v>
      </c>
      <c r="E854" s="22">
        <f>VLOOKUP($A854,Cleaned_Medical_Exam!$A853:$J3188,2,0)</f>
        <v>43.4</v>
      </c>
      <c r="F854" s="24">
        <f>VLOOKUP($A854,Cleaned_Medical_Exam!$A853:$J3188,3,0)</f>
        <v>8.81</v>
      </c>
      <c r="G854" s="20" t="str">
        <f>VLOOKUP($A854,Cleaned_Medical_Exam!$A853:$J3188,4,0)</f>
        <v>Yes</v>
      </c>
      <c r="H854" s="20" t="str">
        <f>VLOOKUP($A854,Cleaned_Medical_Exam!$A853:$J3188,5,0)</f>
        <v>No</v>
      </c>
      <c r="I854" s="20" t="str">
        <f>VLOOKUP($A854,Cleaned_Medical_Exam!$A853:$J3188,6,0)</f>
        <v>No</v>
      </c>
      <c r="J854" s="48">
        <f>VLOOKUP($A854,Cleaned_Medical_Exam!$A853:$J3188,7,0)</f>
        <v>2</v>
      </c>
      <c r="K854" s="8" t="str">
        <f>VLOOKUP($A854,Cleaned_Medical_Exam!$A853:$J3188,8,0)</f>
        <v>No</v>
      </c>
      <c r="L854" s="20" t="str">
        <f>VLOOKUP($A854,Cleaned_Medical_Exam!$A853:$J3188,9,0)</f>
        <v>Obesity</v>
      </c>
      <c r="M854" s="20" t="str">
        <f>VLOOKUP($A854,Cleaned_Medical_Exam!$A853:$J3188,10,0)</f>
        <v>Diabetes</v>
      </c>
      <c r="N854" s="48">
        <f>_xlfn.XLOOKUP(A854,Cleaned_Hospital_Details!A:A,Cleaned_Hospital_Details!B:B)</f>
        <v>0</v>
      </c>
      <c r="O854" s="49">
        <f>_xlfn.XLOOKUP($A854,Cleaned_Hospital_Details!$A:$A,Cleaned_Hospital_Details!C:C)</f>
        <v>12574.05</v>
      </c>
      <c r="P854" s="8" t="str">
        <f>_xlfn.XLOOKUP($A854,Cleaned_Hospital_Details!$A:$A,Cleaned_Hospital_Details!D:D)</f>
        <v>Tier - 3</v>
      </c>
      <c r="Q854" s="8" t="str">
        <f>_xlfn.XLOOKUP($A854,Cleaned_Hospital_Details!$A:$A,Cleaned_Hospital_Details!E:E)</f>
        <v>Tier - 1</v>
      </c>
      <c r="R854" s="8" t="str">
        <f>_xlfn.XLOOKUP($A854,Cleaned_Hospital_Details!$A:$A,Cleaned_Hospital_Details!F:F)</f>
        <v>R1011</v>
      </c>
      <c r="S854" s="15">
        <f>_xlfn.XLOOKUP($A854,Cleaned_Hospital_Details!$A:$A,Cleaned_Hospital_Details!G:G)</f>
        <v>22613</v>
      </c>
      <c r="T854" s="8">
        <f>_xlfn.XLOOKUP($A854,Cleaned_Hospital_Details!$A:$A,Cleaned_Hospital_Details!H:H)</f>
        <v>61</v>
      </c>
      <c r="U854" s="8" t="str">
        <f>_xlfn.XLOOKUP($A854,Cleaned_Hospital_Details!$A:$A,Cleaned_Hospital_Details!I:I)</f>
        <v>Old</v>
      </c>
      <c r="V854" t="str">
        <f t="shared" si="13"/>
        <v>Joshua Ricardi</v>
      </c>
    </row>
    <row r="855" spans="1:22" ht="15.6" x14ac:dyDescent="0.3">
      <c r="A855" s="10" t="s">
        <v>891</v>
      </c>
      <c r="B855" s="8" t="str">
        <f>VLOOKUP(A855,Cleaned_Customer_Names!A854:D3189,2,0)</f>
        <v>Mr.</v>
      </c>
      <c r="C855" s="8" t="str">
        <f>VLOOKUP(A855,Cleaned_Customer_Names!A854:D3189,3,0)</f>
        <v>C</v>
      </c>
      <c r="D855" s="8" t="str">
        <f>VLOOKUP($A855,Cleaned_Customer_Names!$A854:$D3189,4,0)</f>
        <v>Joslyn</v>
      </c>
      <c r="E855" s="22">
        <f>VLOOKUP($A855,Cleaned_Medical_Exam!$A854:$J3189,2,0)</f>
        <v>31.57</v>
      </c>
      <c r="F855" s="24">
        <f>VLOOKUP($A855,Cleaned_Medical_Exam!$A854:$J3189,3,0)</f>
        <v>7.92</v>
      </c>
      <c r="G855" s="20" t="str">
        <f>VLOOKUP($A855,Cleaned_Medical_Exam!$A854:$J3189,4,0)</f>
        <v>Yes</v>
      </c>
      <c r="H855" s="20" t="str">
        <f>VLOOKUP($A855,Cleaned_Medical_Exam!$A854:$J3189,5,0)</f>
        <v>No</v>
      </c>
      <c r="I855" s="20" t="str">
        <f>VLOOKUP($A855,Cleaned_Medical_Exam!$A854:$J3189,6,0)</f>
        <v>No</v>
      </c>
      <c r="J855" s="48">
        <f>VLOOKUP($A855,Cleaned_Medical_Exam!$A854:$J3189,7,0)</f>
        <v>2</v>
      </c>
      <c r="K855" s="8" t="str">
        <f>VLOOKUP($A855,Cleaned_Medical_Exam!$A854:$J3189,8,0)</f>
        <v>No</v>
      </c>
      <c r="L855" s="20" t="str">
        <f>VLOOKUP($A855,Cleaned_Medical_Exam!$A854:$J3189,9,0)</f>
        <v>Obesity</v>
      </c>
      <c r="M855" s="20" t="str">
        <f>VLOOKUP($A855,Cleaned_Medical_Exam!$A854:$J3189,10,0)</f>
        <v>Diabetes</v>
      </c>
      <c r="N855" s="48">
        <f>_xlfn.XLOOKUP(A855,Cleaned_Hospital_Details!A:A,Cleaned_Hospital_Details!B:B)</f>
        <v>0</v>
      </c>
      <c r="O855" s="49">
        <f>_xlfn.XLOOKUP($A855,Cleaned_Hospital_Details!$A:$A,Cleaned_Hospital_Details!C:C)</f>
        <v>12557.61</v>
      </c>
      <c r="P855" s="8" t="str">
        <f>_xlfn.XLOOKUP($A855,Cleaned_Hospital_Details!$A:$A,Cleaned_Hospital_Details!D:D)</f>
        <v>Tier - 3</v>
      </c>
      <c r="Q855" s="8" t="str">
        <f>_xlfn.XLOOKUP($A855,Cleaned_Hospital_Details!$A:$A,Cleaned_Hospital_Details!E:E)</f>
        <v>Tier - 3</v>
      </c>
      <c r="R855" s="8" t="str">
        <f>_xlfn.XLOOKUP($A855,Cleaned_Hospital_Details!$A:$A,Cleaned_Hospital_Details!F:F)</f>
        <v>R1013</v>
      </c>
      <c r="S855" s="15">
        <f>_xlfn.XLOOKUP($A855,Cleaned_Hospital_Details!$A:$A,Cleaned_Hospital_Details!G:G)</f>
        <v>22613</v>
      </c>
      <c r="T855" s="8">
        <f>_xlfn.XLOOKUP($A855,Cleaned_Hospital_Details!$A:$A,Cleaned_Hospital_Details!H:H)</f>
        <v>61</v>
      </c>
      <c r="U855" s="8" t="str">
        <f>_xlfn.XLOOKUP($A855,Cleaned_Hospital_Details!$A:$A,Cleaned_Hospital_Details!I:I)</f>
        <v>Old</v>
      </c>
      <c r="V855" t="str">
        <f t="shared" si="13"/>
        <v>C Joslyn</v>
      </c>
    </row>
    <row r="856" spans="1:22" ht="15.6" x14ac:dyDescent="0.3">
      <c r="A856" s="10" t="s">
        <v>892</v>
      </c>
      <c r="B856" s="8" t="str">
        <f>VLOOKUP(A856,Cleaned_Customer_Names!A855:D3190,2,0)</f>
        <v>Mr.</v>
      </c>
      <c r="C856" s="8" t="str">
        <f>VLOOKUP(A856,Cleaned_Customer_Names!A855:D3190,3,0)</f>
        <v>Jeremy</v>
      </c>
      <c r="D856" s="8" t="str">
        <f>VLOOKUP($A856,Cleaned_Customer_Names!$A855:$D3190,4,0)</f>
        <v>Bennie</v>
      </c>
      <c r="E856" s="22">
        <f>VLOOKUP($A856,Cleaned_Medical_Exam!$A855:$J3190,2,0)</f>
        <v>24.32</v>
      </c>
      <c r="F856" s="24">
        <f>VLOOKUP($A856,Cleaned_Medical_Exam!$A855:$J3190,3,0)</f>
        <v>7.48</v>
      </c>
      <c r="G856" s="20" t="str">
        <f>VLOOKUP($A856,Cleaned_Medical_Exam!$A855:$J3190,4,0)</f>
        <v>No</v>
      </c>
      <c r="H856" s="20" t="str">
        <f>VLOOKUP($A856,Cleaned_Medical_Exam!$A855:$J3190,5,0)</f>
        <v>No</v>
      </c>
      <c r="I856" s="20" t="str">
        <f>VLOOKUP($A856,Cleaned_Medical_Exam!$A855:$J3190,6,0)</f>
        <v>No</v>
      </c>
      <c r="J856" s="48">
        <f>VLOOKUP($A856,Cleaned_Medical_Exam!$A855:$J3190,7,0)</f>
        <v>0</v>
      </c>
      <c r="K856" s="8" t="str">
        <f>VLOOKUP($A856,Cleaned_Medical_Exam!$A855:$J3190,8,0)</f>
        <v>No</v>
      </c>
      <c r="L856" s="20" t="str">
        <f>VLOOKUP($A856,Cleaned_Medical_Exam!$A855:$J3190,9,0)</f>
        <v>Healthy Weight</v>
      </c>
      <c r="M856" s="20" t="str">
        <f>VLOOKUP($A856,Cleaned_Medical_Exam!$A855:$J3190,10,0)</f>
        <v>Diabetes</v>
      </c>
      <c r="N856" s="48">
        <f>_xlfn.XLOOKUP(A856,Cleaned_Hospital_Details!A:A,Cleaned_Hospital_Details!B:B)</f>
        <v>0</v>
      </c>
      <c r="O856" s="49">
        <f>_xlfn.XLOOKUP($A856,Cleaned_Hospital_Details!$A:$A,Cleaned_Hospital_Details!C:C)</f>
        <v>12523.6</v>
      </c>
      <c r="P856" s="8" t="str">
        <f>_xlfn.XLOOKUP($A856,Cleaned_Hospital_Details!$A:$A,Cleaned_Hospital_Details!D:D)</f>
        <v>Tier - 3</v>
      </c>
      <c r="Q856" s="8" t="str">
        <f>_xlfn.XLOOKUP($A856,Cleaned_Hospital_Details!$A:$A,Cleaned_Hospital_Details!E:E)</f>
        <v>Tier - 3</v>
      </c>
      <c r="R856" s="8" t="str">
        <f>_xlfn.XLOOKUP($A856,Cleaned_Hospital_Details!$A:$A,Cleaned_Hospital_Details!F:F)</f>
        <v>R1012</v>
      </c>
      <c r="S856" s="15">
        <f>_xlfn.XLOOKUP($A856,Cleaned_Hospital_Details!$A:$A,Cleaned_Hospital_Details!G:G)</f>
        <v>22935</v>
      </c>
      <c r="T856" s="8">
        <f>_xlfn.XLOOKUP($A856,Cleaned_Hospital_Details!$A:$A,Cleaned_Hospital_Details!H:H)</f>
        <v>60</v>
      </c>
      <c r="U856" s="8" t="str">
        <f>_xlfn.XLOOKUP($A856,Cleaned_Hospital_Details!$A:$A,Cleaned_Hospital_Details!I:I)</f>
        <v>Old</v>
      </c>
      <c r="V856" t="str">
        <f t="shared" si="13"/>
        <v>Jeremy Bennie</v>
      </c>
    </row>
    <row r="857" spans="1:22" ht="15.6" x14ac:dyDescent="0.3">
      <c r="A857" s="10" t="s">
        <v>893</v>
      </c>
      <c r="B857" s="8" t="str">
        <f>VLOOKUP(A857,Cleaned_Customer_Names!A856:D3191,2,0)</f>
        <v>Mr.</v>
      </c>
      <c r="C857" s="8" t="str">
        <f>VLOOKUP(A857,Cleaned_Customer_Names!A856:D3191,3,0)</f>
        <v>Patrick</v>
      </c>
      <c r="D857" s="8" t="str">
        <f>VLOOKUP($A857,Cleaned_Customer_Names!$A856:$D3191,4,0)</f>
        <v>Kanyane</v>
      </c>
      <c r="E857" s="22">
        <f>VLOOKUP($A857,Cleaned_Medical_Exam!$A856:$J3191,2,0)</f>
        <v>31.07</v>
      </c>
      <c r="F857" s="24">
        <f>VLOOKUP($A857,Cleaned_Medical_Exam!$A856:$J3191,3,0)</f>
        <v>4.62</v>
      </c>
      <c r="G857" s="20" t="str">
        <f>VLOOKUP($A857,Cleaned_Medical_Exam!$A856:$J3191,4,0)</f>
        <v>Yes</v>
      </c>
      <c r="H857" s="20" t="str">
        <f>VLOOKUP($A857,Cleaned_Medical_Exam!$A856:$J3191,5,0)</f>
        <v>No</v>
      </c>
      <c r="I857" s="20" t="str">
        <f>VLOOKUP($A857,Cleaned_Medical_Exam!$A856:$J3191,6,0)</f>
        <v>No</v>
      </c>
      <c r="J857" s="48">
        <f>VLOOKUP($A857,Cleaned_Medical_Exam!$A856:$J3191,7,0)</f>
        <v>2</v>
      </c>
      <c r="K857" s="8" t="str">
        <f>VLOOKUP($A857,Cleaned_Medical_Exam!$A856:$J3191,8,0)</f>
        <v>No</v>
      </c>
      <c r="L857" s="20" t="str">
        <f>VLOOKUP($A857,Cleaned_Medical_Exam!$A856:$J3191,9,0)</f>
        <v>Obesity</v>
      </c>
      <c r="M857" s="20" t="str">
        <f>VLOOKUP($A857,Cleaned_Medical_Exam!$A856:$J3191,10,0)</f>
        <v>Normal</v>
      </c>
      <c r="N857" s="48">
        <f>_xlfn.XLOOKUP(A857,Cleaned_Hospital_Details!A:A,Cleaned_Hospital_Details!B:B)</f>
        <v>0</v>
      </c>
      <c r="O857" s="49">
        <f>_xlfn.XLOOKUP($A857,Cleaned_Hospital_Details!$A:$A,Cleaned_Hospital_Details!C:C)</f>
        <v>12499.88</v>
      </c>
      <c r="P857" s="8" t="str">
        <f>_xlfn.XLOOKUP($A857,Cleaned_Hospital_Details!$A:$A,Cleaned_Hospital_Details!D:D)</f>
        <v>Tier - 3</v>
      </c>
      <c r="Q857" s="8" t="str">
        <f>_xlfn.XLOOKUP($A857,Cleaned_Hospital_Details!$A:$A,Cleaned_Hospital_Details!E:E)</f>
        <v>Tier - 2</v>
      </c>
      <c r="R857" s="8" t="str">
        <f>_xlfn.XLOOKUP($A857,Cleaned_Hospital_Details!$A:$A,Cleaned_Hospital_Details!F:F)</f>
        <v>R1012</v>
      </c>
      <c r="S857" s="15">
        <f>_xlfn.XLOOKUP($A857,Cleaned_Hospital_Details!$A:$A,Cleaned_Hospital_Details!G:G)</f>
        <v>24300</v>
      </c>
      <c r="T857" s="8">
        <f>_xlfn.XLOOKUP($A857,Cleaned_Hospital_Details!$A:$A,Cleaned_Hospital_Details!H:H)</f>
        <v>56</v>
      </c>
      <c r="U857" s="8" t="str">
        <f>_xlfn.XLOOKUP($A857,Cleaned_Hospital_Details!$A:$A,Cleaned_Hospital_Details!I:I)</f>
        <v>Old</v>
      </c>
      <c r="V857" t="str">
        <f t="shared" si="13"/>
        <v>Patrick Kanyane</v>
      </c>
    </row>
    <row r="858" spans="1:22" ht="15.6" x14ac:dyDescent="0.3">
      <c r="A858" s="10" t="s">
        <v>894</v>
      </c>
      <c r="B858" s="8" t="str">
        <f>VLOOKUP(A858,Cleaned_Customer_Names!A857:D3192,2,0)</f>
        <v>Ms.</v>
      </c>
      <c r="C858" s="8" t="str">
        <f>VLOOKUP(A858,Cleaned_Customer_Names!A857:D3192,3,0)</f>
        <v>Kelly</v>
      </c>
      <c r="D858" s="8" t="str">
        <f>VLOOKUP($A858,Cleaned_Customer_Names!$A857:$D3192,4,0)</f>
        <v>McFadden</v>
      </c>
      <c r="E858" s="22">
        <f>VLOOKUP($A858,Cleaned_Medical_Exam!$A857:$J3192,2,0)</f>
        <v>35.814999999999998</v>
      </c>
      <c r="F858" s="24">
        <f>VLOOKUP($A858,Cleaned_Medical_Exam!$A857:$J3192,3,0)</f>
        <v>8.4700000000000006</v>
      </c>
      <c r="G858" s="20" t="str">
        <f>VLOOKUP($A858,Cleaned_Medical_Exam!$A857:$J3192,4,0)</f>
        <v>No</v>
      </c>
      <c r="H858" s="20" t="str">
        <f>VLOOKUP($A858,Cleaned_Medical_Exam!$A857:$J3192,5,0)</f>
        <v>No</v>
      </c>
      <c r="I858" s="20" t="str">
        <f>VLOOKUP($A858,Cleaned_Medical_Exam!$A857:$J3192,6,0)</f>
        <v>No</v>
      </c>
      <c r="J858" s="48">
        <f>VLOOKUP($A858,Cleaned_Medical_Exam!$A857:$J3192,7,0)</f>
        <v>0</v>
      </c>
      <c r="K858" s="8" t="str">
        <f>VLOOKUP($A858,Cleaned_Medical_Exam!$A857:$J3192,8,0)</f>
        <v>No</v>
      </c>
      <c r="L858" s="20" t="str">
        <f>VLOOKUP($A858,Cleaned_Medical_Exam!$A857:$J3192,9,0)</f>
        <v>Obesity</v>
      </c>
      <c r="M858" s="20" t="str">
        <f>VLOOKUP($A858,Cleaned_Medical_Exam!$A857:$J3192,10,0)</f>
        <v>Diabetes</v>
      </c>
      <c r="N858" s="48">
        <f>_xlfn.XLOOKUP(A858,Cleaned_Hospital_Details!A:A,Cleaned_Hospital_Details!B:B)</f>
        <v>3</v>
      </c>
      <c r="O858" s="49">
        <f>_xlfn.XLOOKUP($A858,Cleaned_Hospital_Details!$A:$A,Cleaned_Hospital_Details!C:C)</f>
        <v>12495.29</v>
      </c>
      <c r="P858" s="8" t="str">
        <f>_xlfn.XLOOKUP($A858,Cleaned_Hospital_Details!$A:$A,Cleaned_Hospital_Details!D:D)</f>
        <v>Tier - 3</v>
      </c>
      <c r="Q858" s="8" t="str">
        <f>_xlfn.XLOOKUP($A858,Cleaned_Hospital_Details!$A:$A,Cleaned_Hospital_Details!E:E)</f>
        <v>Tier - 3</v>
      </c>
      <c r="R858" s="8" t="str">
        <f>_xlfn.XLOOKUP($A858,Cleaned_Hospital_Details!$A:$A,Cleaned_Hospital_Details!F:F)</f>
        <v>R1012</v>
      </c>
      <c r="S858" s="15">
        <f>_xlfn.XLOOKUP($A858,Cleaned_Hospital_Details!$A:$A,Cleaned_Hospital_Details!G:G)</f>
        <v>25175</v>
      </c>
      <c r="T858" s="8">
        <f>_xlfn.XLOOKUP($A858,Cleaned_Hospital_Details!$A:$A,Cleaned_Hospital_Details!H:H)</f>
        <v>54</v>
      </c>
      <c r="U858" s="8" t="str">
        <f>_xlfn.XLOOKUP($A858,Cleaned_Hospital_Details!$A:$A,Cleaned_Hospital_Details!I:I)</f>
        <v>Adult</v>
      </c>
      <c r="V858" t="str">
        <f t="shared" si="13"/>
        <v>Kelly McFadden</v>
      </c>
    </row>
    <row r="859" spans="1:22" ht="15.6" x14ac:dyDescent="0.3">
      <c r="A859" s="10" t="s">
        <v>895</v>
      </c>
      <c r="B859" s="8" t="str">
        <f>VLOOKUP(A859,Cleaned_Customer_Names!A858:D3193,2,0)</f>
        <v>Ms.</v>
      </c>
      <c r="C859" s="8" t="str">
        <f>VLOOKUP(A859,Cleaned_Customer_Names!A858:D3193,3,0)</f>
        <v>Katherine</v>
      </c>
      <c r="D859" s="8" t="str">
        <f>VLOOKUP($A859,Cleaned_Customer_Names!$A858:$D3193,4,0)</f>
        <v>Connolly</v>
      </c>
      <c r="E859" s="22">
        <f>VLOOKUP($A859,Cleaned_Medical_Exam!$A858:$J3193,2,0)</f>
        <v>40.81</v>
      </c>
      <c r="F859" s="24">
        <f>VLOOKUP($A859,Cleaned_Medical_Exam!$A858:$J3193,3,0)</f>
        <v>10.58</v>
      </c>
      <c r="G859" s="20" t="str">
        <f>VLOOKUP($A859,Cleaned_Medical_Exam!$A858:$J3193,4,0)</f>
        <v>Yes</v>
      </c>
      <c r="H859" s="20" t="str">
        <f>VLOOKUP($A859,Cleaned_Medical_Exam!$A858:$J3193,5,0)</f>
        <v>No</v>
      </c>
      <c r="I859" s="20" t="str">
        <f>VLOOKUP($A859,Cleaned_Medical_Exam!$A858:$J3193,6,0)</f>
        <v>No</v>
      </c>
      <c r="J859" s="48">
        <f>VLOOKUP($A859,Cleaned_Medical_Exam!$A858:$J3193,7,0)</f>
        <v>0</v>
      </c>
      <c r="K859" s="8" t="str">
        <f>VLOOKUP($A859,Cleaned_Medical_Exam!$A858:$J3193,8,0)</f>
        <v>No</v>
      </c>
      <c r="L859" s="20" t="str">
        <f>VLOOKUP($A859,Cleaned_Medical_Exam!$A858:$J3193,9,0)</f>
        <v>Obesity</v>
      </c>
      <c r="M859" s="20" t="str">
        <f>VLOOKUP($A859,Cleaned_Medical_Exam!$A858:$J3193,10,0)</f>
        <v>Diabetes</v>
      </c>
      <c r="N859" s="48">
        <f>_xlfn.XLOOKUP(A859,Cleaned_Hospital_Details!A:A,Cleaned_Hospital_Details!B:B)</f>
        <v>3</v>
      </c>
      <c r="O859" s="49">
        <f>_xlfn.XLOOKUP($A859,Cleaned_Hospital_Details!$A:$A,Cleaned_Hospital_Details!C:C)</f>
        <v>12485.8</v>
      </c>
      <c r="P859" s="8" t="str">
        <f>_xlfn.XLOOKUP($A859,Cleaned_Hospital_Details!$A:$A,Cleaned_Hospital_Details!D:D)</f>
        <v>Tier - 3</v>
      </c>
      <c r="Q859" s="8" t="str">
        <f>_xlfn.XLOOKUP($A859,Cleaned_Hospital_Details!$A:$A,Cleaned_Hospital_Details!E:E)</f>
        <v>Tier - 3</v>
      </c>
      <c r="R859" s="8" t="str">
        <f>_xlfn.XLOOKUP($A859,Cleaned_Hospital_Details!$A:$A,Cleaned_Hospital_Details!F:F)</f>
        <v>R1013</v>
      </c>
      <c r="S859" s="15">
        <f>_xlfn.XLOOKUP($A859,Cleaned_Hospital_Details!$A:$A,Cleaned_Hospital_Details!G:G)</f>
        <v>24716</v>
      </c>
      <c r="T859" s="8">
        <f>_xlfn.XLOOKUP($A859,Cleaned_Hospital_Details!$A:$A,Cleaned_Hospital_Details!H:H)</f>
        <v>55</v>
      </c>
      <c r="U859" s="8" t="str">
        <f>_xlfn.XLOOKUP($A859,Cleaned_Hospital_Details!$A:$A,Cleaned_Hospital_Details!I:I)</f>
        <v>Old</v>
      </c>
      <c r="V859" t="str">
        <f t="shared" si="13"/>
        <v>Katherine Connolly</v>
      </c>
    </row>
    <row r="860" spans="1:22" ht="15.6" x14ac:dyDescent="0.3">
      <c r="A860" s="10" t="s">
        <v>896</v>
      </c>
      <c r="B860" s="8" t="str">
        <f>VLOOKUP(A860,Cleaned_Customer_Names!A859:D3194,2,0)</f>
        <v>Ms.</v>
      </c>
      <c r="C860" s="8" t="str">
        <f>VLOOKUP(A860,Cleaned_Customer_Names!A859:D3194,3,0)</f>
        <v>Keila</v>
      </c>
      <c r="D860" s="8" t="str">
        <f>VLOOKUP($A860,Cleaned_Customer_Names!$A859:$D3194,4,0)</f>
        <v>Merino</v>
      </c>
      <c r="E860" s="22">
        <f>VLOOKUP($A860,Cleaned_Medical_Exam!$A859:$J3194,2,0)</f>
        <v>24.605</v>
      </c>
      <c r="F860" s="24">
        <f>VLOOKUP($A860,Cleaned_Medical_Exam!$A859:$J3194,3,0)</f>
        <v>7.48</v>
      </c>
      <c r="G860" s="20" t="str">
        <f>VLOOKUP($A860,Cleaned_Medical_Exam!$A859:$J3194,4,0)</f>
        <v>No</v>
      </c>
      <c r="H860" s="20" t="str">
        <f>VLOOKUP($A860,Cleaned_Medical_Exam!$A859:$J3194,5,0)</f>
        <v>No</v>
      </c>
      <c r="I860" s="20" t="str">
        <f>VLOOKUP($A860,Cleaned_Medical_Exam!$A859:$J3194,6,0)</f>
        <v>No</v>
      </c>
      <c r="J860" s="48">
        <f>VLOOKUP($A860,Cleaned_Medical_Exam!$A859:$J3194,7,0)</f>
        <v>0</v>
      </c>
      <c r="K860" s="8" t="str">
        <f>VLOOKUP($A860,Cleaned_Medical_Exam!$A859:$J3194,8,0)</f>
        <v>No</v>
      </c>
      <c r="L860" s="20" t="str">
        <f>VLOOKUP($A860,Cleaned_Medical_Exam!$A859:$J3194,9,0)</f>
        <v>Healthy Weight</v>
      </c>
      <c r="M860" s="20" t="str">
        <f>VLOOKUP($A860,Cleaned_Medical_Exam!$A859:$J3194,10,0)</f>
        <v>Diabetes</v>
      </c>
      <c r="N860" s="48">
        <f>_xlfn.XLOOKUP(A860,Cleaned_Hospital_Details!A:A,Cleaned_Hospital_Details!B:B)</f>
        <v>3</v>
      </c>
      <c r="O860" s="49">
        <f>_xlfn.XLOOKUP($A860,Cleaned_Hospital_Details!$A:$A,Cleaned_Hospital_Details!C:C)</f>
        <v>12479.71</v>
      </c>
      <c r="P860" s="8" t="str">
        <f>_xlfn.XLOOKUP($A860,Cleaned_Hospital_Details!$A:$A,Cleaned_Hospital_Details!D:D)</f>
        <v>Tier - 3</v>
      </c>
      <c r="Q860" s="8" t="str">
        <f>_xlfn.XLOOKUP($A860,Cleaned_Hospital_Details!$A:$A,Cleaned_Hospital_Details!E:E)</f>
        <v>Tier - 3</v>
      </c>
      <c r="R860" s="8" t="str">
        <f>_xlfn.XLOOKUP($A860,Cleaned_Hospital_Details!$A:$A,Cleaned_Hospital_Details!F:F)</f>
        <v>R1012</v>
      </c>
      <c r="S860" s="15">
        <f>_xlfn.XLOOKUP($A860,Cleaned_Hospital_Details!$A:$A,Cleaned_Hospital_Details!G:G)</f>
        <v>25154</v>
      </c>
      <c r="T860" s="8">
        <f>_xlfn.XLOOKUP($A860,Cleaned_Hospital_Details!$A:$A,Cleaned_Hospital_Details!H:H)</f>
        <v>54</v>
      </c>
      <c r="U860" s="8" t="str">
        <f>_xlfn.XLOOKUP($A860,Cleaned_Hospital_Details!$A:$A,Cleaned_Hospital_Details!I:I)</f>
        <v>Adult</v>
      </c>
      <c r="V860" t="str">
        <f t="shared" si="13"/>
        <v>Keila Merino</v>
      </c>
    </row>
    <row r="861" spans="1:22" ht="15.6" x14ac:dyDescent="0.3">
      <c r="A861" s="10" t="s">
        <v>897</v>
      </c>
      <c r="B861" s="8" t="str">
        <f>VLOOKUP(A861,Cleaned_Customer_Names!A860:D3195,2,0)</f>
        <v>Ms.</v>
      </c>
      <c r="C861" s="8" t="str">
        <f>VLOOKUP(A861,Cleaned_Customer_Names!A860:D3195,3,0)</f>
        <v>Zanae</v>
      </c>
      <c r="D861" s="8" t="str">
        <f>VLOOKUP($A861,Cleaned_Customer_Names!$A860:$D3195,4,0)</f>
        <v>Baird</v>
      </c>
      <c r="E861" s="22">
        <f>VLOOKUP($A861,Cleaned_Medical_Exam!$A860:$J3195,2,0)</f>
        <v>21.47</v>
      </c>
      <c r="F861" s="24">
        <f>VLOOKUP($A861,Cleaned_Medical_Exam!$A860:$J3195,3,0)</f>
        <v>7.82</v>
      </c>
      <c r="G861" s="20" t="str">
        <f>VLOOKUP($A861,Cleaned_Medical_Exam!$A860:$J3195,4,0)</f>
        <v>No</v>
      </c>
      <c r="H861" s="20" t="str">
        <f>VLOOKUP($A861,Cleaned_Medical_Exam!$A860:$J3195,5,0)</f>
        <v>No</v>
      </c>
      <c r="I861" s="20" t="str">
        <f>VLOOKUP($A861,Cleaned_Medical_Exam!$A860:$J3195,6,0)</f>
        <v>No</v>
      </c>
      <c r="J861" s="48">
        <f>VLOOKUP($A861,Cleaned_Medical_Exam!$A860:$J3195,7,0)</f>
        <v>0</v>
      </c>
      <c r="K861" s="8" t="str">
        <f>VLOOKUP($A861,Cleaned_Medical_Exam!$A860:$J3195,8,0)</f>
        <v>No</v>
      </c>
      <c r="L861" s="20" t="str">
        <f>VLOOKUP($A861,Cleaned_Medical_Exam!$A860:$J3195,9,0)</f>
        <v>Healthy Weight</v>
      </c>
      <c r="M861" s="20" t="str">
        <f>VLOOKUP($A861,Cleaned_Medical_Exam!$A860:$J3195,10,0)</f>
        <v>Diabetes</v>
      </c>
      <c r="N861" s="48">
        <f>_xlfn.XLOOKUP(A861,Cleaned_Hospital_Details!A:A,Cleaned_Hospital_Details!B:B)</f>
        <v>3</v>
      </c>
      <c r="O861" s="49">
        <f>_xlfn.XLOOKUP($A861,Cleaned_Hospital_Details!$A:$A,Cleaned_Hospital_Details!C:C)</f>
        <v>12475.35</v>
      </c>
      <c r="P861" s="8" t="str">
        <f>_xlfn.XLOOKUP($A861,Cleaned_Hospital_Details!$A:$A,Cleaned_Hospital_Details!D:D)</f>
        <v>Tier - 3</v>
      </c>
      <c r="Q861" s="8" t="str">
        <f>_xlfn.XLOOKUP($A861,Cleaned_Hospital_Details!$A:$A,Cleaned_Hospital_Details!E:E)</f>
        <v>Tier - 1</v>
      </c>
      <c r="R861" s="8" t="str">
        <f>_xlfn.XLOOKUP($A861,Cleaned_Hospital_Details!$A:$A,Cleaned_Hospital_Details!F:F)</f>
        <v>R1012</v>
      </c>
      <c r="S861" s="15">
        <f>_xlfn.XLOOKUP($A861,Cleaned_Hospital_Details!$A:$A,Cleaned_Hospital_Details!G:G)</f>
        <v>25168</v>
      </c>
      <c r="T861" s="8">
        <f>_xlfn.XLOOKUP($A861,Cleaned_Hospital_Details!$A:$A,Cleaned_Hospital_Details!H:H)</f>
        <v>54</v>
      </c>
      <c r="U861" s="8" t="str">
        <f>_xlfn.XLOOKUP($A861,Cleaned_Hospital_Details!$A:$A,Cleaned_Hospital_Details!I:I)</f>
        <v>Adult</v>
      </c>
      <c r="V861" t="str">
        <f t="shared" si="13"/>
        <v>Zanae Baird</v>
      </c>
    </row>
    <row r="862" spans="1:22" ht="15.6" x14ac:dyDescent="0.3">
      <c r="A862" s="10" t="s">
        <v>898</v>
      </c>
      <c r="B862" s="8" t="str">
        <f>VLOOKUP(A862,Cleaned_Customer_Names!A861:D3196,2,0)</f>
        <v>Mr.</v>
      </c>
      <c r="C862" s="8" t="str">
        <f>VLOOKUP(A862,Cleaned_Customer_Names!A861:D3196,3,0)</f>
        <v>Alex</v>
      </c>
      <c r="D862" s="8" t="str">
        <f>VLOOKUP($A862,Cleaned_Customer_Names!$A861:$D3196,4,0)</f>
        <v>Locatelli</v>
      </c>
      <c r="E862" s="22">
        <f>VLOOKUP($A862,Cleaned_Medical_Exam!$A861:$J3196,2,0)</f>
        <v>52.89</v>
      </c>
      <c r="F862" s="24">
        <f>VLOOKUP($A862,Cleaned_Medical_Exam!$A861:$J3196,3,0)</f>
        <v>4.96</v>
      </c>
      <c r="G862" s="20" t="str">
        <f>VLOOKUP($A862,Cleaned_Medical_Exam!$A861:$J3196,4,0)</f>
        <v>Yes</v>
      </c>
      <c r="H862" s="20" t="str">
        <f>VLOOKUP($A862,Cleaned_Medical_Exam!$A861:$J3196,5,0)</f>
        <v>No</v>
      </c>
      <c r="I862" s="20" t="str">
        <f>VLOOKUP($A862,Cleaned_Medical_Exam!$A861:$J3196,6,0)</f>
        <v>No</v>
      </c>
      <c r="J862" s="48">
        <f>VLOOKUP($A862,Cleaned_Medical_Exam!$A861:$J3196,7,0)</f>
        <v>1</v>
      </c>
      <c r="K862" s="8" t="str">
        <f>VLOOKUP($A862,Cleaned_Medical_Exam!$A861:$J3196,8,0)</f>
        <v>No</v>
      </c>
      <c r="L862" s="20" t="str">
        <f>VLOOKUP($A862,Cleaned_Medical_Exam!$A861:$J3196,9,0)</f>
        <v>Obesity</v>
      </c>
      <c r="M862" s="20" t="str">
        <f>VLOOKUP($A862,Cleaned_Medical_Exam!$A861:$J3196,10,0)</f>
        <v>Normal</v>
      </c>
      <c r="N862" s="48">
        <f>_xlfn.XLOOKUP(A862,Cleaned_Hospital_Details!A:A,Cleaned_Hospital_Details!B:B)</f>
        <v>0</v>
      </c>
      <c r="O862" s="49">
        <f>_xlfn.XLOOKUP($A862,Cleaned_Hospital_Details!$A:$A,Cleaned_Hospital_Details!C:C)</f>
        <v>12452.25</v>
      </c>
      <c r="P862" s="8" t="str">
        <f>_xlfn.XLOOKUP($A862,Cleaned_Hospital_Details!$A:$A,Cleaned_Hospital_Details!D:D)</f>
        <v>Tier - 3</v>
      </c>
      <c r="Q862" s="8" t="str">
        <f>_xlfn.XLOOKUP($A862,Cleaned_Hospital_Details!$A:$A,Cleaned_Hospital_Details!E:E)</f>
        <v>Tier - 3</v>
      </c>
      <c r="R862" s="8" t="str">
        <f>_xlfn.XLOOKUP($A862,Cleaned_Hospital_Details!$A:$A,Cleaned_Hospital_Details!F:F)</f>
        <v>R1012</v>
      </c>
      <c r="S862" s="15">
        <f>_xlfn.XLOOKUP($A862,Cleaned_Hospital_Details!$A:$A,Cleaned_Hospital_Details!G:G)</f>
        <v>34920</v>
      </c>
      <c r="T862" s="8">
        <f>_xlfn.XLOOKUP($A862,Cleaned_Hospital_Details!$A:$A,Cleaned_Hospital_Details!H:H)</f>
        <v>27</v>
      </c>
      <c r="U862" s="8" t="str">
        <f>_xlfn.XLOOKUP($A862,Cleaned_Hospital_Details!$A:$A,Cleaned_Hospital_Details!I:I)</f>
        <v>Adult</v>
      </c>
      <c r="V862" t="str">
        <f t="shared" si="13"/>
        <v>Alex Locatelli</v>
      </c>
    </row>
    <row r="863" spans="1:22" ht="15.6" x14ac:dyDescent="0.3">
      <c r="A863" s="10" t="s">
        <v>899</v>
      </c>
      <c r="B863" s="8" t="str">
        <f>VLOOKUP(A863,Cleaned_Customer_Names!A862:D3197,2,0)</f>
        <v>Ms.</v>
      </c>
      <c r="C863" s="8" t="str">
        <f>VLOOKUP(A863,Cleaned_Customer_Names!A862:D3197,3,0)</f>
        <v>Kathryn</v>
      </c>
      <c r="D863" s="8" t="str">
        <f>VLOOKUP($A863,Cleaned_Customer_Names!$A862:$D3197,4,0)</f>
        <v>Brake</v>
      </c>
      <c r="E863" s="22">
        <f>VLOOKUP($A863,Cleaned_Medical_Exam!$A862:$J3197,2,0)</f>
        <v>32.965000000000003</v>
      </c>
      <c r="F863" s="24">
        <f>VLOOKUP($A863,Cleaned_Medical_Exam!$A862:$J3197,3,0)</f>
        <v>6.15</v>
      </c>
      <c r="G863" s="20" t="str">
        <f>VLOOKUP($A863,Cleaned_Medical_Exam!$A862:$J3197,4,0)</f>
        <v>Yes</v>
      </c>
      <c r="H863" s="20" t="str">
        <f>VLOOKUP($A863,Cleaned_Medical_Exam!$A862:$J3197,5,0)</f>
        <v>No</v>
      </c>
      <c r="I863" s="20" t="str">
        <f>VLOOKUP($A863,Cleaned_Medical_Exam!$A862:$J3197,6,0)</f>
        <v>No</v>
      </c>
      <c r="J863" s="48">
        <f>VLOOKUP($A863,Cleaned_Medical_Exam!$A862:$J3197,7,0)</f>
        <v>1</v>
      </c>
      <c r="K863" s="8" t="str">
        <f>VLOOKUP($A863,Cleaned_Medical_Exam!$A862:$J3197,8,0)</f>
        <v>No</v>
      </c>
      <c r="L863" s="20" t="str">
        <f>VLOOKUP($A863,Cleaned_Medical_Exam!$A862:$J3197,9,0)</f>
        <v>Obesity</v>
      </c>
      <c r="M863" s="20" t="str">
        <f>VLOOKUP($A863,Cleaned_Medical_Exam!$A862:$J3197,10,0)</f>
        <v>Prediabetes</v>
      </c>
      <c r="N863" s="48">
        <f>_xlfn.XLOOKUP(A863,Cleaned_Hospital_Details!A:A,Cleaned_Hospital_Details!B:B)</f>
        <v>0</v>
      </c>
      <c r="O863" s="49">
        <f>_xlfn.XLOOKUP($A863,Cleaned_Hospital_Details!$A:$A,Cleaned_Hospital_Details!C:C)</f>
        <v>12430.95</v>
      </c>
      <c r="P863" s="8" t="str">
        <f>_xlfn.XLOOKUP($A863,Cleaned_Hospital_Details!$A:$A,Cleaned_Hospital_Details!D:D)</f>
        <v>Tier - 3</v>
      </c>
      <c r="Q863" s="8" t="str">
        <f>_xlfn.XLOOKUP($A863,Cleaned_Hospital_Details!$A:$A,Cleaned_Hospital_Details!E:E)</f>
        <v>Tier - 3</v>
      </c>
      <c r="R863" s="8" t="str">
        <f>_xlfn.XLOOKUP($A863,Cleaned_Hospital_Details!$A:$A,Cleaned_Hospital_Details!F:F)</f>
        <v>R1024</v>
      </c>
      <c r="S863" s="15">
        <f>_xlfn.XLOOKUP($A863,Cleaned_Hospital_Details!$A:$A,Cleaned_Hospital_Details!G:G)</f>
        <v>23593</v>
      </c>
      <c r="T863" s="8">
        <f>_xlfn.XLOOKUP($A863,Cleaned_Hospital_Details!$A:$A,Cleaned_Hospital_Details!H:H)</f>
        <v>58</v>
      </c>
      <c r="U863" s="8" t="str">
        <f>_xlfn.XLOOKUP($A863,Cleaned_Hospital_Details!$A:$A,Cleaned_Hospital_Details!I:I)</f>
        <v>Old</v>
      </c>
      <c r="V863" t="str">
        <f t="shared" si="13"/>
        <v>Kathryn Brake</v>
      </c>
    </row>
    <row r="864" spans="1:22" ht="15.6" x14ac:dyDescent="0.3">
      <c r="A864" s="10" t="s">
        <v>900</v>
      </c>
      <c r="B864" s="8" t="str">
        <f>VLOOKUP(A864,Cleaned_Customer_Names!A863:D3198,2,0)</f>
        <v>Mr.</v>
      </c>
      <c r="C864" s="8" t="str">
        <f>VLOOKUP(A864,Cleaned_Customer_Names!A863:D3198,3,0)</f>
        <v>Jason</v>
      </c>
      <c r="D864" s="8" t="str">
        <f>VLOOKUP($A864,Cleaned_Customer_Names!$A863:$D3198,4,0)</f>
        <v>Jacobs</v>
      </c>
      <c r="E864" s="22">
        <f>VLOOKUP($A864,Cleaned_Medical_Exam!$A863:$J3198,2,0)</f>
        <v>36.799999999999997</v>
      </c>
      <c r="F864" s="24">
        <f>VLOOKUP($A864,Cleaned_Medical_Exam!$A863:$J3198,3,0)</f>
        <v>4.62</v>
      </c>
      <c r="G864" s="20" t="str">
        <f>VLOOKUP($A864,Cleaned_Medical_Exam!$A863:$J3198,4,0)</f>
        <v>No</v>
      </c>
      <c r="H864" s="20" t="str">
        <f>VLOOKUP($A864,Cleaned_Medical_Exam!$A863:$J3198,5,0)</f>
        <v>No</v>
      </c>
      <c r="I864" s="20" t="str">
        <f>VLOOKUP($A864,Cleaned_Medical_Exam!$A863:$J3198,6,0)</f>
        <v>Yes</v>
      </c>
      <c r="J864" s="48">
        <f>VLOOKUP($A864,Cleaned_Medical_Exam!$A863:$J3198,7,0)</f>
        <v>1</v>
      </c>
      <c r="K864" s="8" t="str">
        <f>VLOOKUP($A864,Cleaned_Medical_Exam!$A863:$J3198,8,0)</f>
        <v>No</v>
      </c>
      <c r="L864" s="20" t="str">
        <f>VLOOKUP($A864,Cleaned_Medical_Exam!$A863:$J3198,9,0)</f>
        <v>Obesity</v>
      </c>
      <c r="M864" s="20" t="str">
        <f>VLOOKUP($A864,Cleaned_Medical_Exam!$A863:$J3198,10,0)</f>
        <v>Normal</v>
      </c>
      <c r="N864" s="48">
        <f>_xlfn.XLOOKUP(A864,Cleaned_Hospital_Details!A:A,Cleaned_Hospital_Details!B:B)</f>
        <v>2</v>
      </c>
      <c r="O864" s="49">
        <f>_xlfn.XLOOKUP($A864,Cleaned_Hospital_Details!$A:$A,Cleaned_Hospital_Details!C:C)</f>
        <v>12408.29</v>
      </c>
      <c r="P864" s="8" t="str">
        <f>_xlfn.XLOOKUP($A864,Cleaned_Hospital_Details!$A:$A,Cleaned_Hospital_Details!D:D)</f>
        <v>Tier - 3</v>
      </c>
      <c r="Q864" s="8" t="str">
        <f>_xlfn.XLOOKUP($A864,Cleaned_Hospital_Details!$A:$A,Cleaned_Hospital_Details!E:E)</f>
        <v>Tier - 1</v>
      </c>
      <c r="R864" s="8" t="str">
        <f>_xlfn.XLOOKUP($A864,Cleaned_Hospital_Details!$A:$A,Cleaned_Hospital_Details!F:F)</f>
        <v>R1022</v>
      </c>
      <c r="S864" s="15">
        <f>_xlfn.XLOOKUP($A864,Cleaned_Hospital_Details!$A:$A,Cleaned_Hospital_Details!G:G)</f>
        <v>29050</v>
      </c>
      <c r="T864" s="8">
        <f>_xlfn.XLOOKUP($A864,Cleaned_Hospital_Details!$A:$A,Cleaned_Hospital_Details!H:H)</f>
        <v>43</v>
      </c>
      <c r="U864" s="8" t="str">
        <f>_xlfn.XLOOKUP($A864,Cleaned_Hospital_Details!$A:$A,Cleaned_Hospital_Details!I:I)</f>
        <v>Adult</v>
      </c>
      <c r="V864" t="str">
        <f t="shared" si="13"/>
        <v>Jason Jacobs</v>
      </c>
    </row>
    <row r="865" spans="1:22" ht="15.6" x14ac:dyDescent="0.3">
      <c r="A865" s="10" t="s">
        <v>901</v>
      </c>
      <c r="B865" s="8" t="str">
        <f>VLOOKUP(A865,Cleaned_Customer_Names!A864:D3199,2,0)</f>
        <v>Mr.</v>
      </c>
      <c r="C865" s="8" t="str">
        <f>VLOOKUP(A865,Cleaned_Customer_Names!A864:D3199,3,0)</f>
        <v>Benjamin</v>
      </c>
      <c r="D865" s="8" t="str">
        <f>VLOOKUP($A865,Cleaned_Customer_Names!$A864:$D3199,4,0)</f>
        <v>Vaught</v>
      </c>
      <c r="E865" s="22">
        <f>VLOOKUP($A865,Cleaned_Medical_Exam!$A864:$J3199,2,0)</f>
        <v>34.299999999999997</v>
      </c>
      <c r="F865" s="24">
        <f>VLOOKUP($A865,Cleaned_Medical_Exam!$A864:$J3199,3,0)</f>
        <v>4.87</v>
      </c>
      <c r="G865" s="20" t="str">
        <f>VLOOKUP($A865,Cleaned_Medical_Exam!$A864:$J3199,4,0)</f>
        <v>No</v>
      </c>
      <c r="H865" s="20" t="str">
        <f>VLOOKUP($A865,Cleaned_Medical_Exam!$A864:$J3199,5,0)</f>
        <v>No</v>
      </c>
      <c r="I865" s="20" t="str">
        <f>VLOOKUP($A865,Cleaned_Medical_Exam!$A864:$J3199,6,0)</f>
        <v>No</v>
      </c>
      <c r="J865" s="48">
        <f>VLOOKUP($A865,Cleaned_Medical_Exam!$A864:$J3199,7,0)</f>
        <v>2</v>
      </c>
      <c r="K865" s="8" t="str">
        <f>VLOOKUP($A865,Cleaned_Medical_Exam!$A864:$J3199,8,0)</f>
        <v>No</v>
      </c>
      <c r="L865" s="20" t="str">
        <f>VLOOKUP($A865,Cleaned_Medical_Exam!$A864:$J3199,9,0)</f>
        <v>Obesity</v>
      </c>
      <c r="M865" s="20" t="str">
        <f>VLOOKUP($A865,Cleaned_Medical_Exam!$A864:$J3199,10,0)</f>
        <v>Normal</v>
      </c>
      <c r="N865" s="48">
        <f>_xlfn.XLOOKUP(A865,Cleaned_Hospital_Details!A:A,Cleaned_Hospital_Details!B:B)</f>
        <v>0</v>
      </c>
      <c r="O865" s="49">
        <f>_xlfn.XLOOKUP($A865,Cleaned_Hospital_Details!$A:$A,Cleaned_Hospital_Details!C:C)</f>
        <v>12407.3</v>
      </c>
      <c r="P865" s="8" t="str">
        <f>_xlfn.XLOOKUP($A865,Cleaned_Hospital_Details!$A:$A,Cleaned_Hospital_Details!D:D)</f>
        <v>Tier - 3</v>
      </c>
      <c r="Q865" s="8" t="str">
        <f>_xlfn.XLOOKUP($A865,Cleaned_Hospital_Details!$A:$A,Cleaned_Hospital_Details!E:E)</f>
        <v>Tier - 2</v>
      </c>
      <c r="R865" s="8" t="str">
        <f>_xlfn.XLOOKUP($A865,Cleaned_Hospital_Details!$A:$A,Cleaned_Hospital_Details!F:F)</f>
        <v>R1021</v>
      </c>
      <c r="S865" s="15">
        <f>_xlfn.XLOOKUP($A865,Cleaned_Hospital_Details!$A:$A,Cleaned_Hospital_Details!G:G)</f>
        <v>26532</v>
      </c>
      <c r="T865" s="8">
        <f>_xlfn.XLOOKUP($A865,Cleaned_Hospital_Details!$A:$A,Cleaned_Hospital_Details!H:H)</f>
        <v>50</v>
      </c>
      <c r="U865" s="8" t="str">
        <f>_xlfn.XLOOKUP($A865,Cleaned_Hospital_Details!$A:$A,Cleaned_Hospital_Details!I:I)</f>
        <v>Adult</v>
      </c>
      <c r="V865" t="str">
        <f t="shared" si="13"/>
        <v>Benjamin Vaught</v>
      </c>
    </row>
    <row r="866" spans="1:22" ht="15.6" x14ac:dyDescent="0.3">
      <c r="A866" s="10" t="s">
        <v>902</v>
      </c>
      <c r="B866" s="8" t="str">
        <f>VLOOKUP(A866,Cleaned_Customer_Names!A865:D3200,2,0)</f>
        <v>Mr.</v>
      </c>
      <c r="C866" s="8" t="str">
        <f>VLOOKUP(A866,Cleaned_Customer_Names!A865:D3200,3,0)</f>
        <v>Steven</v>
      </c>
      <c r="D866" s="8" t="str">
        <f>VLOOKUP($A866,Cleaned_Customer_Names!$A865:$D3200,4,0)</f>
        <v>Monteleone</v>
      </c>
      <c r="E866" s="22">
        <f>VLOOKUP($A866,Cleaned_Medical_Exam!$A865:$J3200,2,0)</f>
        <v>35.244999999999997</v>
      </c>
      <c r="F866" s="24">
        <f>VLOOKUP($A866,Cleaned_Medical_Exam!$A865:$J3200,3,0)</f>
        <v>4.63</v>
      </c>
      <c r="G866" s="20" t="str">
        <f>VLOOKUP($A866,Cleaned_Medical_Exam!$A865:$J3200,4,0)</f>
        <v>No</v>
      </c>
      <c r="H866" s="20" t="str">
        <f>VLOOKUP($A866,Cleaned_Medical_Exam!$A865:$J3200,5,0)</f>
        <v>No</v>
      </c>
      <c r="I866" s="20" t="str">
        <f>VLOOKUP($A866,Cleaned_Medical_Exam!$A865:$J3200,6,0)</f>
        <v>No</v>
      </c>
      <c r="J866" s="48">
        <f>VLOOKUP($A866,Cleaned_Medical_Exam!$A865:$J3200,7,0)</f>
        <v>0</v>
      </c>
      <c r="K866" s="8" t="str">
        <f>VLOOKUP($A866,Cleaned_Medical_Exam!$A865:$J3200,8,0)</f>
        <v>No</v>
      </c>
      <c r="L866" s="20" t="str">
        <f>VLOOKUP($A866,Cleaned_Medical_Exam!$A865:$J3200,9,0)</f>
        <v>Obesity</v>
      </c>
      <c r="M866" s="20" t="str">
        <f>VLOOKUP($A866,Cleaned_Medical_Exam!$A865:$J3200,10,0)</f>
        <v>Normal</v>
      </c>
      <c r="N866" s="48">
        <f>_xlfn.XLOOKUP(A866,Cleaned_Hospital_Details!A:A,Cleaned_Hospital_Details!B:B)</f>
        <v>0</v>
      </c>
      <c r="O866" s="49">
        <f>_xlfn.XLOOKUP($A866,Cleaned_Hospital_Details!$A:$A,Cleaned_Hospital_Details!C:C)</f>
        <v>12404.88</v>
      </c>
      <c r="P866" s="8" t="str">
        <f>_xlfn.XLOOKUP($A866,Cleaned_Hospital_Details!$A:$A,Cleaned_Hospital_Details!D:D)</f>
        <v>Tier - 3</v>
      </c>
      <c r="Q866" s="8" t="str">
        <f>_xlfn.XLOOKUP($A866,Cleaned_Hospital_Details!$A:$A,Cleaned_Hospital_Details!E:E)</f>
        <v>Tier - 3</v>
      </c>
      <c r="R866" s="8" t="str">
        <f>_xlfn.XLOOKUP($A866,Cleaned_Hospital_Details!$A:$A,Cleaned_Hospital_Details!F:F)</f>
        <v>R1016</v>
      </c>
      <c r="S866" s="15">
        <f>_xlfn.XLOOKUP($A866,Cleaned_Hospital_Details!$A:$A,Cleaned_Hospital_Details!G:G)</f>
        <v>32871</v>
      </c>
      <c r="T866" s="8">
        <f>_xlfn.XLOOKUP($A866,Cleaned_Hospital_Details!$A:$A,Cleaned_Hospital_Details!H:H)</f>
        <v>33</v>
      </c>
      <c r="U866" s="8" t="str">
        <f>_xlfn.XLOOKUP($A866,Cleaned_Hospital_Details!$A:$A,Cleaned_Hospital_Details!I:I)</f>
        <v>Adult</v>
      </c>
      <c r="V866" t="str">
        <f t="shared" si="13"/>
        <v>Steven Monteleone</v>
      </c>
    </row>
    <row r="867" spans="1:22" ht="15.6" x14ac:dyDescent="0.3">
      <c r="A867" s="10" t="s">
        <v>903</v>
      </c>
      <c r="B867" s="8" t="str">
        <f>VLOOKUP(A867,Cleaned_Customer_Names!A866:D3201,2,0)</f>
        <v>Mrs.</v>
      </c>
      <c r="C867" s="8" t="str">
        <f>VLOOKUP(A867,Cleaned_Customer_Names!A866:D3201,3,0)</f>
        <v>Erika</v>
      </c>
      <c r="D867" s="8" t="str">
        <f>VLOOKUP($A867,Cleaned_Customer_Names!$A866:$D3201,4,0)</f>
        <v>Verdugo</v>
      </c>
      <c r="E867" s="22">
        <f>VLOOKUP($A867,Cleaned_Medical_Exam!$A866:$J3201,2,0)</f>
        <v>26.23</v>
      </c>
      <c r="F867" s="24">
        <f>VLOOKUP($A867,Cleaned_Medical_Exam!$A866:$J3201,3,0)</f>
        <v>11.93</v>
      </c>
      <c r="G867" s="20" t="str">
        <f>VLOOKUP($A867,Cleaned_Medical_Exam!$A866:$J3201,4,0)</f>
        <v>No</v>
      </c>
      <c r="H867" s="20" t="str">
        <f>VLOOKUP($A867,Cleaned_Medical_Exam!$A866:$J3201,5,0)</f>
        <v>No</v>
      </c>
      <c r="I867" s="20" t="str">
        <f>VLOOKUP($A867,Cleaned_Medical_Exam!$A866:$J3201,6,0)</f>
        <v>No</v>
      </c>
      <c r="J867" s="48">
        <f>VLOOKUP($A867,Cleaned_Medical_Exam!$A866:$J3201,7,0)</f>
        <v>0</v>
      </c>
      <c r="K867" s="8" t="str">
        <f>VLOOKUP($A867,Cleaned_Medical_Exam!$A866:$J3201,8,0)</f>
        <v>No</v>
      </c>
      <c r="L867" s="20" t="str">
        <f>VLOOKUP($A867,Cleaned_Medical_Exam!$A866:$J3201,9,0)</f>
        <v>Overweight</v>
      </c>
      <c r="M867" s="20" t="str">
        <f>VLOOKUP($A867,Cleaned_Medical_Exam!$A866:$J3201,10,0)</f>
        <v>Diabetes</v>
      </c>
      <c r="N867" s="48">
        <f>_xlfn.XLOOKUP(A867,Cleaned_Hospital_Details!A:A,Cleaned_Hospital_Details!B:B)</f>
        <v>0</v>
      </c>
      <c r="O867" s="49">
        <f>_xlfn.XLOOKUP($A867,Cleaned_Hospital_Details!$A:$A,Cleaned_Hospital_Details!C:C)</f>
        <v>12369.89</v>
      </c>
      <c r="P867" s="8" t="str">
        <f>_xlfn.XLOOKUP($A867,Cleaned_Hospital_Details!$A:$A,Cleaned_Hospital_Details!D:D)</f>
        <v>Tier - 3</v>
      </c>
      <c r="Q867" s="8" t="str">
        <f>_xlfn.XLOOKUP($A867,Cleaned_Hospital_Details!$A:$A,Cleaned_Hospital_Details!E:E)</f>
        <v>Tier - 2</v>
      </c>
      <c r="R867" s="8" t="str">
        <f>_xlfn.XLOOKUP($A867,Cleaned_Hospital_Details!$A:$A,Cleaned_Hospital_Details!F:F)</f>
        <v>R1024</v>
      </c>
      <c r="S867" s="15">
        <f>_xlfn.XLOOKUP($A867,Cleaned_Hospital_Details!$A:$A,Cleaned_Hospital_Details!G:G)</f>
        <v>22915</v>
      </c>
      <c r="T867" s="8">
        <f>_xlfn.XLOOKUP($A867,Cleaned_Hospital_Details!$A:$A,Cleaned_Hospital_Details!H:H)</f>
        <v>60</v>
      </c>
      <c r="U867" s="8" t="str">
        <f>_xlfn.XLOOKUP($A867,Cleaned_Hospital_Details!$A:$A,Cleaned_Hospital_Details!I:I)</f>
        <v>Old</v>
      </c>
      <c r="V867" t="str">
        <f t="shared" si="13"/>
        <v>Erika Verdugo</v>
      </c>
    </row>
    <row r="868" spans="1:22" ht="15.6" x14ac:dyDescent="0.3">
      <c r="A868" s="10" t="s">
        <v>904</v>
      </c>
      <c r="B868" s="8" t="str">
        <f>VLOOKUP(A868,Cleaned_Customer_Names!A867:D3202,2,0)</f>
        <v>Mr.</v>
      </c>
      <c r="C868" s="8" t="str">
        <f>VLOOKUP(A868,Cleaned_Customer_Names!A867:D3202,3,0)</f>
        <v>Chad</v>
      </c>
      <c r="D868" s="8" t="str">
        <f>VLOOKUP($A868,Cleaned_Customer_Names!$A867:$D3202,4,0)</f>
        <v>Sellers</v>
      </c>
      <c r="E868" s="22">
        <f>VLOOKUP($A868,Cleaned_Medical_Exam!$A867:$J3202,2,0)</f>
        <v>36.1</v>
      </c>
      <c r="F868" s="24">
        <f>VLOOKUP($A868,Cleaned_Medical_Exam!$A867:$J3202,3,0)</f>
        <v>5.65</v>
      </c>
      <c r="G868" s="20" t="str">
        <f>VLOOKUP($A868,Cleaned_Medical_Exam!$A867:$J3202,4,0)</f>
        <v>Yes</v>
      </c>
      <c r="H868" s="20" t="str">
        <f>VLOOKUP($A868,Cleaned_Medical_Exam!$A867:$J3202,5,0)</f>
        <v>No</v>
      </c>
      <c r="I868" s="20" t="str">
        <f>VLOOKUP($A868,Cleaned_Medical_Exam!$A867:$J3202,6,0)</f>
        <v>No</v>
      </c>
      <c r="J868" s="48">
        <f>VLOOKUP($A868,Cleaned_Medical_Exam!$A867:$J3202,7,0)</f>
        <v>2</v>
      </c>
      <c r="K868" s="8" t="str">
        <f>VLOOKUP($A868,Cleaned_Medical_Exam!$A867:$J3202,8,0)</f>
        <v>No</v>
      </c>
      <c r="L868" s="20" t="str">
        <f>VLOOKUP($A868,Cleaned_Medical_Exam!$A867:$J3202,9,0)</f>
        <v>Obesity</v>
      </c>
      <c r="M868" s="20" t="str">
        <f>VLOOKUP($A868,Cleaned_Medical_Exam!$A867:$J3202,10,0)</f>
        <v>Normal</v>
      </c>
      <c r="N868" s="48">
        <f>_xlfn.XLOOKUP(A868,Cleaned_Hospital_Details!A:A,Cleaned_Hospital_Details!B:B)</f>
        <v>3</v>
      </c>
      <c r="O868" s="49">
        <f>_xlfn.XLOOKUP($A868,Cleaned_Hospital_Details!$A:$A,Cleaned_Hospital_Details!C:C)</f>
        <v>12363.55</v>
      </c>
      <c r="P868" s="8" t="str">
        <f>_xlfn.XLOOKUP($A868,Cleaned_Hospital_Details!$A:$A,Cleaned_Hospital_Details!D:D)</f>
        <v>Tier - 3</v>
      </c>
      <c r="Q868" s="8" t="str">
        <f>_xlfn.XLOOKUP($A868,Cleaned_Hospital_Details!$A:$A,Cleaned_Hospital_Details!E:E)</f>
        <v>Tier - 3</v>
      </c>
      <c r="R868" s="8" t="str">
        <f>_xlfn.XLOOKUP($A868,Cleaned_Hospital_Details!$A:$A,Cleaned_Hospital_Details!F:F)</f>
        <v>R1011</v>
      </c>
      <c r="S868" s="15">
        <f>_xlfn.XLOOKUP($A868,Cleaned_Hospital_Details!$A:$A,Cleaned_Hospital_Details!G:G)</f>
        <v>24470</v>
      </c>
      <c r="T868" s="8">
        <f>_xlfn.XLOOKUP($A868,Cleaned_Hospital_Details!$A:$A,Cleaned_Hospital_Details!H:H)</f>
        <v>56</v>
      </c>
      <c r="U868" s="8" t="str">
        <f>_xlfn.XLOOKUP($A868,Cleaned_Hospital_Details!$A:$A,Cleaned_Hospital_Details!I:I)</f>
        <v>Old</v>
      </c>
      <c r="V868" t="str">
        <f t="shared" si="13"/>
        <v>Chad Sellers</v>
      </c>
    </row>
    <row r="869" spans="1:22" ht="15.6" x14ac:dyDescent="0.3">
      <c r="A869" s="10" t="s">
        <v>905</v>
      </c>
      <c r="B869" s="8" t="str">
        <f>VLOOKUP(A869,Cleaned_Customer_Names!A868:D3203,2,0)</f>
        <v>Mr.</v>
      </c>
      <c r="C869" s="8" t="str">
        <f>VLOOKUP(A869,Cleaned_Customer_Names!A868:D3203,3,0)</f>
        <v>Mark</v>
      </c>
      <c r="D869" s="8" t="str">
        <f>VLOOKUP($A869,Cleaned_Customer_Names!$A868:$D3203,4,0)</f>
        <v>Bowman</v>
      </c>
      <c r="E869" s="22">
        <f>VLOOKUP($A869,Cleaned_Medical_Exam!$A868:$J3203,2,0)</f>
        <v>37.1</v>
      </c>
      <c r="F869" s="24">
        <f>VLOOKUP($A869,Cleaned_Medical_Exam!$A868:$J3203,3,0)</f>
        <v>11.21</v>
      </c>
      <c r="G869" s="20" t="str">
        <f>VLOOKUP($A869,Cleaned_Medical_Exam!$A868:$J3203,4,0)</f>
        <v>Yes</v>
      </c>
      <c r="H869" s="20" t="str">
        <f>VLOOKUP($A869,Cleaned_Medical_Exam!$A868:$J3203,5,0)</f>
        <v>No</v>
      </c>
      <c r="I869" s="20" t="str">
        <f>VLOOKUP($A869,Cleaned_Medical_Exam!$A868:$J3203,6,0)</f>
        <v>Yes</v>
      </c>
      <c r="J869" s="48">
        <f>VLOOKUP($A869,Cleaned_Medical_Exam!$A868:$J3203,7,0)</f>
        <v>1</v>
      </c>
      <c r="K869" s="8" t="str">
        <f>VLOOKUP($A869,Cleaned_Medical_Exam!$A868:$J3203,8,0)</f>
        <v>No</v>
      </c>
      <c r="L869" s="20" t="str">
        <f>VLOOKUP($A869,Cleaned_Medical_Exam!$A868:$J3203,9,0)</f>
        <v>Obesity</v>
      </c>
      <c r="M869" s="20" t="str">
        <f>VLOOKUP($A869,Cleaned_Medical_Exam!$A868:$J3203,10,0)</f>
        <v>Diabetes</v>
      </c>
      <c r="N869" s="48">
        <f>_xlfn.XLOOKUP(A869,Cleaned_Hospital_Details!A:A,Cleaned_Hospital_Details!B:B)</f>
        <v>1</v>
      </c>
      <c r="O869" s="49">
        <f>_xlfn.XLOOKUP($A869,Cleaned_Hospital_Details!$A:$A,Cleaned_Hospital_Details!C:C)</f>
        <v>12347.17</v>
      </c>
      <c r="P869" s="8" t="str">
        <f>_xlfn.XLOOKUP($A869,Cleaned_Hospital_Details!$A:$A,Cleaned_Hospital_Details!D:D)</f>
        <v>Tier - 3</v>
      </c>
      <c r="Q869" s="8" t="str">
        <f>_xlfn.XLOOKUP($A869,Cleaned_Hospital_Details!$A:$A,Cleaned_Hospital_Details!E:E)</f>
        <v>Tier - 3</v>
      </c>
      <c r="R869" s="8" t="str">
        <f>_xlfn.XLOOKUP($A869,Cleaned_Hospital_Details!$A:$A,Cleaned_Hospital_Details!F:F)</f>
        <v>R1011</v>
      </c>
      <c r="S869" s="15">
        <f>_xlfn.XLOOKUP($A869,Cleaned_Hospital_Details!$A:$A,Cleaned_Hospital_Details!G:G)</f>
        <v>23276</v>
      </c>
      <c r="T869" s="8">
        <f>_xlfn.XLOOKUP($A869,Cleaned_Hospital_Details!$A:$A,Cleaned_Hospital_Details!H:H)</f>
        <v>59</v>
      </c>
      <c r="U869" s="8" t="str">
        <f>_xlfn.XLOOKUP($A869,Cleaned_Hospital_Details!$A:$A,Cleaned_Hospital_Details!I:I)</f>
        <v>Old</v>
      </c>
      <c r="V869" t="str">
        <f t="shared" si="13"/>
        <v>Mark Bowman</v>
      </c>
    </row>
    <row r="870" spans="1:22" ht="15.6" x14ac:dyDescent="0.3">
      <c r="A870" s="10" t="s">
        <v>906</v>
      </c>
      <c r="B870" s="8" t="str">
        <f>VLOOKUP(A870,Cleaned_Customer_Names!A869:D3204,2,0)</f>
        <v>Mr.</v>
      </c>
      <c r="C870" s="8" t="str">
        <f>VLOOKUP(A870,Cleaned_Customer_Names!A869:D3204,3,0)</f>
        <v>David</v>
      </c>
      <c r="D870" s="8" t="str">
        <f>VLOOKUP($A870,Cleaned_Customer_Names!$A869:$D3204,4,0)</f>
        <v>Marley</v>
      </c>
      <c r="E870" s="22">
        <f>VLOOKUP($A870,Cleaned_Medical_Exam!$A869:$J3204,2,0)</f>
        <v>27.5</v>
      </c>
      <c r="F870" s="24">
        <f>VLOOKUP($A870,Cleaned_Medical_Exam!$A869:$J3204,3,0)</f>
        <v>10.62</v>
      </c>
      <c r="G870" s="20" t="str">
        <f>VLOOKUP($A870,Cleaned_Medical_Exam!$A869:$J3204,4,0)</f>
        <v>Yes</v>
      </c>
      <c r="H870" s="20" t="str">
        <f>VLOOKUP($A870,Cleaned_Medical_Exam!$A869:$J3204,5,0)</f>
        <v>No</v>
      </c>
      <c r="I870" s="20" t="str">
        <f>VLOOKUP($A870,Cleaned_Medical_Exam!$A869:$J3204,6,0)</f>
        <v>Yes</v>
      </c>
      <c r="J870" s="48">
        <f>VLOOKUP($A870,Cleaned_Medical_Exam!$A869:$J3204,7,0)</f>
        <v>1</v>
      </c>
      <c r="K870" s="8" t="str">
        <f>VLOOKUP($A870,Cleaned_Medical_Exam!$A869:$J3204,8,0)</f>
        <v>No</v>
      </c>
      <c r="L870" s="20" t="str">
        <f>VLOOKUP($A870,Cleaned_Medical_Exam!$A869:$J3204,9,0)</f>
        <v>Overweight</v>
      </c>
      <c r="M870" s="20" t="str">
        <f>VLOOKUP($A870,Cleaned_Medical_Exam!$A869:$J3204,10,0)</f>
        <v>Diabetes</v>
      </c>
      <c r="N870" s="48">
        <f>_xlfn.XLOOKUP(A870,Cleaned_Hospital_Details!A:A,Cleaned_Hospital_Details!B:B)</f>
        <v>1</v>
      </c>
      <c r="O870" s="49">
        <f>_xlfn.XLOOKUP($A870,Cleaned_Hospital_Details!$A:$A,Cleaned_Hospital_Details!C:C)</f>
        <v>12333.83</v>
      </c>
      <c r="P870" s="8" t="str">
        <f>_xlfn.XLOOKUP($A870,Cleaned_Hospital_Details!$A:$A,Cleaned_Hospital_Details!D:D)</f>
        <v>Tier - 3</v>
      </c>
      <c r="Q870" s="8" t="str">
        <f>_xlfn.XLOOKUP($A870,Cleaned_Hospital_Details!$A:$A,Cleaned_Hospital_Details!E:E)</f>
        <v>Tier - 2</v>
      </c>
      <c r="R870" s="8" t="str">
        <f>_xlfn.XLOOKUP($A870,Cleaned_Hospital_Details!$A:$A,Cleaned_Hospital_Details!F:F)</f>
        <v>R1011</v>
      </c>
      <c r="S870" s="15">
        <f>_xlfn.XLOOKUP($A870,Cleaned_Hospital_Details!$A:$A,Cleaned_Hospital_Details!G:G)</f>
        <v>23225</v>
      </c>
      <c r="T870" s="8">
        <f>_xlfn.XLOOKUP($A870,Cleaned_Hospital_Details!$A:$A,Cleaned_Hospital_Details!H:H)</f>
        <v>59</v>
      </c>
      <c r="U870" s="8" t="str">
        <f>_xlfn.XLOOKUP($A870,Cleaned_Hospital_Details!$A:$A,Cleaned_Hospital_Details!I:I)</f>
        <v>Old</v>
      </c>
      <c r="V870" t="str">
        <f t="shared" si="13"/>
        <v>David Marley</v>
      </c>
    </row>
    <row r="871" spans="1:22" ht="15.6" x14ac:dyDescent="0.3">
      <c r="A871" s="10" t="s">
        <v>907</v>
      </c>
      <c r="B871" s="8" t="str">
        <f>VLOOKUP(A871,Cleaned_Customer_Names!A870:D3205,2,0)</f>
        <v>Mr.</v>
      </c>
      <c r="C871" s="8" t="str">
        <f>VLOOKUP(A871,Cleaned_Customer_Names!A870:D3205,3,0)</f>
        <v>Matthew</v>
      </c>
      <c r="D871" s="8" t="str">
        <f>VLOOKUP($A871,Cleaned_Customer_Names!$A870:$D3205,4,0)</f>
        <v>Grey</v>
      </c>
      <c r="E871" s="22">
        <f>VLOOKUP($A871,Cleaned_Medical_Exam!$A870:$J3205,2,0)</f>
        <v>24.7</v>
      </c>
      <c r="F871" s="24">
        <f>VLOOKUP($A871,Cleaned_Medical_Exam!$A870:$J3205,3,0)</f>
        <v>10.7</v>
      </c>
      <c r="G871" s="20" t="str">
        <f>VLOOKUP($A871,Cleaned_Medical_Exam!$A870:$J3205,4,0)</f>
        <v>Yes</v>
      </c>
      <c r="H871" s="20" t="str">
        <f>VLOOKUP($A871,Cleaned_Medical_Exam!$A870:$J3205,5,0)</f>
        <v>No</v>
      </c>
      <c r="I871" s="20" t="str">
        <f>VLOOKUP($A871,Cleaned_Medical_Exam!$A870:$J3205,6,0)</f>
        <v>Yes</v>
      </c>
      <c r="J871" s="48">
        <f>VLOOKUP($A871,Cleaned_Medical_Exam!$A870:$J3205,7,0)</f>
        <v>1</v>
      </c>
      <c r="K871" s="8" t="str">
        <f>VLOOKUP($A871,Cleaned_Medical_Exam!$A870:$J3205,8,0)</f>
        <v>No</v>
      </c>
      <c r="L871" s="20" t="str">
        <f>VLOOKUP($A871,Cleaned_Medical_Exam!$A870:$J3205,9,0)</f>
        <v>Healthy Weight</v>
      </c>
      <c r="M871" s="20" t="str">
        <f>VLOOKUP($A871,Cleaned_Medical_Exam!$A870:$J3205,10,0)</f>
        <v>Diabetes</v>
      </c>
      <c r="N871" s="48">
        <f>_xlfn.XLOOKUP(A871,Cleaned_Hospital_Details!A:A,Cleaned_Hospital_Details!B:B)</f>
        <v>0</v>
      </c>
      <c r="O871" s="49">
        <f>_xlfn.XLOOKUP($A871,Cleaned_Hospital_Details!$A:$A,Cleaned_Hospital_Details!C:C)</f>
        <v>12323.94</v>
      </c>
      <c r="P871" s="8" t="str">
        <f>_xlfn.XLOOKUP($A871,Cleaned_Hospital_Details!$A:$A,Cleaned_Hospital_Details!D:D)</f>
        <v>Tier - 3</v>
      </c>
      <c r="Q871" s="8" t="str">
        <f>_xlfn.XLOOKUP($A871,Cleaned_Hospital_Details!$A:$A,Cleaned_Hospital_Details!E:E)</f>
        <v>Tier - 3</v>
      </c>
      <c r="R871" s="8" t="str">
        <f>_xlfn.XLOOKUP($A871,Cleaned_Hospital_Details!$A:$A,Cleaned_Hospital_Details!F:F)</f>
        <v>R1017</v>
      </c>
      <c r="S871" s="15">
        <f>_xlfn.XLOOKUP($A871,Cleaned_Hospital_Details!$A:$A,Cleaned_Hospital_Details!G:G)</f>
        <v>23252</v>
      </c>
      <c r="T871" s="8">
        <f>_xlfn.XLOOKUP($A871,Cleaned_Hospital_Details!$A:$A,Cleaned_Hospital_Details!H:H)</f>
        <v>59</v>
      </c>
      <c r="U871" s="8" t="str">
        <f>_xlfn.XLOOKUP($A871,Cleaned_Hospital_Details!$A:$A,Cleaned_Hospital_Details!I:I)</f>
        <v>Old</v>
      </c>
      <c r="V871" t="str">
        <f t="shared" si="13"/>
        <v>Matthew Grey</v>
      </c>
    </row>
    <row r="872" spans="1:22" ht="15.6" x14ac:dyDescent="0.3">
      <c r="A872" s="10" t="s">
        <v>908</v>
      </c>
      <c r="B872" s="8" t="str">
        <f>VLOOKUP(A872,Cleaned_Customer_Names!A871:D3206,2,0)</f>
        <v>Mrs.</v>
      </c>
      <c r="C872" s="8" t="str">
        <f>VLOOKUP(A872,Cleaned_Customer_Names!A871:D3206,3,0)</f>
        <v>Orla</v>
      </c>
      <c r="D872" s="8" t="str">
        <f>VLOOKUP($A872,Cleaned_Customer_Names!$A871:$D3206,4,0)</f>
        <v>O'Rourke</v>
      </c>
      <c r="E872" s="22">
        <f>VLOOKUP($A872,Cleaned_Medical_Exam!$A871:$J3206,2,0)</f>
        <v>26.78</v>
      </c>
      <c r="F872" s="24">
        <f>VLOOKUP($A872,Cleaned_Medical_Exam!$A871:$J3206,3,0)</f>
        <v>10.02</v>
      </c>
      <c r="G872" s="20" t="str">
        <f>VLOOKUP($A872,Cleaned_Medical_Exam!$A871:$J3206,4,0)</f>
        <v>Yes</v>
      </c>
      <c r="H872" s="20" t="str">
        <f>VLOOKUP($A872,Cleaned_Medical_Exam!$A871:$J3206,5,0)</f>
        <v>No</v>
      </c>
      <c r="I872" s="20" t="str">
        <f>VLOOKUP($A872,Cleaned_Medical_Exam!$A871:$J3206,6,0)</f>
        <v>Yes</v>
      </c>
      <c r="J872" s="48">
        <f>VLOOKUP($A872,Cleaned_Medical_Exam!$A871:$J3206,7,0)</f>
        <v>1</v>
      </c>
      <c r="K872" s="8" t="str">
        <f>VLOOKUP($A872,Cleaned_Medical_Exam!$A871:$J3206,8,0)</f>
        <v>No</v>
      </c>
      <c r="L872" s="20" t="str">
        <f>VLOOKUP($A872,Cleaned_Medical_Exam!$A871:$J3206,9,0)</f>
        <v>Overweight</v>
      </c>
      <c r="M872" s="20" t="str">
        <f>VLOOKUP($A872,Cleaned_Medical_Exam!$A871:$J3206,10,0)</f>
        <v>Diabetes</v>
      </c>
      <c r="N872" s="48">
        <f>_xlfn.XLOOKUP(A872,Cleaned_Hospital_Details!A:A,Cleaned_Hospital_Details!B:B)</f>
        <v>0</v>
      </c>
      <c r="O872" s="49">
        <f>_xlfn.XLOOKUP($A872,Cleaned_Hospital_Details!$A:$A,Cleaned_Hospital_Details!C:C)</f>
        <v>12299.59</v>
      </c>
      <c r="P872" s="8" t="str">
        <f>_xlfn.XLOOKUP($A872,Cleaned_Hospital_Details!$A:$A,Cleaned_Hospital_Details!D:D)</f>
        <v>Tier - 3</v>
      </c>
      <c r="Q872" s="8" t="str">
        <f>_xlfn.XLOOKUP($A872,Cleaned_Hospital_Details!$A:$A,Cleaned_Hospital_Details!E:E)</f>
        <v>Tier - 1</v>
      </c>
      <c r="R872" s="8" t="str">
        <f>_xlfn.XLOOKUP($A872,Cleaned_Hospital_Details!$A:$A,Cleaned_Hospital_Details!F:F)</f>
        <v>R1025</v>
      </c>
      <c r="S872" s="15">
        <f>_xlfn.XLOOKUP($A872,Cleaned_Hospital_Details!$A:$A,Cleaned_Hospital_Details!G:G)</f>
        <v>23312</v>
      </c>
      <c r="T872" s="8">
        <f>_xlfn.XLOOKUP($A872,Cleaned_Hospital_Details!$A:$A,Cleaned_Hospital_Details!H:H)</f>
        <v>59</v>
      </c>
      <c r="U872" s="8" t="str">
        <f>_xlfn.XLOOKUP($A872,Cleaned_Hospital_Details!$A:$A,Cleaned_Hospital_Details!I:I)</f>
        <v>Old</v>
      </c>
      <c r="V872" t="str">
        <f t="shared" si="13"/>
        <v>Orla O'Rourke</v>
      </c>
    </row>
    <row r="873" spans="1:22" ht="15.6" x14ac:dyDescent="0.3">
      <c r="A873" s="10" t="s">
        <v>909</v>
      </c>
      <c r="B873" s="8" t="str">
        <f>VLOOKUP(A873,Cleaned_Customer_Names!A872:D3207,2,0)</f>
        <v>Ms.</v>
      </c>
      <c r="C873" s="8" t="str">
        <f>VLOOKUP(A873,Cleaned_Customer_Names!A872:D3207,3,0)</f>
        <v>Shaista</v>
      </c>
      <c r="D873" s="8" t="str">
        <f>VLOOKUP($A873,Cleaned_Customer_Names!$A872:$D3207,4,0)</f>
        <v>Fatehali</v>
      </c>
      <c r="E873" s="22">
        <f>VLOOKUP($A873,Cleaned_Medical_Exam!$A872:$J3207,2,0)</f>
        <v>45.8</v>
      </c>
      <c r="F873" s="24">
        <f>VLOOKUP($A873,Cleaned_Medical_Exam!$A872:$J3207,3,0)</f>
        <v>4.8499999999999996</v>
      </c>
      <c r="G873" s="20" t="str">
        <f>VLOOKUP($A873,Cleaned_Medical_Exam!$A872:$J3207,4,0)</f>
        <v>No</v>
      </c>
      <c r="H873" s="20" t="str">
        <f>VLOOKUP($A873,Cleaned_Medical_Exam!$A872:$J3207,5,0)</f>
        <v>No</v>
      </c>
      <c r="I873" s="20" t="str">
        <f>VLOOKUP($A873,Cleaned_Medical_Exam!$A872:$J3207,6,0)</f>
        <v>No</v>
      </c>
      <c r="J873" s="48">
        <f>VLOOKUP($A873,Cleaned_Medical_Exam!$A872:$J3207,7,0)</f>
        <v>0</v>
      </c>
      <c r="K873" s="8" t="str">
        <f>VLOOKUP($A873,Cleaned_Medical_Exam!$A872:$J3207,8,0)</f>
        <v>No</v>
      </c>
      <c r="L873" s="20" t="str">
        <f>VLOOKUP($A873,Cleaned_Medical_Exam!$A872:$J3207,9,0)</f>
        <v>Obesity</v>
      </c>
      <c r="M873" s="20" t="str">
        <f>VLOOKUP($A873,Cleaned_Medical_Exam!$A872:$J3207,10,0)</f>
        <v>Normal</v>
      </c>
      <c r="N873" s="48">
        <f>_xlfn.XLOOKUP(A873,Cleaned_Hospital_Details!A:A,Cleaned_Hospital_Details!B:B)</f>
        <v>3</v>
      </c>
      <c r="O873" s="49">
        <f>_xlfn.XLOOKUP($A873,Cleaned_Hospital_Details!$A:$A,Cleaned_Hospital_Details!C:C)</f>
        <v>12282.38</v>
      </c>
      <c r="P873" s="8" t="str">
        <f>_xlfn.XLOOKUP($A873,Cleaned_Hospital_Details!$A:$A,Cleaned_Hospital_Details!D:D)</f>
        <v>Tier - 3</v>
      </c>
      <c r="Q873" s="8" t="str">
        <f>_xlfn.XLOOKUP($A873,Cleaned_Hospital_Details!$A:$A,Cleaned_Hospital_Details!E:E)</f>
        <v>Tier - 1</v>
      </c>
      <c r="R873" s="8" t="str">
        <f>_xlfn.XLOOKUP($A873,Cleaned_Hospital_Details!$A:$A,Cleaned_Hospital_Details!F:F)</f>
        <v>R1011</v>
      </c>
      <c r="S873" s="15">
        <f>_xlfn.XLOOKUP($A873,Cleaned_Hospital_Details!$A:$A,Cleaned_Hospital_Details!G:G)</f>
        <v>33175</v>
      </c>
      <c r="T873" s="8">
        <f>_xlfn.XLOOKUP($A873,Cleaned_Hospital_Details!$A:$A,Cleaned_Hospital_Details!H:H)</f>
        <v>32</v>
      </c>
      <c r="U873" s="8" t="str">
        <f>_xlfn.XLOOKUP($A873,Cleaned_Hospital_Details!$A:$A,Cleaned_Hospital_Details!I:I)</f>
        <v>Adult</v>
      </c>
      <c r="V873" t="str">
        <f t="shared" si="13"/>
        <v>Shaista Fatehali</v>
      </c>
    </row>
    <row r="874" spans="1:22" ht="15.6" x14ac:dyDescent="0.3">
      <c r="A874" s="10" t="s">
        <v>910</v>
      </c>
      <c r="B874" s="8" t="str">
        <f>VLOOKUP(A874,Cleaned_Customer_Names!A873:D3208,2,0)</f>
        <v>Mrs.</v>
      </c>
      <c r="C874" s="8" t="str">
        <f>VLOOKUP(A874,Cleaned_Customer_Names!A873:D3208,3,0)</f>
        <v>Emily</v>
      </c>
      <c r="D874" s="8" t="str">
        <f>VLOOKUP($A874,Cleaned_Customer_Names!$A873:$D3208,4,0)</f>
        <v>Piza-Taylor</v>
      </c>
      <c r="E874" s="22">
        <f>VLOOKUP($A874,Cleaned_Medical_Exam!$A873:$J3208,2,0)</f>
        <v>29</v>
      </c>
      <c r="F874" s="24">
        <f>VLOOKUP($A874,Cleaned_Medical_Exam!$A873:$J3208,3,0)</f>
        <v>4.3899999999999997</v>
      </c>
      <c r="G874" s="20" t="str">
        <f>VLOOKUP($A874,Cleaned_Medical_Exam!$A873:$J3208,4,0)</f>
        <v>Yes</v>
      </c>
      <c r="H874" s="20" t="str">
        <f>VLOOKUP($A874,Cleaned_Medical_Exam!$A873:$J3208,5,0)</f>
        <v>No</v>
      </c>
      <c r="I874" s="20" t="str">
        <f>VLOOKUP($A874,Cleaned_Medical_Exam!$A873:$J3208,6,0)</f>
        <v>No</v>
      </c>
      <c r="J874" s="48">
        <f>VLOOKUP($A874,Cleaned_Medical_Exam!$A873:$J3208,7,0)</f>
        <v>2</v>
      </c>
      <c r="K874" s="8" t="str">
        <f>VLOOKUP($A874,Cleaned_Medical_Exam!$A873:$J3208,8,0)</f>
        <v>No</v>
      </c>
      <c r="L874" s="20" t="str">
        <f>VLOOKUP($A874,Cleaned_Medical_Exam!$A873:$J3208,9,0)</f>
        <v>Overweight</v>
      </c>
      <c r="M874" s="20" t="str">
        <f>VLOOKUP($A874,Cleaned_Medical_Exam!$A873:$J3208,10,0)</f>
        <v>Normal</v>
      </c>
      <c r="N874" s="48">
        <f>_xlfn.XLOOKUP(A874,Cleaned_Hospital_Details!A:A,Cleaned_Hospital_Details!B:B)</f>
        <v>0</v>
      </c>
      <c r="O874" s="49">
        <f>_xlfn.XLOOKUP($A874,Cleaned_Hospital_Details!$A:$A,Cleaned_Hospital_Details!C:C)</f>
        <v>12282.03</v>
      </c>
      <c r="P874" s="8" t="str">
        <f>_xlfn.XLOOKUP($A874,Cleaned_Hospital_Details!$A:$A,Cleaned_Hospital_Details!D:D)</f>
        <v>Tier - 3</v>
      </c>
      <c r="Q874" s="8" t="str">
        <f>_xlfn.XLOOKUP($A874,Cleaned_Hospital_Details!$A:$A,Cleaned_Hospital_Details!E:E)</f>
        <v>Tier - 1</v>
      </c>
      <c r="R874" s="8" t="str">
        <f>_xlfn.XLOOKUP($A874,Cleaned_Hospital_Details!$A:$A,Cleaned_Hospital_Details!F:F)</f>
        <v>R1025</v>
      </c>
      <c r="S874" s="15">
        <f>_xlfn.XLOOKUP($A874,Cleaned_Hospital_Details!$A:$A,Cleaned_Hospital_Details!G:G)</f>
        <v>24427</v>
      </c>
      <c r="T874" s="8">
        <f>_xlfn.XLOOKUP($A874,Cleaned_Hospital_Details!$A:$A,Cleaned_Hospital_Details!H:H)</f>
        <v>56</v>
      </c>
      <c r="U874" s="8" t="str">
        <f>_xlfn.XLOOKUP($A874,Cleaned_Hospital_Details!$A:$A,Cleaned_Hospital_Details!I:I)</f>
        <v>Old</v>
      </c>
      <c r="V874" t="str">
        <f t="shared" si="13"/>
        <v>Emily Piza-Taylor</v>
      </c>
    </row>
    <row r="875" spans="1:22" ht="15.6" x14ac:dyDescent="0.3">
      <c r="A875" s="10" t="s">
        <v>911</v>
      </c>
      <c r="B875" s="8" t="str">
        <f>VLOOKUP(A875,Cleaned_Customer_Names!A874:D3209,2,0)</f>
        <v>Ms.</v>
      </c>
      <c r="C875" s="8" t="str">
        <f>VLOOKUP(A875,Cleaned_Customer_Names!A874:D3209,3,0)</f>
        <v>Julie</v>
      </c>
      <c r="D875" s="8" t="str">
        <f>VLOOKUP($A875,Cleaned_Customer_Names!$A874:$D3209,4,0)</f>
        <v>Cavanaugh</v>
      </c>
      <c r="E875" s="22">
        <f>VLOOKUP($A875,Cleaned_Medical_Exam!$A874:$J3209,2,0)</f>
        <v>33.534999999999997</v>
      </c>
      <c r="F875" s="24">
        <f>VLOOKUP($A875,Cleaned_Medical_Exam!$A874:$J3209,3,0)</f>
        <v>8.24</v>
      </c>
      <c r="G875" s="20" t="str">
        <f>VLOOKUP($A875,Cleaned_Medical_Exam!$A874:$J3209,4,0)</f>
        <v>Yes</v>
      </c>
      <c r="H875" s="20" t="str">
        <f>VLOOKUP($A875,Cleaned_Medical_Exam!$A874:$J3209,5,0)</f>
        <v>No</v>
      </c>
      <c r="I875" s="20" t="str">
        <f>VLOOKUP($A875,Cleaned_Medical_Exam!$A874:$J3209,6,0)</f>
        <v>No</v>
      </c>
      <c r="J875" s="48">
        <f>VLOOKUP($A875,Cleaned_Medical_Exam!$A874:$J3209,7,0)</f>
        <v>0</v>
      </c>
      <c r="K875" s="8" t="str">
        <f>VLOOKUP($A875,Cleaned_Medical_Exam!$A874:$J3209,8,0)</f>
        <v>No</v>
      </c>
      <c r="L875" s="20" t="str">
        <f>VLOOKUP($A875,Cleaned_Medical_Exam!$A874:$J3209,9,0)</f>
        <v>Obesity</v>
      </c>
      <c r="M875" s="20" t="str">
        <f>VLOOKUP($A875,Cleaned_Medical_Exam!$A874:$J3209,10,0)</f>
        <v>Diabetes</v>
      </c>
      <c r="N875" s="48">
        <f>_xlfn.XLOOKUP(A875,Cleaned_Hospital_Details!A:A,Cleaned_Hospital_Details!B:B)</f>
        <v>2</v>
      </c>
      <c r="O875" s="49">
        <f>_xlfn.XLOOKUP($A875,Cleaned_Hospital_Details!$A:$A,Cleaned_Hospital_Details!C:C)</f>
        <v>12269.69</v>
      </c>
      <c r="P875" s="8" t="str">
        <f>_xlfn.XLOOKUP($A875,Cleaned_Hospital_Details!$A:$A,Cleaned_Hospital_Details!D:D)</f>
        <v>Tier - 3</v>
      </c>
      <c r="Q875" s="8" t="str">
        <f>_xlfn.XLOOKUP($A875,Cleaned_Hospital_Details!$A:$A,Cleaned_Hospital_Details!E:E)</f>
        <v>Tier - 2</v>
      </c>
      <c r="R875" s="8" t="str">
        <f>_xlfn.XLOOKUP($A875,Cleaned_Hospital_Details!$A:$A,Cleaned_Hospital_Details!F:F)</f>
        <v>R1012</v>
      </c>
      <c r="S875" s="15">
        <f>_xlfn.XLOOKUP($A875,Cleaned_Hospital_Details!$A:$A,Cleaned_Hospital_Details!G:G)</f>
        <v>24712</v>
      </c>
      <c r="T875" s="8">
        <f>_xlfn.XLOOKUP($A875,Cleaned_Hospital_Details!$A:$A,Cleaned_Hospital_Details!H:H)</f>
        <v>55</v>
      </c>
      <c r="U875" s="8" t="str">
        <f>_xlfn.XLOOKUP($A875,Cleaned_Hospital_Details!$A:$A,Cleaned_Hospital_Details!I:I)</f>
        <v>Old</v>
      </c>
      <c r="V875" t="str">
        <f t="shared" si="13"/>
        <v>Julie Cavanaugh</v>
      </c>
    </row>
    <row r="876" spans="1:22" ht="15.6" x14ac:dyDescent="0.3">
      <c r="A876" s="10" t="s">
        <v>912</v>
      </c>
      <c r="B876" s="8" t="str">
        <f>VLOOKUP(A876,Cleaned_Customer_Names!A875:D3210,2,0)</f>
        <v>Ms.</v>
      </c>
      <c r="C876" s="8" t="str">
        <f>VLOOKUP(A876,Cleaned_Customer_Names!A875:D3210,3,0)</f>
        <v>Megumi</v>
      </c>
      <c r="D876" s="8" t="str">
        <f>VLOOKUP($A876,Cleaned_Customer_Names!$A875:$D3210,4,0)</f>
        <v>Amako</v>
      </c>
      <c r="E876" s="22">
        <f>VLOOKUP($A876,Cleaned_Medical_Exam!$A875:$J3210,2,0)</f>
        <v>32.774999999999999</v>
      </c>
      <c r="F876" s="24">
        <f>VLOOKUP($A876,Cleaned_Medical_Exam!$A875:$J3210,3,0)</f>
        <v>9.77</v>
      </c>
      <c r="G876" s="20" t="str">
        <f>VLOOKUP($A876,Cleaned_Medical_Exam!$A875:$J3210,4,0)</f>
        <v>Yes</v>
      </c>
      <c r="H876" s="20" t="str">
        <f>VLOOKUP($A876,Cleaned_Medical_Exam!$A875:$J3210,5,0)</f>
        <v>No</v>
      </c>
      <c r="I876" s="20" t="str">
        <f>VLOOKUP($A876,Cleaned_Medical_Exam!$A875:$J3210,6,0)</f>
        <v>No</v>
      </c>
      <c r="J876" s="48">
        <f>VLOOKUP($A876,Cleaned_Medical_Exam!$A875:$J3210,7,0)</f>
        <v>0</v>
      </c>
      <c r="K876" s="8" t="str">
        <f>VLOOKUP($A876,Cleaned_Medical_Exam!$A875:$J3210,8,0)</f>
        <v>No</v>
      </c>
      <c r="L876" s="20" t="str">
        <f>VLOOKUP($A876,Cleaned_Medical_Exam!$A875:$J3210,9,0)</f>
        <v>Obesity</v>
      </c>
      <c r="M876" s="20" t="str">
        <f>VLOOKUP($A876,Cleaned_Medical_Exam!$A875:$J3210,10,0)</f>
        <v>Diabetes</v>
      </c>
      <c r="N876" s="48">
        <f>_xlfn.XLOOKUP(A876,Cleaned_Hospital_Details!A:A,Cleaned_Hospital_Details!B:B)</f>
        <v>2</v>
      </c>
      <c r="O876" s="49">
        <f>_xlfn.XLOOKUP($A876,Cleaned_Hospital_Details!$A:$A,Cleaned_Hospital_Details!C:C)</f>
        <v>12268.63</v>
      </c>
      <c r="P876" s="8" t="str">
        <f>_xlfn.XLOOKUP($A876,Cleaned_Hospital_Details!$A:$A,Cleaned_Hospital_Details!D:D)</f>
        <v>Tier - 3</v>
      </c>
      <c r="Q876" s="8" t="str">
        <f>_xlfn.XLOOKUP($A876,Cleaned_Hospital_Details!$A:$A,Cleaned_Hospital_Details!E:E)</f>
        <v>Tier - 1</v>
      </c>
      <c r="R876" s="8" t="str">
        <f>_xlfn.XLOOKUP($A876,Cleaned_Hospital_Details!$A:$A,Cleaned_Hospital_Details!F:F)</f>
        <v>R1012</v>
      </c>
      <c r="S876" s="15">
        <f>_xlfn.XLOOKUP($A876,Cleaned_Hospital_Details!$A:$A,Cleaned_Hospital_Details!G:G)</f>
        <v>24836</v>
      </c>
      <c r="T876" s="8">
        <f>_xlfn.XLOOKUP($A876,Cleaned_Hospital_Details!$A:$A,Cleaned_Hospital_Details!H:H)</f>
        <v>55</v>
      </c>
      <c r="U876" s="8" t="str">
        <f>_xlfn.XLOOKUP($A876,Cleaned_Hospital_Details!$A:$A,Cleaned_Hospital_Details!I:I)</f>
        <v>Old</v>
      </c>
      <c r="V876" t="str">
        <f t="shared" si="13"/>
        <v>Megumi Amako</v>
      </c>
    </row>
    <row r="877" spans="1:22" ht="15.6" x14ac:dyDescent="0.3">
      <c r="A877" s="10" t="s">
        <v>913</v>
      </c>
      <c r="B877" s="8" t="str">
        <f>VLOOKUP(A877,Cleaned_Customer_Names!A876:D3211,2,0)</f>
        <v>Ms.</v>
      </c>
      <c r="C877" s="8" t="str">
        <f>VLOOKUP(A877,Cleaned_Customer_Names!A876:D3211,3,0)</f>
        <v>Skylar</v>
      </c>
      <c r="D877" s="8" t="str">
        <f>VLOOKUP($A877,Cleaned_Customer_Names!$A876:$D3211,4,0)</f>
        <v>Musa</v>
      </c>
      <c r="E877" s="22">
        <f>VLOOKUP($A877,Cleaned_Medical_Exam!$A876:$J3211,2,0)</f>
        <v>37.51</v>
      </c>
      <c r="F877" s="24">
        <f>VLOOKUP($A877,Cleaned_Medical_Exam!$A876:$J3211,3,0)</f>
        <v>5.5</v>
      </c>
      <c r="G877" s="20" t="str">
        <f>VLOOKUP($A877,Cleaned_Medical_Exam!$A876:$J3211,4,0)</f>
        <v>Yes</v>
      </c>
      <c r="H877" s="20" t="str">
        <f>VLOOKUP($A877,Cleaned_Medical_Exam!$A876:$J3211,5,0)</f>
        <v>No</v>
      </c>
      <c r="I877" s="20" t="str">
        <f>VLOOKUP($A877,Cleaned_Medical_Exam!$A876:$J3211,6,0)</f>
        <v>No</v>
      </c>
      <c r="J877" s="48">
        <f>VLOOKUP($A877,Cleaned_Medical_Exam!$A876:$J3211,7,0)</f>
        <v>2</v>
      </c>
      <c r="K877" s="8" t="str">
        <f>VLOOKUP($A877,Cleaned_Medical_Exam!$A876:$J3211,8,0)</f>
        <v>No</v>
      </c>
      <c r="L877" s="20" t="str">
        <f>VLOOKUP($A877,Cleaned_Medical_Exam!$A876:$J3211,9,0)</f>
        <v>Obesity</v>
      </c>
      <c r="M877" s="20" t="str">
        <f>VLOOKUP($A877,Cleaned_Medical_Exam!$A876:$J3211,10,0)</f>
        <v>Normal</v>
      </c>
      <c r="N877" s="48">
        <f>_xlfn.XLOOKUP(A877,Cleaned_Hospital_Details!A:A,Cleaned_Hospital_Details!B:B)</f>
        <v>2</v>
      </c>
      <c r="O877" s="49">
        <f>_xlfn.XLOOKUP($A877,Cleaned_Hospital_Details!$A:$A,Cleaned_Hospital_Details!C:C)</f>
        <v>12265.51</v>
      </c>
      <c r="P877" s="8" t="str">
        <f>_xlfn.XLOOKUP($A877,Cleaned_Hospital_Details!$A:$A,Cleaned_Hospital_Details!D:D)</f>
        <v>Tier - 3</v>
      </c>
      <c r="Q877" s="8" t="str">
        <f>_xlfn.XLOOKUP($A877,Cleaned_Hospital_Details!$A:$A,Cleaned_Hospital_Details!E:E)</f>
        <v>Tier - 3</v>
      </c>
      <c r="R877" s="8" t="str">
        <f>_xlfn.XLOOKUP($A877,Cleaned_Hospital_Details!$A:$A,Cleaned_Hospital_Details!F:F)</f>
        <v>R1013</v>
      </c>
      <c r="S877" s="15">
        <f>_xlfn.XLOOKUP($A877,Cleaned_Hospital_Details!$A:$A,Cleaned_Hospital_Details!G:G)</f>
        <v>24447</v>
      </c>
      <c r="T877" s="8">
        <f>_xlfn.XLOOKUP($A877,Cleaned_Hospital_Details!$A:$A,Cleaned_Hospital_Details!H:H)</f>
        <v>56</v>
      </c>
      <c r="U877" s="8" t="str">
        <f>_xlfn.XLOOKUP($A877,Cleaned_Hospital_Details!$A:$A,Cleaned_Hospital_Details!I:I)</f>
        <v>Old</v>
      </c>
      <c r="V877" t="str">
        <f t="shared" si="13"/>
        <v>Skylar Musa</v>
      </c>
    </row>
    <row r="878" spans="1:22" ht="15.6" x14ac:dyDescent="0.3">
      <c r="A878" s="10" t="s">
        <v>914</v>
      </c>
      <c r="B878" s="8" t="str">
        <f>VLOOKUP(A878,Cleaned_Customer_Names!A877:D3212,2,0)</f>
        <v>Mrs.</v>
      </c>
      <c r="C878" s="8" t="str">
        <f>VLOOKUP(A878,Cleaned_Customer_Names!A877:D3212,3,0)</f>
        <v>Victoria</v>
      </c>
      <c r="D878" s="8" t="str">
        <f>VLOOKUP($A878,Cleaned_Customer_Names!$A877:$D3212,4,0)</f>
        <v>Phillippi</v>
      </c>
      <c r="E878" s="22">
        <f>VLOOKUP($A878,Cleaned_Medical_Exam!$A877:$J3212,2,0)</f>
        <v>39.86</v>
      </c>
      <c r="F878" s="24">
        <f>VLOOKUP($A878,Cleaned_Medical_Exam!$A877:$J3212,3,0)</f>
        <v>11.84</v>
      </c>
      <c r="G878" s="20" t="str">
        <f>VLOOKUP($A878,Cleaned_Medical_Exam!$A877:$J3212,4,0)</f>
        <v>Yes</v>
      </c>
      <c r="H878" s="20" t="str">
        <f>VLOOKUP($A878,Cleaned_Medical_Exam!$A877:$J3212,5,0)</f>
        <v>No</v>
      </c>
      <c r="I878" s="20" t="str">
        <f>VLOOKUP($A878,Cleaned_Medical_Exam!$A877:$J3212,6,0)</f>
        <v>No</v>
      </c>
      <c r="J878" s="48">
        <f>VLOOKUP($A878,Cleaned_Medical_Exam!$A877:$J3212,7,0)</f>
        <v>1</v>
      </c>
      <c r="K878" s="8" t="str">
        <f>VLOOKUP($A878,Cleaned_Medical_Exam!$A877:$J3212,8,0)</f>
        <v>No</v>
      </c>
      <c r="L878" s="20" t="str">
        <f>VLOOKUP($A878,Cleaned_Medical_Exam!$A877:$J3212,9,0)</f>
        <v>Obesity</v>
      </c>
      <c r="M878" s="20" t="str">
        <f>VLOOKUP($A878,Cleaned_Medical_Exam!$A877:$J3212,10,0)</f>
        <v>Diabetes</v>
      </c>
      <c r="N878" s="48">
        <f>_xlfn.XLOOKUP(A878,Cleaned_Hospital_Details!A:A,Cleaned_Hospital_Details!B:B)</f>
        <v>3</v>
      </c>
      <c r="O878" s="49">
        <f>_xlfn.XLOOKUP($A878,Cleaned_Hospital_Details!$A:$A,Cleaned_Hospital_Details!C:C)</f>
        <v>12255.04</v>
      </c>
      <c r="P878" s="8" t="str">
        <f>_xlfn.XLOOKUP($A878,Cleaned_Hospital_Details!$A:$A,Cleaned_Hospital_Details!D:D)</f>
        <v>Tier - 3</v>
      </c>
      <c r="Q878" s="8" t="str">
        <f>_xlfn.XLOOKUP($A878,Cleaned_Hospital_Details!$A:$A,Cleaned_Hospital_Details!E:E)</f>
        <v>Tier - 2</v>
      </c>
      <c r="R878" s="8" t="str">
        <f>_xlfn.XLOOKUP($A878,Cleaned_Hospital_Details!$A:$A,Cleaned_Hospital_Details!F:F)</f>
        <v>R1026</v>
      </c>
      <c r="S878" s="15">
        <f>_xlfn.XLOOKUP($A878,Cleaned_Hospital_Details!$A:$A,Cleaned_Hospital_Details!G:G)</f>
        <v>31637</v>
      </c>
      <c r="T878" s="8">
        <f>_xlfn.XLOOKUP($A878,Cleaned_Hospital_Details!$A:$A,Cleaned_Hospital_Details!H:H)</f>
        <v>36</v>
      </c>
      <c r="U878" s="8" t="str">
        <f>_xlfn.XLOOKUP($A878,Cleaned_Hospital_Details!$A:$A,Cleaned_Hospital_Details!I:I)</f>
        <v>Adult</v>
      </c>
      <c r="V878" t="str">
        <f t="shared" si="13"/>
        <v>Victoria Phillippi</v>
      </c>
    </row>
    <row r="879" spans="1:22" ht="15.6" x14ac:dyDescent="0.3">
      <c r="A879" s="10" t="s">
        <v>915</v>
      </c>
      <c r="B879" s="8" t="str">
        <f>VLOOKUP(A879,Cleaned_Customer_Names!A878:D3213,2,0)</f>
        <v>Mrs.</v>
      </c>
      <c r="C879" s="8" t="str">
        <f>VLOOKUP(A879,Cleaned_Customer_Names!A878:D3213,3,0)</f>
        <v>Amanda</v>
      </c>
      <c r="D879" s="8" t="str">
        <f>VLOOKUP($A879,Cleaned_Customer_Names!$A878:$D3213,4,0)</f>
        <v>Hoskins</v>
      </c>
      <c r="E879" s="22">
        <f>VLOOKUP($A879,Cleaned_Medical_Exam!$A878:$J3213,2,0)</f>
        <v>42.13</v>
      </c>
      <c r="F879" s="24">
        <f>VLOOKUP($A879,Cleaned_Medical_Exam!$A878:$J3213,3,0)</f>
        <v>4.66</v>
      </c>
      <c r="G879" s="20" t="str">
        <f>VLOOKUP($A879,Cleaned_Medical_Exam!$A878:$J3213,4,0)</f>
        <v>No</v>
      </c>
      <c r="H879" s="20" t="str">
        <f>VLOOKUP($A879,Cleaned_Medical_Exam!$A878:$J3213,5,0)</f>
        <v>No</v>
      </c>
      <c r="I879" s="20" t="str">
        <f>VLOOKUP($A879,Cleaned_Medical_Exam!$A878:$J3213,6,0)</f>
        <v>No</v>
      </c>
      <c r="J879" s="48">
        <f>VLOOKUP($A879,Cleaned_Medical_Exam!$A878:$J3213,7,0)</f>
        <v>0</v>
      </c>
      <c r="K879" s="8" t="str">
        <f>VLOOKUP($A879,Cleaned_Medical_Exam!$A878:$J3213,8,0)</f>
        <v>No</v>
      </c>
      <c r="L879" s="20" t="str">
        <f>VLOOKUP($A879,Cleaned_Medical_Exam!$A878:$J3213,9,0)</f>
        <v>Obesity</v>
      </c>
      <c r="M879" s="20" t="str">
        <f>VLOOKUP($A879,Cleaned_Medical_Exam!$A878:$J3213,10,0)</f>
        <v>Normal</v>
      </c>
      <c r="N879" s="48">
        <f>_xlfn.XLOOKUP(A879,Cleaned_Hospital_Details!A:A,Cleaned_Hospital_Details!B:B)</f>
        <v>3</v>
      </c>
      <c r="O879" s="49">
        <f>_xlfn.XLOOKUP($A879,Cleaned_Hospital_Details!$A:$A,Cleaned_Hospital_Details!C:C)</f>
        <v>12254.44</v>
      </c>
      <c r="P879" s="8" t="str">
        <f>_xlfn.XLOOKUP($A879,Cleaned_Hospital_Details!$A:$A,Cleaned_Hospital_Details!D:D)</f>
        <v>Tier - 3</v>
      </c>
      <c r="Q879" s="8" t="str">
        <f>_xlfn.XLOOKUP($A879,Cleaned_Hospital_Details!$A:$A,Cleaned_Hospital_Details!E:E)</f>
        <v>Tier - 3</v>
      </c>
      <c r="R879" s="8" t="str">
        <f>_xlfn.XLOOKUP($A879,Cleaned_Hospital_Details!$A:$A,Cleaned_Hospital_Details!F:F)</f>
        <v>R1026</v>
      </c>
      <c r="S879" s="15">
        <f>_xlfn.XLOOKUP($A879,Cleaned_Hospital_Details!$A:$A,Cleaned_Hospital_Details!G:G)</f>
        <v>32835</v>
      </c>
      <c r="T879" s="8">
        <f>_xlfn.XLOOKUP($A879,Cleaned_Hospital_Details!$A:$A,Cleaned_Hospital_Details!H:H)</f>
        <v>33</v>
      </c>
      <c r="U879" s="8" t="str">
        <f>_xlfn.XLOOKUP($A879,Cleaned_Hospital_Details!$A:$A,Cleaned_Hospital_Details!I:I)</f>
        <v>Adult</v>
      </c>
      <c r="V879" t="str">
        <f t="shared" si="13"/>
        <v>Amanda Hoskins</v>
      </c>
    </row>
    <row r="880" spans="1:22" ht="15.6" x14ac:dyDescent="0.3">
      <c r="A880" s="10" t="s">
        <v>916</v>
      </c>
      <c r="B880" s="8" t="str">
        <f>VLOOKUP(A880,Cleaned_Customer_Names!A879:D3214,2,0)</f>
        <v>Ms.</v>
      </c>
      <c r="C880" s="8" t="str">
        <f>VLOOKUP(A880,Cleaned_Customer_Names!A879:D3214,3,0)</f>
        <v>Renee</v>
      </c>
      <c r="D880" s="8" t="str">
        <f>VLOOKUP($A880,Cleaned_Customer_Names!$A879:$D3214,4,0)</f>
        <v>Imbalzano</v>
      </c>
      <c r="E880" s="22">
        <f>VLOOKUP($A880,Cleaned_Medical_Exam!$A879:$J3214,2,0)</f>
        <v>35.99</v>
      </c>
      <c r="F880" s="24">
        <f>VLOOKUP($A880,Cleaned_Medical_Exam!$A879:$J3214,3,0)</f>
        <v>11.11</v>
      </c>
      <c r="G880" s="20" t="str">
        <f>VLOOKUP($A880,Cleaned_Medical_Exam!$A879:$J3214,4,0)</f>
        <v>No</v>
      </c>
      <c r="H880" s="20" t="str">
        <f>VLOOKUP($A880,Cleaned_Medical_Exam!$A879:$J3214,5,0)</f>
        <v>No</v>
      </c>
      <c r="I880" s="20" t="str">
        <f>VLOOKUP($A880,Cleaned_Medical_Exam!$A879:$J3214,6,0)</f>
        <v>No</v>
      </c>
      <c r="J880" s="48">
        <f>VLOOKUP($A880,Cleaned_Medical_Exam!$A879:$J3214,7,0)</f>
        <v>0</v>
      </c>
      <c r="K880" s="8" t="str">
        <f>VLOOKUP($A880,Cleaned_Medical_Exam!$A879:$J3214,8,0)</f>
        <v>No</v>
      </c>
      <c r="L880" s="20" t="str">
        <f>VLOOKUP($A880,Cleaned_Medical_Exam!$A879:$J3214,9,0)</f>
        <v>Obesity</v>
      </c>
      <c r="M880" s="20" t="str">
        <f>VLOOKUP($A880,Cleaned_Medical_Exam!$A879:$J3214,10,0)</f>
        <v>Diabetes</v>
      </c>
      <c r="N880" s="48">
        <f>_xlfn.XLOOKUP(A880,Cleaned_Hospital_Details!A:A,Cleaned_Hospital_Details!B:B)</f>
        <v>0</v>
      </c>
      <c r="O880" s="49">
        <f>_xlfn.XLOOKUP($A880,Cleaned_Hospital_Details!$A:$A,Cleaned_Hospital_Details!C:C)</f>
        <v>12245.17</v>
      </c>
      <c r="P880" s="8" t="str">
        <f>_xlfn.XLOOKUP($A880,Cleaned_Hospital_Details!$A:$A,Cleaned_Hospital_Details!D:D)</f>
        <v>Tier - 3</v>
      </c>
      <c r="Q880" s="8" t="str">
        <f>_xlfn.XLOOKUP($A880,Cleaned_Hospital_Details!$A:$A,Cleaned_Hospital_Details!E:E)</f>
        <v>Tier - 1</v>
      </c>
      <c r="R880" s="8" t="str">
        <f>_xlfn.XLOOKUP($A880,Cleaned_Hospital_Details!$A:$A,Cleaned_Hospital_Details!F:F)</f>
        <v>R1012</v>
      </c>
      <c r="S880" s="15">
        <f>_xlfn.XLOOKUP($A880,Cleaned_Hospital_Details!$A:$A,Cleaned_Hospital_Details!G:G)</f>
        <v>27203</v>
      </c>
      <c r="T880" s="8">
        <f>_xlfn.XLOOKUP($A880,Cleaned_Hospital_Details!$A:$A,Cleaned_Hospital_Details!H:H)</f>
        <v>48</v>
      </c>
      <c r="U880" s="8" t="str">
        <f>_xlfn.XLOOKUP($A880,Cleaned_Hospital_Details!$A:$A,Cleaned_Hospital_Details!I:I)</f>
        <v>Adult</v>
      </c>
      <c r="V880" t="str">
        <f t="shared" si="13"/>
        <v>Renee Imbalzano</v>
      </c>
    </row>
    <row r="881" spans="1:22" ht="15.6" x14ac:dyDescent="0.3">
      <c r="A881" s="10" t="s">
        <v>917</v>
      </c>
      <c r="B881" s="8" t="str">
        <f>VLOOKUP(A881,Cleaned_Customer_Names!A880:D3215,2,0)</f>
        <v>Ms.</v>
      </c>
      <c r="C881" s="8" t="str">
        <f>VLOOKUP(A881,Cleaned_Customer_Names!A880:D3215,3,0)</f>
        <v>Nellie</v>
      </c>
      <c r="D881" s="8" t="str">
        <f>VLOOKUP($A881,Cleaned_Customer_Names!$A880:$D3215,4,0)</f>
        <v>Triedman</v>
      </c>
      <c r="E881" s="22">
        <f>VLOOKUP($A881,Cleaned_Medical_Exam!$A880:$J3215,2,0)</f>
        <v>35.200000000000003</v>
      </c>
      <c r="F881" s="24">
        <f>VLOOKUP($A881,Cleaned_Medical_Exam!$A880:$J3215,3,0)</f>
        <v>7.72</v>
      </c>
      <c r="G881" s="20" t="str">
        <f>VLOOKUP($A881,Cleaned_Medical_Exam!$A880:$J3215,4,0)</f>
        <v>Yes</v>
      </c>
      <c r="H881" s="20" t="str">
        <f>VLOOKUP($A881,Cleaned_Medical_Exam!$A880:$J3215,5,0)</f>
        <v>No</v>
      </c>
      <c r="I881" s="20" t="str">
        <f>VLOOKUP($A881,Cleaned_Medical_Exam!$A880:$J3215,6,0)</f>
        <v>Yes</v>
      </c>
      <c r="J881" s="48">
        <f>VLOOKUP($A881,Cleaned_Medical_Exam!$A880:$J3215,7,0)</f>
        <v>1</v>
      </c>
      <c r="K881" s="8" t="str">
        <f>VLOOKUP($A881,Cleaned_Medical_Exam!$A880:$J3215,8,0)</f>
        <v>No</v>
      </c>
      <c r="L881" s="20" t="str">
        <f>VLOOKUP($A881,Cleaned_Medical_Exam!$A880:$J3215,9,0)</f>
        <v>Obesity</v>
      </c>
      <c r="M881" s="20" t="str">
        <f>VLOOKUP($A881,Cleaned_Medical_Exam!$A880:$J3215,10,0)</f>
        <v>Diabetes</v>
      </c>
      <c r="N881" s="48">
        <f>_xlfn.XLOOKUP(A881,Cleaned_Hospital_Details!A:A,Cleaned_Hospital_Details!B:B)</f>
        <v>0</v>
      </c>
      <c r="O881" s="49">
        <f>_xlfn.XLOOKUP($A881,Cleaned_Hospital_Details!$A:$A,Cleaned_Hospital_Details!C:C)</f>
        <v>12244.53</v>
      </c>
      <c r="P881" s="8" t="str">
        <f>_xlfn.XLOOKUP($A881,Cleaned_Hospital_Details!$A:$A,Cleaned_Hospital_Details!D:D)</f>
        <v>Tier - 3</v>
      </c>
      <c r="Q881" s="8" t="str">
        <f>_xlfn.XLOOKUP($A881,Cleaned_Hospital_Details!$A:$A,Cleaned_Hospital_Details!E:E)</f>
        <v>Tier - 1</v>
      </c>
      <c r="R881" s="8" t="str">
        <f>_xlfn.XLOOKUP($A881,Cleaned_Hospital_Details!$A:$A,Cleaned_Hospital_Details!F:F)</f>
        <v>R1013</v>
      </c>
      <c r="S881" s="15">
        <f>_xlfn.XLOOKUP($A881,Cleaned_Hospital_Details!$A:$A,Cleaned_Hospital_Details!G:G)</f>
        <v>23209</v>
      </c>
      <c r="T881" s="8">
        <f>_xlfn.XLOOKUP($A881,Cleaned_Hospital_Details!$A:$A,Cleaned_Hospital_Details!H:H)</f>
        <v>59</v>
      </c>
      <c r="U881" s="8" t="str">
        <f>_xlfn.XLOOKUP($A881,Cleaned_Hospital_Details!$A:$A,Cleaned_Hospital_Details!I:I)</f>
        <v>Old</v>
      </c>
      <c r="V881" t="str">
        <f t="shared" si="13"/>
        <v>Nellie Triedman</v>
      </c>
    </row>
    <row r="882" spans="1:22" ht="15.6" x14ac:dyDescent="0.3">
      <c r="A882" s="10" t="s">
        <v>918</v>
      </c>
      <c r="B882" s="8" t="str">
        <f>VLOOKUP(A882,Cleaned_Customer_Names!A881:D3216,2,0)</f>
        <v>Ms.</v>
      </c>
      <c r="C882" s="8" t="str">
        <f>VLOOKUP(A882,Cleaned_Customer_Names!A881:D3216,3,0)</f>
        <v>Tamara</v>
      </c>
      <c r="D882" s="8" t="str">
        <f>VLOOKUP($A882,Cleaned_Customer_Names!$A881:$D3216,4,0)</f>
        <v>Lovuolo</v>
      </c>
      <c r="E882" s="22">
        <f>VLOOKUP($A882,Cleaned_Medical_Exam!$A881:$J3216,2,0)</f>
        <v>29.91</v>
      </c>
      <c r="F882" s="24">
        <f>VLOOKUP($A882,Cleaned_Medical_Exam!$A881:$J3216,3,0)</f>
        <v>5.55</v>
      </c>
      <c r="G882" s="20" t="str">
        <f>VLOOKUP($A882,Cleaned_Medical_Exam!$A881:$J3216,4,0)</f>
        <v>Yes</v>
      </c>
      <c r="H882" s="20" t="str">
        <f>VLOOKUP($A882,Cleaned_Medical_Exam!$A881:$J3216,5,0)</f>
        <v>No</v>
      </c>
      <c r="I882" s="20" t="str">
        <f>VLOOKUP($A882,Cleaned_Medical_Exam!$A881:$J3216,6,0)</f>
        <v>No</v>
      </c>
      <c r="J882" s="48">
        <f>VLOOKUP($A882,Cleaned_Medical_Exam!$A881:$J3216,7,0)</f>
        <v>2</v>
      </c>
      <c r="K882" s="8" t="str">
        <f>VLOOKUP($A882,Cleaned_Medical_Exam!$A881:$J3216,8,0)</f>
        <v>No</v>
      </c>
      <c r="L882" s="20" t="str">
        <f>VLOOKUP($A882,Cleaned_Medical_Exam!$A881:$J3216,9,0)</f>
        <v>Overweight</v>
      </c>
      <c r="M882" s="20" t="str">
        <f>VLOOKUP($A882,Cleaned_Medical_Exam!$A881:$J3216,10,0)</f>
        <v>Normal</v>
      </c>
      <c r="N882" s="48">
        <f>_xlfn.XLOOKUP(A882,Cleaned_Hospital_Details!A:A,Cleaned_Hospital_Details!B:B)</f>
        <v>0</v>
      </c>
      <c r="O882" s="49">
        <f>_xlfn.XLOOKUP($A882,Cleaned_Hospital_Details!$A:$A,Cleaned_Hospital_Details!C:C)</f>
        <v>12237.73</v>
      </c>
      <c r="P882" s="8" t="str">
        <f>_xlfn.XLOOKUP($A882,Cleaned_Hospital_Details!$A:$A,Cleaned_Hospital_Details!D:D)</f>
        <v>Tier - 3</v>
      </c>
      <c r="Q882" s="8" t="str">
        <f>_xlfn.XLOOKUP($A882,Cleaned_Hospital_Details!$A:$A,Cleaned_Hospital_Details!E:E)</f>
        <v>Tier - 3</v>
      </c>
      <c r="R882" s="8" t="str">
        <f>_xlfn.XLOOKUP($A882,Cleaned_Hospital_Details!$A:$A,Cleaned_Hospital_Details!F:F)</f>
        <v>R1012</v>
      </c>
      <c r="S882" s="15">
        <f>_xlfn.XLOOKUP($A882,Cleaned_Hospital_Details!$A:$A,Cleaned_Hospital_Details!G:G)</f>
        <v>24317</v>
      </c>
      <c r="T882" s="8">
        <f>_xlfn.XLOOKUP($A882,Cleaned_Hospital_Details!$A:$A,Cleaned_Hospital_Details!H:H)</f>
        <v>56</v>
      </c>
      <c r="U882" s="8" t="str">
        <f>_xlfn.XLOOKUP($A882,Cleaned_Hospital_Details!$A:$A,Cleaned_Hospital_Details!I:I)</f>
        <v>Old</v>
      </c>
      <c r="V882" t="str">
        <f t="shared" si="13"/>
        <v>Tamara Lovuolo</v>
      </c>
    </row>
    <row r="883" spans="1:22" ht="15.6" x14ac:dyDescent="0.3">
      <c r="A883" s="10" t="s">
        <v>919</v>
      </c>
      <c r="B883" s="8" t="str">
        <f>VLOOKUP(A883,Cleaned_Customer_Names!A882:D3217,2,0)</f>
        <v>Ms.</v>
      </c>
      <c r="C883" s="8" t="str">
        <f>VLOOKUP(A883,Cleaned_Customer_Names!A882:D3217,3,0)</f>
        <v>Joan</v>
      </c>
      <c r="D883" s="8" t="str">
        <f>VLOOKUP($A883,Cleaned_Customer_Names!$A882:$D3217,4,0)</f>
        <v>Chung</v>
      </c>
      <c r="E883" s="22">
        <f>VLOOKUP($A883,Cleaned_Medical_Exam!$A882:$J3217,2,0)</f>
        <v>36.479999999999997</v>
      </c>
      <c r="F883" s="24">
        <f>VLOOKUP($A883,Cleaned_Medical_Exam!$A882:$J3217,3,0)</f>
        <v>5.05</v>
      </c>
      <c r="G883" s="20" t="str">
        <f>VLOOKUP($A883,Cleaned_Medical_Exam!$A882:$J3217,4,0)</f>
        <v>Yes</v>
      </c>
      <c r="H883" s="20" t="str">
        <f>VLOOKUP($A883,Cleaned_Medical_Exam!$A882:$J3217,5,0)</f>
        <v>No</v>
      </c>
      <c r="I883" s="20" t="str">
        <f>VLOOKUP($A883,Cleaned_Medical_Exam!$A882:$J3217,6,0)</f>
        <v>No</v>
      </c>
      <c r="J883" s="48">
        <f>VLOOKUP($A883,Cleaned_Medical_Exam!$A882:$J3217,7,0)</f>
        <v>1</v>
      </c>
      <c r="K883" s="8" t="str">
        <f>VLOOKUP($A883,Cleaned_Medical_Exam!$A882:$J3217,8,0)</f>
        <v>No</v>
      </c>
      <c r="L883" s="20" t="str">
        <f>VLOOKUP($A883,Cleaned_Medical_Exam!$A882:$J3217,9,0)</f>
        <v>Obesity</v>
      </c>
      <c r="M883" s="20" t="str">
        <f>VLOOKUP($A883,Cleaned_Medical_Exam!$A882:$J3217,10,0)</f>
        <v>Normal</v>
      </c>
      <c r="N883" s="48">
        <f>_xlfn.XLOOKUP(A883,Cleaned_Hospital_Details!A:A,Cleaned_Hospital_Details!B:B)</f>
        <v>0</v>
      </c>
      <c r="O883" s="49">
        <f>_xlfn.XLOOKUP($A883,Cleaned_Hospital_Details!$A:$A,Cleaned_Hospital_Details!C:C)</f>
        <v>12235.84</v>
      </c>
      <c r="P883" s="8" t="str">
        <f>_xlfn.XLOOKUP($A883,Cleaned_Hospital_Details!$A:$A,Cleaned_Hospital_Details!D:D)</f>
        <v>Tier - 3</v>
      </c>
      <c r="Q883" s="8" t="str">
        <f>_xlfn.XLOOKUP($A883,Cleaned_Hospital_Details!$A:$A,Cleaned_Hospital_Details!E:E)</f>
        <v>Tier - 3</v>
      </c>
      <c r="R883" s="8" t="str">
        <f>_xlfn.XLOOKUP($A883,Cleaned_Hospital_Details!$A:$A,Cleaned_Hospital_Details!F:F)</f>
        <v>R1012</v>
      </c>
      <c r="S883" s="15">
        <f>_xlfn.XLOOKUP($A883,Cleaned_Hospital_Details!$A:$A,Cleaned_Hospital_Details!G:G)</f>
        <v>23665</v>
      </c>
      <c r="T883" s="8">
        <f>_xlfn.XLOOKUP($A883,Cleaned_Hospital_Details!$A:$A,Cleaned_Hospital_Details!H:H)</f>
        <v>58</v>
      </c>
      <c r="U883" s="8" t="str">
        <f>_xlfn.XLOOKUP($A883,Cleaned_Hospital_Details!$A:$A,Cleaned_Hospital_Details!I:I)</f>
        <v>Old</v>
      </c>
      <c r="V883" t="str">
        <f t="shared" si="13"/>
        <v>Joan Chung</v>
      </c>
    </row>
    <row r="884" spans="1:22" ht="15.6" x14ac:dyDescent="0.3">
      <c r="A884" s="10" t="s">
        <v>920</v>
      </c>
      <c r="B884" s="8" t="str">
        <f>VLOOKUP(A884,Cleaned_Customer_Names!A883:D3218,2,0)</f>
        <v>Ms.</v>
      </c>
      <c r="C884" s="8" t="str">
        <f>VLOOKUP(A884,Cleaned_Customer_Names!A883:D3218,3,0)</f>
        <v>Aimee</v>
      </c>
      <c r="D884" s="8" t="str">
        <f>VLOOKUP($A884,Cleaned_Customer_Names!$A883:$D3218,4,0)</f>
        <v>Newsom</v>
      </c>
      <c r="E884" s="22">
        <f>VLOOKUP($A884,Cleaned_Medical_Exam!$A883:$J3218,2,0)</f>
        <v>27.5</v>
      </c>
      <c r="F884" s="24">
        <f>VLOOKUP($A884,Cleaned_Medical_Exam!$A883:$J3218,3,0)</f>
        <v>8.69</v>
      </c>
      <c r="G884" s="20" t="str">
        <f>VLOOKUP($A884,Cleaned_Medical_Exam!$A883:$J3218,4,0)</f>
        <v>Yes</v>
      </c>
      <c r="H884" s="20" t="str">
        <f>VLOOKUP($A884,Cleaned_Medical_Exam!$A883:$J3218,5,0)</f>
        <v>No</v>
      </c>
      <c r="I884" s="20" t="str">
        <f>VLOOKUP($A884,Cleaned_Medical_Exam!$A883:$J3218,6,0)</f>
        <v>Yes</v>
      </c>
      <c r="J884" s="48">
        <f>VLOOKUP($A884,Cleaned_Medical_Exam!$A883:$J3218,7,0)</f>
        <v>1</v>
      </c>
      <c r="K884" s="8" t="str">
        <f>VLOOKUP($A884,Cleaned_Medical_Exam!$A883:$J3218,8,0)</f>
        <v>No</v>
      </c>
      <c r="L884" s="20" t="str">
        <f>VLOOKUP($A884,Cleaned_Medical_Exam!$A883:$J3218,9,0)</f>
        <v>Overweight</v>
      </c>
      <c r="M884" s="20" t="str">
        <f>VLOOKUP($A884,Cleaned_Medical_Exam!$A883:$J3218,10,0)</f>
        <v>Diabetes</v>
      </c>
      <c r="N884" s="48">
        <f>_xlfn.XLOOKUP(A884,Cleaned_Hospital_Details!A:A,Cleaned_Hospital_Details!B:B)</f>
        <v>0</v>
      </c>
      <c r="O884" s="49">
        <f>_xlfn.XLOOKUP($A884,Cleaned_Hospital_Details!$A:$A,Cleaned_Hospital_Details!C:C)</f>
        <v>12233.83</v>
      </c>
      <c r="P884" s="8" t="str">
        <f>_xlfn.XLOOKUP($A884,Cleaned_Hospital_Details!$A:$A,Cleaned_Hospital_Details!D:D)</f>
        <v>Tier - 3</v>
      </c>
      <c r="Q884" s="8" t="str">
        <f>_xlfn.XLOOKUP($A884,Cleaned_Hospital_Details!$A:$A,Cleaned_Hospital_Details!E:E)</f>
        <v>Tier - 1</v>
      </c>
      <c r="R884" s="8" t="str">
        <f>_xlfn.XLOOKUP($A884,Cleaned_Hospital_Details!$A:$A,Cleaned_Hospital_Details!F:F)</f>
        <v>R1011</v>
      </c>
      <c r="S884" s="15">
        <f>_xlfn.XLOOKUP($A884,Cleaned_Hospital_Details!$A:$A,Cleaned_Hospital_Details!G:G)</f>
        <v>23211</v>
      </c>
      <c r="T884" s="8">
        <f>_xlfn.XLOOKUP($A884,Cleaned_Hospital_Details!$A:$A,Cleaned_Hospital_Details!H:H)</f>
        <v>59</v>
      </c>
      <c r="U884" s="8" t="str">
        <f>_xlfn.XLOOKUP($A884,Cleaned_Hospital_Details!$A:$A,Cleaned_Hospital_Details!I:I)</f>
        <v>Old</v>
      </c>
      <c r="V884" t="str">
        <f t="shared" si="13"/>
        <v>Aimee Newsom</v>
      </c>
    </row>
    <row r="885" spans="1:22" ht="15.6" x14ac:dyDescent="0.3">
      <c r="A885" s="10" t="s">
        <v>921</v>
      </c>
      <c r="B885" s="8" t="str">
        <f>VLOOKUP(A885,Cleaned_Customer_Names!A884:D3219,2,0)</f>
        <v>Ms.</v>
      </c>
      <c r="C885" s="8" t="str">
        <f>VLOOKUP(A885,Cleaned_Customer_Names!A884:D3219,3,0)</f>
        <v>Suzanne</v>
      </c>
      <c r="D885" s="8" t="str">
        <f>VLOOKUP($A885,Cleaned_Customer_Names!$A884:$D3219,4,0)</f>
        <v>Harrington</v>
      </c>
      <c r="E885" s="22">
        <f>VLOOKUP($A885,Cleaned_Medical_Exam!$A884:$J3219,2,0)</f>
        <v>33.44</v>
      </c>
      <c r="F885" s="24">
        <f>VLOOKUP($A885,Cleaned_Medical_Exam!$A884:$J3219,3,0)</f>
        <v>5.9</v>
      </c>
      <c r="G885" s="20" t="str">
        <f>VLOOKUP($A885,Cleaned_Medical_Exam!$A884:$J3219,4,0)</f>
        <v>Yes</v>
      </c>
      <c r="H885" s="20" t="str">
        <f>VLOOKUP($A885,Cleaned_Medical_Exam!$A884:$J3219,5,0)</f>
        <v>No</v>
      </c>
      <c r="I885" s="20" t="str">
        <f>VLOOKUP($A885,Cleaned_Medical_Exam!$A884:$J3219,6,0)</f>
        <v>No</v>
      </c>
      <c r="J885" s="48">
        <f>VLOOKUP($A885,Cleaned_Medical_Exam!$A884:$J3219,7,0)</f>
        <v>1</v>
      </c>
      <c r="K885" s="8" t="str">
        <f>VLOOKUP($A885,Cleaned_Medical_Exam!$A884:$J3219,8,0)</f>
        <v>No</v>
      </c>
      <c r="L885" s="20" t="str">
        <f>VLOOKUP($A885,Cleaned_Medical_Exam!$A884:$J3219,9,0)</f>
        <v>Obesity</v>
      </c>
      <c r="M885" s="20" t="str">
        <f>VLOOKUP($A885,Cleaned_Medical_Exam!$A884:$J3219,10,0)</f>
        <v>Prediabetes</v>
      </c>
      <c r="N885" s="48">
        <f>_xlfn.XLOOKUP(A885,Cleaned_Hospital_Details!A:A,Cleaned_Hospital_Details!B:B)</f>
        <v>0</v>
      </c>
      <c r="O885" s="49">
        <f>_xlfn.XLOOKUP($A885,Cleaned_Hospital_Details!$A:$A,Cleaned_Hospital_Details!C:C)</f>
        <v>12231.61</v>
      </c>
      <c r="P885" s="8" t="str">
        <f>_xlfn.XLOOKUP($A885,Cleaned_Hospital_Details!$A:$A,Cleaned_Hospital_Details!D:D)</f>
        <v>Tier - 3</v>
      </c>
      <c r="Q885" s="8" t="str">
        <f>_xlfn.XLOOKUP($A885,Cleaned_Hospital_Details!$A:$A,Cleaned_Hospital_Details!E:E)</f>
        <v>Tier - 3</v>
      </c>
      <c r="R885" s="8" t="str">
        <f>_xlfn.XLOOKUP($A885,Cleaned_Hospital_Details!$A:$A,Cleaned_Hospital_Details!F:F)</f>
        <v>R1012</v>
      </c>
      <c r="S885" s="15">
        <f>_xlfn.XLOOKUP($A885,Cleaned_Hospital_Details!$A:$A,Cleaned_Hospital_Details!G:G)</f>
        <v>23552</v>
      </c>
      <c r="T885" s="8">
        <f>_xlfn.XLOOKUP($A885,Cleaned_Hospital_Details!$A:$A,Cleaned_Hospital_Details!H:H)</f>
        <v>58</v>
      </c>
      <c r="U885" s="8" t="str">
        <f>_xlfn.XLOOKUP($A885,Cleaned_Hospital_Details!$A:$A,Cleaned_Hospital_Details!I:I)</f>
        <v>Old</v>
      </c>
      <c r="V885" t="str">
        <f t="shared" si="13"/>
        <v>Suzanne Harrington</v>
      </c>
    </row>
    <row r="886" spans="1:22" ht="15.6" x14ac:dyDescent="0.3">
      <c r="A886" s="10" t="s">
        <v>922</v>
      </c>
      <c r="B886" s="8" t="str">
        <f>VLOOKUP(A886,Cleaned_Customer_Names!A885:D3220,2,0)</f>
        <v>Ms.</v>
      </c>
      <c r="C886" s="8" t="str">
        <f>VLOOKUP(A886,Cleaned_Customer_Names!A885:D3220,3,0)</f>
        <v>Kristin</v>
      </c>
      <c r="D886" s="8" t="str">
        <f>VLOOKUP($A886,Cleaned_Customer_Names!$A885:$D3220,4,0)</f>
        <v>Hoffman</v>
      </c>
      <c r="E886" s="22">
        <f>VLOOKUP($A886,Cleaned_Medical_Exam!$A885:$J3220,2,0)</f>
        <v>28.215</v>
      </c>
      <c r="F886" s="24">
        <f>VLOOKUP($A886,Cleaned_Medical_Exam!$A885:$J3220,3,0)</f>
        <v>6.29</v>
      </c>
      <c r="G886" s="20" t="str">
        <f>VLOOKUP($A886,Cleaned_Medical_Exam!$A885:$J3220,4,0)</f>
        <v>Yes</v>
      </c>
      <c r="H886" s="20" t="str">
        <f>VLOOKUP($A886,Cleaned_Medical_Exam!$A885:$J3220,5,0)</f>
        <v>No</v>
      </c>
      <c r="I886" s="20" t="str">
        <f>VLOOKUP($A886,Cleaned_Medical_Exam!$A885:$J3220,6,0)</f>
        <v>No</v>
      </c>
      <c r="J886" s="48">
        <f>VLOOKUP($A886,Cleaned_Medical_Exam!$A885:$J3220,7,0)</f>
        <v>1</v>
      </c>
      <c r="K886" s="8" t="str">
        <f>VLOOKUP($A886,Cleaned_Medical_Exam!$A885:$J3220,8,0)</f>
        <v>No</v>
      </c>
      <c r="L886" s="20" t="str">
        <f>VLOOKUP($A886,Cleaned_Medical_Exam!$A885:$J3220,9,0)</f>
        <v>Overweight</v>
      </c>
      <c r="M886" s="20" t="str">
        <f>VLOOKUP($A886,Cleaned_Medical_Exam!$A885:$J3220,10,0)</f>
        <v>Prediabetes</v>
      </c>
      <c r="N886" s="48">
        <f>_xlfn.XLOOKUP(A886,Cleaned_Hospital_Details!A:A,Cleaned_Hospital_Details!B:B)</f>
        <v>0</v>
      </c>
      <c r="O886" s="49">
        <f>_xlfn.XLOOKUP($A886,Cleaned_Hospital_Details!$A:$A,Cleaned_Hospital_Details!C:C)</f>
        <v>12224.35</v>
      </c>
      <c r="P886" s="8" t="str">
        <f>_xlfn.XLOOKUP($A886,Cleaned_Hospital_Details!$A:$A,Cleaned_Hospital_Details!D:D)</f>
        <v>Tier - 3</v>
      </c>
      <c r="Q886" s="8" t="str">
        <f>_xlfn.XLOOKUP($A886,Cleaned_Hospital_Details!$A:$A,Cleaned_Hospital_Details!E:E)</f>
        <v>Tier - 1</v>
      </c>
      <c r="R886" s="8" t="str">
        <f>_xlfn.XLOOKUP($A886,Cleaned_Hospital_Details!$A:$A,Cleaned_Hospital_Details!F:F)</f>
        <v>R1012</v>
      </c>
      <c r="S886" s="15">
        <f>_xlfn.XLOOKUP($A886,Cleaned_Hospital_Details!$A:$A,Cleaned_Hospital_Details!G:G)</f>
        <v>23560</v>
      </c>
      <c r="T886" s="8">
        <f>_xlfn.XLOOKUP($A886,Cleaned_Hospital_Details!$A:$A,Cleaned_Hospital_Details!H:H)</f>
        <v>58</v>
      </c>
      <c r="U886" s="8" t="str">
        <f>_xlfn.XLOOKUP($A886,Cleaned_Hospital_Details!$A:$A,Cleaned_Hospital_Details!I:I)</f>
        <v>Old</v>
      </c>
      <c r="V886" t="str">
        <f t="shared" si="13"/>
        <v>Kristin Hoffman</v>
      </c>
    </row>
    <row r="887" spans="1:22" ht="15.6" x14ac:dyDescent="0.3">
      <c r="A887" s="10" t="s">
        <v>923</v>
      </c>
      <c r="B887" s="8" t="str">
        <f>VLOOKUP(A887,Cleaned_Customer_Names!A886:D3221,2,0)</f>
        <v>Ms.</v>
      </c>
      <c r="C887" s="8" t="str">
        <f>VLOOKUP(A887,Cleaned_Customer_Names!A886:D3221,3,0)</f>
        <v>Bronwyn</v>
      </c>
      <c r="D887" s="8" t="str">
        <f>VLOOKUP($A887,Cleaned_Customer_Names!$A886:$D3221,4,0)</f>
        <v>Van</v>
      </c>
      <c r="E887" s="22">
        <f>VLOOKUP($A887,Cleaned_Medical_Exam!$A886:$J3221,2,0)</f>
        <v>27.17</v>
      </c>
      <c r="F887" s="24">
        <f>VLOOKUP($A887,Cleaned_Medical_Exam!$A886:$J3221,3,0)</f>
        <v>5.84</v>
      </c>
      <c r="G887" s="20" t="str">
        <f>VLOOKUP($A887,Cleaned_Medical_Exam!$A886:$J3221,4,0)</f>
        <v>Yes</v>
      </c>
      <c r="H887" s="20" t="str">
        <f>VLOOKUP($A887,Cleaned_Medical_Exam!$A886:$J3221,5,0)</f>
        <v>No</v>
      </c>
      <c r="I887" s="20" t="str">
        <f>VLOOKUP($A887,Cleaned_Medical_Exam!$A886:$J3221,6,0)</f>
        <v>No</v>
      </c>
      <c r="J887" s="48">
        <f>VLOOKUP($A887,Cleaned_Medical_Exam!$A886:$J3221,7,0)</f>
        <v>1</v>
      </c>
      <c r="K887" s="8" t="str">
        <f>VLOOKUP($A887,Cleaned_Medical_Exam!$A886:$J3221,8,0)</f>
        <v>No</v>
      </c>
      <c r="L887" s="20" t="str">
        <f>VLOOKUP($A887,Cleaned_Medical_Exam!$A886:$J3221,9,0)</f>
        <v>Overweight</v>
      </c>
      <c r="M887" s="20" t="str">
        <f>VLOOKUP($A887,Cleaned_Medical_Exam!$A886:$J3221,10,0)</f>
        <v>Prediabetes</v>
      </c>
      <c r="N887" s="48">
        <f>_xlfn.XLOOKUP(A887,Cleaned_Hospital_Details!A:A,Cleaned_Hospital_Details!B:B)</f>
        <v>0</v>
      </c>
      <c r="O887" s="49">
        <f>_xlfn.XLOOKUP($A887,Cleaned_Hospital_Details!$A:$A,Cleaned_Hospital_Details!C:C)</f>
        <v>12222.9</v>
      </c>
      <c r="P887" s="8" t="str">
        <f>_xlfn.XLOOKUP($A887,Cleaned_Hospital_Details!$A:$A,Cleaned_Hospital_Details!D:D)</f>
        <v>Tier - 3</v>
      </c>
      <c r="Q887" s="8" t="str">
        <f>_xlfn.XLOOKUP($A887,Cleaned_Hospital_Details!$A:$A,Cleaned_Hospital_Details!E:E)</f>
        <v>Tier - 2</v>
      </c>
      <c r="R887" s="8" t="str">
        <f>_xlfn.XLOOKUP($A887,Cleaned_Hospital_Details!$A:$A,Cleaned_Hospital_Details!F:F)</f>
        <v>R1012</v>
      </c>
      <c r="S887" s="15">
        <f>_xlfn.XLOOKUP($A887,Cleaned_Hospital_Details!$A:$A,Cleaned_Hospital_Details!G:G)</f>
        <v>23578</v>
      </c>
      <c r="T887" s="8">
        <f>_xlfn.XLOOKUP($A887,Cleaned_Hospital_Details!$A:$A,Cleaned_Hospital_Details!H:H)</f>
        <v>58</v>
      </c>
      <c r="U887" s="8" t="str">
        <f>_xlfn.XLOOKUP($A887,Cleaned_Hospital_Details!$A:$A,Cleaned_Hospital_Details!I:I)</f>
        <v>Old</v>
      </c>
      <c r="V887" t="str">
        <f t="shared" si="13"/>
        <v>Bronwyn Van</v>
      </c>
    </row>
    <row r="888" spans="1:22" ht="15.6" x14ac:dyDescent="0.3">
      <c r="A888" s="10" t="s">
        <v>924</v>
      </c>
      <c r="B888" s="8" t="str">
        <f>VLOOKUP(A888,Cleaned_Customer_Names!A887:D3222,2,0)</f>
        <v>Ms.</v>
      </c>
      <c r="C888" s="8" t="str">
        <f>VLOOKUP(A888,Cleaned_Customer_Names!A887:D3222,3,0)</f>
        <v>Taylor</v>
      </c>
      <c r="D888" s="8" t="str">
        <f>VLOOKUP($A888,Cleaned_Customer_Names!$A887:$D3222,4,0)</f>
        <v>Feehley</v>
      </c>
      <c r="E888" s="22">
        <f>VLOOKUP($A888,Cleaned_Medical_Exam!$A887:$J3222,2,0)</f>
        <v>35.380000000000003</v>
      </c>
      <c r="F888" s="24">
        <f>VLOOKUP($A888,Cleaned_Medical_Exam!$A887:$J3222,3,0)</f>
        <v>6.12</v>
      </c>
      <c r="G888" s="20" t="str">
        <f>VLOOKUP($A888,Cleaned_Medical_Exam!$A887:$J3222,4,0)</f>
        <v>No</v>
      </c>
      <c r="H888" s="20" t="str">
        <f>VLOOKUP($A888,Cleaned_Medical_Exam!$A887:$J3222,5,0)</f>
        <v>No</v>
      </c>
      <c r="I888" s="20" t="str">
        <f>VLOOKUP($A888,Cleaned_Medical_Exam!$A887:$J3222,6,0)</f>
        <v>No</v>
      </c>
      <c r="J888" s="48">
        <f>VLOOKUP($A888,Cleaned_Medical_Exam!$A887:$J3222,7,0)</f>
        <v>0</v>
      </c>
      <c r="K888" s="8" t="str">
        <f>VLOOKUP($A888,Cleaned_Medical_Exam!$A887:$J3222,8,0)</f>
        <v>No</v>
      </c>
      <c r="L888" s="20" t="str">
        <f>VLOOKUP($A888,Cleaned_Medical_Exam!$A887:$J3222,9,0)</f>
        <v>Obesity</v>
      </c>
      <c r="M888" s="20" t="str">
        <f>VLOOKUP($A888,Cleaned_Medical_Exam!$A887:$J3222,10,0)</f>
        <v>Prediabetes</v>
      </c>
      <c r="N888" s="48">
        <f>_xlfn.XLOOKUP(A888,Cleaned_Hospital_Details!A:A,Cleaned_Hospital_Details!B:B)</f>
        <v>2</v>
      </c>
      <c r="O888" s="49">
        <f>_xlfn.XLOOKUP($A888,Cleaned_Hospital_Details!$A:$A,Cleaned_Hospital_Details!C:C)</f>
        <v>12218.7</v>
      </c>
      <c r="P888" s="8" t="str">
        <f>_xlfn.XLOOKUP($A888,Cleaned_Hospital_Details!$A:$A,Cleaned_Hospital_Details!D:D)</f>
        <v>Tier - 3</v>
      </c>
      <c r="Q888" s="8" t="str">
        <f>_xlfn.XLOOKUP($A888,Cleaned_Hospital_Details!$A:$A,Cleaned_Hospital_Details!E:E)</f>
        <v>Tier - 1</v>
      </c>
      <c r="R888" s="8" t="str">
        <f>_xlfn.XLOOKUP($A888,Cleaned_Hospital_Details!$A:$A,Cleaned_Hospital_Details!F:F)</f>
        <v>R1012</v>
      </c>
      <c r="S888" s="15">
        <f>_xlfn.XLOOKUP($A888,Cleaned_Hospital_Details!$A:$A,Cleaned_Hospital_Details!G:G)</f>
        <v>28351</v>
      </c>
      <c r="T888" s="8">
        <f>_xlfn.XLOOKUP($A888,Cleaned_Hospital_Details!$A:$A,Cleaned_Hospital_Details!H:H)</f>
        <v>45</v>
      </c>
      <c r="U888" s="8" t="str">
        <f>_xlfn.XLOOKUP($A888,Cleaned_Hospital_Details!$A:$A,Cleaned_Hospital_Details!I:I)</f>
        <v>Adult</v>
      </c>
      <c r="V888" t="str">
        <f t="shared" si="13"/>
        <v>Taylor Feehley</v>
      </c>
    </row>
    <row r="889" spans="1:22" ht="15.6" x14ac:dyDescent="0.3">
      <c r="A889" s="10" t="s">
        <v>925</v>
      </c>
      <c r="B889" s="8" t="str">
        <f>VLOOKUP(A889,Cleaned_Customer_Names!A888:D3223,2,0)</f>
        <v>Mrs.</v>
      </c>
      <c r="C889" s="8" t="str">
        <f>VLOOKUP(A889,Cleaned_Customer_Names!A888:D3223,3,0)</f>
        <v>Kimberly</v>
      </c>
      <c r="D889" s="8" t="str">
        <f>VLOOKUP($A889,Cleaned_Customer_Names!$A888:$D3223,4,0)</f>
        <v>Ashworth</v>
      </c>
      <c r="E889" s="22">
        <f>VLOOKUP($A889,Cleaned_Medical_Exam!$A888:$J3223,2,0)</f>
        <v>43.48</v>
      </c>
      <c r="F889" s="24">
        <f>VLOOKUP($A889,Cleaned_Medical_Exam!$A888:$J3223,3,0)</f>
        <v>6.24</v>
      </c>
      <c r="G889" s="20" t="str">
        <f>VLOOKUP($A889,Cleaned_Medical_Exam!$A888:$J3223,4,0)</f>
        <v>No</v>
      </c>
      <c r="H889" s="20" t="str">
        <f>VLOOKUP($A889,Cleaned_Medical_Exam!$A888:$J3223,5,0)</f>
        <v>No</v>
      </c>
      <c r="I889" s="20" t="str">
        <f>VLOOKUP($A889,Cleaned_Medical_Exam!$A888:$J3223,6,0)</f>
        <v>No</v>
      </c>
      <c r="J889" s="48">
        <f>VLOOKUP($A889,Cleaned_Medical_Exam!$A888:$J3223,7,0)</f>
        <v>0</v>
      </c>
      <c r="K889" s="8" t="str">
        <f>VLOOKUP($A889,Cleaned_Medical_Exam!$A888:$J3223,8,0)</f>
        <v>No</v>
      </c>
      <c r="L889" s="20" t="str">
        <f>VLOOKUP($A889,Cleaned_Medical_Exam!$A888:$J3223,9,0)</f>
        <v>Obesity</v>
      </c>
      <c r="M889" s="20" t="str">
        <f>VLOOKUP($A889,Cleaned_Medical_Exam!$A888:$J3223,10,0)</f>
        <v>Prediabetes</v>
      </c>
      <c r="N889" s="48">
        <f>_xlfn.XLOOKUP(A889,Cleaned_Hospital_Details!A:A,Cleaned_Hospital_Details!B:B)</f>
        <v>3</v>
      </c>
      <c r="O889" s="49">
        <f>_xlfn.XLOOKUP($A889,Cleaned_Hospital_Details!$A:$A,Cleaned_Hospital_Details!C:C)</f>
        <v>12198.64</v>
      </c>
      <c r="P889" s="8" t="str">
        <f>_xlfn.XLOOKUP($A889,Cleaned_Hospital_Details!$A:$A,Cleaned_Hospital_Details!D:D)</f>
        <v>Tier - 3</v>
      </c>
      <c r="Q889" s="8" t="str">
        <f>_xlfn.XLOOKUP($A889,Cleaned_Hospital_Details!$A:$A,Cleaned_Hospital_Details!E:E)</f>
        <v>Tier - 3</v>
      </c>
      <c r="R889" s="8" t="str">
        <f>_xlfn.XLOOKUP($A889,Cleaned_Hospital_Details!$A:$A,Cleaned_Hospital_Details!F:F)</f>
        <v>R1026</v>
      </c>
      <c r="S889" s="15">
        <f>_xlfn.XLOOKUP($A889,Cleaned_Hospital_Details!$A:$A,Cleaned_Hospital_Details!G:G)</f>
        <v>33479</v>
      </c>
      <c r="T889" s="8">
        <f>_xlfn.XLOOKUP($A889,Cleaned_Hospital_Details!$A:$A,Cleaned_Hospital_Details!H:H)</f>
        <v>31</v>
      </c>
      <c r="U889" s="8" t="str">
        <f>_xlfn.XLOOKUP($A889,Cleaned_Hospital_Details!$A:$A,Cleaned_Hospital_Details!I:I)</f>
        <v>Adult</v>
      </c>
      <c r="V889" t="str">
        <f t="shared" si="13"/>
        <v>Kimberly Ashworth</v>
      </c>
    </row>
    <row r="890" spans="1:22" ht="15.6" x14ac:dyDescent="0.3">
      <c r="A890" s="10" t="s">
        <v>926</v>
      </c>
      <c r="B890" s="8" t="str">
        <f>VLOOKUP(A890,Cleaned_Customer_Names!A889:D3224,2,0)</f>
        <v>Mr.</v>
      </c>
      <c r="C890" s="8" t="str">
        <f>VLOOKUP(A890,Cleaned_Customer_Names!A889:D3224,3,0)</f>
        <v>Joshua</v>
      </c>
      <c r="D890" s="8" t="str">
        <f>VLOOKUP($A890,Cleaned_Customer_Names!$A889:$D3224,4,0)</f>
        <v>Hansen</v>
      </c>
      <c r="E890" s="22">
        <f>VLOOKUP($A890,Cleaned_Medical_Exam!$A889:$J3224,2,0)</f>
        <v>41.73</v>
      </c>
      <c r="F890" s="24">
        <f>VLOOKUP($A890,Cleaned_Medical_Exam!$A889:$J3224,3,0)</f>
        <v>6.25</v>
      </c>
      <c r="G890" s="20" t="str">
        <f>VLOOKUP($A890,Cleaned_Medical_Exam!$A889:$J3224,4,0)</f>
        <v>No</v>
      </c>
      <c r="H890" s="20" t="str">
        <f>VLOOKUP($A890,Cleaned_Medical_Exam!$A889:$J3224,5,0)</f>
        <v>No</v>
      </c>
      <c r="I890" s="20" t="str">
        <f>VLOOKUP($A890,Cleaned_Medical_Exam!$A889:$J3224,6,0)</f>
        <v>No</v>
      </c>
      <c r="J890" s="48">
        <f>VLOOKUP($A890,Cleaned_Medical_Exam!$A889:$J3224,7,0)</f>
        <v>1</v>
      </c>
      <c r="K890" s="8" t="str">
        <f>VLOOKUP($A890,Cleaned_Medical_Exam!$A889:$J3224,8,0)</f>
        <v>No</v>
      </c>
      <c r="L890" s="20" t="str">
        <f>VLOOKUP($A890,Cleaned_Medical_Exam!$A889:$J3224,9,0)</f>
        <v>Obesity</v>
      </c>
      <c r="M890" s="20" t="str">
        <f>VLOOKUP($A890,Cleaned_Medical_Exam!$A889:$J3224,10,0)</f>
        <v>Prediabetes</v>
      </c>
      <c r="N890" s="48">
        <f>_xlfn.XLOOKUP(A890,Cleaned_Hospital_Details!A:A,Cleaned_Hospital_Details!B:B)</f>
        <v>3</v>
      </c>
      <c r="O890" s="49">
        <f>_xlfn.XLOOKUP($A890,Cleaned_Hospital_Details!$A:$A,Cleaned_Hospital_Details!C:C)</f>
        <v>12148.2</v>
      </c>
      <c r="P890" s="8" t="str">
        <f>_xlfn.XLOOKUP($A890,Cleaned_Hospital_Details!$A:$A,Cleaned_Hospital_Details!D:D)</f>
        <v>Tier - 3</v>
      </c>
      <c r="Q890" s="8" t="str">
        <f>_xlfn.XLOOKUP($A890,Cleaned_Hospital_Details!$A:$A,Cleaned_Hospital_Details!E:E)</f>
        <v>Tier - 3</v>
      </c>
      <c r="R890" s="8" t="str">
        <f>_xlfn.XLOOKUP($A890,Cleaned_Hospital_Details!$A:$A,Cleaned_Hospital_Details!F:F)</f>
        <v>R1012</v>
      </c>
      <c r="S890" s="15">
        <f>_xlfn.XLOOKUP($A890,Cleaned_Hospital_Details!$A:$A,Cleaned_Hospital_Details!G:G)</f>
        <v>32055</v>
      </c>
      <c r="T890" s="8">
        <f>_xlfn.XLOOKUP($A890,Cleaned_Hospital_Details!$A:$A,Cleaned_Hospital_Details!H:H)</f>
        <v>35</v>
      </c>
      <c r="U890" s="8" t="str">
        <f>_xlfn.XLOOKUP($A890,Cleaned_Hospital_Details!$A:$A,Cleaned_Hospital_Details!I:I)</f>
        <v>Adult</v>
      </c>
      <c r="V890" t="str">
        <f t="shared" si="13"/>
        <v>Joshua Hansen</v>
      </c>
    </row>
    <row r="891" spans="1:22" ht="15.6" x14ac:dyDescent="0.3">
      <c r="A891" s="10" t="s">
        <v>927</v>
      </c>
      <c r="B891" s="8" t="str">
        <f>VLOOKUP(A891,Cleaned_Customer_Names!A890:D3225,2,0)</f>
        <v>Mr.</v>
      </c>
      <c r="C891" s="8" t="str">
        <f>VLOOKUP(A891,Cleaned_Customer_Names!A890:D3225,3,0)</f>
        <v>Jeffrey</v>
      </c>
      <c r="D891" s="8" t="str">
        <f>VLOOKUP($A891,Cleaned_Customer_Names!$A890:$D3225,4,0)</f>
        <v>Czyz</v>
      </c>
      <c r="E891" s="22">
        <f>VLOOKUP($A891,Cleaned_Medical_Exam!$A890:$J3225,2,0)</f>
        <v>28.9</v>
      </c>
      <c r="F891" s="24">
        <f>VLOOKUP($A891,Cleaned_Medical_Exam!$A890:$J3225,3,0)</f>
        <v>11.96</v>
      </c>
      <c r="G891" s="20" t="str">
        <f>VLOOKUP($A891,Cleaned_Medical_Exam!$A890:$J3225,4,0)</f>
        <v>No</v>
      </c>
      <c r="H891" s="20" t="str">
        <f>VLOOKUP($A891,Cleaned_Medical_Exam!$A890:$J3225,5,0)</f>
        <v>No</v>
      </c>
      <c r="I891" s="20" t="str">
        <f>VLOOKUP($A891,Cleaned_Medical_Exam!$A890:$J3225,6,0)</f>
        <v>No</v>
      </c>
      <c r="J891" s="48">
        <f>VLOOKUP($A891,Cleaned_Medical_Exam!$A890:$J3225,7,0)</f>
        <v>0</v>
      </c>
      <c r="K891" s="8" t="str">
        <f>VLOOKUP($A891,Cleaned_Medical_Exam!$A890:$J3225,8,0)</f>
        <v>No</v>
      </c>
      <c r="L891" s="20" t="str">
        <f>VLOOKUP($A891,Cleaned_Medical_Exam!$A890:$J3225,9,0)</f>
        <v>Overweight</v>
      </c>
      <c r="M891" s="20" t="str">
        <f>VLOOKUP($A891,Cleaned_Medical_Exam!$A890:$J3225,10,0)</f>
        <v>Diabetes</v>
      </c>
      <c r="N891" s="48">
        <f>_xlfn.XLOOKUP(A891,Cleaned_Hospital_Details!A:A,Cleaned_Hospital_Details!B:B)</f>
        <v>0</v>
      </c>
      <c r="O891" s="49">
        <f>_xlfn.XLOOKUP($A891,Cleaned_Hospital_Details!$A:$A,Cleaned_Hospital_Details!C:C)</f>
        <v>12146.97</v>
      </c>
      <c r="P891" s="8" t="str">
        <f>_xlfn.XLOOKUP($A891,Cleaned_Hospital_Details!$A:$A,Cleaned_Hospital_Details!D:D)</f>
        <v>Tier - 3</v>
      </c>
      <c r="Q891" s="8" t="str">
        <f>_xlfn.XLOOKUP($A891,Cleaned_Hospital_Details!$A:$A,Cleaned_Hospital_Details!E:E)</f>
        <v>Tier - 3</v>
      </c>
      <c r="R891" s="8" t="str">
        <f>_xlfn.XLOOKUP($A891,Cleaned_Hospital_Details!$A:$A,Cleaned_Hospital_Details!F:F)</f>
        <v>R1011</v>
      </c>
      <c r="S891" s="15">
        <f>_xlfn.XLOOKUP($A891,Cleaned_Hospital_Details!$A:$A,Cleaned_Hospital_Details!G:G)</f>
        <v>22904</v>
      </c>
      <c r="T891" s="8">
        <f>_xlfn.XLOOKUP($A891,Cleaned_Hospital_Details!$A:$A,Cleaned_Hospital_Details!H:H)</f>
        <v>60</v>
      </c>
      <c r="U891" s="8" t="str">
        <f>_xlfn.XLOOKUP($A891,Cleaned_Hospital_Details!$A:$A,Cleaned_Hospital_Details!I:I)</f>
        <v>Old</v>
      </c>
      <c r="V891" t="str">
        <f t="shared" si="13"/>
        <v>Jeffrey Czyz</v>
      </c>
    </row>
    <row r="892" spans="1:22" ht="15.6" x14ac:dyDescent="0.3">
      <c r="A892" s="10" t="s">
        <v>928</v>
      </c>
      <c r="B892" s="8" t="str">
        <f>VLOOKUP(A892,Cleaned_Customer_Names!A891:D3226,2,0)</f>
        <v>Mr.</v>
      </c>
      <c r="C892" s="8" t="str">
        <f>VLOOKUP(A892,Cleaned_Customer_Names!A891:D3226,3,0)</f>
        <v>Andrew</v>
      </c>
      <c r="D892" s="8" t="str">
        <f>VLOOKUP($A892,Cleaned_Customer_Names!$A891:$D3226,4,0)</f>
        <v>Bauder</v>
      </c>
      <c r="E892" s="22">
        <f>VLOOKUP($A892,Cleaned_Medical_Exam!$A891:$J3226,2,0)</f>
        <v>25.74</v>
      </c>
      <c r="F892" s="24">
        <f>VLOOKUP($A892,Cleaned_Medical_Exam!$A891:$J3226,3,0)</f>
        <v>7.69</v>
      </c>
      <c r="G892" s="20" t="str">
        <f>VLOOKUP($A892,Cleaned_Medical_Exam!$A891:$J3226,4,0)</f>
        <v>No</v>
      </c>
      <c r="H892" s="20" t="str">
        <f>VLOOKUP($A892,Cleaned_Medical_Exam!$A891:$J3226,5,0)</f>
        <v>No</v>
      </c>
      <c r="I892" s="20" t="str">
        <f>VLOOKUP($A892,Cleaned_Medical_Exam!$A891:$J3226,6,0)</f>
        <v>No</v>
      </c>
      <c r="J892" s="48">
        <f>VLOOKUP($A892,Cleaned_Medical_Exam!$A891:$J3226,7,0)</f>
        <v>0</v>
      </c>
      <c r="K892" s="8" t="str">
        <f>VLOOKUP($A892,Cleaned_Medical_Exam!$A891:$J3226,8,0)</f>
        <v>No</v>
      </c>
      <c r="L892" s="20" t="str">
        <f>VLOOKUP($A892,Cleaned_Medical_Exam!$A891:$J3226,9,0)</f>
        <v>Overweight</v>
      </c>
      <c r="M892" s="20" t="str">
        <f>VLOOKUP($A892,Cleaned_Medical_Exam!$A891:$J3226,10,0)</f>
        <v>Diabetes</v>
      </c>
      <c r="N892" s="48">
        <f>_xlfn.XLOOKUP(A892,Cleaned_Hospital_Details!A:A,Cleaned_Hospital_Details!B:B)</f>
        <v>0</v>
      </c>
      <c r="O892" s="49">
        <f>_xlfn.XLOOKUP($A892,Cleaned_Hospital_Details!$A:$A,Cleaned_Hospital_Details!C:C)</f>
        <v>12142.58</v>
      </c>
      <c r="P892" s="8" t="str">
        <f>_xlfn.XLOOKUP($A892,Cleaned_Hospital_Details!$A:$A,Cleaned_Hospital_Details!D:D)</f>
        <v>Tier - 3</v>
      </c>
      <c r="Q892" s="8" t="str">
        <f>_xlfn.XLOOKUP($A892,Cleaned_Hospital_Details!$A:$A,Cleaned_Hospital_Details!E:E)</f>
        <v>Tier - 2</v>
      </c>
      <c r="R892" s="8" t="str">
        <f>_xlfn.XLOOKUP($A892,Cleaned_Hospital_Details!$A:$A,Cleaned_Hospital_Details!F:F)</f>
        <v>R1013</v>
      </c>
      <c r="S892" s="15">
        <f>_xlfn.XLOOKUP($A892,Cleaned_Hospital_Details!$A:$A,Cleaned_Hospital_Details!G:G)</f>
        <v>22954</v>
      </c>
      <c r="T892" s="8">
        <f>_xlfn.XLOOKUP($A892,Cleaned_Hospital_Details!$A:$A,Cleaned_Hospital_Details!H:H)</f>
        <v>60</v>
      </c>
      <c r="U892" s="8" t="str">
        <f>_xlfn.XLOOKUP($A892,Cleaned_Hospital_Details!$A:$A,Cleaned_Hospital_Details!I:I)</f>
        <v>Old</v>
      </c>
      <c r="V892" t="str">
        <f t="shared" si="13"/>
        <v>Andrew Bauder</v>
      </c>
    </row>
    <row r="893" spans="1:22" ht="15.6" x14ac:dyDescent="0.3">
      <c r="A893" s="10" t="s">
        <v>929</v>
      </c>
      <c r="B893" s="8" t="str">
        <f>VLOOKUP(A893,Cleaned_Customer_Names!A892:D3227,2,0)</f>
        <v>Mr.</v>
      </c>
      <c r="C893" s="8" t="str">
        <f>VLOOKUP(A893,Cleaned_Customer_Names!A892:D3227,3,0)</f>
        <v>Francisco</v>
      </c>
      <c r="D893" s="8" t="str">
        <f>VLOOKUP($A893,Cleaned_Customer_Names!$A892:$D3227,4,0)</f>
        <v>Mendoza</v>
      </c>
      <c r="E893" s="22">
        <f>VLOOKUP($A893,Cleaned_Medical_Exam!$A892:$J3227,2,0)</f>
        <v>36.06</v>
      </c>
      <c r="F893" s="24">
        <f>VLOOKUP($A893,Cleaned_Medical_Exam!$A892:$J3227,3,0)</f>
        <v>8.83</v>
      </c>
      <c r="G893" s="20" t="str">
        <f>VLOOKUP($A893,Cleaned_Medical_Exam!$A892:$J3227,4,0)</f>
        <v>No</v>
      </c>
      <c r="H893" s="20" t="str">
        <f>VLOOKUP($A893,Cleaned_Medical_Exam!$A892:$J3227,5,0)</f>
        <v>No</v>
      </c>
      <c r="I893" s="20" t="str">
        <f>VLOOKUP($A893,Cleaned_Medical_Exam!$A892:$J3227,6,0)</f>
        <v>No</v>
      </c>
      <c r="J893" s="48">
        <f>VLOOKUP($A893,Cleaned_Medical_Exam!$A892:$J3227,7,0)</f>
        <v>0</v>
      </c>
      <c r="K893" s="8" t="str">
        <f>VLOOKUP($A893,Cleaned_Medical_Exam!$A892:$J3227,8,0)</f>
        <v>No</v>
      </c>
      <c r="L893" s="20" t="str">
        <f>VLOOKUP($A893,Cleaned_Medical_Exam!$A892:$J3227,9,0)</f>
        <v>Obesity</v>
      </c>
      <c r="M893" s="20" t="str">
        <f>VLOOKUP($A893,Cleaned_Medical_Exam!$A892:$J3227,10,0)</f>
        <v>Diabetes</v>
      </c>
      <c r="N893" s="48">
        <f>_xlfn.XLOOKUP(A893,Cleaned_Hospital_Details!A:A,Cleaned_Hospital_Details!B:B)</f>
        <v>0</v>
      </c>
      <c r="O893" s="49">
        <f>_xlfn.XLOOKUP($A893,Cleaned_Hospital_Details!$A:$A,Cleaned_Hospital_Details!C:C)</f>
        <v>12137.6</v>
      </c>
      <c r="P893" s="8" t="str">
        <f>_xlfn.XLOOKUP($A893,Cleaned_Hospital_Details!$A:$A,Cleaned_Hospital_Details!D:D)</f>
        <v>Tier - 3</v>
      </c>
      <c r="Q893" s="8" t="str">
        <f>_xlfn.XLOOKUP($A893,Cleaned_Hospital_Details!$A:$A,Cleaned_Hospital_Details!E:E)</f>
        <v>Tier - 3</v>
      </c>
      <c r="R893" s="8" t="str">
        <f>_xlfn.XLOOKUP($A893,Cleaned_Hospital_Details!$A:$A,Cleaned_Hospital_Details!F:F)</f>
        <v>R1012</v>
      </c>
      <c r="S893" s="15">
        <f>_xlfn.XLOOKUP($A893,Cleaned_Hospital_Details!$A:$A,Cleaned_Hospital_Details!G:G)</f>
        <v>27288</v>
      </c>
      <c r="T893" s="8">
        <f>_xlfn.XLOOKUP($A893,Cleaned_Hospital_Details!$A:$A,Cleaned_Hospital_Details!H:H)</f>
        <v>48</v>
      </c>
      <c r="U893" s="8" t="str">
        <f>_xlfn.XLOOKUP($A893,Cleaned_Hospital_Details!$A:$A,Cleaned_Hospital_Details!I:I)</f>
        <v>Adult</v>
      </c>
      <c r="V893" t="str">
        <f t="shared" si="13"/>
        <v>Francisco Mendoza</v>
      </c>
    </row>
    <row r="894" spans="1:22" ht="15.6" x14ac:dyDescent="0.3">
      <c r="A894" s="10" t="s">
        <v>930</v>
      </c>
      <c r="B894" s="8" t="str">
        <f>VLOOKUP(A894,Cleaned_Customer_Names!A893:D3228,2,0)</f>
        <v>Mrs.</v>
      </c>
      <c r="C894" s="8" t="str">
        <f>VLOOKUP(A894,Cleaned_Customer_Names!A893:D3228,3,0)</f>
        <v>Rhonda</v>
      </c>
      <c r="D894" s="8" t="str">
        <f>VLOOKUP($A894,Cleaned_Customer_Names!$A893:$D3228,4,0)</f>
        <v>Glass</v>
      </c>
      <c r="E894" s="22">
        <f>VLOOKUP($A894,Cleaned_Medical_Exam!$A893:$J3228,2,0)</f>
        <v>43.28</v>
      </c>
      <c r="F894" s="24">
        <f>VLOOKUP($A894,Cleaned_Medical_Exam!$A893:$J3228,3,0)</f>
        <v>4.41</v>
      </c>
      <c r="G894" s="20" t="str">
        <f>VLOOKUP($A894,Cleaned_Medical_Exam!$A893:$J3228,4,0)</f>
        <v>No</v>
      </c>
      <c r="H894" s="20" t="str">
        <f>VLOOKUP($A894,Cleaned_Medical_Exam!$A893:$J3228,5,0)</f>
        <v>No</v>
      </c>
      <c r="I894" s="20" t="str">
        <f>VLOOKUP($A894,Cleaned_Medical_Exam!$A893:$J3228,6,0)</f>
        <v>No</v>
      </c>
      <c r="J894" s="48">
        <f>VLOOKUP($A894,Cleaned_Medical_Exam!$A893:$J3228,7,0)</f>
        <v>0</v>
      </c>
      <c r="K894" s="8" t="str">
        <f>VLOOKUP($A894,Cleaned_Medical_Exam!$A893:$J3228,8,0)</f>
        <v>No</v>
      </c>
      <c r="L894" s="20" t="str">
        <f>VLOOKUP($A894,Cleaned_Medical_Exam!$A893:$J3228,9,0)</f>
        <v>Obesity</v>
      </c>
      <c r="M894" s="20" t="str">
        <f>VLOOKUP($A894,Cleaned_Medical_Exam!$A893:$J3228,10,0)</f>
        <v>Normal</v>
      </c>
      <c r="N894" s="48">
        <f>_xlfn.XLOOKUP(A894,Cleaned_Hospital_Details!A:A,Cleaned_Hospital_Details!B:B)</f>
        <v>3</v>
      </c>
      <c r="O894" s="49">
        <f>_xlfn.XLOOKUP($A894,Cleaned_Hospital_Details!$A:$A,Cleaned_Hospital_Details!C:C)</f>
        <v>12130.8</v>
      </c>
      <c r="P894" s="8" t="str">
        <f>_xlfn.XLOOKUP($A894,Cleaned_Hospital_Details!$A:$A,Cleaned_Hospital_Details!D:D)</f>
        <v>Tier - 3</v>
      </c>
      <c r="Q894" s="8" t="str">
        <f>_xlfn.XLOOKUP($A894,Cleaned_Hospital_Details!$A:$A,Cleaned_Hospital_Details!E:E)</f>
        <v>Tier - 3</v>
      </c>
      <c r="R894" s="8" t="str">
        <f>_xlfn.XLOOKUP($A894,Cleaned_Hospital_Details!$A:$A,Cleaned_Hospital_Details!F:F)</f>
        <v>R1026</v>
      </c>
      <c r="S894" s="15">
        <f>_xlfn.XLOOKUP($A894,Cleaned_Hospital_Details!$A:$A,Cleaned_Hospital_Details!G:G)</f>
        <v>33548</v>
      </c>
      <c r="T894" s="8">
        <f>_xlfn.XLOOKUP($A894,Cleaned_Hospital_Details!$A:$A,Cleaned_Hospital_Details!H:H)</f>
        <v>31</v>
      </c>
      <c r="U894" s="8" t="str">
        <f>_xlfn.XLOOKUP($A894,Cleaned_Hospital_Details!$A:$A,Cleaned_Hospital_Details!I:I)</f>
        <v>Adult</v>
      </c>
      <c r="V894" t="str">
        <f t="shared" si="13"/>
        <v>Rhonda Glass</v>
      </c>
    </row>
    <row r="895" spans="1:22" ht="15.6" x14ac:dyDescent="0.3">
      <c r="A895" s="10" t="s">
        <v>931</v>
      </c>
      <c r="B895" s="8" t="str">
        <f>VLOOKUP(A895,Cleaned_Customer_Names!A894:D3229,2,0)</f>
        <v>Mr.</v>
      </c>
      <c r="C895" s="8" t="str">
        <f>VLOOKUP(A895,Cleaned_Customer_Names!A894:D3229,3,0)</f>
        <v>John</v>
      </c>
      <c r="D895" s="8" t="str">
        <f>VLOOKUP($A895,Cleaned_Customer_Names!$A894:$D3229,4,0)</f>
        <v>Butcher</v>
      </c>
      <c r="E895" s="22">
        <f>VLOOKUP($A895,Cleaned_Medical_Exam!$A894:$J3229,2,0)</f>
        <v>28.785</v>
      </c>
      <c r="F895" s="24">
        <f>VLOOKUP($A895,Cleaned_Medical_Exam!$A894:$J3229,3,0)</f>
        <v>9.1</v>
      </c>
      <c r="G895" s="20" t="str">
        <f>VLOOKUP($A895,Cleaned_Medical_Exam!$A894:$J3229,4,0)</f>
        <v>Yes</v>
      </c>
      <c r="H895" s="20" t="str">
        <f>VLOOKUP($A895,Cleaned_Medical_Exam!$A894:$J3229,5,0)</f>
        <v>No</v>
      </c>
      <c r="I895" s="20" t="str">
        <f>VLOOKUP($A895,Cleaned_Medical_Exam!$A894:$J3229,6,0)</f>
        <v>Yes</v>
      </c>
      <c r="J895" s="48">
        <f>VLOOKUP($A895,Cleaned_Medical_Exam!$A894:$J3229,7,0)</f>
        <v>1</v>
      </c>
      <c r="K895" s="8" t="str">
        <f>VLOOKUP($A895,Cleaned_Medical_Exam!$A894:$J3229,8,0)</f>
        <v>No</v>
      </c>
      <c r="L895" s="20" t="str">
        <f>VLOOKUP($A895,Cleaned_Medical_Exam!$A894:$J3229,9,0)</f>
        <v>Overweight</v>
      </c>
      <c r="M895" s="20" t="str">
        <f>VLOOKUP($A895,Cleaned_Medical_Exam!$A894:$J3229,10,0)</f>
        <v>Diabetes</v>
      </c>
      <c r="N895" s="48">
        <f>_xlfn.XLOOKUP(A895,Cleaned_Hospital_Details!A:A,Cleaned_Hospital_Details!B:B)</f>
        <v>0</v>
      </c>
      <c r="O895" s="49">
        <f>_xlfn.XLOOKUP($A895,Cleaned_Hospital_Details!$A:$A,Cleaned_Hospital_Details!C:C)</f>
        <v>12129.61</v>
      </c>
      <c r="P895" s="8" t="str">
        <f>_xlfn.XLOOKUP($A895,Cleaned_Hospital_Details!$A:$A,Cleaned_Hospital_Details!D:D)</f>
        <v>Tier - 3</v>
      </c>
      <c r="Q895" s="8" t="str">
        <f>_xlfn.XLOOKUP($A895,Cleaned_Hospital_Details!$A:$A,Cleaned_Hospital_Details!E:E)</f>
        <v>Tier - 1</v>
      </c>
      <c r="R895" s="8" t="str">
        <f>_xlfn.XLOOKUP($A895,Cleaned_Hospital_Details!$A:$A,Cleaned_Hospital_Details!F:F)</f>
        <v>R1012</v>
      </c>
      <c r="S895" s="15">
        <f>_xlfn.XLOOKUP($A895,Cleaned_Hospital_Details!$A:$A,Cleaned_Hospital_Details!G:G)</f>
        <v>23166</v>
      </c>
      <c r="T895" s="8">
        <f>_xlfn.XLOOKUP($A895,Cleaned_Hospital_Details!$A:$A,Cleaned_Hospital_Details!H:H)</f>
        <v>60</v>
      </c>
      <c r="U895" s="8" t="str">
        <f>_xlfn.XLOOKUP($A895,Cleaned_Hospital_Details!$A:$A,Cleaned_Hospital_Details!I:I)</f>
        <v>Old</v>
      </c>
      <c r="V895" t="str">
        <f t="shared" si="13"/>
        <v>John Butcher</v>
      </c>
    </row>
    <row r="896" spans="1:22" ht="15.6" x14ac:dyDescent="0.3">
      <c r="A896" s="10" t="s">
        <v>932</v>
      </c>
      <c r="B896" s="8" t="str">
        <f>VLOOKUP(A896,Cleaned_Customer_Names!A895:D3230,2,0)</f>
        <v>Mr.</v>
      </c>
      <c r="C896" s="8" t="str">
        <f>VLOOKUP(A896,Cleaned_Customer_Names!A895:D3230,3,0)</f>
        <v>Miles</v>
      </c>
      <c r="D896" s="8" t="str">
        <f>VLOOKUP($A896,Cleaned_Customer_Names!$A895:$D3230,4,0)</f>
        <v>Traiser</v>
      </c>
      <c r="E896" s="22">
        <f>VLOOKUP($A896,Cleaned_Medical_Exam!$A895:$J3230,2,0)</f>
        <v>25.46</v>
      </c>
      <c r="F896" s="24">
        <f>VLOOKUP($A896,Cleaned_Medical_Exam!$A895:$J3230,3,0)</f>
        <v>11.52</v>
      </c>
      <c r="G896" s="20" t="str">
        <f>VLOOKUP($A896,Cleaned_Medical_Exam!$A895:$J3230,4,0)</f>
        <v>Yes</v>
      </c>
      <c r="H896" s="20" t="str">
        <f>VLOOKUP($A896,Cleaned_Medical_Exam!$A895:$J3230,5,0)</f>
        <v>No</v>
      </c>
      <c r="I896" s="20" t="str">
        <f>VLOOKUP($A896,Cleaned_Medical_Exam!$A895:$J3230,6,0)</f>
        <v>Yes</v>
      </c>
      <c r="J896" s="48">
        <f>VLOOKUP($A896,Cleaned_Medical_Exam!$A895:$J3230,7,0)</f>
        <v>1</v>
      </c>
      <c r="K896" s="8" t="str">
        <f>VLOOKUP($A896,Cleaned_Medical_Exam!$A895:$J3230,8,0)</f>
        <v>No</v>
      </c>
      <c r="L896" s="20" t="str">
        <f>VLOOKUP($A896,Cleaned_Medical_Exam!$A895:$J3230,9,0)</f>
        <v>Overweight</v>
      </c>
      <c r="M896" s="20" t="str">
        <f>VLOOKUP($A896,Cleaned_Medical_Exam!$A895:$J3230,10,0)</f>
        <v>Diabetes</v>
      </c>
      <c r="N896" s="48">
        <f>_xlfn.XLOOKUP(A896,Cleaned_Hospital_Details!A:A,Cleaned_Hospital_Details!B:B)</f>
        <v>0</v>
      </c>
      <c r="O896" s="49">
        <f>_xlfn.XLOOKUP($A896,Cleaned_Hospital_Details!$A:$A,Cleaned_Hospital_Details!C:C)</f>
        <v>12124.99</v>
      </c>
      <c r="P896" s="8" t="str">
        <f>_xlfn.XLOOKUP($A896,Cleaned_Hospital_Details!$A:$A,Cleaned_Hospital_Details!D:D)</f>
        <v>Tier - 3</v>
      </c>
      <c r="Q896" s="8" t="str">
        <f>_xlfn.XLOOKUP($A896,Cleaned_Hospital_Details!$A:$A,Cleaned_Hospital_Details!E:E)</f>
        <v>Tier - 1</v>
      </c>
      <c r="R896" s="8" t="str">
        <f>_xlfn.XLOOKUP($A896,Cleaned_Hospital_Details!$A:$A,Cleaned_Hospital_Details!F:F)</f>
        <v>R1012</v>
      </c>
      <c r="S896" s="15">
        <f>_xlfn.XLOOKUP($A896,Cleaned_Hospital_Details!$A:$A,Cleaned_Hospital_Details!G:G)</f>
        <v>23212</v>
      </c>
      <c r="T896" s="8">
        <f>_xlfn.XLOOKUP($A896,Cleaned_Hospital_Details!$A:$A,Cleaned_Hospital_Details!H:H)</f>
        <v>59</v>
      </c>
      <c r="U896" s="8" t="str">
        <f>_xlfn.XLOOKUP($A896,Cleaned_Hospital_Details!$A:$A,Cleaned_Hospital_Details!I:I)</f>
        <v>Old</v>
      </c>
      <c r="V896" t="str">
        <f t="shared" si="13"/>
        <v>Miles Traiser</v>
      </c>
    </row>
    <row r="897" spans="1:22" ht="15.6" x14ac:dyDescent="0.3">
      <c r="A897" s="10" t="s">
        <v>933</v>
      </c>
      <c r="B897" s="8" t="str">
        <f>VLOOKUP(A897,Cleaned_Customer_Names!A896:D3231,2,0)</f>
        <v>Ms.</v>
      </c>
      <c r="C897" s="8" t="str">
        <f>VLOOKUP(A897,Cleaned_Customer_Names!A896:D3231,3,0)</f>
        <v>Justyna</v>
      </c>
      <c r="D897" s="8" t="str">
        <f>VLOOKUP($A897,Cleaned_Customer_Names!$A896:$D3231,4,0)</f>
        <v>Mudy-Mader</v>
      </c>
      <c r="E897" s="22">
        <f>VLOOKUP($A897,Cleaned_Medical_Exam!$A896:$J3231,2,0)</f>
        <v>30.8</v>
      </c>
      <c r="F897" s="24">
        <f>VLOOKUP($A897,Cleaned_Medical_Exam!$A896:$J3231,3,0)</f>
        <v>10.95</v>
      </c>
      <c r="G897" s="20" t="str">
        <f>VLOOKUP($A897,Cleaned_Medical_Exam!$A896:$J3231,4,0)</f>
        <v>No</v>
      </c>
      <c r="H897" s="20" t="str">
        <f>VLOOKUP($A897,Cleaned_Medical_Exam!$A896:$J3231,5,0)</f>
        <v>No</v>
      </c>
      <c r="I897" s="20" t="str">
        <f>VLOOKUP($A897,Cleaned_Medical_Exam!$A896:$J3231,6,0)</f>
        <v>No</v>
      </c>
      <c r="J897" s="48">
        <f>VLOOKUP($A897,Cleaned_Medical_Exam!$A896:$J3231,7,0)</f>
        <v>0</v>
      </c>
      <c r="K897" s="8" t="str">
        <f>VLOOKUP($A897,Cleaned_Medical_Exam!$A896:$J3231,8,0)</f>
        <v>No</v>
      </c>
      <c r="L897" s="20" t="str">
        <f>VLOOKUP($A897,Cleaned_Medical_Exam!$A896:$J3231,9,0)</f>
        <v>Obesity</v>
      </c>
      <c r="M897" s="20" t="str">
        <f>VLOOKUP($A897,Cleaned_Medical_Exam!$A896:$J3231,10,0)</f>
        <v>Diabetes</v>
      </c>
      <c r="N897" s="48">
        <f>_xlfn.XLOOKUP(A897,Cleaned_Hospital_Details!A:A,Cleaned_Hospital_Details!B:B)</f>
        <v>3</v>
      </c>
      <c r="O897" s="49">
        <f>_xlfn.XLOOKUP($A897,Cleaned_Hospital_Details!$A:$A,Cleaned_Hospital_Details!C:C)</f>
        <v>12105.32</v>
      </c>
      <c r="P897" s="8" t="str">
        <f>_xlfn.XLOOKUP($A897,Cleaned_Hospital_Details!$A:$A,Cleaned_Hospital_Details!D:D)</f>
        <v>Tier - 3</v>
      </c>
      <c r="Q897" s="8" t="str">
        <f>_xlfn.XLOOKUP($A897,Cleaned_Hospital_Details!$A:$A,Cleaned_Hospital_Details!E:E)</f>
        <v>Tier - 3</v>
      </c>
      <c r="R897" s="8" t="str">
        <f>_xlfn.XLOOKUP($A897,Cleaned_Hospital_Details!$A:$A,Cleaned_Hospital_Details!F:F)</f>
        <v>R1011</v>
      </c>
      <c r="S897" s="15">
        <f>_xlfn.XLOOKUP($A897,Cleaned_Hospital_Details!$A:$A,Cleaned_Hospital_Details!G:G)</f>
        <v>25136</v>
      </c>
      <c r="T897" s="8">
        <f>_xlfn.XLOOKUP($A897,Cleaned_Hospital_Details!$A:$A,Cleaned_Hospital_Details!H:H)</f>
        <v>54</v>
      </c>
      <c r="U897" s="8" t="str">
        <f>_xlfn.XLOOKUP($A897,Cleaned_Hospital_Details!$A:$A,Cleaned_Hospital_Details!I:I)</f>
        <v>Adult</v>
      </c>
      <c r="V897" t="str">
        <f t="shared" si="13"/>
        <v>Justyna Mudy-Mader</v>
      </c>
    </row>
    <row r="898" spans="1:22" ht="15.6" x14ac:dyDescent="0.3">
      <c r="A898" s="10" t="s">
        <v>934</v>
      </c>
      <c r="B898" s="8" t="str">
        <f>VLOOKUP(A898,Cleaned_Customer_Names!A897:D3232,2,0)</f>
        <v>Ms.</v>
      </c>
      <c r="C898" s="8" t="str">
        <f>VLOOKUP(A898,Cleaned_Customer_Names!A897:D3232,3,0)</f>
        <v>Lucille</v>
      </c>
      <c r="D898" s="8" t="str">
        <f>VLOOKUP($A898,Cleaned_Customer_Names!$A897:$D3232,4,0)</f>
        <v>Rogers</v>
      </c>
      <c r="E898" s="22">
        <f>VLOOKUP($A898,Cleaned_Medical_Exam!$A897:$J3232,2,0)</f>
        <v>28.88</v>
      </c>
      <c r="F898" s="24">
        <f>VLOOKUP($A898,Cleaned_Medical_Exam!$A897:$J3232,3,0)</f>
        <v>11.5</v>
      </c>
      <c r="G898" s="20" t="str">
        <f>VLOOKUP($A898,Cleaned_Medical_Exam!$A897:$J3232,4,0)</f>
        <v>No</v>
      </c>
      <c r="H898" s="20" t="str">
        <f>VLOOKUP($A898,Cleaned_Medical_Exam!$A897:$J3232,5,0)</f>
        <v>No</v>
      </c>
      <c r="I898" s="20" t="str">
        <f>VLOOKUP($A898,Cleaned_Medical_Exam!$A897:$J3232,6,0)</f>
        <v>No</v>
      </c>
      <c r="J898" s="48">
        <f>VLOOKUP($A898,Cleaned_Medical_Exam!$A897:$J3232,7,0)</f>
        <v>0</v>
      </c>
      <c r="K898" s="8" t="str">
        <f>VLOOKUP($A898,Cleaned_Medical_Exam!$A897:$J3232,8,0)</f>
        <v>No</v>
      </c>
      <c r="L898" s="20" t="str">
        <f>VLOOKUP($A898,Cleaned_Medical_Exam!$A897:$J3232,9,0)</f>
        <v>Overweight</v>
      </c>
      <c r="M898" s="20" t="str">
        <f>VLOOKUP($A898,Cleaned_Medical_Exam!$A897:$J3232,10,0)</f>
        <v>Diabetes</v>
      </c>
      <c r="N898" s="48">
        <f>_xlfn.XLOOKUP(A898,Cleaned_Hospital_Details!A:A,Cleaned_Hospital_Details!B:B)</f>
        <v>2</v>
      </c>
      <c r="O898" s="49">
        <f>_xlfn.XLOOKUP($A898,Cleaned_Hospital_Details!$A:$A,Cleaned_Hospital_Details!C:C)</f>
        <v>12096.65</v>
      </c>
      <c r="P898" s="8" t="str">
        <f>_xlfn.XLOOKUP($A898,Cleaned_Hospital_Details!$A:$A,Cleaned_Hospital_Details!D:D)</f>
        <v>Tier - 3</v>
      </c>
      <c r="Q898" s="8" t="str">
        <f>_xlfn.XLOOKUP($A898,Cleaned_Hospital_Details!$A:$A,Cleaned_Hospital_Details!E:E)</f>
        <v>Tier - 1</v>
      </c>
      <c r="R898" s="8" t="str">
        <f>_xlfn.XLOOKUP($A898,Cleaned_Hospital_Details!$A:$A,Cleaned_Hospital_Details!F:F)</f>
        <v>R1024</v>
      </c>
      <c r="S898" s="15">
        <f>_xlfn.XLOOKUP($A898,Cleaned_Hospital_Details!$A:$A,Cleaned_Hospital_Details!G:G)</f>
        <v>25181</v>
      </c>
      <c r="T898" s="8">
        <f>_xlfn.XLOOKUP($A898,Cleaned_Hospital_Details!$A:$A,Cleaned_Hospital_Details!H:H)</f>
        <v>54</v>
      </c>
      <c r="U898" s="8" t="str">
        <f>_xlfn.XLOOKUP($A898,Cleaned_Hospital_Details!$A:$A,Cleaned_Hospital_Details!I:I)</f>
        <v>Adult</v>
      </c>
      <c r="V898" t="str">
        <f t="shared" si="13"/>
        <v>Lucille Rogers</v>
      </c>
    </row>
    <row r="899" spans="1:22" ht="15.6" x14ac:dyDescent="0.3">
      <c r="A899" s="10" t="s">
        <v>935</v>
      </c>
      <c r="B899" s="8" t="str">
        <f>VLOOKUP(A899,Cleaned_Customer_Names!A898:D3233,2,0)</f>
        <v>Ms.</v>
      </c>
      <c r="C899" s="8" t="str">
        <f>VLOOKUP(A899,Cleaned_Customer_Names!A898:D3233,3,0)</f>
        <v>April</v>
      </c>
      <c r="D899" s="8" t="str">
        <f>VLOOKUP($A899,Cleaned_Customer_Names!$A898:$D3233,4,0)</f>
        <v>Woo</v>
      </c>
      <c r="E899" s="22">
        <f>VLOOKUP($A899,Cleaned_Medical_Exam!$A898:$J3233,2,0)</f>
        <v>23</v>
      </c>
      <c r="F899" s="24">
        <f>VLOOKUP($A899,Cleaned_Medical_Exam!$A898:$J3233,3,0)</f>
        <v>9.8800000000000008</v>
      </c>
      <c r="G899" s="20" t="str">
        <f>VLOOKUP($A899,Cleaned_Medical_Exam!$A898:$J3233,4,0)</f>
        <v>No</v>
      </c>
      <c r="H899" s="20" t="str">
        <f>VLOOKUP($A899,Cleaned_Medical_Exam!$A898:$J3233,5,0)</f>
        <v>No</v>
      </c>
      <c r="I899" s="20" t="str">
        <f>VLOOKUP($A899,Cleaned_Medical_Exam!$A898:$J3233,6,0)</f>
        <v>No</v>
      </c>
      <c r="J899" s="48">
        <f>VLOOKUP($A899,Cleaned_Medical_Exam!$A898:$J3233,7,0)</f>
        <v>0</v>
      </c>
      <c r="K899" s="8" t="str">
        <f>VLOOKUP($A899,Cleaned_Medical_Exam!$A898:$J3233,8,0)</f>
        <v>No</v>
      </c>
      <c r="L899" s="20" t="str">
        <f>VLOOKUP($A899,Cleaned_Medical_Exam!$A898:$J3233,9,0)</f>
        <v>Healthy Weight</v>
      </c>
      <c r="M899" s="20" t="str">
        <f>VLOOKUP($A899,Cleaned_Medical_Exam!$A898:$J3233,10,0)</f>
        <v>Diabetes</v>
      </c>
      <c r="N899" s="48">
        <f>_xlfn.XLOOKUP(A899,Cleaned_Hospital_Details!A:A,Cleaned_Hospital_Details!B:B)</f>
        <v>3</v>
      </c>
      <c r="O899" s="49">
        <f>_xlfn.XLOOKUP($A899,Cleaned_Hospital_Details!$A:$A,Cleaned_Hospital_Details!C:C)</f>
        <v>12094.48</v>
      </c>
      <c r="P899" s="8" t="str">
        <f>_xlfn.XLOOKUP($A899,Cleaned_Hospital_Details!$A:$A,Cleaned_Hospital_Details!D:D)</f>
        <v>Tier - 3</v>
      </c>
      <c r="Q899" s="8" t="str">
        <f>_xlfn.XLOOKUP($A899,Cleaned_Hospital_Details!$A:$A,Cleaned_Hospital_Details!E:E)</f>
        <v>Tier - 3</v>
      </c>
      <c r="R899" s="8" t="str">
        <f>_xlfn.XLOOKUP($A899,Cleaned_Hospital_Details!$A:$A,Cleaned_Hospital_Details!F:F)</f>
        <v>R1011</v>
      </c>
      <c r="S899" s="15">
        <f>_xlfn.XLOOKUP($A899,Cleaned_Hospital_Details!$A:$A,Cleaned_Hospital_Details!G:G)</f>
        <v>25010</v>
      </c>
      <c r="T899" s="8">
        <f>_xlfn.XLOOKUP($A899,Cleaned_Hospital_Details!$A:$A,Cleaned_Hospital_Details!H:H)</f>
        <v>54</v>
      </c>
      <c r="U899" s="8" t="str">
        <f>_xlfn.XLOOKUP($A899,Cleaned_Hospital_Details!$A:$A,Cleaned_Hospital_Details!I:I)</f>
        <v>Adult</v>
      </c>
      <c r="V899" t="str">
        <f t="shared" ref="V899:V962" si="14">_xlfn.CONCAT(C899, " ", D899)</f>
        <v>April Woo</v>
      </c>
    </row>
    <row r="900" spans="1:22" ht="15.6" x14ac:dyDescent="0.3">
      <c r="A900" s="10" t="s">
        <v>936</v>
      </c>
      <c r="B900" s="8" t="str">
        <f>VLOOKUP(A900,Cleaned_Customer_Names!A899:D3234,2,0)</f>
        <v>Mr.</v>
      </c>
      <c r="C900" s="8" t="str">
        <f>VLOOKUP(A900,Cleaned_Customer_Names!A899:D3234,3,0)</f>
        <v>Robert</v>
      </c>
      <c r="D900" s="8" t="str">
        <f>VLOOKUP($A900,Cleaned_Customer_Names!$A899:$D3234,4,0)</f>
        <v>Walsh</v>
      </c>
      <c r="E900" s="22">
        <f>VLOOKUP($A900,Cleaned_Medical_Exam!$A899:$J3234,2,0)</f>
        <v>38.25</v>
      </c>
      <c r="F900" s="24">
        <f>VLOOKUP($A900,Cleaned_Medical_Exam!$A899:$J3234,3,0)</f>
        <v>6.2</v>
      </c>
      <c r="G900" s="20" t="str">
        <f>VLOOKUP($A900,Cleaned_Medical_Exam!$A899:$J3234,4,0)</f>
        <v>No</v>
      </c>
      <c r="H900" s="20" t="str">
        <f>VLOOKUP($A900,Cleaned_Medical_Exam!$A899:$J3234,5,0)</f>
        <v>No</v>
      </c>
      <c r="I900" s="20" t="str">
        <f>VLOOKUP($A900,Cleaned_Medical_Exam!$A899:$J3234,6,0)</f>
        <v>No</v>
      </c>
      <c r="J900" s="48">
        <f>VLOOKUP($A900,Cleaned_Medical_Exam!$A899:$J3234,7,0)</f>
        <v>1</v>
      </c>
      <c r="K900" s="8" t="str">
        <f>VLOOKUP($A900,Cleaned_Medical_Exam!$A899:$J3234,8,0)</f>
        <v>No</v>
      </c>
      <c r="L900" s="20" t="str">
        <f>VLOOKUP($A900,Cleaned_Medical_Exam!$A899:$J3234,9,0)</f>
        <v>Obesity</v>
      </c>
      <c r="M900" s="20" t="str">
        <f>VLOOKUP($A900,Cleaned_Medical_Exam!$A899:$J3234,10,0)</f>
        <v>Prediabetes</v>
      </c>
      <c r="N900" s="48">
        <f>_xlfn.XLOOKUP(A900,Cleaned_Hospital_Details!A:A,Cleaned_Hospital_Details!B:B)</f>
        <v>3</v>
      </c>
      <c r="O900" s="49">
        <f>_xlfn.XLOOKUP($A900,Cleaned_Hospital_Details!$A:$A,Cleaned_Hospital_Details!C:C)</f>
        <v>12091.34</v>
      </c>
      <c r="P900" s="8" t="str">
        <f>_xlfn.XLOOKUP($A900,Cleaned_Hospital_Details!$A:$A,Cleaned_Hospital_Details!D:D)</f>
        <v>Tier - 3</v>
      </c>
      <c r="Q900" s="8" t="str">
        <f>_xlfn.XLOOKUP($A900,Cleaned_Hospital_Details!$A:$A,Cleaned_Hospital_Details!E:E)</f>
        <v>Tier - 2</v>
      </c>
      <c r="R900" s="8" t="str">
        <f>_xlfn.XLOOKUP($A900,Cleaned_Hospital_Details!$A:$A,Cleaned_Hospital_Details!F:F)</f>
        <v>R1022</v>
      </c>
      <c r="S900" s="15">
        <f>_xlfn.XLOOKUP($A900,Cleaned_Hospital_Details!$A:$A,Cleaned_Hospital_Details!G:G)</f>
        <v>30927</v>
      </c>
      <c r="T900" s="8">
        <f>_xlfn.XLOOKUP($A900,Cleaned_Hospital_Details!$A:$A,Cleaned_Hospital_Details!H:H)</f>
        <v>38</v>
      </c>
      <c r="U900" s="8" t="str">
        <f>_xlfn.XLOOKUP($A900,Cleaned_Hospital_Details!$A:$A,Cleaned_Hospital_Details!I:I)</f>
        <v>Adult</v>
      </c>
      <c r="V900" t="str">
        <f t="shared" si="14"/>
        <v>Robert Walsh</v>
      </c>
    </row>
    <row r="901" spans="1:22" ht="15.6" x14ac:dyDescent="0.3">
      <c r="A901" s="10" t="s">
        <v>937</v>
      </c>
      <c r="B901" s="8" t="str">
        <f>VLOOKUP(A901,Cleaned_Customer_Names!A900:D3235,2,0)</f>
        <v>Mrs.</v>
      </c>
      <c r="C901" s="8" t="str">
        <f>VLOOKUP(A901,Cleaned_Customer_Names!A900:D3235,3,0)</f>
        <v>Alyssa</v>
      </c>
      <c r="D901" s="8" t="str">
        <f>VLOOKUP($A901,Cleaned_Customer_Names!$A900:$D3235,4,0)</f>
        <v>White</v>
      </c>
      <c r="E901" s="22">
        <f>VLOOKUP($A901,Cleaned_Medical_Exam!$A900:$J3235,2,0)</f>
        <v>39.25</v>
      </c>
      <c r="F901" s="24">
        <f>VLOOKUP($A901,Cleaned_Medical_Exam!$A900:$J3235,3,0)</f>
        <v>8.41</v>
      </c>
      <c r="G901" s="20" t="str">
        <f>VLOOKUP($A901,Cleaned_Medical_Exam!$A900:$J3235,4,0)</f>
        <v>Yes</v>
      </c>
      <c r="H901" s="20" t="str">
        <f>VLOOKUP($A901,Cleaned_Medical_Exam!$A900:$J3235,5,0)</f>
        <v>No</v>
      </c>
      <c r="I901" s="20" t="str">
        <f>VLOOKUP($A901,Cleaned_Medical_Exam!$A900:$J3235,6,0)</f>
        <v>No</v>
      </c>
      <c r="J901" s="48">
        <f>VLOOKUP($A901,Cleaned_Medical_Exam!$A900:$J3235,7,0)</f>
        <v>1</v>
      </c>
      <c r="K901" s="8" t="str">
        <f>VLOOKUP($A901,Cleaned_Medical_Exam!$A900:$J3235,8,0)</f>
        <v>No</v>
      </c>
      <c r="L901" s="20" t="str">
        <f>VLOOKUP($A901,Cleaned_Medical_Exam!$A900:$J3235,9,0)</f>
        <v>Obesity</v>
      </c>
      <c r="M901" s="20" t="str">
        <f>VLOOKUP($A901,Cleaned_Medical_Exam!$A900:$J3235,10,0)</f>
        <v>Diabetes</v>
      </c>
      <c r="N901" s="48">
        <f>_xlfn.XLOOKUP(A901,Cleaned_Hospital_Details!A:A,Cleaned_Hospital_Details!B:B)</f>
        <v>3</v>
      </c>
      <c r="O901" s="49">
        <f>_xlfn.XLOOKUP($A901,Cleaned_Hospital_Details!$A:$A,Cleaned_Hospital_Details!C:C)</f>
        <v>12048.13</v>
      </c>
      <c r="P901" s="8" t="str">
        <f>_xlfn.XLOOKUP($A901,Cleaned_Hospital_Details!$A:$A,Cleaned_Hospital_Details!D:D)</f>
        <v>Tier - 3</v>
      </c>
      <c r="Q901" s="8" t="str">
        <f>_xlfn.XLOOKUP($A901,Cleaned_Hospital_Details!$A:$A,Cleaned_Hospital_Details!E:E)</f>
        <v>Tier - 2</v>
      </c>
      <c r="R901" s="8" t="str">
        <f>_xlfn.XLOOKUP($A901,Cleaned_Hospital_Details!$A:$A,Cleaned_Hospital_Details!F:F)</f>
        <v>R1026</v>
      </c>
      <c r="S901" s="15">
        <f>_xlfn.XLOOKUP($A901,Cleaned_Hospital_Details!$A:$A,Cleaned_Hospital_Details!G:G)</f>
        <v>31662</v>
      </c>
      <c r="T901" s="8">
        <f>_xlfn.XLOOKUP($A901,Cleaned_Hospital_Details!$A:$A,Cleaned_Hospital_Details!H:H)</f>
        <v>36</v>
      </c>
      <c r="U901" s="8" t="str">
        <f>_xlfn.XLOOKUP($A901,Cleaned_Hospital_Details!$A:$A,Cleaned_Hospital_Details!I:I)</f>
        <v>Adult</v>
      </c>
      <c r="V901" t="str">
        <f t="shared" si="14"/>
        <v>Alyssa White</v>
      </c>
    </row>
    <row r="902" spans="1:22" ht="15.6" x14ac:dyDescent="0.3">
      <c r="A902" s="10" t="s">
        <v>938</v>
      </c>
      <c r="B902" s="8" t="str">
        <f>VLOOKUP(A902,Cleaned_Customer_Names!A901:D3236,2,0)</f>
        <v>Ms.</v>
      </c>
      <c r="C902" s="8" t="str">
        <f>VLOOKUP(A902,Cleaned_Customer_Names!A901:D3236,3,0)</f>
        <v>Jessica</v>
      </c>
      <c r="D902" s="8" t="str">
        <f>VLOOKUP($A902,Cleaned_Customer_Names!$A901:$D3236,4,0)</f>
        <v>Sheppard</v>
      </c>
      <c r="E902" s="22">
        <f>VLOOKUP($A902,Cleaned_Medical_Exam!$A901:$J3236,2,0)</f>
        <v>26.6</v>
      </c>
      <c r="F902" s="24">
        <f>VLOOKUP($A902,Cleaned_Medical_Exam!$A901:$J3236,3,0)</f>
        <v>5.07</v>
      </c>
      <c r="G902" s="20" t="str">
        <f>VLOOKUP($A902,Cleaned_Medical_Exam!$A901:$J3236,4,0)</f>
        <v>Yes</v>
      </c>
      <c r="H902" s="20" t="str">
        <f>VLOOKUP($A902,Cleaned_Medical_Exam!$A901:$J3236,5,0)</f>
        <v>No</v>
      </c>
      <c r="I902" s="20" t="str">
        <f>VLOOKUP($A902,Cleaned_Medical_Exam!$A901:$J3236,6,0)</f>
        <v>No</v>
      </c>
      <c r="J902" s="48">
        <f>VLOOKUP($A902,Cleaned_Medical_Exam!$A901:$J3236,7,0)</f>
        <v>2</v>
      </c>
      <c r="K902" s="8" t="str">
        <f>VLOOKUP($A902,Cleaned_Medical_Exam!$A901:$J3236,8,0)</f>
        <v>No</v>
      </c>
      <c r="L902" s="20" t="str">
        <f>VLOOKUP($A902,Cleaned_Medical_Exam!$A901:$J3236,9,0)</f>
        <v>Overweight</v>
      </c>
      <c r="M902" s="20" t="str">
        <f>VLOOKUP($A902,Cleaned_Medical_Exam!$A901:$J3236,10,0)</f>
        <v>Normal</v>
      </c>
      <c r="N902" s="48">
        <f>_xlfn.XLOOKUP(A902,Cleaned_Hospital_Details!A:A,Cleaned_Hospital_Details!B:B)</f>
        <v>1</v>
      </c>
      <c r="O902" s="49">
        <f>_xlfn.XLOOKUP($A902,Cleaned_Hospital_Details!$A:$A,Cleaned_Hospital_Details!C:C)</f>
        <v>12044.34</v>
      </c>
      <c r="P902" s="8" t="str">
        <f>_xlfn.XLOOKUP($A902,Cleaned_Hospital_Details!$A:$A,Cleaned_Hospital_Details!D:D)</f>
        <v>Tier - 3</v>
      </c>
      <c r="Q902" s="8" t="str">
        <f>_xlfn.XLOOKUP($A902,Cleaned_Hospital_Details!$A:$A,Cleaned_Hospital_Details!E:E)</f>
        <v>Tier - 1</v>
      </c>
      <c r="R902" s="8" t="str">
        <f>_xlfn.XLOOKUP($A902,Cleaned_Hospital_Details!$A:$A,Cleaned_Hospital_Details!F:F)</f>
        <v>R1012</v>
      </c>
      <c r="S902" s="15">
        <f>_xlfn.XLOOKUP($A902,Cleaned_Hospital_Details!$A:$A,Cleaned_Hospital_Details!G:G)</f>
        <v>24435</v>
      </c>
      <c r="T902" s="8">
        <f>_xlfn.XLOOKUP($A902,Cleaned_Hospital_Details!$A:$A,Cleaned_Hospital_Details!H:H)</f>
        <v>56</v>
      </c>
      <c r="U902" s="8" t="str">
        <f>_xlfn.XLOOKUP($A902,Cleaned_Hospital_Details!$A:$A,Cleaned_Hospital_Details!I:I)</f>
        <v>Old</v>
      </c>
      <c r="V902" t="str">
        <f t="shared" si="14"/>
        <v>Jessica Sheppard</v>
      </c>
    </row>
    <row r="903" spans="1:22" ht="15.6" x14ac:dyDescent="0.3">
      <c r="A903" s="10" t="s">
        <v>939</v>
      </c>
      <c r="B903" s="8" t="str">
        <f>VLOOKUP(A903,Cleaned_Customer_Names!A902:D3237,2,0)</f>
        <v>Mr.</v>
      </c>
      <c r="C903" s="8" t="str">
        <f>VLOOKUP(A903,Cleaned_Customer_Names!A902:D3237,3,0)</f>
        <v>Patrick</v>
      </c>
      <c r="D903" s="8" t="str">
        <f>VLOOKUP($A903,Cleaned_Customer_Names!$A902:$D3237,4,0)</f>
        <v>Doran</v>
      </c>
      <c r="E903" s="22">
        <f>VLOOKUP($A903,Cleaned_Medical_Exam!$A902:$J3237,2,0)</f>
        <v>35.700000000000003</v>
      </c>
      <c r="F903" s="24">
        <f>VLOOKUP($A903,Cleaned_Medical_Exam!$A902:$J3237,3,0)</f>
        <v>4.0599999999999996</v>
      </c>
      <c r="G903" s="20" t="str">
        <f>VLOOKUP($A903,Cleaned_Medical_Exam!$A902:$J3237,4,0)</f>
        <v>No</v>
      </c>
      <c r="H903" s="20" t="str">
        <f>VLOOKUP($A903,Cleaned_Medical_Exam!$A902:$J3237,5,0)</f>
        <v>No</v>
      </c>
      <c r="I903" s="20" t="str">
        <f>VLOOKUP($A903,Cleaned_Medical_Exam!$A902:$J3237,6,0)</f>
        <v>Yes</v>
      </c>
      <c r="J903" s="48">
        <f>VLOOKUP($A903,Cleaned_Medical_Exam!$A902:$J3237,7,0)</f>
        <v>1</v>
      </c>
      <c r="K903" s="8" t="str">
        <f>VLOOKUP($A903,Cleaned_Medical_Exam!$A902:$J3237,8,0)</f>
        <v>No</v>
      </c>
      <c r="L903" s="20" t="str">
        <f>VLOOKUP($A903,Cleaned_Medical_Exam!$A902:$J3237,9,0)</f>
        <v>Obesity</v>
      </c>
      <c r="M903" s="20" t="str">
        <f>VLOOKUP($A903,Cleaned_Medical_Exam!$A902:$J3237,10,0)</f>
        <v>Normal</v>
      </c>
      <c r="N903" s="48">
        <f>_xlfn.XLOOKUP(A903,Cleaned_Hospital_Details!A:A,Cleaned_Hospital_Details!B:B)</f>
        <v>2</v>
      </c>
      <c r="O903" s="49">
        <f>_xlfn.XLOOKUP($A903,Cleaned_Hospital_Details!$A:$A,Cleaned_Hospital_Details!C:C)</f>
        <v>12035.18</v>
      </c>
      <c r="P903" s="8" t="str">
        <f>_xlfn.XLOOKUP($A903,Cleaned_Hospital_Details!$A:$A,Cleaned_Hospital_Details!D:D)</f>
        <v>Tier - 3</v>
      </c>
      <c r="Q903" s="8" t="str">
        <f>_xlfn.XLOOKUP($A903,Cleaned_Hospital_Details!$A:$A,Cleaned_Hospital_Details!E:E)</f>
        <v>Tier - 3</v>
      </c>
      <c r="R903" s="8" t="str">
        <f>_xlfn.XLOOKUP($A903,Cleaned_Hospital_Details!$A:$A,Cleaned_Hospital_Details!F:F)</f>
        <v>R1021</v>
      </c>
      <c r="S903" s="15">
        <f>_xlfn.XLOOKUP($A903,Cleaned_Hospital_Details!$A:$A,Cleaned_Hospital_Details!G:G)</f>
        <v>29144</v>
      </c>
      <c r="T903" s="8">
        <f>_xlfn.XLOOKUP($A903,Cleaned_Hospital_Details!$A:$A,Cleaned_Hospital_Details!H:H)</f>
        <v>43</v>
      </c>
      <c r="U903" s="8" t="str">
        <f>_xlfn.XLOOKUP($A903,Cleaned_Hospital_Details!$A:$A,Cleaned_Hospital_Details!I:I)</f>
        <v>Adult</v>
      </c>
      <c r="V903" t="str">
        <f t="shared" si="14"/>
        <v>Patrick Doran</v>
      </c>
    </row>
    <row r="904" spans="1:22" ht="15.6" x14ac:dyDescent="0.3">
      <c r="A904" s="10" t="s">
        <v>940</v>
      </c>
      <c r="B904" s="8" t="str">
        <f>VLOOKUP(A904,Cleaned_Customer_Names!A903:D3238,2,0)</f>
        <v>Ms.</v>
      </c>
      <c r="C904" s="8" t="str">
        <f>VLOOKUP(A904,Cleaned_Customer_Names!A903:D3238,3,0)</f>
        <v>Emilie</v>
      </c>
      <c r="D904" s="8" t="str">
        <f>VLOOKUP($A904,Cleaned_Customer_Names!$A903:$D3238,4,0)</f>
        <v>Labrosse</v>
      </c>
      <c r="E904" s="22">
        <f>VLOOKUP($A904,Cleaned_Medical_Exam!$A903:$J3238,2,0)</f>
        <v>20.100000000000001</v>
      </c>
      <c r="F904" s="24">
        <f>VLOOKUP($A904,Cleaned_Medical_Exam!$A903:$J3238,3,0)</f>
        <v>10.52</v>
      </c>
      <c r="G904" s="20" t="str">
        <f>VLOOKUP($A904,Cleaned_Medical_Exam!$A903:$J3238,4,0)</f>
        <v>No</v>
      </c>
      <c r="H904" s="20" t="str">
        <f>VLOOKUP($A904,Cleaned_Medical_Exam!$A903:$J3238,5,0)</f>
        <v>No</v>
      </c>
      <c r="I904" s="20" t="str">
        <f>VLOOKUP($A904,Cleaned_Medical_Exam!$A903:$J3238,6,0)</f>
        <v>No</v>
      </c>
      <c r="J904" s="48">
        <f>VLOOKUP($A904,Cleaned_Medical_Exam!$A903:$J3238,7,0)</f>
        <v>0</v>
      </c>
      <c r="K904" s="8" t="str">
        <f>VLOOKUP($A904,Cleaned_Medical_Exam!$A903:$J3238,8,0)</f>
        <v>No</v>
      </c>
      <c r="L904" s="20" t="str">
        <f>VLOOKUP($A904,Cleaned_Medical_Exam!$A903:$J3238,9,0)</f>
        <v>Healthy Weight</v>
      </c>
      <c r="M904" s="20" t="str">
        <f>VLOOKUP($A904,Cleaned_Medical_Exam!$A903:$J3238,10,0)</f>
        <v>Diabetes</v>
      </c>
      <c r="N904" s="48">
        <f>_xlfn.XLOOKUP(A904,Cleaned_Hospital_Details!A:A,Cleaned_Hospital_Details!B:B)</f>
        <v>1</v>
      </c>
      <c r="O904" s="49">
        <f>_xlfn.XLOOKUP($A904,Cleaned_Hospital_Details!$A:$A,Cleaned_Hospital_Details!C:C)</f>
        <v>12032.33</v>
      </c>
      <c r="P904" s="8" t="str">
        <f>_xlfn.XLOOKUP($A904,Cleaned_Hospital_Details!$A:$A,Cleaned_Hospital_Details!D:D)</f>
        <v>Tier - 3</v>
      </c>
      <c r="Q904" s="8" t="str">
        <f>_xlfn.XLOOKUP($A904,Cleaned_Hospital_Details!$A:$A,Cleaned_Hospital_Details!E:E)</f>
        <v>Tier - 1</v>
      </c>
      <c r="R904" s="8" t="str">
        <f>_xlfn.XLOOKUP($A904,Cleaned_Hospital_Details!$A:$A,Cleaned_Hospital_Details!F:F)</f>
        <v>R1011</v>
      </c>
      <c r="S904" s="15">
        <f>_xlfn.XLOOKUP($A904,Cleaned_Hospital_Details!$A:$A,Cleaned_Hospital_Details!G:G)</f>
        <v>24044</v>
      </c>
      <c r="T904" s="8">
        <f>_xlfn.XLOOKUP($A904,Cleaned_Hospital_Details!$A:$A,Cleaned_Hospital_Details!H:H)</f>
        <v>57</v>
      </c>
      <c r="U904" s="8" t="str">
        <f>_xlfn.XLOOKUP($A904,Cleaned_Hospital_Details!$A:$A,Cleaned_Hospital_Details!I:I)</f>
        <v>Old</v>
      </c>
      <c r="V904" t="str">
        <f t="shared" si="14"/>
        <v>Emilie Labrosse</v>
      </c>
    </row>
    <row r="905" spans="1:22" ht="15.6" x14ac:dyDescent="0.3">
      <c r="A905" s="10" t="s">
        <v>941</v>
      </c>
      <c r="B905" s="8" t="str">
        <f>VLOOKUP(A905,Cleaned_Customer_Names!A904:D3239,2,0)</f>
        <v>Ms.</v>
      </c>
      <c r="C905" s="8" t="str">
        <f>VLOOKUP(A905,Cleaned_Customer_Names!A904:D3239,3,0)</f>
        <v>Caitlin</v>
      </c>
      <c r="D905" s="8" t="str">
        <f>VLOOKUP($A905,Cleaned_Customer_Names!$A904:$D3239,4,0)</f>
        <v>Thomas</v>
      </c>
      <c r="E905" s="22">
        <f>VLOOKUP($A905,Cleaned_Medical_Exam!$A904:$J3239,2,0)</f>
        <v>22.23</v>
      </c>
      <c r="F905" s="24">
        <f>VLOOKUP($A905,Cleaned_Medical_Exam!$A904:$J3239,3,0)</f>
        <v>9.65</v>
      </c>
      <c r="G905" s="20" t="str">
        <f>VLOOKUP($A905,Cleaned_Medical_Exam!$A904:$J3239,4,0)</f>
        <v>No</v>
      </c>
      <c r="H905" s="20" t="str">
        <f>VLOOKUP($A905,Cleaned_Medical_Exam!$A904:$J3239,5,0)</f>
        <v>No</v>
      </c>
      <c r="I905" s="20" t="str">
        <f>VLOOKUP($A905,Cleaned_Medical_Exam!$A904:$J3239,6,0)</f>
        <v>No</v>
      </c>
      <c r="J905" s="48">
        <f>VLOOKUP($A905,Cleaned_Medical_Exam!$A904:$J3239,7,0)</f>
        <v>0</v>
      </c>
      <c r="K905" s="8" t="str">
        <f>VLOOKUP($A905,Cleaned_Medical_Exam!$A904:$J3239,8,0)</f>
        <v>No</v>
      </c>
      <c r="L905" s="20" t="str">
        <f>VLOOKUP($A905,Cleaned_Medical_Exam!$A904:$J3239,9,0)</f>
        <v>Healthy Weight</v>
      </c>
      <c r="M905" s="20" t="str">
        <f>VLOOKUP($A905,Cleaned_Medical_Exam!$A904:$J3239,10,0)</f>
        <v>Diabetes</v>
      </c>
      <c r="N905" s="48">
        <f>_xlfn.XLOOKUP(A905,Cleaned_Hospital_Details!A:A,Cleaned_Hospital_Details!B:B)</f>
        <v>0</v>
      </c>
      <c r="O905" s="49">
        <f>_xlfn.XLOOKUP($A905,Cleaned_Hospital_Details!$A:$A,Cleaned_Hospital_Details!C:C)</f>
        <v>12029.29</v>
      </c>
      <c r="P905" s="8" t="str">
        <f>_xlfn.XLOOKUP($A905,Cleaned_Hospital_Details!$A:$A,Cleaned_Hospital_Details!D:D)</f>
        <v>Tier - 3</v>
      </c>
      <c r="Q905" s="8" t="str">
        <f>_xlfn.XLOOKUP($A905,Cleaned_Hospital_Details!$A:$A,Cleaned_Hospital_Details!E:E)</f>
        <v>Tier - 2</v>
      </c>
      <c r="R905" s="8" t="str">
        <f>_xlfn.XLOOKUP($A905,Cleaned_Hospital_Details!$A:$A,Cleaned_Hospital_Details!F:F)</f>
        <v>R1024</v>
      </c>
      <c r="S905" s="15">
        <f>_xlfn.XLOOKUP($A905,Cleaned_Hospital_Details!$A:$A,Cleaned_Hospital_Details!G:G)</f>
        <v>23902</v>
      </c>
      <c r="T905" s="8">
        <f>_xlfn.XLOOKUP($A905,Cleaned_Hospital_Details!$A:$A,Cleaned_Hospital_Details!H:H)</f>
        <v>57</v>
      </c>
      <c r="U905" s="8" t="str">
        <f>_xlfn.XLOOKUP($A905,Cleaned_Hospital_Details!$A:$A,Cleaned_Hospital_Details!I:I)</f>
        <v>Old</v>
      </c>
      <c r="V905" t="str">
        <f t="shared" si="14"/>
        <v>Caitlin Thomas</v>
      </c>
    </row>
    <row r="906" spans="1:22" ht="15.6" x14ac:dyDescent="0.3">
      <c r="A906" s="10" t="s">
        <v>942</v>
      </c>
      <c r="B906" s="8" t="str">
        <f>VLOOKUP(A906,Cleaned_Customer_Names!A905:D3240,2,0)</f>
        <v>Mr.</v>
      </c>
      <c r="C906" s="8" t="str">
        <f>VLOOKUP(A906,Cleaned_Customer_Names!A905:D3240,3,0)</f>
        <v>Joseph</v>
      </c>
      <c r="D906" s="8" t="str">
        <f>VLOOKUP($A906,Cleaned_Customer_Names!$A905:$D3240,4,0)</f>
        <v>Lesniak</v>
      </c>
      <c r="E906" s="22">
        <f>VLOOKUP($A906,Cleaned_Medical_Exam!$A905:$J3240,2,0)</f>
        <v>36.47</v>
      </c>
      <c r="F906" s="24">
        <f>VLOOKUP($A906,Cleaned_Medical_Exam!$A905:$J3240,3,0)</f>
        <v>6.21</v>
      </c>
      <c r="G906" s="20" t="str">
        <f>VLOOKUP($A906,Cleaned_Medical_Exam!$A905:$J3240,4,0)</f>
        <v>No</v>
      </c>
      <c r="H906" s="20" t="str">
        <f>VLOOKUP($A906,Cleaned_Medical_Exam!$A905:$J3240,5,0)</f>
        <v>No</v>
      </c>
      <c r="I906" s="20" t="str">
        <f>VLOOKUP($A906,Cleaned_Medical_Exam!$A905:$J3240,6,0)</f>
        <v>No</v>
      </c>
      <c r="J906" s="48">
        <f>VLOOKUP($A906,Cleaned_Medical_Exam!$A905:$J3240,7,0)</f>
        <v>0</v>
      </c>
      <c r="K906" s="8" t="str">
        <f>VLOOKUP($A906,Cleaned_Medical_Exam!$A905:$J3240,8,0)</f>
        <v>No</v>
      </c>
      <c r="L906" s="20" t="str">
        <f>VLOOKUP($A906,Cleaned_Medical_Exam!$A905:$J3240,9,0)</f>
        <v>Obesity</v>
      </c>
      <c r="M906" s="20" t="str">
        <f>VLOOKUP($A906,Cleaned_Medical_Exam!$A905:$J3240,10,0)</f>
        <v>Prediabetes</v>
      </c>
      <c r="N906" s="48">
        <f>_xlfn.XLOOKUP(A906,Cleaned_Hospital_Details!A:A,Cleaned_Hospital_Details!B:B)</f>
        <v>3</v>
      </c>
      <c r="O906" s="49">
        <f>_xlfn.XLOOKUP($A906,Cleaned_Hospital_Details!$A:$A,Cleaned_Hospital_Details!C:C)</f>
        <v>12001.29</v>
      </c>
      <c r="P906" s="8" t="str">
        <f>_xlfn.XLOOKUP($A906,Cleaned_Hospital_Details!$A:$A,Cleaned_Hospital_Details!D:D)</f>
        <v>Tier - 3</v>
      </c>
      <c r="Q906" s="8" t="str">
        <f>_xlfn.XLOOKUP($A906,Cleaned_Hospital_Details!$A:$A,Cleaned_Hospital_Details!E:E)</f>
        <v>Tier - 3</v>
      </c>
      <c r="R906" s="8" t="str">
        <f>_xlfn.XLOOKUP($A906,Cleaned_Hospital_Details!$A:$A,Cleaned_Hospital_Details!F:F)</f>
        <v>R1021</v>
      </c>
      <c r="S906" s="15">
        <f>_xlfn.XLOOKUP($A906,Cleaned_Hospital_Details!$A:$A,Cleaned_Hospital_Details!G:G)</f>
        <v>30241</v>
      </c>
      <c r="T906" s="8">
        <f>_xlfn.XLOOKUP($A906,Cleaned_Hospital_Details!$A:$A,Cleaned_Hospital_Details!H:H)</f>
        <v>40</v>
      </c>
      <c r="U906" s="8" t="str">
        <f>_xlfn.XLOOKUP($A906,Cleaned_Hospital_Details!$A:$A,Cleaned_Hospital_Details!I:I)</f>
        <v>Adult</v>
      </c>
      <c r="V906" t="str">
        <f t="shared" si="14"/>
        <v>Joseph Lesniak</v>
      </c>
    </row>
    <row r="907" spans="1:22" ht="15.6" x14ac:dyDescent="0.3">
      <c r="A907" s="10" t="s">
        <v>943</v>
      </c>
      <c r="B907" s="8" t="str">
        <f>VLOOKUP(A907,Cleaned_Customer_Names!A906:D3241,2,0)</f>
        <v>Ms.</v>
      </c>
      <c r="C907" s="8" t="str">
        <f>VLOOKUP(A907,Cleaned_Customer_Names!A906:D3241,3,0)</f>
        <v>Wendy</v>
      </c>
      <c r="D907" s="8" t="str">
        <f>VLOOKUP($A907,Cleaned_Customer_Names!$A906:$D3241,4,0)</f>
        <v>Prowse</v>
      </c>
      <c r="E907" s="22">
        <f>VLOOKUP($A907,Cleaned_Medical_Exam!$A906:$J3241,2,0)</f>
        <v>49.64</v>
      </c>
      <c r="F907" s="24">
        <f>VLOOKUP($A907,Cleaned_Medical_Exam!$A906:$J3241,3,0)</f>
        <v>4.76</v>
      </c>
      <c r="G907" s="20" t="str">
        <f>VLOOKUP($A907,Cleaned_Medical_Exam!$A906:$J3241,4,0)</f>
        <v>No</v>
      </c>
      <c r="H907" s="20" t="str">
        <f>VLOOKUP($A907,Cleaned_Medical_Exam!$A906:$J3241,5,0)</f>
        <v>No</v>
      </c>
      <c r="I907" s="20" t="str">
        <f>VLOOKUP($A907,Cleaned_Medical_Exam!$A906:$J3241,6,0)</f>
        <v>Yes</v>
      </c>
      <c r="J907" s="48">
        <f>VLOOKUP($A907,Cleaned_Medical_Exam!$A906:$J3241,7,0)</f>
        <v>1</v>
      </c>
      <c r="K907" s="8" t="str">
        <f>VLOOKUP($A907,Cleaned_Medical_Exam!$A906:$J3241,8,0)</f>
        <v>No</v>
      </c>
      <c r="L907" s="20" t="str">
        <f>VLOOKUP($A907,Cleaned_Medical_Exam!$A906:$J3241,9,0)</f>
        <v>Obesity</v>
      </c>
      <c r="M907" s="20" t="str">
        <f>VLOOKUP($A907,Cleaned_Medical_Exam!$A906:$J3241,10,0)</f>
        <v>Normal</v>
      </c>
      <c r="N907" s="48">
        <f>_xlfn.XLOOKUP(A907,Cleaned_Hospital_Details!A:A,Cleaned_Hospital_Details!B:B)</f>
        <v>0</v>
      </c>
      <c r="O907" s="49">
        <f>_xlfn.XLOOKUP($A907,Cleaned_Hospital_Details!$A:$A,Cleaned_Hospital_Details!C:C)</f>
        <v>11994.89</v>
      </c>
      <c r="P907" s="8" t="str">
        <f>_xlfn.XLOOKUP($A907,Cleaned_Hospital_Details!$A:$A,Cleaned_Hospital_Details!D:D)</f>
        <v>Tier - 3</v>
      </c>
      <c r="Q907" s="8" t="str">
        <f>_xlfn.XLOOKUP($A907,Cleaned_Hospital_Details!$A:$A,Cleaned_Hospital_Details!E:E)</f>
        <v>Tier - 2</v>
      </c>
      <c r="R907" s="8" t="str">
        <f>_xlfn.XLOOKUP($A907,Cleaned_Hospital_Details!$A:$A,Cleaned_Hospital_Details!F:F)</f>
        <v>R1012</v>
      </c>
      <c r="S907" s="15">
        <f>_xlfn.XLOOKUP($A907,Cleaned_Hospital_Details!$A:$A,Cleaned_Hospital_Details!G:G)</f>
        <v>34315</v>
      </c>
      <c r="T907" s="8">
        <f>_xlfn.XLOOKUP($A907,Cleaned_Hospital_Details!$A:$A,Cleaned_Hospital_Details!H:H)</f>
        <v>29</v>
      </c>
      <c r="U907" s="8" t="str">
        <f>_xlfn.XLOOKUP($A907,Cleaned_Hospital_Details!$A:$A,Cleaned_Hospital_Details!I:I)</f>
        <v>Adult</v>
      </c>
      <c r="V907" t="str">
        <f t="shared" si="14"/>
        <v>Wendy Prowse</v>
      </c>
    </row>
    <row r="908" spans="1:22" ht="15.6" x14ac:dyDescent="0.3">
      <c r="A908" s="10" t="s">
        <v>944</v>
      </c>
      <c r="B908" s="8" t="str">
        <f>VLOOKUP(A908,Cleaned_Customer_Names!A907:D3242,2,0)</f>
        <v>Mrs.</v>
      </c>
      <c r="C908" s="8" t="str">
        <f>VLOOKUP(A908,Cleaned_Customer_Names!A907:D3242,3,0)</f>
        <v>Leah</v>
      </c>
      <c r="D908" s="8" t="str">
        <f>VLOOKUP($A908,Cleaned_Customer_Names!$A907:$D3242,4,0)</f>
        <v>Seigel</v>
      </c>
      <c r="E908" s="22">
        <f>VLOOKUP($A908,Cleaned_Medical_Exam!$A907:$J3242,2,0)</f>
        <v>36.799999999999997</v>
      </c>
      <c r="F908" s="24">
        <f>VLOOKUP($A908,Cleaned_Medical_Exam!$A907:$J3242,3,0)</f>
        <v>5.73</v>
      </c>
      <c r="G908" s="20" t="str">
        <f>VLOOKUP($A908,Cleaned_Medical_Exam!$A907:$J3242,4,0)</f>
        <v>Yes</v>
      </c>
      <c r="H908" s="20" t="str">
        <f>VLOOKUP($A908,Cleaned_Medical_Exam!$A907:$J3242,5,0)</f>
        <v>No</v>
      </c>
      <c r="I908" s="20" t="str">
        <f>VLOOKUP($A908,Cleaned_Medical_Exam!$A907:$J3242,6,0)</f>
        <v>Yes</v>
      </c>
      <c r="J908" s="48">
        <f>VLOOKUP($A908,Cleaned_Medical_Exam!$A907:$J3242,7,0)</f>
        <v>1</v>
      </c>
      <c r="K908" s="8" t="str">
        <f>VLOOKUP($A908,Cleaned_Medical_Exam!$A907:$J3242,8,0)</f>
        <v>No</v>
      </c>
      <c r="L908" s="20" t="str">
        <f>VLOOKUP($A908,Cleaned_Medical_Exam!$A907:$J3242,9,0)</f>
        <v>Obesity</v>
      </c>
      <c r="M908" s="20" t="str">
        <f>VLOOKUP($A908,Cleaned_Medical_Exam!$A907:$J3242,10,0)</f>
        <v>Prediabetes</v>
      </c>
      <c r="N908" s="48">
        <f>_xlfn.XLOOKUP(A908,Cleaned_Hospital_Details!A:A,Cleaned_Hospital_Details!B:B)</f>
        <v>3</v>
      </c>
      <c r="O908" s="49">
        <f>_xlfn.XLOOKUP($A908,Cleaned_Hospital_Details!$A:$A,Cleaned_Hospital_Details!C:C)</f>
        <v>11987.68</v>
      </c>
      <c r="P908" s="8" t="str">
        <f>_xlfn.XLOOKUP($A908,Cleaned_Hospital_Details!$A:$A,Cleaned_Hospital_Details!D:D)</f>
        <v>Tier - 3</v>
      </c>
      <c r="Q908" s="8" t="str">
        <f>_xlfn.XLOOKUP($A908,Cleaned_Hospital_Details!$A:$A,Cleaned_Hospital_Details!E:E)</f>
        <v>Tier - 2</v>
      </c>
      <c r="R908" s="8" t="str">
        <f>_xlfn.XLOOKUP($A908,Cleaned_Hospital_Details!$A:$A,Cleaned_Hospital_Details!F:F)</f>
        <v>R1026</v>
      </c>
      <c r="S908" s="15">
        <f>_xlfn.XLOOKUP($A908,Cleaned_Hospital_Details!$A:$A,Cleaned_Hospital_Details!G:G)</f>
        <v>30501</v>
      </c>
      <c r="T908" s="8">
        <f>_xlfn.XLOOKUP($A908,Cleaned_Hospital_Details!$A:$A,Cleaned_Hospital_Details!H:H)</f>
        <v>39</v>
      </c>
      <c r="U908" s="8" t="str">
        <f>_xlfn.XLOOKUP($A908,Cleaned_Hospital_Details!$A:$A,Cleaned_Hospital_Details!I:I)</f>
        <v>Adult</v>
      </c>
      <c r="V908" t="str">
        <f t="shared" si="14"/>
        <v>Leah Seigel</v>
      </c>
    </row>
    <row r="909" spans="1:22" ht="15.6" x14ac:dyDescent="0.3">
      <c r="A909" s="10" t="s">
        <v>945</v>
      </c>
      <c r="B909" s="8" t="str">
        <f>VLOOKUP(A909,Cleaned_Customer_Names!A908:D3243,2,0)</f>
        <v>Mr.</v>
      </c>
      <c r="C909" s="8" t="str">
        <f>VLOOKUP(A909,Cleaned_Customer_Names!A908:D3243,3,0)</f>
        <v>Wayne</v>
      </c>
      <c r="D909" s="8" t="str">
        <f>VLOOKUP($A909,Cleaned_Customer_Names!$A908:$D3243,4,0)</f>
        <v>Blas</v>
      </c>
      <c r="E909" s="22">
        <f>VLOOKUP($A909,Cleaned_Medical_Exam!$A908:$J3243,2,0)</f>
        <v>33.880000000000003</v>
      </c>
      <c r="F909" s="24">
        <f>VLOOKUP($A909,Cleaned_Medical_Exam!$A908:$J3243,3,0)</f>
        <v>10.78</v>
      </c>
      <c r="G909" s="20" t="str">
        <f>VLOOKUP($A909,Cleaned_Medical_Exam!$A908:$J3243,4,0)</f>
        <v>Yes</v>
      </c>
      <c r="H909" s="20" t="str">
        <f>VLOOKUP($A909,Cleaned_Medical_Exam!$A908:$J3243,5,0)</f>
        <v>No</v>
      </c>
      <c r="I909" s="20" t="str">
        <f>VLOOKUP($A909,Cleaned_Medical_Exam!$A908:$J3243,6,0)</f>
        <v>No</v>
      </c>
      <c r="J909" s="48">
        <f>VLOOKUP($A909,Cleaned_Medical_Exam!$A908:$J3243,7,0)</f>
        <v>0</v>
      </c>
      <c r="K909" s="8" t="str">
        <f>VLOOKUP($A909,Cleaned_Medical_Exam!$A908:$J3243,8,0)</f>
        <v>No</v>
      </c>
      <c r="L909" s="20" t="str">
        <f>VLOOKUP($A909,Cleaned_Medical_Exam!$A908:$J3243,9,0)</f>
        <v>Obesity</v>
      </c>
      <c r="M909" s="20" t="str">
        <f>VLOOKUP($A909,Cleaned_Medical_Exam!$A908:$J3243,10,0)</f>
        <v>Diabetes</v>
      </c>
      <c r="N909" s="48">
        <f>_xlfn.XLOOKUP(A909,Cleaned_Hospital_Details!A:A,Cleaned_Hospital_Details!B:B)</f>
        <v>3</v>
      </c>
      <c r="O909" s="49">
        <f>_xlfn.XLOOKUP($A909,Cleaned_Hospital_Details!$A:$A,Cleaned_Hospital_Details!C:C)</f>
        <v>11987.17</v>
      </c>
      <c r="P909" s="8" t="str">
        <f>_xlfn.XLOOKUP($A909,Cleaned_Hospital_Details!$A:$A,Cleaned_Hospital_Details!D:D)</f>
        <v>Tier - 3</v>
      </c>
      <c r="Q909" s="8" t="str">
        <f>_xlfn.XLOOKUP($A909,Cleaned_Hospital_Details!$A:$A,Cleaned_Hospital_Details!E:E)</f>
        <v>Tier - 3</v>
      </c>
      <c r="R909" s="8" t="str">
        <f>_xlfn.XLOOKUP($A909,Cleaned_Hospital_Details!$A:$A,Cleaned_Hospital_Details!F:F)</f>
        <v>R1013</v>
      </c>
      <c r="S909" s="15">
        <f>_xlfn.XLOOKUP($A909,Cleaned_Hospital_Details!$A:$A,Cleaned_Hospital_Details!G:G)</f>
        <v>24828</v>
      </c>
      <c r="T909" s="8">
        <f>_xlfn.XLOOKUP($A909,Cleaned_Hospital_Details!$A:$A,Cleaned_Hospital_Details!H:H)</f>
        <v>55</v>
      </c>
      <c r="U909" s="8" t="str">
        <f>_xlfn.XLOOKUP($A909,Cleaned_Hospital_Details!$A:$A,Cleaned_Hospital_Details!I:I)</f>
        <v>Old</v>
      </c>
      <c r="V909" t="str">
        <f t="shared" si="14"/>
        <v>Wayne Blas</v>
      </c>
    </row>
    <row r="910" spans="1:22" ht="15.6" x14ac:dyDescent="0.3">
      <c r="A910" s="10" t="s">
        <v>946</v>
      </c>
      <c r="B910" s="8" t="str">
        <f>VLOOKUP(A910,Cleaned_Customer_Names!A909:D3244,2,0)</f>
        <v>Mr.</v>
      </c>
      <c r="C910" s="8" t="str">
        <f>VLOOKUP(A910,Cleaned_Customer_Names!A909:D3244,3,0)</f>
        <v>Jason</v>
      </c>
      <c r="D910" s="8" t="str">
        <f>VLOOKUP($A910,Cleaned_Customer_Names!$A909:$D3244,4,0)</f>
        <v>Simpson</v>
      </c>
      <c r="E910" s="22">
        <f>VLOOKUP($A910,Cleaned_Medical_Exam!$A909:$J3244,2,0)</f>
        <v>32.01</v>
      </c>
      <c r="F910" s="24">
        <f>VLOOKUP($A910,Cleaned_Medical_Exam!$A909:$J3244,3,0)</f>
        <v>5.08</v>
      </c>
      <c r="G910" s="20" t="str">
        <f>VLOOKUP($A910,Cleaned_Medical_Exam!$A909:$J3244,4,0)</f>
        <v>Yes</v>
      </c>
      <c r="H910" s="20" t="str">
        <f>VLOOKUP($A910,Cleaned_Medical_Exam!$A909:$J3244,5,0)</f>
        <v>No</v>
      </c>
      <c r="I910" s="20" t="str">
        <f>VLOOKUP($A910,Cleaned_Medical_Exam!$A909:$J3244,6,0)</f>
        <v>No</v>
      </c>
      <c r="J910" s="48">
        <f>VLOOKUP($A910,Cleaned_Medical_Exam!$A909:$J3244,7,0)</f>
        <v>1</v>
      </c>
      <c r="K910" s="8" t="str">
        <f>VLOOKUP($A910,Cleaned_Medical_Exam!$A909:$J3244,8,0)</f>
        <v>No</v>
      </c>
      <c r="L910" s="20" t="str">
        <f>VLOOKUP($A910,Cleaned_Medical_Exam!$A909:$J3244,9,0)</f>
        <v>Obesity</v>
      </c>
      <c r="M910" s="20" t="str">
        <f>VLOOKUP($A910,Cleaned_Medical_Exam!$A909:$J3244,10,0)</f>
        <v>Normal</v>
      </c>
      <c r="N910" s="48">
        <f>_xlfn.XLOOKUP(A910,Cleaned_Hospital_Details!A:A,Cleaned_Hospital_Details!B:B)</f>
        <v>1</v>
      </c>
      <c r="O910" s="49">
        <f>_xlfn.XLOOKUP($A910,Cleaned_Hospital_Details!$A:$A,Cleaned_Hospital_Details!C:C)</f>
        <v>11946.63</v>
      </c>
      <c r="P910" s="8" t="str">
        <f>_xlfn.XLOOKUP($A910,Cleaned_Hospital_Details!$A:$A,Cleaned_Hospital_Details!D:D)</f>
        <v>Tier - 3</v>
      </c>
      <c r="Q910" s="8" t="str">
        <f>_xlfn.XLOOKUP($A910,Cleaned_Hospital_Details!$A:$A,Cleaned_Hospital_Details!E:E)</f>
        <v>Tier - 2</v>
      </c>
      <c r="R910" s="8" t="str">
        <f>_xlfn.XLOOKUP($A910,Cleaned_Hospital_Details!$A:$A,Cleaned_Hospital_Details!F:F)</f>
        <v>R1013</v>
      </c>
      <c r="S910" s="15">
        <f>_xlfn.XLOOKUP($A910,Cleaned_Hospital_Details!$A:$A,Cleaned_Hospital_Details!G:G)</f>
        <v>23649</v>
      </c>
      <c r="T910" s="8">
        <f>_xlfn.XLOOKUP($A910,Cleaned_Hospital_Details!$A:$A,Cleaned_Hospital_Details!H:H)</f>
        <v>58</v>
      </c>
      <c r="U910" s="8" t="str">
        <f>_xlfn.XLOOKUP($A910,Cleaned_Hospital_Details!$A:$A,Cleaned_Hospital_Details!I:I)</f>
        <v>Old</v>
      </c>
      <c r="V910" t="str">
        <f t="shared" si="14"/>
        <v>Jason Simpson</v>
      </c>
    </row>
    <row r="911" spans="1:22" ht="15.6" x14ac:dyDescent="0.3">
      <c r="A911" s="10" t="s">
        <v>947</v>
      </c>
      <c r="B911" s="8" t="str">
        <f>VLOOKUP(A911,Cleaned_Customer_Names!A910:D3245,2,0)</f>
        <v>Mr.</v>
      </c>
      <c r="C911" s="8" t="str">
        <f>VLOOKUP(A911,Cleaned_Customer_Names!A910:D3245,3,0)</f>
        <v>Floris</v>
      </c>
      <c r="D911" s="8" t="str">
        <f>VLOOKUP($A911,Cleaned_Customer_Names!$A910:$D3245,4,0)</f>
        <v>Gierman</v>
      </c>
      <c r="E911" s="22">
        <f>VLOOKUP($A911,Cleaned_Medical_Exam!$A910:$J3245,2,0)</f>
        <v>33.630000000000003</v>
      </c>
      <c r="F911" s="24">
        <f>VLOOKUP($A911,Cleaned_Medical_Exam!$A910:$J3245,3,0)</f>
        <v>11.39</v>
      </c>
      <c r="G911" s="20" t="str">
        <f>VLOOKUP($A911,Cleaned_Medical_Exam!$A910:$J3245,4,0)</f>
        <v>No</v>
      </c>
      <c r="H911" s="20" t="str">
        <f>VLOOKUP($A911,Cleaned_Medical_Exam!$A910:$J3245,5,0)</f>
        <v>No</v>
      </c>
      <c r="I911" s="20" t="str">
        <f>VLOOKUP($A911,Cleaned_Medical_Exam!$A910:$J3245,6,0)</f>
        <v>No</v>
      </c>
      <c r="J911" s="48">
        <f>VLOOKUP($A911,Cleaned_Medical_Exam!$A910:$J3245,7,0)</f>
        <v>0</v>
      </c>
      <c r="K911" s="8" t="str">
        <f>VLOOKUP($A911,Cleaned_Medical_Exam!$A910:$J3245,8,0)</f>
        <v>No</v>
      </c>
      <c r="L911" s="20" t="str">
        <f>VLOOKUP($A911,Cleaned_Medical_Exam!$A910:$J3245,9,0)</f>
        <v>Obesity</v>
      </c>
      <c r="M911" s="20" t="str">
        <f>VLOOKUP($A911,Cleaned_Medical_Exam!$A910:$J3245,10,0)</f>
        <v>Diabetes</v>
      </c>
      <c r="N911" s="48">
        <f>_xlfn.XLOOKUP(A911,Cleaned_Hospital_Details!A:A,Cleaned_Hospital_Details!B:B)</f>
        <v>1</v>
      </c>
      <c r="O911" s="49">
        <f>_xlfn.XLOOKUP($A911,Cleaned_Hospital_Details!$A:$A,Cleaned_Hospital_Details!C:C)</f>
        <v>11945.13</v>
      </c>
      <c r="P911" s="8" t="str">
        <f>_xlfn.XLOOKUP($A911,Cleaned_Hospital_Details!$A:$A,Cleaned_Hospital_Details!D:D)</f>
        <v>Tier - 3</v>
      </c>
      <c r="Q911" s="8" t="str">
        <f>_xlfn.XLOOKUP($A911,Cleaned_Hospital_Details!$A:$A,Cleaned_Hospital_Details!E:E)</f>
        <v>Tier - 2</v>
      </c>
      <c r="R911" s="8" t="str">
        <f>_xlfn.XLOOKUP($A911,Cleaned_Hospital_Details!$A:$A,Cleaned_Hospital_Details!F:F)</f>
        <v>R1012</v>
      </c>
      <c r="S911" s="15">
        <f>_xlfn.XLOOKUP($A911,Cleaned_Hospital_Details!$A:$A,Cleaned_Hospital_Details!G:G)</f>
        <v>24047</v>
      </c>
      <c r="T911" s="8">
        <f>_xlfn.XLOOKUP($A911,Cleaned_Hospital_Details!$A:$A,Cleaned_Hospital_Details!H:H)</f>
        <v>57</v>
      </c>
      <c r="U911" s="8" t="str">
        <f>_xlfn.XLOOKUP($A911,Cleaned_Hospital_Details!$A:$A,Cleaned_Hospital_Details!I:I)</f>
        <v>Old</v>
      </c>
      <c r="V911" t="str">
        <f t="shared" si="14"/>
        <v>Floris Gierman</v>
      </c>
    </row>
    <row r="912" spans="1:22" ht="15.6" x14ac:dyDescent="0.3">
      <c r="A912" s="10" t="s">
        <v>948</v>
      </c>
      <c r="B912" s="8" t="str">
        <f>VLOOKUP(A912,Cleaned_Customer_Names!A911:D3246,2,0)</f>
        <v>Mr.</v>
      </c>
      <c r="C912" s="8" t="str">
        <f>VLOOKUP(A912,Cleaned_Customer_Names!A911:D3246,3,0)</f>
        <v>Marc</v>
      </c>
      <c r="D912" s="8" t="str">
        <f>VLOOKUP($A912,Cleaned_Customer_Names!$A911:$D3246,4,0)</f>
        <v>Jeuland</v>
      </c>
      <c r="E912" s="22">
        <f>VLOOKUP($A912,Cleaned_Medical_Exam!$A911:$J3246,2,0)</f>
        <v>34.865000000000002</v>
      </c>
      <c r="F912" s="24">
        <f>VLOOKUP($A912,Cleaned_Medical_Exam!$A911:$J3246,3,0)</f>
        <v>5.35</v>
      </c>
      <c r="G912" s="20" t="str">
        <f>VLOOKUP($A912,Cleaned_Medical_Exam!$A911:$J3246,4,0)</f>
        <v>Yes</v>
      </c>
      <c r="H912" s="20" t="str">
        <f>VLOOKUP($A912,Cleaned_Medical_Exam!$A911:$J3246,5,0)</f>
        <v>No</v>
      </c>
      <c r="I912" s="20" t="str">
        <f>VLOOKUP($A912,Cleaned_Medical_Exam!$A911:$J3246,6,0)</f>
        <v>No</v>
      </c>
      <c r="J912" s="48">
        <f>VLOOKUP($A912,Cleaned_Medical_Exam!$A911:$J3246,7,0)</f>
        <v>1</v>
      </c>
      <c r="K912" s="8" t="str">
        <f>VLOOKUP($A912,Cleaned_Medical_Exam!$A911:$J3246,8,0)</f>
        <v>No</v>
      </c>
      <c r="L912" s="20" t="str">
        <f>VLOOKUP($A912,Cleaned_Medical_Exam!$A911:$J3246,9,0)</f>
        <v>Obesity</v>
      </c>
      <c r="M912" s="20" t="str">
        <f>VLOOKUP($A912,Cleaned_Medical_Exam!$A911:$J3246,10,0)</f>
        <v>Normal</v>
      </c>
      <c r="N912" s="48">
        <f>_xlfn.XLOOKUP(A912,Cleaned_Hospital_Details!A:A,Cleaned_Hospital_Details!B:B)</f>
        <v>0</v>
      </c>
      <c r="O912" s="49">
        <f>_xlfn.XLOOKUP($A912,Cleaned_Hospital_Details!$A:$A,Cleaned_Hospital_Details!C:C)</f>
        <v>11944.59</v>
      </c>
      <c r="P912" s="8" t="str">
        <f>_xlfn.XLOOKUP($A912,Cleaned_Hospital_Details!$A:$A,Cleaned_Hospital_Details!D:D)</f>
        <v>Tier - 3</v>
      </c>
      <c r="Q912" s="8" t="str">
        <f>_xlfn.XLOOKUP($A912,Cleaned_Hospital_Details!$A:$A,Cleaned_Hospital_Details!E:E)</f>
        <v>Tier - 2</v>
      </c>
      <c r="R912" s="8" t="str">
        <f>_xlfn.XLOOKUP($A912,Cleaned_Hospital_Details!$A:$A,Cleaned_Hospital_Details!F:F)</f>
        <v>R1016</v>
      </c>
      <c r="S912" s="15">
        <f>_xlfn.XLOOKUP($A912,Cleaned_Hospital_Details!$A:$A,Cleaned_Hospital_Details!G:G)</f>
        <v>23736</v>
      </c>
      <c r="T912" s="8">
        <f>_xlfn.XLOOKUP($A912,Cleaned_Hospital_Details!$A:$A,Cleaned_Hospital_Details!H:H)</f>
        <v>58</v>
      </c>
      <c r="U912" s="8" t="str">
        <f>_xlfn.XLOOKUP($A912,Cleaned_Hospital_Details!$A:$A,Cleaned_Hospital_Details!I:I)</f>
        <v>Old</v>
      </c>
      <c r="V912" t="str">
        <f t="shared" si="14"/>
        <v>Marc Jeuland</v>
      </c>
    </row>
    <row r="913" spans="1:22" ht="15.6" x14ac:dyDescent="0.3">
      <c r="A913" s="10" t="s">
        <v>949</v>
      </c>
      <c r="B913" s="8" t="str">
        <f>VLOOKUP(A913,Cleaned_Customer_Names!A912:D3247,2,0)</f>
        <v>Mr.</v>
      </c>
      <c r="C913" s="8" t="str">
        <f>VLOOKUP(A913,Cleaned_Customer_Names!A912:D3247,3,0)</f>
        <v>Christopher</v>
      </c>
      <c r="D913" s="8" t="str">
        <f>VLOOKUP($A913,Cleaned_Customer_Names!$A912:$D3247,4,0)</f>
        <v>Chorney</v>
      </c>
      <c r="E913" s="22">
        <f>VLOOKUP($A913,Cleaned_Medical_Exam!$A912:$J3247,2,0)</f>
        <v>43.11</v>
      </c>
      <c r="F913" s="24">
        <f>VLOOKUP($A913,Cleaned_Medical_Exam!$A912:$J3247,3,0)</f>
        <v>5.6</v>
      </c>
      <c r="G913" s="20" t="str">
        <f>VLOOKUP($A913,Cleaned_Medical_Exam!$A912:$J3247,4,0)</f>
        <v>No</v>
      </c>
      <c r="H913" s="20" t="str">
        <f>VLOOKUP($A913,Cleaned_Medical_Exam!$A912:$J3247,5,0)</f>
        <v>No</v>
      </c>
      <c r="I913" s="20" t="str">
        <f>VLOOKUP($A913,Cleaned_Medical_Exam!$A912:$J3247,6,0)</f>
        <v>No</v>
      </c>
      <c r="J913" s="48">
        <f>VLOOKUP($A913,Cleaned_Medical_Exam!$A912:$J3247,7,0)</f>
        <v>0</v>
      </c>
      <c r="K913" s="8" t="str">
        <f>VLOOKUP($A913,Cleaned_Medical_Exam!$A912:$J3247,8,0)</f>
        <v>No</v>
      </c>
      <c r="L913" s="20" t="str">
        <f>VLOOKUP($A913,Cleaned_Medical_Exam!$A912:$J3247,9,0)</f>
        <v>Obesity</v>
      </c>
      <c r="M913" s="20" t="str">
        <f>VLOOKUP($A913,Cleaned_Medical_Exam!$A912:$J3247,10,0)</f>
        <v>Normal</v>
      </c>
      <c r="N913" s="48">
        <f>_xlfn.XLOOKUP(A913,Cleaned_Hospital_Details!A:A,Cleaned_Hospital_Details!B:B)</f>
        <v>3</v>
      </c>
      <c r="O913" s="49">
        <f>_xlfn.XLOOKUP($A913,Cleaned_Hospital_Details!$A:$A,Cleaned_Hospital_Details!C:C)</f>
        <v>11941.83</v>
      </c>
      <c r="P913" s="8" t="str">
        <f>_xlfn.XLOOKUP($A913,Cleaned_Hospital_Details!$A:$A,Cleaned_Hospital_Details!D:D)</f>
        <v>Tier - 3</v>
      </c>
      <c r="Q913" s="8" t="str">
        <f>_xlfn.XLOOKUP($A913,Cleaned_Hospital_Details!$A:$A,Cleaned_Hospital_Details!E:E)</f>
        <v>Tier - 1</v>
      </c>
      <c r="R913" s="8" t="str">
        <f>_xlfn.XLOOKUP($A913,Cleaned_Hospital_Details!$A:$A,Cleaned_Hospital_Details!F:F)</f>
        <v>R1023</v>
      </c>
      <c r="S913" s="15">
        <f>_xlfn.XLOOKUP($A913,Cleaned_Hospital_Details!$A:$A,Cleaned_Hospital_Details!G:G)</f>
        <v>33530</v>
      </c>
      <c r="T913" s="8">
        <f>_xlfn.XLOOKUP($A913,Cleaned_Hospital_Details!$A:$A,Cleaned_Hospital_Details!H:H)</f>
        <v>31</v>
      </c>
      <c r="U913" s="8" t="str">
        <f>_xlfn.XLOOKUP($A913,Cleaned_Hospital_Details!$A:$A,Cleaned_Hospital_Details!I:I)</f>
        <v>Adult</v>
      </c>
      <c r="V913" t="str">
        <f t="shared" si="14"/>
        <v>Christopher Chorney</v>
      </c>
    </row>
    <row r="914" spans="1:22" ht="15.6" x14ac:dyDescent="0.3">
      <c r="A914" s="10" t="s">
        <v>950</v>
      </c>
      <c r="B914" s="8" t="str">
        <f>VLOOKUP(A914,Cleaned_Customer_Names!A913:D3248,2,0)</f>
        <v>Mr.</v>
      </c>
      <c r="C914" s="8" t="str">
        <f>VLOOKUP(A914,Cleaned_Customer_Names!A913:D3248,3,0)</f>
        <v>Kevin</v>
      </c>
      <c r="D914" s="8" t="str">
        <f>VLOOKUP($A914,Cleaned_Customer_Names!$A913:$D3248,4,0)</f>
        <v>Rook</v>
      </c>
      <c r="E914" s="22">
        <f>VLOOKUP($A914,Cleaned_Medical_Exam!$A913:$J3248,2,0)</f>
        <v>30.305</v>
      </c>
      <c r="F914" s="24">
        <f>VLOOKUP($A914,Cleaned_Medical_Exam!$A913:$J3248,3,0)</f>
        <v>4.2699999999999996</v>
      </c>
      <c r="G914" s="20" t="str">
        <f>VLOOKUP($A914,Cleaned_Medical_Exam!$A913:$J3248,4,0)</f>
        <v>Yes</v>
      </c>
      <c r="H914" s="20" t="str">
        <f>VLOOKUP($A914,Cleaned_Medical_Exam!$A913:$J3248,5,0)</f>
        <v>No</v>
      </c>
      <c r="I914" s="20" t="str">
        <f>VLOOKUP($A914,Cleaned_Medical_Exam!$A913:$J3248,6,0)</f>
        <v>No</v>
      </c>
      <c r="J914" s="48">
        <f>VLOOKUP($A914,Cleaned_Medical_Exam!$A913:$J3248,7,0)</f>
        <v>1</v>
      </c>
      <c r="K914" s="8" t="str">
        <f>VLOOKUP($A914,Cleaned_Medical_Exam!$A913:$J3248,8,0)</f>
        <v>No</v>
      </c>
      <c r="L914" s="20" t="str">
        <f>VLOOKUP($A914,Cleaned_Medical_Exam!$A913:$J3248,9,0)</f>
        <v>Obesity</v>
      </c>
      <c r="M914" s="20" t="str">
        <f>VLOOKUP($A914,Cleaned_Medical_Exam!$A913:$J3248,10,0)</f>
        <v>Normal</v>
      </c>
      <c r="N914" s="48">
        <f>_xlfn.XLOOKUP(A914,Cleaned_Hospital_Details!A:A,Cleaned_Hospital_Details!B:B)</f>
        <v>0</v>
      </c>
      <c r="O914" s="49">
        <f>_xlfn.XLOOKUP($A914,Cleaned_Hospital_Details!$A:$A,Cleaned_Hospital_Details!C:C)</f>
        <v>11938.26</v>
      </c>
      <c r="P914" s="8" t="str">
        <f>_xlfn.XLOOKUP($A914,Cleaned_Hospital_Details!$A:$A,Cleaned_Hospital_Details!D:D)</f>
        <v>Tier - 3</v>
      </c>
      <c r="Q914" s="8" t="str">
        <f>_xlfn.XLOOKUP($A914,Cleaned_Hospital_Details!$A:$A,Cleaned_Hospital_Details!E:E)</f>
        <v>Tier - 3</v>
      </c>
      <c r="R914" s="8" t="str">
        <f>_xlfn.XLOOKUP($A914,Cleaned_Hospital_Details!$A:$A,Cleaned_Hospital_Details!F:F)</f>
        <v>R1019</v>
      </c>
      <c r="S914" s="15">
        <f>_xlfn.XLOOKUP($A914,Cleaned_Hospital_Details!$A:$A,Cleaned_Hospital_Details!G:G)</f>
        <v>23591</v>
      </c>
      <c r="T914" s="8">
        <f>_xlfn.XLOOKUP($A914,Cleaned_Hospital_Details!$A:$A,Cleaned_Hospital_Details!H:H)</f>
        <v>58</v>
      </c>
      <c r="U914" s="8" t="str">
        <f>_xlfn.XLOOKUP($A914,Cleaned_Hospital_Details!$A:$A,Cleaned_Hospital_Details!I:I)</f>
        <v>Old</v>
      </c>
      <c r="V914" t="str">
        <f t="shared" si="14"/>
        <v>Kevin Rook</v>
      </c>
    </row>
    <row r="915" spans="1:22" ht="15.6" x14ac:dyDescent="0.3">
      <c r="A915" s="10" t="s">
        <v>951</v>
      </c>
      <c r="B915" s="8" t="str">
        <f>VLOOKUP(A915,Cleaned_Customer_Names!A914:D3249,2,0)</f>
        <v>Mr.</v>
      </c>
      <c r="C915" s="8" t="str">
        <f>VLOOKUP(A915,Cleaned_Customer_Names!A914:D3249,3,0)</f>
        <v>Aharon</v>
      </c>
      <c r="D915" s="8" t="str">
        <f>VLOOKUP($A915,Cleaned_Customer_Names!$A914:$D3249,4,0)</f>
        <v>Wright</v>
      </c>
      <c r="E915" s="22">
        <f>VLOOKUP($A915,Cleaned_Medical_Exam!$A914:$J3249,2,0)</f>
        <v>25.175000000000001</v>
      </c>
      <c r="F915" s="24">
        <f>VLOOKUP($A915,Cleaned_Medical_Exam!$A914:$J3249,3,0)</f>
        <v>5.57</v>
      </c>
      <c r="G915" s="20" t="str">
        <f>VLOOKUP($A915,Cleaned_Medical_Exam!$A914:$J3249,4,0)</f>
        <v>Yes</v>
      </c>
      <c r="H915" s="20" t="str">
        <f>VLOOKUP($A915,Cleaned_Medical_Exam!$A914:$J3249,5,0)</f>
        <v>No</v>
      </c>
      <c r="I915" s="20" t="str">
        <f>VLOOKUP($A915,Cleaned_Medical_Exam!$A914:$J3249,6,0)</f>
        <v>No</v>
      </c>
      <c r="J915" s="48">
        <f>VLOOKUP($A915,Cleaned_Medical_Exam!$A914:$J3249,7,0)</f>
        <v>1</v>
      </c>
      <c r="K915" s="8" t="str">
        <f>VLOOKUP($A915,Cleaned_Medical_Exam!$A914:$J3249,8,0)</f>
        <v>No</v>
      </c>
      <c r="L915" s="20" t="str">
        <f>VLOOKUP($A915,Cleaned_Medical_Exam!$A914:$J3249,9,0)</f>
        <v>Overweight</v>
      </c>
      <c r="M915" s="20" t="str">
        <f>VLOOKUP($A915,Cleaned_Medical_Exam!$A914:$J3249,10,0)</f>
        <v>Normal</v>
      </c>
      <c r="N915" s="48">
        <f>_xlfn.XLOOKUP(A915,Cleaned_Hospital_Details!A:A,Cleaned_Hospital_Details!B:B)</f>
        <v>0</v>
      </c>
      <c r="O915" s="49">
        <f>_xlfn.XLOOKUP($A915,Cleaned_Hospital_Details!$A:$A,Cleaned_Hospital_Details!C:C)</f>
        <v>11931.13</v>
      </c>
      <c r="P915" s="8" t="str">
        <f>_xlfn.XLOOKUP($A915,Cleaned_Hospital_Details!$A:$A,Cleaned_Hospital_Details!D:D)</f>
        <v>Tier - 3</v>
      </c>
      <c r="Q915" s="8" t="str">
        <f>_xlfn.XLOOKUP($A915,Cleaned_Hospital_Details!$A:$A,Cleaned_Hospital_Details!E:E)</f>
        <v>Tier - 1</v>
      </c>
      <c r="R915" s="8" t="str">
        <f>_xlfn.XLOOKUP($A915,Cleaned_Hospital_Details!$A:$A,Cleaned_Hospital_Details!F:F)</f>
        <v>R1019</v>
      </c>
      <c r="S915" s="15">
        <f>_xlfn.XLOOKUP($A915,Cleaned_Hospital_Details!$A:$A,Cleaned_Hospital_Details!G:G)</f>
        <v>23731</v>
      </c>
      <c r="T915" s="8">
        <f>_xlfn.XLOOKUP($A915,Cleaned_Hospital_Details!$A:$A,Cleaned_Hospital_Details!H:H)</f>
        <v>58</v>
      </c>
      <c r="U915" s="8" t="str">
        <f>_xlfn.XLOOKUP($A915,Cleaned_Hospital_Details!$A:$A,Cleaned_Hospital_Details!I:I)</f>
        <v>Old</v>
      </c>
      <c r="V915" t="str">
        <f t="shared" si="14"/>
        <v>Aharon Wright</v>
      </c>
    </row>
    <row r="916" spans="1:22" ht="15.6" x14ac:dyDescent="0.3">
      <c r="A916" s="10" t="s">
        <v>952</v>
      </c>
      <c r="B916" s="8" t="str">
        <f>VLOOKUP(A916,Cleaned_Customer_Names!A915:D3250,2,0)</f>
        <v>Mr.</v>
      </c>
      <c r="C916" s="8" t="str">
        <f>VLOOKUP(A916,Cleaned_Customer_Names!A915:D3250,3,0)</f>
        <v>Lawrence</v>
      </c>
      <c r="D916" s="8" t="str">
        <f>VLOOKUP($A916,Cleaned_Customer_Names!$A915:$D3250,4,0)</f>
        <v>Chin</v>
      </c>
      <c r="E916" s="22">
        <f>VLOOKUP($A916,Cleaned_Medical_Exam!$A915:$J3250,2,0)</f>
        <v>26.8</v>
      </c>
      <c r="F916" s="24">
        <f>VLOOKUP($A916,Cleaned_Medical_Exam!$A915:$J3250,3,0)</f>
        <v>5.68</v>
      </c>
      <c r="G916" s="20" t="str">
        <f>VLOOKUP($A916,Cleaned_Medical_Exam!$A915:$J3250,4,0)</f>
        <v>Yes</v>
      </c>
      <c r="H916" s="20" t="str">
        <f>VLOOKUP($A916,Cleaned_Medical_Exam!$A915:$J3250,5,0)</f>
        <v>No</v>
      </c>
      <c r="I916" s="20" t="str">
        <f>VLOOKUP($A916,Cleaned_Medical_Exam!$A915:$J3250,6,0)</f>
        <v>No</v>
      </c>
      <c r="J916" s="48">
        <f>VLOOKUP($A916,Cleaned_Medical_Exam!$A915:$J3250,7,0)</f>
        <v>1</v>
      </c>
      <c r="K916" s="8" t="str">
        <f>VLOOKUP($A916,Cleaned_Medical_Exam!$A915:$J3250,8,0)</f>
        <v>No</v>
      </c>
      <c r="L916" s="20" t="str">
        <f>VLOOKUP($A916,Cleaned_Medical_Exam!$A915:$J3250,9,0)</f>
        <v>Overweight</v>
      </c>
      <c r="M916" s="20" t="str">
        <f>VLOOKUP($A916,Cleaned_Medical_Exam!$A915:$J3250,10,0)</f>
        <v>Normal</v>
      </c>
      <c r="N916" s="48">
        <f>_xlfn.XLOOKUP(A916,Cleaned_Hospital_Details!A:A,Cleaned_Hospital_Details!B:B)</f>
        <v>0</v>
      </c>
      <c r="O916" s="49">
        <f>_xlfn.XLOOKUP($A916,Cleaned_Hospital_Details!$A:$A,Cleaned_Hospital_Details!C:C)</f>
        <v>11918.2</v>
      </c>
      <c r="P916" s="8" t="str">
        <f>_xlfn.XLOOKUP($A916,Cleaned_Hospital_Details!$A:$A,Cleaned_Hospital_Details!D:D)</f>
        <v>Tier - 3</v>
      </c>
      <c r="Q916" s="8" t="str">
        <f>_xlfn.XLOOKUP($A916,Cleaned_Hospital_Details!$A:$A,Cleaned_Hospital_Details!E:E)</f>
        <v>Tier - 1</v>
      </c>
      <c r="R916" s="8" t="str">
        <f>_xlfn.XLOOKUP($A916,Cleaned_Hospital_Details!$A:$A,Cleaned_Hospital_Details!F:F)</f>
        <v>R1021</v>
      </c>
      <c r="S916" s="15">
        <f>_xlfn.XLOOKUP($A916,Cleaned_Hospital_Details!$A:$A,Cleaned_Hospital_Details!G:G)</f>
        <v>23700</v>
      </c>
      <c r="T916" s="8">
        <f>_xlfn.XLOOKUP($A916,Cleaned_Hospital_Details!$A:$A,Cleaned_Hospital_Details!H:H)</f>
        <v>58</v>
      </c>
      <c r="U916" s="8" t="str">
        <f>_xlfn.XLOOKUP($A916,Cleaned_Hospital_Details!$A:$A,Cleaned_Hospital_Details!I:I)</f>
        <v>Old</v>
      </c>
      <c r="V916" t="str">
        <f t="shared" si="14"/>
        <v>Lawrence Chin</v>
      </c>
    </row>
    <row r="917" spans="1:22" ht="15.6" x14ac:dyDescent="0.3">
      <c r="A917" s="10" t="s">
        <v>953</v>
      </c>
      <c r="B917" s="8" t="str">
        <f>VLOOKUP(A917,Cleaned_Customer_Names!A916:D3251,2,0)</f>
        <v>Mr.</v>
      </c>
      <c r="C917" s="8" t="str">
        <f>VLOOKUP(A917,Cleaned_Customer_Names!A916:D3251,3,0)</f>
        <v>Malcolm</v>
      </c>
      <c r="D917" s="8" t="str">
        <f>VLOOKUP($A917,Cleaned_Customer_Names!$A916:$D3251,4,0)</f>
        <v>White</v>
      </c>
      <c r="E917" s="22">
        <f>VLOOKUP($A917,Cleaned_Medical_Exam!$A916:$J3251,2,0)</f>
        <v>21.78</v>
      </c>
      <c r="F917" s="24">
        <f>VLOOKUP($A917,Cleaned_Medical_Exam!$A916:$J3251,3,0)</f>
        <v>5.3</v>
      </c>
      <c r="G917" s="20" t="str">
        <f>VLOOKUP($A917,Cleaned_Medical_Exam!$A916:$J3251,4,0)</f>
        <v>No</v>
      </c>
      <c r="H917" s="20" t="str">
        <f>VLOOKUP($A917,Cleaned_Medical_Exam!$A916:$J3251,5,0)</f>
        <v>Yes</v>
      </c>
      <c r="I917" s="20" t="str">
        <f>VLOOKUP($A917,Cleaned_Medical_Exam!$A916:$J3251,6,0)</f>
        <v>No</v>
      </c>
      <c r="J917" s="48">
        <f>VLOOKUP($A917,Cleaned_Medical_Exam!$A916:$J3251,7,0)</f>
        <v>1</v>
      </c>
      <c r="K917" s="8" t="str">
        <f>VLOOKUP($A917,Cleaned_Medical_Exam!$A916:$J3251,8,0)</f>
        <v>No</v>
      </c>
      <c r="L917" s="20" t="str">
        <f>VLOOKUP($A917,Cleaned_Medical_Exam!$A916:$J3251,9,0)</f>
        <v>Healthy Weight</v>
      </c>
      <c r="M917" s="20" t="str">
        <f>VLOOKUP($A917,Cleaned_Medical_Exam!$A916:$J3251,10,0)</f>
        <v>Normal</v>
      </c>
      <c r="N917" s="48">
        <f>_xlfn.XLOOKUP(A917,Cleaned_Hospital_Details!A:A,Cleaned_Hospital_Details!B:B)</f>
        <v>2</v>
      </c>
      <c r="O917" s="49">
        <f>_xlfn.XLOOKUP($A917,Cleaned_Hospital_Details!$A:$A,Cleaned_Hospital_Details!C:C)</f>
        <v>11884.05</v>
      </c>
      <c r="P917" s="8" t="str">
        <f>_xlfn.XLOOKUP($A917,Cleaned_Hospital_Details!$A:$A,Cleaned_Hospital_Details!D:D)</f>
        <v>Tier - 3</v>
      </c>
      <c r="Q917" s="8" t="str">
        <f>_xlfn.XLOOKUP($A917,Cleaned_Hospital_Details!$A:$A,Cleaned_Hospital_Details!E:E)</f>
        <v>Tier - 3</v>
      </c>
      <c r="R917" s="8" t="str">
        <f>_xlfn.XLOOKUP($A917,Cleaned_Hospital_Details!$A:$A,Cleaned_Hospital_Details!F:F)</f>
        <v>R1013</v>
      </c>
      <c r="S917" s="15">
        <f>_xlfn.XLOOKUP($A917,Cleaned_Hospital_Details!$A:$A,Cleaned_Hospital_Details!G:G)</f>
        <v>38140</v>
      </c>
      <c r="T917" s="8">
        <f>_xlfn.XLOOKUP($A917,Cleaned_Hospital_Details!$A:$A,Cleaned_Hospital_Details!H:H)</f>
        <v>19</v>
      </c>
      <c r="U917" s="8" t="str">
        <f>_xlfn.XLOOKUP($A917,Cleaned_Hospital_Details!$A:$A,Cleaned_Hospital_Details!I:I)</f>
        <v>Adult</v>
      </c>
      <c r="V917" t="str">
        <f t="shared" si="14"/>
        <v>Malcolm White</v>
      </c>
    </row>
    <row r="918" spans="1:22" ht="15.6" x14ac:dyDescent="0.3">
      <c r="A918" s="10" t="s">
        <v>954</v>
      </c>
      <c r="B918" s="8" t="str">
        <f>VLOOKUP(A918,Cleaned_Customer_Names!A917:D3252,2,0)</f>
        <v>Ms.</v>
      </c>
      <c r="C918" s="8" t="str">
        <f>VLOOKUP(A918,Cleaned_Customer_Names!A917:D3252,3,0)</f>
        <v>Anna</v>
      </c>
      <c r="D918" s="8" t="str">
        <f>VLOOKUP($A918,Cleaned_Customer_Names!$A917:$D3252,4,0)</f>
        <v>Savage</v>
      </c>
      <c r="E918" s="22">
        <f>VLOOKUP($A918,Cleaned_Medical_Exam!$A917:$J3252,2,0)</f>
        <v>30.14</v>
      </c>
      <c r="F918" s="24">
        <f>VLOOKUP($A918,Cleaned_Medical_Exam!$A917:$J3252,3,0)</f>
        <v>9.4499999999999993</v>
      </c>
      <c r="G918" s="20" t="str">
        <f>VLOOKUP($A918,Cleaned_Medical_Exam!$A917:$J3252,4,0)</f>
        <v>Yes</v>
      </c>
      <c r="H918" s="20" t="str">
        <f>VLOOKUP($A918,Cleaned_Medical_Exam!$A917:$J3252,5,0)</f>
        <v>No</v>
      </c>
      <c r="I918" s="20" t="str">
        <f>VLOOKUP($A918,Cleaned_Medical_Exam!$A917:$J3252,6,0)</f>
        <v>No</v>
      </c>
      <c r="J918" s="48">
        <f>VLOOKUP($A918,Cleaned_Medical_Exam!$A917:$J3252,7,0)</f>
        <v>0</v>
      </c>
      <c r="K918" s="8" t="str">
        <f>VLOOKUP($A918,Cleaned_Medical_Exam!$A917:$J3252,8,0)</f>
        <v>No</v>
      </c>
      <c r="L918" s="20" t="str">
        <f>VLOOKUP($A918,Cleaned_Medical_Exam!$A917:$J3252,9,0)</f>
        <v>Obesity</v>
      </c>
      <c r="M918" s="20" t="str">
        <f>VLOOKUP($A918,Cleaned_Medical_Exam!$A917:$J3252,10,0)</f>
        <v>Diabetes</v>
      </c>
      <c r="N918" s="48">
        <f>_xlfn.XLOOKUP(A918,Cleaned_Hospital_Details!A:A,Cleaned_Hospital_Details!B:B)</f>
        <v>2</v>
      </c>
      <c r="O918" s="49">
        <f>_xlfn.XLOOKUP($A918,Cleaned_Hospital_Details!$A:$A,Cleaned_Hospital_Details!C:C)</f>
        <v>11881.97</v>
      </c>
      <c r="P918" s="8" t="str">
        <f>_xlfn.XLOOKUP($A918,Cleaned_Hospital_Details!$A:$A,Cleaned_Hospital_Details!D:D)</f>
        <v>Tier - 3</v>
      </c>
      <c r="Q918" s="8" t="str">
        <f>_xlfn.XLOOKUP($A918,Cleaned_Hospital_Details!$A:$A,Cleaned_Hospital_Details!E:E)</f>
        <v>Tier - 1</v>
      </c>
      <c r="R918" s="8" t="str">
        <f>_xlfn.XLOOKUP($A918,Cleaned_Hospital_Details!$A:$A,Cleaned_Hospital_Details!F:F)</f>
        <v>R1013</v>
      </c>
      <c r="S918" s="15">
        <f>_xlfn.XLOOKUP($A918,Cleaned_Hospital_Details!$A:$A,Cleaned_Hospital_Details!G:G)</f>
        <v>24774</v>
      </c>
      <c r="T918" s="8">
        <f>_xlfn.XLOOKUP($A918,Cleaned_Hospital_Details!$A:$A,Cleaned_Hospital_Details!H:H)</f>
        <v>55</v>
      </c>
      <c r="U918" s="8" t="str">
        <f>_xlfn.XLOOKUP($A918,Cleaned_Hospital_Details!$A:$A,Cleaned_Hospital_Details!I:I)</f>
        <v>Old</v>
      </c>
      <c r="V918" t="str">
        <f t="shared" si="14"/>
        <v>Anna Savage</v>
      </c>
    </row>
    <row r="919" spans="1:22" ht="15.6" x14ac:dyDescent="0.3">
      <c r="A919" s="10" t="s">
        <v>955</v>
      </c>
      <c r="B919" s="8" t="str">
        <f>VLOOKUP(A919,Cleaned_Customer_Names!A918:D3253,2,0)</f>
        <v>Ms.</v>
      </c>
      <c r="C919" s="8" t="str">
        <f>VLOOKUP(A919,Cleaned_Customer_Names!A918:D3253,3,0)</f>
        <v>Jenny</v>
      </c>
      <c r="D919" s="8" t="str">
        <f>VLOOKUP($A919,Cleaned_Customer_Names!$A918:$D3253,4,0)</f>
        <v>Hitchings</v>
      </c>
      <c r="E919" s="22">
        <f>VLOOKUP($A919,Cleaned_Medical_Exam!$A918:$J3253,2,0)</f>
        <v>29.7</v>
      </c>
      <c r="F919" s="24">
        <f>VLOOKUP($A919,Cleaned_Medical_Exam!$A918:$J3253,3,0)</f>
        <v>6.79</v>
      </c>
      <c r="G919" s="20" t="str">
        <f>VLOOKUP($A919,Cleaned_Medical_Exam!$A918:$J3253,4,0)</f>
        <v>Yes</v>
      </c>
      <c r="H919" s="20" t="str">
        <f>VLOOKUP($A919,Cleaned_Medical_Exam!$A918:$J3253,5,0)</f>
        <v>No</v>
      </c>
      <c r="I919" s="20" t="str">
        <f>VLOOKUP($A919,Cleaned_Medical_Exam!$A918:$J3253,6,0)</f>
        <v>No</v>
      </c>
      <c r="J919" s="48">
        <f>VLOOKUP($A919,Cleaned_Medical_Exam!$A918:$J3253,7,0)</f>
        <v>0</v>
      </c>
      <c r="K919" s="8" t="str">
        <f>VLOOKUP($A919,Cleaned_Medical_Exam!$A918:$J3253,8,0)</f>
        <v>No</v>
      </c>
      <c r="L919" s="20" t="str">
        <f>VLOOKUP($A919,Cleaned_Medical_Exam!$A918:$J3253,9,0)</f>
        <v>Overweight</v>
      </c>
      <c r="M919" s="20" t="str">
        <f>VLOOKUP($A919,Cleaned_Medical_Exam!$A918:$J3253,10,0)</f>
        <v>Diabetes</v>
      </c>
      <c r="N919" s="48">
        <f>_xlfn.XLOOKUP(A919,Cleaned_Hospital_Details!A:A,Cleaned_Hospital_Details!B:B)</f>
        <v>2</v>
      </c>
      <c r="O919" s="49">
        <f>_xlfn.XLOOKUP($A919,Cleaned_Hospital_Details!$A:$A,Cleaned_Hospital_Details!C:C)</f>
        <v>11881.36</v>
      </c>
      <c r="P919" s="8" t="str">
        <f>_xlfn.XLOOKUP($A919,Cleaned_Hospital_Details!$A:$A,Cleaned_Hospital_Details!D:D)</f>
        <v>Tier - 3</v>
      </c>
      <c r="Q919" s="8" t="str">
        <f>_xlfn.XLOOKUP($A919,Cleaned_Hospital_Details!$A:$A,Cleaned_Hospital_Details!E:E)</f>
        <v>Tier - 2</v>
      </c>
      <c r="R919" s="8" t="str">
        <f>_xlfn.XLOOKUP($A919,Cleaned_Hospital_Details!$A:$A,Cleaned_Hospital_Details!F:F)</f>
        <v>R1011</v>
      </c>
      <c r="S919" s="15">
        <f>_xlfn.XLOOKUP($A919,Cleaned_Hospital_Details!$A:$A,Cleaned_Hospital_Details!G:G)</f>
        <v>24667</v>
      </c>
      <c r="T919" s="8">
        <f>_xlfn.XLOOKUP($A919,Cleaned_Hospital_Details!$A:$A,Cleaned_Hospital_Details!H:H)</f>
        <v>55</v>
      </c>
      <c r="U919" s="8" t="str">
        <f>_xlfn.XLOOKUP($A919,Cleaned_Hospital_Details!$A:$A,Cleaned_Hospital_Details!I:I)</f>
        <v>Old</v>
      </c>
      <c r="V919" t="str">
        <f t="shared" si="14"/>
        <v>Jenny Hitchings</v>
      </c>
    </row>
    <row r="920" spans="1:22" ht="15.6" x14ac:dyDescent="0.3">
      <c r="A920" s="10" t="s">
        <v>956</v>
      </c>
      <c r="B920" s="8" t="str">
        <f>VLOOKUP(A920,Cleaned_Customer_Names!A919:D3254,2,0)</f>
        <v>Ms.</v>
      </c>
      <c r="C920" s="8" t="str">
        <f>VLOOKUP(A920,Cleaned_Customer_Names!A919:D3254,3,0)</f>
        <v>Melissa</v>
      </c>
      <c r="D920" s="8" t="str">
        <f>VLOOKUP($A920,Cleaned_Customer_Names!$A919:$D3254,4,0)</f>
        <v>Truitt</v>
      </c>
      <c r="E920" s="22">
        <f>VLOOKUP($A920,Cleaned_Medical_Exam!$A919:$J3254,2,0)</f>
        <v>32.395000000000003</v>
      </c>
      <c r="F920" s="24">
        <f>VLOOKUP($A920,Cleaned_Medical_Exam!$A919:$J3254,3,0)</f>
        <v>11.1</v>
      </c>
      <c r="G920" s="20" t="str">
        <f>VLOOKUP($A920,Cleaned_Medical_Exam!$A919:$J3254,4,0)</f>
        <v>Yes</v>
      </c>
      <c r="H920" s="20" t="str">
        <f>VLOOKUP($A920,Cleaned_Medical_Exam!$A919:$J3254,5,0)</f>
        <v>No</v>
      </c>
      <c r="I920" s="20" t="str">
        <f>VLOOKUP($A920,Cleaned_Medical_Exam!$A919:$J3254,6,0)</f>
        <v>No</v>
      </c>
      <c r="J920" s="48">
        <f>VLOOKUP($A920,Cleaned_Medical_Exam!$A919:$J3254,7,0)</f>
        <v>0</v>
      </c>
      <c r="K920" s="8" t="str">
        <f>VLOOKUP($A920,Cleaned_Medical_Exam!$A919:$J3254,8,0)</f>
        <v>No</v>
      </c>
      <c r="L920" s="20" t="str">
        <f>VLOOKUP($A920,Cleaned_Medical_Exam!$A919:$J3254,9,0)</f>
        <v>Obesity</v>
      </c>
      <c r="M920" s="20" t="str">
        <f>VLOOKUP($A920,Cleaned_Medical_Exam!$A919:$J3254,10,0)</f>
        <v>Diabetes</v>
      </c>
      <c r="N920" s="48">
        <f>_xlfn.XLOOKUP(A920,Cleaned_Hospital_Details!A:A,Cleaned_Hospital_Details!B:B)</f>
        <v>1</v>
      </c>
      <c r="O920" s="49">
        <f>_xlfn.XLOOKUP($A920,Cleaned_Hospital_Details!$A:$A,Cleaned_Hospital_Details!C:C)</f>
        <v>11879.1</v>
      </c>
      <c r="P920" s="8" t="str">
        <f>_xlfn.XLOOKUP($A920,Cleaned_Hospital_Details!$A:$A,Cleaned_Hospital_Details!D:D)</f>
        <v>Tier - 3</v>
      </c>
      <c r="Q920" s="8" t="str">
        <f>_xlfn.XLOOKUP($A920,Cleaned_Hospital_Details!$A:$A,Cleaned_Hospital_Details!E:E)</f>
        <v>Tier - 3</v>
      </c>
      <c r="R920" s="8" t="str">
        <f>_xlfn.XLOOKUP($A920,Cleaned_Hospital_Details!$A:$A,Cleaned_Hospital_Details!F:F)</f>
        <v>R1024</v>
      </c>
      <c r="S920" s="15">
        <f>_xlfn.XLOOKUP($A920,Cleaned_Hospital_Details!$A:$A,Cleaned_Hospital_Details!G:G)</f>
        <v>24708</v>
      </c>
      <c r="T920" s="8">
        <f>_xlfn.XLOOKUP($A920,Cleaned_Hospital_Details!$A:$A,Cleaned_Hospital_Details!H:H)</f>
        <v>55</v>
      </c>
      <c r="U920" s="8" t="str">
        <f>_xlfn.XLOOKUP($A920,Cleaned_Hospital_Details!$A:$A,Cleaned_Hospital_Details!I:I)</f>
        <v>Old</v>
      </c>
      <c r="V920" t="str">
        <f t="shared" si="14"/>
        <v>Melissa Truitt</v>
      </c>
    </row>
    <row r="921" spans="1:22" ht="15.6" x14ac:dyDescent="0.3">
      <c r="A921" s="10" t="s">
        <v>957</v>
      </c>
      <c r="B921" s="8" t="str">
        <f>VLOOKUP(A921,Cleaned_Customer_Names!A920:D3255,2,0)</f>
        <v>Ms.</v>
      </c>
      <c r="C921" s="8" t="str">
        <f>VLOOKUP(A921,Cleaned_Customer_Names!A920:D3255,3,0)</f>
        <v>Chia</v>
      </c>
      <c r="D921" s="8" t="str">
        <f>VLOOKUP($A921,Cleaned_Customer_Names!$A920:$D3255,4,0)</f>
        <v>Chang</v>
      </c>
      <c r="E921" s="22">
        <f>VLOOKUP($A921,Cleaned_Medical_Exam!$A920:$J3255,2,0)</f>
        <v>36.64</v>
      </c>
      <c r="F921" s="24">
        <f>VLOOKUP($A921,Cleaned_Medical_Exam!$A920:$J3255,3,0)</f>
        <v>7.26</v>
      </c>
      <c r="G921" s="20" t="str">
        <f>VLOOKUP($A921,Cleaned_Medical_Exam!$A920:$J3255,4,0)</f>
        <v>No</v>
      </c>
      <c r="H921" s="20" t="str">
        <f>VLOOKUP($A921,Cleaned_Medical_Exam!$A920:$J3255,5,0)</f>
        <v>No</v>
      </c>
      <c r="I921" s="20" t="str">
        <f>VLOOKUP($A921,Cleaned_Medical_Exam!$A920:$J3255,6,0)</f>
        <v>No</v>
      </c>
      <c r="J921" s="48">
        <f>VLOOKUP($A921,Cleaned_Medical_Exam!$A920:$J3255,7,0)</f>
        <v>0</v>
      </c>
      <c r="K921" s="8" t="str">
        <f>VLOOKUP($A921,Cleaned_Medical_Exam!$A920:$J3255,8,0)</f>
        <v>No</v>
      </c>
      <c r="L921" s="20" t="str">
        <f>VLOOKUP($A921,Cleaned_Medical_Exam!$A920:$J3255,9,0)</f>
        <v>Obesity</v>
      </c>
      <c r="M921" s="20" t="str">
        <f>VLOOKUP($A921,Cleaned_Medical_Exam!$A920:$J3255,10,0)</f>
        <v>Diabetes</v>
      </c>
      <c r="N921" s="48">
        <f>_xlfn.XLOOKUP(A921,Cleaned_Hospital_Details!A:A,Cleaned_Hospital_Details!B:B)</f>
        <v>0</v>
      </c>
      <c r="O921" s="49">
        <f>_xlfn.XLOOKUP($A921,Cleaned_Hospital_Details!$A:$A,Cleaned_Hospital_Details!C:C)</f>
        <v>11858.56</v>
      </c>
      <c r="P921" s="8" t="str">
        <f>_xlfn.XLOOKUP($A921,Cleaned_Hospital_Details!$A:$A,Cleaned_Hospital_Details!D:D)</f>
        <v>Tier - 3</v>
      </c>
      <c r="Q921" s="8" t="str">
        <f>_xlfn.XLOOKUP($A921,Cleaned_Hospital_Details!$A:$A,Cleaned_Hospital_Details!E:E)</f>
        <v>Tier - 3</v>
      </c>
      <c r="R921" s="8" t="str">
        <f>_xlfn.XLOOKUP($A921,Cleaned_Hospital_Details!$A:$A,Cleaned_Hospital_Details!F:F)</f>
        <v>R1011</v>
      </c>
      <c r="S921" s="15">
        <f>_xlfn.XLOOKUP($A921,Cleaned_Hospital_Details!$A:$A,Cleaned_Hospital_Details!G:G)</f>
        <v>27217</v>
      </c>
      <c r="T921" s="8">
        <f>_xlfn.XLOOKUP($A921,Cleaned_Hospital_Details!$A:$A,Cleaned_Hospital_Details!H:H)</f>
        <v>48</v>
      </c>
      <c r="U921" s="8" t="str">
        <f>_xlfn.XLOOKUP($A921,Cleaned_Hospital_Details!$A:$A,Cleaned_Hospital_Details!I:I)</f>
        <v>Adult</v>
      </c>
      <c r="V921" t="str">
        <f t="shared" si="14"/>
        <v>Chia Chang</v>
      </c>
    </row>
    <row r="922" spans="1:22" ht="15.6" x14ac:dyDescent="0.3">
      <c r="A922" s="10" t="s">
        <v>958</v>
      </c>
      <c r="B922" s="8" t="str">
        <f>VLOOKUP(A922,Cleaned_Customer_Names!A921:D3256,2,0)</f>
        <v>Ms.</v>
      </c>
      <c r="C922" s="8" t="str">
        <f>VLOOKUP(A922,Cleaned_Customer_Names!A921:D3256,3,0)</f>
        <v>Laura</v>
      </c>
      <c r="D922" s="8" t="str">
        <f>VLOOKUP($A922,Cleaned_Customer_Names!$A921:$D3256,4,0)</f>
        <v>Frey</v>
      </c>
      <c r="E922" s="22">
        <f>VLOOKUP($A922,Cleaned_Medical_Exam!$A921:$J3256,2,0)</f>
        <v>39.049999999999997</v>
      </c>
      <c r="F922" s="24">
        <f>VLOOKUP($A922,Cleaned_Medical_Exam!$A921:$J3256,3,0)</f>
        <v>5.27</v>
      </c>
      <c r="G922" s="20" t="str">
        <f>VLOOKUP($A922,Cleaned_Medical_Exam!$A921:$J3256,4,0)</f>
        <v>Yes</v>
      </c>
      <c r="H922" s="20" t="str">
        <f>VLOOKUP($A922,Cleaned_Medical_Exam!$A921:$J3256,5,0)</f>
        <v>No</v>
      </c>
      <c r="I922" s="20" t="str">
        <f>VLOOKUP($A922,Cleaned_Medical_Exam!$A921:$J3256,6,0)</f>
        <v>No</v>
      </c>
      <c r="J922" s="48">
        <f>VLOOKUP($A922,Cleaned_Medical_Exam!$A921:$J3256,7,0)</f>
        <v>1</v>
      </c>
      <c r="K922" s="8" t="str">
        <f>VLOOKUP($A922,Cleaned_Medical_Exam!$A921:$J3256,8,0)</f>
        <v>No</v>
      </c>
      <c r="L922" s="20" t="str">
        <f>VLOOKUP($A922,Cleaned_Medical_Exam!$A921:$J3256,9,0)</f>
        <v>Obesity</v>
      </c>
      <c r="M922" s="20" t="str">
        <f>VLOOKUP($A922,Cleaned_Medical_Exam!$A921:$J3256,10,0)</f>
        <v>Normal</v>
      </c>
      <c r="N922" s="48">
        <f>_xlfn.XLOOKUP(A922,Cleaned_Hospital_Details!A:A,Cleaned_Hospital_Details!B:B)</f>
        <v>0</v>
      </c>
      <c r="O922" s="49">
        <f>_xlfn.XLOOKUP($A922,Cleaned_Hospital_Details!$A:$A,Cleaned_Hospital_Details!C:C)</f>
        <v>11856.41</v>
      </c>
      <c r="P922" s="8" t="str">
        <f>_xlfn.XLOOKUP($A922,Cleaned_Hospital_Details!$A:$A,Cleaned_Hospital_Details!D:D)</f>
        <v>Tier - 3</v>
      </c>
      <c r="Q922" s="8" t="str">
        <f>_xlfn.XLOOKUP($A922,Cleaned_Hospital_Details!$A:$A,Cleaned_Hospital_Details!E:E)</f>
        <v>Tier - 2</v>
      </c>
      <c r="R922" s="8" t="str">
        <f>_xlfn.XLOOKUP($A922,Cleaned_Hospital_Details!$A:$A,Cleaned_Hospital_Details!F:F)</f>
        <v>R1013</v>
      </c>
      <c r="S922" s="15">
        <f>_xlfn.XLOOKUP($A922,Cleaned_Hospital_Details!$A:$A,Cleaned_Hospital_Details!G:G)</f>
        <v>23649</v>
      </c>
      <c r="T922" s="8">
        <f>_xlfn.XLOOKUP($A922,Cleaned_Hospital_Details!$A:$A,Cleaned_Hospital_Details!H:H)</f>
        <v>58</v>
      </c>
      <c r="U922" s="8" t="str">
        <f>_xlfn.XLOOKUP($A922,Cleaned_Hospital_Details!$A:$A,Cleaned_Hospital_Details!I:I)</f>
        <v>Old</v>
      </c>
      <c r="V922" t="str">
        <f t="shared" si="14"/>
        <v>Laura Frey</v>
      </c>
    </row>
    <row r="923" spans="1:22" ht="15.6" x14ac:dyDescent="0.3">
      <c r="A923" s="10" t="s">
        <v>959</v>
      </c>
      <c r="B923" s="8" t="str">
        <f>VLOOKUP(A923,Cleaned_Customer_Names!A922:D3257,2,0)</f>
        <v>Ms.</v>
      </c>
      <c r="C923" s="8" t="str">
        <f>VLOOKUP(A923,Cleaned_Customer_Names!A922:D3257,3,0)</f>
        <v>Aditi</v>
      </c>
      <c r="D923" s="8" t="str">
        <f>VLOOKUP($A923,Cleaned_Customer_Names!$A922:$D3257,4,0)</f>
        <v>Krishna</v>
      </c>
      <c r="E923" s="22">
        <f>VLOOKUP($A923,Cleaned_Medical_Exam!$A922:$J3257,2,0)</f>
        <v>33.1</v>
      </c>
      <c r="F923" s="24">
        <f>VLOOKUP($A923,Cleaned_Medical_Exam!$A922:$J3257,3,0)</f>
        <v>5.46</v>
      </c>
      <c r="G923" s="20" t="str">
        <f>VLOOKUP($A923,Cleaned_Medical_Exam!$A922:$J3257,4,0)</f>
        <v>Yes</v>
      </c>
      <c r="H923" s="20" t="str">
        <f>VLOOKUP($A923,Cleaned_Medical_Exam!$A922:$J3257,5,0)</f>
        <v>No</v>
      </c>
      <c r="I923" s="20" t="str">
        <f>VLOOKUP($A923,Cleaned_Medical_Exam!$A922:$J3257,6,0)</f>
        <v>No</v>
      </c>
      <c r="J923" s="48">
        <f>VLOOKUP($A923,Cleaned_Medical_Exam!$A922:$J3257,7,0)</f>
        <v>1</v>
      </c>
      <c r="K923" s="8" t="str">
        <f>VLOOKUP($A923,Cleaned_Medical_Exam!$A922:$J3257,8,0)</f>
        <v>No</v>
      </c>
      <c r="L923" s="20" t="str">
        <f>VLOOKUP($A923,Cleaned_Medical_Exam!$A922:$J3257,9,0)</f>
        <v>Obesity</v>
      </c>
      <c r="M923" s="20" t="str">
        <f>VLOOKUP($A923,Cleaned_Medical_Exam!$A922:$J3257,10,0)</f>
        <v>Normal</v>
      </c>
      <c r="N923" s="48">
        <f>_xlfn.XLOOKUP(A923,Cleaned_Hospital_Details!A:A,Cleaned_Hospital_Details!B:B)</f>
        <v>0</v>
      </c>
      <c r="O923" s="49">
        <f>_xlfn.XLOOKUP($A923,Cleaned_Hospital_Details!$A:$A,Cleaned_Hospital_Details!C:C)</f>
        <v>11848.14</v>
      </c>
      <c r="P923" s="8" t="str">
        <f>_xlfn.XLOOKUP($A923,Cleaned_Hospital_Details!$A:$A,Cleaned_Hospital_Details!D:D)</f>
        <v>Tier - 3</v>
      </c>
      <c r="Q923" s="8" t="str">
        <f>_xlfn.XLOOKUP($A923,Cleaned_Hospital_Details!$A:$A,Cleaned_Hospital_Details!E:E)</f>
        <v>Tier - 2</v>
      </c>
      <c r="R923" s="8" t="str">
        <f>_xlfn.XLOOKUP($A923,Cleaned_Hospital_Details!$A:$A,Cleaned_Hospital_Details!F:F)</f>
        <v>R1011</v>
      </c>
      <c r="S923" s="15">
        <f>_xlfn.XLOOKUP($A923,Cleaned_Hospital_Details!$A:$A,Cleaned_Hospital_Details!G:G)</f>
        <v>23555</v>
      </c>
      <c r="T923" s="8">
        <f>_xlfn.XLOOKUP($A923,Cleaned_Hospital_Details!$A:$A,Cleaned_Hospital_Details!H:H)</f>
        <v>58</v>
      </c>
      <c r="U923" s="8" t="str">
        <f>_xlfn.XLOOKUP($A923,Cleaned_Hospital_Details!$A:$A,Cleaned_Hospital_Details!I:I)</f>
        <v>Old</v>
      </c>
      <c r="V923" t="str">
        <f t="shared" si="14"/>
        <v>Aditi Krishna</v>
      </c>
    </row>
    <row r="924" spans="1:22" ht="15.6" x14ac:dyDescent="0.3">
      <c r="A924" s="10" t="s">
        <v>960</v>
      </c>
      <c r="B924" s="8" t="str">
        <f>VLOOKUP(A924,Cleaned_Customer_Names!A923:D3258,2,0)</f>
        <v>Ms.</v>
      </c>
      <c r="C924" s="8" t="str">
        <f>VLOOKUP(A924,Cleaned_Customer_Names!A923:D3258,3,0)</f>
        <v>Leah</v>
      </c>
      <c r="D924" s="8" t="str">
        <f>VLOOKUP($A924,Cleaned_Customer_Names!$A923:$D3258,4,0)</f>
        <v>Maher</v>
      </c>
      <c r="E924" s="22">
        <f>VLOOKUP($A924,Cleaned_Medical_Exam!$A923:$J3258,2,0)</f>
        <v>31.824999999999999</v>
      </c>
      <c r="F924" s="24">
        <f>VLOOKUP($A924,Cleaned_Medical_Exam!$A923:$J3258,3,0)</f>
        <v>8.1300000000000008</v>
      </c>
      <c r="G924" s="20" t="str">
        <f>VLOOKUP($A924,Cleaned_Medical_Exam!$A923:$J3258,4,0)</f>
        <v>No</v>
      </c>
      <c r="H924" s="20" t="str">
        <f>VLOOKUP($A924,Cleaned_Medical_Exam!$A923:$J3258,5,0)</f>
        <v>No</v>
      </c>
      <c r="I924" s="20" t="str">
        <f>VLOOKUP($A924,Cleaned_Medical_Exam!$A923:$J3258,6,0)</f>
        <v>No</v>
      </c>
      <c r="J924" s="48">
        <f>VLOOKUP($A924,Cleaned_Medical_Exam!$A923:$J3258,7,0)</f>
        <v>0</v>
      </c>
      <c r="K924" s="8" t="str">
        <f>VLOOKUP($A924,Cleaned_Medical_Exam!$A923:$J3258,8,0)</f>
        <v>No</v>
      </c>
      <c r="L924" s="20" t="str">
        <f>VLOOKUP($A924,Cleaned_Medical_Exam!$A923:$J3258,9,0)</f>
        <v>Obesity</v>
      </c>
      <c r="M924" s="20" t="str">
        <f>VLOOKUP($A924,Cleaned_Medical_Exam!$A923:$J3258,10,0)</f>
        <v>Diabetes</v>
      </c>
      <c r="N924" s="48">
        <f>_xlfn.XLOOKUP(A924,Cleaned_Hospital_Details!A:A,Cleaned_Hospital_Details!B:B)</f>
        <v>0</v>
      </c>
      <c r="O924" s="49">
        <f>_xlfn.XLOOKUP($A924,Cleaned_Hospital_Details!$A:$A,Cleaned_Hospital_Details!C:C)</f>
        <v>11842.62</v>
      </c>
      <c r="P924" s="8" t="str">
        <f>_xlfn.XLOOKUP($A924,Cleaned_Hospital_Details!$A:$A,Cleaned_Hospital_Details!D:D)</f>
        <v>Tier - 3</v>
      </c>
      <c r="Q924" s="8" t="str">
        <f>_xlfn.XLOOKUP($A924,Cleaned_Hospital_Details!$A:$A,Cleaned_Hospital_Details!E:E)</f>
        <v>Tier - 3</v>
      </c>
      <c r="R924" s="8" t="str">
        <f>_xlfn.XLOOKUP($A924,Cleaned_Hospital_Details!$A:$A,Cleaned_Hospital_Details!F:F)</f>
        <v>R1012</v>
      </c>
      <c r="S924" s="15">
        <f>_xlfn.XLOOKUP($A924,Cleaned_Hospital_Details!$A:$A,Cleaned_Hospital_Details!G:G)</f>
        <v>24056</v>
      </c>
      <c r="T924" s="8">
        <f>_xlfn.XLOOKUP($A924,Cleaned_Hospital_Details!$A:$A,Cleaned_Hospital_Details!H:H)</f>
        <v>57</v>
      </c>
      <c r="U924" s="8" t="str">
        <f>_xlfn.XLOOKUP($A924,Cleaned_Hospital_Details!$A:$A,Cleaned_Hospital_Details!I:I)</f>
        <v>Old</v>
      </c>
      <c r="V924" t="str">
        <f t="shared" si="14"/>
        <v>Leah Maher</v>
      </c>
    </row>
    <row r="925" spans="1:22" ht="15.6" x14ac:dyDescent="0.3">
      <c r="A925" s="10" t="s">
        <v>961</v>
      </c>
      <c r="B925" s="8" t="str">
        <f>VLOOKUP(A925,Cleaned_Customer_Names!A924:D3259,2,0)</f>
        <v>Ms.</v>
      </c>
      <c r="C925" s="8" t="str">
        <f>VLOOKUP(A925,Cleaned_Customer_Names!A924:D3259,3,0)</f>
        <v>Marianne</v>
      </c>
      <c r="D925" s="8" t="str">
        <f>VLOOKUP($A925,Cleaned_Customer_Names!$A924:$D3259,4,0)</f>
        <v>Boivin</v>
      </c>
      <c r="E925" s="22">
        <f>VLOOKUP($A925,Cleaned_Medical_Exam!$A924:$J3259,2,0)</f>
        <v>29</v>
      </c>
      <c r="F925" s="24">
        <f>VLOOKUP($A925,Cleaned_Medical_Exam!$A924:$J3259,3,0)</f>
        <v>4.25</v>
      </c>
      <c r="G925" s="20" t="str">
        <f>VLOOKUP($A925,Cleaned_Medical_Exam!$A924:$J3259,4,0)</f>
        <v>Yes</v>
      </c>
      <c r="H925" s="20" t="str">
        <f>VLOOKUP($A925,Cleaned_Medical_Exam!$A924:$J3259,5,0)</f>
        <v>No</v>
      </c>
      <c r="I925" s="20" t="str">
        <f>VLOOKUP($A925,Cleaned_Medical_Exam!$A924:$J3259,6,0)</f>
        <v>No</v>
      </c>
      <c r="J925" s="48">
        <f>VLOOKUP($A925,Cleaned_Medical_Exam!$A924:$J3259,7,0)</f>
        <v>1</v>
      </c>
      <c r="K925" s="8" t="str">
        <f>VLOOKUP($A925,Cleaned_Medical_Exam!$A924:$J3259,8,0)</f>
        <v>No</v>
      </c>
      <c r="L925" s="20" t="str">
        <f>VLOOKUP($A925,Cleaned_Medical_Exam!$A924:$J3259,9,0)</f>
        <v>Overweight</v>
      </c>
      <c r="M925" s="20" t="str">
        <f>VLOOKUP($A925,Cleaned_Medical_Exam!$A924:$J3259,10,0)</f>
        <v>Normal</v>
      </c>
      <c r="N925" s="48">
        <f>_xlfn.XLOOKUP(A925,Cleaned_Hospital_Details!A:A,Cleaned_Hospital_Details!B:B)</f>
        <v>0</v>
      </c>
      <c r="O925" s="49">
        <f>_xlfn.XLOOKUP($A925,Cleaned_Hospital_Details!$A:$A,Cleaned_Hospital_Details!C:C)</f>
        <v>11842.44</v>
      </c>
      <c r="P925" s="8" t="str">
        <f>_xlfn.XLOOKUP($A925,Cleaned_Hospital_Details!$A:$A,Cleaned_Hospital_Details!D:D)</f>
        <v>Tier - 3</v>
      </c>
      <c r="Q925" s="8" t="str">
        <f>_xlfn.XLOOKUP($A925,Cleaned_Hospital_Details!$A:$A,Cleaned_Hospital_Details!E:E)</f>
        <v>Tier - 2</v>
      </c>
      <c r="R925" s="8" t="str">
        <f>_xlfn.XLOOKUP($A925,Cleaned_Hospital_Details!$A:$A,Cleaned_Hospital_Details!F:F)</f>
        <v>R1011</v>
      </c>
      <c r="S925" s="15">
        <f>_xlfn.XLOOKUP($A925,Cleaned_Hospital_Details!$A:$A,Cleaned_Hospital_Details!G:G)</f>
        <v>23569</v>
      </c>
      <c r="T925" s="8">
        <f>_xlfn.XLOOKUP($A925,Cleaned_Hospital_Details!$A:$A,Cleaned_Hospital_Details!H:H)</f>
        <v>58</v>
      </c>
      <c r="U925" s="8" t="str">
        <f>_xlfn.XLOOKUP($A925,Cleaned_Hospital_Details!$A:$A,Cleaned_Hospital_Details!I:I)</f>
        <v>Old</v>
      </c>
      <c r="V925" t="str">
        <f t="shared" si="14"/>
        <v>Marianne Boivin</v>
      </c>
    </row>
    <row r="926" spans="1:22" ht="15.6" x14ac:dyDescent="0.3">
      <c r="A926" s="10" t="s">
        <v>962</v>
      </c>
      <c r="B926" s="8" t="str">
        <f>VLOOKUP(A926,Cleaned_Customer_Names!A925:D3260,2,0)</f>
        <v>Ms.</v>
      </c>
      <c r="C926" s="8" t="str">
        <f>VLOOKUP(A926,Cleaned_Customer_Names!A925:D3260,3,0)</f>
        <v>Carla</v>
      </c>
      <c r="D926" s="8" t="str">
        <f>VLOOKUP($A926,Cleaned_Customer_Names!$A925:$D3260,4,0)</f>
        <v>McAlister</v>
      </c>
      <c r="E926" s="22">
        <f>VLOOKUP($A926,Cleaned_Medical_Exam!$A925:$J3260,2,0)</f>
        <v>30.495000000000001</v>
      </c>
      <c r="F926" s="24">
        <f>VLOOKUP($A926,Cleaned_Medical_Exam!$A925:$J3260,3,0)</f>
        <v>8.68</v>
      </c>
      <c r="G926" s="20" t="str">
        <f>VLOOKUP($A926,Cleaned_Medical_Exam!$A925:$J3260,4,0)</f>
        <v>No</v>
      </c>
      <c r="H926" s="20" t="str">
        <f>VLOOKUP($A926,Cleaned_Medical_Exam!$A925:$J3260,5,0)</f>
        <v>No</v>
      </c>
      <c r="I926" s="20" t="str">
        <f>VLOOKUP($A926,Cleaned_Medical_Exam!$A925:$J3260,6,0)</f>
        <v>No</v>
      </c>
      <c r="J926" s="48">
        <f>VLOOKUP($A926,Cleaned_Medical_Exam!$A925:$J3260,7,0)</f>
        <v>0</v>
      </c>
      <c r="K926" s="8" t="str">
        <f>VLOOKUP($A926,Cleaned_Medical_Exam!$A925:$J3260,8,0)</f>
        <v>No</v>
      </c>
      <c r="L926" s="20" t="str">
        <f>VLOOKUP($A926,Cleaned_Medical_Exam!$A925:$J3260,9,0)</f>
        <v>Obesity</v>
      </c>
      <c r="M926" s="20" t="str">
        <f>VLOOKUP($A926,Cleaned_Medical_Exam!$A925:$J3260,10,0)</f>
        <v>Diabetes</v>
      </c>
      <c r="N926" s="48">
        <f>_xlfn.XLOOKUP(A926,Cleaned_Hospital_Details!A:A,Cleaned_Hospital_Details!B:B)</f>
        <v>0</v>
      </c>
      <c r="O926" s="49">
        <f>_xlfn.XLOOKUP($A926,Cleaned_Hospital_Details!$A:$A,Cleaned_Hospital_Details!C:C)</f>
        <v>11840.78</v>
      </c>
      <c r="P926" s="8" t="str">
        <f>_xlfn.XLOOKUP($A926,Cleaned_Hospital_Details!$A:$A,Cleaned_Hospital_Details!D:D)</f>
        <v>Tier - 3</v>
      </c>
      <c r="Q926" s="8" t="str">
        <f>_xlfn.XLOOKUP($A926,Cleaned_Hospital_Details!$A:$A,Cleaned_Hospital_Details!E:E)</f>
        <v>Tier - 2</v>
      </c>
      <c r="R926" s="8" t="str">
        <f>_xlfn.XLOOKUP($A926,Cleaned_Hospital_Details!$A:$A,Cleaned_Hospital_Details!F:F)</f>
        <v>R1012</v>
      </c>
      <c r="S926" s="15">
        <f>_xlfn.XLOOKUP($A926,Cleaned_Hospital_Details!$A:$A,Cleaned_Hospital_Details!G:G)</f>
        <v>24010</v>
      </c>
      <c r="T926" s="8">
        <f>_xlfn.XLOOKUP($A926,Cleaned_Hospital_Details!$A:$A,Cleaned_Hospital_Details!H:H)</f>
        <v>57</v>
      </c>
      <c r="U926" s="8" t="str">
        <f>_xlfn.XLOOKUP($A926,Cleaned_Hospital_Details!$A:$A,Cleaned_Hospital_Details!I:I)</f>
        <v>Old</v>
      </c>
      <c r="V926" t="str">
        <f t="shared" si="14"/>
        <v>Carla McAlister</v>
      </c>
    </row>
    <row r="927" spans="1:22" ht="15.6" x14ac:dyDescent="0.3">
      <c r="A927" s="10" t="s">
        <v>963</v>
      </c>
      <c r="B927" s="8" t="str">
        <f>VLOOKUP(A927,Cleaned_Customer_Names!A926:D3261,2,0)</f>
        <v>Ms.</v>
      </c>
      <c r="C927" s="8" t="str">
        <f>VLOOKUP(A927,Cleaned_Customer_Names!A926:D3261,3,0)</f>
        <v>Oksana</v>
      </c>
      <c r="D927" s="8" t="str">
        <f>VLOOKUP($A927,Cleaned_Customer_Names!$A926:$D3261,4,0)</f>
        <v>Akhmedova</v>
      </c>
      <c r="E927" s="22">
        <f>VLOOKUP($A927,Cleaned_Medical_Exam!$A926:$J3261,2,0)</f>
        <v>25.2</v>
      </c>
      <c r="F927" s="24">
        <f>VLOOKUP($A927,Cleaned_Medical_Exam!$A926:$J3261,3,0)</f>
        <v>6.25</v>
      </c>
      <c r="G927" s="20" t="str">
        <f>VLOOKUP($A927,Cleaned_Medical_Exam!$A926:$J3261,4,0)</f>
        <v>Yes</v>
      </c>
      <c r="H927" s="20" t="str">
        <f>VLOOKUP($A927,Cleaned_Medical_Exam!$A926:$J3261,5,0)</f>
        <v>No</v>
      </c>
      <c r="I927" s="20" t="str">
        <f>VLOOKUP($A927,Cleaned_Medical_Exam!$A926:$J3261,6,0)</f>
        <v>No</v>
      </c>
      <c r="J927" s="48">
        <f>VLOOKUP($A927,Cleaned_Medical_Exam!$A926:$J3261,7,0)</f>
        <v>1</v>
      </c>
      <c r="K927" s="8" t="str">
        <f>VLOOKUP($A927,Cleaned_Medical_Exam!$A926:$J3261,8,0)</f>
        <v>No</v>
      </c>
      <c r="L927" s="20" t="str">
        <f>VLOOKUP($A927,Cleaned_Medical_Exam!$A926:$J3261,9,0)</f>
        <v>Overweight</v>
      </c>
      <c r="M927" s="20" t="str">
        <f>VLOOKUP($A927,Cleaned_Medical_Exam!$A926:$J3261,10,0)</f>
        <v>Prediabetes</v>
      </c>
      <c r="N927" s="48">
        <f>_xlfn.XLOOKUP(A927,Cleaned_Hospital_Details!A:A,Cleaned_Hospital_Details!B:B)</f>
        <v>0</v>
      </c>
      <c r="O927" s="49">
        <f>_xlfn.XLOOKUP($A927,Cleaned_Hospital_Details!$A:$A,Cleaned_Hospital_Details!C:C)</f>
        <v>11837.16</v>
      </c>
      <c r="P927" s="8" t="str">
        <f>_xlfn.XLOOKUP($A927,Cleaned_Hospital_Details!$A:$A,Cleaned_Hospital_Details!D:D)</f>
        <v>Tier - 3</v>
      </c>
      <c r="Q927" s="8" t="str">
        <f>_xlfn.XLOOKUP($A927,Cleaned_Hospital_Details!$A:$A,Cleaned_Hospital_Details!E:E)</f>
        <v>Tier - 3</v>
      </c>
      <c r="R927" s="8" t="str">
        <f>_xlfn.XLOOKUP($A927,Cleaned_Hospital_Details!$A:$A,Cleaned_Hospital_Details!F:F)</f>
        <v>R1011</v>
      </c>
      <c r="S927" s="15">
        <f>_xlfn.XLOOKUP($A927,Cleaned_Hospital_Details!$A:$A,Cleaned_Hospital_Details!G:G)</f>
        <v>23631</v>
      </c>
      <c r="T927" s="8">
        <f>_xlfn.XLOOKUP($A927,Cleaned_Hospital_Details!$A:$A,Cleaned_Hospital_Details!H:H)</f>
        <v>58</v>
      </c>
      <c r="U927" s="8" t="str">
        <f>_xlfn.XLOOKUP($A927,Cleaned_Hospital_Details!$A:$A,Cleaned_Hospital_Details!I:I)</f>
        <v>Old</v>
      </c>
      <c r="V927" t="str">
        <f t="shared" si="14"/>
        <v>Oksana Akhmedova</v>
      </c>
    </row>
    <row r="928" spans="1:22" ht="15.6" x14ac:dyDescent="0.3">
      <c r="A928" s="10" t="s">
        <v>964</v>
      </c>
      <c r="B928" s="8" t="str">
        <f>VLOOKUP(A928,Cleaned_Customer_Names!A927:D3262,2,0)</f>
        <v>Ms.</v>
      </c>
      <c r="C928" s="8" t="str">
        <f>VLOOKUP(A928,Cleaned_Customer_Names!A927:D3262,3,0)</f>
        <v>Rebecca</v>
      </c>
      <c r="D928" s="8" t="str">
        <f>VLOOKUP($A928,Cleaned_Customer_Names!$A927:$D3262,4,0)</f>
        <v>Tucker</v>
      </c>
      <c r="E928" s="22">
        <f>VLOOKUP($A928,Cleaned_Medical_Exam!$A927:$J3262,2,0)</f>
        <v>22.77</v>
      </c>
      <c r="F928" s="24">
        <f>VLOOKUP($A928,Cleaned_Medical_Exam!$A927:$J3262,3,0)</f>
        <v>4.47</v>
      </c>
      <c r="G928" s="20" t="str">
        <f>VLOOKUP($A928,Cleaned_Medical_Exam!$A927:$J3262,4,0)</f>
        <v>Yes</v>
      </c>
      <c r="H928" s="20" t="str">
        <f>VLOOKUP($A928,Cleaned_Medical_Exam!$A927:$J3262,5,0)</f>
        <v>No</v>
      </c>
      <c r="I928" s="20" t="str">
        <f>VLOOKUP($A928,Cleaned_Medical_Exam!$A927:$J3262,6,0)</f>
        <v>No</v>
      </c>
      <c r="J928" s="48">
        <f>VLOOKUP($A928,Cleaned_Medical_Exam!$A927:$J3262,7,0)</f>
        <v>1</v>
      </c>
      <c r="K928" s="8" t="str">
        <f>VLOOKUP($A928,Cleaned_Medical_Exam!$A927:$J3262,8,0)</f>
        <v>No</v>
      </c>
      <c r="L928" s="20" t="str">
        <f>VLOOKUP($A928,Cleaned_Medical_Exam!$A927:$J3262,9,0)</f>
        <v>Healthy Weight</v>
      </c>
      <c r="M928" s="20" t="str">
        <f>VLOOKUP($A928,Cleaned_Medical_Exam!$A927:$J3262,10,0)</f>
        <v>Normal</v>
      </c>
      <c r="N928" s="48">
        <f>_xlfn.XLOOKUP(A928,Cleaned_Hospital_Details!A:A,Cleaned_Hospital_Details!B:B)</f>
        <v>0</v>
      </c>
      <c r="O928" s="49">
        <f>_xlfn.XLOOKUP($A928,Cleaned_Hospital_Details!$A:$A,Cleaned_Hospital_Details!C:C)</f>
        <v>11833.78</v>
      </c>
      <c r="P928" s="8" t="str">
        <f>_xlfn.XLOOKUP($A928,Cleaned_Hospital_Details!$A:$A,Cleaned_Hospital_Details!D:D)</f>
        <v>Tier - 3</v>
      </c>
      <c r="Q928" s="8" t="str">
        <f>_xlfn.XLOOKUP($A928,Cleaned_Hospital_Details!$A:$A,Cleaned_Hospital_Details!E:E)</f>
        <v>Tier - 3</v>
      </c>
      <c r="R928" s="8" t="str">
        <f>_xlfn.XLOOKUP($A928,Cleaned_Hospital_Details!$A:$A,Cleaned_Hospital_Details!F:F)</f>
        <v>R1013</v>
      </c>
      <c r="S928" s="15">
        <f>_xlfn.XLOOKUP($A928,Cleaned_Hospital_Details!$A:$A,Cleaned_Hospital_Details!G:G)</f>
        <v>23555</v>
      </c>
      <c r="T928" s="8">
        <f>_xlfn.XLOOKUP($A928,Cleaned_Hospital_Details!$A:$A,Cleaned_Hospital_Details!H:H)</f>
        <v>58</v>
      </c>
      <c r="U928" s="8" t="str">
        <f>_xlfn.XLOOKUP($A928,Cleaned_Hospital_Details!$A:$A,Cleaned_Hospital_Details!I:I)</f>
        <v>Old</v>
      </c>
      <c r="V928" t="str">
        <f t="shared" si="14"/>
        <v>Rebecca Tucker</v>
      </c>
    </row>
    <row r="929" spans="1:22" ht="15.6" x14ac:dyDescent="0.3">
      <c r="A929" s="10" t="s">
        <v>965</v>
      </c>
      <c r="B929" s="8" t="str">
        <f>VLOOKUP(A929,Cleaned_Customer_Names!A928:D3263,2,0)</f>
        <v>Ms.</v>
      </c>
      <c r="C929" s="8" t="str">
        <f>VLOOKUP(A929,Cleaned_Customer_Names!A928:D3263,3,0)</f>
        <v>Maria</v>
      </c>
      <c r="D929" s="8" t="str">
        <f>VLOOKUP($A929,Cleaned_Customer_Names!$A928:$D3263,4,0)</f>
        <v>Gramelspacher</v>
      </c>
      <c r="E929" s="22">
        <f>VLOOKUP($A929,Cleaned_Medical_Exam!$A928:$J3263,2,0)</f>
        <v>23.18</v>
      </c>
      <c r="F929" s="24">
        <f>VLOOKUP($A929,Cleaned_Medical_Exam!$A928:$J3263,3,0)</f>
        <v>8.31</v>
      </c>
      <c r="G929" s="20" t="str">
        <f>VLOOKUP($A929,Cleaned_Medical_Exam!$A928:$J3263,4,0)</f>
        <v>No</v>
      </c>
      <c r="H929" s="20" t="str">
        <f>VLOOKUP($A929,Cleaned_Medical_Exam!$A928:$J3263,5,0)</f>
        <v>No</v>
      </c>
      <c r="I929" s="20" t="str">
        <f>VLOOKUP($A929,Cleaned_Medical_Exam!$A928:$J3263,6,0)</f>
        <v>No</v>
      </c>
      <c r="J929" s="48">
        <f>VLOOKUP($A929,Cleaned_Medical_Exam!$A928:$J3263,7,0)</f>
        <v>0</v>
      </c>
      <c r="K929" s="8" t="str">
        <f>VLOOKUP($A929,Cleaned_Medical_Exam!$A928:$J3263,8,0)</f>
        <v>No</v>
      </c>
      <c r="L929" s="20" t="str">
        <f>VLOOKUP($A929,Cleaned_Medical_Exam!$A928:$J3263,9,0)</f>
        <v>Healthy Weight</v>
      </c>
      <c r="M929" s="20" t="str">
        <f>VLOOKUP($A929,Cleaned_Medical_Exam!$A928:$J3263,10,0)</f>
        <v>Diabetes</v>
      </c>
      <c r="N929" s="48">
        <f>_xlfn.XLOOKUP(A929,Cleaned_Hospital_Details!A:A,Cleaned_Hospital_Details!B:B)</f>
        <v>0</v>
      </c>
      <c r="O929" s="49">
        <f>_xlfn.XLOOKUP($A929,Cleaned_Hospital_Details!$A:$A,Cleaned_Hospital_Details!C:C)</f>
        <v>11830.61</v>
      </c>
      <c r="P929" s="8" t="str">
        <f>_xlfn.XLOOKUP($A929,Cleaned_Hospital_Details!$A:$A,Cleaned_Hospital_Details!D:D)</f>
        <v>Tier - 3</v>
      </c>
      <c r="Q929" s="8" t="str">
        <f>_xlfn.XLOOKUP($A929,Cleaned_Hospital_Details!$A:$A,Cleaned_Hospital_Details!E:E)</f>
        <v>Tier - 1</v>
      </c>
      <c r="R929" s="8" t="str">
        <f>_xlfn.XLOOKUP($A929,Cleaned_Hospital_Details!$A:$A,Cleaned_Hospital_Details!F:F)</f>
        <v>R1012</v>
      </c>
      <c r="S929" s="15">
        <f>_xlfn.XLOOKUP($A929,Cleaned_Hospital_Details!$A:$A,Cleaned_Hospital_Details!G:G)</f>
        <v>24018</v>
      </c>
      <c r="T929" s="8">
        <f>_xlfn.XLOOKUP($A929,Cleaned_Hospital_Details!$A:$A,Cleaned_Hospital_Details!H:H)</f>
        <v>57</v>
      </c>
      <c r="U929" s="8" t="str">
        <f>_xlfn.XLOOKUP($A929,Cleaned_Hospital_Details!$A:$A,Cleaned_Hospital_Details!I:I)</f>
        <v>Old</v>
      </c>
      <c r="V929" t="str">
        <f t="shared" si="14"/>
        <v>Maria Gramelspacher</v>
      </c>
    </row>
    <row r="930" spans="1:22" ht="15.6" x14ac:dyDescent="0.3">
      <c r="A930" s="10" t="s">
        <v>966</v>
      </c>
      <c r="B930" s="8" t="str">
        <f>VLOOKUP(A930,Cleaned_Customer_Names!A929:D3264,2,0)</f>
        <v>Mrs.</v>
      </c>
      <c r="C930" s="8" t="str">
        <f>VLOOKUP(A930,Cleaned_Customer_Names!A929:D3264,3,0)</f>
        <v>Lisa</v>
      </c>
      <c r="D930" s="8" t="str">
        <f>VLOOKUP($A930,Cleaned_Customer_Names!$A929:$D3264,4,0)</f>
        <v>Goldsmith</v>
      </c>
      <c r="E930" s="22">
        <f>VLOOKUP($A930,Cleaned_Medical_Exam!$A929:$J3264,2,0)</f>
        <v>35.409999999999997</v>
      </c>
      <c r="F930" s="24">
        <f>VLOOKUP($A930,Cleaned_Medical_Exam!$A929:$J3264,3,0)</f>
        <v>5.68</v>
      </c>
      <c r="G930" s="20" t="str">
        <f>VLOOKUP($A930,Cleaned_Medical_Exam!$A929:$J3264,4,0)</f>
        <v>No</v>
      </c>
      <c r="H930" s="20" t="str">
        <f>VLOOKUP($A930,Cleaned_Medical_Exam!$A929:$J3264,5,0)</f>
        <v>No</v>
      </c>
      <c r="I930" s="20" t="str">
        <f>VLOOKUP($A930,Cleaned_Medical_Exam!$A929:$J3264,6,0)</f>
        <v>No</v>
      </c>
      <c r="J930" s="48">
        <f>VLOOKUP($A930,Cleaned_Medical_Exam!$A929:$J3264,7,0)</f>
        <v>0</v>
      </c>
      <c r="K930" s="8" t="str">
        <f>VLOOKUP($A930,Cleaned_Medical_Exam!$A929:$J3264,8,0)</f>
        <v>No</v>
      </c>
      <c r="L930" s="20" t="str">
        <f>VLOOKUP($A930,Cleaned_Medical_Exam!$A929:$J3264,9,0)</f>
        <v>Obesity</v>
      </c>
      <c r="M930" s="20" t="str">
        <f>VLOOKUP($A930,Cleaned_Medical_Exam!$A929:$J3264,10,0)</f>
        <v>Normal</v>
      </c>
      <c r="N930" s="48">
        <f>_xlfn.XLOOKUP(A930,Cleaned_Hospital_Details!A:A,Cleaned_Hospital_Details!B:B)</f>
        <v>3</v>
      </c>
      <c r="O930" s="49">
        <f>_xlfn.XLOOKUP($A930,Cleaned_Hospital_Details!$A:$A,Cleaned_Hospital_Details!C:C)</f>
        <v>11773.06</v>
      </c>
      <c r="P930" s="8" t="str">
        <f>_xlfn.XLOOKUP($A930,Cleaned_Hospital_Details!$A:$A,Cleaned_Hospital_Details!D:D)</f>
        <v>Tier - 3</v>
      </c>
      <c r="Q930" s="8" t="str">
        <f>_xlfn.XLOOKUP($A930,Cleaned_Hospital_Details!$A:$A,Cleaned_Hospital_Details!E:E)</f>
        <v>Tier - 3</v>
      </c>
      <c r="R930" s="8" t="str">
        <f>_xlfn.XLOOKUP($A930,Cleaned_Hospital_Details!$A:$A,Cleaned_Hospital_Details!F:F)</f>
        <v>R1026</v>
      </c>
      <c r="S930" s="15">
        <f>_xlfn.XLOOKUP($A930,Cleaned_Hospital_Details!$A:$A,Cleaned_Hospital_Details!G:G)</f>
        <v>30275</v>
      </c>
      <c r="T930" s="8">
        <f>_xlfn.XLOOKUP($A930,Cleaned_Hospital_Details!$A:$A,Cleaned_Hospital_Details!H:H)</f>
        <v>40</v>
      </c>
      <c r="U930" s="8" t="str">
        <f>_xlfn.XLOOKUP($A930,Cleaned_Hospital_Details!$A:$A,Cleaned_Hospital_Details!I:I)</f>
        <v>Adult</v>
      </c>
      <c r="V930" t="str">
        <f t="shared" si="14"/>
        <v>Lisa Goldsmith</v>
      </c>
    </row>
    <row r="931" spans="1:22" ht="15.6" x14ac:dyDescent="0.3">
      <c r="A931" s="10" t="s">
        <v>967</v>
      </c>
      <c r="B931" s="8" t="str">
        <f>VLOOKUP(A931,Cleaned_Customer_Names!A930:D3265,2,0)</f>
        <v>Mr.</v>
      </c>
      <c r="C931" s="8" t="str">
        <f>VLOOKUP(A931,Cleaned_Customer_Names!A930:D3265,3,0)</f>
        <v>Steve</v>
      </c>
      <c r="D931" s="8" t="str">
        <f>VLOOKUP($A931,Cleaned_Customer_Names!$A930:$D3265,4,0)</f>
        <v>Tranter</v>
      </c>
      <c r="E931" s="22">
        <f>VLOOKUP($A931,Cleaned_Medical_Exam!$A930:$J3265,2,0)</f>
        <v>32.11</v>
      </c>
      <c r="F931" s="24">
        <f>VLOOKUP($A931,Cleaned_Medical_Exam!$A930:$J3265,3,0)</f>
        <v>4.75</v>
      </c>
      <c r="G931" s="20" t="str">
        <f>VLOOKUP($A931,Cleaned_Medical_Exam!$A930:$J3265,4,0)</f>
        <v>Yes</v>
      </c>
      <c r="H931" s="20" t="str">
        <f>VLOOKUP($A931,Cleaned_Medical_Exam!$A930:$J3265,5,0)</f>
        <v>No</v>
      </c>
      <c r="I931" s="20" t="str">
        <f>VLOOKUP($A931,Cleaned_Medical_Exam!$A930:$J3265,6,0)</f>
        <v>No</v>
      </c>
      <c r="J931" s="48">
        <f>VLOOKUP($A931,Cleaned_Medical_Exam!$A930:$J3265,7,0)</f>
        <v>2</v>
      </c>
      <c r="K931" s="8" t="str">
        <f>VLOOKUP($A931,Cleaned_Medical_Exam!$A930:$J3265,8,0)</f>
        <v>No</v>
      </c>
      <c r="L931" s="20" t="str">
        <f>VLOOKUP($A931,Cleaned_Medical_Exam!$A930:$J3265,9,0)</f>
        <v>Obesity</v>
      </c>
      <c r="M931" s="20" t="str">
        <f>VLOOKUP($A931,Cleaned_Medical_Exam!$A930:$J3265,10,0)</f>
        <v>Normal</v>
      </c>
      <c r="N931" s="48">
        <f>_xlfn.XLOOKUP(A931,Cleaned_Hospital_Details!A:A,Cleaned_Hospital_Details!B:B)</f>
        <v>1</v>
      </c>
      <c r="O931" s="49">
        <f>_xlfn.XLOOKUP($A931,Cleaned_Hospital_Details!$A:$A,Cleaned_Hospital_Details!C:C)</f>
        <v>11763</v>
      </c>
      <c r="P931" s="8" t="str">
        <f>_xlfn.XLOOKUP($A931,Cleaned_Hospital_Details!$A:$A,Cleaned_Hospital_Details!D:D)</f>
        <v>Tier - 3</v>
      </c>
      <c r="Q931" s="8" t="str">
        <f>_xlfn.XLOOKUP($A931,Cleaned_Hospital_Details!$A:$A,Cleaned_Hospital_Details!E:E)</f>
        <v>Tier - 3</v>
      </c>
      <c r="R931" s="8" t="str">
        <f>_xlfn.XLOOKUP($A931,Cleaned_Hospital_Details!$A:$A,Cleaned_Hospital_Details!F:F)</f>
        <v>R1016</v>
      </c>
      <c r="S931" s="15">
        <f>_xlfn.XLOOKUP($A931,Cleaned_Hospital_Details!$A:$A,Cleaned_Hospital_Details!G:G)</f>
        <v>24313</v>
      </c>
      <c r="T931" s="8">
        <f>_xlfn.XLOOKUP($A931,Cleaned_Hospital_Details!$A:$A,Cleaned_Hospital_Details!H:H)</f>
        <v>56</v>
      </c>
      <c r="U931" s="8" t="str">
        <f>_xlfn.XLOOKUP($A931,Cleaned_Hospital_Details!$A:$A,Cleaned_Hospital_Details!I:I)</f>
        <v>Old</v>
      </c>
      <c r="V931" t="str">
        <f t="shared" si="14"/>
        <v>Steve Tranter</v>
      </c>
    </row>
    <row r="932" spans="1:22" ht="15.6" x14ac:dyDescent="0.3">
      <c r="A932" s="10" t="s">
        <v>968</v>
      </c>
      <c r="B932" s="8" t="str">
        <f>VLOOKUP(A932,Cleaned_Customer_Names!A931:D3266,2,0)</f>
        <v>Mrs.</v>
      </c>
      <c r="C932" s="8" t="str">
        <f>VLOOKUP(A932,Cleaned_Customer_Names!A931:D3266,3,0)</f>
        <v>Tiffany</v>
      </c>
      <c r="D932" s="8" t="str">
        <f>VLOOKUP($A932,Cleaned_Customer_Names!$A931:$D3266,4,0)</f>
        <v>Tu</v>
      </c>
      <c r="E932" s="22">
        <f>VLOOKUP($A932,Cleaned_Medical_Exam!$A931:$J3266,2,0)</f>
        <v>34.479999999999997</v>
      </c>
      <c r="F932" s="24">
        <f>VLOOKUP($A932,Cleaned_Medical_Exam!$A931:$J3266,3,0)</f>
        <v>6.31</v>
      </c>
      <c r="G932" s="20" t="str">
        <f>VLOOKUP($A932,Cleaned_Medical_Exam!$A931:$J3266,4,0)</f>
        <v>No</v>
      </c>
      <c r="H932" s="20" t="str">
        <f>VLOOKUP($A932,Cleaned_Medical_Exam!$A931:$J3266,5,0)</f>
        <v>No</v>
      </c>
      <c r="I932" s="20" t="str">
        <f>VLOOKUP($A932,Cleaned_Medical_Exam!$A931:$J3266,6,0)</f>
        <v>Yes</v>
      </c>
      <c r="J932" s="48">
        <f>VLOOKUP($A932,Cleaned_Medical_Exam!$A931:$J3266,7,0)</f>
        <v>1</v>
      </c>
      <c r="K932" s="8" t="str">
        <f>VLOOKUP($A932,Cleaned_Medical_Exam!$A931:$J3266,8,0)</f>
        <v>No</v>
      </c>
      <c r="L932" s="20" t="str">
        <f>VLOOKUP($A932,Cleaned_Medical_Exam!$A931:$J3266,9,0)</f>
        <v>Obesity</v>
      </c>
      <c r="M932" s="20" t="str">
        <f>VLOOKUP($A932,Cleaned_Medical_Exam!$A931:$J3266,10,0)</f>
        <v>Prediabetes</v>
      </c>
      <c r="N932" s="48">
        <f>_xlfn.XLOOKUP(A932,Cleaned_Hospital_Details!A:A,Cleaned_Hospital_Details!B:B)</f>
        <v>2</v>
      </c>
      <c r="O932" s="49">
        <f>_xlfn.XLOOKUP($A932,Cleaned_Hospital_Details!$A:$A,Cleaned_Hospital_Details!C:C)</f>
        <v>11752.68</v>
      </c>
      <c r="P932" s="8" t="str">
        <f>_xlfn.XLOOKUP($A932,Cleaned_Hospital_Details!$A:$A,Cleaned_Hospital_Details!D:D)</f>
        <v>Tier - 3</v>
      </c>
      <c r="Q932" s="8" t="str">
        <f>_xlfn.XLOOKUP($A932,Cleaned_Hospital_Details!$A:$A,Cleaned_Hospital_Details!E:E)</f>
        <v>Tier - 1</v>
      </c>
      <c r="R932" s="8" t="str">
        <f>_xlfn.XLOOKUP($A932,Cleaned_Hospital_Details!$A:$A,Cleaned_Hospital_Details!F:F)</f>
        <v>R1026</v>
      </c>
      <c r="S932" s="15">
        <f>_xlfn.XLOOKUP($A932,Cleaned_Hospital_Details!$A:$A,Cleaned_Hospital_Details!G:G)</f>
        <v>29165</v>
      </c>
      <c r="T932" s="8">
        <f>_xlfn.XLOOKUP($A932,Cleaned_Hospital_Details!$A:$A,Cleaned_Hospital_Details!H:H)</f>
        <v>43</v>
      </c>
      <c r="U932" s="8" t="str">
        <f>_xlfn.XLOOKUP($A932,Cleaned_Hospital_Details!$A:$A,Cleaned_Hospital_Details!I:I)</f>
        <v>Adult</v>
      </c>
      <c r="V932" t="str">
        <f t="shared" si="14"/>
        <v>Tiffany Tu</v>
      </c>
    </row>
    <row r="933" spans="1:22" ht="15.6" x14ac:dyDescent="0.3">
      <c r="A933" s="10" t="s">
        <v>969</v>
      </c>
      <c r="B933" s="8" t="str">
        <f>VLOOKUP(A933,Cleaned_Customer_Names!A932:D3267,2,0)</f>
        <v>Mr.</v>
      </c>
      <c r="C933" s="8" t="str">
        <f>VLOOKUP(A933,Cleaned_Customer_Names!A932:D3267,3,0)</f>
        <v>Greg</v>
      </c>
      <c r="D933" s="8" t="str">
        <f>VLOOKUP($A933,Cleaned_Customer_Names!$A932:$D3267,4,0)</f>
        <v>Kaczka</v>
      </c>
      <c r="E933" s="22">
        <f>VLOOKUP($A933,Cleaned_Medical_Exam!$A932:$J3267,2,0)</f>
        <v>34.39</v>
      </c>
      <c r="F933" s="24">
        <f>VLOOKUP($A933,Cleaned_Medical_Exam!$A932:$J3267,3,0)</f>
        <v>6.28</v>
      </c>
      <c r="G933" s="20" t="str">
        <f>VLOOKUP($A933,Cleaned_Medical_Exam!$A932:$J3267,4,0)</f>
        <v>Yes</v>
      </c>
      <c r="H933" s="20" t="str">
        <f>VLOOKUP($A933,Cleaned_Medical_Exam!$A932:$J3267,5,0)</f>
        <v>No</v>
      </c>
      <c r="I933" s="20" t="str">
        <f>VLOOKUP($A933,Cleaned_Medical_Exam!$A932:$J3267,6,0)</f>
        <v>No</v>
      </c>
      <c r="J933" s="48">
        <f>VLOOKUP($A933,Cleaned_Medical_Exam!$A932:$J3267,7,0)</f>
        <v>1</v>
      </c>
      <c r="K933" s="8" t="str">
        <f>VLOOKUP($A933,Cleaned_Medical_Exam!$A932:$J3267,8,0)</f>
        <v>No</v>
      </c>
      <c r="L933" s="20" t="str">
        <f>VLOOKUP($A933,Cleaned_Medical_Exam!$A932:$J3267,9,0)</f>
        <v>Obesity</v>
      </c>
      <c r="M933" s="20" t="str">
        <f>VLOOKUP($A933,Cleaned_Medical_Exam!$A932:$J3267,10,0)</f>
        <v>Prediabetes</v>
      </c>
      <c r="N933" s="48">
        <f>_xlfn.XLOOKUP(A933,Cleaned_Hospital_Details!A:A,Cleaned_Hospital_Details!B:B)</f>
        <v>0</v>
      </c>
      <c r="O933" s="49">
        <f>_xlfn.XLOOKUP($A933,Cleaned_Hospital_Details!$A:$A,Cleaned_Hospital_Details!C:C)</f>
        <v>11743.93</v>
      </c>
      <c r="P933" s="8" t="str">
        <f>_xlfn.XLOOKUP($A933,Cleaned_Hospital_Details!$A:$A,Cleaned_Hospital_Details!D:D)</f>
        <v>Tier - 3</v>
      </c>
      <c r="Q933" s="8" t="str">
        <f>_xlfn.XLOOKUP($A933,Cleaned_Hospital_Details!$A:$A,Cleaned_Hospital_Details!E:E)</f>
        <v>Tier - 1</v>
      </c>
      <c r="R933" s="8" t="str">
        <f>_xlfn.XLOOKUP($A933,Cleaned_Hospital_Details!$A:$A,Cleaned_Hospital_Details!F:F)</f>
        <v>R1012</v>
      </c>
      <c r="S933" s="15">
        <f>_xlfn.XLOOKUP($A933,Cleaned_Hospital_Details!$A:$A,Cleaned_Hospital_Details!G:G)</f>
        <v>23713</v>
      </c>
      <c r="T933" s="8">
        <f>_xlfn.XLOOKUP($A933,Cleaned_Hospital_Details!$A:$A,Cleaned_Hospital_Details!H:H)</f>
        <v>58</v>
      </c>
      <c r="U933" s="8" t="str">
        <f>_xlfn.XLOOKUP($A933,Cleaned_Hospital_Details!$A:$A,Cleaned_Hospital_Details!I:I)</f>
        <v>Old</v>
      </c>
      <c r="V933" t="str">
        <f t="shared" si="14"/>
        <v>Greg Kaczka</v>
      </c>
    </row>
    <row r="934" spans="1:22" ht="15.6" x14ac:dyDescent="0.3">
      <c r="A934" s="10" t="s">
        <v>970</v>
      </c>
      <c r="B934" s="8" t="str">
        <f>VLOOKUP(A934,Cleaned_Customer_Names!A933:D3268,2,0)</f>
        <v>Mr.</v>
      </c>
      <c r="C934" s="8" t="str">
        <f>VLOOKUP(A934,Cleaned_Customer_Names!A933:D3268,3,0)</f>
        <v>Dale</v>
      </c>
      <c r="D934" s="8" t="str">
        <f>VLOOKUP($A934,Cleaned_Customer_Names!$A933:$D3268,4,0)</f>
        <v>Hunter</v>
      </c>
      <c r="E934" s="22">
        <f>VLOOKUP($A934,Cleaned_Medical_Exam!$A933:$J3268,2,0)</f>
        <v>26.4</v>
      </c>
      <c r="F934" s="24">
        <f>VLOOKUP($A934,Cleaned_Medical_Exam!$A933:$J3268,3,0)</f>
        <v>9.2899999999999991</v>
      </c>
      <c r="G934" s="20" t="str">
        <f>VLOOKUP($A934,Cleaned_Medical_Exam!$A933:$J3268,4,0)</f>
        <v>Yes</v>
      </c>
      <c r="H934" s="20" t="str">
        <f>VLOOKUP($A934,Cleaned_Medical_Exam!$A933:$J3268,5,0)</f>
        <v>No</v>
      </c>
      <c r="I934" s="20" t="str">
        <f>VLOOKUP($A934,Cleaned_Medical_Exam!$A933:$J3268,6,0)</f>
        <v>Yes</v>
      </c>
      <c r="J934" s="48">
        <f>VLOOKUP($A934,Cleaned_Medical_Exam!$A933:$J3268,7,0)</f>
        <v>1</v>
      </c>
      <c r="K934" s="8" t="str">
        <f>VLOOKUP($A934,Cleaned_Medical_Exam!$A933:$J3268,8,0)</f>
        <v>No</v>
      </c>
      <c r="L934" s="20" t="str">
        <f>VLOOKUP($A934,Cleaned_Medical_Exam!$A933:$J3268,9,0)</f>
        <v>Overweight</v>
      </c>
      <c r="M934" s="20" t="str">
        <f>VLOOKUP($A934,Cleaned_Medical_Exam!$A933:$J3268,10,0)</f>
        <v>Diabetes</v>
      </c>
      <c r="N934" s="48">
        <f>_xlfn.XLOOKUP(A934,Cleaned_Hospital_Details!A:A,Cleaned_Hospital_Details!B:B)</f>
        <v>0</v>
      </c>
      <c r="O934" s="49">
        <f>_xlfn.XLOOKUP($A934,Cleaned_Hospital_Details!$A:$A,Cleaned_Hospital_Details!C:C)</f>
        <v>11743.3</v>
      </c>
      <c r="P934" s="8" t="str">
        <f>_xlfn.XLOOKUP($A934,Cleaned_Hospital_Details!$A:$A,Cleaned_Hospital_Details!D:D)</f>
        <v>Tier - 3</v>
      </c>
      <c r="Q934" s="8" t="str">
        <f>_xlfn.XLOOKUP($A934,Cleaned_Hospital_Details!$A:$A,Cleaned_Hospital_Details!E:E)</f>
        <v>Tier - 3</v>
      </c>
      <c r="R934" s="8" t="str">
        <f>_xlfn.XLOOKUP($A934,Cleaned_Hospital_Details!$A:$A,Cleaned_Hospital_Details!F:F)</f>
        <v>R1013</v>
      </c>
      <c r="S934" s="15">
        <f>_xlfn.XLOOKUP($A934,Cleaned_Hospital_Details!$A:$A,Cleaned_Hospital_Details!G:G)</f>
        <v>23171</v>
      </c>
      <c r="T934" s="8">
        <f>_xlfn.XLOOKUP($A934,Cleaned_Hospital_Details!$A:$A,Cleaned_Hospital_Details!H:H)</f>
        <v>59</v>
      </c>
      <c r="U934" s="8" t="str">
        <f>_xlfn.XLOOKUP($A934,Cleaned_Hospital_Details!$A:$A,Cleaned_Hospital_Details!I:I)</f>
        <v>Old</v>
      </c>
      <c r="V934" t="str">
        <f t="shared" si="14"/>
        <v>Dale Hunter</v>
      </c>
    </row>
    <row r="935" spans="1:22" ht="15.6" x14ac:dyDescent="0.3">
      <c r="A935" s="10" t="s">
        <v>971</v>
      </c>
      <c r="B935" s="8" t="str">
        <f>VLOOKUP(A935,Cleaned_Customer_Names!A934:D3269,2,0)</f>
        <v>Ms.</v>
      </c>
      <c r="C935" s="8" t="str">
        <f>VLOOKUP(A935,Cleaned_Customer_Names!A934:D3269,3,0)</f>
        <v>Brittany</v>
      </c>
      <c r="D935" s="8" t="str">
        <f>VLOOKUP($A935,Cleaned_Customer_Names!$A934:$D3269,4,0)</f>
        <v>Moran</v>
      </c>
      <c r="E935" s="22">
        <f>VLOOKUP($A935,Cleaned_Medical_Exam!$A934:$J3269,2,0)</f>
        <v>28.1</v>
      </c>
      <c r="F935" s="24">
        <f>VLOOKUP($A935,Cleaned_Medical_Exam!$A934:$J3269,3,0)</f>
        <v>5.79</v>
      </c>
      <c r="G935" s="20" t="str">
        <f>VLOOKUP($A935,Cleaned_Medical_Exam!$A934:$J3269,4,0)</f>
        <v>Yes</v>
      </c>
      <c r="H935" s="20" t="str">
        <f>VLOOKUP($A935,Cleaned_Medical_Exam!$A934:$J3269,5,0)</f>
        <v>No</v>
      </c>
      <c r="I935" s="20" t="str">
        <f>VLOOKUP($A935,Cleaned_Medical_Exam!$A934:$J3269,6,0)</f>
        <v>Yes</v>
      </c>
      <c r="J935" s="48">
        <f>VLOOKUP($A935,Cleaned_Medical_Exam!$A934:$J3269,7,0)</f>
        <v>1</v>
      </c>
      <c r="K935" s="8" t="str">
        <f>VLOOKUP($A935,Cleaned_Medical_Exam!$A934:$J3269,8,0)</f>
        <v>No</v>
      </c>
      <c r="L935" s="20" t="str">
        <f>VLOOKUP($A935,Cleaned_Medical_Exam!$A934:$J3269,9,0)</f>
        <v>Overweight</v>
      </c>
      <c r="M935" s="20" t="str">
        <f>VLOOKUP($A935,Cleaned_Medical_Exam!$A934:$J3269,10,0)</f>
        <v>Prediabetes</v>
      </c>
      <c r="N935" s="48">
        <f>_xlfn.XLOOKUP(A935,Cleaned_Hospital_Details!A:A,Cleaned_Hospital_Details!B:B)</f>
        <v>3</v>
      </c>
      <c r="O935" s="49">
        <f>_xlfn.XLOOKUP($A935,Cleaned_Hospital_Details!$A:$A,Cleaned_Hospital_Details!C:C)</f>
        <v>11741.73</v>
      </c>
      <c r="P935" s="8" t="str">
        <f>_xlfn.XLOOKUP($A935,Cleaned_Hospital_Details!$A:$A,Cleaned_Hospital_Details!D:D)</f>
        <v>Tier - 3</v>
      </c>
      <c r="Q935" s="8" t="str">
        <f>_xlfn.XLOOKUP($A935,Cleaned_Hospital_Details!$A:$A,Cleaned_Hospital_Details!E:E)</f>
        <v>Tier - 1</v>
      </c>
      <c r="R935" s="8" t="str">
        <f>_xlfn.XLOOKUP($A935,Cleaned_Hospital_Details!$A:$A,Cleaned_Hospital_Details!F:F)</f>
        <v>R1011</v>
      </c>
      <c r="S935" s="15">
        <f>_xlfn.XLOOKUP($A935,Cleaned_Hospital_Details!$A:$A,Cleaned_Hospital_Details!G:G)</f>
        <v>25519</v>
      </c>
      <c r="T935" s="8">
        <f>_xlfn.XLOOKUP($A935,Cleaned_Hospital_Details!$A:$A,Cleaned_Hospital_Details!H:H)</f>
        <v>53</v>
      </c>
      <c r="U935" s="8" t="str">
        <f>_xlfn.XLOOKUP($A935,Cleaned_Hospital_Details!$A:$A,Cleaned_Hospital_Details!I:I)</f>
        <v>Adult</v>
      </c>
      <c r="V935" t="str">
        <f t="shared" si="14"/>
        <v>Brittany Moran</v>
      </c>
    </row>
    <row r="936" spans="1:22" ht="15.6" x14ac:dyDescent="0.3">
      <c r="A936" s="10" t="s">
        <v>972</v>
      </c>
      <c r="B936" s="8" t="str">
        <f>VLOOKUP(A936,Cleaned_Customer_Names!A935:D3270,2,0)</f>
        <v>Mr.</v>
      </c>
      <c r="C936" s="8" t="str">
        <f>VLOOKUP(A936,Cleaned_Customer_Names!A935:D3270,3,0)</f>
        <v>Robert</v>
      </c>
      <c r="D936" s="8" t="str">
        <f>VLOOKUP($A936,Cleaned_Customer_Names!$A935:$D3270,4,0)</f>
        <v>Ashby</v>
      </c>
      <c r="E936" s="22">
        <f>VLOOKUP($A936,Cleaned_Medical_Exam!$A935:$J3270,2,0)</f>
        <v>27</v>
      </c>
      <c r="F936" s="24">
        <f>VLOOKUP($A936,Cleaned_Medical_Exam!$A935:$J3270,3,0)</f>
        <v>4.54</v>
      </c>
      <c r="G936" s="20" t="str">
        <f>VLOOKUP($A936,Cleaned_Medical_Exam!$A935:$J3270,4,0)</f>
        <v>Yes</v>
      </c>
      <c r="H936" s="20" t="str">
        <f>VLOOKUP($A936,Cleaned_Medical_Exam!$A935:$J3270,5,0)</f>
        <v>No</v>
      </c>
      <c r="I936" s="20" t="str">
        <f>VLOOKUP($A936,Cleaned_Medical_Exam!$A935:$J3270,6,0)</f>
        <v>No</v>
      </c>
      <c r="J936" s="48">
        <f>VLOOKUP($A936,Cleaned_Medical_Exam!$A935:$J3270,7,0)</f>
        <v>1</v>
      </c>
      <c r="K936" s="8" t="str">
        <f>VLOOKUP($A936,Cleaned_Medical_Exam!$A935:$J3270,8,0)</f>
        <v>No</v>
      </c>
      <c r="L936" s="20" t="str">
        <f>VLOOKUP($A936,Cleaned_Medical_Exam!$A935:$J3270,9,0)</f>
        <v>Overweight</v>
      </c>
      <c r="M936" s="20" t="str">
        <f>VLOOKUP($A936,Cleaned_Medical_Exam!$A935:$J3270,10,0)</f>
        <v>Normal</v>
      </c>
      <c r="N936" s="48">
        <f>_xlfn.XLOOKUP(A936,Cleaned_Hospital_Details!A:A,Cleaned_Hospital_Details!B:B)</f>
        <v>2</v>
      </c>
      <c r="O936" s="49">
        <f>_xlfn.XLOOKUP($A936,Cleaned_Hospital_Details!$A:$A,Cleaned_Hospital_Details!C:C)</f>
        <v>11737.85</v>
      </c>
      <c r="P936" s="8" t="str">
        <f>_xlfn.XLOOKUP($A936,Cleaned_Hospital_Details!$A:$A,Cleaned_Hospital_Details!D:D)</f>
        <v>Tier - 3</v>
      </c>
      <c r="Q936" s="8" t="str">
        <f>_xlfn.XLOOKUP($A936,Cleaned_Hospital_Details!$A:$A,Cleaned_Hospital_Details!E:E)</f>
        <v>Tier - 1</v>
      </c>
      <c r="R936" s="8" t="str">
        <f>_xlfn.XLOOKUP($A936,Cleaned_Hospital_Details!$A:$A,Cleaned_Hospital_Details!F:F)</f>
        <v>R1011</v>
      </c>
      <c r="S936" s="15">
        <f>_xlfn.XLOOKUP($A936,Cleaned_Hospital_Details!$A:$A,Cleaned_Hospital_Details!G:G)</f>
        <v>32391</v>
      </c>
      <c r="T936" s="8">
        <f>_xlfn.XLOOKUP($A936,Cleaned_Hospital_Details!$A:$A,Cleaned_Hospital_Details!H:H)</f>
        <v>34</v>
      </c>
      <c r="U936" s="8" t="str">
        <f>_xlfn.XLOOKUP($A936,Cleaned_Hospital_Details!$A:$A,Cleaned_Hospital_Details!I:I)</f>
        <v>Adult</v>
      </c>
      <c r="V936" t="str">
        <f t="shared" si="14"/>
        <v>Robert Ashby</v>
      </c>
    </row>
    <row r="937" spans="1:22" ht="15.6" x14ac:dyDescent="0.3">
      <c r="A937" s="10" t="s">
        <v>973</v>
      </c>
      <c r="B937" s="8" t="str">
        <f>VLOOKUP(A937,Cleaned_Customer_Names!A936:D3271,2,0)</f>
        <v>Mr.</v>
      </c>
      <c r="C937" s="8" t="str">
        <f>VLOOKUP(A937,Cleaned_Customer_Names!A936:D3271,3,0)</f>
        <v>Cameron</v>
      </c>
      <c r="D937" s="8" t="str">
        <f>VLOOKUP($A937,Cleaned_Customer_Names!$A936:$D3271,4,0)</f>
        <v>Ausen</v>
      </c>
      <c r="E937" s="22">
        <f>VLOOKUP($A937,Cleaned_Medical_Exam!$A936:$J3271,2,0)</f>
        <v>28.594999999999999</v>
      </c>
      <c r="F937" s="24">
        <f>VLOOKUP($A937,Cleaned_Medical_Exam!$A936:$J3271,3,0)</f>
        <v>4.68</v>
      </c>
      <c r="G937" s="20" t="str">
        <f>VLOOKUP($A937,Cleaned_Medical_Exam!$A936:$J3271,4,0)</f>
        <v>Yes</v>
      </c>
      <c r="H937" s="20" t="str">
        <f>VLOOKUP($A937,Cleaned_Medical_Exam!$A936:$J3271,5,0)</f>
        <v>No</v>
      </c>
      <c r="I937" s="20" t="str">
        <f>VLOOKUP($A937,Cleaned_Medical_Exam!$A936:$J3271,6,0)</f>
        <v>No</v>
      </c>
      <c r="J937" s="48">
        <f>VLOOKUP($A937,Cleaned_Medical_Exam!$A936:$J3271,7,0)</f>
        <v>1</v>
      </c>
      <c r="K937" s="8" t="str">
        <f>VLOOKUP($A937,Cleaned_Medical_Exam!$A936:$J3271,8,0)</f>
        <v>No</v>
      </c>
      <c r="L937" s="20" t="str">
        <f>VLOOKUP($A937,Cleaned_Medical_Exam!$A936:$J3271,9,0)</f>
        <v>Overweight</v>
      </c>
      <c r="M937" s="20" t="str">
        <f>VLOOKUP($A937,Cleaned_Medical_Exam!$A936:$J3271,10,0)</f>
        <v>Normal</v>
      </c>
      <c r="N937" s="48">
        <f>_xlfn.XLOOKUP(A937,Cleaned_Hospital_Details!A:A,Cleaned_Hospital_Details!B:B)</f>
        <v>0</v>
      </c>
      <c r="O937" s="49">
        <f>_xlfn.XLOOKUP($A937,Cleaned_Hospital_Details!$A:$A,Cleaned_Hospital_Details!C:C)</f>
        <v>11735.88</v>
      </c>
      <c r="P937" s="8" t="str">
        <f>_xlfn.XLOOKUP($A937,Cleaned_Hospital_Details!$A:$A,Cleaned_Hospital_Details!D:D)</f>
        <v>Tier - 3</v>
      </c>
      <c r="Q937" s="8" t="str">
        <f>_xlfn.XLOOKUP($A937,Cleaned_Hospital_Details!$A:$A,Cleaned_Hospital_Details!E:E)</f>
        <v>Tier - 1</v>
      </c>
      <c r="R937" s="8" t="str">
        <f>_xlfn.XLOOKUP($A937,Cleaned_Hospital_Details!$A:$A,Cleaned_Hospital_Details!F:F)</f>
        <v>R1012</v>
      </c>
      <c r="S937" s="15">
        <f>_xlfn.XLOOKUP($A937,Cleaned_Hospital_Details!$A:$A,Cleaned_Hospital_Details!G:G)</f>
        <v>23690</v>
      </c>
      <c r="T937" s="8">
        <f>_xlfn.XLOOKUP($A937,Cleaned_Hospital_Details!$A:$A,Cleaned_Hospital_Details!H:H)</f>
        <v>58</v>
      </c>
      <c r="U937" s="8" t="str">
        <f>_xlfn.XLOOKUP($A937,Cleaned_Hospital_Details!$A:$A,Cleaned_Hospital_Details!I:I)</f>
        <v>Old</v>
      </c>
      <c r="V937" t="str">
        <f t="shared" si="14"/>
        <v>Cameron Ausen</v>
      </c>
    </row>
    <row r="938" spans="1:22" ht="15.6" x14ac:dyDescent="0.3">
      <c r="A938" s="10" t="s">
        <v>974</v>
      </c>
      <c r="B938" s="8" t="str">
        <f>VLOOKUP(A938,Cleaned_Customer_Names!A937:D3272,2,0)</f>
        <v>Mrs.</v>
      </c>
      <c r="C938" s="8" t="str">
        <f>VLOOKUP(A938,Cleaned_Customer_Names!A937:D3272,3,0)</f>
        <v>Ulrike</v>
      </c>
      <c r="D938" s="8" t="str">
        <f>VLOOKUP($A938,Cleaned_Customer_Names!$A937:$D3272,4,0)</f>
        <v>Savage</v>
      </c>
      <c r="E938" s="22">
        <f>VLOOKUP($A938,Cleaned_Medical_Exam!$A937:$J3272,2,0)</f>
        <v>36.799999999999997</v>
      </c>
      <c r="F938" s="24">
        <f>VLOOKUP($A938,Cleaned_Medical_Exam!$A937:$J3272,3,0)</f>
        <v>5.88</v>
      </c>
      <c r="G938" s="20" t="str">
        <f>VLOOKUP($A938,Cleaned_Medical_Exam!$A937:$J3272,4,0)</f>
        <v>No</v>
      </c>
      <c r="H938" s="20" t="str">
        <f>VLOOKUP($A938,Cleaned_Medical_Exam!$A937:$J3272,5,0)</f>
        <v>No</v>
      </c>
      <c r="I938" s="20" t="str">
        <f>VLOOKUP($A938,Cleaned_Medical_Exam!$A937:$J3272,6,0)</f>
        <v>No</v>
      </c>
      <c r="J938" s="48">
        <f>VLOOKUP($A938,Cleaned_Medical_Exam!$A937:$J3272,7,0)</f>
        <v>1</v>
      </c>
      <c r="K938" s="8" t="str">
        <f>VLOOKUP($A938,Cleaned_Medical_Exam!$A937:$J3272,8,0)</f>
        <v>No</v>
      </c>
      <c r="L938" s="20" t="str">
        <f>VLOOKUP($A938,Cleaned_Medical_Exam!$A937:$J3272,9,0)</f>
        <v>Obesity</v>
      </c>
      <c r="M938" s="20" t="str">
        <f>VLOOKUP($A938,Cleaned_Medical_Exam!$A937:$J3272,10,0)</f>
        <v>Prediabetes</v>
      </c>
      <c r="N938" s="48">
        <f>_xlfn.XLOOKUP(A938,Cleaned_Hospital_Details!A:A,Cleaned_Hospital_Details!B:B)</f>
        <v>3</v>
      </c>
      <c r="O938" s="49">
        <f>_xlfn.XLOOKUP($A938,Cleaned_Hospital_Details!$A:$A,Cleaned_Hospital_Details!C:C)</f>
        <v>11730.82</v>
      </c>
      <c r="P938" s="8" t="str">
        <f>_xlfn.XLOOKUP($A938,Cleaned_Hospital_Details!$A:$A,Cleaned_Hospital_Details!D:D)</f>
        <v>Tier - 3</v>
      </c>
      <c r="Q938" s="8" t="str">
        <f>_xlfn.XLOOKUP($A938,Cleaned_Hospital_Details!$A:$A,Cleaned_Hospital_Details!E:E)</f>
        <v>Tier - 3</v>
      </c>
      <c r="R938" s="8" t="str">
        <f>_xlfn.XLOOKUP($A938,Cleaned_Hospital_Details!$A:$A,Cleaned_Hospital_Details!F:F)</f>
        <v>R1026</v>
      </c>
      <c r="S938" s="15">
        <f>_xlfn.XLOOKUP($A938,Cleaned_Hospital_Details!$A:$A,Cleaned_Hospital_Details!G:G)</f>
        <v>31012</v>
      </c>
      <c r="T938" s="8">
        <f>_xlfn.XLOOKUP($A938,Cleaned_Hospital_Details!$A:$A,Cleaned_Hospital_Details!H:H)</f>
        <v>38</v>
      </c>
      <c r="U938" s="8" t="str">
        <f>_xlfn.XLOOKUP($A938,Cleaned_Hospital_Details!$A:$A,Cleaned_Hospital_Details!I:I)</f>
        <v>Adult</v>
      </c>
      <c r="V938" t="str">
        <f t="shared" si="14"/>
        <v>Ulrike Savage</v>
      </c>
    </row>
    <row r="939" spans="1:22" ht="15.6" x14ac:dyDescent="0.3">
      <c r="A939" s="10" t="s">
        <v>975</v>
      </c>
      <c r="B939" s="8" t="str">
        <f>VLOOKUP(A939,Cleaned_Customer_Names!A938:D3273,2,0)</f>
        <v>Ms.</v>
      </c>
      <c r="C939" s="8" t="str">
        <f>VLOOKUP(A939,Cleaned_Customer_Names!A938:D3273,3,0)</f>
        <v>Katlyn</v>
      </c>
      <c r="D939" s="8" t="str">
        <f>VLOOKUP($A939,Cleaned_Customer_Names!$A938:$D3273,4,0)</f>
        <v>O'Leary</v>
      </c>
      <c r="E939" s="22">
        <f>VLOOKUP($A939,Cleaned_Medical_Exam!$A938:$J3273,2,0)</f>
        <v>23.75</v>
      </c>
      <c r="F939" s="24">
        <f>VLOOKUP($A939,Cleaned_Medical_Exam!$A938:$J3273,3,0)</f>
        <v>5.42</v>
      </c>
      <c r="G939" s="20" t="str">
        <f>VLOOKUP($A939,Cleaned_Medical_Exam!$A938:$J3273,4,0)</f>
        <v>Yes</v>
      </c>
      <c r="H939" s="20" t="str">
        <f>VLOOKUP($A939,Cleaned_Medical_Exam!$A938:$J3273,5,0)</f>
        <v>No</v>
      </c>
      <c r="I939" s="20" t="str">
        <f>VLOOKUP($A939,Cleaned_Medical_Exam!$A938:$J3273,6,0)</f>
        <v>Yes</v>
      </c>
      <c r="J939" s="48">
        <f>VLOOKUP($A939,Cleaned_Medical_Exam!$A938:$J3273,7,0)</f>
        <v>1</v>
      </c>
      <c r="K939" s="8" t="str">
        <f>VLOOKUP($A939,Cleaned_Medical_Exam!$A938:$J3273,8,0)</f>
        <v>No</v>
      </c>
      <c r="L939" s="20" t="str">
        <f>VLOOKUP($A939,Cleaned_Medical_Exam!$A938:$J3273,9,0)</f>
        <v>Healthy Weight</v>
      </c>
      <c r="M939" s="20" t="str">
        <f>VLOOKUP($A939,Cleaned_Medical_Exam!$A938:$J3273,10,0)</f>
        <v>Normal</v>
      </c>
      <c r="N939" s="48">
        <f>_xlfn.XLOOKUP(A939,Cleaned_Hospital_Details!A:A,Cleaned_Hospital_Details!B:B)</f>
        <v>2</v>
      </c>
      <c r="O939" s="49">
        <f>_xlfn.XLOOKUP($A939,Cleaned_Hospital_Details!$A:$A,Cleaned_Hospital_Details!C:C)</f>
        <v>11729.68</v>
      </c>
      <c r="P939" s="8" t="str">
        <f>_xlfn.XLOOKUP($A939,Cleaned_Hospital_Details!$A:$A,Cleaned_Hospital_Details!D:D)</f>
        <v>Tier - 3</v>
      </c>
      <c r="Q939" s="8" t="str">
        <f>_xlfn.XLOOKUP($A939,Cleaned_Hospital_Details!$A:$A,Cleaned_Hospital_Details!E:E)</f>
        <v>Tier - 1</v>
      </c>
      <c r="R939" s="8" t="str">
        <f>_xlfn.XLOOKUP($A939,Cleaned_Hospital_Details!$A:$A,Cleaned_Hospital_Details!F:F)</f>
        <v>R1024</v>
      </c>
      <c r="S939" s="15">
        <f>_xlfn.XLOOKUP($A939,Cleaned_Hospital_Details!$A:$A,Cleaned_Hospital_Details!G:G)</f>
        <v>25488</v>
      </c>
      <c r="T939" s="8">
        <f>_xlfn.XLOOKUP($A939,Cleaned_Hospital_Details!$A:$A,Cleaned_Hospital_Details!H:H)</f>
        <v>53</v>
      </c>
      <c r="U939" s="8" t="str">
        <f>_xlfn.XLOOKUP($A939,Cleaned_Hospital_Details!$A:$A,Cleaned_Hospital_Details!I:I)</f>
        <v>Adult</v>
      </c>
      <c r="V939" t="str">
        <f t="shared" si="14"/>
        <v>Katlyn O'Leary</v>
      </c>
    </row>
    <row r="940" spans="1:22" ht="15.6" x14ac:dyDescent="0.3">
      <c r="A940" s="10" t="s">
        <v>976</v>
      </c>
      <c r="B940" s="8" t="str">
        <f>VLOOKUP(A940,Cleaned_Customer_Names!A939:D3274,2,0)</f>
        <v>Mr.</v>
      </c>
      <c r="C940" s="8" t="str">
        <f>VLOOKUP(A940,Cleaned_Customer_Names!A939:D3274,3,0)</f>
        <v>Morgan</v>
      </c>
      <c r="D940" s="8" t="str">
        <f>VLOOKUP($A940,Cleaned_Customer_Names!$A939:$D3274,4,0)</f>
        <v>Scoville</v>
      </c>
      <c r="E940" s="22">
        <f>VLOOKUP($A940,Cleaned_Medical_Exam!$A939:$J3274,2,0)</f>
        <v>35.619999999999997</v>
      </c>
      <c r="F940" s="24">
        <f>VLOOKUP($A940,Cleaned_Medical_Exam!$A939:$J3274,3,0)</f>
        <v>4.16</v>
      </c>
      <c r="G940" s="20" t="str">
        <f>VLOOKUP($A940,Cleaned_Medical_Exam!$A939:$J3274,4,0)</f>
        <v>No</v>
      </c>
      <c r="H940" s="20" t="str">
        <f>VLOOKUP($A940,Cleaned_Medical_Exam!$A939:$J3274,5,0)</f>
        <v>No</v>
      </c>
      <c r="I940" s="20" t="str">
        <f>VLOOKUP($A940,Cleaned_Medical_Exam!$A939:$J3274,6,0)</f>
        <v>No</v>
      </c>
      <c r="J940" s="48">
        <f>VLOOKUP($A940,Cleaned_Medical_Exam!$A939:$J3274,7,0)</f>
        <v>0</v>
      </c>
      <c r="K940" s="8" t="str">
        <f>VLOOKUP($A940,Cleaned_Medical_Exam!$A939:$J3274,8,0)</f>
        <v>No</v>
      </c>
      <c r="L940" s="20" t="str">
        <f>VLOOKUP($A940,Cleaned_Medical_Exam!$A939:$J3274,9,0)</f>
        <v>Obesity</v>
      </c>
      <c r="M940" s="20" t="str">
        <f>VLOOKUP($A940,Cleaned_Medical_Exam!$A939:$J3274,10,0)</f>
        <v>Normal</v>
      </c>
      <c r="N940" s="48">
        <f>_xlfn.XLOOKUP(A940,Cleaned_Hospital_Details!A:A,Cleaned_Hospital_Details!B:B)</f>
        <v>3</v>
      </c>
      <c r="O940" s="49">
        <f>_xlfn.XLOOKUP($A940,Cleaned_Hospital_Details!$A:$A,Cleaned_Hospital_Details!C:C)</f>
        <v>11712.97</v>
      </c>
      <c r="P940" s="8" t="str">
        <f>_xlfn.XLOOKUP($A940,Cleaned_Hospital_Details!$A:$A,Cleaned_Hospital_Details!D:D)</f>
        <v>Tier - 3</v>
      </c>
      <c r="Q940" s="8" t="str">
        <f>_xlfn.XLOOKUP($A940,Cleaned_Hospital_Details!$A:$A,Cleaned_Hospital_Details!E:E)</f>
        <v>Tier - 2</v>
      </c>
      <c r="R940" s="8" t="str">
        <f>_xlfn.XLOOKUP($A940,Cleaned_Hospital_Details!$A:$A,Cleaned_Hospital_Details!F:F)</f>
        <v>R1021</v>
      </c>
      <c r="S940" s="15">
        <f>_xlfn.XLOOKUP($A940,Cleaned_Hospital_Details!$A:$A,Cleaned_Hospital_Details!G:G)</f>
        <v>30245</v>
      </c>
      <c r="T940" s="8">
        <f>_xlfn.XLOOKUP($A940,Cleaned_Hospital_Details!$A:$A,Cleaned_Hospital_Details!H:H)</f>
        <v>40</v>
      </c>
      <c r="U940" s="8" t="str">
        <f>_xlfn.XLOOKUP($A940,Cleaned_Hospital_Details!$A:$A,Cleaned_Hospital_Details!I:I)</f>
        <v>Adult</v>
      </c>
      <c r="V940" t="str">
        <f t="shared" si="14"/>
        <v>Morgan Scoville</v>
      </c>
    </row>
    <row r="941" spans="1:22" ht="15.6" x14ac:dyDescent="0.3">
      <c r="A941" s="10" t="s">
        <v>977</v>
      </c>
      <c r="B941" s="8" t="str">
        <f>VLOOKUP(A941,Cleaned_Customer_Names!A940:D3275,2,0)</f>
        <v>Mr.</v>
      </c>
      <c r="C941" s="8" t="str">
        <f>VLOOKUP(A941,Cleaned_Customer_Names!A940:D3275,3,0)</f>
        <v>Peter</v>
      </c>
      <c r="D941" s="8" t="str">
        <f>VLOOKUP($A941,Cleaned_Customer_Names!$A940:$D3275,4,0)</f>
        <v>Kaus</v>
      </c>
      <c r="E941" s="22">
        <f>VLOOKUP($A941,Cleaned_Medical_Exam!$A940:$J3275,2,0)</f>
        <v>30.69</v>
      </c>
      <c r="F941" s="24">
        <f>VLOOKUP($A941,Cleaned_Medical_Exam!$A940:$J3275,3,0)</f>
        <v>7.05</v>
      </c>
      <c r="G941" s="20" t="str">
        <f>VLOOKUP($A941,Cleaned_Medical_Exam!$A940:$J3275,4,0)</f>
        <v>Yes</v>
      </c>
      <c r="H941" s="20" t="str">
        <f>VLOOKUP($A941,Cleaned_Medical_Exam!$A940:$J3275,5,0)</f>
        <v>No</v>
      </c>
      <c r="I941" s="20" t="str">
        <f>VLOOKUP($A941,Cleaned_Medical_Exam!$A940:$J3275,6,0)</f>
        <v>No</v>
      </c>
      <c r="J941" s="48">
        <f>VLOOKUP($A941,Cleaned_Medical_Exam!$A940:$J3275,7,0)</f>
        <v>2</v>
      </c>
      <c r="K941" s="8" t="str">
        <f>VLOOKUP($A941,Cleaned_Medical_Exam!$A940:$J3275,8,0)</f>
        <v>No</v>
      </c>
      <c r="L941" s="20" t="str">
        <f>VLOOKUP($A941,Cleaned_Medical_Exam!$A940:$J3275,9,0)</f>
        <v>Obesity</v>
      </c>
      <c r="M941" s="20" t="str">
        <f>VLOOKUP($A941,Cleaned_Medical_Exam!$A940:$J3275,10,0)</f>
        <v>Diabetes</v>
      </c>
      <c r="N941" s="48">
        <f>_xlfn.XLOOKUP(A941,Cleaned_Hospital_Details!A:A,Cleaned_Hospital_Details!B:B)</f>
        <v>0</v>
      </c>
      <c r="O941" s="49">
        <f>_xlfn.XLOOKUP($A941,Cleaned_Hospital_Details!$A:$A,Cleaned_Hospital_Details!C:C)</f>
        <v>11696.52</v>
      </c>
      <c r="P941" s="8" t="str">
        <f>_xlfn.XLOOKUP($A941,Cleaned_Hospital_Details!$A:$A,Cleaned_Hospital_Details!D:D)</f>
        <v>Tier - 3</v>
      </c>
      <c r="Q941" s="8" t="str">
        <f>_xlfn.XLOOKUP($A941,Cleaned_Hospital_Details!$A:$A,Cleaned_Hospital_Details!E:E)</f>
        <v>Tier - 1</v>
      </c>
      <c r="R941" s="8" t="str">
        <f>_xlfn.XLOOKUP($A941,Cleaned_Hospital_Details!$A:$A,Cleaned_Hospital_Details!F:F)</f>
        <v>R1021</v>
      </c>
      <c r="S941" s="15">
        <f>_xlfn.XLOOKUP($A941,Cleaned_Hospital_Details!$A:$A,Cleaned_Hospital_Details!G:G)</f>
        <v>25903</v>
      </c>
      <c r="T941" s="8">
        <f>_xlfn.XLOOKUP($A941,Cleaned_Hospital_Details!$A:$A,Cleaned_Hospital_Details!H:H)</f>
        <v>52</v>
      </c>
      <c r="U941" s="8" t="str">
        <f>_xlfn.XLOOKUP($A941,Cleaned_Hospital_Details!$A:$A,Cleaned_Hospital_Details!I:I)</f>
        <v>Adult</v>
      </c>
      <c r="V941" t="str">
        <f t="shared" si="14"/>
        <v>Peter Kaus</v>
      </c>
    </row>
    <row r="942" spans="1:22" ht="15.6" x14ac:dyDescent="0.3">
      <c r="A942" s="10" t="s">
        <v>978</v>
      </c>
      <c r="B942" s="8" t="str">
        <f>VLOOKUP(A942,Cleaned_Customer_Names!A941:D3276,2,0)</f>
        <v>Ms.</v>
      </c>
      <c r="C942" s="8" t="str">
        <f>VLOOKUP(A942,Cleaned_Customer_Names!A941:D3276,3,0)</f>
        <v>Chandler</v>
      </c>
      <c r="D942" s="8" t="str">
        <f>VLOOKUP($A942,Cleaned_Customer_Names!$A941:$D3276,4,0)</f>
        <v>Rainey</v>
      </c>
      <c r="E942" s="22">
        <f>VLOOKUP($A942,Cleaned_Medical_Exam!$A941:$J3276,2,0)</f>
        <v>35.799999999999997</v>
      </c>
      <c r="F942" s="24">
        <f>VLOOKUP($A942,Cleaned_Medical_Exam!$A941:$J3276,3,0)</f>
        <v>5.63</v>
      </c>
      <c r="G942" s="20" t="str">
        <f>VLOOKUP($A942,Cleaned_Medical_Exam!$A941:$J3276,4,0)</f>
        <v>Yes</v>
      </c>
      <c r="H942" s="20" t="str">
        <f>VLOOKUP($A942,Cleaned_Medical_Exam!$A941:$J3276,5,0)</f>
        <v>No</v>
      </c>
      <c r="I942" s="20" t="str">
        <f>VLOOKUP($A942,Cleaned_Medical_Exam!$A941:$J3276,6,0)</f>
        <v>No</v>
      </c>
      <c r="J942" s="48">
        <f>VLOOKUP($A942,Cleaned_Medical_Exam!$A941:$J3276,7,0)</f>
        <v>2</v>
      </c>
      <c r="K942" s="8" t="str">
        <f>VLOOKUP($A942,Cleaned_Medical_Exam!$A941:$J3276,8,0)</f>
        <v>No</v>
      </c>
      <c r="L942" s="20" t="str">
        <f>VLOOKUP($A942,Cleaned_Medical_Exam!$A941:$J3276,9,0)</f>
        <v>Obesity</v>
      </c>
      <c r="M942" s="20" t="str">
        <f>VLOOKUP($A942,Cleaned_Medical_Exam!$A941:$J3276,10,0)</f>
        <v>Normal</v>
      </c>
      <c r="N942" s="48">
        <f>_xlfn.XLOOKUP(A942,Cleaned_Hospital_Details!A:A,Cleaned_Hospital_Details!B:B)</f>
        <v>1</v>
      </c>
      <c r="O942" s="49">
        <f>_xlfn.XLOOKUP($A942,Cleaned_Hospital_Details!$A:$A,Cleaned_Hospital_Details!C:C)</f>
        <v>11674.13</v>
      </c>
      <c r="P942" s="8" t="str">
        <f>_xlfn.XLOOKUP($A942,Cleaned_Hospital_Details!$A:$A,Cleaned_Hospital_Details!D:D)</f>
        <v>Tier - 3</v>
      </c>
      <c r="Q942" s="8" t="str">
        <f>_xlfn.XLOOKUP($A942,Cleaned_Hospital_Details!$A:$A,Cleaned_Hospital_Details!E:E)</f>
        <v>Tier - 1</v>
      </c>
      <c r="R942" s="8" t="str">
        <f>_xlfn.XLOOKUP($A942,Cleaned_Hospital_Details!$A:$A,Cleaned_Hospital_Details!F:F)</f>
        <v>R1011</v>
      </c>
      <c r="S942" s="15">
        <f>_xlfn.XLOOKUP($A942,Cleaned_Hospital_Details!$A:$A,Cleaned_Hospital_Details!G:G)</f>
        <v>24420</v>
      </c>
      <c r="T942" s="8">
        <f>_xlfn.XLOOKUP($A942,Cleaned_Hospital_Details!$A:$A,Cleaned_Hospital_Details!H:H)</f>
        <v>56</v>
      </c>
      <c r="U942" s="8" t="str">
        <f>_xlfn.XLOOKUP($A942,Cleaned_Hospital_Details!$A:$A,Cleaned_Hospital_Details!I:I)</f>
        <v>Old</v>
      </c>
      <c r="V942" t="str">
        <f t="shared" si="14"/>
        <v>Chandler Rainey</v>
      </c>
    </row>
    <row r="943" spans="1:22" ht="15.6" x14ac:dyDescent="0.3">
      <c r="A943" s="10" t="s">
        <v>979</v>
      </c>
      <c r="B943" s="8" t="str">
        <f>VLOOKUP(A943,Cleaned_Customer_Names!A942:D3277,2,0)</f>
        <v>Ms.</v>
      </c>
      <c r="C943" s="8" t="str">
        <f>VLOOKUP(A943,Cleaned_Customer_Names!A942:D3277,3,0)</f>
        <v>Silvana</v>
      </c>
      <c r="D943" s="8" t="str">
        <f>VLOOKUP($A943,Cleaned_Customer_Names!$A942:$D3277,4,0)</f>
        <v>Rasch</v>
      </c>
      <c r="E943" s="22">
        <f>VLOOKUP($A943,Cleaned_Medical_Exam!$A942:$J3277,2,0)</f>
        <v>28.785</v>
      </c>
      <c r="F943" s="24">
        <f>VLOOKUP($A943,Cleaned_Medical_Exam!$A942:$J3277,3,0)</f>
        <v>4.24</v>
      </c>
      <c r="G943" s="20" t="str">
        <f>VLOOKUP($A943,Cleaned_Medical_Exam!$A942:$J3277,4,0)</f>
        <v>Yes</v>
      </c>
      <c r="H943" s="20" t="str">
        <f>VLOOKUP($A943,Cleaned_Medical_Exam!$A942:$J3277,5,0)</f>
        <v>No</v>
      </c>
      <c r="I943" s="20" t="str">
        <f>VLOOKUP($A943,Cleaned_Medical_Exam!$A942:$J3277,6,0)</f>
        <v>No</v>
      </c>
      <c r="J943" s="48">
        <f>VLOOKUP($A943,Cleaned_Medical_Exam!$A942:$J3277,7,0)</f>
        <v>2</v>
      </c>
      <c r="K943" s="8" t="str">
        <f>VLOOKUP($A943,Cleaned_Medical_Exam!$A942:$J3277,8,0)</f>
        <v>No</v>
      </c>
      <c r="L943" s="20" t="str">
        <f>VLOOKUP($A943,Cleaned_Medical_Exam!$A942:$J3277,9,0)</f>
        <v>Overweight</v>
      </c>
      <c r="M943" s="20" t="str">
        <f>VLOOKUP($A943,Cleaned_Medical_Exam!$A942:$J3277,10,0)</f>
        <v>Normal</v>
      </c>
      <c r="N943" s="48">
        <f>_xlfn.XLOOKUP(A943,Cleaned_Hospital_Details!A:A,Cleaned_Hospital_Details!B:B)</f>
        <v>0</v>
      </c>
      <c r="O943" s="49">
        <f>_xlfn.XLOOKUP($A943,Cleaned_Hospital_Details!$A:$A,Cleaned_Hospital_Details!C:C)</f>
        <v>11658.38</v>
      </c>
      <c r="P943" s="8" t="str">
        <f>_xlfn.XLOOKUP($A943,Cleaned_Hospital_Details!$A:$A,Cleaned_Hospital_Details!D:D)</f>
        <v>Tier - 3</v>
      </c>
      <c r="Q943" s="8" t="str">
        <f>_xlfn.XLOOKUP($A943,Cleaned_Hospital_Details!$A:$A,Cleaned_Hospital_Details!E:E)</f>
        <v>Tier - 3</v>
      </c>
      <c r="R943" s="8" t="str">
        <f>_xlfn.XLOOKUP($A943,Cleaned_Hospital_Details!$A:$A,Cleaned_Hospital_Details!F:F)</f>
        <v>R1024</v>
      </c>
      <c r="S943" s="15">
        <f>_xlfn.XLOOKUP($A943,Cleaned_Hospital_Details!$A:$A,Cleaned_Hospital_Details!G:G)</f>
        <v>24342</v>
      </c>
      <c r="T943" s="8">
        <f>_xlfn.XLOOKUP($A943,Cleaned_Hospital_Details!$A:$A,Cleaned_Hospital_Details!H:H)</f>
        <v>56</v>
      </c>
      <c r="U943" s="8" t="str">
        <f>_xlfn.XLOOKUP($A943,Cleaned_Hospital_Details!$A:$A,Cleaned_Hospital_Details!I:I)</f>
        <v>Old</v>
      </c>
      <c r="V943" t="str">
        <f t="shared" si="14"/>
        <v>Silvana Rasch</v>
      </c>
    </row>
    <row r="944" spans="1:22" ht="15.6" x14ac:dyDescent="0.3">
      <c r="A944" s="10" t="s">
        <v>980</v>
      </c>
      <c r="B944" s="8" t="str">
        <f>VLOOKUP(A944,Cleaned_Customer_Names!A943:D3278,2,0)</f>
        <v>Ms.</v>
      </c>
      <c r="C944" s="8" t="str">
        <f>VLOOKUP(A944,Cleaned_Customer_Names!A943:D3278,3,0)</f>
        <v>Natty</v>
      </c>
      <c r="D944" s="8" t="str">
        <f>VLOOKUP($A944,Cleaned_Customer_Names!$A943:$D3278,4,0)</f>
        <v>Plunkett</v>
      </c>
      <c r="E944" s="22">
        <f>VLOOKUP($A944,Cleaned_Medical_Exam!$A943:$J3278,2,0)</f>
        <v>28.594999999999999</v>
      </c>
      <c r="F944" s="24">
        <f>VLOOKUP($A944,Cleaned_Medical_Exam!$A943:$J3278,3,0)</f>
        <v>4.96</v>
      </c>
      <c r="G944" s="20" t="str">
        <f>VLOOKUP($A944,Cleaned_Medical_Exam!$A943:$J3278,4,0)</f>
        <v>Yes</v>
      </c>
      <c r="H944" s="20" t="str">
        <f>VLOOKUP($A944,Cleaned_Medical_Exam!$A943:$J3278,5,0)</f>
        <v>No</v>
      </c>
      <c r="I944" s="20" t="str">
        <f>VLOOKUP($A944,Cleaned_Medical_Exam!$A943:$J3278,6,0)</f>
        <v>No</v>
      </c>
      <c r="J944" s="48">
        <f>VLOOKUP($A944,Cleaned_Medical_Exam!$A943:$J3278,7,0)</f>
        <v>2</v>
      </c>
      <c r="K944" s="8" t="str">
        <f>VLOOKUP($A944,Cleaned_Medical_Exam!$A943:$J3278,8,0)</f>
        <v>No</v>
      </c>
      <c r="L944" s="20" t="str">
        <f>VLOOKUP($A944,Cleaned_Medical_Exam!$A943:$J3278,9,0)</f>
        <v>Overweight</v>
      </c>
      <c r="M944" s="20" t="str">
        <f>VLOOKUP($A944,Cleaned_Medical_Exam!$A943:$J3278,10,0)</f>
        <v>Normal</v>
      </c>
      <c r="N944" s="48">
        <f>_xlfn.XLOOKUP(A944,Cleaned_Hospital_Details!A:A,Cleaned_Hospital_Details!B:B)</f>
        <v>0</v>
      </c>
      <c r="O944" s="49">
        <f>_xlfn.XLOOKUP($A944,Cleaned_Hospital_Details!$A:$A,Cleaned_Hospital_Details!C:C)</f>
        <v>11658.12</v>
      </c>
      <c r="P944" s="8" t="str">
        <f>_xlfn.XLOOKUP($A944,Cleaned_Hospital_Details!$A:$A,Cleaned_Hospital_Details!D:D)</f>
        <v>Tier - 3</v>
      </c>
      <c r="Q944" s="8" t="str">
        <f>_xlfn.XLOOKUP($A944,Cleaned_Hospital_Details!$A:$A,Cleaned_Hospital_Details!E:E)</f>
        <v>Tier - 1</v>
      </c>
      <c r="R944" s="8" t="str">
        <f>_xlfn.XLOOKUP($A944,Cleaned_Hospital_Details!$A:$A,Cleaned_Hospital_Details!F:F)</f>
        <v>R1024</v>
      </c>
      <c r="S944" s="15">
        <f>_xlfn.XLOOKUP($A944,Cleaned_Hospital_Details!$A:$A,Cleaned_Hospital_Details!G:G)</f>
        <v>24294</v>
      </c>
      <c r="T944" s="8">
        <f>_xlfn.XLOOKUP($A944,Cleaned_Hospital_Details!$A:$A,Cleaned_Hospital_Details!H:H)</f>
        <v>56</v>
      </c>
      <c r="U944" s="8" t="str">
        <f>_xlfn.XLOOKUP($A944,Cleaned_Hospital_Details!$A:$A,Cleaned_Hospital_Details!I:I)</f>
        <v>Old</v>
      </c>
      <c r="V944" t="str">
        <f t="shared" si="14"/>
        <v>Natty Plunkett</v>
      </c>
    </row>
    <row r="945" spans="1:22" ht="15.6" x14ac:dyDescent="0.3">
      <c r="A945" s="10" t="s">
        <v>981</v>
      </c>
      <c r="B945" s="8" t="str">
        <f>VLOOKUP(A945,Cleaned_Customer_Names!A944:D3279,2,0)</f>
        <v>Mr.</v>
      </c>
      <c r="C945" s="8" t="str">
        <f>VLOOKUP(A945,Cleaned_Customer_Names!A944:D3279,3,0)</f>
        <v>Nicholas</v>
      </c>
      <c r="D945" s="8" t="str">
        <f>VLOOKUP($A945,Cleaned_Customer_Names!$A944:$D3279,4,0)</f>
        <v>Murphy</v>
      </c>
      <c r="E945" s="22">
        <f>VLOOKUP($A945,Cleaned_Medical_Exam!$A944:$J3279,2,0)</f>
        <v>48.75</v>
      </c>
      <c r="F945" s="24">
        <f>VLOOKUP($A945,Cleaned_Medical_Exam!$A944:$J3279,3,0)</f>
        <v>4.34</v>
      </c>
      <c r="G945" s="20" t="str">
        <f>VLOOKUP($A945,Cleaned_Medical_Exam!$A944:$J3279,4,0)</f>
        <v>No</v>
      </c>
      <c r="H945" s="20" t="str">
        <f>VLOOKUP($A945,Cleaned_Medical_Exam!$A944:$J3279,5,0)</f>
        <v>No</v>
      </c>
      <c r="I945" s="20" t="str">
        <f>VLOOKUP($A945,Cleaned_Medical_Exam!$A944:$J3279,6,0)</f>
        <v>No</v>
      </c>
      <c r="J945" s="48">
        <f>VLOOKUP($A945,Cleaned_Medical_Exam!$A944:$J3279,7,0)</f>
        <v>0</v>
      </c>
      <c r="K945" s="8" t="str">
        <f>VLOOKUP($A945,Cleaned_Medical_Exam!$A944:$J3279,8,0)</f>
        <v>No</v>
      </c>
      <c r="L945" s="20" t="str">
        <f>VLOOKUP($A945,Cleaned_Medical_Exam!$A944:$J3279,9,0)</f>
        <v>Obesity</v>
      </c>
      <c r="M945" s="20" t="str">
        <f>VLOOKUP($A945,Cleaned_Medical_Exam!$A944:$J3279,10,0)</f>
        <v>Normal</v>
      </c>
      <c r="N945" s="48">
        <f>_xlfn.XLOOKUP(A945,Cleaned_Hospital_Details!A:A,Cleaned_Hospital_Details!B:B)</f>
        <v>0</v>
      </c>
      <c r="O945" s="49">
        <f>_xlfn.XLOOKUP($A945,Cleaned_Hospital_Details!$A:$A,Cleaned_Hospital_Details!C:C)</f>
        <v>11657.81</v>
      </c>
      <c r="P945" s="8" t="str">
        <f>_xlfn.XLOOKUP($A945,Cleaned_Hospital_Details!$A:$A,Cleaned_Hospital_Details!D:D)</f>
        <v>Tier - 3</v>
      </c>
      <c r="Q945" s="8" t="str">
        <f>_xlfn.XLOOKUP($A945,Cleaned_Hospital_Details!$A:$A,Cleaned_Hospital_Details!E:E)</f>
        <v>Tier - 2</v>
      </c>
      <c r="R945" s="8" t="str">
        <f>_xlfn.XLOOKUP($A945,Cleaned_Hospital_Details!$A:$A,Cleaned_Hospital_Details!F:F)</f>
        <v>R1023</v>
      </c>
      <c r="S945" s="15">
        <f>_xlfn.XLOOKUP($A945,Cleaned_Hospital_Details!$A:$A,Cleaned_Hospital_Details!G:G)</f>
        <v>34535</v>
      </c>
      <c r="T945" s="8">
        <f>_xlfn.XLOOKUP($A945,Cleaned_Hospital_Details!$A:$A,Cleaned_Hospital_Details!H:H)</f>
        <v>28</v>
      </c>
      <c r="U945" s="8" t="str">
        <f>_xlfn.XLOOKUP($A945,Cleaned_Hospital_Details!$A:$A,Cleaned_Hospital_Details!I:I)</f>
        <v>Adult</v>
      </c>
      <c r="V945" t="str">
        <f t="shared" si="14"/>
        <v>Nicholas Murphy</v>
      </c>
    </row>
    <row r="946" spans="1:22" ht="15.6" x14ac:dyDescent="0.3">
      <c r="A946" s="10" t="s">
        <v>982</v>
      </c>
      <c r="B946" s="8" t="str">
        <f>VLOOKUP(A946,Cleaned_Customer_Names!A945:D3280,2,0)</f>
        <v>Ms.</v>
      </c>
      <c r="C946" s="8" t="str">
        <f>VLOOKUP(A946,Cleaned_Customer_Names!A945:D3280,3,0)</f>
        <v>Rebecca</v>
      </c>
      <c r="D946" s="8" t="str">
        <f>VLOOKUP($A946,Cleaned_Customer_Names!$A945:$D3280,4,0)</f>
        <v>Gusmer</v>
      </c>
      <c r="E946" s="22">
        <f>VLOOKUP($A946,Cleaned_Medical_Exam!$A945:$J3280,2,0)</f>
        <v>28.31</v>
      </c>
      <c r="F946" s="24">
        <f>VLOOKUP($A946,Cleaned_Medical_Exam!$A945:$J3280,3,0)</f>
        <v>5.43</v>
      </c>
      <c r="G946" s="20" t="str">
        <f>VLOOKUP($A946,Cleaned_Medical_Exam!$A945:$J3280,4,0)</f>
        <v>Yes</v>
      </c>
      <c r="H946" s="20" t="str">
        <f>VLOOKUP($A946,Cleaned_Medical_Exam!$A945:$J3280,5,0)</f>
        <v>No</v>
      </c>
      <c r="I946" s="20" t="str">
        <f>VLOOKUP($A946,Cleaned_Medical_Exam!$A945:$J3280,6,0)</f>
        <v>No</v>
      </c>
      <c r="J946" s="48">
        <f>VLOOKUP($A946,Cleaned_Medical_Exam!$A945:$J3280,7,0)</f>
        <v>2</v>
      </c>
      <c r="K946" s="8" t="str">
        <f>VLOOKUP($A946,Cleaned_Medical_Exam!$A945:$J3280,8,0)</f>
        <v>No</v>
      </c>
      <c r="L946" s="20" t="str">
        <f>VLOOKUP($A946,Cleaned_Medical_Exam!$A945:$J3280,9,0)</f>
        <v>Overweight</v>
      </c>
      <c r="M946" s="20" t="str">
        <f>VLOOKUP($A946,Cleaned_Medical_Exam!$A945:$J3280,10,0)</f>
        <v>Normal</v>
      </c>
      <c r="N946" s="48">
        <f>_xlfn.XLOOKUP(A946,Cleaned_Hospital_Details!A:A,Cleaned_Hospital_Details!B:B)</f>
        <v>0</v>
      </c>
      <c r="O946" s="49">
        <f>_xlfn.XLOOKUP($A946,Cleaned_Hospital_Details!$A:$A,Cleaned_Hospital_Details!C:C)</f>
        <v>11657.72</v>
      </c>
      <c r="P946" s="8" t="str">
        <f>_xlfn.XLOOKUP($A946,Cleaned_Hospital_Details!$A:$A,Cleaned_Hospital_Details!D:D)</f>
        <v>Tier - 3</v>
      </c>
      <c r="Q946" s="8" t="str">
        <f>_xlfn.XLOOKUP($A946,Cleaned_Hospital_Details!$A:$A,Cleaned_Hospital_Details!E:E)</f>
        <v>Tier - 2</v>
      </c>
      <c r="R946" s="8" t="str">
        <f>_xlfn.XLOOKUP($A946,Cleaned_Hospital_Details!$A:$A,Cleaned_Hospital_Details!F:F)</f>
        <v>R1024</v>
      </c>
      <c r="S946" s="15">
        <f>_xlfn.XLOOKUP($A946,Cleaned_Hospital_Details!$A:$A,Cleaned_Hospital_Details!G:G)</f>
        <v>24384</v>
      </c>
      <c r="T946" s="8">
        <f>_xlfn.XLOOKUP($A946,Cleaned_Hospital_Details!$A:$A,Cleaned_Hospital_Details!H:H)</f>
        <v>56</v>
      </c>
      <c r="U946" s="8" t="str">
        <f>_xlfn.XLOOKUP($A946,Cleaned_Hospital_Details!$A:$A,Cleaned_Hospital_Details!I:I)</f>
        <v>Old</v>
      </c>
      <c r="V946" t="str">
        <f t="shared" si="14"/>
        <v>Rebecca Gusmer</v>
      </c>
    </row>
    <row r="947" spans="1:22" ht="15.6" x14ac:dyDescent="0.3">
      <c r="A947" s="10" t="s">
        <v>983</v>
      </c>
      <c r="B947" s="8" t="str">
        <f>VLOOKUP(A947,Cleaned_Customer_Names!A946:D3281,2,0)</f>
        <v>Mr.</v>
      </c>
      <c r="C947" s="8" t="str">
        <f>VLOOKUP(A947,Cleaned_Customer_Names!A946:D3281,3,0)</f>
        <v>John</v>
      </c>
      <c r="D947" s="8" t="str">
        <f>VLOOKUP($A947,Cleaned_Customer_Names!$A946:$D3281,4,0)</f>
        <v>Loftus</v>
      </c>
      <c r="E947" s="22">
        <f>VLOOKUP($A947,Cleaned_Medical_Exam!$A946:$J3281,2,0)</f>
        <v>38.39</v>
      </c>
      <c r="F947" s="24">
        <f>VLOOKUP($A947,Cleaned_Medical_Exam!$A946:$J3281,3,0)</f>
        <v>8.33</v>
      </c>
      <c r="G947" s="20" t="str">
        <f>VLOOKUP($A947,Cleaned_Medical_Exam!$A946:$J3281,4,0)</f>
        <v>Yes</v>
      </c>
      <c r="H947" s="20" t="str">
        <f>VLOOKUP($A947,Cleaned_Medical_Exam!$A946:$J3281,5,0)</f>
        <v>No</v>
      </c>
      <c r="I947" s="20" t="str">
        <f>VLOOKUP($A947,Cleaned_Medical_Exam!$A946:$J3281,6,0)</f>
        <v>No</v>
      </c>
      <c r="J947" s="48">
        <f>VLOOKUP($A947,Cleaned_Medical_Exam!$A946:$J3281,7,0)</f>
        <v>1</v>
      </c>
      <c r="K947" s="8" t="str">
        <f>VLOOKUP($A947,Cleaned_Medical_Exam!$A946:$J3281,8,0)</f>
        <v>No</v>
      </c>
      <c r="L947" s="20" t="str">
        <f>VLOOKUP($A947,Cleaned_Medical_Exam!$A946:$J3281,9,0)</f>
        <v>Obesity</v>
      </c>
      <c r="M947" s="20" t="str">
        <f>VLOOKUP($A947,Cleaned_Medical_Exam!$A946:$J3281,10,0)</f>
        <v>Diabetes</v>
      </c>
      <c r="N947" s="48">
        <f>_xlfn.XLOOKUP(A947,Cleaned_Hospital_Details!A:A,Cleaned_Hospital_Details!B:B)</f>
        <v>3</v>
      </c>
      <c r="O947" s="49">
        <f>_xlfn.XLOOKUP($A947,Cleaned_Hospital_Details!$A:$A,Cleaned_Hospital_Details!C:C)</f>
        <v>11625.11</v>
      </c>
      <c r="P947" s="8" t="str">
        <f>_xlfn.XLOOKUP($A947,Cleaned_Hospital_Details!$A:$A,Cleaned_Hospital_Details!D:D)</f>
        <v>Tier - 3</v>
      </c>
      <c r="Q947" s="8" t="str">
        <f>_xlfn.XLOOKUP($A947,Cleaned_Hospital_Details!$A:$A,Cleaned_Hospital_Details!E:E)</f>
        <v>Tier - 3</v>
      </c>
      <c r="R947" s="8" t="str">
        <f>_xlfn.XLOOKUP($A947,Cleaned_Hospital_Details!$A:$A,Cleaned_Hospital_Details!F:F)</f>
        <v>R1022</v>
      </c>
      <c r="S947" s="15">
        <f>_xlfn.XLOOKUP($A947,Cleaned_Hospital_Details!$A:$A,Cleaned_Hospital_Details!G:G)</f>
        <v>31610</v>
      </c>
      <c r="T947" s="8">
        <f>_xlfn.XLOOKUP($A947,Cleaned_Hospital_Details!$A:$A,Cleaned_Hospital_Details!H:H)</f>
        <v>36</v>
      </c>
      <c r="U947" s="8" t="str">
        <f>_xlfn.XLOOKUP($A947,Cleaned_Hospital_Details!$A:$A,Cleaned_Hospital_Details!I:I)</f>
        <v>Adult</v>
      </c>
      <c r="V947" t="str">
        <f t="shared" si="14"/>
        <v>John Loftus</v>
      </c>
    </row>
    <row r="948" spans="1:22" ht="15.6" x14ac:dyDescent="0.3">
      <c r="A948" s="10" t="s">
        <v>984</v>
      </c>
      <c r="B948" s="8" t="str">
        <f>VLOOKUP(A948,Cleaned_Customer_Names!A947:D3282,2,0)</f>
        <v>Mr.</v>
      </c>
      <c r="C948" s="8" t="str">
        <f>VLOOKUP(A948,Cleaned_Customer_Names!A947:D3282,3,0)</f>
        <v>Antony</v>
      </c>
      <c r="D948" s="8" t="str">
        <f>VLOOKUP($A948,Cleaned_Customer_Names!$A947:$D3282,4,0)</f>
        <v>Scott</v>
      </c>
      <c r="E948" s="22">
        <f>VLOOKUP($A948,Cleaned_Medical_Exam!$A947:$J3282,2,0)</f>
        <v>25.87</v>
      </c>
      <c r="F948" s="24">
        <f>VLOOKUP($A948,Cleaned_Medical_Exam!$A947:$J3282,3,0)</f>
        <v>5.63</v>
      </c>
      <c r="G948" s="20" t="str">
        <f>VLOOKUP($A948,Cleaned_Medical_Exam!$A947:$J3282,4,0)</f>
        <v>Yes</v>
      </c>
      <c r="H948" s="20" t="str">
        <f>VLOOKUP($A948,Cleaned_Medical_Exam!$A947:$J3282,5,0)</f>
        <v>No</v>
      </c>
      <c r="I948" s="20" t="str">
        <f>VLOOKUP($A948,Cleaned_Medical_Exam!$A947:$J3282,6,0)</f>
        <v>No</v>
      </c>
      <c r="J948" s="48">
        <f>VLOOKUP($A948,Cleaned_Medical_Exam!$A947:$J3282,7,0)</f>
        <v>1</v>
      </c>
      <c r="K948" s="8" t="str">
        <f>VLOOKUP($A948,Cleaned_Medical_Exam!$A947:$J3282,8,0)</f>
        <v>No</v>
      </c>
      <c r="L948" s="20" t="str">
        <f>VLOOKUP($A948,Cleaned_Medical_Exam!$A947:$J3282,9,0)</f>
        <v>Overweight</v>
      </c>
      <c r="M948" s="20" t="str">
        <f>VLOOKUP($A948,Cleaned_Medical_Exam!$A947:$J3282,10,0)</f>
        <v>Normal</v>
      </c>
      <c r="N948" s="48">
        <f>_xlfn.XLOOKUP(A948,Cleaned_Hospital_Details!A:A,Cleaned_Hospital_Details!B:B)</f>
        <v>0</v>
      </c>
      <c r="O948" s="49">
        <f>_xlfn.XLOOKUP($A948,Cleaned_Hospital_Details!$A:$A,Cleaned_Hospital_Details!C:C)</f>
        <v>11602.75</v>
      </c>
      <c r="P948" s="8" t="str">
        <f>_xlfn.XLOOKUP($A948,Cleaned_Hospital_Details!$A:$A,Cleaned_Hospital_Details!D:D)</f>
        <v>Tier - 3</v>
      </c>
      <c r="Q948" s="8" t="str">
        <f>_xlfn.XLOOKUP($A948,Cleaned_Hospital_Details!$A:$A,Cleaned_Hospital_Details!E:E)</f>
        <v>Tier - 1</v>
      </c>
      <c r="R948" s="8" t="str">
        <f>_xlfn.XLOOKUP($A948,Cleaned_Hospital_Details!$A:$A,Cleaned_Hospital_Details!F:F)</f>
        <v>R1020</v>
      </c>
      <c r="S948" s="15">
        <f>_xlfn.XLOOKUP($A948,Cleaned_Hospital_Details!$A:$A,Cleaned_Hospital_Details!G:G)</f>
        <v>23548</v>
      </c>
      <c r="T948" s="8">
        <f>_xlfn.XLOOKUP($A948,Cleaned_Hospital_Details!$A:$A,Cleaned_Hospital_Details!H:H)</f>
        <v>58</v>
      </c>
      <c r="U948" s="8" t="str">
        <f>_xlfn.XLOOKUP($A948,Cleaned_Hospital_Details!$A:$A,Cleaned_Hospital_Details!I:I)</f>
        <v>Old</v>
      </c>
      <c r="V948" t="str">
        <f t="shared" si="14"/>
        <v>Antony Scott</v>
      </c>
    </row>
    <row r="949" spans="1:22" ht="15.6" x14ac:dyDescent="0.3">
      <c r="A949" s="10" t="s">
        <v>985</v>
      </c>
      <c r="B949" s="8" t="str">
        <f>VLOOKUP(A949,Cleaned_Customer_Names!A948:D3283,2,0)</f>
        <v>Mr.</v>
      </c>
      <c r="C949" s="8" t="str">
        <f>VLOOKUP(A949,Cleaned_Customer_Names!A948:D3283,3,0)</f>
        <v>Eric</v>
      </c>
      <c r="D949" s="8" t="str">
        <f>VLOOKUP($A949,Cleaned_Customer_Names!$A948:$D3283,4,0)</f>
        <v>Alvarez</v>
      </c>
      <c r="E949" s="22">
        <f>VLOOKUP($A949,Cleaned_Medical_Exam!$A948:$J3283,2,0)</f>
        <v>43.7</v>
      </c>
      <c r="F949" s="24">
        <f>VLOOKUP($A949,Cleaned_Medical_Exam!$A948:$J3283,3,0)</f>
        <v>7.23</v>
      </c>
      <c r="G949" s="20" t="str">
        <f>VLOOKUP($A949,Cleaned_Medical_Exam!$A948:$J3283,4,0)</f>
        <v>No</v>
      </c>
      <c r="H949" s="20" t="str">
        <f>VLOOKUP($A949,Cleaned_Medical_Exam!$A948:$J3283,5,0)</f>
        <v>No</v>
      </c>
      <c r="I949" s="20" t="str">
        <f>VLOOKUP($A949,Cleaned_Medical_Exam!$A948:$J3283,6,0)</f>
        <v>No</v>
      </c>
      <c r="J949" s="48">
        <f>VLOOKUP($A949,Cleaned_Medical_Exam!$A948:$J3283,7,0)</f>
        <v>0</v>
      </c>
      <c r="K949" s="8" t="str">
        <f>VLOOKUP($A949,Cleaned_Medical_Exam!$A948:$J3283,8,0)</f>
        <v>No</v>
      </c>
      <c r="L949" s="20" t="str">
        <f>VLOOKUP($A949,Cleaned_Medical_Exam!$A948:$J3283,9,0)</f>
        <v>Obesity</v>
      </c>
      <c r="M949" s="20" t="str">
        <f>VLOOKUP($A949,Cleaned_Medical_Exam!$A948:$J3283,10,0)</f>
        <v>Diabetes</v>
      </c>
      <c r="N949" s="48">
        <f>_xlfn.XLOOKUP(A949,Cleaned_Hospital_Details!A:A,Cleaned_Hospital_Details!B:B)</f>
        <v>1</v>
      </c>
      <c r="O949" s="49">
        <f>_xlfn.XLOOKUP($A949,Cleaned_Hospital_Details!$A:$A,Cleaned_Hospital_Details!C:C)</f>
        <v>11576.13</v>
      </c>
      <c r="P949" s="8" t="str">
        <f>_xlfn.XLOOKUP($A949,Cleaned_Hospital_Details!$A:$A,Cleaned_Hospital_Details!D:D)</f>
        <v>Tier - 3</v>
      </c>
      <c r="Q949" s="8" t="str">
        <f>_xlfn.XLOOKUP($A949,Cleaned_Hospital_Details!$A:$A,Cleaned_Hospital_Details!E:E)</f>
        <v>Tier - 3</v>
      </c>
      <c r="R949" s="8" t="str">
        <f>_xlfn.XLOOKUP($A949,Cleaned_Hospital_Details!$A:$A,Cleaned_Hospital_Details!F:F)</f>
        <v>R1011</v>
      </c>
      <c r="S949" s="15">
        <f>_xlfn.XLOOKUP($A949,Cleaned_Hospital_Details!$A:$A,Cleaned_Hospital_Details!G:G)</f>
        <v>24052</v>
      </c>
      <c r="T949" s="8">
        <f>_xlfn.XLOOKUP($A949,Cleaned_Hospital_Details!$A:$A,Cleaned_Hospital_Details!H:H)</f>
        <v>57</v>
      </c>
      <c r="U949" s="8" t="str">
        <f>_xlfn.XLOOKUP($A949,Cleaned_Hospital_Details!$A:$A,Cleaned_Hospital_Details!I:I)</f>
        <v>Old</v>
      </c>
      <c r="V949" t="str">
        <f t="shared" si="14"/>
        <v>Eric Alvarez</v>
      </c>
    </row>
    <row r="950" spans="1:22" ht="15.6" x14ac:dyDescent="0.3">
      <c r="A950" s="10" t="s">
        <v>986</v>
      </c>
      <c r="B950" s="8" t="str">
        <f>VLOOKUP(A950,Cleaned_Customer_Names!A949:D3284,2,0)</f>
        <v>Mr.</v>
      </c>
      <c r="C950" s="8" t="str">
        <f>VLOOKUP(A950,Cleaned_Customer_Names!A949:D3284,3,0)</f>
        <v>Erik</v>
      </c>
      <c r="D950" s="8" t="str">
        <f>VLOOKUP($A950,Cleaned_Customer_Names!$A949:$D3284,4,0)</f>
        <v>Petersson</v>
      </c>
      <c r="E950" s="22">
        <f>VLOOKUP($A950,Cleaned_Medical_Exam!$A949:$J3284,2,0)</f>
        <v>40.945</v>
      </c>
      <c r="F950" s="24">
        <f>VLOOKUP($A950,Cleaned_Medical_Exam!$A949:$J3284,3,0)</f>
        <v>10.57</v>
      </c>
      <c r="G950" s="20" t="str">
        <f>VLOOKUP($A950,Cleaned_Medical_Exam!$A949:$J3284,4,0)</f>
        <v>No</v>
      </c>
      <c r="H950" s="20" t="str">
        <f>VLOOKUP($A950,Cleaned_Medical_Exam!$A949:$J3284,5,0)</f>
        <v>No</v>
      </c>
      <c r="I950" s="20" t="str">
        <f>VLOOKUP($A950,Cleaned_Medical_Exam!$A949:$J3284,6,0)</f>
        <v>No</v>
      </c>
      <c r="J950" s="48">
        <f>VLOOKUP($A950,Cleaned_Medical_Exam!$A949:$J3284,7,0)</f>
        <v>0</v>
      </c>
      <c r="K950" s="8" t="str">
        <f>VLOOKUP($A950,Cleaned_Medical_Exam!$A949:$J3284,8,0)</f>
        <v>No</v>
      </c>
      <c r="L950" s="20" t="str">
        <f>VLOOKUP($A950,Cleaned_Medical_Exam!$A949:$J3284,9,0)</f>
        <v>Obesity</v>
      </c>
      <c r="M950" s="20" t="str">
        <f>VLOOKUP($A950,Cleaned_Medical_Exam!$A949:$J3284,10,0)</f>
        <v>Diabetes</v>
      </c>
      <c r="N950" s="48">
        <f>_xlfn.XLOOKUP(A950,Cleaned_Hospital_Details!A:A,Cleaned_Hospital_Details!B:B)</f>
        <v>0</v>
      </c>
      <c r="O950" s="49">
        <f>_xlfn.XLOOKUP($A950,Cleaned_Hospital_Details!$A:$A,Cleaned_Hospital_Details!C:C)</f>
        <v>11566.3</v>
      </c>
      <c r="P950" s="8" t="str">
        <f>_xlfn.XLOOKUP($A950,Cleaned_Hospital_Details!$A:$A,Cleaned_Hospital_Details!D:D)</f>
        <v>Tier - 3</v>
      </c>
      <c r="Q950" s="8" t="str">
        <f>_xlfn.XLOOKUP($A950,Cleaned_Hospital_Details!$A:$A,Cleaned_Hospital_Details!E:E)</f>
        <v>Tier - 3</v>
      </c>
      <c r="R950" s="8" t="str">
        <f>_xlfn.XLOOKUP($A950,Cleaned_Hospital_Details!$A:$A,Cleaned_Hospital_Details!F:F)</f>
        <v>R1016</v>
      </c>
      <c r="S950" s="15">
        <f>_xlfn.XLOOKUP($A950,Cleaned_Hospital_Details!$A:$A,Cleaned_Hospital_Details!G:G)</f>
        <v>24101</v>
      </c>
      <c r="T950" s="8">
        <f>_xlfn.XLOOKUP($A950,Cleaned_Hospital_Details!$A:$A,Cleaned_Hospital_Details!H:H)</f>
        <v>57</v>
      </c>
      <c r="U950" s="8" t="str">
        <f>_xlfn.XLOOKUP($A950,Cleaned_Hospital_Details!$A:$A,Cleaned_Hospital_Details!I:I)</f>
        <v>Old</v>
      </c>
      <c r="V950" t="str">
        <f t="shared" si="14"/>
        <v>Erik Petersson</v>
      </c>
    </row>
    <row r="951" spans="1:22" ht="15.6" x14ac:dyDescent="0.3">
      <c r="A951" s="10" t="s">
        <v>987</v>
      </c>
      <c r="B951" s="8" t="str">
        <f>VLOOKUP(A951,Cleaned_Customer_Names!A950:D3285,2,0)</f>
        <v>Mr.</v>
      </c>
      <c r="C951" s="8" t="str">
        <f>VLOOKUP(A951,Cleaned_Customer_Names!A950:D3285,3,0)</f>
        <v>Matthew</v>
      </c>
      <c r="D951" s="8" t="str">
        <f>VLOOKUP($A951,Cleaned_Customer_Names!$A950:$D3285,4,0)</f>
        <v>Liaw</v>
      </c>
      <c r="E951" s="22">
        <f>VLOOKUP($A951,Cleaned_Medical_Exam!$A950:$J3285,2,0)</f>
        <v>27.94</v>
      </c>
      <c r="F951" s="24">
        <f>VLOOKUP($A951,Cleaned_Medical_Exam!$A950:$J3285,3,0)</f>
        <v>7.92</v>
      </c>
      <c r="G951" s="20" t="str">
        <f>VLOOKUP($A951,Cleaned_Medical_Exam!$A950:$J3285,4,0)</f>
        <v>No</v>
      </c>
      <c r="H951" s="20" t="str">
        <f>VLOOKUP($A951,Cleaned_Medical_Exam!$A950:$J3285,5,0)</f>
        <v>No</v>
      </c>
      <c r="I951" s="20" t="str">
        <f>VLOOKUP($A951,Cleaned_Medical_Exam!$A950:$J3285,6,0)</f>
        <v>No</v>
      </c>
      <c r="J951" s="48">
        <f>VLOOKUP($A951,Cleaned_Medical_Exam!$A950:$J3285,7,0)</f>
        <v>0</v>
      </c>
      <c r="K951" s="8" t="str">
        <f>VLOOKUP($A951,Cleaned_Medical_Exam!$A950:$J3285,8,0)</f>
        <v>No</v>
      </c>
      <c r="L951" s="20" t="str">
        <f>VLOOKUP($A951,Cleaned_Medical_Exam!$A950:$J3285,9,0)</f>
        <v>Overweight</v>
      </c>
      <c r="M951" s="20" t="str">
        <f>VLOOKUP($A951,Cleaned_Medical_Exam!$A950:$J3285,10,0)</f>
        <v>Diabetes</v>
      </c>
      <c r="N951" s="48">
        <f>_xlfn.XLOOKUP(A951,Cleaned_Hospital_Details!A:A,Cleaned_Hospital_Details!B:B)</f>
        <v>1</v>
      </c>
      <c r="O951" s="49">
        <f>_xlfn.XLOOKUP($A951,Cleaned_Hospital_Details!$A:$A,Cleaned_Hospital_Details!C:C)</f>
        <v>11554.22</v>
      </c>
      <c r="P951" s="8" t="str">
        <f>_xlfn.XLOOKUP($A951,Cleaned_Hospital_Details!$A:$A,Cleaned_Hospital_Details!D:D)</f>
        <v>Tier - 3</v>
      </c>
      <c r="Q951" s="8" t="str">
        <f>_xlfn.XLOOKUP($A951,Cleaned_Hospital_Details!$A:$A,Cleaned_Hospital_Details!E:E)</f>
        <v>Tier - 1</v>
      </c>
      <c r="R951" s="8" t="str">
        <f>_xlfn.XLOOKUP($A951,Cleaned_Hospital_Details!$A:$A,Cleaned_Hospital_Details!F:F)</f>
        <v>R1013</v>
      </c>
      <c r="S951" s="15">
        <f>_xlfn.XLOOKUP($A951,Cleaned_Hospital_Details!$A:$A,Cleaned_Hospital_Details!G:G)</f>
        <v>24042</v>
      </c>
      <c r="T951" s="8">
        <f>_xlfn.XLOOKUP($A951,Cleaned_Hospital_Details!$A:$A,Cleaned_Hospital_Details!H:H)</f>
        <v>57</v>
      </c>
      <c r="U951" s="8" t="str">
        <f>_xlfn.XLOOKUP($A951,Cleaned_Hospital_Details!$A:$A,Cleaned_Hospital_Details!I:I)</f>
        <v>Old</v>
      </c>
      <c r="V951" t="str">
        <f t="shared" si="14"/>
        <v>Matthew Liaw</v>
      </c>
    </row>
    <row r="952" spans="1:22" ht="15.6" x14ac:dyDescent="0.3">
      <c r="A952" s="10" t="s">
        <v>988</v>
      </c>
      <c r="B952" s="8" t="str">
        <f>VLOOKUP(A952,Cleaned_Customer_Names!A951:D3286,2,0)</f>
        <v>Ms.</v>
      </c>
      <c r="C952" s="8" t="str">
        <f>VLOOKUP(A952,Cleaned_Customer_Names!A951:D3286,3,0)</f>
        <v>Cassandra</v>
      </c>
      <c r="D952" s="8" t="str">
        <f>VLOOKUP($A952,Cleaned_Customer_Names!$A951:$D3286,4,0)</f>
        <v>Tripaldi</v>
      </c>
      <c r="E952" s="22">
        <f>VLOOKUP($A952,Cleaned_Medical_Exam!$A951:$J3286,2,0)</f>
        <v>31.9</v>
      </c>
      <c r="F952" s="24">
        <f>VLOOKUP($A952,Cleaned_Medical_Exam!$A951:$J3286,3,0)</f>
        <v>10.119999999999999</v>
      </c>
      <c r="G952" s="20" t="str">
        <f>VLOOKUP($A952,Cleaned_Medical_Exam!$A951:$J3286,4,0)</f>
        <v>No</v>
      </c>
      <c r="H952" s="20" t="str">
        <f>VLOOKUP($A952,Cleaned_Medical_Exam!$A951:$J3286,5,0)</f>
        <v>No</v>
      </c>
      <c r="I952" s="20" t="str">
        <f>VLOOKUP($A952,Cleaned_Medical_Exam!$A951:$J3286,6,0)</f>
        <v>No</v>
      </c>
      <c r="J952" s="48">
        <f>VLOOKUP($A952,Cleaned_Medical_Exam!$A951:$J3286,7,0)</f>
        <v>2</v>
      </c>
      <c r="K952" s="8" t="str">
        <f>VLOOKUP($A952,Cleaned_Medical_Exam!$A951:$J3286,8,0)</f>
        <v>No</v>
      </c>
      <c r="L952" s="20" t="str">
        <f>VLOOKUP($A952,Cleaned_Medical_Exam!$A951:$J3286,9,0)</f>
        <v>Obesity</v>
      </c>
      <c r="M952" s="20" t="str">
        <f>VLOOKUP($A952,Cleaned_Medical_Exam!$A951:$J3286,10,0)</f>
        <v>Diabetes</v>
      </c>
      <c r="N952" s="48">
        <f>_xlfn.XLOOKUP(A952,Cleaned_Hospital_Details!A:A,Cleaned_Hospital_Details!B:B)</f>
        <v>5</v>
      </c>
      <c r="O952" s="49">
        <f>_xlfn.XLOOKUP($A952,Cleaned_Hospital_Details!$A:$A,Cleaned_Hospital_Details!C:C)</f>
        <v>11552.9</v>
      </c>
      <c r="P952" s="8" t="str">
        <f>_xlfn.XLOOKUP($A952,Cleaned_Hospital_Details!$A:$A,Cleaned_Hospital_Details!D:D)</f>
        <v>Tier - 3</v>
      </c>
      <c r="Q952" s="8" t="str">
        <f>_xlfn.XLOOKUP($A952,Cleaned_Hospital_Details!$A:$A,Cleaned_Hospital_Details!E:E)</f>
        <v>Tier - 2</v>
      </c>
      <c r="R952" s="8" t="str">
        <f>_xlfn.XLOOKUP($A952,Cleaned_Hospital_Details!$A:$A,Cleaned_Hospital_Details!F:F)</f>
        <v>R1011</v>
      </c>
      <c r="S952" s="15">
        <f>_xlfn.XLOOKUP($A952,Cleaned_Hospital_Details!$A:$A,Cleaned_Hospital_Details!G:G)</f>
        <v>26868</v>
      </c>
      <c r="T952" s="8">
        <f>_xlfn.XLOOKUP($A952,Cleaned_Hospital_Details!$A:$A,Cleaned_Hospital_Details!H:H)</f>
        <v>49</v>
      </c>
      <c r="U952" s="8" t="str">
        <f>_xlfn.XLOOKUP($A952,Cleaned_Hospital_Details!$A:$A,Cleaned_Hospital_Details!I:I)</f>
        <v>Adult</v>
      </c>
      <c r="V952" t="str">
        <f t="shared" si="14"/>
        <v>Cassandra Tripaldi</v>
      </c>
    </row>
    <row r="953" spans="1:22" ht="15.6" x14ac:dyDescent="0.3">
      <c r="A953" s="10" t="s">
        <v>989</v>
      </c>
      <c r="B953" s="8" t="str">
        <f>VLOOKUP(A953,Cleaned_Customer_Names!A952:D3287,2,0)</f>
        <v>Ms.</v>
      </c>
      <c r="C953" s="8" t="str">
        <f>VLOOKUP(A953,Cleaned_Customer_Names!A952:D3287,3,0)</f>
        <v>Rosemary</v>
      </c>
      <c r="D953" s="8" t="str">
        <f>VLOOKUP($A953,Cleaned_Customer_Names!$A952:$D3287,4,0)</f>
        <v>Kelley</v>
      </c>
      <c r="E953" s="22">
        <f>VLOOKUP($A953,Cleaned_Medical_Exam!$A952:$J3287,2,0)</f>
        <v>31.64</v>
      </c>
      <c r="F953" s="24">
        <f>VLOOKUP($A953,Cleaned_Medical_Exam!$A952:$J3287,3,0)</f>
        <v>7.91</v>
      </c>
      <c r="G953" s="20" t="str">
        <f>VLOOKUP($A953,Cleaned_Medical_Exam!$A952:$J3287,4,0)</f>
        <v>No</v>
      </c>
      <c r="H953" s="20" t="str">
        <f>VLOOKUP($A953,Cleaned_Medical_Exam!$A952:$J3287,5,0)</f>
        <v>No</v>
      </c>
      <c r="I953" s="20" t="str">
        <f>VLOOKUP($A953,Cleaned_Medical_Exam!$A952:$J3287,6,0)</f>
        <v>No</v>
      </c>
      <c r="J953" s="48">
        <f>VLOOKUP($A953,Cleaned_Medical_Exam!$A952:$J3287,7,0)</f>
        <v>0</v>
      </c>
      <c r="K953" s="8" t="str">
        <f>VLOOKUP($A953,Cleaned_Medical_Exam!$A952:$J3287,8,0)</f>
        <v>No</v>
      </c>
      <c r="L953" s="20" t="str">
        <f>VLOOKUP($A953,Cleaned_Medical_Exam!$A952:$J3287,9,0)</f>
        <v>Obesity</v>
      </c>
      <c r="M953" s="20" t="str">
        <f>VLOOKUP($A953,Cleaned_Medical_Exam!$A952:$J3287,10,0)</f>
        <v>Diabetes</v>
      </c>
      <c r="N953" s="48">
        <f>_xlfn.XLOOKUP(A953,Cleaned_Hospital_Details!A:A,Cleaned_Hospital_Details!B:B)</f>
        <v>0</v>
      </c>
      <c r="O953" s="49">
        <f>_xlfn.XLOOKUP($A953,Cleaned_Hospital_Details!$A:$A,Cleaned_Hospital_Details!C:C)</f>
        <v>11540.25</v>
      </c>
      <c r="P953" s="8" t="str">
        <f>_xlfn.XLOOKUP($A953,Cleaned_Hospital_Details!$A:$A,Cleaned_Hospital_Details!D:D)</f>
        <v>Tier - 3</v>
      </c>
      <c r="Q953" s="8" t="str">
        <f>_xlfn.XLOOKUP($A953,Cleaned_Hospital_Details!$A:$A,Cleaned_Hospital_Details!E:E)</f>
        <v>Tier - 1</v>
      </c>
      <c r="R953" s="8" t="str">
        <f>_xlfn.XLOOKUP($A953,Cleaned_Hospital_Details!$A:$A,Cleaned_Hospital_Details!F:F)</f>
        <v>R1012</v>
      </c>
      <c r="S953" s="15">
        <f>_xlfn.XLOOKUP($A953,Cleaned_Hospital_Details!$A:$A,Cleaned_Hospital_Details!G:G)</f>
        <v>26268</v>
      </c>
      <c r="T953" s="8">
        <f>_xlfn.XLOOKUP($A953,Cleaned_Hospital_Details!$A:$A,Cleaned_Hospital_Details!H:H)</f>
        <v>51</v>
      </c>
      <c r="U953" s="8" t="str">
        <f>_xlfn.XLOOKUP($A953,Cleaned_Hospital_Details!$A:$A,Cleaned_Hospital_Details!I:I)</f>
        <v>Adult</v>
      </c>
      <c r="V953" t="str">
        <f t="shared" si="14"/>
        <v>Rosemary Kelley</v>
      </c>
    </row>
    <row r="954" spans="1:22" ht="15.6" x14ac:dyDescent="0.3">
      <c r="A954" s="10" t="s">
        <v>990</v>
      </c>
      <c r="B954" s="8" t="str">
        <f>VLOOKUP(A954,Cleaned_Customer_Names!A953:D3288,2,0)</f>
        <v>Ms.</v>
      </c>
      <c r="C954" s="8" t="str">
        <f>VLOOKUP(A954,Cleaned_Customer_Names!A953:D3288,3,0)</f>
        <v>Carrie</v>
      </c>
      <c r="D954" s="8" t="str">
        <f>VLOOKUP($A954,Cleaned_Customer_Names!$A953:$D3288,4,0)</f>
        <v>Endara</v>
      </c>
      <c r="E954" s="22">
        <f>VLOOKUP($A954,Cleaned_Medical_Exam!$A953:$J3288,2,0)</f>
        <v>46.7</v>
      </c>
      <c r="F954" s="24">
        <f>VLOOKUP($A954,Cleaned_Medical_Exam!$A953:$J3288,3,0)</f>
        <v>10.9</v>
      </c>
      <c r="G954" s="20" t="str">
        <f>VLOOKUP($A954,Cleaned_Medical_Exam!$A953:$J3288,4,0)</f>
        <v>No</v>
      </c>
      <c r="H954" s="20" t="str">
        <f>VLOOKUP($A954,Cleaned_Medical_Exam!$A953:$J3288,5,0)</f>
        <v>No</v>
      </c>
      <c r="I954" s="20" t="str">
        <f>VLOOKUP($A954,Cleaned_Medical_Exam!$A953:$J3288,6,0)</f>
        <v>No</v>
      </c>
      <c r="J954" s="48">
        <f>VLOOKUP($A954,Cleaned_Medical_Exam!$A953:$J3288,7,0)</f>
        <v>0</v>
      </c>
      <c r="K954" s="8" t="str">
        <f>VLOOKUP($A954,Cleaned_Medical_Exam!$A953:$J3288,8,0)</f>
        <v>No</v>
      </c>
      <c r="L954" s="20" t="str">
        <f>VLOOKUP($A954,Cleaned_Medical_Exam!$A953:$J3288,9,0)</f>
        <v>Obesity</v>
      </c>
      <c r="M954" s="20" t="str">
        <f>VLOOKUP($A954,Cleaned_Medical_Exam!$A953:$J3288,10,0)</f>
        <v>Diabetes</v>
      </c>
      <c r="N954" s="48">
        <f>_xlfn.XLOOKUP(A954,Cleaned_Hospital_Details!A:A,Cleaned_Hospital_Details!B:B)</f>
        <v>2</v>
      </c>
      <c r="O954" s="49">
        <f>_xlfn.XLOOKUP($A954,Cleaned_Hospital_Details!$A:$A,Cleaned_Hospital_Details!C:C)</f>
        <v>11538.42</v>
      </c>
      <c r="P954" s="8" t="str">
        <f>_xlfn.XLOOKUP($A954,Cleaned_Hospital_Details!$A:$A,Cleaned_Hospital_Details!D:D)</f>
        <v>Tier - 3</v>
      </c>
      <c r="Q954" s="8" t="str">
        <f>_xlfn.XLOOKUP($A954,Cleaned_Hospital_Details!$A:$A,Cleaned_Hospital_Details!E:E)</f>
        <v>Tier - 1</v>
      </c>
      <c r="R954" s="8" t="str">
        <f>_xlfn.XLOOKUP($A954,Cleaned_Hospital_Details!$A:$A,Cleaned_Hospital_Details!F:F)</f>
        <v>R1011</v>
      </c>
      <c r="S954" s="15">
        <f>_xlfn.XLOOKUP($A954,Cleaned_Hospital_Details!$A:$A,Cleaned_Hospital_Details!G:G)</f>
        <v>25156</v>
      </c>
      <c r="T954" s="8">
        <f>_xlfn.XLOOKUP($A954,Cleaned_Hospital_Details!$A:$A,Cleaned_Hospital_Details!H:H)</f>
        <v>54</v>
      </c>
      <c r="U954" s="8" t="str">
        <f>_xlfn.XLOOKUP($A954,Cleaned_Hospital_Details!$A:$A,Cleaned_Hospital_Details!I:I)</f>
        <v>Adult</v>
      </c>
      <c r="V954" t="str">
        <f t="shared" si="14"/>
        <v>Carrie Endara</v>
      </c>
    </row>
    <row r="955" spans="1:22" ht="15.6" x14ac:dyDescent="0.3">
      <c r="A955" s="10" t="s">
        <v>991</v>
      </c>
      <c r="B955" s="8" t="str">
        <f>VLOOKUP(A955,Cleaned_Customer_Names!A954:D3289,2,0)</f>
        <v>Mr.</v>
      </c>
      <c r="C955" s="8" t="str">
        <f>VLOOKUP(A955,Cleaned_Customer_Names!A954:D3289,3,0)</f>
        <v>Gerardo</v>
      </c>
      <c r="D955" s="8" t="str">
        <f>VLOOKUP($A955,Cleaned_Customer_Names!$A954:$D3289,4,0)</f>
        <v>Valle</v>
      </c>
      <c r="E955" s="22">
        <f>VLOOKUP($A955,Cleaned_Medical_Exam!$A954:$J3289,2,0)</f>
        <v>18.335000000000001</v>
      </c>
      <c r="F955" s="24">
        <f>VLOOKUP($A955,Cleaned_Medical_Exam!$A954:$J3289,3,0)</f>
        <v>11.83</v>
      </c>
      <c r="G955" s="20" t="str">
        <f>VLOOKUP($A955,Cleaned_Medical_Exam!$A954:$J3289,4,0)</f>
        <v>No</v>
      </c>
      <c r="H955" s="20" t="str">
        <f>VLOOKUP($A955,Cleaned_Medical_Exam!$A954:$J3289,5,0)</f>
        <v>No</v>
      </c>
      <c r="I955" s="20" t="str">
        <f>VLOOKUP($A955,Cleaned_Medical_Exam!$A954:$J3289,6,0)</f>
        <v>No</v>
      </c>
      <c r="J955" s="48">
        <f>VLOOKUP($A955,Cleaned_Medical_Exam!$A954:$J3289,7,0)</f>
        <v>0</v>
      </c>
      <c r="K955" s="8" t="str">
        <f>VLOOKUP($A955,Cleaned_Medical_Exam!$A954:$J3289,8,0)</f>
        <v>No</v>
      </c>
      <c r="L955" s="20" t="str">
        <f>VLOOKUP($A955,Cleaned_Medical_Exam!$A954:$J3289,9,0)</f>
        <v>Underweight</v>
      </c>
      <c r="M955" s="20" t="str">
        <f>VLOOKUP($A955,Cleaned_Medical_Exam!$A954:$J3289,10,0)</f>
        <v>Diabetes</v>
      </c>
      <c r="N955" s="48">
        <f>_xlfn.XLOOKUP(A955,Cleaned_Hospital_Details!A:A,Cleaned_Hospital_Details!B:B)</f>
        <v>0</v>
      </c>
      <c r="O955" s="49">
        <f>_xlfn.XLOOKUP($A955,Cleaned_Hospital_Details!$A:$A,Cleaned_Hospital_Details!C:C)</f>
        <v>11534.87</v>
      </c>
      <c r="P955" s="8" t="str">
        <f>_xlfn.XLOOKUP($A955,Cleaned_Hospital_Details!$A:$A,Cleaned_Hospital_Details!D:D)</f>
        <v>Tier - 3</v>
      </c>
      <c r="Q955" s="8" t="str">
        <f>_xlfn.XLOOKUP($A955,Cleaned_Hospital_Details!$A:$A,Cleaned_Hospital_Details!E:E)</f>
        <v>Tier - 1</v>
      </c>
      <c r="R955" s="8" t="str">
        <f>_xlfn.XLOOKUP($A955,Cleaned_Hospital_Details!$A:$A,Cleaned_Hospital_Details!F:F)</f>
        <v>R1017</v>
      </c>
      <c r="S955" s="15">
        <f>_xlfn.XLOOKUP($A955,Cleaned_Hospital_Details!$A:$A,Cleaned_Hospital_Details!G:G)</f>
        <v>24018</v>
      </c>
      <c r="T955" s="8">
        <f>_xlfn.XLOOKUP($A955,Cleaned_Hospital_Details!$A:$A,Cleaned_Hospital_Details!H:H)</f>
        <v>57</v>
      </c>
      <c r="U955" s="8" t="str">
        <f>_xlfn.XLOOKUP($A955,Cleaned_Hospital_Details!$A:$A,Cleaned_Hospital_Details!I:I)</f>
        <v>Old</v>
      </c>
      <c r="V955" t="str">
        <f t="shared" si="14"/>
        <v>Gerardo Valle</v>
      </c>
    </row>
    <row r="956" spans="1:22" ht="15.6" x14ac:dyDescent="0.3">
      <c r="A956" s="10" t="s">
        <v>992</v>
      </c>
      <c r="B956" s="8" t="str">
        <f>VLOOKUP(A956,Cleaned_Customer_Names!A955:D3290,2,0)</f>
        <v>Mr.</v>
      </c>
      <c r="C956" s="8" t="str">
        <f>VLOOKUP(A956,Cleaned_Customer_Names!A955:D3290,3,0)</f>
        <v>Matthew</v>
      </c>
      <c r="D956" s="8" t="str">
        <f>VLOOKUP($A956,Cleaned_Customer_Names!$A955:$D3290,4,0)</f>
        <v>Germain</v>
      </c>
      <c r="E956" s="22">
        <f>VLOOKUP($A956,Cleaned_Medical_Exam!$A955:$J3290,2,0)</f>
        <v>31.24</v>
      </c>
      <c r="F956" s="24">
        <f>VLOOKUP($A956,Cleaned_Medical_Exam!$A955:$J3290,3,0)</f>
        <v>7.42</v>
      </c>
      <c r="G956" s="20" t="str">
        <f>VLOOKUP($A956,Cleaned_Medical_Exam!$A955:$J3290,4,0)</f>
        <v>Yes</v>
      </c>
      <c r="H956" s="20" t="str">
        <f>VLOOKUP($A956,Cleaned_Medical_Exam!$A955:$J3290,5,0)</f>
        <v>No</v>
      </c>
      <c r="I956" s="20" t="str">
        <f>VLOOKUP($A956,Cleaned_Medical_Exam!$A955:$J3290,6,0)</f>
        <v>No</v>
      </c>
      <c r="J956" s="48">
        <f>VLOOKUP($A956,Cleaned_Medical_Exam!$A955:$J3290,7,0)</f>
        <v>2</v>
      </c>
      <c r="K956" s="8" t="str">
        <f>VLOOKUP($A956,Cleaned_Medical_Exam!$A955:$J3290,8,0)</f>
        <v>No</v>
      </c>
      <c r="L956" s="20" t="str">
        <f>VLOOKUP($A956,Cleaned_Medical_Exam!$A955:$J3290,9,0)</f>
        <v>Obesity</v>
      </c>
      <c r="M956" s="20" t="str">
        <f>VLOOKUP($A956,Cleaned_Medical_Exam!$A955:$J3290,10,0)</f>
        <v>Diabetes</v>
      </c>
      <c r="N956" s="48">
        <f>_xlfn.XLOOKUP(A956,Cleaned_Hospital_Details!A:A,Cleaned_Hospital_Details!B:B)</f>
        <v>0</v>
      </c>
      <c r="O956" s="49">
        <f>_xlfn.XLOOKUP($A956,Cleaned_Hospital_Details!$A:$A,Cleaned_Hospital_Details!C:C)</f>
        <v>11530.12</v>
      </c>
      <c r="P956" s="8" t="str">
        <f>_xlfn.XLOOKUP($A956,Cleaned_Hospital_Details!$A:$A,Cleaned_Hospital_Details!D:D)</f>
        <v>Tier - 3</v>
      </c>
      <c r="Q956" s="8" t="str">
        <f>_xlfn.XLOOKUP($A956,Cleaned_Hospital_Details!$A:$A,Cleaned_Hospital_Details!E:E)</f>
        <v>Tier - 1</v>
      </c>
      <c r="R956" s="8" t="str">
        <f>_xlfn.XLOOKUP($A956,Cleaned_Hospital_Details!$A:$A,Cleaned_Hospital_Details!F:F)</f>
        <v>R1012</v>
      </c>
      <c r="S956" s="15">
        <f>_xlfn.XLOOKUP($A956,Cleaned_Hospital_Details!$A:$A,Cleaned_Hospital_Details!G:G)</f>
        <v>25772</v>
      </c>
      <c r="T956" s="8">
        <f>_xlfn.XLOOKUP($A956,Cleaned_Hospital_Details!$A:$A,Cleaned_Hospital_Details!H:H)</f>
        <v>52</v>
      </c>
      <c r="U956" s="8" t="str">
        <f>_xlfn.XLOOKUP($A956,Cleaned_Hospital_Details!$A:$A,Cleaned_Hospital_Details!I:I)</f>
        <v>Adult</v>
      </c>
      <c r="V956" t="str">
        <f t="shared" si="14"/>
        <v>Matthew Germain</v>
      </c>
    </row>
    <row r="957" spans="1:22" ht="15.6" x14ac:dyDescent="0.3">
      <c r="A957" s="10" t="s">
        <v>993</v>
      </c>
      <c r="B957" s="8" t="str">
        <f>VLOOKUP(A957,Cleaned_Customer_Names!A956:D3291,2,0)</f>
        <v>Mrs.</v>
      </c>
      <c r="C957" s="8" t="str">
        <f>VLOOKUP(A957,Cleaned_Customer_Names!A956:D3291,3,0)</f>
        <v>Meghan</v>
      </c>
      <c r="D957" s="8" t="str">
        <f>VLOOKUP($A957,Cleaned_Customer_Names!$A956:$D3291,4,0)</f>
        <v>Finecey</v>
      </c>
      <c r="E957" s="22">
        <f>VLOOKUP($A957,Cleaned_Medical_Exam!$A956:$J3291,2,0)</f>
        <v>39.22</v>
      </c>
      <c r="F957" s="24">
        <f>VLOOKUP($A957,Cleaned_Medical_Exam!$A956:$J3291,3,0)</f>
        <v>5.62</v>
      </c>
      <c r="G957" s="20" t="str">
        <f>VLOOKUP($A957,Cleaned_Medical_Exam!$A956:$J3291,4,0)</f>
        <v>Yes</v>
      </c>
      <c r="H957" s="20" t="str">
        <f>VLOOKUP($A957,Cleaned_Medical_Exam!$A956:$J3291,5,0)</f>
        <v>No</v>
      </c>
      <c r="I957" s="20" t="str">
        <f>VLOOKUP($A957,Cleaned_Medical_Exam!$A956:$J3291,6,0)</f>
        <v>No</v>
      </c>
      <c r="J957" s="48">
        <f>VLOOKUP($A957,Cleaned_Medical_Exam!$A956:$J3291,7,0)</f>
        <v>1</v>
      </c>
      <c r="K957" s="8" t="str">
        <f>VLOOKUP($A957,Cleaned_Medical_Exam!$A956:$J3291,8,0)</f>
        <v>No</v>
      </c>
      <c r="L957" s="20" t="str">
        <f>VLOOKUP($A957,Cleaned_Medical_Exam!$A956:$J3291,9,0)</f>
        <v>Obesity</v>
      </c>
      <c r="M957" s="20" t="str">
        <f>VLOOKUP($A957,Cleaned_Medical_Exam!$A956:$J3291,10,0)</f>
        <v>Normal</v>
      </c>
      <c r="N957" s="48">
        <f>_xlfn.XLOOKUP(A957,Cleaned_Hospital_Details!A:A,Cleaned_Hospital_Details!B:B)</f>
        <v>3</v>
      </c>
      <c r="O957" s="49">
        <f>_xlfn.XLOOKUP($A957,Cleaned_Hospital_Details!$A:$A,Cleaned_Hospital_Details!C:C)</f>
        <v>11524.25</v>
      </c>
      <c r="P957" s="8" t="str">
        <f>_xlfn.XLOOKUP($A957,Cleaned_Hospital_Details!$A:$A,Cleaned_Hospital_Details!D:D)</f>
        <v>Tier - 3</v>
      </c>
      <c r="Q957" s="8" t="str">
        <f>_xlfn.XLOOKUP($A957,Cleaned_Hospital_Details!$A:$A,Cleaned_Hospital_Details!E:E)</f>
        <v>Tier - 1</v>
      </c>
      <c r="R957" s="8" t="str">
        <f>_xlfn.XLOOKUP($A957,Cleaned_Hospital_Details!$A:$A,Cleaned_Hospital_Details!F:F)</f>
        <v>R1026</v>
      </c>
      <c r="S957" s="15">
        <f>_xlfn.XLOOKUP($A957,Cleaned_Hospital_Details!$A:$A,Cleaned_Hospital_Details!G:G)</f>
        <v>32306</v>
      </c>
      <c r="T957" s="8">
        <f>_xlfn.XLOOKUP($A957,Cleaned_Hospital_Details!$A:$A,Cleaned_Hospital_Details!H:H)</f>
        <v>34</v>
      </c>
      <c r="U957" s="8" t="str">
        <f>_xlfn.XLOOKUP($A957,Cleaned_Hospital_Details!$A:$A,Cleaned_Hospital_Details!I:I)</f>
        <v>Adult</v>
      </c>
      <c r="V957" t="str">
        <f t="shared" si="14"/>
        <v>Meghan Finecey</v>
      </c>
    </row>
    <row r="958" spans="1:22" ht="15.6" x14ac:dyDescent="0.3">
      <c r="A958" s="10" t="s">
        <v>994</v>
      </c>
      <c r="B958" s="8" t="str">
        <f>VLOOKUP(A958,Cleaned_Customer_Names!A957:D3292,2,0)</f>
        <v>Mr.</v>
      </c>
      <c r="C958" s="8" t="str">
        <f>VLOOKUP(A958,Cleaned_Customer_Names!A957:D3292,3,0)</f>
        <v>Eric</v>
      </c>
      <c r="D958" s="8" t="str">
        <f>VLOOKUP($A958,Cleaned_Customer_Names!$A957:$D3292,4,0)</f>
        <v>Mendoza</v>
      </c>
      <c r="E958" s="22">
        <f>VLOOKUP($A958,Cleaned_Medical_Exam!$A957:$J3292,2,0)</f>
        <v>24.414999999999999</v>
      </c>
      <c r="F958" s="24">
        <f>VLOOKUP($A958,Cleaned_Medical_Exam!$A957:$J3292,3,0)</f>
        <v>7.16</v>
      </c>
      <c r="G958" s="20" t="str">
        <f>VLOOKUP($A958,Cleaned_Medical_Exam!$A957:$J3292,4,0)</f>
        <v>No</v>
      </c>
      <c r="H958" s="20" t="str">
        <f>VLOOKUP($A958,Cleaned_Medical_Exam!$A957:$J3292,5,0)</f>
        <v>No</v>
      </c>
      <c r="I958" s="20" t="str">
        <f>VLOOKUP($A958,Cleaned_Medical_Exam!$A957:$J3292,6,0)</f>
        <v>No</v>
      </c>
      <c r="J958" s="48">
        <f>VLOOKUP($A958,Cleaned_Medical_Exam!$A957:$J3292,7,0)</f>
        <v>0</v>
      </c>
      <c r="K958" s="8" t="str">
        <f>VLOOKUP($A958,Cleaned_Medical_Exam!$A957:$J3292,8,0)</f>
        <v>No</v>
      </c>
      <c r="L958" s="20" t="str">
        <f>VLOOKUP($A958,Cleaned_Medical_Exam!$A957:$J3292,9,0)</f>
        <v>Healthy Weight</v>
      </c>
      <c r="M958" s="20" t="str">
        <f>VLOOKUP($A958,Cleaned_Medical_Exam!$A957:$J3292,10,0)</f>
        <v>Diabetes</v>
      </c>
      <c r="N958" s="48">
        <f>_xlfn.XLOOKUP(A958,Cleaned_Hospital_Details!A:A,Cleaned_Hospital_Details!B:B)</f>
        <v>4</v>
      </c>
      <c r="O958" s="49">
        <f>_xlfn.XLOOKUP($A958,Cleaned_Hospital_Details!$A:$A,Cleaned_Hospital_Details!C:C)</f>
        <v>11520.1</v>
      </c>
      <c r="P958" s="8" t="str">
        <f>_xlfn.XLOOKUP($A958,Cleaned_Hospital_Details!$A:$A,Cleaned_Hospital_Details!D:D)</f>
        <v>Tier - 3</v>
      </c>
      <c r="Q958" s="8" t="str">
        <f>_xlfn.XLOOKUP($A958,Cleaned_Hospital_Details!$A:$A,Cleaned_Hospital_Details!E:E)</f>
        <v>Tier - 1</v>
      </c>
      <c r="R958" s="8" t="str">
        <f>_xlfn.XLOOKUP($A958,Cleaned_Hospital_Details!$A:$A,Cleaned_Hospital_Details!F:F)</f>
        <v>R1012</v>
      </c>
      <c r="S958" s="15">
        <f>_xlfn.XLOOKUP($A958,Cleaned_Hospital_Details!$A:$A,Cleaned_Hospital_Details!G:G)</f>
        <v>26286</v>
      </c>
      <c r="T958" s="8">
        <f>_xlfn.XLOOKUP($A958,Cleaned_Hospital_Details!$A:$A,Cleaned_Hospital_Details!H:H)</f>
        <v>51</v>
      </c>
      <c r="U958" s="8" t="str">
        <f>_xlfn.XLOOKUP($A958,Cleaned_Hospital_Details!$A:$A,Cleaned_Hospital_Details!I:I)</f>
        <v>Adult</v>
      </c>
      <c r="V958" t="str">
        <f t="shared" si="14"/>
        <v>Eric Mendoza</v>
      </c>
    </row>
    <row r="959" spans="1:22" ht="15.6" x14ac:dyDescent="0.3">
      <c r="A959" s="10" t="s">
        <v>995</v>
      </c>
      <c r="B959" s="8" t="str">
        <f>VLOOKUP(A959,Cleaned_Customer_Names!A958:D3293,2,0)</f>
        <v>Ms.</v>
      </c>
      <c r="C959" s="8" t="str">
        <f>VLOOKUP(A959,Cleaned_Customer_Names!A958:D3293,3,0)</f>
        <v>Lisa</v>
      </c>
      <c r="D959" s="8" t="str">
        <f>VLOOKUP($A959,Cleaned_Customer_Names!$A958:$D3293,4,0)</f>
        <v>Roe</v>
      </c>
      <c r="E959" s="22">
        <f>VLOOKUP($A959,Cleaned_Medical_Exam!$A958:$J3293,2,0)</f>
        <v>32.299999999999997</v>
      </c>
      <c r="F959" s="24">
        <f>VLOOKUP($A959,Cleaned_Medical_Exam!$A958:$J3293,3,0)</f>
        <v>9.89</v>
      </c>
      <c r="G959" s="20" t="str">
        <f>VLOOKUP($A959,Cleaned_Medical_Exam!$A958:$J3293,4,0)</f>
        <v>No</v>
      </c>
      <c r="H959" s="20" t="str">
        <f>VLOOKUP($A959,Cleaned_Medical_Exam!$A958:$J3293,5,0)</f>
        <v>No</v>
      </c>
      <c r="I959" s="20" t="str">
        <f>VLOOKUP($A959,Cleaned_Medical_Exam!$A958:$J3293,6,0)</f>
        <v>No</v>
      </c>
      <c r="J959" s="48">
        <f>VLOOKUP($A959,Cleaned_Medical_Exam!$A958:$J3293,7,0)</f>
        <v>0</v>
      </c>
      <c r="K959" s="8" t="str">
        <f>VLOOKUP($A959,Cleaned_Medical_Exam!$A958:$J3293,8,0)</f>
        <v>No</v>
      </c>
      <c r="L959" s="20" t="str">
        <f>VLOOKUP($A959,Cleaned_Medical_Exam!$A958:$J3293,9,0)</f>
        <v>Obesity</v>
      </c>
      <c r="M959" s="20" t="str">
        <f>VLOOKUP($A959,Cleaned_Medical_Exam!$A958:$J3293,10,0)</f>
        <v>Diabetes</v>
      </c>
      <c r="N959" s="48">
        <f>_xlfn.XLOOKUP(A959,Cleaned_Hospital_Details!A:A,Cleaned_Hospital_Details!B:B)</f>
        <v>1</v>
      </c>
      <c r="O959" s="49">
        <f>_xlfn.XLOOKUP($A959,Cleaned_Hospital_Details!$A:$A,Cleaned_Hospital_Details!C:C)</f>
        <v>11512.41</v>
      </c>
      <c r="P959" s="8" t="str">
        <f>_xlfn.XLOOKUP($A959,Cleaned_Hospital_Details!$A:$A,Cleaned_Hospital_Details!D:D)</f>
        <v>Tier - 3</v>
      </c>
      <c r="Q959" s="8" t="str">
        <f>_xlfn.XLOOKUP($A959,Cleaned_Hospital_Details!$A:$A,Cleaned_Hospital_Details!E:E)</f>
        <v>Tier - 1</v>
      </c>
      <c r="R959" s="8" t="str">
        <f>_xlfn.XLOOKUP($A959,Cleaned_Hospital_Details!$A:$A,Cleaned_Hospital_Details!F:F)</f>
        <v>R1024</v>
      </c>
      <c r="S959" s="15">
        <f>_xlfn.XLOOKUP($A959,Cleaned_Hospital_Details!$A:$A,Cleaned_Hospital_Details!G:G)</f>
        <v>25013</v>
      </c>
      <c r="T959" s="8">
        <f>_xlfn.XLOOKUP($A959,Cleaned_Hospital_Details!$A:$A,Cleaned_Hospital_Details!H:H)</f>
        <v>54</v>
      </c>
      <c r="U959" s="8" t="str">
        <f>_xlfn.XLOOKUP($A959,Cleaned_Hospital_Details!$A:$A,Cleaned_Hospital_Details!I:I)</f>
        <v>Adult</v>
      </c>
      <c r="V959" t="str">
        <f t="shared" si="14"/>
        <v>Lisa Roe</v>
      </c>
    </row>
    <row r="960" spans="1:22" ht="15.6" x14ac:dyDescent="0.3">
      <c r="A960" s="10" t="s">
        <v>996</v>
      </c>
      <c r="B960" s="8" t="str">
        <f>VLOOKUP(A960,Cleaned_Customer_Names!A959:D3294,2,0)</f>
        <v>Mrs.</v>
      </c>
      <c r="C960" s="8" t="str">
        <f>VLOOKUP(A960,Cleaned_Customer_Names!A959:D3294,3,0)</f>
        <v>Jane</v>
      </c>
      <c r="D960" s="8" t="str">
        <f>VLOOKUP($A960,Cleaned_Customer_Names!$A959:$D3294,4,0)</f>
        <v>Webb</v>
      </c>
      <c r="E960" s="22">
        <f>VLOOKUP($A960,Cleaned_Medical_Exam!$A959:$J3294,2,0)</f>
        <v>39.94</v>
      </c>
      <c r="F960" s="24">
        <f>VLOOKUP($A960,Cleaned_Medical_Exam!$A959:$J3294,3,0)</f>
        <v>5.14</v>
      </c>
      <c r="G960" s="20" t="str">
        <f>VLOOKUP($A960,Cleaned_Medical_Exam!$A959:$J3294,4,0)</f>
        <v>No</v>
      </c>
      <c r="H960" s="20" t="str">
        <f>VLOOKUP($A960,Cleaned_Medical_Exam!$A959:$J3294,5,0)</f>
        <v>No</v>
      </c>
      <c r="I960" s="20" t="str">
        <f>VLOOKUP($A960,Cleaned_Medical_Exam!$A959:$J3294,6,0)</f>
        <v>No</v>
      </c>
      <c r="J960" s="48">
        <f>VLOOKUP($A960,Cleaned_Medical_Exam!$A959:$J3294,7,0)</f>
        <v>0</v>
      </c>
      <c r="K960" s="8" t="str">
        <f>VLOOKUP($A960,Cleaned_Medical_Exam!$A959:$J3294,8,0)</f>
        <v>No</v>
      </c>
      <c r="L960" s="20" t="str">
        <f>VLOOKUP($A960,Cleaned_Medical_Exam!$A959:$J3294,9,0)</f>
        <v>Obesity</v>
      </c>
      <c r="M960" s="20" t="str">
        <f>VLOOKUP($A960,Cleaned_Medical_Exam!$A959:$J3294,10,0)</f>
        <v>Normal</v>
      </c>
      <c r="N960" s="48">
        <f>_xlfn.XLOOKUP(A960,Cleaned_Hospital_Details!A:A,Cleaned_Hospital_Details!B:B)</f>
        <v>3</v>
      </c>
      <c r="O960" s="49">
        <f>_xlfn.XLOOKUP($A960,Cleaned_Hospital_Details!$A:$A,Cleaned_Hospital_Details!C:C)</f>
        <v>11511.61</v>
      </c>
      <c r="P960" s="8" t="str">
        <f>_xlfn.XLOOKUP($A960,Cleaned_Hospital_Details!$A:$A,Cleaned_Hospital_Details!D:D)</f>
        <v>Tier - 3</v>
      </c>
      <c r="Q960" s="8" t="str">
        <f>_xlfn.XLOOKUP($A960,Cleaned_Hospital_Details!$A:$A,Cleaned_Hospital_Details!E:E)</f>
        <v>Tier - 3</v>
      </c>
      <c r="R960" s="8" t="str">
        <f>_xlfn.XLOOKUP($A960,Cleaned_Hospital_Details!$A:$A,Cleaned_Hospital_Details!F:F)</f>
        <v>R1026</v>
      </c>
      <c r="S960" s="15">
        <f>_xlfn.XLOOKUP($A960,Cleaned_Hospital_Details!$A:$A,Cleaned_Hospital_Details!G:G)</f>
        <v>32787</v>
      </c>
      <c r="T960" s="8">
        <f>_xlfn.XLOOKUP($A960,Cleaned_Hospital_Details!$A:$A,Cleaned_Hospital_Details!H:H)</f>
        <v>33</v>
      </c>
      <c r="U960" s="8" t="str">
        <f>_xlfn.XLOOKUP($A960,Cleaned_Hospital_Details!$A:$A,Cleaned_Hospital_Details!I:I)</f>
        <v>Adult</v>
      </c>
      <c r="V960" t="str">
        <f t="shared" si="14"/>
        <v>Jane Webb</v>
      </c>
    </row>
    <row r="961" spans="1:22" ht="15.6" x14ac:dyDescent="0.3">
      <c r="A961" s="10" t="s">
        <v>997</v>
      </c>
      <c r="B961" s="8" t="str">
        <f>VLOOKUP(A961,Cleaned_Customer_Names!A960:D3295,2,0)</f>
        <v>Ms.</v>
      </c>
      <c r="C961" s="8" t="str">
        <f>VLOOKUP(A961,Cleaned_Customer_Names!A960:D3295,3,0)</f>
        <v>Allison</v>
      </c>
      <c r="D961" s="8" t="str">
        <f>VLOOKUP($A961,Cleaned_Customer_Names!$A960:$D3295,4,0)</f>
        <v>Stocker</v>
      </c>
      <c r="E961" s="22">
        <f>VLOOKUP($A961,Cleaned_Medical_Exam!$A960:$J3295,2,0)</f>
        <v>30</v>
      </c>
      <c r="F961" s="24">
        <f>VLOOKUP($A961,Cleaned_Medical_Exam!$A960:$J3295,3,0)</f>
        <v>5.61</v>
      </c>
      <c r="G961" s="20" t="str">
        <f>VLOOKUP($A961,Cleaned_Medical_Exam!$A960:$J3295,4,0)</f>
        <v>Yes</v>
      </c>
      <c r="H961" s="20" t="str">
        <f>VLOOKUP($A961,Cleaned_Medical_Exam!$A960:$J3295,5,0)</f>
        <v>No</v>
      </c>
      <c r="I961" s="20" t="str">
        <f>VLOOKUP($A961,Cleaned_Medical_Exam!$A960:$J3295,6,0)</f>
        <v>Yes</v>
      </c>
      <c r="J961" s="48">
        <f>VLOOKUP($A961,Cleaned_Medical_Exam!$A960:$J3295,7,0)</f>
        <v>1</v>
      </c>
      <c r="K961" s="8" t="str">
        <f>VLOOKUP($A961,Cleaned_Medical_Exam!$A960:$J3295,8,0)</f>
        <v>No</v>
      </c>
      <c r="L961" s="20" t="str">
        <f>VLOOKUP($A961,Cleaned_Medical_Exam!$A960:$J3295,9,0)</f>
        <v>Obesity</v>
      </c>
      <c r="M961" s="20" t="str">
        <f>VLOOKUP($A961,Cleaned_Medical_Exam!$A960:$J3295,10,0)</f>
        <v>Normal</v>
      </c>
      <c r="N961" s="48">
        <f>_xlfn.XLOOKUP(A961,Cleaned_Hospital_Details!A:A,Cleaned_Hospital_Details!B:B)</f>
        <v>0</v>
      </c>
      <c r="O961" s="49">
        <f>_xlfn.XLOOKUP($A961,Cleaned_Hospital_Details!$A:$A,Cleaned_Hospital_Details!C:C)</f>
        <v>11497.69</v>
      </c>
      <c r="P961" s="8" t="str">
        <f>_xlfn.XLOOKUP($A961,Cleaned_Hospital_Details!$A:$A,Cleaned_Hospital_Details!D:D)</f>
        <v>Tier - 3</v>
      </c>
      <c r="Q961" s="8" t="str">
        <f>_xlfn.XLOOKUP($A961,Cleaned_Hospital_Details!$A:$A,Cleaned_Hospital_Details!E:E)</f>
        <v>Tier - 1</v>
      </c>
      <c r="R961" s="8" t="str">
        <f>_xlfn.XLOOKUP($A961,Cleaned_Hospital_Details!$A:$A,Cleaned_Hospital_Details!F:F)</f>
        <v>R1012</v>
      </c>
      <c r="S961" s="15">
        <f>_xlfn.XLOOKUP($A961,Cleaned_Hospital_Details!$A:$A,Cleaned_Hospital_Details!G:G)</f>
        <v>25426</v>
      </c>
      <c r="T961" s="8">
        <f>_xlfn.XLOOKUP($A961,Cleaned_Hospital_Details!$A:$A,Cleaned_Hospital_Details!H:H)</f>
        <v>53</v>
      </c>
      <c r="U961" s="8" t="str">
        <f>_xlfn.XLOOKUP($A961,Cleaned_Hospital_Details!$A:$A,Cleaned_Hospital_Details!I:I)</f>
        <v>Adult</v>
      </c>
      <c r="V961" t="str">
        <f t="shared" si="14"/>
        <v>Allison Stocker</v>
      </c>
    </row>
    <row r="962" spans="1:22" ht="15.6" x14ac:dyDescent="0.3">
      <c r="A962" s="10" t="s">
        <v>998</v>
      </c>
      <c r="B962" s="8" t="str">
        <f>VLOOKUP(A962,Cleaned_Customer_Names!A961:D3296,2,0)</f>
        <v>Mrs.</v>
      </c>
      <c r="C962" s="8" t="str">
        <f>VLOOKUP(A962,Cleaned_Customer_Names!A961:D3296,3,0)</f>
        <v>Sarah</v>
      </c>
      <c r="D962" s="8" t="str">
        <f>VLOOKUP($A962,Cleaned_Customer_Names!$A961:$D3296,4,0)</f>
        <v>Jacobson</v>
      </c>
      <c r="E962" s="22">
        <f>VLOOKUP($A962,Cleaned_Medical_Exam!$A961:$J3296,2,0)</f>
        <v>35.340000000000003</v>
      </c>
      <c r="F962" s="24">
        <f>VLOOKUP($A962,Cleaned_Medical_Exam!$A961:$J3296,3,0)</f>
        <v>5.51</v>
      </c>
      <c r="G962" s="20" t="str">
        <f>VLOOKUP($A962,Cleaned_Medical_Exam!$A961:$J3296,4,0)</f>
        <v>Yes</v>
      </c>
      <c r="H962" s="20" t="str">
        <f>VLOOKUP($A962,Cleaned_Medical_Exam!$A961:$J3296,5,0)</f>
        <v>No</v>
      </c>
      <c r="I962" s="20" t="str">
        <f>VLOOKUP($A962,Cleaned_Medical_Exam!$A961:$J3296,6,0)</f>
        <v>Yes</v>
      </c>
      <c r="J962" s="48">
        <f>VLOOKUP($A962,Cleaned_Medical_Exam!$A961:$J3296,7,0)</f>
        <v>1</v>
      </c>
      <c r="K962" s="8" t="str">
        <f>VLOOKUP($A962,Cleaned_Medical_Exam!$A961:$J3296,8,0)</f>
        <v>No</v>
      </c>
      <c r="L962" s="20" t="str">
        <f>VLOOKUP($A962,Cleaned_Medical_Exam!$A961:$J3296,9,0)</f>
        <v>Obesity</v>
      </c>
      <c r="M962" s="20" t="str">
        <f>VLOOKUP($A962,Cleaned_Medical_Exam!$A961:$J3296,10,0)</f>
        <v>Normal</v>
      </c>
      <c r="N962" s="48">
        <f>_xlfn.XLOOKUP(A962,Cleaned_Hospital_Details!A:A,Cleaned_Hospital_Details!B:B)</f>
        <v>3</v>
      </c>
      <c r="O962" s="49">
        <f>_xlfn.XLOOKUP($A962,Cleaned_Hospital_Details!$A:$A,Cleaned_Hospital_Details!C:C)</f>
        <v>11492.46</v>
      </c>
      <c r="P962" s="8" t="str">
        <f>_xlfn.XLOOKUP($A962,Cleaned_Hospital_Details!$A:$A,Cleaned_Hospital_Details!D:D)</f>
        <v>Tier - 3</v>
      </c>
      <c r="Q962" s="8" t="str">
        <f>_xlfn.XLOOKUP($A962,Cleaned_Hospital_Details!$A:$A,Cleaned_Hospital_Details!E:E)</f>
        <v>Tier - 3</v>
      </c>
      <c r="R962" s="8" t="str">
        <f>_xlfn.XLOOKUP($A962,Cleaned_Hospital_Details!$A:$A,Cleaned_Hospital_Details!F:F)</f>
        <v>R1026</v>
      </c>
      <c r="S962" s="15">
        <f>_xlfn.XLOOKUP($A962,Cleaned_Hospital_Details!$A:$A,Cleaned_Hospital_Details!G:G)</f>
        <v>30474</v>
      </c>
      <c r="T962" s="8">
        <f>_xlfn.XLOOKUP($A962,Cleaned_Hospital_Details!$A:$A,Cleaned_Hospital_Details!H:H)</f>
        <v>40</v>
      </c>
      <c r="U962" s="8" t="str">
        <f>_xlfn.XLOOKUP($A962,Cleaned_Hospital_Details!$A:$A,Cleaned_Hospital_Details!I:I)</f>
        <v>Adult</v>
      </c>
      <c r="V962" t="str">
        <f t="shared" si="14"/>
        <v>Sarah Jacobson</v>
      </c>
    </row>
    <row r="963" spans="1:22" ht="15.6" x14ac:dyDescent="0.3">
      <c r="A963" s="10" t="s">
        <v>999</v>
      </c>
      <c r="B963" s="8" t="str">
        <f>VLOOKUP(A963,Cleaned_Customer_Names!A962:D3297,2,0)</f>
        <v>Mr.</v>
      </c>
      <c r="C963" s="8" t="str">
        <f>VLOOKUP(A963,Cleaned_Customer_Names!A962:D3297,3,0)</f>
        <v>Philip</v>
      </c>
      <c r="D963" s="8" t="str">
        <f>VLOOKUP($A963,Cleaned_Customer_Names!$A962:$D3297,4,0)</f>
        <v>Shaw</v>
      </c>
      <c r="E963" s="22">
        <f>VLOOKUP($A963,Cleaned_Medical_Exam!$A962:$J3297,2,0)</f>
        <v>32.204999999999998</v>
      </c>
      <c r="F963" s="24">
        <f>VLOOKUP($A963,Cleaned_Medical_Exam!$A962:$J3297,3,0)</f>
        <v>8.3800000000000008</v>
      </c>
      <c r="G963" s="20" t="str">
        <f>VLOOKUP($A963,Cleaned_Medical_Exam!$A962:$J3297,4,0)</f>
        <v>Yes</v>
      </c>
      <c r="H963" s="20" t="str">
        <f>VLOOKUP($A963,Cleaned_Medical_Exam!$A962:$J3297,5,0)</f>
        <v>No</v>
      </c>
      <c r="I963" s="20" t="str">
        <f>VLOOKUP($A963,Cleaned_Medical_Exam!$A962:$J3297,6,0)</f>
        <v>No</v>
      </c>
      <c r="J963" s="48">
        <f>VLOOKUP($A963,Cleaned_Medical_Exam!$A962:$J3297,7,0)</f>
        <v>2</v>
      </c>
      <c r="K963" s="8" t="str">
        <f>VLOOKUP($A963,Cleaned_Medical_Exam!$A962:$J3297,8,0)</f>
        <v>No</v>
      </c>
      <c r="L963" s="20" t="str">
        <f>VLOOKUP($A963,Cleaned_Medical_Exam!$A962:$J3297,9,0)</f>
        <v>Obesity</v>
      </c>
      <c r="M963" s="20" t="str">
        <f>VLOOKUP($A963,Cleaned_Medical_Exam!$A962:$J3297,10,0)</f>
        <v>Diabetes</v>
      </c>
      <c r="N963" s="48">
        <f>_xlfn.XLOOKUP(A963,Cleaned_Hospital_Details!A:A,Cleaned_Hospital_Details!B:B)</f>
        <v>3</v>
      </c>
      <c r="O963" s="49">
        <f>_xlfn.XLOOKUP($A963,Cleaned_Hospital_Details!$A:$A,Cleaned_Hospital_Details!C:C)</f>
        <v>11488.32</v>
      </c>
      <c r="P963" s="8" t="str">
        <f>_xlfn.XLOOKUP($A963,Cleaned_Hospital_Details!$A:$A,Cleaned_Hospital_Details!D:D)</f>
        <v>Tier - 3</v>
      </c>
      <c r="Q963" s="8" t="str">
        <f>_xlfn.XLOOKUP($A963,Cleaned_Hospital_Details!$A:$A,Cleaned_Hospital_Details!E:E)</f>
        <v>Tier - 1</v>
      </c>
      <c r="R963" s="8" t="str">
        <f>_xlfn.XLOOKUP($A963,Cleaned_Hospital_Details!$A:$A,Cleaned_Hospital_Details!F:F)</f>
        <v>R1014</v>
      </c>
      <c r="S963" s="15">
        <f>_xlfn.XLOOKUP($A963,Cleaned_Hospital_Details!$A:$A,Cleaned_Hospital_Details!G:G)</f>
        <v>25854</v>
      </c>
      <c r="T963" s="8">
        <f>_xlfn.XLOOKUP($A963,Cleaned_Hospital_Details!$A:$A,Cleaned_Hospital_Details!H:H)</f>
        <v>52</v>
      </c>
      <c r="U963" s="8" t="str">
        <f>_xlfn.XLOOKUP($A963,Cleaned_Hospital_Details!$A:$A,Cleaned_Hospital_Details!I:I)</f>
        <v>Adult</v>
      </c>
      <c r="V963" t="str">
        <f t="shared" ref="V963:V1026" si="15">_xlfn.CONCAT(C963, " ", D963)</f>
        <v>Philip Shaw</v>
      </c>
    </row>
    <row r="964" spans="1:22" ht="15.6" x14ac:dyDescent="0.3">
      <c r="A964" s="10" t="s">
        <v>1000</v>
      </c>
      <c r="B964" s="8" t="str">
        <f>VLOOKUP(A964,Cleaned_Customer_Names!A963:D3298,2,0)</f>
        <v>Ms.</v>
      </c>
      <c r="C964" s="8" t="str">
        <f>VLOOKUP(A964,Cleaned_Customer_Names!A963:D3298,3,0)</f>
        <v>Jillian</v>
      </c>
      <c r="D964" s="8" t="str">
        <f>VLOOKUP($A964,Cleaned_Customer_Names!$A963:$D3298,4,0)</f>
        <v>Goodwin</v>
      </c>
      <c r="E964" s="22">
        <f>VLOOKUP($A964,Cleaned_Medical_Exam!$A963:$J3298,2,0)</f>
        <v>33.880000000000003</v>
      </c>
      <c r="F964" s="24">
        <f>VLOOKUP($A964,Cleaned_Medical_Exam!$A963:$J3298,3,0)</f>
        <v>4.68</v>
      </c>
      <c r="G964" s="20" t="str">
        <f>VLOOKUP($A964,Cleaned_Medical_Exam!$A963:$J3298,4,0)</f>
        <v>No</v>
      </c>
      <c r="H964" s="20" t="str">
        <f>VLOOKUP($A964,Cleaned_Medical_Exam!$A963:$J3298,5,0)</f>
        <v>Yes</v>
      </c>
      <c r="I964" s="20" t="str">
        <f>VLOOKUP($A964,Cleaned_Medical_Exam!$A963:$J3298,6,0)</f>
        <v>No</v>
      </c>
      <c r="J964" s="48">
        <f>VLOOKUP($A964,Cleaned_Medical_Exam!$A963:$J3298,7,0)</f>
        <v>1</v>
      </c>
      <c r="K964" s="8" t="str">
        <f>VLOOKUP($A964,Cleaned_Medical_Exam!$A963:$J3298,8,0)</f>
        <v>No</v>
      </c>
      <c r="L964" s="20" t="str">
        <f>VLOOKUP($A964,Cleaned_Medical_Exam!$A963:$J3298,9,0)</f>
        <v>Obesity</v>
      </c>
      <c r="M964" s="20" t="str">
        <f>VLOOKUP($A964,Cleaned_Medical_Exam!$A963:$J3298,10,0)</f>
        <v>Normal</v>
      </c>
      <c r="N964" s="48">
        <f>_xlfn.XLOOKUP(A964,Cleaned_Hospital_Details!A:A,Cleaned_Hospital_Details!B:B)</f>
        <v>0</v>
      </c>
      <c r="O964" s="49">
        <f>_xlfn.XLOOKUP($A964,Cleaned_Hospital_Details!$A:$A,Cleaned_Hospital_Details!C:C)</f>
        <v>11482.63</v>
      </c>
      <c r="P964" s="8" t="str">
        <f>_xlfn.XLOOKUP($A964,Cleaned_Hospital_Details!$A:$A,Cleaned_Hospital_Details!D:D)</f>
        <v>Tier - 3</v>
      </c>
      <c r="Q964" s="8" t="str">
        <f>_xlfn.XLOOKUP($A964,Cleaned_Hospital_Details!$A:$A,Cleaned_Hospital_Details!E:E)</f>
        <v>Tier - 2</v>
      </c>
      <c r="R964" s="8" t="str">
        <f>_xlfn.XLOOKUP($A964,Cleaned_Hospital_Details!$A:$A,Cleaned_Hospital_Details!F:F)</f>
        <v>R1013</v>
      </c>
      <c r="S964" s="15">
        <f>_xlfn.XLOOKUP($A964,Cleaned_Hospital_Details!$A:$A,Cleaned_Hospital_Details!G:G)</f>
        <v>38240</v>
      </c>
      <c r="T964" s="8">
        <f>_xlfn.XLOOKUP($A964,Cleaned_Hospital_Details!$A:$A,Cleaned_Hospital_Details!H:H)</f>
        <v>18</v>
      </c>
      <c r="U964" s="8" t="str">
        <f>_xlfn.XLOOKUP($A964,Cleaned_Hospital_Details!$A:$A,Cleaned_Hospital_Details!I:I)</f>
        <v>Child</v>
      </c>
      <c r="V964" t="str">
        <f t="shared" si="15"/>
        <v>Jillian Goodwin</v>
      </c>
    </row>
    <row r="965" spans="1:22" ht="15.6" x14ac:dyDescent="0.3">
      <c r="A965" s="10" t="s">
        <v>1001</v>
      </c>
      <c r="B965" s="8" t="str">
        <f>VLOOKUP(A965,Cleaned_Customer_Names!A964:D3299,2,0)</f>
        <v>Mrs.</v>
      </c>
      <c r="C965" s="8" t="str">
        <f>VLOOKUP(A965,Cleaned_Customer_Names!A964:D3299,3,0)</f>
        <v>Laura</v>
      </c>
      <c r="D965" s="8" t="str">
        <f>VLOOKUP($A965,Cleaned_Customer_Names!$A964:$D3299,4,0)</f>
        <v>Brock</v>
      </c>
      <c r="E965" s="22">
        <f>VLOOKUP($A965,Cleaned_Medical_Exam!$A964:$J3299,2,0)</f>
        <v>26.63</v>
      </c>
      <c r="F965" s="24">
        <f>VLOOKUP($A965,Cleaned_Medical_Exam!$A964:$J3299,3,0)</f>
        <v>4.3600000000000003</v>
      </c>
      <c r="G965" s="20" t="str">
        <f>VLOOKUP($A965,Cleaned_Medical_Exam!$A964:$J3299,4,0)</f>
        <v>Yes</v>
      </c>
      <c r="H965" s="20" t="str">
        <f>VLOOKUP($A965,Cleaned_Medical_Exam!$A964:$J3299,5,0)</f>
        <v>No</v>
      </c>
      <c r="I965" s="20" t="str">
        <f>VLOOKUP($A965,Cleaned_Medical_Exam!$A964:$J3299,6,0)</f>
        <v>No</v>
      </c>
      <c r="J965" s="48">
        <f>VLOOKUP($A965,Cleaned_Medical_Exam!$A964:$J3299,7,0)</f>
        <v>2</v>
      </c>
      <c r="K965" s="8" t="str">
        <f>VLOOKUP($A965,Cleaned_Medical_Exam!$A964:$J3299,8,0)</f>
        <v>No</v>
      </c>
      <c r="L965" s="20" t="str">
        <f>VLOOKUP($A965,Cleaned_Medical_Exam!$A964:$J3299,9,0)</f>
        <v>Overweight</v>
      </c>
      <c r="M965" s="20" t="str">
        <f>VLOOKUP($A965,Cleaned_Medical_Exam!$A964:$J3299,10,0)</f>
        <v>Normal</v>
      </c>
      <c r="N965" s="48">
        <f>_xlfn.XLOOKUP(A965,Cleaned_Hospital_Details!A:A,Cleaned_Hospital_Details!B:B)</f>
        <v>0</v>
      </c>
      <c r="O965" s="49">
        <f>_xlfn.XLOOKUP($A965,Cleaned_Hospital_Details!$A:$A,Cleaned_Hospital_Details!C:C)</f>
        <v>11478.14</v>
      </c>
      <c r="P965" s="8" t="str">
        <f>_xlfn.XLOOKUP($A965,Cleaned_Hospital_Details!$A:$A,Cleaned_Hospital_Details!D:D)</f>
        <v>Tier - 3</v>
      </c>
      <c r="Q965" s="8" t="str">
        <f>_xlfn.XLOOKUP($A965,Cleaned_Hospital_Details!$A:$A,Cleaned_Hospital_Details!E:E)</f>
        <v>Tier - 2</v>
      </c>
      <c r="R965" s="8" t="str">
        <f>_xlfn.XLOOKUP($A965,Cleaned_Hospital_Details!$A:$A,Cleaned_Hospital_Details!F:F)</f>
        <v>R1025</v>
      </c>
      <c r="S965" s="15">
        <f>_xlfn.XLOOKUP($A965,Cleaned_Hospital_Details!$A:$A,Cleaned_Hospital_Details!G:G)</f>
        <v>24357</v>
      </c>
      <c r="T965" s="8">
        <f>_xlfn.XLOOKUP($A965,Cleaned_Hospital_Details!$A:$A,Cleaned_Hospital_Details!H:H)</f>
        <v>56</v>
      </c>
      <c r="U965" s="8" t="str">
        <f>_xlfn.XLOOKUP($A965,Cleaned_Hospital_Details!$A:$A,Cleaned_Hospital_Details!I:I)</f>
        <v>Old</v>
      </c>
      <c r="V965" t="str">
        <f t="shared" si="15"/>
        <v>Laura Brock</v>
      </c>
    </row>
    <row r="966" spans="1:22" ht="15.6" x14ac:dyDescent="0.3">
      <c r="A966" s="10" t="s">
        <v>1002</v>
      </c>
      <c r="B966" s="8" t="str">
        <f>VLOOKUP(A966,Cleaned_Customer_Names!A965:D3300,2,0)</f>
        <v>Ms.</v>
      </c>
      <c r="C966" s="8" t="str">
        <f>VLOOKUP(A966,Cleaned_Customer_Names!A965:D3300,3,0)</f>
        <v>Megan</v>
      </c>
      <c r="D966" s="8" t="str">
        <f>VLOOKUP($A966,Cleaned_Customer_Names!$A965:$D3300,4,0)</f>
        <v>Papp</v>
      </c>
      <c r="E966" s="22">
        <f>VLOOKUP($A966,Cleaned_Medical_Exam!$A965:$J3300,2,0)</f>
        <v>28.7</v>
      </c>
      <c r="F966" s="24">
        <f>VLOOKUP($A966,Cleaned_Medical_Exam!$A965:$J3300,3,0)</f>
        <v>7.74</v>
      </c>
      <c r="G966" s="20" t="str">
        <f>VLOOKUP($A966,Cleaned_Medical_Exam!$A965:$J3300,4,0)</f>
        <v>No</v>
      </c>
      <c r="H966" s="20" t="str">
        <f>VLOOKUP($A966,Cleaned_Medical_Exam!$A965:$J3300,5,0)</f>
        <v>No</v>
      </c>
      <c r="I966" s="20" t="str">
        <f>VLOOKUP($A966,Cleaned_Medical_Exam!$A965:$J3300,6,0)</f>
        <v>No</v>
      </c>
      <c r="J966" s="48">
        <f>VLOOKUP($A966,Cleaned_Medical_Exam!$A965:$J3300,7,0)</f>
        <v>0</v>
      </c>
      <c r="K966" s="8" t="str">
        <f>VLOOKUP($A966,Cleaned_Medical_Exam!$A965:$J3300,8,0)</f>
        <v>No</v>
      </c>
      <c r="L966" s="20" t="str">
        <f>VLOOKUP($A966,Cleaned_Medical_Exam!$A965:$J3300,9,0)</f>
        <v>Overweight</v>
      </c>
      <c r="M966" s="20" t="str">
        <f>VLOOKUP($A966,Cleaned_Medical_Exam!$A965:$J3300,10,0)</f>
        <v>Diabetes</v>
      </c>
      <c r="N966" s="48">
        <f>_xlfn.XLOOKUP(A966,Cleaned_Hospital_Details!A:A,Cleaned_Hospital_Details!B:B)</f>
        <v>0</v>
      </c>
      <c r="O966" s="49">
        <f>_xlfn.XLOOKUP($A966,Cleaned_Hospital_Details!$A:$A,Cleaned_Hospital_Details!C:C)</f>
        <v>11455.28</v>
      </c>
      <c r="P966" s="8" t="str">
        <f>_xlfn.XLOOKUP($A966,Cleaned_Hospital_Details!$A:$A,Cleaned_Hospital_Details!D:D)</f>
        <v>Tier - 3</v>
      </c>
      <c r="Q966" s="8" t="str">
        <f>_xlfn.XLOOKUP($A966,Cleaned_Hospital_Details!$A:$A,Cleaned_Hospital_Details!E:E)</f>
        <v>Tier - 2</v>
      </c>
      <c r="R966" s="8" t="str">
        <f>_xlfn.XLOOKUP($A966,Cleaned_Hospital_Details!$A:$A,Cleaned_Hospital_Details!F:F)</f>
        <v>R1011</v>
      </c>
      <c r="S966" s="15">
        <f>_xlfn.XLOOKUP($A966,Cleaned_Hospital_Details!$A:$A,Cleaned_Hospital_Details!G:G)</f>
        <v>23916</v>
      </c>
      <c r="T966" s="8">
        <f>_xlfn.XLOOKUP($A966,Cleaned_Hospital_Details!$A:$A,Cleaned_Hospital_Details!H:H)</f>
        <v>57</v>
      </c>
      <c r="U966" s="8" t="str">
        <f>_xlfn.XLOOKUP($A966,Cleaned_Hospital_Details!$A:$A,Cleaned_Hospital_Details!I:I)</f>
        <v>Old</v>
      </c>
      <c r="V966" t="str">
        <f t="shared" si="15"/>
        <v>Megan Papp</v>
      </c>
    </row>
    <row r="967" spans="1:22" ht="15.6" x14ac:dyDescent="0.3">
      <c r="A967" s="10" t="s">
        <v>1003</v>
      </c>
      <c r="B967" s="8" t="str">
        <f>VLOOKUP(A967,Cleaned_Customer_Names!A966:D3301,2,0)</f>
        <v>Ms.</v>
      </c>
      <c r="C967" s="8" t="str">
        <f>VLOOKUP(A967,Cleaned_Customer_Names!A966:D3301,3,0)</f>
        <v>Shannon</v>
      </c>
      <c r="D967" s="8" t="str">
        <f>VLOOKUP($A967,Cleaned_Customer_Names!$A966:$D3301,4,0)</f>
        <v>Siragusa</v>
      </c>
      <c r="E967" s="22">
        <f>VLOOKUP($A967,Cleaned_Medical_Exam!$A966:$J3301,2,0)</f>
        <v>25.65</v>
      </c>
      <c r="F967" s="24">
        <f>VLOOKUP($A967,Cleaned_Medical_Exam!$A966:$J3301,3,0)</f>
        <v>4.05</v>
      </c>
      <c r="G967" s="20" t="str">
        <f>VLOOKUP($A967,Cleaned_Medical_Exam!$A966:$J3301,4,0)</f>
        <v>Yes</v>
      </c>
      <c r="H967" s="20" t="str">
        <f>VLOOKUP($A967,Cleaned_Medical_Exam!$A966:$J3301,5,0)</f>
        <v>No</v>
      </c>
      <c r="I967" s="20" t="str">
        <f>VLOOKUP($A967,Cleaned_Medical_Exam!$A966:$J3301,6,0)</f>
        <v>No</v>
      </c>
      <c r="J967" s="48">
        <f>VLOOKUP($A967,Cleaned_Medical_Exam!$A966:$J3301,7,0)</f>
        <v>2</v>
      </c>
      <c r="K967" s="8" t="str">
        <f>VLOOKUP($A967,Cleaned_Medical_Exam!$A966:$J3301,8,0)</f>
        <v>No</v>
      </c>
      <c r="L967" s="20" t="str">
        <f>VLOOKUP($A967,Cleaned_Medical_Exam!$A966:$J3301,9,0)</f>
        <v>Overweight</v>
      </c>
      <c r="M967" s="20" t="str">
        <f>VLOOKUP($A967,Cleaned_Medical_Exam!$A966:$J3301,10,0)</f>
        <v>Normal</v>
      </c>
      <c r="N967" s="48">
        <f>_xlfn.XLOOKUP(A967,Cleaned_Hospital_Details!A:A,Cleaned_Hospital_Details!B:B)</f>
        <v>0</v>
      </c>
      <c r="O967" s="49">
        <f>_xlfn.XLOOKUP($A967,Cleaned_Hospital_Details!$A:$A,Cleaned_Hospital_Details!C:C)</f>
        <v>11454.02</v>
      </c>
      <c r="P967" s="8" t="str">
        <f>_xlfn.XLOOKUP($A967,Cleaned_Hospital_Details!$A:$A,Cleaned_Hospital_Details!D:D)</f>
        <v>Tier - 3</v>
      </c>
      <c r="Q967" s="8" t="str">
        <f>_xlfn.XLOOKUP($A967,Cleaned_Hospital_Details!$A:$A,Cleaned_Hospital_Details!E:E)</f>
        <v>Tier - 1</v>
      </c>
      <c r="R967" s="8" t="str">
        <f>_xlfn.XLOOKUP($A967,Cleaned_Hospital_Details!$A:$A,Cleaned_Hospital_Details!F:F)</f>
        <v>R1012</v>
      </c>
      <c r="S967" s="15">
        <f>_xlfn.XLOOKUP($A967,Cleaned_Hospital_Details!$A:$A,Cleaned_Hospital_Details!G:G)</f>
        <v>24272</v>
      </c>
      <c r="T967" s="8">
        <f>_xlfn.XLOOKUP($A967,Cleaned_Hospital_Details!$A:$A,Cleaned_Hospital_Details!H:H)</f>
        <v>56</v>
      </c>
      <c r="U967" s="8" t="str">
        <f>_xlfn.XLOOKUP($A967,Cleaned_Hospital_Details!$A:$A,Cleaned_Hospital_Details!I:I)</f>
        <v>Old</v>
      </c>
      <c r="V967" t="str">
        <f t="shared" si="15"/>
        <v>Shannon Siragusa</v>
      </c>
    </row>
    <row r="968" spans="1:22" ht="15.6" x14ac:dyDescent="0.3">
      <c r="A968" s="10" t="s">
        <v>1004</v>
      </c>
      <c r="B968" s="8" t="str">
        <f>VLOOKUP(A968,Cleaned_Customer_Names!A967:D3302,2,0)</f>
        <v>Ms.</v>
      </c>
      <c r="C968" s="8" t="str">
        <f>VLOOKUP(A968,Cleaned_Customer_Names!A967:D3302,3,0)</f>
        <v>Rachelle</v>
      </c>
      <c r="D968" s="8" t="str">
        <f>VLOOKUP($A968,Cleaned_Customer_Names!$A967:$D3302,4,0)</f>
        <v>Pizarro</v>
      </c>
      <c r="E968" s="22">
        <f>VLOOKUP($A968,Cleaned_Medical_Exam!$A967:$J3302,2,0)</f>
        <v>36.384999999999998</v>
      </c>
      <c r="F968" s="24">
        <f>VLOOKUP($A968,Cleaned_Medical_Exam!$A967:$J3302,3,0)</f>
        <v>11.49</v>
      </c>
      <c r="G968" s="20" t="str">
        <f>VLOOKUP($A968,Cleaned_Medical_Exam!$A967:$J3302,4,0)</f>
        <v>No</v>
      </c>
      <c r="H968" s="20" t="str">
        <f>VLOOKUP($A968,Cleaned_Medical_Exam!$A967:$J3302,5,0)</f>
        <v>No</v>
      </c>
      <c r="I968" s="20" t="str">
        <f>VLOOKUP($A968,Cleaned_Medical_Exam!$A967:$J3302,6,0)</f>
        <v>No</v>
      </c>
      <c r="J968" s="48">
        <f>VLOOKUP($A968,Cleaned_Medical_Exam!$A967:$J3302,7,0)</f>
        <v>0</v>
      </c>
      <c r="K968" s="8" t="str">
        <f>VLOOKUP($A968,Cleaned_Medical_Exam!$A967:$J3302,8,0)</f>
        <v>No</v>
      </c>
      <c r="L968" s="20" t="str">
        <f>VLOOKUP($A968,Cleaned_Medical_Exam!$A967:$J3302,9,0)</f>
        <v>Obesity</v>
      </c>
      <c r="M968" s="20" t="str">
        <f>VLOOKUP($A968,Cleaned_Medical_Exam!$A967:$J3302,10,0)</f>
        <v>Diabetes</v>
      </c>
      <c r="N968" s="48">
        <f>_xlfn.XLOOKUP(A968,Cleaned_Hospital_Details!A:A,Cleaned_Hospital_Details!B:B)</f>
        <v>3</v>
      </c>
      <c r="O968" s="49">
        <f>_xlfn.XLOOKUP($A968,Cleaned_Hospital_Details!$A:$A,Cleaned_Hospital_Details!C:C)</f>
        <v>11436.74</v>
      </c>
      <c r="P968" s="8" t="str">
        <f>_xlfn.XLOOKUP($A968,Cleaned_Hospital_Details!$A:$A,Cleaned_Hospital_Details!D:D)</f>
        <v>Tier - 3</v>
      </c>
      <c r="Q968" s="8" t="str">
        <f>_xlfn.XLOOKUP($A968,Cleaned_Hospital_Details!$A:$A,Cleaned_Hospital_Details!E:E)</f>
        <v>Tier - 3</v>
      </c>
      <c r="R968" s="8" t="str">
        <f>_xlfn.XLOOKUP($A968,Cleaned_Hospital_Details!$A:$A,Cleaned_Hospital_Details!F:F)</f>
        <v>R1012</v>
      </c>
      <c r="S968" s="15">
        <f>_xlfn.XLOOKUP($A968,Cleaned_Hospital_Details!$A:$A,Cleaned_Hospital_Details!G:G)</f>
        <v>26188</v>
      </c>
      <c r="T968" s="8">
        <f>_xlfn.XLOOKUP($A968,Cleaned_Hospital_Details!$A:$A,Cleaned_Hospital_Details!H:H)</f>
        <v>51</v>
      </c>
      <c r="U968" s="8" t="str">
        <f>_xlfn.XLOOKUP($A968,Cleaned_Hospital_Details!$A:$A,Cleaned_Hospital_Details!I:I)</f>
        <v>Adult</v>
      </c>
      <c r="V968" t="str">
        <f t="shared" si="15"/>
        <v>Rachelle Pizarro</v>
      </c>
    </row>
    <row r="969" spans="1:22" ht="15.6" x14ac:dyDescent="0.3">
      <c r="A969" s="10" t="s">
        <v>1005</v>
      </c>
      <c r="B969" s="8" t="str">
        <f>VLOOKUP(A969,Cleaned_Customer_Names!A968:D3303,2,0)</f>
        <v>Mr.</v>
      </c>
      <c r="C969" s="8" t="str">
        <f>VLOOKUP(A969,Cleaned_Customer_Names!A968:D3303,3,0)</f>
        <v>Casey</v>
      </c>
      <c r="D969" s="8" t="str">
        <f>VLOOKUP($A969,Cleaned_Customer_Names!$A968:$D3303,4,0)</f>
        <v>Strange</v>
      </c>
      <c r="E969" s="22">
        <f>VLOOKUP($A969,Cleaned_Medical_Exam!$A968:$J3303,2,0)</f>
        <v>34.69</v>
      </c>
      <c r="F969" s="24">
        <f>VLOOKUP($A969,Cleaned_Medical_Exam!$A968:$J3303,3,0)</f>
        <v>5.65</v>
      </c>
      <c r="G969" s="20" t="str">
        <f>VLOOKUP($A969,Cleaned_Medical_Exam!$A968:$J3303,4,0)</f>
        <v>No</v>
      </c>
      <c r="H969" s="20" t="str">
        <f>VLOOKUP($A969,Cleaned_Medical_Exam!$A968:$J3303,5,0)</f>
        <v>No</v>
      </c>
      <c r="I969" s="20" t="str">
        <f>VLOOKUP($A969,Cleaned_Medical_Exam!$A968:$J3303,6,0)</f>
        <v>No</v>
      </c>
      <c r="J969" s="48">
        <f>VLOOKUP($A969,Cleaned_Medical_Exam!$A968:$J3303,7,0)</f>
        <v>0</v>
      </c>
      <c r="K969" s="8" t="str">
        <f>VLOOKUP($A969,Cleaned_Medical_Exam!$A968:$J3303,8,0)</f>
        <v>No</v>
      </c>
      <c r="L969" s="20" t="str">
        <f>VLOOKUP($A969,Cleaned_Medical_Exam!$A968:$J3303,9,0)</f>
        <v>Obesity</v>
      </c>
      <c r="M969" s="20" t="str">
        <f>VLOOKUP($A969,Cleaned_Medical_Exam!$A968:$J3303,10,0)</f>
        <v>Normal</v>
      </c>
      <c r="N969" s="48">
        <f>_xlfn.XLOOKUP(A969,Cleaned_Hospital_Details!A:A,Cleaned_Hospital_Details!B:B)</f>
        <v>2</v>
      </c>
      <c r="O969" s="49">
        <f>_xlfn.XLOOKUP($A969,Cleaned_Hospital_Details!$A:$A,Cleaned_Hospital_Details!C:C)</f>
        <v>11435.74</v>
      </c>
      <c r="P969" s="8" t="str">
        <f>_xlfn.XLOOKUP($A969,Cleaned_Hospital_Details!$A:$A,Cleaned_Hospital_Details!D:D)</f>
        <v>Tier - 3</v>
      </c>
      <c r="Q969" s="8" t="str">
        <f>_xlfn.XLOOKUP($A969,Cleaned_Hospital_Details!$A:$A,Cleaned_Hospital_Details!E:E)</f>
        <v>Tier - 3</v>
      </c>
      <c r="R969" s="8" t="str">
        <f>_xlfn.XLOOKUP($A969,Cleaned_Hospital_Details!$A:$A,Cleaned_Hospital_Details!F:F)</f>
        <v>R1021</v>
      </c>
      <c r="S969" s="15">
        <f>_xlfn.XLOOKUP($A969,Cleaned_Hospital_Details!$A:$A,Cleaned_Hospital_Details!G:G)</f>
        <v>29419</v>
      </c>
      <c r="T969" s="8">
        <f>_xlfn.XLOOKUP($A969,Cleaned_Hospital_Details!$A:$A,Cleaned_Hospital_Details!H:H)</f>
        <v>42</v>
      </c>
      <c r="U969" s="8" t="str">
        <f>_xlfn.XLOOKUP($A969,Cleaned_Hospital_Details!$A:$A,Cleaned_Hospital_Details!I:I)</f>
        <v>Adult</v>
      </c>
      <c r="V969" t="str">
        <f t="shared" si="15"/>
        <v>Casey Strange</v>
      </c>
    </row>
    <row r="970" spans="1:22" ht="15.6" x14ac:dyDescent="0.3">
      <c r="A970" s="10" t="s">
        <v>1006</v>
      </c>
      <c r="B970" s="8" t="str">
        <f>VLOOKUP(A970,Cleaned_Customer_Names!A969:D3304,2,0)</f>
        <v>Ms.</v>
      </c>
      <c r="C970" s="8" t="str">
        <f>VLOOKUP(A970,Cleaned_Customer_Names!A969:D3304,3,0)</f>
        <v>Jessica</v>
      </c>
      <c r="D970" s="8" t="str">
        <f>VLOOKUP($A970,Cleaned_Customer_Names!$A969:$D3304,4,0)</f>
        <v>Eidinger</v>
      </c>
      <c r="E970" s="22">
        <f>VLOOKUP($A970,Cleaned_Medical_Exam!$A969:$J3304,2,0)</f>
        <v>37.68</v>
      </c>
      <c r="F970" s="24">
        <f>VLOOKUP($A970,Cleaned_Medical_Exam!$A969:$J3304,3,0)</f>
        <v>4.29</v>
      </c>
      <c r="G970" s="20" t="str">
        <f>VLOOKUP($A970,Cleaned_Medical_Exam!$A969:$J3304,4,0)</f>
        <v>Yes</v>
      </c>
      <c r="H970" s="20" t="str">
        <f>VLOOKUP($A970,Cleaned_Medical_Exam!$A969:$J3304,5,0)</f>
        <v>No</v>
      </c>
      <c r="I970" s="20" t="str">
        <f>VLOOKUP($A970,Cleaned_Medical_Exam!$A969:$J3304,6,0)</f>
        <v>No</v>
      </c>
      <c r="J970" s="48">
        <f>VLOOKUP($A970,Cleaned_Medical_Exam!$A969:$J3304,7,0)</f>
        <v>0</v>
      </c>
      <c r="K970" s="8" t="str">
        <f>VLOOKUP($A970,Cleaned_Medical_Exam!$A969:$J3304,8,0)</f>
        <v>No</v>
      </c>
      <c r="L970" s="20" t="str">
        <f>VLOOKUP($A970,Cleaned_Medical_Exam!$A969:$J3304,9,0)</f>
        <v>Obesity</v>
      </c>
      <c r="M970" s="20" t="str">
        <f>VLOOKUP($A970,Cleaned_Medical_Exam!$A969:$J3304,10,0)</f>
        <v>Normal</v>
      </c>
      <c r="N970" s="48">
        <f>_xlfn.XLOOKUP(A970,Cleaned_Hospital_Details!A:A,Cleaned_Hospital_Details!B:B)</f>
        <v>3</v>
      </c>
      <c r="O970" s="49">
        <f>_xlfn.XLOOKUP($A970,Cleaned_Hospital_Details!$A:$A,Cleaned_Hospital_Details!C:C)</f>
        <v>11419.49</v>
      </c>
      <c r="P970" s="8" t="str">
        <f>_xlfn.XLOOKUP($A970,Cleaned_Hospital_Details!$A:$A,Cleaned_Hospital_Details!D:D)</f>
        <v>Tier - 3</v>
      </c>
      <c r="Q970" s="8" t="str">
        <f>_xlfn.XLOOKUP($A970,Cleaned_Hospital_Details!$A:$A,Cleaned_Hospital_Details!E:E)</f>
        <v>Tier - 1</v>
      </c>
      <c r="R970" s="8" t="str">
        <f>_xlfn.XLOOKUP($A970,Cleaned_Hospital_Details!$A:$A,Cleaned_Hospital_Details!F:F)</f>
        <v>R1012</v>
      </c>
      <c r="S970" s="15">
        <f>_xlfn.XLOOKUP($A970,Cleaned_Hospital_Details!$A:$A,Cleaned_Hospital_Details!G:G)</f>
        <v>31207</v>
      </c>
      <c r="T970" s="8">
        <f>_xlfn.XLOOKUP($A970,Cleaned_Hospital_Details!$A:$A,Cleaned_Hospital_Details!H:H)</f>
        <v>37</v>
      </c>
      <c r="U970" s="8" t="str">
        <f>_xlfn.XLOOKUP($A970,Cleaned_Hospital_Details!$A:$A,Cleaned_Hospital_Details!I:I)</f>
        <v>Adult</v>
      </c>
      <c r="V970" t="str">
        <f t="shared" si="15"/>
        <v>Jessica Eidinger</v>
      </c>
    </row>
    <row r="971" spans="1:22" ht="15.6" x14ac:dyDescent="0.3">
      <c r="A971" s="10" t="s">
        <v>1007</v>
      </c>
      <c r="B971" s="8" t="str">
        <f>VLOOKUP(A971,Cleaned_Customer_Names!A970:D3305,2,0)</f>
        <v>Mr.</v>
      </c>
      <c r="C971" s="8" t="str">
        <f>VLOOKUP(A971,Cleaned_Customer_Names!A970:D3305,3,0)</f>
        <v>Brandon</v>
      </c>
      <c r="D971" s="8" t="str">
        <f>VLOOKUP($A971,Cleaned_Customer_Names!$A970:$D3305,4,0)</f>
        <v>Ginsburg</v>
      </c>
      <c r="E971" s="22">
        <f>VLOOKUP($A971,Cleaned_Medical_Exam!$A970:$J3305,2,0)</f>
        <v>35.49</v>
      </c>
      <c r="F971" s="24">
        <f>VLOOKUP($A971,Cleaned_Medical_Exam!$A970:$J3305,3,0)</f>
        <v>4.74</v>
      </c>
      <c r="G971" s="20" t="str">
        <f>VLOOKUP($A971,Cleaned_Medical_Exam!$A970:$J3305,4,0)</f>
        <v>Yes</v>
      </c>
      <c r="H971" s="20" t="str">
        <f>VLOOKUP($A971,Cleaned_Medical_Exam!$A970:$J3305,5,0)</f>
        <v>No</v>
      </c>
      <c r="I971" s="20" t="str">
        <f>VLOOKUP($A971,Cleaned_Medical_Exam!$A970:$J3305,6,0)</f>
        <v>Yes</v>
      </c>
      <c r="J971" s="48">
        <f>VLOOKUP($A971,Cleaned_Medical_Exam!$A970:$J3305,7,0)</f>
        <v>1</v>
      </c>
      <c r="K971" s="8" t="str">
        <f>VLOOKUP($A971,Cleaned_Medical_Exam!$A970:$J3305,8,0)</f>
        <v>No</v>
      </c>
      <c r="L971" s="20" t="str">
        <f>VLOOKUP($A971,Cleaned_Medical_Exam!$A970:$J3305,9,0)</f>
        <v>Obesity</v>
      </c>
      <c r="M971" s="20" t="str">
        <f>VLOOKUP($A971,Cleaned_Medical_Exam!$A970:$J3305,10,0)</f>
        <v>Normal</v>
      </c>
      <c r="N971" s="48">
        <f>_xlfn.XLOOKUP(A971,Cleaned_Hospital_Details!A:A,Cleaned_Hospital_Details!B:B)</f>
        <v>3</v>
      </c>
      <c r="O971" s="49">
        <f>_xlfn.XLOOKUP($A971,Cleaned_Hospital_Details!$A:$A,Cleaned_Hospital_Details!C:C)</f>
        <v>11412.02</v>
      </c>
      <c r="P971" s="8" t="str">
        <f>_xlfn.XLOOKUP($A971,Cleaned_Hospital_Details!$A:$A,Cleaned_Hospital_Details!D:D)</f>
        <v>Tier - 3</v>
      </c>
      <c r="Q971" s="8" t="str">
        <f>_xlfn.XLOOKUP($A971,Cleaned_Hospital_Details!$A:$A,Cleaned_Hospital_Details!E:E)</f>
        <v>Tier - 1</v>
      </c>
      <c r="R971" s="8" t="str">
        <f>_xlfn.XLOOKUP($A971,Cleaned_Hospital_Details!$A:$A,Cleaned_Hospital_Details!F:F)</f>
        <v>R1021</v>
      </c>
      <c r="S971" s="15">
        <f>_xlfn.XLOOKUP($A971,Cleaned_Hospital_Details!$A:$A,Cleaned_Hospital_Details!G:G)</f>
        <v>30612</v>
      </c>
      <c r="T971" s="8">
        <f>_xlfn.XLOOKUP($A971,Cleaned_Hospital_Details!$A:$A,Cleaned_Hospital_Details!H:H)</f>
        <v>39</v>
      </c>
      <c r="U971" s="8" t="str">
        <f>_xlfn.XLOOKUP($A971,Cleaned_Hospital_Details!$A:$A,Cleaned_Hospital_Details!I:I)</f>
        <v>Adult</v>
      </c>
      <c r="V971" t="str">
        <f t="shared" si="15"/>
        <v>Brandon Ginsburg</v>
      </c>
    </row>
    <row r="972" spans="1:22" ht="15.6" x14ac:dyDescent="0.3">
      <c r="A972" s="10" t="s">
        <v>1008</v>
      </c>
      <c r="B972" s="8" t="str">
        <f>VLOOKUP(A972,Cleaned_Customer_Names!A971:D3306,2,0)</f>
        <v>Ms.</v>
      </c>
      <c r="C972" s="8" t="str">
        <f>VLOOKUP(A972,Cleaned_Customer_Names!A971:D3306,3,0)</f>
        <v>Melissa</v>
      </c>
      <c r="D972" s="8" t="str">
        <f>VLOOKUP($A972,Cleaned_Customer_Names!$A971:$D3306,4,0)</f>
        <v>Truex</v>
      </c>
      <c r="E972" s="22">
        <f>VLOOKUP($A972,Cleaned_Medical_Exam!$A971:$J3306,2,0)</f>
        <v>44.7</v>
      </c>
      <c r="F972" s="24">
        <f>VLOOKUP($A972,Cleaned_Medical_Exam!$A971:$J3306,3,0)</f>
        <v>7.6</v>
      </c>
      <c r="G972" s="20" t="str">
        <f>VLOOKUP($A972,Cleaned_Medical_Exam!$A971:$J3306,4,0)</f>
        <v>Yes</v>
      </c>
      <c r="H972" s="20" t="str">
        <f>VLOOKUP($A972,Cleaned_Medical_Exam!$A971:$J3306,5,0)</f>
        <v>No</v>
      </c>
      <c r="I972" s="20" t="str">
        <f>VLOOKUP($A972,Cleaned_Medical_Exam!$A971:$J3306,6,0)</f>
        <v>No</v>
      </c>
      <c r="J972" s="48">
        <f>VLOOKUP($A972,Cleaned_Medical_Exam!$A971:$J3306,7,0)</f>
        <v>2</v>
      </c>
      <c r="K972" s="8" t="str">
        <f>VLOOKUP($A972,Cleaned_Medical_Exam!$A971:$J3306,8,0)</f>
        <v>No</v>
      </c>
      <c r="L972" s="20" t="str">
        <f>VLOOKUP($A972,Cleaned_Medical_Exam!$A971:$J3306,9,0)</f>
        <v>Obesity</v>
      </c>
      <c r="M972" s="20" t="str">
        <f>VLOOKUP($A972,Cleaned_Medical_Exam!$A971:$J3306,10,0)</f>
        <v>Diabetes</v>
      </c>
      <c r="N972" s="48">
        <f>_xlfn.XLOOKUP(A972,Cleaned_Hospital_Details!A:A,Cleaned_Hospital_Details!B:B)</f>
        <v>3</v>
      </c>
      <c r="O972" s="49">
        <f>_xlfn.XLOOKUP($A972,Cleaned_Hospital_Details!$A:$A,Cleaned_Hospital_Details!C:C)</f>
        <v>11411.69</v>
      </c>
      <c r="P972" s="8" t="str">
        <f>_xlfn.XLOOKUP($A972,Cleaned_Hospital_Details!$A:$A,Cleaned_Hospital_Details!D:D)</f>
        <v>Tier - 3</v>
      </c>
      <c r="Q972" s="8" t="str">
        <f>_xlfn.XLOOKUP($A972,Cleaned_Hospital_Details!$A:$A,Cleaned_Hospital_Details!E:E)</f>
        <v>Tier - 2</v>
      </c>
      <c r="R972" s="8" t="str">
        <f>_xlfn.XLOOKUP($A972,Cleaned_Hospital_Details!$A:$A,Cleaned_Hospital_Details!F:F)</f>
        <v>R1011</v>
      </c>
      <c r="S972" s="15">
        <f>_xlfn.XLOOKUP($A972,Cleaned_Hospital_Details!$A:$A,Cleaned_Hospital_Details!G:G)</f>
        <v>25848</v>
      </c>
      <c r="T972" s="8">
        <f>_xlfn.XLOOKUP($A972,Cleaned_Hospital_Details!$A:$A,Cleaned_Hospital_Details!H:H)</f>
        <v>52</v>
      </c>
      <c r="U972" s="8" t="str">
        <f>_xlfn.XLOOKUP($A972,Cleaned_Hospital_Details!$A:$A,Cleaned_Hospital_Details!I:I)</f>
        <v>Adult</v>
      </c>
      <c r="V972" t="str">
        <f t="shared" si="15"/>
        <v>Melissa Truex</v>
      </c>
    </row>
    <row r="973" spans="1:22" ht="15.6" x14ac:dyDescent="0.3">
      <c r="A973" s="10" t="s">
        <v>1009</v>
      </c>
      <c r="B973" s="8" t="str">
        <f>VLOOKUP(A973,Cleaned_Customer_Names!A972:D3307,2,0)</f>
        <v>Ms.</v>
      </c>
      <c r="C973" s="8" t="str">
        <f>VLOOKUP(A973,Cleaned_Customer_Names!A972:D3307,3,0)</f>
        <v>Danielle</v>
      </c>
      <c r="D973" s="8" t="str">
        <f>VLOOKUP($A973,Cleaned_Customer_Names!$A972:$D3307,4,0)</f>
        <v>Higgins</v>
      </c>
      <c r="E973" s="22">
        <f>VLOOKUP($A973,Cleaned_Medical_Exam!$A972:$J3307,2,0)</f>
        <v>38.380000000000003</v>
      </c>
      <c r="F973" s="24">
        <f>VLOOKUP($A973,Cleaned_Medical_Exam!$A972:$J3307,3,0)</f>
        <v>8.5</v>
      </c>
      <c r="G973" s="20" t="str">
        <f>VLOOKUP($A973,Cleaned_Medical_Exam!$A972:$J3307,4,0)</f>
        <v>Yes</v>
      </c>
      <c r="H973" s="20" t="str">
        <f>VLOOKUP($A973,Cleaned_Medical_Exam!$A972:$J3307,5,0)</f>
        <v>No</v>
      </c>
      <c r="I973" s="20" t="str">
        <f>VLOOKUP($A973,Cleaned_Medical_Exam!$A972:$J3307,6,0)</f>
        <v>No</v>
      </c>
      <c r="J973" s="48">
        <f>VLOOKUP($A973,Cleaned_Medical_Exam!$A972:$J3307,7,0)</f>
        <v>2</v>
      </c>
      <c r="K973" s="8" t="str">
        <f>VLOOKUP($A973,Cleaned_Medical_Exam!$A972:$J3307,8,0)</f>
        <v>No</v>
      </c>
      <c r="L973" s="20" t="str">
        <f>VLOOKUP($A973,Cleaned_Medical_Exam!$A972:$J3307,9,0)</f>
        <v>Obesity</v>
      </c>
      <c r="M973" s="20" t="str">
        <f>VLOOKUP($A973,Cleaned_Medical_Exam!$A972:$J3307,10,0)</f>
        <v>Diabetes</v>
      </c>
      <c r="N973" s="48">
        <f>_xlfn.XLOOKUP(A973,Cleaned_Hospital_Details!A:A,Cleaned_Hospital_Details!B:B)</f>
        <v>2</v>
      </c>
      <c r="O973" s="49">
        <f>_xlfn.XLOOKUP($A973,Cleaned_Hospital_Details!$A:$A,Cleaned_Hospital_Details!C:C)</f>
        <v>11396.9</v>
      </c>
      <c r="P973" s="8" t="str">
        <f>_xlfn.XLOOKUP($A973,Cleaned_Hospital_Details!$A:$A,Cleaned_Hospital_Details!D:D)</f>
        <v>Tier - 3</v>
      </c>
      <c r="Q973" s="8" t="str">
        <f>_xlfn.XLOOKUP($A973,Cleaned_Hospital_Details!$A:$A,Cleaned_Hospital_Details!E:E)</f>
        <v>Tier - 3</v>
      </c>
      <c r="R973" s="8" t="str">
        <f>_xlfn.XLOOKUP($A973,Cleaned_Hospital_Details!$A:$A,Cleaned_Hospital_Details!F:F)</f>
        <v>R1024</v>
      </c>
      <c r="S973" s="15">
        <f>_xlfn.XLOOKUP($A973,Cleaned_Hospital_Details!$A:$A,Cleaned_Hospital_Details!G:G)</f>
        <v>25843</v>
      </c>
      <c r="T973" s="8">
        <f>_xlfn.XLOOKUP($A973,Cleaned_Hospital_Details!$A:$A,Cleaned_Hospital_Details!H:H)</f>
        <v>52</v>
      </c>
      <c r="U973" s="8" t="str">
        <f>_xlfn.XLOOKUP($A973,Cleaned_Hospital_Details!$A:$A,Cleaned_Hospital_Details!I:I)</f>
        <v>Adult</v>
      </c>
      <c r="V973" t="str">
        <f t="shared" si="15"/>
        <v>Danielle Higgins</v>
      </c>
    </row>
    <row r="974" spans="1:22" ht="15.6" x14ac:dyDescent="0.3">
      <c r="A974" s="10" t="s">
        <v>1010</v>
      </c>
      <c r="B974" s="8" t="str">
        <f>VLOOKUP(A974,Cleaned_Customer_Names!A973:D3308,2,0)</f>
        <v>Mr.</v>
      </c>
      <c r="C974" s="8" t="str">
        <f>VLOOKUP(A974,Cleaned_Customer_Names!A973:D3308,3,0)</f>
        <v>Matthew</v>
      </c>
      <c r="D974" s="8" t="str">
        <f>VLOOKUP($A974,Cleaned_Customer_Names!$A973:$D3308,4,0)</f>
        <v>McCurdy</v>
      </c>
      <c r="E974" s="22">
        <f>VLOOKUP($A974,Cleaned_Medical_Exam!$A973:$J3308,2,0)</f>
        <v>35.244999999999997</v>
      </c>
      <c r="F974" s="24">
        <f>VLOOKUP($A974,Cleaned_Medical_Exam!$A973:$J3308,3,0)</f>
        <v>11.22</v>
      </c>
      <c r="G974" s="20" t="str">
        <f>VLOOKUP($A974,Cleaned_Medical_Exam!$A973:$J3308,4,0)</f>
        <v>Yes</v>
      </c>
      <c r="H974" s="20" t="str">
        <f>VLOOKUP($A974,Cleaned_Medical_Exam!$A973:$J3308,5,0)</f>
        <v>No</v>
      </c>
      <c r="I974" s="20" t="str">
        <f>VLOOKUP($A974,Cleaned_Medical_Exam!$A973:$J3308,6,0)</f>
        <v>No</v>
      </c>
      <c r="J974" s="48">
        <f>VLOOKUP($A974,Cleaned_Medical_Exam!$A973:$J3308,7,0)</f>
        <v>0</v>
      </c>
      <c r="K974" s="8" t="str">
        <f>VLOOKUP($A974,Cleaned_Medical_Exam!$A973:$J3308,8,0)</f>
        <v>No</v>
      </c>
      <c r="L974" s="20" t="str">
        <f>VLOOKUP($A974,Cleaned_Medical_Exam!$A973:$J3308,9,0)</f>
        <v>Obesity</v>
      </c>
      <c r="M974" s="20" t="str">
        <f>VLOOKUP($A974,Cleaned_Medical_Exam!$A973:$J3308,10,0)</f>
        <v>Diabetes</v>
      </c>
      <c r="N974" s="48">
        <f>_xlfn.XLOOKUP(A974,Cleaned_Hospital_Details!A:A,Cleaned_Hospital_Details!B:B)</f>
        <v>1</v>
      </c>
      <c r="O974" s="49">
        <f>_xlfn.XLOOKUP($A974,Cleaned_Hospital_Details!$A:$A,Cleaned_Hospital_Details!C:C)</f>
        <v>11394.07</v>
      </c>
      <c r="P974" s="8" t="str">
        <f>_xlfn.XLOOKUP($A974,Cleaned_Hospital_Details!$A:$A,Cleaned_Hospital_Details!D:D)</f>
        <v>Tier - 3</v>
      </c>
      <c r="Q974" s="8" t="str">
        <f>_xlfn.XLOOKUP($A974,Cleaned_Hospital_Details!$A:$A,Cleaned_Hospital_Details!E:E)</f>
        <v>Tier - 1</v>
      </c>
      <c r="R974" s="8" t="str">
        <f>_xlfn.XLOOKUP($A974,Cleaned_Hospital_Details!$A:$A,Cleaned_Hospital_Details!F:F)</f>
        <v>R1018</v>
      </c>
      <c r="S974" s="15">
        <f>_xlfn.XLOOKUP($A974,Cleaned_Hospital_Details!$A:$A,Cleaned_Hospital_Details!G:G)</f>
        <v>24825</v>
      </c>
      <c r="T974" s="8">
        <f>_xlfn.XLOOKUP($A974,Cleaned_Hospital_Details!$A:$A,Cleaned_Hospital_Details!H:H)</f>
        <v>55</v>
      </c>
      <c r="U974" s="8" t="str">
        <f>_xlfn.XLOOKUP($A974,Cleaned_Hospital_Details!$A:$A,Cleaned_Hospital_Details!I:I)</f>
        <v>Old</v>
      </c>
      <c r="V974" t="str">
        <f t="shared" si="15"/>
        <v>Matthew McCurdy</v>
      </c>
    </row>
    <row r="975" spans="1:22" ht="15.6" x14ac:dyDescent="0.3">
      <c r="A975" s="10" t="s">
        <v>1011</v>
      </c>
      <c r="B975" s="8" t="str">
        <f>VLOOKUP(A975,Cleaned_Customer_Names!A974:D3309,2,0)</f>
        <v>Mrs.</v>
      </c>
      <c r="C975" s="8" t="str">
        <f>VLOOKUP(A975,Cleaned_Customer_Names!A974:D3309,3,0)</f>
        <v>Bettina</v>
      </c>
      <c r="D975" s="8" t="str">
        <f>VLOOKUP($A975,Cleaned_Customer_Names!$A974:$D3309,4,0)</f>
        <v>Hughes</v>
      </c>
      <c r="E975" s="22">
        <f>VLOOKUP($A975,Cleaned_Medical_Exam!$A974:$J3309,2,0)</f>
        <v>49.84</v>
      </c>
      <c r="F975" s="24">
        <f>VLOOKUP($A975,Cleaned_Medical_Exam!$A974:$J3309,3,0)</f>
        <v>5.0999999999999996</v>
      </c>
      <c r="G975" s="20" t="str">
        <f>VLOOKUP($A975,Cleaned_Medical_Exam!$A974:$J3309,4,0)</f>
        <v>Yes</v>
      </c>
      <c r="H975" s="20" t="str">
        <f>VLOOKUP($A975,Cleaned_Medical_Exam!$A974:$J3309,5,0)</f>
        <v>No</v>
      </c>
      <c r="I975" s="20" t="str">
        <f>VLOOKUP($A975,Cleaned_Medical_Exam!$A974:$J3309,6,0)</f>
        <v>Yes</v>
      </c>
      <c r="J975" s="48">
        <f>VLOOKUP($A975,Cleaned_Medical_Exam!$A974:$J3309,7,0)</f>
        <v>1</v>
      </c>
      <c r="K975" s="8" t="str">
        <f>VLOOKUP($A975,Cleaned_Medical_Exam!$A974:$J3309,8,0)</f>
        <v>No</v>
      </c>
      <c r="L975" s="20" t="str">
        <f>VLOOKUP($A975,Cleaned_Medical_Exam!$A974:$J3309,9,0)</f>
        <v>Obesity</v>
      </c>
      <c r="M975" s="20" t="str">
        <f>VLOOKUP($A975,Cleaned_Medical_Exam!$A974:$J3309,10,0)</f>
        <v>Normal</v>
      </c>
      <c r="N975" s="48">
        <f>_xlfn.XLOOKUP(A975,Cleaned_Hospital_Details!A:A,Cleaned_Hospital_Details!B:B)</f>
        <v>0</v>
      </c>
      <c r="O975" s="49">
        <f>_xlfn.XLOOKUP($A975,Cleaned_Hospital_Details!$A:$A,Cleaned_Hospital_Details!C:C)</f>
        <v>11388.27</v>
      </c>
      <c r="P975" s="8" t="str">
        <f>_xlfn.XLOOKUP($A975,Cleaned_Hospital_Details!$A:$A,Cleaned_Hospital_Details!D:D)</f>
        <v>Tier - 3</v>
      </c>
      <c r="Q975" s="8" t="str">
        <f>_xlfn.XLOOKUP($A975,Cleaned_Hospital_Details!$A:$A,Cleaned_Hospital_Details!E:E)</f>
        <v>Tier - 2</v>
      </c>
      <c r="R975" s="8" t="str">
        <f>_xlfn.XLOOKUP($A975,Cleaned_Hospital_Details!$A:$A,Cleaned_Hospital_Details!F:F)</f>
        <v>R1026</v>
      </c>
      <c r="S975" s="15">
        <f>_xlfn.XLOOKUP($A975,Cleaned_Hospital_Details!$A:$A,Cleaned_Hospital_Details!G:G)</f>
        <v>35639</v>
      </c>
      <c r="T975" s="8">
        <f>_xlfn.XLOOKUP($A975,Cleaned_Hospital_Details!$A:$A,Cleaned_Hospital_Details!H:H)</f>
        <v>25</v>
      </c>
      <c r="U975" s="8" t="str">
        <f>_xlfn.XLOOKUP($A975,Cleaned_Hospital_Details!$A:$A,Cleaned_Hospital_Details!I:I)</f>
        <v>Adult</v>
      </c>
      <c r="V975" t="str">
        <f t="shared" si="15"/>
        <v>Bettina Hughes</v>
      </c>
    </row>
    <row r="976" spans="1:22" ht="15.6" x14ac:dyDescent="0.3">
      <c r="A976" s="10" t="s">
        <v>1012</v>
      </c>
      <c r="B976" s="8" t="str">
        <f>VLOOKUP(A976,Cleaned_Customer_Names!A975:D3310,2,0)</f>
        <v>Mr.</v>
      </c>
      <c r="C976" s="8" t="str">
        <f>VLOOKUP(A976,Cleaned_Customer_Names!A975:D3310,3,0)</f>
        <v>Alexander</v>
      </c>
      <c r="D976" s="8" t="str">
        <f>VLOOKUP($A976,Cleaned_Customer_Names!$A975:$D3310,4,0)</f>
        <v>Varner</v>
      </c>
      <c r="E976" s="22">
        <f>VLOOKUP($A976,Cleaned_Medical_Exam!$A975:$J3310,2,0)</f>
        <v>49.06</v>
      </c>
      <c r="F976" s="24">
        <f>VLOOKUP($A976,Cleaned_Medical_Exam!$A975:$J3310,3,0)</f>
        <v>5.43</v>
      </c>
      <c r="G976" s="20" t="str">
        <f>VLOOKUP($A976,Cleaned_Medical_Exam!$A975:$J3310,4,0)</f>
        <v>Yes</v>
      </c>
      <c r="H976" s="20" t="str">
        <f>VLOOKUP($A976,Cleaned_Medical_Exam!$A975:$J3310,5,0)</f>
        <v>No</v>
      </c>
      <c r="I976" s="20" t="str">
        <f>VLOOKUP($A976,Cleaned_Medical_Exam!$A975:$J3310,6,0)</f>
        <v>No</v>
      </c>
      <c r="J976" s="48">
        <f>VLOOKUP($A976,Cleaned_Medical_Exam!$A975:$J3310,7,0)</f>
        <v>1</v>
      </c>
      <c r="K976" s="8" t="str">
        <f>VLOOKUP($A976,Cleaned_Medical_Exam!$A975:$J3310,8,0)</f>
        <v>No</v>
      </c>
      <c r="L976" s="20" t="str">
        <f>VLOOKUP($A976,Cleaned_Medical_Exam!$A975:$J3310,9,0)</f>
        <v>Obesity</v>
      </c>
      <c r="M976" s="20" t="str">
        <f>VLOOKUP($A976,Cleaned_Medical_Exam!$A975:$J3310,10,0)</f>
        <v>Normal</v>
      </c>
      <c r="N976" s="48">
        <f>_xlfn.XLOOKUP(A976,Cleaned_Hospital_Details!A:A,Cleaned_Hospital_Details!B:B)</f>
        <v>0</v>
      </c>
      <c r="O976" s="49">
        <f>_xlfn.XLOOKUP($A976,Cleaned_Hospital_Details!$A:$A,Cleaned_Hospital_Details!C:C)</f>
        <v>11381.33</v>
      </c>
      <c r="P976" s="8" t="str">
        <f>_xlfn.XLOOKUP($A976,Cleaned_Hospital_Details!$A:$A,Cleaned_Hospital_Details!D:D)</f>
        <v>Tier - 3</v>
      </c>
      <c r="Q976" s="8" t="str">
        <f>_xlfn.XLOOKUP($A976,Cleaned_Hospital_Details!$A:$A,Cleaned_Hospital_Details!E:E)</f>
        <v>Tier - 2</v>
      </c>
      <c r="R976" s="8" t="str">
        <f>_xlfn.XLOOKUP($A976,Cleaned_Hospital_Details!$A:$A,Cleaned_Hospital_Details!F:F)</f>
        <v>R1013</v>
      </c>
      <c r="S976" s="15">
        <f>_xlfn.XLOOKUP($A976,Cleaned_Hospital_Details!$A:$A,Cleaned_Hospital_Details!G:G)</f>
        <v>23541</v>
      </c>
      <c r="T976" s="8">
        <f>_xlfn.XLOOKUP($A976,Cleaned_Hospital_Details!$A:$A,Cleaned_Hospital_Details!H:H)</f>
        <v>58</v>
      </c>
      <c r="U976" s="8" t="str">
        <f>_xlfn.XLOOKUP($A976,Cleaned_Hospital_Details!$A:$A,Cleaned_Hospital_Details!I:I)</f>
        <v>Old</v>
      </c>
      <c r="V976" t="str">
        <f t="shared" si="15"/>
        <v>Alexander Varner</v>
      </c>
    </row>
    <row r="977" spans="1:22" ht="15.6" x14ac:dyDescent="0.3">
      <c r="A977" s="10" t="s">
        <v>1013</v>
      </c>
      <c r="B977" s="8" t="str">
        <f>VLOOKUP(A977,Cleaned_Customer_Names!A976:D3311,2,0)</f>
        <v>Mrs.</v>
      </c>
      <c r="C977" s="8" t="str">
        <f>VLOOKUP(A977,Cleaned_Customer_Names!A976:D3311,3,0)</f>
        <v>Holli</v>
      </c>
      <c r="D977" s="8" t="str">
        <f>VLOOKUP($A977,Cleaned_Customer_Names!$A976:$D3311,4,0)</f>
        <v>Dahmen</v>
      </c>
      <c r="E977" s="22">
        <f>VLOOKUP($A977,Cleaned_Medical_Exam!$A976:$J3311,2,0)</f>
        <v>30.88</v>
      </c>
      <c r="F977" s="24">
        <f>VLOOKUP($A977,Cleaned_Medical_Exam!$A976:$J3311,3,0)</f>
        <v>5.82</v>
      </c>
      <c r="G977" s="20" t="str">
        <f>VLOOKUP($A977,Cleaned_Medical_Exam!$A976:$J3311,4,0)</f>
        <v>No</v>
      </c>
      <c r="H977" s="20" t="str">
        <f>VLOOKUP($A977,Cleaned_Medical_Exam!$A976:$J3311,5,0)</f>
        <v>No</v>
      </c>
      <c r="I977" s="20" t="str">
        <f>VLOOKUP($A977,Cleaned_Medical_Exam!$A976:$J3311,6,0)</f>
        <v>No</v>
      </c>
      <c r="J977" s="48">
        <f>VLOOKUP($A977,Cleaned_Medical_Exam!$A976:$J3311,7,0)</f>
        <v>2</v>
      </c>
      <c r="K977" s="8" t="str">
        <f>VLOOKUP($A977,Cleaned_Medical_Exam!$A976:$J3311,8,0)</f>
        <v>No</v>
      </c>
      <c r="L977" s="20" t="str">
        <f>VLOOKUP($A977,Cleaned_Medical_Exam!$A976:$J3311,9,0)</f>
        <v>Obesity</v>
      </c>
      <c r="M977" s="20" t="str">
        <f>VLOOKUP($A977,Cleaned_Medical_Exam!$A976:$J3311,10,0)</f>
        <v>Prediabetes</v>
      </c>
      <c r="N977" s="48">
        <f>_xlfn.XLOOKUP(A977,Cleaned_Hospital_Details!A:A,Cleaned_Hospital_Details!B:B)</f>
        <v>0</v>
      </c>
      <c r="O977" s="49">
        <f>_xlfn.XLOOKUP($A977,Cleaned_Hospital_Details!$A:$A,Cleaned_Hospital_Details!C:C)</f>
        <v>11378.57</v>
      </c>
      <c r="P977" s="8" t="str">
        <f>_xlfn.XLOOKUP($A977,Cleaned_Hospital_Details!$A:$A,Cleaned_Hospital_Details!D:D)</f>
        <v>Tier - 3</v>
      </c>
      <c r="Q977" s="8" t="str">
        <f>_xlfn.XLOOKUP($A977,Cleaned_Hospital_Details!$A:$A,Cleaned_Hospital_Details!E:E)</f>
        <v>Tier - 2</v>
      </c>
      <c r="R977" s="8" t="str">
        <f>_xlfn.XLOOKUP($A977,Cleaned_Hospital_Details!$A:$A,Cleaned_Hospital_Details!F:F)</f>
        <v>R1025</v>
      </c>
      <c r="S977" s="15">
        <f>_xlfn.XLOOKUP($A977,Cleaned_Hospital_Details!$A:$A,Cleaned_Hospital_Details!G:G)</f>
        <v>26639</v>
      </c>
      <c r="T977" s="8">
        <f>_xlfn.XLOOKUP($A977,Cleaned_Hospital_Details!$A:$A,Cleaned_Hospital_Details!H:H)</f>
        <v>50</v>
      </c>
      <c r="U977" s="8" t="str">
        <f>_xlfn.XLOOKUP($A977,Cleaned_Hospital_Details!$A:$A,Cleaned_Hospital_Details!I:I)</f>
        <v>Adult</v>
      </c>
      <c r="V977" t="str">
        <f t="shared" si="15"/>
        <v>Holli Dahmen</v>
      </c>
    </row>
    <row r="978" spans="1:22" ht="15.6" x14ac:dyDescent="0.3">
      <c r="A978" s="10" t="s">
        <v>1014</v>
      </c>
      <c r="B978" s="8" t="str">
        <f>VLOOKUP(A978,Cleaned_Customer_Names!A977:D3312,2,0)</f>
        <v>Mrs.</v>
      </c>
      <c r="C978" s="8" t="str">
        <f>VLOOKUP(A978,Cleaned_Customer_Names!A977:D3312,3,0)</f>
        <v>Heather</v>
      </c>
      <c r="D978" s="8" t="str">
        <f>VLOOKUP($A978,Cleaned_Customer_Names!$A977:$D3312,4,0)</f>
        <v>Young</v>
      </c>
      <c r="E978" s="22">
        <f>VLOOKUP($A978,Cleaned_Medical_Exam!$A977:$J3312,2,0)</f>
        <v>33.35</v>
      </c>
      <c r="F978" s="24">
        <f>VLOOKUP($A978,Cleaned_Medical_Exam!$A977:$J3312,3,0)</f>
        <v>6.05</v>
      </c>
      <c r="G978" s="20" t="str">
        <f>VLOOKUP($A978,Cleaned_Medical_Exam!$A977:$J3312,4,0)</f>
        <v>No</v>
      </c>
      <c r="H978" s="20" t="str">
        <f>VLOOKUP($A978,Cleaned_Medical_Exam!$A977:$J3312,5,0)</f>
        <v>No</v>
      </c>
      <c r="I978" s="20" t="str">
        <f>VLOOKUP($A978,Cleaned_Medical_Exam!$A977:$J3312,6,0)</f>
        <v>Yes</v>
      </c>
      <c r="J978" s="48">
        <f>VLOOKUP($A978,Cleaned_Medical_Exam!$A977:$J3312,7,0)</f>
        <v>1</v>
      </c>
      <c r="K978" s="8" t="str">
        <f>VLOOKUP($A978,Cleaned_Medical_Exam!$A977:$J3312,8,0)</f>
        <v>No</v>
      </c>
      <c r="L978" s="20" t="str">
        <f>VLOOKUP($A978,Cleaned_Medical_Exam!$A977:$J3312,9,0)</f>
        <v>Obesity</v>
      </c>
      <c r="M978" s="20" t="str">
        <f>VLOOKUP($A978,Cleaned_Medical_Exam!$A977:$J3312,10,0)</f>
        <v>Prediabetes</v>
      </c>
      <c r="N978" s="48">
        <f>_xlfn.XLOOKUP(A978,Cleaned_Hospital_Details!A:A,Cleaned_Hospital_Details!B:B)</f>
        <v>2</v>
      </c>
      <c r="O978" s="49">
        <f>_xlfn.XLOOKUP($A978,Cleaned_Hospital_Details!$A:$A,Cleaned_Hospital_Details!C:C)</f>
        <v>11369.39</v>
      </c>
      <c r="P978" s="8" t="str">
        <f>_xlfn.XLOOKUP($A978,Cleaned_Hospital_Details!$A:$A,Cleaned_Hospital_Details!D:D)</f>
        <v>Tier - 3</v>
      </c>
      <c r="Q978" s="8" t="str">
        <f>_xlfn.XLOOKUP($A978,Cleaned_Hospital_Details!$A:$A,Cleaned_Hospital_Details!E:E)</f>
        <v>Tier - 1</v>
      </c>
      <c r="R978" s="8" t="str">
        <f>_xlfn.XLOOKUP($A978,Cleaned_Hospital_Details!$A:$A,Cleaned_Hospital_Details!F:F)</f>
        <v>R1026</v>
      </c>
      <c r="S978" s="15">
        <f>_xlfn.XLOOKUP($A978,Cleaned_Hospital_Details!$A:$A,Cleaned_Hospital_Details!G:G)</f>
        <v>29013</v>
      </c>
      <c r="T978" s="8">
        <f>_xlfn.XLOOKUP($A978,Cleaned_Hospital_Details!$A:$A,Cleaned_Hospital_Details!H:H)</f>
        <v>44</v>
      </c>
      <c r="U978" s="8" t="str">
        <f>_xlfn.XLOOKUP($A978,Cleaned_Hospital_Details!$A:$A,Cleaned_Hospital_Details!I:I)</f>
        <v>Adult</v>
      </c>
      <c r="V978" t="str">
        <f t="shared" si="15"/>
        <v>Heather Young</v>
      </c>
    </row>
    <row r="979" spans="1:22" ht="15.6" x14ac:dyDescent="0.3">
      <c r="A979" s="10" t="s">
        <v>1015</v>
      </c>
      <c r="B979" s="8" t="str">
        <f>VLOOKUP(A979,Cleaned_Customer_Names!A978:D3313,2,0)</f>
        <v>Mr.</v>
      </c>
      <c r="C979" s="8" t="str">
        <f>VLOOKUP(A979,Cleaned_Customer_Names!A978:D3313,3,0)</f>
        <v>Kyle</v>
      </c>
      <c r="D979" s="8" t="str">
        <f>VLOOKUP($A979,Cleaned_Customer_Names!$A978:$D3313,4,0)</f>
        <v>Fraser</v>
      </c>
      <c r="E979" s="22">
        <f>VLOOKUP($A979,Cleaned_Medical_Exam!$A978:$J3313,2,0)</f>
        <v>38</v>
      </c>
      <c r="F979" s="24">
        <f>VLOOKUP($A979,Cleaned_Medical_Exam!$A978:$J3313,3,0)</f>
        <v>6.38</v>
      </c>
      <c r="G979" s="20" t="str">
        <f>VLOOKUP($A979,Cleaned_Medical_Exam!$A978:$J3313,4,0)</f>
        <v>Yes</v>
      </c>
      <c r="H979" s="20" t="str">
        <f>VLOOKUP($A979,Cleaned_Medical_Exam!$A978:$J3313,5,0)</f>
        <v>No</v>
      </c>
      <c r="I979" s="20" t="str">
        <f>VLOOKUP($A979,Cleaned_Medical_Exam!$A978:$J3313,6,0)</f>
        <v>No</v>
      </c>
      <c r="J979" s="48">
        <f>VLOOKUP($A979,Cleaned_Medical_Exam!$A978:$J3313,7,0)</f>
        <v>1</v>
      </c>
      <c r="K979" s="8" t="str">
        <f>VLOOKUP($A979,Cleaned_Medical_Exam!$A978:$J3313,8,0)</f>
        <v>No</v>
      </c>
      <c r="L979" s="20" t="str">
        <f>VLOOKUP($A979,Cleaned_Medical_Exam!$A978:$J3313,9,0)</f>
        <v>Obesity</v>
      </c>
      <c r="M979" s="20" t="str">
        <f>VLOOKUP($A979,Cleaned_Medical_Exam!$A978:$J3313,10,0)</f>
        <v>Prediabetes</v>
      </c>
      <c r="N979" s="48">
        <f>_xlfn.XLOOKUP(A979,Cleaned_Hospital_Details!A:A,Cleaned_Hospital_Details!B:B)</f>
        <v>0</v>
      </c>
      <c r="O979" s="49">
        <f>_xlfn.XLOOKUP($A979,Cleaned_Hospital_Details!$A:$A,Cleaned_Hospital_Details!C:C)</f>
        <v>11365.95</v>
      </c>
      <c r="P979" s="8" t="str">
        <f>_xlfn.XLOOKUP($A979,Cleaned_Hospital_Details!$A:$A,Cleaned_Hospital_Details!D:D)</f>
        <v>Tier - 3</v>
      </c>
      <c r="Q979" s="8" t="str">
        <f>_xlfn.XLOOKUP($A979,Cleaned_Hospital_Details!$A:$A,Cleaned_Hospital_Details!E:E)</f>
        <v>Tier - 2</v>
      </c>
      <c r="R979" s="8" t="str">
        <f>_xlfn.XLOOKUP($A979,Cleaned_Hospital_Details!$A:$A,Cleaned_Hospital_Details!F:F)</f>
        <v>R1011</v>
      </c>
      <c r="S979" s="15">
        <f>_xlfn.XLOOKUP($A979,Cleaned_Hospital_Details!$A:$A,Cleaned_Hospital_Details!G:G)</f>
        <v>23724</v>
      </c>
      <c r="T979" s="8">
        <f>_xlfn.XLOOKUP($A979,Cleaned_Hospital_Details!$A:$A,Cleaned_Hospital_Details!H:H)</f>
        <v>58</v>
      </c>
      <c r="U979" s="8" t="str">
        <f>_xlfn.XLOOKUP($A979,Cleaned_Hospital_Details!$A:$A,Cleaned_Hospital_Details!I:I)</f>
        <v>Old</v>
      </c>
      <c r="V979" t="str">
        <f t="shared" si="15"/>
        <v>Kyle Fraser</v>
      </c>
    </row>
    <row r="980" spans="1:22" ht="15.6" x14ac:dyDescent="0.3">
      <c r="A980" s="10" t="s">
        <v>1016</v>
      </c>
      <c r="B980" s="8" t="str">
        <f>VLOOKUP(A980,Cleaned_Customer_Names!A979:D3314,2,0)</f>
        <v>Mr.</v>
      </c>
      <c r="C980" s="8" t="str">
        <f>VLOOKUP(A980,Cleaned_Customer_Names!A979:D3314,3,0)</f>
        <v>Thomas</v>
      </c>
      <c r="D980" s="8" t="str">
        <f>VLOOKUP($A980,Cleaned_Customer_Names!$A979:$D3314,4,0)</f>
        <v>Deeg</v>
      </c>
      <c r="E980" s="22">
        <f>VLOOKUP($A980,Cleaned_Medical_Exam!$A979:$J3314,2,0)</f>
        <v>36.08</v>
      </c>
      <c r="F980" s="24">
        <f>VLOOKUP($A980,Cleaned_Medical_Exam!$A979:$J3314,3,0)</f>
        <v>5.73</v>
      </c>
      <c r="G980" s="20" t="str">
        <f>VLOOKUP($A980,Cleaned_Medical_Exam!$A979:$J3314,4,0)</f>
        <v>Yes</v>
      </c>
      <c r="H980" s="20" t="str">
        <f>VLOOKUP($A980,Cleaned_Medical_Exam!$A979:$J3314,5,0)</f>
        <v>No</v>
      </c>
      <c r="I980" s="20" t="str">
        <f>VLOOKUP($A980,Cleaned_Medical_Exam!$A979:$J3314,6,0)</f>
        <v>No</v>
      </c>
      <c r="J980" s="48">
        <f>VLOOKUP($A980,Cleaned_Medical_Exam!$A979:$J3314,7,0)</f>
        <v>1</v>
      </c>
      <c r="K980" s="8" t="str">
        <f>VLOOKUP($A980,Cleaned_Medical_Exam!$A979:$J3314,8,0)</f>
        <v>No</v>
      </c>
      <c r="L980" s="20" t="str">
        <f>VLOOKUP($A980,Cleaned_Medical_Exam!$A979:$J3314,9,0)</f>
        <v>Obesity</v>
      </c>
      <c r="M980" s="20" t="str">
        <f>VLOOKUP($A980,Cleaned_Medical_Exam!$A979:$J3314,10,0)</f>
        <v>Prediabetes</v>
      </c>
      <c r="N980" s="48">
        <f>_xlfn.XLOOKUP(A980,Cleaned_Hospital_Details!A:A,Cleaned_Hospital_Details!B:B)</f>
        <v>0</v>
      </c>
      <c r="O980" s="49">
        <f>_xlfn.XLOOKUP($A980,Cleaned_Hospital_Details!$A:$A,Cleaned_Hospital_Details!C:C)</f>
        <v>11363.28</v>
      </c>
      <c r="P980" s="8" t="str">
        <f>_xlfn.XLOOKUP($A980,Cleaned_Hospital_Details!$A:$A,Cleaned_Hospital_Details!D:D)</f>
        <v>Tier - 3</v>
      </c>
      <c r="Q980" s="8" t="str">
        <f>_xlfn.XLOOKUP($A980,Cleaned_Hospital_Details!$A:$A,Cleaned_Hospital_Details!E:E)</f>
        <v>Tier - 1</v>
      </c>
      <c r="R980" s="8" t="str">
        <f>_xlfn.XLOOKUP($A980,Cleaned_Hospital_Details!$A:$A,Cleaned_Hospital_Details!F:F)</f>
        <v>R1013</v>
      </c>
      <c r="S980" s="15">
        <f>_xlfn.XLOOKUP($A980,Cleaned_Hospital_Details!$A:$A,Cleaned_Hospital_Details!G:G)</f>
        <v>23561</v>
      </c>
      <c r="T980" s="8">
        <f>_xlfn.XLOOKUP($A980,Cleaned_Hospital_Details!$A:$A,Cleaned_Hospital_Details!H:H)</f>
        <v>58</v>
      </c>
      <c r="U980" s="8" t="str">
        <f>_xlfn.XLOOKUP($A980,Cleaned_Hospital_Details!$A:$A,Cleaned_Hospital_Details!I:I)</f>
        <v>Old</v>
      </c>
      <c r="V980" t="str">
        <f t="shared" si="15"/>
        <v>Thomas Deeg</v>
      </c>
    </row>
    <row r="981" spans="1:22" ht="15.6" x14ac:dyDescent="0.3">
      <c r="A981" s="10" t="s">
        <v>1017</v>
      </c>
      <c r="B981" s="8" t="str">
        <f>VLOOKUP(A981,Cleaned_Customer_Names!A980:D3315,2,0)</f>
        <v>Mr.</v>
      </c>
      <c r="C981" s="8" t="str">
        <f>VLOOKUP(A981,Cleaned_Customer_Names!A980:D3315,3,0)</f>
        <v>Chris</v>
      </c>
      <c r="D981" s="8" t="str">
        <f>VLOOKUP($A981,Cleaned_Customer_Names!$A980:$D3315,4,0)</f>
        <v>Robertson</v>
      </c>
      <c r="E981" s="22">
        <f>VLOOKUP($A981,Cleaned_Medical_Exam!$A980:$J3315,2,0)</f>
        <v>35.700000000000003</v>
      </c>
      <c r="F981" s="24">
        <f>VLOOKUP($A981,Cleaned_Medical_Exam!$A980:$J3315,3,0)</f>
        <v>5.47</v>
      </c>
      <c r="G981" s="20" t="str">
        <f>VLOOKUP($A981,Cleaned_Medical_Exam!$A980:$J3315,4,0)</f>
        <v>Yes</v>
      </c>
      <c r="H981" s="20" t="str">
        <f>VLOOKUP($A981,Cleaned_Medical_Exam!$A980:$J3315,5,0)</f>
        <v>No</v>
      </c>
      <c r="I981" s="20" t="str">
        <f>VLOOKUP($A981,Cleaned_Medical_Exam!$A980:$J3315,6,0)</f>
        <v>No</v>
      </c>
      <c r="J981" s="48">
        <f>VLOOKUP($A981,Cleaned_Medical_Exam!$A980:$J3315,7,0)</f>
        <v>1</v>
      </c>
      <c r="K981" s="8" t="str">
        <f>VLOOKUP($A981,Cleaned_Medical_Exam!$A980:$J3315,8,0)</f>
        <v>No</v>
      </c>
      <c r="L981" s="20" t="str">
        <f>VLOOKUP($A981,Cleaned_Medical_Exam!$A980:$J3315,9,0)</f>
        <v>Obesity</v>
      </c>
      <c r="M981" s="20" t="str">
        <f>VLOOKUP($A981,Cleaned_Medical_Exam!$A980:$J3315,10,0)</f>
        <v>Normal</v>
      </c>
      <c r="N981" s="48">
        <f>_xlfn.XLOOKUP(A981,Cleaned_Hospital_Details!A:A,Cleaned_Hospital_Details!B:B)</f>
        <v>0</v>
      </c>
      <c r="O981" s="49">
        <f>_xlfn.XLOOKUP($A981,Cleaned_Hospital_Details!$A:$A,Cleaned_Hospital_Details!C:C)</f>
        <v>11362.76</v>
      </c>
      <c r="P981" s="8" t="str">
        <f>_xlfn.XLOOKUP($A981,Cleaned_Hospital_Details!$A:$A,Cleaned_Hospital_Details!D:D)</f>
        <v>Tier - 3</v>
      </c>
      <c r="Q981" s="8" t="str">
        <f>_xlfn.XLOOKUP($A981,Cleaned_Hospital_Details!$A:$A,Cleaned_Hospital_Details!E:E)</f>
        <v>Tier - 1</v>
      </c>
      <c r="R981" s="8" t="str">
        <f>_xlfn.XLOOKUP($A981,Cleaned_Hospital_Details!$A:$A,Cleaned_Hospital_Details!F:F)</f>
        <v>R1011</v>
      </c>
      <c r="S981" s="15">
        <f>_xlfn.XLOOKUP($A981,Cleaned_Hospital_Details!$A:$A,Cleaned_Hospital_Details!G:G)</f>
        <v>23562</v>
      </c>
      <c r="T981" s="8">
        <f>_xlfn.XLOOKUP($A981,Cleaned_Hospital_Details!$A:$A,Cleaned_Hospital_Details!H:H)</f>
        <v>58</v>
      </c>
      <c r="U981" s="8" t="str">
        <f>_xlfn.XLOOKUP($A981,Cleaned_Hospital_Details!$A:$A,Cleaned_Hospital_Details!I:I)</f>
        <v>Old</v>
      </c>
      <c r="V981" t="str">
        <f t="shared" si="15"/>
        <v>Chris Robertson</v>
      </c>
    </row>
    <row r="982" spans="1:22" ht="15.6" x14ac:dyDescent="0.3">
      <c r="A982" s="10" t="s">
        <v>1018</v>
      </c>
      <c r="B982" s="8" t="str">
        <f>VLOOKUP(A982,Cleaned_Customer_Names!A981:D3316,2,0)</f>
        <v>Mr.</v>
      </c>
      <c r="C982" s="8" t="str">
        <f>VLOOKUP(A982,Cleaned_Customer_Names!A981:D3316,3,0)</f>
        <v>Graham</v>
      </c>
      <c r="D982" s="8" t="str">
        <f>VLOOKUP($A982,Cleaned_Customer_Names!$A981:$D3316,4,0)</f>
        <v>Peck</v>
      </c>
      <c r="E982" s="22">
        <f>VLOOKUP($A982,Cleaned_Medical_Exam!$A981:$J3316,2,0)</f>
        <v>34.01</v>
      </c>
      <c r="F982" s="24">
        <f>VLOOKUP($A982,Cleaned_Medical_Exam!$A981:$J3316,3,0)</f>
        <v>11.3</v>
      </c>
      <c r="G982" s="20" t="str">
        <f>VLOOKUP($A982,Cleaned_Medical_Exam!$A981:$J3316,4,0)</f>
        <v>No</v>
      </c>
      <c r="H982" s="20" t="str">
        <f>VLOOKUP($A982,Cleaned_Medical_Exam!$A981:$J3316,5,0)</f>
        <v>No</v>
      </c>
      <c r="I982" s="20" t="str">
        <f>VLOOKUP($A982,Cleaned_Medical_Exam!$A981:$J3316,6,0)</f>
        <v>No</v>
      </c>
      <c r="J982" s="48">
        <f>VLOOKUP($A982,Cleaned_Medical_Exam!$A981:$J3316,7,0)</f>
        <v>0</v>
      </c>
      <c r="K982" s="8" t="str">
        <f>VLOOKUP($A982,Cleaned_Medical_Exam!$A981:$J3316,8,0)</f>
        <v>No</v>
      </c>
      <c r="L982" s="20" t="str">
        <f>VLOOKUP($A982,Cleaned_Medical_Exam!$A981:$J3316,9,0)</f>
        <v>Obesity</v>
      </c>
      <c r="M982" s="20" t="str">
        <f>VLOOKUP($A982,Cleaned_Medical_Exam!$A981:$J3316,10,0)</f>
        <v>Diabetes</v>
      </c>
      <c r="N982" s="48">
        <f>_xlfn.XLOOKUP(A982,Cleaned_Hospital_Details!A:A,Cleaned_Hospital_Details!B:B)</f>
        <v>0</v>
      </c>
      <c r="O982" s="49">
        <f>_xlfn.XLOOKUP($A982,Cleaned_Hospital_Details!$A:$A,Cleaned_Hospital_Details!C:C)</f>
        <v>11356.66</v>
      </c>
      <c r="P982" s="8" t="str">
        <f>_xlfn.XLOOKUP($A982,Cleaned_Hospital_Details!$A:$A,Cleaned_Hospital_Details!D:D)</f>
        <v>Tier - 3</v>
      </c>
      <c r="Q982" s="8" t="str">
        <f>_xlfn.XLOOKUP($A982,Cleaned_Hospital_Details!$A:$A,Cleaned_Hospital_Details!E:E)</f>
        <v>Tier - 3</v>
      </c>
      <c r="R982" s="8" t="str">
        <f>_xlfn.XLOOKUP($A982,Cleaned_Hospital_Details!$A:$A,Cleaned_Hospital_Details!F:F)</f>
        <v>R1012</v>
      </c>
      <c r="S982" s="15">
        <f>_xlfn.XLOOKUP($A982,Cleaned_Hospital_Details!$A:$A,Cleaned_Hospital_Details!G:G)</f>
        <v>24011</v>
      </c>
      <c r="T982" s="8">
        <f>_xlfn.XLOOKUP($A982,Cleaned_Hospital_Details!$A:$A,Cleaned_Hospital_Details!H:H)</f>
        <v>57</v>
      </c>
      <c r="U982" s="8" t="str">
        <f>_xlfn.XLOOKUP($A982,Cleaned_Hospital_Details!$A:$A,Cleaned_Hospital_Details!I:I)</f>
        <v>Old</v>
      </c>
      <c r="V982" t="str">
        <f t="shared" si="15"/>
        <v>Graham Peck</v>
      </c>
    </row>
    <row r="983" spans="1:22" ht="15.6" x14ac:dyDescent="0.3">
      <c r="A983" s="10" t="s">
        <v>1019</v>
      </c>
      <c r="B983" s="8" t="str">
        <f>VLOOKUP(A983,Cleaned_Customer_Names!A982:D3317,2,0)</f>
        <v>Mr.</v>
      </c>
      <c r="C983" s="8" t="str">
        <f>VLOOKUP(A983,Cleaned_Customer_Names!A982:D3317,3,0)</f>
        <v>Garrett</v>
      </c>
      <c r="D983" s="8" t="str">
        <f>VLOOKUP($A983,Cleaned_Customer_Names!$A982:$D3317,4,0)</f>
        <v>Burger</v>
      </c>
      <c r="E983" s="22">
        <f>VLOOKUP($A983,Cleaned_Medical_Exam!$A982:$J3317,2,0)</f>
        <v>31.54</v>
      </c>
      <c r="F983" s="24">
        <f>VLOOKUP($A983,Cleaned_Medical_Exam!$A982:$J3317,3,0)</f>
        <v>6.72</v>
      </c>
      <c r="G983" s="20" t="str">
        <f>VLOOKUP($A983,Cleaned_Medical_Exam!$A982:$J3317,4,0)</f>
        <v>No</v>
      </c>
      <c r="H983" s="20" t="str">
        <f>VLOOKUP($A983,Cleaned_Medical_Exam!$A982:$J3317,5,0)</f>
        <v>No</v>
      </c>
      <c r="I983" s="20" t="str">
        <f>VLOOKUP($A983,Cleaned_Medical_Exam!$A982:$J3317,6,0)</f>
        <v>No</v>
      </c>
      <c r="J983" s="48">
        <f>VLOOKUP($A983,Cleaned_Medical_Exam!$A982:$J3317,7,0)</f>
        <v>0</v>
      </c>
      <c r="K983" s="8" t="str">
        <f>VLOOKUP($A983,Cleaned_Medical_Exam!$A982:$J3317,8,0)</f>
        <v>No</v>
      </c>
      <c r="L983" s="20" t="str">
        <f>VLOOKUP($A983,Cleaned_Medical_Exam!$A982:$J3317,9,0)</f>
        <v>Obesity</v>
      </c>
      <c r="M983" s="20" t="str">
        <f>VLOOKUP($A983,Cleaned_Medical_Exam!$A982:$J3317,10,0)</f>
        <v>Diabetes</v>
      </c>
      <c r="N983" s="48">
        <f>_xlfn.XLOOKUP(A983,Cleaned_Hospital_Details!A:A,Cleaned_Hospital_Details!B:B)</f>
        <v>0</v>
      </c>
      <c r="O983" s="49">
        <f>_xlfn.XLOOKUP($A983,Cleaned_Hospital_Details!$A:$A,Cleaned_Hospital_Details!C:C)</f>
        <v>11353.23</v>
      </c>
      <c r="P983" s="8" t="str">
        <f>_xlfn.XLOOKUP($A983,Cleaned_Hospital_Details!$A:$A,Cleaned_Hospital_Details!D:D)</f>
        <v>Tier - 3</v>
      </c>
      <c r="Q983" s="8" t="str">
        <f>_xlfn.XLOOKUP($A983,Cleaned_Hospital_Details!$A:$A,Cleaned_Hospital_Details!E:E)</f>
        <v>Tier - 1</v>
      </c>
      <c r="R983" s="8" t="str">
        <f>_xlfn.XLOOKUP($A983,Cleaned_Hospital_Details!$A:$A,Cleaned_Hospital_Details!F:F)</f>
        <v>R1012</v>
      </c>
      <c r="S983" s="15">
        <f>_xlfn.XLOOKUP($A983,Cleaned_Hospital_Details!$A:$A,Cleaned_Hospital_Details!G:G)</f>
        <v>24075</v>
      </c>
      <c r="T983" s="8">
        <f>_xlfn.XLOOKUP($A983,Cleaned_Hospital_Details!$A:$A,Cleaned_Hospital_Details!H:H)</f>
        <v>57</v>
      </c>
      <c r="U983" s="8" t="str">
        <f>_xlfn.XLOOKUP($A983,Cleaned_Hospital_Details!$A:$A,Cleaned_Hospital_Details!I:I)</f>
        <v>Old</v>
      </c>
      <c r="V983" t="str">
        <f t="shared" si="15"/>
        <v>Garrett Burger</v>
      </c>
    </row>
    <row r="984" spans="1:22" ht="15.6" x14ac:dyDescent="0.3">
      <c r="A984" s="10" t="s">
        <v>1020</v>
      </c>
      <c r="B984" s="8" t="str">
        <f>VLOOKUP(A984,Cleaned_Customer_Names!A983:D3318,2,0)</f>
        <v>Mr.</v>
      </c>
      <c r="C984" s="8" t="str">
        <f>VLOOKUP(A984,Cleaned_Customer_Names!A983:D3318,3,0)</f>
        <v>Andrew</v>
      </c>
      <c r="D984" s="8" t="str">
        <f>VLOOKUP($A984,Cleaned_Customer_Names!$A983:$D3318,4,0)</f>
        <v>Blain</v>
      </c>
      <c r="E984" s="22">
        <f>VLOOKUP($A984,Cleaned_Medical_Exam!$A983:$J3318,2,0)</f>
        <v>23.3</v>
      </c>
      <c r="F984" s="24">
        <f>VLOOKUP($A984,Cleaned_Medical_Exam!$A983:$J3318,3,0)</f>
        <v>5.36</v>
      </c>
      <c r="G984" s="20" t="str">
        <f>VLOOKUP($A984,Cleaned_Medical_Exam!$A983:$J3318,4,0)</f>
        <v>Yes</v>
      </c>
      <c r="H984" s="20" t="str">
        <f>VLOOKUP($A984,Cleaned_Medical_Exam!$A983:$J3318,5,0)</f>
        <v>No</v>
      </c>
      <c r="I984" s="20" t="str">
        <f>VLOOKUP($A984,Cleaned_Medical_Exam!$A983:$J3318,6,0)</f>
        <v>No</v>
      </c>
      <c r="J984" s="48">
        <f>VLOOKUP($A984,Cleaned_Medical_Exam!$A983:$J3318,7,0)</f>
        <v>1</v>
      </c>
      <c r="K984" s="8" t="str">
        <f>VLOOKUP($A984,Cleaned_Medical_Exam!$A983:$J3318,8,0)</f>
        <v>No</v>
      </c>
      <c r="L984" s="20" t="str">
        <f>VLOOKUP($A984,Cleaned_Medical_Exam!$A983:$J3318,9,0)</f>
        <v>Healthy Weight</v>
      </c>
      <c r="M984" s="20" t="str">
        <f>VLOOKUP($A984,Cleaned_Medical_Exam!$A983:$J3318,10,0)</f>
        <v>Normal</v>
      </c>
      <c r="N984" s="48">
        <f>_xlfn.XLOOKUP(A984,Cleaned_Hospital_Details!A:A,Cleaned_Hospital_Details!B:B)</f>
        <v>0</v>
      </c>
      <c r="O984" s="49">
        <f>_xlfn.XLOOKUP($A984,Cleaned_Hospital_Details!$A:$A,Cleaned_Hospital_Details!C:C)</f>
        <v>11345.52</v>
      </c>
      <c r="P984" s="8" t="str">
        <f>_xlfn.XLOOKUP($A984,Cleaned_Hospital_Details!$A:$A,Cleaned_Hospital_Details!D:D)</f>
        <v>Tier - 3</v>
      </c>
      <c r="Q984" s="8" t="str">
        <f>_xlfn.XLOOKUP($A984,Cleaned_Hospital_Details!$A:$A,Cleaned_Hospital_Details!E:E)</f>
        <v>Tier - 3</v>
      </c>
      <c r="R984" s="8" t="str">
        <f>_xlfn.XLOOKUP($A984,Cleaned_Hospital_Details!$A:$A,Cleaned_Hospital_Details!F:F)</f>
        <v>R1011</v>
      </c>
      <c r="S984" s="15">
        <f>_xlfn.XLOOKUP($A984,Cleaned_Hospital_Details!$A:$A,Cleaned_Hospital_Details!G:G)</f>
        <v>23570</v>
      </c>
      <c r="T984" s="8">
        <f>_xlfn.XLOOKUP($A984,Cleaned_Hospital_Details!$A:$A,Cleaned_Hospital_Details!H:H)</f>
        <v>58</v>
      </c>
      <c r="U984" s="8" t="str">
        <f>_xlfn.XLOOKUP($A984,Cleaned_Hospital_Details!$A:$A,Cleaned_Hospital_Details!I:I)</f>
        <v>Old</v>
      </c>
      <c r="V984" t="str">
        <f t="shared" si="15"/>
        <v>Andrew Blain</v>
      </c>
    </row>
    <row r="985" spans="1:22" ht="15.6" x14ac:dyDescent="0.3">
      <c r="A985" s="10" t="s">
        <v>1021</v>
      </c>
      <c r="B985" s="8" t="str">
        <f>VLOOKUP(A985,Cleaned_Customer_Names!A984:D3319,2,0)</f>
        <v>Mrs.</v>
      </c>
      <c r="C985" s="8" t="str">
        <f>VLOOKUP(A985,Cleaned_Customer_Names!A984:D3319,3,0)</f>
        <v>Annabelle</v>
      </c>
      <c r="D985" s="8" t="str">
        <f>VLOOKUP($A985,Cleaned_Customer_Names!$A984:$D3319,4,0)</f>
        <v>Winters</v>
      </c>
      <c r="E985" s="22">
        <f>VLOOKUP($A985,Cleaned_Medical_Exam!$A984:$J3319,2,0)</f>
        <v>27.75</v>
      </c>
      <c r="F985" s="24">
        <f>VLOOKUP($A985,Cleaned_Medical_Exam!$A984:$J3319,3,0)</f>
        <v>9.8800000000000008</v>
      </c>
      <c r="G985" s="20" t="str">
        <f>VLOOKUP($A985,Cleaned_Medical_Exam!$A984:$J3319,4,0)</f>
        <v>No</v>
      </c>
      <c r="H985" s="20" t="str">
        <f>VLOOKUP($A985,Cleaned_Medical_Exam!$A984:$J3319,5,0)</f>
        <v>No</v>
      </c>
      <c r="I985" s="20" t="str">
        <f>VLOOKUP($A985,Cleaned_Medical_Exam!$A984:$J3319,6,0)</f>
        <v>No</v>
      </c>
      <c r="J985" s="48">
        <f>VLOOKUP($A985,Cleaned_Medical_Exam!$A984:$J3319,7,0)</f>
        <v>0</v>
      </c>
      <c r="K985" s="8" t="str">
        <f>VLOOKUP($A985,Cleaned_Medical_Exam!$A984:$J3319,8,0)</f>
        <v>No</v>
      </c>
      <c r="L985" s="20" t="str">
        <f>VLOOKUP($A985,Cleaned_Medical_Exam!$A984:$J3319,9,0)</f>
        <v>Overweight</v>
      </c>
      <c r="M985" s="20" t="str">
        <f>VLOOKUP($A985,Cleaned_Medical_Exam!$A984:$J3319,10,0)</f>
        <v>Diabetes</v>
      </c>
      <c r="N985" s="48">
        <f>_xlfn.XLOOKUP(A985,Cleaned_Hospital_Details!A:A,Cleaned_Hospital_Details!B:B)</f>
        <v>0</v>
      </c>
      <c r="O985" s="49">
        <f>_xlfn.XLOOKUP($A985,Cleaned_Hospital_Details!$A:$A,Cleaned_Hospital_Details!C:C)</f>
        <v>11344.32</v>
      </c>
      <c r="P985" s="8" t="str">
        <f>_xlfn.XLOOKUP($A985,Cleaned_Hospital_Details!$A:$A,Cleaned_Hospital_Details!D:D)</f>
        <v>Tier - 3</v>
      </c>
      <c r="Q985" s="8" t="str">
        <f>_xlfn.XLOOKUP($A985,Cleaned_Hospital_Details!$A:$A,Cleaned_Hospital_Details!E:E)</f>
        <v>Tier - 2</v>
      </c>
      <c r="R985" s="8" t="str">
        <f>_xlfn.XLOOKUP($A985,Cleaned_Hospital_Details!$A:$A,Cleaned_Hospital_Details!F:F)</f>
        <v>R1025</v>
      </c>
      <c r="S985" s="15">
        <f>_xlfn.XLOOKUP($A985,Cleaned_Hospital_Details!$A:$A,Cleaned_Hospital_Details!G:G)</f>
        <v>25144</v>
      </c>
      <c r="T985" s="8">
        <f>_xlfn.XLOOKUP($A985,Cleaned_Hospital_Details!$A:$A,Cleaned_Hospital_Details!H:H)</f>
        <v>54</v>
      </c>
      <c r="U985" s="8" t="str">
        <f>_xlfn.XLOOKUP($A985,Cleaned_Hospital_Details!$A:$A,Cleaned_Hospital_Details!I:I)</f>
        <v>Adult</v>
      </c>
      <c r="V985" t="str">
        <f t="shared" si="15"/>
        <v>Annabelle Winters</v>
      </c>
    </row>
    <row r="986" spans="1:22" ht="15.6" x14ac:dyDescent="0.3">
      <c r="A986" s="10" t="s">
        <v>1022</v>
      </c>
      <c r="B986" s="8" t="str">
        <f>VLOOKUP(A986,Cleaned_Customer_Names!A985:D3320,2,0)</f>
        <v>Mr.</v>
      </c>
      <c r="C986" s="8" t="str">
        <f>VLOOKUP(A986,Cleaned_Customer_Names!A985:D3320,3,0)</f>
        <v>Daniel</v>
      </c>
      <c r="D986" s="8" t="str">
        <f>VLOOKUP($A986,Cleaned_Customer_Names!$A985:$D3320,4,0)</f>
        <v>McCue</v>
      </c>
      <c r="E986" s="22">
        <f>VLOOKUP($A986,Cleaned_Medical_Exam!$A985:$J3320,2,0)</f>
        <v>42.46</v>
      </c>
      <c r="F986" s="24">
        <f>VLOOKUP($A986,Cleaned_Medical_Exam!$A985:$J3320,3,0)</f>
        <v>4.1100000000000003</v>
      </c>
      <c r="G986" s="20" t="str">
        <f>VLOOKUP($A986,Cleaned_Medical_Exam!$A985:$J3320,4,0)</f>
        <v>No</v>
      </c>
      <c r="H986" s="20" t="str">
        <f>VLOOKUP($A986,Cleaned_Medical_Exam!$A985:$J3320,5,0)</f>
        <v>No</v>
      </c>
      <c r="I986" s="20" t="str">
        <f>VLOOKUP($A986,Cleaned_Medical_Exam!$A985:$J3320,6,0)</f>
        <v>No</v>
      </c>
      <c r="J986" s="48">
        <f>VLOOKUP($A986,Cleaned_Medical_Exam!$A985:$J3320,7,0)</f>
        <v>0</v>
      </c>
      <c r="K986" s="8" t="str">
        <f>VLOOKUP($A986,Cleaned_Medical_Exam!$A985:$J3320,8,0)</f>
        <v>No</v>
      </c>
      <c r="L986" s="20" t="str">
        <f>VLOOKUP($A986,Cleaned_Medical_Exam!$A985:$J3320,9,0)</f>
        <v>Obesity</v>
      </c>
      <c r="M986" s="20" t="str">
        <f>VLOOKUP($A986,Cleaned_Medical_Exam!$A985:$J3320,10,0)</f>
        <v>Normal</v>
      </c>
      <c r="N986" s="48">
        <f>_xlfn.XLOOKUP(A986,Cleaned_Hospital_Details!A:A,Cleaned_Hospital_Details!B:B)</f>
        <v>1</v>
      </c>
      <c r="O986" s="49">
        <f>_xlfn.XLOOKUP($A986,Cleaned_Hospital_Details!$A:$A,Cleaned_Hospital_Details!C:C)</f>
        <v>11326.71</v>
      </c>
      <c r="P986" s="8" t="str">
        <f>_xlfn.XLOOKUP($A986,Cleaned_Hospital_Details!$A:$A,Cleaned_Hospital_Details!D:D)</f>
        <v>Tier - 3</v>
      </c>
      <c r="Q986" s="8" t="str">
        <f>_xlfn.XLOOKUP($A986,Cleaned_Hospital_Details!$A:$A,Cleaned_Hospital_Details!E:E)</f>
        <v>Tier - 3</v>
      </c>
      <c r="R986" s="8" t="str">
        <f>_xlfn.XLOOKUP($A986,Cleaned_Hospital_Details!$A:$A,Cleaned_Hospital_Details!F:F)</f>
        <v>R1013</v>
      </c>
      <c r="S986" s="15">
        <f>_xlfn.XLOOKUP($A986,Cleaned_Hospital_Details!$A:$A,Cleaned_Hospital_Details!G:G)</f>
        <v>32739</v>
      </c>
      <c r="T986" s="8">
        <f>_xlfn.XLOOKUP($A986,Cleaned_Hospital_Details!$A:$A,Cleaned_Hospital_Details!H:H)</f>
        <v>33</v>
      </c>
      <c r="U986" s="8" t="str">
        <f>_xlfn.XLOOKUP($A986,Cleaned_Hospital_Details!$A:$A,Cleaned_Hospital_Details!I:I)</f>
        <v>Adult</v>
      </c>
      <c r="V986" t="str">
        <f t="shared" si="15"/>
        <v>Daniel McCue</v>
      </c>
    </row>
    <row r="987" spans="1:22" ht="15.6" x14ac:dyDescent="0.3">
      <c r="A987" s="10" t="s">
        <v>1023</v>
      </c>
      <c r="B987" s="8" t="str">
        <f>VLOOKUP(A987,Cleaned_Customer_Names!A986:D3321,2,0)</f>
        <v>Ms.</v>
      </c>
      <c r="C987" s="8" t="str">
        <f>VLOOKUP(A987,Cleaned_Customer_Names!A986:D3321,3,0)</f>
        <v>Deanne</v>
      </c>
      <c r="D987" s="8" t="str">
        <f>VLOOKUP($A987,Cleaned_Customer_Names!$A986:$D3321,4,0)</f>
        <v>Webster</v>
      </c>
      <c r="E987" s="22">
        <f>VLOOKUP($A987,Cleaned_Medical_Exam!$A986:$J3321,2,0)</f>
        <v>54.47</v>
      </c>
      <c r="F987" s="24">
        <f>VLOOKUP($A987,Cleaned_Medical_Exam!$A986:$J3321,3,0)</f>
        <v>7.48</v>
      </c>
      <c r="G987" s="20" t="str">
        <f>VLOOKUP($A987,Cleaned_Medical_Exam!$A986:$J3321,4,0)</f>
        <v>No</v>
      </c>
      <c r="H987" s="20" t="str">
        <f>VLOOKUP($A987,Cleaned_Medical_Exam!$A986:$J3321,5,0)</f>
        <v>No</v>
      </c>
      <c r="I987" s="20" t="str">
        <f>VLOOKUP($A987,Cleaned_Medical_Exam!$A986:$J3321,6,0)</f>
        <v>No</v>
      </c>
      <c r="J987" s="48">
        <f>VLOOKUP($A987,Cleaned_Medical_Exam!$A986:$J3321,7,0)</f>
        <v>0</v>
      </c>
      <c r="K987" s="8" t="str">
        <f>VLOOKUP($A987,Cleaned_Medical_Exam!$A986:$J3321,8,0)</f>
        <v>No</v>
      </c>
      <c r="L987" s="20" t="str">
        <f>VLOOKUP($A987,Cleaned_Medical_Exam!$A986:$J3321,9,0)</f>
        <v>Obesity</v>
      </c>
      <c r="M987" s="20" t="str">
        <f>VLOOKUP($A987,Cleaned_Medical_Exam!$A986:$J3321,10,0)</f>
        <v>Diabetes</v>
      </c>
      <c r="N987" s="48">
        <f>_xlfn.XLOOKUP(A987,Cleaned_Hospital_Details!A:A,Cleaned_Hospital_Details!B:B)</f>
        <v>0</v>
      </c>
      <c r="O987" s="49">
        <f>_xlfn.XLOOKUP($A987,Cleaned_Hospital_Details!$A:$A,Cleaned_Hospital_Details!C:C)</f>
        <v>11321.49</v>
      </c>
      <c r="P987" s="8" t="str">
        <f>_xlfn.XLOOKUP($A987,Cleaned_Hospital_Details!$A:$A,Cleaned_Hospital_Details!D:D)</f>
        <v>Tier - 3</v>
      </c>
      <c r="Q987" s="8" t="str">
        <f>_xlfn.XLOOKUP($A987,Cleaned_Hospital_Details!$A:$A,Cleaned_Hospital_Details!E:E)</f>
        <v>Tier - 3</v>
      </c>
      <c r="R987" s="8" t="str">
        <f>_xlfn.XLOOKUP($A987,Cleaned_Hospital_Details!$A:$A,Cleaned_Hospital_Details!F:F)</f>
        <v>R1012</v>
      </c>
      <c r="S987" s="15">
        <f>_xlfn.XLOOKUP($A987,Cleaned_Hospital_Details!$A:$A,Cleaned_Hospital_Details!G:G)</f>
        <v>37519</v>
      </c>
      <c r="T987" s="8">
        <f>_xlfn.XLOOKUP($A987,Cleaned_Hospital_Details!$A:$A,Cleaned_Hospital_Details!H:H)</f>
        <v>20</v>
      </c>
      <c r="U987" s="8" t="str">
        <f>_xlfn.XLOOKUP($A987,Cleaned_Hospital_Details!$A:$A,Cleaned_Hospital_Details!I:I)</f>
        <v>Adult</v>
      </c>
      <c r="V987" t="str">
        <f t="shared" si="15"/>
        <v>Deanne Webster</v>
      </c>
    </row>
    <row r="988" spans="1:22" ht="15.6" x14ac:dyDescent="0.3">
      <c r="A988" s="10" t="s">
        <v>1024</v>
      </c>
      <c r="B988" s="8" t="str">
        <f>VLOOKUP(A988,Cleaned_Customer_Names!A987:D3322,2,0)</f>
        <v>Ms.</v>
      </c>
      <c r="C988" s="8" t="str">
        <f>VLOOKUP(A988,Cleaned_Customer_Names!A987:D3322,3,0)</f>
        <v>Carrie</v>
      </c>
      <c r="D988" s="8" t="str">
        <f>VLOOKUP($A988,Cleaned_Customer_Names!$A987:$D3322,4,0)</f>
        <v>Anderson</v>
      </c>
      <c r="E988" s="22">
        <f>VLOOKUP($A988,Cleaned_Medical_Exam!$A987:$J3322,2,0)</f>
        <v>24.93</v>
      </c>
      <c r="F988" s="24">
        <f>VLOOKUP($A988,Cleaned_Medical_Exam!$A987:$J3322,3,0)</f>
        <v>9.18</v>
      </c>
      <c r="G988" s="20" t="str">
        <f>VLOOKUP($A988,Cleaned_Medical_Exam!$A987:$J3322,4,0)</f>
        <v>Yes</v>
      </c>
      <c r="H988" s="20" t="str">
        <f>VLOOKUP($A988,Cleaned_Medical_Exam!$A987:$J3322,5,0)</f>
        <v>No</v>
      </c>
      <c r="I988" s="20" t="str">
        <f>VLOOKUP($A988,Cleaned_Medical_Exam!$A987:$J3322,6,0)</f>
        <v>Yes</v>
      </c>
      <c r="J988" s="48">
        <f>VLOOKUP($A988,Cleaned_Medical_Exam!$A987:$J3322,7,0)</f>
        <v>1</v>
      </c>
      <c r="K988" s="8" t="str">
        <f>VLOOKUP($A988,Cleaned_Medical_Exam!$A987:$J3322,8,0)</f>
        <v>No</v>
      </c>
      <c r="L988" s="20" t="str">
        <f>VLOOKUP($A988,Cleaned_Medical_Exam!$A987:$J3322,9,0)</f>
        <v>Healthy Weight</v>
      </c>
      <c r="M988" s="20" t="str">
        <f>VLOOKUP($A988,Cleaned_Medical_Exam!$A987:$J3322,10,0)</f>
        <v>Diabetes</v>
      </c>
      <c r="N988" s="48">
        <f>_xlfn.XLOOKUP(A988,Cleaned_Hospital_Details!A:A,Cleaned_Hospital_Details!B:B)</f>
        <v>0</v>
      </c>
      <c r="O988" s="49">
        <f>_xlfn.XLOOKUP($A988,Cleaned_Hospital_Details!$A:$A,Cleaned_Hospital_Details!C:C)</f>
        <v>11319.12</v>
      </c>
      <c r="P988" s="8" t="str">
        <f>_xlfn.XLOOKUP($A988,Cleaned_Hospital_Details!$A:$A,Cleaned_Hospital_Details!D:D)</f>
        <v>Tier - 3</v>
      </c>
      <c r="Q988" s="8" t="str">
        <f>_xlfn.XLOOKUP($A988,Cleaned_Hospital_Details!$A:$A,Cleaned_Hospital_Details!E:E)</f>
        <v>Tier - 1</v>
      </c>
      <c r="R988" s="8" t="str">
        <f>_xlfn.XLOOKUP($A988,Cleaned_Hospital_Details!$A:$A,Cleaned_Hospital_Details!F:F)</f>
        <v>R1012</v>
      </c>
      <c r="S988" s="15">
        <f>_xlfn.XLOOKUP($A988,Cleaned_Hospital_Details!$A:$A,Cleaned_Hospital_Details!G:G)</f>
        <v>23203</v>
      </c>
      <c r="T988" s="8">
        <f>_xlfn.XLOOKUP($A988,Cleaned_Hospital_Details!$A:$A,Cleaned_Hospital_Details!H:H)</f>
        <v>59</v>
      </c>
      <c r="U988" s="8" t="str">
        <f>_xlfn.XLOOKUP($A988,Cleaned_Hospital_Details!$A:$A,Cleaned_Hospital_Details!I:I)</f>
        <v>Old</v>
      </c>
      <c r="V988" t="str">
        <f t="shared" si="15"/>
        <v>Carrie Anderson</v>
      </c>
    </row>
    <row r="989" spans="1:22" ht="15.6" x14ac:dyDescent="0.3">
      <c r="A989" s="10" t="s">
        <v>1025</v>
      </c>
      <c r="B989" s="8" t="str">
        <f>VLOOKUP(A989,Cleaned_Customer_Names!A988:D3323,2,0)</f>
        <v>Mrs.</v>
      </c>
      <c r="C989" s="8" t="str">
        <f>VLOOKUP(A989,Cleaned_Customer_Names!A988:D3323,3,0)</f>
        <v>Suzanne</v>
      </c>
      <c r="D989" s="8" t="str">
        <f>VLOOKUP($A989,Cleaned_Customer_Names!$A988:$D3323,4,0)</f>
        <v>Chiappone</v>
      </c>
      <c r="E989" s="22">
        <f>VLOOKUP($A989,Cleaned_Medical_Exam!$A988:$J3323,2,0)</f>
        <v>48.12</v>
      </c>
      <c r="F989" s="24">
        <f>VLOOKUP($A989,Cleaned_Medical_Exam!$A988:$J3323,3,0)</f>
        <v>4.51</v>
      </c>
      <c r="G989" s="20" t="str">
        <f>VLOOKUP($A989,Cleaned_Medical_Exam!$A988:$J3323,4,0)</f>
        <v>Yes</v>
      </c>
      <c r="H989" s="20" t="str">
        <f>VLOOKUP($A989,Cleaned_Medical_Exam!$A988:$J3323,5,0)</f>
        <v>No</v>
      </c>
      <c r="I989" s="20" t="str">
        <f>VLOOKUP($A989,Cleaned_Medical_Exam!$A988:$J3323,6,0)</f>
        <v>No</v>
      </c>
      <c r="J989" s="48">
        <f>VLOOKUP($A989,Cleaned_Medical_Exam!$A988:$J3323,7,0)</f>
        <v>1</v>
      </c>
      <c r="K989" s="8" t="str">
        <f>VLOOKUP($A989,Cleaned_Medical_Exam!$A988:$J3323,8,0)</f>
        <v>No</v>
      </c>
      <c r="L989" s="20" t="str">
        <f>VLOOKUP($A989,Cleaned_Medical_Exam!$A988:$J3323,9,0)</f>
        <v>Obesity</v>
      </c>
      <c r="M989" s="20" t="str">
        <f>VLOOKUP($A989,Cleaned_Medical_Exam!$A988:$J3323,10,0)</f>
        <v>Normal</v>
      </c>
      <c r="N989" s="48">
        <f>_xlfn.XLOOKUP(A989,Cleaned_Hospital_Details!A:A,Cleaned_Hospital_Details!B:B)</f>
        <v>0</v>
      </c>
      <c r="O989" s="49">
        <f>_xlfn.XLOOKUP($A989,Cleaned_Hospital_Details!$A:$A,Cleaned_Hospital_Details!C:C)</f>
        <v>11318.57</v>
      </c>
      <c r="P989" s="8" t="str">
        <f>_xlfn.XLOOKUP($A989,Cleaned_Hospital_Details!$A:$A,Cleaned_Hospital_Details!D:D)</f>
        <v>Tier - 3</v>
      </c>
      <c r="Q989" s="8" t="str">
        <f>_xlfn.XLOOKUP($A989,Cleaned_Hospital_Details!$A:$A,Cleaned_Hospital_Details!E:E)</f>
        <v>Tier - 2</v>
      </c>
      <c r="R989" s="8" t="str">
        <f>_xlfn.XLOOKUP($A989,Cleaned_Hospital_Details!$A:$A,Cleaned_Hospital_Details!F:F)</f>
        <v>R1026</v>
      </c>
      <c r="S989" s="15">
        <f>_xlfn.XLOOKUP($A989,Cleaned_Hospital_Details!$A:$A,Cleaned_Hospital_Details!G:G)</f>
        <v>35043</v>
      </c>
      <c r="T989" s="8">
        <f>_xlfn.XLOOKUP($A989,Cleaned_Hospital_Details!$A:$A,Cleaned_Hospital_Details!H:H)</f>
        <v>27</v>
      </c>
      <c r="U989" s="8" t="str">
        <f>_xlfn.XLOOKUP($A989,Cleaned_Hospital_Details!$A:$A,Cleaned_Hospital_Details!I:I)</f>
        <v>Adult</v>
      </c>
      <c r="V989" t="str">
        <f t="shared" si="15"/>
        <v>Suzanne Chiappone</v>
      </c>
    </row>
    <row r="990" spans="1:22" ht="15.6" x14ac:dyDescent="0.3">
      <c r="A990" s="10" t="s">
        <v>1026</v>
      </c>
      <c r="B990" s="8" t="str">
        <f>VLOOKUP(A990,Cleaned_Customer_Names!A989:D3324,2,0)</f>
        <v>Ms.</v>
      </c>
      <c r="C990" s="8" t="str">
        <f>VLOOKUP(A990,Cleaned_Customer_Names!A989:D3324,3,0)</f>
        <v>Jasmine</v>
      </c>
      <c r="D990" s="8" t="str">
        <f>VLOOKUP($A990,Cleaned_Customer_Names!$A989:$D3324,4,0)</f>
        <v>Opie</v>
      </c>
      <c r="E990" s="22">
        <f>VLOOKUP($A990,Cleaned_Medical_Exam!$A989:$J3324,2,0)</f>
        <v>24.91</v>
      </c>
      <c r="F990" s="24">
        <f>VLOOKUP($A990,Cleaned_Medical_Exam!$A989:$J3324,3,0)</f>
        <v>7.33</v>
      </c>
      <c r="G990" s="20" t="str">
        <f>VLOOKUP($A990,Cleaned_Medical_Exam!$A989:$J3324,4,0)</f>
        <v>Yes</v>
      </c>
      <c r="H990" s="20" t="str">
        <f>VLOOKUP($A990,Cleaned_Medical_Exam!$A989:$J3324,5,0)</f>
        <v>No</v>
      </c>
      <c r="I990" s="20" t="str">
        <f>VLOOKUP($A990,Cleaned_Medical_Exam!$A989:$J3324,6,0)</f>
        <v>Yes</v>
      </c>
      <c r="J990" s="48">
        <f>VLOOKUP($A990,Cleaned_Medical_Exam!$A989:$J3324,7,0)</f>
        <v>1</v>
      </c>
      <c r="K990" s="8" t="str">
        <f>VLOOKUP($A990,Cleaned_Medical_Exam!$A989:$J3324,8,0)</f>
        <v>No</v>
      </c>
      <c r="L990" s="20" t="str">
        <f>VLOOKUP($A990,Cleaned_Medical_Exam!$A989:$J3324,9,0)</f>
        <v>Healthy Weight</v>
      </c>
      <c r="M990" s="20" t="str">
        <f>VLOOKUP($A990,Cleaned_Medical_Exam!$A989:$J3324,10,0)</f>
        <v>Diabetes</v>
      </c>
      <c r="N990" s="48">
        <f>_xlfn.XLOOKUP(A990,Cleaned_Hospital_Details!A:A,Cleaned_Hospital_Details!B:B)</f>
        <v>0</v>
      </c>
      <c r="O990" s="49">
        <f>_xlfn.XLOOKUP($A990,Cleaned_Hospital_Details!$A:$A,Cleaned_Hospital_Details!C:C)</f>
        <v>11312.33</v>
      </c>
      <c r="P990" s="8" t="str">
        <f>_xlfn.XLOOKUP($A990,Cleaned_Hospital_Details!$A:$A,Cleaned_Hospital_Details!D:D)</f>
        <v>Tier - 3</v>
      </c>
      <c r="Q990" s="8" t="str">
        <f>_xlfn.XLOOKUP($A990,Cleaned_Hospital_Details!$A:$A,Cleaned_Hospital_Details!E:E)</f>
        <v>Tier - 3</v>
      </c>
      <c r="R990" s="8" t="str">
        <f>_xlfn.XLOOKUP($A990,Cleaned_Hospital_Details!$A:$A,Cleaned_Hospital_Details!F:F)</f>
        <v>R1012</v>
      </c>
      <c r="S990" s="15">
        <f>_xlfn.XLOOKUP($A990,Cleaned_Hospital_Details!$A:$A,Cleaned_Hospital_Details!G:G)</f>
        <v>23337</v>
      </c>
      <c r="T990" s="8">
        <f>_xlfn.XLOOKUP($A990,Cleaned_Hospital_Details!$A:$A,Cleaned_Hospital_Details!H:H)</f>
        <v>59</v>
      </c>
      <c r="U990" s="8" t="str">
        <f>_xlfn.XLOOKUP($A990,Cleaned_Hospital_Details!$A:$A,Cleaned_Hospital_Details!I:I)</f>
        <v>Old</v>
      </c>
      <c r="V990" t="str">
        <f t="shared" si="15"/>
        <v>Jasmine Opie</v>
      </c>
    </row>
    <row r="991" spans="1:22" ht="15.6" x14ac:dyDescent="0.3">
      <c r="A991" s="10" t="s">
        <v>1027</v>
      </c>
      <c r="B991" s="8" t="str">
        <f>VLOOKUP(A991,Cleaned_Customer_Names!A990:D3325,2,0)</f>
        <v>Ms.</v>
      </c>
      <c r="C991" s="8" t="str">
        <f>VLOOKUP(A991,Cleaned_Customer_Names!A990:D3325,3,0)</f>
        <v>Jennifer</v>
      </c>
      <c r="D991" s="8" t="str">
        <f>VLOOKUP($A991,Cleaned_Customer_Names!$A990:$D3325,4,0)</f>
        <v>Donnelly</v>
      </c>
      <c r="E991" s="22">
        <f>VLOOKUP($A991,Cleaned_Medical_Exam!$A990:$J3325,2,0)</f>
        <v>27.645</v>
      </c>
      <c r="F991" s="24">
        <f>VLOOKUP($A991,Cleaned_Medical_Exam!$A990:$J3325,3,0)</f>
        <v>10.56</v>
      </c>
      <c r="G991" s="20" t="str">
        <f>VLOOKUP($A991,Cleaned_Medical_Exam!$A990:$J3325,4,0)</f>
        <v>No</v>
      </c>
      <c r="H991" s="20" t="str">
        <f>VLOOKUP($A991,Cleaned_Medical_Exam!$A990:$J3325,5,0)</f>
        <v>No</v>
      </c>
      <c r="I991" s="20" t="str">
        <f>VLOOKUP($A991,Cleaned_Medical_Exam!$A990:$J3325,6,0)</f>
        <v>No</v>
      </c>
      <c r="J991" s="48">
        <f>VLOOKUP($A991,Cleaned_Medical_Exam!$A990:$J3325,7,0)</f>
        <v>0</v>
      </c>
      <c r="K991" s="8" t="str">
        <f>VLOOKUP($A991,Cleaned_Medical_Exam!$A990:$J3325,8,0)</f>
        <v>No</v>
      </c>
      <c r="L991" s="20" t="str">
        <f>VLOOKUP($A991,Cleaned_Medical_Exam!$A990:$J3325,9,0)</f>
        <v>Overweight</v>
      </c>
      <c r="M991" s="20" t="str">
        <f>VLOOKUP($A991,Cleaned_Medical_Exam!$A990:$J3325,10,0)</f>
        <v>Diabetes</v>
      </c>
      <c r="N991" s="48">
        <f>_xlfn.XLOOKUP(A991,Cleaned_Hospital_Details!A:A,Cleaned_Hospital_Details!B:B)</f>
        <v>1</v>
      </c>
      <c r="O991" s="49">
        <f>_xlfn.XLOOKUP($A991,Cleaned_Hospital_Details!$A:$A,Cleaned_Hospital_Details!C:C)</f>
        <v>11305.93</v>
      </c>
      <c r="P991" s="8" t="str">
        <f>_xlfn.XLOOKUP($A991,Cleaned_Hospital_Details!$A:$A,Cleaned_Hospital_Details!D:D)</f>
        <v>Tier - 3</v>
      </c>
      <c r="Q991" s="8" t="str">
        <f>_xlfn.XLOOKUP($A991,Cleaned_Hospital_Details!$A:$A,Cleaned_Hospital_Details!E:E)</f>
        <v>Tier - 1</v>
      </c>
      <c r="R991" s="8" t="str">
        <f>_xlfn.XLOOKUP($A991,Cleaned_Hospital_Details!$A:$A,Cleaned_Hospital_Details!F:F)</f>
        <v>R1012</v>
      </c>
      <c r="S991" s="15">
        <f>_xlfn.XLOOKUP($A991,Cleaned_Hospital_Details!$A:$A,Cleaned_Hospital_Details!G:G)</f>
        <v>25117</v>
      </c>
      <c r="T991" s="8">
        <f>_xlfn.XLOOKUP($A991,Cleaned_Hospital_Details!$A:$A,Cleaned_Hospital_Details!H:H)</f>
        <v>54</v>
      </c>
      <c r="U991" s="8" t="str">
        <f>_xlfn.XLOOKUP($A991,Cleaned_Hospital_Details!$A:$A,Cleaned_Hospital_Details!I:I)</f>
        <v>Adult</v>
      </c>
      <c r="V991" t="str">
        <f t="shared" si="15"/>
        <v>Jennifer Donnelly</v>
      </c>
    </row>
    <row r="992" spans="1:22" ht="15.6" x14ac:dyDescent="0.3">
      <c r="A992" s="10" t="s">
        <v>1028</v>
      </c>
      <c r="B992" s="8" t="str">
        <f>VLOOKUP(A992,Cleaned_Customer_Names!A991:D3326,2,0)</f>
        <v>Ms.</v>
      </c>
      <c r="C992" s="8" t="str">
        <f>VLOOKUP(A992,Cleaned_Customer_Names!A991:D3326,3,0)</f>
        <v>Tracie</v>
      </c>
      <c r="D992" s="8" t="str">
        <f>VLOOKUP($A992,Cleaned_Customer_Names!$A991:$D3326,4,0)</f>
        <v>Rall</v>
      </c>
      <c r="E992" s="22">
        <f>VLOOKUP($A992,Cleaned_Medical_Exam!$A991:$J3326,2,0)</f>
        <v>33.700000000000003</v>
      </c>
      <c r="F992" s="24">
        <f>VLOOKUP($A992,Cleaned_Medical_Exam!$A991:$J3326,3,0)</f>
        <v>4.01</v>
      </c>
      <c r="G992" s="20" t="str">
        <f>VLOOKUP($A992,Cleaned_Medical_Exam!$A991:$J3326,4,0)</f>
        <v>No</v>
      </c>
      <c r="H992" s="20" t="str">
        <f>VLOOKUP($A992,Cleaned_Medical_Exam!$A991:$J3326,5,0)</f>
        <v>No</v>
      </c>
      <c r="I992" s="20" t="str">
        <f>VLOOKUP($A992,Cleaned_Medical_Exam!$A991:$J3326,6,0)</f>
        <v>No</v>
      </c>
      <c r="J992" s="48">
        <f>VLOOKUP($A992,Cleaned_Medical_Exam!$A991:$J3326,7,0)</f>
        <v>2</v>
      </c>
      <c r="K992" s="8" t="str">
        <f>VLOOKUP($A992,Cleaned_Medical_Exam!$A991:$J3326,8,0)</f>
        <v>No</v>
      </c>
      <c r="L992" s="20" t="str">
        <f>VLOOKUP($A992,Cleaned_Medical_Exam!$A991:$J3326,9,0)</f>
        <v>Obesity</v>
      </c>
      <c r="M992" s="20" t="str">
        <f>VLOOKUP($A992,Cleaned_Medical_Exam!$A991:$J3326,10,0)</f>
        <v>Normal</v>
      </c>
      <c r="N992" s="48">
        <f>_xlfn.XLOOKUP(A992,Cleaned_Hospital_Details!A:A,Cleaned_Hospital_Details!B:B)</f>
        <v>4</v>
      </c>
      <c r="O992" s="49">
        <f>_xlfn.XLOOKUP($A992,Cleaned_Hospital_Details!$A:$A,Cleaned_Hospital_Details!C:C)</f>
        <v>11299.34</v>
      </c>
      <c r="P992" s="8" t="str">
        <f>_xlfn.XLOOKUP($A992,Cleaned_Hospital_Details!$A:$A,Cleaned_Hospital_Details!D:D)</f>
        <v>Tier - 3</v>
      </c>
      <c r="Q992" s="8" t="str">
        <f>_xlfn.XLOOKUP($A992,Cleaned_Hospital_Details!$A:$A,Cleaned_Hospital_Details!E:E)</f>
        <v>Tier - 2</v>
      </c>
      <c r="R992" s="8" t="str">
        <f>_xlfn.XLOOKUP($A992,Cleaned_Hospital_Details!$A:$A,Cleaned_Hospital_Details!F:F)</f>
        <v>R1011</v>
      </c>
      <c r="S992" s="15">
        <f>_xlfn.XLOOKUP($A992,Cleaned_Hospital_Details!$A:$A,Cleaned_Hospital_Details!G:G)</f>
        <v>26567</v>
      </c>
      <c r="T992" s="8">
        <f>_xlfn.XLOOKUP($A992,Cleaned_Hospital_Details!$A:$A,Cleaned_Hospital_Details!H:H)</f>
        <v>50</v>
      </c>
      <c r="U992" s="8" t="str">
        <f>_xlfn.XLOOKUP($A992,Cleaned_Hospital_Details!$A:$A,Cleaned_Hospital_Details!I:I)</f>
        <v>Adult</v>
      </c>
      <c r="V992" t="str">
        <f t="shared" si="15"/>
        <v>Tracie Rall</v>
      </c>
    </row>
    <row r="993" spans="1:22" ht="15.6" x14ac:dyDescent="0.3">
      <c r="A993" s="10" t="s">
        <v>1029</v>
      </c>
      <c r="B993" s="8" t="str">
        <f>VLOOKUP(A993,Cleaned_Customer_Names!A992:D3327,2,0)</f>
        <v>Mr.</v>
      </c>
      <c r="C993" s="8" t="str">
        <f>VLOOKUP(A993,Cleaned_Customer_Names!A992:D3327,3,0)</f>
        <v>Tristan</v>
      </c>
      <c r="D993" s="8" t="str">
        <f>VLOOKUP($A993,Cleaned_Customer_Names!$A992:$D3327,4,0)</f>
        <v>Mitchell</v>
      </c>
      <c r="E993" s="22">
        <f>VLOOKUP($A993,Cleaned_Medical_Exam!$A992:$J3327,2,0)</f>
        <v>38.93</v>
      </c>
      <c r="F993" s="24">
        <f>VLOOKUP($A993,Cleaned_Medical_Exam!$A992:$J3327,3,0)</f>
        <v>5.64</v>
      </c>
      <c r="G993" s="20" t="str">
        <f>VLOOKUP($A993,Cleaned_Medical_Exam!$A992:$J3327,4,0)</f>
        <v>Yes</v>
      </c>
      <c r="H993" s="20" t="str">
        <f>VLOOKUP($A993,Cleaned_Medical_Exam!$A992:$J3327,5,0)</f>
        <v>No</v>
      </c>
      <c r="I993" s="20" t="str">
        <f>VLOOKUP($A993,Cleaned_Medical_Exam!$A992:$J3327,6,0)</f>
        <v>No</v>
      </c>
      <c r="J993" s="48">
        <f>VLOOKUP($A993,Cleaned_Medical_Exam!$A992:$J3327,7,0)</f>
        <v>1</v>
      </c>
      <c r="K993" s="8" t="str">
        <f>VLOOKUP($A993,Cleaned_Medical_Exam!$A992:$J3327,8,0)</f>
        <v>No</v>
      </c>
      <c r="L993" s="20" t="str">
        <f>VLOOKUP($A993,Cleaned_Medical_Exam!$A992:$J3327,9,0)</f>
        <v>Obesity</v>
      </c>
      <c r="M993" s="20" t="str">
        <f>VLOOKUP($A993,Cleaned_Medical_Exam!$A992:$J3327,10,0)</f>
        <v>Normal</v>
      </c>
      <c r="N993" s="48">
        <f>_xlfn.XLOOKUP(A993,Cleaned_Hospital_Details!A:A,Cleaned_Hospital_Details!B:B)</f>
        <v>3</v>
      </c>
      <c r="O993" s="49">
        <f>_xlfn.XLOOKUP($A993,Cleaned_Hospital_Details!$A:$A,Cleaned_Hospital_Details!C:C)</f>
        <v>11294.57</v>
      </c>
      <c r="P993" s="8" t="str">
        <f>_xlfn.XLOOKUP($A993,Cleaned_Hospital_Details!$A:$A,Cleaned_Hospital_Details!D:D)</f>
        <v>Tier - 3</v>
      </c>
      <c r="Q993" s="8" t="str">
        <f>_xlfn.XLOOKUP($A993,Cleaned_Hospital_Details!$A:$A,Cleaned_Hospital_Details!E:E)</f>
        <v>Tier - 1</v>
      </c>
      <c r="R993" s="8" t="str">
        <f>_xlfn.XLOOKUP($A993,Cleaned_Hospital_Details!$A:$A,Cleaned_Hospital_Details!F:F)</f>
        <v>R1022</v>
      </c>
      <c r="S993" s="15">
        <f>_xlfn.XLOOKUP($A993,Cleaned_Hospital_Details!$A:$A,Cleaned_Hospital_Details!G:G)</f>
        <v>32461</v>
      </c>
      <c r="T993" s="8">
        <f>_xlfn.XLOOKUP($A993,Cleaned_Hospital_Details!$A:$A,Cleaned_Hospital_Details!H:H)</f>
        <v>34</v>
      </c>
      <c r="U993" s="8" t="str">
        <f>_xlfn.XLOOKUP($A993,Cleaned_Hospital_Details!$A:$A,Cleaned_Hospital_Details!I:I)</f>
        <v>Adult</v>
      </c>
      <c r="V993" t="str">
        <f t="shared" si="15"/>
        <v>Tristan Mitchell</v>
      </c>
    </row>
    <row r="994" spans="1:22" ht="15.6" x14ac:dyDescent="0.3">
      <c r="A994" s="10" t="s">
        <v>1030</v>
      </c>
      <c r="B994" s="8" t="str">
        <f>VLOOKUP(A994,Cleaned_Customer_Names!A993:D3328,2,0)</f>
        <v>Mr.</v>
      </c>
      <c r="C994" s="8" t="str">
        <f>VLOOKUP(A994,Cleaned_Customer_Names!A993:D3328,3,0)</f>
        <v>Peiweng</v>
      </c>
      <c r="D994" s="8" t="str">
        <f>VLOOKUP($A994,Cleaned_Customer_Names!$A993:$D3328,4,0)</f>
        <v>Chen</v>
      </c>
      <c r="E994" s="22">
        <f>VLOOKUP($A994,Cleaned_Medical_Exam!$A993:$J3328,2,0)</f>
        <v>32.774999999999999</v>
      </c>
      <c r="F994" s="24">
        <f>VLOOKUP($A994,Cleaned_Medical_Exam!$A993:$J3328,3,0)</f>
        <v>8.02</v>
      </c>
      <c r="G994" s="20" t="str">
        <f>VLOOKUP($A994,Cleaned_Medical_Exam!$A993:$J3328,4,0)</f>
        <v>Yes</v>
      </c>
      <c r="H994" s="20" t="str">
        <f>VLOOKUP($A994,Cleaned_Medical_Exam!$A993:$J3328,5,0)</f>
        <v>No</v>
      </c>
      <c r="I994" s="20" t="str">
        <f>VLOOKUP($A994,Cleaned_Medical_Exam!$A993:$J3328,6,0)</f>
        <v>No</v>
      </c>
      <c r="J994" s="48">
        <f>VLOOKUP($A994,Cleaned_Medical_Exam!$A993:$J3328,7,0)</f>
        <v>2</v>
      </c>
      <c r="K994" s="8" t="str">
        <f>VLOOKUP($A994,Cleaned_Medical_Exam!$A993:$J3328,8,0)</f>
        <v>No</v>
      </c>
      <c r="L994" s="20" t="str">
        <f>VLOOKUP($A994,Cleaned_Medical_Exam!$A993:$J3328,9,0)</f>
        <v>Obesity</v>
      </c>
      <c r="M994" s="20" t="str">
        <f>VLOOKUP($A994,Cleaned_Medical_Exam!$A993:$J3328,10,0)</f>
        <v>Diabetes</v>
      </c>
      <c r="N994" s="48">
        <f>_xlfn.XLOOKUP(A994,Cleaned_Hospital_Details!A:A,Cleaned_Hospital_Details!B:B)</f>
        <v>3</v>
      </c>
      <c r="O994" s="49">
        <f>_xlfn.XLOOKUP($A994,Cleaned_Hospital_Details!$A:$A,Cleaned_Hospital_Details!C:C)</f>
        <v>11289.11</v>
      </c>
      <c r="P994" s="8" t="str">
        <f>_xlfn.XLOOKUP($A994,Cleaned_Hospital_Details!$A:$A,Cleaned_Hospital_Details!D:D)</f>
        <v>Tier - 3</v>
      </c>
      <c r="Q994" s="8" t="str">
        <f>_xlfn.XLOOKUP($A994,Cleaned_Hospital_Details!$A:$A,Cleaned_Hospital_Details!E:E)</f>
        <v>Tier - 1</v>
      </c>
      <c r="R994" s="8" t="str">
        <f>_xlfn.XLOOKUP($A994,Cleaned_Hospital_Details!$A:$A,Cleaned_Hospital_Details!F:F)</f>
        <v>R1012</v>
      </c>
      <c r="S994" s="15">
        <f>_xlfn.XLOOKUP($A994,Cleaned_Hospital_Details!$A:$A,Cleaned_Hospital_Details!G:G)</f>
        <v>25741</v>
      </c>
      <c r="T994" s="8">
        <f>_xlfn.XLOOKUP($A994,Cleaned_Hospital_Details!$A:$A,Cleaned_Hospital_Details!H:H)</f>
        <v>52</v>
      </c>
      <c r="U994" s="8" t="str">
        <f>_xlfn.XLOOKUP($A994,Cleaned_Hospital_Details!$A:$A,Cleaned_Hospital_Details!I:I)</f>
        <v>Adult</v>
      </c>
      <c r="V994" t="str">
        <f t="shared" si="15"/>
        <v>Peiweng Chen</v>
      </c>
    </row>
    <row r="995" spans="1:22" ht="15.6" x14ac:dyDescent="0.3">
      <c r="A995" s="10" t="s">
        <v>1031</v>
      </c>
      <c r="B995" s="8" t="str">
        <f>VLOOKUP(A995,Cleaned_Customer_Names!A994:D3329,2,0)</f>
        <v>Ms.</v>
      </c>
      <c r="C995" s="8" t="str">
        <f>VLOOKUP(A995,Cleaned_Customer_Names!A994:D3329,3,0)</f>
        <v>Theresa</v>
      </c>
      <c r="D995" s="8" t="str">
        <f>VLOOKUP($A995,Cleaned_Customer_Names!$A994:$D3329,4,0)</f>
        <v>Tufaro</v>
      </c>
      <c r="E995" s="22">
        <f>VLOOKUP($A995,Cleaned_Medical_Exam!$A994:$J3329,2,0)</f>
        <v>29.83</v>
      </c>
      <c r="F995" s="24">
        <f>VLOOKUP($A995,Cleaned_Medical_Exam!$A994:$J3329,3,0)</f>
        <v>7.2</v>
      </c>
      <c r="G995" s="20" t="str">
        <f>VLOOKUP($A995,Cleaned_Medical_Exam!$A994:$J3329,4,0)</f>
        <v>Yes</v>
      </c>
      <c r="H995" s="20" t="str">
        <f>VLOOKUP($A995,Cleaned_Medical_Exam!$A994:$J3329,5,0)</f>
        <v>No</v>
      </c>
      <c r="I995" s="20" t="str">
        <f>VLOOKUP($A995,Cleaned_Medical_Exam!$A994:$J3329,6,0)</f>
        <v>No</v>
      </c>
      <c r="J995" s="48">
        <f>VLOOKUP($A995,Cleaned_Medical_Exam!$A994:$J3329,7,0)</f>
        <v>0</v>
      </c>
      <c r="K995" s="8" t="str">
        <f>VLOOKUP($A995,Cleaned_Medical_Exam!$A994:$J3329,8,0)</f>
        <v>No</v>
      </c>
      <c r="L995" s="20" t="str">
        <f>VLOOKUP($A995,Cleaned_Medical_Exam!$A994:$J3329,9,0)</f>
        <v>Overweight</v>
      </c>
      <c r="M995" s="20" t="str">
        <f>VLOOKUP($A995,Cleaned_Medical_Exam!$A994:$J3329,10,0)</f>
        <v>Diabetes</v>
      </c>
      <c r="N995" s="48">
        <f>_xlfn.XLOOKUP(A995,Cleaned_Hospital_Details!A:A,Cleaned_Hospital_Details!B:B)</f>
        <v>0</v>
      </c>
      <c r="O995" s="49">
        <f>_xlfn.XLOOKUP($A995,Cleaned_Hospital_Details!$A:$A,Cleaned_Hospital_Details!C:C)</f>
        <v>11286.54</v>
      </c>
      <c r="P995" s="8" t="str">
        <f>_xlfn.XLOOKUP($A995,Cleaned_Hospital_Details!$A:$A,Cleaned_Hospital_Details!D:D)</f>
        <v>Tier - 3</v>
      </c>
      <c r="Q995" s="8" t="str">
        <f>_xlfn.XLOOKUP($A995,Cleaned_Hospital_Details!$A:$A,Cleaned_Hospital_Details!E:E)</f>
        <v>Tier - 3</v>
      </c>
      <c r="R995" s="8" t="str">
        <f>_xlfn.XLOOKUP($A995,Cleaned_Hospital_Details!$A:$A,Cleaned_Hospital_Details!F:F)</f>
        <v>R1024</v>
      </c>
      <c r="S995" s="15">
        <f>_xlfn.XLOOKUP($A995,Cleaned_Hospital_Details!$A:$A,Cleaned_Hospital_Details!G:G)</f>
        <v>24637</v>
      </c>
      <c r="T995" s="8">
        <f>_xlfn.XLOOKUP($A995,Cleaned_Hospital_Details!$A:$A,Cleaned_Hospital_Details!H:H)</f>
        <v>55</v>
      </c>
      <c r="U995" s="8" t="str">
        <f>_xlfn.XLOOKUP($A995,Cleaned_Hospital_Details!$A:$A,Cleaned_Hospital_Details!I:I)</f>
        <v>Old</v>
      </c>
      <c r="V995" t="str">
        <f t="shared" si="15"/>
        <v>Theresa Tufaro</v>
      </c>
    </row>
    <row r="996" spans="1:22" ht="15.6" x14ac:dyDescent="0.3">
      <c r="A996" s="10" t="s">
        <v>1032</v>
      </c>
      <c r="B996" s="8" t="str">
        <f>VLOOKUP(A996,Cleaned_Customer_Names!A995:D3330,2,0)</f>
        <v>Mr.</v>
      </c>
      <c r="C996" s="8" t="str">
        <f>VLOOKUP(A996,Cleaned_Customer_Names!A995:D3330,3,0)</f>
        <v>Daniel</v>
      </c>
      <c r="D996" s="8" t="str">
        <f>VLOOKUP($A996,Cleaned_Customer_Names!$A995:$D3330,4,0)</f>
        <v>Peters</v>
      </c>
      <c r="E996" s="22">
        <f>VLOOKUP($A996,Cleaned_Medical_Exam!$A995:$J3330,2,0)</f>
        <v>28.31</v>
      </c>
      <c r="F996" s="24">
        <f>VLOOKUP($A996,Cleaned_Medical_Exam!$A995:$J3330,3,0)</f>
        <v>4.55</v>
      </c>
      <c r="G996" s="20" t="str">
        <f>VLOOKUP($A996,Cleaned_Medical_Exam!$A995:$J3330,4,0)</f>
        <v>No</v>
      </c>
      <c r="H996" s="20" t="str">
        <f>VLOOKUP($A996,Cleaned_Medical_Exam!$A995:$J3330,5,0)</f>
        <v>Yes</v>
      </c>
      <c r="I996" s="20" t="str">
        <f>VLOOKUP($A996,Cleaned_Medical_Exam!$A995:$J3330,6,0)</f>
        <v>No</v>
      </c>
      <c r="J996" s="48">
        <f>VLOOKUP($A996,Cleaned_Medical_Exam!$A995:$J3330,7,0)</f>
        <v>1</v>
      </c>
      <c r="K996" s="8" t="str">
        <f>VLOOKUP($A996,Cleaned_Medical_Exam!$A995:$J3330,8,0)</f>
        <v>No</v>
      </c>
      <c r="L996" s="20" t="str">
        <f>VLOOKUP($A996,Cleaned_Medical_Exam!$A995:$J3330,9,0)</f>
        <v>Overweight</v>
      </c>
      <c r="M996" s="20" t="str">
        <f>VLOOKUP($A996,Cleaned_Medical_Exam!$A995:$J3330,10,0)</f>
        <v>Normal</v>
      </c>
      <c r="N996" s="48">
        <f>_xlfn.XLOOKUP(A996,Cleaned_Hospital_Details!A:A,Cleaned_Hospital_Details!B:B)</f>
        <v>1</v>
      </c>
      <c r="O996" s="49">
        <f>_xlfn.XLOOKUP($A996,Cleaned_Hospital_Details!$A:$A,Cleaned_Hospital_Details!C:C)</f>
        <v>11272.33</v>
      </c>
      <c r="P996" s="8" t="str">
        <f>_xlfn.XLOOKUP($A996,Cleaned_Hospital_Details!$A:$A,Cleaned_Hospital_Details!D:D)</f>
        <v>Tier - 3</v>
      </c>
      <c r="Q996" s="8" t="str">
        <f>_xlfn.XLOOKUP($A996,Cleaned_Hospital_Details!$A:$A,Cleaned_Hospital_Details!E:E)</f>
        <v>Tier - 2</v>
      </c>
      <c r="R996" s="8" t="str">
        <f>_xlfn.XLOOKUP($A996,Cleaned_Hospital_Details!$A:$A,Cleaned_Hospital_Details!F:F)</f>
        <v>R1019</v>
      </c>
      <c r="S996" s="15">
        <f>_xlfn.XLOOKUP($A996,Cleaned_Hospital_Details!$A:$A,Cleaned_Hospital_Details!G:G)</f>
        <v>38264</v>
      </c>
      <c r="T996" s="8">
        <f>_xlfn.XLOOKUP($A996,Cleaned_Hospital_Details!$A:$A,Cleaned_Hospital_Details!H:H)</f>
        <v>18</v>
      </c>
      <c r="U996" s="8" t="str">
        <f>_xlfn.XLOOKUP($A996,Cleaned_Hospital_Details!$A:$A,Cleaned_Hospital_Details!I:I)</f>
        <v>Child</v>
      </c>
      <c r="V996" t="str">
        <f t="shared" si="15"/>
        <v>Daniel Peters</v>
      </c>
    </row>
    <row r="997" spans="1:22" ht="15.6" x14ac:dyDescent="0.3">
      <c r="A997" s="10" t="s">
        <v>1033</v>
      </c>
      <c r="B997" s="8" t="str">
        <f>VLOOKUP(A997,Cleaned_Customer_Names!A996:D3331,2,0)</f>
        <v>Mrs.</v>
      </c>
      <c r="C997" s="8" t="str">
        <f>VLOOKUP(A997,Cleaned_Customer_Names!A996:D3331,3,0)</f>
        <v>Courtney</v>
      </c>
      <c r="D997" s="8" t="str">
        <f>VLOOKUP($A997,Cleaned_Customer_Names!$A996:$D3331,4,0)</f>
        <v>Susedik</v>
      </c>
      <c r="E997" s="22">
        <f>VLOOKUP($A997,Cleaned_Medical_Exam!$A996:$J3331,2,0)</f>
        <v>29.79</v>
      </c>
      <c r="F997" s="24">
        <f>VLOOKUP($A997,Cleaned_Medical_Exam!$A996:$J3331,3,0)</f>
        <v>9.0299999999999994</v>
      </c>
      <c r="G997" s="20" t="str">
        <f>VLOOKUP($A997,Cleaned_Medical_Exam!$A996:$J3331,4,0)</f>
        <v>No</v>
      </c>
      <c r="H997" s="20" t="str">
        <f>VLOOKUP($A997,Cleaned_Medical_Exam!$A996:$J3331,5,0)</f>
        <v>No</v>
      </c>
      <c r="I997" s="20" t="str">
        <f>VLOOKUP($A997,Cleaned_Medical_Exam!$A996:$J3331,6,0)</f>
        <v>No</v>
      </c>
      <c r="J997" s="48">
        <f>VLOOKUP($A997,Cleaned_Medical_Exam!$A996:$J3331,7,0)</f>
        <v>0</v>
      </c>
      <c r="K997" s="8" t="str">
        <f>VLOOKUP($A997,Cleaned_Medical_Exam!$A996:$J3331,8,0)</f>
        <v>No</v>
      </c>
      <c r="L997" s="20" t="str">
        <f>VLOOKUP($A997,Cleaned_Medical_Exam!$A996:$J3331,9,0)</f>
        <v>Overweight</v>
      </c>
      <c r="M997" s="20" t="str">
        <f>VLOOKUP($A997,Cleaned_Medical_Exam!$A996:$J3331,10,0)</f>
        <v>Diabetes</v>
      </c>
      <c r="N997" s="48">
        <f>_xlfn.XLOOKUP(A997,Cleaned_Hospital_Details!A:A,Cleaned_Hospital_Details!B:B)</f>
        <v>0</v>
      </c>
      <c r="O997" s="49">
        <f>_xlfn.XLOOKUP($A997,Cleaned_Hospital_Details!$A:$A,Cleaned_Hospital_Details!C:C)</f>
        <v>11265.71</v>
      </c>
      <c r="P997" s="8" t="str">
        <f>_xlfn.XLOOKUP($A997,Cleaned_Hospital_Details!$A:$A,Cleaned_Hospital_Details!D:D)</f>
        <v>Tier - 3</v>
      </c>
      <c r="Q997" s="8" t="str">
        <f>_xlfn.XLOOKUP($A997,Cleaned_Hospital_Details!$A:$A,Cleaned_Hospital_Details!E:E)</f>
        <v>Tier - 1</v>
      </c>
      <c r="R997" s="8" t="str">
        <f>_xlfn.XLOOKUP($A997,Cleaned_Hospital_Details!$A:$A,Cleaned_Hospital_Details!F:F)</f>
        <v>R1025</v>
      </c>
      <c r="S997" s="15">
        <f>_xlfn.XLOOKUP($A997,Cleaned_Hospital_Details!$A:$A,Cleaned_Hospital_Details!G:G)</f>
        <v>26293</v>
      </c>
      <c r="T997" s="8">
        <f>_xlfn.XLOOKUP($A997,Cleaned_Hospital_Details!$A:$A,Cleaned_Hospital_Details!H:H)</f>
        <v>51</v>
      </c>
      <c r="U997" s="8" t="str">
        <f>_xlfn.XLOOKUP($A997,Cleaned_Hospital_Details!$A:$A,Cleaned_Hospital_Details!I:I)</f>
        <v>Adult</v>
      </c>
      <c r="V997" t="str">
        <f t="shared" si="15"/>
        <v>Courtney Susedik</v>
      </c>
    </row>
    <row r="998" spans="1:22" ht="15.6" x14ac:dyDescent="0.3">
      <c r="A998" s="10" t="s">
        <v>1034</v>
      </c>
      <c r="B998" s="8" t="str">
        <f>VLOOKUP(A998,Cleaned_Customer_Names!A997:D3332,2,0)</f>
        <v>Mr.</v>
      </c>
      <c r="C998" s="8" t="str">
        <f>VLOOKUP(A998,Cleaned_Customer_Names!A997:D3332,3,0)</f>
        <v>Jose</v>
      </c>
      <c r="D998" s="8" t="str">
        <f>VLOOKUP($A998,Cleaned_Customer_Names!$A997:$D3332,4,0)</f>
        <v>Garcia</v>
      </c>
      <c r="E998" s="22">
        <f>VLOOKUP($A998,Cleaned_Medical_Exam!$A997:$J3332,2,0)</f>
        <v>36.6</v>
      </c>
      <c r="F998" s="24">
        <f>VLOOKUP($A998,Cleaned_Medical_Exam!$A997:$J3332,3,0)</f>
        <v>5.2</v>
      </c>
      <c r="G998" s="20" t="str">
        <f>VLOOKUP($A998,Cleaned_Medical_Exam!$A997:$J3332,4,0)</f>
        <v>Yes</v>
      </c>
      <c r="H998" s="20" t="str">
        <f>VLOOKUP($A998,Cleaned_Medical_Exam!$A997:$J3332,5,0)</f>
        <v>No</v>
      </c>
      <c r="I998" s="20" t="str">
        <f>VLOOKUP($A998,Cleaned_Medical_Exam!$A997:$J3332,6,0)</f>
        <v>Yes</v>
      </c>
      <c r="J998" s="48">
        <f>VLOOKUP($A998,Cleaned_Medical_Exam!$A997:$J3332,7,0)</f>
        <v>1</v>
      </c>
      <c r="K998" s="8" t="str">
        <f>VLOOKUP($A998,Cleaned_Medical_Exam!$A997:$J3332,8,0)</f>
        <v>No</v>
      </c>
      <c r="L998" s="20" t="str">
        <f>VLOOKUP($A998,Cleaned_Medical_Exam!$A997:$J3332,9,0)</f>
        <v>Obesity</v>
      </c>
      <c r="M998" s="20" t="str">
        <f>VLOOKUP($A998,Cleaned_Medical_Exam!$A997:$J3332,10,0)</f>
        <v>Normal</v>
      </c>
      <c r="N998" s="48">
        <f>_xlfn.XLOOKUP(A998,Cleaned_Hospital_Details!A:A,Cleaned_Hospital_Details!B:B)</f>
        <v>3</v>
      </c>
      <c r="O998" s="49">
        <f>_xlfn.XLOOKUP($A998,Cleaned_Hospital_Details!$A:$A,Cleaned_Hospital_Details!C:C)</f>
        <v>11264.54</v>
      </c>
      <c r="P998" s="8" t="str">
        <f>_xlfn.XLOOKUP($A998,Cleaned_Hospital_Details!$A:$A,Cleaned_Hospital_Details!D:D)</f>
        <v>Tier - 3</v>
      </c>
      <c r="Q998" s="8" t="str">
        <f>_xlfn.XLOOKUP($A998,Cleaned_Hospital_Details!$A:$A,Cleaned_Hospital_Details!E:E)</f>
        <v>Tier - 2</v>
      </c>
      <c r="R998" s="8" t="str">
        <f>_xlfn.XLOOKUP($A998,Cleaned_Hospital_Details!$A:$A,Cleaned_Hospital_Details!F:F)</f>
        <v>R1011</v>
      </c>
      <c r="S998" s="15">
        <f>_xlfn.XLOOKUP($A998,Cleaned_Hospital_Details!$A:$A,Cleaned_Hospital_Details!G:G)</f>
        <v>25487</v>
      </c>
      <c r="T998" s="8">
        <f>_xlfn.XLOOKUP($A998,Cleaned_Hospital_Details!$A:$A,Cleaned_Hospital_Details!H:H)</f>
        <v>53</v>
      </c>
      <c r="U998" s="8" t="str">
        <f>_xlfn.XLOOKUP($A998,Cleaned_Hospital_Details!$A:$A,Cleaned_Hospital_Details!I:I)</f>
        <v>Adult</v>
      </c>
      <c r="V998" t="str">
        <f t="shared" si="15"/>
        <v>Jose Garcia</v>
      </c>
    </row>
    <row r="999" spans="1:22" ht="15.6" x14ac:dyDescent="0.3">
      <c r="A999" s="10" t="s">
        <v>1035</v>
      </c>
      <c r="B999" s="8" t="str">
        <f>VLOOKUP(A999,Cleaned_Customer_Names!A998:D3333,2,0)</f>
        <v>Mrs.</v>
      </c>
      <c r="C999" s="8" t="str">
        <f>VLOOKUP(A999,Cleaned_Customer_Names!A998:D3333,3,0)</f>
        <v>Lauren</v>
      </c>
      <c r="D999" s="8" t="str">
        <f>VLOOKUP($A999,Cleaned_Customer_Names!$A998:$D3333,4,0)</f>
        <v>Deady</v>
      </c>
      <c r="E999" s="22">
        <f>VLOOKUP($A999,Cleaned_Medical_Exam!$A998:$J3333,2,0)</f>
        <v>35.93</v>
      </c>
      <c r="F999" s="24">
        <f>VLOOKUP($A999,Cleaned_Medical_Exam!$A998:$J3333,3,0)</f>
        <v>8.3000000000000007</v>
      </c>
      <c r="G999" s="20" t="str">
        <f>VLOOKUP($A999,Cleaned_Medical_Exam!$A998:$J3333,4,0)</f>
        <v>Yes</v>
      </c>
      <c r="H999" s="20" t="str">
        <f>VLOOKUP($A999,Cleaned_Medical_Exam!$A998:$J3333,5,0)</f>
        <v>No</v>
      </c>
      <c r="I999" s="20" t="str">
        <f>VLOOKUP($A999,Cleaned_Medical_Exam!$A998:$J3333,6,0)</f>
        <v>No</v>
      </c>
      <c r="J999" s="48">
        <f>VLOOKUP($A999,Cleaned_Medical_Exam!$A998:$J3333,7,0)</f>
        <v>0</v>
      </c>
      <c r="K999" s="8" t="str">
        <f>VLOOKUP($A999,Cleaned_Medical_Exam!$A998:$J3333,8,0)</f>
        <v>No</v>
      </c>
      <c r="L999" s="20" t="str">
        <f>VLOOKUP($A999,Cleaned_Medical_Exam!$A998:$J3333,9,0)</f>
        <v>Obesity</v>
      </c>
      <c r="M999" s="20" t="str">
        <f>VLOOKUP($A999,Cleaned_Medical_Exam!$A998:$J3333,10,0)</f>
        <v>Diabetes</v>
      </c>
      <c r="N999" s="48">
        <f>_xlfn.XLOOKUP(A999,Cleaned_Hospital_Details!A:A,Cleaned_Hospital_Details!B:B)</f>
        <v>1</v>
      </c>
      <c r="O999" s="49">
        <f>_xlfn.XLOOKUP($A999,Cleaned_Hospital_Details!$A:$A,Cleaned_Hospital_Details!C:C)</f>
        <v>11255.29</v>
      </c>
      <c r="P999" s="8" t="str">
        <f>_xlfn.XLOOKUP($A999,Cleaned_Hospital_Details!$A:$A,Cleaned_Hospital_Details!D:D)</f>
        <v>Tier - 3</v>
      </c>
      <c r="Q999" s="8" t="str">
        <f>_xlfn.XLOOKUP($A999,Cleaned_Hospital_Details!$A:$A,Cleaned_Hospital_Details!E:E)</f>
        <v>Tier - 1</v>
      </c>
      <c r="R999" s="8" t="str">
        <f>_xlfn.XLOOKUP($A999,Cleaned_Hospital_Details!$A:$A,Cleaned_Hospital_Details!F:F)</f>
        <v>R1026</v>
      </c>
      <c r="S999" s="15">
        <f>_xlfn.XLOOKUP($A999,Cleaned_Hospital_Details!$A:$A,Cleaned_Hospital_Details!G:G)</f>
        <v>29861</v>
      </c>
      <c r="T999" s="8">
        <f>_xlfn.XLOOKUP($A999,Cleaned_Hospital_Details!$A:$A,Cleaned_Hospital_Details!H:H)</f>
        <v>41</v>
      </c>
      <c r="U999" s="8" t="str">
        <f>_xlfn.XLOOKUP($A999,Cleaned_Hospital_Details!$A:$A,Cleaned_Hospital_Details!I:I)</f>
        <v>Adult</v>
      </c>
      <c r="V999" t="str">
        <f t="shared" si="15"/>
        <v>Lauren Deady</v>
      </c>
    </row>
    <row r="1000" spans="1:22" ht="15.6" x14ac:dyDescent="0.3">
      <c r="A1000" s="10" t="s">
        <v>1036</v>
      </c>
      <c r="B1000" s="8" t="str">
        <f>VLOOKUP(A1000,Cleaned_Customer_Names!A999:D3334,2,0)</f>
        <v>Mr.</v>
      </c>
      <c r="C1000" s="8" t="str">
        <f>VLOOKUP(A1000,Cleaned_Customer_Names!A999:D3334,3,0)</f>
        <v>Jonathon</v>
      </c>
      <c r="D1000" s="8" t="str">
        <f>VLOOKUP($A1000,Cleaned_Customer_Names!$A999:$D3334,4,0)</f>
        <v>Campbell</v>
      </c>
      <c r="E1000" s="22">
        <f>VLOOKUP($A1000,Cleaned_Medical_Exam!$A999:$J3334,2,0)</f>
        <v>28.6</v>
      </c>
      <c r="F1000" s="24">
        <f>VLOOKUP($A1000,Cleaned_Medical_Exam!$A999:$J3334,3,0)</f>
        <v>5.56</v>
      </c>
      <c r="G1000" s="20" t="str">
        <f>VLOOKUP($A1000,Cleaned_Medical_Exam!$A999:$J3334,4,0)</f>
        <v>Yes</v>
      </c>
      <c r="H1000" s="20" t="str">
        <f>VLOOKUP($A1000,Cleaned_Medical_Exam!$A999:$J3334,5,0)</f>
        <v>No</v>
      </c>
      <c r="I1000" s="20" t="str">
        <f>VLOOKUP($A1000,Cleaned_Medical_Exam!$A999:$J3334,6,0)</f>
        <v>Yes</v>
      </c>
      <c r="J1000" s="48">
        <f>VLOOKUP($A1000,Cleaned_Medical_Exam!$A999:$J3334,7,0)</f>
        <v>1</v>
      </c>
      <c r="K1000" s="8" t="str">
        <f>VLOOKUP($A1000,Cleaned_Medical_Exam!$A999:$J3334,8,0)</f>
        <v>No</v>
      </c>
      <c r="L1000" s="20" t="str">
        <f>VLOOKUP($A1000,Cleaned_Medical_Exam!$A999:$J3334,9,0)</f>
        <v>Overweight</v>
      </c>
      <c r="M1000" s="20" t="str">
        <f>VLOOKUP($A1000,Cleaned_Medical_Exam!$A999:$J3334,10,0)</f>
        <v>Normal</v>
      </c>
      <c r="N1000" s="48">
        <f>_xlfn.XLOOKUP(A1000,Cleaned_Hospital_Details!A:A,Cleaned_Hospital_Details!B:B)</f>
        <v>3</v>
      </c>
      <c r="O1000" s="49">
        <f>_xlfn.XLOOKUP($A1000,Cleaned_Hospital_Details!$A:$A,Cleaned_Hospital_Details!C:C)</f>
        <v>11253.42</v>
      </c>
      <c r="P1000" s="8" t="str">
        <f>_xlfn.XLOOKUP($A1000,Cleaned_Hospital_Details!$A:$A,Cleaned_Hospital_Details!D:D)</f>
        <v>Tier - 3</v>
      </c>
      <c r="Q1000" s="8" t="str">
        <f>_xlfn.XLOOKUP($A1000,Cleaned_Hospital_Details!$A:$A,Cleaned_Hospital_Details!E:E)</f>
        <v>Tier - 1</v>
      </c>
      <c r="R1000" s="8" t="str">
        <f>_xlfn.XLOOKUP($A1000,Cleaned_Hospital_Details!$A:$A,Cleaned_Hospital_Details!F:F)</f>
        <v>R1011</v>
      </c>
      <c r="S1000" s="15">
        <f>_xlfn.XLOOKUP($A1000,Cleaned_Hospital_Details!$A:$A,Cleaned_Hospital_Details!G:G)</f>
        <v>25435</v>
      </c>
      <c r="T1000" s="8">
        <f>_xlfn.XLOOKUP($A1000,Cleaned_Hospital_Details!$A:$A,Cleaned_Hospital_Details!H:H)</f>
        <v>53</v>
      </c>
      <c r="U1000" s="8" t="str">
        <f>_xlfn.XLOOKUP($A1000,Cleaned_Hospital_Details!$A:$A,Cleaned_Hospital_Details!I:I)</f>
        <v>Adult</v>
      </c>
      <c r="V1000" t="str">
        <f t="shared" si="15"/>
        <v>Jonathon Campbell</v>
      </c>
    </row>
    <row r="1001" spans="1:22" ht="15.6" x14ac:dyDescent="0.3">
      <c r="A1001" s="10" t="s">
        <v>1037</v>
      </c>
      <c r="B1001" s="8" t="str">
        <f>VLOOKUP(A1001,Cleaned_Customer_Names!A1000:D3335,2,0)</f>
        <v>Mrs.</v>
      </c>
      <c r="C1001" s="8" t="str">
        <f>VLOOKUP(A1001,Cleaned_Customer_Names!A1000:D3335,3,0)</f>
        <v>Stephanie</v>
      </c>
      <c r="D1001" s="8" t="str">
        <f>VLOOKUP($A1001,Cleaned_Customer_Names!$A1000:$D3335,4,0)</f>
        <v>Schaefer</v>
      </c>
      <c r="E1001" s="22">
        <f>VLOOKUP($A1001,Cleaned_Medical_Exam!$A1000:$J3335,2,0)</f>
        <v>39.17</v>
      </c>
      <c r="F1001" s="24">
        <f>VLOOKUP($A1001,Cleaned_Medical_Exam!$A1000:$J3335,3,0)</f>
        <v>4.1500000000000004</v>
      </c>
      <c r="G1001" s="20" t="str">
        <f>VLOOKUP($A1001,Cleaned_Medical_Exam!$A1000:$J3335,4,0)</f>
        <v>No</v>
      </c>
      <c r="H1001" s="20" t="str">
        <f>VLOOKUP($A1001,Cleaned_Medical_Exam!$A1000:$J3335,5,0)</f>
        <v>No</v>
      </c>
      <c r="I1001" s="20" t="str">
        <f>VLOOKUP($A1001,Cleaned_Medical_Exam!$A1000:$J3335,6,0)</f>
        <v>No</v>
      </c>
      <c r="J1001" s="48">
        <f>VLOOKUP($A1001,Cleaned_Medical_Exam!$A1000:$J3335,7,0)</f>
        <v>0</v>
      </c>
      <c r="K1001" s="8" t="str">
        <f>VLOOKUP($A1001,Cleaned_Medical_Exam!$A1000:$J3335,8,0)</f>
        <v>No</v>
      </c>
      <c r="L1001" s="20" t="str">
        <f>VLOOKUP($A1001,Cleaned_Medical_Exam!$A1000:$J3335,9,0)</f>
        <v>Obesity</v>
      </c>
      <c r="M1001" s="20" t="str">
        <f>VLOOKUP($A1001,Cleaned_Medical_Exam!$A1000:$J3335,10,0)</f>
        <v>Normal</v>
      </c>
      <c r="N1001" s="48">
        <f>_xlfn.XLOOKUP(A1001,Cleaned_Hospital_Details!A:A,Cleaned_Hospital_Details!B:B)</f>
        <v>3</v>
      </c>
      <c r="O1001" s="49">
        <f>_xlfn.XLOOKUP($A1001,Cleaned_Hospital_Details!$A:$A,Cleaned_Hospital_Details!C:C)</f>
        <v>11250.43</v>
      </c>
      <c r="P1001" s="8" t="str">
        <f>_xlfn.XLOOKUP($A1001,Cleaned_Hospital_Details!$A:$A,Cleaned_Hospital_Details!D:D)</f>
        <v>Tier - 3</v>
      </c>
      <c r="Q1001" s="8" t="str">
        <f>_xlfn.XLOOKUP($A1001,Cleaned_Hospital_Details!$A:$A,Cleaned_Hospital_Details!E:E)</f>
        <v>Tier - 2</v>
      </c>
      <c r="R1001" s="8" t="str">
        <f>_xlfn.XLOOKUP($A1001,Cleaned_Hospital_Details!$A:$A,Cleaned_Hospital_Details!F:F)</f>
        <v>R1026</v>
      </c>
      <c r="S1001" s="15">
        <f>_xlfn.XLOOKUP($A1001,Cleaned_Hospital_Details!$A:$A,Cleaned_Hospital_Details!G:G)</f>
        <v>32859</v>
      </c>
      <c r="T1001" s="8">
        <f>_xlfn.XLOOKUP($A1001,Cleaned_Hospital_Details!$A:$A,Cleaned_Hospital_Details!H:H)</f>
        <v>33</v>
      </c>
      <c r="U1001" s="8" t="str">
        <f>_xlfn.XLOOKUP($A1001,Cleaned_Hospital_Details!$A:$A,Cleaned_Hospital_Details!I:I)</f>
        <v>Adult</v>
      </c>
      <c r="V1001" t="str">
        <f t="shared" si="15"/>
        <v>Stephanie Schaefer</v>
      </c>
    </row>
    <row r="1002" spans="1:22" ht="15.6" x14ac:dyDescent="0.3">
      <c r="A1002" s="10" t="s">
        <v>1038</v>
      </c>
      <c r="B1002" s="8" t="str">
        <f>VLOOKUP(A1002,Cleaned_Customer_Names!A1001:D3336,2,0)</f>
        <v>Mr.</v>
      </c>
      <c r="C1002" s="8" t="str">
        <f>VLOOKUP(A1002,Cleaned_Customer_Names!A1001:D3336,3,0)</f>
        <v>Patrick</v>
      </c>
      <c r="D1002" s="8" t="str">
        <f>VLOOKUP($A1002,Cleaned_Customer_Names!$A1001:$D3336,4,0)</f>
        <v>D'Alessandro</v>
      </c>
      <c r="E1002" s="22">
        <f>VLOOKUP($A1002,Cleaned_Medical_Exam!$A1001:$J3336,2,0)</f>
        <v>26.41</v>
      </c>
      <c r="F1002" s="24">
        <f>VLOOKUP($A1002,Cleaned_Medical_Exam!$A1001:$J3336,3,0)</f>
        <v>5.99</v>
      </c>
      <c r="G1002" s="20" t="str">
        <f>VLOOKUP($A1002,Cleaned_Medical_Exam!$A1001:$J3336,4,0)</f>
        <v>Yes</v>
      </c>
      <c r="H1002" s="20" t="str">
        <f>VLOOKUP($A1002,Cleaned_Medical_Exam!$A1001:$J3336,5,0)</f>
        <v>No</v>
      </c>
      <c r="I1002" s="20" t="str">
        <f>VLOOKUP($A1002,Cleaned_Medical_Exam!$A1001:$J3336,6,0)</f>
        <v>Yes</v>
      </c>
      <c r="J1002" s="48">
        <f>VLOOKUP($A1002,Cleaned_Medical_Exam!$A1001:$J3336,7,0)</f>
        <v>1</v>
      </c>
      <c r="K1002" s="8" t="str">
        <f>VLOOKUP($A1002,Cleaned_Medical_Exam!$A1001:$J3336,8,0)</f>
        <v>No</v>
      </c>
      <c r="L1002" s="20" t="str">
        <f>VLOOKUP($A1002,Cleaned_Medical_Exam!$A1001:$J3336,9,0)</f>
        <v>Overweight</v>
      </c>
      <c r="M1002" s="20" t="str">
        <f>VLOOKUP($A1002,Cleaned_Medical_Exam!$A1001:$J3336,10,0)</f>
        <v>Prediabetes</v>
      </c>
      <c r="N1002" s="48">
        <f>_xlfn.XLOOKUP(A1002,Cleaned_Hospital_Details!A:A,Cleaned_Hospital_Details!B:B)</f>
        <v>2</v>
      </c>
      <c r="O1002" s="49">
        <f>_xlfn.XLOOKUP($A1002,Cleaned_Hospital_Details!$A:$A,Cleaned_Hospital_Details!C:C)</f>
        <v>11244.38</v>
      </c>
      <c r="P1002" s="8" t="str">
        <f>_xlfn.XLOOKUP($A1002,Cleaned_Hospital_Details!$A:$A,Cleaned_Hospital_Details!D:D)</f>
        <v>Tier - 3</v>
      </c>
      <c r="Q1002" s="8" t="str">
        <f>_xlfn.XLOOKUP($A1002,Cleaned_Hospital_Details!$A:$A,Cleaned_Hospital_Details!E:E)</f>
        <v>Tier - 1</v>
      </c>
      <c r="R1002" s="8" t="str">
        <f>_xlfn.XLOOKUP($A1002,Cleaned_Hospital_Details!$A:$A,Cleaned_Hospital_Details!F:F)</f>
        <v>R1016</v>
      </c>
      <c r="S1002" s="15">
        <f>_xlfn.XLOOKUP($A1002,Cleaned_Hospital_Details!$A:$A,Cleaned_Hospital_Details!G:G)</f>
        <v>25567</v>
      </c>
      <c r="T1002" s="8">
        <f>_xlfn.XLOOKUP($A1002,Cleaned_Hospital_Details!$A:$A,Cleaned_Hospital_Details!H:H)</f>
        <v>53</v>
      </c>
      <c r="U1002" s="8" t="str">
        <f>_xlfn.XLOOKUP($A1002,Cleaned_Hospital_Details!$A:$A,Cleaned_Hospital_Details!I:I)</f>
        <v>Adult</v>
      </c>
      <c r="V1002" t="str">
        <f t="shared" si="15"/>
        <v>Patrick D'Alessandro</v>
      </c>
    </row>
    <row r="1003" spans="1:22" ht="15.6" x14ac:dyDescent="0.3">
      <c r="A1003" s="10" t="s">
        <v>1039</v>
      </c>
      <c r="B1003" s="8" t="str">
        <f>VLOOKUP(A1003,Cleaned_Customer_Names!A1002:D3337,2,0)</f>
        <v>Mrs.</v>
      </c>
      <c r="C1003" s="8" t="str">
        <f>VLOOKUP(A1003,Cleaned_Customer_Names!A1002:D3337,3,0)</f>
        <v>Krista</v>
      </c>
      <c r="D1003" s="8" t="str">
        <f>VLOOKUP($A1003,Cleaned_Customer_Names!$A1002:$D3337,4,0)</f>
        <v>Wyss</v>
      </c>
      <c r="E1003" s="22">
        <f>VLOOKUP($A1003,Cleaned_Medical_Exam!$A1002:$J3337,2,0)</f>
        <v>30.63</v>
      </c>
      <c r="F1003" s="24">
        <f>VLOOKUP($A1003,Cleaned_Medical_Exam!$A1002:$J3337,3,0)</f>
        <v>5.8</v>
      </c>
      <c r="G1003" s="20" t="str">
        <f>VLOOKUP($A1003,Cleaned_Medical_Exam!$A1002:$J3337,4,0)</f>
        <v>Yes</v>
      </c>
      <c r="H1003" s="20" t="str">
        <f>VLOOKUP($A1003,Cleaned_Medical_Exam!$A1002:$J3337,5,0)</f>
        <v>No</v>
      </c>
      <c r="I1003" s="20" t="str">
        <f>VLOOKUP($A1003,Cleaned_Medical_Exam!$A1002:$J3337,6,0)</f>
        <v>No</v>
      </c>
      <c r="J1003" s="48">
        <f>VLOOKUP($A1003,Cleaned_Medical_Exam!$A1002:$J3337,7,0)</f>
        <v>0</v>
      </c>
      <c r="K1003" s="8" t="str">
        <f>VLOOKUP($A1003,Cleaned_Medical_Exam!$A1002:$J3337,8,0)</f>
        <v>No</v>
      </c>
      <c r="L1003" s="20" t="str">
        <f>VLOOKUP($A1003,Cleaned_Medical_Exam!$A1002:$J3337,9,0)</f>
        <v>Obesity</v>
      </c>
      <c r="M1003" s="20" t="str">
        <f>VLOOKUP($A1003,Cleaned_Medical_Exam!$A1002:$J3337,10,0)</f>
        <v>Prediabetes</v>
      </c>
      <c r="N1003" s="48">
        <f>_xlfn.XLOOKUP(A1003,Cleaned_Hospital_Details!A:A,Cleaned_Hospital_Details!B:B)</f>
        <v>2</v>
      </c>
      <c r="O1003" s="49">
        <f>_xlfn.XLOOKUP($A1003,Cleaned_Hospital_Details!$A:$A,Cleaned_Hospital_Details!C:C)</f>
        <v>11217.35</v>
      </c>
      <c r="P1003" s="8" t="str">
        <f>_xlfn.XLOOKUP($A1003,Cleaned_Hospital_Details!$A:$A,Cleaned_Hospital_Details!D:D)</f>
        <v>Tier - 3</v>
      </c>
      <c r="Q1003" s="8" t="str">
        <f>_xlfn.XLOOKUP($A1003,Cleaned_Hospital_Details!$A:$A,Cleaned_Hospital_Details!E:E)</f>
        <v>Tier - 2</v>
      </c>
      <c r="R1003" s="8" t="str">
        <f>_xlfn.XLOOKUP($A1003,Cleaned_Hospital_Details!$A:$A,Cleaned_Hospital_Details!F:F)</f>
        <v>R1025</v>
      </c>
      <c r="S1003" s="15">
        <f>_xlfn.XLOOKUP($A1003,Cleaned_Hospital_Details!$A:$A,Cleaned_Hospital_Details!G:G)</f>
        <v>27939</v>
      </c>
      <c r="T1003" s="8">
        <f>_xlfn.XLOOKUP($A1003,Cleaned_Hospital_Details!$A:$A,Cleaned_Hospital_Details!H:H)</f>
        <v>46</v>
      </c>
      <c r="U1003" s="8" t="str">
        <f>_xlfn.XLOOKUP($A1003,Cleaned_Hospital_Details!$A:$A,Cleaned_Hospital_Details!I:I)</f>
        <v>Adult</v>
      </c>
      <c r="V1003" t="str">
        <f t="shared" si="15"/>
        <v>Krista Wyss</v>
      </c>
    </row>
    <row r="1004" spans="1:22" ht="15.6" x14ac:dyDescent="0.3">
      <c r="A1004" s="10" t="s">
        <v>1040</v>
      </c>
      <c r="B1004" s="8" t="str">
        <f>VLOOKUP(A1004,Cleaned_Customer_Names!A1003:D3338,2,0)</f>
        <v>Ms.</v>
      </c>
      <c r="C1004" s="8" t="str">
        <f>VLOOKUP(A1004,Cleaned_Customer_Names!A1003:D3338,3,0)</f>
        <v>Jenessa</v>
      </c>
      <c r="D1004" s="8" t="str">
        <f>VLOOKUP($A1004,Cleaned_Customer_Names!$A1003:$D3338,4,0)</f>
        <v>Rose</v>
      </c>
      <c r="E1004" s="22">
        <f>VLOOKUP($A1004,Cleaned_Medical_Exam!$A1003:$J3338,2,0)</f>
        <v>31.73</v>
      </c>
      <c r="F1004" s="24">
        <f>VLOOKUP($A1004,Cleaned_Medical_Exam!$A1003:$J3338,3,0)</f>
        <v>7.32</v>
      </c>
      <c r="G1004" s="20" t="str">
        <f>VLOOKUP($A1004,Cleaned_Medical_Exam!$A1003:$J3338,4,0)</f>
        <v>Yes</v>
      </c>
      <c r="H1004" s="20" t="str">
        <f>VLOOKUP($A1004,Cleaned_Medical_Exam!$A1003:$J3338,5,0)</f>
        <v>No</v>
      </c>
      <c r="I1004" s="20" t="str">
        <f>VLOOKUP($A1004,Cleaned_Medical_Exam!$A1003:$J3338,6,0)</f>
        <v>No</v>
      </c>
      <c r="J1004" s="48">
        <f>VLOOKUP($A1004,Cleaned_Medical_Exam!$A1003:$J3338,7,0)</f>
        <v>2</v>
      </c>
      <c r="K1004" s="8" t="str">
        <f>VLOOKUP($A1004,Cleaned_Medical_Exam!$A1003:$J3338,8,0)</f>
        <v>No</v>
      </c>
      <c r="L1004" s="20" t="str">
        <f>VLOOKUP($A1004,Cleaned_Medical_Exam!$A1003:$J3338,9,0)</f>
        <v>Obesity</v>
      </c>
      <c r="M1004" s="20" t="str">
        <f>VLOOKUP($A1004,Cleaned_Medical_Exam!$A1003:$J3338,10,0)</f>
        <v>Diabetes</v>
      </c>
      <c r="N1004" s="48">
        <f>_xlfn.XLOOKUP(A1004,Cleaned_Hospital_Details!A:A,Cleaned_Hospital_Details!B:B)</f>
        <v>2</v>
      </c>
      <c r="O1004" s="49">
        <f>_xlfn.XLOOKUP($A1004,Cleaned_Hospital_Details!$A:$A,Cleaned_Hospital_Details!C:C)</f>
        <v>11187.66</v>
      </c>
      <c r="P1004" s="8" t="str">
        <f>_xlfn.XLOOKUP($A1004,Cleaned_Hospital_Details!$A:$A,Cleaned_Hospital_Details!D:D)</f>
        <v>Tier - 3</v>
      </c>
      <c r="Q1004" s="8" t="str">
        <f>_xlfn.XLOOKUP($A1004,Cleaned_Hospital_Details!$A:$A,Cleaned_Hospital_Details!E:E)</f>
        <v>Tier - 2</v>
      </c>
      <c r="R1004" s="8" t="str">
        <f>_xlfn.XLOOKUP($A1004,Cleaned_Hospital_Details!$A:$A,Cleaned_Hospital_Details!F:F)</f>
        <v>R1012</v>
      </c>
      <c r="S1004" s="15">
        <f>_xlfn.XLOOKUP($A1004,Cleaned_Hospital_Details!$A:$A,Cleaned_Hospital_Details!G:G)</f>
        <v>25733</v>
      </c>
      <c r="T1004" s="8">
        <f>_xlfn.XLOOKUP($A1004,Cleaned_Hospital_Details!$A:$A,Cleaned_Hospital_Details!H:H)</f>
        <v>52</v>
      </c>
      <c r="U1004" s="8" t="str">
        <f>_xlfn.XLOOKUP($A1004,Cleaned_Hospital_Details!$A:$A,Cleaned_Hospital_Details!I:I)</f>
        <v>Adult</v>
      </c>
      <c r="V1004" t="str">
        <f t="shared" si="15"/>
        <v>Jenessa Rose</v>
      </c>
    </row>
    <row r="1005" spans="1:22" ht="15.6" x14ac:dyDescent="0.3">
      <c r="A1005" s="10" t="s">
        <v>1041</v>
      </c>
      <c r="B1005" s="8" t="str">
        <f>VLOOKUP(A1005,Cleaned_Customer_Names!A1004:D3339,2,0)</f>
        <v>Mr.</v>
      </c>
      <c r="C1005" s="8" t="str">
        <f>VLOOKUP(A1005,Cleaned_Customer_Names!A1004:D3339,3,0)</f>
        <v>Ryan</v>
      </c>
      <c r="D1005" s="8" t="str">
        <f>VLOOKUP($A1005,Cleaned_Customer_Names!$A1004:$D3339,4,0)</f>
        <v>Hopper</v>
      </c>
      <c r="E1005" s="22">
        <f>VLOOKUP($A1005,Cleaned_Medical_Exam!$A1004:$J3339,2,0)</f>
        <v>30.7</v>
      </c>
      <c r="F1005" s="24">
        <f>VLOOKUP($A1005,Cleaned_Medical_Exam!$A1004:$J3339,3,0)</f>
        <v>5.16</v>
      </c>
      <c r="G1005" s="20" t="str">
        <f>VLOOKUP($A1005,Cleaned_Medical_Exam!$A1004:$J3339,4,0)</f>
        <v>No</v>
      </c>
      <c r="H1005" s="20" t="str">
        <f>VLOOKUP($A1005,Cleaned_Medical_Exam!$A1004:$J3339,5,0)</f>
        <v>No</v>
      </c>
      <c r="I1005" s="20" t="str">
        <f>VLOOKUP($A1005,Cleaned_Medical_Exam!$A1004:$J3339,6,0)</f>
        <v>No</v>
      </c>
      <c r="J1005" s="48">
        <f>VLOOKUP($A1005,Cleaned_Medical_Exam!$A1004:$J3339,7,0)</f>
        <v>2</v>
      </c>
      <c r="K1005" s="8" t="str">
        <f>VLOOKUP($A1005,Cleaned_Medical_Exam!$A1004:$J3339,8,0)</f>
        <v>No</v>
      </c>
      <c r="L1005" s="20" t="str">
        <f>VLOOKUP($A1005,Cleaned_Medical_Exam!$A1004:$J3339,9,0)</f>
        <v>Obesity</v>
      </c>
      <c r="M1005" s="20" t="str">
        <f>VLOOKUP($A1005,Cleaned_Medical_Exam!$A1004:$J3339,10,0)</f>
        <v>Normal</v>
      </c>
      <c r="N1005" s="48">
        <f>_xlfn.XLOOKUP(A1005,Cleaned_Hospital_Details!A:A,Cleaned_Hospital_Details!B:B)</f>
        <v>0</v>
      </c>
      <c r="O1005" s="49">
        <f>_xlfn.XLOOKUP($A1005,Cleaned_Hospital_Details!$A:$A,Cleaned_Hospital_Details!C:C)</f>
        <v>11186.2</v>
      </c>
      <c r="P1005" s="8" t="str">
        <f>_xlfn.XLOOKUP($A1005,Cleaned_Hospital_Details!$A:$A,Cleaned_Hospital_Details!D:D)</f>
        <v>Tier - 3</v>
      </c>
      <c r="Q1005" s="8" t="str">
        <f>_xlfn.XLOOKUP($A1005,Cleaned_Hospital_Details!$A:$A,Cleaned_Hospital_Details!E:E)</f>
        <v>Tier - 2</v>
      </c>
      <c r="R1005" s="8" t="str">
        <f>_xlfn.XLOOKUP($A1005,Cleaned_Hospital_Details!$A:$A,Cleaned_Hospital_Details!F:F)</f>
        <v>R1021</v>
      </c>
      <c r="S1005" s="15">
        <f>_xlfn.XLOOKUP($A1005,Cleaned_Hospital_Details!$A:$A,Cleaned_Hospital_Details!G:G)</f>
        <v>26545</v>
      </c>
      <c r="T1005" s="8">
        <f>_xlfn.XLOOKUP($A1005,Cleaned_Hospital_Details!$A:$A,Cleaned_Hospital_Details!H:H)</f>
        <v>50</v>
      </c>
      <c r="U1005" s="8" t="str">
        <f>_xlfn.XLOOKUP($A1005,Cleaned_Hospital_Details!$A:$A,Cleaned_Hospital_Details!I:I)</f>
        <v>Adult</v>
      </c>
      <c r="V1005" t="str">
        <f t="shared" si="15"/>
        <v>Ryan Hopper</v>
      </c>
    </row>
    <row r="1006" spans="1:22" ht="15.6" x14ac:dyDescent="0.3">
      <c r="A1006" s="10" t="s">
        <v>1042</v>
      </c>
      <c r="B1006" s="8" t="str">
        <f>VLOOKUP(A1006,Cleaned_Customer_Names!A1005:D3340,2,0)</f>
        <v>Mr.</v>
      </c>
      <c r="C1006" s="8" t="str">
        <f>VLOOKUP(A1006,Cleaned_Customer_Names!A1005:D3340,3,0)</f>
        <v>Thomas</v>
      </c>
      <c r="D1006" s="8" t="str">
        <f>VLOOKUP($A1006,Cleaned_Customer_Names!$A1005:$D3340,4,0)</f>
        <v>Finneran</v>
      </c>
      <c r="E1006" s="22">
        <f>VLOOKUP($A1006,Cleaned_Medical_Exam!$A1005:$J3340,2,0)</f>
        <v>25.934999999999999</v>
      </c>
      <c r="F1006" s="24">
        <f>VLOOKUP($A1006,Cleaned_Medical_Exam!$A1005:$J3340,3,0)</f>
        <v>5.96</v>
      </c>
      <c r="G1006" s="20" t="str">
        <f>VLOOKUP($A1006,Cleaned_Medical_Exam!$A1005:$J3340,4,0)</f>
        <v>Yes</v>
      </c>
      <c r="H1006" s="20" t="str">
        <f>VLOOKUP($A1006,Cleaned_Medical_Exam!$A1005:$J3340,5,0)</f>
        <v>No</v>
      </c>
      <c r="I1006" s="20" t="str">
        <f>VLOOKUP($A1006,Cleaned_Medical_Exam!$A1005:$J3340,6,0)</f>
        <v>No</v>
      </c>
      <c r="J1006" s="48">
        <f>VLOOKUP($A1006,Cleaned_Medical_Exam!$A1005:$J3340,7,0)</f>
        <v>2</v>
      </c>
      <c r="K1006" s="8" t="str">
        <f>VLOOKUP($A1006,Cleaned_Medical_Exam!$A1005:$J3340,8,0)</f>
        <v>No</v>
      </c>
      <c r="L1006" s="20" t="str">
        <f>VLOOKUP($A1006,Cleaned_Medical_Exam!$A1005:$J3340,9,0)</f>
        <v>Overweight</v>
      </c>
      <c r="M1006" s="20" t="str">
        <f>VLOOKUP($A1006,Cleaned_Medical_Exam!$A1005:$J3340,10,0)</f>
        <v>Prediabetes</v>
      </c>
      <c r="N1006" s="48">
        <f>_xlfn.XLOOKUP(A1006,Cleaned_Hospital_Details!A:A,Cleaned_Hospital_Details!B:B)</f>
        <v>0</v>
      </c>
      <c r="O1006" s="49">
        <f>_xlfn.XLOOKUP($A1006,Cleaned_Hospital_Details!$A:$A,Cleaned_Hospital_Details!C:C)</f>
        <v>11165.42</v>
      </c>
      <c r="P1006" s="8" t="str">
        <f>_xlfn.XLOOKUP($A1006,Cleaned_Hospital_Details!$A:$A,Cleaned_Hospital_Details!D:D)</f>
        <v>Tier - 3</v>
      </c>
      <c r="Q1006" s="8" t="str">
        <f>_xlfn.XLOOKUP($A1006,Cleaned_Hospital_Details!$A:$A,Cleaned_Hospital_Details!E:E)</f>
        <v>Tier - 1</v>
      </c>
      <c r="R1006" s="8" t="str">
        <f>_xlfn.XLOOKUP($A1006,Cleaned_Hospital_Details!$A:$A,Cleaned_Hospital_Details!F:F)</f>
        <v>R1016</v>
      </c>
      <c r="S1006" s="15">
        <f>_xlfn.XLOOKUP($A1006,Cleaned_Hospital_Details!$A:$A,Cleaned_Hospital_Details!G:G)</f>
        <v>24325</v>
      </c>
      <c r="T1006" s="8">
        <f>_xlfn.XLOOKUP($A1006,Cleaned_Hospital_Details!$A:$A,Cleaned_Hospital_Details!H:H)</f>
        <v>56</v>
      </c>
      <c r="U1006" s="8" t="str">
        <f>_xlfn.XLOOKUP($A1006,Cleaned_Hospital_Details!$A:$A,Cleaned_Hospital_Details!I:I)</f>
        <v>Old</v>
      </c>
      <c r="V1006" t="str">
        <f t="shared" si="15"/>
        <v>Thomas Finneran</v>
      </c>
    </row>
    <row r="1007" spans="1:22" ht="15.6" x14ac:dyDescent="0.3">
      <c r="A1007" s="10" t="s">
        <v>1043</v>
      </c>
      <c r="B1007" s="8" t="str">
        <f>VLOOKUP(A1007,Cleaned_Customer_Names!A1006:D3341,2,0)</f>
        <v>Ms.</v>
      </c>
      <c r="C1007" s="8" t="str">
        <f>VLOOKUP(A1007,Cleaned_Customer_Names!A1006:D3341,3,0)</f>
        <v>Amanda</v>
      </c>
      <c r="D1007" s="8" t="str">
        <f>VLOOKUP($A1007,Cleaned_Customer_Names!$A1006:$D3341,4,0)</f>
        <v>Basham</v>
      </c>
      <c r="E1007" s="22">
        <f>VLOOKUP($A1007,Cleaned_Medical_Exam!$A1006:$J3341,2,0)</f>
        <v>35.9</v>
      </c>
      <c r="F1007" s="24">
        <f>VLOOKUP($A1007,Cleaned_Medical_Exam!$A1006:$J3341,3,0)</f>
        <v>4.8499999999999996</v>
      </c>
      <c r="G1007" s="20" t="str">
        <f>VLOOKUP($A1007,Cleaned_Medical_Exam!$A1006:$J3341,4,0)</f>
        <v>Yes</v>
      </c>
      <c r="H1007" s="20" t="str">
        <f>VLOOKUP($A1007,Cleaned_Medical_Exam!$A1006:$J3341,5,0)</f>
        <v>No</v>
      </c>
      <c r="I1007" s="20" t="str">
        <f>VLOOKUP($A1007,Cleaned_Medical_Exam!$A1006:$J3341,6,0)</f>
        <v>Yes</v>
      </c>
      <c r="J1007" s="48">
        <f>VLOOKUP($A1007,Cleaned_Medical_Exam!$A1006:$J3341,7,0)</f>
        <v>1</v>
      </c>
      <c r="K1007" s="8" t="str">
        <f>VLOOKUP($A1007,Cleaned_Medical_Exam!$A1006:$J3341,8,0)</f>
        <v>No</v>
      </c>
      <c r="L1007" s="20" t="str">
        <f>VLOOKUP($A1007,Cleaned_Medical_Exam!$A1006:$J3341,9,0)</f>
        <v>Obesity</v>
      </c>
      <c r="M1007" s="20" t="str">
        <f>VLOOKUP($A1007,Cleaned_Medical_Exam!$A1006:$J3341,10,0)</f>
        <v>Normal</v>
      </c>
      <c r="N1007" s="48">
        <f>_xlfn.XLOOKUP(A1007,Cleaned_Hospital_Details!A:A,Cleaned_Hospital_Details!B:B)</f>
        <v>2</v>
      </c>
      <c r="O1007" s="49">
        <f>_xlfn.XLOOKUP($A1007,Cleaned_Hospital_Details!$A:$A,Cleaned_Hospital_Details!C:C)</f>
        <v>11163.57</v>
      </c>
      <c r="P1007" s="8" t="str">
        <f>_xlfn.XLOOKUP($A1007,Cleaned_Hospital_Details!$A:$A,Cleaned_Hospital_Details!D:D)</f>
        <v>Tier - 3</v>
      </c>
      <c r="Q1007" s="8" t="str">
        <f>_xlfn.XLOOKUP($A1007,Cleaned_Hospital_Details!$A:$A,Cleaned_Hospital_Details!E:E)</f>
        <v>Tier - 2</v>
      </c>
      <c r="R1007" s="8" t="str">
        <f>_xlfn.XLOOKUP($A1007,Cleaned_Hospital_Details!$A:$A,Cleaned_Hospital_Details!F:F)</f>
        <v>R1011</v>
      </c>
      <c r="S1007" s="15">
        <f>_xlfn.XLOOKUP($A1007,Cleaned_Hospital_Details!$A:$A,Cleaned_Hospital_Details!G:G)</f>
        <v>25379</v>
      </c>
      <c r="T1007" s="8">
        <f>_xlfn.XLOOKUP($A1007,Cleaned_Hospital_Details!$A:$A,Cleaned_Hospital_Details!H:H)</f>
        <v>53</v>
      </c>
      <c r="U1007" s="8" t="str">
        <f>_xlfn.XLOOKUP($A1007,Cleaned_Hospital_Details!$A:$A,Cleaned_Hospital_Details!I:I)</f>
        <v>Adult</v>
      </c>
      <c r="V1007" t="str">
        <f t="shared" si="15"/>
        <v>Amanda Basham</v>
      </c>
    </row>
    <row r="1008" spans="1:22" ht="15.6" x14ac:dyDescent="0.3">
      <c r="A1008" s="10" t="s">
        <v>1044</v>
      </c>
      <c r="B1008" s="8" t="str">
        <f>VLOOKUP(A1008,Cleaned_Customer_Names!A1007:D3342,2,0)</f>
        <v>Ms.</v>
      </c>
      <c r="C1008" s="8" t="str">
        <f>VLOOKUP(A1008,Cleaned_Customer_Names!A1007:D3342,3,0)</f>
        <v>Teresa</v>
      </c>
      <c r="D1008" s="8" t="str">
        <f>VLOOKUP($A1008,Cleaned_Customer_Names!$A1007:$D3342,4,0)</f>
        <v>Inman</v>
      </c>
      <c r="E1008" s="22">
        <f>VLOOKUP($A1008,Cleaned_Medical_Exam!$A1007:$J3342,2,0)</f>
        <v>26.7</v>
      </c>
      <c r="F1008" s="24">
        <f>VLOOKUP($A1008,Cleaned_Medical_Exam!$A1007:$J3342,3,0)</f>
        <v>5.09</v>
      </c>
      <c r="G1008" s="20" t="str">
        <f>VLOOKUP($A1008,Cleaned_Medical_Exam!$A1007:$J3342,4,0)</f>
        <v>Yes</v>
      </c>
      <c r="H1008" s="20" t="str">
        <f>VLOOKUP($A1008,Cleaned_Medical_Exam!$A1007:$J3342,5,0)</f>
        <v>No</v>
      </c>
      <c r="I1008" s="20" t="str">
        <f>VLOOKUP($A1008,Cleaned_Medical_Exam!$A1007:$J3342,6,0)</f>
        <v>Yes</v>
      </c>
      <c r="J1008" s="48">
        <f>VLOOKUP($A1008,Cleaned_Medical_Exam!$A1007:$J3342,7,0)</f>
        <v>1</v>
      </c>
      <c r="K1008" s="8" t="str">
        <f>VLOOKUP($A1008,Cleaned_Medical_Exam!$A1007:$J3342,8,0)</f>
        <v>No</v>
      </c>
      <c r="L1008" s="20" t="str">
        <f>VLOOKUP($A1008,Cleaned_Medical_Exam!$A1007:$J3342,9,0)</f>
        <v>Overweight</v>
      </c>
      <c r="M1008" s="20" t="str">
        <f>VLOOKUP($A1008,Cleaned_Medical_Exam!$A1007:$J3342,10,0)</f>
        <v>Normal</v>
      </c>
      <c r="N1008" s="48">
        <f>_xlfn.XLOOKUP(A1008,Cleaned_Hospital_Details!A:A,Cleaned_Hospital_Details!B:B)</f>
        <v>2</v>
      </c>
      <c r="O1008" s="49">
        <f>_xlfn.XLOOKUP($A1008,Cleaned_Hospital_Details!$A:$A,Cleaned_Hospital_Details!C:C)</f>
        <v>11150.78</v>
      </c>
      <c r="P1008" s="8" t="str">
        <f>_xlfn.XLOOKUP($A1008,Cleaned_Hospital_Details!$A:$A,Cleaned_Hospital_Details!D:D)</f>
        <v>Tier - 3</v>
      </c>
      <c r="Q1008" s="8" t="str">
        <f>_xlfn.XLOOKUP($A1008,Cleaned_Hospital_Details!$A:$A,Cleaned_Hospital_Details!E:E)</f>
        <v>Tier - 2</v>
      </c>
      <c r="R1008" s="8" t="str">
        <f>_xlfn.XLOOKUP($A1008,Cleaned_Hospital_Details!$A:$A,Cleaned_Hospital_Details!F:F)</f>
        <v>R1011</v>
      </c>
      <c r="S1008" s="15">
        <f>_xlfn.XLOOKUP($A1008,Cleaned_Hospital_Details!$A:$A,Cleaned_Hospital_Details!G:G)</f>
        <v>25537</v>
      </c>
      <c r="T1008" s="8">
        <f>_xlfn.XLOOKUP($A1008,Cleaned_Hospital_Details!$A:$A,Cleaned_Hospital_Details!H:H)</f>
        <v>53</v>
      </c>
      <c r="U1008" s="8" t="str">
        <f>_xlfn.XLOOKUP($A1008,Cleaned_Hospital_Details!$A:$A,Cleaned_Hospital_Details!I:I)</f>
        <v>Adult</v>
      </c>
      <c r="V1008" t="str">
        <f t="shared" si="15"/>
        <v>Teresa Inman</v>
      </c>
    </row>
    <row r="1009" spans="1:22" ht="15.6" x14ac:dyDescent="0.3">
      <c r="A1009" s="10" t="s">
        <v>1045</v>
      </c>
      <c r="B1009" s="8" t="str">
        <f>VLOOKUP(A1009,Cleaned_Customer_Names!A1008:D3343,2,0)</f>
        <v>Mr.</v>
      </c>
      <c r="C1009" s="8" t="str">
        <f>VLOOKUP(A1009,Cleaned_Customer_Names!A1008:D3343,3,0)</f>
        <v>Dorian</v>
      </c>
      <c r="D1009" s="8" t="str">
        <f>VLOOKUP($A1009,Cleaned_Customer_Names!$A1008:$D3343,4,0)</f>
        <v>Oscal</v>
      </c>
      <c r="E1009" s="22">
        <f>VLOOKUP($A1009,Cleaned_Medical_Exam!$A1008:$J3343,2,0)</f>
        <v>33.71</v>
      </c>
      <c r="F1009" s="24">
        <f>VLOOKUP($A1009,Cleaned_Medical_Exam!$A1008:$J3343,3,0)</f>
        <v>4.9400000000000004</v>
      </c>
      <c r="G1009" s="20" t="str">
        <f>VLOOKUP($A1009,Cleaned_Medical_Exam!$A1008:$J3343,4,0)</f>
        <v>No</v>
      </c>
      <c r="H1009" s="20" t="str">
        <f>VLOOKUP($A1009,Cleaned_Medical_Exam!$A1008:$J3343,5,0)</f>
        <v>No</v>
      </c>
      <c r="I1009" s="20" t="str">
        <f>VLOOKUP($A1009,Cleaned_Medical_Exam!$A1008:$J3343,6,0)</f>
        <v>No</v>
      </c>
      <c r="J1009" s="48">
        <f>VLOOKUP($A1009,Cleaned_Medical_Exam!$A1008:$J3343,7,0)</f>
        <v>0</v>
      </c>
      <c r="K1009" s="8" t="str">
        <f>VLOOKUP($A1009,Cleaned_Medical_Exam!$A1008:$J3343,8,0)</f>
        <v>No</v>
      </c>
      <c r="L1009" s="20" t="str">
        <f>VLOOKUP($A1009,Cleaned_Medical_Exam!$A1008:$J3343,9,0)</f>
        <v>Obesity</v>
      </c>
      <c r="M1009" s="20" t="str">
        <f>VLOOKUP($A1009,Cleaned_Medical_Exam!$A1008:$J3343,10,0)</f>
        <v>Normal</v>
      </c>
      <c r="N1009" s="48">
        <f>_xlfn.XLOOKUP(A1009,Cleaned_Hospital_Details!A:A,Cleaned_Hospital_Details!B:B)</f>
        <v>2</v>
      </c>
      <c r="O1009" s="49">
        <f>_xlfn.XLOOKUP($A1009,Cleaned_Hospital_Details!$A:$A,Cleaned_Hospital_Details!C:C)</f>
        <v>11103.33</v>
      </c>
      <c r="P1009" s="8" t="str">
        <f>_xlfn.XLOOKUP($A1009,Cleaned_Hospital_Details!$A:$A,Cleaned_Hospital_Details!D:D)</f>
        <v>Tier - 3</v>
      </c>
      <c r="Q1009" s="8" t="str">
        <f>_xlfn.XLOOKUP($A1009,Cleaned_Hospital_Details!$A:$A,Cleaned_Hospital_Details!E:E)</f>
        <v>Tier - 1</v>
      </c>
      <c r="R1009" s="8" t="str">
        <f>_xlfn.XLOOKUP($A1009,Cleaned_Hospital_Details!$A:$A,Cleaned_Hospital_Details!F:F)</f>
        <v>R1021</v>
      </c>
      <c r="S1009" s="15">
        <f>_xlfn.XLOOKUP($A1009,Cleaned_Hospital_Details!$A:$A,Cleaned_Hospital_Details!G:G)</f>
        <v>29453</v>
      </c>
      <c r="T1009" s="8">
        <f>_xlfn.XLOOKUP($A1009,Cleaned_Hospital_Details!$A:$A,Cleaned_Hospital_Details!H:H)</f>
        <v>42</v>
      </c>
      <c r="U1009" s="8" t="str">
        <f>_xlfn.XLOOKUP($A1009,Cleaned_Hospital_Details!$A:$A,Cleaned_Hospital_Details!I:I)</f>
        <v>Adult</v>
      </c>
      <c r="V1009" t="str">
        <f t="shared" si="15"/>
        <v>Dorian Oscal</v>
      </c>
    </row>
    <row r="1010" spans="1:22" ht="15.6" x14ac:dyDescent="0.3">
      <c r="A1010" s="10" t="s">
        <v>1046</v>
      </c>
      <c r="B1010" s="8" t="str">
        <f>VLOOKUP(A1010,Cleaned_Customer_Names!A1009:D3344,2,0)</f>
        <v>Ms.</v>
      </c>
      <c r="C1010" s="8" t="str">
        <f>VLOOKUP(A1010,Cleaned_Customer_Names!A1009:D3344,3,0)</f>
        <v>Amy</v>
      </c>
      <c r="D1010" s="8" t="str">
        <f>VLOOKUP($A1010,Cleaned_Customer_Names!$A1009:$D3344,4,0)</f>
        <v>Craft</v>
      </c>
      <c r="E1010" s="22">
        <f>VLOOKUP($A1010,Cleaned_Medical_Exam!$A1009:$J3344,2,0)</f>
        <v>41.91</v>
      </c>
      <c r="F1010" s="24">
        <f>VLOOKUP($A1010,Cleaned_Medical_Exam!$A1009:$J3344,3,0)</f>
        <v>4.92</v>
      </c>
      <c r="G1010" s="20" t="str">
        <f>VLOOKUP($A1010,Cleaned_Medical_Exam!$A1009:$J3344,4,0)</f>
        <v>Yes</v>
      </c>
      <c r="H1010" s="20" t="str">
        <f>VLOOKUP($A1010,Cleaned_Medical_Exam!$A1009:$J3344,5,0)</f>
        <v>No</v>
      </c>
      <c r="I1010" s="20" t="str">
        <f>VLOOKUP($A1010,Cleaned_Medical_Exam!$A1009:$J3344,6,0)</f>
        <v>No</v>
      </c>
      <c r="J1010" s="48">
        <f>VLOOKUP($A1010,Cleaned_Medical_Exam!$A1009:$J3344,7,0)</f>
        <v>2</v>
      </c>
      <c r="K1010" s="8" t="str">
        <f>VLOOKUP($A1010,Cleaned_Medical_Exam!$A1009:$J3344,8,0)</f>
        <v>No</v>
      </c>
      <c r="L1010" s="20" t="str">
        <f>VLOOKUP($A1010,Cleaned_Medical_Exam!$A1009:$J3344,9,0)</f>
        <v>Obesity</v>
      </c>
      <c r="M1010" s="20" t="str">
        <f>VLOOKUP($A1010,Cleaned_Medical_Exam!$A1009:$J3344,10,0)</f>
        <v>Normal</v>
      </c>
      <c r="N1010" s="48">
        <f>_xlfn.XLOOKUP(A1010,Cleaned_Hospital_Details!A:A,Cleaned_Hospital_Details!B:B)</f>
        <v>0</v>
      </c>
      <c r="O1010" s="49">
        <f>_xlfn.XLOOKUP($A1010,Cleaned_Hospital_Details!$A:$A,Cleaned_Hospital_Details!C:C)</f>
        <v>11093.62</v>
      </c>
      <c r="P1010" s="8" t="str">
        <f>_xlfn.XLOOKUP($A1010,Cleaned_Hospital_Details!$A:$A,Cleaned_Hospital_Details!D:D)</f>
        <v>Tier - 3</v>
      </c>
      <c r="Q1010" s="8" t="str">
        <f>_xlfn.XLOOKUP($A1010,Cleaned_Hospital_Details!$A:$A,Cleaned_Hospital_Details!E:E)</f>
        <v>Tier - 1</v>
      </c>
      <c r="R1010" s="8" t="str">
        <f>_xlfn.XLOOKUP($A1010,Cleaned_Hospital_Details!$A:$A,Cleaned_Hospital_Details!F:F)</f>
        <v>R1013</v>
      </c>
      <c r="S1010" s="15">
        <f>_xlfn.XLOOKUP($A1010,Cleaned_Hospital_Details!$A:$A,Cleaned_Hospital_Details!G:G)</f>
        <v>24293</v>
      </c>
      <c r="T1010" s="8">
        <f>_xlfn.XLOOKUP($A1010,Cleaned_Hospital_Details!$A:$A,Cleaned_Hospital_Details!H:H)</f>
        <v>56</v>
      </c>
      <c r="U1010" s="8" t="str">
        <f>_xlfn.XLOOKUP($A1010,Cleaned_Hospital_Details!$A:$A,Cleaned_Hospital_Details!I:I)</f>
        <v>Old</v>
      </c>
      <c r="V1010" t="str">
        <f t="shared" si="15"/>
        <v>Amy Craft</v>
      </c>
    </row>
    <row r="1011" spans="1:22" ht="15.6" x14ac:dyDescent="0.3">
      <c r="A1011" s="10" t="s">
        <v>1047</v>
      </c>
      <c r="B1011" s="8" t="str">
        <f>VLOOKUP(A1011,Cleaned_Customer_Names!A1010:D3345,2,0)</f>
        <v>Ms.</v>
      </c>
      <c r="C1011" s="8" t="str">
        <f>VLOOKUP(A1011,Cleaned_Customer_Names!A1010:D3345,3,0)</f>
        <v>Aberu</v>
      </c>
      <c r="D1011" s="8" t="str">
        <f>VLOOKUP($A1011,Cleaned_Customer_Names!$A1010:$D3345,4,0)</f>
        <v>Kebede</v>
      </c>
      <c r="E1011" s="22">
        <f>VLOOKUP($A1011,Cleaned_Medical_Exam!$A1010:$J3345,2,0)</f>
        <v>39.82</v>
      </c>
      <c r="F1011" s="24">
        <f>VLOOKUP($A1011,Cleaned_Medical_Exam!$A1010:$J3345,3,0)</f>
        <v>6.05</v>
      </c>
      <c r="G1011" s="20" t="str">
        <f>VLOOKUP($A1011,Cleaned_Medical_Exam!$A1010:$J3345,4,0)</f>
        <v>Yes</v>
      </c>
      <c r="H1011" s="20" t="str">
        <f>VLOOKUP($A1011,Cleaned_Medical_Exam!$A1010:$J3345,5,0)</f>
        <v>No</v>
      </c>
      <c r="I1011" s="20" t="str">
        <f>VLOOKUP($A1011,Cleaned_Medical_Exam!$A1010:$J3345,6,0)</f>
        <v>No</v>
      </c>
      <c r="J1011" s="48">
        <f>VLOOKUP($A1011,Cleaned_Medical_Exam!$A1010:$J3345,7,0)</f>
        <v>2</v>
      </c>
      <c r="K1011" s="8" t="str">
        <f>VLOOKUP($A1011,Cleaned_Medical_Exam!$A1010:$J3345,8,0)</f>
        <v>No</v>
      </c>
      <c r="L1011" s="20" t="str">
        <f>VLOOKUP($A1011,Cleaned_Medical_Exam!$A1010:$J3345,9,0)</f>
        <v>Obesity</v>
      </c>
      <c r="M1011" s="20" t="str">
        <f>VLOOKUP($A1011,Cleaned_Medical_Exam!$A1010:$J3345,10,0)</f>
        <v>Prediabetes</v>
      </c>
      <c r="N1011" s="48">
        <f>_xlfn.XLOOKUP(A1011,Cleaned_Hospital_Details!A:A,Cleaned_Hospital_Details!B:B)</f>
        <v>0</v>
      </c>
      <c r="O1011" s="49">
        <f>_xlfn.XLOOKUP($A1011,Cleaned_Hospital_Details!$A:$A,Cleaned_Hospital_Details!C:C)</f>
        <v>11090.72</v>
      </c>
      <c r="P1011" s="8" t="str">
        <f>_xlfn.XLOOKUP($A1011,Cleaned_Hospital_Details!$A:$A,Cleaned_Hospital_Details!D:D)</f>
        <v>Tier - 3</v>
      </c>
      <c r="Q1011" s="8" t="str">
        <f>_xlfn.XLOOKUP($A1011,Cleaned_Hospital_Details!$A:$A,Cleaned_Hospital_Details!E:E)</f>
        <v>Tier - 1</v>
      </c>
      <c r="R1011" s="8" t="str">
        <f>_xlfn.XLOOKUP($A1011,Cleaned_Hospital_Details!$A:$A,Cleaned_Hospital_Details!F:F)</f>
        <v>R1013</v>
      </c>
      <c r="S1011" s="15">
        <f>_xlfn.XLOOKUP($A1011,Cleaned_Hospital_Details!$A:$A,Cleaned_Hospital_Details!G:G)</f>
        <v>24359</v>
      </c>
      <c r="T1011" s="8">
        <f>_xlfn.XLOOKUP($A1011,Cleaned_Hospital_Details!$A:$A,Cleaned_Hospital_Details!H:H)</f>
        <v>56</v>
      </c>
      <c r="U1011" s="8" t="str">
        <f>_xlfn.XLOOKUP($A1011,Cleaned_Hospital_Details!$A:$A,Cleaned_Hospital_Details!I:I)</f>
        <v>Old</v>
      </c>
      <c r="V1011" t="str">
        <f t="shared" si="15"/>
        <v>Aberu Kebede</v>
      </c>
    </row>
    <row r="1012" spans="1:22" ht="15.6" x14ac:dyDescent="0.3">
      <c r="A1012" s="10" t="s">
        <v>1048</v>
      </c>
      <c r="B1012" s="8" t="str">
        <f>VLOOKUP(A1012,Cleaned_Customer_Names!A1011:D3346,2,0)</f>
        <v>Ms.</v>
      </c>
      <c r="C1012" s="8" t="str">
        <f>VLOOKUP(A1012,Cleaned_Customer_Names!A1011:D3346,3,0)</f>
        <v>Ashley</v>
      </c>
      <c r="D1012" s="8" t="str">
        <f>VLOOKUP($A1012,Cleaned_Customer_Names!$A1011:$D3346,4,0)</f>
        <v>Strobel</v>
      </c>
      <c r="E1012" s="22">
        <f>VLOOKUP($A1012,Cleaned_Medical_Exam!$A1011:$J3346,2,0)</f>
        <v>28.12</v>
      </c>
      <c r="F1012" s="24">
        <f>VLOOKUP($A1012,Cleaned_Medical_Exam!$A1011:$J3346,3,0)</f>
        <v>4.67</v>
      </c>
      <c r="G1012" s="20" t="str">
        <f>VLOOKUP($A1012,Cleaned_Medical_Exam!$A1011:$J3346,4,0)</f>
        <v>No</v>
      </c>
      <c r="H1012" s="20" t="str">
        <f>VLOOKUP($A1012,Cleaned_Medical_Exam!$A1011:$J3346,5,0)</f>
        <v>No</v>
      </c>
      <c r="I1012" s="20" t="str">
        <f>VLOOKUP($A1012,Cleaned_Medical_Exam!$A1011:$J3346,6,0)</f>
        <v>No</v>
      </c>
      <c r="J1012" s="48">
        <f>VLOOKUP($A1012,Cleaned_Medical_Exam!$A1011:$J3346,7,0)</f>
        <v>2</v>
      </c>
      <c r="K1012" s="8" t="str">
        <f>VLOOKUP($A1012,Cleaned_Medical_Exam!$A1011:$J3346,8,0)</f>
        <v>No</v>
      </c>
      <c r="L1012" s="20" t="str">
        <f>VLOOKUP($A1012,Cleaned_Medical_Exam!$A1011:$J3346,9,0)</f>
        <v>Overweight</v>
      </c>
      <c r="M1012" s="20" t="str">
        <f>VLOOKUP($A1012,Cleaned_Medical_Exam!$A1011:$J3346,10,0)</f>
        <v>Normal</v>
      </c>
      <c r="N1012" s="48">
        <f>_xlfn.XLOOKUP(A1012,Cleaned_Hospital_Details!A:A,Cleaned_Hospital_Details!B:B)</f>
        <v>3</v>
      </c>
      <c r="O1012" s="49">
        <f>_xlfn.XLOOKUP($A1012,Cleaned_Hospital_Details!$A:$A,Cleaned_Hospital_Details!C:C)</f>
        <v>11085.59</v>
      </c>
      <c r="P1012" s="8" t="str">
        <f>_xlfn.XLOOKUP($A1012,Cleaned_Hospital_Details!$A:$A,Cleaned_Hospital_Details!D:D)</f>
        <v>Tier - 3</v>
      </c>
      <c r="Q1012" s="8" t="str">
        <f>_xlfn.XLOOKUP($A1012,Cleaned_Hospital_Details!$A:$A,Cleaned_Hospital_Details!E:E)</f>
        <v>Tier - 2</v>
      </c>
      <c r="R1012" s="8" t="str">
        <f>_xlfn.XLOOKUP($A1012,Cleaned_Hospital_Details!$A:$A,Cleaned_Hospital_Details!F:F)</f>
        <v>R1012</v>
      </c>
      <c r="S1012" s="15">
        <f>_xlfn.XLOOKUP($A1012,Cleaned_Hospital_Details!$A:$A,Cleaned_Hospital_Details!G:G)</f>
        <v>26579</v>
      </c>
      <c r="T1012" s="8">
        <f>_xlfn.XLOOKUP($A1012,Cleaned_Hospital_Details!$A:$A,Cleaned_Hospital_Details!H:H)</f>
        <v>50</v>
      </c>
      <c r="U1012" s="8" t="str">
        <f>_xlfn.XLOOKUP($A1012,Cleaned_Hospital_Details!$A:$A,Cleaned_Hospital_Details!I:I)</f>
        <v>Adult</v>
      </c>
      <c r="V1012" t="str">
        <f t="shared" si="15"/>
        <v>Ashley Strobel</v>
      </c>
    </row>
    <row r="1013" spans="1:22" ht="15.6" x14ac:dyDescent="0.3">
      <c r="A1013" s="10" t="s">
        <v>1049</v>
      </c>
      <c r="B1013" s="8" t="str">
        <f>VLOOKUP(A1013,Cleaned_Customer_Names!A1012:D3347,2,0)</f>
        <v>Ms.</v>
      </c>
      <c r="C1013" s="8" t="str">
        <f>VLOOKUP(A1013,Cleaned_Customer_Names!A1012:D3347,3,0)</f>
        <v>Anna</v>
      </c>
      <c r="D1013" s="8" t="str">
        <f>VLOOKUP($A1013,Cleaned_Customer_Names!$A1012:$D3347,4,0)</f>
        <v>Dalton</v>
      </c>
      <c r="E1013" s="22">
        <f>VLOOKUP($A1013,Cleaned_Medical_Exam!$A1012:$J3347,2,0)</f>
        <v>26.98</v>
      </c>
      <c r="F1013" s="24">
        <f>VLOOKUP($A1013,Cleaned_Medical_Exam!$A1012:$J3347,3,0)</f>
        <v>9.81</v>
      </c>
      <c r="G1013" s="20" t="str">
        <f>VLOOKUP($A1013,Cleaned_Medical_Exam!$A1012:$J3347,4,0)</f>
        <v>Yes</v>
      </c>
      <c r="H1013" s="20" t="str">
        <f>VLOOKUP($A1013,Cleaned_Medical_Exam!$A1012:$J3347,5,0)</f>
        <v>No</v>
      </c>
      <c r="I1013" s="20" t="str">
        <f>VLOOKUP($A1013,Cleaned_Medical_Exam!$A1012:$J3347,6,0)</f>
        <v>No</v>
      </c>
      <c r="J1013" s="48">
        <f>VLOOKUP($A1013,Cleaned_Medical_Exam!$A1012:$J3347,7,0)</f>
        <v>0</v>
      </c>
      <c r="K1013" s="8" t="str">
        <f>VLOOKUP($A1013,Cleaned_Medical_Exam!$A1012:$J3347,8,0)</f>
        <v>No</v>
      </c>
      <c r="L1013" s="20" t="str">
        <f>VLOOKUP($A1013,Cleaned_Medical_Exam!$A1012:$J3347,9,0)</f>
        <v>Overweight</v>
      </c>
      <c r="M1013" s="20" t="str">
        <f>VLOOKUP($A1013,Cleaned_Medical_Exam!$A1012:$J3347,10,0)</f>
        <v>Diabetes</v>
      </c>
      <c r="N1013" s="48">
        <f>_xlfn.XLOOKUP(A1013,Cleaned_Hospital_Details!A:A,Cleaned_Hospital_Details!B:B)</f>
        <v>0</v>
      </c>
      <c r="O1013" s="49">
        <f>_xlfn.XLOOKUP($A1013,Cleaned_Hospital_Details!$A:$A,Cleaned_Hospital_Details!C:C)</f>
        <v>11082.58</v>
      </c>
      <c r="P1013" s="8" t="str">
        <f>_xlfn.XLOOKUP($A1013,Cleaned_Hospital_Details!$A:$A,Cleaned_Hospital_Details!D:D)</f>
        <v>Tier - 3</v>
      </c>
      <c r="Q1013" s="8" t="str">
        <f>_xlfn.XLOOKUP($A1013,Cleaned_Hospital_Details!$A:$A,Cleaned_Hospital_Details!E:E)</f>
        <v>Tier - 2</v>
      </c>
      <c r="R1013" s="8" t="str">
        <f>_xlfn.XLOOKUP($A1013,Cleaned_Hospital_Details!$A:$A,Cleaned_Hospital_Details!F:F)</f>
        <v>R1012</v>
      </c>
      <c r="S1013" s="15">
        <f>_xlfn.XLOOKUP($A1013,Cleaned_Hospital_Details!$A:$A,Cleaned_Hospital_Details!G:G)</f>
        <v>24719</v>
      </c>
      <c r="T1013" s="8">
        <f>_xlfn.XLOOKUP($A1013,Cleaned_Hospital_Details!$A:$A,Cleaned_Hospital_Details!H:H)</f>
        <v>55</v>
      </c>
      <c r="U1013" s="8" t="str">
        <f>_xlfn.XLOOKUP($A1013,Cleaned_Hospital_Details!$A:$A,Cleaned_Hospital_Details!I:I)</f>
        <v>Old</v>
      </c>
      <c r="V1013" t="str">
        <f t="shared" si="15"/>
        <v>Anna Dalton</v>
      </c>
    </row>
    <row r="1014" spans="1:22" ht="15.6" x14ac:dyDescent="0.3">
      <c r="A1014" s="10" t="s">
        <v>1050</v>
      </c>
      <c r="B1014" s="8" t="str">
        <f>VLOOKUP(A1014,Cleaned_Customer_Names!A1013:D3348,2,0)</f>
        <v>Ms.</v>
      </c>
      <c r="C1014" s="8" t="str">
        <f>VLOOKUP(A1014,Cleaned_Customer_Names!A1013:D3348,3,0)</f>
        <v>Tania</v>
      </c>
      <c r="D1014" s="8" t="str">
        <f>VLOOKUP($A1014,Cleaned_Customer_Names!$A1013:$D3348,4,0)</f>
        <v>Morimoto</v>
      </c>
      <c r="E1014" s="22">
        <f>VLOOKUP($A1014,Cleaned_Medical_Exam!$A1013:$J3348,2,0)</f>
        <v>27.2</v>
      </c>
      <c r="F1014" s="24">
        <f>VLOOKUP($A1014,Cleaned_Medical_Exam!$A1013:$J3348,3,0)</f>
        <v>6.06</v>
      </c>
      <c r="G1014" s="20" t="str">
        <f>VLOOKUP($A1014,Cleaned_Medical_Exam!$A1013:$J3348,4,0)</f>
        <v>Yes</v>
      </c>
      <c r="H1014" s="20" t="str">
        <f>VLOOKUP($A1014,Cleaned_Medical_Exam!$A1013:$J3348,5,0)</f>
        <v>No</v>
      </c>
      <c r="I1014" s="20" t="str">
        <f>VLOOKUP($A1014,Cleaned_Medical_Exam!$A1013:$J3348,6,0)</f>
        <v>No</v>
      </c>
      <c r="J1014" s="48">
        <f>VLOOKUP($A1014,Cleaned_Medical_Exam!$A1013:$J3348,7,0)</f>
        <v>2</v>
      </c>
      <c r="K1014" s="8" t="str">
        <f>VLOOKUP($A1014,Cleaned_Medical_Exam!$A1013:$J3348,8,0)</f>
        <v>No</v>
      </c>
      <c r="L1014" s="20" t="str">
        <f>VLOOKUP($A1014,Cleaned_Medical_Exam!$A1013:$J3348,9,0)</f>
        <v>Overweight</v>
      </c>
      <c r="M1014" s="20" t="str">
        <f>VLOOKUP($A1014,Cleaned_Medical_Exam!$A1013:$J3348,10,0)</f>
        <v>Prediabetes</v>
      </c>
      <c r="N1014" s="48">
        <f>_xlfn.XLOOKUP(A1014,Cleaned_Hospital_Details!A:A,Cleaned_Hospital_Details!B:B)</f>
        <v>0</v>
      </c>
      <c r="O1014" s="49">
        <f>_xlfn.XLOOKUP($A1014,Cleaned_Hospital_Details!$A:$A,Cleaned_Hospital_Details!C:C)</f>
        <v>11073.18</v>
      </c>
      <c r="P1014" s="8" t="str">
        <f>_xlfn.XLOOKUP($A1014,Cleaned_Hospital_Details!$A:$A,Cleaned_Hospital_Details!D:D)</f>
        <v>Tier - 3</v>
      </c>
      <c r="Q1014" s="8" t="str">
        <f>_xlfn.XLOOKUP($A1014,Cleaned_Hospital_Details!$A:$A,Cleaned_Hospital_Details!E:E)</f>
        <v>Tier - 3</v>
      </c>
      <c r="R1014" s="8" t="str">
        <f>_xlfn.XLOOKUP($A1014,Cleaned_Hospital_Details!$A:$A,Cleaned_Hospital_Details!F:F)</f>
        <v>R1011</v>
      </c>
      <c r="S1014" s="15">
        <f>_xlfn.XLOOKUP($A1014,Cleaned_Hospital_Details!$A:$A,Cleaned_Hospital_Details!G:G)</f>
        <v>24431</v>
      </c>
      <c r="T1014" s="8">
        <f>_xlfn.XLOOKUP($A1014,Cleaned_Hospital_Details!$A:$A,Cleaned_Hospital_Details!H:H)</f>
        <v>56</v>
      </c>
      <c r="U1014" s="8" t="str">
        <f>_xlfn.XLOOKUP($A1014,Cleaned_Hospital_Details!$A:$A,Cleaned_Hospital_Details!I:I)</f>
        <v>Old</v>
      </c>
      <c r="V1014" t="str">
        <f t="shared" si="15"/>
        <v>Tania Morimoto</v>
      </c>
    </row>
    <row r="1015" spans="1:22" ht="15.6" x14ac:dyDescent="0.3">
      <c r="A1015" s="10" t="s">
        <v>1051</v>
      </c>
      <c r="B1015" s="8" t="str">
        <f>VLOOKUP(A1015,Cleaned_Customer_Names!A1014:D3349,2,0)</f>
        <v>Ms.</v>
      </c>
      <c r="C1015" s="8" t="str">
        <f>VLOOKUP(A1015,Cleaned_Customer_Names!A1014:D3349,3,0)</f>
        <v>Ashley</v>
      </c>
      <c r="D1015" s="8" t="str">
        <f>VLOOKUP($A1015,Cleaned_Customer_Names!$A1014:$D3349,4,0)</f>
        <v>Manlove</v>
      </c>
      <c r="E1015" s="22">
        <f>VLOOKUP($A1015,Cleaned_Medical_Exam!$A1014:$J3349,2,0)</f>
        <v>25.3</v>
      </c>
      <c r="F1015" s="24">
        <f>VLOOKUP($A1015,Cleaned_Medical_Exam!$A1014:$J3349,3,0)</f>
        <v>5.19</v>
      </c>
      <c r="G1015" s="20" t="str">
        <f>VLOOKUP($A1015,Cleaned_Medical_Exam!$A1014:$J3349,4,0)</f>
        <v>Yes</v>
      </c>
      <c r="H1015" s="20" t="str">
        <f>VLOOKUP($A1015,Cleaned_Medical_Exam!$A1014:$J3349,5,0)</f>
        <v>No</v>
      </c>
      <c r="I1015" s="20" t="str">
        <f>VLOOKUP($A1015,Cleaned_Medical_Exam!$A1014:$J3349,6,0)</f>
        <v>No</v>
      </c>
      <c r="J1015" s="48">
        <f>VLOOKUP($A1015,Cleaned_Medical_Exam!$A1014:$J3349,7,0)</f>
        <v>2</v>
      </c>
      <c r="K1015" s="8" t="str">
        <f>VLOOKUP($A1015,Cleaned_Medical_Exam!$A1014:$J3349,8,0)</f>
        <v>No</v>
      </c>
      <c r="L1015" s="20" t="str">
        <f>VLOOKUP($A1015,Cleaned_Medical_Exam!$A1014:$J3349,9,0)</f>
        <v>Overweight</v>
      </c>
      <c r="M1015" s="20" t="str">
        <f>VLOOKUP($A1015,Cleaned_Medical_Exam!$A1014:$J3349,10,0)</f>
        <v>Normal</v>
      </c>
      <c r="N1015" s="48">
        <f>_xlfn.XLOOKUP(A1015,Cleaned_Hospital_Details!A:A,Cleaned_Hospital_Details!B:B)</f>
        <v>0</v>
      </c>
      <c r="O1015" s="49">
        <f>_xlfn.XLOOKUP($A1015,Cleaned_Hospital_Details!$A:$A,Cleaned_Hospital_Details!C:C)</f>
        <v>11070.54</v>
      </c>
      <c r="P1015" s="8" t="str">
        <f>_xlfn.XLOOKUP($A1015,Cleaned_Hospital_Details!$A:$A,Cleaned_Hospital_Details!D:D)</f>
        <v>Tier - 3</v>
      </c>
      <c r="Q1015" s="8" t="str">
        <f>_xlfn.XLOOKUP($A1015,Cleaned_Hospital_Details!$A:$A,Cleaned_Hospital_Details!E:E)</f>
        <v>Tier - 3</v>
      </c>
      <c r="R1015" s="8" t="str">
        <f>_xlfn.XLOOKUP($A1015,Cleaned_Hospital_Details!$A:$A,Cleaned_Hospital_Details!F:F)</f>
        <v>R1011</v>
      </c>
      <c r="S1015" s="15">
        <f>_xlfn.XLOOKUP($A1015,Cleaned_Hospital_Details!$A:$A,Cleaned_Hospital_Details!G:G)</f>
        <v>24418</v>
      </c>
      <c r="T1015" s="8">
        <f>_xlfn.XLOOKUP($A1015,Cleaned_Hospital_Details!$A:$A,Cleaned_Hospital_Details!H:H)</f>
        <v>56</v>
      </c>
      <c r="U1015" s="8" t="str">
        <f>_xlfn.XLOOKUP($A1015,Cleaned_Hospital_Details!$A:$A,Cleaned_Hospital_Details!I:I)</f>
        <v>Old</v>
      </c>
      <c r="V1015" t="str">
        <f t="shared" si="15"/>
        <v>Ashley Manlove</v>
      </c>
    </row>
    <row r="1016" spans="1:22" ht="15.6" x14ac:dyDescent="0.3">
      <c r="A1016" s="10" t="s">
        <v>1052</v>
      </c>
      <c r="B1016" s="8" t="str">
        <f>VLOOKUP(A1016,Cleaned_Customer_Names!A1015:D3350,2,0)</f>
        <v>Ms.</v>
      </c>
      <c r="C1016" s="8" t="str">
        <f>VLOOKUP(A1016,Cleaned_Customer_Names!A1015:D3350,3,0)</f>
        <v>Aleksandra</v>
      </c>
      <c r="D1016" s="8" t="str">
        <f>VLOOKUP($A1016,Cleaned_Customer_Names!$A1015:$D3350,4,0)</f>
        <v>Madzik</v>
      </c>
      <c r="E1016" s="22">
        <f>VLOOKUP($A1016,Cleaned_Medical_Exam!$A1015:$J3350,2,0)</f>
        <v>30.25</v>
      </c>
      <c r="F1016" s="24">
        <f>VLOOKUP($A1016,Cleaned_Medical_Exam!$A1015:$J3350,3,0)</f>
        <v>10.16</v>
      </c>
      <c r="G1016" s="20" t="str">
        <f>VLOOKUP($A1016,Cleaned_Medical_Exam!$A1015:$J3350,4,0)</f>
        <v>No</v>
      </c>
      <c r="H1016" s="20" t="str">
        <f>VLOOKUP($A1016,Cleaned_Medical_Exam!$A1015:$J3350,5,0)</f>
        <v>No</v>
      </c>
      <c r="I1016" s="20" t="str">
        <f>VLOOKUP($A1016,Cleaned_Medical_Exam!$A1015:$J3350,6,0)</f>
        <v>No</v>
      </c>
      <c r="J1016" s="48">
        <f>VLOOKUP($A1016,Cleaned_Medical_Exam!$A1015:$J3350,7,0)</f>
        <v>0</v>
      </c>
      <c r="K1016" s="8" t="str">
        <f>VLOOKUP($A1016,Cleaned_Medical_Exam!$A1015:$J3350,8,0)</f>
        <v>No</v>
      </c>
      <c r="L1016" s="20" t="str">
        <f>VLOOKUP($A1016,Cleaned_Medical_Exam!$A1015:$J3350,9,0)</f>
        <v>Obesity</v>
      </c>
      <c r="M1016" s="20" t="str">
        <f>VLOOKUP($A1016,Cleaned_Medical_Exam!$A1015:$J3350,10,0)</f>
        <v>Diabetes</v>
      </c>
      <c r="N1016" s="48">
        <f>_xlfn.XLOOKUP(A1016,Cleaned_Hospital_Details!A:A,Cleaned_Hospital_Details!B:B)</f>
        <v>0</v>
      </c>
      <c r="O1016" s="49">
        <f>_xlfn.XLOOKUP($A1016,Cleaned_Hospital_Details!$A:$A,Cleaned_Hospital_Details!C:C)</f>
        <v>11068.77</v>
      </c>
      <c r="P1016" s="8" t="str">
        <f>_xlfn.XLOOKUP($A1016,Cleaned_Hospital_Details!$A:$A,Cleaned_Hospital_Details!D:D)</f>
        <v>Tier - 3</v>
      </c>
      <c r="Q1016" s="8" t="str">
        <f>_xlfn.XLOOKUP($A1016,Cleaned_Hospital_Details!$A:$A,Cleaned_Hospital_Details!E:E)</f>
        <v>Tier - 2</v>
      </c>
      <c r="R1016" s="8" t="str">
        <f>_xlfn.XLOOKUP($A1016,Cleaned_Hospital_Details!$A:$A,Cleaned_Hospital_Details!F:F)</f>
        <v>R1012</v>
      </c>
      <c r="S1016" s="15">
        <f>_xlfn.XLOOKUP($A1016,Cleaned_Hospital_Details!$A:$A,Cleaned_Hospital_Details!G:G)</f>
        <v>26246</v>
      </c>
      <c r="T1016" s="8">
        <f>_xlfn.XLOOKUP($A1016,Cleaned_Hospital_Details!$A:$A,Cleaned_Hospital_Details!H:H)</f>
        <v>51</v>
      </c>
      <c r="U1016" s="8" t="str">
        <f>_xlfn.XLOOKUP($A1016,Cleaned_Hospital_Details!$A:$A,Cleaned_Hospital_Details!I:I)</f>
        <v>Adult</v>
      </c>
      <c r="V1016" t="str">
        <f t="shared" si="15"/>
        <v>Aleksandra Madzik</v>
      </c>
    </row>
    <row r="1017" spans="1:22" ht="15.6" x14ac:dyDescent="0.3">
      <c r="A1017" s="10" t="s">
        <v>1053</v>
      </c>
      <c r="B1017" s="8" t="str">
        <f>VLOOKUP(A1017,Cleaned_Customer_Names!A1016:D3351,2,0)</f>
        <v>Ms.</v>
      </c>
      <c r="C1017" s="8" t="str">
        <f>VLOOKUP(A1017,Cleaned_Customer_Names!A1016:D3351,3,0)</f>
        <v>Valery</v>
      </c>
      <c r="D1017" s="8" t="str">
        <f>VLOOKUP($A1017,Cleaned_Customer_Names!$A1016:$D3351,4,0)</f>
        <v>Hobson</v>
      </c>
      <c r="E1017" s="22">
        <f>VLOOKUP($A1017,Cleaned_Medical_Exam!$A1016:$J3351,2,0)</f>
        <v>54</v>
      </c>
      <c r="F1017" s="24">
        <f>VLOOKUP($A1017,Cleaned_Medical_Exam!$A1016:$J3351,3,0)</f>
        <v>4.68</v>
      </c>
      <c r="G1017" s="20" t="str">
        <f>VLOOKUP($A1017,Cleaned_Medical_Exam!$A1016:$J3351,4,0)</f>
        <v>Yes</v>
      </c>
      <c r="H1017" s="20" t="str">
        <f>VLOOKUP($A1017,Cleaned_Medical_Exam!$A1016:$J3351,5,0)</f>
        <v>Yes</v>
      </c>
      <c r="I1017" s="20" t="str">
        <f>VLOOKUP($A1017,Cleaned_Medical_Exam!$A1016:$J3351,6,0)</f>
        <v>No</v>
      </c>
      <c r="J1017" s="48">
        <f>VLOOKUP($A1017,Cleaned_Medical_Exam!$A1016:$J3351,7,0)</f>
        <v>2</v>
      </c>
      <c r="K1017" s="8" t="str">
        <f>VLOOKUP($A1017,Cleaned_Medical_Exam!$A1016:$J3351,8,0)</f>
        <v>No</v>
      </c>
      <c r="L1017" s="20" t="str">
        <f>VLOOKUP($A1017,Cleaned_Medical_Exam!$A1016:$J3351,9,0)</f>
        <v>Obesity</v>
      </c>
      <c r="M1017" s="20" t="str">
        <f>VLOOKUP($A1017,Cleaned_Medical_Exam!$A1016:$J3351,10,0)</f>
        <v>Normal</v>
      </c>
      <c r="N1017" s="48">
        <f>_xlfn.XLOOKUP(A1017,Cleaned_Hospital_Details!A:A,Cleaned_Hospital_Details!B:B)</f>
        <v>0</v>
      </c>
      <c r="O1017" s="49">
        <f>_xlfn.XLOOKUP($A1017,Cleaned_Hospital_Details!$A:$A,Cleaned_Hospital_Details!C:C)</f>
        <v>11068.7</v>
      </c>
      <c r="P1017" s="8" t="str">
        <f>_xlfn.XLOOKUP($A1017,Cleaned_Hospital_Details!$A:$A,Cleaned_Hospital_Details!D:D)</f>
        <v>Tier - 3</v>
      </c>
      <c r="Q1017" s="8" t="str">
        <f>_xlfn.XLOOKUP($A1017,Cleaned_Hospital_Details!$A:$A,Cleaned_Hospital_Details!E:E)</f>
        <v>Tier - 1</v>
      </c>
      <c r="R1017" s="8" t="str">
        <f>_xlfn.XLOOKUP($A1017,Cleaned_Hospital_Details!$A:$A,Cleaned_Hospital_Details!F:F)</f>
        <v>R1011</v>
      </c>
      <c r="S1017" s="15">
        <f>_xlfn.XLOOKUP($A1017,Cleaned_Hospital_Details!$A:$A,Cleaned_Hospital_Details!G:G)</f>
        <v>36787</v>
      </c>
      <c r="T1017" s="8">
        <f>_xlfn.XLOOKUP($A1017,Cleaned_Hospital_Details!$A:$A,Cleaned_Hospital_Details!H:H)</f>
        <v>22</v>
      </c>
      <c r="U1017" s="8" t="str">
        <f>_xlfn.XLOOKUP($A1017,Cleaned_Hospital_Details!$A:$A,Cleaned_Hospital_Details!I:I)</f>
        <v>Adult</v>
      </c>
      <c r="V1017" t="str">
        <f t="shared" si="15"/>
        <v>Valery Hobson</v>
      </c>
    </row>
    <row r="1018" spans="1:22" ht="15.6" x14ac:dyDescent="0.3">
      <c r="A1018" s="10" t="s">
        <v>1054</v>
      </c>
      <c r="B1018" s="8" t="str">
        <f>VLOOKUP(A1018,Cleaned_Customer_Names!A1017:D3352,2,0)</f>
        <v>Mrs.</v>
      </c>
      <c r="C1018" s="8" t="str">
        <f>VLOOKUP(A1018,Cleaned_Customer_Names!A1017:D3352,3,0)</f>
        <v>Joanna</v>
      </c>
      <c r="D1018" s="8" t="str">
        <f>VLOOKUP($A1018,Cleaned_Customer_Names!$A1017:$D3352,4,0)</f>
        <v>Reyes</v>
      </c>
      <c r="E1018" s="22">
        <f>VLOOKUP($A1018,Cleaned_Medical_Exam!$A1017:$J3352,2,0)</f>
        <v>51.86</v>
      </c>
      <c r="F1018" s="24">
        <f>VLOOKUP($A1018,Cleaned_Medical_Exam!$A1017:$J3352,3,0)</f>
        <v>5.32</v>
      </c>
      <c r="G1018" s="20" t="str">
        <f>VLOOKUP($A1018,Cleaned_Medical_Exam!$A1017:$J3352,4,0)</f>
        <v>Yes</v>
      </c>
      <c r="H1018" s="20" t="str">
        <f>VLOOKUP($A1018,Cleaned_Medical_Exam!$A1017:$J3352,5,0)</f>
        <v>No</v>
      </c>
      <c r="I1018" s="20" t="str">
        <f>VLOOKUP($A1018,Cleaned_Medical_Exam!$A1017:$J3352,6,0)</f>
        <v>No</v>
      </c>
      <c r="J1018" s="48">
        <f>VLOOKUP($A1018,Cleaned_Medical_Exam!$A1017:$J3352,7,0)</f>
        <v>0</v>
      </c>
      <c r="K1018" s="8" t="str">
        <f>VLOOKUP($A1018,Cleaned_Medical_Exam!$A1017:$J3352,8,0)</f>
        <v>No</v>
      </c>
      <c r="L1018" s="20" t="str">
        <f>VLOOKUP($A1018,Cleaned_Medical_Exam!$A1017:$J3352,9,0)</f>
        <v>Obesity</v>
      </c>
      <c r="M1018" s="20" t="str">
        <f>VLOOKUP($A1018,Cleaned_Medical_Exam!$A1017:$J3352,10,0)</f>
        <v>Normal</v>
      </c>
      <c r="N1018" s="48">
        <f>_xlfn.XLOOKUP(A1018,Cleaned_Hospital_Details!A:A,Cleaned_Hospital_Details!B:B)</f>
        <v>0</v>
      </c>
      <c r="O1018" s="49">
        <f>_xlfn.XLOOKUP($A1018,Cleaned_Hospital_Details!$A:$A,Cleaned_Hospital_Details!C:C)</f>
        <v>11046.02</v>
      </c>
      <c r="P1018" s="8" t="str">
        <f>_xlfn.XLOOKUP($A1018,Cleaned_Hospital_Details!$A:$A,Cleaned_Hospital_Details!D:D)</f>
        <v>Tier - 3</v>
      </c>
      <c r="Q1018" s="8" t="str">
        <f>_xlfn.XLOOKUP($A1018,Cleaned_Hospital_Details!$A:$A,Cleaned_Hospital_Details!E:E)</f>
        <v>Tier - 1</v>
      </c>
      <c r="R1018" s="8" t="str">
        <f>_xlfn.XLOOKUP($A1018,Cleaned_Hospital_Details!$A:$A,Cleaned_Hospital_Details!F:F)</f>
        <v>R1026</v>
      </c>
      <c r="S1018" s="15">
        <f>_xlfn.XLOOKUP($A1018,Cleaned_Hospital_Details!$A:$A,Cleaned_Hospital_Details!G:G)</f>
        <v>37242</v>
      </c>
      <c r="T1018" s="8">
        <f>_xlfn.XLOOKUP($A1018,Cleaned_Hospital_Details!$A:$A,Cleaned_Hospital_Details!H:H)</f>
        <v>21</v>
      </c>
      <c r="U1018" s="8" t="str">
        <f>_xlfn.XLOOKUP($A1018,Cleaned_Hospital_Details!$A:$A,Cleaned_Hospital_Details!I:I)</f>
        <v>Adult</v>
      </c>
      <c r="V1018" t="str">
        <f t="shared" si="15"/>
        <v>Joanna Reyes</v>
      </c>
    </row>
    <row r="1019" spans="1:22" ht="15.6" x14ac:dyDescent="0.3">
      <c r="A1019" s="10" t="s">
        <v>1055</v>
      </c>
      <c r="B1019" s="8" t="str">
        <f>VLOOKUP(A1019,Cleaned_Customer_Names!A1018:D3353,2,0)</f>
        <v>Mrs.</v>
      </c>
      <c r="C1019" s="8" t="str">
        <f>VLOOKUP(A1019,Cleaned_Customer_Names!A1018:D3353,3,0)</f>
        <v>Stefanie</v>
      </c>
      <c r="D1019" s="8" t="str">
        <f>VLOOKUP($A1019,Cleaned_Customer_Names!$A1018:$D3353,4,0)</f>
        <v>Tierney</v>
      </c>
      <c r="E1019" s="22">
        <f>VLOOKUP($A1019,Cleaned_Medical_Exam!$A1018:$J3353,2,0)</f>
        <v>31.39</v>
      </c>
      <c r="F1019" s="24">
        <f>VLOOKUP($A1019,Cleaned_Medical_Exam!$A1018:$J3353,3,0)</f>
        <v>6.99</v>
      </c>
      <c r="G1019" s="20" t="str">
        <f>VLOOKUP($A1019,Cleaned_Medical_Exam!$A1018:$J3353,4,0)</f>
        <v>No</v>
      </c>
      <c r="H1019" s="20" t="str">
        <f>VLOOKUP($A1019,Cleaned_Medical_Exam!$A1018:$J3353,5,0)</f>
        <v>No</v>
      </c>
      <c r="I1019" s="20" t="str">
        <f>VLOOKUP($A1019,Cleaned_Medical_Exam!$A1018:$J3353,6,0)</f>
        <v>No</v>
      </c>
      <c r="J1019" s="48">
        <f>VLOOKUP($A1019,Cleaned_Medical_Exam!$A1018:$J3353,7,0)</f>
        <v>0</v>
      </c>
      <c r="K1019" s="8" t="str">
        <f>VLOOKUP($A1019,Cleaned_Medical_Exam!$A1018:$J3353,8,0)</f>
        <v>No</v>
      </c>
      <c r="L1019" s="20" t="str">
        <f>VLOOKUP($A1019,Cleaned_Medical_Exam!$A1018:$J3353,9,0)</f>
        <v>Obesity</v>
      </c>
      <c r="M1019" s="20" t="str">
        <f>VLOOKUP($A1019,Cleaned_Medical_Exam!$A1018:$J3353,10,0)</f>
        <v>Diabetes</v>
      </c>
      <c r="N1019" s="48">
        <f>_xlfn.XLOOKUP(A1019,Cleaned_Hospital_Details!A:A,Cleaned_Hospital_Details!B:B)</f>
        <v>0</v>
      </c>
      <c r="O1019" s="49">
        <f>_xlfn.XLOOKUP($A1019,Cleaned_Hospital_Details!$A:$A,Cleaned_Hospital_Details!C:C)</f>
        <v>11037.85</v>
      </c>
      <c r="P1019" s="8" t="str">
        <f>_xlfn.XLOOKUP($A1019,Cleaned_Hospital_Details!$A:$A,Cleaned_Hospital_Details!D:D)</f>
        <v>Tier - 3</v>
      </c>
      <c r="Q1019" s="8" t="str">
        <f>_xlfn.XLOOKUP($A1019,Cleaned_Hospital_Details!$A:$A,Cleaned_Hospital_Details!E:E)</f>
        <v>Tier - 2</v>
      </c>
      <c r="R1019" s="8" t="str">
        <f>_xlfn.XLOOKUP($A1019,Cleaned_Hospital_Details!$A:$A,Cleaned_Hospital_Details!F:F)</f>
        <v>R1025</v>
      </c>
      <c r="S1019" s="15">
        <f>_xlfn.XLOOKUP($A1019,Cleaned_Hospital_Details!$A:$A,Cleaned_Hospital_Details!G:G)</f>
        <v>27271</v>
      </c>
      <c r="T1019" s="8">
        <f>_xlfn.XLOOKUP($A1019,Cleaned_Hospital_Details!$A:$A,Cleaned_Hospital_Details!H:H)</f>
        <v>48</v>
      </c>
      <c r="U1019" s="8" t="str">
        <f>_xlfn.XLOOKUP($A1019,Cleaned_Hospital_Details!$A:$A,Cleaned_Hospital_Details!I:I)</f>
        <v>Adult</v>
      </c>
      <c r="V1019" t="str">
        <f t="shared" si="15"/>
        <v>Stefanie Tierney</v>
      </c>
    </row>
    <row r="1020" spans="1:22" ht="15.6" x14ac:dyDescent="0.3">
      <c r="A1020" s="10" t="s">
        <v>1056</v>
      </c>
      <c r="B1020" s="8" t="str">
        <f>VLOOKUP(A1020,Cleaned_Customer_Names!A1019:D3354,2,0)</f>
        <v>Mr.</v>
      </c>
      <c r="C1020" s="8" t="str">
        <f>VLOOKUP(A1020,Cleaned_Customer_Names!A1019:D3354,3,0)</f>
        <v>Stephen</v>
      </c>
      <c r="D1020" s="8" t="str">
        <f>VLOOKUP($A1020,Cleaned_Customer_Names!$A1019:$D3354,4,0)</f>
        <v>Gabris</v>
      </c>
      <c r="E1020" s="22">
        <f>VLOOKUP($A1020,Cleaned_Medical_Exam!$A1019:$J3354,2,0)</f>
        <v>39.97</v>
      </c>
      <c r="F1020" s="24">
        <f>VLOOKUP($A1020,Cleaned_Medical_Exam!$A1019:$J3354,3,0)</f>
        <v>5.55</v>
      </c>
      <c r="G1020" s="20" t="str">
        <f>VLOOKUP($A1020,Cleaned_Medical_Exam!$A1019:$J3354,4,0)</f>
        <v>No</v>
      </c>
      <c r="H1020" s="20" t="str">
        <f>VLOOKUP($A1020,Cleaned_Medical_Exam!$A1019:$J3354,5,0)</f>
        <v>No</v>
      </c>
      <c r="I1020" s="20" t="str">
        <f>VLOOKUP($A1020,Cleaned_Medical_Exam!$A1019:$J3354,6,0)</f>
        <v>No</v>
      </c>
      <c r="J1020" s="48">
        <f>VLOOKUP($A1020,Cleaned_Medical_Exam!$A1019:$J3354,7,0)</f>
        <v>0</v>
      </c>
      <c r="K1020" s="8" t="str">
        <f>VLOOKUP($A1020,Cleaned_Medical_Exam!$A1019:$J3354,8,0)</f>
        <v>No</v>
      </c>
      <c r="L1020" s="20" t="str">
        <f>VLOOKUP($A1020,Cleaned_Medical_Exam!$A1019:$J3354,9,0)</f>
        <v>Obesity</v>
      </c>
      <c r="M1020" s="20" t="str">
        <f>VLOOKUP($A1020,Cleaned_Medical_Exam!$A1019:$J3354,10,0)</f>
        <v>Normal</v>
      </c>
      <c r="N1020" s="48">
        <f>_xlfn.XLOOKUP(A1020,Cleaned_Hospital_Details!A:A,Cleaned_Hospital_Details!B:B)</f>
        <v>3</v>
      </c>
      <c r="O1020" s="49">
        <f>_xlfn.XLOOKUP($A1020,Cleaned_Hospital_Details!$A:$A,Cleaned_Hospital_Details!C:C)</f>
        <v>11037.51</v>
      </c>
      <c r="P1020" s="8" t="str">
        <f>_xlfn.XLOOKUP($A1020,Cleaned_Hospital_Details!$A:$A,Cleaned_Hospital_Details!D:D)</f>
        <v>Tier - 3</v>
      </c>
      <c r="Q1020" s="8" t="str">
        <f>_xlfn.XLOOKUP($A1020,Cleaned_Hospital_Details!$A:$A,Cleaned_Hospital_Details!E:E)</f>
        <v>Tier - 1</v>
      </c>
      <c r="R1020" s="8" t="str">
        <f>_xlfn.XLOOKUP($A1020,Cleaned_Hospital_Details!$A:$A,Cleaned_Hospital_Details!F:F)</f>
        <v>R1012</v>
      </c>
      <c r="S1020" s="15">
        <f>_xlfn.XLOOKUP($A1020,Cleaned_Hospital_Details!$A:$A,Cleaned_Hospital_Details!G:G)</f>
        <v>32806</v>
      </c>
      <c r="T1020" s="8">
        <f>_xlfn.XLOOKUP($A1020,Cleaned_Hospital_Details!$A:$A,Cleaned_Hospital_Details!H:H)</f>
        <v>33</v>
      </c>
      <c r="U1020" s="8" t="str">
        <f>_xlfn.XLOOKUP($A1020,Cleaned_Hospital_Details!$A:$A,Cleaned_Hospital_Details!I:I)</f>
        <v>Adult</v>
      </c>
      <c r="V1020" t="str">
        <f t="shared" si="15"/>
        <v>Stephen Gabris</v>
      </c>
    </row>
    <row r="1021" spans="1:22" ht="15.6" x14ac:dyDescent="0.3">
      <c r="A1021" s="10" t="s">
        <v>1057</v>
      </c>
      <c r="B1021" s="8" t="str">
        <f>VLOOKUP(A1021,Cleaned_Customer_Names!A1020:D3355,2,0)</f>
        <v>Ms.</v>
      </c>
      <c r="C1021" s="8" t="str">
        <f>VLOOKUP(A1021,Cleaned_Customer_Names!A1020:D3355,3,0)</f>
        <v>Liza</v>
      </c>
      <c r="D1021" s="8" t="str">
        <f>VLOOKUP($A1021,Cleaned_Customer_Names!$A1020:$D3355,4,0)</f>
        <v>Howard</v>
      </c>
      <c r="E1021" s="22">
        <f>VLOOKUP($A1021,Cleaned_Medical_Exam!$A1020:$J3355,2,0)</f>
        <v>41.23</v>
      </c>
      <c r="F1021" s="24">
        <f>VLOOKUP($A1021,Cleaned_Medical_Exam!$A1020:$J3355,3,0)</f>
        <v>6.94</v>
      </c>
      <c r="G1021" s="20" t="str">
        <f>VLOOKUP($A1021,Cleaned_Medical_Exam!$A1020:$J3355,4,0)</f>
        <v>No</v>
      </c>
      <c r="H1021" s="20" t="str">
        <f>VLOOKUP($A1021,Cleaned_Medical_Exam!$A1020:$J3355,5,0)</f>
        <v>No</v>
      </c>
      <c r="I1021" s="20" t="str">
        <f>VLOOKUP($A1021,Cleaned_Medical_Exam!$A1020:$J3355,6,0)</f>
        <v>No</v>
      </c>
      <c r="J1021" s="48">
        <f>VLOOKUP($A1021,Cleaned_Medical_Exam!$A1020:$J3355,7,0)</f>
        <v>0</v>
      </c>
      <c r="K1021" s="8" t="str">
        <f>VLOOKUP($A1021,Cleaned_Medical_Exam!$A1020:$J3355,8,0)</f>
        <v>No</v>
      </c>
      <c r="L1021" s="20" t="str">
        <f>VLOOKUP($A1021,Cleaned_Medical_Exam!$A1020:$J3355,9,0)</f>
        <v>Obesity</v>
      </c>
      <c r="M1021" s="20" t="str">
        <f>VLOOKUP($A1021,Cleaned_Medical_Exam!$A1020:$J3355,10,0)</f>
        <v>Diabetes</v>
      </c>
      <c r="N1021" s="48">
        <f>_xlfn.XLOOKUP(A1021,Cleaned_Hospital_Details!A:A,Cleaned_Hospital_Details!B:B)</f>
        <v>4</v>
      </c>
      <c r="O1021" s="49">
        <f>_xlfn.XLOOKUP($A1021,Cleaned_Hospital_Details!$A:$A,Cleaned_Hospital_Details!C:C)</f>
        <v>11033.66</v>
      </c>
      <c r="P1021" s="8" t="str">
        <f>_xlfn.XLOOKUP($A1021,Cleaned_Hospital_Details!$A:$A,Cleaned_Hospital_Details!D:D)</f>
        <v>Tier - 3</v>
      </c>
      <c r="Q1021" s="8" t="str">
        <f>_xlfn.XLOOKUP($A1021,Cleaned_Hospital_Details!$A:$A,Cleaned_Hospital_Details!E:E)</f>
        <v>Tier - 3</v>
      </c>
      <c r="R1021" s="8" t="str">
        <f>_xlfn.XLOOKUP($A1021,Cleaned_Hospital_Details!$A:$A,Cleaned_Hospital_Details!F:F)</f>
        <v>R1012</v>
      </c>
      <c r="S1021" s="15">
        <f>_xlfn.XLOOKUP($A1021,Cleaned_Hospital_Details!$A:$A,Cleaned_Hospital_Details!G:G)</f>
        <v>27373</v>
      </c>
      <c r="T1021" s="8">
        <f>_xlfn.XLOOKUP($A1021,Cleaned_Hospital_Details!$A:$A,Cleaned_Hospital_Details!H:H)</f>
        <v>48</v>
      </c>
      <c r="U1021" s="8" t="str">
        <f>_xlfn.XLOOKUP($A1021,Cleaned_Hospital_Details!$A:$A,Cleaned_Hospital_Details!I:I)</f>
        <v>Adult</v>
      </c>
      <c r="V1021" t="str">
        <f t="shared" si="15"/>
        <v>Liza Howard</v>
      </c>
    </row>
    <row r="1022" spans="1:22" ht="15.6" x14ac:dyDescent="0.3">
      <c r="A1022" s="10" t="s">
        <v>1058</v>
      </c>
      <c r="B1022" s="8" t="str">
        <f>VLOOKUP(A1022,Cleaned_Customer_Names!A1021:D3356,2,0)</f>
        <v>Mr.</v>
      </c>
      <c r="C1022" s="8" t="str">
        <f>VLOOKUP(A1022,Cleaned_Customer_Names!A1021:D3356,3,0)</f>
        <v>Ian</v>
      </c>
      <c r="D1022" s="8" t="str">
        <f>VLOOKUP($A1022,Cleaned_Customer_Names!$A1021:$D3356,4,0)</f>
        <v>Kallay</v>
      </c>
      <c r="E1022" s="22">
        <f>VLOOKUP($A1022,Cleaned_Medical_Exam!$A1021:$J3356,2,0)</f>
        <v>49.45</v>
      </c>
      <c r="F1022" s="24">
        <f>VLOOKUP($A1022,Cleaned_Medical_Exam!$A1021:$J3356,3,0)</f>
        <v>4.2</v>
      </c>
      <c r="G1022" s="20" t="str">
        <f>VLOOKUP($A1022,Cleaned_Medical_Exam!$A1021:$J3356,4,0)</f>
        <v>Yes</v>
      </c>
      <c r="H1022" s="20" t="str">
        <f>VLOOKUP($A1022,Cleaned_Medical_Exam!$A1021:$J3356,5,0)</f>
        <v>No</v>
      </c>
      <c r="I1022" s="20" t="str">
        <f>VLOOKUP($A1022,Cleaned_Medical_Exam!$A1021:$J3356,6,0)</f>
        <v>No</v>
      </c>
      <c r="J1022" s="48">
        <f>VLOOKUP($A1022,Cleaned_Medical_Exam!$A1021:$J3356,7,0)</f>
        <v>0</v>
      </c>
      <c r="K1022" s="8" t="str">
        <f>VLOOKUP($A1022,Cleaned_Medical_Exam!$A1021:$J3356,8,0)</f>
        <v>No</v>
      </c>
      <c r="L1022" s="20" t="str">
        <f>VLOOKUP($A1022,Cleaned_Medical_Exam!$A1021:$J3356,9,0)</f>
        <v>Obesity</v>
      </c>
      <c r="M1022" s="20" t="str">
        <f>VLOOKUP($A1022,Cleaned_Medical_Exam!$A1021:$J3356,10,0)</f>
        <v>Normal</v>
      </c>
      <c r="N1022" s="48">
        <f>_xlfn.XLOOKUP(A1022,Cleaned_Hospital_Details!A:A,Cleaned_Hospital_Details!B:B)</f>
        <v>0</v>
      </c>
      <c r="O1022" s="49">
        <f>_xlfn.XLOOKUP($A1022,Cleaned_Hospital_Details!$A:$A,Cleaned_Hospital_Details!C:C)</f>
        <v>11028.56</v>
      </c>
      <c r="P1022" s="8" t="str">
        <f>_xlfn.XLOOKUP($A1022,Cleaned_Hospital_Details!$A:$A,Cleaned_Hospital_Details!D:D)</f>
        <v>Tier - 3</v>
      </c>
      <c r="Q1022" s="8" t="str">
        <f>_xlfn.XLOOKUP($A1022,Cleaned_Hospital_Details!$A:$A,Cleaned_Hospital_Details!E:E)</f>
        <v>Tier - 3</v>
      </c>
      <c r="R1022" s="8" t="str">
        <f>_xlfn.XLOOKUP($A1022,Cleaned_Hospital_Details!$A:$A,Cleaned_Hospital_Details!F:F)</f>
        <v>R1012</v>
      </c>
      <c r="S1022" s="15">
        <f>_xlfn.XLOOKUP($A1022,Cleaned_Hospital_Details!$A:$A,Cleaned_Hospital_Details!G:G)</f>
        <v>35267</v>
      </c>
      <c r="T1022" s="8">
        <f>_xlfn.XLOOKUP($A1022,Cleaned_Hospital_Details!$A:$A,Cleaned_Hospital_Details!H:H)</f>
        <v>26</v>
      </c>
      <c r="U1022" s="8" t="str">
        <f>_xlfn.XLOOKUP($A1022,Cleaned_Hospital_Details!$A:$A,Cleaned_Hospital_Details!I:I)</f>
        <v>Adult</v>
      </c>
      <c r="V1022" t="str">
        <f t="shared" si="15"/>
        <v>Ian Kallay</v>
      </c>
    </row>
    <row r="1023" spans="1:22" ht="15.6" x14ac:dyDescent="0.3">
      <c r="A1023" s="10" t="s">
        <v>1059</v>
      </c>
      <c r="B1023" s="8" t="str">
        <f>VLOOKUP(A1023,Cleaned_Customer_Names!A1022:D3357,2,0)</f>
        <v>Ms.</v>
      </c>
      <c r="C1023" s="8" t="str">
        <f>VLOOKUP(A1023,Cleaned_Customer_Names!A1022:D3357,3,0)</f>
        <v>Claudia</v>
      </c>
      <c r="D1023" s="8" t="str">
        <f>VLOOKUP($A1023,Cleaned_Customer_Names!$A1022:$D3357,4,0)</f>
        <v>Leguizamo</v>
      </c>
      <c r="E1023" s="22">
        <f>VLOOKUP($A1023,Cleaned_Medical_Exam!$A1022:$J3357,2,0)</f>
        <v>41.04</v>
      </c>
      <c r="F1023" s="24">
        <f>VLOOKUP($A1023,Cleaned_Medical_Exam!$A1022:$J3357,3,0)</f>
        <v>5.59</v>
      </c>
      <c r="G1023" s="20" t="str">
        <f>VLOOKUP($A1023,Cleaned_Medical_Exam!$A1022:$J3357,4,0)</f>
        <v>No</v>
      </c>
      <c r="H1023" s="20" t="str">
        <f>VLOOKUP($A1023,Cleaned_Medical_Exam!$A1022:$J3357,5,0)</f>
        <v>No</v>
      </c>
      <c r="I1023" s="20" t="str">
        <f>VLOOKUP($A1023,Cleaned_Medical_Exam!$A1022:$J3357,6,0)</f>
        <v>No</v>
      </c>
      <c r="J1023" s="48">
        <f>VLOOKUP($A1023,Cleaned_Medical_Exam!$A1022:$J3357,7,0)</f>
        <v>0</v>
      </c>
      <c r="K1023" s="8" t="str">
        <f>VLOOKUP($A1023,Cleaned_Medical_Exam!$A1022:$J3357,8,0)</f>
        <v>No</v>
      </c>
      <c r="L1023" s="20" t="str">
        <f>VLOOKUP($A1023,Cleaned_Medical_Exam!$A1022:$J3357,9,0)</f>
        <v>Obesity</v>
      </c>
      <c r="M1023" s="20" t="str">
        <f>VLOOKUP($A1023,Cleaned_Medical_Exam!$A1022:$J3357,10,0)</f>
        <v>Normal</v>
      </c>
      <c r="N1023" s="48">
        <f>_xlfn.XLOOKUP(A1023,Cleaned_Hospital_Details!A:A,Cleaned_Hospital_Details!B:B)</f>
        <v>3</v>
      </c>
      <c r="O1023" s="49">
        <f>_xlfn.XLOOKUP($A1023,Cleaned_Hospital_Details!$A:$A,Cleaned_Hospital_Details!C:C)</f>
        <v>11018.05</v>
      </c>
      <c r="P1023" s="8" t="str">
        <f>_xlfn.XLOOKUP($A1023,Cleaned_Hospital_Details!$A:$A,Cleaned_Hospital_Details!D:D)</f>
        <v>Tier - 3</v>
      </c>
      <c r="Q1023" s="8" t="str">
        <f>_xlfn.XLOOKUP($A1023,Cleaned_Hospital_Details!$A:$A,Cleaned_Hospital_Details!E:E)</f>
        <v>Tier - 2</v>
      </c>
      <c r="R1023" s="8" t="str">
        <f>_xlfn.XLOOKUP($A1023,Cleaned_Hospital_Details!$A:$A,Cleaned_Hospital_Details!F:F)</f>
        <v>R1012</v>
      </c>
      <c r="S1023" s="15">
        <f>_xlfn.XLOOKUP($A1023,Cleaned_Hospital_Details!$A:$A,Cleaned_Hospital_Details!G:G)</f>
        <v>33415</v>
      </c>
      <c r="T1023" s="8">
        <f>_xlfn.XLOOKUP($A1023,Cleaned_Hospital_Details!$A:$A,Cleaned_Hospital_Details!H:H)</f>
        <v>31</v>
      </c>
      <c r="U1023" s="8" t="str">
        <f>_xlfn.XLOOKUP($A1023,Cleaned_Hospital_Details!$A:$A,Cleaned_Hospital_Details!I:I)</f>
        <v>Adult</v>
      </c>
      <c r="V1023" t="str">
        <f t="shared" si="15"/>
        <v>Claudia Leguizamo</v>
      </c>
    </row>
    <row r="1024" spans="1:22" ht="15.6" x14ac:dyDescent="0.3">
      <c r="A1024" s="10" t="s">
        <v>1060</v>
      </c>
      <c r="B1024" s="8" t="str">
        <f>VLOOKUP(A1024,Cleaned_Customer_Names!A1023:D3358,2,0)</f>
        <v>Ms.</v>
      </c>
      <c r="C1024" s="8" t="str">
        <f>VLOOKUP(A1024,Cleaned_Customer_Names!A1023:D3358,3,0)</f>
        <v>Jessica</v>
      </c>
      <c r="D1024" s="8" t="str">
        <f>VLOOKUP($A1024,Cleaned_Customer_Names!$A1023:$D3358,4,0)</f>
        <v>Escartin</v>
      </c>
      <c r="E1024" s="22">
        <f>VLOOKUP($A1024,Cleaned_Medical_Exam!$A1023:$J3358,2,0)</f>
        <v>27.93</v>
      </c>
      <c r="F1024" s="24">
        <f>VLOOKUP($A1024,Cleaned_Medical_Exam!$A1023:$J3358,3,0)</f>
        <v>9.9600000000000009</v>
      </c>
      <c r="G1024" s="20" t="str">
        <f>VLOOKUP($A1024,Cleaned_Medical_Exam!$A1023:$J3358,4,0)</f>
        <v>No</v>
      </c>
      <c r="H1024" s="20" t="str">
        <f>VLOOKUP($A1024,Cleaned_Medical_Exam!$A1023:$J3358,5,0)</f>
        <v>No</v>
      </c>
      <c r="I1024" s="20" t="str">
        <f>VLOOKUP($A1024,Cleaned_Medical_Exam!$A1023:$J3358,6,0)</f>
        <v>No</v>
      </c>
      <c r="J1024" s="48">
        <f>VLOOKUP($A1024,Cleaned_Medical_Exam!$A1023:$J3358,7,0)</f>
        <v>0</v>
      </c>
      <c r="K1024" s="8" t="str">
        <f>VLOOKUP($A1024,Cleaned_Medical_Exam!$A1023:$J3358,8,0)</f>
        <v>No</v>
      </c>
      <c r="L1024" s="20" t="str">
        <f>VLOOKUP($A1024,Cleaned_Medical_Exam!$A1023:$J3358,9,0)</f>
        <v>Overweight</v>
      </c>
      <c r="M1024" s="20" t="str">
        <f>VLOOKUP($A1024,Cleaned_Medical_Exam!$A1023:$J3358,10,0)</f>
        <v>Diabetes</v>
      </c>
      <c r="N1024" s="48">
        <f>_xlfn.XLOOKUP(A1024,Cleaned_Hospital_Details!A:A,Cleaned_Hospital_Details!B:B)</f>
        <v>4</v>
      </c>
      <c r="O1024" s="49">
        <f>_xlfn.XLOOKUP($A1024,Cleaned_Hospital_Details!$A:$A,Cleaned_Hospital_Details!C:C)</f>
        <v>11015.17</v>
      </c>
      <c r="P1024" s="8" t="str">
        <f>_xlfn.XLOOKUP($A1024,Cleaned_Hospital_Details!$A:$A,Cleaned_Hospital_Details!D:D)</f>
        <v>Tier - 3</v>
      </c>
      <c r="Q1024" s="8" t="str">
        <f>_xlfn.XLOOKUP($A1024,Cleaned_Hospital_Details!$A:$A,Cleaned_Hospital_Details!E:E)</f>
        <v>Tier - 1</v>
      </c>
      <c r="R1024" s="8" t="str">
        <f>_xlfn.XLOOKUP($A1024,Cleaned_Hospital_Details!$A:$A,Cleaned_Hospital_Details!F:F)</f>
        <v>R1012</v>
      </c>
      <c r="S1024" s="15">
        <f>_xlfn.XLOOKUP($A1024,Cleaned_Hospital_Details!$A:$A,Cleaned_Hospital_Details!G:G)</f>
        <v>27378</v>
      </c>
      <c r="T1024" s="8">
        <f>_xlfn.XLOOKUP($A1024,Cleaned_Hospital_Details!$A:$A,Cleaned_Hospital_Details!H:H)</f>
        <v>48</v>
      </c>
      <c r="U1024" s="8" t="str">
        <f>_xlfn.XLOOKUP($A1024,Cleaned_Hospital_Details!$A:$A,Cleaned_Hospital_Details!I:I)</f>
        <v>Adult</v>
      </c>
      <c r="V1024" t="str">
        <f t="shared" si="15"/>
        <v>Jessica Escartin</v>
      </c>
    </row>
    <row r="1025" spans="1:22" ht="15.6" x14ac:dyDescent="0.3">
      <c r="A1025" s="10" t="s">
        <v>1061</v>
      </c>
      <c r="B1025" s="8" t="str">
        <f>VLOOKUP(A1025,Cleaned_Customer_Names!A1024:D3359,2,0)</f>
        <v>Mr.</v>
      </c>
      <c r="C1025" s="8" t="str">
        <f>VLOOKUP(A1025,Cleaned_Customer_Names!A1024:D3359,3,0)</f>
        <v>Billy</v>
      </c>
      <c r="D1025" s="8" t="str">
        <f>VLOOKUP($A1025,Cleaned_Customer_Names!$A1024:$D3359,4,0)</f>
        <v>Chorey</v>
      </c>
      <c r="E1025" s="22">
        <f>VLOOKUP($A1025,Cleaned_Medical_Exam!$A1024:$J3359,2,0)</f>
        <v>21.01</v>
      </c>
      <c r="F1025" s="24">
        <f>VLOOKUP($A1025,Cleaned_Medical_Exam!$A1024:$J3359,3,0)</f>
        <v>7.37</v>
      </c>
      <c r="G1025" s="20" t="str">
        <f>VLOOKUP($A1025,Cleaned_Medical_Exam!$A1024:$J3359,4,0)</f>
        <v>No</v>
      </c>
      <c r="H1025" s="20" t="str">
        <f>VLOOKUP($A1025,Cleaned_Medical_Exam!$A1024:$J3359,5,0)</f>
        <v>No</v>
      </c>
      <c r="I1025" s="20" t="str">
        <f>VLOOKUP($A1025,Cleaned_Medical_Exam!$A1024:$J3359,6,0)</f>
        <v>No</v>
      </c>
      <c r="J1025" s="48">
        <f>VLOOKUP($A1025,Cleaned_Medical_Exam!$A1024:$J3359,7,0)</f>
        <v>0</v>
      </c>
      <c r="K1025" s="8" t="str">
        <f>VLOOKUP($A1025,Cleaned_Medical_Exam!$A1024:$J3359,8,0)</f>
        <v>No</v>
      </c>
      <c r="L1025" s="20" t="str">
        <f>VLOOKUP($A1025,Cleaned_Medical_Exam!$A1024:$J3359,9,0)</f>
        <v>Healthy Weight</v>
      </c>
      <c r="M1025" s="20" t="str">
        <f>VLOOKUP($A1025,Cleaned_Medical_Exam!$A1024:$J3359,10,0)</f>
        <v>Diabetes</v>
      </c>
      <c r="N1025" s="48">
        <f>_xlfn.XLOOKUP(A1025,Cleaned_Hospital_Details!A:A,Cleaned_Hospital_Details!B:B)</f>
        <v>2</v>
      </c>
      <c r="O1025" s="49">
        <f>_xlfn.XLOOKUP($A1025,Cleaned_Hospital_Details!$A:$A,Cleaned_Hospital_Details!C:C)</f>
        <v>11013.71</v>
      </c>
      <c r="P1025" s="8" t="str">
        <f>_xlfn.XLOOKUP($A1025,Cleaned_Hospital_Details!$A:$A,Cleaned_Hospital_Details!D:D)</f>
        <v>Tier - 3</v>
      </c>
      <c r="Q1025" s="8" t="str">
        <f>_xlfn.XLOOKUP($A1025,Cleaned_Hospital_Details!$A:$A,Cleaned_Hospital_Details!E:E)</f>
        <v>Tier - 1</v>
      </c>
      <c r="R1025" s="8" t="str">
        <f>_xlfn.XLOOKUP($A1025,Cleaned_Hospital_Details!$A:$A,Cleaned_Hospital_Details!F:F)</f>
        <v>R1013</v>
      </c>
      <c r="S1025" s="15">
        <f>_xlfn.XLOOKUP($A1025,Cleaned_Hospital_Details!$A:$A,Cleaned_Hospital_Details!G:G)</f>
        <v>25135</v>
      </c>
      <c r="T1025" s="8">
        <f>_xlfn.XLOOKUP($A1025,Cleaned_Hospital_Details!$A:$A,Cleaned_Hospital_Details!H:H)</f>
        <v>54</v>
      </c>
      <c r="U1025" s="8" t="str">
        <f>_xlfn.XLOOKUP($A1025,Cleaned_Hospital_Details!$A:$A,Cleaned_Hospital_Details!I:I)</f>
        <v>Adult</v>
      </c>
      <c r="V1025" t="str">
        <f t="shared" si="15"/>
        <v>Billy Chorey</v>
      </c>
    </row>
    <row r="1026" spans="1:22" ht="15.6" x14ac:dyDescent="0.3">
      <c r="A1026" s="10" t="s">
        <v>1062</v>
      </c>
      <c r="B1026" s="8" t="str">
        <f>VLOOKUP(A1026,Cleaned_Customer_Names!A1025:D3360,2,0)</f>
        <v>Mr.</v>
      </c>
      <c r="C1026" s="8" t="str">
        <f>VLOOKUP(A1026,Cleaned_Customer_Names!A1025:D3360,3,0)</f>
        <v>David</v>
      </c>
      <c r="D1026" s="8" t="str">
        <f>VLOOKUP($A1026,Cleaned_Customer_Names!$A1025:$D3360,4,0)</f>
        <v>McVay</v>
      </c>
      <c r="E1026" s="22">
        <f>VLOOKUP($A1026,Cleaned_Medical_Exam!$A1025:$J3360,2,0)</f>
        <v>52.37</v>
      </c>
      <c r="F1026" s="24">
        <f>VLOOKUP($A1026,Cleaned_Medical_Exam!$A1025:$J3360,3,0)</f>
        <v>5.0599999999999996</v>
      </c>
      <c r="G1026" s="20" t="str">
        <f>VLOOKUP($A1026,Cleaned_Medical_Exam!$A1025:$J3360,4,0)</f>
        <v>Yes</v>
      </c>
      <c r="H1026" s="20" t="str">
        <f>VLOOKUP($A1026,Cleaned_Medical_Exam!$A1025:$J3360,5,0)</f>
        <v>Yes</v>
      </c>
      <c r="I1026" s="20" t="str">
        <f>VLOOKUP($A1026,Cleaned_Medical_Exam!$A1025:$J3360,6,0)</f>
        <v>No</v>
      </c>
      <c r="J1026" s="48">
        <f>VLOOKUP($A1026,Cleaned_Medical_Exam!$A1025:$J3360,7,0)</f>
        <v>2</v>
      </c>
      <c r="K1026" s="8" t="str">
        <f>VLOOKUP($A1026,Cleaned_Medical_Exam!$A1025:$J3360,8,0)</f>
        <v>No</v>
      </c>
      <c r="L1026" s="20" t="str">
        <f>VLOOKUP($A1026,Cleaned_Medical_Exam!$A1025:$J3360,9,0)</f>
        <v>Obesity</v>
      </c>
      <c r="M1026" s="20" t="str">
        <f>VLOOKUP($A1026,Cleaned_Medical_Exam!$A1025:$J3360,10,0)</f>
        <v>Normal</v>
      </c>
      <c r="N1026" s="48">
        <f>_xlfn.XLOOKUP(A1026,Cleaned_Hospital_Details!A:A,Cleaned_Hospital_Details!B:B)</f>
        <v>0</v>
      </c>
      <c r="O1026" s="49">
        <f>_xlfn.XLOOKUP($A1026,Cleaned_Hospital_Details!$A:$A,Cleaned_Hospital_Details!C:C)</f>
        <v>10991.58</v>
      </c>
      <c r="P1026" s="8" t="str">
        <f>_xlfn.XLOOKUP($A1026,Cleaned_Hospital_Details!$A:$A,Cleaned_Hospital_Details!D:D)</f>
        <v>Tier - 3</v>
      </c>
      <c r="Q1026" s="8" t="str">
        <f>_xlfn.XLOOKUP($A1026,Cleaned_Hospital_Details!$A:$A,Cleaned_Hospital_Details!E:E)</f>
        <v>Tier - 3</v>
      </c>
      <c r="R1026" s="8" t="str">
        <f>_xlfn.XLOOKUP($A1026,Cleaned_Hospital_Details!$A:$A,Cleaned_Hospital_Details!F:F)</f>
        <v>R1012</v>
      </c>
      <c r="S1026" s="15">
        <f>_xlfn.XLOOKUP($A1026,Cleaned_Hospital_Details!$A:$A,Cleaned_Hospital_Details!G:G)</f>
        <v>36786</v>
      </c>
      <c r="T1026" s="8">
        <f>_xlfn.XLOOKUP($A1026,Cleaned_Hospital_Details!$A:$A,Cleaned_Hospital_Details!H:H)</f>
        <v>22</v>
      </c>
      <c r="U1026" s="8" t="str">
        <f>_xlfn.XLOOKUP($A1026,Cleaned_Hospital_Details!$A:$A,Cleaned_Hospital_Details!I:I)</f>
        <v>Adult</v>
      </c>
      <c r="V1026" t="str">
        <f t="shared" si="15"/>
        <v>David McVay</v>
      </c>
    </row>
    <row r="1027" spans="1:22" ht="15.6" x14ac:dyDescent="0.3">
      <c r="A1027" s="10" t="s">
        <v>1063</v>
      </c>
      <c r="B1027" s="8" t="str">
        <f>VLOOKUP(A1027,Cleaned_Customer_Names!A1026:D3361,2,0)</f>
        <v>Mr.</v>
      </c>
      <c r="C1027" s="8" t="str">
        <f>VLOOKUP(A1027,Cleaned_Customer_Names!A1026:D3361,3,0)</f>
        <v>Tim</v>
      </c>
      <c r="D1027" s="8" t="str">
        <f>VLOOKUP($A1027,Cleaned_Customer_Names!$A1026:$D3361,4,0)</f>
        <v>Vinson</v>
      </c>
      <c r="E1027" s="22">
        <f>VLOOKUP($A1027,Cleaned_Medical_Exam!$A1026:$J3361,2,0)</f>
        <v>40.369999999999997</v>
      </c>
      <c r="F1027" s="24">
        <f>VLOOKUP($A1027,Cleaned_Medical_Exam!$A1026:$J3361,3,0)</f>
        <v>8.2100000000000009</v>
      </c>
      <c r="G1027" s="20" t="str">
        <f>VLOOKUP($A1027,Cleaned_Medical_Exam!$A1026:$J3361,4,0)</f>
        <v>No</v>
      </c>
      <c r="H1027" s="20" t="str">
        <f>VLOOKUP($A1027,Cleaned_Medical_Exam!$A1026:$J3361,5,0)</f>
        <v>No</v>
      </c>
      <c r="I1027" s="20" t="str">
        <f>VLOOKUP($A1027,Cleaned_Medical_Exam!$A1026:$J3361,6,0)</f>
        <v>No</v>
      </c>
      <c r="J1027" s="48">
        <f>VLOOKUP($A1027,Cleaned_Medical_Exam!$A1026:$J3361,7,0)</f>
        <v>0</v>
      </c>
      <c r="K1027" s="8" t="str">
        <f>VLOOKUP($A1027,Cleaned_Medical_Exam!$A1026:$J3361,8,0)</f>
        <v>No</v>
      </c>
      <c r="L1027" s="20" t="str">
        <f>VLOOKUP($A1027,Cleaned_Medical_Exam!$A1026:$J3361,9,0)</f>
        <v>Obesity</v>
      </c>
      <c r="M1027" s="20" t="str">
        <f>VLOOKUP($A1027,Cleaned_Medical_Exam!$A1026:$J3361,10,0)</f>
        <v>Diabetes</v>
      </c>
      <c r="N1027" s="48">
        <f>_xlfn.XLOOKUP(A1027,Cleaned_Hospital_Details!A:A,Cleaned_Hospital_Details!B:B)</f>
        <v>0</v>
      </c>
      <c r="O1027" s="49">
        <f>_xlfn.XLOOKUP($A1027,Cleaned_Hospital_Details!$A:$A,Cleaned_Hospital_Details!C:C)</f>
        <v>10982.5</v>
      </c>
      <c r="P1027" s="8" t="str">
        <f>_xlfn.XLOOKUP($A1027,Cleaned_Hospital_Details!$A:$A,Cleaned_Hospital_Details!D:D)</f>
        <v>Tier - 3</v>
      </c>
      <c r="Q1027" s="8" t="str">
        <f>_xlfn.XLOOKUP($A1027,Cleaned_Hospital_Details!$A:$A,Cleaned_Hospital_Details!E:E)</f>
        <v>Tier - 3</v>
      </c>
      <c r="R1027" s="8" t="str">
        <f>_xlfn.XLOOKUP($A1027,Cleaned_Hospital_Details!$A:$A,Cleaned_Hospital_Details!F:F)</f>
        <v>R1013</v>
      </c>
      <c r="S1027" s="15">
        <f>_xlfn.XLOOKUP($A1027,Cleaned_Hospital_Details!$A:$A,Cleaned_Hospital_Details!G:G)</f>
        <v>24094</v>
      </c>
      <c r="T1027" s="8">
        <f>_xlfn.XLOOKUP($A1027,Cleaned_Hospital_Details!$A:$A,Cleaned_Hospital_Details!H:H)</f>
        <v>57</v>
      </c>
      <c r="U1027" s="8" t="str">
        <f>_xlfn.XLOOKUP($A1027,Cleaned_Hospital_Details!$A:$A,Cleaned_Hospital_Details!I:I)</f>
        <v>Old</v>
      </c>
      <c r="V1027" t="str">
        <f t="shared" ref="V1027:V1090" si="16">_xlfn.CONCAT(C1027, " ", D1027)</f>
        <v>Tim Vinson</v>
      </c>
    </row>
    <row r="1028" spans="1:22" ht="15.6" x14ac:dyDescent="0.3">
      <c r="A1028" s="10" t="s">
        <v>1064</v>
      </c>
      <c r="B1028" s="8" t="str">
        <f>VLOOKUP(A1028,Cleaned_Customer_Names!A1027:D3362,2,0)</f>
        <v>Ms.</v>
      </c>
      <c r="C1028" s="8" t="str">
        <f>VLOOKUP(A1028,Cleaned_Customer_Names!A1027:D3362,3,0)</f>
        <v>Emma</v>
      </c>
      <c r="D1028" s="8" t="str">
        <f>VLOOKUP($A1028,Cleaned_Customer_Names!$A1027:$D3362,4,0)</f>
        <v>Astrike-Davis</v>
      </c>
      <c r="E1028" s="22">
        <f>VLOOKUP($A1028,Cleaned_Medical_Exam!$A1027:$J3362,2,0)</f>
        <v>41.47</v>
      </c>
      <c r="F1028" s="24">
        <f>VLOOKUP($A1028,Cleaned_Medical_Exam!$A1027:$J3362,3,0)</f>
        <v>10.34</v>
      </c>
      <c r="G1028" s="20" t="str">
        <f>VLOOKUP($A1028,Cleaned_Medical_Exam!$A1027:$J3362,4,0)</f>
        <v>No</v>
      </c>
      <c r="H1028" s="20" t="str">
        <f>VLOOKUP($A1028,Cleaned_Medical_Exam!$A1027:$J3362,5,0)</f>
        <v>No</v>
      </c>
      <c r="I1028" s="20" t="str">
        <f>VLOOKUP($A1028,Cleaned_Medical_Exam!$A1027:$J3362,6,0)</f>
        <v>No</v>
      </c>
      <c r="J1028" s="48">
        <f>VLOOKUP($A1028,Cleaned_Medical_Exam!$A1027:$J3362,7,0)</f>
        <v>2</v>
      </c>
      <c r="K1028" s="8" t="str">
        <f>VLOOKUP($A1028,Cleaned_Medical_Exam!$A1027:$J3362,8,0)</f>
        <v>No</v>
      </c>
      <c r="L1028" s="20" t="str">
        <f>VLOOKUP($A1028,Cleaned_Medical_Exam!$A1027:$J3362,9,0)</f>
        <v>Obesity</v>
      </c>
      <c r="M1028" s="20" t="str">
        <f>VLOOKUP($A1028,Cleaned_Medical_Exam!$A1027:$J3362,10,0)</f>
        <v>Diabetes</v>
      </c>
      <c r="N1028" s="48">
        <f>_xlfn.XLOOKUP(A1028,Cleaned_Hospital_Details!A:A,Cleaned_Hospital_Details!B:B)</f>
        <v>4</v>
      </c>
      <c r="O1028" s="49">
        <f>_xlfn.XLOOKUP($A1028,Cleaned_Hospital_Details!$A:$A,Cleaned_Hospital_Details!C:C)</f>
        <v>10977.21</v>
      </c>
      <c r="P1028" s="8" t="str">
        <f>_xlfn.XLOOKUP($A1028,Cleaned_Hospital_Details!$A:$A,Cleaned_Hospital_Details!D:D)</f>
        <v>Tier - 3</v>
      </c>
      <c r="Q1028" s="8" t="str">
        <f>_xlfn.XLOOKUP($A1028,Cleaned_Hospital_Details!$A:$A,Cleaned_Hospital_Details!E:E)</f>
        <v>Tier - 1</v>
      </c>
      <c r="R1028" s="8" t="str">
        <f>_xlfn.XLOOKUP($A1028,Cleaned_Hospital_Details!$A:$A,Cleaned_Hospital_Details!F:F)</f>
        <v>R1013</v>
      </c>
      <c r="S1028" s="15">
        <f>_xlfn.XLOOKUP($A1028,Cleaned_Hospital_Details!$A:$A,Cleaned_Hospital_Details!G:G)</f>
        <v>26958</v>
      </c>
      <c r="T1028" s="8">
        <f>_xlfn.XLOOKUP($A1028,Cleaned_Hospital_Details!$A:$A,Cleaned_Hospital_Details!H:H)</f>
        <v>49</v>
      </c>
      <c r="U1028" s="8" t="str">
        <f>_xlfn.XLOOKUP($A1028,Cleaned_Hospital_Details!$A:$A,Cleaned_Hospital_Details!I:I)</f>
        <v>Adult</v>
      </c>
      <c r="V1028" t="str">
        <f t="shared" si="16"/>
        <v>Emma Astrike-Davis</v>
      </c>
    </row>
    <row r="1029" spans="1:22" ht="15.6" x14ac:dyDescent="0.3">
      <c r="A1029" s="10" t="s">
        <v>1065</v>
      </c>
      <c r="B1029" s="8" t="str">
        <f>VLOOKUP(A1029,Cleaned_Customer_Names!A1028:D3363,2,0)</f>
        <v>Mr.</v>
      </c>
      <c r="C1029" s="8" t="str">
        <f>VLOOKUP(A1029,Cleaned_Customer_Names!A1028:D3363,3,0)</f>
        <v>Tim</v>
      </c>
      <c r="D1029" s="8" t="str">
        <f>VLOOKUP($A1029,Cleaned_Customer_Names!$A1028:$D3363,4,0)</f>
        <v>Harder</v>
      </c>
      <c r="E1029" s="22">
        <f>VLOOKUP($A1029,Cleaned_Medical_Exam!$A1028:$J3363,2,0)</f>
        <v>33.725000000000001</v>
      </c>
      <c r="F1029" s="24">
        <f>VLOOKUP($A1029,Cleaned_Medical_Exam!$A1028:$J3363,3,0)</f>
        <v>5.51</v>
      </c>
      <c r="G1029" s="20" t="str">
        <f>VLOOKUP($A1029,Cleaned_Medical_Exam!$A1028:$J3363,4,0)</f>
        <v>Yes</v>
      </c>
      <c r="H1029" s="20" t="str">
        <f>VLOOKUP($A1029,Cleaned_Medical_Exam!$A1028:$J3363,5,0)</f>
        <v>No</v>
      </c>
      <c r="I1029" s="20" t="str">
        <f>VLOOKUP($A1029,Cleaned_Medical_Exam!$A1028:$J3363,6,0)</f>
        <v>No</v>
      </c>
      <c r="J1029" s="48">
        <f>VLOOKUP($A1029,Cleaned_Medical_Exam!$A1028:$J3363,7,0)</f>
        <v>2</v>
      </c>
      <c r="K1029" s="8" t="str">
        <f>VLOOKUP($A1029,Cleaned_Medical_Exam!$A1028:$J3363,8,0)</f>
        <v>No</v>
      </c>
      <c r="L1029" s="20" t="str">
        <f>VLOOKUP($A1029,Cleaned_Medical_Exam!$A1028:$J3363,9,0)</f>
        <v>Obesity</v>
      </c>
      <c r="M1029" s="20" t="str">
        <f>VLOOKUP($A1029,Cleaned_Medical_Exam!$A1028:$J3363,10,0)</f>
        <v>Normal</v>
      </c>
      <c r="N1029" s="48">
        <f>_xlfn.XLOOKUP(A1029,Cleaned_Hospital_Details!A:A,Cleaned_Hospital_Details!B:B)</f>
        <v>0</v>
      </c>
      <c r="O1029" s="49">
        <f>_xlfn.XLOOKUP($A1029,Cleaned_Hospital_Details!$A:$A,Cleaned_Hospital_Details!C:C)</f>
        <v>10976.25</v>
      </c>
      <c r="P1029" s="8" t="str">
        <f>_xlfn.XLOOKUP($A1029,Cleaned_Hospital_Details!$A:$A,Cleaned_Hospital_Details!D:D)</f>
        <v>Tier - 3</v>
      </c>
      <c r="Q1029" s="8" t="str">
        <f>_xlfn.XLOOKUP($A1029,Cleaned_Hospital_Details!$A:$A,Cleaned_Hospital_Details!E:E)</f>
        <v>Tier - 2</v>
      </c>
      <c r="R1029" s="8" t="str">
        <f>_xlfn.XLOOKUP($A1029,Cleaned_Hospital_Details!$A:$A,Cleaned_Hospital_Details!F:F)</f>
        <v>R1012</v>
      </c>
      <c r="S1029" s="15">
        <f>_xlfn.XLOOKUP($A1029,Cleaned_Hospital_Details!$A:$A,Cleaned_Hospital_Details!G:G)</f>
        <v>24297</v>
      </c>
      <c r="T1029" s="8">
        <f>_xlfn.XLOOKUP($A1029,Cleaned_Hospital_Details!$A:$A,Cleaned_Hospital_Details!H:H)</f>
        <v>56</v>
      </c>
      <c r="U1029" s="8" t="str">
        <f>_xlfn.XLOOKUP($A1029,Cleaned_Hospital_Details!$A:$A,Cleaned_Hospital_Details!I:I)</f>
        <v>Old</v>
      </c>
      <c r="V1029" t="str">
        <f t="shared" si="16"/>
        <v>Tim Harder</v>
      </c>
    </row>
    <row r="1030" spans="1:22" ht="15.6" x14ac:dyDescent="0.3">
      <c r="A1030" s="10" t="s">
        <v>1066</v>
      </c>
      <c r="B1030" s="8" t="str">
        <f>VLOOKUP(A1030,Cleaned_Customer_Names!A1029:D3364,2,0)</f>
        <v>Mr.</v>
      </c>
      <c r="C1030" s="8" t="str">
        <f>VLOOKUP(A1030,Cleaned_Customer_Names!A1029:D3364,3,0)</f>
        <v>Patrick</v>
      </c>
      <c r="D1030" s="8" t="str">
        <f>VLOOKUP($A1030,Cleaned_Customer_Names!$A1029:$D3364,4,0)</f>
        <v>Bell</v>
      </c>
      <c r="E1030" s="22">
        <f>VLOOKUP($A1030,Cleaned_Medical_Exam!$A1029:$J3364,2,0)</f>
        <v>28.1</v>
      </c>
      <c r="F1030" s="24">
        <f>VLOOKUP($A1030,Cleaned_Medical_Exam!$A1029:$J3364,3,0)</f>
        <v>11.2</v>
      </c>
      <c r="G1030" s="20" t="str">
        <f>VLOOKUP($A1030,Cleaned_Medical_Exam!$A1029:$J3364,4,0)</f>
        <v>No</v>
      </c>
      <c r="H1030" s="20" t="str">
        <f>VLOOKUP($A1030,Cleaned_Medical_Exam!$A1029:$J3364,5,0)</f>
        <v>No</v>
      </c>
      <c r="I1030" s="20" t="str">
        <f>VLOOKUP($A1030,Cleaned_Medical_Exam!$A1029:$J3364,6,0)</f>
        <v>No</v>
      </c>
      <c r="J1030" s="48">
        <f>VLOOKUP($A1030,Cleaned_Medical_Exam!$A1029:$J3364,7,0)</f>
        <v>0</v>
      </c>
      <c r="K1030" s="8" t="str">
        <f>VLOOKUP($A1030,Cleaned_Medical_Exam!$A1029:$J3364,8,0)</f>
        <v>No</v>
      </c>
      <c r="L1030" s="20" t="str">
        <f>VLOOKUP($A1030,Cleaned_Medical_Exam!$A1029:$J3364,9,0)</f>
        <v>Overweight</v>
      </c>
      <c r="M1030" s="20" t="str">
        <f>VLOOKUP($A1030,Cleaned_Medical_Exam!$A1029:$J3364,10,0)</f>
        <v>Diabetes</v>
      </c>
      <c r="N1030" s="48">
        <f>_xlfn.XLOOKUP(A1030,Cleaned_Hospital_Details!A:A,Cleaned_Hospital_Details!B:B)</f>
        <v>0</v>
      </c>
      <c r="O1030" s="49">
        <f>_xlfn.XLOOKUP($A1030,Cleaned_Hospital_Details!$A:$A,Cleaned_Hospital_Details!C:C)</f>
        <v>10965.45</v>
      </c>
      <c r="P1030" s="8" t="str">
        <f>_xlfn.XLOOKUP($A1030,Cleaned_Hospital_Details!$A:$A,Cleaned_Hospital_Details!D:D)</f>
        <v>Tier - 3</v>
      </c>
      <c r="Q1030" s="8" t="str">
        <f>_xlfn.XLOOKUP($A1030,Cleaned_Hospital_Details!$A:$A,Cleaned_Hospital_Details!E:E)</f>
        <v>Tier - 2</v>
      </c>
      <c r="R1030" s="8" t="str">
        <f>_xlfn.XLOOKUP($A1030,Cleaned_Hospital_Details!$A:$A,Cleaned_Hospital_Details!F:F)</f>
        <v>R1011</v>
      </c>
      <c r="S1030" s="15">
        <f>_xlfn.XLOOKUP($A1030,Cleaned_Hospital_Details!$A:$A,Cleaned_Hospital_Details!G:G)</f>
        <v>23912</v>
      </c>
      <c r="T1030" s="8">
        <f>_xlfn.XLOOKUP($A1030,Cleaned_Hospital_Details!$A:$A,Cleaned_Hospital_Details!H:H)</f>
        <v>57</v>
      </c>
      <c r="U1030" s="8" t="str">
        <f>_xlfn.XLOOKUP($A1030,Cleaned_Hospital_Details!$A:$A,Cleaned_Hospital_Details!I:I)</f>
        <v>Old</v>
      </c>
      <c r="V1030" t="str">
        <f t="shared" si="16"/>
        <v>Patrick Bell</v>
      </c>
    </row>
    <row r="1031" spans="1:22" ht="15.6" x14ac:dyDescent="0.3">
      <c r="A1031" s="10" t="s">
        <v>1067</v>
      </c>
      <c r="B1031" s="8" t="str">
        <f>VLOOKUP(A1031,Cleaned_Customer_Names!A1030:D3365,2,0)</f>
        <v>Ms.</v>
      </c>
      <c r="C1031" s="8" t="str">
        <f>VLOOKUP(A1031,Cleaned_Customer_Names!A1030:D3365,3,0)</f>
        <v>Bridget</v>
      </c>
      <c r="D1031" s="8" t="str">
        <f>VLOOKUP($A1031,Cleaned_Customer_Names!$A1030:$D3365,4,0)</f>
        <v>Dawes</v>
      </c>
      <c r="E1031" s="22">
        <f>VLOOKUP($A1031,Cleaned_Medical_Exam!$A1030:$J3365,2,0)</f>
        <v>37.43</v>
      </c>
      <c r="F1031" s="24">
        <f>VLOOKUP($A1031,Cleaned_Medical_Exam!$A1030:$J3365,3,0)</f>
        <v>4.3499999999999996</v>
      </c>
      <c r="G1031" s="20" t="str">
        <f>VLOOKUP($A1031,Cleaned_Medical_Exam!$A1030:$J3365,4,0)</f>
        <v>Yes</v>
      </c>
      <c r="H1031" s="20" t="str">
        <f>VLOOKUP($A1031,Cleaned_Medical_Exam!$A1030:$J3365,5,0)</f>
        <v>No</v>
      </c>
      <c r="I1031" s="20" t="str">
        <f>VLOOKUP($A1031,Cleaned_Medical_Exam!$A1030:$J3365,6,0)</f>
        <v>Yes</v>
      </c>
      <c r="J1031" s="48">
        <f>VLOOKUP($A1031,Cleaned_Medical_Exam!$A1030:$J3365,7,0)</f>
        <v>1</v>
      </c>
      <c r="K1031" s="8" t="str">
        <f>VLOOKUP($A1031,Cleaned_Medical_Exam!$A1030:$J3365,8,0)</f>
        <v>No</v>
      </c>
      <c r="L1031" s="20" t="str">
        <f>VLOOKUP($A1031,Cleaned_Medical_Exam!$A1030:$J3365,9,0)</f>
        <v>Obesity</v>
      </c>
      <c r="M1031" s="20" t="str">
        <f>VLOOKUP($A1031,Cleaned_Medical_Exam!$A1030:$J3365,10,0)</f>
        <v>Normal</v>
      </c>
      <c r="N1031" s="48">
        <f>_xlfn.XLOOKUP(A1031,Cleaned_Hospital_Details!A:A,Cleaned_Hospital_Details!B:B)</f>
        <v>1</v>
      </c>
      <c r="O1031" s="49">
        <f>_xlfn.XLOOKUP($A1031,Cleaned_Hospital_Details!$A:$A,Cleaned_Hospital_Details!C:C)</f>
        <v>10959.69</v>
      </c>
      <c r="P1031" s="8" t="str">
        <f>_xlfn.XLOOKUP($A1031,Cleaned_Hospital_Details!$A:$A,Cleaned_Hospital_Details!D:D)</f>
        <v>Tier - 3</v>
      </c>
      <c r="Q1031" s="8" t="str">
        <f>_xlfn.XLOOKUP($A1031,Cleaned_Hospital_Details!$A:$A,Cleaned_Hospital_Details!E:E)</f>
        <v>Tier - 3</v>
      </c>
      <c r="R1031" s="8" t="str">
        <f>_xlfn.XLOOKUP($A1031,Cleaned_Hospital_Details!$A:$A,Cleaned_Hospital_Details!F:F)</f>
        <v>R1012</v>
      </c>
      <c r="S1031" s="15">
        <f>_xlfn.XLOOKUP($A1031,Cleaned_Hospital_Details!$A:$A,Cleaned_Hospital_Details!G:G)</f>
        <v>25429</v>
      </c>
      <c r="T1031" s="8">
        <f>_xlfn.XLOOKUP($A1031,Cleaned_Hospital_Details!$A:$A,Cleaned_Hospital_Details!H:H)</f>
        <v>53</v>
      </c>
      <c r="U1031" s="8" t="str">
        <f>_xlfn.XLOOKUP($A1031,Cleaned_Hospital_Details!$A:$A,Cleaned_Hospital_Details!I:I)</f>
        <v>Adult</v>
      </c>
      <c r="V1031" t="str">
        <f t="shared" si="16"/>
        <v>Bridget Dawes</v>
      </c>
    </row>
    <row r="1032" spans="1:22" ht="15.6" x14ac:dyDescent="0.3">
      <c r="A1032" s="10" t="s">
        <v>1068</v>
      </c>
      <c r="B1032" s="8" t="str">
        <f>VLOOKUP(A1032,Cleaned_Customer_Names!A1031:D3366,2,0)</f>
        <v>Mr.</v>
      </c>
      <c r="C1032" s="8" t="str">
        <f>VLOOKUP(A1032,Cleaned_Customer_Names!A1031:D3366,3,0)</f>
        <v>Gabriel</v>
      </c>
      <c r="D1032" s="8" t="str">
        <f>VLOOKUP($A1032,Cleaned_Customer_Names!$A1031:$D3366,4,0)</f>
        <v>Larios</v>
      </c>
      <c r="E1032" s="22">
        <f>VLOOKUP($A1032,Cleaned_Medical_Exam!$A1031:$J3366,2,0)</f>
        <v>23.7</v>
      </c>
      <c r="F1032" s="24">
        <f>VLOOKUP($A1032,Cleaned_Medical_Exam!$A1031:$J3366,3,0)</f>
        <v>10.45</v>
      </c>
      <c r="G1032" s="20" t="str">
        <f>VLOOKUP($A1032,Cleaned_Medical_Exam!$A1031:$J3366,4,0)</f>
        <v>No</v>
      </c>
      <c r="H1032" s="20" t="str">
        <f>VLOOKUP($A1032,Cleaned_Medical_Exam!$A1031:$J3366,5,0)</f>
        <v>No</v>
      </c>
      <c r="I1032" s="20" t="str">
        <f>VLOOKUP($A1032,Cleaned_Medical_Exam!$A1031:$J3366,6,0)</f>
        <v>No</v>
      </c>
      <c r="J1032" s="48">
        <f>VLOOKUP($A1032,Cleaned_Medical_Exam!$A1031:$J3366,7,0)</f>
        <v>0</v>
      </c>
      <c r="K1032" s="8" t="str">
        <f>VLOOKUP($A1032,Cleaned_Medical_Exam!$A1031:$J3366,8,0)</f>
        <v>No</v>
      </c>
      <c r="L1032" s="20" t="str">
        <f>VLOOKUP($A1032,Cleaned_Medical_Exam!$A1031:$J3366,9,0)</f>
        <v>Healthy Weight</v>
      </c>
      <c r="M1032" s="20" t="str">
        <f>VLOOKUP($A1032,Cleaned_Medical_Exam!$A1031:$J3366,10,0)</f>
        <v>Diabetes</v>
      </c>
      <c r="N1032" s="48">
        <f>_xlfn.XLOOKUP(A1032,Cleaned_Hospital_Details!A:A,Cleaned_Hospital_Details!B:B)</f>
        <v>0</v>
      </c>
      <c r="O1032" s="49">
        <f>_xlfn.XLOOKUP($A1032,Cleaned_Hospital_Details!$A:$A,Cleaned_Hospital_Details!C:C)</f>
        <v>10959.33</v>
      </c>
      <c r="P1032" s="8" t="str">
        <f>_xlfn.XLOOKUP($A1032,Cleaned_Hospital_Details!$A:$A,Cleaned_Hospital_Details!D:D)</f>
        <v>Tier - 3</v>
      </c>
      <c r="Q1032" s="8" t="str">
        <f>_xlfn.XLOOKUP($A1032,Cleaned_Hospital_Details!$A:$A,Cleaned_Hospital_Details!E:E)</f>
        <v>Tier - 3</v>
      </c>
      <c r="R1032" s="8" t="str">
        <f>_xlfn.XLOOKUP($A1032,Cleaned_Hospital_Details!$A:$A,Cleaned_Hospital_Details!F:F)</f>
        <v>R1011</v>
      </c>
      <c r="S1032" s="15">
        <f>_xlfn.XLOOKUP($A1032,Cleaned_Hospital_Details!$A:$A,Cleaned_Hospital_Details!G:G)</f>
        <v>24080</v>
      </c>
      <c r="T1032" s="8">
        <f>_xlfn.XLOOKUP($A1032,Cleaned_Hospital_Details!$A:$A,Cleaned_Hospital_Details!H:H)</f>
        <v>57</v>
      </c>
      <c r="U1032" s="8" t="str">
        <f>_xlfn.XLOOKUP($A1032,Cleaned_Hospital_Details!$A:$A,Cleaned_Hospital_Details!I:I)</f>
        <v>Old</v>
      </c>
      <c r="V1032" t="str">
        <f t="shared" si="16"/>
        <v>Gabriel Larios</v>
      </c>
    </row>
    <row r="1033" spans="1:22" ht="15.6" x14ac:dyDescent="0.3">
      <c r="A1033" s="10" t="s">
        <v>1069</v>
      </c>
      <c r="B1033" s="8" t="str">
        <f>VLOOKUP(A1033,Cleaned_Customer_Names!A1032:D3367,2,0)</f>
        <v>Ms.</v>
      </c>
      <c r="C1033" s="8" t="str">
        <f>VLOOKUP(A1033,Cleaned_Customer_Names!A1032:D3367,3,0)</f>
        <v>Natasha</v>
      </c>
      <c r="D1033" s="8" t="str">
        <f>VLOOKUP($A1033,Cleaned_Customer_Names!$A1032:$D3367,4,0)</f>
        <v>Yaremczuk</v>
      </c>
      <c r="E1033" s="22">
        <f>VLOOKUP($A1033,Cleaned_Medical_Exam!$A1032:$J3367,2,0)</f>
        <v>24.795000000000002</v>
      </c>
      <c r="F1033" s="24">
        <f>VLOOKUP($A1033,Cleaned_Medical_Exam!$A1032:$J3367,3,0)</f>
        <v>4.07</v>
      </c>
      <c r="G1033" s="20" t="str">
        <f>VLOOKUP($A1033,Cleaned_Medical_Exam!$A1032:$J3367,4,0)</f>
        <v>Yes</v>
      </c>
      <c r="H1033" s="20" t="str">
        <f>VLOOKUP($A1033,Cleaned_Medical_Exam!$A1032:$J3367,5,0)</f>
        <v>No</v>
      </c>
      <c r="I1033" s="20" t="str">
        <f>VLOOKUP($A1033,Cleaned_Medical_Exam!$A1032:$J3367,6,0)</f>
        <v>Yes</v>
      </c>
      <c r="J1033" s="48">
        <f>VLOOKUP($A1033,Cleaned_Medical_Exam!$A1032:$J3367,7,0)</f>
        <v>1</v>
      </c>
      <c r="K1033" s="8" t="str">
        <f>VLOOKUP($A1033,Cleaned_Medical_Exam!$A1032:$J3367,8,0)</f>
        <v>No</v>
      </c>
      <c r="L1033" s="20" t="str">
        <f>VLOOKUP($A1033,Cleaned_Medical_Exam!$A1032:$J3367,9,0)</f>
        <v>Healthy Weight</v>
      </c>
      <c r="M1033" s="20" t="str">
        <f>VLOOKUP($A1033,Cleaned_Medical_Exam!$A1032:$J3367,10,0)</f>
        <v>Normal</v>
      </c>
      <c r="N1033" s="48">
        <f>_xlfn.XLOOKUP(A1033,Cleaned_Hospital_Details!A:A,Cleaned_Hospital_Details!B:B)</f>
        <v>1</v>
      </c>
      <c r="O1033" s="49">
        <f>_xlfn.XLOOKUP($A1033,Cleaned_Hospital_Details!$A:$A,Cleaned_Hospital_Details!C:C)</f>
        <v>10942.13</v>
      </c>
      <c r="P1033" s="8" t="str">
        <f>_xlfn.XLOOKUP($A1033,Cleaned_Hospital_Details!$A:$A,Cleaned_Hospital_Details!D:D)</f>
        <v>Tier - 3</v>
      </c>
      <c r="Q1033" s="8" t="str">
        <f>_xlfn.XLOOKUP($A1033,Cleaned_Hospital_Details!$A:$A,Cleaned_Hospital_Details!E:E)</f>
        <v>Tier - 3</v>
      </c>
      <c r="R1033" s="8" t="str">
        <f>_xlfn.XLOOKUP($A1033,Cleaned_Hospital_Details!$A:$A,Cleaned_Hospital_Details!F:F)</f>
        <v>R1012</v>
      </c>
      <c r="S1033" s="15">
        <f>_xlfn.XLOOKUP($A1033,Cleaned_Hospital_Details!$A:$A,Cleaned_Hospital_Details!G:G)</f>
        <v>25517</v>
      </c>
      <c r="T1033" s="8">
        <f>_xlfn.XLOOKUP($A1033,Cleaned_Hospital_Details!$A:$A,Cleaned_Hospital_Details!H:H)</f>
        <v>53</v>
      </c>
      <c r="U1033" s="8" t="str">
        <f>_xlfn.XLOOKUP($A1033,Cleaned_Hospital_Details!$A:$A,Cleaned_Hospital_Details!I:I)</f>
        <v>Adult</v>
      </c>
      <c r="V1033" t="str">
        <f t="shared" si="16"/>
        <v>Natasha Yaremczuk</v>
      </c>
    </row>
    <row r="1034" spans="1:22" ht="15.6" x14ac:dyDescent="0.3">
      <c r="A1034" s="10" t="s">
        <v>1070</v>
      </c>
      <c r="B1034" s="8" t="str">
        <f>VLOOKUP(A1034,Cleaned_Customer_Names!A1033:D3368,2,0)</f>
        <v>Ms.</v>
      </c>
      <c r="C1034" s="8" t="str">
        <f>VLOOKUP(A1034,Cleaned_Customer_Names!A1033:D3368,3,0)</f>
        <v>Abby</v>
      </c>
      <c r="D1034" s="8" t="str">
        <f>VLOOKUP($A1034,Cleaned_Customer_Names!$A1033:$D3368,4,0)</f>
        <v>Knight</v>
      </c>
      <c r="E1034" s="22">
        <f>VLOOKUP($A1034,Cleaned_Medical_Exam!$A1033:$J3368,2,0)</f>
        <v>31.9</v>
      </c>
      <c r="F1034" s="24">
        <f>VLOOKUP($A1034,Cleaned_Medical_Exam!$A1033:$J3368,3,0)</f>
        <v>8.34</v>
      </c>
      <c r="G1034" s="20" t="str">
        <f>VLOOKUP($A1034,Cleaned_Medical_Exam!$A1033:$J3368,4,0)</f>
        <v>No</v>
      </c>
      <c r="H1034" s="20" t="str">
        <f>VLOOKUP($A1034,Cleaned_Medical_Exam!$A1033:$J3368,5,0)</f>
        <v>No</v>
      </c>
      <c r="I1034" s="20" t="str">
        <f>VLOOKUP($A1034,Cleaned_Medical_Exam!$A1033:$J3368,6,0)</f>
        <v>No</v>
      </c>
      <c r="J1034" s="48">
        <f>VLOOKUP($A1034,Cleaned_Medical_Exam!$A1033:$J3368,7,0)</f>
        <v>0</v>
      </c>
      <c r="K1034" s="8" t="str">
        <f>VLOOKUP($A1034,Cleaned_Medical_Exam!$A1033:$J3368,8,0)</f>
        <v>No</v>
      </c>
      <c r="L1034" s="20" t="str">
        <f>VLOOKUP($A1034,Cleaned_Medical_Exam!$A1033:$J3368,9,0)</f>
        <v>Obesity</v>
      </c>
      <c r="M1034" s="20" t="str">
        <f>VLOOKUP($A1034,Cleaned_Medical_Exam!$A1033:$J3368,10,0)</f>
        <v>Diabetes</v>
      </c>
      <c r="N1034" s="48">
        <f>_xlfn.XLOOKUP(A1034,Cleaned_Hospital_Details!A:A,Cleaned_Hospital_Details!B:B)</f>
        <v>1</v>
      </c>
      <c r="O1034" s="49">
        <f>_xlfn.XLOOKUP($A1034,Cleaned_Hospital_Details!$A:$A,Cleaned_Hospital_Details!C:C)</f>
        <v>10928.85</v>
      </c>
      <c r="P1034" s="8" t="str">
        <f>_xlfn.XLOOKUP($A1034,Cleaned_Hospital_Details!$A:$A,Cleaned_Hospital_Details!D:D)</f>
        <v>Tier - 3</v>
      </c>
      <c r="Q1034" s="8" t="str">
        <f>_xlfn.XLOOKUP($A1034,Cleaned_Hospital_Details!$A:$A,Cleaned_Hospital_Details!E:E)</f>
        <v>Tier - 3</v>
      </c>
      <c r="R1034" s="8" t="str">
        <f>_xlfn.XLOOKUP($A1034,Cleaned_Hospital_Details!$A:$A,Cleaned_Hospital_Details!F:F)</f>
        <v>R1013</v>
      </c>
      <c r="S1034" s="15">
        <f>_xlfn.XLOOKUP($A1034,Cleaned_Hospital_Details!$A:$A,Cleaned_Hospital_Details!G:G)</f>
        <v>25154</v>
      </c>
      <c r="T1034" s="8">
        <f>_xlfn.XLOOKUP($A1034,Cleaned_Hospital_Details!$A:$A,Cleaned_Hospital_Details!H:H)</f>
        <v>54</v>
      </c>
      <c r="U1034" s="8" t="str">
        <f>_xlfn.XLOOKUP($A1034,Cleaned_Hospital_Details!$A:$A,Cleaned_Hospital_Details!I:I)</f>
        <v>Adult</v>
      </c>
      <c r="V1034" t="str">
        <f t="shared" si="16"/>
        <v>Abby Knight</v>
      </c>
    </row>
    <row r="1035" spans="1:22" ht="15.6" x14ac:dyDescent="0.3">
      <c r="A1035" s="10" t="s">
        <v>1071</v>
      </c>
      <c r="B1035" s="8" t="str">
        <f>VLOOKUP(A1035,Cleaned_Customer_Names!A1034:D3369,2,0)</f>
        <v>Ms.</v>
      </c>
      <c r="C1035" s="8" t="str">
        <f>VLOOKUP(A1035,Cleaned_Customer_Names!A1034:D3369,3,0)</f>
        <v>Michelle</v>
      </c>
      <c r="D1035" s="8" t="str">
        <f>VLOOKUP($A1035,Cleaned_Customer_Names!$A1034:$D3369,4,0)</f>
        <v>Eversman</v>
      </c>
      <c r="E1035" s="22">
        <f>VLOOKUP($A1035,Cleaned_Medical_Exam!$A1034:$J3369,2,0)</f>
        <v>32.68</v>
      </c>
      <c r="F1035" s="24">
        <f>VLOOKUP($A1035,Cleaned_Medical_Exam!$A1034:$J3369,3,0)</f>
        <v>7.41</v>
      </c>
      <c r="G1035" s="20" t="str">
        <f>VLOOKUP($A1035,Cleaned_Medical_Exam!$A1034:$J3369,4,0)</f>
        <v>No</v>
      </c>
      <c r="H1035" s="20" t="str">
        <f>VLOOKUP($A1035,Cleaned_Medical_Exam!$A1034:$J3369,5,0)</f>
        <v>No</v>
      </c>
      <c r="I1035" s="20" t="str">
        <f>VLOOKUP($A1035,Cleaned_Medical_Exam!$A1034:$J3369,6,0)</f>
        <v>No</v>
      </c>
      <c r="J1035" s="48">
        <f>VLOOKUP($A1035,Cleaned_Medical_Exam!$A1034:$J3369,7,0)</f>
        <v>0</v>
      </c>
      <c r="K1035" s="8" t="str">
        <f>VLOOKUP($A1035,Cleaned_Medical_Exam!$A1034:$J3369,8,0)</f>
        <v>No</v>
      </c>
      <c r="L1035" s="20" t="str">
        <f>VLOOKUP($A1035,Cleaned_Medical_Exam!$A1034:$J3369,9,0)</f>
        <v>Obesity</v>
      </c>
      <c r="M1035" s="20" t="str">
        <f>VLOOKUP($A1035,Cleaned_Medical_Exam!$A1034:$J3369,10,0)</f>
        <v>Diabetes</v>
      </c>
      <c r="N1035" s="48">
        <f>_xlfn.XLOOKUP(A1035,Cleaned_Hospital_Details!A:A,Cleaned_Hospital_Details!B:B)</f>
        <v>0</v>
      </c>
      <c r="O1035" s="49">
        <f>_xlfn.XLOOKUP($A1035,Cleaned_Hospital_Details!$A:$A,Cleaned_Hospital_Details!C:C)</f>
        <v>10923.93</v>
      </c>
      <c r="P1035" s="8" t="str">
        <f>_xlfn.XLOOKUP($A1035,Cleaned_Hospital_Details!$A:$A,Cleaned_Hospital_Details!D:D)</f>
        <v>Tier - 3</v>
      </c>
      <c r="Q1035" s="8" t="str">
        <f>_xlfn.XLOOKUP($A1035,Cleaned_Hospital_Details!$A:$A,Cleaned_Hospital_Details!E:E)</f>
        <v>Tier - 1</v>
      </c>
      <c r="R1035" s="8" t="str">
        <f>_xlfn.XLOOKUP($A1035,Cleaned_Hospital_Details!$A:$A,Cleaned_Hospital_Details!F:F)</f>
        <v>R1024</v>
      </c>
      <c r="S1035" s="15">
        <f>_xlfn.XLOOKUP($A1035,Cleaned_Hospital_Details!$A:$A,Cleaned_Hospital_Details!G:G)</f>
        <v>25155</v>
      </c>
      <c r="T1035" s="8">
        <f>_xlfn.XLOOKUP($A1035,Cleaned_Hospital_Details!$A:$A,Cleaned_Hospital_Details!H:H)</f>
        <v>54</v>
      </c>
      <c r="U1035" s="8" t="str">
        <f>_xlfn.XLOOKUP($A1035,Cleaned_Hospital_Details!$A:$A,Cleaned_Hospital_Details!I:I)</f>
        <v>Adult</v>
      </c>
      <c r="V1035" t="str">
        <f t="shared" si="16"/>
        <v>Michelle Eversman</v>
      </c>
    </row>
    <row r="1036" spans="1:22" ht="15.6" x14ac:dyDescent="0.3">
      <c r="A1036" s="10" t="s">
        <v>1072</v>
      </c>
      <c r="B1036" s="8" t="str">
        <f>VLOOKUP(A1036,Cleaned_Customer_Names!A1035:D3370,2,0)</f>
        <v>Ms.</v>
      </c>
      <c r="C1036" s="8" t="str">
        <f>VLOOKUP(A1036,Cleaned_Customer_Names!A1035:D3370,3,0)</f>
        <v>Mckendree</v>
      </c>
      <c r="D1036" s="8" t="str">
        <f>VLOOKUP($A1036,Cleaned_Customer_Names!$A1035:$D3370,4,0)</f>
        <v>Hickory</v>
      </c>
      <c r="E1036" s="22">
        <f>VLOOKUP($A1036,Cleaned_Medical_Exam!$A1035:$J3370,2,0)</f>
        <v>47.13</v>
      </c>
      <c r="F1036" s="24">
        <f>VLOOKUP($A1036,Cleaned_Medical_Exam!$A1035:$J3370,3,0)</f>
        <v>4.3099999999999996</v>
      </c>
      <c r="G1036" s="20" t="str">
        <f>VLOOKUP($A1036,Cleaned_Medical_Exam!$A1035:$J3370,4,0)</f>
        <v>No</v>
      </c>
      <c r="H1036" s="20" t="str">
        <f>VLOOKUP($A1036,Cleaned_Medical_Exam!$A1035:$J3370,5,0)</f>
        <v>No</v>
      </c>
      <c r="I1036" s="20" t="str">
        <f>VLOOKUP($A1036,Cleaned_Medical_Exam!$A1035:$J3370,6,0)</f>
        <v>No</v>
      </c>
      <c r="J1036" s="48">
        <f>VLOOKUP($A1036,Cleaned_Medical_Exam!$A1035:$J3370,7,0)</f>
        <v>0</v>
      </c>
      <c r="K1036" s="8" t="str">
        <f>VLOOKUP($A1036,Cleaned_Medical_Exam!$A1035:$J3370,8,0)</f>
        <v>No</v>
      </c>
      <c r="L1036" s="20" t="str">
        <f>VLOOKUP($A1036,Cleaned_Medical_Exam!$A1035:$J3370,9,0)</f>
        <v>Obesity</v>
      </c>
      <c r="M1036" s="20" t="str">
        <f>VLOOKUP($A1036,Cleaned_Medical_Exam!$A1035:$J3370,10,0)</f>
        <v>Normal</v>
      </c>
      <c r="N1036" s="48">
        <f>_xlfn.XLOOKUP(A1036,Cleaned_Hospital_Details!A:A,Cleaned_Hospital_Details!B:B)</f>
        <v>0</v>
      </c>
      <c r="O1036" s="49">
        <f>_xlfn.XLOOKUP($A1036,Cleaned_Hospital_Details!$A:$A,Cleaned_Hospital_Details!C:C)</f>
        <v>10886.66</v>
      </c>
      <c r="P1036" s="8" t="str">
        <f>_xlfn.XLOOKUP($A1036,Cleaned_Hospital_Details!$A:$A,Cleaned_Hospital_Details!D:D)</f>
        <v>Tier - 3</v>
      </c>
      <c r="Q1036" s="8" t="str">
        <f>_xlfn.XLOOKUP($A1036,Cleaned_Hospital_Details!$A:$A,Cleaned_Hospital_Details!E:E)</f>
        <v>Tier - 3</v>
      </c>
      <c r="R1036" s="8" t="str">
        <f>_xlfn.XLOOKUP($A1036,Cleaned_Hospital_Details!$A:$A,Cleaned_Hospital_Details!F:F)</f>
        <v>R1012</v>
      </c>
      <c r="S1036" s="15">
        <f>_xlfn.XLOOKUP($A1036,Cleaned_Hospital_Details!$A:$A,Cleaned_Hospital_Details!G:G)</f>
        <v>34583</v>
      </c>
      <c r="T1036" s="8">
        <f>_xlfn.XLOOKUP($A1036,Cleaned_Hospital_Details!$A:$A,Cleaned_Hospital_Details!H:H)</f>
        <v>28</v>
      </c>
      <c r="U1036" s="8" t="str">
        <f>_xlfn.XLOOKUP($A1036,Cleaned_Hospital_Details!$A:$A,Cleaned_Hospital_Details!I:I)</f>
        <v>Adult</v>
      </c>
      <c r="V1036" t="str">
        <f t="shared" si="16"/>
        <v>Mckendree Hickory</v>
      </c>
    </row>
    <row r="1037" spans="1:22" ht="15.6" x14ac:dyDescent="0.3">
      <c r="A1037" s="10" t="s">
        <v>1073</v>
      </c>
      <c r="B1037" s="8" t="str">
        <f>VLOOKUP(A1037,Cleaned_Customer_Names!A1036:D3371,2,0)</f>
        <v>Ms.</v>
      </c>
      <c r="C1037" s="8" t="str">
        <f>VLOOKUP(A1037,Cleaned_Customer_Names!A1036:D3371,3,0)</f>
        <v>Tara</v>
      </c>
      <c r="D1037" s="8" t="str">
        <f>VLOOKUP($A1037,Cleaned_Customer_Names!$A1036:$D3371,4,0)</f>
        <v>Mooney</v>
      </c>
      <c r="E1037" s="22">
        <f>VLOOKUP($A1037,Cleaned_Medical_Exam!$A1036:$J3371,2,0)</f>
        <v>36.67</v>
      </c>
      <c r="F1037" s="24">
        <f>VLOOKUP($A1037,Cleaned_Medical_Exam!$A1036:$J3371,3,0)</f>
        <v>10.83</v>
      </c>
      <c r="G1037" s="20" t="str">
        <f>VLOOKUP($A1037,Cleaned_Medical_Exam!$A1036:$J3371,4,0)</f>
        <v>No</v>
      </c>
      <c r="H1037" s="20" t="str">
        <f>VLOOKUP($A1037,Cleaned_Medical_Exam!$A1036:$J3371,5,0)</f>
        <v>No</v>
      </c>
      <c r="I1037" s="20" t="str">
        <f>VLOOKUP($A1037,Cleaned_Medical_Exam!$A1036:$J3371,6,0)</f>
        <v>No</v>
      </c>
      <c r="J1037" s="48">
        <f>VLOOKUP($A1037,Cleaned_Medical_Exam!$A1036:$J3371,7,0)</f>
        <v>0</v>
      </c>
      <c r="K1037" s="8" t="str">
        <f>VLOOKUP($A1037,Cleaned_Medical_Exam!$A1036:$J3371,8,0)</f>
        <v>No</v>
      </c>
      <c r="L1037" s="20" t="str">
        <f>VLOOKUP($A1037,Cleaned_Medical_Exam!$A1036:$J3371,9,0)</f>
        <v>Obesity</v>
      </c>
      <c r="M1037" s="20" t="str">
        <f>VLOOKUP($A1037,Cleaned_Medical_Exam!$A1036:$J3371,10,0)</f>
        <v>Diabetes</v>
      </c>
      <c r="N1037" s="48">
        <f>_xlfn.XLOOKUP(A1037,Cleaned_Hospital_Details!A:A,Cleaned_Hospital_Details!B:B)</f>
        <v>2</v>
      </c>
      <c r="O1037" s="49">
        <f>_xlfn.XLOOKUP($A1037,Cleaned_Hospital_Details!$A:$A,Cleaned_Hospital_Details!C:C)</f>
        <v>10848.13</v>
      </c>
      <c r="P1037" s="8" t="str">
        <f>_xlfn.XLOOKUP($A1037,Cleaned_Hospital_Details!$A:$A,Cleaned_Hospital_Details!D:D)</f>
        <v>Tier - 3</v>
      </c>
      <c r="Q1037" s="8" t="str">
        <f>_xlfn.XLOOKUP($A1037,Cleaned_Hospital_Details!$A:$A,Cleaned_Hospital_Details!E:E)</f>
        <v>Tier - 3</v>
      </c>
      <c r="R1037" s="8" t="str">
        <f>_xlfn.XLOOKUP($A1037,Cleaned_Hospital_Details!$A:$A,Cleaned_Hospital_Details!F:F)</f>
        <v>R1012</v>
      </c>
      <c r="S1037" s="15">
        <f>_xlfn.XLOOKUP($A1037,Cleaned_Hospital_Details!$A:$A,Cleaned_Hospital_Details!G:G)</f>
        <v>26287</v>
      </c>
      <c r="T1037" s="8">
        <f>_xlfn.XLOOKUP($A1037,Cleaned_Hospital_Details!$A:$A,Cleaned_Hospital_Details!H:H)</f>
        <v>51</v>
      </c>
      <c r="U1037" s="8" t="str">
        <f>_xlfn.XLOOKUP($A1037,Cleaned_Hospital_Details!$A:$A,Cleaned_Hospital_Details!I:I)</f>
        <v>Adult</v>
      </c>
      <c r="V1037" t="str">
        <f t="shared" si="16"/>
        <v>Tara Mooney</v>
      </c>
    </row>
    <row r="1038" spans="1:22" ht="15.6" x14ac:dyDescent="0.3">
      <c r="A1038" s="10" t="s">
        <v>1074</v>
      </c>
      <c r="B1038" s="8" t="str">
        <f>VLOOKUP(A1038,Cleaned_Customer_Names!A1037:D3372,2,0)</f>
        <v>Mr.</v>
      </c>
      <c r="C1038" s="8" t="str">
        <f>VLOOKUP(A1038,Cleaned_Customer_Names!A1037:D3372,3,0)</f>
        <v>Daniel</v>
      </c>
      <c r="D1038" s="8" t="str">
        <f>VLOOKUP($A1038,Cleaned_Customer_Names!$A1037:$D3372,4,0)</f>
        <v>Craighead</v>
      </c>
      <c r="E1038" s="22">
        <f>VLOOKUP($A1038,Cleaned_Medical_Exam!$A1037:$J3372,2,0)</f>
        <v>33.630000000000003</v>
      </c>
      <c r="F1038" s="24">
        <f>VLOOKUP($A1038,Cleaned_Medical_Exam!$A1037:$J3372,3,0)</f>
        <v>11.31</v>
      </c>
      <c r="G1038" s="20" t="str">
        <f>VLOOKUP($A1038,Cleaned_Medical_Exam!$A1037:$J3372,4,0)</f>
        <v>No</v>
      </c>
      <c r="H1038" s="20" t="str">
        <f>VLOOKUP($A1038,Cleaned_Medical_Exam!$A1037:$J3372,5,0)</f>
        <v>No</v>
      </c>
      <c r="I1038" s="20" t="str">
        <f>VLOOKUP($A1038,Cleaned_Medical_Exam!$A1037:$J3372,6,0)</f>
        <v>No</v>
      </c>
      <c r="J1038" s="48">
        <f>VLOOKUP($A1038,Cleaned_Medical_Exam!$A1037:$J3372,7,0)</f>
        <v>0</v>
      </c>
      <c r="K1038" s="8" t="str">
        <f>VLOOKUP($A1038,Cleaned_Medical_Exam!$A1037:$J3372,8,0)</f>
        <v>No</v>
      </c>
      <c r="L1038" s="20" t="str">
        <f>VLOOKUP($A1038,Cleaned_Medical_Exam!$A1037:$J3372,9,0)</f>
        <v>Obesity</v>
      </c>
      <c r="M1038" s="20" t="str">
        <f>VLOOKUP($A1038,Cleaned_Medical_Exam!$A1037:$J3372,10,0)</f>
        <v>Diabetes</v>
      </c>
      <c r="N1038" s="48">
        <f>_xlfn.XLOOKUP(A1038,Cleaned_Hospital_Details!A:A,Cleaned_Hospital_Details!B:B)</f>
        <v>1</v>
      </c>
      <c r="O1038" s="49">
        <f>_xlfn.XLOOKUP($A1038,Cleaned_Hospital_Details!$A:$A,Cleaned_Hospital_Details!C:C)</f>
        <v>10825.25</v>
      </c>
      <c r="P1038" s="8" t="str">
        <f>_xlfn.XLOOKUP($A1038,Cleaned_Hospital_Details!$A:$A,Cleaned_Hospital_Details!D:D)</f>
        <v>Tier - 3</v>
      </c>
      <c r="Q1038" s="8" t="str">
        <f>_xlfn.XLOOKUP($A1038,Cleaned_Hospital_Details!$A:$A,Cleaned_Hospital_Details!E:E)</f>
        <v>Tier - 3</v>
      </c>
      <c r="R1038" s="8" t="str">
        <f>_xlfn.XLOOKUP($A1038,Cleaned_Hospital_Details!$A:$A,Cleaned_Hospital_Details!F:F)</f>
        <v>R1012</v>
      </c>
      <c r="S1038" s="15">
        <f>_xlfn.XLOOKUP($A1038,Cleaned_Hospital_Details!$A:$A,Cleaned_Hospital_Details!G:G)</f>
        <v>25047</v>
      </c>
      <c r="T1038" s="8">
        <f>_xlfn.XLOOKUP($A1038,Cleaned_Hospital_Details!$A:$A,Cleaned_Hospital_Details!H:H)</f>
        <v>54</v>
      </c>
      <c r="U1038" s="8" t="str">
        <f>_xlfn.XLOOKUP($A1038,Cleaned_Hospital_Details!$A:$A,Cleaned_Hospital_Details!I:I)</f>
        <v>Adult</v>
      </c>
      <c r="V1038" t="str">
        <f t="shared" si="16"/>
        <v>Daniel Craighead</v>
      </c>
    </row>
    <row r="1039" spans="1:22" ht="15.6" x14ac:dyDescent="0.3">
      <c r="A1039" s="10" t="s">
        <v>1075</v>
      </c>
      <c r="B1039" s="8" t="str">
        <f>VLOOKUP(A1039,Cleaned_Customer_Names!A1038:D3373,2,0)</f>
        <v>Mr.</v>
      </c>
      <c r="C1039" s="8" t="str">
        <f>VLOOKUP(A1039,Cleaned_Customer_Names!A1038:D3373,3,0)</f>
        <v>Joshua</v>
      </c>
      <c r="D1039" s="8" t="str">
        <f>VLOOKUP($A1039,Cleaned_Customer_Names!$A1038:$D3373,4,0)</f>
        <v>Gardner</v>
      </c>
      <c r="E1039" s="22">
        <f>VLOOKUP($A1039,Cleaned_Medical_Exam!$A1038:$J3373,2,0)</f>
        <v>32.67</v>
      </c>
      <c r="F1039" s="24">
        <f>VLOOKUP($A1039,Cleaned_Medical_Exam!$A1038:$J3373,3,0)</f>
        <v>11.81</v>
      </c>
      <c r="G1039" s="20" t="str">
        <f>VLOOKUP($A1039,Cleaned_Medical_Exam!$A1038:$J3373,4,0)</f>
        <v>Yes</v>
      </c>
      <c r="H1039" s="20" t="str">
        <f>VLOOKUP($A1039,Cleaned_Medical_Exam!$A1038:$J3373,5,0)</f>
        <v>No</v>
      </c>
      <c r="I1039" s="20" t="str">
        <f>VLOOKUP($A1039,Cleaned_Medical_Exam!$A1038:$J3373,6,0)</f>
        <v>No</v>
      </c>
      <c r="J1039" s="48">
        <f>VLOOKUP($A1039,Cleaned_Medical_Exam!$A1038:$J3373,7,0)</f>
        <v>0</v>
      </c>
      <c r="K1039" s="8" t="str">
        <f>VLOOKUP($A1039,Cleaned_Medical_Exam!$A1038:$J3373,8,0)</f>
        <v>No</v>
      </c>
      <c r="L1039" s="20" t="str">
        <f>VLOOKUP($A1039,Cleaned_Medical_Exam!$A1038:$J3373,9,0)</f>
        <v>Obesity</v>
      </c>
      <c r="M1039" s="20" t="str">
        <f>VLOOKUP($A1039,Cleaned_Medical_Exam!$A1038:$J3373,10,0)</f>
        <v>Diabetes</v>
      </c>
      <c r="N1039" s="48">
        <f>_xlfn.XLOOKUP(A1039,Cleaned_Hospital_Details!A:A,Cleaned_Hospital_Details!B:B)</f>
        <v>1</v>
      </c>
      <c r="O1039" s="49">
        <f>_xlfn.XLOOKUP($A1039,Cleaned_Hospital_Details!$A:$A,Cleaned_Hospital_Details!C:C)</f>
        <v>10807.49</v>
      </c>
      <c r="P1039" s="8" t="str">
        <f>_xlfn.XLOOKUP($A1039,Cleaned_Hospital_Details!$A:$A,Cleaned_Hospital_Details!D:D)</f>
        <v>Tier - 3</v>
      </c>
      <c r="Q1039" s="8" t="str">
        <f>_xlfn.XLOOKUP($A1039,Cleaned_Hospital_Details!$A:$A,Cleaned_Hospital_Details!E:E)</f>
        <v>Tier - 2</v>
      </c>
      <c r="R1039" s="8" t="str">
        <f>_xlfn.XLOOKUP($A1039,Cleaned_Hospital_Details!$A:$A,Cleaned_Hospital_Details!F:F)</f>
        <v>R1013</v>
      </c>
      <c r="S1039" s="15">
        <f>_xlfn.XLOOKUP($A1039,Cleaned_Hospital_Details!$A:$A,Cleaned_Hospital_Details!G:G)</f>
        <v>24747</v>
      </c>
      <c r="T1039" s="8">
        <f>_xlfn.XLOOKUP($A1039,Cleaned_Hospital_Details!$A:$A,Cleaned_Hospital_Details!H:H)</f>
        <v>55</v>
      </c>
      <c r="U1039" s="8" t="str">
        <f>_xlfn.XLOOKUP($A1039,Cleaned_Hospital_Details!$A:$A,Cleaned_Hospital_Details!I:I)</f>
        <v>Old</v>
      </c>
      <c r="V1039" t="str">
        <f t="shared" si="16"/>
        <v>Joshua Gardner</v>
      </c>
    </row>
    <row r="1040" spans="1:22" ht="15.6" x14ac:dyDescent="0.3">
      <c r="A1040" s="10" t="s">
        <v>1076</v>
      </c>
      <c r="B1040" s="8" t="str">
        <f>VLOOKUP(A1040,Cleaned_Customer_Names!A1039:D3374,2,0)</f>
        <v>Ms.</v>
      </c>
      <c r="C1040" s="8" t="str">
        <f>VLOOKUP(A1040,Cleaned_Customer_Names!A1039:D3374,3,0)</f>
        <v>Erin</v>
      </c>
      <c r="D1040" s="8" t="str">
        <f>VLOOKUP($A1040,Cleaned_Customer_Names!$A1039:$D3374,4,0)</f>
        <v>Lohrenz</v>
      </c>
      <c r="E1040" s="22">
        <f>VLOOKUP($A1040,Cleaned_Medical_Exam!$A1039:$J3374,2,0)</f>
        <v>33.299999999999997</v>
      </c>
      <c r="F1040" s="24">
        <f>VLOOKUP($A1040,Cleaned_Medical_Exam!$A1039:$J3374,3,0)</f>
        <v>8.26</v>
      </c>
      <c r="G1040" s="20" t="str">
        <f>VLOOKUP($A1040,Cleaned_Medical_Exam!$A1039:$J3374,4,0)</f>
        <v>Yes</v>
      </c>
      <c r="H1040" s="20" t="str">
        <f>VLOOKUP($A1040,Cleaned_Medical_Exam!$A1039:$J3374,5,0)</f>
        <v>No</v>
      </c>
      <c r="I1040" s="20" t="str">
        <f>VLOOKUP($A1040,Cleaned_Medical_Exam!$A1039:$J3374,6,0)</f>
        <v>No</v>
      </c>
      <c r="J1040" s="48">
        <f>VLOOKUP($A1040,Cleaned_Medical_Exam!$A1039:$J3374,7,0)</f>
        <v>2</v>
      </c>
      <c r="K1040" s="8" t="str">
        <f>VLOOKUP($A1040,Cleaned_Medical_Exam!$A1039:$J3374,8,0)</f>
        <v>No</v>
      </c>
      <c r="L1040" s="20" t="str">
        <f>VLOOKUP($A1040,Cleaned_Medical_Exam!$A1039:$J3374,9,0)</f>
        <v>Obesity</v>
      </c>
      <c r="M1040" s="20" t="str">
        <f>VLOOKUP($A1040,Cleaned_Medical_Exam!$A1039:$J3374,10,0)</f>
        <v>Diabetes</v>
      </c>
      <c r="N1040" s="48">
        <f>_xlfn.XLOOKUP(A1040,Cleaned_Hospital_Details!A:A,Cleaned_Hospital_Details!B:B)</f>
        <v>2</v>
      </c>
      <c r="O1040" s="49">
        <f>_xlfn.XLOOKUP($A1040,Cleaned_Hospital_Details!$A:$A,Cleaned_Hospital_Details!C:C)</f>
        <v>10806.84</v>
      </c>
      <c r="P1040" s="8" t="str">
        <f>_xlfn.XLOOKUP($A1040,Cleaned_Hospital_Details!$A:$A,Cleaned_Hospital_Details!D:D)</f>
        <v>Tier - 3</v>
      </c>
      <c r="Q1040" s="8" t="str">
        <f>_xlfn.XLOOKUP($A1040,Cleaned_Hospital_Details!$A:$A,Cleaned_Hospital_Details!E:E)</f>
        <v>Tier - 2</v>
      </c>
      <c r="R1040" s="8" t="str">
        <f>_xlfn.XLOOKUP($A1040,Cleaned_Hospital_Details!$A:$A,Cleaned_Hospital_Details!F:F)</f>
        <v>R1011</v>
      </c>
      <c r="S1040" s="15">
        <f>_xlfn.XLOOKUP($A1040,Cleaned_Hospital_Details!$A:$A,Cleaned_Hospital_Details!G:G)</f>
        <v>25920</v>
      </c>
      <c r="T1040" s="8">
        <f>_xlfn.XLOOKUP($A1040,Cleaned_Hospital_Details!$A:$A,Cleaned_Hospital_Details!H:H)</f>
        <v>52</v>
      </c>
      <c r="U1040" s="8" t="str">
        <f>_xlfn.XLOOKUP($A1040,Cleaned_Hospital_Details!$A:$A,Cleaned_Hospital_Details!I:I)</f>
        <v>Adult</v>
      </c>
      <c r="V1040" t="str">
        <f t="shared" si="16"/>
        <v>Erin Lohrenz</v>
      </c>
    </row>
    <row r="1041" spans="1:22" ht="15.6" x14ac:dyDescent="0.3">
      <c r="A1041" s="10" t="s">
        <v>1077</v>
      </c>
      <c r="B1041" s="8" t="str">
        <f>VLOOKUP(A1041,Cleaned_Customer_Names!A1040:D3375,2,0)</f>
        <v>Ms.</v>
      </c>
      <c r="C1041" s="8" t="str">
        <f>VLOOKUP(A1041,Cleaned_Customer_Names!A1040:D3375,3,0)</f>
        <v>Shure</v>
      </c>
      <c r="D1041" s="8" t="str">
        <f>VLOOKUP($A1041,Cleaned_Customer_Names!$A1040:$D3375,4,0)</f>
        <v>Demise</v>
      </c>
      <c r="E1041" s="22">
        <f>VLOOKUP($A1041,Cleaned_Medical_Exam!$A1040:$J3375,2,0)</f>
        <v>30.78</v>
      </c>
      <c r="F1041" s="24">
        <f>VLOOKUP($A1041,Cleaned_Medical_Exam!$A1040:$J3375,3,0)</f>
        <v>10.74</v>
      </c>
      <c r="G1041" s="20" t="str">
        <f>VLOOKUP($A1041,Cleaned_Medical_Exam!$A1040:$J3375,4,0)</f>
        <v>Yes</v>
      </c>
      <c r="H1041" s="20" t="str">
        <f>VLOOKUP($A1041,Cleaned_Medical_Exam!$A1040:$J3375,5,0)</f>
        <v>No</v>
      </c>
      <c r="I1041" s="20" t="str">
        <f>VLOOKUP($A1041,Cleaned_Medical_Exam!$A1040:$J3375,6,0)</f>
        <v>No</v>
      </c>
      <c r="J1041" s="48">
        <f>VLOOKUP($A1041,Cleaned_Medical_Exam!$A1040:$J3375,7,0)</f>
        <v>2</v>
      </c>
      <c r="K1041" s="8" t="str">
        <f>VLOOKUP($A1041,Cleaned_Medical_Exam!$A1040:$J3375,8,0)</f>
        <v>No</v>
      </c>
      <c r="L1041" s="20" t="str">
        <f>VLOOKUP($A1041,Cleaned_Medical_Exam!$A1040:$J3375,9,0)</f>
        <v>Obesity</v>
      </c>
      <c r="M1041" s="20" t="str">
        <f>VLOOKUP($A1041,Cleaned_Medical_Exam!$A1040:$J3375,10,0)</f>
        <v>Diabetes</v>
      </c>
      <c r="N1041" s="48">
        <f>_xlfn.XLOOKUP(A1041,Cleaned_Hospital_Details!A:A,Cleaned_Hospital_Details!B:B)</f>
        <v>1</v>
      </c>
      <c r="O1041" s="49">
        <f>_xlfn.XLOOKUP($A1041,Cleaned_Hospital_Details!$A:$A,Cleaned_Hospital_Details!C:C)</f>
        <v>10797.34</v>
      </c>
      <c r="P1041" s="8" t="str">
        <f>_xlfn.XLOOKUP($A1041,Cleaned_Hospital_Details!$A:$A,Cleaned_Hospital_Details!D:D)</f>
        <v>Tier - 3</v>
      </c>
      <c r="Q1041" s="8" t="str">
        <f>_xlfn.XLOOKUP($A1041,Cleaned_Hospital_Details!$A:$A,Cleaned_Hospital_Details!E:E)</f>
        <v>Tier - 2</v>
      </c>
      <c r="R1041" s="8" t="str">
        <f>_xlfn.XLOOKUP($A1041,Cleaned_Hospital_Details!$A:$A,Cleaned_Hospital_Details!F:F)</f>
        <v>R1023</v>
      </c>
      <c r="S1041" s="15">
        <f>_xlfn.XLOOKUP($A1041,Cleaned_Hospital_Details!$A:$A,Cleaned_Hospital_Details!G:G)</f>
        <v>25869</v>
      </c>
      <c r="T1041" s="8">
        <f>_xlfn.XLOOKUP($A1041,Cleaned_Hospital_Details!$A:$A,Cleaned_Hospital_Details!H:H)</f>
        <v>52</v>
      </c>
      <c r="U1041" s="8" t="str">
        <f>_xlfn.XLOOKUP($A1041,Cleaned_Hospital_Details!$A:$A,Cleaned_Hospital_Details!I:I)</f>
        <v>Adult</v>
      </c>
      <c r="V1041" t="str">
        <f t="shared" si="16"/>
        <v>Shure Demise</v>
      </c>
    </row>
    <row r="1042" spans="1:22" ht="15.6" x14ac:dyDescent="0.3">
      <c r="A1042" s="10" t="s">
        <v>1078</v>
      </c>
      <c r="B1042" s="8" t="str">
        <f>VLOOKUP(A1042,Cleaned_Customer_Names!A1041:D3376,2,0)</f>
        <v>Mr.</v>
      </c>
      <c r="C1042" s="8" t="str">
        <f>VLOOKUP(A1042,Cleaned_Customer_Names!A1041:D3376,3,0)</f>
        <v>Richard</v>
      </c>
      <c r="D1042" s="8" t="str">
        <f>VLOOKUP($A1042,Cleaned_Customer_Names!$A1041:$D3376,4,0)</f>
        <v>Nelson</v>
      </c>
      <c r="E1042" s="22">
        <f>VLOOKUP($A1042,Cleaned_Medical_Exam!$A1041:$J3376,2,0)</f>
        <v>28.975000000000001</v>
      </c>
      <c r="F1042" s="24">
        <f>VLOOKUP($A1042,Cleaned_Medical_Exam!$A1041:$J3376,3,0)</f>
        <v>7.69</v>
      </c>
      <c r="G1042" s="20" t="str">
        <f>VLOOKUP($A1042,Cleaned_Medical_Exam!$A1041:$J3376,4,0)</f>
        <v>Yes</v>
      </c>
      <c r="H1042" s="20" t="str">
        <f>VLOOKUP($A1042,Cleaned_Medical_Exam!$A1041:$J3376,5,0)</f>
        <v>No</v>
      </c>
      <c r="I1042" s="20" t="str">
        <f>VLOOKUP($A1042,Cleaned_Medical_Exam!$A1041:$J3376,6,0)</f>
        <v>No</v>
      </c>
      <c r="J1042" s="48">
        <f>VLOOKUP($A1042,Cleaned_Medical_Exam!$A1041:$J3376,7,0)</f>
        <v>0</v>
      </c>
      <c r="K1042" s="8" t="str">
        <f>VLOOKUP($A1042,Cleaned_Medical_Exam!$A1041:$J3376,8,0)</f>
        <v>No</v>
      </c>
      <c r="L1042" s="20" t="str">
        <f>VLOOKUP($A1042,Cleaned_Medical_Exam!$A1041:$J3376,9,0)</f>
        <v>Overweight</v>
      </c>
      <c r="M1042" s="20" t="str">
        <f>VLOOKUP($A1042,Cleaned_Medical_Exam!$A1041:$J3376,10,0)</f>
        <v>Diabetes</v>
      </c>
      <c r="N1042" s="48">
        <f>_xlfn.XLOOKUP(A1042,Cleaned_Hospital_Details!A:A,Cleaned_Hospital_Details!B:B)</f>
        <v>0</v>
      </c>
      <c r="O1042" s="49">
        <f>_xlfn.XLOOKUP($A1042,Cleaned_Hospital_Details!$A:$A,Cleaned_Hospital_Details!C:C)</f>
        <v>10796.35</v>
      </c>
      <c r="P1042" s="8" t="str">
        <f>_xlfn.XLOOKUP($A1042,Cleaned_Hospital_Details!$A:$A,Cleaned_Hospital_Details!D:D)</f>
        <v>Tier - 3</v>
      </c>
      <c r="Q1042" s="8" t="str">
        <f>_xlfn.XLOOKUP($A1042,Cleaned_Hospital_Details!$A:$A,Cleaned_Hospital_Details!E:E)</f>
        <v>Tier - 1</v>
      </c>
      <c r="R1042" s="8" t="str">
        <f>_xlfn.XLOOKUP($A1042,Cleaned_Hospital_Details!$A:$A,Cleaned_Hospital_Details!F:F)</f>
        <v>R1019</v>
      </c>
      <c r="S1042" s="15">
        <f>_xlfn.XLOOKUP($A1042,Cleaned_Hospital_Details!$A:$A,Cleaned_Hospital_Details!G:G)</f>
        <v>24768</v>
      </c>
      <c r="T1042" s="8">
        <f>_xlfn.XLOOKUP($A1042,Cleaned_Hospital_Details!$A:$A,Cleaned_Hospital_Details!H:H)</f>
        <v>55</v>
      </c>
      <c r="U1042" s="8" t="str">
        <f>_xlfn.XLOOKUP($A1042,Cleaned_Hospital_Details!$A:$A,Cleaned_Hospital_Details!I:I)</f>
        <v>Old</v>
      </c>
      <c r="V1042" t="str">
        <f t="shared" si="16"/>
        <v>Richard Nelson</v>
      </c>
    </row>
    <row r="1043" spans="1:22" ht="15.6" x14ac:dyDescent="0.3">
      <c r="A1043" s="10" t="s">
        <v>1079</v>
      </c>
      <c r="B1043" s="8" t="str">
        <f>VLOOKUP(A1043,Cleaned_Customer_Names!A1042:D3377,2,0)</f>
        <v>Ms.</v>
      </c>
      <c r="C1043" s="8" t="str">
        <f>VLOOKUP(A1043,Cleaned_Customer_Names!A1042:D3377,3,0)</f>
        <v>Brenda</v>
      </c>
      <c r="D1043" s="8" t="str">
        <f>VLOOKUP($A1043,Cleaned_Customer_Names!$A1042:$D3377,4,0)</f>
        <v>Guitard</v>
      </c>
      <c r="E1043" s="22">
        <f>VLOOKUP($A1043,Cleaned_Medical_Exam!$A1042:$J3377,2,0)</f>
        <v>33.4</v>
      </c>
      <c r="F1043" s="24">
        <f>VLOOKUP($A1043,Cleaned_Medical_Exam!$A1042:$J3377,3,0)</f>
        <v>4.84</v>
      </c>
      <c r="G1043" s="20" t="str">
        <f>VLOOKUP($A1043,Cleaned_Medical_Exam!$A1042:$J3377,4,0)</f>
        <v>No</v>
      </c>
      <c r="H1043" s="20" t="str">
        <f>VLOOKUP($A1043,Cleaned_Medical_Exam!$A1042:$J3377,5,0)</f>
        <v>No</v>
      </c>
      <c r="I1043" s="20" t="str">
        <f>VLOOKUP($A1043,Cleaned_Medical_Exam!$A1042:$J3377,6,0)</f>
        <v>No</v>
      </c>
      <c r="J1043" s="48">
        <f>VLOOKUP($A1043,Cleaned_Medical_Exam!$A1042:$J3377,7,0)</f>
        <v>0</v>
      </c>
      <c r="K1043" s="8" t="str">
        <f>VLOOKUP($A1043,Cleaned_Medical_Exam!$A1042:$J3377,8,0)</f>
        <v>No</v>
      </c>
      <c r="L1043" s="20" t="str">
        <f>VLOOKUP($A1043,Cleaned_Medical_Exam!$A1042:$J3377,9,0)</f>
        <v>Obesity</v>
      </c>
      <c r="M1043" s="20" t="str">
        <f>VLOOKUP($A1043,Cleaned_Medical_Exam!$A1042:$J3377,10,0)</f>
        <v>Normal</v>
      </c>
      <c r="N1043" s="48">
        <f>_xlfn.XLOOKUP(A1043,Cleaned_Hospital_Details!A:A,Cleaned_Hospital_Details!B:B)</f>
        <v>0</v>
      </c>
      <c r="O1043" s="49">
        <f>_xlfn.XLOOKUP($A1043,Cleaned_Hospital_Details!$A:$A,Cleaned_Hospital_Details!C:C)</f>
        <v>10795.94</v>
      </c>
      <c r="P1043" s="8" t="str">
        <f>_xlfn.XLOOKUP($A1043,Cleaned_Hospital_Details!$A:$A,Cleaned_Hospital_Details!D:D)</f>
        <v>Tier - 3</v>
      </c>
      <c r="Q1043" s="8" t="str">
        <f>_xlfn.XLOOKUP($A1043,Cleaned_Hospital_Details!$A:$A,Cleaned_Hospital_Details!E:E)</f>
        <v>Tier - 1</v>
      </c>
      <c r="R1043" s="8" t="str">
        <f>_xlfn.XLOOKUP($A1043,Cleaned_Hospital_Details!$A:$A,Cleaned_Hospital_Details!F:F)</f>
        <v>R1011</v>
      </c>
      <c r="S1043" s="15">
        <f>_xlfn.XLOOKUP($A1043,Cleaned_Hospital_Details!$A:$A,Cleaned_Hospital_Details!G:G)</f>
        <v>36518</v>
      </c>
      <c r="T1043" s="8">
        <f>_xlfn.XLOOKUP($A1043,Cleaned_Hospital_Details!$A:$A,Cleaned_Hospital_Details!H:H)</f>
        <v>23</v>
      </c>
      <c r="U1043" s="8" t="str">
        <f>_xlfn.XLOOKUP($A1043,Cleaned_Hospital_Details!$A:$A,Cleaned_Hospital_Details!I:I)</f>
        <v>Adult</v>
      </c>
      <c r="V1043" t="str">
        <f t="shared" si="16"/>
        <v>Brenda Guitard</v>
      </c>
    </row>
    <row r="1044" spans="1:22" ht="15.6" x14ac:dyDescent="0.3">
      <c r="A1044" s="10" t="s">
        <v>1080</v>
      </c>
      <c r="B1044" s="8" t="str">
        <f>VLOOKUP(A1044,Cleaned_Customer_Names!A1043:D3378,2,0)</f>
        <v>Mr.</v>
      </c>
      <c r="C1044" s="8" t="str">
        <f>VLOOKUP(A1044,Cleaned_Customer_Names!A1043:D3378,3,0)</f>
        <v>Joseph</v>
      </c>
      <c r="D1044" s="8" t="str">
        <f>VLOOKUP($A1044,Cleaned_Customer_Names!$A1043:$D3378,4,0)</f>
        <v>Navas</v>
      </c>
      <c r="E1044" s="22">
        <f>VLOOKUP($A1044,Cleaned_Medical_Exam!$A1043:$J3378,2,0)</f>
        <v>21.5</v>
      </c>
      <c r="F1044" s="24">
        <f>VLOOKUP($A1044,Cleaned_Medical_Exam!$A1043:$J3378,3,0)</f>
        <v>9.77</v>
      </c>
      <c r="G1044" s="20" t="str">
        <f>VLOOKUP($A1044,Cleaned_Medical_Exam!$A1043:$J3378,4,0)</f>
        <v>Yes</v>
      </c>
      <c r="H1044" s="20" t="str">
        <f>VLOOKUP($A1044,Cleaned_Medical_Exam!$A1043:$J3378,5,0)</f>
        <v>No</v>
      </c>
      <c r="I1044" s="20" t="str">
        <f>VLOOKUP($A1044,Cleaned_Medical_Exam!$A1043:$J3378,6,0)</f>
        <v>No</v>
      </c>
      <c r="J1044" s="48">
        <f>VLOOKUP($A1044,Cleaned_Medical_Exam!$A1043:$J3378,7,0)</f>
        <v>0</v>
      </c>
      <c r="K1044" s="8" t="str">
        <f>VLOOKUP($A1044,Cleaned_Medical_Exam!$A1043:$J3378,8,0)</f>
        <v>No</v>
      </c>
      <c r="L1044" s="20" t="str">
        <f>VLOOKUP($A1044,Cleaned_Medical_Exam!$A1043:$J3378,9,0)</f>
        <v>Healthy Weight</v>
      </c>
      <c r="M1044" s="20" t="str">
        <f>VLOOKUP($A1044,Cleaned_Medical_Exam!$A1043:$J3378,10,0)</f>
        <v>Diabetes</v>
      </c>
      <c r="N1044" s="48">
        <f>_xlfn.XLOOKUP(A1044,Cleaned_Hospital_Details!A:A,Cleaned_Hospital_Details!B:B)</f>
        <v>1</v>
      </c>
      <c r="O1044" s="49">
        <f>_xlfn.XLOOKUP($A1044,Cleaned_Hospital_Details!$A:$A,Cleaned_Hospital_Details!C:C)</f>
        <v>10791.96</v>
      </c>
      <c r="P1044" s="8" t="str">
        <f>_xlfn.XLOOKUP($A1044,Cleaned_Hospital_Details!$A:$A,Cleaned_Hospital_Details!D:D)</f>
        <v>Tier - 3</v>
      </c>
      <c r="Q1044" s="8" t="str">
        <f>_xlfn.XLOOKUP($A1044,Cleaned_Hospital_Details!$A:$A,Cleaned_Hospital_Details!E:E)</f>
        <v>Tier - 2</v>
      </c>
      <c r="R1044" s="8" t="str">
        <f>_xlfn.XLOOKUP($A1044,Cleaned_Hospital_Details!$A:$A,Cleaned_Hospital_Details!F:F)</f>
        <v>R1011</v>
      </c>
      <c r="S1044" s="15">
        <f>_xlfn.XLOOKUP($A1044,Cleaned_Hospital_Details!$A:$A,Cleaned_Hospital_Details!G:G)</f>
        <v>24787</v>
      </c>
      <c r="T1044" s="8">
        <f>_xlfn.XLOOKUP($A1044,Cleaned_Hospital_Details!$A:$A,Cleaned_Hospital_Details!H:H)</f>
        <v>55</v>
      </c>
      <c r="U1044" s="8" t="str">
        <f>_xlfn.XLOOKUP($A1044,Cleaned_Hospital_Details!$A:$A,Cleaned_Hospital_Details!I:I)</f>
        <v>Old</v>
      </c>
      <c r="V1044" t="str">
        <f t="shared" si="16"/>
        <v>Joseph Navas</v>
      </c>
    </row>
    <row r="1045" spans="1:22" ht="15.6" x14ac:dyDescent="0.3">
      <c r="A1045" s="10" t="s">
        <v>1081</v>
      </c>
      <c r="B1045" s="8" t="str">
        <f>VLOOKUP(A1045,Cleaned_Customer_Names!A1044:D3379,2,0)</f>
        <v>Mr.</v>
      </c>
      <c r="C1045" s="8" t="str">
        <f>VLOOKUP(A1045,Cleaned_Customer_Names!A1044:D3379,3,0)</f>
        <v>Stephen</v>
      </c>
      <c r="D1045" s="8" t="str">
        <f>VLOOKUP($A1045,Cleaned_Customer_Names!$A1044:$D3379,4,0)</f>
        <v>Ptucha</v>
      </c>
      <c r="E1045" s="22">
        <f>VLOOKUP($A1045,Cleaned_Medical_Exam!$A1044:$J3379,2,0)</f>
        <v>38.14</v>
      </c>
      <c r="F1045" s="24">
        <f>VLOOKUP($A1045,Cleaned_Medical_Exam!$A1044:$J3379,3,0)</f>
        <v>5.84</v>
      </c>
      <c r="G1045" s="20" t="str">
        <f>VLOOKUP($A1045,Cleaned_Medical_Exam!$A1044:$J3379,4,0)</f>
        <v>No</v>
      </c>
      <c r="H1045" s="20" t="str">
        <f>VLOOKUP($A1045,Cleaned_Medical_Exam!$A1044:$J3379,5,0)</f>
        <v>No</v>
      </c>
      <c r="I1045" s="20" t="str">
        <f>VLOOKUP($A1045,Cleaned_Medical_Exam!$A1044:$J3379,6,0)</f>
        <v>No</v>
      </c>
      <c r="J1045" s="48">
        <f>VLOOKUP($A1045,Cleaned_Medical_Exam!$A1044:$J3379,7,0)</f>
        <v>0</v>
      </c>
      <c r="K1045" s="8" t="str">
        <f>VLOOKUP($A1045,Cleaned_Medical_Exam!$A1044:$J3379,8,0)</f>
        <v>No</v>
      </c>
      <c r="L1045" s="20" t="str">
        <f>VLOOKUP($A1045,Cleaned_Medical_Exam!$A1044:$J3379,9,0)</f>
        <v>Obesity</v>
      </c>
      <c r="M1045" s="20" t="str">
        <f>VLOOKUP($A1045,Cleaned_Medical_Exam!$A1044:$J3379,10,0)</f>
        <v>Prediabetes</v>
      </c>
      <c r="N1045" s="48">
        <f>_xlfn.XLOOKUP(A1045,Cleaned_Hospital_Details!A:A,Cleaned_Hospital_Details!B:B)</f>
        <v>3</v>
      </c>
      <c r="O1045" s="49">
        <f>_xlfn.XLOOKUP($A1045,Cleaned_Hospital_Details!$A:$A,Cleaned_Hospital_Details!C:C)</f>
        <v>10769.75</v>
      </c>
      <c r="P1045" s="8" t="str">
        <f>_xlfn.XLOOKUP($A1045,Cleaned_Hospital_Details!$A:$A,Cleaned_Hospital_Details!D:D)</f>
        <v>Tier - 3</v>
      </c>
      <c r="Q1045" s="8" t="str">
        <f>_xlfn.XLOOKUP($A1045,Cleaned_Hospital_Details!$A:$A,Cleaned_Hospital_Details!E:E)</f>
        <v>Tier - 2</v>
      </c>
      <c r="R1045" s="8" t="str">
        <f>_xlfn.XLOOKUP($A1045,Cleaned_Hospital_Details!$A:$A,Cleaned_Hospital_Details!F:F)</f>
        <v>R1022</v>
      </c>
      <c r="S1045" s="15">
        <f>_xlfn.XLOOKUP($A1045,Cleaned_Hospital_Details!$A:$A,Cleaned_Hospital_Details!G:G)</f>
        <v>32837</v>
      </c>
      <c r="T1045" s="8">
        <f>_xlfn.XLOOKUP($A1045,Cleaned_Hospital_Details!$A:$A,Cleaned_Hospital_Details!H:H)</f>
        <v>33</v>
      </c>
      <c r="U1045" s="8" t="str">
        <f>_xlfn.XLOOKUP($A1045,Cleaned_Hospital_Details!$A:$A,Cleaned_Hospital_Details!I:I)</f>
        <v>Adult</v>
      </c>
      <c r="V1045" t="str">
        <f t="shared" si="16"/>
        <v>Stephen Ptucha</v>
      </c>
    </row>
    <row r="1046" spans="1:22" ht="15.6" x14ac:dyDescent="0.3">
      <c r="A1046" s="10" t="s">
        <v>1082</v>
      </c>
      <c r="B1046" s="8" t="str">
        <f>VLOOKUP(A1046,Cleaned_Customer_Names!A1045:D3380,2,0)</f>
        <v>Mrs.</v>
      </c>
      <c r="C1046" s="8" t="str">
        <f>VLOOKUP(A1046,Cleaned_Customer_Names!A1045:D3380,3,0)</f>
        <v>Kathya</v>
      </c>
      <c r="D1046" s="8" t="str">
        <f>VLOOKUP($A1046,Cleaned_Customer_Names!$A1045:$D3380,4,0)</f>
        <v>Kirouac</v>
      </c>
      <c r="E1046" s="22">
        <f>VLOOKUP($A1046,Cleaned_Medical_Exam!$A1045:$J3380,2,0)</f>
        <v>35.42</v>
      </c>
      <c r="F1046" s="24">
        <f>VLOOKUP($A1046,Cleaned_Medical_Exam!$A1045:$J3380,3,0)</f>
        <v>8.6999999999999993</v>
      </c>
      <c r="G1046" s="20" t="str">
        <f>VLOOKUP($A1046,Cleaned_Medical_Exam!$A1045:$J3380,4,0)</f>
        <v>Yes</v>
      </c>
      <c r="H1046" s="20" t="str">
        <f>VLOOKUP($A1046,Cleaned_Medical_Exam!$A1045:$J3380,5,0)</f>
        <v>No</v>
      </c>
      <c r="I1046" s="20" t="str">
        <f>VLOOKUP($A1046,Cleaned_Medical_Exam!$A1045:$J3380,6,0)</f>
        <v>No</v>
      </c>
      <c r="J1046" s="48">
        <f>VLOOKUP($A1046,Cleaned_Medical_Exam!$A1045:$J3380,7,0)</f>
        <v>1</v>
      </c>
      <c r="K1046" s="8" t="str">
        <f>VLOOKUP($A1046,Cleaned_Medical_Exam!$A1045:$J3380,8,0)</f>
        <v>No</v>
      </c>
      <c r="L1046" s="20" t="str">
        <f>VLOOKUP($A1046,Cleaned_Medical_Exam!$A1045:$J3380,9,0)</f>
        <v>Obesity</v>
      </c>
      <c r="M1046" s="20" t="str">
        <f>VLOOKUP($A1046,Cleaned_Medical_Exam!$A1045:$J3380,10,0)</f>
        <v>Diabetes</v>
      </c>
      <c r="N1046" s="48">
        <f>_xlfn.XLOOKUP(A1046,Cleaned_Hospital_Details!A:A,Cleaned_Hospital_Details!B:B)</f>
        <v>3</v>
      </c>
      <c r="O1046" s="49">
        <f>_xlfn.XLOOKUP($A1046,Cleaned_Hospital_Details!$A:$A,Cleaned_Hospital_Details!C:C)</f>
        <v>10749.02</v>
      </c>
      <c r="P1046" s="8" t="str">
        <f>_xlfn.XLOOKUP($A1046,Cleaned_Hospital_Details!$A:$A,Cleaned_Hospital_Details!D:D)</f>
        <v>Tier - 3</v>
      </c>
      <c r="Q1046" s="8" t="str">
        <f>_xlfn.XLOOKUP($A1046,Cleaned_Hospital_Details!$A:$A,Cleaned_Hospital_Details!E:E)</f>
        <v>Tier - 1</v>
      </c>
      <c r="R1046" s="8" t="str">
        <f>_xlfn.XLOOKUP($A1046,Cleaned_Hospital_Details!$A:$A,Cleaned_Hospital_Details!F:F)</f>
        <v>R1026</v>
      </c>
      <c r="S1046" s="15">
        <f>_xlfn.XLOOKUP($A1046,Cleaned_Hospital_Details!$A:$A,Cleaned_Hospital_Details!G:G)</f>
        <v>31653</v>
      </c>
      <c r="T1046" s="8">
        <f>_xlfn.XLOOKUP($A1046,Cleaned_Hospital_Details!$A:$A,Cleaned_Hospital_Details!H:H)</f>
        <v>36</v>
      </c>
      <c r="U1046" s="8" t="str">
        <f>_xlfn.XLOOKUP($A1046,Cleaned_Hospital_Details!$A:$A,Cleaned_Hospital_Details!I:I)</f>
        <v>Adult</v>
      </c>
      <c r="V1046" t="str">
        <f t="shared" si="16"/>
        <v>Kathya Kirouac</v>
      </c>
    </row>
    <row r="1047" spans="1:22" ht="15.6" x14ac:dyDescent="0.3">
      <c r="A1047" s="10" t="s">
        <v>1083</v>
      </c>
      <c r="B1047" s="8" t="str">
        <f>VLOOKUP(A1047,Cleaned_Customer_Names!A1046:D3381,2,0)</f>
        <v>Mr.</v>
      </c>
      <c r="C1047" s="8" t="str">
        <f>VLOOKUP(A1047,Cleaned_Customer_Names!A1046:D3381,3,0)</f>
        <v>Wesley</v>
      </c>
      <c r="D1047" s="8" t="str">
        <f>VLOOKUP($A1047,Cleaned_Customer_Names!$A1046:$D3381,4,0)</f>
        <v>Toews</v>
      </c>
      <c r="E1047" s="22">
        <f>VLOOKUP($A1047,Cleaned_Medical_Exam!$A1046:$J3381,2,0)</f>
        <v>35.625</v>
      </c>
      <c r="F1047" s="24">
        <f>VLOOKUP($A1047,Cleaned_Medical_Exam!$A1046:$J3381,3,0)</f>
        <v>10.79</v>
      </c>
      <c r="G1047" s="20" t="str">
        <f>VLOOKUP($A1047,Cleaned_Medical_Exam!$A1046:$J3381,4,0)</f>
        <v>No</v>
      </c>
      <c r="H1047" s="20" t="str">
        <f>VLOOKUP($A1047,Cleaned_Medical_Exam!$A1046:$J3381,5,0)</f>
        <v>No</v>
      </c>
      <c r="I1047" s="20" t="str">
        <f>VLOOKUP($A1047,Cleaned_Medical_Exam!$A1046:$J3381,6,0)</f>
        <v>No</v>
      </c>
      <c r="J1047" s="48">
        <f>VLOOKUP($A1047,Cleaned_Medical_Exam!$A1046:$J3381,7,0)</f>
        <v>0</v>
      </c>
      <c r="K1047" s="8" t="str">
        <f>VLOOKUP($A1047,Cleaned_Medical_Exam!$A1046:$J3381,8,0)</f>
        <v>No</v>
      </c>
      <c r="L1047" s="20" t="str">
        <f>VLOOKUP($A1047,Cleaned_Medical_Exam!$A1046:$J3381,9,0)</f>
        <v>Obesity</v>
      </c>
      <c r="M1047" s="20" t="str">
        <f>VLOOKUP($A1047,Cleaned_Medical_Exam!$A1046:$J3381,10,0)</f>
        <v>Diabetes</v>
      </c>
      <c r="N1047" s="48">
        <f>_xlfn.XLOOKUP(A1047,Cleaned_Hospital_Details!A:A,Cleaned_Hospital_Details!B:B)</f>
        <v>4</v>
      </c>
      <c r="O1047" s="49">
        <f>_xlfn.XLOOKUP($A1047,Cleaned_Hospital_Details!$A:$A,Cleaned_Hospital_Details!C:C)</f>
        <v>10736.87</v>
      </c>
      <c r="P1047" s="8" t="str">
        <f>_xlfn.XLOOKUP($A1047,Cleaned_Hospital_Details!$A:$A,Cleaned_Hospital_Details!D:D)</f>
        <v>Tier - 3</v>
      </c>
      <c r="Q1047" s="8" t="str">
        <f>_xlfn.XLOOKUP($A1047,Cleaned_Hospital_Details!$A:$A,Cleaned_Hospital_Details!E:E)</f>
        <v>Tier - 1</v>
      </c>
      <c r="R1047" s="8" t="str">
        <f>_xlfn.XLOOKUP($A1047,Cleaned_Hospital_Details!$A:$A,Cleaned_Hospital_Details!F:F)</f>
        <v>R1016</v>
      </c>
      <c r="S1047" s="15">
        <f>_xlfn.XLOOKUP($A1047,Cleaned_Hospital_Details!$A:$A,Cleaned_Hospital_Details!G:G)</f>
        <v>27372</v>
      </c>
      <c r="T1047" s="8">
        <f>_xlfn.XLOOKUP($A1047,Cleaned_Hospital_Details!$A:$A,Cleaned_Hospital_Details!H:H)</f>
        <v>48</v>
      </c>
      <c r="U1047" s="8" t="str">
        <f>_xlfn.XLOOKUP($A1047,Cleaned_Hospital_Details!$A:$A,Cleaned_Hospital_Details!I:I)</f>
        <v>Adult</v>
      </c>
      <c r="V1047" t="str">
        <f t="shared" si="16"/>
        <v>Wesley Toews</v>
      </c>
    </row>
    <row r="1048" spans="1:22" ht="15.6" x14ac:dyDescent="0.3">
      <c r="A1048" s="10" t="s">
        <v>1084</v>
      </c>
      <c r="B1048" s="8" t="str">
        <f>VLOOKUP(A1048,Cleaned_Customer_Names!A1047:D3382,2,0)</f>
        <v>Mr.</v>
      </c>
      <c r="C1048" s="8" t="str">
        <f>VLOOKUP(A1048,Cleaned_Customer_Names!A1047:D3382,3,0)</f>
        <v>Tim</v>
      </c>
      <c r="D1048" s="8" t="str">
        <f>VLOOKUP($A1048,Cleaned_Customer_Names!$A1047:$D3382,4,0)</f>
        <v>Perry</v>
      </c>
      <c r="E1048" s="22">
        <f>VLOOKUP($A1048,Cleaned_Medical_Exam!$A1047:$J3382,2,0)</f>
        <v>45.51</v>
      </c>
      <c r="F1048" s="24">
        <f>VLOOKUP($A1048,Cleaned_Medical_Exam!$A1047:$J3382,3,0)</f>
        <v>4.32</v>
      </c>
      <c r="G1048" s="20" t="str">
        <f>VLOOKUP($A1048,Cleaned_Medical_Exam!$A1047:$J3382,4,0)</f>
        <v>No</v>
      </c>
      <c r="H1048" s="20" t="str">
        <f>VLOOKUP($A1048,Cleaned_Medical_Exam!$A1047:$J3382,5,0)</f>
        <v>No</v>
      </c>
      <c r="I1048" s="20" t="str">
        <f>VLOOKUP($A1048,Cleaned_Medical_Exam!$A1047:$J3382,6,0)</f>
        <v>No</v>
      </c>
      <c r="J1048" s="48">
        <f>VLOOKUP($A1048,Cleaned_Medical_Exam!$A1047:$J3382,7,0)</f>
        <v>1</v>
      </c>
      <c r="K1048" s="8" t="str">
        <f>VLOOKUP($A1048,Cleaned_Medical_Exam!$A1047:$J3382,8,0)</f>
        <v>No</v>
      </c>
      <c r="L1048" s="20" t="str">
        <f>VLOOKUP($A1048,Cleaned_Medical_Exam!$A1047:$J3382,9,0)</f>
        <v>Obesity</v>
      </c>
      <c r="M1048" s="20" t="str">
        <f>VLOOKUP($A1048,Cleaned_Medical_Exam!$A1047:$J3382,10,0)</f>
        <v>Normal</v>
      </c>
      <c r="N1048" s="48">
        <f>_xlfn.XLOOKUP(A1048,Cleaned_Hospital_Details!A:A,Cleaned_Hospital_Details!B:B)</f>
        <v>0</v>
      </c>
      <c r="O1048" s="49">
        <f>_xlfn.XLOOKUP($A1048,Cleaned_Hospital_Details!$A:$A,Cleaned_Hospital_Details!C:C)</f>
        <v>10719.57</v>
      </c>
      <c r="P1048" s="8" t="str">
        <f>_xlfn.XLOOKUP($A1048,Cleaned_Hospital_Details!$A:$A,Cleaned_Hospital_Details!D:D)</f>
        <v>Tier - 3</v>
      </c>
      <c r="Q1048" s="8" t="str">
        <f>_xlfn.XLOOKUP($A1048,Cleaned_Hospital_Details!$A:$A,Cleaned_Hospital_Details!E:E)</f>
        <v>Tier - 1</v>
      </c>
      <c r="R1048" s="8" t="str">
        <f>_xlfn.XLOOKUP($A1048,Cleaned_Hospital_Details!$A:$A,Cleaned_Hospital_Details!F:F)</f>
        <v>R1012</v>
      </c>
      <c r="S1048" s="15">
        <f>_xlfn.XLOOKUP($A1048,Cleaned_Hospital_Details!$A:$A,Cleaned_Hospital_Details!G:G)</f>
        <v>33780</v>
      </c>
      <c r="T1048" s="8">
        <f>_xlfn.XLOOKUP($A1048,Cleaned_Hospital_Details!$A:$A,Cleaned_Hospital_Details!H:H)</f>
        <v>30</v>
      </c>
      <c r="U1048" s="8" t="str">
        <f>_xlfn.XLOOKUP($A1048,Cleaned_Hospital_Details!$A:$A,Cleaned_Hospital_Details!I:I)</f>
        <v>Adult</v>
      </c>
      <c r="V1048" t="str">
        <f t="shared" si="16"/>
        <v>Tim Perry</v>
      </c>
    </row>
    <row r="1049" spans="1:22" ht="15.6" x14ac:dyDescent="0.3">
      <c r="A1049" s="10" t="s">
        <v>1085</v>
      </c>
      <c r="B1049" s="8" t="str">
        <f>VLOOKUP(A1049,Cleaned_Customer_Names!A1048:D3383,2,0)</f>
        <v>Ms.</v>
      </c>
      <c r="C1049" s="8" t="str">
        <f>VLOOKUP(A1049,Cleaned_Customer_Names!A1048:D3383,3,0)</f>
        <v>Jamie</v>
      </c>
      <c r="D1049" s="8" t="str">
        <f>VLOOKUP($A1049,Cleaned_Customer_Names!$A1048:$D3383,4,0)</f>
        <v>Kretz</v>
      </c>
      <c r="E1049" s="22">
        <f>VLOOKUP($A1049,Cleaned_Medical_Exam!$A1048:$J3383,2,0)</f>
        <v>37.1</v>
      </c>
      <c r="F1049" s="24">
        <f>VLOOKUP($A1049,Cleaned_Medical_Exam!$A1048:$J3383,3,0)</f>
        <v>7.19</v>
      </c>
      <c r="G1049" s="20" t="str">
        <f>VLOOKUP($A1049,Cleaned_Medical_Exam!$A1048:$J3383,4,0)</f>
        <v>Yes</v>
      </c>
      <c r="H1049" s="20" t="str">
        <f>VLOOKUP($A1049,Cleaned_Medical_Exam!$A1048:$J3383,5,0)</f>
        <v>No</v>
      </c>
      <c r="I1049" s="20" t="str">
        <f>VLOOKUP($A1049,Cleaned_Medical_Exam!$A1048:$J3383,6,0)</f>
        <v>No</v>
      </c>
      <c r="J1049" s="48">
        <f>VLOOKUP($A1049,Cleaned_Medical_Exam!$A1048:$J3383,7,0)</f>
        <v>0</v>
      </c>
      <c r="K1049" s="8" t="str">
        <f>VLOOKUP($A1049,Cleaned_Medical_Exam!$A1048:$J3383,8,0)</f>
        <v>No</v>
      </c>
      <c r="L1049" s="20" t="str">
        <f>VLOOKUP($A1049,Cleaned_Medical_Exam!$A1048:$J3383,9,0)</f>
        <v>Obesity</v>
      </c>
      <c r="M1049" s="20" t="str">
        <f>VLOOKUP($A1049,Cleaned_Medical_Exam!$A1048:$J3383,10,0)</f>
        <v>Diabetes</v>
      </c>
      <c r="N1049" s="48">
        <f>_xlfn.XLOOKUP(A1049,Cleaned_Hospital_Details!A:A,Cleaned_Hospital_Details!B:B)</f>
        <v>0</v>
      </c>
      <c r="O1049" s="49">
        <f>_xlfn.XLOOKUP($A1049,Cleaned_Hospital_Details!$A:$A,Cleaned_Hospital_Details!C:C)</f>
        <v>10713.64</v>
      </c>
      <c r="P1049" s="8" t="str">
        <f>_xlfn.XLOOKUP($A1049,Cleaned_Hospital_Details!$A:$A,Cleaned_Hospital_Details!D:D)</f>
        <v>Tier - 3</v>
      </c>
      <c r="Q1049" s="8" t="str">
        <f>_xlfn.XLOOKUP($A1049,Cleaned_Hospital_Details!$A:$A,Cleaned_Hospital_Details!E:E)</f>
        <v>Tier - 3</v>
      </c>
      <c r="R1049" s="8" t="str">
        <f>_xlfn.XLOOKUP($A1049,Cleaned_Hospital_Details!$A:$A,Cleaned_Hospital_Details!F:F)</f>
        <v>R1011</v>
      </c>
      <c r="S1049" s="15">
        <f>_xlfn.XLOOKUP($A1049,Cleaned_Hospital_Details!$A:$A,Cleaned_Hospital_Details!G:G)</f>
        <v>24750</v>
      </c>
      <c r="T1049" s="8">
        <f>_xlfn.XLOOKUP($A1049,Cleaned_Hospital_Details!$A:$A,Cleaned_Hospital_Details!H:H)</f>
        <v>55</v>
      </c>
      <c r="U1049" s="8" t="str">
        <f>_xlfn.XLOOKUP($A1049,Cleaned_Hospital_Details!$A:$A,Cleaned_Hospital_Details!I:I)</f>
        <v>Old</v>
      </c>
      <c r="V1049" t="str">
        <f t="shared" si="16"/>
        <v>Jamie Kretz</v>
      </c>
    </row>
    <row r="1050" spans="1:22" ht="15.6" x14ac:dyDescent="0.3">
      <c r="A1050" s="10" t="s">
        <v>1086</v>
      </c>
      <c r="B1050" s="8" t="str">
        <f>VLOOKUP(A1050,Cleaned_Customer_Names!A1049:D3384,2,0)</f>
        <v>Ms.</v>
      </c>
      <c r="C1050" s="8" t="str">
        <f>VLOOKUP(A1050,Cleaned_Customer_Names!A1049:D3384,3,0)</f>
        <v>Alexandra</v>
      </c>
      <c r="D1050" s="8" t="str">
        <f>VLOOKUP($A1050,Cleaned_Customer_Names!$A1049:$D3384,4,0)</f>
        <v>Hempel</v>
      </c>
      <c r="E1050" s="22">
        <f>VLOOKUP($A1050,Cleaned_Medical_Exam!$A1049:$J3384,2,0)</f>
        <v>30.5</v>
      </c>
      <c r="F1050" s="24">
        <f>VLOOKUP($A1050,Cleaned_Medical_Exam!$A1049:$J3384,3,0)</f>
        <v>11.94</v>
      </c>
      <c r="G1050" s="20" t="str">
        <f>VLOOKUP($A1050,Cleaned_Medical_Exam!$A1049:$J3384,4,0)</f>
        <v>Yes</v>
      </c>
      <c r="H1050" s="20" t="str">
        <f>VLOOKUP($A1050,Cleaned_Medical_Exam!$A1049:$J3384,5,0)</f>
        <v>No</v>
      </c>
      <c r="I1050" s="20" t="str">
        <f>VLOOKUP($A1050,Cleaned_Medical_Exam!$A1049:$J3384,6,0)</f>
        <v>No</v>
      </c>
      <c r="J1050" s="48">
        <f>VLOOKUP($A1050,Cleaned_Medical_Exam!$A1049:$J3384,7,0)</f>
        <v>0</v>
      </c>
      <c r="K1050" s="8" t="str">
        <f>VLOOKUP($A1050,Cleaned_Medical_Exam!$A1049:$J3384,8,0)</f>
        <v>No</v>
      </c>
      <c r="L1050" s="20" t="str">
        <f>VLOOKUP($A1050,Cleaned_Medical_Exam!$A1049:$J3384,9,0)</f>
        <v>Obesity</v>
      </c>
      <c r="M1050" s="20" t="str">
        <f>VLOOKUP($A1050,Cleaned_Medical_Exam!$A1049:$J3384,10,0)</f>
        <v>Diabetes</v>
      </c>
      <c r="N1050" s="48">
        <f>_xlfn.XLOOKUP(A1050,Cleaned_Hospital_Details!A:A,Cleaned_Hospital_Details!B:B)</f>
        <v>0</v>
      </c>
      <c r="O1050" s="49">
        <f>_xlfn.XLOOKUP($A1050,Cleaned_Hospital_Details!$A:$A,Cleaned_Hospital_Details!C:C)</f>
        <v>10704.47</v>
      </c>
      <c r="P1050" s="8" t="str">
        <f>_xlfn.XLOOKUP($A1050,Cleaned_Hospital_Details!$A:$A,Cleaned_Hospital_Details!D:D)</f>
        <v>Tier - 3</v>
      </c>
      <c r="Q1050" s="8" t="str">
        <f>_xlfn.XLOOKUP($A1050,Cleaned_Hospital_Details!$A:$A,Cleaned_Hospital_Details!E:E)</f>
        <v>Tier - 2</v>
      </c>
      <c r="R1050" s="8" t="str">
        <f>_xlfn.XLOOKUP($A1050,Cleaned_Hospital_Details!$A:$A,Cleaned_Hospital_Details!F:F)</f>
        <v>R1011</v>
      </c>
      <c r="S1050" s="15">
        <f>_xlfn.XLOOKUP($A1050,Cleaned_Hospital_Details!$A:$A,Cleaned_Hospital_Details!G:G)</f>
        <v>24683</v>
      </c>
      <c r="T1050" s="8">
        <f>_xlfn.XLOOKUP($A1050,Cleaned_Hospital_Details!$A:$A,Cleaned_Hospital_Details!H:H)</f>
        <v>55</v>
      </c>
      <c r="U1050" s="8" t="str">
        <f>_xlfn.XLOOKUP($A1050,Cleaned_Hospital_Details!$A:$A,Cleaned_Hospital_Details!I:I)</f>
        <v>Old</v>
      </c>
      <c r="V1050" t="str">
        <f t="shared" si="16"/>
        <v>Alexandra Hempel</v>
      </c>
    </row>
    <row r="1051" spans="1:22" ht="15.6" x14ac:dyDescent="0.3">
      <c r="A1051" s="10" t="s">
        <v>1087</v>
      </c>
      <c r="B1051" s="8" t="str">
        <f>VLOOKUP(A1051,Cleaned_Customer_Names!A1050:D3385,2,0)</f>
        <v>Ms.</v>
      </c>
      <c r="C1051" s="8" t="str">
        <f>VLOOKUP(A1051,Cleaned_Customer_Names!A1050:D3385,3,0)</f>
        <v>Tiffany</v>
      </c>
      <c r="D1051" s="8" t="str">
        <f>VLOOKUP($A1051,Cleaned_Customer_Names!$A1050:$D3385,4,0)</f>
        <v>McBroom</v>
      </c>
      <c r="E1051" s="22">
        <f>VLOOKUP($A1051,Cleaned_Medical_Exam!$A1050:$J3385,2,0)</f>
        <v>28.16</v>
      </c>
      <c r="F1051" s="24">
        <f>VLOOKUP($A1051,Cleaned_Medical_Exam!$A1050:$J3385,3,0)</f>
        <v>5.56</v>
      </c>
      <c r="G1051" s="20" t="str">
        <f>VLOOKUP($A1051,Cleaned_Medical_Exam!$A1050:$J3385,4,0)</f>
        <v>No</v>
      </c>
      <c r="H1051" s="20" t="str">
        <f>VLOOKUP($A1051,Cleaned_Medical_Exam!$A1050:$J3385,5,0)</f>
        <v>No</v>
      </c>
      <c r="I1051" s="20" t="str">
        <f>VLOOKUP($A1051,Cleaned_Medical_Exam!$A1050:$J3385,6,0)</f>
        <v>No</v>
      </c>
      <c r="J1051" s="48">
        <f>VLOOKUP($A1051,Cleaned_Medical_Exam!$A1050:$J3385,7,0)</f>
        <v>2</v>
      </c>
      <c r="K1051" s="8" t="str">
        <f>VLOOKUP($A1051,Cleaned_Medical_Exam!$A1050:$J3385,8,0)</f>
        <v>No</v>
      </c>
      <c r="L1051" s="20" t="str">
        <f>VLOOKUP($A1051,Cleaned_Medical_Exam!$A1050:$J3385,9,0)</f>
        <v>Overweight</v>
      </c>
      <c r="M1051" s="20" t="str">
        <f>VLOOKUP($A1051,Cleaned_Medical_Exam!$A1050:$J3385,10,0)</f>
        <v>Normal</v>
      </c>
      <c r="N1051" s="48">
        <f>_xlfn.XLOOKUP(A1051,Cleaned_Hospital_Details!A:A,Cleaned_Hospital_Details!B:B)</f>
        <v>3</v>
      </c>
      <c r="O1051" s="49">
        <f>_xlfn.XLOOKUP($A1051,Cleaned_Hospital_Details!$A:$A,Cleaned_Hospital_Details!C:C)</f>
        <v>10702.64</v>
      </c>
      <c r="P1051" s="8" t="str">
        <f>_xlfn.XLOOKUP($A1051,Cleaned_Hospital_Details!$A:$A,Cleaned_Hospital_Details!D:D)</f>
        <v>Tier - 3</v>
      </c>
      <c r="Q1051" s="8" t="str">
        <f>_xlfn.XLOOKUP($A1051,Cleaned_Hospital_Details!$A:$A,Cleaned_Hospital_Details!E:E)</f>
        <v>Tier - 3</v>
      </c>
      <c r="R1051" s="8" t="str">
        <f>_xlfn.XLOOKUP($A1051,Cleaned_Hospital_Details!$A:$A,Cleaned_Hospital_Details!F:F)</f>
        <v>R1013</v>
      </c>
      <c r="S1051" s="15">
        <f>_xlfn.XLOOKUP($A1051,Cleaned_Hospital_Details!$A:$A,Cleaned_Hospital_Details!G:G)</f>
        <v>26596</v>
      </c>
      <c r="T1051" s="8">
        <f>_xlfn.XLOOKUP($A1051,Cleaned_Hospital_Details!$A:$A,Cleaned_Hospital_Details!H:H)</f>
        <v>50</v>
      </c>
      <c r="U1051" s="8" t="str">
        <f>_xlfn.XLOOKUP($A1051,Cleaned_Hospital_Details!$A:$A,Cleaned_Hospital_Details!I:I)</f>
        <v>Adult</v>
      </c>
      <c r="V1051" t="str">
        <f t="shared" si="16"/>
        <v>Tiffany McBroom</v>
      </c>
    </row>
    <row r="1052" spans="1:22" ht="15.6" x14ac:dyDescent="0.3">
      <c r="A1052" s="10" t="s">
        <v>1088</v>
      </c>
      <c r="B1052" s="8" t="str">
        <f>VLOOKUP(A1052,Cleaned_Customer_Names!A1051:D3386,2,0)</f>
        <v>Mrs.</v>
      </c>
      <c r="C1052" s="8" t="str">
        <f>VLOOKUP(A1052,Cleaned_Customer_Names!A1051:D3386,3,0)</f>
        <v>Rebecca</v>
      </c>
      <c r="D1052" s="8" t="str">
        <f>VLOOKUP($A1052,Cleaned_Customer_Names!$A1051:$D3386,4,0)</f>
        <v>Yoo</v>
      </c>
      <c r="E1052" s="22">
        <f>VLOOKUP($A1052,Cleaned_Medical_Exam!$A1051:$J3386,2,0)</f>
        <v>29.1</v>
      </c>
      <c r="F1052" s="24">
        <f>VLOOKUP($A1052,Cleaned_Medical_Exam!$A1051:$J3386,3,0)</f>
        <v>5.64</v>
      </c>
      <c r="G1052" s="20" t="str">
        <f>VLOOKUP($A1052,Cleaned_Medical_Exam!$A1051:$J3386,4,0)</f>
        <v>Yes</v>
      </c>
      <c r="H1052" s="20" t="str">
        <f>VLOOKUP($A1052,Cleaned_Medical_Exam!$A1051:$J3386,5,0)</f>
        <v>No</v>
      </c>
      <c r="I1052" s="20" t="str">
        <f>VLOOKUP($A1052,Cleaned_Medical_Exam!$A1051:$J3386,6,0)</f>
        <v>No</v>
      </c>
      <c r="J1052" s="48">
        <f>VLOOKUP($A1052,Cleaned_Medical_Exam!$A1051:$J3386,7,0)</f>
        <v>0</v>
      </c>
      <c r="K1052" s="8" t="str">
        <f>VLOOKUP($A1052,Cleaned_Medical_Exam!$A1051:$J3386,8,0)</f>
        <v>No</v>
      </c>
      <c r="L1052" s="20" t="str">
        <f>VLOOKUP($A1052,Cleaned_Medical_Exam!$A1051:$J3386,9,0)</f>
        <v>Overweight</v>
      </c>
      <c r="M1052" s="20" t="str">
        <f>VLOOKUP($A1052,Cleaned_Medical_Exam!$A1051:$J3386,10,0)</f>
        <v>Normal</v>
      </c>
      <c r="N1052" s="48">
        <f>_xlfn.XLOOKUP(A1052,Cleaned_Hospital_Details!A:A,Cleaned_Hospital_Details!B:B)</f>
        <v>2</v>
      </c>
      <c r="O1052" s="49">
        <f>_xlfn.XLOOKUP($A1052,Cleaned_Hospital_Details!$A:$A,Cleaned_Hospital_Details!C:C)</f>
        <v>10698.38</v>
      </c>
      <c r="P1052" s="8" t="str">
        <f>_xlfn.XLOOKUP($A1052,Cleaned_Hospital_Details!$A:$A,Cleaned_Hospital_Details!D:D)</f>
        <v>Tier - 3</v>
      </c>
      <c r="Q1052" s="8" t="str">
        <f>_xlfn.XLOOKUP($A1052,Cleaned_Hospital_Details!$A:$A,Cleaned_Hospital_Details!E:E)</f>
        <v>Tier - 1</v>
      </c>
      <c r="R1052" s="8" t="str">
        <f>_xlfn.XLOOKUP($A1052,Cleaned_Hospital_Details!$A:$A,Cleaned_Hospital_Details!F:F)</f>
        <v>R1025</v>
      </c>
      <c r="S1052" s="15">
        <f>_xlfn.XLOOKUP($A1052,Cleaned_Hospital_Details!$A:$A,Cleaned_Hospital_Details!G:G)</f>
        <v>28033</v>
      </c>
      <c r="T1052" s="8">
        <f>_xlfn.XLOOKUP($A1052,Cleaned_Hospital_Details!$A:$A,Cleaned_Hospital_Details!H:H)</f>
        <v>46</v>
      </c>
      <c r="U1052" s="8" t="str">
        <f>_xlfn.XLOOKUP($A1052,Cleaned_Hospital_Details!$A:$A,Cleaned_Hospital_Details!I:I)</f>
        <v>Adult</v>
      </c>
      <c r="V1052" t="str">
        <f t="shared" si="16"/>
        <v>Rebecca Yoo</v>
      </c>
    </row>
    <row r="1053" spans="1:22" ht="15.6" x14ac:dyDescent="0.3">
      <c r="A1053" s="10" t="s">
        <v>1089</v>
      </c>
      <c r="B1053" s="8" t="str">
        <f>VLOOKUP(A1053,Cleaned_Customer_Names!A1052:D3387,2,0)</f>
        <v>Mr.</v>
      </c>
      <c r="C1053" s="8" t="str">
        <f>VLOOKUP(A1053,Cleaned_Customer_Names!A1052:D3387,3,0)</f>
        <v>Austin</v>
      </c>
      <c r="D1053" s="8" t="str">
        <f>VLOOKUP($A1053,Cleaned_Customer_Names!$A1052:$D3387,4,0)</f>
        <v>Rand</v>
      </c>
      <c r="E1053" s="22">
        <f>VLOOKUP($A1053,Cleaned_Medical_Exam!$A1052:$J3387,2,0)</f>
        <v>30.22</v>
      </c>
      <c r="F1053" s="24">
        <f>VLOOKUP($A1053,Cleaned_Medical_Exam!$A1052:$J3387,3,0)</f>
        <v>4.6500000000000004</v>
      </c>
      <c r="G1053" s="20" t="str">
        <f>VLOOKUP($A1053,Cleaned_Medical_Exam!$A1052:$J3387,4,0)</f>
        <v>No</v>
      </c>
      <c r="H1053" s="20" t="str">
        <f>VLOOKUP($A1053,Cleaned_Medical_Exam!$A1052:$J3387,5,0)</f>
        <v>No</v>
      </c>
      <c r="I1053" s="20" t="str">
        <f>VLOOKUP($A1053,Cleaned_Medical_Exam!$A1052:$J3387,6,0)</f>
        <v>No</v>
      </c>
      <c r="J1053" s="48">
        <f>VLOOKUP($A1053,Cleaned_Medical_Exam!$A1052:$J3387,7,0)</f>
        <v>0</v>
      </c>
      <c r="K1053" s="8" t="str">
        <f>VLOOKUP($A1053,Cleaned_Medical_Exam!$A1052:$J3387,8,0)</f>
        <v>No</v>
      </c>
      <c r="L1053" s="20" t="str">
        <f>VLOOKUP($A1053,Cleaned_Medical_Exam!$A1052:$J3387,9,0)</f>
        <v>Obesity</v>
      </c>
      <c r="M1053" s="20" t="str">
        <f>VLOOKUP($A1053,Cleaned_Medical_Exam!$A1052:$J3387,10,0)</f>
        <v>Normal</v>
      </c>
      <c r="N1053" s="48">
        <f>_xlfn.XLOOKUP(A1053,Cleaned_Hospital_Details!A:A,Cleaned_Hospital_Details!B:B)</f>
        <v>2</v>
      </c>
      <c r="O1053" s="49">
        <f>_xlfn.XLOOKUP($A1053,Cleaned_Hospital_Details!$A:$A,Cleaned_Hospital_Details!C:C)</f>
        <v>10690.11</v>
      </c>
      <c r="P1053" s="8" t="str">
        <f>_xlfn.XLOOKUP($A1053,Cleaned_Hospital_Details!$A:$A,Cleaned_Hospital_Details!D:D)</f>
        <v>Tier - 3</v>
      </c>
      <c r="Q1053" s="8" t="str">
        <f>_xlfn.XLOOKUP($A1053,Cleaned_Hospital_Details!$A:$A,Cleaned_Hospital_Details!E:E)</f>
        <v>Tier - 2</v>
      </c>
      <c r="R1053" s="8" t="str">
        <f>_xlfn.XLOOKUP($A1053,Cleaned_Hospital_Details!$A:$A,Cleaned_Hospital_Details!F:F)</f>
        <v>R1021</v>
      </c>
      <c r="S1053" s="15">
        <f>_xlfn.XLOOKUP($A1053,Cleaned_Hospital_Details!$A:$A,Cleaned_Hospital_Details!G:G)</f>
        <v>28339</v>
      </c>
      <c r="T1053" s="8">
        <f>_xlfn.XLOOKUP($A1053,Cleaned_Hospital_Details!$A:$A,Cleaned_Hospital_Details!H:H)</f>
        <v>45</v>
      </c>
      <c r="U1053" s="8" t="str">
        <f>_xlfn.XLOOKUP($A1053,Cleaned_Hospital_Details!$A:$A,Cleaned_Hospital_Details!I:I)</f>
        <v>Adult</v>
      </c>
      <c r="V1053" t="str">
        <f t="shared" si="16"/>
        <v>Austin Rand</v>
      </c>
    </row>
    <row r="1054" spans="1:22" ht="15.6" x14ac:dyDescent="0.3">
      <c r="A1054" s="10" t="s">
        <v>1090</v>
      </c>
      <c r="B1054" s="8" t="str">
        <f>VLOOKUP(A1054,Cleaned_Customer_Names!A1053:D3388,2,0)</f>
        <v>Ms.</v>
      </c>
      <c r="C1054" s="8" t="str">
        <f>VLOOKUP(A1054,Cleaned_Customer_Names!A1053:D3388,3,0)</f>
        <v>Jamie</v>
      </c>
      <c r="D1054" s="8" t="str">
        <f>VLOOKUP($A1054,Cleaned_Customer_Names!$A1053:$D3388,4,0)</f>
        <v>Wolfe</v>
      </c>
      <c r="E1054" s="22">
        <f>VLOOKUP($A1054,Cleaned_Medical_Exam!$A1053:$J3388,2,0)</f>
        <v>24.29</v>
      </c>
      <c r="F1054" s="24">
        <f>VLOOKUP($A1054,Cleaned_Medical_Exam!$A1053:$J3388,3,0)</f>
        <v>9.0500000000000007</v>
      </c>
      <c r="G1054" s="20" t="str">
        <f>VLOOKUP($A1054,Cleaned_Medical_Exam!$A1053:$J3388,4,0)</f>
        <v>No</v>
      </c>
      <c r="H1054" s="20" t="str">
        <f>VLOOKUP($A1054,Cleaned_Medical_Exam!$A1053:$J3388,5,0)</f>
        <v>No</v>
      </c>
      <c r="I1054" s="20" t="str">
        <f>VLOOKUP($A1054,Cleaned_Medical_Exam!$A1053:$J3388,6,0)</f>
        <v>No</v>
      </c>
      <c r="J1054" s="48">
        <f>VLOOKUP($A1054,Cleaned_Medical_Exam!$A1053:$J3388,7,0)</f>
        <v>0</v>
      </c>
      <c r="K1054" s="8" t="str">
        <f>VLOOKUP($A1054,Cleaned_Medical_Exam!$A1053:$J3388,8,0)</f>
        <v>No</v>
      </c>
      <c r="L1054" s="20" t="str">
        <f>VLOOKUP($A1054,Cleaned_Medical_Exam!$A1053:$J3388,9,0)</f>
        <v>Healthy Weight</v>
      </c>
      <c r="M1054" s="20" t="str">
        <f>VLOOKUP($A1054,Cleaned_Medical_Exam!$A1053:$J3388,10,0)</f>
        <v>Diabetes</v>
      </c>
      <c r="N1054" s="48">
        <f>_xlfn.XLOOKUP(A1054,Cleaned_Hospital_Details!A:A,Cleaned_Hospital_Details!B:B)</f>
        <v>0</v>
      </c>
      <c r="O1054" s="49">
        <f>_xlfn.XLOOKUP($A1054,Cleaned_Hospital_Details!$A:$A,Cleaned_Hospital_Details!C:C)</f>
        <v>10676.83</v>
      </c>
      <c r="P1054" s="8" t="str">
        <f>_xlfn.XLOOKUP($A1054,Cleaned_Hospital_Details!$A:$A,Cleaned_Hospital_Details!D:D)</f>
        <v>Tier - 3</v>
      </c>
      <c r="Q1054" s="8" t="str">
        <f>_xlfn.XLOOKUP($A1054,Cleaned_Hospital_Details!$A:$A,Cleaned_Hospital_Details!E:E)</f>
        <v>Tier - 3</v>
      </c>
      <c r="R1054" s="8" t="str">
        <f>_xlfn.XLOOKUP($A1054,Cleaned_Hospital_Details!$A:$A,Cleaned_Hospital_Details!F:F)</f>
        <v>R1013</v>
      </c>
      <c r="S1054" s="15">
        <f>_xlfn.XLOOKUP($A1054,Cleaned_Hospital_Details!$A:$A,Cleaned_Hospital_Details!G:G)</f>
        <v>22896</v>
      </c>
      <c r="T1054" s="8">
        <f>_xlfn.XLOOKUP($A1054,Cleaned_Hospital_Details!$A:$A,Cleaned_Hospital_Details!H:H)</f>
        <v>60</v>
      </c>
      <c r="U1054" s="8" t="str">
        <f>_xlfn.XLOOKUP($A1054,Cleaned_Hospital_Details!$A:$A,Cleaned_Hospital_Details!I:I)</f>
        <v>Old</v>
      </c>
      <c r="V1054" t="str">
        <f t="shared" si="16"/>
        <v>Jamie Wolfe</v>
      </c>
    </row>
    <row r="1055" spans="1:22" ht="15.6" x14ac:dyDescent="0.3">
      <c r="A1055" s="10" t="s">
        <v>1091</v>
      </c>
      <c r="B1055" s="8" t="str">
        <f>VLOOKUP(A1055,Cleaned_Customer_Names!A1054:D3389,2,0)</f>
        <v>Mr.</v>
      </c>
      <c r="C1055" s="8" t="str">
        <f>VLOOKUP(A1055,Cleaned_Customer_Names!A1054:D3389,3,0)</f>
        <v>Matthew</v>
      </c>
      <c r="D1055" s="8" t="str">
        <f>VLOOKUP($A1055,Cleaned_Customer_Names!$A1054:$D3389,4,0)</f>
        <v>Vance</v>
      </c>
      <c r="E1055" s="22">
        <f>VLOOKUP($A1055,Cleaned_Medical_Exam!$A1054:$J3389,2,0)</f>
        <v>29.39</v>
      </c>
      <c r="F1055" s="24">
        <f>VLOOKUP($A1055,Cleaned_Medical_Exam!$A1054:$J3389,3,0)</f>
        <v>4.5199999999999996</v>
      </c>
      <c r="G1055" s="20" t="str">
        <f>VLOOKUP($A1055,Cleaned_Medical_Exam!$A1054:$J3389,4,0)</f>
        <v>Yes</v>
      </c>
      <c r="H1055" s="20" t="str">
        <f>VLOOKUP($A1055,Cleaned_Medical_Exam!$A1054:$J3389,5,0)</f>
        <v>No</v>
      </c>
      <c r="I1055" s="20" t="str">
        <f>VLOOKUP($A1055,Cleaned_Medical_Exam!$A1054:$J3389,6,0)</f>
        <v>No</v>
      </c>
      <c r="J1055" s="48">
        <f>VLOOKUP($A1055,Cleaned_Medical_Exam!$A1054:$J3389,7,0)</f>
        <v>0</v>
      </c>
      <c r="K1055" s="8" t="str">
        <f>VLOOKUP($A1055,Cleaned_Medical_Exam!$A1054:$J3389,8,0)</f>
        <v>No</v>
      </c>
      <c r="L1055" s="20" t="str">
        <f>VLOOKUP($A1055,Cleaned_Medical_Exam!$A1054:$J3389,9,0)</f>
        <v>Overweight</v>
      </c>
      <c r="M1055" s="20" t="str">
        <f>VLOOKUP($A1055,Cleaned_Medical_Exam!$A1054:$J3389,10,0)</f>
        <v>Normal</v>
      </c>
      <c r="N1055" s="48">
        <f>_xlfn.XLOOKUP(A1055,Cleaned_Hospital_Details!A:A,Cleaned_Hospital_Details!B:B)</f>
        <v>2</v>
      </c>
      <c r="O1055" s="49">
        <f>_xlfn.XLOOKUP($A1055,Cleaned_Hospital_Details!$A:$A,Cleaned_Hospital_Details!C:C)</f>
        <v>10665.44</v>
      </c>
      <c r="P1055" s="8" t="str">
        <f>_xlfn.XLOOKUP($A1055,Cleaned_Hospital_Details!$A:$A,Cleaned_Hospital_Details!D:D)</f>
        <v>Tier - 3</v>
      </c>
      <c r="Q1055" s="8" t="str">
        <f>_xlfn.XLOOKUP($A1055,Cleaned_Hospital_Details!$A:$A,Cleaned_Hospital_Details!E:E)</f>
        <v>Tier - 2</v>
      </c>
      <c r="R1055" s="8" t="str">
        <f>_xlfn.XLOOKUP($A1055,Cleaned_Hospital_Details!$A:$A,Cleaned_Hospital_Details!F:F)</f>
        <v>R1021</v>
      </c>
      <c r="S1055" s="15">
        <f>_xlfn.XLOOKUP($A1055,Cleaned_Hospital_Details!$A:$A,Cleaned_Hospital_Details!G:G)</f>
        <v>28086</v>
      </c>
      <c r="T1055" s="8">
        <f>_xlfn.XLOOKUP($A1055,Cleaned_Hospital_Details!$A:$A,Cleaned_Hospital_Details!H:H)</f>
        <v>46</v>
      </c>
      <c r="U1055" s="8" t="str">
        <f>_xlfn.XLOOKUP($A1055,Cleaned_Hospital_Details!$A:$A,Cleaned_Hospital_Details!I:I)</f>
        <v>Adult</v>
      </c>
      <c r="V1055" t="str">
        <f t="shared" si="16"/>
        <v>Matthew Vance</v>
      </c>
    </row>
    <row r="1056" spans="1:22" ht="15.6" x14ac:dyDescent="0.3">
      <c r="A1056" s="10" t="s">
        <v>1092</v>
      </c>
      <c r="B1056" s="8" t="str">
        <f>VLOOKUP(A1056,Cleaned_Customer_Names!A1055:D3390,2,0)</f>
        <v>Mrs.</v>
      </c>
      <c r="C1056" s="8" t="str">
        <f>VLOOKUP(A1056,Cleaned_Customer_Names!A1055:D3390,3,0)</f>
        <v>Emily</v>
      </c>
      <c r="D1056" s="8" t="str">
        <f>VLOOKUP($A1056,Cleaned_Customer_Names!$A1055:$D3390,4,0)</f>
        <v>Burnett</v>
      </c>
      <c r="E1056" s="22">
        <f>VLOOKUP($A1056,Cleaned_Medical_Exam!$A1055:$J3390,2,0)</f>
        <v>25.66</v>
      </c>
      <c r="F1056" s="24">
        <f>VLOOKUP($A1056,Cleaned_Medical_Exam!$A1055:$J3390,3,0)</f>
        <v>4.62</v>
      </c>
      <c r="G1056" s="20" t="str">
        <f>VLOOKUP($A1056,Cleaned_Medical_Exam!$A1055:$J3390,4,0)</f>
        <v>Yes</v>
      </c>
      <c r="H1056" s="20" t="str">
        <f>VLOOKUP($A1056,Cleaned_Medical_Exam!$A1055:$J3390,5,0)</f>
        <v>No</v>
      </c>
      <c r="I1056" s="20" t="str">
        <f>VLOOKUP($A1056,Cleaned_Medical_Exam!$A1055:$J3390,6,0)</f>
        <v>No</v>
      </c>
      <c r="J1056" s="48">
        <f>VLOOKUP($A1056,Cleaned_Medical_Exam!$A1055:$J3390,7,0)</f>
        <v>1</v>
      </c>
      <c r="K1056" s="8" t="str">
        <f>VLOOKUP($A1056,Cleaned_Medical_Exam!$A1055:$J3390,8,0)</f>
        <v>No</v>
      </c>
      <c r="L1056" s="20" t="str">
        <f>VLOOKUP($A1056,Cleaned_Medical_Exam!$A1055:$J3390,9,0)</f>
        <v>Overweight</v>
      </c>
      <c r="M1056" s="20" t="str">
        <f>VLOOKUP($A1056,Cleaned_Medical_Exam!$A1055:$J3390,10,0)</f>
        <v>Normal</v>
      </c>
      <c r="N1056" s="48">
        <f>_xlfn.XLOOKUP(A1056,Cleaned_Hospital_Details!A:A,Cleaned_Hospital_Details!B:B)</f>
        <v>0</v>
      </c>
      <c r="O1056" s="49">
        <f>_xlfn.XLOOKUP($A1056,Cleaned_Hospital_Details!$A:$A,Cleaned_Hospital_Details!C:C)</f>
        <v>10627.81</v>
      </c>
      <c r="P1056" s="8" t="str">
        <f>_xlfn.XLOOKUP($A1056,Cleaned_Hospital_Details!$A:$A,Cleaned_Hospital_Details!D:D)</f>
        <v>Tier - 3</v>
      </c>
      <c r="Q1056" s="8" t="str">
        <f>_xlfn.XLOOKUP($A1056,Cleaned_Hospital_Details!$A:$A,Cleaned_Hospital_Details!E:E)</f>
        <v>Tier - 3</v>
      </c>
      <c r="R1056" s="8" t="str">
        <f>_xlfn.XLOOKUP($A1056,Cleaned_Hospital_Details!$A:$A,Cleaned_Hospital_Details!F:F)</f>
        <v>R1013</v>
      </c>
      <c r="S1056" s="15">
        <f>_xlfn.XLOOKUP($A1056,Cleaned_Hospital_Details!$A:$A,Cleaned_Hospital_Details!G:G)</f>
        <v>23597</v>
      </c>
      <c r="T1056" s="8">
        <f>_xlfn.XLOOKUP($A1056,Cleaned_Hospital_Details!$A:$A,Cleaned_Hospital_Details!H:H)</f>
        <v>58</v>
      </c>
      <c r="U1056" s="8" t="str">
        <f>_xlfn.XLOOKUP($A1056,Cleaned_Hospital_Details!$A:$A,Cleaned_Hospital_Details!I:I)</f>
        <v>Old</v>
      </c>
      <c r="V1056" t="str">
        <f t="shared" si="16"/>
        <v>Emily Burnett</v>
      </c>
    </row>
    <row r="1057" spans="1:22" ht="15.6" x14ac:dyDescent="0.3">
      <c r="A1057" s="10" t="s">
        <v>1093</v>
      </c>
      <c r="B1057" s="8" t="str">
        <f>VLOOKUP(A1057,Cleaned_Customer_Names!A1056:D3391,2,0)</f>
        <v>Ms.</v>
      </c>
      <c r="C1057" s="8" t="str">
        <f>VLOOKUP(A1057,Cleaned_Customer_Names!A1056:D3391,3,0)</f>
        <v>Gillian</v>
      </c>
      <c r="D1057" s="8" t="str">
        <f>VLOOKUP($A1057,Cleaned_Customer_Names!$A1056:$D3391,4,0)</f>
        <v>Clason</v>
      </c>
      <c r="E1057" s="22">
        <f>VLOOKUP($A1057,Cleaned_Medical_Exam!$A1056:$J3391,2,0)</f>
        <v>39.11</v>
      </c>
      <c r="F1057" s="24">
        <f>VLOOKUP($A1057,Cleaned_Medical_Exam!$A1056:$J3391,3,0)</f>
        <v>5.87</v>
      </c>
      <c r="G1057" s="20" t="str">
        <f>VLOOKUP($A1057,Cleaned_Medical_Exam!$A1056:$J3391,4,0)</f>
        <v>No</v>
      </c>
      <c r="H1057" s="20" t="str">
        <f>VLOOKUP($A1057,Cleaned_Medical_Exam!$A1056:$J3391,5,0)</f>
        <v>No</v>
      </c>
      <c r="I1057" s="20" t="str">
        <f>VLOOKUP($A1057,Cleaned_Medical_Exam!$A1056:$J3391,6,0)</f>
        <v>No</v>
      </c>
      <c r="J1057" s="48">
        <f>VLOOKUP($A1057,Cleaned_Medical_Exam!$A1056:$J3391,7,0)</f>
        <v>0</v>
      </c>
      <c r="K1057" s="8" t="str">
        <f>VLOOKUP($A1057,Cleaned_Medical_Exam!$A1056:$J3391,8,0)</f>
        <v>No</v>
      </c>
      <c r="L1057" s="20" t="str">
        <f>VLOOKUP($A1057,Cleaned_Medical_Exam!$A1056:$J3391,9,0)</f>
        <v>Obesity</v>
      </c>
      <c r="M1057" s="20" t="str">
        <f>VLOOKUP($A1057,Cleaned_Medical_Exam!$A1056:$J3391,10,0)</f>
        <v>Prediabetes</v>
      </c>
      <c r="N1057" s="48">
        <f>_xlfn.XLOOKUP(A1057,Cleaned_Hospital_Details!A:A,Cleaned_Hospital_Details!B:B)</f>
        <v>3</v>
      </c>
      <c r="O1057" s="49">
        <f>_xlfn.XLOOKUP($A1057,Cleaned_Hospital_Details!$A:$A,Cleaned_Hospital_Details!C:C)</f>
        <v>10620.26</v>
      </c>
      <c r="P1057" s="8" t="str">
        <f>_xlfn.XLOOKUP($A1057,Cleaned_Hospital_Details!$A:$A,Cleaned_Hospital_Details!D:D)</f>
        <v>Tier - 3</v>
      </c>
      <c r="Q1057" s="8" t="str">
        <f>_xlfn.XLOOKUP($A1057,Cleaned_Hospital_Details!$A:$A,Cleaned_Hospital_Details!E:E)</f>
        <v>Tier - 3</v>
      </c>
      <c r="R1057" s="8" t="str">
        <f>_xlfn.XLOOKUP($A1057,Cleaned_Hospital_Details!$A:$A,Cleaned_Hospital_Details!F:F)</f>
        <v>R1012</v>
      </c>
      <c r="S1057" s="15">
        <f>_xlfn.XLOOKUP($A1057,Cleaned_Hospital_Details!$A:$A,Cleaned_Hospital_Details!G:G)</f>
        <v>33060</v>
      </c>
      <c r="T1057" s="8">
        <f>_xlfn.XLOOKUP($A1057,Cleaned_Hospital_Details!$A:$A,Cleaned_Hospital_Details!H:H)</f>
        <v>32</v>
      </c>
      <c r="U1057" s="8" t="str">
        <f>_xlfn.XLOOKUP($A1057,Cleaned_Hospital_Details!$A:$A,Cleaned_Hospital_Details!I:I)</f>
        <v>Adult</v>
      </c>
      <c r="V1057" t="str">
        <f t="shared" si="16"/>
        <v>Gillian Clason</v>
      </c>
    </row>
    <row r="1058" spans="1:22" ht="15.6" x14ac:dyDescent="0.3">
      <c r="A1058" s="10" t="s">
        <v>1094</v>
      </c>
      <c r="B1058" s="8" t="str">
        <f>VLOOKUP(A1058,Cleaned_Customer_Names!A1057:D3392,2,0)</f>
        <v>Mrs.</v>
      </c>
      <c r="C1058" s="8" t="str">
        <f>VLOOKUP(A1058,Cleaned_Customer_Names!A1057:D3392,3,0)</f>
        <v>Brenn</v>
      </c>
      <c r="D1058" s="8" t="str">
        <f>VLOOKUP($A1058,Cleaned_Customer_Names!$A1057:$D3392,4,0)</f>
        <v>Donnelly</v>
      </c>
      <c r="E1058" s="22">
        <f>VLOOKUP($A1058,Cleaned_Medical_Exam!$A1057:$J3392,2,0)</f>
        <v>43.78</v>
      </c>
      <c r="F1058" s="24">
        <f>VLOOKUP($A1058,Cleaned_Medical_Exam!$A1057:$J3392,3,0)</f>
        <v>5.71</v>
      </c>
      <c r="G1058" s="20" t="str">
        <f>VLOOKUP($A1058,Cleaned_Medical_Exam!$A1057:$J3392,4,0)</f>
        <v>No</v>
      </c>
      <c r="H1058" s="20" t="str">
        <f>VLOOKUP($A1058,Cleaned_Medical_Exam!$A1057:$J3392,5,0)</f>
        <v>No</v>
      </c>
      <c r="I1058" s="20" t="str">
        <f>VLOOKUP($A1058,Cleaned_Medical_Exam!$A1057:$J3392,6,0)</f>
        <v>No</v>
      </c>
      <c r="J1058" s="48">
        <f>VLOOKUP($A1058,Cleaned_Medical_Exam!$A1057:$J3392,7,0)</f>
        <v>1</v>
      </c>
      <c r="K1058" s="8" t="str">
        <f>VLOOKUP($A1058,Cleaned_Medical_Exam!$A1057:$J3392,8,0)</f>
        <v>No</v>
      </c>
      <c r="L1058" s="20" t="str">
        <f>VLOOKUP($A1058,Cleaned_Medical_Exam!$A1057:$J3392,9,0)</f>
        <v>Obesity</v>
      </c>
      <c r="M1058" s="20" t="str">
        <f>VLOOKUP($A1058,Cleaned_Medical_Exam!$A1057:$J3392,10,0)</f>
        <v>Prediabetes</v>
      </c>
      <c r="N1058" s="48">
        <f>_xlfn.XLOOKUP(A1058,Cleaned_Hospital_Details!A:A,Cleaned_Hospital_Details!B:B)</f>
        <v>0</v>
      </c>
      <c r="O1058" s="49">
        <f>_xlfn.XLOOKUP($A1058,Cleaned_Hospital_Details!$A:$A,Cleaned_Hospital_Details!C:C)</f>
        <v>10617.04</v>
      </c>
      <c r="P1058" s="8" t="str">
        <f>_xlfn.XLOOKUP($A1058,Cleaned_Hospital_Details!$A:$A,Cleaned_Hospital_Details!D:D)</f>
        <v>Tier - 3</v>
      </c>
      <c r="Q1058" s="8" t="str">
        <f>_xlfn.XLOOKUP($A1058,Cleaned_Hospital_Details!$A:$A,Cleaned_Hospital_Details!E:E)</f>
        <v>Tier - 3</v>
      </c>
      <c r="R1058" s="8" t="str">
        <f>_xlfn.XLOOKUP($A1058,Cleaned_Hospital_Details!$A:$A,Cleaned_Hospital_Details!F:F)</f>
        <v>R1026</v>
      </c>
      <c r="S1058" s="15">
        <f>_xlfn.XLOOKUP($A1058,Cleaned_Hospital_Details!$A:$A,Cleaned_Hospital_Details!G:G)</f>
        <v>33808</v>
      </c>
      <c r="T1058" s="8">
        <f>_xlfn.XLOOKUP($A1058,Cleaned_Hospital_Details!$A:$A,Cleaned_Hospital_Details!H:H)</f>
        <v>30</v>
      </c>
      <c r="U1058" s="8" t="str">
        <f>_xlfn.XLOOKUP($A1058,Cleaned_Hospital_Details!$A:$A,Cleaned_Hospital_Details!I:I)</f>
        <v>Adult</v>
      </c>
      <c r="V1058" t="str">
        <f t="shared" si="16"/>
        <v>Brenn Donnelly</v>
      </c>
    </row>
    <row r="1059" spans="1:22" ht="15.6" x14ac:dyDescent="0.3">
      <c r="A1059" s="10" t="s">
        <v>1095</v>
      </c>
      <c r="B1059" s="8" t="str">
        <f>VLOOKUP(A1059,Cleaned_Customer_Names!A1058:D3393,2,0)</f>
        <v>Ms.</v>
      </c>
      <c r="C1059" s="8" t="str">
        <f>VLOOKUP(A1059,Cleaned_Customer_Names!A1058:D3393,3,0)</f>
        <v>Lisa</v>
      </c>
      <c r="D1059" s="8" t="str">
        <f>VLOOKUP($A1059,Cleaned_Customer_Names!$A1058:$D3393,4,0)</f>
        <v>Pietz</v>
      </c>
      <c r="E1059" s="22">
        <f>VLOOKUP($A1059,Cleaned_Medical_Exam!$A1058:$J3393,2,0)</f>
        <v>24.35</v>
      </c>
      <c r="F1059" s="24">
        <f>VLOOKUP($A1059,Cleaned_Medical_Exam!$A1058:$J3393,3,0)</f>
        <v>9.08</v>
      </c>
      <c r="G1059" s="20" t="str">
        <f>VLOOKUP($A1059,Cleaned_Medical_Exam!$A1058:$J3393,4,0)</f>
        <v>No</v>
      </c>
      <c r="H1059" s="20" t="str">
        <f>VLOOKUP($A1059,Cleaned_Medical_Exam!$A1058:$J3393,5,0)</f>
        <v>No</v>
      </c>
      <c r="I1059" s="20" t="str">
        <f>VLOOKUP($A1059,Cleaned_Medical_Exam!$A1058:$J3393,6,0)</f>
        <v>No</v>
      </c>
      <c r="J1059" s="48">
        <f>VLOOKUP($A1059,Cleaned_Medical_Exam!$A1058:$J3393,7,0)</f>
        <v>0</v>
      </c>
      <c r="K1059" s="8" t="str">
        <f>VLOOKUP($A1059,Cleaned_Medical_Exam!$A1058:$J3393,8,0)</f>
        <v>No</v>
      </c>
      <c r="L1059" s="20" t="str">
        <f>VLOOKUP($A1059,Cleaned_Medical_Exam!$A1058:$J3393,9,0)</f>
        <v>Healthy Weight</v>
      </c>
      <c r="M1059" s="20" t="str">
        <f>VLOOKUP($A1059,Cleaned_Medical_Exam!$A1058:$J3393,10,0)</f>
        <v>Diabetes</v>
      </c>
      <c r="N1059" s="48">
        <f>_xlfn.XLOOKUP(A1059,Cleaned_Hospital_Details!A:A,Cleaned_Hospital_Details!B:B)</f>
        <v>0</v>
      </c>
      <c r="O1059" s="49">
        <f>_xlfn.XLOOKUP($A1059,Cleaned_Hospital_Details!$A:$A,Cleaned_Hospital_Details!C:C)</f>
        <v>10608.67</v>
      </c>
      <c r="P1059" s="8" t="str">
        <f>_xlfn.XLOOKUP($A1059,Cleaned_Hospital_Details!$A:$A,Cleaned_Hospital_Details!D:D)</f>
        <v>Tier - 3</v>
      </c>
      <c r="Q1059" s="8" t="str">
        <f>_xlfn.XLOOKUP($A1059,Cleaned_Hospital_Details!$A:$A,Cleaned_Hospital_Details!E:E)</f>
        <v>Tier - 3</v>
      </c>
      <c r="R1059" s="8" t="str">
        <f>_xlfn.XLOOKUP($A1059,Cleaned_Hospital_Details!$A:$A,Cleaned_Hospital_Details!F:F)</f>
        <v>R1012</v>
      </c>
      <c r="S1059" s="15">
        <f>_xlfn.XLOOKUP($A1059,Cleaned_Hospital_Details!$A:$A,Cleaned_Hospital_Details!G:G)</f>
        <v>23920</v>
      </c>
      <c r="T1059" s="8">
        <f>_xlfn.XLOOKUP($A1059,Cleaned_Hospital_Details!$A:$A,Cleaned_Hospital_Details!H:H)</f>
        <v>57</v>
      </c>
      <c r="U1059" s="8" t="str">
        <f>_xlfn.XLOOKUP($A1059,Cleaned_Hospital_Details!$A:$A,Cleaned_Hospital_Details!I:I)</f>
        <v>Old</v>
      </c>
      <c r="V1059" t="str">
        <f t="shared" si="16"/>
        <v>Lisa Pietz</v>
      </c>
    </row>
    <row r="1060" spans="1:22" ht="15.6" x14ac:dyDescent="0.3">
      <c r="A1060" s="10" t="s">
        <v>1096</v>
      </c>
      <c r="B1060" s="8" t="str">
        <f>VLOOKUP(A1060,Cleaned_Customer_Names!A1059:D3394,2,0)</f>
        <v>Mr.</v>
      </c>
      <c r="C1060" s="8" t="str">
        <f>VLOOKUP(A1060,Cleaned_Customer_Names!A1059:D3394,3,0)</f>
        <v>Matt</v>
      </c>
      <c r="D1060" s="8" t="str">
        <f>VLOOKUP($A1060,Cleaned_Customer_Names!$A1059:$D3394,4,0)</f>
        <v>Tegenkamp</v>
      </c>
      <c r="E1060" s="22">
        <f>VLOOKUP($A1060,Cleaned_Medical_Exam!$A1059:$J3394,2,0)</f>
        <v>40.299999999999997</v>
      </c>
      <c r="F1060" s="24">
        <f>VLOOKUP($A1060,Cleaned_Medical_Exam!$A1059:$J3394,3,0)</f>
        <v>5.3</v>
      </c>
      <c r="G1060" s="20" t="str">
        <f>VLOOKUP($A1060,Cleaned_Medical_Exam!$A1059:$J3394,4,0)</f>
        <v>Yes</v>
      </c>
      <c r="H1060" s="20" t="str">
        <f>VLOOKUP($A1060,Cleaned_Medical_Exam!$A1059:$J3394,5,0)</f>
        <v>No</v>
      </c>
      <c r="I1060" s="20" t="str">
        <f>VLOOKUP($A1060,Cleaned_Medical_Exam!$A1059:$J3394,6,0)</f>
        <v>No</v>
      </c>
      <c r="J1060" s="48">
        <f>VLOOKUP($A1060,Cleaned_Medical_Exam!$A1059:$J3394,7,0)</f>
        <v>2</v>
      </c>
      <c r="K1060" s="8" t="str">
        <f>VLOOKUP($A1060,Cleaned_Medical_Exam!$A1059:$J3394,8,0)</f>
        <v>No</v>
      </c>
      <c r="L1060" s="20" t="str">
        <f>VLOOKUP($A1060,Cleaned_Medical_Exam!$A1059:$J3394,9,0)</f>
        <v>Obesity</v>
      </c>
      <c r="M1060" s="20" t="str">
        <f>VLOOKUP($A1060,Cleaned_Medical_Exam!$A1059:$J3394,10,0)</f>
        <v>Normal</v>
      </c>
      <c r="N1060" s="48">
        <f>_xlfn.XLOOKUP(A1060,Cleaned_Hospital_Details!A:A,Cleaned_Hospital_Details!B:B)</f>
        <v>0</v>
      </c>
      <c r="O1060" s="49">
        <f>_xlfn.XLOOKUP($A1060,Cleaned_Hospital_Details!$A:$A,Cleaned_Hospital_Details!C:C)</f>
        <v>10602.39</v>
      </c>
      <c r="P1060" s="8" t="str">
        <f>_xlfn.XLOOKUP($A1060,Cleaned_Hospital_Details!$A:$A,Cleaned_Hospital_Details!D:D)</f>
        <v>Tier - 3</v>
      </c>
      <c r="Q1060" s="8" t="str">
        <f>_xlfn.XLOOKUP($A1060,Cleaned_Hospital_Details!$A:$A,Cleaned_Hospital_Details!E:E)</f>
        <v>Tier - 3</v>
      </c>
      <c r="R1060" s="8" t="str">
        <f>_xlfn.XLOOKUP($A1060,Cleaned_Hospital_Details!$A:$A,Cleaned_Hospital_Details!F:F)</f>
        <v>R1011</v>
      </c>
      <c r="S1060" s="15">
        <f>_xlfn.XLOOKUP($A1060,Cleaned_Hospital_Details!$A:$A,Cleaned_Hospital_Details!G:G)</f>
        <v>24290</v>
      </c>
      <c r="T1060" s="8">
        <f>_xlfn.XLOOKUP($A1060,Cleaned_Hospital_Details!$A:$A,Cleaned_Hospital_Details!H:H)</f>
        <v>56</v>
      </c>
      <c r="U1060" s="8" t="str">
        <f>_xlfn.XLOOKUP($A1060,Cleaned_Hospital_Details!$A:$A,Cleaned_Hospital_Details!I:I)</f>
        <v>Old</v>
      </c>
      <c r="V1060" t="str">
        <f t="shared" si="16"/>
        <v>Matt Tegenkamp</v>
      </c>
    </row>
    <row r="1061" spans="1:22" ht="15.6" x14ac:dyDescent="0.3">
      <c r="A1061" s="10" t="s">
        <v>1097</v>
      </c>
      <c r="B1061" s="8" t="str">
        <f>VLOOKUP(A1061,Cleaned_Customer_Names!A1060:D3395,2,0)</f>
        <v>Mr.</v>
      </c>
      <c r="C1061" s="8" t="str">
        <f>VLOOKUP(A1061,Cleaned_Customer_Names!A1060:D3395,3,0)</f>
        <v>Thomas</v>
      </c>
      <c r="D1061" s="8" t="str">
        <f>VLOOKUP($A1061,Cleaned_Customer_Names!$A1060:$D3395,4,0)</f>
        <v>Dover</v>
      </c>
      <c r="E1061" s="22">
        <f>VLOOKUP($A1061,Cleaned_Medical_Exam!$A1060:$J3395,2,0)</f>
        <v>32.774999999999999</v>
      </c>
      <c r="F1061" s="24">
        <f>VLOOKUP($A1061,Cleaned_Medical_Exam!$A1060:$J3395,3,0)</f>
        <v>11.76</v>
      </c>
      <c r="G1061" s="20" t="str">
        <f>VLOOKUP($A1061,Cleaned_Medical_Exam!$A1060:$J3395,4,0)</f>
        <v>Yes</v>
      </c>
      <c r="H1061" s="20" t="str">
        <f>VLOOKUP($A1061,Cleaned_Medical_Exam!$A1060:$J3395,5,0)</f>
        <v>No</v>
      </c>
      <c r="I1061" s="20" t="str">
        <f>VLOOKUP($A1061,Cleaned_Medical_Exam!$A1060:$J3395,6,0)</f>
        <v>No</v>
      </c>
      <c r="J1061" s="48">
        <f>VLOOKUP($A1061,Cleaned_Medical_Exam!$A1060:$J3395,7,0)</f>
        <v>0</v>
      </c>
      <c r="K1061" s="8" t="str">
        <f>VLOOKUP($A1061,Cleaned_Medical_Exam!$A1060:$J3395,8,0)</f>
        <v>No</v>
      </c>
      <c r="L1061" s="20" t="str">
        <f>VLOOKUP($A1061,Cleaned_Medical_Exam!$A1060:$J3395,9,0)</f>
        <v>Obesity</v>
      </c>
      <c r="M1061" s="20" t="str">
        <f>VLOOKUP($A1061,Cleaned_Medical_Exam!$A1060:$J3395,10,0)</f>
        <v>Diabetes</v>
      </c>
      <c r="N1061" s="48">
        <f>_xlfn.XLOOKUP(A1061,Cleaned_Hospital_Details!A:A,Cleaned_Hospital_Details!B:B)</f>
        <v>0</v>
      </c>
      <c r="O1061" s="49">
        <f>_xlfn.XLOOKUP($A1061,Cleaned_Hospital_Details!$A:$A,Cleaned_Hospital_Details!C:C)</f>
        <v>10601.63</v>
      </c>
      <c r="P1061" s="8" t="str">
        <f>_xlfn.XLOOKUP($A1061,Cleaned_Hospital_Details!$A:$A,Cleaned_Hospital_Details!D:D)</f>
        <v>Tier - 3</v>
      </c>
      <c r="Q1061" s="8" t="str">
        <f>_xlfn.XLOOKUP($A1061,Cleaned_Hospital_Details!$A:$A,Cleaned_Hospital_Details!E:E)</f>
        <v>Tier - 2</v>
      </c>
      <c r="R1061" s="8" t="str">
        <f>_xlfn.XLOOKUP($A1061,Cleaned_Hospital_Details!$A:$A,Cleaned_Hospital_Details!F:F)</f>
        <v>R1012</v>
      </c>
      <c r="S1061" s="15">
        <f>_xlfn.XLOOKUP($A1061,Cleaned_Hospital_Details!$A:$A,Cleaned_Hospital_Details!G:G)</f>
        <v>24646</v>
      </c>
      <c r="T1061" s="8">
        <f>_xlfn.XLOOKUP($A1061,Cleaned_Hospital_Details!$A:$A,Cleaned_Hospital_Details!H:H)</f>
        <v>55</v>
      </c>
      <c r="U1061" s="8" t="str">
        <f>_xlfn.XLOOKUP($A1061,Cleaned_Hospital_Details!$A:$A,Cleaned_Hospital_Details!I:I)</f>
        <v>Old</v>
      </c>
      <c r="V1061" t="str">
        <f t="shared" si="16"/>
        <v>Thomas Dover</v>
      </c>
    </row>
    <row r="1062" spans="1:22" ht="15.6" x14ac:dyDescent="0.3">
      <c r="A1062" s="10" t="s">
        <v>1098</v>
      </c>
      <c r="B1062" s="8" t="str">
        <f>VLOOKUP(A1062,Cleaned_Customer_Names!A1061:D3396,2,0)</f>
        <v>Mr.</v>
      </c>
      <c r="C1062" s="8" t="str">
        <f>VLOOKUP(A1062,Cleaned_Customer_Names!A1061:D3396,3,0)</f>
        <v>Kevin</v>
      </c>
      <c r="D1062" s="8" t="str">
        <f>VLOOKUP($A1062,Cleaned_Customer_Names!$A1061:$D3396,4,0)</f>
        <v>Dockemeyer</v>
      </c>
      <c r="E1062" s="22">
        <f>VLOOKUP($A1062,Cleaned_Medical_Exam!$A1061:$J3396,2,0)</f>
        <v>39.6</v>
      </c>
      <c r="F1062" s="24">
        <f>VLOOKUP($A1062,Cleaned_Medical_Exam!$A1061:$J3396,3,0)</f>
        <v>5.1100000000000003</v>
      </c>
      <c r="G1062" s="20" t="str">
        <f>VLOOKUP($A1062,Cleaned_Medical_Exam!$A1061:$J3396,4,0)</f>
        <v>Yes</v>
      </c>
      <c r="H1062" s="20" t="str">
        <f>VLOOKUP($A1062,Cleaned_Medical_Exam!$A1061:$J3396,5,0)</f>
        <v>No</v>
      </c>
      <c r="I1062" s="20" t="str">
        <f>VLOOKUP($A1062,Cleaned_Medical_Exam!$A1061:$J3396,6,0)</f>
        <v>No</v>
      </c>
      <c r="J1062" s="48">
        <f>VLOOKUP($A1062,Cleaned_Medical_Exam!$A1061:$J3396,7,0)</f>
        <v>2</v>
      </c>
      <c r="K1062" s="8" t="str">
        <f>VLOOKUP($A1062,Cleaned_Medical_Exam!$A1061:$J3396,8,0)</f>
        <v>No</v>
      </c>
      <c r="L1062" s="20" t="str">
        <f>VLOOKUP($A1062,Cleaned_Medical_Exam!$A1061:$J3396,9,0)</f>
        <v>Obesity</v>
      </c>
      <c r="M1062" s="20" t="str">
        <f>VLOOKUP($A1062,Cleaned_Medical_Exam!$A1061:$J3396,10,0)</f>
        <v>Normal</v>
      </c>
      <c r="N1062" s="48">
        <f>_xlfn.XLOOKUP(A1062,Cleaned_Hospital_Details!A:A,Cleaned_Hospital_Details!B:B)</f>
        <v>0</v>
      </c>
      <c r="O1062" s="49">
        <f>_xlfn.XLOOKUP($A1062,Cleaned_Hospital_Details!$A:$A,Cleaned_Hospital_Details!C:C)</f>
        <v>10601.41</v>
      </c>
      <c r="P1062" s="8" t="str">
        <f>_xlfn.XLOOKUP($A1062,Cleaned_Hospital_Details!$A:$A,Cleaned_Hospital_Details!D:D)</f>
        <v>Tier - 3</v>
      </c>
      <c r="Q1062" s="8" t="str">
        <f>_xlfn.XLOOKUP($A1062,Cleaned_Hospital_Details!$A:$A,Cleaned_Hospital_Details!E:E)</f>
        <v>Tier - 2</v>
      </c>
      <c r="R1062" s="8" t="str">
        <f>_xlfn.XLOOKUP($A1062,Cleaned_Hospital_Details!$A:$A,Cleaned_Hospital_Details!F:F)</f>
        <v>R1011</v>
      </c>
      <c r="S1062" s="15">
        <f>_xlfn.XLOOKUP($A1062,Cleaned_Hospital_Details!$A:$A,Cleaned_Hospital_Details!G:G)</f>
        <v>24308</v>
      </c>
      <c r="T1062" s="8">
        <f>_xlfn.XLOOKUP($A1062,Cleaned_Hospital_Details!$A:$A,Cleaned_Hospital_Details!H:H)</f>
        <v>56</v>
      </c>
      <c r="U1062" s="8" t="str">
        <f>_xlfn.XLOOKUP($A1062,Cleaned_Hospital_Details!$A:$A,Cleaned_Hospital_Details!I:I)</f>
        <v>Old</v>
      </c>
      <c r="V1062" t="str">
        <f t="shared" si="16"/>
        <v>Kevin Dockemeyer</v>
      </c>
    </row>
    <row r="1063" spans="1:22" ht="15.6" x14ac:dyDescent="0.3">
      <c r="A1063" s="10" t="s">
        <v>1099</v>
      </c>
      <c r="B1063" s="8" t="str">
        <f>VLOOKUP(A1063,Cleaned_Customer_Names!A1062:D3397,2,0)</f>
        <v>Mr.</v>
      </c>
      <c r="C1063" s="8" t="str">
        <f>VLOOKUP(A1063,Cleaned_Customer_Names!A1062:D3397,3,0)</f>
        <v>William</v>
      </c>
      <c r="D1063" s="8" t="str">
        <f>VLOOKUP($A1063,Cleaned_Customer_Names!$A1062:$D3397,4,0)</f>
        <v>Steele</v>
      </c>
      <c r="E1063" s="22">
        <f>VLOOKUP($A1063,Cleaned_Medical_Exam!$A1062:$J3397,2,0)</f>
        <v>30.97</v>
      </c>
      <c r="F1063" s="24">
        <f>VLOOKUP($A1063,Cleaned_Medical_Exam!$A1062:$J3397,3,0)</f>
        <v>5.54</v>
      </c>
      <c r="G1063" s="20" t="str">
        <f>VLOOKUP($A1063,Cleaned_Medical_Exam!$A1062:$J3397,4,0)</f>
        <v>No</v>
      </c>
      <c r="H1063" s="20" t="str">
        <f>VLOOKUP($A1063,Cleaned_Medical_Exam!$A1062:$J3397,5,0)</f>
        <v>No</v>
      </c>
      <c r="I1063" s="20" t="str">
        <f>VLOOKUP($A1063,Cleaned_Medical_Exam!$A1062:$J3397,6,0)</f>
        <v>No</v>
      </c>
      <c r="J1063" s="48">
        <f>VLOOKUP($A1063,Cleaned_Medical_Exam!$A1062:$J3397,7,0)</f>
        <v>2</v>
      </c>
      <c r="K1063" s="8" t="str">
        <f>VLOOKUP($A1063,Cleaned_Medical_Exam!$A1062:$J3397,8,0)</f>
        <v>No</v>
      </c>
      <c r="L1063" s="20" t="str">
        <f>VLOOKUP($A1063,Cleaned_Medical_Exam!$A1062:$J3397,9,0)</f>
        <v>Obesity</v>
      </c>
      <c r="M1063" s="20" t="str">
        <f>VLOOKUP($A1063,Cleaned_Medical_Exam!$A1062:$J3397,10,0)</f>
        <v>Normal</v>
      </c>
      <c r="N1063" s="48">
        <f>_xlfn.XLOOKUP(A1063,Cleaned_Hospital_Details!A:A,Cleaned_Hospital_Details!B:B)</f>
        <v>3</v>
      </c>
      <c r="O1063" s="49">
        <f>_xlfn.XLOOKUP($A1063,Cleaned_Hospital_Details!$A:$A,Cleaned_Hospital_Details!C:C)</f>
        <v>10600.55</v>
      </c>
      <c r="P1063" s="8" t="str">
        <f>_xlfn.XLOOKUP($A1063,Cleaned_Hospital_Details!$A:$A,Cleaned_Hospital_Details!D:D)</f>
        <v>Tier - 3</v>
      </c>
      <c r="Q1063" s="8" t="str">
        <f>_xlfn.XLOOKUP($A1063,Cleaned_Hospital_Details!$A:$A,Cleaned_Hospital_Details!E:E)</f>
        <v>Tier - 1</v>
      </c>
      <c r="R1063" s="8" t="str">
        <f>_xlfn.XLOOKUP($A1063,Cleaned_Hospital_Details!$A:$A,Cleaned_Hospital_Details!F:F)</f>
        <v>R1012</v>
      </c>
      <c r="S1063" s="15">
        <f>_xlfn.XLOOKUP($A1063,Cleaned_Hospital_Details!$A:$A,Cleaned_Hospital_Details!G:G)</f>
        <v>26647</v>
      </c>
      <c r="T1063" s="8">
        <f>_xlfn.XLOOKUP($A1063,Cleaned_Hospital_Details!$A:$A,Cleaned_Hospital_Details!H:H)</f>
        <v>50</v>
      </c>
      <c r="U1063" s="8" t="str">
        <f>_xlfn.XLOOKUP($A1063,Cleaned_Hospital_Details!$A:$A,Cleaned_Hospital_Details!I:I)</f>
        <v>Adult</v>
      </c>
      <c r="V1063" t="str">
        <f t="shared" si="16"/>
        <v>William Steele</v>
      </c>
    </row>
    <row r="1064" spans="1:22" ht="15.6" x14ac:dyDescent="0.3">
      <c r="A1064" s="10" t="s">
        <v>1100</v>
      </c>
      <c r="B1064" s="8" t="str">
        <f>VLOOKUP(A1064,Cleaned_Customer_Names!A1063:D3398,2,0)</f>
        <v>Mr.</v>
      </c>
      <c r="C1064" s="8" t="str">
        <f>VLOOKUP(A1064,Cleaned_Customer_Names!A1063:D3398,3,0)</f>
        <v>Gal</v>
      </c>
      <c r="D1064" s="8" t="str">
        <f>VLOOKUP($A1064,Cleaned_Customer_Names!$A1063:$D3398,4,0)</f>
        <v>Harel</v>
      </c>
      <c r="E1064" s="22">
        <f>VLOOKUP($A1064,Cleaned_Medical_Exam!$A1063:$J3398,2,0)</f>
        <v>27.645</v>
      </c>
      <c r="F1064" s="24">
        <f>VLOOKUP($A1064,Cleaned_Medical_Exam!$A1063:$J3398,3,0)</f>
        <v>8.8699999999999992</v>
      </c>
      <c r="G1064" s="20" t="str">
        <f>VLOOKUP($A1064,Cleaned_Medical_Exam!$A1063:$J3398,4,0)</f>
        <v>Yes</v>
      </c>
      <c r="H1064" s="20" t="str">
        <f>VLOOKUP($A1064,Cleaned_Medical_Exam!$A1063:$J3398,5,0)</f>
        <v>No</v>
      </c>
      <c r="I1064" s="20" t="str">
        <f>VLOOKUP($A1064,Cleaned_Medical_Exam!$A1063:$J3398,6,0)</f>
        <v>No</v>
      </c>
      <c r="J1064" s="48">
        <f>VLOOKUP($A1064,Cleaned_Medical_Exam!$A1063:$J3398,7,0)</f>
        <v>0</v>
      </c>
      <c r="K1064" s="8" t="str">
        <f>VLOOKUP($A1064,Cleaned_Medical_Exam!$A1063:$J3398,8,0)</f>
        <v>No</v>
      </c>
      <c r="L1064" s="20" t="str">
        <f>VLOOKUP($A1064,Cleaned_Medical_Exam!$A1063:$J3398,9,0)</f>
        <v>Overweight</v>
      </c>
      <c r="M1064" s="20" t="str">
        <f>VLOOKUP($A1064,Cleaned_Medical_Exam!$A1063:$J3398,10,0)</f>
        <v>Diabetes</v>
      </c>
      <c r="N1064" s="48">
        <f>_xlfn.XLOOKUP(A1064,Cleaned_Hospital_Details!A:A,Cleaned_Hospital_Details!B:B)</f>
        <v>0</v>
      </c>
      <c r="O1064" s="49">
        <f>_xlfn.XLOOKUP($A1064,Cleaned_Hospital_Details!$A:$A,Cleaned_Hospital_Details!C:C)</f>
        <v>10594.5</v>
      </c>
      <c r="P1064" s="8" t="str">
        <f>_xlfn.XLOOKUP($A1064,Cleaned_Hospital_Details!$A:$A,Cleaned_Hospital_Details!D:D)</f>
        <v>Tier - 3</v>
      </c>
      <c r="Q1064" s="8" t="str">
        <f>_xlfn.XLOOKUP($A1064,Cleaned_Hospital_Details!$A:$A,Cleaned_Hospital_Details!E:E)</f>
        <v>Tier - 1</v>
      </c>
      <c r="R1064" s="8" t="str">
        <f>_xlfn.XLOOKUP($A1064,Cleaned_Hospital_Details!$A:$A,Cleaned_Hospital_Details!F:F)</f>
        <v>R1012</v>
      </c>
      <c r="S1064" s="15">
        <f>_xlfn.XLOOKUP($A1064,Cleaned_Hospital_Details!$A:$A,Cleaned_Hospital_Details!G:G)</f>
        <v>24805</v>
      </c>
      <c r="T1064" s="8">
        <f>_xlfn.XLOOKUP($A1064,Cleaned_Hospital_Details!$A:$A,Cleaned_Hospital_Details!H:H)</f>
        <v>55</v>
      </c>
      <c r="U1064" s="8" t="str">
        <f>_xlfn.XLOOKUP($A1064,Cleaned_Hospital_Details!$A:$A,Cleaned_Hospital_Details!I:I)</f>
        <v>Old</v>
      </c>
      <c r="V1064" t="str">
        <f t="shared" si="16"/>
        <v>Gal Harel</v>
      </c>
    </row>
    <row r="1065" spans="1:22" ht="15.6" x14ac:dyDescent="0.3">
      <c r="A1065" s="10" t="s">
        <v>1101</v>
      </c>
      <c r="B1065" s="8" t="str">
        <f>VLOOKUP(A1065,Cleaned_Customer_Names!A1064:D3399,2,0)</f>
        <v>Mr.</v>
      </c>
      <c r="C1065" s="8" t="str">
        <f>VLOOKUP(A1065,Cleaned_Customer_Names!A1064:D3399,3,0)</f>
        <v>Anton</v>
      </c>
      <c r="D1065" s="8" t="str">
        <f>VLOOKUP($A1065,Cleaned_Customer_Names!$A1064:$D3399,4,0)</f>
        <v>Aguila</v>
      </c>
      <c r="E1065" s="22">
        <f>VLOOKUP($A1065,Cleaned_Medical_Exam!$A1064:$J3399,2,0)</f>
        <v>34.43</v>
      </c>
      <c r="F1065" s="24">
        <f>VLOOKUP($A1065,Cleaned_Medical_Exam!$A1064:$J3399,3,0)</f>
        <v>5.96</v>
      </c>
      <c r="G1065" s="20" t="str">
        <f>VLOOKUP($A1065,Cleaned_Medical_Exam!$A1064:$J3399,4,0)</f>
        <v>Yes</v>
      </c>
      <c r="H1065" s="20" t="str">
        <f>VLOOKUP($A1065,Cleaned_Medical_Exam!$A1064:$J3399,5,0)</f>
        <v>No</v>
      </c>
      <c r="I1065" s="20" t="str">
        <f>VLOOKUP($A1065,Cleaned_Medical_Exam!$A1064:$J3399,6,0)</f>
        <v>No</v>
      </c>
      <c r="J1065" s="48">
        <f>VLOOKUP($A1065,Cleaned_Medical_Exam!$A1064:$J3399,7,0)</f>
        <v>2</v>
      </c>
      <c r="K1065" s="8" t="str">
        <f>VLOOKUP($A1065,Cleaned_Medical_Exam!$A1064:$J3399,8,0)</f>
        <v>No</v>
      </c>
      <c r="L1065" s="20" t="str">
        <f>VLOOKUP($A1065,Cleaned_Medical_Exam!$A1064:$J3399,9,0)</f>
        <v>Obesity</v>
      </c>
      <c r="M1065" s="20" t="str">
        <f>VLOOKUP($A1065,Cleaned_Medical_Exam!$A1064:$J3399,10,0)</f>
        <v>Prediabetes</v>
      </c>
      <c r="N1065" s="48">
        <f>_xlfn.XLOOKUP(A1065,Cleaned_Hospital_Details!A:A,Cleaned_Hospital_Details!B:B)</f>
        <v>0</v>
      </c>
      <c r="O1065" s="49">
        <f>_xlfn.XLOOKUP($A1065,Cleaned_Hospital_Details!$A:$A,Cleaned_Hospital_Details!C:C)</f>
        <v>10594.23</v>
      </c>
      <c r="P1065" s="8" t="str">
        <f>_xlfn.XLOOKUP($A1065,Cleaned_Hospital_Details!$A:$A,Cleaned_Hospital_Details!D:D)</f>
        <v>Tier - 3</v>
      </c>
      <c r="Q1065" s="8" t="str">
        <f>_xlfn.XLOOKUP($A1065,Cleaned_Hospital_Details!$A:$A,Cleaned_Hospital_Details!E:E)</f>
        <v>Tier - 3</v>
      </c>
      <c r="R1065" s="8" t="str">
        <f>_xlfn.XLOOKUP($A1065,Cleaned_Hospital_Details!$A:$A,Cleaned_Hospital_Details!F:F)</f>
        <v>R1013</v>
      </c>
      <c r="S1065" s="15">
        <f>_xlfn.XLOOKUP($A1065,Cleaned_Hospital_Details!$A:$A,Cleaned_Hospital_Details!G:G)</f>
        <v>24414</v>
      </c>
      <c r="T1065" s="8">
        <f>_xlfn.XLOOKUP($A1065,Cleaned_Hospital_Details!$A:$A,Cleaned_Hospital_Details!H:H)</f>
        <v>56</v>
      </c>
      <c r="U1065" s="8" t="str">
        <f>_xlfn.XLOOKUP($A1065,Cleaned_Hospital_Details!$A:$A,Cleaned_Hospital_Details!I:I)</f>
        <v>Old</v>
      </c>
      <c r="V1065" t="str">
        <f t="shared" si="16"/>
        <v>Anton Aguila</v>
      </c>
    </row>
    <row r="1066" spans="1:22" ht="15.6" x14ac:dyDescent="0.3">
      <c r="A1066" s="10" t="s">
        <v>1102</v>
      </c>
      <c r="B1066" s="8" t="str">
        <f>VLOOKUP(A1066,Cleaned_Customer_Names!A1065:D3400,2,0)</f>
        <v>Ms.</v>
      </c>
      <c r="C1066" s="8" t="str">
        <f>VLOOKUP(A1066,Cleaned_Customer_Names!A1065:D3400,3,0)</f>
        <v>Yazmin</v>
      </c>
      <c r="D1066" s="8" t="str">
        <f>VLOOKUP($A1066,Cleaned_Customer_Names!$A1065:$D3400,4,0)</f>
        <v>Vallejo</v>
      </c>
      <c r="E1066" s="22">
        <f>VLOOKUP($A1066,Cleaned_Medical_Exam!$A1065:$J3400,2,0)</f>
        <v>39.6</v>
      </c>
      <c r="F1066" s="24">
        <f>VLOOKUP($A1066,Cleaned_Medical_Exam!$A1065:$J3400,3,0)</f>
        <v>4.4400000000000004</v>
      </c>
      <c r="G1066" s="20" t="str">
        <f>VLOOKUP($A1066,Cleaned_Medical_Exam!$A1065:$J3400,4,0)</f>
        <v>Yes</v>
      </c>
      <c r="H1066" s="20" t="str">
        <f>VLOOKUP($A1066,Cleaned_Medical_Exam!$A1065:$J3400,5,0)</f>
        <v>No</v>
      </c>
      <c r="I1066" s="20" t="str">
        <f>VLOOKUP($A1066,Cleaned_Medical_Exam!$A1065:$J3400,6,0)</f>
        <v>Yes</v>
      </c>
      <c r="J1066" s="48">
        <f>VLOOKUP($A1066,Cleaned_Medical_Exam!$A1065:$J3400,7,0)</f>
        <v>1</v>
      </c>
      <c r="K1066" s="8" t="str">
        <f>VLOOKUP($A1066,Cleaned_Medical_Exam!$A1065:$J3400,8,0)</f>
        <v>No</v>
      </c>
      <c r="L1066" s="20" t="str">
        <f>VLOOKUP($A1066,Cleaned_Medical_Exam!$A1065:$J3400,9,0)</f>
        <v>Obesity</v>
      </c>
      <c r="M1066" s="20" t="str">
        <f>VLOOKUP($A1066,Cleaned_Medical_Exam!$A1065:$J3400,10,0)</f>
        <v>Normal</v>
      </c>
      <c r="N1066" s="48">
        <f>_xlfn.XLOOKUP(A1066,Cleaned_Hospital_Details!A:A,Cleaned_Hospital_Details!B:B)</f>
        <v>1</v>
      </c>
      <c r="O1066" s="49">
        <f>_xlfn.XLOOKUP($A1066,Cleaned_Hospital_Details!$A:$A,Cleaned_Hospital_Details!C:C)</f>
        <v>10579.71</v>
      </c>
      <c r="P1066" s="8" t="str">
        <f>_xlfn.XLOOKUP($A1066,Cleaned_Hospital_Details!$A:$A,Cleaned_Hospital_Details!D:D)</f>
        <v>Tier - 3</v>
      </c>
      <c r="Q1066" s="8" t="str">
        <f>_xlfn.XLOOKUP($A1066,Cleaned_Hospital_Details!$A:$A,Cleaned_Hospital_Details!E:E)</f>
        <v>Tier - 3</v>
      </c>
      <c r="R1066" s="8" t="str">
        <f>_xlfn.XLOOKUP($A1066,Cleaned_Hospital_Details!$A:$A,Cleaned_Hospital_Details!F:F)</f>
        <v>R1013</v>
      </c>
      <c r="S1066" s="15">
        <f>_xlfn.XLOOKUP($A1066,Cleaned_Hospital_Details!$A:$A,Cleaned_Hospital_Details!G:G)</f>
        <v>25562</v>
      </c>
      <c r="T1066" s="8">
        <f>_xlfn.XLOOKUP($A1066,Cleaned_Hospital_Details!$A:$A,Cleaned_Hospital_Details!H:H)</f>
        <v>53</v>
      </c>
      <c r="U1066" s="8" t="str">
        <f>_xlfn.XLOOKUP($A1066,Cleaned_Hospital_Details!$A:$A,Cleaned_Hospital_Details!I:I)</f>
        <v>Adult</v>
      </c>
      <c r="V1066" t="str">
        <f t="shared" si="16"/>
        <v>Yazmin Vallejo</v>
      </c>
    </row>
    <row r="1067" spans="1:22" ht="15.6" x14ac:dyDescent="0.3">
      <c r="A1067" s="10" t="s">
        <v>1103</v>
      </c>
      <c r="B1067" s="8" t="str">
        <f>VLOOKUP(A1067,Cleaned_Customer_Names!A1066:D3401,2,0)</f>
        <v>Mr.</v>
      </c>
      <c r="C1067" s="8" t="str">
        <f>VLOOKUP(A1067,Cleaned_Customer_Names!A1066:D3401,3,0)</f>
        <v>Florian</v>
      </c>
      <c r="D1067" s="8" t="str">
        <f>VLOOKUP($A1067,Cleaned_Customer_Names!$A1066:$D3401,4,0)</f>
        <v>Beisheim</v>
      </c>
      <c r="E1067" s="22">
        <f>VLOOKUP($A1067,Cleaned_Medical_Exam!$A1066:$J3401,2,0)</f>
        <v>22.1</v>
      </c>
      <c r="F1067" s="24">
        <f>VLOOKUP($A1067,Cleaned_Medical_Exam!$A1066:$J3401,3,0)</f>
        <v>4.6500000000000004</v>
      </c>
      <c r="G1067" s="20" t="str">
        <f>VLOOKUP($A1067,Cleaned_Medical_Exam!$A1066:$J3401,4,0)</f>
        <v>Yes</v>
      </c>
      <c r="H1067" s="20" t="str">
        <f>VLOOKUP($A1067,Cleaned_Medical_Exam!$A1066:$J3401,5,0)</f>
        <v>No</v>
      </c>
      <c r="I1067" s="20" t="str">
        <f>VLOOKUP($A1067,Cleaned_Medical_Exam!$A1066:$J3401,6,0)</f>
        <v>No</v>
      </c>
      <c r="J1067" s="48">
        <f>VLOOKUP($A1067,Cleaned_Medical_Exam!$A1066:$J3401,7,0)</f>
        <v>2</v>
      </c>
      <c r="K1067" s="8" t="str">
        <f>VLOOKUP($A1067,Cleaned_Medical_Exam!$A1066:$J3401,8,0)</f>
        <v>No</v>
      </c>
      <c r="L1067" s="20" t="str">
        <f>VLOOKUP($A1067,Cleaned_Medical_Exam!$A1066:$J3401,9,0)</f>
        <v>Healthy Weight</v>
      </c>
      <c r="M1067" s="20" t="str">
        <f>VLOOKUP($A1067,Cleaned_Medical_Exam!$A1066:$J3401,10,0)</f>
        <v>Normal</v>
      </c>
      <c r="N1067" s="48">
        <f>_xlfn.XLOOKUP(A1067,Cleaned_Hospital_Details!A:A,Cleaned_Hospital_Details!B:B)</f>
        <v>0</v>
      </c>
      <c r="O1067" s="49">
        <f>_xlfn.XLOOKUP($A1067,Cleaned_Hospital_Details!$A:$A,Cleaned_Hospital_Details!C:C)</f>
        <v>10577.09</v>
      </c>
      <c r="P1067" s="8" t="str">
        <f>_xlfn.XLOOKUP($A1067,Cleaned_Hospital_Details!$A:$A,Cleaned_Hospital_Details!D:D)</f>
        <v>Tier - 3</v>
      </c>
      <c r="Q1067" s="8" t="str">
        <f>_xlfn.XLOOKUP($A1067,Cleaned_Hospital_Details!$A:$A,Cleaned_Hospital_Details!E:E)</f>
        <v>Tier - 3</v>
      </c>
      <c r="R1067" s="8" t="str">
        <f>_xlfn.XLOOKUP($A1067,Cleaned_Hospital_Details!$A:$A,Cleaned_Hospital_Details!F:F)</f>
        <v>R1011</v>
      </c>
      <c r="S1067" s="15">
        <f>_xlfn.XLOOKUP($A1067,Cleaned_Hospital_Details!$A:$A,Cleaned_Hospital_Details!G:G)</f>
        <v>24452</v>
      </c>
      <c r="T1067" s="8">
        <f>_xlfn.XLOOKUP($A1067,Cleaned_Hospital_Details!$A:$A,Cleaned_Hospital_Details!H:H)</f>
        <v>56</v>
      </c>
      <c r="U1067" s="8" t="str">
        <f>_xlfn.XLOOKUP($A1067,Cleaned_Hospital_Details!$A:$A,Cleaned_Hospital_Details!I:I)</f>
        <v>Old</v>
      </c>
      <c r="V1067" t="str">
        <f t="shared" si="16"/>
        <v>Florian Beisheim</v>
      </c>
    </row>
    <row r="1068" spans="1:22" ht="15.6" x14ac:dyDescent="0.3">
      <c r="A1068" s="10" t="s">
        <v>1104</v>
      </c>
      <c r="B1068" s="8" t="str">
        <f>VLOOKUP(A1068,Cleaned_Customer_Names!A1067:D3402,2,0)</f>
        <v>Ms.</v>
      </c>
      <c r="C1068" s="8" t="str">
        <f>VLOOKUP(A1068,Cleaned_Customer_Names!A1067:D3402,3,0)</f>
        <v>Karen</v>
      </c>
      <c r="D1068" s="8" t="str">
        <f>VLOOKUP($A1068,Cleaned_Customer_Names!$A1067:$D3402,4,0)</f>
        <v>Lenhoff</v>
      </c>
      <c r="E1068" s="22">
        <f>VLOOKUP($A1068,Cleaned_Medical_Exam!$A1067:$J3402,2,0)</f>
        <v>33.25</v>
      </c>
      <c r="F1068" s="24">
        <f>VLOOKUP($A1068,Cleaned_Medical_Exam!$A1067:$J3402,3,0)</f>
        <v>5.64</v>
      </c>
      <c r="G1068" s="20" t="str">
        <f>VLOOKUP($A1068,Cleaned_Medical_Exam!$A1067:$J3402,4,0)</f>
        <v>Yes</v>
      </c>
      <c r="H1068" s="20" t="str">
        <f>VLOOKUP($A1068,Cleaned_Medical_Exam!$A1067:$J3402,5,0)</f>
        <v>No</v>
      </c>
      <c r="I1068" s="20" t="str">
        <f>VLOOKUP($A1068,Cleaned_Medical_Exam!$A1067:$J3402,6,0)</f>
        <v>Yes</v>
      </c>
      <c r="J1068" s="48">
        <f>VLOOKUP($A1068,Cleaned_Medical_Exam!$A1067:$J3402,7,0)</f>
        <v>1</v>
      </c>
      <c r="K1068" s="8" t="str">
        <f>VLOOKUP($A1068,Cleaned_Medical_Exam!$A1067:$J3402,8,0)</f>
        <v>No</v>
      </c>
      <c r="L1068" s="20" t="str">
        <f>VLOOKUP($A1068,Cleaned_Medical_Exam!$A1067:$J3402,9,0)</f>
        <v>Obesity</v>
      </c>
      <c r="M1068" s="20" t="str">
        <f>VLOOKUP($A1068,Cleaned_Medical_Exam!$A1067:$J3402,10,0)</f>
        <v>Normal</v>
      </c>
      <c r="N1068" s="48">
        <f>_xlfn.XLOOKUP(A1068,Cleaned_Hospital_Details!A:A,Cleaned_Hospital_Details!B:B)</f>
        <v>0</v>
      </c>
      <c r="O1068" s="49">
        <f>_xlfn.XLOOKUP($A1068,Cleaned_Hospital_Details!$A:$A,Cleaned_Hospital_Details!C:C)</f>
        <v>10564.88</v>
      </c>
      <c r="P1068" s="8" t="str">
        <f>_xlfn.XLOOKUP($A1068,Cleaned_Hospital_Details!$A:$A,Cleaned_Hospital_Details!D:D)</f>
        <v>Tier - 3</v>
      </c>
      <c r="Q1068" s="8" t="str">
        <f>_xlfn.XLOOKUP($A1068,Cleaned_Hospital_Details!$A:$A,Cleaned_Hospital_Details!E:E)</f>
        <v>Tier - 1</v>
      </c>
      <c r="R1068" s="8" t="str">
        <f>_xlfn.XLOOKUP($A1068,Cleaned_Hospital_Details!$A:$A,Cleaned_Hospital_Details!F:F)</f>
        <v>R1024</v>
      </c>
      <c r="S1068" s="15">
        <f>_xlfn.XLOOKUP($A1068,Cleaned_Hospital_Details!$A:$A,Cleaned_Hospital_Details!G:G)</f>
        <v>25401</v>
      </c>
      <c r="T1068" s="8">
        <f>_xlfn.XLOOKUP($A1068,Cleaned_Hospital_Details!$A:$A,Cleaned_Hospital_Details!H:H)</f>
        <v>53</v>
      </c>
      <c r="U1068" s="8" t="str">
        <f>_xlfn.XLOOKUP($A1068,Cleaned_Hospital_Details!$A:$A,Cleaned_Hospital_Details!I:I)</f>
        <v>Adult</v>
      </c>
      <c r="V1068" t="str">
        <f t="shared" si="16"/>
        <v>Karen Lenhoff</v>
      </c>
    </row>
    <row r="1069" spans="1:22" ht="15.6" x14ac:dyDescent="0.3">
      <c r="A1069" s="10" t="s">
        <v>1105</v>
      </c>
      <c r="B1069" s="8" t="str">
        <f>VLOOKUP(A1069,Cleaned_Customer_Names!A1068:D3403,2,0)</f>
        <v>Mr.</v>
      </c>
      <c r="C1069" s="8" t="str">
        <f>VLOOKUP(A1069,Cleaned_Customer_Names!A1068:D3403,3,0)</f>
        <v>Scott</v>
      </c>
      <c r="D1069" s="8" t="str">
        <f>VLOOKUP($A1069,Cleaned_Customer_Names!$A1068:$D3403,4,0)</f>
        <v>Wehrwein</v>
      </c>
      <c r="E1069" s="22">
        <f>VLOOKUP($A1069,Cleaned_Medical_Exam!$A1068:$J3403,2,0)</f>
        <v>33.33</v>
      </c>
      <c r="F1069" s="24">
        <f>VLOOKUP($A1069,Cleaned_Medical_Exam!$A1068:$J3403,3,0)</f>
        <v>10.19</v>
      </c>
      <c r="G1069" s="20" t="str">
        <f>VLOOKUP($A1069,Cleaned_Medical_Exam!$A1068:$J3403,4,0)</f>
        <v>No</v>
      </c>
      <c r="H1069" s="20" t="str">
        <f>VLOOKUP($A1069,Cleaned_Medical_Exam!$A1068:$J3403,5,0)</f>
        <v>No</v>
      </c>
      <c r="I1069" s="20" t="str">
        <f>VLOOKUP($A1069,Cleaned_Medical_Exam!$A1068:$J3403,6,0)</f>
        <v>No</v>
      </c>
      <c r="J1069" s="48">
        <f>VLOOKUP($A1069,Cleaned_Medical_Exam!$A1068:$J3403,7,0)</f>
        <v>0</v>
      </c>
      <c r="K1069" s="8" t="str">
        <f>VLOOKUP($A1069,Cleaned_Medical_Exam!$A1068:$J3403,8,0)</f>
        <v>No</v>
      </c>
      <c r="L1069" s="20" t="str">
        <f>VLOOKUP($A1069,Cleaned_Medical_Exam!$A1068:$J3403,9,0)</f>
        <v>Obesity</v>
      </c>
      <c r="M1069" s="20" t="str">
        <f>VLOOKUP($A1069,Cleaned_Medical_Exam!$A1068:$J3403,10,0)</f>
        <v>Diabetes</v>
      </c>
      <c r="N1069" s="48">
        <f>_xlfn.XLOOKUP(A1069,Cleaned_Hospital_Details!A:A,Cleaned_Hospital_Details!B:B)</f>
        <v>3</v>
      </c>
      <c r="O1069" s="49">
        <f>_xlfn.XLOOKUP($A1069,Cleaned_Hospital_Details!$A:$A,Cleaned_Hospital_Details!C:C)</f>
        <v>10560.49</v>
      </c>
      <c r="P1069" s="8" t="str">
        <f>_xlfn.XLOOKUP($A1069,Cleaned_Hospital_Details!$A:$A,Cleaned_Hospital_Details!D:D)</f>
        <v>Tier - 3</v>
      </c>
      <c r="Q1069" s="8" t="str">
        <f>_xlfn.XLOOKUP($A1069,Cleaned_Hospital_Details!$A:$A,Cleaned_Hospital_Details!E:E)</f>
        <v>Tier - 2</v>
      </c>
      <c r="R1069" s="8" t="str">
        <f>_xlfn.XLOOKUP($A1069,Cleaned_Hospital_Details!$A:$A,Cleaned_Hospital_Details!F:F)</f>
        <v>R1013</v>
      </c>
      <c r="S1069" s="15">
        <f>_xlfn.XLOOKUP($A1069,Cleaned_Hospital_Details!$A:$A,Cleaned_Hospital_Details!G:G)</f>
        <v>26113</v>
      </c>
      <c r="T1069" s="8">
        <f>_xlfn.XLOOKUP($A1069,Cleaned_Hospital_Details!$A:$A,Cleaned_Hospital_Details!H:H)</f>
        <v>51</v>
      </c>
      <c r="U1069" s="8" t="str">
        <f>_xlfn.XLOOKUP($A1069,Cleaned_Hospital_Details!$A:$A,Cleaned_Hospital_Details!I:I)</f>
        <v>Adult</v>
      </c>
      <c r="V1069" t="str">
        <f t="shared" si="16"/>
        <v>Scott Wehrwein</v>
      </c>
    </row>
    <row r="1070" spans="1:22" ht="15.6" x14ac:dyDescent="0.3">
      <c r="A1070" s="10" t="s">
        <v>1106</v>
      </c>
      <c r="B1070" s="8" t="str">
        <f>VLOOKUP(A1070,Cleaned_Customer_Names!A1069:D3404,2,0)</f>
        <v>Ms.</v>
      </c>
      <c r="C1070" s="8" t="str">
        <f>VLOOKUP(A1070,Cleaned_Customer_Names!A1069:D3404,3,0)</f>
        <v>Claire</v>
      </c>
      <c r="D1070" s="8" t="str">
        <f>VLOOKUP($A1070,Cleaned_Customer_Names!$A1069:$D3404,4,0)</f>
        <v>Wallace</v>
      </c>
      <c r="E1070" s="22">
        <f>VLOOKUP($A1070,Cleaned_Medical_Exam!$A1069:$J3404,2,0)</f>
        <v>30.5</v>
      </c>
      <c r="F1070" s="24">
        <f>VLOOKUP($A1070,Cleaned_Medical_Exam!$A1069:$J3404,3,0)</f>
        <v>10.79</v>
      </c>
      <c r="G1070" s="20" t="str">
        <f>VLOOKUP($A1070,Cleaned_Medical_Exam!$A1069:$J3404,4,0)</f>
        <v>No</v>
      </c>
      <c r="H1070" s="20" t="str">
        <f>VLOOKUP($A1070,Cleaned_Medical_Exam!$A1069:$J3404,5,0)</f>
        <v>No</v>
      </c>
      <c r="I1070" s="20" t="str">
        <f>VLOOKUP($A1070,Cleaned_Medical_Exam!$A1069:$J3404,6,0)</f>
        <v>No</v>
      </c>
      <c r="J1070" s="48">
        <f>VLOOKUP($A1070,Cleaned_Medical_Exam!$A1069:$J3404,7,0)</f>
        <v>0</v>
      </c>
      <c r="K1070" s="8" t="str">
        <f>VLOOKUP($A1070,Cleaned_Medical_Exam!$A1069:$J3404,8,0)</f>
        <v>No</v>
      </c>
      <c r="L1070" s="20" t="str">
        <f>VLOOKUP($A1070,Cleaned_Medical_Exam!$A1069:$J3404,9,0)</f>
        <v>Obesity</v>
      </c>
      <c r="M1070" s="20" t="str">
        <f>VLOOKUP($A1070,Cleaned_Medical_Exam!$A1069:$J3404,10,0)</f>
        <v>Diabetes</v>
      </c>
      <c r="N1070" s="48">
        <f>_xlfn.XLOOKUP(A1070,Cleaned_Hospital_Details!A:A,Cleaned_Hospital_Details!B:B)</f>
        <v>0</v>
      </c>
      <c r="O1070" s="49">
        <f>_xlfn.XLOOKUP($A1070,Cleaned_Hospital_Details!$A:$A,Cleaned_Hospital_Details!C:C)</f>
        <v>10546.48</v>
      </c>
      <c r="P1070" s="8" t="str">
        <f>_xlfn.XLOOKUP($A1070,Cleaned_Hospital_Details!$A:$A,Cleaned_Hospital_Details!D:D)</f>
        <v>Tier - 3</v>
      </c>
      <c r="Q1070" s="8" t="str">
        <f>_xlfn.XLOOKUP($A1070,Cleaned_Hospital_Details!$A:$A,Cleaned_Hospital_Details!E:E)</f>
        <v>Tier - 3</v>
      </c>
      <c r="R1070" s="8" t="str">
        <f>_xlfn.XLOOKUP($A1070,Cleaned_Hospital_Details!$A:$A,Cleaned_Hospital_Details!F:F)</f>
        <v>R1011</v>
      </c>
      <c r="S1070" s="15">
        <f>_xlfn.XLOOKUP($A1070,Cleaned_Hospital_Details!$A:$A,Cleaned_Hospital_Details!G:G)</f>
        <v>26202</v>
      </c>
      <c r="T1070" s="8">
        <f>_xlfn.XLOOKUP($A1070,Cleaned_Hospital_Details!$A:$A,Cleaned_Hospital_Details!H:H)</f>
        <v>51</v>
      </c>
      <c r="U1070" s="8" t="str">
        <f>_xlfn.XLOOKUP($A1070,Cleaned_Hospital_Details!$A:$A,Cleaned_Hospital_Details!I:I)</f>
        <v>Adult</v>
      </c>
      <c r="V1070" t="str">
        <f t="shared" si="16"/>
        <v>Claire Wallace</v>
      </c>
    </row>
    <row r="1071" spans="1:22" ht="15.6" x14ac:dyDescent="0.3">
      <c r="A1071" s="10" t="s">
        <v>1107</v>
      </c>
      <c r="B1071" s="8" t="str">
        <f>VLOOKUP(A1071,Cleaned_Customer_Names!A1070:D3405,2,0)</f>
        <v>Ms.</v>
      </c>
      <c r="C1071" s="8" t="str">
        <f>VLOOKUP(A1071,Cleaned_Customer_Names!A1070:D3405,3,0)</f>
        <v>Lynn</v>
      </c>
      <c r="D1071" s="8" t="str">
        <f>VLOOKUP($A1071,Cleaned_Customer_Names!$A1070:$D3405,4,0)</f>
        <v>Markowitz</v>
      </c>
      <c r="E1071" s="22">
        <f>VLOOKUP($A1071,Cleaned_Medical_Exam!$A1070:$J3405,2,0)</f>
        <v>30.3</v>
      </c>
      <c r="F1071" s="24">
        <f>VLOOKUP($A1071,Cleaned_Medical_Exam!$A1070:$J3405,3,0)</f>
        <v>4.24</v>
      </c>
      <c r="G1071" s="20" t="str">
        <f>VLOOKUP($A1071,Cleaned_Medical_Exam!$A1070:$J3405,4,0)</f>
        <v>No</v>
      </c>
      <c r="H1071" s="20" t="str">
        <f>VLOOKUP($A1071,Cleaned_Medical_Exam!$A1070:$J3405,5,0)</f>
        <v>No</v>
      </c>
      <c r="I1071" s="20" t="str">
        <f>VLOOKUP($A1071,Cleaned_Medical_Exam!$A1070:$J3405,6,0)</f>
        <v>No</v>
      </c>
      <c r="J1071" s="48">
        <f>VLOOKUP($A1071,Cleaned_Medical_Exam!$A1070:$J3405,7,0)</f>
        <v>0</v>
      </c>
      <c r="K1071" s="8" t="str">
        <f>VLOOKUP($A1071,Cleaned_Medical_Exam!$A1070:$J3405,8,0)</f>
        <v>No</v>
      </c>
      <c r="L1071" s="20" t="str">
        <f>VLOOKUP($A1071,Cleaned_Medical_Exam!$A1070:$J3405,9,0)</f>
        <v>Obesity</v>
      </c>
      <c r="M1071" s="20" t="str">
        <f>VLOOKUP($A1071,Cleaned_Medical_Exam!$A1070:$J3405,10,0)</f>
        <v>Normal</v>
      </c>
      <c r="N1071" s="48">
        <f>_xlfn.XLOOKUP(A1071,Cleaned_Hospital_Details!A:A,Cleaned_Hospital_Details!B:B)</f>
        <v>2</v>
      </c>
      <c r="O1071" s="49">
        <f>_xlfn.XLOOKUP($A1071,Cleaned_Hospital_Details!$A:$A,Cleaned_Hospital_Details!C:C)</f>
        <v>10495.6</v>
      </c>
      <c r="P1071" s="8" t="str">
        <f>_xlfn.XLOOKUP($A1071,Cleaned_Hospital_Details!$A:$A,Cleaned_Hospital_Details!D:D)</f>
        <v>Tier - 3</v>
      </c>
      <c r="Q1071" s="8" t="str">
        <f>_xlfn.XLOOKUP($A1071,Cleaned_Hospital_Details!$A:$A,Cleaned_Hospital_Details!E:E)</f>
        <v>Tier - 1</v>
      </c>
      <c r="R1071" s="8" t="str">
        <f>_xlfn.XLOOKUP($A1071,Cleaned_Hospital_Details!$A:$A,Cleaned_Hospital_Details!F:F)</f>
        <v>R1012</v>
      </c>
      <c r="S1071" s="15">
        <f>_xlfn.XLOOKUP($A1071,Cleaned_Hospital_Details!$A:$A,Cleaned_Hospital_Details!G:G)</f>
        <v>28423</v>
      </c>
      <c r="T1071" s="8">
        <f>_xlfn.XLOOKUP($A1071,Cleaned_Hospital_Details!$A:$A,Cleaned_Hospital_Details!H:H)</f>
        <v>45</v>
      </c>
      <c r="U1071" s="8" t="str">
        <f>_xlfn.XLOOKUP($A1071,Cleaned_Hospital_Details!$A:$A,Cleaned_Hospital_Details!I:I)</f>
        <v>Adult</v>
      </c>
      <c r="V1071" t="str">
        <f t="shared" si="16"/>
        <v>Lynn Markowitz</v>
      </c>
    </row>
    <row r="1072" spans="1:22" ht="15.6" x14ac:dyDescent="0.3">
      <c r="A1072" s="10" t="s">
        <v>1108</v>
      </c>
      <c r="B1072" s="8" t="str">
        <f>VLOOKUP(A1072,Cleaned_Customer_Names!A1071:D3406,2,0)</f>
        <v>Ms.</v>
      </c>
      <c r="C1072" s="8" t="str">
        <f>VLOOKUP(A1072,Cleaned_Customer_Names!A1071:D3406,3,0)</f>
        <v>Sharon</v>
      </c>
      <c r="D1072" s="8" t="str">
        <f>VLOOKUP($A1072,Cleaned_Customer_Names!$A1071:$D3406,4,0)</f>
        <v>Vos</v>
      </c>
      <c r="E1072" s="22">
        <f>VLOOKUP($A1072,Cleaned_Medical_Exam!$A1071:$J3406,2,0)</f>
        <v>26.22</v>
      </c>
      <c r="F1072" s="24">
        <f>VLOOKUP($A1072,Cleaned_Medical_Exam!$A1071:$J3406,3,0)</f>
        <v>5.83</v>
      </c>
      <c r="G1072" s="20" t="str">
        <f>VLOOKUP($A1072,Cleaned_Medical_Exam!$A1071:$J3406,4,0)</f>
        <v>No</v>
      </c>
      <c r="H1072" s="20" t="str">
        <f>VLOOKUP($A1072,Cleaned_Medical_Exam!$A1071:$J3406,5,0)</f>
        <v>No</v>
      </c>
      <c r="I1072" s="20" t="str">
        <f>VLOOKUP($A1072,Cleaned_Medical_Exam!$A1071:$J3406,6,0)</f>
        <v>No</v>
      </c>
      <c r="J1072" s="48">
        <f>VLOOKUP($A1072,Cleaned_Medical_Exam!$A1071:$J3406,7,0)</f>
        <v>2</v>
      </c>
      <c r="K1072" s="8" t="str">
        <f>VLOOKUP($A1072,Cleaned_Medical_Exam!$A1071:$J3406,8,0)</f>
        <v>No</v>
      </c>
      <c r="L1072" s="20" t="str">
        <f>VLOOKUP($A1072,Cleaned_Medical_Exam!$A1071:$J3406,9,0)</f>
        <v>Overweight</v>
      </c>
      <c r="M1072" s="20" t="str">
        <f>VLOOKUP($A1072,Cleaned_Medical_Exam!$A1071:$J3406,10,0)</f>
        <v>Prediabetes</v>
      </c>
      <c r="N1072" s="48">
        <f>_xlfn.XLOOKUP(A1072,Cleaned_Hospital_Details!A:A,Cleaned_Hospital_Details!B:B)</f>
        <v>2</v>
      </c>
      <c r="O1072" s="49">
        <f>_xlfn.XLOOKUP($A1072,Cleaned_Hospital_Details!$A:$A,Cleaned_Hospital_Details!C:C)</f>
        <v>10493.95</v>
      </c>
      <c r="P1072" s="8" t="str">
        <f>_xlfn.XLOOKUP($A1072,Cleaned_Hospital_Details!$A:$A,Cleaned_Hospital_Details!D:D)</f>
        <v>Tier - 3</v>
      </c>
      <c r="Q1072" s="8" t="str">
        <f>_xlfn.XLOOKUP($A1072,Cleaned_Hospital_Details!$A:$A,Cleaned_Hospital_Details!E:E)</f>
        <v>Tier - 1</v>
      </c>
      <c r="R1072" s="8" t="str">
        <f>_xlfn.XLOOKUP($A1072,Cleaned_Hospital_Details!$A:$A,Cleaned_Hospital_Details!F:F)</f>
        <v>R1012</v>
      </c>
      <c r="S1072" s="15">
        <f>_xlfn.XLOOKUP($A1072,Cleaned_Hospital_Details!$A:$A,Cleaned_Hospital_Details!G:G)</f>
        <v>26591</v>
      </c>
      <c r="T1072" s="8">
        <f>_xlfn.XLOOKUP($A1072,Cleaned_Hospital_Details!$A:$A,Cleaned_Hospital_Details!H:H)</f>
        <v>50</v>
      </c>
      <c r="U1072" s="8" t="str">
        <f>_xlfn.XLOOKUP($A1072,Cleaned_Hospital_Details!$A:$A,Cleaned_Hospital_Details!I:I)</f>
        <v>Adult</v>
      </c>
      <c r="V1072" t="str">
        <f t="shared" si="16"/>
        <v>Sharon Vos</v>
      </c>
    </row>
    <row r="1073" spans="1:22" ht="15.6" x14ac:dyDescent="0.3">
      <c r="A1073" s="10" t="s">
        <v>1109</v>
      </c>
      <c r="B1073" s="8" t="str">
        <f>VLOOKUP(A1073,Cleaned_Customer_Names!A1072:D3407,2,0)</f>
        <v>Mrs.</v>
      </c>
      <c r="C1073" s="8" t="str">
        <f>VLOOKUP(A1073,Cleaned_Customer_Names!A1072:D3407,3,0)</f>
        <v>Candice</v>
      </c>
      <c r="D1073" s="8" t="str">
        <f>VLOOKUP($A1073,Cleaned_Customer_Names!$A1072:$D3407,4,0)</f>
        <v>McLeod</v>
      </c>
      <c r="E1073" s="22">
        <f>VLOOKUP($A1073,Cleaned_Medical_Exam!$A1072:$J3407,2,0)</f>
        <v>29.99</v>
      </c>
      <c r="F1073" s="24">
        <f>VLOOKUP($A1073,Cleaned_Medical_Exam!$A1072:$J3407,3,0)</f>
        <v>11.85</v>
      </c>
      <c r="G1073" s="20" t="str">
        <f>VLOOKUP($A1073,Cleaned_Medical_Exam!$A1072:$J3407,4,0)</f>
        <v>No</v>
      </c>
      <c r="H1073" s="20" t="str">
        <f>VLOOKUP($A1073,Cleaned_Medical_Exam!$A1072:$J3407,5,0)</f>
        <v>No</v>
      </c>
      <c r="I1073" s="20" t="str">
        <f>VLOOKUP($A1073,Cleaned_Medical_Exam!$A1072:$J3407,6,0)</f>
        <v>No</v>
      </c>
      <c r="J1073" s="48">
        <f>VLOOKUP($A1073,Cleaned_Medical_Exam!$A1072:$J3407,7,0)</f>
        <v>0</v>
      </c>
      <c r="K1073" s="8" t="str">
        <f>VLOOKUP($A1073,Cleaned_Medical_Exam!$A1072:$J3407,8,0)</f>
        <v>No</v>
      </c>
      <c r="L1073" s="20" t="str">
        <f>VLOOKUP($A1073,Cleaned_Medical_Exam!$A1072:$J3407,9,0)</f>
        <v>Overweight</v>
      </c>
      <c r="M1073" s="20" t="str">
        <f>VLOOKUP($A1073,Cleaned_Medical_Exam!$A1072:$J3407,10,0)</f>
        <v>Diabetes</v>
      </c>
      <c r="N1073" s="48">
        <f>_xlfn.XLOOKUP(A1073,Cleaned_Hospital_Details!A:A,Cleaned_Hospital_Details!B:B)</f>
        <v>2</v>
      </c>
      <c r="O1073" s="49">
        <f>_xlfn.XLOOKUP($A1073,Cleaned_Hospital_Details!$A:$A,Cleaned_Hospital_Details!C:C)</f>
        <v>10486.55</v>
      </c>
      <c r="P1073" s="8" t="str">
        <f>_xlfn.XLOOKUP($A1073,Cleaned_Hospital_Details!$A:$A,Cleaned_Hospital_Details!D:D)</f>
        <v>Tier - 3</v>
      </c>
      <c r="Q1073" s="8" t="str">
        <f>_xlfn.XLOOKUP($A1073,Cleaned_Hospital_Details!$A:$A,Cleaned_Hospital_Details!E:E)</f>
        <v>Tier - 3</v>
      </c>
      <c r="R1073" s="8" t="str">
        <f>_xlfn.XLOOKUP($A1073,Cleaned_Hospital_Details!$A:$A,Cleaned_Hospital_Details!F:F)</f>
        <v>R1025</v>
      </c>
      <c r="S1073" s="15">
        <f>_xlfn.XLOOKUP($A1073,Cleaned_Hospital_Details!$A:$A,Cleaned_Hospital_Details!G:G)</f>
        <v>28723</v>
      </c>
      <c r="T1073" s="8">
        <f>_xlfn.XLOOKUP($A1073,Cleaned_Hospital_Details!$A:$A,Cleaned_Hospital_Details!H:H)</f>
        <v>44</v>
      </c>
      <c r="U1073" s="8" t="str">
        <f>_xlfn.XLOOKUP($A1073,Cleaned_Hospital_Details!$A:$A,Cleaned_Hospital_Details!I:I)</f>
        <v>Adult</v>
      </c>
      <c r="V1073" t="str">
        <f t="shared" si="16"/>
        <v>Candice McLeod</v>
      </c>
    </row>
    <row r="1074" spans="1:22" ht="15.6" x14ac:dyDescent="0.3">
      <c r="A1074" s="10" t="s">
        <v>1110</v>
      </c>
      <c r="B1074" s="8" t="str">
        <f>VLOOKUP(A1074,Cleaned_Customer_Names!A1073:D3408,2,0)</f>
        <v>Ms.</v>
      </c>
      <c r="C1074" s="8" t="str">
        <f>VLOOKUP(A1074,Cleaned_Customer_Names!A1073:D3408,3,0)</f>
        <v>Jennifer</v>
      </c>
      <c r="D1074" s="8" t="str">
        <f>VLOOKUP($A1074,Cleaned_Customer_Names!$A1073:$D3408,4,0)</f>
        <v>Balcom</v>
      </c>
      <c r="E1074" s="22">
        <f>VLOOKUP($A1074,Cleaned_Medical_Exam!$A1073:$J3408,2,0)</f>
        <v>36.380000000000003</v>
      </c>
      <c r="F1074" s="24">
        <f>VLOOKUP($A1074,Cleaned_Medical_Exam!$A1073:$J3408,3,0)</f>
        <v>5.98</v>
      </c>
      <c r="G1074" s="20" t="str">
        <f>VLOOKUP($A1074,Cleaned_Medical_Exam!$A1073:$J3408,4,0)</f>
        <v>No</v>
      </c>
      <c r="H1074" s="20" t="str">
        <f>VLOOKUP($A1074,Cleaned_Medical_Exam!$A1073:$J3408,5,0)</f>
        <v>No</v>
      </c>
      <c r="I1074" s="20" t="str">
        <f>VLOOKUP($A1074,Cleaned_Medical_Exam!$A1073:$J3408,6,0)</f>
        <v>No</v>
      </c>
      <c r="J1074" s="48">
        <f>VLOOKUP($A1074,Cleaned_Medical_Exam!$A1073:$J3408,7,0)</f>
        <v>1</v>
      </c>
      <c r="K1074" s="8" t="str">
        <f>VLOOKUP($A1074,Cleaned_Medical_Exam!$A1073:$J3408,8,0)</f>
        <v>No</v>
      </c>
      <c r="L1074" s="20" t="str">
        <f>VLOOKUP($A1074,Cleaned_Medical_Exam!$A1073:$J3408,9,0)</f>
        <v>Obesity</v>
      </c>
      <c r="M1074" s="20" t="str">
        <f>VLOOKUP($A1074,Cleaned_Medical_Exam!$A1073:$J3408,10,0)</f>
        <v>Prediabetes</v>
      </c>
      <c r="N1074" s="48">
        <f>_xlfn.XLOOKUP(A1074,Cleaned_Hospital_Details!A:A,Cleaned_Hospital_Details!B:B)</f>
        <v>3</v>
      </c>
      <c r="O1074" s="49">
        <f>_xlfn.XLOOKUP($A1074,Cleaned_Hospital_Details!$A:$A,Cleaned_Hospital_Details!C:C)</f>
        <v>10464.83</v>
      </c>
      <c r="P1074" s="8" t="str">
        <f>_xlfn.XLOOKUP($A1074,Cleaned_Hospital_Details!$A:$A,Cleaned_Hospital_Details!D:D)</f>
        <v>Tier - 3</v>
      </c>
      <c r="Q1074" s="8" t="str">
        <f>_xlfn.XLOOKUP($A1074,Cleaned_Hospital_Details!$A:$A,Cleaned_Hospital_Details!E:E)</f>
        <v>Tier - 1</v>
      </c>
      <c r="R1074" s="8" t="str">
        <f>_xlfn.XLOOKUP($A1074,Cleaned_Hospital_Details!$A:$A,Cleaned_Hospital_Details!F:F)</f>
        <v>R1012</v>
      </c>
      <c r="S1074" s="15">
        <f>_xlfn.XLOOKUP($A1074,Cleaned_Hospital_Details!$A:$A,Cleaned_Hospital_Details!G:G)</f>
        <v>31956</v>
      </c>
      <c r="T1074" s="8">
        <f>_xlfn.XLOOKUP($A1074,Cleaned_Hospital_Details!$A:$A,Cleaned_Hospital_Details!H:H)</f>
        <v>35</v>
      </c>
      <c r="U1074" s="8" t="str">
        <f>_xlfn.XLOOKUP($A1074,Cleaned_Hospital_Details!$A:$A,Cleaned_Hospital_Details!I:I)</f>
        <v>Adult</v>
      </c>
      <c r="V1074" t="str">
        <f t="shared" si="16"/>
        <v>Jennifer Balcom</v>
      </c>
    </row>
    <row r="1075" spans="1:22" ht="15.6" x14ac:dyDescent="0.3">
      <c r="A1075" s="10" t="s">
        <v>1111</v>
      </c>
      <c r="B1075" s="8" t="str">
        <f>VLOOKUP(A1075,Cleaned_Customer_Names!A1074:D3409,2,0)</f>
        <v>Mr.</v>
      </c>
      <c r="C1075" s="8" t="str">
        <f>VLOOKUP(A1075,Cleaned_Customer_Names!A1074:D3409,3,0)</f>
        <v>Eric</v>
      </c>
      <c r="D1075" s="8" t="str">
        <f>VLOOKUP($A1075,Cleaned_Customer_Names!$A1074:$D3409,4,0)</f>
        <v>Dirth</v>
      </c>
      <c r="E1075" s="22">
        <f>VLOOKUP($A1075,Cleaned_Medical_Exam!$A1074:$J3409,2,0)</f>
        <v>31.16</v>
      </c>
      <c r="F1075" s="24">
        <f>VLOOKUP($A1075,Cleaned_Medical_Exam!$A1074:$J3409,3,0)</f>
        <v>4.26</v>
      </c>
      <c r="G1075" s="20" t="str">
        <f>VLOOKUP($A1075,Cleaned_Medical_Exam!$A1074:$J3409,4,0)</f>
        <v>Yes</v>
      </c>
      <c r="H1075" s="20" t="str">
        <f>VLOOKUP($A1075,Cleaned_Medical_Exam!$A1074:$J3409,5,0)</f>
        <v>No</v>
      </c>
      <c r="I1075" s="20" t="str">
        <f>VLOOKUP($A1075,Cleaned_Medical_Exam!$A1074:$J3409,6,0)</f>
        <v>Yes</v>
      </c>
      <c r="J1075" s="48">
        <f>VLOOKUP($A1075,Cleaned_Medical_Exam!$A1074:$J3409,7,0)</f>
        <v>1</v>
      </c>
      <c r="K1075" s="8" t="str">
        <f>VLOOKUP($A1075,Cleaned_Medical_Exam!$A1074:$J3409,8,0)</f>
        <v>No</v>
      </c>
      <c r="L1075" s="20" t="str">
        <f>VLOOKUP($A1075,Cleaned_Medical_Exam!$A1074:$J3409,9,0)</f>
        <v>Obesity</v>
      </c>
      <c r="M1075" s="20" t="str">
        <f>VLOOKUP($A1075,Cleaned_Medical_Exam!$A1074:$J3409,10,0)</f>
        <v>Normal</v>
      </c>
      <c r="N1075" s="48">
        <f>_xlfn.XLOOKUP(A1075,Cleaned_Hospital_Details!A:A,Cleaned_Hospital_Details!B:B)</f>
        <v>1</v>
      </c>
      <c r="O1075" s="49">
        <f>_xlfn.XLOOKUP($A1075,Cleaned_Hospital_Details!$A:$A,Cleaned_Hospital_Details!C:C)</f>
        <v>10461.98</v>
      </c>
      <c r="P1075" s="8" t="str">
        <f>_xlfn.XLOOKUP($A1075,Cleaned_Hospital_Details!$A:$A,Cleaned_Hospital_Details!D:D)</f>
        <v>Tier - 3</v>
      </c>
      <c r="Q1075" s="8" t="str">
        <f>_xlfn.XLOOKUP($A1075,Cleaned_Hospital_Details!$A:$A,Cleaned_Hospital_Details!E:E)</f>
        <v>Tier - 1</v>
      </c>
      <c r="R1075" s="8" t="str">
        <f>_xlfn.XLOOKUP($A1075,Cleaned_Hospital_Details!$A:$A,Cleaned_Hospital_Details!F:F)</f>
        <v>R1012</v>
      </c>
      <c r="S1075" s="15">
        <f>_xlfn.XLOOKUP($A1075,Cleaned_Hospital_Details!$A:$A,Cleaned_Hospital_Details!G:G)</f>
        <v>25468</v>
      </c>
      <c r="T1075" s="8">
        <f>_xlfn.XLOOKUP($A1075,Cleaned_Hospital_Details!$A:$A,Cleaned_Hospital_Details!H:H)</f>
        <v>53</v>
      </c>
      <c r="U1075" s="8" t="str">
        <f>_xlfn.XLOOKUP($A1075,Cleaned_Hospital_Details!$A:$A,Cleaned_Hospital_Details!I:I)</f>
        <v>Adult</v>
      </c>
      <c r="V1075" t="str">
        <f t="shared" si="16"/>
        <v>Eric Dirth</v>
      </c>
    </row>
    <row r="1076" spans="1:22" ht="15.6" x14ac:dyDescent="0.3">
      <c r="A1076" s="10" t="s">
        <v>1112</v>
      </c>
      <c r="B1076" s="8" t="str">
        <f>VLOOKUP(A1076,Cleaned_Customer_Names!A1075:D3410,2,0)</f>
        <v>Mr.</v>
      </c>
      <c r="C1076" s="8" t="str">
        <f>VLOOKUP(A1076,Cleaned_Customer_Names!A1075:D3410,3,0)</f>
        <v>Bryan</v>
      </c>
      <c r="D1076" s="8" t="str">
        <f>VLOOKUP($A1076,Cleaned_Customer_Names!$A1075:$D3410,4,0)</f>
        <v>Inglish</v>
      </c>
      <c r="E1076" s="22">
        <f>VLOOKUP($A1076,Cleaned_Medical_Exam!$A1075:$J3410,2,0)</f>
        <v>25.55</v>
      </c>
      <c r="F1076" s="24">
        <f>VLOOKUP($A1076,Cleaned_Medical_Exam!$A1075:$J3410,3,0)</f>
        <v>4.96</v>
      </c>
      <c r="G1076" s="20" t="str">
        <f>VLOOKUP($A1076,Cleaned_Medical_Exam!$A1075:$J3410,4,0)</f>
        <v>Yes</v>
      </c>
      <c r="H1076" s="20" t="str">
        <f>VLOOKUP($A1076,Cleaned_Medical_Exam!$A1075:$J3410,5,0)</f>
        <v>No</v>
      </c>
      <c r="I1076" s="20" t="str">
        <f>VLOOKUP($A1076,Cleaned_Medical_Exam!$A1075:$J3410,6,0)</f>
        <v>No</v>
      </c>
      <c r="J1076" s="48">
        <f>VLOOKUP($A1076,Cleaned_Medical_Exam!$A1075:$J3410,7,0)</f>
        <v>1</v>
      </c>
      <c r="K1076" s="8" t="str">
        <f>VLOOKUP($A1076,Cleaned_Medical_Exam!$A1075:$J3410,8,0)</f>
        <v>No</v>
      </c>
      <c r="L1076" s="20" t="str">
        <f>VLOOKUP($A1076,Cleaned_Medical_Exam!$A1075:$J3410,9,0)</f>
        <v>Overweight</v>
      </c>
      <c r="M1076" s="20" t="str">
        <f>VLOOKUP($A1076,Cleaned_Medical_Exam!$A1075:$J3410,10,0)</f>
        <v>Normal</v>
      </c>
      <c r="N1076" s="48">
        <f>_xlfn.XLOOKUP(A1076,Cleaned_Hospital_Details!A:A,Cleaned_Hospital_Details!B:B)</f>
        <v>0</v>
      </c>
      <c r="O1076" s="49">
        <f>_xlfn.XLOOKUP($A1076,Cleaned_Hospital_Details!$A:$A,Cleaned_Hospital_Details!C:C)</f>
        <v>10459.19</v>
      </c>
      <c r="P1076" s="8" t="str">
        <f>_xlfn.XLOOKUP($A1076,Cleaned_Hospital_Details!$A:$A,Cleaned_Hospital_Details!D:D)</f>
        <v>Tier - 3</v>
      </c>
      <c r="Q1076" s="8" t="str">
        <f>_xlfn.XLOOKUP($A1076,Cleaned_Hospital_Details!$A:$A,Cleaned_Hospital_Details!E:E)</f>
        <v>Tier - 1</v>
      </c>
      <c r="R1076" s="8" t="str">
        <f>_xlfn.XLOOKUP($A1076,Cleaned_Hospital_Details!$A:$A,Cleaned_Hospital_Details!F:F)</f>
        <v>R1013</v>
      </c>
      <c r="S1076" s="15">
        <f>_xlfn.XLOOKUP($A1076,Cleaned_Hospital_Details!$A:$A,Cleaned_Hospital_Details!G:G)</f>
        <v>23585</v>
      </c>
      <c r="T1076" s="8">
        <f>_xlfn.XLOOKUP($A1076,Cleaned_Hospital_Details!$A:$A,Cleaned_Hospital_Details!H:H)</f>
        <v>58</v>
      </c>
      <c r="U1076" s="8" t="str">
        <f>_xlfn.XLOOKUP($A1076,Cleaned_Hospital_Details!$A:$A,Cleaned_Hospital_Details!I:I)</f>
        <v>Old</v>
      </c>
      <c r="V1076" t="str">
        <f t="shared" si="16"/>
        <v>Bryan Inglish</v>
      </c>
    </row>
    <row r="1077" spans="1:22" ht="15.6" x14ac:dyDescent="0.3">
      <c r="A1077" s="10" t="s">
        <v>1113</v>
      </c>
      <c r="B1077" s="8" t="str">
        <f>VLOOKUP(A1077,Cleaned_Customer_Names!A1076:D3411,2,0)</f>
        <v>Mr.</v>
      </c>
      <c r="C1077" s="8" t="str">
        <f>VLOOKUP(A1077,Cleaned_Customer_Names!A1076:D3411,3,0)</f>
        <v>Devon</v>
      </c>
      <c r="D1077" s="8" t="str">
        <f>VLOOKUP($A1077,Cleaned_Customer_Names!$A1076:$D3411,4,0)</f>
        <v>Matthews</v>
      </c>
      <c r="E1077" s="22">
        <f>VLOOKUP($A1077,Cleaned_Medical_Exam!$A1076:$J3411,2,0)</f>
        <v>28.77</v>
      </c>
      <c r="F1077" s="24">
        <f>VLOOKUP($A1077,Cleaned_Medical_Exam!$A1076:$J3411,3,0)</f>
        <v>4</v>
      </c>
      <c r="G1077" s="20" t="str">
        <f>VLOOKUP($A1077,Cleaned_Medical_Exam!$A1076:$J3411,4,0)</f>
        <v>Yes</v>
      </c>
      <c r="H1077" s="20" t="str">
        <f>VLOOKUP($A1077,Cleaned_Medical_Exam!$A1076:$J3411,5,0)</f>
        <v>No</v>
      </c>
      <c r="I1077" s="20" t="str">
        <f>VLOOKUP($A1077,Cleaned_Medical_Exam!$A1076:$J3411,6,0)</f>
        <v>No</v>
      </c>
      <c r="J1077" s="48">
        <f>VLOOKUP($A1077,Cleaned_Medical_Exam!$A1076:$J3411,7,0)</f>
        <v>0</v>
      </c>
      <c r="K1077" s="8" t="str">
        <f>VLOOKUP($A1077,Cleaned_Medical_Exam!$A1076:$J3411,8,0)</f>
        <v>No</v>
      </c>
      <c r="L1077" s="20" t="str">
        <f>VLOOKUP($A1077,Cleaned_Medical_Exam!$A1076:$J3411,9,0)</f>
        <v>Overweight</v>
      </c>
      <c r="M1077" s="20" t="str">
        <f>VLOOKUP($A1077,Cleaned_Medical_Exam!$A1076:$J3411,10,0)</f>
        <v>Normal</v>
      </c>
      <c r="N1077" s="48">
        <f>_xlfn.XLOOKUP(A1077,Cleaned_Hospital_Details!A:A,Cleaned_Hospital_Details!B:B)</f>
        <v>2</v>
      </c>
      <c r="O1077" s="49">
        <f>_xlfn.XLOOKUP($A1077,Cleaned_Hospital_Details!$A:$A,Cleaned_Hospital_Details!C:C)</f>
        <v>10455.14</v>
      </c>
      <c r="P1077" s="8" t="str">
        <f>_xlfn.XLOOKUP($A1077,Cleaned_Hospital_Details!$A:$A,Cleaned_Hospital_Details!D:D)</f>
        <v>Tier - 3</v>
      </c>
      <c r="Q1077" s="8" t="str">
        <f>_xlfn.XLOOKUP($A1077,Cleaned_Hospital_Details!$A:$A,Cleaned_Hospital_Details!E:E)</f>
        <v>Tier - 2</v>
      </c>
      <c r="R1077" s="8" t="str">
        <f>_xlfn.XLOOKUP($A1077,Cleaned_Hospital_Details!$A:$A,Cleaned_Hospital_Details!F:F)</f>
        <v>R1021</v>
      </c>
      <c r="S1077" s="15">
        <f>_xlfn.XLOOKUP($A1077,Cleaned_Hospital_Details!$A:$A,Cleaned_Hospital_Details!G:G)</f>
        <v>27975</v>
      </c>
      <c r="T1077" s="8">
        <f>_xlfn.XLOOKUP($A1077,Cleaned_Hospital_Details!$A:$A,Cleaned_Hospital_Details!H:H)</f>
        <v>46</v>
      </c>
      <c r="U1077" s="8" t="str">
        <f>_xlfn.XLOOKUP($A1077,Cleaned_Hospital_Details!$A:$A,Cleaned_Hospital_Details!I:I)</f>
        <v>Adult</v>
      </c>
      <c r="V1077" t="str">
        <f t="shared" si="16"/>
        <v>Devon Matthews</v>
      </c>
    </row>
    <row r="1078" spans="1:22" ht="15.6" x14ac:dyDescent="0.3">
      <c r="A1078" s="10" t="s">
        <v>1114</v>
      </c>
      <c r="B1078" s="8" t="str">
        <f>VLOOKUP(A1078,Cleaned_Customer_Names!A1077:D3412,2,0)</f>
        <v>Ms.</v>
      </c>
      <c r="C1078" s="8" t="str">
        <f>VLOOKUP(A1078,Cleaned_Customer_Names!A1077:D3412,3,0)</f>
        <v>Elena</v>
      </c>
      <c r="D1078" s="8" t="str">
        <f>VLOOKUP($A1078,Cleaned_Customer_Names!$A1077:$D3412,4,0)</f>
        <v>Massa-Musiak</v>
      </c>
      <c r="E1078" s="22">
        <f>VLOOKUP($A1078,Cleaned_Medical_Exam!$A1077:$J3412,2,0)</f>
        <v>23.14</v>
      </c>
      <c r="F1078" s="24">
        <f>VLOOKUP($A1078,Cleaned_Medical_Exam!$A1077:$J3412,3,0)</f>
        <v>4.1500000000000004</v>
      </c>
      <c r="G1078" s="20" t="str">
        <f>VLOOKUP($A1078,Cleaned_Medical_Exam!$A1077:$J3412,4,0)</f>
        <v>Yes</v>
      </c>
      <c r="H1078" s="20" t="str">
        <f>VLOOKUP($A1078,Cleaned_Medical_Exam!$A1077:$J3412,5,0)</f>
        <v>No</v>
      </c>
      <c r="I1078" s="20" t="str">
        <f>VLOOKUP($A1078,Cleaned_Medical_Exam!$A1077:$J3412,6,0)</f>
        <v>No</v>
      </c>
      <c r="J1078" s="48">
        <f>VLOOKUP($A1078,Cleaned_Medical_Exam!$A1077:$J3412,7,0)</f>
        <v>1</v>
      </c>
      <c r="K1078" s="8" t="str">
        <f>VLOOKUP($A1078,Cleaned_Medical_Exam!$A1077:$J3412,8,0)</f>
        <v>No</v>
      </c>
      <c r="L1078" s="20" t="str">
        <f>VLOOKUP($A1078,Cleaned_Medical_Exam!$A1077:$J3412,9,0)</f>
        <v>Healthy Weight</v>
      </c>
      <c r="M1078" s="20" t="str">
        <f>VLOOKUP($A1078,Cleaned_Medical_Exam!$A1077:$J3412,10,0)</f>
        <v>Normal</v>
      </c>
      <c r="N1078" s="48">
        <f>_xlfn.XLOOKUP(A1078,Cleaned_Hospital_Details!A:A,Cleaned_Hospital_Details!B:B)</f>
        <v>0</v>
      </c>
      <c r="O1078" s="49">
        <f>_xlfn.XLOOKUP($A1078,Cleaned_Hospital_Details!$A:$A,Cleaned_Hospital_Details!C:C)</f>
        <v>10455.1</v>
      </c>
      <c r="P1078" s="8" t="str">
        <f>_xlfn.XLOOKUP($A1078,Cleaned_Hospital_Details!$A:$A,Cleaned_Hospital_Details!D:D)</f>
        <v>Tier - 3</v>
      </c>
      <c r="Q1078" s="8" t="str">
        <f>_xlfn.XLOOKUP($A1078,Cleaned_Hospital_Details!$A:$A,Cleaned_Hospital_Details!E:E)</f>
        <v>Tier - 1</v>
      </c>
      <c r="R1078" s="8" t="str">
        <f>_xlfn.XLOOKUP($A1078,Cleaned_Hospital_Details!$A:$A,Cleaned_Hospital_Details!F:F)</f>
        <v>R1012</v>
      </c>
      <c r="S1078" s="15">
        <f>_xlfn.XLOOKUP($A1078,Cleaned_Hospital_Details!$A:$A,Cleaned_Hospital_Details!G:G)</f>
        <v>23664</v>
      </c>
      <c r="T1078" s="8">
        <f>_xlfn.XLOOKUP($A1078,Cleaned_Hospital_Details!$A:$A,Cleaned_Hospital_Details!H:H)</f>
        <v>58</v>
      </c>
      <c r="U1078" s="8" t="str">
        <f>_xlfn.XLOOKUP($A1078,Cleaned_Hospital_Details!$A:$A,Cleaned_Hospital_Details!I:I)</f>
        <v>Old</v>
      </c>
      <c r="V1078" t="str">
        <f t="shared" si="16"/>
        <v>Elena Massa-Musiak</v>
      </c>
    </row>
    <row r="1079" spans="1:22" ht="15.6" x14ac:dyDescent="0.3">
      <c r="A1079" s="10" t="s">
        <v>1115</v>
      </c>
      <c r="B1079" s="8" t="str">
        <f>VLOOKUP(A1079,Cleaned_Customer_Names!A1078:D3413,2,0)</f>
        <v>Mr.</v>
      </c>
      <c r="C1079" s="8" t="str">
        <f>VLOOKUP(A1079,Cleaned_Customer_Names!A1078:D3413,3,0)</f>
        <v>Chris</v>
      </c>
      <c r="D1079" s="8" t="str">
        <f>VLOOKUP($A1079,Cleaned_Customer_Names!$A1078:$D3413,4,0)</f>
        <v>Bailey</v>
      </c>
      <c r="E1079" s="22">
        <f>VLOOKUP($A1079,Cleaned_Medical_Exam!$A1078:$J3413,2,0)</f>
        <v>39.6</v>
      </c>
      <c r="F1079" s="24">
        <f>VLOOKUP($A1079,Cleaned_Medical_Exam!$A1078:$J3413,3,0)</f>
        <v>11.36</v>
      </c>
      <c r="G1079" s="20" t="str">
        <f>VLOOKUP($A1079,Cleaned_Medical_Exam!$A1078:$J3413,4,0)</f>
        <v>No</v>
      </c>
      <c r="H1079" s="20" t="str">
        <f>VLOOKUP($A1079,Cleaned_Medical_Exam!$A1078:$J3413,5,0)</f>
        <v>No</v>
      </c>
      <c r="I1079" s="20" t="str">
        <f>VLOOKUP($A1079,Cleaned_Medical_Exam!$A1078:$J3413,6,0)</f>
        <v>No</v>
      </c>
      <c r="J1079" s="48">
        <f>VLOOKUP($A1079,Cleaned_Medical_Exam!$A1078:$J3413,7,0)</f>
        <v>0</v>
      </c>
      <c r="K1079" s="8" t="str">
        <f>VLOOKUP($A1079,Cleaned_Medical_Exam!$A1078:$J3413,8,0)</f>
        <v>No</v>
      </c>
      <c r="L1079" s="20" t="str">
        <f>VLOOKUP($A1079,Cleaned_Medical_Exam!$A1078:$J3413,9,0)</f>
        <v>Obesity</v>
      </c>
      <c r="M1079" s="20" t="str">
        <f>VLOOKUP($A1079,Cleaned_Medical_Exam!$A1078:$J3413,10,0)</f>
        <v>Diabetes</v>
      </c>
      <c r="N1079" s="48">
        <f>_xlfn.XLOOKUP(A1079,Cleaned_Hospital_Details!A:A,Cleaned_Hospital_Details!B:B)</f>
        <v>1</v>
      </c>
      <c r="O1079" s="49">
        <f>_xlfn.XLOOKUP($A1079,Cleaned_Hospital_Details!$A:$A,Cleaned_Hospital_Details!C:C)</f>
        <v>10450.549999999999</v>
      </c>
      <c r="P1079" s="8" t="str">
        <f>_xlfn.XLOOKUP($A1079,Cleaned_Hospital_Details!$A:$A,Cleaned_Hospital_Details!D:D)</f>
        <v>Tier - 3</v>
      </c>
      <c r="Q1079" s="8" t="str">
        <f>_xlfn.XLOOKUP($A1079,Cleaned_Hospital_Details!$A:$A,Cleaned_Hospital_Details!E:E)</f>
        <v>Tier - 1</v>
      </c>
      <c r="R1079" s="8" t="str">
        <f>_xlfn.XLOOKUP($A1079,Cleaned_Hospital_Details!$A:$A,Cleaned_Hospital_Details!F:F)</f>
        <v>R1011</v>
      </c>
      <c r="S1079" s="15">
        <f>_xlfn.XLOOKUP($A1079,Cleaned_Hospital_Details!$A:$A,Cleaned_Hospital_Details!G:G)</f>
        <v>25150</v>
      </c>
      <c r="T1079" s="8">
        <f>_xlfn.XLOOKUP($A1079,Cleaned_Hospital_Details!$A:$A,Cleaned_Hospital_Details!H:H)</f>
        <v>54</v>
      </c>
      <c r="U1079" s="8" t="str">
        <f>_xlfn.XLOOKUP($A1079,Cleaned_Hospital_Details!$A:$A,Cleaned_Hospital_Details!I:I)</f>
        <v>Adult</v>
      </c>
      <c r="V1079" t="str">
        <f t="shared" si="16"/>
        <v>Chris Bailey</v>
      </c>
    </row>
    <row r="1080" spans="1:22" ht="15.6" x14ac:dyDescent="0.3">
      <c r="A1080" s="10" t="s">
        <v>1116</v>
      </c>
      <c r="B1080" s="8" t="str">
        <f>VLOOKUP(A1080,Cleaned_Customer_Names!A1079:D3414,2,0)</f>
        <v>Mr.</v>
      </c>
      <c r="C1080" s="8" t="str">
        <f>VLOOKUP(A1080,Cleaned_Customer_Names!A1079:D3414,3,0)</f>
        <v>Bert</v>
      </c>
      <c r="D1080" s="8" t="str">
        <f>VLOOKUP($A1080,Cleaned_Customer_Names!$A1079:$D3414,4,0)</f>
        <v>Jacoby</v>
      </c>
      <c r="E1080" s="22">
        <f>VLOOKUP($A1080,Cleaned_Medical_Exam!$A1079:$J3414,2,0)</f>
        <v>29.2</v>
      </c>
      <c r="F1080" s="24">
        <f>VLOOKUP($A1080,Cleaned_Medical_Exam!$A1079:$J3414,3,0)</f>
        <v>7.53</v>
      </c>
      <c r="G1080" s="20" t="str">
        <f>VLOOKUP($A1080,Cleaned_Medical_Exam!$A1079:$J3414,4,0)</f>
        <v>No</v>
      </c>
      <c r="H1080" s="20" t="str">
        <f>VLOOKUP($A1080,Cleaned_Medical_Exam!$A1079:$J3414,5,0)</f>
        <v>No</v>
      </c>
      <c r="I1080" s="20" t="str">
        <f>VLOOKUP($A1080,Cleaned_Medical_Exam!$A1079:$J3414,6,0)</f>
        <v>No</v>
      </c>
      <c r="J1080" s="48">
        <f>VLOOKUP($A1080,Cleaned_Medical_Exam!$A1079:$J3414,7,0)</f>
        <v>0</v>
      </c>
      <c r="K1080" s="8" t="str">
        <f>VLOOKUP($A1080,Cleaned_Medical_Exam!$A1079:$J3414,8,0)</f>
        <v>No</v>
      </c>
      <c r="L1080" s="20" t="str">
        <f>VLOOKUP($A1080,Cleaned_Medical_Exam!$A1079:$J3414,9,0)</f>
        <v>Overweight</v>
      </c>
      <c r="M1080" s="20" t="str">
        <f>VLOOKUP($A1080,Cleaned_Medical_Exam!$A1079:$J3414,10,0)</f>
        <v>Diabetes</v>
      </c>
      <c r="N1080" s="48">
        <f>_xlfn.XLOOKUP(A1080,Cleaned_Hospital_Details!A:A,Cleaned_Hospital_Details!B:B)</f>
        <v>1</v>
      </c>
      <c r="O1080" s="49">
        <f>_xlfn.XLOOKUP($A1080,Cleaned_Hospital_Details!$A:$A,Cleaned_Hospital_Details!C:C)</f>
        <v>10436.1</v>
      </c>
      <c r="P1080" s="8" t="str">
        <f>_xlfn.XLOOKUP($A1080,Cleaned_Hospital_Details!$A:$A,Cleaned_Hospital_Details!D:D)</f>
        <v>Tier - 3</v>
      </c>
      <c r="Q1080" s="8" t="str">
        <f>_xlfn.XLOOKUP($A1080,Cleaned_Hospital_Details!$A:$A,Cleaned_Hospital_Details!E:E)</f>
        <v>Tier - 3</v>
      </c>
      <c r="R1080" s="8" t="str">
        <f>_xlfn.XLOOKUP($A1080,Cleaned_Hospital_Details!$A:$A,Cleaned_Hospital_Details!F:F)</f>
        <v>R1011</v>
      </c>
      <c r="S1080" s="15">
        <f>_xlfn.XLOOKUP($A1080,Cleaned_Hospital_Details!$A:$A,Cleaned_Hospital_Details!G:G)</f>
        <v>25079</v>
      </c>
      <c r="T1080" s="8">
        <f>_xlfn.XLOOKUP($A1080,Cleaned_Hospital_Details!$A:$A,Cleaned_Hospital_Details!H:H)</f>
        <v>54</v>
      </c>
      <c r="U1080" s="8" t="str">
        <f>_xlfn.XLOOKUP($A1080,Cleaned_Hospital_Details!$A:$A,Cleaned_Hospital_Details!I:I)</f>
        <v>Adult</v>
      </c>
      <c r="V1080" t="str">
        <f t="shared" si="16"/>
        <v>Bert Jacoby</v>
      </c>
    </row>
    <row r="1081" spans="1:22" ht="15.6" x14ac:dyDescent="0.3">
      <c r="A1081" s="10" t="s">
        <v>1117</v>
      </c>
      <c r="B1081" s="8" t="str">
        <f>VLOOKUP(A1081,Cleaned_Customer_Names!A1080:D3415,2,0)</f>
        <v>Mr.</v>
      </c>
      <c r="C1081" s="8" t="str">
        <f>VLOOKUP(A1081,Cleaned_Customer_Names!A1080:D3415,3,0)</f>
        <v>John</v>
      </c>
      <c r="D1081" s="8" t="str">
        <f>VLOOKUP($A1081,Cleaned_Customer_Names!$A1080:$D3415,4,0)</f>
        <v>Crimmings</v>
      </c>
      <c r="E1081" s="22">
        <f>VLOOKUP($A1081,Cleaned_Medical_Exam!$A1080:$J3415,2,0)</f>
        <v>32.774999999999999</v>
      </c>
      <c r="F1081" s="24">
        <f>VLOOKUP($A1081,Cleaned_Medical_Exam!$A1080:$J3415,3,0)</f>
        <v>7.95</v>
      </c>
      <c r="G1081" s="20" t="str">
        <f>VLOOKUP($A1081,Cleaned_Medical_Exam!$A1080:$J3415,4,0)</f>
        <v>No</v>
      </c>
      <c r="H1081" s="20" t="str">
        <f>VLOOKUP($A1081,Cleaned_Medical_Exam!$A1080:$J3415,5,0)</f>
        <v>No</v>
      </c>
      <c r="I1081" s="20" t="str">
        <f>VLOOKUP($A1081,Cleaned_Medical_Exam!$A1080:$J3415,6,0)</f>
        <v>No</v>
      </c>
      <c r="J1081" s="48">
        <f>VLOOKUP($A1081,Cleaned_Medical_Exam!$A1080:$J3415,7,0)</f>
        <v>0</v>
      </c>
      <c r="K1081" s="8" t="str">
        <f>VLOOKUP($A1081,Cleaned_Medical_Exam!$A1080:$J3415,8,0)</f>
        <v>No</v>
      </c>
      <c r="L1081" s="20" t="str">
        <f>VLOOKUP($A1081,Cleaned_Medical_Exam!$A1080:$J3415,9,0)</f>
        <v>Obesity</v>
      </c>
      <c r="M1081" s="20" t="str">
        <f>VLOOKUP($A1081,Cleaned_Medical_Exam!$A1080:$J3415,10,0)</f>
        <v>Diabetes</v>
      </c>
      <c r="N1081" s="48">
        <f>_xlfn.XLOOKUP(A1081,Cleaned_Hospital_Details!A:A,Cleaned_Hospital_Details!B:B)</f>
        <v>0</v>
      </c>
      <c r="O1081" s="49">
        <f>_xlfn.XLOOKUP($A1081,Cleaned_Hospital_Details!$A:$A,Cleaned_Hospital_Details!C:C)</f>
        <v>10435.07</v>
      </c>
      <c r="P1081" s="8" t="str">
        <f>_xlfn.XLOOKUP($A1081,Cleaned_Hospital_Details!$A:$A,Cleaned_Hospital_Details!D:D)</f>
        <v>Tier - 3</v>
      </c>
      <c r="Q1081" s="8" t="str">
        <f>_xlfn.XLOOKUP($A1081,Cleaned_Hospital_Details!$A:$A,Cleaned_Hospital_Details!E:E)</f>
        <v>Tier - 1</v>
      </c>
      <c r="R1081" s="8" t="str">
        <f>_xlfn.XLOOKUP($A1081,Cleaned_Hospital_Details!$A:$A,Cleaned_Hospital_Details!F:F)</f>
        <v>R1016</v>
      </c>
      <c r="S1081" s="15">
        <f>_xlfn.XLOOKUP($A1081,Cleaned_Hospital_Details!$A:$A,Cleaned_Hospital_Details!G:G)</f>
        <v>25073</v>
      </c>
      <c r="T1081" s="8">
        <f>_xlfn.XLOOKUP($A1081,Cleaned_Hospital_Details!$A:$A,Cleaned_Hospital_Details!H:H)</f>
        <v>54</v>
      </c>
      <c r="U1081" s="8" t="str">
        <f>_xlfn.XLOOKUP($A1081,Cleaned_Hospital_Details!$A:$A,Cleaned_Hospital_Details!I:I)</f>
        <v>Adult</v>
      </c>
      <c r="V1081" t="str">
        <f t="shared" si="16"/>
        <v>John Crimmings</v>
      </c>
    </row>
    <row r="1082" spans="1:22" ht="15.6" x14ac:dyDescent="0.3">
      <c r="A1082" s="10" t="s">
        <v>1118</v>
      </c>
      <c r="B1082" s="8" t="str">
        <f>VLOOKUP(A1082,Cleaned_Customer_Names!A1081:D3416,2,0)</f>
        <v>Mr.</v>
      </c>
      <c r="C1082" s="8" t="str">
        <f>VLOOKUP(A1082,Cleaned_Customer_Names!A1081:D3416,3,0)</f>
        <v>Daniel</v>
      </c>
      <c r="D1082" s="8" t="str">
        <f>VLOOKUP($A1082,Cleaned_Customer_Names!$A1081:$D3416,4,0)</f>
        <v>Crane</v>
      </c>
      <c r="E1082" s="22">
        <f>VLOOKUP($A1082,Cleaned_Medical_Exam!$A1081:$J3416,2,0)</f>
        <v>24.035</v>
      </c>
      <c r="F1082" s="24">
        <f>VLOOKUP($A1082,Cleaned_Medical_Exam!$A1081:$J3416,3,0)</f>
        <v>8.5</v>
      </c>
      <c r="G1082" s="20" t="str">
        <f>VLOOKUP($A1082,Cleaned_Medical_Exam!$A1081:$J3416,4,0)</f>
        <v>No</v>
      </c>
      <c r="H1082" s="20" t="str">
        <f>VLOOKUP($A1082,Cleaned_Medical_Exam!$A1081:$J3416,5,0)</f>
        <v>No</v>
      </c>
      <c r="I1082" s="20" t="str">
        <f>VLOOKUP($A1082,Cleaned_Medical_Exam!$A1081:$J3416,6,0)</f>
        <v>No</v>
      </c>
      <c r="J1082" s="48">
        <f>VLOOKUP($A1082,Cleaned_Medical_Exam!$A1081:$J3416,7,0)</f>
        <v>0</v>
      </c>
      <c r="K1082" s="8" t="str">
        <f>VLOOKUP($A1082,Cleaned_Medical_Exam!$A1081:$J3416,8,0)</f>
        <v>No</v>
      </c>
      <c r="L1082" s="20" t="str">
        <f>VLOOKUP($A1082,Cleaned_Medical_Exam!$A1081:$J3416,9,0)</f>
        <v>Healthy Weight</v>
      </c>
      <c r="M1082" s="20" t="str">
        <f>VLOOKUP($A1082,Cleaned_Medical_Exam!$A1081:$J3416,10,0)</f>
        <v>Diabetes</v>
      </c>
      <c r="N1082" s="48">
        <f>_xlfn.XLOOKUP(A1082,Cleaned_Hospital_Details!A:A,Cleaned_Hospital_Details!B:B)</f>
        <v>0</v>
      </c>
      <c r="O1082" s="49">
        <f>_xlfn.XLOOKUP($A1082,Cleaned_Hospital_Details!$A:$A,Cleaned_Hospital_Details!C:C)</f>
        <v>10422.92</v>
      </c>
      <c r="P1082" s="8" t="str">
        <f>_xlfn.XLOOKUP($A1082,Cleaned_Hospital_Details!$A:$A,Cleaned_Hospital_Details!D:D)</f>
        <v>Tier - 3</v>
      </c>
      <c r="Q1082" s="8" t="str">
        <f>_xlfn.XLOOKUP($A1082,Cleaned_Hospital_Details!$A:$A,Cleaned_Hospital_Details!E:E)</f>
        <v>Tier - 1</v>
      </c>
      <c r="R1082" s="8" t="str">
        <f>_xlfn.XLOOKUP($A1082,Cleaned_Hospital_Details!$A:$A,Cleaned_Hospital_Details!F:F)</f>
        <v>R1017</v>
      </c>
      <c r="S1082" s="15">
        <f>_xlfn.XLOOKUP($A1082,Cleaned_Hospital_Details!$A:$A,Cleaned_Hospital_Details!G:G)</f>
        <v>25199</v>
      </c>
      <c r="T1082" s="8">
        <f>_xlfn.XLOOKUP($A1082,Cleaned_Hospital_Details!$A:$A,Cleaned_Hospital_Details!H:H)</f>
        <v>54</v>
      </c>
      <c r="U1082" s="8" t="str">
        <f>_xlfn.XLOOKUP($A1082,Cleaned_Hospital_Details!$A:$A,Cleaned_Hospital_Details!I:I)</f>
        <v>Adult</v>
      </c>
      <c r="V1082" t="str">
        <f t="shared" si="16"/>
        <v>Daniel Crane</v>
      </c>
    </row>
    <row r="1083" spans="1:22" ht="15.6" x14ac:dyDescent="0.3">
      <c r="A1083" s="10" t="s">
        <v>1119</v>
      </c>
      <c r="B1083" s="8" t="str">
        <f>VLOOKUP(A1083,Cleaned_Customer_Names!A1082:D3417,2,0)</f>
        <v>Mrs.</v>
      </c>
      <c r="C1083" s="8" t="str">
        <f>VLOOKUP(A1083,Cleaned_Customer_Names!A1082:D3417,3,0)</f>
        <v>Lisa</v>
      </c>
      <c r="D1083" s="8" t="str">
        <f>VLOOKUP($A1083,Cleaned_Customer_Names!$A1082:$D3417,4,0)</f>
        <v>Swartzfager</v>
      </c>
      <c r="E1083" s="22">
        <f>VLOOKUP($A1083,Cleaned_Medical_Exam!$A1082:$J3417,2,0)</f>
        <v>30.55</v>
      </c>
      <c r="F1083" s="24">
        <f>VLOOKUP($A1083,Cleaned_Medical_Exam!$A1082:$J3417,3,0)</f>
        <v>5.89</v>
      </c>
      <c r="G1083" s="20" t="str">
        <f>VLOOKUP($A1083,Cleaned_Medical_Exam!$A1082:$J3417,4,0)</f>
        <v>No</v>
      </c>
      <c r="H1083" s="20" t="str">
        <f>VLOOKUP($A1083,Cleaned_Medical_Exam!$A1082:$J3417,5,0)</f>
        <v>No</v>
      </c>
      <c r="I1083" s="20" t="str">
        <f>VLOOKUP($A1083,Cleaned_Medical_Exam!$A1082:$J3417,6,0)</f>
        <v>Yes</v>
      </c>
      <c r="J1083" s="48">
        <f>VLOOKUP($A1083,Cleaned_Medical_Exam!$A1082:$J3417,7,0)</f>
        <v>1</v>
      </c>
      <c r="K1083" s="8" t="str">
        <f>VLOOKUP($A1083,Cleaned_Medical_Exam!$A1082:$J3417,8,0)</f>
        <v>No</v>
      </c>
      <c r="L1083" s="20" t="str">
        <f>VLOOKUP($A1083,Cleaned_Medical_Exam!$A1082:$J3417,9,0)</f>
        <v>Obesity</v>
      </c>
      <c r="M1083" s="20" t="str">
        <f>VLOOKUP($A1083,Cleaned_Medical_Exam!$A1082:$J3417,10,0)</f>
        <v>Prediabetes</v>
      </c>
      <c r="N1083" s="48">
        <f>_xlfn.XLOOKUP(A1083,Cleaned_Hospital_Details!A:A,Cleaned_Hospital_Details!B:B)</f>
        <v>2</v>
      </c>
      <c r="O1083" s="49">
        <f>_xlfn.XLOOKUP($A1083,Cleaned_Hospital_Details!$A:$A,Cleaned_Hospital_Details!C:C)</f>
        <v>10419.65</v>
      </c>
      <c r="P1083" s="8" t="str">
        <f>_xlfn.XLOOKUP($A1083,Cleaned_Hospital_Details!$A:$A,Cleaned_Hospital_Details!D:D)</f>
        <v>Tier - 3</v>
      </c>
      <c r="Q1083" s="8" t="str">
        <f>_xlfn.XLOOKUP($A1083,Cleaned_Hospital_Details!$A:$A,Cleaned_Hospital_Details!E:E)</f>
        <v>Tier - 2</v>
      </c>
      <c r="R1083" s="8" t="str">
        <f>_xlfn.XLOOKUP($A1083,Cleaned_Hospital_Details!$A:$A,Cleaned_Hospital_Details!F:F)</f>
        <v>R1025</v>
      </c>
      <c r="S1083" s="15">
        <f>_xlfn.XLOOKUP($A1083,Cleaned_Hospital_Details!$A:$A,Cleaned_Hospital_Details!G:G)</f>
        <v>29184</v>
      </c>
      <c r="T1083" s="8">
        <f>_xlfn.XLOOKUP($A1083,Cleaned_Hospital_Details!$A:$A,Cleaned_Hospital_Details!H:H)</f>
        <v>43</v>
      </c>
      <c r="U1083" s="8" t="str">
        <f>_xlfn.XLOOKUP($A1083,Cleaned_Hospital_Details!$A:$A,Cleaned_Hospital_Details!I:I)</f>
        <v>Adult</v>
      </c>
      <c r="V1083" t="str">
        <f t="shared" si="16"/>
        <v>Lisa Swartzfager</v>
      </c>
    </row>
    <row r="1084" spans="1:22" ht="15.6" x14ac:dyDescent="0.3">
      <c r="A1084" s="10" t="s">
        <v>1120</v>
      </c>
      <c r="B1084" s="8" t="str">
        <f>VLOOKUP(A1084,Cleaned_Customer_Names!A1083:D3418,2,0)</f>
        <v>Mrs.</v>
      </c>
      <c r="C1084" s="8" t="str">
        <f>VLOOKUP(A1084,Cleaned_Customer_Names!A1083:D3418,3,0)</f>
        <v>Kristine</v>
      </c>
      <c r="D1084" s="8" t="str">
        <f>VLOOKUP($A1084,Cleaned_Customer_Names!$A1083:$D3418,4,0)</f>
        <v>Clevenger</v>
      </c>
      <c r="E1084" s="22">
        <f>VLOOKUP($A1084,Cleaned_Medical_Exam!$A1083:$J3418,2,0)</f>
        <v>28.81</v>
      </c>
      <c r="F1084" s="24">
        <f>VLOOKUP($A1084,Cleaned_Medical_Exam!$A1083:$J3418,3,0)</f>
        <v>8.76</v>
      </c>
      <c r="G1084" s="20" t="str">
        <f>VLOOKUP($A1084,Cleaned_Medical_Exam!$A1083:$J3418,4,0)</f>
        <v>No</v>
      </c>
      <c r="H1084" s="20" t="str">
        <f>VLOOKUP($A1084,Cleaned_Medical_Exam!$A1083:$J3418,5,0)</f>
        <v>No</v>
      </c>
      <c r="I1084" s="20" t="str">
        <f>VLOOKUP($A1084,Cleaned_Medical_Exam!$A1083:$J3418,6,0)</f>
        <v>No</v>
      </c>
      <c r="J1084" s="48">
        <f>VLOOKUP($A1084,Cleaned_Medical_Exam!$A1083:$J3418,7,0)</f>
        <v>2</v>
      </c>
      <c r="K1084" s="8" t="str">
        <f>VLOOKUP($A1084,Cleaned_Medical_Exam!$A1083:$J3418,8,0)</f>
        <v>No</v>
      </c>
      <c r="L1084" s="20" t="str">
        <f>VLOOKUP($A1084,Cleaned_Medical_Exam!$A1083:$J3418,9,0)</f>
        <v>Overweight</v>
      </c>
      <c r="M1084" s="20" t="str">
        <f>VLOOKUP($A1084,Cleaned_Medical_Exam!$A1083:$J3418,10,0)</f>
        <v>Diabetes</v>
      </c>
      <c r="N1084" s="48">
        <f>_xlfn.XLOOKUP(A1084,Cleaned_Hospital_Details!A:A,Cleaned_Hospital_Details!B:B)</f>
        <v>0</v>
      </c>
      <c r="O1084" s="49">
        <f>_xlfn.XLOOKUP($A1084,Cleaned_Hospital_Details!$A:$A,Cleaned_Hospital_Details!C:C)</f>
        <v>10419.59</v>
      </c>
      <c r="P1084" s="8" t="str">
        <f>_xlfn.XLOOKUP($A1084,Cleaned_Hospital_Details!$A:$A,Cleaned_Hospital_Details!D:D)</f>
        <v>Tier - 3</v>
      </c>
      <c r="Q1084" s="8" t="str">
        <f>_xlfn.XLOOKUP($A1084,Cleaned_Hospital_Details!$A:$A,Cleaned_Hospital_Details!E:E)</f>
        <v>Tier - 2</v>
      </c>
      <c r="R1084" s="8" t="str">
        <f>_xlfn.XLOOKUP($A1084,Cleaned_Hospital_Details!$A:$A,Cleaned_Hospital_Details!F:F)</f>
        <v>R1025</v>
      </c>
      <c r="S1084" s="15">
        <f>_xlfn.XLOOKUP($A1084,Cleaned_Hospital_Details!$A:$A,Cleaned_Hospital_Details!G:G)</f>
        <v>26948</v>
      </c>
      <c r="T1084" s="8">
        <f>_xlfn.XLOOKUP($A1084,Cleaned_Hospital_Details!$A:$A,Cleaned_Hospital_Details!H:H)</f>
        <v>49</v>
      </c>
      <c r="U1084" s="8" t="str">
        <f>_xlfn.XLOOKUP($A1084,Cleaned_Hospital_Details!$A:$A,Cleaned_Hospital_Details!I:I)</f>
        <v>Adult</v>
      </c>
      <c r="V1084" t="str">
        <f t="shared" si="16"/>
        <v>Kristine Clevenger</v>
      </c>
    </row>
    <row r="1085" spans="1:22" ht="15.6" x14ac:dyDescent="0.3">
      <c r="A1085" s="10" t="s">
        <v>1121</v>
      </c>
      <c r="B1085" s="8" t="str">
        <f>VLOOKUP(A1085,Cleaned_Customer_Names!A1084:D3419,2,0)</f>
        <v>Mr.</v>
      </c>
      <c r="C1085" s="8" t="str">
        <f>VLOOKUP(A1085,Cleaned_Customer_Names!A1084:D3419,3,0)</f>
        <v>Paul</v>
      </c>
      <c r="D1085" s="8" t="str">
        <f>VLOOKUP($A1085,Cleaned_Customer_Names!$A1084:$D3419,4,0)</f>
        <v>Reichardt</v>
      </c>
      <c r="E1085" s="22">
        <f>VLOOKUP($A1085,Cleaned_Medical_Exam!$A1084:$J3419,2,0)</f>
        <v>31.66</v>
      </c>
      <c r="F1085" s="24">
        <f>VLOOKUP($A1085,Cleaned_Medical_Exam!$A1084:$J3419,3,0)</f>
        <v>4.1100000000000003</v>
      </c>
      <c r="G1085" s="20" t="str">
        <f>VLOOKUP($A1085,Cleaned_Medical_Exam!$A1084:$J3419,4,0)</f>
        <v>No</v>
      </c>
      <c r="H1085" s="20" t="str">
        <f>VLOOKUP($A1085,Cleaned_Medical_Exam!$A1084:$J3419,5,0)</f>
        <v>No</v>
      </c>
      <c r="I1085" s="20" t="str">
        <f>VLOOKUP($A1085,Cleaned_Medical_Exam!$A1084:$J3419,6,0)</f>
        <v>No</v>
      </c>
      <c r="J1085" s="48">
        <f>VLOOKUP($A1085,Cleaned_Medical_Exam!$A1084:$J3419,7,0)</f>
        <v>0</v>
      </c>
      <c r="K1085" s="8" t="str">
        <f>VLOOKUP($A1085,Cleaned_Medical_Exam!$A1084:$J3419,8,0)</f>
        <v>No</v>
      </c>
      <c r="L1085" s="20" t="str">
        <f>VLOOKUP($A1085,Cleaned_Medical_Exam!$A1084:$J3419,9,0)</f>
        <v>Obesity</v>
      </c>
      <c r="M1085" s="20" t="str">
        <f>VLOOKUP($A1085,Cleaned_Medical_Exam!$A1084:$J3419,10,0)</f>
        <v>Normal</v>
      </c>
      <c r="N1085" s="48">
        <f>_xlfn.XLOOKUP(A1085,Cleaned_Hospital_Details!A:A,Cleaned_Hospital_Details!B:B)</f>
        <v>2</v>
      </c>
      <c r="O1085" s="49">
        <f>_xlfn.XLOOKUP($A1085,Cleaned_Hospital_Details!$A:$A,Cleaned_Hospital_Details!C:C)</f>
        <v>10407.98</v>
      </c>
      <c r="P1085" s="8" t="str">
        <f>_xlfn.XLOOKUP($A1085,Cleaned_Hospital_Details!$A:$A,Cleaned_Hospital_Details!D:D)</f>
        <v>Tier - 3</v>
      </c>
      <c r="Q1085" s="8" t="str">
        <f>_xlfn.XLOOKUP($A1085,Cleaned_Hospital_Details!$A:$A,Cleaned_Hospital_Details!E:E)</f>
        <v>Tier - 1</v>
      </c>
      <c r="R1085" s="8" t="str">
        <f>_xlfn.XLOOKUP($A1085,Cleaned_Hospital_Details!$A:$A,Cleaned_Hospital_Details!F:F)</f>
        <v>R1021</v>
      </c>
      <c r="S1085" s="15">
        <f>_xlfn.XLOOKUP($A1085,Cleaned_Hospital_Details!$A:$A,Cleaned_Hospital_Details!G:G)</f>
        <v>29518</v>
      </c>
      <c r="T1085" s="8">
        <f>_xlfn.XLOOKUP($A1085,Cleaned_Hospital_Details!$A:$A,Cleaned_Hospital_Details!H:H)</f>
        <v>42</v>
      </c>
      <c r="U1085" s="8" t="str">
        <f>_xlfn.XLOOKUP($A1085,Cleaned_Hospital_Details!$A:$A,Cleaned_Hospital_Details!I:I)</f>
        <v>Adult</v>
      </c>
      <c r="V1085" t="str">
        <f t="shared" si="16"/>
        <v>Paul Reichardt</v>
      </c>
    </row>
    <row r="1086" spans="1:22" ht="15.6" x14ac:dyDescent="0.3">
      <c r="A1086" s="10" t="s">
        <v>1122</v>
      </c>
      <c r="B1086" s="8" t="str">
        <f>VLOOKUP(A1086,Cleaned_Customer_Names!A1085:D3420,2,0)</f>
        <v>Mr.</v>
      </c>
      <c r="C1086" s="8" t="str">
        <f>VLOOKUP(A1086,Cleaned_Customer_Names!A1085:D3420,3,0)</f>
        <v>Bryan</v>
      </c>
      <c r="D1086" s="8" t="str">
        <f>VLOOKUP($A1086,Cleaned_Customer_Names!$A1085:$D3420,4,0)</f>
        <v>Morton</v>
      </c>
      <c r="E1086" s="22">
        <f>VLOOKUP($A1086,Cleaned_Medical_Exam!$A1085:$J3420,2,0)</f>
        <v>28.215</v>
      </c>
      <c r="F1086" s="24">
        <f>VLOOKUP($A1086,Cleaned_Medical_Exam!$A1085:$J3420,3,0)</f>
        <v>7.56</v>
      </c>
      <c r="G1086" s="20" t="str">
        <f>VLOOKUP($A1086,Cleaned_Medical_Exam!$A1085:$J3420,4,0)</f>
        <v>Yes</v>
      </c>
      <c r="H1086" s="20" t="str">
        <f>VLOOKUP($A1086,Cleaned_Medical_Exam!$A1085:$J3420,5,0)</f>
        <v>No</v>
      </c>
      <c r="I1086" s="20" t="str">
        <f>VLOOKUP($A1086,Cleaned_Medical_Exam!$A1085:$J3420,6,0)</f>
        <v>No</v>
      </c>
      <c r="J1086" s="48">
        <f>VLOOKUP($A1086,Cleaned_Medical_Exam!$A1085:$J3420,7,0)</f>
        <v>1</v>
      </c>
      <c r="K1086" s="8" t="str">
        <f>VLOOKUP($A1086,Cleaned_Medical_Exam!$A1085:$J3420,8,0)</f>
        <v>No</v>
      </c>
      <c r="L1086" s="20" t="str">
        <f>VLOOKUP($A1086,Cleaned_Medical_Exam!$A1085:$J3420,9,0)</f>
        <v>Overweight</v>
      </c>
      <c r="M1086" s="20" t="str">
        <f>VLOOKUP($A1086,Cleaned_Medical_Exam!$A1085:$J3420,10,0)</f>
        <v>Diabetes</v>
      </c>
      <c r="N1086" s="48">
        <f>_xlfn.XLOOKUP(A1086,Cleaned_Hospital_Details!A:A,Cleaned_Hospital_Details!B:B)</f>
        <v>4</v>
      </c>
      <c r="O1086" s="49">
        <f>_xlfn.XLOOKUP($A1086,Cleaned_Hospital_Details!$A:$A,Cleaned_Hospital_Details!C:C)</f>
        <v>10407.09</v>
      </c>
      <c r="P1086" s="8" t="str">
        <f>_xlfn.XLOOKUP($A1086,Cleaned_Hospital_Details!$A:$A,Cleaned_Hospital_Details!D:D)</f>
        <v>Tier - 3</v>
      </c>
      <c r="Q1086" s="8" t="str">
        <f>_xlfn.XLOOKUP($A1086,Cleaned_Hospital_Details!$A:$A,Cleaned_Hospital_Details!E:E)</f>
        <v>Tier - 1</v>
      </c>
      <c r="R1086" s="8" t="str">
        <f>_xlfn.XLOOKUP($A1086,Cleaned_Hospital_Details!$A:$A,Cleaned_Hospital_Details!F:F)</f>
        <v>R1015</v>
      </c>
      <c r="S1086" s="15">
        <f>_xlfn.XLOOKUP($A1086,Cleaned_Hospital_Details!$A:$A,Cleaned_Hospital_Details!G:G)</f>
        <v>27550</v>
      </c>
      <c r="T1086" s="8">
        <f>_xlfn.XLOOKUP($A1086,Cleaned_Hospital_Details!$A:$A,Cleaned_Hospital_Details!H:H)</f>
        <v>48</v>
      </c>
      <c r="U1086" s="8" t="str">
        <f>_xlfn.XLOOKUP($A1086,Cleaned_Hospital_Details!$A:$A,Cleaned_Hospital_Details!I:I)</f>
        <v>Adult</v>
      </c>
      <c r="V1086" t="str">
        <f t="shared" si="16"/>
        <v>Bryan Morton</v>
      </c>
    </row>
    <row r="1087" spans="1:22" ht="15.6" x14ac:dyDescent="0.3">
      <c r="A1087" s="10" t="s">
        <v>1123</v>
      </c>
      <c r="B1087" s="8" t="str">
        <f>VLOOKUP(A1087,Cleaned_Customer_Names!A1086:D3421,2,0)</f>
        <v>Mr.</v>
      </c>
      <c r="C1087" s="8" t="str">
        <f>VLOOKUP(A1087,Cleaned_Customer_Names!A1086:D3421,3,0)</f>
        <v>Chris</v>
      </c>
      <c r="D1087" s="8" t="str">
        <f>VLOOKUP($A1087,Cleaned_Customer_Names!$A1086:$D3421,4,0)</f>
        <v>Sunstrum</v>
      </c>
      <c r="E1087" s="22">
        <f>VLOOKUP($A1087,Cleaned_Medical_Exam!$A1086:$J3421,2,0)</f>
        <v>26.12</v>
      </c>
      <c r="F1087" s="24">
        <f>VLOOKUP($A1087,Cleaned_Medical_Exam!$A1086:$J3421,3,0)</f>
        <v>4.17</v>
      </c>
      <c r="G1087" s="20" t="str">
        <f>VLOOKUP($A1087,Cleaned_Medical_Exam!$A1086:$J3421,4,0)</f>
        <v>Yes</v>
      </c>
      <c r="H1087" s="20" t="str">
        <f>VLOOKUP($A1087,Cleaned_Medical_Exam!$A1086:$J3421,5,0)</f>
        <v>No</v>
      </c>
      <c r="I1087" s="20" t="str">
        <f>VLOOKUP($A1087,Cleaned_Medical_Exam!$A1086:$J3421,6,0)</f>
        <v>Yes</v>
      </c>
      <c r="J1087" s="48">
        <f>VLOOKUP($A1087,Cleaned_Medical_Exam!$A1086:$J3421,7,0)</f>
        <v>1</v>
      </c>
      <c r="K1087" s="8" t="str">
        <f>VLOOKUP($A1087,Cleaned_Medical_Exam!$A1086:$J3421,8,0)</f>
        <v>No</v>
      </c>
      <c r="L1087" s="20" t="str">
        <f>VLOOKUP($A1087,Cleaned_Medical_Exam!$A1086:$J3421,9,0)</f>
        <v>Overweight</v>
      </c>
      <c r="M1087" s="20" t="str">
        <f>VLOOKUP($A1087,Cleaned_Medical_Exam!$A1086:$J3421,10,0)</f>
        <v>Normal</v>
      </c>
      <c r="N1087" s="48">
        <f>_xlfn.XLOOKUP(A1087,Cleaned_Hospital_Details!A:A,Cleaned_Hospital_Details!B:B)</f>
        <v>0</v>
      </c>
      <c r="O1087" s="49">
        <f>_xlfn.XLOOKUP($A1087,Cleaned_Hospital_Details!$A:$A,Cleaned_Hospital_Details!C:C)</f>
        <v>10403.27</v>
      </c>
      <c r="P1087" s="8" t="str">
        <f>_xlfn.XLOOKUP($A1087,Cleaned_Hospital_Details!$A:$A,Cleaned_Hospital_Details!D:D)</f>
        <v>Tier - 3</v>
      </c>
      <c r="Q1087" s="8" t="str">
        <f>_xlfn.XLOOKUP($A1087,Cleaned_Hospital_Details!$A:$A,Cleaned_Hospital_Details!E:E)</f>
        <v>Tier - 2</v>
      </c>
      <c r="R1087" s="8" t="str">
        <f>_xlfn.XLOOKUP($A1087,Cleaned_Hospital_Details!$A:$A,Cleaned_Hospital_Details!F:F)</f>
        <v>R1020</v>
      </c>
      <c r="S1087" s="15">
        <f>_xlfn.XLOOKUP($A1087,Cleaned_Hospital_Details!$A:$A,Cleaned_Hospital_Details!G:G)</f>
        <v>25391</v>
      </c>
      <c r="T1087" s="8">
        <f>_xlfn.XLOOKUP($A1087,Cleaned_Hospital_Details!$A:$A,Cleaned_Hospital_Details!H:H)</f>
        <v>53</v>
      </c>
      <c r="U1087" s="8" t="str">
        <f>_xlfn.XLOOKUP($A1087,Cleaned_Hospital_Details!$A:$A,Cleaned_Hospital_Details!I:I)</f>
        <v>Adult</v>
      </c>
      <c r="V1087" t="str">
        <f t="shared" si="16"/>
        <v>Chris Sunstrum</v>
      </c>
    </row>
    <row r="1088" spans="1:22" ht="15.6" x14ac:dyDescent="0.3">
      <c r="A1088" s="10" t="s">
        <v>1124</v>
      </c>
      <c r="B1088" s="8" t="str">
        <f>VLOOKUP(A1088,Cleaned_Customer_Names!A1087:D3422,2,0)</f>
        <v>Ms.</v>
      </c>
      <c r="C1088" s="8" t="str">
        <f>VLOOKUP(A1088,Cleaned_Customer_Names!A1087:D3422,3,0)</f>
        <v>Milah</v>
      </c>
      <c r="D1088" s="8" t="str">
        <f>VLOOKUP($A1088,Cleaned_Customer_Names!$A1087:$D3422,4,0)</f>
        <v>Frownfelter</v>
      </c>
      <c r="E1088" s="22">
        <f>VLOOKUP($A1088,Cleaned_Medical_Exam!$A1087:$J3422,2,0)</f>
        <v>36.630000000000003</v>
      </c>
      <c r="F1088" s="24">
        <f>VLOOKUP($A1088,Cleaned_Medical_Exam!$A1087:$J3422,3,0)</f>
        <v>11.42</v>
      </c>
      <c r="G1088" s="20" t="str">
        <f>VLOOKUP($A1088,Cleaned_Medical_Exam!$A1087:$J3422,4,0)</f>
        <v>No</v>
      </c>
      <c r="H1088" s="20" t="str">
        <f>VLOOKUP($A1088,Cleaned_Medical_Exam!$A1087:$J3422,5,0)</f>
        <v>No</v>
      </c>
      <c r="I1088" s="20" t="str">
        <f>VLOOKUP($A1088,Cleaned_Medical_Exam!$A1087:$J3422,6,0)</f>
        <v>No</v>
      </c>
      <c r="J1088" s="48">
        <f>VLOOKUP($A1088,Cleaned_Medical_Exam!$A1087:$J3422,7,0)</f>
        <v>2</v>
      </c>
      <c r="K1088" s="8" t="str">
        <f>VLOOKUP($A1088,Cleaned_Medical_Exam!$A1087:$J3422,8,0)</f>
        <v>No</v>
      </c>
      <c r="L1088" s="20" t="str">
        <f>VLOOKUP($A1088,Cleaned_Medical_Exam!$A1087:$J3422,9,0)</f>
        <v>Obesity</v>
      </c>
      <c r="M1088" s="20" t="str">
        <f>VLOOKUP($A1088,Cleaned_Medical_Exam!$A1087:$J3422,10,0)</f>
        <v>Diabetes</v>
      </c>
      <c r="N1088" s="48">
        <f>_xlfn.XLOOKUP(A1088,Cleaned_Hospital_Details!A:A,Cleaned_Hospital_Details!B:B)</f>
        <v>3</v>
      </c>
      <c r="O1088" s="49">
        <f>_xlfn.XLOOKUP($A1088,Cleaned_Hospital_Details!$A:$A,Cleaned_Hospital_Details!C:C)</f>
        <v>10381.48</v>
      </c>
      <c r="P1088" s="8" t="str">
        <f>_xlfn.XLOOKUP($A1088,Cleaned_Hospital_Details!$A:$A,Cleaned_Hospital_Details!D:D)</f>
        <v>Tier - 3</v>
      </c>
      <c r="Q1088" s="8" t="str">
        <f>_xlfn.XLOOKUP($A1088,Cleaned_Hospital_Details!$A:$A,Cleaned_Hospital_Details!E:E)</f>
        <v>Tier - 3</v>
      </c>
      <c r="R1088" s="8" t="str">
        <f>_xlfn.XLOOKUP($A1088,Cleaned_Hospital_Details!$A:$A,Cleaned_Hospital_Details!F:F)</f>
        <v>R1013</v>
      </c>
      <c r="S1088" s="15">
        <f>_xlfn.XLOOKUP($A1088,Cleaned_Hospital_Details!$A:$A,Cleaned_Hospital_Details!G:G)</f>
        <v>26926</v>
      </c>
      <c r="T1088" s="8">
        <f>_xlfn.XLOOKUP($A1088,Cleaned_Hospital_Details!$A:$A,Cleaned_Hospital_Details!H:H)</f>
        <v>49</v>
      </c>
      <c r="U1088" s="8" t="str">
        <f>_xlfn.XLOOKUP($A1088,Cleaned_Hospital_Details!$A:$A,Cleaned_Hospital_Details!I:I)</f>
        <v>Adult</v>
      </c>
      <c r="V1088" t="str">
        <f t="shared" si="16"/>
        <v>Milah Frownfelter</v>
      </c>
    </row>
    <row r="1089" spans="1:22" ht="15.6" x14ac:dyDescent="0.3">
      <c r="A1089" s="10" t="s">
        <v>1125</v>
      </c>
      <c r="B1089" s="8" t="str">
        <f>VLOOKUP(A1089,Cleaned_Customer_Names!A1088:D3423,2,0)</f>
        <v>Ms.</v>
      </c>
      <c r="C1089" s="8" t="str">
        <f>VLOOKUP(A1089,Cleaned_Customer_Names!A1088:D3423,3,0)</f>
        <v>Annette</v>
      </c>
      <c r="D1089" s="8" t="str">
        <f>VLOOKUP($A1089,Cleaned_Customer_Names!$A1088:$D3423,4,0)</f>
        <v>Richter</v>
      </c>
      <c r="E1089" s="22">
        <f>VLOOKUP($A1089,Cleaned_Medical_Exam!$A1088:$J3423,2,0)</f>
        <v>33.344999999999999</v>
      </c>
      <c r="F1089" s="24">
        <f>VLOOKUP($A1089,Cleaned_Medical_Exam!$A1088:$J3423,3,0)</f>
        <v>7.33</v>
      </c>
      <c r="G1089" s="20" t="str">
        <f>VLOOKUP($A1089,Cleaned_Medical_Exam!$A1088:$J3423,4,0)</f>
        <v>No</v>
      </c>
      <c r="H1089" s="20" t="str">
        <f>VLOOKUP($A1089,Cleaned_Medical_Exam!$A1088:$J3423,5,0)</f>
        <v>No</v>
      </c>
      <c r="I1089" s="20" t="str">
        <f>VLOOKUP($A1089,Cleaned_Medical_Exam!$A1088:$J3423,6,0)</f>
        <v>No</v>
      </c>
      <c r="J1089" s="48">
        <f>VLOOKUP($A1089,Cleaned_Medical_Exam!$A1088:$J3423,7,0)</f>
        <v>2</v>
      </c>
      <c r="K1089" s="8" t="str">
        <f>VLOOKUP($A1089,Cleaned_Medical_Exam!$A1088:$J3423,8,0)</f>
        <v>No</v>
      </c>
      <c r="L1089" s="20" t="str">
        <f>VLOOKUP($A1089,Cleaned_Medical_Exam!$A1088:$J3423,9,0)</f>
        <v>Obesity</v>
      </c>
      <c r="M1089" s="20" t="str">
        <f>VLOOKUP($A1089,Cleaned_Medical_Exam!$A1088:$J3423,10,0)</f>
        <v>Diabetes</v>
      </c>
      <c r="N1089" s="48">
        <f>_xlfn.XLOOKUP(A1089,Cleaned_Hospital_Details!A:A,Cleaned_Hospital_Details!B:B)</f>
        <v>2</v>
      </c>
      <c r="O1089" s="49">
        <f>_xlfn.XLOOKUP($A1089,Cleaned_Hospital_Details!$A:$A,Cleaned_Hospital_Details!C:C)</f>
        <v>10370.91</v>
      </c>
      <c r="P1089" s="8" t="str">
        <f>_xlfn.XLOOKUP($A1089,Cleaned_Hospital_Details!$A:$A,Cleaned_Hospital_Details!D:D)</f>
        <v>Tier - 3</v>
      </c>
      <c r="Q1089" s="8" t="str">
        <f>_xlfn.XLOOKUP($A1089,Cleaned_Hospital_Details!$A:$A,Cleaned_Hospital_Details!E:E)</f>
        <v>Tier - 3</v>
      </c>
      <c r="R1089" s="8" t="str">
        <f>_xlfn.XLOOKUP($A1089,Cleaned_Hospital_Details!$A:$A,Cleaned_Hospital_Details!F:F)</f>
        <v>R1024</v>
      </c>
      <c r="S1089" s="15">
        <f>_xlfn.XLOOKUP($A1089,Cleaned_Hospital_Details!$A:$A,Cleaned_Hospital_Details!G:G)</f>
        <v>26936</v>
      </c>
      <c r="T1089" s="8">
        <f>_xlfn.XLOOKUP($A1089,Cleaned_Hospital_Details!$A:$A,Cleaned_Hospital_Details!H:H)</f>
        <v>49</v>
      </c>
      <c r="U1089" s="8" t="str">
        <f>_xlfn.XLOOKUP($A1089,Cleaned_Hospital_Details!$A:$A,Cleaned_Hospital_Details!I:I)</f>
        <v>Adult</v>
      </c>
      <c r="V1089" t="str">
        <f t="shared" si="16"/>
        <v>Annette Richter</v>
      </c>
    </row>
    <row r="1090" spans="1:22" ht="15.6" x14ac:dyDescent="0.3">
      <c r="A1090" s="10" t="s">
        <v>1126</v>
      </c>
      <c r="B1090" s="8" t="str">
        <f>VLOOKUP(A1090,Cleaned_Customer_Names!A1089:D3424,2,0)</f>
        <v>Mrs.</v>
      </c>
      <c r="C1090" s="8" t="str">
        <f>VLOOKUP(A1090,Cleaned_Customer_Names!A1089:D3424,3,0)</f>
        <v>Yoko</v>
      </c>
      <c r="D1090" s="8" t="str">
        <f>VLOOKUP($A1090,Cleaned_Customer_Names!$A1089:$D3424,4,0)</f>
        <v>England</v>
      </c>
      <c r="E1090" s="22">
        <f>VLOOKUP($A1090,Cleaned_Medical_Exam!$A1089:$J3424,2,0)</f>
        <v>27.11</v>
      </c>
      <c r="F1090" s="24">
        <f>VLOOKUP($A1090,Cleaned_Medical_Exam!$A1089:$J3424,3,0)</f>
        <v>6.7</v>
      </c>
      <c r="G1090" s="20" t="str">
        <f>VLOOKUP($A1090,Cleaned_Medical_Exam!$A1089:$J3424,4,0)</f>
        <v>No</v>
      </c>
      <c r="H1090" s="20" t="str">
        <f>VLOOKUP($A1090,Cleaned_Medical_Exam!$A1089:$J3424,5,0)</f>
        <v>No</v>
      </c>
      <c r="I1090" s="20" t="str">
        <f>VLOOKUP($A1090,Cleaned_Medical_Exam!$A1089:$J3424,6,0)</f>
        <v>No</v>
      </c>
      <c r="J1090" s="48">
        <f>VLOOKUP($A1090,Cleaned_Medical_Exam!$A1089:$J3424,7,0)</f>
        <v>0</v>
      </c>
      <c r="K1090" s="8" t="str">
        <f>VLOOKUP($A1090,Cleaned_Medical_Exam!$A1089:$J3424,8,0)</f>
        <v>No</v>
      </c>
      <c r="L1090" s="20" t="str">
        <f>VLOOKUP($A1090,Cleaned_Medical_Exam!$A1089:$J3424,9,0)</f>
        <v>Overweight</v>
      </c>
      <c r="M1090" s="20" t="str">
        <f>VLOOKUP($A1090,Cleaned_Medical_Exam!$A1089:$J3424,10,0)</f>
        <v>Diabetes</v>
      </c>
      <c r="N1090" s="48">
        <f>_xlfn.XLOOKUP(A1090,Cleaned_Hospital_Details!A:A,Cleaned_Hospital_Details!B:B)</f>
        <v>0</v>
      </c>
      <c r="O1090" s="49">
        <f>_xlfn.XLOOKUP($A1090,Cleaned_Hospital_Details!$A:$A,Cleaned_Hospital_Details!C:C)</f>
        <v>10356.67</v>
      </c>
      <c r="P1090" s="8" t="str">
        <f>_xlfn.XLOOKUP($A1090,Cleaned_Hospital_Details!$A:$A,Cleaned_Hospital_Details!D:D)</f>
        <v>Tier - 3</v>
      </c>
      <c r="Q1090" s="8" t="str">
        <f>_xlfn.XLOOKUP($A1090,Cleaned_Hospital_Details!$A:$A,Cleaned_Hospital_Details!E:E)</f>
        <v>Tier - 1</v>
      </c>
      <c r="R1090" s="8" t="str">
        <f>_xlfn.XLOOKUP($A1090,Cleaned_Hospital_Details!$A:$A,Cleaned_Hospital_Details!F:F)</f>
        <v>R1025</v>
      </c>
      <c r="S1090" s="15">
        <f>_xlfn.XLOOKUP($A1090,Cleaned_Hospital_Details!$A:$A,Cleaned_Hospital_Details!G:G)</f>
        <v>26182</v>
      </c>
      <c r="T1090" s="8">
        <f>_xlfn.XLOOKUP($A1090,Cleaned_Hospital_Details!$A:$A,Cleaned_Hospital_Details!H:H)</f>
        <v>51</v>
      </c>
      <c r="U1090" s="8" t="str">
        <f>_xlfn.XLOOKUP($A1090,Cleaned_Hospital_Details!$A:$A,Cleaned_Hospital_Details!I:I)</f>
        <v>Adult</v>
      </c>
      <c r="V1090" t="str">
        <f t="shared" si="16"/>
        <v>Yoko England</v>
      </c>
    </row>
    <row r="1091" spans="1:22" ht="15.6" x14ac:dyDescent="0.3">
      <c r="A1091" s="10" t="s">
        <v>1127</v>
      </c>
      <c r="B1091" s="8" t="str">
        <f>VLOOKUP(A1091,Cleaned_Customer_Names!A1090:D3425,2,0)</f>
        <v>Ms.</v>
      </c>
      <c r="C1091" s="8" t="str">
        <f>VLOOKUP(A1091,Cleaned_Customer_Names!A1090:D3425,3,0)</f>
        <v>Laura</v>
      </c>
      <c r="D1091" s="8" t="str">
        <f>VLOOKUP($A1091,Cleaned_Customer_Names!$A1090:$D3425,4,0)</f>
        <v>McLean</v>
      </c>
      <c r="E1091" s="22">
        <f>VLOOKUP($A1091,Cleaned_Medical_Exam!$A1090:$J3425,2,0)</f>
        <v>26.6</v>
      </c>
      <c r="F1091" s="24">
        <f>VLOOKUP($A1091,Cleaned_Medical_Exam!$A1090:$J3425,3,0)</f>
        <v>5.27</v>
      </c>
      <c r="G1091" s="20" t="str">
        <f>VLOOKUP($A1091,Cleaned_Medical_Exam!$A1090:$J3425,4,0)</f>
        <v>Yes</v>
      </c>
      <c r="H1091" s="20" t="str">
        <f>VLOOKUP($A1091,Cleaned_Medical_Exam!$A1090:$J3425,5,0)</f>
        <v>No</v>
      </c>
      <c r="I1091" s="20" t="str">
        <f>VLOOKUP($A1091,Cleaned_Medical_Exam!$A1090:$J3425,6,0)</f>
        <v>Yes</v>
      </c>
      <c r="J1091" s="48">
        <f>VLOOKUP($A1091,Cleaned_Medical_Exam!$A1090:$J3425,7,0)</f>
        <v>1</v>
      </c>
      <c r="K1091" s="8" t="str">
        <f>VLOOKUP($A1091,Cleaned_Medical_Exam!$A1090:$J3425,8,0)</f>
        <v>No</v>
      </c>
      <c r="L1091" s="20" t="str">
        <f>VLOOKUP($A1091,Cleaned_Medical_Exam!$A1090:$J3425,9,0)</f>
        <v>Overweight</v>
      </c>
      <c r="M1091" s="20" t="str">
        <f>VLOOKUP($A1091,Cleaned_Medical_Exam!$A1090:$J3425,10,0)</f>
        <v>Normal</v>
      </c>
      <c r="N1091" s="48">
        <f>_xlfn.XLOOKUP(A1091,Cleaned_Hospital_Details!A:A,Cleaned_Hospital_Details!B:B)</f>
        <v>0</v>
      </c>
      <c r="O1091" s="49">
        <f>_xlfn.XLOOKUP($A1091,Cleaned_Hospital_Details!$A:$A,Cleaned_Hospital_Details!C:C)</f>
        <v>10355.64</v>
      </c>
      <c r="P1091" s="8" t="str">
        <f>_xlfn.XLOOKUP($A1091,Cleaned_Hospital_Details!$A:$A,Cleaned_Hospital_Details!D:D)</f>
        <v>Tier - 3</v>
      </c>
      <c r="Q1091" s="8" t="str">
        <f>_xlfn.XLOOKUP($A1091,Cleaned_Hospital_Details!$A:$A,Cleaned_Hospital_Details!E:E)</f>
        <v>Tier - 1</v>
      </c>
      <c r="R1091" s="8" t="str">
        <f>_xlfn.XLOOKUP($A1091,Cleaned_Hospital_Details!$A:$A,Cleaned_Hospital_Details!F:F)</f>
        <v>R1012</v>
      </c>
      <c r="S1091" s="15">
        <f>_xlfn.XLOOKUP($A1091,Cleaned_Hospital_Details!$A:$A,Cleaned_Hospital_Details!G:G)</f>
        <v>25371</v>
      </c>
      <c r="T1091" s="8">
        <f>_xlfn.XLOOKUP($A1091,Cleaned_Hospital_Details!$A:$A,Cleaned_Hospital_Details!H:H)</f>
        <v>53</v>
      </c>
      <c r="U1091" s="8" t="str">
        <f>_xlfn.XLOOKUP($A1091,Cleaned_Hospital_Details!$A:$A,Cleaned_Hospital_Details!I:I)</f>
        <v>Adult</v>
      </c>
      <c r="V1091" t="str">
        <f t="shared" ref="V1091:V1154" si="17">_xlfn.CONCAT(C1091, " ", D1091)</f>
        <v>Laura McLean</v>
      </c>
    </row>
    <row r="1092" spans="1:22" ht="15.6" x14ac:dyDescent="0.3">
      <c r="A1092" s="10" t="s">
        <v>1128</v>
      </c>
      <c r="B1092" s="8" t="str">
        <f>VLOOKUP(A1092,Cleaned_Customer_Names!A1091:D3426,2,0)</f>
        <v>Ms.</v>
      </c>
      <c r="C1092" s="8" t="str">
        <f>VLOOKUP(A1092,Cleaned_Customer_Names!A1091:D3426,3,0)</f>
        <v>Tess</v>
      </c>
      <c r="D1092" s="8" t="str">
        <f>VLOOKUP($A1092,Cleaned_Customer_Names!$A1091:$D3426,4,0)</f>
        <v>Gardner</v>
      </c>
      <c r="E1092" s="22">
        <f>VLOOKUP($A1092,Cleaned_Medical_Exam!$A1091:$J3426,2,0)</f>
        <v>30.41</v>
      </c>
      <c r="F1092" s="24">
        <f>VLOOKUP($A1092,Cleaned_Medical_Exam!$A1091:$J3426,3,0)</f>
        <v>7.72</v>
      </c>
      <c r="G1092" s="20" t="str">
        <f>VLOOKUP($A1092,Cleaned_Medical_Exam!$A1091:$J3426,4,0)</f>
        <v>No</v>
      </c>
      <c r="H1092" s="20" t="str">
        <f>VLOOKUP($A1092,Cleaned_Medical_Exam!$A1091:$J3426,5,0)</f>
        <v>No</v>
      </c>
      <c r="I1092" s="20" t="str">
        <f>VLOOKUP($A1092,Cleaned_Medical_Exam!$A1091:$J3426,6,0)</f>
        <v>No</v>
      </c>
      <c r="J1092" s="48">
        <f>VLOOKUP($A1092,Cleaned_Medical_Exam!$A1091:$J3426,7,0)</f>
        <v>0</v>
      </c>
      <c r="K1092" s="8" t="str">
        <f>VLOOKUP($A1092,Cleaned_Medical_Exam!$A1091:$J3426,8,0)</f>
        <v>No</v>
      </c>
      <c r="L1092" s="20" t="str">
        <f>VLOOKUP($A1092,Cleaned_Medical_Exam!$A1091:$J3426,9,0)</f>
        <v>Obesity</v>
      </c>
      <c r="M1092" s="20" t="str">
        <f>VLOOKUP($A1092,Cleaned_Medical_Exam!$A1091:$J3426,10,0)</f>
        <v>Diabetes</v>
      </c>
      <c r="N1092" s="48">
        <f>_xlfn.XLOOKUP(A1092,Cleaned_Hospital_Details!A:A,Cleaned_Hospital_Details!B:B)</f>
        <v>0</v>
      </c>
      <c r="O1092" s="49">
        <f>_xlfn.XLOOKUP($A1092,Cleaned_Hospital_Details!$A:$A,Cleaned_Hospital_Details!C:C)</f>
        <v>10352.48</v>
      </c>
      <c r="P1092" s="8" t="str">
        <f>_xlfn.XLOOKUP($A1092,Cleaned_Hospital_Details!$A:$A,Cleaned_Hospital_Details!D:D)</f>
        <v>Tier - 3</v>
      </c>
      <c r="Q1092" s="8" t="str">
        <f>_xlfn.XLOOKUP($A1092,Cleaned_Hospital_Details!$A:$A,Cleaned_Hospital_Details!E:E)</f>
        <v>Tier - 1</v>
      </c>
      <c r="R1092" s="8" t="str">
        <f>_xlfn.XLOOKUP($A1092,Cleaned_Hospital_Details!$A:$A,Cleaned_Hospital_Details!F:F)</f>
        <v>R1012</v>
      </c>
      <c r="S1092" s="15">
        <f>_xlfn.XLOOKUP($A1092,Cleaned_Hospital_Details!$A:$A,Cleaned_Hospital_Details!G:G)</f>
        <v>27301</v>
      </c>
      <c r="T1092" s="8">
        <f>_xlfn.XLOOKUP($A1092,Cleaned_Hospital_Details!$A:$A,Cleaned_Hospital_Details!H:H)</f>
        <v>48</v>
      </c>
      <c r="U1092" s="8" t="str">
        <f>_xlfn.XLOOKUP($A1092,Cleaned_Hospital_Details!$A:$A,Cleaned_Hospital_Details!I:I)</f>
        <v>Adult</v>
      </c>
      <c r="V1092" t="str">
        <f t="shared" si="17"/>
        <v>Tess Gardner</v>
      </c>
    </row>
    <row r="1093" spans="1:22" ht="15.6" x14ac:dyDescent="0.3">
      <c r="A1093" s="10" t="s">
        <v>1129</v>
      </c>
      <c r="B1093" s="8" t="str">
        <f>VLOOKUP(A1093,Cleaned_Customer_Names!A1092:D3427,2,0)</f>
        <v>Mr.</v>
      </c>
      <c r="C1093" s="8" t="str">
        <f>VLOOKUP(A1093,Cleaned_Customer_Names!A1092:D3427,3,0)</f>
        <v>William</v>
      </c>
      <c r="D1093" s="8" t="str">
        <f>VLOOKUP($A1093,Cleaned_Customer_Names!$A1092:$D3427,4,0)</f>
        <v>Lane</v>
      </c>
      <c r="E1093" s="22">
        <f>VLOOKUP($A1093,Cleaned_Medical_Exam!$A1092:$J3427,2,0)</f>
        <v>28.98</v>
      </c>
      <c r="F1093" s="24">
        <f>VLOOKUP($A1093,Cleaned_Medical_Exam!$A1092:$J3427,3,0)</f>
        <v>8.68</v>
      </c>
      <c r="G1093" s="20" t="str">
        <f>VLOOKUP($A1093,Cleaned_Medical_Exam!$A1092:$J3427,4,0)</f>
        <v>No</v>
      </c>
      <c r="H1093" s="20" t="str">
        <f>VLOOKUP($A1093,Cleaned_Medical_Exam!$A1092:$J3427,5,0)</f>
        <v>No</v>
      </c>
      <c r="I1093" s="20" t="str">
        <f>VLOOKUP($A1093,Cleaned_Medical_Exam!$A1092:$J3427,6,0)</f>
        <v>No</v>
      </c>
      <c r="J1093" s="48">
        <f>VLOOKUP($A1093,Cleaned_Medical_Exam!$A1092:$J3427,7,0)</f>
        <v>2</v>
      </c>
      <c r="K1093" s="8" t="str">
        <f>VLOOKUP($A1093,Cleaned_Medical_Exam!$A1092:$J3427,8,0)</f>
        <v>No</v>
      </c>
      <c r="L1093" s="20" t="str">
        <f>VLOOKUP($A1093,Cleaned_Medical_Exam!$A1092:$J3427,9,0)</f>
        <v>Overweight</v>
      </c>
      <c r="M1093" s="20" t="str">
        <f>VLOOKUP($A1093,Cleaned_Medical_Exam!$A1092:$J3427,10,0)</f>
        <v>Diabetes</v>
      </c>
      <c r="N1093" s="48">
        <f>_xlfn.XLOOKUP(A1093,Cleaned_Hospital_Details!A:A,Cleaned_Hospital_Details!B:B)</f>
        <v>0</v>
      </c>
      <c r="O1093" s="49">
        <f>_xlfn.XLOOKUP($A1093,Cleaned_Hospital_Details!$A:$A,Cleaned_Hospital_Details!C:C)</f>
        <v>10345.93</v>
      </c>
      <c r="P1093" s="8" t="str">
        <f>_xlfn.XLOOKUP($A1093,Cleaned_Hospital_Details!$A:$A,Cleaned_Hospital_Details!D:D)</f>
        <v>Tier - 3</v>
      </c>
      <c r="Q1093" s="8" t="str">
        <f>_xlfn.XLOOKUP($A1093,Cleaned_Hospital_Details!$A:$A,Cleaned_Hospital_Details!E:E)</f>
        <v>Tier - 2</v>
      </c>
      <c r="R1093" s="8" t="str">
        <f>_xlfn.XLOOKUP($A1093,Cleaned_Hospital_Details!$A:$A,Cleaned_Hospital_Details!F:F)</f>
        <v>R1021</v>
      </c>
      <c r="S1093" s="15">
        <f>_xlfn.XLOOKUP($A1093,Cleaned_Hospital_Details!$A:$A,Cleaned_Hospital_Details!G:G)</f>
        <v>26884</v>
      </c>
      <c r="T1093" s="8">
        <f>_xlfn.XLOOKUP($A1093,Cleaned_Hospital_Details!$A:$A,Cleaned_Hospital_Details!H:H)</f>
        <v>49</v>
      </c>
      <c r="U1093" s="8" t="str">
        <f>_xlfn.XLOOKUP($A1093,Cleaned_Hospital_Details!$A:$A,Cleaned_Hospital_Details!I:I)</f>
        <v>Adult</v>
      </c>
      <c r="V1093" t="str">
        <f t="shared" si="17"/>
        <v>William Lane</v>
      </c>
    </row>
    <row r="1094" spans="1:22" ht="15.6" x14ac:dyDescent="0.3">
      <c r="A1094" s="10" t="s">
        <v>1130</v>
      </c>
      <c r="B1094" s="8" t="str">
        <f>VLOOKUP(A1094,Cleaned_Customer_Names!A1093:D3428,2,0)</f>
        <v>Ms.</v>
      </c>
      <c r="C1094" s="8" t="str">
        <f>VLOOKUP(A1094,Cleaned_Customer_Names!A1093:D3428,3,0)</f>
        <v>Paige</v>
      </c>
      <c r="D1094" s="8" t="str">
        <f>VLOOKUP($A1094,Cleaned_Customer_Names!$A1093:$D3428,4,0)</f>
        <v>Vonachen</v>
      </c>
      <c r="E1094" s="22">
        <f>VLOOKUP($A1094,Cleaned_Medical_Exam!$A1093:$J3428,2,0)</f>
        <v>31.24</v>
      </c>
      <c r="F1094" s="24">
        <f>VLOOKUP($A1094,Cleaned_Medical_Exam!$A1093:$J3428,3,0)</f>
        <v>9.8000000000000007</v>
      </c>
      <c r="G1094" s="20" t="str">
        <f>VLOOKUP($A1094,Cleaned_Medical_Exam!$A1093:$J3428,4,0)</f>
        <v>No</v>
      </c>
      <c r="H1094" s="20" t="str">
        <f>VLOOKUP($A1094,Cleaned_Medical_Exam!$A1093:$J3428,5,0)</f>
        <v>No</v>
      </c>
      <c r="I1094" s="20" t="str">
        <f>VLOOKUP($A1094,Cleaned_Medical_Exam!$A1093:$J3428,6,0)</f>
        <v>No</v>
      </c>
      <c r="J1094" s="48">
        <f>VLOOKUP($A1094,Cleaned_Medical_Exam!$A1093:$J3428,7,0)</f>
        <v>0</v>
      </c>
      <c r="K1094" s="8" t="str">
        <f>VLOOKUP($A1094,Cleaned_Medical_Exam!$A1093:$J3428,8,0)</f>
        <v>No</v>
      </c>
      <c r="L1094" s="20" t="str">
        <f>VLOOKUP($A1094,Cleaned_Medical_Exam!$A1093:$J3428,9,0)</f>
        <v>Obesity</v>
      </c>
      <c r="M1094" s="20" t="str">
        <f>VLOOKUP($A1094,Cleaned_Medical_Exam!$A1093:$J3428,10,0)</f>
        <v>Diabetes</v>
      </c>
      <c r="N1094" s="48">
        <f>_xlfn.XLOOKUP(A1094,Cleaned_Hospital_Details!A:A,Cleaned_Hospital_Details!B:B)</f>
        <v>0</v>
      </c>
      <c r="O1094" s="49">
        <f>_xlfn.XLOOKUP($A1094,Cleaned_Hospital_Details!$A:$A,Cleaned_Hospital_Details!C:C)</f>
        <v>10338.93</v>
      </c>
      <c r="P1094" s="8" t="str">
        <f>_xlfn.XLOOKUP($A1094,Cleaned_Hospital_Details!$A:$A,Cleaned_Hospital_Details!D:D)</f>
        <v>Tier - 3</v>
      </c>
      <c r="Q1094" s="8" t="str">
        <f>_xlfn.XLOOKUP($A1094,Cleaned_Hospital_Details!$A:$A,Cleaned_Hospital_Details!E:E)</f>
        <v>Tier - 1</v>
      </c>
      <c r="R1094" s="8" t="str">
        <f>_xlfn.XLOOKUP($A1094,Cleaned_Hospital_Details!$A:$A,Cleaned_Hospital_Details!F:F)</f>
        <v>R1013</v>
      </c>
      <c r="S1094" s="15">
        <f>_xlfn.XLOOKUP($A1094,Cleaned_Hospital_Details!$A:$A,Cleaned_Hospital_Details!G:G)</f>
        <v>25038</v>
      </c>
      <c r="T1094" s="8">
        <f>_xlfn.XLOOKUP($A1094,Cleaned_Hospital_Details!$A:$A,Cleaned_Hospital_Details!H:H)</f>
        <v>54</v>
      </c>
      <c r="U1094" s="8" t="str">
        <f>_xlfn.XLOOKUP($A1094,Cleaned_Hospital_Details!$A:$A,Cleaned_Hospital_Details!I:I)</f>
        <v>Adult</v>
      </c>
      <c r="V1094" t="str">
        <f t="shared" si="17"/>
        <v>Paige Vonachen</v>
      </c>
    </row>
    <row r="1095" spans="1:22" ht="15.6" x14ac:dyDescent="0.3">
      <c r="A1095" s="10" t="s">
        <v>1131</v>
      </c>
      <c r="B1095" s="8" t="str">
        <f>VLOOKUP(A1095,Cleaned_Customer_Names!A1094:D3429,2,0)</f>
        <v>Mr.</v>
      </c>
      <c r="C1095" s="8" t="str">
        <f>VLOOKUP(A1095,Cleaned_Customer_Names!A1094:D3429,3,0)</f>
        <v>Matthew</v>
      </c>
      <c r="D1095" s="8" t="str">
        <f>VLOOKUP($A1095,Cleaned_Customer_Names!$A1094:$D3429,4,0)</f>
        <v>Smith</v>
      </c>
      <c r="E1095" s="22">
        <f>VLOOKUP($A1095,Cleaned_Medical_Exam!$A1094:$J3429,2,0)</f>
        <v>31.54</v>
      </c>
      <c r="F1095" s="24">
        <f>VLOOKUP($A1095,Cleaned_Medical_Exam!$A1094:$J3429,3,0)</f>
        <v>4.4400000000000004</v>
      </c>
      <c r="G1095" s="20" t="str">
        <f>VLOOKUP($A1095,Cleaned_Medical_Exam!$A1094:$J3429,4,0)</f>
        <v>No</v>
      </c>
      <c r="H1095" s="20" t="str">
        <f>VLOOKUP($A1095,Cleaned_Medical_Exam!$A1094:$J3429,5,0)</f>
        <v>No</v>
      </c>
      <c r="I1095" s="20" t="str">
        <f>VLOOKUP($A1095,Cleaned_Medical_Exam!$A1094:$J3429,6,0)</f>
        <v>No</v>
      </c>
      <c r="J1095" s="48">
        <f>VLOOKUP($A1095,Cleaned_Medical_Exam!$A1094:$J3429,7,0)</f>
        <v>0</v>
      </c>
      <c r="K1095" s="8" t="str">
        <f>VLOOKUP($A1095,Cleaned_Medical_Exam!$A1094:$J3429,8,0)</f>
        <v>No</v>
      </c>
      <c r="L1095" s="20" t="str">
        <f>VLOOKUP($A1095,Cleaned_Medical_Exam!$A1094:$J3429,9,0)</f>
        <v>Obesity</v>
      </c>
      <c r="M1095" s="20" t="str">
        <f>VLOOKUP($A1095,Cleaned_Medical_Exam!$A1094:$J3429,10,0)</f>
        <v>Normal</v>
      </c>
      <c r="N1095" s="48">
        <f>_xlfn.XLOOKUP(A1095,Cleaned_Hospital_Details!A:A,Cleaned_Hospital_Details!B:B)</f>
        <v>3</v>
      </c>
      <c r="O1095" s="49">
        <f>_xlfn.XLOOKUP($A1095,Cleaned_Hospital_Details!$A:$A,Cleaned_Hospital_Details!C:C)</f>
        <v>10329.06</v>
      </c>
      <c r="P1095" s="8" t="str">
        <f>_xlfn.XLOOKUP($A1095,Cleaned_Hospital_Details!$A:$A,Cleaned_Hospital_Details!D:D)</f>
        <v>Tier - 3</v>
      </c>
      <c r="Q1095" s="8" t="str">
        <f>_xlfn.XLOOKUP($A1095,Cleaned_Hospital_Details!$A:$A,Cleaned_Hospital_Details!E:E)</f>
        <v>Tier - 1</v>
      </c>
      <c r="R1095" s="8" t="str">
        <f>_xlfn.XLOOKUP($A1095,Cleaned_Hospital_Details!$A:$A,Cleaned_Hospital_Details!F:F)</f>
        <v>R1021</v>
      </c>
      <c r="S1095" s="15">
        <f>_xlfn.XLOOKUP($A1095,Cleaned_Hospital_Details!$A:$A,Cleaned_Hospital_Details!G:G)</f>
        <v>30153</v>
      </c>
      <c r="T1095" s="8">
        <f>_xlfn.XLOOKUP($A1095,Cleaned_Hospital_Details!$A:$A,Cleaned_Hospital_Details!H:H)</f>
        <v>40</v>
      </c>
      <c r="U1095" s="8" t="str">
        <f>_xlfn.XLOOKUP($A1095,Cleaned_Hospital_Details!$A:$A,Cleaned_Hospital_Details!I:I)</f>
        <v>Adult</v>
      </c>
      <c r="V1095" t="str">
        <f t="shared" si="17"/>
        <v>Matthew Smith</v>
      </c>
    </row>
    <row r="1096" spans="1:22" ht="15.6" x14ac:dyDescent="0.3">
      <c r="A1096" s="10" t="s">
        <v>1132</v>
      </c>
      <c r="B1096" s="8" t="str">
        <f>VLOOKUP(A1096,Cleaned_Customer_Names!A1095:D3430,2,0)</f>
        <v>Mr.</v>
      </c>
      <c r="C1096" s="8" t="str">
        <f>VLOOKUP(A1096,Cleaned_Customer_Names!A1095:D3430,3,0)</f>
        <v>Matthew</v>
      </c>
      <c r="D1096" s="8" t="str">
        <f>VLOOKUP($A1096,Cleaned_Customer_Names!$A1095:$D3430,4,0)</f>
        <v>Kidwell</v>
      </c>
      <c r="E1096" s="22">
        <f>VLOOKUP($A1096,Cleaned_Medical_Exam!$A1095:$J3430,2,0)</f>
        <v>38.6</v>
      </c>
      <c r="F1096" s="24">
        <f>VLOOKUP($A1096,Cleaned_Medical_Exam!$A1095:$J3430,3,0)</f>
        <v>7.19</v>
      </c>
      <c r="G1096" s="20" t="str">
        <f>VLOOKUP($A1096,Cleaned_Medical_Exam!$A1095:$J3430,4,0)</f>
        <v>Yes</v>
      </c>
      <c r="H1096" s="20" t="str">
        <f>VLOOKUP($A1096,Cleaned_Medical_Exam!$A1095:$J3430,5,0)</f>
        <v>No</v>
      </c>
      <c r="I1096" s="20" t="str">
        <f>VLOOKUP($A1096,Cleaned_Medical_Exam!$A1095:$J3430,6,0)</f>
        <v>No</v>
      </c>
      <c r="J1096" s="48">
        <f>VLOOKUP($A1096,Cleaned_Medical_Exam!$A1095:$J3430,7,0)</f>
        <v>2</v>
      </c>
      <c r="K1096" s="8" t="str">
        <f>VLOOKUP($A1096,Cleaned_Medical_Exam!$A1095:$J3430,8,0)</f>
        <v>No</v>
      </c>
      <c r="L1096" s="20" t="str">
        <f>VLOOKUP($A1096,Cleaned_Medical_Exam!$A1095:$J3430,9,0)</f>
        <v>Obesity</v>
      </c>
      <c r="M1096" s="20" t="str">
        <f>VLOOKUP($A1096,Cleaned_Medical_Exam!$A1095:$J3430,10,0)</f>
        <v>Diabetes</v>
      </c>
      <c r="N1096" s="48">
        <f>_xlfn.XLOOKUP(A1096,Cleaned_Hospital_Details!A:A,Cleaned_Hospital_Details!B:B)</f>
        <v>2</v>
      </c>
      <c r="O1096" s="49">
        <f>_xlfn.XLOOKUP($A1096,Cleaned_Hospital_Details!$A:$A,Cleaned_Hospital_Details!C:C)</f>
        <v>10325.209999999999</v>
      </c>
      <c r="P1096" s="8" t="str">
        <f>_xlfn.XLOOKUP($A1096,Cleaned_Hospital_Details!$A:$A,Cleaned_Hospital_Details!D:D)</f>
        <v>Tier - 3</v>
      </c>
      <c r="Q1096" s="8" t="str">
        <f>_xlfn.XLOOKUP($A1096,Cleaned_Hospital_Details!$A:$A,Cleaned_Hospital_Details!E:E)</f>
        <v>Tier - 3</v>
      </c>
      <c r="R1096" s="8" t="str">
        <f>_xlfn.XLOOKUP($A1096,Cleaned_Hospital_Details!$A:$A,Cleaned_Hospital_Details!F:F)</f>
        <v>R1011</v>
      </c>
      <c r="S1096" s="15">
        <f>_xlfn.XLOOKUP($A1096,Cleaned_Hospital_Details!$A:$A,Cleaned_Hospital_Details!G:G)</f>
        <v>25903</v>
      </c>
      <c r="T1096" s="8">
        <f>_xlfn.XLOOKUP($A1096,Cleaned_Hospital_Details!$A:$A,Cleaned_Hospital_Details!H:H)</f>
        <v>52</v>
      </c>
      <c r="U1096" s="8" t="str">
        <f>_xlfn.XLOOKUP($A1096,Cleaned_Hospital_Details!$A:$A,Cleaned_Hospital_Details!I:I)</f>
        <v>Adult</v>
      </c>
      <c r="V1096" t="str">
        <f t="shared" si="17"/>
        <v>Matthew Kidwell</v>
      </c>
    </row>
    <row r="1097" spans="1:22" ht="15.6" x14ac:dyDescent="0.3">
      <c r="A1097" s="10" t="s">
        <v>1133</v>
      </c>
      <c r="B1097" s="8" t="str">
        <f>VLOOKUP(A1097,Cleaned_Customer_Names!A1096:D3431,2,0)</f>
        <v>Mrs.</v>
      </c>
      <c r="C1097" s="8" t="str">
        <f>VLOOKUP(A1097,Cleaned_Customer_Names!A1096:D3431,3,0)</f>
        <v>Maria</v>
      </c>
      <c r="D1097" s="8" t="str">
        <f>VLOOKUP($A1097,Cleaned_Customer_Names!$A1096:$D3431,4,0)</f>
        <v>Betancourth</v>
      </c>
      <c r="E1097" s="22">
        <f>VLOOKUP($A1097,Cleaned_Medical_Exam!$A1096:$J3431,2,0)</f>
        <v>37.950000000000003</v>
      </c>
      <c r="F1097" s="24">
        <f>VLOOKUP($A1097,Cleaned_Medical_Exam!$A1096:$J3431,3,0)</f>
        <v>6.06</v>
      </c>
      <c r="G1097" s="20" t="str">
        <f>VLOOKUP($A1097,Cleaned_Medical_Exam!$A1096:$J3431,4,0)</f>
        <v>No</v>
      </c>
      <c r="H1097" s="20" t="str">
        <f>VLOOKUP($A1097,Cleaned_Medical_Exam!$A1096:$J3431,5,0)</f>
        <v>No</v>
      </c>
      <c r="I1097" s="20" t="str">
        <f>VLOOKUP($A1097,Cleaned_Medical_Exam!$A1096:$J3431,6,0)</f>
        <v>No</v>
      </c>
      <c r="J1097" s="48">
        <f>VLOOKUP($A1097,Cleaned_Medical_Exam!$A1096:$J3431,7,0)</f>
        <v>0</v>
      </c>
      <c r="K1097" s="8" t="str">
        <f>VLOOKUP($A1097,Cleaned_Medical_Exam!$A1096:$J3431,8,0)</f>
        <v>No</v>
      </c>
      <c r="L1097" s="20" t="str">
        <f>VLOOKUP($A1097,Cleaned_Medical_Exam!$A1096:$J3431,9,0)</f>
        <v>Obesity</v>
      </c>
      <c r="M1097" s="20" t="str">
        <f>VLOOKUP($A1097,Cleaned_Medical_Exam!$A1096:$J3431,10,0)</f>
        <v>Prediabetes</v>
      </c>
      <c r="N1097" s="48">
        <f>_xlfn.XLOOKUP(A1097,Cleaned_Hospital_Details!A:A,Cleaned_Hospital_Details!B:B)</f>
        <v>3</v>
      </c>
      <c r="O1097" s="49">
        <f>_xlfn.XLOOKUP($A1097,Cleaned_Hospital_Details!$A:$A,Cleaned_Hospital_Details!C:C)</f>
        <v>10322.9</v>
      </c>
      <c r="P1097" s="8" t="str">
        <f>_xlfn.XLOOKUP($A1097,Cleaned_Hospital_Details!$A:$A,Cleaned_Hospital_Details!D:D)</f>
        <v>Tier - 3</v>
      </c>
      <c r="Q1097" s="8" t="str">
        <f>_xlfn.XLOOKUP($A1097,Cleaned_Hospital_Details!$A:$A,Cleaned_Hospital_Details!E:E)</f>
        <v>Tier - 1</v>
      </c>
      <c r="R1097" s="8" t="str">
        <f>_xlfn.XLOOKUP($A1097,Cleaned_Hospital_Details!$A:$A,Cleaned_Hospital_Details!F:F)</f>
        <v>R1026</v>
      </c>
      <c r="S1097" s="15">
        <f>_xlfn.XLOOKUP($A1097,Cleaned_Hospital_Details!$A:$A,Cleaned_Hospital_Details!G:G)</f>
        <v>33471</v>
      </c>
      <c r="T1097" s="8">
        <f>_xlfn.XLOOKUP($A1097,Cleaned_Hospital_Details!$A:$A,Cleaned_Hospital_Details!H:H)</f>
        <v>31</v>
      </c>
      <c r="U1097" s="8" t="str">
        <f>_xlfn.XLOOKUP($A1097,Cleaned_Hospital_Details!$A:$A,Cleaned_Hospital_Details!I:I)</f>
        <v>Adult</v>
      </c>
      <c r="V1097" t="str">
        <f t="shared" si="17"/>
        <v>Maria Betancourth</v>
      </c>
    </row>
    <row r="1098" spans="1:22" ht="15.6" x14ac:dyDescent="0.3">
      <c r="A1098" s="10" t="s">
        <v>1134</v>
      </c>
      <c r="B1098" s="8" t="str">
        <f>VLOOKUP(A1098,Cleaned_Customer_Names!A1097:D3432,2,0)</f>
        <v>Ms.</v>
      </c>
      <c r="C1098" s="8" t="str">
        <f>VLOOKUP(A1098,Cleaned_Customer_Names!A1097:D3432,3,0)</f>
        <v>Stephanie</v>
      </c>
      <c r="D1098" s="8" t="str">
        <f>VLOOKUP($A1098,Cleaned_Customer_Names!$A1097:$D3432,4,0)</f>
        <v>Henstrom</v>
      </c>
      <c r="E1098" s="22">
        <f>VLOOKUP($A1098,Cleaned_Medical_Exam!$A1097:$J3432,2,0)</f>
        <v>38.97</v>
      </c>
      <c r="F1098" s="24">
        <f>VLOOKUP($A1098,Cleaned_Medical_Exam!$A1097:$J3432,3,0)</f>
        <v>5.12</v>
      </c>
      <c r="G1098" s="20" t="str">
        <f>VLOOKUP($A1098,Cleaned_Medical_Exam!$A1097:$J3432,4,0)</f>
        <v>No</v>
      </c>
      <c r="H1098" s="20" t="str">
        <f>VLOOKUP($A1098,Cleaned_Medical_Exam!$A1097:$J3432,5,0)</f>
        <v>No</v>
      </c>
      <c r="I1098" s="20" t="str">
        <f>VLOOKUP($A1098,Cleaned_Medical_Exam!$A1097:$J3432,6,0)</f>
        <v>No</v>
      </c>
      <c r="J1098" s="48">
        <f>VLOOKUP($A1098,Cleaned_Medical_Exam!$A1097:$J3432,7,0)</f>
        <v>0</v>
      </c>
      <c r="K1098" s="8" t="str">
        <f>VLOOKUP($A1098,Cleaned_Medical_Exam!$A1097:$J3432,8,0)</f>
        <v>No</v>
      </c>
      <c r="L1098" s="20" t="str">
        <f>VLOOKUP($A1098,Cleaned_Medical_Exam!$A1097:$J3432,9,0)</f>
        <v>Obesity</v>
      </c>
      <c r="M1098" s="20" t="str">
        <f>VLOOKUP($A1098,Cleaned_Medical_Exam!$A1097:$J3432,10,0)</f>
        <v>Normal</v>
      </c>
      <c r="N1098" s="48">
        <f>_xlfn.XLOOKUP(A1098,Cleaned_Hospital_Details!A:A,Cleaned_Hospital_Details!B:B)</f>
        <v>3</v>
      </c>
      <c r="O1098" s="49">
        <f>_xlfn.XLOOKUP($A1098,Cleaned_Hospital_Details!$A:$A,Cleaned_Hospital_Details!C:C)</f>
        <v>10315.91</v>
      </c>
      <c r="P1098" s="8" t="str">
        <f>_xlfn.XLOOKUP($A1098,Cleaned_Hospital_Details!$A:$A,Cleaned_Hospital_Details!D:D)</f>
        <v>Tier - 3</v>
      </c>
      <c r="Q1098" s="8" t="str">
        <f>_xlfn.XLOOKUP($A1098,Cleaned_Hospital_Details!$A:$A,Cleaned_Hospital_Details!E:E)</f>
        <v>Tier - 2</v>
      </c>
      <c r="R1098" s="8" t="str">
        <f>_xlfn.XLOOKUP($A1098,Cleaned_Hospital_Details!$A:$A,Cleaned_Hospital_Details!F:F)</f>
        <v>R1012</v>
      </c>
      <c r="S1098" s="15">
        <f>_xlfn.XLOOKUP($A1098,Cleaned_Hospital_Details!$A:$A,Cleaned_Hospital_Details!G:G)</f>
        <v>33559</v>
      </c>
      <c r="T1098" s="8">
        <f>_xlfn.XLOOKUP($A1098,Cleaned_Hospital_Details!$A:$A,Cleaned_Hospital_Details!H:H)</f>
        <v>31</v>
      </c>
      <c r="U1098" s="8" t="str">
        <f>_xlfn.XLOOKUP($A1098,Cleaned_Hospital_Details!$A:$A,Cleaned_Hospital_Details!I:I)</f>
        <v>Adult</v>
      </c>
      <c r="V1098" t="str">
        <f t="shared" si="17"/>
        <v>Stephanie Henstrom</v>
      </c>
    </row>
    <row r="1099" spans="1:22" ht="15.6" x14ac:dyDescent="0.3">
      <c r="A1099" s="10" t="s">
        <v>1135</v>
      </c>
      <c r="B1099" s="8" t="str">
        <f>VLOOKUP(A1099,Cleaned_Customer_Names!A1098:D3433,2,0)</f>
        <v>Ms.</v>
      </c>
      <c r="C1099" s="8" t="str">
        <f>VLOOKUP(A1099,Cleaned_Customer_Names!A1098:D3433,3,0)</f>
        <v>Tiffany</v>
      </c>
      <c r="D1099" s="8" t="str">
        <f>VLOOKUP($A1099,Cleaned_Customer_Names!$A1098:$D3433,4,0)</f>
        <v>Pereira</v>
      </c>
      <c r="E1099" s="22">
        <f>VLOOKUP($A1099,Cleaned_Medical_Exam!$A1098:$J3433,2,0)</f>
        <v>21.2</v>
      </c>
      <c r="F1099" s="24">
        <f>VLOOKUP($A1099,Cleaned_Medical_Exam!$A1098:$J3433,3,0)</f>
        <v>10.72</v>
      </c>
      <c r="G1099" s="20" t="str">
        <f>VLOOKUP($A1099,Cleaned_Medical_Exam!$A1098:$J3433,4,0)</f>
        <v>No</v>
      </c>
      <c r="H1099" s="20" t="str">
        <f>VLOOKUP($A1099,Cleaned_Medical_Exam!$A1098:$J3433,5,0)</f>
        <v>No</v>
      </c>
      <c r="I1099" s="20" t="str">
        <f>VLOOKUP($A1099,Cleaned_Medical_Exam!$A1098:$J3433,6,0)</f>
        <v>No</v>
      </c>
      <c r="J1099" s="48">
        <f>VLOOKUP($A1099,Cleaned_Medical_Exam!$A1098:$J3433,7,0)</f>
        <v>0</v>
      </c>
      <c r="K1099" s="8" t="str">
        <f>VLOOKUP($A1099,Cleaned_Medical_Exam!$A1098:$J3433,8,0)</f>
        <v>No</v>
      </c>
      <c r="L1099" s="20" t="str">
        <f>VLOOKUP($A1099,Cleaned_Medical_Exam!$A1098:$J3433,9,0)</f>
        <v>Healthy Weight</v>
      </c>
      <c r="M1099" s="20" t="str">
        <f>VLOOKUP($A1099,Cleaned_Medical_Exam!$A1098:$J3433,10,0)</f>
        <v>Diabetes</v>
      </c>
      <c r="N1099" s="48">
        <f>_xlfn.XLOOKUP(A1099,Cleaned_Hospital_Details!A:A,Cleaned_Hospital_Details!B:B)</f>
        <v>0</v>
      </c>
      <c r="O1099" s="49">
        <f>_xlfn.XLOOKUP($A1099,Cleaned_Hospital_Details!$A:$A,Cleaned_Hospital_Details!C:C)</f>
        <v>10310.780000000001</v>
      </c>
      <c r="P1099" s="8" t="str">
        <f>_xlfn.XLOOKUP($A1099,Cleaned_Hospital_Details!$A:$A,Cleaned_Hospital_Details!D:D)</f>
        <v>Tier - 3</v>
      </c>
      <c r="Q1099" s="8" t="str">
        <f>_xlfn.XLOOKUP($A1099,Cleaned_Hospital_Details!$A:$A,Cleaned_Hospital_Details!E:E)</f>
        <v>Tier - 3</v>
      </c>
      <c r="R1099" s="8" t="str">
        <f>_xlfn.XLOOKUP($A1099,Cleaned_Hospital_Details!$A:$A,Cleaned_Hospital_Details!F:F)</f>
        <v>R1012</v>
      </c>
      <c r="S1099" s="15">
        <f>_xlfn.XLOOKUP($A1099,Cleaned_Hospital_Details!$A:$A,Cleaned_Hospital_Details!G:G)</f>
        <v>22839</v>
      </c>
      <c r="T1099" s="8">
        <f>_xlfn.XLOOKUP($A1099,Cleaned_Hospital_Details!$A:$A,Cleaned_Hospital_Details!H:H)</f>
        <v>60</v>
      </c>
      <c r="U1099" s="8" t="str">
        <f>_xlfn.XLOOKUP($A1099,Cleaned_Hospital_Details!$A:$A,Cleaned_Hospital_Details!I:I)</f>
        <v>Old</v>
      </c>
      <c r="V1099" t="str">
        <f t="shared" si="17"/>
        <v>Tiffany Pereira</v>
      </c>
    </row>
    <row r="1100" spans="1:22" ht="15.6" x14ac:dyDescent="0.3">
      <c r="A1100" s="10" t="s">
        <v>1136</v>
      </c>
      <c r="B1100" s="8" t="str">
        <f>VLOOKUP(A1100,Cleaned_Customer_Names!A1099:D3434,2,0)</f>
        <v>Ms.</v>
      </c>
      <c r="C1100" s="8" t="str">
        <f>VLOOKUP(A1100,Cleaned_Customer_Names!A1099:D3434,3,0)</f>
        <v>Sara</v>
      </c>
      <c r="D1100" s="8" t="str">
        <f>VLOOKUP($A1100,Cleaned_Customer_Names!$A1099:$D3434,4,0)</f>
        <v>Black</v>
      </c>
      <c r="E1100" s="22">
        <f>VLOOKUP($A1100,Cleaned_Medical_Exam!$A1099:$J3434,2,0)</f>
        <v>23.96</v>
      </c>
      <c r="F1100" s="24">
        <f>VLOOKUP($A1100,Cleaned_Medical_Exam!$A1099:$J3434,3,0)</f>
        <v>9.58</v>
      </c>
      <c r="G1100" s="20" t="str">
        <f>VLOOKUP($A1100,Cleaned_Medical_Exam!$A1099:$J3434,4,0)</f>
        <v>Yes</v>
      </c>
      <c r="H1100" s="20" t="str">
        <f>VLOOKUP($A1100,Cleaned_Medical_Exam!$A1099:$J3434,5,0)</f>
        <v>No</v>
      </c>
      <c r="I1100" s="20" t="str">
        <f>VLOOKUP($A1100,Cleaned_Medical_Exam!$A1099:$J3434,6,0)</f>
        <v>Yes</v>
      </c>
      <c r="J1100" s="48">
        <f>VLOOKUP($A1100,Cleaned_Medical_Exam!$A1099:$J3434,7,0)</f>
        <v>1</v>
      </c>
      <c r="K1100" s="8" t="str">
        <f>VLOOKUP($A1100,Cleaned_Medical_Exam!$A1099:$J3434,8,0)</f>
        <v>No</v>
      </c>
      <c r="L1100" s="20" t="str">
        <f>VLOOKUP($A1100,Cleaned_Medical_Exam!$A1099:$J3434,9,0)</f>
        <v>Healthy Weight</v>
      </c>
      <c r="M1100" s="20" t="str">
        <f>VLOOKUP($A1100,Cleaned_Medical_Exam!$A1099:$J3434,10,0)</f>
        <v>Diabetes</v>
      </c>
      <c r="N1100" s="48">
        <f>_xlfn.XLOOKUP(A1100,Cleaned_Hospital_Details!A:A,Cleaned_Hospital_Details!B:B)</f>
        <v>0</v>
      </c>
      <c r="O1100" s="49">
        <f>_xlfn.XLOOKUP($A1100,Cleaned_Hospital_Details!$A:$A,Cleaned_Hospital_Details!C:C)</f>
        <v>10308.040000000001</v>
      </c>
      <c r="P1100" s="8" t="str">
        <f>_xlfn.XLOOKUP($A1100,Cleaned_Hospital_Details!$A:$A,Cleaned_Hospital_Details!D:D)</f>
        <v>Tier - 3</v>
      </c>
      <c r="Q1100" s="8" t="str">
        <f>_xlfn.XLOOKUP($A1100,Cleaned_Hospital_Details!$A:$A,Cleaned_Hospital_Details!E:E)</f>
        <v>Tier - 1</v>
      </c>
      <c r="R1100" s="8" t="str">
        <f>_xlfn.XLOOKUP($A1100,Cleaned_Hospital_Details!$A:$A,Cleaned_Hospital_Details!F:F)</f>
        <v>R1013</v>
      </c>
      <c r="S1100" s="15">
        <f>_xlfn.XLOOKUP($A1100,Cleaned_Hospital_Details!$A:$A,Cleaned_Hospital_Details!G:G)</f>
        <v>23278</v>
      </c>
      <c r="T1100" s="8">
        <f>_xlfn.XLOOKUP($A1100,Cleaned_Hospital_Details!$A:$A,Cleaned_Hospital_Details!H:H)</f>
        <v>59</v>
      </c>
      <c r="U1100" s="8" t="str">
        <f>_xlfn.XLOOKUP($A1100,Cleaned_Hospital_Details!$A:$A,Cleaned_Hospital_Details!I:I)</f>
        <v>Old</v>
      </c>
      <c r="V1100" t="str">
        <f t="shared" si="17"/>
        <v>Sara Black</v>
      </c>
    </row>
    <row r="1101" spans="1:22" ht="15.6" x14ac:dyDescent="0.3">
      <c r="A1101" s="10" t="s">
        <v>1137</v>
      </c>
      <c r="B1101" s="8" t="str">
        <f>VLOOKUP(A1101,Cleaned_Customer_Names!A1100:D3435,2,0)</f>
        <v>Mr.</v>
      </c>
      <c r="C1101" s="8" t="str">
        <f>VLOOKUP(A1101,Cleaned_Customer_Names!A1100:D3435,3,0)</f>
        <v>Scott</v>
      </c>
      <c r="D1101" s="8" t="str">
        <f>VLOOKUP($A1101,Cleaned_Customer_Names!$A1100:$D3435,4,0)</f>
        <v>Brown</v>
      </c>
      <c r="E1101" s="22">
        <f>VLOOKUP($A1101,Cleaned_Medical_Exam!$A1100:$J3435,2,0)</f>
        <v>35.93</v>
      </c>
      <c r="F1101" s="24">
        <f>VLOOKUP($A1101,Cleaned_Medical_Exam!$A1100:$J3435,3,0)</f>
        <v>6.4</v>
      </c>
      <c r="G1101" s="20" t="str">
        <f>VLOOKUP($A1101,Cleaned_Medical_Exam!$A1100:$J3435,4,0)</f>
        <v>Yes</v>
      </c>
      <c r="H1101" s="20" t="str">
        <f>VLOOKUP($A1101,Cleaned_Medical_Exam!$A1100:$J3435,5,0)</f>
        <v>No</v>
      </c>
      <c r="I1101" s="20" t="str">
        <f>VLOOKUP($A1101,Cleaned_Medical_Exam!$A1100:$J3435,6,0)</f>
        <v>No</v>
      </c>
      <c r="J1101" s="48">
        <f>VLOOKUP($A1101,Cleaned_Medical_Exam!$A1100:$J3435,7,0)</f>
        <v>1</v>
      </c>
      <c r="K1101" s="8" t="str">
        <f>VLOOKUP($A1101,Cleaned_Medical_Exam!$A1100:$J3435,8,0)</f>
        <v>No</v>
      </c>
      <c r="L1101" s="20" t="str">
        <f>VLOOKUP($A1101,Cleaned_Medical_Exam!$A1100:$J3435,9,0)</f>
        <v>Obesity</v>
      </c>
      <c r="M1101" s="20" t="str">
        <f>VLOOKUP($A1101,Cleaned_Medical_Exam!$A1100:$J3435,10,0)</f>
        <v>Prediabetes</v>
      </c>
      <c r="N1101" s="48">
        <f>_xlfn.XLOOKUP(A1101,Cleaned_Hospital_Details!A:A,Cleaned_Hospital_Details!B:B)</f>
        <v>3</v>
      </c>
      <c r="O1101" s="49">
        <f>_xlfn.XLOOKUP($A1101,Cleaned_Hospital_Details!$A:$A,Cleaned_Hospital_Details!C:C)</f>
        <v>10276.99</v>
      </c>
      <c r="P1101" s="8" t="str">
        <f>_xlfn.XLOOKUP($A1101,Cleaned_Hospital_Details!$A:$A,Cleaned_Hospital_Details!D:D)</f>
        <v>Tier - 3</v>
      </c>
      <c r="Q1101" s="8" t="str">
        <f>_xlfn.XLOOKUP($A1101,Cleaned_Hospital_Details!$A:$A,Cleaned_Hospital_Details!E:E)</f>
        <v>Tier - 1</v>
      </c>
      <c r="R1101" s="8" t="str">
        <f>_xlfn.XLOOKUP($A1101,Cleaned_Hospital_Details!$A:$A,Cleaned_Hospital_Details!F:F)</f>
        <v>R1021</v>
      </c>
      <c r="S1101" s="15">
        <f>_xlfn.XLOOKUP($A1101,Cleaned_Hospital_Details!$A:$A,Cleaned_Hospital_Details!G:G)</f>
        <v>32400</v>
      </c>
      <c r="T1101" s="8">
        <f>_xlfn.XLOOKUP($A1101,Cleaned_Hospital_Details!$A:$A,Cleaned_Hospital_Details!H:H)</f>
        <v>34</v>
      </c>
      <c r="U1101" s="8" t="str">
        <f>_xlfn.XLOOKUP($A1101,Cleaned_Hospital_Details!$A:$A,Cleaned_Hospital_Details!I:I)</f>
        <v>Adult</v>
      </c>
      <c r="V1101" t="str">
        <f t="shared" si="17"/>
        <v>Scott Brown</v>
      </c>
    </row>
    <row r="1102" spans="1:22" ht="15.6" x14ac:dyDescent="0.3">
      <c r="A1102" s="10" t="s">
        <v>1138</v>
      </c>
      <c r="B1102" s="8" t="str">
        <f>VLOOKUP(A1102,Cleaned_Customer_Names!A1101:D3436,2,0)</f>
        <v>Mrs.</v>
      </c>
      <c r="C1102" s="8" t="str">
        <f>VLOOKUP(A1102,Cleaned_Customer_Names!A1101:D3436,3,0)</f>
        <v>Lauren</v>
      </c>
      <c r="D1102" s="8" t="str">
        <f>VLOOKUP($A1102,Cleaned_Customer_Names!$A1101:$D3436,4,0)</f>
        <v>Reasoner</v>
      </c>
      <c r="E1102" s="22">
        <f>VLOOKUP($A1102,Cleaned_Medical_Exam!$A1101:$J3436,2,0)</f>
        <v>26.11</v>
      </c>
      <c r="F1102" s="24">
        <f>VLOOKUP($A1102,Cleaned_Medical_Exam!$A1101:$J3436,3,0)</f>
        <v>6.8</v>
      </c>
      <c r="G1102" s="20" t="str">
        <f>VLOOKUP($A1102,Cleaned_Medical_Exam!$A1101:$J3436,4,0)</f>
        <v>Yes</v>
      </c>
      <c r="H1102" s="20" t="str">
        <f>VLOOKUP($A1102,Cleaned_Medical_Exam!$A1101:$J3436,5,0)</f>
        <v>No</v>
      </c>
      <c r="I1102" s="20" t="str">
        <f>VLOOKUP($A1102,Cleaned_Medical_Exam!$A1101:$J3436,6,0)</f>
        <v>No</v>
      </c>
      <c r="J1102" s="48">
        <f>VLOOKUP($A1102,Cleaned_Medical_Exam!$A1101:$J3436,7,0)</f>
        <v>2</v>
      </c>
      <c r="K1102" s="8" t="str">
        <f>VLOOKUP($A1102,Cleaned_Medical_Exam!$A1101:$J3436,8,0)</f>
        <v>No</v>
      </c>
      <c r="L1102" s="20" t="str">
        <f>VLOOKUP($A1102,Cleaned_Medical_Exam!$A1101:$J3436,9,0)</f>
        <v>Overweight</v>
      </c>
      <c r="M1102" s="20" t="str">
        <f>VLOOKUP($A1102,Cleaned_Medical_Exam!$A1101:$J3436,10,0)</f>
        <v>Diabetes</v>
      </c>
      <c r="N1102" s="48">
        <f>_xlfn.XLOOKUP(A1102,Cleaned_Hospital_Details!A:A,Cleaned_Hospital_Details!B:B)</f>
        <v>0</v>
      </c>
      <c r="O1102" s="49">
        <f>_xlfn.XLOOKUP($A1102,Cleaned_Hospital_Details!$A:$A,Cleaned_Hospital_Details!C:C)</f>
        <v>10274.33</v>
      </c>
      <c r="P1102" s="8" t="str">
        <f>_xlfn.XLOOKUP($A1102,Cleaned_Hospital_Details!$A:$A,Cleaned_Hospital_Details!D:D)</f>
        <v>Tier - 3</v>
      </c>
      <c r="Q1102" s="8" t="str">
        <f>_xlfn.XLOOKUP($A1102,Cleaned_Hospital_Details!$A:$A,Cleaned_Hospital_Details!E:E)</f>
        <v>Tier - 1</v>
      </c>
      <c r="R1102" s="8" t="str">
        <f>_xlfn.XLOOKUP($A1102,Cleaned_Hospital_Details!$A:$A,Cleaned_Hospital_Details!F:F)</f>
        <v>R1024</v>
      </c>
      <c r="S1102" s="15">
        <f>_xlfn.XLOOKUP($A1102,Cleaned_Hospital_Details!$A:$A,Cleaned_Hospital_Details!G:G)</f>
        <v>25740</v>
      </c>
      <c r="T1102" s="8">
        <f>_xlfn.XLOOKUP($A1102,Cleaned_Hospital_Details!$A:$A,Cleaned_Hospital_Details!H:H)</f>
        <v>52</v>
      </c>
      <c r="U1102" s="8" t="str">
        <f>_xlfn.XLOOKUP($A1102,Cleaned_Hospital_Details!$A:$A,Cleaned_Hospital_Details!I:I)</f>
        <v>Adult</v>
      </c>
      <c r="V1102" t="str">
        <f t="shared" si="17"/>
        <v>Lauren Reasoner</v>
      </c>
    </row>
    <row r="1103" spans="1:22" ht="15.6" x14ac:dyDescent="0.3">
      <c r="A1103" s="10" t="s">
        <v>1139</v>
      </c>
      <c r="B1103" s="8" t="str">
        <f>VLOOKUP(A1103,Cleaned_Customer_Names!A1102:D3437,2,0)</f>
        <v>Mr.</v>
      </c>
      <c r="C1103" s="8" t="str">
        <f>VLOOKUP(A1103,Cleaned_Customer_Names!A1102:D3437,3,0)</f>
        <v>Scott</v>
      </c>
      <c r="D1103" s="8" t="str">
        <f>VLOOKUP($A1103,Cleaned_Customer_Names!$A1102:$D3437,4,0)</f>
        <v>Wandzilak</v>
      </c>
      <c r="E1103" s="22">
        <f>VLOOKUP($A1103,Cleaned_Medical_Exam!$A1102:$J3437,2,0)</f>
        <v>32.299999999999997</v>
      </c>
      <c r="F1103" s="24">
        <f>VLOOKUP($A1103,Cleaned_Medical_Exam!$A1102:$J3437,3,0)</f>
        <v>9.48</v>
      </c>
      <c r="G1103" s="20" t="str">
        <f>VLOOKUP($A1103,Cleaned_Medical_Exam!$A1102:$J3437,4,0)</f>
        <v>No</v>
      </c>
      <c r="H1103" s="20" t="str">
        <f>VLOOKUP($A1103,Cleaned_Medical_Exam!$A1102:$J3437,5,0)</f>
        <v>No</v>
      </c>
      <c r="I1103" s="20" t="str">
        <f>VLOOKUP($A1103,Cleaned_Medical_Exam!$A1102:$J3437,6,0)</f>
        <v>No</v>
      </c>
      <c r="J1103" s="48">
        <f>VLOOKUP($A1103,Cleaned_Medical_Exam!$A1102:$J3437,7,0)</f>
        <v>2</v>
      </c>
      <c r="K1103" s="8" t="str">
        <f>VLOOKUP($A1103,Cleaned_Medical_Exam!$A1102:$J3437,8,0)</f>
        <v>No</v>
      </c>
      <c r="L1103" s="20" t="str">
        <f>VLOOKUP($A1103,Cleaned_Medical_Exam!$A1102:$J3437,9,0)</f>
        <v>Obesity</v>
      </c>
      <c r="M1103" s="20" t="str">
        <f>VLOOKUP($A1103,Cleaned_Medical_Exam!$A1102:$J3437,10,0)</f>
        <v>Diabetes</v>
      </c>
      <c r="N1103" s="48">
        <f>_xlfn.XLOOKUP(A1103,Cleaned_Hospital_Details!A:A,Cleaned_Hospital_Details!B:B)</f>
        <v>3</v>
      </c>
      <c r="O1103" s="49">
        <f>_xlfn.XLOOKUP($A1103,Cleaned_Hospital_Details!$A:$A,Cleaned_Hospital_Details!C:C)</f>
        <v>10269.459999999999</v>
      </c>
      <c r="P1103" s="8" t="str">
        <f>_xlfn.XLOOKUP($A1103,Cleaned_Hospital_Details!$A:$A,Cleaned_Hospital_Details!D:D)</f>
        <v>Tier - 3</v>
      </c>
      <c r="Q1103" s="8" t="str">
        <f>_xlfn.XLOOKUP($A1103,Cleaned_Hospital_Details!$A:$A,Cleaned_Hospital_Details!E:E)</f>
        <v>Tier - 3</v>
      </c>
      <c r="R1103" s="8" t="str">
        <f>_xlfn.XLOOKUP($A1103,Cleaned_Hospital_Details!$A:$A,Cleaned_Hospital_Details!F:F)</f>
        <v>R1012</v>
      </c>
      <c r="S1103" s="15">
        <f>_xlfn.XLOOKUP($A1103,Cleaned_Hospital_Details!$A:$A,Cleaned_Hospital_Details!G:G)</f>
        <v>26995</v>
      </c>
      <c r="T1103" s="8">
        <f>_xlfn.XLOOKUP($A1103,Cleaned_Hospital_Details!$A:$A,Cleaned_Hospital_Details!H:H)</f>
        <v>49</v>
      </c>
      <c r="U1103" s="8" t="str">
        <f>_xlfn.XLOOKUP($A1103,Cleaned_Hospital_Details!$A:$A,Cleaned_Hospital_Details!I:I)</f>
        <v>Adult</v>
      </c>
      <c r="V1103" t="str">
        <f t="shared" si="17"/>
        <v>Scott Wandzilak</v>
      </c>
    </row>
    <row r="1104" spans="1:22" ht="15.6" x14ac:dyDescent="0.3">
      <c r="A1104" s="10" t="s">
        <v>1140</v>
      </c>
      <c r="B1104" s="8" t="str">
        <f>VLOOKUP(A1104,Cleaned_Customer_Names!A1103:D3438,2,0)</f>
        <v>Mr.</v>
      </c>
      <c r="C1104" s="8" t="str">
        <f>VLOOKUP(A1104,Cleaned_Customer_Names!A1103:D3438,3,0)</f>
        <v>Brian</v>
      </c>
      <c r="D1104" s="8" t="str">
        <f>VLOOKUP($A1104,Cleaned_Customer_Names!$A1103:$D3438,4,0)</f>
        <v>Carver</v>
      </c>
      <c r="E1104" s="22">
        <f>VLOOKUP($A1104,Cleaned_Medical_Exam!$A1103:$J3438,2,0)</f>
        <v>28.69</v>
      </c>
      <c r="F1104" s="24">
        <f>VLOOKUP($A1104,Cleaned_Medical_Exam!$A1103:$J3438,3,0)</f>
        <v>7.45</v>
      </c>
      <c r="G1104" s="20" t="str">
        <f>VLOOKUP($A1104,Cleaned_Medical_Exam!$A1103:$J3438,4,0)</f>
        <v>No</v>
      </c>
      <c r="H1104" s="20" t="str">
        <f>VLOOKUP($A1104,Cleaned_Medical_Exam!$A1103:$J3438,5,0)</f>
        <v>No</v>
      </c>
      <c r="I1104" s="20" t="str">
        <f>VLOOKUP($A1104,Cleaned_Medical_Exam!$A1103:$J3438,6,0)</f>
        <v>No</v>
      </c>
      <c r="J1104" s="48">
        <f>VLOOKUP($A1104,Cleaned_Medical_Exam!$A1103:$J3438,7,0)</f>
        <v>2</v>
      </c>
      <c r="K1104" s="8" t="str">
        <f>VLOOKUP($A1104,Cleaned_Medical_Exam!$A1103:$J3438,8,0)</f>
        <v>No</v>
      </c>
      <c r="L1104" s="20" t="str">
        <f>VLOOKUP($A1104,Cleaned_Medical_Exam!$A1103:$J3438,9,0)</f>
        <v>Overweight</v>
      </c>
      <c r="M1104" s="20" t="str">
        <f>VLOOKUP($A1104,Cleaned_Medical_Exam!$A1103:$J3438,10,0)</f>
        <v>Diabetes</v>
      </c>
      <c r="N1104" s="48">
        <f>_xlfn.XLOOKUP(A1104,Cleaned_Hospital_Details!A:A,Cleaned_Hospital_Details!B:B)</f>
        <v>3</v>
      </c>
      <c r="O1104" s="49">
        <f>_xlfn.XLOOKUP($A1104,Cleaned_Hospital_Details!$A:$A,Cleaned_Hospital_Details!C:C)</f>
        <v>10264.44</v>
      </c>
      <c r="P1104" s="8" t="str">
        <f>_xlfn.XLOOKUP($A1104,Cleaned_Hospital_Details!$A:$A,Cleaned_Hospital_Details!D:D)</f>
        <v>Tier - 3</v>
      </c>
      <c r="Q1104" s="8" t="str">
        <f>_xlfn.XLOOKUP($A1104,Cleaned_Hospital_Details!$A:$A,Cleaned_Hospital_Details!E:E)</f>
        <v>Tier - 2</v>
      </c>
      <c r="R1104" s="8" t="str">
        <f>_xlfn.XLOOKUP($A1104,Cleaned_Hospital_Details!$A:$A,Cleaned_Hospital_Details!F:F)</f>
        <v>R1012</v>
      </c>
      <c r="S1104" s="15">
        <f>_xlfn.XLOOKUP($A1104,Cleaned_Hospital_Details!$A:$A,Cleaned_Hospital_Details!G:G)</f>
        <v>26912</v>
      </c>
      <c r="T1104" s="8">
        <f>_xlfn.XLOOKUP($A1104,Cleaned_Hospital_Details!$A:$A,Cleaned_Hospital_Details!H:H)</f>
        <v>49</v>
      </c>
      <c r="U1104" s="8" t="str">
        <f>_xlfn.XLOOKUP($A1104,Cleaned_Hospital_Details!$A:$A,Cleaned_Hospital_Details!I:I)</f>
        <v>Adult</v>
      </c>
      <c r="V1104" t="str">
        <f t="shared" si="17"/>
        <v>Brian Carver</v>
      </c>
    </row>
    <row r="1105" spans="1:22" ht="15.6" x14ac:dyDescent="0.3">
      <c r="A1105" s="10" t="s">
        <v>1141</v>
      </c>
      <c r="B1105" s="8" t="str">
        <f>VLOOKUP(A1105,Cleaned_Customer_Names!A1104:D3439,2,0)</f>
        <v>Ms.</v>
      </c>
      <c r="C1105" s="8" t="str">
        <f>VLOOKUP(A1105,Cleaned_Customer_Names!A1104:D3439,3,0)</f>
        <v>Kaitlin</v>
      </c>
      <c r="D1105" s="8" t="str">
        <f>VLOOKUP($A1105,Cleaned_Customer_Names!$A1104:$D3439,4,0)</f>
        <v>Borror</v>
      </c>
      <c r="E1105" s="22">
        <f>VLOOKUP($A1105,Cleaned_Medical_Exam!$A1104:$J3439,2,0)</f>
        <v>31.28</v>
      </c>
      <c r="F1105" s="24">
        <f>VLOOKUP($A1105,Cleaned_Medical_Exam!$A1104:$J3439,3,0)</f>
        <v>6.94</v>
      </c>
      <c r="G1105" s="20" t="str">
        <f>VLOOKUP($A1105,Cleaned_Medical_Exam!$A1104:$J3439,4,0)</f>
        <v>Yes</v>
      </c>
      <c r="H1105" s="20" t="str">
        <f>VLOOKUP($A1105,Cleaned_Medical_Exam!$A1104:$J3439,5,0)</f>
        <v>No</v>
      </c>
      <c r="I1105" s="20" t="str">
        <f>VLOOKUP($A1105,Cleaned_Medical_Exam!$A1104:$J3439,6,0)</f>
        <v>No</v>
      </c>
      <c r="J1105" s="48">
        <f>VLOOKUP($A1105,Cleaned_Medical_Exam!$A1104:$J3439,7,0)</f>
        <v>1</v>
      </c>
      <c r="K1105" s="8" t="str">
        <f>VLOOKUP($A1105,Cleaned_Medical_Exam!$A1104:$J3439,8,0)</f>
        <v>No</v>
      </c>
      <c r="L1105" s="20" t="str">
        <f>VLOOKUP($A1105,Cleaned_Medical_Exam!$A1104:$J3439,9,0)</f>
        <v>Obesity</v>
      </c>
      <c r="M1105" s="20" t="str">
        <f>VLOOKUP($A1105,Cleaned_Medical_Exam!$A1104:$J3439,10,0)</f>
        <v>Diabetes</v>
      </c>
      <c r="N1105" s="48">
        <f>_xlfn.XLOOKUP(A1105,Cleaned_Hospital_Details!A:A,Cleaned_Hospital_Details!B:B)</f>
        <v>1</v>
      </c>
      <c r="O1105" s="49">
        <f>_xlfn.XLOOKUP($A1105,Cleaned_Hospital_Details!$A:$A,Cleaned_Hospital_Details!C:C)</f>
        <v>10259.129999999999</v>
      </c>
      <c r="P1105" s="8" t="str">
        <f>_xlfn.XLOOKUP($A1105,Cleaned_Hospital_Details!$A:$A,Cleaned_Hospital_Details!D:D)</f>
        <v>Tier - 3</v>
      </c>
      <c r="Q1105" s="8" t="str">
        <f>_xlfn.XLOOKUP($A1105,Cleaned_Hospital_Details!$A:$A,Cleaned_Hospital_Details!E:E)</f>
        <v>Tier - 2</v>
      </c>
      <c r="R1105" s="8" t="str">
        <f>_xlfn.XLOOKUP($A1105,Cleaned_Hospital_Details!$A:$A,Cleaned_Hospital_Details!F:F)</f>
        <v>R1011</v>
      </c>
      <c r="S1105" s="15">
        <f>_xlfn.XLOOKUP($A1105,Cleaned_Hospital_Details!$A:$A,Cleaned_Hospital_Details!G:G)</f>
        <v>27621</v>
      </c>
      <c r="T1105" s="8">
        <f>_xlfn.XLOOKUP($A1105,Cleaned_Hospital_Details!$A:$A,Cleaned_Hospital_Details!H:H)</f>
        <v>47</v>
      </c>
      <c r="U1105" s="8" t="str">
        <f>_xlfn.XLOOKUP($A1105,Cleaned_Hospital_Details!$A:$A,Cleaned_Hospital_Details!I:I)</f>
        <v>Adult</v>
      </c>
      <c r="V1105" t="str">
        <f t="shared" si="17"/>
        <v>Kaitlin Borror</v>
      </c>
    </row>
    <row r="1106" spans="1:22" ht="15.6" x14ac:dyDescent="0.3">
      <c r="A1106" s="10" t="s">
        <v>1142</v>
      </c>
      <c r="B1106" s="8" t="str">
        <f>VLOOKUP(A1106,Cleaned_Customer_Names!A1105:D3440,2,0)</f>
        <v>Mr.</v>
      </c>
      <c r="C1106" s="8" t="str">
        <f>VLOOKUP(A1106,Cleaned_Customer_Names!A1105:D3440,3,0)</f>
        <v>Mohammad</v>
      </c>
      <c r="D1106" s="8" t="str">
        <f>VLOOKUP($A1106,Cleaned_Customer_Names!$A1105:$D3440,4,0)</f>
        <v>Saad</v>
      </c>
      <c r="E1106" s="22">
        <f>VLOOKUP($A1106,Cleaned_Medical_Exam!$A1105:$J3440,2,0)</f>
        <v>30.21</v>
      </c>
      <c r="F1106" s="24">
        <f>VLOOKUP($A1106,Cleaned_Medical_Exam!$A1105:$J3440,3,0)</f>
        <v>7.83</v>
      </c>
      <c r="G1106" s="20" t="str">
        <f>VLOOKUP($A1106,Cleaned_Medical_Exam!$A1105:$J3440,4,0)</f>
        <v>No</v>
      </c>
      <c r="H1106" s="20" t="str">
        <f>VLOOKUP($A1106,Cleaned_Medical_Exam!$A1105:$J3440,5,0)</f>
        <v>No</v>
      </c>
      <c r="I1106" s="20" t="str">
        <f>VLOOKUP($A1106,Cleaned_Medical_Exam!$A1105:$J3440,6,0)</f>
        <v>No</v>
      </c>
      <c r="J1106" s="48">
        <f>VLOOKUP($A1106,Cleaned_Medical_Exam!$A1105:$J3440,7,0)</f>
        <v>0</v>
      </c>
      <c r="K1106" s="8" t="str">
        <f>VLOOKUP($A1106,Cleaned_Medical_Exam!$A1105:$J3440,8,0)</f>
        <v>No</v>
      </c>
      <c r="L1106" s="20" t="str">
        <f>VLOOKUP($A1106,Cleaned_Medical_Exam!$A1105:$J3440,9,0)</f>
        <v>Obesity</v>
      </c>
      <c r="M1106" s="20" t="str">
        <f>VLOOKUP($A1106,Cleaned_Medical_Exam!$A1105:$J3440,10,0)</f>
        <v>Diabetes</v>
      </c>
      <c r="N1106" s="48">
        <f>_xlfn.XLOOKUP(A1106,Cleaned_Hospital_Details!A:A,Cleaned_Hospital_Details!B:B)</f>
        <v>0</v>
      </c>
      <c r="O1106" s="49">
        <f>_xlfn.XLOOKUP($A1106,Cleaned_Hospital_Details!$A:$A,Cleaned_Hospital_Details!C:C)</f>
        <v>10231.5</v>
      </c>
      <c r="P1106" s="8" t="str">
        <f>_xlfn.XLOOKUP($A1106,Cleaned_Hospital_Details!$A:$A,Cleaned_Hospital_Details!D:D)</f>
        <v>Tier - 3</v>
      </c>
      <c r="Q1106" s="8" t="str">
        <f>_xlfn.XLOOKUP($A1106,Cleaned_Hospital_Details!$A:$A,Cleaned_Hospital_Details!E:E)</f>
        <v>Tier - 1</v>
      </c>
      <c r="R1106" s="8" t="str">
        <f>_xlfn.XLOOKUP($A1106,Cleaned_Hospital_Details!$A:$A,Cleaned_Hospital_Details!F:F)</f>
        <v>R1012</v>
      </c>
      <c r="S1106" s="15">
        <f>_xlfn.XLOOKUP($A1106,Cleaned_Hospital_Details!$A:$A,Cleaned_Hospital_Details!G:G)</f>
        <v>25104</v>
      </c>
      <c r="T1106" s="8">
        <f>_xlfn.XLOOKUP($A1106,Cleaned_Hospital_Details!$A:$A,Cleaned_Hospital_Details!H:H)</f>
        <v>54</v>
      </c>
      <c r="U1106" s="8" t="str">
        <f>_xlfn.XLOOKUP($A1106,Cleaned_Hospital_Details!$A:$A,Cleaned_Hospital_Details!I:I)</f>
        <v>Adult</v>
      </c>
      <c r="V1106" t="str">
        <f t="shared" si="17"/>
        <v>Mohammad Saad</v>
      </c>
    </row>
    <row r="1107" spans="1:22" ht="15.6" x14ac:dyDescent="0.3">
      <c r="A1107" s="10" t="s">
        <v>1143</v>
      </c>
      <c r="B1107" s="8" t="str">
        <f>VLOOKUP(A1107,Cleaned_Customer_Names!A1106:D3441,2,0)</f>
        <v>Mr.</v>
      </c>
      <c r="C1107" s="8" t="str">
        <f>VLOOKUP(A1107,Cleaned_Customer_Names!A1106:D3441,3,0)</f>
        <v>Charlie</v>
      </c>
      <c r="D1107" s="8" t="str">
        <f>VLOOKUP($A1107,Cleaned_Customer_Names!$A1106:$D3441,4,0)</f>
        <v>Paul</v>
      </c>
      <c r="E1107" s="22">
        <f>VLOOKUP($A1107,Cleaned_Medical_Exam!$A1106:$J3441,2,0)</f>
        <v>38.28</v>
      </c>
      <c r="F1107" s="24">
        <f>VLOOKUP($A1107,Cleaned_Medical_Exam!$A1106:$J3441,3,0)</f>
        <v>10.17</v>
      </c>
      <c r="G1107" s="20" t="str">
        <f>VLOOKUP($A1107,Cleaned_Medical_Exam!$A1106:$J3441,4,0)</f>
        <v>Yes</v>
      </c>
      <c r="H1107" s="20" t="str">
        <f>VLOOKUP($A1107,Cleaned_Medical_Exam!$A1106:$J3441,5,0)</f>
        <v>No</v>
      </c>
      <c r="I1107" s="20" t="str">
        <f>VLOOKUP($A1107,Cleaned_Medical_Exam!$A1106:$J3441,6,0)</f>
        <v>No</v>
      </c>
      <c r="J1107" s="48">
        <f>VLOOKUP($A1107,Cleaned_Medical_Exam!$A1106:$J3441,7,0)</f>
        <v>0</v>
      </c>
      <c r="K1107" s="8" t="str">
        <f>VLOOKUP($A1107,Cleaned_Medical_Exam!$A1106:$J3441,8,0)</f>
        <v>No</v>
      </c>
      <c r="L1107" s="20" t="str">
        <f>VLOOKUP($A1107,Cleaned_Medical_Exam!$A1106:$J3441,9,0)</f>
        <v>Obesity</v>
      </c>
      <c r="M1107" s="20" t="str">
        <f>VLOOKUP($A1107,Cleaned_Medical_Exam!$A1106:$J3441,10,0)</f>
        <v>Diabetes</v>
      </c>
      <c r="N1107" s="48">
        <f>_xlfn.XLOOKUP(A1107,Cleaned_Hospital_Details!A:A,Cleaned_Hospital_Details!B:B)</f>
        <v>0</v>
      </c>
      <c r="O1107" s="49">
        <f>_xlfn.XLOOKUP($A1107,Cleaned_Hospital_Details!$A:$A,Cleaned_Hospital_Details!C:C)</f>
        <v>10226.280000000001</v>
      </c>
      <c r="P1107" s="8" t="str">
        <f>_xlfn.XLOOKUP($A1107,Cleaned_Hospital_Details!$A:$A,Cleaned_Hospital_Details!D:D)</f>
        <v>Tier - 3</v>
      </c>
      <c r="Q1107" s="8" t="str">
        <f>_xlfn.XLOOKUP($A1107,Cleaned_Hospital_Details!$A:$A,Cleaned_Hospital_Details!E:E)</f>
        <v>Tier - 3</v>
      </c>
      <c r="R1107" s="8" t="str">
        <f>_xlfn.XLOOKUP($A1107,Cleaned_Hospital_Details!$A:$A,Cleaned_Hospital_Details!F:F)</f>
        <v>R1013</v>
      </c>
      <c r="S1107" s="15">
        <f>_xlfn.XLOOKUP($A1107,Cleaned_Hospital_Details!$A:$A,Cleaned_Hospital_Details!G:G)</f>
        <v>24651</v>
      </c>
      <c r="T1107" s="8">
        <f>_xlfn.XLOOKUP($A1107,Cleaned_Hospital_Details!$A:$A,Cleaned_Hospital_Details!H:H)</f>
        <v>55</v>
      </c>
      <c r="U1107" s="8" t="str">
        <f>_xlfn.XLOOKUP($A1107,Cleaned_Hospital_Details!$A:$A,Cleaned_Hospital_Details!I:I)</f>
        <v>Old</v>
      </c>
      <c r="V1107" t="str">
        <f t="shared" si="17"/>
        <v>Charlie Paul</v>
      </c>
    </row>
    <row r="1108" spans="1:22" ht="15.6" x14ac:dyDescent="0.3">
      <c r="A1108" s="10" t="s">
        <v>1144</v>
      </c>
      <c r="B1108" s="8" t="str">
        <f>VLOOKUP(A1108,Cleaned_Customer_Names!A1107:D3442,2,0)</f>
        <v>Mr.</v>
      </c>
      <c r="C1108" s="8" t="str">
        <f>VLOOKUP(A1108,Cleaned_Customer_Names!A1107:D3442,3,0)</f>
        <v>Brent</v>
      </c>
      <c r="D1108" s="8" t="str">
        <f>VLOOKUP($A1108,Cleaned_Customer_Names!$A1107:$D3442,4,0)</f>
        <v>Trail</v>
      </c>
      <c r="E1108" s="22">
        <f>VLOOKUP($A1108,Cleaned_Medical_Exam!$A1107:$J3442,2,0)</f>
        <v>29.9</v>
      </c>
      <c r="F1108" s="24">
        <f>VLOOKUP($A1108,Cleaned_Medical_Exam!$A1107:$J3442,3,0)</f>
        <v>8.9600000000000009</v>
      </c>
      <c r="G1108" s="20" t="str">
        <f>VLOOKUP($A1108,Cleaned_Medical_Exam!$A1107:$J3442,4,0)</f>
        <v>Yes</v>
      </c>
      <c r="H1108" s="20" t="str">
        <f>VLOOKUP($A1108,Cleaned_Medical_Exam!$A1107:$J3442,5,0)</f>
        <v>No</v>
      </c>
      <c r="I1108" s="20" t="str">
        <f>VLOOKUP($A1108,Cleaned_Medical_Exam!$A1107:$J3442,6,0)</f>
        <v>No</v>
      </c>
      <c r="J1108" s="48">
        <f>VLOOKUP($A1108,Cleaned_Medical_Exam!$A1107:$J3442,7,0)</f>
        <v>0</v>
      </c>
      <c r="K1108" s="8" t="str">
        <f>VLOOKUP($A1108,Cleaned_Medical_Exam!$A1107:$J3442,8,0)</f>
        <v>No</v>
      </c>
      <c r="L1108" s="20" t="str">
        <f>VLOOKUP($A1108,Cleaned_Medical_Exam!$A1107:$J3442,9,0)</f>
        <v>Overweight</v>
      </c>
      <c r="M1108" s="20" t="str">
        <f>VLOOKUP($A1108,Cleaned_Medical_Exam!$A1107:$J3442,10,0)</f>
        <v>Diabetes</v>
      </c>
      <c r="N1108" s="48">
        <f>_xlfn.XLOOKUP(A1108,Cleaned_Hospital_Details!A:A,Cleaned_Hospital_Details!B:B)</f>
        <v>0</v>
      </c>
      <c r="O1108" s="49">
        <f>_xlfn.XLOOKUP($A1108,Cleaned_Hospital_Details!$A:$A,Cleaned_Hospital_Details!C:C)</f>
        <v>10214.64</v>
      </c>
      <c r="P1108" s="8" t="str">
        <f>_xlfn.XLOOKUP($A1108,Cleaned_Hospital_Details!$A:$A,Cleaned_Hospital_Details!D:D)</f>
        <v>Tier - 3</v>
      </c>
      <c r="Q1108" s="8" t="str">
        <f>_xlfn.XLOOKUP($A1108,Cleaned_Hospital_Details!$A:$A,Cleaned_Hospital_Details!E:E)</f>
        <v>Tier - 2</v>
      </c>
      <c r="R1108" s="8" t="str">
        <f>_xlfn.XLOOKUP($A1108,Cleaned_Hospital_Details!$A:$A,Cleaned_Hospital_Details!F:F)</f>
        <v>R1011</v>
      </c>
      <c r="S1108" s="15">
        <f>_xlfn.XLOOKUP($A1108,Cleaned_Hospital_Details!$A:$A,Cleaned_Hospital_Details!G:G)</f>
        <v>24741</v>
      </c>
      <c r="T1108" s="8">
        <f>_xlfn.XLOOKUP($A1108,Cleaned_Hospital_Details!$A:$A,Cleaned_Hospital_Details!H:H)</f>
        <v>55</v>
      </c>
      <c r="U1108" s="8" t="str">
        <f>_xlfn.XLOOKUP($A1108,Cleaned_Hospital_Details!$A:$A,Cleaned_Hospital_Details!I:I)</f>
        <v>Old</v>
      </c>
      <c r="V1108" t="str">
        <f t="shared" si="17"/>
        <v>Brent Trail</v>
      </c>
    </row>
    <row r="1109" spans="1:22" ht="15.6" x14ac:dyDescent="0.3">
      <c r="A1109" s="10" t="s">
        <v>1145</v>
      </c>
      <c r="B1109" s="8" t="str">
        <f>VLOOKUP(A1109,Cleaned_Customer_Names!A1108:D3443,2,0)</f>
        <v>Ms.</v>
      </c>
      <c r="C1109" s="8" t="str">
        <f>VLOOKUP(A1109,Cleaned_Customer_Names!A1108:D3443,3,0)</f>
        <v>Kelli</v>
      </c>
      <c r="D1109" s="8" t="str">
        <f>VLOOKUP($A1109,Cleaned_Customer_Names!$A1108:$D3443,4,0)</f>
        <v>Benton</v>
      </c>
      <c r="E1109" s="22">
        <f>VLOOKUP($A1109,Cleaned_Medical_Exam!$A1108:$J3443,2,0)</f>
        <v>23.18</v>
      </c>
      <c r="F1109" s="24">
        <f>VLOOKUP($A1109,Cleaned_Medical_Exam!$A1108:$J3443,3,0)</f>
        <v>6.96</v>
      </c>
      <c r="G1109" s="20" t="str">
        <f>VLOOKUP($A1109,Cleaned_Medical_Exam!$A1108:$J3443,4,0)</f>
        <v>Yes</v>
      </c>
      <c r="H1109" s="20" t="str">
        <f>VLOOKUP($A1109,Cleaned_Medical_Exam!$A1108:$J3443,5,0)</f>
        <v>No</v>
      </c>
      <c r="I1109" s="20" t="str">
        <f>VLOOKUP($A1109,Cleaned_Medical_Exam!$A1108:$J3443,6,0)</f>
        <v>No</v>
      </c>
      <c r="J1109" s="48">
        <f>VLOOKUP($A1109,Cleaned_Medical_Exam!$A1108:$J3443,7,0)</f>
        <v>2</v>
      </c>
      <c r="K1109" s="8" t="str">
        <f>VLOOKUP($A1109,Cleaned_Medical_Exam!$A1108:$J3443,8,0)</f>
        <v>No</v>
      </c>
      <c r="L1109" s="20" t="str">
        <f>VLOOKUP($A1109,Cleaned_Medical_Exam!$A1108:$J3443,9,0)</f>
        <v>Healthy Weight</v>
      </c>
      <c r="M1109" s="20" t="str">
        <f>VLOOKUP($A1109,Cleaned_Medical_Exam!$A1108:$J3443,10,0)</f>
        <v>Diabetes</v>
      </c>
      <c r="N1109" s="48">
        <f>_xlfn.XLOOKUP(A1109,Cleaned_Hospital_Details!A:A,Cleaned_Hospital_Details!B:B)</f>
        <v>0</v>
      </c>
      <c r="O1109" s="49">
        <f>_xlfn.XLOOKUP($A1109,Cleaned_Hospital_Details!$A:$A,Cleaned_Hospital_Details!C:C)</f>
        <v>10197.77</v>
      </c>
      <c r="P1109" s="8" t="str">
        <f>_xlfn.XLOOKUP($A1109,Cleaned_Hospital_Details!$A:$A,Cleaned_Hospital_Details!D:D)</f>
        <v>Tier - 3</v>
      </c>
      <c r="Q1109" s="8" t="str">
        <f>_xlfn.XLOOKUP($A1109,Cleaned_Hospital_Details!$A:$A,Cleaned_Hospital_Details!E:E)</f>
        <v>Tier - 1</v>
      </c>
      <c r="R1109" s="8" t="str">
        <f>_xlfn.XLOOKUP($A1109,Cleaned_Hospital_Details!$A:$A,Cleaned_Hospital_Details!F:F)</f>
        <v>R1024</v>
      </c>
      <c r="S1109" s="15">
        <f>_xlfn.XLOOKUP($A1109,Cleaned_Hospital_Details!$A:$A,Cleaned_Hospital_Details!G:G)</f>
        <v>25926</v>
      </c>
      <c r="T1109" s="8">
        <f>_xlfn.XLOOKUP($A1109,Cleaned_Hospital_Details!$A:$A,Cleaned_Hospital_Details!H:H)</f>
        <v>52</v>
      </c>
      <c r="U1109" s="8" t="str">
        <f>_xlfn.XLOOKUP($A1109,Cleaned_Hospital_Details!$A:$A,Cleaned_Hospital_Details!I:I)</f>
        <v>Adult</v>
      </c>
      <c r="V1109" t="str">
        <f t="shared" si="17"/>
        <v>Kelli Benton</v>
      </c>
    </row>
    <row r="1110" spans="1:22" ht="15.6" x14ac:dyDescent="0.3">
      <c r="A1110" s="10" t="s">
        <v>1146</v>
      </c>
      <c r="B1110" s="8" t="str">
        <f>VLOOKUP(A1110,Cleaned_Customer_Names!A1109:D3444,2,0)</f>
        <v>Mrs.</v>
      </c>
      <c r="C1110" s="8" t="str">
        <f>VLOOKUP(A1110,Cleaned_Customer_Names!A1109:D3444,3,0)</f>
        <v>Sheridan</v>
      </c>
      <c r="D1110" s="8" t="str">
        <f>VLOOKUP($A1110,Cleaned_Customer_Names!$A1109:$D3444,4,0)</f>
        <v>Bauman</v>
      </c>
      <c r="E1110" s="22">
        <f>VLOOKUP($A1110,Cleaned_Medical_Exam!$A1109:$J3444,2,0)</f>
        <v>33.020000000000003</v>
      </c>
      <c r="F1110" s="24">
        <f>VLOOKUP($A1110,Cleaned_Medical_Exam!$A1109:$J3444,3,0)</f>
        <v>5.07</v>
      </c>
      <c r="G1110" s="20" t="str">
        <f>VLOOKUP($A1110,Cleaned_Medical_Exam!$A1109:$J3444,4,0)</f>
        <v>Yes</v>
      </c>
      <c r="H1110" s="20" t="str">
        <f>VLOOKUP($A1110,Cleaned_Medical_Exam!$A1109:$J3444,5,0)</f>
        <v>No</v>
      </c>
      <c r="I1110" s="20" t="str">
        <f>VLOOKUP($A1110,Cleaned_Medical_Exam!$A1109:$J3444,6,0)</f>
        <v>No</v>
      </c>
      <c r="J1110" s="48">
        <f>VLOOKUP($A1110,Cleaned_Medical_Exam!$A1109:$J3444,7,0)</f>
        <v>0</v>
      </c>
      <c r="K1110" s="8" t="str">
        <f>VLOOKUP($A1110,Cleaned_Medical_Exam!$A1109:$J3444,8,0)</f>
        <v>No</v>
      </c>
      <c r="L1110" s="20" t="str">
        <f>VLOOKUP($A1110,Cleaned_Medical_Exam!$A1109:$J3444,9,0)</f>
        <v>Obesity</v>
      </c>
      <c r="M1110" s="20" t="str">
        <f>VLOOKUP($A1110,Cleaned_Medical_Exam!$A1109:$J3444,10,0)</f>
        <v>Normal</v>
      </c>
      <c r="N1110" s="48">
        <f>_xlfn.XLOOKUP(A1110,Cleaned_Hospital_Details!A:A,Cleaned_Hospital_Details!B:B)</f>
        <v>3</v>
      </c>
      <c r="O1110" s="49">
        <f>_xlfn.XLOOKUP($A1110,Cleaned_Hospital_Details!$A:$A,Cleaned_Hospital_Details!C:C)</f>
        <v>10191.82</v>
      </c>
      <c r="P1110" s="8" t="str">
        <f>_xlfn.XLOOKUP($A1110,Cleaned_Hospital_Details!$A:$A,Cleaned_Hospital_Details!D:D)</f>
        <v>Tier - 3</v>
      </c>
      <c r="Q1110" s="8" t="str">
        <f>_xlfn.XLOOKUP($A1110,Cleaned_Hospital_Details!$A:$A,Cleaned_Hospital_Details!E:E)</f>
        <v>Tier - 2</v>
      </c>
      <c r="R1110" s="8" t="str">
        <f>_xlfn.XLOOKUP($A1110,Cleaned_Hospital_Details!$A:$A,Cleaned_Hospital_Details!F:F)</f>
        <v>R1026</v>
      </c>
      <c r="S1110" s="15">
        <f>_xlfn.XLOOKUP($A1110,Cleaned_Hospital_Details!$A:$A,Cleaned_Hospital_Details!G:G)</f>
        <v>31336</v>
      </c>
      <c r="T1110" s="8">
        <f>_xlfn.XLOOKUP($A1110,Cleaned_Hospital_Details!$A:$A,Cleaned_Hospital_Details!H:H)</f>
        <v>37</v>
      </c>
      <c r="U1110" s="8" t="str">
        <f>_xlfn.XLOOKUP($A1110,Cleaned_Hospital_Details!$A:$A,Cleaned_Hospital_Details!I:I)</f>
        <v>Adult</v>
      </c>
      <c r="V1110" t="str">
        <f t="shared" si="17"/>
        <v>Sheridan Bauman</v>
      </c>
    </row>
    <row r="1111" spans="1:22" ht="15.6" x14ac:dyDescent="0.3">
      <c r="A1111" s="10" t="s">
        <v>1147</v>
      </c>
      <c r="B1111" s="8" t="str">
        <f>VLOOKUP(A1111,Cleaned_Customer_Names!A1110:D3445,2,0)</f>
        <v>Mrs.</v>
      </c>
      <c r="C1111" s="8" t="str">
        <f>VLOOKUP(A1111,Cleaned_Customer_Names!A1110:D3445,3,0)</f>
        <v>Sarah</v>
      </c>
      <c r="D1111" s="8" t="str">
        <f>VLOOKUP($A1111,Cleaned_Customer_Names!$A1110:$D3445,4,0)</f>
        <v>Bakula</v>
      </c>
      <c r="E1111" s="22">
        <f>VLOOKUP($A1111,Cleaned_Medical_Exam!$A1110:$J3445,2,0)</f>
        <v>27.29</v>
      </c>
      <c r="F1111" s="24">
        <f>VLOOKUP($A1111,Cleaned_Medical_Exam!$A1110:$J3445,3,0)</f>
        <v>5.85</v>
      </c>
      <c r="G1111" s="20" t="str">
        <f>VLOOKUP($A1111,Cleaned_Medical_Exam!$A1110:$J3445,4,0)</f>
        <v>No</v>
      </c>
      <c r="H1111" s="20" t="str">
        <f>VLOOKUP($A1111,Cleaned_Medical_Exam!$A1110:$J3445,5,0)</f>
        <v>No</v>
      </c>
      <c r="I1111" s="20" t="str">
        <f>VLOOKUP($A1111,Cleaned_Medical_Exam!$A1110:$J3445,6,0)</f>
        <v>No</v>
      </c>
      <c r="J1111" s="48">
        <f>VLOOKUP($A1111,Cleaned_Medical_Exam!$A1110:$J3445,7,0)</f>
        <v>2</v>
      </c>
      <c r="K1111" s="8" t="str">
        <f>VLOOKUP($A1111,Cleaned_Medical_Exam!$A1110:$J3445,8,0)</f>
        <v>No</v>
      </c>
      <c r="L1111" s="20" t="str">
        <f>VLOOKUP($A1111,Cleaned_Medical_Exam!$A1110:$J3445,9,0)</f>
        <v>Overweight</v>
      </c>
      <c r="M1111" s="20" t="str">
        <f>VLOOKUP($A1111,Cleaned_Medical_Exam!$A1110:$J3445,10,0)</f>
        <v>Prediabetes</v>
      </c>
      <c r="N1111" s="48">
        <f>_xlfn.XLOOKUP(A1111,Cleaned_Hospital_Details!A:A,Cleaned_Hospital_Details!B:B)</f>
        <v>0</v>
      </c>
      <c r="O1111" s="49">
        <f>_xlfn.XLOOKUP($A1111,Cleaned_Hospital_Details!$A:$A,Cleaned_Hospital_Details!C:C)</f>
        <v>10160.870000000001</v>
      </c>
      <c r="P1111" s="8" t="str">
        <f>_xlfn.XLOOKUP($A1111,Cleaned_Hospital_Details!$A:$A,Cleaned_Hospital_Details!D:D)</f>
        <v>Tier - 3</v>
      </c>
      <c r="Q1111" s="8" t="str">
        <f>_xlfn.XLOOKUP($A1111,Cleaned_Hospital_Details!$A:$A,Cleaned_Hospital_Details!E:E)</f>
        <v>Tier - 3</v>
      </c>
      <c r="R1111" s="8" t="str">
        <f>_xlfn.XLOOKUP($A1111,Cleaned_Hospital_Details!$A:$A,Cleaned_Hospital_Details!F:F)</f>
        <v>R1025</v>
      </c>
      <c r="S1111" s="15">
        <f>_xlfn.XLOOKUP($A1111,Cleaned_Hospital_Details!$A:$A,Cleaned_Hospital_Details!G:G)</f>
        <v>26490</v>
      </c>
      <c r="T1111" s="8">
        <f>_xlfn.XLOOKUP($A1111,Cleaned_Hospital_Details!$A:$A,Cleaned_Hospital_Details!H:H)</f>
        <v>50</v>
      </c>
      <c r="U1111" s="8" t="str">
        <f>_xlfn.XLOOKUP($A1111,Cleaned_Hospital_Details!$A:$A,Cleaned_Hospital_Details!I:I)</f>
        <v>Adult</v>
      </c>
      <c r="V1111" t="str">
        <f t="shared" si="17"/>
        <v>Sarah Bakula</v>
      </c>
    </row>
    <row r="1112" spans="1:22" ht="15.6" x14ac:dyDescent="0.3">
      <c r="A1112" s="10" t="s">
        <v>1148</v>
      </c>
      <c r="B1112" s="8" t="str">
        <f>VLOOKUP(A1112,Cleaned_Customer_Names!A1111:D3446,2,0)</f>
        <v>Ms.</v>
      </c>
      <c r="C1112" s="8" t="str">
        <f>VLOOKUP(A1112,Cleaned_Customer_Names!A1111:D3446,3,0)</f>
        <v>Jennifer</v>
      </c>
      <c r="D1112" s="8" t="str">
        <f>VLOOKUP($A1112,Cleaned_Customer_Names!$A1111:$D3446,4,0)</f>
        <v>Edwards</v>
      </c>
      <c r="E1112" s="22">
        <f>VLOOKUP($A1112,Cleaned_Medical_Exam!$A1111:$J3446,2,0)</f>
        <v>23.18</v>
      </c>
      <c r="F1112" s="24">
        <f>VLOOKUP($A1112,Cleaned_Medical_Exam!$A1111:$J3446,3,0)</f>
        <v>10.56</v>
      </c>
      <c r="G1112" s="20" t="str">
        <f>VLOOKUP($A1112,Cleaned_Medical_Exam!$A1111:$J3446,4,0)</f>
        <v>No</v>
      </c>
      <c r="H1112" s="20" t="str">
        <f>VLOOKUP($A1112,Cleaned_Medical_Exam!$A1111:$J3446,5,0)</f>
        <v>No</v>
      </c>
      <c r="I1112" s="20" t="str">
        <f>VLOOKUP($A1112,Cleaned_Medical_Exam!$A1111:$J3446,6,0)</f>
        <v>No</v>
      </c>
      <c r="J1112" s="48">
        <f>VLOOKUP($A1112,Cleaned_Medical_Exam!$A1111:$J3446,7,0)</f>
        <v>2</v>
      </c>
      <c r="K1112" s="8" t="str">
        <f>VLOOKUP($A1112,Cleaned_Medical_Exam!$A1111:$J3446,8,0)</f>
        <v>No</v>
      </c>
      <c r="L1112" s="20" t="str">
        <f>VLOOKUP($A1112,Cleaned_Medical_Exam!$A1111:$J3446,9,0)</f>
        <v>Healthy Weight</v>
      </c>
      <c r="M1112" s="20" t="str">
        <f>VLOOKUP($A1112,Cleaned_Medical_Exam!$A1111:$J3446,10,0)</f>
        <v>Diabetes</v>
      </c>
      <c r="N1112" s="48">
        <f>_xlfn.XLOOKUP(A1112,Cleaned_Hospital_Details!A:A,Cleaned_Hospital_Details!B:B)</f>
        <v>2</v>
      </c>
      <c r="O1112" s="49">
        <f>_xlfn.XLOOKUP($A1112,Cleaned_Hospital_Details!$A:$A,Cleaned_Hospital_Details!C:C)</f>
        <v>10156.780000000001</v>
      </c>
      <c r="P1112" s="8" t="str">
        <f>_xlfn.XLOOKUP($A1112,Cleaned_Hospital_Details!$A:$A,Cleaned_Hospital_Details!D:D)</f>
        <v>Tier - 3</v>
      </c>
      <c r="Q1112" s="8" t="str">
        <f>_xlfn.XLOOKUP($A1112,Cleaned_Hospital_Details!$A:$A,Cleaned_Hospital_Details!E:E)</f>
        <v>Tier - 2</v>
      </c>
      <c r="R1112" s="8" t="str">
        <f>_xlfn.XLOOKUP($A1112,Cleaned_Hospital_Details!$A:$A,Cleaned_Hospital_Details!F:F)</f>
        <v>R1012</v>
      </c>
      <c r="S1112" s="15">
        <f>_xlfn.XLOOKUP($A1112,Cleaned_Hospital_Details!$A:$A,Cleaned_Hospital_Details!G:G)</f>
        <v>26950</v>
      </c>
      <c r="T1112" s="8">
        <f>_xlfn.XLOOKUP($A1112,Cleaned_Hospital_Details!$A:$A,Cleaned_Hospital_Details!H:H)</f>
        <v>49</v>
      </c>
      <c r="U1112" s="8" t="str">
        <f>_xlfn.XLOOKUP($A1112,Cleaned_Hospital_Details!$A:$A,Cleaned_Hospital_Details!I:I)</f>
        <v>Adult</v>
      </c>
      <c r="V1112" t="str">
        <f t="shared" si="17"/>
        <v>Jennifer Edwards</v>
      </c>
    </row>
    <row r="1113" spans="1:22" ht="15.6" x14ac:dyDescent="0.3">
      <c r="A1113" s="10" t="s">
        <v>1149</v>
      </c>
      <c r="B1113" s="8" t="str">
        <f>VLOOKUP(A1113,Cleaned_Customer_Names!A1112:D3447,2,0)</f>
        <v>Mrs.</v>
      </c>
      <c r="C1113" s="8" t="str">
        <f>VLOOKUP(A1113,Cleaned_Customer_Names!A1112:D3447,3,0)</f>
        <v>Laura</v>
      </c>
      <c r="D1113" s="8" t="str">
        <f>VLOOKUP($A1113,Cleaned_Customer_Names!$A1112:$D3447,4,0)</f>
        <v>Davis</v>
      </c>
      <c r="E1113" s="22">
        <f>VLOOKUP($A1113,Cleaned_Medical_Exam!$A1112:$J3447,2,0)</f>
        <v>32.659999999999997</v>
      </c>
      <c r="F1113" s="24">
        <f>VLOOKUP($A1113,Cleaned_Medical_Exam!$A1112:$J3447,3,0)</f>
        <v>8.92</v>
      </c>
      <c r="G1113" s="20" t="str">
        <f>VLOOKUP($A1113,Cleaned_Medical_Exam!$A1112:$J3447,4,0)</f>
        <v>Yes</v>
      </c>
      <c r="H1113" s="20" t="str">
        <f>VLOOKUP($A1113,Cleaned_Medical_Exam!$A1112:$J3447,5,0)</f>
        <v>No</v>
      </c>
      <c r="I1113" s="20" t="str">
        <f>VLOOKUP($A1113,Cleaned_Medical_Exam!$A1112:$J3447,6,0)</f>
        <v>No</v>
      </c>
      <c r="J1113" s="48">
        <f>VLOOKUP($A1113,Cleaned_Medical_Exam!$A1112:$J3447,7,0)</f>
        <v>0</v>
      </c>
      <c r="K1113" s="8" t="str">
        <f>VLOOKUP($A1113,Cleaned_Medical_Exam!$A1112:$J3447,8,0)</f>
        <v>No</v>
      </c>
      <c r="L1113" s="20" t="str">
        <f>VLOOKUP($A1113,Cleaned_Medical_Exam!$A1112:$J3447,9,0)</f>
        <v>Obesity</v>
      </c>
      <c r="M1113" s="20" t="str">
        <f>VLOOKUP($A1113,Cleaned_Medical_Exam!$A1112:$J3447,10,0)</f>
        <v>Diabetes</v>
      </c>
      <c r="N1113" s="48">
        <f>_xlfn.XLOOKUP(A1113,Cleaned_Hospital_Details!A:A,Cleaned_Hospital_Details!B:B)</f>
        <v>1</v>
      </c>
      <c r="O1113" s="49">
        <f>_xlfn.XLOOKUP($A1113,Cleaned_Hospital_Details!$A:$A,Cleaned_Hospital_Details!C:C)</f>
        <v>10146.129999999999</v>
      </c>
      <c r="P1113" s="8" t="str">
        <f>_xlfn.XLOOKUP($A1113,Cleaned_Hospital_Details!$A:$A,Cleaned_Hospital_Details!D:D)</f>
        <v>Tier - 3</v>
      </c>
      <c r="Q1113" s="8" t="str">
        <f>_xlfn.XLOOKUP($A1113,Cleaned_Hospital_Details!$A:$A,Cleaned_Hospital_Details!E:E)</f>
        <v>Tier - 1</v>
      </c>
      <c r="R1113" s="8" t="str">
        <f>_xlfn.XLOOKUP($A1113,Cleaned_Hospital_Details!$A:$A,Cleaned_Hospital_Details!F:F)</f>
        <v>R1025</v>
      </c>
      <c r="S1113" s="15">
        <f>_xlfn.XLOOKUP($A1113,Cleaned_Hospital_Details!$A:$A,Cleaned_Hospital_Details!G:G)</f>
        <v>29749</v>
      </c>
      <c r="T1113" s="8">
        <f>_xlfn.XLOOKUP($A1113,Cleaned_Hospital_Details!$A:$A,Cleaned_Hospital_Details!H:H)</f>
        <v>41</v>
      </c>
      <c r="U1113" s="8" t="str">
        <f>_xlfn.XLOOKUP($A1113,Cleaned_Hospital_Details!$A:$A,Cleaned_Hospital_Details!I:I)</f>
        <v>Adult</v>
      </c>
      <c r="V1113" t="str">
        <f t="shared" si="17"/>
        <v>Laura Davis</v>
      </c>
    </row>
    <row r="1114" spans="1:22" ht="15.6" x14ac:dyDescent="0.3">
      <c r="A1114" s="10" t="s">
        <v>1150</v>
      </c>
      <c r="B1114" s="8" t="str">
        <f>VLOOKUP(A1114,Cleaned_Customer_Names!A1113:D3448,2,0)</f>
        <v>Mr.</v>
      </c>
      <c r="C1114" s="8" t="str">
        <f>VLOOKUP(A1114,Cleaned_Customer_Names!A1113:D3448,3,0)</f>
        <v>Thomas</v>
      </c>
      <c r="D1114" s="8" t="str">
        <f>VLOOKUP($A1114,Cleaned_Customer_Names!$A1113:$D3448,4,0)</f>
        <v>Weiler</v>
      </c>
      <c r="E1114" s="22">
        <f>VLOOKUP($A1114,Cleaned_Medical_Exam!$A1113:$J3448,2,0)</f>
        <v>30.78</v>
      </c>
      <c r="F1114" s="24">
        <f>VLOOKUP($A1114,Cleaned_Medical_Exam!$A1113:$J3448,3,0)</f>
        <v>8.6300000000000008</v>
      </c>
      <c r="G1114" s="20" t="str">
        <f>VLOOKUP($A1114,Cleaned_Medical_Exam!$A1113:$J3448,4,0)</f>
        <v>No</v>
      </c>
      <c r="H1114" s="20" t="str">
        <f>VLOOKUP($A1114,Cleaned_Medical_Exam!$A1113:$J3448,5,0)</f>
        <v>No</v>
      </c>
      <c r="I1114" s="20" t="str">
        <f>VLOOKUP($A1114,Cleaned_Medical_Exam!$A1113:$J3448,6,0)</f>
        <v>No</v>
      </c>
      <c r="J1114" s="48">
        <f>VLOOKUP($A1114,Cleaned_Medical_Exam!$A1113:$J3448,7,0)</f>
        <v>0</v>
      </c>
      <c r="K1114" s="8" t="str">
        <f>VLOOKUP($A1114,Cleaned_Medical_Exam!$A1113:$J3448,8,0)</f>
        <v>No</v>
      </c>
      <c r="L1114" s="20" t="str">
        <f>VLOOKUP($A1114,Cleaned_Medical_Exam!$A1113:$J3448,9,0)</f>
        <v>Obesity</v>
      </c>
      <c r="M1114" s="20" t="str">
        <f>VLOOKUP($A1114,Cleaned_Medical_Exam!$A1113:$J3448,10,0)</f>
        <v>Diabetes</v>
      </c>
      <c r="N1114" s="48">
        <f>_xlfn.XLOOKUP(A1114,Cleaned_Hospital_Details!A:A,Cleaned_Hospital_Details!B:B)</f>
        <v>3</v>
      </c>
      <c r="O1114" s="49">
        <f>_xlfn.XLOOKUP($A1114,Cleaned_Hospital_Details!$A:$A,Cleaned_Hospital_Details!C:C)</f>
        <v>10141.14</v>
      </c>
      <c r="P1114" s="8" t="str">
        <f>_xlfn.XLOOKUP($A1114,Cleaned_Hospital_Details!$A:$A,Cleaned_Hospital_Details!D:D)</f>
        <v>Tier - 3</v>
      </c>
      <c r="Q1114" s="8" t="str">
        <f>_xlfn.XLOOKUP($A1114,Cleaned_Hospital_Details!$A:$A,Cleaned_Hospital_Details!E:E)</f>
        <v>Tier - 1</v>
      </c>
      <c r="R1114" s="8" t="str">
        <f>_xlfn.XLOOKUP($A1114,Cleaned_Hospital_Details!$A:$A,Cleaned_Hospital_Details!F:F)</f>
        <v>R1016</v>
      </c>
      <c r="S1114" s="15">
        <f>_xlfn.XLOOKUP($A1114,Cleaned_Hospital_Details!$A:$A,Cleaned_Hospital_Details!G:G)</f>
        <v>27393</v>
      </c>
      <c r="T1114" s="8">
        <f>_xlfn.XLOOKUP($A1114,Cleaned_Hospital_Details!$A:$A,Cleaned_Hospital_Details!H:H)</f>
        <v>48</v>
      </c>
      <c r="U1114" s="8" t="str">
        <f>_xlfn.XLOOKUP($A1114,Cleaned_Hospital_Details!$A:$A,Cleaned_Hospital_Details!I:I)</f>
        <v>Adult</v>
      </c>
      <c r="V1114" t="str">
        <f t="shared" si="17"/>
        <v>Thomas Weiler</v>
      </c>
    </row>
    <row r="1115" spans="1:22" ht="15.6" x14ac:dyDescent="0.3">
      <c r="A1115" s="10" t="s">
        <v>1151</v>
      </c>
      <c r="B1115" s="8" t="str">
        <f>VLOOKUP(A1115,Cleaned_Customer_Names!A1114:D3449,2,0)</f>
        <v>Ms.</v>
      </c>
      <c r="C1115" s="8" t="str">
        <f>VLOOKUP(A1115,Cleaned_Customer_Names!A1114:D3449,3,0)</f>
        <v>Gisele</v>
      </c>
      <c r="D1115" s="8" t="str">
        <f>VLOOKUP($A1115,Cleaned_Customer_Names!$A1114:$D3449,4,0)</f>
        <v>Schaaf</v>
      </c>
      <c r="E1115" s="22">
        <f>VLOOKUP($A1115,Cleaned_Medical_Exam!$A1114:$J3449,2,0)</f>
        <v>47.2</v>
      </c>
      <c r="F1115" s="24">
        <f>VLOOKUP($A1115,Cleaned_Medical_Exam!$A1114:$J3449,3,0)</f>
        <v>6.29</v>
      </c>
      <c r="G1115" s="20" t="str">
        <f>VLOOKUP($A1115,Cleaned_Medical_Exam!$A1114:$J3449,4,0)</f>
        <v>Yes</v>
      </c>
      <c r="H1115" s="20" t="str">
        <f>VLOOKUP($A1115,Cleaned_Medical_Exam!$A1114:$J3449,5,0)</f>
        <v>No</v>
      </c>
      <c r="I1115" s="20" t="str">
        <f>VLOOKUP($A1115,Cleaned_Medical_Exam!$A1114:$J3449,6,0)</f>
        <v>Yes</v>
      </c>
      <c r="J1115" s="48">
        <f>VLOOKUP($A1115,Cleaned_Medical_Exam!$A1114:$J3449,7,0)</f>
        <v>1</v>
      </c>
      <c r="K1115" s="8" t="str">
        <f>VLOOKUP($A1115,Cleaned_Medical_Exam!$A1114:$J3449,8,0)</f>
        <v>No</v>
      </c>
      <c r="L1115" s="20" t="str">
        <f>VLOOKUP($A1115,Cleaned_Medical_Exam!$A1114:$J3449,9,0)</f>
        <v>Obesity</v>
      </c>
      <c r="M1115" s="20" t="str">
        <f>VLOOKUP($A1115,Cleaned_Medical_Exam!$A1114:$J3449,10,0)</f>
        <v>Prediabetes</v>
      </c>
      <c r="N1115" s="48">
        <f>_xlfn.XLOOKUP(A1115,Cleaned_Hospital_Details!A:A,Cleaned_Hospital_Details!B:B)</f>
        <v>0</v>
      </c>
      <c r="O1115" s="49">
        <f>_xlfn.XLOOKUP($A1115,Cleaned_Hospital_Details!$A:$A,Cleaned_Hospital_Details!C:C)</f>
        <v>10139.84</v>
      </c>
      <c r="P1115" s="8" t="str">
        <f>_xlfn.XLOOKUP($A1115,Cleaned_Hospital_Details!$A:$A,Cleaned_Hospital_Details!D:D)</f>
        <v>Tier - 3</v>
      </c>
      <c r="Q1115" s="8" t="str">
        <f>_xlfn.XLOOKUP($A1115,Cleaned_Hospital_Details!$A:$A,Cleaned_Hospital_Details!E:E)</f>
        <v>Tier - 2</v>
      </c>
      <c r="R1115" s="8" t="str">
        <f>_xlfn.XLOOKUP($A1115,Cleaned_Hospital_Details!$A:$A,Cleaned_Hospital_Details!F:F)</f>
        <v>R1012</v>
      </c>
      <c r="S1115" s="15">
        <f>_xlfn.XLOOKUP($A1115,Cleaned_Hospital_Details!$A:$A,Cleaned_Hospital_Details!G:G)</f>
        <v>35678</v>
      </c>
      <c r="T1115" s="8">
        <f>_xlfn.XLOOKUP($A1115,Cleaned_Hospital_Details!$A:$A,Cleaned_Hospital_Details!H:H)</f>
        <v>25</v>
      </c>
      <c r="U1115" s="8" t="str">
        <f>_xlfn.XLOOKUP($A1115,Cleaned_Hospital_Details!$A:$A,Cleaned_Hospital_Details!I:I)</f>
        <v>Adult</v>
      </c>
      <c r="V1115" t="str">
        <f t="shared" si="17"/>
        <v>Gisele Schaaf</v>
      </c>
    </row>
    <row r="1116" spans="1:22" ht="15.6" x14ac:dyDescent="0.3">
      <c r="A1116" s="10" t="s">
        <v>1152</v>
      </c>
      <c r="B1116" s="8" t="str">
        <f>VLOOKUP(A1116,Cleaned_Customer_Names!A1115:D3450,2,0)</f>
        <v>Ms.</v>
      </c>
      <c r="C1116" s="8" t="str">
        <f>VLOOKUP(A1116,Cleaned_Customer_Names!A1115:D3450,3,0)</f>
        <v>Myra</v>
      </c>
      <c r="D1116" s="8" t="str">
        <f>VLOOKUP($A1116,Cleaned_Customer_Names!$A1115:$D3450,4,0)</f>
        <v>Sack</v>
      </c>
      <c r="E1116" s="22">
        <f>VLOOKUP($A1116,Cleaned_Medical_Exam!$A1115:$J3450,2,0)</f>
        <v>31.6</v>
      </c>
      <c r="F1116" s="24">
        <f>VLOOKUP($A1116,Cleaned_Medical_Exam!$A1115:$J3450,3,0)</f>
        <v>5.75</v>
      </c>
      <c r="G1116" s="20" t="str">
        <f>VLOOKUP($A1116,Cleaned_Medical_Exam!$A1115:$J3450,4,0)</f>
        <v>No</v>
      </c>
      <c r="H1116" s="20" t="str">
        <f>VLOOKUP($A1116,Cleaned_Medical_Exam!$A1115:$J3450,5,0)</f>
        <v>No</v>
      </c>
      <c r="I1116" s="20" t="str">
        <f>VLOOKUP($A1116,Cleaned_Medical_Exam!$A1115:$J3450,6,0)</f>
        <v>No</v>
      </c>
      <c r="J1116" s="48">
        <f>VLOOKUP($A1116,Cleaned_Medical_Exam!$A1115:$J3450,7,0)</f>
        <v>2</v>
      </c>
      <c r="K1116" s="8" t="str">
        <f>VLOOKUP($A1116,Cleaned_Medical_Exam!$A1115:$J3450,8,0)</f>
        <v>No</v>
      </c>
      <c r="L1116" s="20" t="str">
        <f>VLOOKUP($A1116,Cleaned_Medical_Exam!$A1115:$J3450,9,0)</f>
        <v>Obesity</v>
      </c>
      <c r="M1116" s="20" t="str">
        <f>VLOOKUP($A1116,Cleaned_Medical_Exam!$A1115:$J3450,10,0)</f>
        <v>Prediabetes</v>
      </c>
      <c r="N1116" s="48">
        <f>_xlfn.XLOOKUP(A1116,Cleaned_Hospital_Details!A:A,Cleaned_Hospital_Details!B:B)</f>
        <v>2</v>
      </c>
      <c r="O1116" s="49">
        <f>_xlfn.XLOOKUP($A1116,Cleaned_Hospital_Details!$A:$A,Cleaned_Hospital_Details!C:C)</f>
        <v>10118.42</v>
      </c>
      <c r="P1116" s="8" t="str">
        <f>_xlfn.XLOOKUP($A1116,Cleaned_Hospital_Details!$A:$A,Cleaned_Hospital_Details!D:D)</f>
        <v>Tier - 3</v>
      </c>
      <c r="Q1116" s="8" t="str">
        <f>_xlfn.XLOOKUP($A1116,Cleaned_Hospital_Details!$A:$A,Cleaned_Hospital_Details!E:E)</f>
        <v>Tier - 3</v>
      </c>
      <c r="R1116" s="8" t="str">
        <f>_xlfn.XLOOKUP($A1116,Cleaned_Hospital_Details!$A:$A,Cleaned_Hospital_Details!F:F)</f>
        <v>R1011</v>
      </c>
      <c r="S1116" s="15">
        <f>_xlfn.XLOOKUP($A1116,Cleaned_Hospital_Details!$A:$A,Cleaned_Hospital_Details!G:G)</f>
        <v>26619</v>
      </c>
      <c r="T1116" s="8">
        <f>_xlfn.XLOOKUP($A1116,Cleaned_Hospital_Details!$A:$A,Cleaned_Hospital_Details!H:H)</f>
        <v>50</v>
      </c>
      <c r="U1116" s="8" t="str">
        <f>_xlfn.XLOOKUP($A1116,Cleaned_Hospital_Details!$A:$A,Cleaned_Hospital_Details!I:I)</f>
        <v>Adult</v>
      </c>
      <c r="V1116" t="str">
        <f t="shared" si="17"/>
        <v>Myra Sack</v>
      </c>
    </row>
    <row r="1117" spans="1:22" ht="15.6" x14ac:dyDescent="0.3">
      <c r="A1117" s="10" t="s">
        <v>1153</v>
      </c>
      <c r="B1117" s="8" t="str">
        <f>VLOOKUP(A1117,Cleaned_Customer_Names!A1116:D3451,2,0)</f>
        <v>Ms.</v>
      </c>
      <c r="C1117" s="8" t="str">
        <f>VLOOKUP(A1117,Cleaned_Customer_Names!A1116:D3451,3,0)</f>
        <v>Melissa</v>
      </c>
      <c r="D1117" s="8" t="str">
        <f>VLOOKUP($A1117,Cleaned_Customer_Names!$A1116:$D3451,4,0)</f>
        <v>Chenard</v>
      </c>
      <c r="E1117" s="22">
        <f>VLOOKUP($A1117,Cleaned_Medical_Exam!$A1116:$J3451,2,0)</f>
        <v>33.914999999999999</v>
      </c>
      <c r="F1117" s="24">
        <f>VLOOKUP($A1117,Cleaned_Medical_Exam!$A1116:$J3451,3,0)</f>
        <v>6.66</v>
      </c>
      <c r="G1117" s="20" t="str">
        <f>VLOOKUP($A1117,Cleaned_Medical_Exam!$A1116:$J3451,4,0)</f>
        <v>Yes</v>
      </c>
      <c r="H1117" s="20" t="str">
        <f>VLOOKUP($A1117,Cleaned_Medical_Exam!$A1116:$J3451,5,0)</f>
        <v>No</v>
      </c>
      <c r="I1117" s="20" t="str">
        <f>VLOOKUP($A1117,Cleaned_Medical_Exam!$A1116:$J3451,6,0)</f>
        <v>No</v>
      </c>
      <c r="J1117" s="48">
        <f>VLOOKUP($A1117,Cleaned_Medical_Exam!$A1116:$J3451,7,0)</f>
        <v>1</v>
      </c>
      <c r="K1117" s="8" t="str">
        <f>VLOOKUP($A1117,Cleaned_Medical_Exam!$A1116:$J3451,8,0)</f>
        <v>No</v>
      </c>
      <c r="L1117" s="20" t="str">
        <f>VLOOKUP($A1117,Cleaned_Medical_Exam!$A1116:$J3451,9,0)</f>
        <v>Obesity</v>
      </c>
      <c r="M1117" s="20" t="str">
        <f>VLOOKUP($A1117,Cleaned_Medical_Exam!$A1116:$J3451,10,0)</f>
        <v>Diabetes</v>
      </c>
      <c r="N1117" s="48">
        <f>_xlfn.XLOOKUP(A1117,Cleaned_Hospital_Details!A:A,Cleaned_Hospital_Details!B:B)</f>
        <v>3</v>
      </c>
      <c r="O1117" s="49">
        <f>_xlfn.XLOOKUP($A1117,Cleaned_Hospital_Details!$A:$A,Cleaned_Hospital_Details!C:C)</f>
        <v>10115.01</v>
      </c>
      <c r="P1117" s="8" t="str">
        <f>_xlfn.XLOOKUP($A1117,Cleaned_Hospital_Details!$A:$A,Cleaned_Hospital_Details!D:D)</f>
        <v>Tier - 3</v>
      </c>
      <c r="Q1117" s="8" t="str">
        <f>_xlfn.XLOOKUP($A1117,Cleaned_Hospital_Details!$A:$A,Cleaned_Hospital_Details!E:E)</f>
        <v>Tier - 3</v>
      </c>
      <c r="R1117" s="8" t="str">
        <f>_xlfn.XLOOKUP($A1117,Cleaned_Hospital_Details!$A:$A,Cleaned_Hospital_Details!F:F)</f>
        <v>R1012</v>
      </c>
      <c r="S1117" s="15">
        <f>_xlfn.XLOOKUP($A1117,Cleaned_Hospital_Details!$A:$A,Cleaned_Hospital_Details!G:G)</f>
        <v>27577</v>
      </c>
      <c r="T1117" s="8">
        <f>_xlfn.XLOOKUP($A1117,Cleaned_Hospital_Details!$A:$A,Cleaned_Hospital_Details!H:H)</f>
        <v>47</v>
      </c>
      <c r="U1117" s="8" t="str">
        <f>_xlfn.XLOOKUP($A1117,Cleaned_Hospital_Details!$A:$A,Cleaned_Hospital_Details!I:I)</f>
        <v>Adult</v>
      </c>
      <c r="V1117" t="str">
        <f t="shared" si="17"/>
        <v>Melissa Chenard</v>
      </c>
    </row>
    <row r="1118" spans="1:22" ht="15.6" x14ac:dyDescent="0.3">
      <c r="A1118" s="10" t="s">
        <v>1154</v>
      </c>
      <c r="B1118" s="8" t="str">
        <f>VLOOKUP(A1118,Cleaned_Customer_Names!A1117:D3452,2,0)</f>
        <v>Ms.</v>
      </c>
      <c r="C1118" s="8" t="str">
        <f>VLOOKUP(A1118,Cleaned_Customer_Names!A1117:D3452,3,0)</f>
        <v>Eleanor</v>
      </c>
      <c r="D1118" s="8" t="str">
        <f>VLOOKUP($A1118,Cleaned_Customer_Names!$A1117:$D3452,4,0)</f>
        <v>Williamson</v>
      </c>
      <c r="E1118" s="22">
        <f>VLOOKUP($A1118,Cleaned_Medical_Exam!$A1117:$J3452,2,0)</f>
        <v>23.54</v>
      </c>
      <c r="F1118" s="24">
        <f>VLOOKUP($A1118,Cleaned_Medical_Exam!$A1117:$J3452,3,0)</f>
        <v>5.0999999999999996</v>
      </c>
      <c r="G1118" s="20" t="str">
        <f>VLOOKUP($A1118,Cleaned_Medical_Exam!$A1117:$J3452,4,0)</f>
        <v>No</v>
      </c>
      <c r="H1118" s="20" t="str">
        <f>VLOOKUP($A1118,Cleaned_Medical_Exam!$A1117:$J3452,5,0)</f>
        <v>No</v>
      </c>
      <c r="I1118" s="20" t="str">
        <f>VLOOKUP($A1118,Cleaned_Medical_Exam!$A1117:$J3452,6,0)</f>
        <v>No</v>
      </c>
      <c r="J1118" s="48">
        <f>VLOOKUP($A1118,Cleaned_Medical_Exam!$A1117:$J3452,7,0)</f>
        <v>2</v>
      </c>
      <c r="K1118" s="8" t="str">
        <f>VLOOKUP($A1118,Cleaned_Medical_Exam!$A1117:$J3452,8,0)</f>
        <v>No</v>
      </c>
      <c r="L1118" s="20" t="str">
        <f>VLOOKUP($A1118,Cleaned_Medical_Exam!$A1117:$J3452,9,0)</f>
        <v>Healthy Weight</v>
      </c>
      <c r="M1118" s="20" t="str">
        <f>VLOOKUP($A1118,Cleaned_Medical_Exam!$A1117:$J3452,10,0)</f>
        <v>Normal</v>
      </c>
      <c r="N1118" s="48">
        <f>_xlfn.XLOOKUP(A1118,Cleaned_Hospital_Details!A:A,Cleaned_Hospital_Details!B:B)</f>
        <v>2</v>
      </c>
      <c r="O1118" s="49">
        <f>_xlfn.XLOOKUP($A1118,Cleaned_Hospital_Details!$A:$A,Cleaned_Hospital_Details!C:C)</f>
        <v>10107.219999999999</v>
      </c>
      <c r="P1118" s="8" t="str">
        <f>_xlfn.XLOOKUP($A1118,Cleaned_Hospital_Details!$A:$A,Cleaned_Hospital_Details!D:D)</f>
        <v>Tier - 3</v>
      </c>
      <c r="Q1118" s="8" t="str">
        <f>_xlfn.XLOOKUP($A1118,Cleaned_Hospital_Details!$A:$A,Cleaned_Hospital_Details!E:E)</f>
        <v>Tier - 1</v>
      </c>
      <c r="R1118" s="8" t="str">
        <f>_xlfn.XLOOKUP($A1118,Cleaned_Hospital_Details!$A:$A,Cleaned_Hospital_Details!F:F)</f>
        <v>R1013</v>
      </c>
      <c r="S1118" s="15">
        <f>_xlfn.XLOOKUP($A1118,Cleaned_Hospital_Details!$A:$A,Cleaned_Hospital_Details!G:G)</f>
        <v>26519</v>
      </c>
      <c r="T1118" s="8">
        <f>_xlfn.XLOOKUP($A1118,Cleaned_Hospital_Details!$A:$A,Cleaned_Hospital_Details!H:H)</f>
        <v>50</v>
      </c>
      <c r="U1118" s="8" t="str">
        <f>_xlfn.XLOOKUP($A1118,Cleaned_Hospital_Details!$A:$A,Cleaned_Hospital_Details!I:I)</f>
        <v>Adult</v>
      </c>
      <c r="V1118" t="str">
        <f t="shared" si="17"/>
        <v>Eleanor Williamson</v>
      </c>
    </row>
    <row r="1119" spans="1:22" ht="15.6" x14ac:dyDescent="0.3">
      <c r="A1119" s="10" t="s">
        <v>1155</v>
      </c>
      <c r="B1119" s="8" t="str">
        <f>VLOOKUP(A1119,Cleaned_Customer_Names!A1118:D3453,2,0)</f>
        <v>Ms.</v>
      </c>
      <c r="C1119" s="8" t="str">
        <f>VLOOKUP(A1119,Cleaned_Customer_Names!A1118:D3453,3,0)</f>
        <v>Elizabeth</v>
      </c>
      <c r="D1119" s="8" t="str">
        <f>VLOOKUP($A1119,Cleaned_Customer_Names!$A1118:$D3453,4,0)</f>
        <v>Dollas</v>
      </c>
      <c r="E1119" s="22">
        <f>VLOOKUP($A1119,Cleaned_Medical_Exam!$A1118:$J3453,2,0)</f>
        <v>27.074999999999999</v>
      </c>
      <c r="F1119" s="24">
        <f>VLOOKUP($A1119,Cleaned_Medical_Exam!$A1118:$J3453,3,0)</f>
        <v>4.41</v>
      </c>
      <c r="G1119" s="20" t="str">
        <f>VLOOKUP($A1119,Cleaned_Medical_Exam!$A1118:$J3453,4,0)</f>
        <v>No</v>
      </c>
      <c r="H1119" s="20" t="str">
        <f>VLOOKUP($A1119,Cleaned_Medical_Exam!$A1118:$J3453,5,0)</f>
        <v>No</v>
      </c>
      <c r="I1119" s="20" t="str">
        <f>VLOOKUP($A1119,Cleaned_Medical_Exam!$A1118:$J3453,6,0)</f>
        <v>No</v>
      </c>
      <c r="J1119" s="48">
        <f>VLOOKUP($A1119,Cleaned_Medical_Exam!$A1118:$J3453,7,0)</f>
        <v>2</v>
      </c>
      <c r="K1119" s="8" t="str">
        <f>VLOOKUP($A1119,Cleaned_Medical_Exam!$A1118:$J3453,8,0)</f>
        <v>No</v>
      </c>
      <c r="L1119" s="20" t="str">
        <f>VLOOKUP($A1119,Cleaned_Medical_Exam!$A1118:$J3453,9,0)</f>
        <v>Overweight</v>
      </c>
      <c r="M1119" s="20" t="str">
        <f>VLOOKUP($A1119,Cleaned_Medical_Exam!$A1118:$J3453,10,0)</f>
        <v>Normal</v>
      </c>
      <c r="N1119" s="48">
        <f>_xlfn.XLOOKUP(A1119,Cleaned_Hospital_Details!A:A,Cleaned_Hospital_Details!B:B)</f>
        <v>1</v>
      </c>
      <c r="O1119" s="49">
        <f>_xlfn.XLOOKUP($A1119,Cleaned_Hospital_Details!$A:$A,Cleaned_Hospital_Details!C:C)</f>
        <v>10106.129999999999</v>
      </c>
      <c r="P1119" s="8" t="str">
        <f>_xlfn.XLOOKUP($A1119,Cleaned_Hospital_Details!$A:$A,Cleaned_Hospital_Details!D:D)</f>
        <v>Tier - 3</v>
      </c>
      <c r="Q1119" s="8" t="str">
        <f>_xlfn.XLOOKUP($A1119,Cleaned_Hospital_Details!$A:$A,Cleaned_Hospital_Details!E:E)</f>
        <v>Tier - 1</v>
      </c>
      <c r="R1119" s="8" t="str">
        <f>_xlfn.XLOOKUP($A1119,Cleaned_Hospital_Details!$A:$A,Cleaned_Hospital_Details!F:F)</f>
        <v>R1024</v>
      </c>
      <c r="S1119" s="15">
        <f>_xlfn.XLOOKUP($A1119,Cleaned_Hospital_Details!$A:$A,Cleaned_Hospital_Details!G:G)</f>
        <v>26591</v>
      </c>
      <c r="T1119" s="8">
        <f>_xlfn.XLOOKUP($A1119,Cleaned_Hospital_Details!$A:$A,Cleaned_Hospital_Details!H:H)</f>
        <v>50</v>
      </c>
      <c r="U1119" s="8" t="str">
        <f>_xlfn.XLOOKUP($A1119,Cleaned_Hospital_Details!$A:$A,Cleaned_Hospital_Details!I:I)</f>
        <v>Adult</v>
      </c>
      <c r="V1119" t="str">
        <f t="shared" si="17"/>
        <v>Elizabeth Dollas</v>
      </c>
    </row>
    <row r="1120" spans="1:22" ht="15.6" x14ac:dyDescent="0.3">
      <c r="A1120" s="10" t="s">
        <v>1156</v>
      </c>
      <c r="B1120" s="8" t="str">
        <f>VLOOKUP(A1120,Cleaned_Customer_Names!A1119:D3454,2,0)</f>
        <v>Mr.</v>
      </c>
      <c r="C1120" s="8" t="str">
        <f>VLOOKUP(A1120,Cleaned_Customer_Names!A1119:D3454,3,0)</f>
        <v>Kenneth</v>
      </c>
      <c r="D1120" s="8" t="str">
        <f>VLOOKUP($A1120,Cleaned_Customer_Names!$A1119:$D3454,4,0)</f>
        <v>Sprague</v>
      </c>
      <c r="E1120" s="22">
        <f>VLOOKUP($A1120,Cleaned_Medical_Exam!$A1119:$J3454,2,0)</f>
        <v>25.8</v>
      </c>
      <c r="F1120" s="24">
        <f>VLOOKUP($A1120,Cleaned_Medical_Exam!$A1119:$J3454,3,0)</f>
        <v>5.52</v>
      </c>
      <c r="G1120" s="20" t="str">
        <f>VLOOKUP($A1120,Cleaned_Medical_Exam!$A1119:$J3454,4,0)</f>
        <v>Yes</v>
      </c>
      <c r="H1120" s="20" t="str">
        <f>VLOOKUP($A1120,Cleaned_Medical_Exam!$A1119:$J3454,5,0)</f>
        <v>No</v>
      </c>
      <c r="I1120" s="20" t="str">
        <f>VLOOKUP($A1120,Cleaned_Medical_Exam!$A1119:$J3454,6,0)</f>
        <v>No</v>
      </c>
      <c r="J1120" s="48">
        <f>VLOOKUP($A1120,Cleaned_Medical_Exam!$A1119:$J3454,7,0)</f>
        <v>0</v>
      </c>
      <c r="K1120" s="8" t="str">
        <f>VLOOKUP($A1120,Cleaned_Medical_Exam!$A1119:$J3454,8,0)</f>
        <v>No</v>
      </c>
      <c r="L1120" s="20" t="str">
        <f>VLOOKUP($A1120,Cleaned_Medical_Exam!$A1119:$J3454,9,0)</f>
        <v>Overweight</v>
      </c>
      <c r="M1120" s="20" t="str">
        <f>VLOOKUP($A1120,Cleaned_Medical_Exam!$A1119:$J3454,10,0)</f>
        <v>Normal</v>
      </c>
      <c r="N1120" s="48">
        <f>_xlfn.XLOOKUP(A1120,Cleaned_Hospital_Details!A:A,Cleaned_Hospital_Details!B:B)</f>
        <v>5</v>
      </c>
      <c r="O1120" s="49">
        <f>_xlfn.XLOOKUP($A1120,Cleaned_Hospital_Details!$A:$A,Cleaned_Hospital_Details!C:C)</f>
        <v>10096.969999999999</v>
      </c>
      <c r="P1120" s="8" t="str">
        <f>_xlfn.XLOOKUP($A1120,Cleaned_Hospital_Details!$A:$A,Cleaned_Hospital_Details!D:D)</f>
        <v>Tier - 3</v>
      </c>
      <c r="Q1120" s="8" t="str">
        <f>_xlfn.XLOOKUP($A1120,Cleaned_Hospital_Details!$A:$A,Cleaned_Hospital_Details!E:E)</f>
        <v>Tier - 2</v>
      </c>
      <c r="R1120" s="8" t="str">
        <f>_xlfn.XLOOKUP($A1120,Cleaned_Hospital_Details!$A:$A,Cleaned_Hospital_Details!F:F)</f>
        <v>R1011</v>
      </c>
      <c r="S1120" s="15">
        <f>_xlfn.XLOOKUP($A1120,Cleaned_Hospital_Details!$A:$A,Cleaned_Hospital_Details!G:G)</f>
        <v>28113</v>
      </c>
      <c r="T1120" s="8">
        <f>_xlfn.XLOOKUP($A1120,Cleaned_Hospital_Details!$A:$A,Cleaned_Hospital_Details!H:H)</f>
        <v>46</v>
      </c>
      <c r="U1120" s="8" t="str">
        <f>_xlfn.XLOOKUP($A1120,Cleaned_Hospital_Details!$A:$A,Cleaned_Hospital_Details!I:I)</f>
        <v>Adult</v>
      </c>
      <c r="V1120" t="str">
        <f t="shared" si="17"/>
        <v>Kenneth Sprague</v>
      </c>
    </row>
    <row r="1121" spans="1:22" ht="15.6" x14ac:dyDescent="0.3">
      <c r="A1121" s="10" t="s">
        <v>1157</v>
      </c>
      <c r="B1121" s="8" t="str">
        <f>VLOOKUP(A1121,Cleaned_Customer_Names!A1120:D3455,2,0)</f>
        <v>Mr.</v>
      </c>
      <c r="C1121" s="8" t="str">
        <f>VLOOKUP(A1121,Cleaned_Customer_Names!A1120:D3455,3,0)</f>
        <v>Robert</v>
      </c>
      <c r="D1121" s="8" t="str">
        <f>VLOOKUP($A1121,Cleaned_Customer_Names!$A1120:$D3455,4,0)</f>
        <v>Michell</v>
      </c>
      <c r="E1121" s="22">
        <f>VLOOKUP($A1121,Cleaned_Medical_Exam!$A1120:$J3455,2,0)</f>
        <v>36.1</v>
      </c>
      <c r="F1121" s="24">
        <f>VLOOKUP($A1121,Cleaned_Medical_Exam!$A1120:$J3455,3,0)</f>
        <v>4.62</v>
      </c>
      <c r="G1121" s="20" t="str">
        <f>VLOOKUP($A1121,Cleaned_Medical_Exam!$A1120:$J3455,4,0)</f>
        <v>Yes</v>
      </c>
      <c r="H1121" s="20" t="str">
        <f>VLOOKUP($A1121,Cleaned_Medical_Exam!$A1120:$J3455,5,0)</f>
        <v>No</v>
      </c>
      <c r="I1121" s="20" t="str">
        <f>VLOOKUP($A1121,Cleaned_Medical_Exam!$A1120:$J3455,6,0)</f>
        <v>Yes</v>
      </c>
      <c r="J1121" s="48">
        <f>VLOOKUP($A1121,Cleaned_Medical_Exam!$A1120:$J3455,7,0)</f>
        <v>1</v>
      </c>
      <c r="K1121" s="8" t="str">
        <f>VLOOKUP($A1121,Cleaned_Medical_Exam!$A1120:$J3455,8,0)</f>
        <v>No</v>
      </c>
      <c r="L1121" s="20" t="str">
        <f>VLOOKUP($A1121,Cleaned_Medical_Exam!$A1120:$J3455,9,0)</f>
        <v>Obesity</v>
      </c>
      <c r="M1121" s="20" t="str">
        <f>VLOOKUP($A1121,Cleaned_Medical_Exam!$A1120:$J3455,10,0)</f>
        <v>Normal</v>
      </c>
      <c r="N1121" s="48">
        <f>_xlfn.XLOOKUP(A1121,Cleaned_Hospital_Details!A:A,Cleaned_Hospital_Details!B:B)</f>
        <v>1</v>
      </c>
      <c r="O1121" s="49">
        <f>_xlfn.XLOOKUP($A1121,Cleaned_Hospital_Details!$A:$A,Cleaned_Hospital_Details!C:C)</f>
        <v>10085.85</v>
      </c>
      <c r="P1121" s="8" t="str">
        <f>_xlfn.XLOOKUP($A1121,Cleaned_Hospital_Details!$A:$A,Cleaned_Hospital_Details!D:D)</f>
        <v>Tier - 3</v>
      </c>
      <c r="Q1121" s="8" t="str">
        <f>_xlfn.XLOOKUP($A1121,Cleaned_Hospital_Details!$A:$A,Cleaned_Hospital_Details!E:E)</f>
        <v>Tier - 3</v>
      </c>
      <c r="R1121" s="8" t="str">
        <f>_xlfn.XLOOKUP($A1121,Cleaned_Hospital_Details!$A:$A,Cleaned_Hospital_Details!F:F)</f>
        <v>R1011</v>
      </c>
      <c r="S1121" s="15">
        <f>_xlfn.XLOOKUP($A1121,Cleaned_Hospital_Details!$A:$A,Cleaned_Hospital_Details!G:G)</f>
        <v>25387</v>
      </c>
      <c r="T1121" s="8">
        <f>_xlfn.XLOOKUP($A1121,Cleaned_Hospital_Details!$A:$A,Cleaned_Hospital_Details!H:H)</f>
        <v>53</v>
      </c>
      <c r="U1121" s="8" t="str">
        <f>_xlfn.XLOOKUP($A1121,Cleaned_Hospital_Details!$A:$A,Cleaned_Hospital_Details!I:I)</f>
        <v>Adult</v>
      </c>
      <c r="V1121" t="str">
        <f t="shared" si="17"/>
        <v>Robert Michell</v>
      </c>
    </row>
    <row r="1122" spans="1:22" ht="15.6" x14ac:dyDescent="0.3">
      <c r="A1122" s="10" t="s">
        <v>1158</v>
      </c>
      <c r="B1122" s="8" t="str">
        <f>VLOOKUP(A1122,Cleaned_Customer_Names!A1121:D3456,2,0)</f>
        <v>Mr.</v>
      </c>
      <c r="C1122" s="8" t="str">
        <f>VLOOKUP(A1122,Cleaned_Customer_Names!A1121:D3456,3,0)</f>
        <v>Thomas</v>
      </c>
      <c r="D1122" s="8" t="str">
        <f>VLOOKUP($A1122,Cleaned_Customer_Names!$A1121:$D3456,4,0)</f>
        <v>Datwyler</v>
      </c>
      <c r="E1122" s="22">
        <f>VLOOKUP($A1122,Cleaned_Medical_Exam!$A1121:$J3456,2,0)</f>
        <v>30.495000000000001</v>
      </c>
      <c r="F1122" s="24">
        <f>VLOOKUP($A1122,Cleaned_Medical_Exam!$A1121:$J3456,3,0)</f>
        <v>5.74</v>
      </c>
      <c r="G1122" s="20" t="str">
        <f>VLOOKUP($A1122,Cleaned_Medical_Exam!$A1121:$J3456,4,0)</f>
        <v>Yes</v>
      </c>
      <c r="H1122" s="20" t="str">
        <f>VLOOKUP($A1122,Cleaned_Medical_Exam!$A1121:$J3456,5,0)</f>
        <v>No</v>
      </c>
      <c r="I1122" s="20" t="str">
        <f>VLOOKUP($A1122,Cleaned_Medical_Exam!$A1121:$J3456,6,0)</f>
        <v>Yes</v>
      </c>
      <c r="J1122" s="48">
        <f>VLOOKUP($A1122,Cleaned_Medical_Exam!$A1121:$J3456,7,0)</f>
        <v>1</v>
      </c>
      <c r="K1122" s="8" t="str">
        <f>VLOOKUP($A1122,Cleaned_Medical_Exam!$A1121:$J3456,8,0)</f>
        <v>No</v>
      </c>
      <c r="L1122" s="20" t="str">
        <f>VLOOKUP($A1122,Cleaned_Medical_Exam!$A1121:$J3456,9,0)</f>
        <v>Obesity</v>
      </c>
      <c r="M1122" s="20" t="str">
        <f>VLOOKUP($A1122,Cleaned_Medical_Exam!$A1121:$J3456,10,0)</f>
        <v>Prediabetes</v>
      </c>
      <c r="N1122" s="48">
        <f>_xlfn.XLOOKUP(A1122,Cleaned_Hospital_Details!A:A,Cleaned_Hospital_Details!B:B)</f>
        <v>0</v>
      </c>
      <c r="O1122" s="49">
        <f>_xlfn.XLOOKUP($A1122,Cleaned_Hospital_Details!$A:$A,Cleaned_Hospital_Details!C:C)</f>
        <v>10072.06</v>
      </c>
      <c r="P1122" s="8" t="str">
        <f>_xlfn.XLOOKUP($A1122,Cleaned_Hospital_Details!$A:$A,Cleaned_Hospital_Details!D:D)</f>
        <v>Tier - 3</v>
      </c>
      <c r="Q1122" s="8" t="str">
        <f>_xlfn.XLOOKUP($A1122,Cleaned_Hospital_Details!$A:$A,Cleaned_Hospital_Details!E:E)</f>
        <v>Tier - 1</v>
      </c>
      <c r="R1122" s="8" t="str">
        <f>_xlfn.XLOOKUP($A1122,Cleaned_Hospital_Details!$A:$A,Cleaned_Hospital_Details!F:F)</f>
        <v>R1017</v>
      </c>
      <c r="S1122" s="15">
        <f>_xlfn.XLOOKUP($A1122,Cleaned_Hospital_Details!$A:$A,Cleaned_Hospital_Details!G:G)</f>
        <v>25503</v>
      </c>
      <c r="T1122" s="8">
        <f>_xlfn.XLOOKUP($A1122,Cleaned_Hospital_Details!$A:$A,Cleaned_Hospital_Details!H:H)</f>
        <v>53</v>
      </c>
      <c r="U1122" s="8" t="str">
        <f>_xlfn.XLOOKUP($A1122,Cleaned_Hospital_Details!$A:$A,Cleaned_Hospital_Details!I:I)</f>
        <v>Adult</v>
      </c>
      <c r="V1122" t="str">
        <f t="shared" si="17"/>
        <v>Thomas Datwyler</v>
      </c>
    </row>
    <row r="1123" spans="1:22" ht="15.6" x14ac:dyDescent="0.3">
      <c r="A1123" s="10" t="s">
        <v>1159</v>
      </c>
      <c r="B1123" s="8" t="str">
        <f>VLOOKUP(A1123,Cleaned_Customer_Names!A1122:D3457,2,0)</f>
        <v>Mr.</v>
      </c>
      <c r="C1123" s="8" t="str">
        <f>VLOOKUP(A1123,Cleaned_Customer_Names!A1122:D3457,3,0)</f>
        <v>Matthew</v>
      </c>
      <c r="D1123" s="8" t="str">
        <f>VLOOKUP($A1123,Cleaned_Customer_Names!$A1122:$D3457,4,0)</f>
        <v>Mead</v>
      </c>
      <c r="E1123" s="22">
        <f>VLOOKUP($A1123,Cleaned_Medical_Exam!$A1122:$J3457,2,0)</f>
        <v>21.4</v>
      </c>
      <c r="F1123" s="24">
        <f>VLOOKUP($A1123,Cleaned_Medical_Exam!$A1122:$J3457,3,0)</f>
        <v>6.3</v>
      </c>
      <c r="G1123" s="20" t="str">
        <f>VLOOKUP($A1123,Cleaned_Medical_Exam!$A1122:$J3457,4,0)</f>
        <v>Yes</v>
      </c>
      <c r="H1123" s="20" t="str">
        <f>VLOOKUP($A1123,Cleaned_Medical_Exam!$A1122:$J3457,5,0)</f>
        <v>No</v>
      </c>
      <c r="I1123" s="20" t="str">
        <f>VLOOKUP($A1123,Cleaned_Medical_Exam!$A1122:$J3457,6,0)</f>
        <v>Yes</v>
      </c>
      <c r="J1123" s="48">
        <f>VLOOKUP($A1123,Cleaned_Medical_Exam!$A1122:$J3457,7,0)</f>
        <v>1</v>
      </c>
      <c r="K1123" s="8" t="str">
        <f>VLOOKUP($A1123,Cleaned_Medical_Exam!$A1122:$J3457,8,0)</f>
        <v>No</v>
      </c>
      <c r="L1123" s="20" t="str">
        <f>VLOOKUP($A1123,Cleaned_Medical_Exam!$A1122:$J3457,9,0)</f>
        <v>Healthy Weight</v>
      </c>
      <c r="M1123" s="20" t="str">
        <f>VLOOKUP($A1123,Cleaned_Medical_Exam!$A1122:$J3457,10,0)</f>
        <v>Prediabetes</v>
      </c>
      <c r="N1123" s="48">
        <f>_xlfn.XLOOKUP(A1123,Cleaned_Hospital_Details!A:A,Cleaned_Hospital_Details!B:B)</f>
        <v>1</v>
      </c>
      <c r="O1123" s="49">
        <f>_xlfn.XLOOKUP($A1123,Cleaned_Hospital_Details!$A:$A,Cleaned_Hospital_Details!C:C)</f>
        <v>10065.41</v>
      </c>
      <c r="P1123" s="8" t="str">
        <f>_xlfn.XLOOKUP($A1123,Cleaned_Hospital_Details!$A:$A,Cleaned_Hospital_Details!D:D)</f>
        <v>Tier - 3</v>
      </c>
      <c r="Q1123" s="8" t="str">
        <f>_xlfn.XLOOKUP($A1123,Cleaned_Hospital_Details!$A:$A,Cleaned_Hospital_Details!E:E)</f>
        <v>Tier - 2</v>
      </c>
      <c r="R1123" s="8" t="str">
        <f>_xlfn.XLOOKUP($A1123,Cleaned_Hospital_Details!$A:$A,Cleaned_Hospital_Details!F:F)</f>
        <v>R1011</v>
      </c>
      <c r="S1123" s="15">
        <f>_xlfn.XLOOKUP($A1123,Cleaned_Hospital_Details!$A:$A,Cleaned_Hospital_Details!G:G)</f>
        <v>25437</v>
      </c>
      <c r="T1123" s="8">
        <f>_xlfn.XLOOKUP($A1123,Cleaned_Hospital_Details!$A:$A,Cleaned_Hospital_Details!H:H)</f>
        <v>53</v>
      </c>
      <c r="U1123" s="8" t="str">
        <f>_xlfn.XLOOKUP($A1123,Cleaned_Hospital_Details!$A:$A,Cleaned_Hospital_Details!I:I)</f>
        <v>Adult</v>
      </c>
      <c r="V1123" t="str">
        <f t="shared" si="17"/>
        <v>Matthew Mead</v>
      </c>
    </row>
    <row r="1124" spans="1:22" ht="15.6" x14ac:dyDescent="0.3">
      <c r="A1124" s="10" t="s">
        <v>1160</v>
      </c>
      <c r="B1124" s="8" t="str">
        <f>VLOOKUP(A1124,Cleaned_Customer_Names!A1123:D3458,2,0)</f>
        <v>Ms.</v>
      </c>
      <c r="C1124" s="8" t="str">
        <f>VLOOKUP(A1124,Cleaned_Customer_Names!A1123:D3458,3,0)</f>
        <v>Mallory</v>
      </c>
      <c r="D1124" s="8" t="str">
        <f>VLOOKUP($A1124,Cleaned_Customer_Names!$A1123:$D3458,4,0)</f>
        <v>Kennedy</v>
      </c>
      <c r="E1124" s="22">
        <f>VLOOKUP($A1124,Cleaned_Medical_Exam!$A1123:$J3458,2,0)</f>
        <v>32.299999999999997</v>
      </c>
      <c r="F1124" s="24">
        <f>VLOOKUP($A1124,Cleaned_Medical_Exam!$A1123:$J3458,3,0)</f>
        <v>10.27</v>
      </c>
      <c r="G1124" s="20" t="str">
        <f>VLOOKUP($A1124,Cleaned_Medical_Exam!$A1123:$J3458,4,0)</f>
        <v>No</v>
      </c>
      <c r="H1124" s="20" t="str">
        <f>VLOOKUP($A1124,Cleaned_Medical_Exam!$A1123:$J3458,5,0)</f>
        <v>No</v>
      </c>
      <c r="I1124" s="20" t="str">
        <f>VLOOKUP($A1124,Cleaned_Medical_Exam!$A1123:$J3458,6,0)</f>
        <v>No</v>
      </c>
      <c r="J1124" s="48">
        <f>VLOOKUP($A1124,Cleaned_Medical_Exam!$A1123:$J3458,7,0)</f>
        <v>0</v>
      </c>
      <c r="K1124" s="8" t="str">
        <f>VLOOKUP($A1124,Cleaned_Medical_Exam!$A1123:$J3458,8,0)</f>
        <v>No</v>
      </c>
      <c r="L1124" s="20" t="str">
        <f>VLOOKUP($A1124,Cleaned_Medical_Exam!$A1123:$J3458,9,0)</f>
        <v>Obesity</v>
      </c>
      <c r="M1124" s="20" t="str">
        <f>VLOOKUP($A1124,Cleaned_Medical_Exam!$A1123:$J3458,10,0)</f>
        <v>Diabetes</v>
      </c>
      <c r="N1124" s="48">
        <f>_xlfn.XLOOKUP(A1124,Cleaned_Hospital_Details!A:A,Cleaned_Hospital_Details!B:B)</f>
        <v>2</v>
      </c>
      <c r="O1124" s="49">
        <f>_xlfn.XLOOKUP($A1124,Cleaned_Hospital_Details!$A:$A,Cleaned_Hospital_Details!C:C)</f>
        <v>10043.25</v>
      </c>
      <c r="P1124" s="8" t="str">
        <f>_xlfn.XLOOKUP($A1124,Cleaned_Hospital_Details!$A:$A,Cleaned_Hospital_Details!D:D)</f>
        <v>Tier - 3</v>
      </c>
      <c r="Q1124" s="8" t="str">
        <f>_xlfn.XLOOKUP($A1124,Cleaned_Hospital_Details!$A:$A,Cleaned_Hospital_Details!E:E)</f>
        <v>Tier - 2</v>
      </c>
      <c r="R1124" s="8" t="str">
        <f>_xlfn.XLOOKUP($A1124,Cleaned_Hospital_Details!$A:$A,Cleaned_Hospital_Details!F:F)</f>
        <v>R1024</v>
      </c>
      <c r="S1124" s="15">
        <f>_xlfn.XLOOKUP($A1124,Cleaned_Hospital_Details!$A:$A,Cleaned_Hospital_Details!G:G)</f>
        <v>27271</v>
      </c>
      <c r="T1124" s="8">
        <f>_xlfn.XLOOKUP($A1124,Cleaned_Hospital_Details!$A:$A,Cleaned_Hospital_Details!H:H)</f>
        <v>48</v>
      </c>
      <c r="U1124" s="8" t="str">
        <f>_xlfn.XLOOKUP($A1124,Cleaned_Hospital_Details!$A:$A,Cleaned_Hospital_Details!I:I)</f>
        <v>Adult</v>
      </c>
      <c r="V1124" t="str">
        <f t="shared" si="17"/>
        <v>Mallory Kennedy</v>
      </c>
    </row>
    <row r="1125" spans="1:22" ht="15.6" x14ac:dyDescent="0.3">
      <c r="A1125" s="10" t="s">
        <v>1161</v>
      </c>
      <c r="B1125" s="8" t="str">
        <f>VLOOKUP(A1125,Cleaned_Customer_Names!A1124:D3459,2,0)</f>
        <v>Mr.</v>
      </c>
      <c r="C1125" s="8" t="str">
        <f>VLOOKUP(A1125,Cleaned_Customer_Names!A1124:D3459,3,0)</f>
        <v>Christopher</v>
      </c>
      <c r="D1125" s="8" t="str">
        <f>VLOOKUP($A1125,Cleaned_Customer_Names!$A1124:$D3459,4,0)</f>
        <v>Czech</v>
      </c>
      <c r="E1125" s="22">
        <f>VLOOKUP($A1125,Cleaned_Medical_Exam!$A1124:$J3459,2,0)</f>
        <v>29.78</v>
      </c>
      <c r="F1125" s="24">
        <f>VLOOKUP($A1125,Cleaned_Medical_Exam!$A1124:$J3459,3,0)</f>
        <v>5.85</v>
      </c>
      <c r="G1125" s="20" t="str">
        <f>VLOOKUP($A1125,Cleaned_Medical_Exam!$A1124:$J3459,4,0)</f>
        <v>No</v>
      </c>
      <c r="H1125" s="20" t="str">
        <f>VLOOKUP($A1125,Cleaned_Medical_Exam!$A1124:$J3459,5,0)</f>
        <v>No</v>
      </c>
      <c r="I1125" s="20" t="str">
        <f>VLOOKUP($A1125,Cleaned_Medical_Exam!$A1124:$J3459,6,0)</f>
        <v>Yes</v>
      </c>
      <c r="J1125" s="48">
        <f>VLOOKUP($A1125,Cleaned_Medical_Exam!$A1124:$J3459,7,0)</f>
        <v>1</v>
      </c>
      <c r="K1125" s="8" t="str">
        <f>VLOOKUP($A1125,Cleaned_Medical_Exam!$A1124:$J3459,8,0)</f>
        <v>No</v>
      </c>
      <c r="L1125" s="20" t="str">
        <f>VLOOKUP($A1125,Cleaned_Medical_Exam!$A1124:$J3459,9,0)</f>
        <v>Overweight</v>
      </c>
      <c r="M1125" s="20" t="str">
        <f>VLOOKUP($A1125,Cleaned_Medical_Exam!$A1124:$J3459,10,0)</f>
        <v>Prediabetes</v>
      </c>
      <c r="N1125" s="48">
        <f>_xlfn.XLOOKUP(A1125,Cleaned_Hospital_Details!A:A,Cleaned_Hospital_Details!B:B)</f>
        <v>2</v>
      </c>
      <c r="O1125" s="49">
        <f>_xlfn.XLOOKUP($A1125,Cleaned_Hospital_Details!$A:$A,Cleaned_Hospital_Details!C:C)</f>
        <v>10027.15</v>
      </c>
      <c r="P1125" s="8" t="str">
        <f>_xlfn.XLOOKUP($A1125,Cleaned_Hospital_Details!$A:$A,Cleaned_Hospital_Details!D:D)</f>
        <v>Tier - 3</v>
      </c>
      <c r="Q1125" s="8" t="str">
        <f>_xlfn.XLOOKUP($A1125,Cleaned_Hospital_Details!$A:$A,Cleaned_Hospital_Details!E:E)</f>
        <v>Tier - 1</v>
      </c>
      <c r="R1125" s="8" t="str">
        <f>_xlfn.XLOOKUP($A1125,Cleaned_Hospital_Details!$A:$A,Cleaned_Hospital_Details!F:F)</f>
        <v>R1021</v>
      </c>
      <c r="S1125" s="15">
        <f>_xlfn.XLOOKUP($A1125,Cleaned_Hospital_Details!$A:$A,Cleaned_Hospital_Details!G:G)</f>
        <v>29217</v>
      </c>
      <c r="T1125" s="8">
        <f>_xlfn.XLOOKUP($A1125,Cleaned_Hospital_Details!$A:$A,Cleaned_Hospital_Details!H:H)</f>
        <v>43</v>
      </c>
      <c r="U1125" s="8" t="str">
        <f>_xlfn.XLOOKUP($A1125,Cleaned_Hospital_Details!$A:$A,Cleaned_Hospital_Details!I:I)</f>
        <v>Adult</v>
      </c>
      <c r="V1125" t="str">
        <f t="shared" si="17"/>
        <v>Christopher Czech</v>
      </c>
    </row>
    <row r="1126" spans="1:22" ht="15.6" x14ac:dyDescent="0.3">
      <c r="A1126" s="10" t="s">
        <v>1162</v>
      </c>
      <c r="B1126" s="8" t="str">
        <f>VLOOKUP(A1126,Cleaned_Customer_Names!A1125:D3460,2,0)</f>
        <v>Mrs.</v>
      </c>
      <c r="C1126" s="8" t="str">
        <f>VLOOKUP(A1126,Cleaned_Customer_Names!A1125:D3460,3,0)</f>
        <v>Jamie</v>
      </c>
      <c r="D1126" s="8" t="str">
        <f>VLOOKUP($A1126,Cleaned_Customer_Names!$A1125:$D3460,4,0)</f>
        <v>O'Brien</v>
      </c>
      <c r="E1126" s="22">
        <f>VLOOKUP($A1126,Cleaned_Medical_Exam!$A1125:$J3460,2,0)</f>
        <v>34.76</v>
      </c>
      <c r="F1126" s="24">
        <f>VLOOKUP($A1126,Cleaned_Medical_Exam!$A1125:$J3460,3,0)</f>
        <v>5.92</v>
      </c>
      <c r="G1126" s="20" t="str">
        <f>VLOOKUP($A1126,Cleaned_Medical_Exam!$A1125:$J3460,4,0)</f>
        <v>Yes</v>
      </c>
      <c r="H1126" s="20" t="str">
        <f>VLOOKUP($A1126,Cleaned_Medical_Exam!$A1125:$J3460,5,0)</f>
        <v>No</v>
      </c>
      <c r="I1126" s="20" t="str">
        <f>VLOOKUP($A1126,Cleaned_Medical_Exam!$A1125:$J3460,6,0)</f>
        <v>No</v>
      </c>
      <c r="J1126" s="48">
        <f>VLOOKUP($A1126,Cleaned_Medical_Exam!$A1125:$J3460,7,0)</f>
        <v>1</v>
      </c>
      <c r="K1126" s="8" t="str">
        <f>VLOOKUP($A1126,Cleaned_Medical_Exam!$A1125:$J3460,8,0)</f>
        <v>No</v>
      </c>
      <c r="L1126" s="20" t="str">
        <f>VLOOKUP($A1126,Cleaned_Medical_Exam!$A1125:$J3460,9,0)</f>
        <v>Obesity</v>
      </c>
      <c r="M1126" s="20" t="str">
        <f>VLOOKUP($A1126,Cleaned_Medical_Exam!$A1125:$J3460,10,0)</f>
        <v>Prediabetes</v>
      </c>
      <c r="N1126" s="48">
        <f>_xlfn.XLOOKUP(A1126,Cleaned_Hospital_Details!A:A,Cleaned_Hospital_Details!B:B)</f>
        <v>3</v>
      </c>
      <c r="O1126" s="49">
        <f>_xlfn.XLOOKUP($A1126,Cleaned_Hospital_Details!$A:$A,Cleaned_Hospital_Details!C:C)</f>
        <v>10011.44</v>
      </c>
      <c r="P1126" s="8" t="str">
        <f>_xlfn.XLOOKUP($A1126,Cleaned_Hospital_Details!$A:$A,Cleaned_Hospital_Details!D:D)</f>
        <v>Tier - 3</v>
      </c>
      <c r="Q1126" s="8" t="str">
        <f>_xlfn.XLOOKUP($A1126,Cleaned_Hospital_Details!$A:$A,Cleaned_Hospital_Details!E:E)</f>
        <v>Tier - 3</v>
      </c>
      <c r="R1126" s="8" t="str">
        <f>_xlfn.XLOOKUP($A1126,Cleaned_Hospital_Details!$A:$A,Cleaned_Hospital_Details!F:F)</f>
        <v>R1026</v>
      </c>
      <c r="S1126" s="15">
        <f>_xlfn.XLOOKUP($A1126,Cleaned_Hospital_Details!$A:$A,Cleaned_Hospital_Details!G:G)</f>
        <v>32327</v>
      </c>
      <c r="T1126" s="8">
        <f>_xlfn.XLOOKUP($A1126,Cleaned_Hospital_Details!$A:$A,Cleaned_Hospital_Details!H:H)</f>
        <v>34</v>
      </c>
      <c r="U1126" s="8" t="str">
        <f>_xlfn.XLOOKUP($A1126,Cleaned_Hospital_Details!$A:$A,Cleaned_Hospital_Details!I:I)</f>
        <v>Adult</v>
      </c>
      <c r="V1126" t="str">
        <f t="shared" si="17"/>
        <v>Jamie O'Brien</v>
      </c>
    </row>
    <row r="1127" spans="1:22" ht="15.6" x14ac:dyDescent="0.3">
      <c r="A1127" s="10" t="s">
        <v>1163</v>
      </c>
      <c r="B1127" s="8" t="str">
        <f>VLOOKUP(A1127,Cleaned_Customer_Names!A1126:D3461,2,0)</f>
        <v>Ms.</v>
      </c>
      <c r="C1127" s="8" t="str">
        <f>VLOOKUP(A1127,Cleaned_Customer_Names!A1126:D3461,3,0)</f>
        <v>Ariell</v>
      </c>
      <c r="D1127" s="8" t="str">
        <f>VLOOKUP($A1127,Cleaned_Customer_Names!$A1126:$D3461,4,0)</f>
        <v>Bachman</v>
      </c>
      <c r="E1127" s="22">
        <f>VLOOKUP($A1127,Cleaned_Medical_Exam!$A1126:$J3461,2,0)</f>
        <v>18.335000000000001</v>
      </c>
      <c r="F1127" s="24">
        <f>VLOOKUP($A1127,Cleaned_Medical_Exam!$A1126:$J3461,3,0)</f>
        <v>10.01</v>
      </c>
      <c r="G1127" s="20" t="str">
        <f>VLOOKUP($A1127,Cleaned_Medical_Exam!$A1126:$J3461,4,0)</f>
        <v>Yes</v>
      </c>
      <c r="H1127" s="20" t="str">
        <f>VLOOKUP($A1127,Cleaned_Medical_Exam!$A1126:$J3461,5,0)</f>
        <v>No</v>
      </c>
      <c r="I1127" s="20" t="str">
        <f>VLOOKUP($A1127,Cleaned_Medical_Exam!$A1126:$J3461,6,0)</f>
        <v>No</v>
      </c>
      <c r="J1127" s="48">
        <f>VLOOKUP($A1127,Cleaned_Medical_Exam!$A1126:$J3461,7,0)</f>
        <v>2</v>
      </c>
      <c r="K1127" s="8" t="str">
        <f>VLOOKUP($A1127,Cleaned_Medical_Exam!$A1126:$J3461,8,0)</f>
        <v>No</v>
      </c>
      <c r="L1127" s="20" t="str">
        <f>VLOOKUP($A1127,Cleaned_Medical_Exam!$A1126:$J3461,9,0)</f>
        <v>Underweight</v>
      </c>
      <c r="M1127" s="20" t="str">
        <f>VLOOKUP($A1127,Cleaned_Medical_Exam!$A1126:$J3461,10,0)</f>
        <v>Diabetes</v>
      </c>
      <c r="N1127" s="48">
        <f>_xlfn.XLOOKUP(A1127,Cleaned_Hospital_Details!A:A,Cleaned_Hospital_Details!B:B)</f>
        <v>0</v>
      </c>
      <c r="O1127" s="49">
        <f>_xlfn.XLOOKUP($A1127,Cleaned_Hospital_Details!$A:$A,Cleaned_Hospital_Details!C:C)</f>
        <v>9991.0400000000009</v>
      </c>
      <c r="P1127" s="8" t="str">
        <f>_xlfn.XLOOKUP($A1127,Cleaned_Hospital_Details!$A:$A,Cleaned_Hospital_Details!D:D)</f>
        <v>Tier - 2</v>
      </c>
      <c r="Q1127" s="8" t="str">
        <f>_xlfn.XLOOKUP($A1127,Cleaned_Hospital_Details!$A:$A,Cleaned_Hospital_Details!E:E)</f>
        <v>Tier - 3</v>
      </c>
      <c r="R1127" s="8" t="str">
        <f>_xlfn.XLOOKUP($A1127,Cleaned_Hospital_Details!$A:$A,Cleaned_Hospital_Details!F:F)</f>
        <v>R1012</v>
      </c>
      <c r="S1127" s="15">
        <f>_xlfn.XLOOKUP($A1127,Cleaned_Hospital_Details!$A:$A,Cleaned_Hospital_Details!G:G)</f>
        <v>25791</v>
      </c>
      <c r="T1127" s="8">
        <f>_xlfn.XLOOKUP($A1127,Cleaned_Hospital_Details!$A:$A,Cleaned_Hospital_Details!H:H)</f>
        <v>52</v>
      </c>
      <c r="U1127" s="8" t="str">
        <f>_xlfn.XLOOKUP($A1127,Cleaned_Hospital_Details!$A:$A,Cleaned_Hospital_Details!I:I)</f>
        <v>Adult</v>
      </c>
      <c r="V1127" t="str">
        <f t="shared" si="17"/>
        <v>Ariell Bachman</v>
      </c>
    </row>
    <row r="1128" spans="1:22" ht="15.6" x14ac:dyDescent="0.3">
      <c r="A1128" s="10" t="s">
        <v>1164</v>
      </c>
      <c r="B1128" s="8" t="str">
        <f>VLOOKUP(A1128,Cleaned_Customer_Names!A1127:D3462,2,0)</f>
        <v>Mr.</v>
      </c>
      <c r="C1128" s="8" t="str">
        <f>VLOOKUP(A1128,Cleaned_Customer_Names!A1127:D3462,3,0)</f>
        <v>Christopher</v>
      </c>
      <c r="D1128" s="8" t="str">
        <f>VLOOKUP($A1128,Cleaned_Customer_Names!$A1127:$D3462,4,0)</f>
        <v>Bednar</v>
      </c>
      <c r="E1128" s="22">
        <f>VLOOKUP($A1128,Cleaned_Medical_Exam!$A1127:$J3462,2,0)</f>
        <v>32.299999999999997</v>
      </c>
      <c r="F1128" s="24">
        <f>VLOOKUP($A1128,Cleaned_Medical_Exam!$A1127:$J3462,3,0)</f>
        <v>9.59</v>
      </c>
      <c r="G1128" s="20" t="str">
        <f>VLOOKUP($A1128,Cleaned_Medical_Exam!$A1127:$J3462,4,0)</f>
        <v>No</v>
      </c>
      <c r="H1128" s="20" t="str">
        <f>VLOOKUP($A1128,Cleaned_Medical_Exam!$A1127:$J3462,5,0)</f>
        <v>No</v>
      </c>
      <c r="I1128" s="20" t="str">
        <f>VLOOKUP($A1128,Cleaned_Medical_Exam!$A1127:$J3462,6,0)</f>
        <v>No</v>
      </c>
      <c r="J1128" s="48">
        <f>VLOOKUP($A1128,Cleaned_Medical_Exam!$A1127:$J3462,7,0)</f>
        <v>0</v>
      </c>
      <c r="K1128" s="8" t="str">
        <f>VLOOKUP($A1128,Cleaned_Medical_Exam!$A1127:$J3462,8,0)</f>
        <v>No</v>
      </c>
      <c r="L1128" s="20" t="str">
        <f>VLOOKUP($A1128,Cleaned_Medical_Exam!$A1127:$J3462,9,0)</f>
        <v>Obesity</v>
      </c>
      <c r="M1128" s="20" t="str">
        <f>VLOOKUP($A1128,Cleaned_Medical_Exam!$A1127:$J3462,10,0)</f>
        <v>Diabetes</v>
      </c>
      <c r="N1128" s="48">
        <f>_xlfn.XLOOKUP(A1128,Cleaned_Hospital_Details!A:A,Cleaned_Hospital_Details!B:B)</f>
        <v>1</v>
      </c>
      <c r="O1128" s="49">
        <f>_xlfn.XLOOKUP($A1128,Cleaned_Hospital_Details!$A:$A,Cleaned_Hospital_Details!C:C)</f>
        <v>9964.06</v>
      </c>
      <c r="P1128" s="8" t="str">
        <f>_xlfn.XLOOKUP($A1128,Cleaned_Hospital_Details!$A:$A,Cleaned_Hospital_Details!D:D)</f>
        <v>Tier - 2</v>
      </c>
      <c r="Q1128" s="8" t="str">
        <f>_xlfn.XLOOKUP($A1128,Cleaned_Hospital_Details!$A:$A,Cleaned_Hospital_Details!E:E)</f>
        <v>Tier - 2</v>
      </c>
      <c r="R1128" s="8" t="str">
        <f>_xlfn.XLOOKUP($A1128,Cleaned_Hospital_Details!$A:$A,Cleaned_Hospital_Details!F:F)</f>
        <v>R1019</v>
      </c>
      <c r="S1128" s="15">
        <f>_xlfn.XLOOKUP($A1128,Cleaned_Hospital_Details!$A:$A,Cleaned_Hospital_Details!G:G)</f>
        <v>26212</v>
      </c>
      <c r="T1128" s="8">
        <f>_xlfn.XLOOKUP($A1128,Cleaned_Hospital_Details!$A:$A,Cleaned_Hospital_Details!H:H)</f>
        <v>51</v>
      </c>
      <c r="U1128" s="8" t="str">
        <f>_xlfn.XLOOKUP($A1128,Cleaned_Hospital_Details!$A:$A,Cleaned_Hospital_Details!I:I)</f>
        <v>Adult</v>
      </c>
      <c r="V1128" t="str">
        <f t="shared" si="17"/>
        <v>Christopher Bednar</v>
      </c>
    </row>
    <row r="1129" spans="1:22" ht="15.6" x14ac:dyDescent="0.3">
      <c r="A1129" s="10" t="s">
        <v>1165</v>
      </c>
      <c r="B1129" s="8" t="str">
        <f>VLOOKUP(A1129,Cleaned_Customer_Names!A1128:D3463,2,0)</f>
        <v>Mr.</v>
      </c>
      <c r="C1129" s="8" t="str">
        <f>VLOOKUP(A1129,Cleaned_Customer_Names!A1128:D3463,3,0)</f>
        <v>Ryan</v>
      </c>
      <c r="D1129" s="8" t="str">
        <f>VLOOKUP($A1129,Cleaned_Customer_Names!$A1128:$D3463,4,0)</f>
        <v>Daye</v>
      </c>
      <c r="E1129" s="22">
        <f>VLOOKUP($A1129,Cleaned_Medical_Exam!$A1128:$J3463,2,0)</f>
        <v>27.74</v>
      </c>
      <c r="F1129" s="24">
        <f>VLOOKUP($A1129,Cleaned_Medical_Exam!$A1128:$J3463,3,0)</f>
        <v>10.37</v>
      </c>
      <c r="G1129" s="20" t="str">
        <f>VLOOKUP($A1129,Cleaned_Medical_Exam!$A1128:$J3463,4,0)</f>
        <v>No</v>
      </c>
      <c r="H1129" s="20" t="str">
        <f>VLOOKUP($A1129,Cleaned_Medical_Exam!$A1128:$J3463,5,0)</f>
        <v>No</v>
      </c>
      <c r="I1129" s="20" t="str">
        <f>VLOOKUP($A1129,Cleaned_Medical_Exam!$A1128:$J3463,6,0)</f>
        <v>No</v>
      </c>
      <c r="J1129" s="48">
        <f>VLOOKUP($A1129,Cleaned_Medical_Exam!$A1128:$J3463,7,0)</f>
        <v>0</v>
      </c>
      <c r="K1129" s="8" t="str">
        <f>VLOOKUP($A1129,Cleaned_Medical_Exam!$A1128:$J3463,8,0)</f>
        <v>No</v>
      </c>
      <c r="L1129" s="20" t="str">
        <f>VLOOKUP($A1129,Cleaned_Medical_Exam!$A1128:$J3463,9,0)</f>
        <v>Overweight</v>
      </c>
      <c r="M1129" s="20" t="str">
        <f>VLOOKUP($A1129,Cleaned_Medical_Exam!$A1128:$J3463,10,0)</f>
        <v>Diabetes</v>
      </c>
      <c r="N1129" s="48">
        <f>_xlfn.XLOOKUP(A1129,Cleaned_Hospital_Details!A:A,Cleaned_Hospital_Details!B:B)</f>
        <v>1</v>
      </c>
      <c r="O1129" s="49">
        <f>_xlfn.XLOOKUP($A1129,Cleaned_Hospital_Details!$A:$A,Cleaned_Hospital_Details!C:C)</f>
        <v>9957.7199999999993</v>
      </c>
      <c r="P1129" s="8" t="str">
        <f>_xlfn.XLOOKUP($A1129,Cleaned_Hospital_Details!$A:$A,Cleaned_Hospital_Details!D:D)</f>
        <v>Tier - 2</v>
      </c>
      <c r="Q1129" s="8" t="str">
        <f>_xlfn.XLOOKUP($A1129,Cleaned_Hospital_Details!$A:$A,Cleaned_Hospital_Details!E:E)</f>
        <v>Tier - 3</v>
      </c>
      <c r="R1129" s="8" t="str">
        <f>_xlfn.XLOOKUP($A1129,Cleaned_Hospital_Details!$A:$A,Cleaned_Hospital_Details!F:F)</f>
        <v>R1018</v>
      </c>
      <c r="S1129" s="15">
        <f>_xlfn.XLOOKUP($A1129,Cleaned_Hospital_Details!$A:$A,Cleaned_Hospital_Details!G:G)</f>
        <v>26293</v>
      </c>
      <c r="T1129" s="8">
        <f>_xlfn.XLOOKUP($A1129,Cleaned_Hospital_Details!$A:$A,Cleaned_Hospital_Details!H:H)</f>
        <v>51</v>
      </c>
      <c r="U1129" s="8" t="str">
        <f>_xlfn.XLOOKUP($A1129,Cleaned_Hospital_Details!$A:$A,Cleaned_Hospital_Details!I:I)</f>
        <v>Adult</v>
      </c>
      <c r="V1129" t="str">
        <f t="shared" si="17"/>
        <v>Ryan Daye</v>
      </c>
    </row>
    <row r="1130" spans="1:22" ht="15.6" x14ac:dyDescent="0.3">
      <c r="A1130" s="10" t="s">
        <v>1166</v>
      </c>
      <c r="B1130" s="8" t="str">
        <f>VLOOKUP(A1130,Cleaned_Customer_Names!A1129:D3464,2,0)</f>
        <v>Mr.</v>
      </c>
      <c r="C1130" s="8" t="str">
        <f>VLOOKUP(A1130,Cleaned_Customer_Names!A1129:D3464,3,0)</f>
        <v>Thomas</v>
      </c>
      <c r="D1130" s="8" t="str">
        <f>VLOOKUP($A1130,Cleaned_Customer_Names!$A1129:$D3464,4,0)</f>
        <v>Clarke</v>
      </c>
      <c r="E1130" s="22">
        <f>VLOOKUP($A1130,Cleaned_Medical_Exam!$A1129:$J3464,2,0)</f>
        <v>24</v>
      </c>
      <c r="F1130" s="24">
        <f>VLOOKUP($A1130,Cleaned_Medical_Exam!$A1129:$J3464,3,0)</f>
        <v>4.01</v>
      </c>
      <c r="G1130" s="20" t="str">
        <f>VLOOKUP($A1130,Cleaned_Medical_Exam!$A1129:$J3464,4,0)</f>
        <v>Yes</v>
      </c>
      <c r="H1130" s="20" t="str">
        <f>VLOOKUP($A1130,Cleaned_Medical_Exam!$A1129:$J3464,5,0)</f>
        <v>No</v>
      </c>
      <c r="I1130" s="20" t="str">
        <f>VLOOKUP($A1130,Cleaned_Medical_Exam!$A1129:$J3464,6,0)</f>
        <v>No</v>
      </c>
      <c r="J1130" s="48">
        <f>VLOOKUP($A1130,Cleaned_Medical_Exam!$A1129:$J3464,7,0)</f>
        <v>1</v>
      </c>
      <c r="K1130" s="8" t="str">
        <f>VLOOKUP($A1130,Cleaned_Medical_Exam!$A1129:$J3464,8,0)</f>
        <v>No</v>
      </c>
      <c r="L1130" s="20" t="str">
        <f>VLOOKUP($A1130,Cleaned_Medical_Exam!$A1129:$J3464,9,0)</f>
        <v>Healthy Weight</v>
      </c>
      <c r="M1130" s="20" t="str">
        <f>VLOOKUP($A1130,Cleaned_Medical_Exam!$A1129:$J3464,10,0)</f>
        <v>Normal</v>
      </c>
      <c r="N1130" s="48">
        <f>_xlfn.XLOOKUP(A1130,Cleaned_Hospital_Details!A:A,Cleaned_Hospital_Details!B:B)</f>
        <v>0</v>
      </c>
      <c r="O1130" s="49">
        <f>_xlfn.XLOOKUP($A1130,Cleaned_Hospital_Details!$A:$A,Cleaned_Hospital_Details!C:C)</f>
        <v>9933.44</v>
      </c>
      <c r="P1130" s="8" t="str">
        <f>_xlfn.XLOOKUP($A1130,Cleaned_Hospital_Details!$A:$A,Cleaned_Hospital_Details!D:D)</f>
        <v>Tier - 3</v>
      </c>
      <c r="Q1130" s="8" t="str">
        <f>_xlfn.XLOOKUP($A1130,Cleaned_Hospital_Details!$A:$A,Cleaned_Hospital_Details!E:E)</f>
        <v>Tier - 3</v>
      </c>
      <c r="R1130" s="8" t="str">
        <f>_xlfn.XLOOKUP($A1130,Cleaned_Hospital_Details!$A:$A,Cleaned_Hospital_Details!F:F)</f>
        <v>R1013</v>
      </c>
      <c r="S1130" s="15">
        <f>_xlfn.XLOOKUP($A1130,Cleaned_Hospital_Details!$A:$A,Cleaned_Hospital_Details!G:G)</f>
        <v>23631</v>
      </c>
      <c r="T1130" s="8">
        <f>_xlfn.XLOOKUP($A1130,Cleaned_Hospital_Details!$A:$A,Cleaned_Hospital_Details!H:H)</f>
        <v>58</v>
      </c>
      <c r="U1130" s="8" t="str">
        <f>_xlfn.XLOOKUP($A1130,Cleaned_Hospital_Details!$A:$A,Cleaned_Hospital_Details!I:I)</f>
        <v>Old</v>
      </c>
      <c r="V1130" t="str">
        <f t="shared" si="17"/>
        <v>Thomas Clarke</v>
      </c>
    </row>
    <row r="1131" spans="1:22" ht="15.6" x14ac:dyDescent="0.3">
      <c r="A1131" s="10" t="s">
        <v>1167</v>
      </c>
      <c r="B1131" s="8" t="str">
        <f>VLOOKUP(A1131,Cleaned_Customer_Names!A1130:D3465,2,0)</f>
        <v>Ms.</v>
      </c>
      <c r="C1131" s="8" t="str">
        <f>VLOOKUP(A1131,Cleaned_Customer_Names!A1130:D3465,3,0)</f>
        <v>Katie</v>
      </c>
      <c r="D1131" s="8" t="str">
        <f>VLOOKUP($A1131,Cleaned_Customer_Names!$A1130:$D3465,4,0)</f>
        <v>Koren</v>
      </c>
      <c r="E1131" s="22">
        <f>VLOOKUP($A1131,Cleaned_Medical_Exam!$A1130:$J3465,2,0)</f>
        <v>31.78</v>
      </c>
      <c r="F1131" s="24">
        <f>VLOOKUP($A1131,Cleaned_Medical_Exam!$A1130:$J3465,3,0)</f>
        <v>4.24</v>
      </c>
      <c r="G1131" s="20" t="str">
        <f>VLOOKUP($A1131,Cleaned_Medical_Exam!$A1130:$J3465,4,0)</f>
        <v>Yes</v>
      </c>
      <c r="H1131" s="20" t="str">
        <f>VLOOKUP($A1131,Cleaned_Medical_Exam!$A1130:$J3465,5,0)</f>
        <v>No</v>
      </c>
      <c r="I1131" s="20" t="str">
        <f>VLOOKUP($A1131,Cleaned_Medical_Exam!$A1130:$J3465,6,0)</f>
        <v>Yes</v>
      </c>
      <c r="J1131" s="48">
        <f>VLOOKUP($A1131,Cleaned_Medical_Exam!$A1130:$J3465,7,0)</f>
        <v>1</v>
      </c>
      <c r="K1131" s="8" t="str">
        <f>VLOOKUP($A1131,Cleaned_Medical_Exam!$A1130:$J3465,8,0)</f>
        <v>No</v>
      </c>
      <c r="L1131" s="20" t="str">
        <f>VLOOKUP($A1131,Cleaned_Medical_Exam!$A1130:$J3465,9,0)</f>
        <v>Obesity</v>
      </c>
      <c r="M1131" s="20" t="str">
        <f>VLOOKUP($A1131,Cleaned_Medical_Exam!$A1130:$J3465,10,0)</f>
        <v>Normal</v>
      </c>
      <c r="N1131" s="48">
        <f>_xlfn.XLOOKUP(A1131,Cleaned_Hospital_Details!A:A,Cleaned_Hospital_Details!B:B)</f>
        <v>3</v>
      </c>
      <c r="O1131" s="49">
        <f>_xlfn.XLOOKUP($A1131,Cleaned_Hospital_Details!$A:$A,Cleaned_Hospital_Details!C:C)</f>
        <v>9931.9599999999991</v>
      </c>
      <c r="P1131" s="8" t="str">
        <f>_xlfn.XLOOKUP($A1131,Cleaned_Hospital_Details!$A:$A,Cleaned_Hospital_Details!D:D)</f>
        <v>Tier - 2</v>
      </c>
      <c r="Q1131" s="8" t="str">
        <f>_xlfn.XLOOKUP($A1131,Cleaned_Hospital_Details!$A:$A,Cleaned_Hospital_Details!E:E)</f>
        <v>Tier - 2</v>
      </c>
      <c r="R1131" s="8" t="str">
        <f>_xlfn.XLOOKUP($A1131,Cleaned_Hospital_Details!$A:$A,Cleaned_Hospital_Details!F:F)</f>
        <v>R1012</v>
      </c>
      <c r="S1131" s="15">
        <f>_xlfn.XLOOKUP($A1131,Cleaned_Hospital_Details!$A:$A,Cleaned_Hospital_Details!G:G)</f>
        <v>30653</v>
      </c>
      <c r="T1131" s="8">
        <f>_xlfn.XLOOKUP($A1131,Cleaned_Hospital_Details!$A:$A,Cleaned_Hospital_Details!H:H)</f>
        <v>39</v>
      </c>
      <c r="U1131" s="8" t="str">
        <f>_xlfn.XLOOKUP($A1131,Cleaned_Hospital_Details!$A:$A,Cleaned_Hospital_Details!I:I)</f>
        <v>Adult</v>
      </c>
      <c r="V1131" t="str">
        <f t="shared" si="17"/>
        <v>Katie Koren</v>
      </c>
    </row>
    <row r="1132" spans="1:22" ht="15.6" x14ac:dyDescent="0.3">
      <c r="A1132" s="10" t="s">
        <v>1168</v>
      </c>
      <c r="B1132" s="8" t="str">
        <f>VLOOKUP(A1132,Cleaned_Customer_Names!A1131:D3466,2,0)</f>
        <v>Mrs.</v>
      </c>
      <c r="C1132" s="8" t="str">
        <f>VLOOKUP(A1132,Cleaned_Customer_Names!A1131:D3466,3,0)</f>
        <v>Rachelle</v>
      </c>
      <c r="D1132" s="8" t="str">
        <f>VLOOKUP($A1132,Cleaned_Customer_Names!$A1131:$D3466,4,0)</f>
        <v>Kuramoto</v>
      </c>
      <c r="E1132" s="22">
        <f>VLOOKUP($A1132,Cleaned_Medical_Exam!$A1131:$J3466,2,0)</f>
        <v>32.25</v>
      </c>
      <c r="F1132" s="24">
        <f>VLOOKUP($A1132,Cleaned_Medical_Exam!$A1131:$J3466,3,0)</f>
        <v>5.36</v>
      </c>
      <c r="G1132" s="20" t="str">
        <f>VLOOKUP($A1132,Cleaned_Medical_Exam!$A1131:$J3466,4,0)</f>
        <v>Yes</v>
      </c>
      <c r="H1132" s="20" t="str">
        <f>VLOOKUP($A1132,Cleaned_Medical_Exam!$A1131:$J3466,5,0)</f>
        <v>No</v>
      </c>
      <c r="I1132" s="20" t="str">
        <f>VLOOKUP($A1132,Cleaned_Medical_Exam!$A1131:$J3466,6,0)</f>
        <v>No</v>
      </c>
      <c r="J1132" s="48">
        <f>VLOOKUP($A1132,Cleaned_Medical_Exam!$A1131:$J3466,7,0)</f>
        <v>0</v>
      </c>
      <c r="K1132" s="8" t="str">
        <f>VLOOKUP($A1132,Cleaned_Medical_Exam!$A1131:$J3466,8,0)</f>
        <v>No</v>
      </c>
      <c r="L1132" s="20" t="str">
        <f>VLOOKUP($A1132,Cleaned_Medical_Exam!$A1131:$J3466,9,0)</f>
        <v>Obesity</v>
      </c>
      <c r="M1132" s="20" t="str">
        <f>VLOOKUP($A1132,Cleaned_Medical_Exam!$A1131:$J3466,10,0)</f>
        <v>Normal</v>
      </c>
      <c r="N1132" s="48">
        <f>_xlfn.XLOOKUP(A1132,Cleaned_Hospital_Details!A:A,Cleaned_Hospital_Details!B:B)</f>
        <v>3</v>
      </c>
      <c r="O1132" s="49">
        <f>_xlfn.XLOOKUP($A1132,Cleaned_Hospital_Details!$A:$A,Cleaned_Hospital_Details!C:C)</f>
        <v>9930.64</v>
      </c>
      <c r="P1132" s="8" t="str">
        <f>_xlfn.XLOOKUP($A1132,Cleaned_Hospital_Details!$A:$A,Cleaned_Hospital_Details!D:D)</f>
        <v>Tier - 2</v>
      </c>
      <c r="Q1132" s="8" t="str">
        <f>_xlfn.XLOOKUP($A1132,Cleaned_Hospital_Details!$A:$A,Cleaned_Hospital_Details!E:E)</f>
        <v>Tier - 3</v>
      </c>
      <c r="R1132" s="8" t="str">
        <f>_xlfn.XLOOKUP($A1132,Cleaned_Hospital_Details!$A:$A,Cleaned_Hospital_Details!F:F)</f>
        <v>R1025</v>
      </c>
      <c r="S1132" s="15">
        <f>_xlfn.XLOOKUP($A1132,Cleaned_Hospital_Details!$A:$A,Cleaned_Hospital_Details!G:G)</f>
        <v>31278</v>
      </c>
      <c r="T1132" s="8">
        <f>_xlfn.XLOOKUP($A1132,Cleaned_Hospital_Details!$A:$A,Cleaned_Hospital_Details!H:H)</f>
        <v>37</v>
      </c>
      <c r="U1132" s="8" t="str">
        <f>_xlfn.XLOOKUP($A1132,Cleaned_Hospital_Details!$A:$A,Cleaned_Hospital_Details!I:I)</f>
        <v>Adult</v>
      </c>
      <c r="V1132" t="str">
        <f t="shared" si="17"/>
        <v>Rachelle Kuramoto</v>
      </c>
    </row>
    <row r="1133" spans="1:22" ht="15.6" x14ac:dyDescent="0.3">
      <c r="A1133" s="10" t="s">
        <v>1169</v>
      </c>
      <c r="B1133" s="8" t="str">
        <f>VLOOKUP(A1133,Cleaned_Customer_Names!A1132:D3467,2,0)</f>
        <v>Ms.</v>
      </c>
      <c r="C1133" s="8" t="str">
        <f>VLOOKUP(A1133,Cleaned_Customer_Names!A1132:D3467,3,0)</f>
        <v>Colleen</v>
      </c>
      <c r="D1133" s="8" t="str">
        <f>VLOOKUP($A1133,Cleaned_Customer_Names!$A1132:$D3467,4,0)</f>
        <v>Lynn</v>
      </c>
      <c r="E1133" s="22">
        <f>VLOOKUP($A1133,Cleaned_Medical_Exam!$A1132:$J3467,2,0)</f>
        <v>30.114999999999998</v>
      </c>
      <c r="F1133" s="24">
        <f>VLOOKUP($A1133,Cleaned_Medical_Exam!$A1132:$J3467,3,0)</f>
        <v>4.99</v>
      </c>
      <c r="G1133" s="20" t="str">
        <f>VLOOKUP($A1133,Cleaned_Medical_Exam!$A1132:$J3467,4,0)</f>
        <v>No</v>
      </c>
      <c r="H1133" s="20" t="str">
        <f>VLOOKUP($A1133,Cleaned_Medical_Exam!$A1132:$J3467,5,0)</f>
        <v>No</v>
      </c>
      <c r="I1133" s="20" t="str">
        <f>VLOOKUP($A1133,Cleaned_Medical_Exam!$A1132:$J3467,6,0)</f>
        <v>No</v>
      </c>
      <c r="J1133" s="48">
        <f>VLOOKUP($A1133,Cleaned_Medical_Exam!$A1132:$J3467,7,0)</f>
        <v>2</v>
      </c>
      <c r="K1133" s="8" t="str">
        <f>VLOOKUP($A1133,Cleaned_Medical_Exam!$A1132:$J3467,8,0)</f>
        <v>No</v>
      </c>
      <c r="L1133" s="20" t="str">
        <f>VLOOKUP($A1133,Cleaned_Medical_Exam!$A1132:$J3467,9,0)</f>
        <v>Obesity</v>
      </c>
      <c r="M1133" s="20" t="str">
        <f>VLOOKUP($A1133,Cleaned_Medical_Exam!$A1132:$J3467,10,0)</f>
        <v>Normal</v>
      </c>
      <c r="N1133" s="48">
        <f>_xlfn.XLOOKUP(A1133,Cleaned_Hospital_Details!A:A,Cleaned_Hospital_Details!B:B)</f>
        <v>1</v>
      </c>
      <c r="O1133" s="49">
        <f>_xlfn.XLOOKUP($A1133,Cleaned_Hospital_Details!$A:$A,Cleaned_Hospital_Details!C:C)</f>
        <v>9910.36</v>
      </c>
      <c r="P1133" s="8" t="str">
        <f>_xlfn.XLOOKUP($A1133,Cleaned_Hospital_Details!$A:$A,Cleaned_Hospital_Details!D:D)</f>
        <v>Tier - 2</v>
      </c>
      <c r="Q1133" s="8" t="str">
        <f>_xlfn.XLOOKUP($A1133,Cleaned_Hospital_Details!$A:$A,Cleaned_Hospital_Details!E:E)</f>
        <v>Tier - 3</v>
      </c>
      <c r="R1133" s="8" t="str">
        <f>_xlfn.XLOOKUP($A1133,Cleaned_Hospital_Details!$A:$A,Cleaned_Hospital_Details!F:F)</f>
        <v>R1012</v>
      </c>
      <c r="S1133" s="15">
        <f>_xlfn.XLOOKUP($A1133,Cleaned_Hospital_Details!$A:$A,Cleaned_Hospital_Details!G:G)</f>
        <v>26556</v>
      </c>
      <c r="T1133" s="8">
        <f>_xlfn.XLOOKUP($A1133,Cleaned_Hospital_Details!$A:$A,Cleaned_Hospital_Details!H:H)</f>
        <v>50</v>
      </c>
      <c r="U1133" s="8" t="str">
        <f>_xlfn.XLOOKUP($A1133,Cleaned_Hospital_Details!$A:$A,Cleaned_Hospital_Details!I:I)</f>
        <v>Adult</v>
      </c>
      <c r="V1133" t="str">
        <f t="shared" si="17"/>
        <v>Colleen Lynn</v>
      </c>
    </row>
    <row r="1134" spans="1:22" ht="15.6" x14ac:dyDescent="0.3">
      <c r="A1134" s="10" t="s">
        <v>1170</v>
      </c>
      <c r="B1134" s="8" t="str">
        <f>VLOOKUP(A1134,Cleaned_Customer_Names!A1133:D3468,2,0)</f>
        <v>Mr.</v>
      </c>
      <c r="C1134" s="8" t="str">
        <f>VLOOKUP(A1134,Cleaned_Customer_Names!A1133:D3468,3,0)</f>
        <v>Gregory</v>
      </c>
      <c r="D1134" s="8" t="str">
        <f>VLOOKUP($A1134,Cleaned_Customer_Names!$A1133:$D3468,4,0)</f>
        <v>Dierksen</v>
      </c>
      <c r="E1134" s="22">
        <f>VLOOKUP($A1134,Cleaned_Medical_Exam!$A1133:$J3468,2,0)</f>
        <v>22.41</v>
      </c>
      <c r="F1134" s="24">
        <f>VLOOKUP($A1134,Cleaned_Medical_Exam!$A1133:$J3468,3,0)</f>
        <v>8.68</v>
      </c>
      <c r="G1134" s="20" t="str">
        <f>VLOOKUP($A1134,Cleaned_Medical_Exam!$A1133:$J3468,4,0)</f>
        <v>No</v>
      </c>
      <c r="H1134" s="20" t="str">
        <f>VLOOKUP($A1134,Cleaned_Medical_Exam!$A1133:$J3468,5,0)</f>
        <v>No</v>
      </c>
      <c r="I1134" s="20" t="str">
        <f>VLOOKUP($A1134,Cleaned_Medical_Exam!$A1133:$J3468,6,0)</f>
        <v>No</v>
      </c>
      <c r="J1134" s="48">
        <f>VLOOKUP($A1134,Cleaned_Medical_Exam!$A1133:$J3468,7,0)</f>
        <v>0</v>
      </c>
      <c r="K1134" s="8" t="str">
        <f>VLOOKUP($A1134,Cleaned_Medical_Exam!$A1133:$J3468,8,0)</f>
        <v>No</v>
      </c>
      <c r="L1134" s="20" t="str">
        <f>VLOOKUP($A1134,Cleaned_Medical_Exam!$A1133:$J3468,9,0)</f>
        <v>Healthy Weight</v>
      </c>
      <c r="M1134" s="20" t="str">
        <f>VLOOKUP($A1134,Cleaned_Medical_Exam!$A1133:$J3468,10,0)</f>
        <v>Diabetes</v>
      </c>
      <c r="N1134" s="48">
        <f>_xlfn.XLOOKUP(A1134,Cleaned_Hospital_Details!A:A,Cleaned_Hospital_Details!B:B)</f>
        <v>0</v>
      </c>
      <c r="O1134" s="49">
        <f>_xlfn.XLOOKUP($A1134,Cleaned_Hospital_Details!$A:$A,Cleaned_Hospital_Details!C:C)</f>
        <v>9907.83</v>
      </c>
      <c r="P1134" s="8" t="str">
        <f>_xlfn.XLOOKUP($A1134,Cleaned_Hospital_Details!$A:$A,Cleaned_Hospital_Details!D:D)</f>
        <v>Tier - 3</v>
      </c>
      <c r="Q1134" s="8" t="str">
        <f>_xlfn.XLOOKUP($A1134,Cleaned_Hospital_Details!$A:$A,Cleaned_Hospital_Details!E:E)</f>
        <v>Tier - 2</v>
      </c>
      <c r="R1134" s="8" t="str">
        <f>_xlfn.XLOOKUP($A1134,Cleaned_Hospital_Details!$A:$A,Cleaned_Hospital_Details!F:F)</f>
        <v>R1013</v>
      </c>
      <c r="S1134" s="15">
        <f>_xlfn.XLOOKUP($A1134,Cleaned_Hospital_Details!$A:$A,Cleaned_Hospital_Details!G:G)</f>
        <v>22875</v>
      </c>
      <c r="T1134" s="8">
        <f>_xlfn.XLOOKUP($A1134,Cleaned_Hospital_Details!$A:$A,Cleaned_Hospital_Details!H:H)</f>
        <v>60</v>
      </c>
      <c r="U1134" s="8" t="str">
        <f>_xlfn.XLOOKUP($A1134,Cleaned_Hospital_Details!$A:$A,Cleaned_Hospital_Details!I:I)</f>
        <v>Old</v>
      </c>
      <c r="V1134" t="str">
        <f t="shared" si="17"/>
        <v>Gregory Dierksen</v>
      </c>
    </row>
    <row r="1135" spans="1:22" ht="15.6" x14ac:dyDescent="0.3">
      <c r="A1135" s="10" t="s">
        <v>1171</v>
      </c>
      <c r="B1135" s="8" t="str">
        <f>VLOOKUP(A1135,Cleaned_Customer_Names!A1134:D3469,2,0)</f>
        <v>Ms.</v>
      </c>
      <c r="C1135" s="8" t="str">
        <f>VLOOKUP(A1135,Cleaned_Customer_Names!A1134:D3469,3,0)</f>
        <v>Lara</v>
      </c>
      <c r="D1135" s="8" t="str">
        <f>VLOOKUP($A1135,Cleaned_Customer_Names!$A1134:$D3469,4,0)</f>
        <v>Zoeller</v>
      </c>
      <c r="E1135" s="22">
        <f>VLOOKUP($A1135,Cleaned_Medical_Exam!$A1134:$J3469,2,0)</f>
        <v>45.72</v>
      </c>
      <c r="F1135" s="24">
        <f>VLOOKUP($A1135,Cleaned_Medical_Exam!$A1134:$J3469,3,0)</f>
        <v>4.2300000000000004</v>
      </c>
      <c r="G1135" s="20" t="str">
        <f>VLOOKUP($A1135,Cleaned_Medical_Exam!$A1134:$J3469,4,0)</f>
        <v>Yes</v>
      </c>
      <c r="H1135" s="20" t="str">
        <f>VLOOKUP($A1135,Cleaned_Medical_Exam!$A1134:$J3469,5,0)</f>
        <v>No</v>
      </c>
      <c r="I1135" s="20" t="str">
        <f>VLOOKUP($A1135,Cleaned_Medical_Exam!$A1134:$J3469,6,0)</f>
        <v>No</v>
      </c>
      <c r="J1135" s="48">
        <f>VLOOKUP($A1135,Cleaned_Medical_Exam!$A1134:$J3469,7,0)</f>
        <v>0</v>
      </c>
      <c r="K1135" s="8" t="str">
        <f>VLOOKUP($A1135,Cleaned_Medical_Exam!$A1134:$J3469,8,0)</f>
        <v>No</v>
      </c>
      <c r="L1135" s="20" t="str">
        <f>VLOOKUP($A1135,Cleaned_Medical_Exam!$A1134:$J3469,9,0)</f>
        <v>Obesity</v>
      </c>
      <c r="M1135" s="20" t="str">
        <f>VLOOKUP($A1135,Cleaned_Medical_Exam!$A1134:$J3469,10,0)</f>
        <v>Normal</v>
      </c>
      <c r="N1135" s="48">
        <f>_xlfn.XLOOKUP(A1135,Cleaned_Hospital_Details!A:A,Cleaned_Hospital_Details!B:B)</f>
        <v>0</v>
      </c>
      <c r="O1135" s="49">
        <f>_xlfn.XLOOKUP($A1135,Cleaned_Hospital_Details!$A:$A,Cleaned_Hospital_Details!C:C)</f>
        <v>9894.69</v>
      </c>
      <c r="P1135" s="8" t="str">
        <f>_xlfn.XLOOKUP($A1135,Cleaned_Hospital_Details!$A:$A,Cleaned_Hospital_Details!D:D)</f>
        <v>Tier - 2</v>
      </c>
      <c r="Q1135" s="8" t="str">
        <f>_xlfn.XLOOKUP($A1135,Cleaned_Hospital_Details!$A:$A,Cleaned_Hospital_Details!E:E)</f>
        <v>Tier - 3</v>
      </c>
      <c r="R1135" s="8" t="str">
        <f>_xlfn.XLOOKUP($A1135,Cleaned_Hospital_Details!$A:$A,Cleaned_Hospital_Details!F:F)</f>
        <v>R1012</v>
      </c>
      <c r="S1135" s="15">
        <f>_xlfn.XLOOKUP($A1135,Cleaned_Hospital_Details!$A:$A,Cleaned_Hospital_Details!G:G)</f>
        <v>35254</v>
      </c>
      <c r="T1135" s="8">
        <f>_xlfn.XLOOKUP($A1135,Cleaned_Hospital_Details!$A:$A,Cleaned_Hospital_Details!H:H)</f>
        <v>26</v>
      </c>
      <c r="U1135" s="8" t="str">
        <f>_xlfn.XLOOKUP($A1135,Cleaned_Hospital_Details!$A:$A,Cleaned_Hospital_Details!I:I)</f>
        <v>Adult</v>
      </c>
      <c r="V1135" t="str">
        <f t="shared" si="17"/>
        <v>Lara Zoeller</v>
      </c>
    </row>
    <row r="1136" spans="1:22" ht="15.6" x14ac:dyDescent="0.3">
      <c r="A1136" s="10" t="s">
        <v>1172</v>
      </c>
      <c r="B1136" s="8" t="str">
        <f>VLOOKUP(A1136,Cleaned_Customer_Names!A1135:D3470,2,0)</f>
        <v>Ms.</v>
      </c>
      <c r="C1136" s="8" t="str">
        <f>VLOOKUP(A1136,Cleaned_Customer_Names!A1135:D3470,3,0)</f>
        <v>Megan</v>
      </c>
      <c r="D1136" s="8" t="str">
        <f>VLOOKUP($A1136,Cleaned_Customer_Names!$A1135:$D3470,4,0)</f>
        <v>Flesch</v>
      </c>
      <c r="E1136" s="22">
        <f>VLOOKUP($A1136,Cleaned_Medical_Exam!$A1135:$J3470,2,0)</f>
        <v>25</v>
      </c>
      <c r="F1136" s="24">
        <f>VLOOKUP($A1136,Cleaned_Medical_Exam!$A1135:$J3470,3,0)</f>
        <v>5.32</v>
      </c>
      <c r="G1136" s="20" t="str">
        <f>VLOOKUP($A1136,Cleaned_Medical_Exam!$A1135:$J3470,4,0)</f>
        <v>Yes</v>
      </c>
      <c r="H1136" s="20" t="str">
        <f>VLOOKUP($A1136,Cleaned_Medical_Exam!$A1135:$J3470,5,0)</f>
        <v>No</v>
      </c>
      <c r="I1136" s="20" t="str">
        <f>VLOOKUP($A1136,Cleaned_Medical_Exam!$A1135:$J3470,6,0)</f>
        <v>No</v>
      </c>
      <c r="J1136" s="48">
        <f>VLOOKUP($A1136,Cleaned_Medical_Exam!$A1135:$J3470,7,0)</f>
        <v>2</v>
      </c>
      <c r="K1136" s="8" t="str">
        <f>VLOOKUP($A1136,Cleaned_Medical_Exam!$A1135:$J3470,8,0)</f>
        <v>No</v>
      </c>
      <c r="L1136" s="20" t="str">
        <f>VLOOKUP($A1136,Cleaned_Medical_Exam!$A1135:$J3470,9,0)</f>
        <v>Overweight</v>
      </c>
      <c r="M1136" s="20" t="str">
        <f>VLOOKUP($A1136,Cleaned_Medical_Exam!$A1135:$J3470,10,0)</f>
        <v>Normal</v>
      </c>
      <c r="N1136" s="48">
        <f>_xlfn.XLOOKUP(A1136,Cleaned_Hospital_Details!A:A,Cleaned_Hospital_Details!B:B)</f>
        <v>0</v>
      </c>
      <c r="O1136" s="49">
        <f>_xlfn.XLOOKUP($A1136,Cleaned_Hospital_Details!$A:$A,Cleaned_Hospital_Details!C:C)</f>
        <v>9890.23</v>
      </c>
      <c r="P1136" s="8" t="str">
        <f>_xlfn.XLOOKUP($A1136,Cleaned_Hospital_Details!$A:$A,Cleaned_Hospital_Details!D:D)</f>
        <v>Tier - 3</v>
      </c>
      <c r="Q1136" s="8" t="str">
        <f>_xlfn.XLOOKUP($A1136,Cleaned_Hospital_Details!$A:$A,Cleaned_Hospital_Details!E:E)</f>
        <v>Tier - 3</v>
      </c>
      <c r="R1136" s="8" t="str">
        <f>_xlfn.XLOOKUP($A1136,Cleaned_Hospital_Details!$A:$A,Cleaned_Hospital_Details!F:F)</f>
        <v>R1013</v>
      </c>
      <c r="S1136" s="15">
        <f>_xlfn.XLOOKUP($A1136,Cleaned_Hospital_Details!$A:$A,Cleaned_Hospital_Details!G:G)</f>
        <v>24416</v>
      </c>
      <c r="T1136" s="8">
        <f>_xlfn.XLOOKUP($A1136,Cleaned_Hospital_Details!$A:$A,Cleaned_Hospital_Details!H:H)</f>
        <v>56</v>
      </c>
      <c r="U1136" s="8" t="str">
        <f>_xlfn.XLOOKUP($A1136,Cleaned_Hospital_Details!$A:$A,Cleaned_Hospital_Details!I:I)</f>
        <v>Old</v>
      </c>
      <c r="V1136" t="str">
        <f t="shared" si="17"/>
        <v>Megan Flesch</v>
      </c>
    </row>
    <row r="1137" spans="1:22" ht="15.6" x14ac:dyDescent="0.3">
      <c r="A1137" s="10" t="s">
        <v>1173</v>
      </c>
      <c r="B1137" s="8" t="str">
        <f>VLOOKUP(A1137,Cleaned_Customer_Names!A1136:D3471,2,0)</f>
        <v>Ms.</v>
      </c>
      <c r="C1137" s="8" t="str">
        <f>VLOOKUP(A1137,Cleaned_Customer_Names!A1136:D3471,3,0)</f>
        <v>Sara</v>
      </c>
      <c r="D1137" s="8" t="str">
        <f>VLOOKUP($A1137,Cleaned_Customer_Names!$A1136:$D3471,4,0)</f>
        <v>Maltby</v>
      </c>
      <c r="E1137" s="22">
        <f>VLOOKUP($A1137,Cleaned_Medical_Exam!$A1136:$J3471,2,0)</f>
        <v>39.5</v>
      </c>
      <c r="F1137" s="24">
        <f>VLOOKUP($A1137,Cleaned_Medical_Exam!$A1136:$J3471,3,0)</f>
        <v>6.66</v>
      </c>
      <c r="G1137" s="20" t="str">
        <f>VLOOKUP($A1137,Cleaned_Medical_Exam!$A1136:$J3471,4,0)</f>
        <v>No</v>
      </c>
      <c r="H1137" s="20" t="str">
        <f>VLOOKUP($A1137,Cleaned_Medical_Exam!$A1136:$J3471,5,0)</f>
        <v>No</v>
      </c>
      <c r="I1137" s="20" t="str">
        <f>VLOOKUP($A1137,Cleaned_Medical_Exam!$A1136:$J3471,6,0)</f>
        <v>No</v>
      </c>
      <c r="J1137" s="48">
        <f>VLOOKUP($A1137,Cleaned_Medical_Exam!$A1136:$J3471,7,0)</f>
        <v>0</v>
      </c>
      <c r="K1137" s="8" t="str">
        <f>VLOOKUP($A1137,Cleaned_Medical_Exam!$A1136:$J3471,8,0)</f>
        <v>No</v>
      </c>
      <c r="L1137" s="20" t="str">
        <f>VLOOKUP($A1137,Cleaned_Medical_Exam!$A1136:$J3471,9,0)</f>
        <v>Obesity</v>
      </c>
      <c r="M1137" s="20" t="str">
        <f>VLOOKUP($A1137,Cleaned_Medical_Exam!$A1136:$J3471,10,0)</f>
        <v>Diabetes</v>
      </c>
      <c r="N1137" s="48">
        <f>_xlfn.XLOOKUP(A1137,Cleaned_Hospital_Details!A:A,Cleaned_Hospital_Details!B:B)</f>
        <v>1</v>
      </c>
      <c r="O1137" s="49">
        <f>_xlfn.XLOOKUP($A1137,Cleaned_Hospital_Details!$A:$A,Cleaned_Hospital_Details!C:C)</f>
        <v>9880.07</v>
      </c>
      <c r="P1137" s="8" t="str">
        <f>_xlfn.XLOOKUP($A1137,Cleaned_Hospital_Details!$A:$A,Cleaned_Hospital_Details!D:D)</f>
        <v>Tier - 2</v>
      </c>
      <c r="Q1137" s="8" t="str">
        <f>_xlfn.XLOOKUP($A1137,Cleaned_Hospital_Details!$A:$A,Cleaned_Hospital_Details!E:E)</f>
        <v>Tier - 3</v>
      </c>
      <c r="R1137" s="8" t="str">
        <f>_xlfn.XLOOKUP($A1137,Cleaned_Hospital_Details!$A:$A,Cleaned_Hospital_Details!F:F)</f>
        <v>R1011</v>
      </c>
      <c r="S1137" s="15">
        <f>_xlfn.XLOOKUP($A1137,Cleaned_Hospital_Details!$A:$A,Cleaned_Hospital_Details!G:G)</f>
        <v>26245</v>
      </c>
      <c r="T1137" s="8">
        <f>_xlfn.XLOOKUP($A1137,Cleaned_Hospital_Details!$A:$A,Cleaned_Hospital_Details!H:H)</f>
        <v>51</v>
      </c>
      <c r="U1137" s="8" t="str">
        <f>_xlfn.XLOOKUP($A1137,Cleaned_Hospital_Details!$A:$A,Cleaned_Hospital_Details!I:I)</f>
        <v>Adult</v>
      </c>
      <c r="V1137" t="str">
        <f t="shared" si="17"/>
        <v>Sara Maltby</v>
      </c>
    </row>
    <row r="1138" spans="1:22" ht="15.6" x14ac:dyDescent="0.3">
      <c r="A1138" s="10" t="s">
        <v>1174</v>
      </c>
      <c r="B1138" s="8" t="str">
        <f>VLOOKUP(A1138,Cleaned_Customer_Names!A1137:D3472,2,0)</f>
        <v>Ms.</v>
      </c>
      <c r="C1138" s="8" t="str">
        <f>VLOOKUP(A1138,Cleaned_Customer_Names!A1137:D3472,3,0)</f>
        <v>Lucie</v>
      </c>
      <c r="D1138" s="8" t="str">
        <f>VLOOKUP($A1138,Cleaned_Customer_Names!$A1137:$D3472,4,0)</f>
        <v>Custance</v>
      </c>
      <c r="E1138" s="22">
        <f>VLOOKUP($A1138,Cleaned_Medical_Exam!$A1137:$J3472,2,0)</f>
        <v>37.729999999999997</v>
      </c>
      <c r="F1138" s="24">
        <f>VLOOKUP($A1138,Cleaned_Medical_Exam!$A1137:$J3472,3,0)</f>
        <v>7.4</v>
      </c>
      <c r="G1138" s="20" t="str">
        <f>VLOOKUP($A1138,Cleaned_Medical_Exam!$A1137:$J3472,4,0)</f>
        <v>No</v>
      </c>
      <c r="H1138" s="20" t="str">
        <f>VLOOKUP($A1138,Cleaned_Medical_Exam!$A1137:$J3472,5,0)</f>
        <v>No</v>
      </c>
      <c r="I1138" s="20" t="str">
        <f>VLOOKUP($A1138,Cleaned_Medical_Exam!$A1137:$J3472,6,0)</f>
        <v>No</v>
      </c>
      <c r="J1138" s="48">
        <f>VLOOKUP($A1138,Cleaned_Medical_Exam!$A1137:$J3472,7,0)</f>
        <v>0</v>
      </c>
      <c r="K1138" s="8" t="str">
        <f>VLOOKUP($A1138,Cleaned_Medical_Exam!$A1137:$J3472,8,0)</f>
        <v>No</v>
      </c>
      <c r="L1138" s="20" t="str">
        <f>VLOOKUP($A1138,Cleaned_Medical_Exam!$A1137:$J3472,9,0)</f>
        <v>Obesity</v>
      </c>
      <c r="M1138" s="20" t="str">
        <f>VLOOKUP($A1138,Cleaned_Medical_Exam!$A1137:$J3472,10,0)</f>
        <v>Diabetes</v>
      </c>
      <c r="N1138" s="48">
        <f>_xlfn.XLOOKUP(A1138,Cleaned_Hospital_Details!A:A,Cleaned_Hospital_Details!B:B)</f>
        <v>1</v>
      </c>
      <c r="O1138" s="49">
        <f>_xlfn.XLOOKUP($A1138,Cleaned_Hospital_Details!$A:$A,Cleaned_Hospital_Details!C:C)</f>
        <v>9877.61</v>
      </c>
      <c r="P1138" s="8" t="str">
        <f>_xlfn.XLOOKUP($A1138,Cleaned_Hospital_Details!$A:$A,Cleaned_Hospital_Details!D:D)</f>
        <v>Tier - 2</v>
      </c>
      <c r="Q1138" s="8" t="str">
        <f>_xlfn.XLOOKUP($A1138,Cleaned_Hospital_Details!$A:$A,Cleaned_Hospital_Details!E:E)</f>
        <v>Tier - 1</v>
      </c>
      <c r="R1138" s="8" t="str">
        <f>_xlfn.XLOOKUP($A1138,Cleaned_Hospital_Details!$A:$A,Cleaned_Hospital_Details!F:F)</f>
        <v>R1013</v>
      </c>
      <c r="S1138" s="15">
        <f>_xlfn.XLOOKUP($A1138,Cleaned_Hospital_Details!$A:$A,Cleaned_Hospital_Details!G:G)</f>
        <v>26209</v>
      </c>
      <c r="T1138" s="8">
        <f>_xlfn.XLOOKUP($A1138,Cleaned_Hospital_Details!$A:$A,Cleaned_Hospital_Details!H:H)</f>
        <v>51</v>
      </c>
      <c r="U1138" s="8" t="str">
        <f>_xlfn.XLOOKUP($A1138,Cleaned_Hospital_Details!$A:$A,Cleaned_Hospital_Details!I:I)</f>
        <v>Adult</v>
      </c>
      <c r="V1138" t="str">
        <f t="shared" si="17"/>
        <v>Lucie Custance</v>
      </c>
    </row>
    <row r="1139" spans="1:22" ht="15.6" x14ac:dyDescent="0.3">
      <c r="A1139" s="10" t="s">
        <v>1175</v>
      </c>
      <c r="B1139" s="8" t="str">
        <f>VLOOKUP(A1139,Cleaned_Customer_Names!A1138:D3473,2,0)</f>
        <v>Ms.</v>
      </c>
      <c r="C1139" s="8" t="str">
        <f>VLOOKUP(A1139,Cleaned_Customer_Names!A1138:D3473,3,0)</f>
        <v>Elizabeth</v>
      </c>
      <c r="D1139" s="8" t="str">
        <f>VLOOKUP($A1139,Cleaned_Customer_Names!$A1138:$D3473,4,0)</f>
        <v>Choi</v>
      </c>
      <c r="E1139" s="22">
        <f>VLOOKUP($A1139,Cleaned_Medical_Exam!$A1138:$J3473,2,0)</f>
        <v>40.659999999999997</v>
      </c>
      <c r="F1139" s="24">
        <f>VLOOKUP($A1139,Cleaned_Medical_Exam!$A1138:$J3473,3,0)</f>
        <v>10.08</v>
      </c>
      <c r="G1139" s="20" t="str">
        <f>VLOOKUP($A1139,Cleaned_Medical_Exam!$A1138:$J3473,4,0)</f>
        <v>No</v>
      </c>
      <c r="H1139" s="20" t="str">
        <f>VLOOKUP($A1139,Cleaned_Medical_Exam!$A1138:$J3473,5,0)</f>
        <v>No</v>
      </c>
      <c r="I1139" s="20" t="str">
        <f>VLOOKUP($A1139,Cleaned_Medical_Exam!$A1138:$J3473,6,0)</f>
        <v>No</v>
      </c>
      <c r="J1139" s="48">
        <f>VLOOKUP($A1139,Cleaned_Medical_Exam!$A1138:$J3473,7,0)</f>
        <v>0</v>
      </c>
      <c r="K1139" s="8" t="str">
        <f>VLOOKUP($A1139,Cleaned_Medical_Exam!$A1138:$J3473,8,0)</f>
        <v>No</v>
      </c>
      <c r="L1139" s="20" t="str">
        <f>VLOOKUP($A1139,Cleaned_Medical_Exam!$A1138:$J3473,9,0)</f>
        <v>Obesity</v>
      </c>
      <c r="M1139" s="20" t="str">
        <f>VLOOKUP($A1139,Cleaned_Medical_Exam!$A1138:$J3473,10,0)</f>
        <v>Diabetes</v>
      </c>
      <c r="N1139" s="48">
        <f>_xlfn.XLOOKUP(A1139,Cleaned_Hospital_Details!A:A,Cleaned_Hospital_Details!B:B)</f>
        <v>0</v>
      </c>
      <c r="O1139" s="49">
        <f>_xlfn.XLOOKUP($A1139,Cleaned_Hospital_Details!$A:$A,Cleaned_Hospital_Details!C:C)</f>
        <v>9875.68</v>
      </c>
      <c r="P1139" s="8" t="str">
        <f>_xlfn.XLOOKUP($A1139,Cleaned_Hospital_Details!$A:$A,Cleaned_Hospital_Details!D:D)</f>
        <v>Tier - 2</v>
      </c>
      <c r="Q1139" s="8" t="str">
        <f>_xlfn.XLOOKUP($A1139,Cleaned_Hospital_Details!$A:$A,Cleaned_Hospital_Details!E:E)</f>
        <v>Tier - 3</v>
      </c>
      <c r="R1139" s="8" t="str">
        <f>_xlfn.XLOOKUP($A1139,Cleaned_Hospital_Details!$A:$A,Cleaned_Hospital_Details!F:F)</f>
        <v>R1024</v>
      </c>
      <c r="S1139" s="15">
        <f>_xlfn.XLOOKUP($A1139,Cleaned_Hospital_Details!$A:$A,Cleaned_Hospital_Details!G:G)</f>
        <v>26117</v>
      </c>
      <c r="T1139" s="8">
        <f>_xlfn.XLOOKUP($A1139,Cleaned_Hospital_Details!$A:$A,Cleaned_Hospital_Details!H:H)</f>
        <v>51</v>
      </c>
      <c r="U1139" s="8" t="str">
        <f>_xlfn.XLOOKUP($A1139,Cleaned_Hospital_Details!$A:$A,Cleaned_Hospital_Details!I:I)</f>
        <v>Adult</v>
      </c>
      <c r="V1139" t="str">
        <f t="shared" si="17"/>
        <v>Elizabeth Choi</v>
      </c>
    </row>
    <row r="1140" spans="1:22" ht="15.6" x14ac:dyDescent="0.3">
      <c r="A1140" s="10" t="s">
        <v>1176</v>
      </c>
      <c r="B1140" s="8" t="str">
        <f>VLOOKUP(A1140,Cleaned_Customer_Names!A1139:D3474,2,0)</f>
        <v>Ms.</v>
      </c>
      <c r="C1140" s="8" t="str">
        <f>VLOOKUP(A1140,Cleaned_Customer_Names!A1139:D3474,3,0)</f>
        <v>Carma</v>
      </c>
      <c r="D1140" s="8" t="str">
        <f>VLOOKUP($A1140,Cleaned_Customer_Names!$A1139:$D3474,4,0)</f>
        <v>Barnett</v>
      </c>
      <c r="E1140" s="22">
        <f>VLOOKUP($A1140,Cleaned_Medical_Exam!$A1139:$J3474,2,0)</f>
        <v>34.200000000000003</v>
      </c>
      <c r="F1140" s="24">
        <f>VLOOKUP($A1140,Cleaned_Medical_Exam!$A1139:$J3474,3,0)</f>
        <v>8.58</v>
      </c>
      <c r="G1140" s="20" t="str">
        <f>VLOOKUP($A1140,Cleaned_Medical_Exam!$A1139:$J3474,4,0)</f>
        <v>No</v>
      </c>
      <c r="H1140" s="20" t="str">
        <f>VLOOKUP($A1140,Cleaned_Medical_Exam!$A1139:$J3474,5,0)</f>
        <v>No</v>
      </c>
      <c r="I1140" s="20" t="str">
        <f>VLOOKUP($A1140,Cleaned_Medical_Exam!$A1139:$J3474,6,0)</f>
        <v>No</v>
      </c>
      <c r="J1140" s="48">
        <f>VLOOKUP($A1140,Cleaned_Medical_Exam!$A1139:$J3474,7,0)</f>
        <v>0</v>
      </c>
      <c r="K1140" s="8" t="str">
        <f>VLOOKUP($A1140,Cleaned_Medical_Exam!$A1139:$J3474,8,0)</f>
        <v>No</v>
      </c>
      <c r="L1140" s="20" t="str">
        <f>VLOOKUP($A1140,Cleaned_Medical_Exam!$A1139:$J3474,9,0)</f>
        <v>Obesity</v>
      </c>
      <c r="M1140" s="20" t="str">
        <f>VLOOKUP($A1140,Cleaned_Medical_Exam!$A1139:$J3474,10,0)</f>
        <v>Diabetes</v>
      </c>
      <c r="N1140" s="48">
        <f>_xlfn.XLOOKUP(A1140,Cleaned_Hospital_Details!A:A,Cleaned_Hospital_Details!B:B)</f>
        <v>1</v>
      </c>
      <c r="O1140" s="49">
        <f>_xlfn.XLOOKUP($A1140,Cleaned_Hospital_Details!$A:$A,Cleaned_Hospital_Details!C:C)</f>
        <v>9872.7000000000007</v>
      </c>
      <c r="P1140" s="8" t="str">
        <f>_xlfn.XLOOKUP($A1140,Cleaned_Hospital_Details!$A:$A,Cleaned_Hospital_Details!D:D)</f>
        <v>Tier - 2</v>
      </c>
      <c r="Q1140" s="8" t="str">
        <f>_xlfn.XLOOKUP($A1140,Cleaned_Hospital_Details!$A:$A,Cleaned_Hospital_Details!E:E)</f>
        <v>Tier - 2</v>
      </c>
      <c r="R1140" s="8" t="str">
        <f>_xlfn.XLOOKUP($A1140,Cleaned_Hospital_Details!$A:$A,Cleaned_Hospital_Details!F:F)</f>
        <v>R1011</v>
      </c>
      <c r="S1140" s="15">
        <f>_xlfn.XLOOKUP($A1140,Cleaned_Hospital_Details!$A:$A,Cleaned_Hospital_Details!G:G)</f>
        <v>26289</v>
      </c>
      <c r="T1140" s="8">
        <f>_xlfn.XLOOKUP($A1140,Cleaned_Hospital_Details!$A:$A,Cleaned_Hospital_Details!H:H)</f>
        <v>51</v>
      </c>
      <c r="U1140" s="8" t="str">
        <f>_xlfn.XLOOKUP($A1140,Cleaned_Hospital_Details!$A:$A,Cleaned_Hospital_Details!I:I)</f>
        <v>Adult</v>
      </c>
      <c r="V1140" t="str">
        <f t="shared" si="17"/>
        <v>Carma Barnett</v>
      </c>
    </row>
    <row r="1141" spans="1:22" ht="15.6" x14ac:dyDescent="0.3">
      <c r="A1141" s="10" t="s">
        <v>1177</v>
      </c>
      <c r="B1141" s="8" t="str">
        <f>VLOOKUP(A1141,Cleaned_Customer_Names!A1140:D3475,2,0)</f>
        <v>Mr.</v>
      </c>
      <c r="C1141" s="8" t="str">
        <f>VLOOKUP(A1141,Cleaned_Customer_Names!A1140:D3475,3,0)</f>
        <v>Ryan</v>
      </c>
      <c r="D1141" s="8" t="str">
        <f>VLOOKUP($A1141,Cleaned_Customer_Names!$A1140:$D3475,4,0)</f>
        <v>Proulx</v>
      </c>
      <c r="E1141" s="22">
        <f>VLOOKUP($A1141,Cleaned_Medical_Exam!$A1140:$J3475,2,0)</f>
        <v>46.51</v>
      </c>
      <c r="F1141" s="24">
        <f>VLOOKUP($A1141,Cleaned_Medical_Exam!$A1140:$J3475,3,0)</f>
        <v>5.84</v>
      </c>
      <c r="G1141" s="20" t="str">
        <f>VLOOKUP($A1141,Cleaned_Medical_Exam!$A1140:$J3475,4,0)</f>
        <v>No</v>
      </c>
      <c r="H1141" s="20" t="str">
        <f>VLOOKUP($A1141,Cleaned_Medical_Exam!$A1140:$J3475,5,0)</f>
        <v>No</v>
      </c>
      <c r="I1141" s="20" t="str">
        <f>VLOOKUP($A1141,Cleaned_Medical_Exam!$A1140:$J3475,6,0)</f>
        <v>No</v>
      </c>
      <c r="J1141" s="48">
        <f>VLOOKUP($A1141,Cleaned_Medical_Exam!$A1140:$J3475,7,0)</f>
        <v>1</v>
      </c>
      <c r="K1141" s="8" t="str">
        <f>VLOOKUP($A1141,Cleaned_Medical_Exam!$A1140:$J3475,8,0)</f>
        <v>No</v>
      </c>
      <c r="L1141" s="20" t="str">
        <f>VLOOKUP($A1141,Cleaned_Medical_Exam!$A1140:$J3475,9,0)</f>
        <v>Obesity</v>
      </c>
      <c r="M1141" s="20" t="str">
        <f>VLOOKUP($A1141,Cleaned_Medical_Exam!$A1140:$J3475,10,0)</f>
        <v>Prediabetes</v>
      </c>
      <c r="N1141" s="48">
        <f>_xlfn.XLOOKUP(A1141,Cleaned_Hospital_Details!A:A,Cleaned_Hospital_Details!B:B)</f>
        <v>0</v>
      </c>
      <c r="O1141" s="49">
        <f>_xlfn.XLOOKUP($A1141,Cleaned_Hospital_Details!$A:$A,Cleaned_Hospital_Details!C:C)</f>
        <v>9870.59</v>
      </c>
      <c r="P1141" s="8" t="str">
        <f>_xlfn.XLOOKUP($A1141,Cleaned_Hospital_Details!$A:$A,Cleaned_Hospital_Details!D:D)</f>
        <v>Tier - 2</v>
      </c>
      <c r="Q1141" s="8" t="str">
        <f>_xlfn.XLOOKUP($A1141,Cleaned_Hospital_Details!$A:$A,Cleaned_Hospital_Details!E:E)</f>
        <v>Tier - 2</v>
      </c>
      <c r="R1141" s="8" t="str">
        <f>_xlfn.XLOOKUP($A1141,Cleaned_Hospital_Details!$A:$A,Cleaned_Hospital_Details!F:F)</f>
        <v>R1023</v>
      </c>
      <c r="S1141" s="15">
        <f>_xlfn.XLOOKUP($A1141,Cleaned_Hospital_Details!$A:$A,Cleaned_Hospital_Details!G:G)</f>
        <v>35982</v>
      </c>
      <c r="T1141" s="8">
        <f>_xlfn.XLOOKUP($A1141,Cleaned_Hospital_Details!$A:$A,Cleaned_Hospital_Details!H:H)</f>
        <v>24</v>
      </c>
      <c r="U1141" s="8" t="str">
        <f>_xlfn.XLOOKUP($A1141,Cleaned_Hospital_Details!$A:$A,Cleaned_Hospital_Details!I:I)</f>
        <v>Adult</v>
      </c>
      <c r="V1141" t="str">
        <f t="shared" si="17"/>
        <v>Ryan Proulx</v>
      </c>
    </row>
    <row r="1142" spans="1:22" ht="15.6" x14ac:dyDescent="0.3">
      <c r="A1142" s="10" t="s">
        <v>1178</v>
      </c>
      <c r="B1142" s="8" t="str">
        <f>VLOOKUP(A1142,Cleaned_Customer_Names!A1141:D3476,2,0)</f>
        <v>Mr.</v>
      </c>
      <c r="C1142" s="8" t="str">
        <f>VLOOKUP(A1142,Cleaned_Customer_Names!A1141:D3476,3,0)</f>
        <v>Daniel</v>
      </c>
      <c r="D1142" s="8" t="str">
        <f>VLOOKUP($A1142,Cleaned_Customer_Names!$A1141:$D3476,4,0)</f>
        <v>Hamilton</v>
      </c>
      <c r="E1142" s="22">
        <f>VLOOKUP($A1142,Cleaned_Medical_Exam!$A1141:$J3476,2,0)</f>
        <v>28.88</v>
      </c>
      <c r="F1142" s="24">
        <f>VLOOKUP($A1142,Cleaned_Medical_Exam!$A1141:$J3476,3,0)</f>
        <v>4.8600000000000003</v>
      </c>
      <c r="G1142" s="20" t="str">
        <f>VLOOKUP($A1142,Cleaned_Medical_Exam!$A1141:$J3476,4,0)</f>
        <v>Yes</v>
      </c>
      <c r="H1142" s="20" t="str">
        <f>VLOOKUP($A1142,Cleaned_Medical_Exam!$A1141:$J3476,5,0)</f>
        <v>No</v>
      </c>
      <c r="I1142" s="20" t="str">
        <f>VLOOKUP($A1142,Cleaned_Medical_Exam!$A1141:$J3476,6,0)</f>
        <v>Yes</v>
      </c>
      <c r="J1142" s="48">
        <f>VLOOKUP($A1142,Cleaned_Medical_Exam!$A1141:$J3476,7,0)</f>
        <v>1</v>
      </c>
      <c r="K1142" s="8" t="str">
        <f>VLOOKUP($A1142,Cleaned_Medical_Exam!$A1141:$J3476,8,0)</f>
        <v>No</v>
      </c>
      <c r="L1142" s="20" t="str">
        <f>VLOOKUP($A1142,Cleaned_Medical_Exam!$A1141:$J3476,9,0)</f>
        <v>Overweight</v>
      </c>
      <c r="M1142" s="20" t="str">
        <f>VLOOKUP($A1142,Cleaned_Medical_Exam!$A1141:$J3476,10,0)</f>
        <v>Normal</v>
      </c>
      <c r="N1142" s="48">
        <f>_xlfn.XLOOKUP(A1142,Cleaned_Hospital_Details!A:A,Cleaned_Hospital_Details!B:B)</f>
        <v>0</v>
      </c>
      <c r="O1142" s="49">
        <f>_xlfn.XLOOKUP($A1142,Cleaned_Hospital_Details!$A:$A,Cleaned_Hospital_Details!C:C)</f>
        <v>9869.81</v>
      </c>
      <c r="P1142" s="8" t="str">
        <f>_xlfn.XLOOKUP($A1142,Cleaned_Hospital_Details!$A:$A,Cleaned_Hospital_Details!D:D)</f>
        <v>Tier - 3</v>
      </c>
      <c r="Q1142" s="8" t="str">
        <f>_xlfn.XLOOKUP($A1142,Cleaned_Hospital_Details!$A:$A,Cleaned_Hospital_Details!E:E)</f>
        <v>Tier - 3</v>
      </c>
      <c r="R1142" s="8" t="str">
        <f>_xlfn.XLOOKUP($A1142,Cleaned_Hospital_Details!$A:$A,Cleaned_Hospital_Details!F:F)</f>
        <v>R1012</v>
      </c>
      <c r="S1142" s="15">
        <f>_xlfn.XLOOKUP($A1142,Cleaned_Hospital_Details!$A:$A,Cleaned_Hospital_Details!G:G)</f>
        <v>25428</v>
      </c>
      <c r="T1142" s="8">
        <f>_xlfn.XLOOKUP($A1142,Cleaned_Hospital_Details!$A:$A,Cleaned_Hospital_Details!H:H)</f>
        <v>53</v>
      </c>
      <c r="U1142" s="8" t="str">
        <f>_xlfn.XLOOKUP($A1142,Cleaned_Hospital_Details!$A:$A,Cleaned_Hospital_Details!I:I)</f>
        <v>Adult</v>
      </c>
      <c r="V1142" t="str">
        <f t="shared" si="17"/>
        <v>Daniel Hamilton</v>
      </c>
    </row>
    <row r="1143" spans="1:22" ht="15.6" x14ac:dyDescent="0.3">
      <c r="A1143" s="10" t="s">
        <v>1179</v>
      </c>
      <c r="B1143" s="8" t="str">
        <f>VLOOKUP(A1143,Cleaned_Customer_Names!A1142:D3477,2,0)</f>
        <v>Ms.</v>
      </c>
      <c r="C1143" s="8" t="str">
        <f>VLOOKUP(A1143,Cleaned_Customer_Names!A1142:D3477,3,0)</f>
        <v>Sarah</v>
      </c>
      <c r="D1143" s="8" t="str">
        <f>VLOOKUP($A1143,Cleaned_Customer_Names!$A1142:$D3477,4,0)</f>
        <v>Lundine</v>
      </c>
      <c r="E1143" s="22">
        <f>VLOOKUP($A1143,Cleaned_Medical_Exam!$A1142:$J3477,2,0)</f>
        <v>33.914999999999999</v>
      </c>
      <c r="F1143" s="24">
        <f>VLOOKUP($A1143,Cleaned_Medical_Exam!$A1142:$J3477,3,0)</f>
        <v>11.52</v>
      </c>
      <c r="G1143" s="20" t="str">
        <f>VLOOKUP($A1143,Cleaned_Medical_Exam!$A1142:$J3477,4,0)</f>
        <v>No</v>
      </c>
      <c r="H1143" s="20" t="str">
        <f>VLOOKUP($A1143,Cleaned_Medical_Exam!$A1142:$J3477,5,0)</f>
        <v>No</v>
      </c>
      <c r="I1143" s="20" t="str">
        <f>VLOOKUP($A1143,Cleaned_Medical_Exam!$A1142:$J3477,6,0)</f>
        <v>No</v>
      </c>
      <c r="J1143" s="48">
        <f>VLOOKUP($A1143,Cleaned_Medical_Exam!$A1142:$J3477,7,0)</f>
        <v>0</v>
      </c>
      <c r="K1143" s="8" t="str">
        <f>VLOOKUP($A1143,Cleaned_Medical_Exam!$A1142:$J3477,8,0)</f>
        <v>No</v>
      </c>
      <c r="L1143" s="20" t="str">
        <f>VLOOKUP($A1143,Cleaned_Medical_Exam!$A1142:$J3477,9,0)</f>
        <v>Obesity</v>
      </c>
      <c r="M1143" s="20" t="str">
        <f>VLOOKUP($A1143,Cleaned_Medical_Exam!$A1142:$J3477,10,0)</f>
        <v>Diabetes</v>
      </c>
      <c r="N1143" s="48">
        <f>_xlfn.XLOOKUP(A1143,Cleaned_Hospital_Details!A:A,Cleaned_Hospital_Details!B:B)</f>
        <v>0</v>
      </c>
      <c r="O1143" s="49">
        <f>_xlfn.XLOOKUP($A1143,Cleaned_Hospital_Details!$A:$A,Cleaned_Hospital_Details!C:C)</f>
        <v>9866.2999999999993</v>
      </c>
      <c r="P1143" s="8" t="str">
        <f>_xlfn.XLOOKUP($A1143,Cleaned_Hospital_Details!$A:$A,Cleaned_Hospital_Details!D:D)</f>
        <v>Tier - 2</v>
      </c>
      <c r="Q1143" s="8" t="str">
        <f>_xlfn.XLOOKUP($A1143,Cleaned_Hospital_Details!$A:$A,Cleaned_Hospital_Details!E:E)</f>
        <v>Tier - 3</v>
      </c>
      <c r="R1143" s="8" t="str">
        <f>_xlfn.XLOOKUP($A1143,Cleaned_Hospital_Details!$A:$A,Cleaned_Hospital_Details!F:F)</f>
        <v>R1024</v>
      </c>
      <c r="S1143" s="15">
        <f>_xlfn.XLOOKUP($A1143,Cleaned_Hospital_Details!$A:$A,Cleaned_Hospital_Details!G:G)</f>
        <v>26246</v>
      </c>
      <c r="T1143" s="8">
        <f>_xlfn.XLOOKUP($A1143,Cleaned_Hospital_Details!$A:$A,Cleaned_Hospital_Details!H:H)</f>
        <v>51</v>
      </c>
      <c r="U1143" s="8" t="str">
        <f>_xlfn.XLOOKUP($A1143,Cleaned_Hospital_Details!$A:$A,Cleaned_Hospital_Details!I:I)</f>
        <v>Adult</v>
      </c>
      <c r="V1143" t="str">
        <f t="shared" si="17"/>
        <v>Sarah Lundine</v>
      </c>
    </row>
    <row r="1144" spans="1:22" ht="15.6" x14ac:dyDescent="0.3">
      <c r="A1144" s="10" t="s">
        <v>1180</v>
      </c>
      <c r="B1144" s="8" t="str">
        <f>VLOOKUP(A1144,Cleaned_Customer_Names!A1143:D3478,2,0)</f>
        <v>Mr.</v>
      </c>
      <c r="C1144" s="8" t="str">
        <f>VLOOKUP(A1144,Cleaned_Customer_Names!A1143:D3478,3,0)</f>
        <v>Matthew</v>
      </c>
      <c r="D1144" s="8" t="str">
        <f>VLOOKUP($A1144,Cleaned_Customer_Names!$A1143:$D3478,4,0)</f>
        <v>Paullin</v>
      </c>
      <c r="E1144" s="22">
        <f>VLOOKUP($A1144,Cleaned_Medical_Exam!$A1143:$J3478,2,0)</f>
        <v>24.32</v>
      </c>
      <c r="F1144" s="24">
        <f>VLOOKUP($A1144,Cleaned_Medical_Exam!$A1143:$J3478,3,0)</f>
        <v>6.15</v>
      </c>
      <c r="G1144" s="20" t="str">
        <f>VLOOKUP($A1144,Cleaned_Medical_Exam!$A1143:$J3478,4,0)</f>
        <v>Yes</v>
      </c>
      <c r="H1144" s="20" t="str">
        <f>VLOOKUP($A1144,Cleaned_Medical_Exam!$A1143:$J3478,5,0)</f>
        <v>No</v>
      </c>
      <c r="I1144" s="20" t="str">
        <f>VLOOKUP($A1144,Cleaned_Medical_Exam!$A1143:$J3478,6,0)</f>
        <v>Yes</v>
      </c>
      <c r="J1144" s="48">
        <f>VLOOKUP($A1144,Cleaned_Medical_Exam!$A1143:$J3478,7,0)</f>
        <v>1</v>
      </c>
      <c r="K1144" s="8" t="str">
        <f>VLOOKUP($A1144,Cleaned_Medical_Exam!$A1143:$J3478,8,0)</f>
        <v>No</v>
      </c>
      <c r="L1144" s="20" t="str">
        <f>VLOOKUP($A1144,Cleaned_Medical_Exam!$A1143:$J3478,9,0)</f>
        <v>Healthy Weight</v>
      </c>
      <c r="M1144" s="20" t="str">
        <f>VLOOKUP($A1144,Cleaned_Medical_Exam!$A1143:$J3478,10,0)</f>
        <v>Prediabetes</v>
      </c>
      <c r="N1144" s="48">
        <f>_xlfn.XLOOKUP(A1144,Cleaned_Hospital_Details!A:A,Cleaned_Hospital_Details!B:B)</f>
        <v>0</v>
      </c>
      <c r="O1144" s="49">
        <f>_xlfn.XLOOKUP($A1144,Cleaned_Hospital_Details!$A:$A,Cleaned_Hospital_Details!C:C)</f>
        <v>9863.4699999999993</v>
      </c>
      <c r="P1144" s="8" t="str">
        <f>_xlfn.XLOOKUP($A1144,Cleaned_Hospital_Details!$A:$A,Cleaned_Hospital_Details!D:D)</f>
        <v>Tier - 3</v>
      </c>
      <c r="Q1144" s="8" t="str">
        <f>_xlfn.XLOOKUP($A1144,Cleaned_Hospital_Details!$A:$A,Cleaned_Hospital_Details!E:E)</f>
        <v>Tier - 3</v>
      </c>
      <c r="R1144" s="8" t="str">
        <f>_xlfn.XLOOKUP($A1144,Cleaned_Hospital_Details!$A:$A,Cleaned_Hospital_Details!F:F)</f>
        <v>R1012</v>
      </c>
      <c r="S1144" s="15">
        <f>_xlfn.XLOOKUP($A1144,Cleaned_Hospital_Details!$A:$A,Cleaned_Hospital_Details!G:G)</f>
        <v>25496</v>
      </c>
      <c r="T1144" s="8">
        <f>_xlfn.XLOOKUP($A1144,Cleaned_Hospital_Details!$A:$A,Cleaned_Hospital_Details!H:H)</f>
        <v>53</v>
      </c>
      <c r="U1144" s="8" t="str">
        <f>_xlfn.XLOOKUP($A1144,Cleaned_Hospital_Details!$A:$A,Cleaned_Hospital_Details!I:I)</f>
        <v>Adult</v>
      </c>
      <c r="V1144" t="str">
        <f t="shared" si="17"/>
        <v>Matthew Paullin</v>
      </c>
    </row>
    <row r="1145" spans="1:22" ht="15.6" x14ac:dyDescent="0.3">
      <c r="A1145" s="10" t="s">
        <v>1181</v>
      </c>
      <c r="B1145" s="8" t="str">
        <f>VLOOKUP(A1145,Cleaned_Customer_Names!A1144:D3479,2,0)</f>
        <v>Ms.</v>
      </c>
      <c r="C1145" s="8" t="str">
        <f>VLOOKUP(A1145,Cleaned_Customer_Names!A1144:D3479,3,0)</f>
        <v>Francesca</v>
      </c>
      <c r="D1145" s="8" t="str">
        <f>VLOOKUP($A1145,Cleaned_Customer_Names!$A1144:$D3479,4,0)</f>
        <v>Delucia</v>
      </c>
      <c r="E1145" s="22">
        <f>VLOOKUP($A1145,Cleaned_Medical_Exam!$A1144:$J3479,2,0)</f>
        <v>25.8</v>
      </c>
      <c r="F1145" s="24">
        <f>VLOOKUP($A1145,Cleaned_Medical_Exam!$A1144:$J3479,3,0)</f>
        <v>9.94</v>
      </c>
      <c r="G1145" s="20" t="str">
        <f>VLOOKUP($A1145,Cleaned_Medical_Exam!$A1144:$J3479,4,0)</f>
        <v>No</v>
      </c>
      <c r="H1145" s="20" t="str">
        <f>VLOOKUP($A1145,Cleaned_Medical_Exam!$A1144:$J3479,5,0)</f>
        <v>No</v>
      </c>
      <c r="I1145" s="20" t="str">
        <f>VLOOKUP($A1145,Cleaned_Medical_Exam!$A1144:$J3479,6,0)</f>
        <v>No</v>
      </c>
      <c r="J1145" s="48">
        <f>VLOOKUP($A1145,Cleaned_Medical_Exam!$A1144:$J3479,7,0)</f>
        <v>0</v>
      </c>
      <c r="K1145" s="8" t="str">
        <f>VLOOKUP($A1145,Cleaned_Medical_Exam!$A1144:$J3479,8,0)</f>
        <v>No</v>
      </c>
      <c r="L1145" s="20" t="str">
        <f>VLOOKUP($A1145,Cleaned_Medical_Exam!$A1144:$J3479,9,0)</f>
        <v>Overweight</v>
      </c>
      <c r="M1145" s="20" t="str">
        <f>VLOOKUP($A1145,Cleaned_Medical_Exam!$A1144:$J3479,10,0)</f>
        <v>Diabetes</v>
      </c>
      <c r="N1145" s="48">
        <f>_xlfn.XLOOKUP(A1145,Cleaned_Hospital_Details!A:A,Cleaned_Hospital_Details!B:B)</f>
        <v>1</v>
      </c>
      <c r="O1145" s="49">
        <f>_xlfn.XLOOKUP($A1145,Cleaned_Hospital_Details!$A:$A,Cleaned_Hospital_Details!C:C)</f>
        <v>9861.0300000000007</v>
      </c>
      <c r="P1145" s="8" t="str">
        <f>_xlfn.XLOOKUP($A1145,Cleaned_Hospital_Details!$A:$A,Cleaned_Hospital_Details!D:D)</f>
        <v>Tier - 2</v>
      </c>
      <c r="Q1145" s="8" t="str">
        <f>_xlfn.XLOOKUP($A1145,Cleaned_Hospital_Details!$A:$A,Cleaned_Hospital_Details!E:E)</f>
        <v>Tier - 2</v>
      </c>
      <c r="R1145" s="8" t="str">
        <f>_xlfn.XLOOKUP($A1145,Cleaned_Hospital_Details!$A:$A,Cleaned_Hospital_Details!F:F)</f>
        <v>R1011</v>
      </c>
      <c r="S1145" s="15">
        <f>_xlfn.XLOOKUP($A1145,Cleaned_Hospital_Details!$A:$A,Cleaned_Hospital_Details!G:G)</f>
        <v>26131</v>
      </c>
      <c r="T1145" s="8">
        <f>_xlfn.XLOOKUP($A1145,Cleaned_Hospital_Details!$A:$A,Cleaned_Hospital_Details!H:H)</f>
        <v>51</v>
      </c>
      <c r="U1145" s="8" t="str">
        <f>_xlfn.XLOOKUP($A1145,Cleaned_Hospital_Details!$A:$A,Cleaned_Hospital_Details!I:I)</f>
        <v>Adult</v>
      </c>
      <c r="V1145" t="str">
        <f t="shared" si="17"/>
        <v>Francesca Delucia</v>
      </c>
    </row>
    <row r="1146" spans="1:22" ht="15.6" x14ac:dyDescent="0.3">
      <c r="A1146" s="10" t="s">
        <v>1182</v>
      </c>
      <c r="B1146" s="8" t="str">
        <f>VLOOKUP(A1146,Cleaned_Customer_Names!A1145:D3480,2,0)</f>
        <v>Ms.</v>
      </c>
      <c r="C1146" s="8" t="str">
        <f>VLOOKUP(A1146,Cleaned_Customer_Names!A1145:D3480,3,0)</f>
        <v>Nicole</v>
      </c>
      <c r="D1146" s="8" t="str">
        <f>VLOOKUP($A1146,Cleaned_Customer_Names!$A1145:$D3480,4,0)</f>
        <v>Valentine</v>
      </c>
      <c r="E1146" s="22">
        <f>VLOOKUP($A1146,Cleaned_Medical_Exam!$A1145:$J3480,2,0)</f>
        <v>21.56</v>
      </c>
      <c r="F1146" s="24">
        <f>VLOOKUP($A1146,Cleaned_Medical_Exam!$A1145:$J3480,3,0)</f>
        <v>10.56</v>
      </c>
      <c r="G1146" s="20" t="str">
        <f>VLOOKUP($A1146,Cleaned_Medical_Exam!$A1145:$J3480,4,0)</f>
        <v>No</v>
      </c>
      <c r="H1146" s="20" t="str">
        <f>VLOOKUP($A1146,Cleaned_Medical_Exam!$A1145:$J3480,5,0)</f>
        <v>No</v>
      </c>
      <c r="I1146" s="20" t="str">
        <f>VLOOKUP($A1146,Cleaned_Medical_Exam!$A1145:$J3480,6,0)</f>
        <v>No</v>
      </c>
      <c r="J1146" s="48">
        <f>VLOOKUP($A1146,Cleaned_Medical_Exam!$A1145:$J3480,7,0)</f>
        <v>0</v>
      </c>
      <c r="K1146" s="8" t="str">
        <f>VLOOKUP($A1146,Cleaned_Medical_Exam!$A1145:$J3480,8,0)</f>
        <v>No</v>
      </c>
      <c r="L1146" s="20" t="str">
        <f>VLOOKUP($A1146,Cleaned_Medical_Exam!$A1145:$J3480,9,0)</f>
        <v>Healthy Weight</v>
      </c>
      <c r="M1146" s="20" t="str">
        <f>VLOOKUP($A1146,Cleaned_Medical_Exam!$A1145:$J3480,10,0)</f>
        <v>Diabetes</v>
      </c>
      <c r="N1146" s="48">
        <f>_xlfn.XLOOKUP(A1146,Cleaned_Hospital_Details!A:A,Cleaned_Hospital_Details!B:B)</f>
        <v>1</v>
      </c>
      <c r="O1146" s="49">
        <f>_xlfn.XLOOKUP($A1146,Cleaned_Hospital_Details!$A:$A,Cleaned_Hospital_Details!C:C)</f>
        <v>9855.1299999999992</v>
      </c>
      <c r="P1146" s="8" t="str">
        <f>_xlfn.XLOOKUP($A1146,Cleaned_Hospital_Details!$A:$A,Cleaned_Hospital_Details!D:D)</f>
        <v>Tier - 2</v>
      </c>
      <c r="Q1146" s="8" t="str">
        <f>_xlfn.XLOOKUP($A1146,Cleaned_Hospital_Details!$A:$A,Cleaned_Hospital_Details!E:E)</f>
        <v>Tier - 3</v>
      </c>
      <c r="R1146" s="8" t="str">
        <f>_xlfn.XLOOKUP($A1146,Cleaned_Hospital_Details!$A:$A,Cleaned_Hospital_Details!F:F)</f>
        <v>R1013</v>
      </c>
      <c r="S1146" s="15">
        <f>_xlfn.XLOOKUP($A1146,Cleaned_Hospital_Details!$A:$A,Cleaned_Hospital_Details!G:G)</f>
        <v>26229</v>
      </c>
      <c r="T1146" s="8">
        <f>_xlfn.XLOOKUP($A1146,Cleaned_Hospital_Details!$A:$A,Cleaned_Hospital_Details!H:H)</f>
        <v>51</v>
      </c>
      <c r="U1146" s="8" t="str">
        <f>_xlfn.XLOOKUP($A1146,Cleaned_Hospital_Details!$A:$A,Cleaned_Hospital_Details!I:I)</f>
        <v>Adult</v>
      </c>
      <c r="V1146" t="str">
        <f t="shared" si="17"/>
        <v>Nicole Valentine</v>
      </c>
    </row>
    <row r="1147" spans="1:22" ht="15.6" x14ac:dyDescent="0.3">
      <c r="A1147" s="10" t="s">
        <v>1183</v>
      </c>
      <c r="B1147" s="8" t="str">
        <f>VLOOKUP(A1147,Cleaned_Customer_Names!A1146:D3481,2,0)</f>
        <v>Mr.</v>
      </c>
      <c r="C1147" s="8" t="str">
        <f>VLOOKUP(A1147,Cleaned_Customer_Names!A1146:D3481,3,0)</f>
        <v>Toshiyuki</v>
      </c>
      <c r="D1147" s="8" t="str">
        <f>VLOOKUP($A1147,Cleaned_Customer_Names!$A1146:$D3481,4,0)</f>
        <v>Mohara</v>
      </c>
      <c r="E1147" s="22">
        <f>VLOOKUP($A1147,Cleaned_Medical_Exam!$A1146:$J3481,2,0)</f>
        <v>31.6</v>
      </c>
      <c r="F1147" s="24">
        <f>VLOOKUP($A1147,Cleaned_Medical_Exam!$A1146:$J3481,3,0)</f>
        <v>6.79</v>
      </c>
      <c r="G1147" s="20" t="str">
        <f>VLOOKUP($A1147,Cleaned_Medical_Exam!$A1146:$J3481,4,0)</f>
        <v>No</v>
      </c>
      <c r="H1147" s="20" t="str">
        <f>VLOOKUP($A1147,Cleaned_Medical_Exam!$A1146:$J3481,5,0)</f>
        <v>No</v>
      </c>
      <c r="I1147" s="20" t="str">
        <f>VLOOKUP($A1147,Cleaned_Medical_Exam!$A1146:$J3481,6,0)</f>
        <v>No</v>
      </c>
      <c r="J1147" s="48">
        <f>VLOOKUP($A1147,Cleaned_Medical_Exam!$A1146:$J3481,7,0)</f>
        <v>0</v>
      </c>
      <c r="K1147" s="8" t="str">
        <f>VLOOKUP($A1147,Cleaned_Medical_Exam!$A1146:$J3481,8,0)</f>
        <v>No</v>
      </c>
      <c r="L1147" s="20" t="str">
        <f>VLOOKUP($A1147,Cleaned_Medical_Exam!$A1146:$J3481,9,0)</f>
        <v>Obesity</v>
      </c>
      <c r="M1147" s="20" t="str">
        <f>VLOOKUP($A1147,Cleaned_Medical_Exam!$A1146:$J3481,10,0)</f>
        <v>Diabetes</v>
      </c>
      <c r="N1147" s="48">
        <f>_xlfn.XLOOKUP(A1147,Cleaned_Hospital_Details!A:A,Cleaned_Hospital_Details!B:B)</f>
        <v>0</v>
      </c>
      <c r="O1147" s="49">
        <f>_xlfn.XLOOKUP($A1147,Cleaned_Hospital_Details!$A:$A,Cleaned_Hospital_Details!C:C)</f>
        <v>9850.43</v>
      </c>
      <c r="P1147" s="8" t="str">
        <f>_xlfn.XLOOKUP($A1147,Cleaned_Hospital_Details!$A:$A,Cleaned_Hospital_Details!D:D)</f>
        <v>Tier - 3</v>
      </c>
      <c r="Q1147" s="8" t="str">
        <f>_xlfn.XLOOKUP($A1147,Cleaned_Hospital_Details!$A:$A,Cleaned_Hospital_Details!E:E)</f>
        <v>Tier - 3</v>
      </c>
      <c r="R1147" s="8" t="str">
        <f>_xlfn.XLOOKUP($A1147,Cleaned_Hospital_Details!$A:$A,Cleaned_Hospital_Details!F:F)</f>
        <v>R1011</v>
      </c>
      <c r="S1147" s="15">
        <f>_xlfn.XLOOKUP($A1147,Cleaned_Hospital_Details!$A:$A,Cleaned_Hospital_Details!G:G)</f>
        <v>25146</v>
      </c>
      <c r="T1147" s="8">
        <f>_xlfn.XLOOKUP($A1147,Cleaned_Hospital_Details!$A:$A,Cleaned_Hospital_Details!H:H)</f>
        <v>54</v>
      </c>
      <c r="U1147" s="8" t="str">
        <f>_xlfn.XLOOKUP($A1147,Cleaned_Hospital_Details!$A:$A,Cleaned_Hospital_Details!I:I)</f>
        <v>Adult</v>
      </c>
      <c r="V1147" t="str">
        <f t="shared" si="17"/>
        <v>Toshiyuki Mohara</v>
      </c>
    </row>
    <row r="1148" spans="1:22" ht="15.6" x14ac:dyDescent="0.3">
      <c r="A1148" s="10" t="s">
        <v>1184</v>
      </c>
      <c r="B1148" s="8" t="str">
        <f>VLOOKUP(A1148,Cleaned_Customer_Names!A1147:D3482,2,0)</f>
        <v>Mr.</v>
      </c>
      <c r="C1148" s="8" t="str">
        <f>VLOOKUP(A1148,Cleaned_Customer_Names!A1147:D3482,3,0)</f>
        <v>Tom</v>
      </c>
      <c r="D1148" s="8" t="str">
        <f>VLOOKUP($A1148,Cleaned_Customer_Names!$A1147:$D3482,4,0)</f>
        <v>Fairbrother</v>
      </c>
      <c r="E1148" s="22">
        <f>VLOOKUP($A1148,Cleaned_Medical_Exam!$A1147:$J3482,2,0)</f>
        <v>42.93</v>
      </c>
      <c r="F1148" s="24">
        <f>VLOOKUP($A1148,Cleaned_Medical_Exam!$A1147:$J3482,3,0)</f>
        <v>4.8</v>
      </c>
      <c r="G1148" s="20" t="str">
        <f>VLOOKUP($A1148,Cleaned_Medical_Exam!$A1147:$J3482,4,0)</f>
        <v>No</v>
      </c>
      <c r="H1148" s="20" t="str">
        <f>VLOOKUP($A1148,Cleaned_Medical_Exam!$A1147:$J3482,5,0)</f>
        <v>No</v>
      </c>
      <c r="I1148" s="20" t="str">
        <f>VLOOKUP($A1148,Cleaned_Medical_Exam!$A1147:$J3482,6,0)</f>
        <v>No</v>
      </c>
      <c r="J1148" s="48">
        <f>VLOOKUP($A1148,Cleaned_Medical_Exam!$A1147:$J3482,7,0)</f>
        <v>1</v>
      </c>
      <c r="K1148" s="8" t="str">
        <f>VLOOKUP($A1148,Cleaned_Medical_Exam!$A1147:$J3482,8,0)</f>
        <v>No</v>
      </c>
      <c r="L1148" s="20" t="str">
        <f>VLOOKUP($A1148,Cleaned_Medical_Exam!$A1147:$J3482,9,0)</f>
        <v>Obesity</v>
      </c>
      <c r="M1148" s="20" t="str">
        <f>VLOOKUP($A1148,Cleaned_Medical_Exam!$A1147:$J3482,10,0)</f>
        <v>Normal</v>
      </c>
      <c r="N1148" s="48">
        <f>_xlfn.XLOOKUP(A1148,Cleaned_Hospital_Details!A:A,Cleaned_Hospital_Details!B:B)</f>
        <v>0</v>
      </c>
      <c r="O1148" s="49">
        <f>_xlfn.XLOOKUP($A1148,Cleaned_Hospital_Details!$A:$A,Cleaned_Hospital_Details!C:C)</f>
        <v>9844.4500000000007</v>
      </c>
      <c r="P1148" s="8" t="str">
        <f>_xlfn.XLOOKUP($A1148,Cleaned_Hospital_Details!$A:$A,Cleaned_Hospital_Details!D:D)</f>
        <v>Tier - 2</v>
      </c>
      <c r="Q1148" s="8" t="str">
        <f>_xlfn.XLOOKUP($A1148,Cleaned_Hospital_Details!$A:$A,Cleaned_Hospital_Details!E:E)</f>
        <v>Tier - 1</v>
      </c>
      <c r="R1148" s="8" t="str">
        <f>_xlfn.XLOOKUP($A1148,Cleaned_Hospital_Details!$A:$A,Cleaned_Hospital_Details!F:F)</f>
        <v>R1012</v>
      </c>
      <c r="S1148" s="15">
        <f>_xlfn.XLOOKUP($A1148,Cleaned_Hospital_Details!$A:$A,Cleaned_Hospital_Details!G:G)</f>
        <v>33829</v>
      </c>
      <c r="T1148" s="8">
        <f>_xlfn.XLOOKUP($A1148,Cleaned_Hospital_Details!$A:$A,Cleaned_Hospital_Details!H:H)</f>
        <v>30</v>
      </c>
      <c r="U1148" s="8" t="str">
        <f>_xlfn.XLOOKUP($A1148,Cleaned_Hospital_Details!$A:$A,Cleaned_Hospital_Details!I:I)</f>
        <v>Adult</v>
      </c>
      <c r="V1148" t="str">
        <f t="shared" si="17"/>
        <v>Tom Fairbrother</v>
      </c>
    </row>
    <row r="1149" spans="1:22" ht="15.6" x14ac:dyDescent="0.3">
      <c r="A1149" s="10" t="s">
        <v>1185</v>
      </c>
      <c r="B1149" s="8" t="str">
        <f>VLOOKUP(A1149,Cleaned_Customer_Names!A1148:D3483,2,0)</f>
        <v>Mr.</v>
      </c>
      <c r="C1149" s="8" t="str">
        <f>VLOOKUP(A1149,Cleaned_Customer_Names!A1148:D3483,3,0)</f>
        <v>Brian</v>
      </c>
      <c r="D1149" s="8" t="str">
        <f>VLOOKUP($A1149,Cleaned_Customer_Names!$A1148:$D3483,4,0)</f>
        <v>Fagan</v>
      </c>
      <c r="E1149" s="22">
        <f>VLOOKUP($A1149,Cleaned_Medical_Exam!$A1148:$J3483,2,0)</f>
        <v>26.72</v>
      </c>
      <c r="F1149" s="24">
        <f>VLOOKUP($A1149,Cleaned_Medical_Exam!$A1148:$J3483,3,0)</f>
        <v>5.75</v>
      </c>
      <c r="G1149" s="20" t="str">
        <f>VLOOKUP($A1149,Cleaned_Medical_Exam!$A1148:$J3483,4,0)</f>
        <v>No</v>
      </c>
      <c r="H1149" s="20" t="str">
        <f>VLOOKUP($A1149,Cleaned_Medical_Exam!$A1148:$J3483,5,0)</f>
        <v>No</v>
      </c>
      <c r="I1149" s="20" t="str">
        <f>VLOOKUP($A1149,Cleaned_Medical_Exam!$A1148:$J3483,6,0)</f>
        <v>No</v>
      </c>
      <c r="J1149" s="48">
        <f>VLOOKUP($A1149,Cleaned_Medical_Exam!$A1148:$J3483,7,0)</f>
        <v>2</v>
      </c>
      <c r="K1149" s="8" t="str">
        <f>VLOOKUP($A1149,Cleaned_Medical_Exam!$A1148:$J3483,8,0)</f>
        <v>No</v>
      </c>
      <c r="L1149" s="20" t="str">
        <f>VLOOKUP($A1149,Cleaned_Medical_Exam!$A1148:$J3483,9,0)</f>
        <v>Overweight</v>
      </c>
      <c r="M1149" s="20" t="str">
        <f>VLOOKUP($A1149,Cleaned_Medical_Exam!$A1148:$J3483,10,0)</f>
        <v>Prediabetes</v>
      </c>
      <c r="N1149" s="48">
        <f>_xlfn.XLOOKUP(A1149,Cleaned_Hospital_Details!A:A,Cleaned_Hospital_Details!B:B)</f>
        <v>0</v>
      </c>
      <c r="O1149" s="49">
        <f>_xlfn.XLOOKUP($A1149,Cleaned_Hospital_Details!$A:$A,Cleaned_Hospital_Details!C:C)</f>
        <v>9836.2099999999991</v>
      </c>
      <c r="P1149" s="8" t="str">
        <f>_xlfn.XLOOKUP($A1149,Cleaned_Hospital_Details!$A:$A,Cleaned_Hospital_Details!D:D)</f>
        <v>Tier - 2</v>
      </c>
      <c r="Q1149" s="8" t="str">
        <f>_xlfn.XLOOKUP($A1149,Cleaned_Hospital_Details!$A:$A,Cleaned_Hospital_Details!E:E)</f>
        <v>Tier - 3</v>
      </c>
      <c r="R1149" s="8" t="str">
        <f>_xlfn.XLOOKUP($A1149,Cleaned_Hospital_Details!$A:$A,Cleaned_Hospital_Details!F:F)</f>
        <v>R1021</v>
      </c>
      <c r="S1149" s="15">
        <f>_xlfn.XLOOKUP($A1149,Cleaned_Hospital_Details!$A:$A,Cleaned_Hospital_Details!G:G)</f>
        <v>26568</v>
      </c>
      <c r="T1149" s="8">
        <f>_xlfn.XLOOKUP($A1149,Cleaned_Hospital_Details!$A:$A,Cleaned_Hospital_Details!H:H)</f>
        <v>50</v>
      </c>
      <c r="U1149" s="8" t="str">
        <f>_xlfn.XLOOKUP($A1149,Cleaned_Hospital_Details!$A:$A,Cleaned_Hospital_Details!I:I)</f>
        <v>Adult</v>
      </c>
      <c r="V1149" t="str">
        <f t="shared" si="17"/>
        <v>Brian Fagan</v>
      </c>
    </row>
    <row r="1150" spans="1:22" ht="15.6" x14ac:dyDescent="0.3">
      <c r="A1150" s="10" t="s">
        <v>1186</v>
      </c>
      <c r="B1150" s="8" t="str">
        <f>VLOOKUP(A1150,Cleaned_Customer_Names!A1149:D3484,2,0)</f>
        <v>Mr.</v>
      </c>
      <c r="C1150" s="8" t="str">
        <f>VLOOKUP(A1150,Cleaned_Customer_Names!A1149:D3484,3,0)</f>
        <v>Matthew</v>
      </c>
      <c r="D1150" s="8" t="str">
        <f>VLOOKUP($A1150,Cleaned_Customer_Names!$A1149:$D3484,4,0)</f>
        <v>Toth</v>
      </c>
      <c r="E1150" s="22">
        <f>VLOOKUP($A1150,Cleaned_Medical_Exam!$A1149:$J3484,2,0)</f>
        <v>26.67</v>
      </c>
      <c r="F1150" s="24">
        <f>VLOOKUP($A1150,Cleaned_Medical_Exam!$A1149:$J3484,3,0)</f>
        <v>5.81</v>
      </c>
      <c r="G1150" s="20" t="str">
        <f>VLOOKUP($A1150,Cleaned_Medical_Exam!$A1149:$J3484,4,0)</f>
        <v>No</v>
      </c>
      <c r="H1150" s="20" t="str">
        <f>VLOOKUP($A1150,Cleaned_Medical_Exam!$A1149:$J3484,5,0)</f>
        <v>No</v>
      </c>
      <c r="I1150" s="20" t="str">
        <f>VLOOKUP($A1150,Cleaned_Medical_Exam!$A1149:$J3484,6,0)</f>
        <v>No</v>
      </c>
      <c r="J1150" s="48">
        <f>VLOOKUP($A1150,Cleaned_Medical_Exam!$A1149:$J3484,7,0)</f>
        <v>2</v>
      </c>
      <c r="K1150" s="8" t="str">
        <f>VLOOKUP($A1150,Cleaned_Medical_Exam!$A1149:$J3484,8,0)</f>
        <v>No</v>
      </c>
      <c r="L1150" s="20" t="str">
        <f>VLOOKUP($A1150,Cleaned_Medical_Exam!$A1149:$J3484,9,0)</f>
        <v>Overweight</v>
      </c>
      <c r="M1150" s="20" t="str">
        <f>VLOOKUP($A1150,Cleaned_Medical_Exam!$A1149:$J3484,10,0)</f>
        <v>Prediabetes</v>
      </c>
      <c r="N1150" s="48">
        <f>_xlfn.XLOOKUP(A1150,Cleaned_Hospital_Details!A:A,Cleaned_Hospital_Details!B:B)</f>
        <v>0</v>
      </c>
      <c r="O1150" s="49">
        <f>_xlfn.XLOOKUP($A1150,Cleaned_Hospital_Details!$A:$A,Cleaned_Hospital_Details!C:C)</f>
        <v>9819.25</v>
      </c>
      <c r="P1150" s="8" t="str">
        <f>_xlfn.XLOOKUP($A1150,Cleaned_Hospital_Details!$A:$A,Cleaned_Hospital_Details!D:D)</f>
        <v>Tier - 2</v>
      </c>
      <c r="Q1150" s="8" t="str">
        <f>_xlfn.XLOOKUP($A1150,Cleaned_Hospital_Details!$A:$A,Cleaned_Hospital_Details!E:E)</f>
        <v>Tier - 2</v>
      </c>
      <c r="R1150" s="8" t="str">
        <f>_xlfn.XLOOKUP($A1150,Cleaned_Hospital_Details!$A:$A,Cleaned_Hospital_Details!F:F)</f>
        <v>R1021</v>
      </c>
      <c r="S1150" s="15">
        <f>_xlfn.XLOOKUP($A1150,Cleaned_Hospital_Details!$A:$A,Cleaned_Hospital_Details!G:G)</f>
        <v>26478</v>
      </c>
      <c r="T1150" s="8">
        <f>_xlfn.XLOOKUP($A1150,Cleaned_Hospital_Details!$A:$A,Cleaned_Hospital_Details!H:H)</f>
        <v>50</v>
      </c>
      <c r="U1150" s="8" t="str">
        <f>_xlfn.XLOOKUP($A1150,Cleaned_Hospital_Details!$A:$A,Cleaned_Hospital_Details!I:I)</f>
        <v>Adult</v>
      </c>
      <c r="V1150" t="str">
        <f t="shared" si="17"/>
        <v>Matthew Toth</v>
      </c>
    </row>
    <row r="1151" spans="1:22" ht="15.6" x14ac:dyDescent="0.3">
      <c r="A1151" s="10" t="s">
        <v>1187</v>
      </c>
      <c r="B1151" s="8" t="str">
        <f>VLOOKUP(A1151,Cleaned_Customer_Names!A1150:D3485,2,0)</f>
        <v>Ms.</v>
      </c>
      <c r="C1151" s="8" t="str">
        <f>VLOOKUP(A1151,Cleaned_Customer_Names!A1150:D3485,3,0)</f>
        <v>Julee</v>
      </c>
      <c r="D1151" s="8" t="str">
        <f>VLOOKUP($A1151,Cleaned_Customer_Names!$A1150:$D3485,4,0)</f>
        <v>Guinn</v>
      </c>
      <c r="E1151" s="22">
        <f>VLOOKUP($A1151,Cleaned_Medical_Exam!$A1150:$J3485,2,0)</f>
        <v>42.68</v>
      </c>
      <c r="F1151" s="24">
        <f>VLOOKUP($A1151,Cleaned_Medical_Exam!$A1150:$J3485,3,0)</f>
        <v>9.2799999999999994</v>
      </c>
      <c r="G1151" s="20" t="str">
        <f>VLOOKUP($A1151,Cleaned_Medical_Exam!$A1150:$J3485,4,0)</f>
        <v>No</v>
      </c>
      <c r="H1151" s="20" t="str">
        <f>VLOOKUP($A1151,Cleaned_Medical_Exam!$A1150:$J3485,5,0)</f>
        <v>No</v>
      </c>
      <c r="I1151" s="20" t="str">
        <f>VLOOKUP($A1151,Cleaned_Medical_Exam!$A1150:$J3485,6,0)</f>
        <v>No</v>
      </c>
      <c r="J1151" s="48">
        <f>VLOOKUP($A1151,Cleaned_Medical_Exam!$A1150:$J3485,7,0)</f>
        <v>2</v>
      </c>
      <c r="K1151" s="8" t="str">
        <f>VLOOKUP($A1151,Cleaned_Medical_Exam!$A1150:$J3485,8,0)</f>
        <v>No</v>
      </c>
      <c r="L1151" s="20" t="str">
        <f>VLOOKUP($A1151,Cleaned_Medical_Exam!$A1150:$J3485,9,0)</f>
        <v>Obesity</v>
      </c>
      <c r="M1151" s="20" t="str">
        <f>VLOOKUP($A1151,Cleaned_Medical_Exam!$A1150:$J3485,10,0)</f>
        <v>Diabetes</v>
      </c>
      <c r="N1151" s="48">
        <f>_xlfn.XLOOKUP(A1151,Cleaned_Hospital_Details!A:A,Cleaned_Hospital_Details!B:B)</f>
        <v>2</v>
      </c>
      <c r="O1151" s="49">
        <f>_xlfn.XLOOKUP($A1151,Cleaned_Hospital_Details!$A:$A,Cleaned_Hospital_Details!C:C)</f>
        <v>9800.89</v>
      </c>
      <c r="P1151" s="8" t="str">
        <f>_xlfn.XLOOKUP($A1151,Cleaned_Hospital_Details!$A:$A,Cleaned_Hospital_Details!D:D)</f>
        <v>Tier - 2</v>
      </c>
      <c r="Q1151" s="8" t="str">
        <f>_xlfn.XLOOKUP($A1151,Cleaned_Hospital_Details!$A:$A,Cleaned_Hospital_Details!E:E)</f>
        <v>Tier - 1</v>
      </c>
      <c r="R1151" s="8" t="str">
        <f>_xlfn.XLOOKUP($A1151,Cleaned_Hospital_Details!$A:$A,Cleaned_Hospital_Details!F:F)</f>
        <v>R1013</v>
      </c>
      <c r="S1151" s="15">
        <f>_xlfn.XLOOKUP($A1151,Cleaned_Hospital_Details!$A:$A,Cleaned_Hospital_Details!G:G)</f>
        <v>26924</v>
      </c>
      <c r="T1151" s="8">
        <f>_xlfn.XLOOKUP($A1151,Cleaned_Hospital_Details!$A:$A,Cleaned_Hospital_Details!H:H)</f>
        <v>49</v>
      </c>
      <c r="U1151" s="8" t="str">
        <f>_xlfn.XLOOKUP($A1151,Cleaned_Hospital_Details!$A:$A,Cleaned_Hospital_Details!I:I)</f>
        <v>Adult</v>
      </c>
      <c r="V1151" t="str">
        <f t="shared" si="17"/>
        <v>Julee Guinn</v>
      </c>
    </row>
    <row r="1152" spans="1:22" ht="15.6" x14ac:dyDescent="0.3">
      <c r="A1152" s="10" t="s">
        <v>1188</v>
      </c>
      <c r="B1152" s="8" t="str">
        <f>VLOOKUP(A1152,Cleaned_Customer_Names!A1151:D3486,2,0)</f>
        <v>Mr.</v>
      </c>
      <c r="C1152" s="8" t="str">
        <f>VLOOKUP(A1152,Cleaned_Customer_Names!A1151:D3486,3,0)</f>
        <v>Christopher</v>
      </c>
      <c r="D1152" s="8" t="str">
        <f>VLOOKUP($A1152,Cleaned_Customer_Names!$A1151:$D3486,4,0)</f>
        <v>Rogers</v>
      </c>
      <c r="E1152" s="22">
        <f>VLOOKUP($A1152,Cleaned_Medical_Exam!$A1151:$J3486,2,0)</f>
        <v>24.31</v>
      </c>
      <c r="F1152" s="24">
        <f>VLOOKUP($A1152,Cleaned_Medical_Exam!$A1151:$J3486,3,0)</f>
        <v>6.37</v>
      </c>
      <c r="G1152" s="20" t="str">
        <f>VLOOKUP($A1152,Cleaned_Medical_Exam!$A1151:$J3486,4,0)</f>
        <v>No</v>
      </c>
      <c r="H1152" s="20" t="str">
        <f>VLOOKUP($A1152,Cleaned_Medical_Exam!$A1151:$J3486,5,0)</f>
        <v>No</v>
      </c>
      <c r="I1152" s="20" t="str">
        <f>VLOOKUP($A1152,Cleaned_Medical_Exam!$A1151:$J3486,6,0)</f>
        <v>No</v>
      </c>
      <c r="J1152" s="48">
        <f>VLOOKUP($A1152,Cleaned_Medical_Exam!$A1151:$J3486,7,0)</f>
        <v>0</v>
      </c>
      <c r="K1152" s="8" t="str">
        <f>VLOOKUP($A1152,Cleaned_Medical_Exam!$A1151:$J3486,8,0)</f>
        <v>No</v>
      </c>
      <c r="L1152" s="20" t="str">
        <f>VLOOKUP($A1152,Cleaned_Medical_Exam!$A1151:$J3486,9,0)</f>
        <v>Healthy Weight</v>
      </c>
      <c r="M1152" s="20" t="str">
        <f>VLOOKUP($A1152,Cleaned_Medical_Exam!$A1151:$J3486,10,0)</f>
        <v>Prediabetes</v>
      </c>
      <c r="N1152" s="48">
        <f>_xlfn.XLOOKUP(A1152,Cleaned_Hospital_Details!A:A,Cleaned_Hospital_Details!B:B)</f>
        <v>5</v>
      </c>
      <c r="O1152" s="49">
        <f>_xlfn.XLOOKUP($A1152,Cleaned_Hospital_Details!$A:$A,Cleaned_Hospital_Details!C:C)</f>
        <v>9788.8700000000008</v>
      </c>
      <c r="P1152" s="8" t="str">
        <f>_xlfn.XLOOKUP($A1152,Cleaned_Hospital_Details!$A:$A,Cleaned_Hospital_Details!D:D)</f>
        <v>Tier - 3</v>
      </c>
      <c r="Q1152" s="8" t="str">
        <f>_xlfn.XLOOKUP($A1152,Cleaned_Hospital_Details!$A:$A,Cleaned_Hospital_Details!E:E)</f>
        <v>Tier - 2</v>
      </c>
      <c r="R1152" s="8" t="str">
        <f>_xlfn.XLOOKUP($A1152,Cleaned_Hospital_Details!$A:$A,Cleaned_Hospital_Details!F:F)</f>
        <v>R1013</v>
      </c>
      <c r="S1152" s="15">
        <f>_xlfn.XLOOKUP($A1152,Cleaned_Hospital_Details!$A:$A,Cleaned_Hospital_Details!G:G)</f>
        <v>28283</v>
      </c>
      <c r="T1152" s="8">
        <f>_xlfn.XLOOKUP($A1152,Cleaned_Hospital_Details!$A:$A,Cleaned_Hospital_Details!H:H)</f>
        <v>46</v>
      </c>
      <c r="U1152" s="8" t="str">
        <f>_xlfn.XLOOKUP($A1152,Cleaned_Hospital_Details!$A:$A,Cleaned_Hospital_Details!I:I)</f>
        <v>Adult</v>
      </c>
      <c r="V1152" t="str">
        <f t="shared" si="17"/>
        <v>Christopher Rogers</v>
      </c>
    </row>
    <row r="1153" spans="1:22" ht="15.6" x14ac:dyDescent="0.3">
      <c r="A1153" s="10" t="s">
        <v>1189</v>
      </c>
      <c r="B1153" s="8" t="str">
        <f>VLOOKUP(A1153,Cleaned_Customer_Names!A1152:D3487,2,0)</f>
        <v>Mr.</v>
      </c>
      <c r="C1153" s="8" t="str">
        <f>VLOOKUP(A1153,Cleaned_Customer_Names!A1152:D3487,3,0)</f>
        <v>Ciaran</v>
      </c>
      <c r="D1153" s="8" t="str">
        <f>VLOOKUP($A1153,Cleaned_Customer_Names!$A1152:$D3487,4,0)</f>
        <v>Diviney</v>
      </c>
      <c r="E1153" s="22">
        <f>VLOOKUP($A1153,Cleaned_Medical_Exam!$A1152:$J3487,2,0)</f>
        <v>44.75</v>
      </c>
      <c r="F1153" s="24">
        <f>VLOOKUP($A1153,Cleaned_Medical_Exam!$A1152:$J3487,3,0)</f>
        <v>5.09</v>
      </c>
      <c r="G1153" s="20" t="str">
        <f>VLOOKUP($A1153,Cleaned_Medical_Exam!$A1152:$J3487,4,0)</f>
        <v>Yes</v>
      </c>
      <c r="H1153" s="20" t="str">
        <f>VLOOKUP($A1153,Cleaned_Medical_Exam!$A1152:$J3487,5,0)</f>
        <v>No</v>
      </c>
      <c r="I1153" s="20" t="str">
        <f>VLOOKUP($A1153,Cleaned_Medical_Exam!$A1152:$J3487,6,0)</f>
        <v>No</v>
      </c>
      <c r="J1153" s="48">
        <f>VLOOKUP($A1153,Cleaned_Medical_Exam!$A1152:$J3487,7,0)</f>
        <v>0</v>
      </c>
      <c r="K1153" s="8" t="str">
        <f>VLOOKUP($A1153,Cleaned_Medical_Exam!$A1152:$J3487,8,0)</f>
        <v>No</v>
      </c>
      <c r="L1153" s="20" t="str">
        <f>VLOOKUP($A1153,Cleaned_Medical_Exam!$A1152:$J3487,9,0)</f>
        <v>Obesity</v>
      </c>
      <c r="M1153" s="20" t="str">
        <f>VLOOKUP($A1153,Cleaned_Medical_Exam!$A1152:$J3487,10,0)</f>
        <v>Normal</v>
      </c>
      <c r="N1153" s="48">
        <f>_xlfn.XLOOKUP(A1153,Cleaned_Hospital_Details!A:A,Cleaned_Hospital_Details!B:B)</f>
        <v>0</v>
      </c>
      <c r="O1153" s="49">
        <f>_xlfn.XLOOKUP($A1153,Cleaned_Hospital_Details!$A:$A,Cleaned_Hospital_Details!C:C)</f>
        <v>9787.32</v>
      </c>
      <c r="P1153" s="8" t="str">
        <f>_xlfn.XLOOKUP($A1153,Cleaned_Hospital_Details!$A:$A,Cleaned_Hospital_Details!D:D)</f>
        <v>Tier - 2</v>
      </c>
      <c r="Q1153" s="8" t="str">
        <f>_xlfn.XLOOKUP($A1153,Cleaned_Hospital_Details!$A:$A,Cleaned_Hospital_Details!E:E)</f>
        <v>Tier - 3</v>
      </c>
      <c r="R1153" s="8" t="str">
        <f>_xlfn.XLOOKUP($A1153,Cleaned_Hospital_Details!$A:$A,Cleaned_Hospital_Details!F:F)</f>
        <v>R1023</v>
      </c>
      <c r="S1153" s="15">
        <f>_xlfn.XLOOKUP($A1153,Cleaned_Hospital_Details!$A:$A,Cleaned_Hospital_Details!G:G)</f>
        <v>35285</v>
      </c>
      <c r="T1153" s="8">
        <f>_xlfn.XLOOKUP($A1153,Cleaned_Hospital_Details!$A:$A,Cleaned_Hospital_Details!H:H)</f>
        <v>26</v>
      </c>
      <c r="U1153" s="8" t="str">
        <f>_xlfn.XLOOKUP($A1153,Cleaned_Hospital_Details!$A:$A,Cleaned_Hospital_Details!I:I)</f>
        <v>Adult</v>
      </c>
      <c r="V1153" t="str">
        <f t="shared" si="17"/>
        <v>Ciaran Diviney</v>
      </c>
    </row>
    <row r="1154" spans="1:22" ht="15.6" x14ac:dyDescent="0.3">
      <c r="A1154" s="10" t="s">
        <v>1190</v>
      </c>
      <c r="B1154" s="8" t="str">
        <f>VLOOKUP(A1154,Cleaned_Customer_Names!A1153:D3488,2,0)</f>
        <v>Ms.</v>
      </c>
      <c r="C1154" s="8" t="str">
        <f>VLOOKUP(A1154,Cleaned_Customer_Names!A1153:D3488,3,0)</f>
        <v>Kara</v>
      </c>
      <c r="D1154" s="8" t="str">
        <f>VLOOKUP($A1154,Cleaned_Customer_Names!$A1153:$D3488,4,0)</f>
        <v>Marlatt</v>
      </c>
      <c r="E1154" s="22">
        <f>VLOOKUP($A1154,Cleaned_Medical_Exam!$A1153:$J3488,2,0)</f>
        <v>30.78</v>
      </c>
      <c r="F1154" s="24">
        <f>VLOOKUP($A1154,Cleaned_Medical_Exam!$A1153:$J3488,3,0)</f>
        <v>7.94</v>
      </c>
      <c r="G1154" s="20" t="str">
        <f>VLOOKUP($A1154,Cleaned_Medical_Exam!$A1153:$J3488,4,0)</f>
        <v>No</v>
      </c>
      <c r="H1154" s="20" t="str">
        <f>VLOOKUP($A1154,Cleaned_Medical_Exam!$A1153:$J3488,5,0)</f>
        <v>No</v>
      </c>
      <c r="I1154" s="20" t="str">
        <f>VLOOKUP($A1154,Cleaned_Medical_Exam!$A1153:$J3488,6,0)</f>
        <v>No</v>
      </c>
      <c r="J1154" s="48">
        <f>VLOOKUP($A1154,Cleaned_Medical_Exam!$A1153:$J3488,7,0)</f>
        <v>2</v>
      </c>
      <c r="K1154" s="8" t="str">
        <f>VLOOKUP($A1154,Cleaned_Medical_Exam!$A1153:$J3488,8,0)</f>
        <v>No</v>
      </c>
      <c r="L1154" s="20" t="str">
        <f>VLOOKUP($A1154,Cleaned_Medical_Exam!$A1153:$J3488,9,0)</f>
        <v>Obesity</v>
      </c>
      <c r="M1154" s="20" t="str">
        <f>VLOOKUP($A1154,Cleaned_Medical_Exam!$A1153:$J3488,10,0)</f>
        <v>Diabetes</v>
      </c>
      <c r="N1154" s="48">
        <f>_xlfn.XLOOKUP(A1154,Cleaned_Hospital_Details!A:A,Cleaned_Hospital_Details!B:B)</f>
        <v>1</v>
      </c>
      <c r="O1154" s="49">
        <f>_xlfn.XLOOKUP($A1154,Cleaned_Hospital_Details!$A:$A,Cleaned_Hospital_Details!C:C)</f>
        <v>9778.35</v>
      </c>
      <c r="P1154" s="8" t="str">
        <f>_xlfn.XLOOKUP($A1154,Cleaned_Hospital_Details!$A:$A,Cleaned_Hospital_Details!D:D)</f>
        <v>Tier - 2</v>
      </c>
      <c r="Q1154" s="8" t="str">
        <f>_xlfn.XLOOKUP($A1154,Cleaned_Hospital_Details!$A:$A,Cleaned_Hospital_Details!E:E)</f>
        <v>Tier - 2</v>
      </c>
      <c r="R1154" s="8" t="str">
        <f>_xlfn.XLOOKUP($A1154,Cleaned_Hospital_Details!$A:$A,Cleaned_Hospital_Details!F:F)</f>
        <v>R1024</v>
      </c>
      <c r="S1154" s="15">
        <f>_xlfn.XLOOKUP($A1154,Cleaned_Hospital_Details!$A:$A,Cleaned_Hospital_Details!G:G)</f>
        <v>26852</v>
      </c>
      <c r="T1154" s="8">
        <f>_xlfn.XLOOKUP($A1154,Cleaned_Hospital_Details!$A:$A,Cleaned_Hospital_Details!H:H)</f>
        <v>49</v>
      </c>
      <c r="U1154" s="8" t="str">
        <f>_xlfn.XLOOKUP($A1154,Cleaned_Hospital_Details!$A:$A,Cleaned_Hospital_Details!I:I)</f>
        <v>Adult</v>
      </c>
      <c r="V1154" t="str">
        <f t="shared" si="17"/>
        <v>Kara Marlatt</v>
      </c>
    </row>
    <row r="1155" spans="1:22" ht="15.6" x14ac:dyDescent="0.3">
      <c r="A1155" s="10" t="s">
        <v>1191</v>
      </c>
      <c r="B1155" s="8" t="str">
        <f>VLOOKUP(A1155,Cleaned_Customer_Names!A1154:D3489,2,0)</f>
        <v>Ms.</v>
      </c>
      <c r="C1155" s="8" t="str">
        <f>VLOOKUP(A1155,Cleaned_Customer_Names!A1154:D3489,3,0)</f>
        <v>Makie</v>
      </c>
      <c r="D1155" s="8" t="str">
        <f>VLOOKUP($A1155,Cleaned_Customer_Names!$A1154:$D3489,4,0)</f>
        <v>Ohler</v>
      </c>
      <c r="E1155" s="22">
        <f>VLOOKUP($A1155,Cleaned_Medical_Exam!$A1154:$J3489,2,0)</f>
        <v>21.86</v>
      </c>
      <c r="F1155" s="24">
        <f>VLOOKUP($A1155,Cleaned_Medical_Exam!$A1154:$J3489,3,0)</f>
        <v>10.95</v>
      </c>
      <c r="G1155" s="20" t="str">
        <f>VLOOKUP($A1155,Cleaned_Medical_Exam!$A1154:$J3489,4,0)</f>
        <v>No</v>
      </c>
      <c r="H1155" s="20" t="str">
        <f>VLOOKUP($A1155,Cleaned_Medical_Exam!$A1154:$J3489,5,0)</f>
        <v>No</v>
      </c>
      <c r="I1155" s="20" t="str">
        <f>VLOOKUP($A1155,Cleaned_Medical_Exam!$A1154:$J3489,6,0)</f>
        <v>No</v>
      </c>
      <c r="J1155" s="48">
        <f>VLOOKUP($A1155,Cleaned_Medical_Exam!$A1154:$J3489,7,0)</f>
        <v>0</v>
      </c>
      <c r="K1155" s="8" t="str">
        <f>VLOOKUP($A1155,Cleaned_Medical_Exam!$A1154:$J3489,8,0)</f>
        <v>No</v>
      </c>
      <c r="L1155" s="20" t="str">
        <f>VLOOKUP($A1155,Cleaned_Medical_Exam!$A1154:$J3489,9,0)</f>
        <v>Healthy Weight</v>
      </c>
      <c r="M1155" s="20" t="str">
        <f>VLOOKUP($A1155,Cleaned_Medical_Exam!$A1154:$J3489,10,0)</f>
        <v>Diabetes</v>
      </c>
      <c r="N1155" s="48">
        <f>_xlfn.XLOOKUP(A1155,Cleaned_Hospital_Details!A:A,Cleaned_Hospital_Details!B:B)</f>
        <v>0</v>
      </c>
      <c r="O1155" s="49">
        <f>_xlfn.XLOOKUP($A1155,Cleaned_Hospital_Details!$A:$A,Cleaned_Hospital_Details!C:C)</f>
        <v>9764.08</v>
      </c>
      <c r="P1155" s="8" t="str">
        <f>_xlfn.XLOOKUP($A1155,Cleaned_Hospital_Details!$A:$A,Cleaned_Hospital_Details!D:D)</f>
        <v>Tier - 3</v>
      </c>
      <c r="Q1155" s="8" t="str">
        <f>_xlfn.XLOOKUP($A1155,Cleaned_Hospital_Details!$A:$A,Cleaned_Hospital_Details!E:E)</f>
        <v>Tier - 1</v>
      </c>
      <c r="R1155" s="8" t="str">
        <f>_xlfn.XLOOKUP($A1155,Cleaned_Hospital_Details!$A:$A,Cleaned_Hospital_Details!F:F)</f>
        <v>R1012</v>
      </c>
      <c r="S1155" s="15">
        <f>_xlfn.XLOOKUP($A1155,Cleaned_Hospital_Details!$A:$A,Cleaned_Hospital_Details!G:G)</f>
        <v>23990</v>
      </c>
      <c r="T1155" s="8">
        <f>_xlfn.XLOOKUP($A1155,Cleaned_Hospital_Details!$A:$A,Cleaned_Hospital_Details!H:H)</f>
        <v>57</v>
      </c>
      <c r="U1155" s="8" t="str">
        <f>_xlfn.XLOOKUP($A1155,Cleaned_Hospital_Details!$A:$A,Cleaned_Hospital_Details!I:I)</f>
        <v>Old</v>
      </c>
      <c r="V1155" t="str">
        <f t="shared" ref="V1155:V1218" si="18">_xlfn.CONCAT(C1155, " ", D1155)</f>
        <v>Makie Ohler</v>
      </c>
    </row>
    <row r="1156" spans="1:22" ht="15.6" x14ac:dyDescent="0.3">
      <c r="A1156" s="10" t="s">
        <v>1192</v>
      </c>
      <c r="B1156" s="8" t="str">
        <f>VLOOKUP(A1156,Cleaned_Customer_Names!A1155:D3490,2,0)</f>
        <v>Ms.</v>
      </c>
      <c r="C1156" s="8" t="str">
        <f>VLOOKUP(A1156,Cleaned_Customer_Names!A1155:D3490,3,0)</f>
        <v>Emily</v>
      </c>
      <c r="D1156" s="8" t="str">
        <f>VLOOKUP($A1156,Cleaned_Customer_Names!$A1155:$D3490,4,0)</f>
        <v>Mossler</v>
      </c>
      <c r="E1156" s="22">
        <f>VLOOKUP($A1156,Cleaned_Medical_Exam!$A1155:$J3490,2,0)</f>
        <v>49.09</v>
      </c>
      <c r="F1156" s="24">
        <f>VLOOKUP($A1156,Cleaned_Medical_Exam!$A1155:$J3490,3,0)</f>
        <v>6.3</v>
      </c>
      <c r="G1156" s="20" t="str">
        <f>VLOOKUP($A1156,Cleaned_Medical_Exam!$A1155:$J3490,4,0)</f>
        <v>Yes</v>
      </c>
      <c r="H1156" s="20" t="str">
        <f>VLOOKUP($A1156,Cleaned_Medical_Exam!$A1155:$J3490,5,0)</f>
        <v>No</v>
      </c>
      <c r="I1156" s="20" t="str">
        <f>VLOOKUP($A1156,Cleaned_Medical_Exam!$A1155:$J3490,6,0)</f>
        <v>No</v>
      </c>
      <c r="J1156" s="48">
        <f>VLOOKUP($A1156,Cleaned_Medical_Exam!$A1155:$J3490,7,0)</f>
        <v>0</v>
      </c>
      <c r="K1156" s="8" t="str">
        <f>VLOOKUP($A1156,Cleaned_Medical_Exam!$A1155:$J3490,8,0)</f>
        <v>No</v>
      </c>
      <c r="L1156" s="20" t="str">
        <f>VLOOKUP($A1156,Cleaned_Medical_Exam!$A1155:$J3490,9,0)</f>
        <v>Obesity</v>
      </c>
      <c r="M1156" s="20" t="str">
        <f>VLOOKUP($A1156,Cleaned_Medical_Exam!$A1155:$J3490,10,0)</f>
        <v>Prediabetes</v>
      </c>
      <c r="N1156" s="48">
        <f>_xlfn.XLOOKUP(A1156,Cleaned_Hospital_Details!A:A,Cleaned_Hospital_Details!B:B)</f>
        <v>0</v>
      </c>
      <c r="O1156" s="49">
        <f>_xlfn.XLOOKUP($A1156,Cleaned_Hospital_Details!$A:$A,Cleaned_Hospital_Details!C:C)</f>
        <v>9753.49</v>
      </c>
      <c r="P1156" s="8" t="str">
        <f>_xlfn.XLOOKUP($A1156,Cleaned_Hospital_Details!$A:$A,Cleaned_Hospital_Details!D:D)</f>
        <v>Tier - 2</v>
      </c>
      <c r="Q1156" s="8" t="str">
        <f>_xlfn.XLOOKUP($A1156,Cleaned_Hospital_Details!$A:$A,Cleaned_Hospital_Details!E:E)</f>
        <v>Tier - 2</v>
      </c>
      <c r="R1156" s="8" t="str">
        <f>_xlfn.XLOOKUP($A1156,Cleaned_Hospital_Details!$A:$A,Cleaned_Hospital_Details!F:F)</f>
        <v>R1012</v>
      </c>
      <c r="S1156" s="15">
        <f>_xlfn.XLOOKUP($A1156,Cleaned_Hospital_Details!$A:$A,Cleaned_Hospital_Details!G:G)</f>
        <v>37086</v>
      </c>
      <c r="T1156" s="8">
        <f>_xlfn.XLOOKUP($A1156,Cleaned_Hospital_Details!$A:$A,Cleaned_Hospital_Details!H:H)</f>
        <v>21</v>
      </c>
      <c r="U1156" s="8" t="str">
        <f>_xlfn.XLOOKUP($A1156,Cleaned_Hospital_Details!$A:$A,Cleaned_Hospital_Details!I:I)</f>
        <v>Adult</v>
      </c>
      <c r="V1156" t="str">
        <f t="shared" si="18"/>
        <v>Emily Mossler</v>
      </c>
    </row>
    <row r="1157" spans="1:22" ht="15.6" x14ac:dyDescent="0.3">
      <c r="A1157" s="10" t="s">
        <v>1193</v>
      </c>
      <c r="B1157" s="8" t="str">
        <f>VLOOKUP(A1157,Cleaned_Customer_Names!A1156:D3491,2,0)</f>
        <v>Mr.</v>
      </c>
      <c r="C1157" s="8" t="str">
        <f>VLOOKUP(A1157,Cleaned_Customer_Names!A1156:D3491,3,0)</f>
        <v>Cary</v>
      </c>
      <c r="D1157" s="8" t="str">
        <f>VLOOKUP($A1157,Cleaned_Customer_Names!$A1156:$D3491,4,0)</f>
        <v>Segall</v>
      </c>
      <c r="E1157" s="22">
        <f>VLOOKUP($A1157,Cleaned_Medical_Exam!$A1156:$J3491,2,0)</f>
        <v>47.74</v>
      </c>
      <c r="F1157" s="24">
        <f>VLOOKUP($A1157,Cleaned_Medical_Exam!$A1156:$J3491,3,0)</f>
        <v>8.0500000000000007</v>
      </c>
      <c r="G1157" s="20" t="str">
        <f>VLOOKUP($A1157,Cleaned_Medical_Exam!$A1156:$J3491,4,0)</f>
        <v>Yes</v>
      </c>
      <c r="H1157" s="20" t="str">
        <f>VLOOKUP($A1157,Cleaned_Medical_Exam!$A1156:$J3491,5,0)</f>
        <v>No</v>
      </c>
      <c r="I1157" s="20" t="str">
        <f>VLOOKUP($A1157,Cleaned_Medical_Exam!$A1156:$J3491,6,0)</f>
        <v>No</v>
      </c>
      <c r="J1157" s="48">
        <f>VLOOKUP($A1157,Cleaned_Medical_Exam!$A1156:$J3491,7,0)</f>
        <v>2</v>
      </c>
      <c r="K1157" s="8" t="str">
        <f>VLOOKUP($A1157,Cleaned_Medical_Exam!$A1156:$J3491,8,0)</f>
        <v>No</v>
      </c>
      <c r="L1157" s="20" t="str">
        <f>VLOOKUP($A1157,Cleaned_Medical_Exam!$A1156:$J3491,9,0)</f>
        <v>Obesity</v>
      </c>
      <c r="M1157" s="20" t="str">
        <f>VLOOKUP($A1157,Cleaned_Medical_Exam!$A1156:$J3491,10,0)</f>
        <v>Diabetes</v>
      </c>
      <c r="N1157" s="48">
        <f>_xlfn.XLOOKUP(A1157,Cleaned_Hospital_Details!A:A,Cleaned_Hospital_Details!B:B)</f>
        <v>1</v>
      </c>
      <c r="O1157" s="49">
        <f>_xlfn.XLOOKUP($A1157,Cleaned_Hospital_Details!$A:$A,Cleaned_Hospital_Details!C:C)</f>
        <v>9748.91</v>
      </c>
      <c r="P1157" s="8" t="str">
        <f>_xlfn.XLOOKUP($A1157,Cleaned_Hospital_Details!$A:$A,Cleaned_Hospital_Details!D:D)</f>
        <v>Tier - 2</v>
      </c>
      <c r="Q1157" s="8" t="str">
        <f>_xlfn.XLOOKUP($A1157,Cleaned_Hospital_Details!$A:$A,Cleaned_Hospital_Details!E:E)</f>
        <v>Tier - 1</v>
      </c>
      <c r="R1157" s="8" t="str">
        <f>_xlfn.XLOOKUP($A1157,Cleaned_Hospital_Details!$A:$A,Cleaned_Hospital_Details!F:F)</f>
        <v>R1013</v>
      </c>
      <c r="S1157" s="15">
        <f>_xlfn.XLOOKUP($A1157,Cleaned_Hospital_Details!$A:$A,Cleaned_Hospital_Details!G:G)</f>
        <v>25753</v>
      </c>
      <c r="T1157" s="8">
        <f>_xlfn.XLOOKUP($A1157,Cleaned_Hospital_Details!$A:$A,Cleaned_Hospital_Details!H:H)</f>
        <v>52</v>
      </c>
      <c r="U1157" s="8" t="str">
        <f>_xlfn.XLOOKUP($A1157,Cleaned_Hospital_Details!$A:$A,Cleaned_Hospital_Details!I:I)</f>
        <v>Adult</v>
      </c>
      <c r="V1157" t="str">
        <f t="shared" si="18"/>
        <v>Cary Segall</v>
      </c>
    </row>
    <row r="1158" spans="1:22" ht="15.6" x14ac:dyDescent="0.3">
      <c r="A1158" s="10" t="s">
        <v>1194</v>
      </c>
      <c r="B1158" s="8" t="str">
        <f>VLOOKUP(A1158,Cleaned_Customer_Names!A1157:D3492,2,0)</f>
        <v>Mr.</v>
      </c>
      <c r="C1158" s="8" t="str">
        <f>VLOOKUP(A1158,Cleaned_Customer_Names!A1157:D3492,3,0)</f>
        <v>Steven</v>
      </c>
      <c r="D1158" s="8" t="str">
        <f>VLOOKUP($A1158,Cleaned_Customer_Names!$A1157:$D3492,4,0)</f>
        <v>Sprieser</v>
      </c>
      <c r="E1158" s="22">
        <f>VLOOKUP($A1158,Cleaned_Medical_Exam!$A1157:$J3492,2,0)</f>
        <v>30.2</v>
      </c>
      <c r="F1158" s="24">
        <f>VLOOKUP($A1158,Cleaned_Medical_Exam!$A1157:$J3492,3,0)</f>
        <v>9.8800000000000008</v>
      </c>
      <c r="G1158" s="20" t="str">
        <f>VLOOKUP($A1158,Cleaned_Medical_Exam!$A1157:$J3492,4,0)</f>
        <v>Yes</v>
      </c>
      <c r="H1158" s="20" t="str">
        <f>VLOOKUP($A1158,Cleaned_Medical_Exam!$A1157:$J3492,5,0)</f>
        <v>No</v>
      </c>
      <c r="I1158" s="20" t="str">
        <f>VLOOKUP($A1158,Cleaned_Medical_Exam!$A1157:$J3492,6,0)</f>
        <v>No</v>
      </c>
      <c r="J1158" s="48">
        <f>VLOOKUP($A1158,Cleaned_Medical_Exam!$A1157:$J3492,7,0)</f>
        <v>2</v>
      </c>
      <c r="K1158" s="8" t="str">
        <f>VLOOKUP($A1158,Cleaned_Medical_Exam!$A1157:$J3492,8,0)</f>
        <v>No</v>
      </c>
      <c r="L1158" s="20" t="str">
        <f>VLOOKUP($A1158,Cleaned_Medical_Exam!$A1157:$J3492,9,0)</f>
        <v>Obesity</v>
      </c>
      <c r="M1158" s="20" t="str">
        <f>VLOOKUP($A1158,Cleaned_Medical_Exam!$A1157:$J3492,10,0)</f>
        <v>Diabetes</v>
      </c>
      <c r="N1158" s="48">
        <f>_xlfn.XLOOKUP(A1158,Cleaned_Hospital_Details!A:A,Cleaned_Hospital_Details!B:B)</f>
        <v>1</v>
      </c>
      <c r="O1158" s="49">
        <f>_xlfn.XLOOKUP($A1158,Cleaned_Hospital_Details!$A:$A,Cleaned_Hospital_Details!C:C)</f>
        <v>9724.5300000000007</v>
      </c>
      <c r="P1158" s="8" t="str">
        <f>_xlfn.XLOOKUP($A1158,Cleaned_Hospital_Details!$A:$A,Cleaned_Hospital_Details!D:D)</f>
        <v>Tier - 3</v>
      </c>
      <c r="Q1158" s="8" t="str">
        <f>_xlfn.XLOOKUP($A1158,Cleaned_Hospital_Details!$A:$A,Cleaned_Hospital_Details!E:E)</f>
        <v>Tier - 1</v>
      </c>
      <c r="R1158" s="8" t="str">
        <f>_xlfn.XLOOKUP($A1158,Cleaned_Hospital_Details!$A:$A,Cleaned_Hospital_Details!F:F)</f>
        <v>R1011</v>
      </c>
      <c r="S1158" s="15">
        <f>_xlfn.XLOOKUP($A1158,Cleaned_Hospital_Details!$A:$A,Cleaned_Hospital_Details!G:G)</f>
        <v>25798</v>
      </c>
      <c r="T1158" s="8">
        <f>_xlfn.XLOOKUP($A1158,Cleaned_Hospital_Details!$A:$A,Cleaned_Hospital_Details!H:H)</f>
        <v>52</v>
      </c>
      <c r="U1158" s="8" t="str">
        <f>_xlfn.XLOOKUP($A1158,Cleaned_Hospital_Details!$A:$A,Cleaned_Hospital_Details!I:I)</f>
        <v>Adult</v>
      </c>
      <c r="V1158" t="str">
        <f t="shared" si="18"/>
        <v>Steven Sprieser</v>
      </c>
    </row>
    <row r="1159" spans="1:22" ht="15.6" x14ac:dyDescent="0.3">
      <c r="A1159" s="10" t="s">
        <v>1195</v>
      </c>
      <c r="B1159" s="8" t="str">
        <f>VLOOKUP(A1159,Cleaned_Customer_Names!A1158:D3493,2,0)</f>
        <v>Mr.</v>
      </c>
      <c r="C1159" s="8" t="str">
        <f>VLOOKUP(A1159,Cleaned_Customer_Names!A1158:D3493,3,0)</f>
        <v>Jose</v>
      </c>
      <c r="D1159" s="8" t="str">
        <f>VLOOKUP($A1159,Cleaned_Customer_Names!$A1158:$D3493,4,0)</f>
        <v>Blanco</v>
      </c>
      <c r="E1159" s="22">
        <f>VLOOKUP($A1159,Cleaned_Medical_Exam!$A1158:$J3493,2,0)</f>
        <v>33.25</v>
      </c>
      <c r="F1159" s="24">
        <f>VLOOKUP($A1159,Cleaned_Medical_Exam!$A1158:$J3493,3,0)</f>
        <v>7.42</v>
      </c>
      <c r="G1159" s="20" t="str">
        <f>VLOOKUP($A1159,Cleaned_Medical_Exam!$A1158:$J3493,4,0)</f>
        <v>Yes</v>
      </c>
      <c r="H1159" s="20" t="str">
        <f>VLOOKUP($A1159,Cleaned_Medical_Exam!$A1158:$J3493,5,0)</f>
        <v>No</v>
      </c>
      <c r="I1159" s="20" t="str">
        <f>VLOOKUP($A1159,Cleaned_Medical_Exam!$A1158:$J3493,6,0)</f>
        <v>No</v>
      </c>
      <c r="J1159" s="48">
        <f>VLOOKUP($A1159,Cleaned_Medical_Exam!$A1158:$J3493,7,0)</f>
        <v>2</v>
      </c>
      <c r="K1159" s="8" t="str">
        <f>VLOOKUP($A1159,Cleaned_Medical_Exam!$A1158:$J3493,8,0)</f>
        <v>No</v>
      </c>
      <c r="L1159" s="20" t="str">
        <f>VLOOKUP($A1159,Cleaned_Medical_Exam!$A1158:$J3493,9,0)</f>
        <v>Obesity</v>
      </c>
      <c r="M1159" s="20" t="str">
        <f>VLOOKUP($A1159,Cleaned_Medical_Exam!$A1158:$J3493,10,0)</f>
        <v>Diabetes</v>
      </c>
      <c r="N1159" s="48">
        <f>_xlfn.XLOOKUP(A1159,Cleaned_Hospital_Details!A:A,Cleaned_Hospital_Details!B:B)</f>
        <v>0</v>
      </c>
      <c r="O1159" s="49">
        <f>_xlfn.XLOOKUP($A1159,Cleaned_Hospital_Details!$A:$A,Cleaned_Hospital_Details!C:C)</f>
        <v>9722.77</v>
      </c>
      <c r="P1159" s="8" t="str">
        <f>_xlfn.XLOOKUP($A1159,Cleaned_Hospital_Details!$A:$A,Cleaned_Hospital_Details!D:D)</f>
        <v>Tier - 3</v>
      </c>
      <c r="Q1159" s="8" t="str">
        <f>_xlfn.XLOOKUP($A1159,Cleaned_Hospital_Details!$A:$A,Cleaned_Hospital_Details!E:E)</f>
        <v>Tier - 1</v>
      </c>
      <c r="R1159" s="8" t="str">
        <f>_xlfn.XLOOKUP($A1159,Cleaned_Hospital_Details!$A:$A,Cleaned_Hospital_Details!F:F)</f>
        <v>R1016</v>
      </c>
      <c r="S1159" s="15">
        <f>_xlfn.XLOOKUP($A1159,Cleaned_Hospital_Details!$A:$A,Cleaned_Hospital_Details!G:G)</f>
        <v>25823</v>
      </c>
      <c r="T1159" s="8">
        <f>_xlfn.XLOOKUP($A1159,Cleaned_Hospital_Details!$A:$A,Cleaned_Hospital_Details!H:H)</f>
        <v>52</v>
      </c>
      <c r="U1159" s="8" t="str">
        <f>_xlfn.XLOOKUP($A1159,Cleaned_Hospital_Details!$A:$A,Cleaned_Hospital_Details!I:I)</f>
        <v>Adult</v>
      </c>
      <c r="V1159" t="str">
        <f t="shared" si="18"/>
        <v>Jose Blanco</v>
      </c>
    </row>
    <row r="1160" spans="1:22" ht="15.6" x14ac:dyDescent="0.3">
      <c r="A1160" s="10" t="s">
        <v>1196</v>
      </c>
      <c r="B1160" s="8" t="str">
        <f>VLOOKUP(A1160,Cleaned_Customer_Names!A1159:D3494,2,0)</f>
        <v>Ms.</v>
      </c>
      <c r="C1160" s="8" t="str">
        <f>VLOOKUP(A1160,Cleaned_Customer_Names!A1159:D3494,3,0)</f>
        <v>Tatiana</v>
      </c>
      <c r="D1160" s="8" t="str">
        <f>VLOOKUP($A1160,Cleaned_Customer_Names!$A1159:$D3494,4,0)</f>
        <v>Sheptock</v>
      </c>
      <c r="E1160" s="22">
        <f>VLOOKUP($A1160,Cleaned_Medical_Exam!$A1159:$J3494,2,0)</f>
        <v>26.6</v>
      </c>
      <c r="F1160" s="24">
        <f>VLOOKUP($A1160,Cleaned_Medical_Exam!$A1159:$J3494,3,0)</f>
        <v>8.4499999999999993</v>
      </c>
      <c r="G1160" s="20" t="str">
        <f>VLOOKUP($A1160,Cleaned_Medical_Exam!$A1159:$J3494,4,0)</f>
        <v>Yes</v>
      </c>
      <c r="H1160" s="20" t="str">
        <f>VLOOKUP($A1160,Cleaned_Medical_Exam!$A1159:$J3494,5,0)</f>
        <v>No</v>
      </c>
      <c r="I1160" s="20" t="str">
        <f>VLOOKUP($A1160,Cleaned_Medical_Exam!$A1159:$J3494,6,0)</f>
        <v>No</v>
      </c>
      <c r="J1160" s="48">
        <f>VLOOKUP($A1160,Cleaned_Medical_Exam!$A1159:$J3494,7,0)</f>
        <v>1</v>
      </c>
      <c r="K1160" s="8" t="str">
        <f>VLOOKUP($A1160,Cleaned_Medical_Exam!$A1159:$J3494,8,0)</f>
        <v>No</v>
      </c>
      <c r="L1160" s="20" t="str">
        <f>VLOOKUP($A1160,Cleaned_Medical_Exam!$A1159:$J3494,9,0)</f>
        <v>Overweight</v>
      </c>
      <c r="M1160" s="20" t="str">
        <f>VLOOKUP($A1160,Cleaned_Medical_Exam!$A1159:$J3494,10,0)</f>
        <v>Diabetes</v>
      </c>
      <c r="N1160" s="48">
        <f>_xlfn.XLOOKUP(A1160,Cleaned_Hospital_Details!A:A,Cleaned_Hospital_Details!B:B)</f>
        <v>2</v>
      </c>
      <c r="O1160" s="49">
        <f>_xlfn.XLOOKUP($A1160,Cleaned_Hospital_Details!$A:$A,Cleaned_Hospital_Details!C:C)</f>
        <v>9715.84</v>
      </c>
      <c r="P1160" s="8" t="str">
        <f>_xlfn.XLOOKUP($A1160,Cleaned_Hospital_Details!$A:$A,Cleaned_Hospital_Details!D:D)</f>
        <v>Tier - 2</v>
      </c>
      <c r="Q1160" s="8" t="str">
        <f>_xlfn.XLOOKUP($A1160,Cleaned_Hospital_Details!$A:$A,Cleaned_Hospital_Details!E:E)</f>
        <v>Tier - 1</v>
      </c>
      <c r="R1160" s="8" t="str">
        <f>_xlfn.XLOOKUP($A1160,Cleaned_Hospital_Details!$A:$A,Cleaned_Hospital_Details!F:F)</f>
        <v>R1024</v>
      </c>
      <c r="S1160" s="15">
        <f>_xlfn.XLOOKUP($A1160,Cleaned_Hospital_Details!$A:$A,Cleaned_Hospital_Details!G:G)</f>
        <v>27572</v>
      </c>
      <c r="T1160" s="8">
        <f>_xlfn.XLOOKUP($A1160,Cleaned_Hospital_Details!$A:$A,Cleaned_Hospital_Details!H:H)</f>
        <v>47</v>
      </c>
      <c r="U1160" s="8" t="str">
        <f>_xlfn.XLOOKUP($A1160,Cleaned_Hospital_Details!$A:$A,Cleaned_Hospital_Details!I:I)</f>
        <v>Adult</v>
      </c>
      <c r="V1160" t="str">
        <f t="shared" si="18"/>
        <v>Tatiana Sheptock</v>
      </c>
    </row>
    <row r="1161" spans="1:22" ht="15.6" x14ac:dyDescent="0.3">
      <c r="A1161" s="10" t="s">
        <v>1197</v>
      </c>
      <c r="B1161" s="8" t="str">
        <f>VLOOKUP(A1161,Cleaned_Customer_Names!A1160:D3495,2,0)</f>
        <v>Mr.</v>
      </c>
      <c r="C1161" s="8" t="str">
        <f>VLOOKUP(A1161,Cleaned_Customer_Names!A1160:D3495,3,0)</f>
        <v>Dan</v>
      </c>
      <c r="D1161" s="8" t="str">
        <f>VLOOKUP($A1161,Cleaned_Customer_Names!$A1160:$D3495,4,0)</f>
        <v>Chruniak</v>
      </c>
      <c r="E1161" s="22">
        <f>VLOOKUP($A1161,Cleaned_Medical_Exam!$A1160:$J3495,2,0)</f>
        <v>26.35</v>
      </c>
      <c r="F1161" s="24">
        <f>VLOOKUP($A1161,Cleaned_Medical_Exam!$A1160:$J3495,3,0)</f>
        <v>6.21</v>
      </c>
      <c r="G1161" s="20" t="str">
        <f>VLOOKUP($A1161,Cleaned_Medical_Exam!$A1160:$J3495,4,0)</f>
        <v>No</v>
      </c>
      <c r="H1161" s="20" t="str">
        <f>VLOOKUP($A1161,Cleaned_Medical_Exam!$A1160:$J3495,5,0)</f>
        <v>No</v>
      </c>
      <c r="I1161" s="20" t="str">
        <f>VLOOKUP($A1161,Cleaned_Medical_Exam!$A1160:$J3495,6,0)</f>
        <v>No</v>
      </c>
      <c r="J1161" s="48">
        <f>VLOOKUP($A1161,Cleaned_Medical_Exam!$A1160:$J3495,7,0)</f>
        <v>2</v>
      </c>
      <c r="K1161" s="8" t="str">
        <f>VLOOKUP($A1161,Cleaned_Medical_Exam!$A1160:$J3495,8,0)</f>
        <v>No</v>
      </c>
      <c r="L1161" s="20" t="str">
        <f>VLOOKUP($A1161,Cleaned_Medical_Exam!$A1160:$J3495,9,0)</f>
        <v>Overweight</v>
      </c>
      <c r="M1161" s="20" t="str">
        <f>VLOOKUP($A1161,Cleaned_Medical_Exam!$A1160:$J3495,10,0)</f>
        <v>Prediabetes</v>
      </c>
      <c r="N1161" s="48">
        <f>_xlfn.XLOOKUP(A1161,Cleaned_Hospital_Details!A:A,Cleaned_Hospital_Details!B:B)</f>
        <v>0</v>
      </c>
      <c r="O1161" s="49">
        <f>_xlfn.XLOOKUP($A1161,Cleaned_Hospital_Details!$A:$A,Cleaned_Hospital_Details!C:C)</f>
        <v>9710.7099999999991</v>
      </c>
      <c r="P1161" s="8" t="str">
        <f>_xlfn.XLOOKUP($A1161,Cleaned_Hospital_Details!$A:$A,Cleaned_Hospital_Details!D:D)</f>
        <v>Tier - 2</v>
      </c>
      <c r="Q1161" s="8" t="str">
        <f>_xlfn.XLOOKUP($A1161,Cleaned_Hospital_Details!$A:$A,Cleaned_Hospital_Details!E:E)</f>
        <v>Tier - 1</v>
      </c>
      <c r="R1161" s="8" t="str">
        <f>_xlfn.XLOOKUP($A1161,Cleaned_Hospital_Details!$A:$A,Cleaned_Hospital_Details!F:F)</f>
        <v>R1021</v>
      </c>
      <c r="S1161" s="15">
        <f>_xlfn.XLOOKUP($A1161,Cleaned_Hospital_Details!$A:$A,Cleaned_Hospital_Details!G:G)</f>
        <v>26490</v>
      </c>
      <c r="T1161" s="8">
        <f>_xlfn.XLOOKUP($A1161,Cleaned_Hospital_Details!$A:$A,Cleaned_Hospital_Details!H:H)</f>
        <v>50</v>
      </c>
      <c r="U1161" s="8" t="str">
        <f>_xlfn.XLOOKUP($A1161,Cleaned_Hospital_Details!$A:$A,Cleaned_Hospital_Details!I:I)</f>
        <v>Adult</v>
      </c>
      <c r="V1161" t="str">
        <f t="shared" si="18"/>
        <v>Dan Chruniak</v>
      </c>
    </row>
    <row r="1162" spans="1:22" ht="15.6" x14ac:dyDescent="0.3">
      <c r="A1162" s="10" t="s">
        <v>1198</v>
      </c>
      <c r="B1162" s="8" t="str">
        <f>VLOOKUP(A1162,Cleaned_Customer_Names!A1161:D3496,2,0)</f>
        <v>Ms.</v>
      </c>
      <c r="C1162" s="8" t="str">
        <f>VLOOKUP(A1162,Cleaned_Customer_Names!A1161:D3496,3,0)</f>
        <v>Liisa</v>
      </c>
      <c r="D1162" s="8" t="str">
        <f>VLOOKUP($A1162,Cleaned_Customer_Names!$A1161:$D3496,4,0)</f>
        <v>Miller</v>
      </c>
      <c r="E1162" s="22">
        <f>VLOOKUP($A1162,Cleaned_Medical_Exam!$A1161:$J3496,2,0)</f>
        <v>39.994999999999997</v>
      </c>
      <c r="F1162" s="24">
        <f>VLOOKUP($A1162,Cleaned_Medical_Exam!$A1161:$J3496,3,0)</f>
        <v>4.6500000000000004</v>
      </c>
      <c r="G1162" s="20" t="str">
        <f>VLOOKUP($A1162,Cleaned_Medical_Exam!$A1161:$J3496,4,0)</f>
        <v>No</v>
      </c>
      <c r="H1162" s="20" t="str">
        <f>VLOOKUP($A1162,Cleaned_Medical_Exam!$A1161:$J3496,5,0)</f>
        <v>No</v>
      </c>
      <c r="I1162" s="20" t="str">
        <f>VLOOKUP($A1162,Cleaned_Medical_Exam!$A1161:$J3496,6,0)</f>
        <v>No</v>
      </c>
      <c r="J1162" s="48">
        <f>VLOOKUP($A1162,Cleaned_Medical_Exam!$A1161:$J3496,7,0)</f>
        <v>0</v>
      </c>
      <c r="K1162" s="8" t="str">
        <f>VLOOKUP($A1162,Cleaned_Medical_Exam!$A1161:$J3496,8,0)</f>
        <v>No</v>
      </c>
      <c r="L1162" s="20" t="str">
        <f>VLOOKUP($A1162,Cleaned_Medical_Exam!$A1161:$J3496,9,0)</f>
        <v>Obesity</v>
      </c>
      <c r="M1162" s="20" t="str">
        <f>VLOOKUP($A1162,Cleaned_Medical_Exam!$A1161:$J3496,10,0)</f>
        <v>Normal</v>
      </c>
      <c r="N1162" s="48">
        <f>_xlfn.XLOOKUP(A1162,Cleaned_Hospital_Details!A:A,Cleaned_Hospital_Details!B:B)</f>
        <v>3</v>
      </c>
      <c r="O1162" s="49">
        <f>_xlfn.XLOOKUP($A1162,Cleaned_Hospital_Details!$A:$A,Cleaned_Hospital_Details!C:C)</f>
        <v>9704.67</v>
      </c>
      <c r="P1162" s="8" t="str">
        <f>_xlfn.XLOOKUP($A1162,Cleaned_Hospital_Details!$A:$A,Cleaned_Hospital_Details!D:D)</f>
        <v>Tier - 2</v>
      </c>
      <c r="Q1162" s="8" t="str">
        <f>_xlfn.XLOOKUP($A1162,Cleaned_Hospital_Details!$A:$A,Cleaned_Hospital_Details!E:E)</f>
        <v>Tier - 3</v>
      </c>
      <c r="R1162" s="8" t="str">
        <f>_xlfn.XLOOKUP($A1162,Cleaned_Hospital_Details!$A:$A,Cleaned_Hospital_Details!F:F)</f>
        <v>R1024</v>
      </c>
      <c r="S1162" s="15">
        <f>_xlfn.XLOOKUP($A1162,Cleaned_Hospital_Details!$A:$A,Cleaned_Hospital_Details!G:G)</f>
        <v>28387</v>
      </c>
      <c r="T1162" s="8">
        <f>_xlfn.XLOOKUP($A1162,Cleaned_Hospital_Details!$A:$A,Cleaned_Hospital_Details!H:H)</f>
        <v>45</v>
      </c>
      <c r="U1162" s="8" t="str">
        <f>_xlfn.XLOOKUP($A1162,Cleaned_Hospital_Details!$A:$A,Cleaned_Hospital_Details!I:I)</f>
        <v>Adult</v>
      </c>
      <c r="V1162" t="str">
        <f t="shared" si="18"/>
        <v>Liisa Miller</v>
      </c>
    </row>
    <row r="1163" spans="1:22" ht="15.6" x14ac:dyDescent="0.3">
      <c r="A1163" s="10" t="s">
        <v>1199</v>
      </c>
      <c r="B1163" s="8" t="str">
        <f>VLOOKUP(A1163,Cleaned_Customer_Names!A1162:D3497,2,0)</f>
        <v>Ms.</v>
      </c>
      <c r="C1163" s="8" t="str">
        <f>VLOOKUP(A1163,Cleaned_Customer_Names!A1162:D3497,3,0)</f>
        <v>Kathryn</v>
      </c>
      <c r="D1163" s="8" t="str">
        <f>VLOOKUP($A1163,Cleaned_Customer_Names!$A1162:$D3497,4,0)</f>
        <v>Theis</v>
      </c>
      <c r="E1163" s="22">
        <f>VLOOKUP($A1163,Cleaned_Medical_Exam!$A1162:$J3497,2,0)</f>
        <v>22.92</v>
      </c>
      <c r="F1163" s="24">
        <f>VLOOKUP($A1163,Cleaned_Medical_Exam!$A1162:$J3497,3,0)</f>
        <v>5.87</v>
      </c>
      <c r="G1163" s="20" t="str">
        <f>VLOOKUP($A1163,Cleaned_Medical_Exam!$A1162:$J3497,4,0)</f>
        <v>Yes</v>
      </c>
      <c r="H1163" s="20" t="str">
        <f>VLOOKUP($A1163,Cleaned_Medical_Exam!$A1162:$J3497,5,0)</f>
        <v>No</v>
      </c>
      <c r="I1163" s="20" t="str">
        <f>VLOOKUP($A1163,Cleaned_Medical_Exam!$A1162:$J3497,6,0)</f>
        <v>No</v>
      </c>
      <c r="J1163" s="48">
        <f>VLOOKUP($A1163,Cleaned_Medical_Exam!$A1162:$J3497,7,0)</f>
        <v>1</v>
      </c>
      <c r="K1163" s="8" t="str">
        <f>VLOOKUP($A1163,Cleaned_Medical_Exam!$A1162:$J3497,8,0)</f>
        <v>No</v>
      </c>
      <c r="L1163" s="20" t="str">
        <f>VLOOKUP($A1163,Cleaned_Medical_Exam!$A1162:$J3497,9,0)</f>
        <v>Healthy Weight</v>
      </c>
      <c r="M1163" s="20" t="str">
        <f>VLOOKUP($A1163,Cleaned_Medical_Exam!$A1162:$J3497,10,0)</f>
        <v>Prediabetes</v>
      </c>
      <c r="N1163" s="48">
        <f>_xlfn.XLOOKUP(A1163,Cleaned_Hospital_Details!A:A,Cleaned_Hospital_Details!B:B)</f>
        <v>0</v>
      </c>
      <c r="O1163" s="49">
        <f>_xlfn.XLOOKUP($A1163,Cleaned_Hospital_Details!$A:$A,Cleaned_Hospital_Details!C:C)</f>
        <v>9698.42</v>
      </c>
      <c r="P1163" s="8" t="str">
        <f>_xlfn.XLOOKUP($A1163,Cleaned_Hospital_Details!$A:$A,Cleaned_Hospital_Details!D:D)</f>
        <v>Tier - 3</v>
      </c>
      <c r="Q1163" s="8" t="str">
        <f>_xlfn.XLOOKUP($A1163,Cleaned_Hospital_Details!$A:$A,Cleaned_Hospital_Details!E:E)</f>
        <v>Tier - 3</v>
      </c>
      <c r="R1163" s="8" t="str">
        <f>_xlfn.XLOOKUP($A1163,Cleaned_Hospital_Details!$A:$A,Cleaned_Hospital_Details!F:F)</f>
        <v>R1013</v>
      </c>
      <c r="S1163" s="15">
        <f>_xlfn.XLOOKUP($A1163,Cleaned_Hospital_Details!$A:$A,Cleaned_Hospital_Details!G:G)</f>
        <v>23688</v>
      </c>
      <c r="T1163" s="8">
        <f>_xlfn.XLOOKUP($A1163,Cleaned_Hospital_Details!$A:$A,Cleaned_Hospital_Details!H:H)</f>
        <v>58</v>
      </c>
      <c r="U1163" s="8" t="str">
        <f>_xlfn.XLOOKUP($A1163,Cleaned_Hospital_Details!$A:$A,Cleaned_Hospital_Details!I:I)</f>
        <v>Old</v>
      </c>
      <c r="V1163" t="str">
        <f t="shared" si="18"/>
        <v>Kathryn Theis</v>
      </c>
    </row>
    <row r="1164" spans="1:22" ht="15.6" x14ac:dyDescent="0.3">
      <c r="A1164" s="10" t="s">
        <v>1200</v>
      </c>
      <c r="B1164" s="8" t="str">
        <f>VLOOKUP(A1164,Cleaned_Customer_Names!A1163:D3498,2,0)</f>
        <v>Mr.</v>
      </c>
      <c r="C1164" s="8" t="str">
        <f>VLOOKUP(A1164,Cleaned_Customer_Names!A1163:D3498,3,0)</f>
        <v>Maxwell</v>
      </c>
      <c r="D1164" s="8" t="str">
        <f>VLOOKUP($A1164,Cleaned_Customer_Names!$A1163:$D3498,4,0)</f>
        <v>Sadler</v>
      </c>
      <c r="E1164" s="22">
        <f>VLOOKUP($A1164,Cleaned_Medical_Exam!$A1163:$J3498,2,0)</f>
        <v>24.78</v>
      </c>
      <c r="F1164" s="24">
        <f>VLOOKUP($A1164,Cleaned_Medical_Exam!$A1163:$J3498,3,0)</f>
        <v>4.24</v>
      </c>
      <c r="G1164" s="20" t="str">
        <f>VLOOKUP($A1164,Cleaned_Medical_Exam!$A1163:$J3498,4,0)</f>
        <v>Yes</v>
      </c>
      <c r="H1164" s="20" t="str">
        <f>VLOOKUP($A1164,Cleaned_Medical_Exam!$A1163:$J3498,5,0)</f>
        <v>No</v>
      </c>
      <c r="I1164" s="20" t="str">
        <f>VLOOKUP($A1164,Cleaned_Medical_Exam!$A1163:$J3498,6,0)</f>
        <v>No</v>
      </c>
      <c r="J1164" s="48">
        <f>VLOOKUP($A1164,Cleaned_Medical_Exam!$A1163:$J3498,7,0)</f>
        <v>2</v>
      </c>
      <c r="K1164" s="8" t="str">
        <f>VLOOKUP($A1164,Cleaned_Medical_Exam!$A1163:$J3498,8,0)</f>
        <v>No</v>
      </c>
      <c r="L1164" s="20" t="str">
        <f>VLOOKUP($A1164,Cleaned_Medical_Exam!$A1163:$J3498,9,0)</f>
        <v>Healthy Weight</v>
      </c>
      <c r="M1164" s="20" t="str">
        <f>VLOOKUP($A1164,Cleaned_Medical_Exam!$A1163:$J3498,10,0)</f>
        <v>Normal</v>
      </c>
      <c r="N1164" s="48">
        <f>_xlfn.XLOOKUP(A1164,Cleaned_Hospital_Details!A:A,Cleaned_Hospital_Details!B:B)</f>
        <v>0</v>
      </c>
      <c r="O1164" s="49">
        <f>_xlfn.XLOOKUP($A1164,Cleaned_Hospital_Details!$A:$A,Cleaned_Hospital_Details!C:C)</f>
        <v>9684.2900000000009</v>
      </c>
      <c r="P1164" s="8" t="str">
        <f>_xlfn.XLOOKUP($A1164,Cleaned_Hospital_Details!$A:$A,Cleaned_Hospital_Details!D:D)</f>
        <v>Tier - 3</v>
      </c>
      <c r="Q1164" s="8" t="str">
        <f>_xlfn.XLOOKUP($A1164,Cleaned_Hospital_Details!$A:$A,Cleaned_Hospital_Details!E:E)</f>
        <v>Tier - 2</v>
      </c>
      <c r="R1164" s="8" t="str">
        <f>_xlfn.XLOOKUP($A1164,Cleaned_Hospital_Details!$A:$A,Cleaned_Hospital_Details!F:F)</f>
        <v>R1013</v>
      </c>
      <c r="S1164" s="15">
        <f>_xlfn.XLOOKUP($A1164,Cleaned_Hospital_Details!$A:$A,Cleaned_Hospital_Details!G:G)</f>
        <v>24366</v>
      </c>
      <c r="T1164" s="8">
        <f>_xlfn.XLOOKUP($A1164,Cleaned_Hospital_Details!$A:$A,Cleaned_Hospital_Details!H:H)</f>
        <v>56</v>
      </c>
      <c r="U1164" s="8" t="str">
        <f>_xlfn.XLOOKUP($A1164,Cleaned_Hospital_Details!$A:$A,Cleaned_Hospital_Details!I:I)</f>
        <v>Old</v>
      </c>
      <c r="V1164" t="str">
        <f t="shared" si="18"/>
        <v>Maxwell Sadler</v>
      </c>
    </row>
    <row r="1165" spans="1:22" ht="15.6" x14ac:dyDescent="0.3">
      <c r="A1165" s="10" t="s">
        <v>1201</v>
      </c>
      <c r="B1165" s="8" t="str">
        <f>VLOOKUP(A1165,Cleaned_Customer_Names!A1164:D3499,2,0)</f>
        <v>Ms.</v>
      </c>
      <c r="C1165" s="8" t="str">
        <f>VLOOKUP(A1165,Cleaned_Customer_Names!A1164:D3499,3,0)</f>
        <v>Pascale</v>
      </c>
      <c r="D1165" s="8" t="str">
        <f>VLOOKUP($A1165,Cleaned_Customer_Names!$A1164:$D3499,4,0)</f>
        <v>Auger</v>
      </c>
      <c r="E1165" s="22">
        <f>VLOOKUP($A1165,Cleaned_Medical_Exam!$A1164:$J3499,2,0)</f>
        <v>34.07</v>
      </c>
      <c r="F1165" s="24">
        <f>VLOOKUP($A1165,Cleaned_Medical_Exam!$A1164:$J3499,3,0)</f>
        <v>7.81</v>
      </c>
      <c r="G1165" s="20" t="str">
        <f>VLOOKUP($A1165,Cleaned_Medical_Exam!$A1164:$J3499,4,0)</f>
        <v>Yes</v>
      </c>
      <c r="H1165" s="20" t="str">
        <f>VLOOKUP($A1165,Cleaned_Medical_Exam!$A1164:$J3499,5,0)</f>
        <v>No</v>
      </c>
      <c r="I1165" s="20" t="str">
        <f>VLOOKUP($A1165,Cleaned_Medical_Exam!$A1164:$J3499,6,0)</f>
        <v>No</v>
      </c>
      <c r="J1165" s="48">
        <f>VLOOKUP($A1165,Cleaned_Medical_Exam!$A1164:$J3499,7,0)</f>
        <v>0</v>
      </c>
      <c r="K1165" s="8" t="str">
        <f>VLOOKUP($A1165,Cleaned_Medical_Exam!$A1164:$J3499,8,0)</f>
        <v>No</v>
      </c>
      <c r="L1165" s="20" t="str">
        <f>VLOOKUP($A1165,Cleaned_Medical_Exam!$A1164:$J3499,9,0)</f>
        <v>Obesity</v>
      </c>
      <c r="M1165" s="20" t="str">
        <f>VLOOKUP($A1165,Cleaned_Medical_Exam!$A1164:$J3499,10,0)</f>
        <v>Diabetes</v>
      </c>
      <c r="N1165" s="48">
        <f>_xlfn.XLOOKUP(A1165,Cleaned_Hospital_Details!A:A,Cleaned_Hospital_Details!B:B)</f>
        <v>1</v>
      </c>
      <c r="O1165" s="49">
        <f>_xlfn.XLOOKUP($A1165,Cleaned_Hospital_Details!$A:$A,Cleaned_Hospital_Details!C:C)</f>
        <v>9664.34</v>
      </c>
      <c r="P1165" s="8" t="str">
        <f>_xlfn.XLOOKUP($A1165,Cleaned_Hospital_Details!$A:$A,Cleaned_Hospital_Details!D:D)</f>
        <v>Tier - 2</v>
      </c>
      <c r="Q1165" s="8" t="str">
        <f>_xlfn.XLOOKUP($A1165,Cleaned_Hospital_Details!$A:$A,Cleaned_Hospital_Details!E:E)</f>
        <v>Tier - 3</v>
      </c>
      <c r="R1165" s="8" t="str">
        <f>_xlfn.XLOOKUP($A1165,Cleaned_Hospital_Details!$A:$A,Cleaned_Hospital_Details!F:F)</f>
        <v>R1011</v>
      </c>
      <c r="S1165" s="15">
        <f>_xlfn.XLOOKUP($A1165,Cleaned_Hospital_Details!$A:$A,Cleaned_Hospital_Details!G:G)</f>
        <v>29806</v>
      </c>
      <c r="T1165" s="8">
        <f>_xlfn.XLOOKUP($A1165,Cleaned_Hospital_Details!$A:$A,Cleaned_Hospital_Details!H:H)</f>
        <v>41</v>
      </c>
      <c r="U1165" s="8" t="str">
        <f>_xlfn.XLOOKUP($A1165,Cleaned_Hospital_Details!$A:$A,Cleaned_Hospital_Details!I:I)</f>
        <v>Adult</v>
      </c>
      <c r="V1165" t="str">
        <f t="shared" si="18"/>
        <v>Pascale Auger</v>
      </c>
    </row>
    <row r="1166" spans="1:22" ht="15.6" x14ac:dyDescent="0.3">
      <c r="A1166" s="10" t="s">
        <v>1202</v>
      </c>
      <c r="B1166" s="8" t="str">
        <f>VLOOKUP(A1166,Cleaned_Customer_Names!A1165:D3500,2,0)</f>
        <v>Ms.</v>
      </c>
      <c r="C1166" s="8" t="str">
        <f>VLOOKUP(A1166,Cleaned_Customer_Names!A1165:D3500,3,0)</f>
        <v>Becca</v>
      </c>
      <c r="D1166" s="8" t="str">
        <f>VLOOKUP($A1166,Cleaned_Customer_Names!$A1165:$D3500,4,0)</f>
        <v>Steadman</v>
      </c>
      <c r="E1166" s="22">
        <f>VLOOKUP($A1166,Cleaned_Medical_Exam!$A1165:$J3500,2,0)</f>
        <v>30.14</v>
      </c>
      <c r="F1166" s="24">
        <f>VLOOKUP($A1166,Cleaned_Medical_Exam!$A1165:$J3500,3,0)</f>
        <v>9.85</v>
      </c>
      <c r="G1166" s="20" t="str">
        <f>VLOOKUP($A1166,Cleaned_Medical_Exam!$A1165:$J3500,4,0)</f>
        <v>No</v>
      </c>
      <c r="H1166" s="20" t="str">
        <f>VLOOKUP($A1166,Cleaned_Medical_Exam!$A1165:$J3500,5,0)</f>
        <v>No</v>
      </c>
      <c r="I1166" s="20" t="str">
        <f>VLOOKUP($A1166,Cleaned_Medical_Exam!$A1165:$J3500,6,0)</f>
        <v>No</v>
      </c>
      <c r="J1166" s="48">
        <f>VLOOKUP($A1166,Cleaned_Medical_Exam!$A1165:$J3500,7,0)</f>
        <v>0</v>
      </c>
      <c r="K1166" s="8" t="str">
        <f>VLOOKUP($A1166,Cleaned_Medical_Exam!$A1165:$J3500,8,0)</f>
        <v>No</v>
      </c>
      <c r="L1166" s="20" t="str">
        <f>VLOOKUP($A1166,Cleaned_Medical_Exam!$A1165:$J3500,9,0)</f>
        <v>Obesity</v>
      </c>
      <c r="M1166" s="20" t="str">
        <f>VLOOKUP($A1166,Cleaned_Medical_Exam!$A1165:$J3500,10,0)</f>
        <v>Diabetes</v>
      </c>
      <c r="N1166" s="48">
        <f>_xlfn.XLOOKUP(A1166,Cleaned_Hospital_Details!A:A,Cleaned_Hospital_Details!B:B)</f>
        <v>0</v>
      </c>
      <c r="O1166" s="49">
        <f>_xlfn.XLOOKUP($A1166,Cleaned_Hospital_Details!$A:$A,Cleaned_Hospital_Details!C:C)</f>
        <v>9653.81</v>
      </c>
      <c r="P1166" s="8" t="str">
        <f>_xlfn.XLOOKUP($A1166,Cleaned_Hospital_Details!$A:$A,Cleaned_Hospital_Details!D:D)</f>
        <v>Tier - 2</v>
      </c>
      <c r="Q1166" s="8" t="str">
        <f>_xlfn.XLOOKUP($A1166,Cleaned_Hospital_Details!$A:$A,Cleaned_Hospital_Details!E:E)</f>
        <v>Tier - 2</v>
      </c>
      <c r="R1166" s="8" t="str">
        <f>_xlfn.XLOOKUP($A1166,Cleaned_Hospital_Details!$A:$A,Cleaned_Hospital_Details!F:F)</f>
        <v>R1011</v>
      </c>
      <c r="S1166" s="15">
        <f>_xlfn.XLOOKUP($A1166,Cleaned_Hospital_Details!$A:$A,Cleaned_Hospital_Details!G:G)</f>
        <v>27218</v>
      </c>
      <c r="T1166" s="8">
        <f>_xlfn.XLOOKUP($A1166,Cleaned_Hospital_Details!$A:$A,Cleaned_Hospital_Details!H:H)</f>
        <v>48</v>
      </c>
      <c r="U1166" s="8" t="str">
        <f>_xlfn.XLOOKUP($A1166,Cleaned_Hospital_Details!$A:$A,Cleaned_Hospital_Details!I:I)</f>
        <v>Adult</v>
      </c>
      <c r="V1166" t="str">
        <f t="shared" si="18"/>
        <v>Becca Steadman</v>
      </c>
    </row>
    <row r="1167" spans="1:22" ht="15.6" x14ac:dyDescent="0.3">
      <c r="A1167" s="10" t="s">
        <v>1203</v>
      </c>
      <c r="B1167" s="8" t="str">
        <f>VLOOKUP(A1167,Cleaned_Customer_Names!A1166:D3501,2,0)</f>
        <v>Ms.</v>
      </c>
      <c r="C1167" s="8" t="str">
        <f>VLOOKUP(A1167,Cleaned_Customer_Names!A1166:D3501,3,0)</f>
        <v>Grace</v>
      </c>
      <c r="D1167" s="8" t="str">
        <f>VLOOKUP($A1167,Cleaned_Customer_Names!$A1166:$D3501,4,0)</f>
        <v>McCarron</v>
      </c>
      <c r="E1167" s="22">
        <f>VLOOKUP($A1167,Cleaned_Medical_Exam!$A1166:$J3501,2,0)</f>
        <v>18.05</v>
      </c>
      <c r="F1167" s="24">
        <f>VLOOKUP($A1167,Cleaned_Medical_Exam!$A1166:$J3501,3,0)</f>
        <v>6.94</v>
      </c>
      <c r="G1167" s="20" t="str">
        <f>VLOOKUP($A1167,Cleaned_Medical_Exam!$A1166:$J3501,4,0)</f>
        <v>No</v>
      </c>
      <c r="H1167" s="20" t="str">
        <f>VLOOKUP($A1167,Cleaned_Medical_Exam!$A1166:$J3501,5,0)</f>
        <v>No</v>
      </c>
      <c r="I1167" s="20" t="str">
        <f>VLOOKUP($A1167,Cleaned_Medical_Exam!$A1166:$J3501,6,0)</f>
        <v>No</v>
      </c>
      <c r="J1167" s="48">
        <f>VLOOKUP($A1167,Cleaned_Medical_Exam!$A1166:$J3501,7,0)</f>
        <v>0</v>
      </c>
      <c r="K1167" s="8" t="str">
        <f>VLOOKUP($A1167,Cleaned_Medical_Exam!$A1166:$J3501,8,0)</f>
        <v>No</v>
      </c>
      <c r="L1167" s="20" t="str">
        <f>VLOOKUP($A1167,Cleaned_Medical_Exam!$A1166:$J3501,9,0)</f>
        <v>Underweight</v>
      </c>
      <c r="M1167" s="20" t="str">
        <f>VLOOKUP($A1167,Cleaned_Medical_Exam!$A1166:$J3501,10,0)</f>
        <v>Diabetes</v>
      </c>
      <c r="N1167" s="48">
        <f>_xlfn.XLOOKUP(A1167,Cleaned_Hospital_Details!A:A,Cleaned_Hospital_Details!B:B)</f>
        <v>0</v>
      </c>
      <c r="O1167" s="49">
        <f>_xlfn.XLOOKUP($A1167,Cleaned_Hospital_Details!$A:$A,Cleaned_Hospital_Details!C:C)</f>
        <v>9644.25</v>
      </c>
      <c r="P1167" s="8" t="str">
        <f>_xlfn.XLOOKUP($A1167,Cleaned_Hospital_Details!$A:$A,Cleaned_Hospital_Details!D:D)</f>
        <v>Tier - 2</v>
      </c>
      <c r="Q1167" s="8" t="str">
        <f>_xlfn.XLOOKUP($A1167,Cleaned_Hospital_Details!$A:$A,Cleaned_Hospital_Details!E:E)</f>
        <v>Tier - 1</v>
      </c>
      <c r="R1167" s="8" t="str">
        <f>_xlfn.XLOOKUP($A1167,Cleaned_Hospital_Details!$A:$A,Cleaned_Hospital_Details!F:F)</f>
        <v>R1012</v>
      </c>
      <c r="S1167" s="15">
        <f>_xlfn.XLOOKUP($A1167,Cleaned_Hospital_Details!$A:$A,Cleaned_Hospital_Details!G:G)</f>
        <v>26133</v>
      </c>
      <c r="T1167" s="8">
        <f>_xlfn.XLOOKUP($A1167,Cleaned_Hospital_Details!$A:$A,Cleaned_Hospital_Details!H:H)</f>
        <v>51</v>
      </c>
      <c r="U1167" s="8" t="str">
        <f>_xlfn.XLOOKUP($A1167,Cleaned_Hospital_Details!$A:$A,Cleaned_Hospital_Details!I:I)</f>
        <v>Adult</v>
      </c>
      <c r="V1167" t="str">
        <f t="shared" si="18"/>
        <v>Grace McCarron</v>
      </c>
    </row>
    <row r="1168" spans="1:22" ht="15.6" x14ac:dyDescent="0.3">
      <c r="A1168" s="10" t="s">
        <v>1204</v>
      </c>
      <c r="B1168" s="8" t="str">
        <f>VLOOKUP(A1168,Cleaned_Customer_Names!A1167:D3502,2,0)</f>
        <v>Ms.</v>
      </c>
      <c r="C1168" s="8" t="str">
        <f>VLOOKUP(A1168,Cleaned_Customer_Names!A1167:D3502,3,0)</f>
        <v>Samantha</v>
      </c>
      <c r="D1168" s="8" t="str">
        <f>VLOOKUP($A1168,Cleaned_Customer_Names!$A1167:$D3502,4,0)</f>
        <v>Roecker</v>
      </c>
      <c r="E1168" s="22">
        <f>VLOOKUP($A1168,Cleaned_Medical_Exam!$A1167:$J3502,2,0)</f>
        <v>37.4</v>
      </c>
      <c r="F1168" s="24">
        <f>VLOOKUP($A1168,Cleaned_Medical_Exam!$A1167:$J3502,3,0)</f>
        <v>11.3</v>
      </c>
      <c r="G1168" s="20" t="str">
        <f>VLOOKUP($A1168,Cleaned_Medical_Exam!$A1167:$J3502,4,0)</f>
        <v>Yes</v>
      </c>
      <c r="H1168" s="20" t="str">
        <f>VLOOKUP($A1168,Cleaned_Medical_Exam!$A1167:$J3502,5,0)</f>
        <v>No</v>
      </c>
      <c r="I1168" s="20" t="str">
        <f>VLOOKUP($A1168,Cleaned_Medical_Exam!$A1167:$J3502,6,0)</f>
        <v>No</v>
      </c>
      <c r="J1168" s="48">
        <f>VLOOKUP($A1168,Cleaned_Medical_Exam!$A1167:$J3502,7,0)</f>
        <v>2</v>
      </c>
      <c r="K1168" s="8" t="str">
        <f>VLOOKUP($A1168,Cleaned_Medical_Exam!$A1167:$J3502,8,0)</f>
        <v>No</v>
      </c>
      <c r="L1168" s="20" t="str">
        <f>VLOOKUP($A1168,Cleaned_Medical_Exam!$A1167:$J3502,9,0)</f>
        <v>Obesity</v>
      </c>
      <c r="M1168" s="20" t="str">
        <f>VLOOKUP($A1168,Cleaned_Medical_Exam!$A1167:$J3502,10,0)</f>
        <v>Diabetes</v>
      </c>
      <c r="N1168" s="48">
        <f>_xlfn.XLOOKUP(A1168,Cleaned_Hospital_Details!A:A,Cleaned_Hospital_Details!B:B)</f>
        <v>0</v>
      </c>
      <c r="O1168" s="49">
        <f>_xlfn.XLOOKUP($A1168,Cleaned_Hospital_Details!$A:$A,Cleaned_Hospital_Details!C:C)</f>
        <v>9634.5400000000009</v>
      </c>
      <c r="P1168" s="8" t="str">
        <f>_xlfn.XLOOKUP($A1168,Cleaned_Hospital_Details!$A:$A,Cleaned_Hospital_Details!D:D)</f>
        <v>Tier - 2</v>
      </c>
      <c r="Q1168" s="8" t="str">
        <f>_xlfn.XLOOKUP($A1168,Cleaned_Hospital_Details!$A:$A,Cleaned_Hospital_Details!E:E)</f>
        <v>Tier - 2</v>
      </c>
      <c r="R1168" s="8" t="str">
        <f>_xlfn.XLOOKUP($A1168,Cleaned_Hospital_Details!$A:$A,Cleaned_Hospital_Details!F:F)</f>
        <v>R1011</v>
      </c>
      <c r="S1168" s="15">
        <f>_xlfn.XLOOKUP($A1168,Cleaned_Hospital_Details!$A:$A,Cleaned_Hospital_Details!G:G)</f>
        <v>25841</v>
      </c>
      <c r="T1168" s="8">
        <f>_xlfn.XLOOKUP($A1168,Cleaned_Hospital_Details!$A:$A,Cleaned_Hospital_Details!H:H)</f>
        <v>52</v>
      </c>
      <c r="U1168" s="8" t="str">
        <f>_xlfn.XLOOKUP($A1168,Cleaned_Hospital_Details!$A:$A,Cleaned_Hospital_Details!I:I)</f>
        <v>Adult</v>
      </c>
      <c r="V1168" t="str">
        <f t="shared" si="18"/>
        <v>Samantha Roecker</v>
      </c>
    </row>
    <row r="1169" spans="1:22" ht="15.6" x14ac:dyDescent="0.3">
      <c r="A1169" s="10" t="s">
        <v>1205</v>
      </c>
      <c r="B1169" s="8" t="str">
        <f>VLOOKUP(A1169,Cleaned_Customer_Names!A1168:D3503,2,0)</f>
        <v>Mrs.</v>
      </c>
      <c r="C1169" s="8" t="str">
        <f>VLOOKUP(A1169,Cleaned_Customer_Names!A1168:D3503,3,0)</f>
        <v>Nicole</v>
      </c>
      <c r="D1169" s="8" t="str">
        <f>VLOOKUP($A1169,Cleaned_Customer_Names!$A1168:$D3503,4,0)</f>
        <v>Giumarra</v>
      </c>
      <c r="E1169" s="22">
        <f>VLOOKUP($A1169,Cleaned_Medical_Exam!$A1168:$J3503,2,0)</f>
        <v>25.75</v>
      </c>
      <c r="F1169" s="24">
        <f>VLOOKUP($A1169,Cleaned_Medical_Exam!$A1168:$J3503,3,0)</f>
        <v>9.23</v>
      </c>
      <c r="G1169" s="20" t="str">
        <f>VLOOKUP($A1169,Cleaned_Medical_Exam!$A1168:$J3503,4,0)</f>
        <v>No</v>
      </c>
      <c r="H1169" s="20" t="str">
        <f>VLOOKUP($A1169,Cleaned_Medical_Exam!$A1168:$J3503,5,0)</f>
        <v>No</v>
      </c>
      <c r="I1169" s="20" t="str">
        <f>VLOOKUP($A1169,Cleaned_Medical_Exam!$A1168:$J3503,6,0)</f>
        <v>No</v>
      </c>
      <c r="J1169" s="48">
        <f>VLOOKUP($A1169,Cleaned_Medical_Exam!$A1168:$J3503,7,0)</f>
        <v>0</v>
      </c>
      <c r="K1169" s="8" t="str">
        <f>VLOOKUP($A1169,Cleaned_Medical_Exam!$A1168:$J3503,8,0)</f>
        <v>No</v>
      </c>
      <c r="L1169" s="20" t="str">
        <f>VLOOKUP($A1169,Cleaned_Medical_Exam!$A1168:$J3503,9,0)</f>
        <v>Overweight</v>
      </c>
      <c r="M1169" s="20" t="str">
        <f>VLOOKUP($A1169,Cleaned_Medical_Exam!$A1168:$J3503,10,0)</f>
        <v>Diabetes</v>
      </c>
      <c r="N1169" s="48">
        <f>_xlfn.XLOOKUP(A1169,Cleaned_Hospital_Details!A:A,Cleaned_Hospital_Details!B:B)</f>
        <v>0</v>
      </c>
      <c r="O1169" s="49">
        <f>_xlfn.XLOOKUP($A1169,Cleaned_Hospital_Details!$A:$A,Cleaned_Hospital_Details!C:C)</f>
        <v>9630.91</v>
      </c>
      <c r="P1169" s="8" t="str">
        <f>_xlfn.XLOOKUP($A1169,Cleaned_Hospital_Details!$A:$A,Cleaned_Hospital_Details!D:D)</f>
        <v>Tier - 3</v>
      </c>
      <c r="Q1169" s="8" t="str">
        <f>_xlfn.XLOOKUP($A1169,Cleaned_Hospital_Details!$A:$A,Cleaned_Hospital_Details!E:E)</f>
        <v>Tier - 2</v>
      </c>
      <c r="R1169" s="8" t="str">
        <f>_xlfn.XLOOKUP($A1169,Cleaned_Hospital_Details!$A:$A,Cleaned_Hospital_Details!F:F)</f>
        <v>R1013</v>
      </c>
      <c r="S1169" s="15">
        <f>_xlfn.XLOOKUP($A1169,Cleaned_Hospital_Details!$A:$A,Cleaned_Hospital_Details!G:G)</f>
        <v>25011</v>
      </c>
      <c r="T1169" s="8">
        <f>_xlfn.XLOOKUP($A1169,Cleaned_Hospital_Details!$A:$A,Cleaned_Hospital_Details!H:H)</f>
        <v>54</v>
      </c>
      <c r="U1169" s="8" t="str">
        <f>_xlfn.XLOOKUP($A1169,Cleaned_Hospital_Details!$A:$A,Cleaned_Hospital_Details!I:I)</f>
        <v>Adult</v>
      </c>
      <c r="V1169" t="str">
        <f t="shared" si="18"/>
        <v>Nicole Giumarra</v>
      </c>
    </row>
    <row r="1170" spans="1:22" ht="15.6" x14ac:dyDescent="0.3">
      <c r="A1170" s="10" t="s">
        <v>1206</v>
      </c>
      <c r="B1170" s="8" t="str">
        <f>VLOOKUP(A1170,Cleaned_Customer_Names!A1169:D3504,2,0)</f>
        <v>Mr.</v>
      </c>
      <c r="C1170" s="8" t="str">
        <f>VLOOKUP(A1170,Cleaned_Customer_Names!A1169:D3504,3,0)</f>
        <v>David</v>
      </c>
      <c r="D1170" s="8" t="str">
        <f>VLOOKUP($A1170,Cleaned_Customer_Names!$A1169:$D3504,4,0)</f>
        <v>Peters</v>
      </c>
      <c r="E1170" s="22">
        <f>VLOOKUP($A1170,Cleaned_Medical_Exam!$A1169:$J3504,2,0)</f>
        <v>32.299999999999997</v>
      </c>
      <c r="F1170" s="24">
        <f>VLOOKUP($A1170,Cleaned_Medical_Exam!$A1169:$J3504,3,0)</f>
        <v>4.37</v>
      </c>
      <c r="G1170" s="20" t="str">
        <f>VLOOKUP($A1170,Cleaned_Medical_Exam!$A1169:$J3504,4,0)</f>
        <v>No</v>
      </c>
      <c r="H1170" s="20" t="str">
        <f>VLOOKUP($A1170,Cleaned_Medical_Exam!$A1169:$J3504,5,0)</f>
        <v>No</v>
      </c>
      <c r="I1170" s="20" t="str">
        <f>VLOOKUP($A1170,Cleaned_Medical_Exam!$A1169:$J3504,6,0)</f>
        <v>No</v>
      </c>
      <c r="J1170" s="48">
        <f>VLOOKUP($A1170,Cleaned_Medical_Exam!$A1169:$J3504,7,0)</f>
        <v>2</v>
      </c>
      <c r="K1170" s="8" t="str">
        <f>VLOOKUP($A1170,Cleaned_Medical_Exam!$A1169:$J3504,8,0)</f>
        <v>No</v>
      </c>
      <c r="L1170" s="20" t="str">
        <f>VLOOKUP($A1170,Cleaned_Medical_Exam!$A1169:$J3504,9,0)</f>
        <v>Obesity</v>
      </c>
      <c r="M1170" s="20" t="str">
        <f>VLOOKUP($A1170,Cleaned_Medical_Exam!$A1169:$J3504,10,0)</f>
        <v>Normal</v>
      </c>
      <c r="N1170" s="48">
        <f>_xlfn.XLOOKUP(A1170,Cleaned_Hospital_Details!A:A,Cleaned_Hospital_Details!B:B)</f>
        <v>2</v>
      </c>
      <c r="O1170" s="49">
        <f>_xlfn.XLOOKUP($A1170,Cleaned_Hospital_Details!$A:$A,Cleaned_Hospital_Details!C:C)</f>
        <v>9630.4</v>
      </c>
      <c r="P1170" s="8" t="str">
        <f>_xlfn.XLOOKUP($A1170,Cleaned_Hospital_Details!$A:$A,Cleaned_Hospital_Details!D:D)</f>
        <v>Tier - 2</v>
      </c>
      <c r="Q1170" s="8" t="str">
        <f>_xlfn.XLOOKUP($A1170,Cleaned_Hospital_Details!$A:$A,Cleaned_Hospital_Details!E:E)</f>
        <v>Tier - 2</v>
      </c>
      <c r="R1170" s="8" t="str">
        <f>_xlfn.XLOOKUP($A1170,Cleaned_Hospital_Details!$A:$A,Cleaned_Hospital_Details!F:F)</f>
        <v>R1011</v>
      </c>
      <c r="S1170" s="15">
        <f>_xlfn.XLOOKUP($A1170,Cleaned_Hospital_Details!$A:$A,Cleaned_Hospital_Details!G:G)</f>
        <v>26595</v>
      </c>
      <c r="T1170" s="8">
        <f>_xlfn.XLOOKUP($A1170,Cleaned_Hospital_Details!$A:$A,Cleaned_Hospital_Details!H:H)</f>
        <v>50</v>
      </c>
      <c r="U1170" s="8" t="str">
        <f>_xlfn.XLOOKUP($A1170,Cleaned_Hospital_Details!$A:$A,Cleaned_Hospital_Details!I:I)</f>
        <v>Adult</v>
      </c>
      <c r="V1170" t="str">
        <f t="shared" si="18"/>
        <v>David Peters</v>
      </c>
    </row>
    <row r="1171" spans="1:22" ht="15.6" x14ac:dyDescent="0.3">
      <c r="A1171" s="10" t="s">
        <v>1207</v>
      </c>
      <c r="B1171" s="8" t="str">
        <f>VLOOKUP(A1171,Cleaned_Customer_Names!A1170:D3505,2,0)</f>
        <v>Mr.</v>
      </c>
      <c r="C1171" s="8" t="str">
        <f>VLOOKUP(A1171,Cleaned_Customer_Names!A1170:D3505,3,0)</f>
        <v>Grant</v>
      </c>
      <c r="D1171" s="8" t="str">
        <f>VLOOKUP($A1171,Cleaned_Customer_Names!$A1170:$D3505,4,0)</f>
        <v>Bower</v>
      </c>
      <c r="E1171" s="22">
        <f>VLOOKUP($A1171,Cleaned_Medical_Exam!$A1170:$J3505,2,0)</f>
        <v>28.61</v>
      </c>
      <c r="F1171" s="24">
        <f>VLOOKUP($A1171,Cleaned_Medical_Exam!$A1170:$J3505,3,0)</f>
        <v>5.76</v>
      </c>
      <c r="G1171" s="20" t="str">
        <f>VLOOKUP($A1171,Cleaned_Medical_Exam!$A1170:$J3505,4,0)</f>
        <v>No</v>
      </c>
      <c r="H1171" s="20" t="str">
        <f>VLOOKUP($A1171,Cleaned_Medical_Exam!$A1170:$J3505,5,0)</f>
        <v>No</v>
      </c>
      <c r="I1171" s="20" t="str">
        <f>VLOOKUP($A1171,Cleaned_Medical_Exam!$A1170:$J3505,6,0)</f>
        <v>Yes</v>
      </c>
      <c r="J1171" s="48">
        <f>VLOOKUP($A1171,Cleaned_Medical_Exam!$A1170:$J3505,7,0)</f>
        <v>1</v>
      </c>
      <c r="K1171" s="8" t="str">
        <f>VLOOKUP($A1171,Cleaned_Medical_Exam!$A1170:$J3505,8,0)</f>
        <v>No</v>
      </c>
      <c r="L1171" s="20" t="str">
        <f>VLOOKUP($A1171,Cleaned_Medical_Exam!$A1170:$J3505,9,0)</f>
        <v>Overweight</v>
      </c>
      <c r="M1171" s="20" t="str">
        <f>VLOOKUP($A1171,Cleaned_Medical_Exam!$A1170:$J3505,10,0)</f>
        <v>Prediabetes</v>
      </c>
      <c r="N1171" s="48">
        <f>_xlfn.XLOOKUP(A1171,Cleaned_Hospital_Details!A:A,Cleaned_Hospital_Details!B:B)</f>
        <v>2</v>
      </c>
      <c r="O1171" s="49">
        <f>_xlfn.XLOOKUP($A1171,Cleaned_Hospital_Details!$A:$A,Cleaned_Hospital_Details!C:C)</f>
        <v>9630.2999999999993</v>
      </c>
      <c r="P1171" s="8" t="str">
        <f>_xlfn.XLOOKUP($A1171,Cleaned_Hospital_Details!$A:$A,Cleaned_Hospital_Details!D:D)</f>
        <v>Tier - 2</v>
      </c>
      <c r="Q1171" s="8" t="str">
        <f>_xlfn.XLOOKUP($A1171,Cleaned_Hospital_Details!$A:$A,Cleaned_Hospital_Details!E:E)</f>
        <v>Tier - 2</v>
      </c>
      <c r="R1171" s="8" t="str">
        <f>_xlfn.XLOOKUP($A1171,Cleaned_Hospital_Details!$A:$A,Cleaned_Hospital_Details!F:F)</f>
        <v>R1021</v>
      </c>
      <c r="S1171" s="15">
        <f>_xlfn.XLOOKUP($A1171,Cleaned_Hospital_Details!$A:$A,Cleaned_Hospital_Details!G:G)</f>
        <v>29208</v>
      </c>
      <c r="T1171" s="8">
        <f>_xlfn.XLOOKUP($A1171,Cleaned_Hospital_Details!$A:$A,Cleaned_Hospital_Details!H:H)</f>
        <v>43</v>
      </c>
      <c r="U1171" s="8" t="str">
        <f>_xlfn.XLOOKUP($A1171,Cleaned_Hospital_Details!$A:$A,Cleaned_Hospital_Details!I:I)</f>
        <v>Adult</v>
      </c>
      <c r="V1171" t="str">
        <f t="shared" si="18"/>
        <v>Grant Bower</v>
      </c>
    </row>
    <row r="1172" spans="1:22" ht="15.6" x14ac:dyDescent="0.3">
      <c r="A1172" s="10" t="s">
        <v>1208</v>
      </c>
      <c r="B1172" s="8" t="str">
        <f>VLOOKUP(A1172,Cleaned_Customer_Names!A1171:D3506,2,0)</f>
        <v>Mrs.</v>
      </c>
      <c r="C1172" s="8" t="str">
        <f>VLOOKUP(A1172,Cleaned_Customer_Names!A1171:D3506,3,0)</f>
        <v>Sophia</v>
      </c>
      <c r="D1172" s="8" t="str">
        <f>VLOOKUP($A1172,Cleaned_Customer_Names!$A1171:$D3506,4,0)</f>
        <v>Chen</v>
      </c>
      <c r="E1172" s="22">
        <f>VLOOKUP($A1172,Cleaned_Medical_Exam!$A1171:$J3506,2,0)</f>
        <v>45.41</v>
      </c>
      <c r="F1172" s="24">
        <f>VLOOKUP($A1172,Cleaned_Medical_Exam!$A1171:$J3506,3,0)</f>
        <v>4.96</v>
      </c>
      <c r="G1172" s="20" t="str">
        <f>VLOOKUP($A1172,Cleaned_Medical_Exam!$A1171:$J3506,4,0)</f>
        <v>No</v>
      </c>
      <c r="H1172" s="20" t="str">
        <f>VLOOKUP($A1172,Cleaned_Medical_Exam!$A1171:$J3506,5,0)</f>
        <v>No</v>
      </c>
      <c r="I1172" s="20" t="str">
        <f>VLOOKUP($A1172,Cleaned_Medical_Exam!$A1171:$J3506,6,0)</f>
        <v>No</v>
      </c>
      <c r="J1172" s="48">
        <f>VLOOKUP($A1172,Cleaned_Medical_Exam!$A1171:$J3506,7,0)</f>
        <v>1</v>
      </c>
      <c r="K1172" s="8" t="str">
        <f>VLOOKUP($A1172,Cleaned_Medical_Exam!$A1171:$J3506,8,0)</f>
        <v>No</v>
      </c>
      <c r="L1172" s="20" t="str">
        <f>VLOOKUP($A1172,Cleaned_Medical_Exam!$A1171:$J3506,9,0)</f>
        <v>Obesity</v>
      </c>
      <c r="M1172" s="20" t="str">
        <f>VLOOKUP($A1172,Cleaned_Medical_Exam!$A1171:$J3506,10,0)</f>
        <v>Normal</v>
      </c>
      <c r="N1172" s="48">
        <f>_xlfn.XLOOKUP(A1172,Cleaned_Hospital_Details!A:A,Cleaned_Hospital_Details!B:B)</f>
        <v>0</v>
      </c>
      <c r="O1172" s="49">
        <f>_xlfn.XLOOKUP($A1172,Cleaned_Hospital_Details!$A:$A,Cleaned_Hospital_Details!C:C)</f>
        <v>9628.7900000000009</v>
      </c>
      <c r="P1172" s="8" t="str">
        <f>_xlfn.XLOOKUP($A1172,Cleaned_Hospital_Details!$A:$A,Cleaned_Hospital_Details!D:D)</f>
        <v>Tier - 2</v>
      </c>
      <c r="Q1172" s="8" t="str">
        <f>_xlfn.XLOOKUP($A1172,Cleaned_Hospital_Details!$A:$A,Cleaned_Hospital_Details!E:E)</f>
        <v>Tier - 2</v>
      </c>
      <c r="R1172" s="8" t="str">
        <f>_xlfn.XLOOKUP($A1172,Cleaned_Hospital_Details!$A:$A,Cleaned_Hospital_Details!F:F)</f>
        <v>R1026</v>
      </c>
      <c r="S1172" s="15">
        <f>_xlfn.XLOOKUP($A1172,Cleaned_Hospital_Details!$A:$A,Cleaned_Hospital_Details!G:G)</f>
        <v>35969</v>
      </c>
      <c r="T1172" s="8">
        <f>_xlfn.XLOOKUP($A1172,Cleaned_Hospital_Details!$A:$A,Cleaned_Hospital_Details!H:H)</f>
        <v>24</v>
      </c>
      <c r="U1172" s="8" t="str">
        <f>_xlfn.XLOOKUP($A1172,Cleaned_Hospital_Details!$A:$A,Cleaned_Hospital_Details!I:I)</f>
        <v>Adult</v>
      </c>
      <c r="V1172" t="str">
        <f t="shared" si="18"/>
        <v>Sophia Chen</v>
      </c>
    </row>
    <row r="1173" spans="1:22" ht="15.6" x14ac:dyDescent="0.3">
      <c r="A1173" s="10" t="s">
        <v>1209</v>
      </c>
      <c r="B1173" s="8" t="str">
        <f>VLOOKUP(A1173,Cleaned_Customer_Names!A1172:D3507,2,0)</f>
        <v>Ms.</v>
      </c>
      <c r="C1173" s="8" t="str">
        <f>VLOOKUP(A1173,Cleaned_Customer_Names!A1172:D3507,3,0)</f>
        <v>Christina</v>
      </c>
      <c r="D1173" s="8" t="str">
        <f>VLOOKUP($A1173,Cleaned_Customer_Names!$A1172:$D3507,4,0)</f>
        <v>Capriccioso</v>
      </c>
      <c r="E1173" s="22">
        <f>VLOOKUP($A1173,Cleaned_Medical_Exam!$A1172:$J3507,2,0)</f>
        <v>31.2</v>
      </c>
      <c r="F1173" s="24">
        <f>VLOOKUP($A1173,Cleaned_Medical_Exam!$A1172:$J3507,3,0)</f>
        <v>11.04</v>
      </c>
      <c r="G1173" s="20" t="str">
        <f>VLOOKUP($A1173,Cleaned_Medical_Exam!$A1172:$J3507,4,0)</f>
        <v>Yes</v>
      </c>
      <c r="H1173" s="20" t="str">
        <f>VLOOKUP($A1173,Cleaned_Medical_Exam!$A1172:$J3507,5,0)</f>
        <v>No</v>
      </c>
      <c r="I1173" s="20" t="str">
        <f>VLOOKUP($A1173,Cleaned_Medical_Exam!$A1172:$J3507,6,0)</f>
        <v>No</v>
      </c>
      <c r="J1173" s="48">
        <f>VLOOKUP($A1173,Cleaned_Medical_Exam!$A1172:$J3507,7,0)</f>
        <v>2</v>
      </c>
      <c r="K1173" s="8" t="str">
        <f>VLOOKUP($A1173,Cleaned_Medical_Exam!$A1172:$J3507,8,0)</f>
        <v>No</v>
      </c>
      <c r="L1173" s="20" t="str">
        <f>VLOOKUP($A1173,Cleaned_Medical_Exam!$A1172:$J3507,9,0)</f>
        <v>Obesity</v>
      </c>
      <c r="M1173" s="20" t="str">
        <f>VLOOKUP($A1173,Cleaned_Medical_Exam!$A1172:$J3507,10,0)</f>
        <v>Diabetes</v>
      </c>
      <c r="N1173" s="48">
        <f>_xlfn.XLOOKUP(A1173,Cleaned_Hospital_Details!A:A,Cleaned_Hospital_Details!B:B)</f>
        <v>0</v>
      </c>
      <c r="O1173" s="49">
        <f>_xlfn.XLOOKUP($A1173,Cleaned_Hospital_Details!$A:$A,Cleaned_Hospital_Details!C:C)</f>
        <v>9625.92</v>
      </c>
      <c r="P1173" s="8" t="str">
        <f>_xlfn.XLOOKUP($A1173,Cleaned_Hospital_Details!$A:$A,Cleaned_Hospital_Details!D:D)</f>
        <v>Tier - 2</v>
      </c>
      <c r="Q1173" s="8" t="str">
        <f>_xlfn.XLOOKUP($A1173,Cleaned_Hospital_Details!$A:$A,Cleaned_Hospital_Details!E:E)</f>
        <v>Tier - 3</v>
      </c>
      <c r="R1173" s="8" t="str">
        <f>_xlfn.XLOOKUP($A1173,Cleaned_Hospital_Details!$A:$A,Cleaned_Hospital_Details!F:F)</f>
        <v>R1011</v>
      </c>
      <c r="S1173" s="15">
        <f>_xlfn.XLOOKUP($A1173,Cleaned_Hospital_Details!$A:$A,Cleaned_Hospital_Details!G:G)</f>
        <v>25918</v>
      </c>
      <c r="T1173" s="8">
        <f>_xlfn.XLOOKUP($A1173,Cleaned_Hospital_Details!$A:$A,Cleaned_Hospital_Details!H:H)</f>
        <v>52</v>
      </c>
      <c r="U1173" s="8" t="str">
        <f>_xlfn.XLOOKUP($A1173,Cleaned_Hospital_Details!$A:$A,Cleaned_Hospital_Details!I:I)</f>
        <v>Adult</v>
      </c>
      <c r="V1173" t="str">
        <f t="shared" si="18"/>
        <v>Christina Capriccioso</v>
      </c>
    </row>
    <row r="1174" spans="1:22" ht="15.6" x14ac:dyDescent="0.3">
      <c r="A1174" s="10" t="s">
        <v>1210</v>
      </c>
      <c r="B1174" s="8" t="str">
        <f>VLOOKUP(A1174,Cleaned_Customer_Names!A1173:D3508,2,0)</f>
        <v>Mr.</v>
      </c>
      <c r="C1174" s="8" t="str">
        <f>VLOOKUP(A1174,Cleaned_Customer_Names!A1173:D3508,3,0)</f>
        <v>Sam</v>
      </c>
      <c r="D1174" s="8" t="str">
        <f>VLOOKUP($A1174,Cleaned_Customer_Names!$A1173:$D3508,4,0)</f>
        <v>Starbuck</v>
      </c>
      <c r="E1174" s="22">
        <f>VLOOKUP($A1174,Cleaned_Medical_Exam!$A1173:$J3508,2,0)</f>
        <v>29.83</v>
      </c>
      <c r="F1174" s="24">
        <f>VLOOKUP($A1174,Cleaned_Medical_Exam!$A1173:$J3508,3,0)</f>
        <v>7.81</v>
      </c>
      <c r="G1174" s="20" t="str">
        <f>VLOOKUP($A1174,Cleaned_Medical_Exam!$A1173:$J3508,4,0)</f>
        <v>Yes</v>
      </c>
      <c r="H1174" s="20" t="str">
        <f>VLOOKUP($A1174,Cleaned_Medical_Exam!$A1173:$J3508,5,0)</f>
        <v>No</v>
      </c>
      <c r="I1174" s="20" t="str">
        <f>VLOOKUP($A1174,Cleaned_Medical_Exam!$A1173:$J3508,6,0)</f>
        <v>No</v>
      </c>
      <c r="J1174" s="48">
        <f>VLOOKUP($A1174,Cleaned_Medical_Exam!$A1173:$J3508,7,0)</f>
        <v>1</v>
      </c>
      <c r="K1174" s="8" t="str">
        <f>VLOOKUP($A1174,Cleaned_Medical_Exam!$A1173:$J3508,8,0)</f>
        <v>No</v>
      </c>
      <c r="L1174" s="20" t="str">
        <f>VLOOKUP($A1174,Cleaned_Medical_Exam!$A1173:$J3508,9,0)</f>
        <v>Overweight</v>
      </c>
      <c r="M1174" s="20" t="str">
        <f>VLOOKUP($A1174,Cleaned_Medical_Exam!$A1173:$J3508,10,0)</f>
        <v>Diabetes</v>
      </c>
      <c r="N1174" s="48">
        <f>_xlfn.XLOOKUP(A1174,Cleaned_Hospital_Details!A:A,Cleaned_Hospital_Details!B:B)</f>
        <v>3</v>
      </c>
      <c r="O1174" s="49">
        <f>_xlfn.XLOOKUP($A1174,Cleaned_Hospital_Details!$A:$A,Cleaned_Hospital_Details!C:C)</f>
        <v>9620.33</v>
      </c>
      <c r="P1174" s="8" t="str">
        <f>_xlfn.XLOOKUP($A1174,Cleaned_Hospital_Details!$A:$A,Cleaned_Hospital_Details!D:D)</f>
        <v>Tier - 3</v>
      </c>
      <c r="Q1174" s="8" t="str">
        <f>_xlfn.XLOOKUP($A1174,Cleaned_Hospital_Details!$A:$A,Cleaned_Hospital_Details!E:E)</f>
        <v>Tier - 3</v>
      </c>
      <c r="R1174" s="8" t="str">
        <f>_xlfn.XLOOKUP($A1174,Cleaned_Hospital_Details!$A:$A,Cleaned_Hospital_Details!F:F)</f>
        <v>R1012</v>
      </c>
      <c r="S1174" s="15">
        <f>_xlfn.XLOOKUP($A1174,Cleaned_Hospital_Details!$A:$A,Cleaned_Hospital_Details!G:G)</f>
        <v>27696</v>
      </c>
      <c r="T1174" s="8">
        <f>_xlfn.XLOOKUP($A1174,Cleaned_Hospital_Details!$A:$A,Cleaned_Hospital_Details!H:H)</f>
        <v>47</v>
      </c>
      <c r="U1174" s="8" t="str">
        <f>_xlfn.XLOOKUP($A1174,Cleaned_Hospital_Details!$A:$A,Cleaned_Hospital_Details!I:I)</f>
        <v>Adult</v>
      </c>
      <c r="V1174" t="str">
        <f t="shared" si="18"/>
        <v>Sam Starbuck</v>
      </c>
    </row>
    <row r="1175" spans="1:22" ht="15.6" x14ac:dyDescent="0.3">
      <c r="A1175" s="10" t="s">
        <v>1211</v>
      </c>
      <c r="B1175" s="8" t="str">
        <f>VLOOKUP(A1175,Cleaned_Customer_Names!A1174:D3509,2,0)</f>
        <v>Mrs.</v>
      </c>
      <c r="C1175" s="8" t="str">
        <f>VLOOKUP(A1175,Cleaned_Customer_Names!A1174:D3509,3,0)</f>
        <v>Haley</v>
      </c>
      <c r="D1175" s="8" t="str">
        <f>VLOOKUP($A1175,Cleaned_Customer_Names!$A1174:$D3509,4,0)</f>
        <v>McMahon</v>
      </c>
      <c r="E1175" s="22">
        <f>VLOOKUP($A1175,Cleaned_Medical_Exam!$A1174:$J3509,2,0)</f>
        <v>29.06</v>
      </c>
      <c r="F1175" s="24">
        <f>VLOOKUP($A1175,Cleaned_Medical_Exam!$A1174:$J3509,3,0)</f>
        <v>4.55</v>
      </c>
      <c r="G1175" s="20" t="str">
        <f>VLOOKUP($A1175,Cleaned_Medical_Exam!$A1174:$J3509,4,0)</f>
        <v>No</v>
      </c>
      <c r="H1175" s="20" t="str">
        <f>VLOOKUP($A1175,Cleaned_Medical_Exam!$A1174:$J3509,5,0)</f>
        <v>No</v>
      </c>
      <c r="I1175" s="20" t="str">
        <f>VLOOKUP($A1175,Cleaned_Medical_Exam!$A1174:$J3509,6,0)</f>
        <v>No</v>
      </c>
      <c r="J1175" s="48">
        <f>VLOOKUP($A1175,Cleaned_Medical_Exam!$A1174:$J3509,7,0)</f>
        <v>0</v>
      </c>
      <c r="K1175" s="8" t="str">
        <f>VLOOKUP($A1175,Cleaned_Medical_Exam!$A1174:$J3509,8,0)</f>
        <v>No</v>
      </c>
      <c r="L1175" s="20" t="str">
        <f>VLOOKUP($A1175,Cleaned_Medical_Exam!$A1174:$J3509,9,0)</f>
        <v>Overweight</v>
      </c>
      <c r="M1175" s="20" t="str">
        <f>VLOOKUP($A1175,Cleaned_Medical_Exam!$A1174:$J3509,10,0)</f>
        <v>Normal</v>
      </c>
      <c r="N1175" s="48">
        <f>_xlfn.XLOOKUP(A1175,Cleaned_Hospital_Details!A:A,Cleaned_Hospital_Details!B:B)</f>
        <v>3</v>
      </c>
      <c r="O1175" s="49">
        <f>_xlfn.XLOOKUP($A1175,Cleaned_Hospital_Details!$A:$A,Cleaned_Hospital_Details!C:C)</f>
        <v>9619.18</v>
      </c>
      <c r="P1175" s="8" t="str">
        <f>_xlfn.XLOOKUP($A1175,Cleaned_Hospital_Details!$A:$A,Cleaned_Hospital_Details!D:D)</f>
        <v>Tier - 2</v>
      </c>
      <c r="Q1175" s="8" t="str">
        <f>_xlfn.XLOOKUP($A1175,Cleaned_Hospital_Details!$A:$A,Cleaned_Hospital_Details!E:E)</f>
        <v>Tier - 1</v>
      </c>
      <c r="R1175" s="8" t="str">
        <f>_xlfn.XLOOKUP($A1175,Cleaned_Hospital_Details!$A:$A,Cleaned_Hospital_Details!F:F)</f>
        <v>R1025</v>
      </c>
      <c r="S1175" s="15">
        <f>_xlfn.XLOOKUP($A1175,Cleaned_Hospital_Details!$A:$A,Cleaned_Hospital_Details!G:G)</f>
        <v>30192</v>
      </c>
      <c r="T1175" s="8">
        <f>_xlfn.XLOOKUP($A1175,Cleaned_Hospital_Details!$A:$A,Cleaned_Hospital_Details!H:H)</f>
        <v>40</v>
      </c>
      <c r="U1175" s="8" t="str">
        <f>_xlfn.XLOOKUP($A1175,Cleaned_Hospital_Details!$A:$A,Cleaned_Hospital_Details!I:I)</f>
        <v>Adult</v>
      </c>
      <c r="V1175" t="str">
        <f t="shared" si="18"/>
        <v>Haley McMahon</v>
      </c>
    </row>
    <row r="1176" spans="1:22" ht="15.6" x14ac:dyDescent="0.3">
      <c r="A1176" s="10" t="s">
        <v>1212</v>
      </c>
      <c r="B1176" s="8" t="str">
        <f>VLOOKUP(A1176,Cleaned_Customer_Names!A1175:D3510,2,0)</f>
        <v>Mr.</v>
      </c>
      <c r="C1176" s="8" t="str">
        <f>VLOOKUP(A1176,Cleaned_Customer_Names!A1175:D3510,3,0)</f>
        <v>Ethan</v>
      </c>
      <c r="D1176" s="8" t="str">
        <f>VLOOKUP($A1176,Cleaned_Customer_Names!$A1175:$D3510,4,0)</f>
        <v>Rissell</v>
      </c>
      <c r="E1176" s="22">
        <f>VLOOKUP($A1176,Cleaned_Medical_Exam!$A1175:$J3510,2,0)</f>
        <v>27.454999999999998</v>
      </c>
      <c r="F1176" s="24">
        <f>VLOOKUP($A1176,Cleaned_Medical_Exam!$A1175:$J3510,3,0)</f>
        <v>6.13</v>
      </c>
      <c r="G1176" s="20" t="str">
        <f>VLOOKUP($A1176,Cleaned_Medical_Exam!$A1175:$J3510,4,0)</f>
        <v>No</v>
      </c>
      <c r="H1176" s="20" t="str">
        <f>VLOOKUP($A1176,Cleaned_Medical_Exam!$A1175:$J3510,5,0)</f>
        <v>No</v>
      </c>
      <c r="I1176" s="20" t="str">
        <f>VLOOKUP($A1176,Cleaned_Medical_Exam!$A1175:$J3510,6,0)</f>
        <v>No</v>
      </c>
      <c r="J1176" s="48">
        <f>VLOOKUP($A1176,Cleaned_Medical_Exam!$A1175:$J3510,7,0)</f>
        <v>2</v>
      </c>
      <c r="K1176" s="8" t="str">
        <f>VLOOKUP($A1176,Cleaned_Medical_Exam!$A1175:$J3510,8,0)</f>
        <v>No</v>
      </c>
      <c r="L1176" s="20" t="str">
        <f>VLOOKUP($A1176,Cleaned_Medical_Exam!$A1175:$J3510,9,0)</f>
        <v>Overweight</v>
      </c>
      <c r="M1176" s="20" t="str">
        <f>VLOOKUP($A1176,Cleaned_Medical_Exam!$A1175:$J3510,10,0)</f>
        <v>Prediabetes</v>
      </c>
      <c r="N1176" s="48">
        <f>_xlfn.XLOOKUP(A1176,Cleaned_Hospital_Details!A:A,Cleaned_Hospital_Details!B:B)</f>
        <v>1</v>
      </c>
      <c r="O1176" s="49">
        <f>_xlfn.XLOOKUP($A1176,Cleaned_Hospital_Details!$A:$A,Cleaned_Hospital_Details!C:C)</f>
        <v>9617.66</v>
      </c>
      <c r="P1176" s="8" t="str">
        <f>_xlfn.XLOOKUP($A1176,Cleaned_Hospital_Details!$A:$A,Cleaned_Hospital_Details!D:D)</f>
        <v>Tier - 3</v>
      </c>
      <c r="Q1176" s="8" t="str">
        <f>_xlfn.XLOOKUP($A1176,Cleaned_Hospital_Details!$A:$A,Cleaned_Hospital_Details!E:E)</f>
        <v>Tier - 3</v>
      </c>
      <c r="R1176" s="8" t="str">
        <f>_xlfn.XLOOKUP($A1176,Cleaned_Hospital_Details!$A:$A,Cleaned_Hospital_Details!F:F)</f>
        <v>R1016</v>
      </c>
      <c r="S1176" s="15">
        <f>_xlfn.XLOOKUP($A1176,Cleaned_Hospital_Details!$A:$A,Cleaned_Hospital_Details!G:G)</f>
        <v>26660</v>
      </c>
      <c r="T1176" s="8">
        <f>_xlfn.XLOOKUP($A1176,Cleaned_Hospital_Details!$A:$A,Cleaned_Hospital_Details!H:H)</f>
        <v>50</v>
      </c>
      <c r="U1176" s="8" t="str">
        <f>_xlfn.XLOOKUP($A1176,Cleaned_Hospital_Details!$A:$A,Cleaned_Hospital_Details!I:I)</f>
        <v>Adult</v>
      </c>
      <c r="V1176" t="str">
        <f t="shared" si="18"/>
        <v>Ethan Rissell</v>
      </c>
    </row>
    <row r="1177" spans="1:22" ht="15.6" x14ac:dyDescent="0.3">
      <c r="A1177" s="10" t="s">
        <v>1213</v>
      </c>
      <c r="B1177" s="8" t="str">
        <f>VLOOKUP(A1177,Cleaned_Customer_Names!A1176:D3511,2,0)</f>
        <v>Mr.</v>
      </c>
      <c r="C1177" s="8" t="str">
        <f>VLOOKUP(A1177,Cleaned_Customer_Names!A1176:D3511,3,0)</f>
        <v>Andrew</v>
      </c>
      <c r="D1177" s="8" t="str">
        <f>VLOOKUP($A1177,Cleaned_Customer_Names!$A1176:$D3511,4,0)</f>
        <v>Kromroy</v>
      </c>
      <c r="E1177" s="22">
        <f>VLOOKUP($A1177,Cleaned_Medical_Exam!$A1176:$J3511,2,0)</f>
        <v>23.01</v>
      </c>
      <c r="F1177" s="24">
        <f>VLOOKUP($A1177,Cleaned_Medical_Exam!$A1176:$J3511,3,0)</f>
        <v>6.04</v>
      </c>
      <c r="G1177" s="20" t="str">
        <f>VLOOKUP($A1177,Cleaned_Medical_Exam!$A1176:$J3511,4,0)</f>
        <v>Yes</v>
      </c>
      <c r="H1177" s="20" t="str">
        <f>VLOOKUP($A1177,Cleaned_Medical_Exam!$A1176:$J3511,5,0)</f>
        <v>No</v>
      </c>
      <c r="I1177" s="20" t="str">
        <f>VLOOKUP($A1177,Cleaned_Medical_Exam!$A1176:$J3511,6,0)</f>
        <v>No</v>
      </c>
      <c r="J1177" s="48">
        <f>VLOOKUP($A1177,Cleaned_Medical_Exam!$A1176:$J3511,7,0)</f>
        <v>1</v>
      </c>
      <c r="K1177" s="8" t="str">
        <f>VLOOKUP($A1177,Cleaned_Medical_Exam!$A1176:$J3511,8,0)</f>
        <v>No</v>
      </c>
      <c r="L1177" s="20" t="str">
        <f>VLOOKUP($A1177,Cleaned_Medical_Exam!$A1176:$J3511,9,0)</f>
        <v>Healthy Weight</v>
      </c>
      <c r="M1177" s="20" t="str">
        <f>VLOOKUP($A1177,Cleaned_Medical_Exam!$A1176:$J3511,10,0)</f>
        <v>Prediabetes</v>
      </c>
      <c r="N1177" s="48">
        <f>_xlfn.XLOOKUP(A1177,Cleaned_Hospital_Details!A:A,Cleaned_Hospital_Details!B:B)</f>
        <v>0</v>
      </c>
      <c r="O1177" s="49">
        <f>_xlfn.XLOOKUP($A1177,Cleaned_Hospital_Details!$A:$A,Cleaned_Hospital_Details!C:C)</f>
        <v>9597.6299999999992</v>
      </c>
      <c r="P1177" s="8" t="str">
        <f>_xlfn.XLOOKUP($A1177,Cleaned_Hospital_Details!$A:$A,Cleaned_Hospital_Details!D:D)</f>
        <v>Tier - 3</v>
      </c>
      <c r="Q1177" s="8" t="str">
        <f>_xlfn.XLOOKUP($A1177,Cleaned_Hospital_Details!$A:$A,Cleaned_Hospital_Details!E:E)</f>
        <v>Tier - 3</v>
      </c>
      <c r="R1177" s="8" t="str">
        <f>_xlfn.XLOOKUP($A1177,Cleaned_Hospital_Details!$A:$A,Cleaned_Hospital_Details!F:F)</f>
        <v>R1013</v>
      </c>
      <c r="S1177" s="15">
        <f>_xlfn.XLOOKUP($A1177,Cleaned_Hospital_Details!$A:$A,Cleaned_Hospital_Details!G:G)</f>
        <v>23726</v>
      </c>
      <c r="T1177" s="8">
        <f>_xlfn.XLOOKUP($A1177,Cleaned_Hospital_Details!$A:$A,Cleaned_Hospital_Details!H:H)</f>
        <v>58</v>
      </c>
      <c r="U1177" s="8" t="str">
        <f>_xlfn.XLOOKUP($A1177,Cleaned_Hospital_Details!$A:$A,Cleaned_Hospital_Details!I:I)</f>
        <v>Old</v>
      </c>
      <c r="V1177" t="str">
        <f t="shared" si="18"/>
        <v>Andrew Kromroy</v>
      </c>
    </row>
    <row r="1178" spans="1:22" ht="15.6" x14ac:dyDescent="0.3">
      <c r="A1178" s="10" t="s">
        <v>1214</v>
      </c>
      <c r="B1178" s="8" t="str">
        <f>VLOOKUP(A1178,Cleaned_Customer_Names!A1177:D3512,2,0)</f>
        <v>Mr.</v>
      </c>
      <c r="C1178" s="8" t="str">
        <f>VLOOKUP(A1178,Cleaned_Customer_Names!A1177:D3512,3,0)</f>
        <v>Mark</v>
      </c>
      <c r="D1178" s="8" t="str">
        <f>VLOOKUP($A1178,Cleaned_Customer_Names!$A1177:$D3512,4,0)</f>
        <v>Manfredi</v>
      </c>
      <c r="E1178" s="22">
        <f>VLOOKUP($A1178,Cleaned_Medical_Exam!$A1177:$J3512,2,0)</f>
        <v>31.39</v>
      </c>
      <c r="F1178" s="24">
        <f>VLOOKUP($A1178,Cleaned_Medical_Exam!$A1177:$J3512,3,0)</f>
        <v>8.85</v>
      </c>
      <c r="G1178" s="20" t="str">
        <f>VLOOKUP($A1178,Cleaned_Medical_Exam!$A1177:$J3512,4,0)</f>
        <v>Yes</v>
      </c>
      <c r="H1178" s="20" t="str">
        <f>VLOOKUP($A1178,Cleaned_Medical_Exam!$A1177:$J3512,5,0)</f>
        <v>No</v>
      </c>
      <c r="I1178" s="20" t="str">
        <f>VLOOKUP($A1178,Cleaned_Medical_Exam!$A1177:$J3512,6,0)</f>
        <v>No</v>
      </c>
      <c r="J1178" s="48">
        <f>VLOOKUP($A1178,Cleaned_Medical_Exam!$A1177:$J3512,7,0)</f>
        <v>0</v>
      </c>
      <c r="K1178" s="8" t="str">
        <f>VLOOKUP($A1178,Cleaned_Medical_Exam!$A1177:$J3512,8,0)</f>
        <v>No</v>
      </c>
      <c r="L1178" s="20" t="str">
        <f>VLOOKUP($A1178,Cleaned_Medical_Exam!$A1177:$J3512,9,0)</f>
        <v>Obesity</v>
      </c>
      <c r="M1178" s="20" t="str">
        <f>VLOOKUP($A1178,Cleaned_Medical_Exam!$A1177:$J3512,10,0)</f>
        <v>Diabetes</v>
      </c>
      <c r="N1178" s="48">
        <f>_xlfn.XLOOKUP(A1178,Cleaned_Hospital_Details!A:A,Cleaned_Hospital_Details!B:B)</f>
        <v>1</v>
      </c>
      <c r="O1178" s="49">
        <f>_xlfn.XLOOKUP($A1178,Cleaned_Hospital_Details!$A:$A,Cleaned_Hospital_Details!C:C)</f>
        <v>9584.0400000000009</v>
      </c>
      <c r="P1178" s="8" t="str">
        <f>_xlfn.XLOOKUP($A1178,Cleaned_Hospital_Details!$A:$A,Cleaned_Hospital_Details!D:D)</f>
        <v>Tier - 2</v>
      </c>
      <c r="Q1178" s="8" t="str">
        <f>_xlfn.XLOOKUP($A1178,Cleaned_Hospital_Details!$A:$A,Cleaned_Hospital_Details!E:E)</f>
        <v>Tier - 1</v>
      </c>
      <c r="R1178" s="8" t="str">
        <f>_xlfn.XLOOKUP($A1178,Cleaned_Hospital_Details!$A:$A,Cleaned_Hospital_Details!F:F)</f>
        <v>R1021</v>
      </c>
      <c r="S1178" s="15">
        <f>_xlfn.XLOOKUP($A1178,Cleaned_Hospital_Details!$A:$A,Cleaned_Hospital_Details!G:G)</f>
        <v>29877</v>
      </c>
      <c r="T1178" s="8">
        <f>_xlfn.XLOOKUP($A1178,Cleaned_Hospital_Details!$A:$A,Cleaned_Hospital_Details!H:H)</f>
        <v>41</v>
      </c>
      <c r="U1178" s="8" t="str">
        <f>_xlfn.XLOOKUP($A1178,Cleaned_Hospital_Details!$A:$A,Cleaned_Hospital_Details!I:I)</f>
        <v>Adult</v>
      </c>
      <c r="V1178" t="str">
        <f t="shared" si="18"/>
        <v>Mark Manfredi</v>
      </c>
    </row>
    <row r="1179" spans="1:22" ht="15.6" x14ac:dyDescent="0.3">
      <c r="A1179" s="10" t="s">
        <v>1215</v>
      </c>
      <c r="B1179" s="8" t="str">
        <f>VLOOKUP(A1179,Cleaned_Customer_Names!A1178:D3513,2,0)</f>
        <v>Ms.</v>
      </c>
      <c r="C1179" s="8" t="str">
        <f>VLOOKUP(A1179,Cleaned_Customer_Names!A1178:D3513,3,0)</f>
        <v>Kasey</v>
      </c>
      <c r="D1179" s="8" t="str">
        <f>VLOOKUP($A1179,Cleaned_Customer_Names!$A1178:$D3513,4,0)</f>
        <v>Manwaring</v>
      </c>
      <c r="E1179" s="22">
        <f>VLOOKUP($A1179,Cleaned_Medical_Exam!$A1178:$J3513,2,0)</f>
        <v>34.770000000000003</v>
      </c>
      <c r="F1179" s="24">
        <f>VLOOKUP($A1179,Cleaned_Medical_Exam!$A1178:$J3513,3,0)</f>
        <v>10.54</v>
      </c>
      <c r="G1179" s="20" t="str">
        <f>VLOOKUP($A1179,Cleaned_Medical_Exam!$A1178:$J3513,4,0)</f>
        <v>No</v>
      </c>
      <c r="H1179" s="20" t="str">
        <f>VLOOKUP($A1179,Cleaned_Medical_Exam!$A1178:$J3513,5,0)</f>
        <v>No</v>
      </c>
      <c r="I1179" s="20" t="str">
        <f>VLOOKUP($A1179,Cleaned_Medical_Exam!$A1178:$J3513,6,0)</f>
        <v>No</v>
      </c>
      <c r="J1179" s="48">
        <f>VLOOKUP($A1179,Cleaned_Medical_Exam!$A1178:$J3513,7,0)</f>
        <v>2</v>
      </c>
      <c r="K1179" s="8" t="str">
        <f>VLOOKUP($A1179,Cleaned_Medical_Exam!$A1178:$J3513,8,0)</f>
        <v>No</v>
      </c>
      <c r="L1179" s="20" t="str">
        <f>VLOOKUP($A1179,Cleaned_Medical_Exam!$A1178:$J3513,9,0)</f>
        <v>Obesity</v>
      </c>
      <c r="M1179" s="20" t="str">
        <f>VLOOKUP($A1179,Cleaned_Medical_Exam!$A1178:$J3513,10,0)</f>
        <v>Diabetes</v>
      </c>
      <c r="N1179" s="48">
        <f>_xlfn.XLOOKUP(A1179,Cleaned_Hospital_Details!A:A,Cleaned_Hospital_Details!B:B)</f>
        <v>1</v>
      </c>
      <c r="O1179" s="49">
        <f>_xlfn.XLOOKUP($A1179,Cleaned_Hospital_Details!$A:$A,Cleaned_Hospital_Details!C:C)</f>
        <v>9583.89</v>
      </c>
      <c r="P1179" s="8" t="str">
        <f>_xlfn.XLOOKUP($A1179,Cleaned_Hospital_Details!$A:$A,Cleaned_Hospital_Details!D:D)</f>
        <v>Tier - 2</v>
      </c>
      <c r="Q1179" s="8" t="str">
        <f>_xlfn.XLOOKUP($A1179,Cleaned_Hospital_Details!$A:$A,Cleaned_Hospital_Details!E:E)</f>
        <v>Tier - 3</v>
      </c>
      <c r="R1179" s="8" t="str">
        <f>_xlfn.XLOOKUP($A1179,Cleaned_Hospital_Details!$A:$A,Cleaned_Hospital_Details!F:F)</f>
        <v>R1012</v>
      </c>
      <c r="S1179" s="15">
        <f>_xlfn.XLOOKUP($A1179,Cleaned_Hospital_Details!$A:$A,Cleaned_Hospital_Details!G:G)</f>
        <v>26996</v>
      </c>
      <c r="T1179" s="8">
        <f>_xlfn.XLOOKUP($A1179,Cleaned_Hospital_Details!$A:$A,Cleaned_Hospital_Details!H:H)</f>
        <v>49</v>
      </c>
      <c r="U1179" s="8" t="str">
        <f>_xlfn.XLOOKUP($A1179,Cleaned_Hospital_Details!$A:$A,Cleaned_Hospital_Details!I:I)</f>
        <v>Adult</v>
      </c>
      <c r="V1179" t="str">
        <f t="shared" si="18"/>
        <v>Kasey Manwaring</v>
      </c>
    </row>
    <row r="1180" spans="1:22" ht="15.6" x14ac:dyDescent="0.3">
      <c r="A1180" s="10" t="s">
        <v>1216</v>
      </c>
      <c r="B1180" s="8" t="str">
        <f>VLOOKUP(A1180,Cleaned_Customer_Names!A1179:D3514,2,0)</f>
        <v>Mr.</v>
      </c>
      <c r="C1180" s="8" t="str">
        <f>VLOOKUP(A1180,Cleaned_Customer_Names!A1179:D3514,3,0)</f>
        <v>Jeff</v>
      </c>
      <c r="D1180" s="8" t="str">
        <f>VLOOKUP($A1180,Cleaned_Customer_Names!$A1179:$D3514,4,0)</f>
        <v>Tomaszewski</v>
      </c>
      <c r="E1180" s="22">
        <f>VLOOKUP($A1180,Cleaned_Medical_Exam!$A1179:$J3514,2,0)</f>
        <v>24.48</v>
      </c>
      <c r="F1180" s="24">
        <f>VLOOKUP($A1180,Cleaned_Medical_Exam!$A1179:$J3514,3,0)</f>
        <v>4.37</v>
      </c>
      <c r="G1180" s="20" t="str">
        <f>VLOOKUP($A1180,Cleaned_Medical_Exam!$A1179:$J3514,4,0)</f>
        <v>Yes</v>
      </c>
      <c r="H1180" s="20" t="str">
        <f>VLOOKUP($A1180,Cleaned_Medical_Exam!$A1179:$J3514,5,0)</f>
        <v>No</v>
      </c>
      <c r="I1180" s="20" t="str">
        <f>VLOOKUP($A1180,Cleaned_Medical_Exam!$A1179:$J3514,6,0)</f>
        <v>No</v>
      </c>
      <c r="J1180" s="48">
        <f>VLOOKUP($A1180,Cleaned_Medical_Exam!$A1179:$J3514,7,0)</f>
        <v>2</v>
      </c>
      <c r="K1180" s="8" t="str">
        <f>VLOOKUP($A1180,Cleaned_Medical_Exam!$A1179:$J3514,8,0)</f>
        <v>No</v>
      </c>
      <c r="L1180" s="20" t="str">
        <f>VLOOKUP($A1180,Cleaned_Medical_Exam!$A1179:$J3514,9,0)</f>
        <v>Healthy Weight</v>
      </c>
      <c r="M1180" s="20" t="str">
        <f>VLOOKUP($A1180,Cleaned_Medical_Exam!$A1179:$J3514,10,0)</f>
        <v>Normal</v>
      </c>
      <c r="N1180" s="48">
        <f>_xlfn.XLOOKUP(A1180,Cleaned_Hospital_Details!A:A,Cleaned_Hospital_Details!B:B)</f>
        <v>0</v>
      </c>
      <c r="O1180" s="49">
        <f>_xlfn.XLOOKUP($A1180,Cleaned_Hospital_Details!$A:$A,Cleaned_Hospital_Details!C:C)</f>
        <v>9582.5400000000009</v>
      </c>
      <c r="P1180" s="8" t="str">
        <f>_xlfn.XLOOKUP($A1180,Cleaned_Hospital_Details!$A:$A,Cleaned_Hospital_Details!D:D)</f>
        <v>Tier - 3</v>
      </c>
      <c r="Q1180" s="8" t="str">
        <f>_xlfn.XLOOKUP($A1180,Cleaned_Hospital_Details!$A:$A,Cleaned_Hospital_Details!E:E)</f>
        <v>Tier - 2</v>
      </c>
      <c r="R1180" s="8" t="str">
        <f>_xlfn.XLOOKUP($A1180,Cleaned_Hospital_Details!$A:$A,Cleaned_Hospital_Details!F:F)</f>
        <v>R1013</v>
      </c>
      <c r="S1180" s="15">
        <f>_xlfn.XLOOKUP($A1180,Cleaned_Hospital_Details!$A:$A,Cleaned_Hospital_Details!G:G)</f>
        <v>24445</v>
      </c>
      <c r="T1180" s="8">
        <f>_xlfn.XLOOKUP($A1180,Cleaned_Hospital_Details!$A:$A,Cleaned_Hospital_Details!H:H)</f>
        <v>56</v>
      </c>
      <c r="U1180" s="8" t="str">
        <f>_xlfn.XLOOKUP($A1180,Cleaned_Hospital_Details!$A:$A,Cleaned_Hospital_Details!I:I)</f>
        <v>Old</v>
      </c>
      <c r="V1180" t="str">
        <f t="shared" si="18"/>
        <v>Jeff Tomaszewski</v>
      </c>
    </row>
    <row r="1181" spans="1:22" ht="15.6" x14ac:dyDescent="0.3">
      <c r="A1181" s="10" t="s">
        <v>1217</v>
      </c>
      <c r="B1181" s="8" t="str">
        <f>VLOOKUP(A1181,Cleaned_Customer_Names!A1180:D3515,2,0)</f>
        <v>Ms.</v>
      </c>
      <c r="C1181" s="8" t="str">
        <f>VLOOKUP(A1181,Cleaned_Customer_Names!A1180:D3515,3,0)</f>
        <v>Amy</v>
      </c>
      <c r="D1181" s="8" t="str">
        <f>VLOOKUP($A1181,Cleaned_Customer_Names!$A1180:$D3515,4,0)</f>
        <v>Gannon</v>
      </c>
      <c r="E1181" s="22">
        <f>VLOOKUP($A1181,Cleaned_Medical_Exam!$A1180:$J3515,2,0)</f>
        <v>22.61</v>
      </c>
      <c r="F1181" s="24">
        <f>VLOOKUP($A1181,Cleaned_Medical_Exam!$A1180:$J3515,3,0)</f>
        <v>9.6300000000000008</v>
      </c>
      <c r="G1181" s="20" t="str">
        <f>VLOOKUP($A1181,Cleaned_Medical_Exam!$A1180:$J3515,4,0)</f>
        <v>No</v>
      </c>
      <c r="H1181" s="20" t="str">
        <f>VLOOKUP($A1181,Cleaned_Medical_Exam!$A1180:$J3515,5,0)</f>
        <v>No</v>
      </c>
      <c r="I1181" s="20" t="str">
        <f>VLOOKUP($A1181,Cleaned_Medical_Exam!$A1180:$J3515,6,0)</f>
        <v>No</v>
      </c>
      <c r="J1181" s="48">
        <f>VLOOKUP($A1181,Cleaned_Medical_Exam!$A1180:$J3515,7,0)</f>
        <v>2</v>
      </c>
      <c r="K1181" s="8" t="str">
        <f>VLOOKUP($A1181,Cleaned_Medical_Exam!$A1180:$J3515,8,0)</f>
        <v>No</v>
      </c>
      <c r="L1181" s="20" t="str">
        <f>VLOOKUP($A1181,Cleaned_Medical_Exam!$A1180:$J3515,9,0)</f>
        <v>Healthy Weight</v>
      </c>
      <c r="M1181" s="20" t="str">
        <f>VLOOKUP($A1181,Cleaned_Medical_Exam!$A1180:$J3515,10,0)</f>
        <v>Diabetes</v>
      </c>
      <c r="N1181" s="48">
        <f>_xlfn.XLOOKUP(A1181,Cleaned_Hospital_Details!A:A,Cleaned_Hospital_Details!B:B)</f>
        <v>1</v>
      </c>
      <c r="O1181" s="49">
        <f>_xlfn.XLOOKUP($A1181,Cleaned_Hospital_Details!$A:$A,Cleaned_Hospital_Details!C:C)</f>
        <v>9566.99</v>
      </c>
      <c r="P1181" s="8" t="str">
        <f>_xlfn.XLOOKUP($A1181,Cleaned_Hospital_Details!$A:$A,Cleaned_Hospital_Details!D:D)</f>
        <v>Tier - 2</v>
      </c>
      <c r="Q1181" s="8" t="str">
        <f>_xlfn.XLOOKUP($A1181,Cleaned_Hospital_Details!$A:$A,Cleaned_Hospital_Details!E:E)</f>
        <v>Tier - 1</v>
      </c>
      <c r="R1181" s="8" t="str">
        <f>_xlfn.XLOOKUP($A1181,Cleaned_Hospital_Details!$A:$A,Cleaned_Hospital_Details!F:F)</f>
        <v>R1012</v>
      </c>
      <c r="S1181" s="15">
        <f>_xlfn.XLOOKUP($A1181,Cleaned_Hospital_Details!$A:$A,Cleaned_Hospital_Details!G:G)</f>
        <v>26999</v>
      </c>
      <c r="T1181" s="8">
        <f>_xlfn.XLOOKUP($A1181,Cleaned_Hospital_Details!$A:$A,Cleaned_Hospital_Details!H:H)</f>
        <v>49</v>
      </c>
      <c r="U1181" s="8" t="str">
        <f>_xlfn.XLOOKUP($A1181,Cleaned_Hospital_Details!$A:$A,Cleaned_Hospital_Details!I:I)</f>
        <v>Adult</v>
      </c>
      <c r="V1181" t="str">
        <f t="shared" si="18"/>
        <v>Amy Gannon</v>
      </c>
    </row>
    <row r="1182" spans="1:22" ht="15.6" x14ac:dyDescent="0.3">
      <c r="A1182" s="10" t="s">
        <v>1218</v>
      </c>
      <c r="B1182" s="8" t="str">
        <f>VLOOKUP(A1182,Cleaned_Customer_Names!A1181:D3516,2,0)</f>
        <v>Mr.</v>
      </c>
      <c r="C1182" s="8" t="str">
        <f>VLOOKUP(A1182,Cleaned_Customer_Names!A1181:D3516,3,0)</f>
        <v>Adam</v>
      </c>
      <c r="D1182" s="8" t="str">
        <f>VLOOKUP($A1182,Cleaned_Customer_Names!$A1181:$D3516,4,0)</f>
        <v>Frye</v>
      </c>
      <c r="E1182" s="22">
        <f>VLOOKUP($A1182,Cleaned_Medical_Exam!$A1181:$J3516,2,0)</f>
        <v>34.299999999999997</v>
      </c>
      <c r="F1182" s="24">
        <f>VLOOKUP($A1182,Cleaned_Medical_Exam!$A1181:$J3516,3,0)</f>
        <v>10.37</v>
      </c>
      <c r="G1182" s="20" t="str">
        <f>VLOOKUP($A1182,Cleaned_Medical_Exam!$A1181:$J3516,4,0)</f>
        <v>No</v>
      </c>
      <c r="H1182" s="20" t="str">
        <f>VLOOKUP($A1182,Cleaned_Medical_Exam!$A1181:$J3516,5,0)</f>
        <v>No</v>
      </c>
      <c r="I1182" s="20" t="str">
        <f>VLOOKUP($A1182,Cleaned_Medical_Exam!$A1181:$J3516,6,0)</f>
        <v>No</v>
      </c>
      <c r="J1182" s="48">
        <f>VLOOKUP($A1182,Cleaned_Medical_Exam!$A1181:$J3516,7,0)</f>
        <v>0</v>
      </c>
      <c r="K1182" s="8" t="str">
        <f>VLOOKUP($A1182,Cleaned_Medical_Exam!$A1181:$J3516,8,0)</f>
        <v>No</v>
      </c>
      <c r="L1182" s="20" t="str">
        <f>VLOOKUP($A1182,Cleaned_Medical_Exam!$A1181:$J3516,9,0)</f>
        <v>Obesity</v>
      </c>
      <c r="M1182" s="20" t="str">
        <f>VLOOKUP($A1182,Cleaned_Medical_Exam!$A1181:$J3516,10,0)</f>
        <v>Diabetes</v>
      </c>
      <c r="N1182" s="48">
        <f>_xlfn.XLOOKUP(A1182,Cleaned_Hospital_Details!A:A,Cleaned_Hospital_Details!B:B)</f>
        <v>3</v>
      </c>
      <c r="O1182" s="49">
        <f>_xlfn.XLOOKUP($A1182,Cleaned_Hospital_Details!$A:$A,Cleaned_Hospital_Details!C:C)</f>
        <v>9563.0300000000007</v>
      </c>
      <c r="P1182" s="8" t="str">
        <f>_xlfn.XLOOKUP($A1182,Cleaned_Hospital_Details!$A:$A,Cleaned_Hospital_Details!D:D)</f>
        <v>Tier - 3</v>
      </c>
      <c r="Q1182" s="8" t="str">
        <f>_xlfn.XLOOKUP($A1182,Cleaned_Hospital_Details!$A:$A,Cleaned_Hospital_Details!E:E)</f>
        <v>Tier - 1</v>
      </c>
      <c r="R1182" s="8" t="str">
        <f>_xlfn.XLOOKUP($A1182,Cleaned_Hospital_Details!$A:$A,Cleaned_Hospital_Details!F:F)</f>
        <v>R1011</v>
      </c>
      <c r="S1182" s="15">
        <f>_xlfn.XLOOKUP($A1182,Cleaned_Hospital_Details!$A:$A,Cleaned_Hospital_Details!G:G)</f>
        <v>27255</v>
      </c>
      <c r="T1182" s="8">
        <f>_xlfn.XLOOKUP($A1182,Cleaned_Hospital_Details!$A:$A,Cleaned_Hospital_Details!H:H)</f>
        <v>48</v>
      </c>
      <c r="U1182" s="8" t="str">
        <f>_xlfn.XLOOKUP($A1182,Cleaned_Hospital_Details!$A:$A,Cleaned_Hospital_Details!I:I)</f>
        <v>Adult</v>
      </c>
      <c r="V1182" t="str">
        <f t="shared" si="18"/>
        <v>Adam Frye</v>
      </c>
    </row>
    <row r="1183" spans="1:22" ht="15.6" x14ac:dyDescent="0.3">
      <c r="A1183" s="10" t="s">
        <v>1219</v>
      </c>
      <c r="B1183" s="8" t="str">
        <f>VLOOKUP(A1183,Cleaned_Customer_Names!A1182:D3517,2,0)</f>
        <v>Ms.</v>
      </c>
      <c r="C1183" s="8" t="str">
        <f>VLOOKUP(A1183,Cleaned_Customer_Names!A1182:D3517,3,0)</f>
        <v>Kristin</v>
      </c>
      <c r="D1183" s="8" t="str">
        <f>VLOOKUP($A1183,Cleaned_Customer_Names!$A1182:$D3517,4,0)</f>
        <v>Jenkins</v>
      </c>
      <c r="E1183" s="22">
        <f>VLOOKUP($A1183,Cleaned_Medical_Exam!$A1182:$J3517,2,0)</f>
        <v>46.09</v>
      </c>
      <c r="F1183" s="24">
        <f>VLOOKUP($A1183,Cleaned_Medical_Exam!$A1182:$J3517,3,0)</f>
        <v>5.44</v>
      </c>
      <c r="G1183" s="20" t="str">
        <f>VLOOKUP($A1183,Cleaned_Medical_Exam!$A1182:$J3517,4,0)</f>
        <v>No</v>
      </c>
      <c r="H1183" s="20" t="str">
        <f>VLOOKUP($A1183,Cleaned_Medical_Exam!$A1182:$J3517,5,0)</f>
        <v>No</v>
      </c>
      <c r="I1183" s="20" t="str">
        <f>VLOOKUP($A1183,Cleaned_Medical_Exam!$A1182:$J3517,6,0)</f>
        <v>No</v>
      </c>
      <c r="J1183" s="48">
        <f>VLOOKUP($A1183,Cleaned_Medical_Exam!$A1182:$J3517,7,0)</f>
        <v>2</v>
      </c>
      <c r="K1183" s="8" t="str">
        <f>VLOOKUP($A1183,Cleaned_Medical_Exam!$A1182:$J3517,8,0)</f>
        <v>No</v>
      </c>
      <c r="L1183" s="20" t="str">
        <f>VLOOKUP($A1183,Cleaned_Medical_Exam!$A1182:$J3517,9,0)</f>
        <v>Obesity</v>
      </c>
      <c r="M1183" s="20" t="str">
        <f>VLOOKUP($A1183,Cleaned_Medical_Exam!$A1182:$J3517,10,0)</f>
        <v>Normal</v>
      </c>
      <c r="N1183" s="48">
        <f>_xlfn.XLOOKUP(A1183,Cleaned_Hospital_Details!A:A,Cleaned_Hospital_Details!B:B)</f>
        <v>1</v>
      </c>
      <c r="O1183" s="49">
        <f>_xlfn.XLOOKUP($A1183,Cleaned_Hospital_Details!$A:$A,Cleaned_Hospital_Details!C:C)</f>
        <v>9549.57</v>
      </c>
      <c r="P1183" s="8" t="str">
        <f>_xlfn.XLOOKUP($A1183,Cleaned_Hospital_Details!$A:$A,Cleaned_Hospital_Details!D:D)</f>
        <v>Tier - 2</v>
      </c>
      <c r="Q1183" s="8" t="str">
        <f>_xlfn.XLOOKUP($A1183,Cleaned_Hospital_Details!$A:$A,Cleaned_Hospital_Details!E:E)</f>
        <v>Tier - 1</v>
      </c>
      <c r="R1183" s="8" t="str">
        <f>_xlfn.XLOOKUP($A1183,Cleaned_Hospital_Details!$A:$A,Cleaned_Hospital_Details!F:F)</f>
        <v>R1013</v>
      </c>
      <c r="S1183" s="15">
        <f>_xlfn.XLOOKUP($A1183,Cleaned_Hospital_Details!$A:$A,Cleaned_Hospital_Details!G:G)</f>
        <v>26564</v>
      </c>
      <c r="T1183" s="8">
        <f>_xlfn.XLOOKUP($A1183,Cleaned_Hospital_Details!$A:$A,Cleaned_Hospital_Details!H:H)</f>
        <v>50</v>
      </c>
      <c r="U1183" s="8" t="str">
        <f>_xlfn.XLOOKUP($A1183,Cleaned_Hospital_Details!$A:$A,Cleaned_Hospital_Details!I:I)</f>
        <v>Adult</v>
      </c>
      <c r="V1183" t="str">
        <f t="shared" si="18"/>
        <v>Kristin Jenkins</v>
      </c>
    </row>
    <row r="1184" spans="1:22" ht="15.6" x14ac:dyDescent="0.3">
      <c r="A1184" s="10" t="s">
        <v>1220</v>
      </c>
      <c r="B1184" s="8" t="str">
        <f>VLOOKUP(A1184,Cleaned_Customer_Names!A1183:D3518,2,0)</f>
        <v>Ms.</v>
      </c>
      <c r="C1184" s="8" t="str">
        <f>VLOOKUP(A1184,Cleaned_Customer_Names!A1183:D3518,3,0)</f>
        <v>Mary-Lynn</v>
      </c>
      <c r="D1184" s="8" t="str">
        <f>VLOOKUP($A1184,Cleaned_Customer_Names!$A1183:$D3518,4,0)</f>
        <v>Currier</v>
      </c>
      <c r="E1184" s="22">
        <f>VLOOKUP($A1184,Cleaned_Medical_Exam!$A1183:$J3518,2,0)</f>
        <v>44.744999999999997</v>
      </c>
      <c r="F1184" s="24">
        <f>VLOOKUP($A1184,Cleaned_Medical_Exam!$A1183:$J3518,3,0)</f>
        <v>5.19</v>
      </c>
      <c r="G1184" s="20" t="str">
        <f>VLOOKUP($A1184,Cleaned_Medical_Exam!$A1183:$J3518,4,0)</f>
        <v>No</v>
      </c>
      <c r="H1184" s="20" t="str">
        <f>VLOOKUP($A1184,Cleaned_Medical_Exam!$A1183:$J3518,5,0)</f>
        <v>No</v>
      </c>
      <c r="I1184" s="20" t="str">
        <f>VLOOKUP($A1184,Cleaned_Medical_Exam!$A1183:$J3518,6,0)</f>
        <v>No</v>
      </c>
      <c r="J1184" s="48">
        <f>VLOOKUP($A1184,Cleaned_Medical_Exam!$A1183:$J3518,7,0)</f>
        <v>2</v>
      </c>
      <c r="K1184" s="8" t="str">
        <f>VLOOKUP($A1184,Cleaned_Medical_Exam!$A1183:$J3518,8,0)</f>
        <v>No</v>
      </c>
      <c r="L1184" s="20" t="str">
        <f>VLOOKUP($A1184,Cleaned_Medical_Exam!$A1183:$J3518,9,0)</f>
        <v>Obesity</v>
      </c>
      <c r="M1184" s="20" t="str">
        <f>VLOOKUP($A1184,Cleaned_Medical_Exam!$A1183:$J3518,10,0)</f>
        <v>Normal</v>
      </c>
      <c r="N1184" s="48">
        <f>_xlfn.XLOOKUP(A1184,Cleaned_Hospital_Details!A:A,Cleaned_Hospital_Details!B:B)</f>
        <v>0</v>
      </c>
      <c r="O1184" s="49">
        <f>_xlfn.XLOOKUP($A1184,Cleaned_Hospital_Details!$A:$A,Cleaned_Hospital_Details!C:C)</f>
        <v>9541.7000000000007</v>
      </c>
      <c r="P1184" s="8" t="str">
        <f>_xlfn.XLOOKUP($A1184,Cleaned_Hospital_Details!$A:$A,Cleaned_Hospital_Details!D:D)</f>
        <v>Tier - 2</v>
      </c>
      <c r="Q1184" s="8" t="str">
        <f>_xlfn.XLOOKUP($A1184,Cleaned_Hospital_Details!$A:$A,Cleaned_Hospital_Details!E:E)</f>
        <v>Tier - 1</v>
      </c>
      <c r="R1184" s="8" t="str">
        <f>_xlfn.XLOOKUP($A1184,Cleaned_Hospital_Details!$A:$A,Cleaned_Hospital_Details!F:F)</f>
        <v>R1024</v>
      </c>
      <c r="S1184" s="15">
        <f>_xlfn.XLOOKUP($A1184,Cleaned_Hospital_Details!$A:$A,Cleaned_Hospital_Details!G:G)</f>
        <v>26564</v>
      </c>
      <c r="T1184" s="8">
        <f>_xlfn.XLOOKUP($A1184,Cleaned_Hospital_Details!$A:$A,Cleaned_Hospital_Details!H:H)</f>
        <v>50</v>
      </c>
      <c r="U1184" s="8" t="str">
        <f>_xlfn.XLOOKUP($A1184,Cleaned_Hospital_Details!$A:$A,Cleaned_Hospital_Details!I:I)</f>
        <v>Adult</v>
      </c>
      <c r="V1184" t="str">
        <f t="shared" si="18"/>
        <v>Mary-Lynn Currier</v>
      </c>
    </row>
    <row r="1185" spans="1:22" ht="15.6" x14ac:dyDescent="0.3">
      <c r="A1185" s="10" t="s">
        <v>1221</v>
      </c>
      <c r="B1185" s="8" t="str">
        <f>VLOOKUP(A1185,Cleaned_Customer_Names!A1184:D3519,2,0)</f>
        <v>Mrs.</v>
      </c>
      <c r="C1185" s="8" t="str">
        <f>VLOOKUP(A1185,Cleaned_Customer_Names!A1184:D3519,3,0)</f>
        <v>Jamie</v>
      </c>
      <c r="D1185" s="8" t="str">
        <f>VLOOKUP($A1185,Cleaned_Customer_Names!$A1184:$D3519,4,0)</f>
        <v>Whittendale</v>
      </c>
      <c r="E1185" s="22">
        <f>VLOOKUP($A1185,Cleaned_Medical_Exam!$A1184:$J3519,2,0)</f>
        <v>26.33</v>
      </c>
      <c r="F1185" s="24">
        <f>VLOOKUP($A1185,Cleaned_Medical_Exam!$A1184:$J3519,3,0)</f>
        <v>11.8</v>
      </c>
      <c r="G1185" s="20" t="str">
        <f>VLOOKUP($A1185,Cleaned_Medical_Exam!$A1184:$J3519,4,0)</f>
        <v>Yes</v>
      </c>
      <c r="H1185" s="20" t="str">
        <f>VLOOKUP($A1185,Cleaned_Medical_Exam!$A1184:$J3519,5,0)</f>
        <v>No</v>
      </c>
      <c r="I1185" s="20" t="str">
        <f>VLOOKUP($A1185,Cleaned_Medical_Exam!$A1184:$J3519,6,0)</f>
        <v>No</v>
      </c>
      <c r="J1185" s="48">
        <f>VLOOKUP($A1185,Cleaned_Medical_Exam!$A1184:$J3519,7,0)</f>
        <v>1</v>
      </c>
      <c r="K1185" s="8" t="str">
        <f>VLOOKUP($A1185,Cleaned_Medical_Exam!$A1184:$J3519,8,0)</f>
        <v>No</v>
      </c>
      <c r="L1185" s="20" t="str">
        <f>VLOOKUP($A1185,Cleaned_Medical_Exam!$A1184:$J3519,9,0)</f>
        <v>Overweight</v>
      </c>
      <c r="M1185" s="20" t="str">
        <f>VLOOKUP($A1185,Cleaned_Medical_Exam!$A1184:$J3519,10,0)</f>
        <v>Diabetes</v>
      </c>
      <c r="N1185" s="48">
        <f>_xlfn.XLOOKUP(A1185,Cleaned_Hospital_Details!A:A,Cleaned_Hospital_Details!B:B)</f>
        <v>1</v>
      </c>
      <c r="O1185" s="49">
        <f>_xlfn.XLOOKUP($A1185,Cleaned_Hospital_Details!$A:$A,Cleaned_Hospital_Details!C:C)</f>
        <v>9540.17</v>
      </c>
      <c r="P1185" s="8" t="str">
        <f>_xlfn.XLOOKUP($A1185,Cleaned_Hospital_Details!$A:$A,Cleaned_Hospital_Details!D:D)</f>
        <v>Tier - 2</v>
      </c>
      <c r="Q1185" s="8" t="str">
        <f>_xlfn.XLOOKUP($A1185,Cleaned_Hospital_Details!$A:$A,Cleaned_Hospital_Details!E:E)</f>
        <v>Tier - 2</v>
      </c>
      <c r="R1185" s="8" t="str">
        <f>_xlfn.XLOOKUP($A1185,Cleaned_Hospital_Details!$A:$A,Cleaned_Hospital_Details!F:F)</f>
        <v>R1024</v>
      </c>
      <c r="S1185" s="15">
        <f>_xlfn.XLOOKUP($A1185,Cleaned_Hospital_Details!$A:$A,Cleaned_Hospital_Details!G:G)</f>
        <v>27603</v>
      </c>
      <c r="T1185" s="8">
        <f>_xlfn.XLOOKUP($A1185,Cleaned_Hospital_Details!$A:$A,Cleaned_Hospital_Details!H:H)</f>
        <v>47</v>
      </c>
      <c r="U1185" s="8" t="str">
        <f>_xlfn.XLOOKUP($A1185,Cleaned_Hospital_Details!$A:$A,Cleaned_Hospital_Details!I:I)</f>
        <v>Adult</v>
      </c>
      <c r="V1185" t="str">
        <f t="shared" si="18"/>
        <v>Jamie Whittendale</v>
      </c>
    </row>
    <row r="1186" spans="1:22" ht="15.6" x14ac:dyDescent="0.3">
      <c r="A1186" s="10" t="s">
        <v>1222</v>
      </c>
      <c r="B1186" s="8" t="str">
        <f>VLOOKUP(A1186,Cleaned_Customer_Names!A1185:D3520,2,0)</f>
        <v>Mr.</v>
      </c>
      <c r="C1186" s="8" t="str">
        <f>VLOOKUP(A1186,Cleaned_Customer_Names!A1185:D3520,3,0)</f>
        <v>Jeffrey</v>
      </c>
      <c r="D1186" s="8" t="str">
        <f>VLOOKUP($A1186,Cleaned_Customer_Names!$A1185:$D3520,4,0)</f>
        <v>Rixe</v>
      </c>
      <c r="E1186" s="22">
        <f>VLOOKUP($A1186,Cleaned_Medical_Exam!$A1185:$J3520,2,0)</f>
        <v>26.6</v>
      </c>
      <c r="F1186" s="24">
        <f>VLOOKUP($A1186,Cleaned_Medical_Exam!$A1185:$J3520,3,0)</f>
        <v>8.3800000000000008</v>
      </c>
      <c r="G1186" s="20" t="str">
        <f>VLOOKUP($A1186,Cleaned_Medical_Exam!$A1185:$J3520,4,0)</f>
        <v>No</v>
      </c>
      <c r="H1186" s="20" t="str">
        <f>VLOOKUP($A1186,Cleaned_Medical_Exam!$A1185:$J3520,5,0)</f>
        <v>No</v>
      </c>
      <c r="I1186" s="20" t="str">
        <f>VLOOKUP($A1186,Cleaned_Medical_Exam!$A1185:$J3520,6,0)</f>
        <v>No</v>
      </c>
      <c r="J1186" s="48">
        <f>VLOOKUP($A1186,Cleaned_Medical_Exam!$A1185:$J3520,7,0)</f>
        <v>2</v>
      </c>
      <c r="K1186" s="8" t="str">
        <f>VLOOKUP($A1186,Cleaned_Medical_Exam!$A1185:$J3520,8,0)</f>
        <v>No</v>
      </c>
      <c r="L1186" s="20" t="str">
        <f>VLOOKUP($A1186,Cleaned_Medical_Exam!$A1185:$J3520,9,0)</f>
        <v>Overweight</v>
      </c>
      <c r="M1186" s="20" t="str">
        <f>VLOOKUP($A1186,Cleaned_Medical_Exam!$A1185:$J3520,10,0)</f>
        <v>Diabetes</v>
      </c>
      <c r="N1186" s="48">
        <f>_xlfn.XLOOKUP(A1186,Cleaned_Hospital_Details!A:A,Cleaned_Hospital_Details!B:B)</f>
        <v>0</v>
      </c>
      <c r="O1186" s="49">
        <f>_xlfn.XLOOKUP($A1186,Cleaned_Hospital_Details!$A:$A,Cleaned_Hospital_Details!C:C)</f>
        <v>9538.65</v>
      </c>
      <c r="P1186" s="8" t="str">
        <f>_xlfn.XLOOKUP($A1186,Cleaned_Hospital_Details!$A:$A,Cleaned_Hospital_Details!D:D)</f>
        <v>Tier - 2</v>
      </c>
      <c r="Q1186" s="8" t="str">
        <f>_xlfn.XLOOKUP($A1186,Cleaned_Hospital_Details!$A:$A,Cleaned_Hospital_Details!E:E)</f>
        <v>Tier - 3</v>
      </c>
      <c r="R1186" s="8" t="str">
        <f>_xlfn.XLOOKUP($A1186,Cleaned_Hospital_Details!$A:$A,Cleaned_Hospital_Details!F:F)</f>
        <v>R1021</v>
      </c>
      <c r="S1186" s="15">
        <f>_xlfn.XLOOKUP($A1186,Cleaned_Hospital_Details!$A:$A,Cleaned_Hospital_Details!G:G)</f>
        <v>27019</v>
      </c>
      <c r="T1186" s="8">
        <f>_xlfn.XLOOKUP($A1186,Cleaned_Hospital_Details!$A:$A,Cleaned_Hospital_Details!H:H)</f>
        <v>49</v>
      </c>
      <c r="U1186" s="8" t="str">
        <f>_xlfn.XLOOKUP($A1186,Cleaned_Hospital_Details!$A:$A,Cleaned_Hospital_Details!I:I)</f>
        <v>Adult</v>
      </c>
      <c r="V1186" t="str">
        <f t="shared" si="18"/>
        <v>Jeffrey Rixe</v>
      </c>
    </row>
    <row r="1187" spans="1:22" ht="15.6" x14ac:dyDescent="0.3">
      <c r="A1187" s="10" t="s">
        <v>1223</v>
      </c>
      <c r="B1187" s="8" t="str">
        <f>VLOOKUP(A1187,Cleaned_Customer_Names!A1186:D3521,2,0)</f>
        <v>Ms.</v>
      </c>
      <c r="C1187" s="8" t="str">
        <f>VLOOKUP(A1187,Cleaned_Customer_Names!A1186:D3521,3,0)</f>
        <v>Nicole</v>
      </c>
      <c r="D1187" s="8" t="str">
        <f>VLOOKUP($A1187,Cleaned_Customer_Names!$A1186:$D3521,4,0)</f>
        <v>Ballon-Landa</v>
      </c>
      <c r="E1187" s="22">
        <f>VLOOKUP($A1187,Cleaned_Medical_Exam!$A1186:$J3521,2,0)</f>
        <v>27.5</v>
      </c>
      <c r="F1187" s="24">
        <f>VLOOKUP($A1187,Cleaned_Medical_Exam!$A1186:$J3521,3,0)</f>
        <v>7.58</v>
      </c>
      <c r="G1187" s="20" t="str">
        <f>VLOOKUP($A1187,Cleaned_Medical_Exam!$A1186:$J3521,4,0)</f>
        <v>No</v>
      </c>
      <c r="H1187" s="20" t="str">
        <f>VLOOKUP($A1187,Cleaned_Medical_Exam!$A1186:$J3521,5,0)</f>
        <v>No</v>
      </c>
      <c r="I1187" s="20" t="str">
        <f>VLOOKUP($A1187,Cleaned_Medical_Exam!$A1186:$J3521,6,0)</f>
        <v>No</v>
      </c>
      <c r="J1187" s="48">
        <f>VLOOKUP($A1187,Cleaned_Medical_Exam!$A1186:$J3521,7,0)</f>
        <v>0</v>
      </c>
      <c r="K1187" s="8" t="str">
        <f>VLOOKUP($A1187,Cleaned_Medical_Exam!$A1186:$J3521,8,0)</f>
        <v>No</v>
      </c>
      <c r="L1187" s="20" t="str">
        <f>VLOOKUP($A1187,Cleaned_Medical_Exam!$A1186:$J3521,9,0)</f>
        <v>Overweight</v>
      </c>
      <c r="M1187" s="20" t="str">
        <f>VLOOKUP($A1187,Cleaned_Medical_Exam!$A1186:$J3521,10,0)</f>
        <v>Diabetes</v>
      </c>
      <c r="N1187" s="48">
        <f>_xlfn.XLOOKUP(A1187,Cleaned_Hospital_Details!A:A,Cleaned_Hospital_Details!B:B)</f>
        <v>0</v>
      </c>
      <c r="O1187" s="49">
        <f>_xlfn.XLOOKUP($A1187,Cleaned_Hospital_Details!$A:$A,Cleaned_Hospital_Details!C:C)</f>
        <v>9528.9</v>
      </c>
      <c r="P1187" s="8" t="str">
        <f>_xlfn.XLOOKUP($A1187,Cleaned_Hospital_Details!$A:$A,Cleaned_Hospital_Details!D:D)</f>
        <v>Tier - 2</v>
      </c>
      <c r="Q1187" s="8" t="str">
        <f>_xlfn.XLOOKUP($A1187,Cleaned_Hospital_Details!$A:$A,Cleaned_Hospital_Details!E:E)</f>
        <v>Tier - 2</v>
      </c>
      <c r="R1187" s="8" t="str">
        <f>_xlfn.XLOOKUP($A1187,Cleaned_Hospital_Details!$A:$A,Cleaned_Hospital_Details!F:F)</f>
        <v>R1011</v>
      </c>
      <c r="S1187" s="15">
        <f>_xlfn.XLOOKUP($A1187,Cleaned_Hospital_Details!$A:$A,Cleaned_Hospital_Details!G:G)</f>
        <v>26266</v>
      </c>
      <c r="T1187" s="8">
        <f>_xlfn.XLOOKUP($A1187,Cleaned_Hospital_Details!$A:$A,Cleaned_Hospital_Details!H:H)</f>
        <v>51</v>
      </c>
      <c r="U1187" s="8" t="str">
        <f>_xlfn.XLOOKUP($A1187,Cleaned_Hospital_Details!$A:$A,Cleaned_Hospital_Details!I:I)</f>
        <v>Adult</v>
      </c>
      <c r="V1187" t="str">
        <f t="shared" si="18"/>
        <v>Nicole Ballon-Landa</v>
      </c>
    </row>
    <row r="1188" spans="1:22" ht="15.6" x14ac:dyDescent="0.3">
      <c r="A1188" s="10" t="s">
        <v>1224</v>
      </c>
      <c r="B1188" s="8" t="str">
        <f>VLOOKUP(A1188,Cleaned_Customer_Names!A1187:D3522,2,0)</f>
        <v>Ms.</v>
      </c>
      <c r="C1188" s="8" t="str">
        <f>VLOOKUP(A1188,Cleaned_Customer_Names!A1187:D3522,3,0)</f>
        <v>Audrey</v>
      </c>
      <c r="D1188" s="8" t="str">
        <f>VLOOKUP($A1188,Cleaned_Customer_Names!$A1187:$D3522,4,0)</f>
        <v>Zaferos</v>
      </c>
      <c r="E1188" s="22">
        <f>VLOOKUP($A1188,Cleaned_Medical_Exam!$A1187:$J3522,2,0)</f>
        <v>41.55</v>
      </c>
      <c r="F1188" s="24">
        <f>VLOOKUP($A1188,Cleaned_Medical_Exam!$A1187:$J3522,3,0)</f>
        <v>4.6100000000000003</v>
      </c>
      <c r="G1188" s="20" t="str">
        <f>VLOOKUP($A1188,Cleaned_Medical_Exam!$A1187:$J3522,4,0)</f>
        <v>No</v>
      </c>
      <c r="H1188" s="20" t="str">
        <f>VLOOKUP($A1188,Cleaned_Medical_Exam!$A1187:$J3522,5,0)</f>
        <v>No</v>
      </c>
      <c r="I1188" s="20" t="str">
        <f>VLOOKUP($A1188,Cleaned_Medical_Exam!$A1187:$J3522,6,0)</f>
        <v>No</v>
      </c>
      <c r="J1188" s="48">
        <f>VLOOKUP($A1188,Cleaned_Medical_Exam!$A1187:$J3522,7,0)</f>
        <v>1</v>
      </c>
      <c r="K1188" s="8" t="str">
        <f>VLOOKUP($A1188,Cleaned_Medical_Exam!$A1187:$J3522,8,0)</f>
        <v>No</v>
      </c>
      <c r="L1188" s="20" t="str">
        <f>VLOOKUP($A1188,Cleaned_Medical_Exam!$A1187:$J3522,9,0)</f>
        <v>Obesity</v>
      </c>
      <c r="M1188" s="20" t="str">
        <f>VLOOKUP($A1188,Cleaned_Medical_Exam!$A1187:$J3522,10,0)</f>
        <v>Normal</v>
      </c>
      <c r="N1188" s="48">
        <f>_xlfn.XLOOKUP(A1188,Cleaned_Hospital_Details!A:A,Cleaned_Hospital_Details!B:B)</f>
        <v>0</v>
      </c>
      <c r="O1188" s="49">
        <f>_xlfn.XLOOKUP($A1188,Cleaned_Hospital_Details!$A:$A,Cleaned_Hospital_Details!C:C)</f>
        <v>9507.68</v>
      </c>
      <c r="P1188" s="8" t="str">
        <f>_xlfn.XLOOKUP($A1188,Cleaned_Hospital_Details!$A:$A,Cleaned_Hospital_Details!D:D)</f>
        <v>Tier - 2</v>
      </c>
      <c r="Q1188" s="8" t="str">
        <f>_xlfn.XLOOKUP($A1188,Cleaned_Hospital_Details!$A:$A,Cleaned_Hospital_Details!E:E)</f>
        <v>Tier - 1</v>
      </c>
      <c r="R1188" s="8" t="str">
        <f>_xlfn.XLOOKUP($A1188,Cleaned_Hospital_Details!$A:$A,Cleaned_Hospital_Details!F:F)</f>
        <v>R1012</v>
      </c>
      <c r="S1188" s="15">
        <f>_xlfn.XLOOKUP($A1188,Cleaned_Hospital_Details!$A:$A,Cleaned_Hospital_Details!G:G)</f>
        <v>33838</v>
      </c>
      <c r="T1188" s="8">
        <f>_xlfn.XLOOKUP($A1188,Cleaned_Hospital_Details!$A:$A,Cleaned_Hospital_Details!H:H)</f>
        <v>30</v>
      </c>
      <c r="U1188" s="8" t="str">
        <f>_xlfn.XLOOKUP($A1188,Cleaned_Hospital_Details!$A:$A,Cleaned_Hospital_Details!I:I)</f>
        <v>Adult</v>
      </c>
      <c r="V1188" t="str">
        <f t="shared" si="18"/>
        <v>Audrey Zaferos</v>
      </c>
    </row>
    <row r="1189" spans="1:22" ht="15.6" x14ac:dyDescent="0.3">
      <c r="A1189" s="10" t="s">
        <v>1225</v>
      </c>
      <c r="B1189" s="8" t="str">
        <f>VLOOKUP(A1189,Cleaned_Customer_Names!A1188:D3523,2,0)</f>
        <v>Mr.</v>
      </c>
      <c r="C1189" s="8" t="str">
        <f>VLOOKUP(A1189,Cleaned_Customer_Names!A1188:D3523,3,0)</f>
        <v>Jacob</v>
      </c>
      <c r="D1189" s="8" t="str">
        <f>VLOOKUP($A1189,Cleaned_Customer_Names!$A1188:$D3523,4,0)</f>
        <v>Jackson</v>
      </c>
      <c r="E1189" s="22">
        <f>VLOOKUP($A1189,Cleaned_Medical_Exam!$A1188:$J3523,2,0)</f>
        <v>41.47</v>
      </c>
      <c r="F1189" s="24">
        <f>VLOOKUP($A1189,Cleaned_Medical_Exam!$A1188:$J3523,3,0)</f>
        <v>4.7</v>
      </c>
      <c r="G1189" s="20" t="str">
        <f>VLOOKUP($A1189,Cleaned_Medical_Exam!$A1188:$J3523,4,0)</f>
        <v>Yes</v>
      </c>
      <c r="H1189" s="20" t="str">
        <f>VLOOKUP($A1189,Cleaned_Medical_Exam!$A1188:$J3523,5,0)</f>
        <v>No</v>
      </c>
      <c r="I1189" s="20" t="str">
        <f>VLOOKUP($A1189,Cleaned_Medical_Exam!$A1188:$J3523,6,0)</f>
        <v>Yes</v>
      </c>
      <c r="J1189" s="48">
        <f>VLOOKUP($A1189,Cleaned_Medical_Exam!$A1188:$J3523,7,0)</f>
        <v>1</v>
      </c>
      <c r="K1189" s="8" t="str">
        <f>VLOOKUP($A1189,Cleaned_Medical_Exam!$A1188:$J3523,8,0)</f>
        <v>No</v>
      </c>
      <c r="L1189" s="20" t="str">
        <f>VLOOKUP($A1189,Cleaned_Medical_Exam!$A1188:$J3523,9,0)</f>
        <v>Obesity</v>
      </c>
      <c r="M1189" s="20" t="str">
        <f>VLOOKUP($A1189,Cleaned_Medical_Exam!$A1188:$J3523,10,0)</f>
        <v>Normal</v>
      </c>
      <c r="N1189" s="48">
        <f>_xlfn.XLOOKUP(A1189,Cleaned_Hospital_Details!A:A,Cleaned_Hospital_Details!B:B)</f>
        <v>0</v>
      </c>
      <c r="O1189" s="49">
        <f>_xlfn.XLOOKUP($A1189,Cleaned_Hospital_Details!$A:$A,Cleaned_Hospital_Details!C:C)</f>
        <v>9504.31</v>
      </c>
      <c r="P1189" s="8" t="str">
        <f>_xlfn.XLOOKUP($A1189,Cleaned_Hospital_Details!$A:$A,Cleaned_Hospital_Details!D:D)</f>
        <v>Tier - 3</v>
      </c>
      <c r="Q1189" s="8" t="str">
        <f>_xlfn.XLOOKUP($A1189,Cleaned_Hospital_Details!$A:$A,Cleaned_Hospital_Details!E:E)</f>
        <v>Tier - 2</v>
      </c>
      <c r="R1189" s="8" t="str">
        <f>_xlfn.XLOOKUP($A1189,Cleaned_Hospital_Details!$A:$A,Cleaned_Hospital_Details!F:F)</f>
        <v>R1013</v>
      </c>
      <c r="S1189" s="15">
        <f>_xlfn.XLOOKUP($A1189,Cleaned_Hospital_Details!$A:$A,Cleaned_Hospital_Details!G:G)</f>
        <v>25439</v>
      </c>
      <c r="T1189" s="8">
        <f>_xlfn.XLOOKUP($A1189,Cleaned_Hospital_Details!$A:$A,Cleaned_Hospital_Details!H:H)</f>
        <v>53</v>
      </c>
      <c r="U1189" s="8" t="str">
        <f>_xlfn.XLOOKUP($A1189,Cleaned_Hospital_Details!$A:$A,Cleaned_Hospital_Details!I:I)</f>
        <v>Adult</v>
      </c>
      <c r="V1189" t="str">
        <f t="shared" si="18"/>
        <v>Jacob Jackson</v>
      </c>
    </row>
    <row r="1190" spans="1:22" ht="15.6" x14ac:dyDescent="0.3">
      <c r="A1190" s="10" t="s">
        <v>1226</v>
      </c>
      <c r="B1190" s="8" t="str">
        <f>VLOOKUP(A1190,Cleaned_Customer_Names!A1189:D3524,2,0)</f>
        <v>Mr.</v>
      </c>
      <c r="C1190" s="8" t="str">
        <f>VLOOKUP(A1190,Cleaned_Customer_Names!A1189:D3524,3,0)</f>
        <v>Daniel</v>
      </c>
      <c r="D1190" s="8" t="str">
        <f>VLOOKUP($A1190,Cleaned_Customer_Names!$A1189:$D3524,4,0)</f>
        <v>Evans</v>
      </c>
      <c r="E1190" s="22">
        <f>VLOOKUP($A1190,Cleaned_Medical_Exam!$A1189:$J3524,2,0)</f>
        <v>24.795000000000002</v>
      </c>
      <c r="F1190" s="24">
        <f>VLOOKUP($A1190,Cleaned_Medical_Exam!$A1189:$J3524,3,0)</f>
        <v>6.05</v>
      </c>
      <c r="G1190" s="20" t="str">
        <f>VLOOKUP($A1190,Cleaned_Medical_Exam!$A1189:$J3524,4,0)</f>
        <v>Yes</v>
      </c>
      <c r="H1190" s="20" t="str">
        <f>VLOOKUP($A1190,Cleaned_Medical_Exam!$A1189:$J3524,5,0)</f>
        <v>No</v>
      </c>
      <c r="I1190" s="20" t="str">
        <f>VLOOKUP($A1190,Cleaned_Medical_Exam!$A1189:$J3524,6,0)</f>
        <v>No</v>
      </c>
      <c r="J1190" s="48">
        <f>VLOOKUP($A1190,Cleaned_Medical_Exam!$A1189:$J3524,7,0)</f>
        <v>0</v>
      </c>
      <c r="K1190" s="8" t="str">
        <f>VLOOKUP($A1190,Cleaned_Medical_Exam!$A1189:$J3524,8,0)</f>
        <v>No</v>
      </c>
      <c r="L1190" s="20" t="str">
        <f>VLOOKUP($A1190,Cleaned_Medical_Exam!$A1189:$J3524,9,0)</f>
        <v>Healthy Weight</v>
      </c>
      <c r="M1190" s="20" t="str">
        <f>VLOOKUP($A1190,Cleaned_Medical_Exam!$A1189:$J3524,10,0)</f>
        <v>Prediabetes</v>
      </c>
      <c r="N1190" s="48">
        <f>_xlfn.XLOOKUP(A1190,Cleaned_Hospital_Details!A:A,Cleaned_Hospital_Details!B:B)</f>
        <v>3</v>
      </c>
      <c r="O1190" s="49">
        <f>_xlfn.XLOOKUP($A1190,Cleaned_Hospital_Details!$A:$A,Cleaned_Hospital_Details!C:C)</f>
        <v>9500.57</v>
      </c>
      <c r="P1190" s="8" t="str">
        <f>_xlfn.XLOOKUP($A1190,Cleaned_Hospital_Details!$A:$A,Cleaned_Hospital_Details!D:D)</f>
        <v>Tier - 2</v>
      </c>
      <c r="Q1190" s="8" t="str">
        <f>_xlfn.XLOOKUP($A1190,Cleaned_Hospital_Details!$A:$A,Cleaned_Hospital_Details!E:E)</f>
        <v>Tier - 3</v>
      </c>
      <c r="R1190" s="8" t="str">
        <f>_xlfn.XLOOKUP($A1190,Cleaned_Hospital_Details!$A:$A,Cleaned_Hospital_Details!F:F)</f>
        <v>R1017</v>
      </c>
      <c r="S1190" s="15">
        <f>_xlfn.XLOOKUP($A1190,Cleaned_Hospital_Details!$A:$A,Cleaned_Hospital_Details!G:G)</f>
        <v>28092</v>
      </c>
      <c r="T1190" s="8">
        <f>_xlfn.XLOOKUP($A1190,Cleaned_Hospital_Details!$A:$A,Cleaned_Hospital_Details!H:H)</f>
        <v>46</v>
      </c>
      <c r="U1190" s="8" t="str">
        <f>_xlfn.XLOOKUP($A1190,Cleaned_Hospital_Details!$A:$A,Cleaned_Hospital_Details!I:I)</f>
        <v>Adult</v>
      </c>
      <c r="V1190" t="str">
        <f t="shared" si="18"/>
        <v>Daniel Evans</v>
      </c>
    </row>
    <row r="1191" spans="1:22" ht="15.6" x14ac:dyDescent="0.3">
      <c r="A1191" s="10" t="s">
        <v>1227</v>
      </c>
      <c r="B1191" s="8" t="str">
        <f>VLOOKUP(A1191,Cleaned_Customer_Names!A1190:D3525,2,0)</f>
        <v>Mr.</v>
      </c>
      <c r="C1191" s="8" t="str">
        <f>VLOOKUP(A1191,Cleaned_Customer_Names!A1190:D3525,3,0)</f>
        <v>Marc</v>
      </c>
      <c r="D1191" s="8" t="str">
        <f>VLOOKUP($A1191,Cleaned_Customer_Names!$A1190:$D3525,4,0)</f>
        <v>Samland</v>
      </c>
      <c r="E1191" s="22">
        <f>VLOOKUP($A1191,Cleaned_Medical_Exam!$A1190:$J3525,2,0)</f>
        <v>29.48</v>
      </c>
      <c r="F1191" s="24">
        <f>VLOOKUP($A1191,Cleaned_Medical_Exam!$A1190:$J3525,3,0)</f>
        <v>5.63</v>
      </c>
      <c r="G1191" s="20" t="str">
        <f>VLOOKUP($A1191,Cleaned_Medical_Exam!$A1190:$J3525,4,0)</f>
        <v>Yes</v>
      </c>
      <c r="H1191" s="20" t="str">
        <f>VLOOKUP($A1191,Cleaned_Medical_Exam!$A1190:$J3525,5,0)</f>
        <v>No</v>
      </c>
      <c r="I1191" s="20" t="str">
        <f>VLOOKUP($A1191,Cleaned_Medical_Exam!$A1190:$J3525,6,0)</f>
        <v>Yes</v>
      </c>
      <c r="J1191" s="48">
        <f>VLOOKUP($A1191,Cleaned_Medical_Exam!$A1190:$J3525,7,0)</f>
        <v>1</v>
      </c>
      <c r="K1191" s="8" t="str">
        <f>VLOOKUP($A1191,Cleaned_Medical_Exam!$A1190:$J3525,8,0)</f>
        <v>No</v>
      </c>
      <c r="L1191" s="20" t="str">
        <f>VLOOKUP($A1191,Cleaned_Medical_Exam!$A1190:$J3525,9,0)</f>
        <v>Overweight</v>
      </c>
      <c r="M1191" s="20" t="str">
        <f>VLOOKUP($A1191,Cleaned_Medical_Exam!$A1190:$J3525,10,0)</f>
        <v>Normal</v>
      </c>
      <c r="N1191" s="48">
        <f>_xlfn.XLOOKUP(A1191,Cleaned_Hospital_Details!A:A,Cleaned_Hospital_Details!B:B)</f>
        <v>0</v>
      </c>
      <c r="O1191" s="49">
        <f>_xlfn.XLOOKUP($A1191,Cleaned_Hospital_Details!$A:$A,Cleaned_Hospital_Details!C:C)</f>
        <v>9487.64</v>
      </c>
      <c r="P1191" s="8" t="str">
        <f>_xlfn.XLOOKUP($A1191,Cleaned_Hospital_Details!$A:$A,Cleaned_Hospital_Details!D:D)</f>
        <v>Tier - 2</v>
      </c>
      <c r="Q1191" s="8" t="str">
        <f>_xlfn.XLOOKUP($A1191,Cleaned_Hospital_Details!$A:$A,Cleaned_Hospital_Details!E:E)</f>
        <v>Tier - 2</v>
      </c>
      <c r="R1191" s="8" t="str">
        <f>_xlfn.XLOOKUP($A1191,Cleaned_Hospital_Details!$A:$A,Cleaned_Hospital_Details!F:F)</f>
        <v>R1013</v>
      </c>
      <c r="S1191" s="15">
        <f>_xlfn.XLOOKUP($A1191,Cleaned_Hospital_Details!$A:$A,Cleaned_Hospital_Details!G:G)</f>
        <v>25358</v>
      </c>
      <c r="T1191" s="8">
        <f>_xlfn.XLOOKUP($A1191,Cleaned_Hospital_Details!$A:$A,Cleaned_Hospital_Details!H:H)</f>
        <v>54</v>
      </c>
      <c r="U1191" s="8" t="str">
        <f>_xlfn.XLOOKUP($A1191,Cleaned_Hospital_Details!$A:$A,Cleaned_Hospital_Details!I:I)</f>
        <v>Adult</v>
      </c>
      <c r="V1191" t="str">
        <f t="shared" si="18"/>
        <v>Marc Samland</v>
      </c>
    </row>
    <row r="1192" spans="1:22" ht="15.6" x14ac:dyDescent="0.3">
      <c r="A1192" s="10" t="s">
        <v>1228</v>
      </c>
      <c r="B1192" s="8" t="str">
        <f>VLOOKUP(A1192,Cleaned_Customer_Names!A1191:D3526,2,0)</f>
        <v>Mr.</v>
      </c>
      <c r="C1192" s="8" t="str">
        <f>VLOOKUP(A1192,Cleaned_Customer_Names!A1191:D3526,3,0)</f>
        <v>Mark</v>
      </c>
      <c r="D1192" s="8" t="str">
        <f>VLOOKUP($A1192,Cleaned_Customer_Names!$A1191:$D3526,4,0)</f>
        <v>Shapiro</v>
      </c>
      <c r="E1192" s="22">
        <f>VLOOKUP($A1192,Cleaned_Medical_Exam!$A1191:$J3526,2,0)</f>
        <v>28.09</v>
      </c>
      <c r="F1192" s="24">
        <f>VLOOKUP($A1192,Cleaned_Medical_Exam!$A1191:$J3526,3,0)</f>
        <v>6.06</v>
      </c>
      <c r="G1192" s="20" t="str">
        <f>VLOOKUP($A1192,Cleaned_Medical_Exam!$A1191:$J3526,4,0)</f>
        <v>No</v>
      </c>
      <c r="H1192" s="20" t="str">
        <f>VLOOKUP($A1192,Cleaned_Medical_Exam!$A1191:$J3526,5,0)</f>
        <v>No</v>
      </c>
      <c r="I1192" s="20" t="str">
        <f>VLOOKUP($A1192,Cleaned_Medical_Exam!$A1191:$J3526,6,0)</f>
        <v>Yes</v>
      </c>
      <c r="J1192" s="48">
        <f>VLOOKUP($A1192,Cleaned_Medical_Exam!$A1191:$J3526,7,0)</f>
        <v>1</v>
      </c>
      <c r="K1192" s="8" t="str">
        <f>VLOOKUP($A1192,Cleaned_Medical_Exam!$A1191:$J3526,8,0)</f>
        <v>No</v>
      </c>
      <c r="L1192" s="20" t="str">
        <f>VLOOKUP($A1192,Cleaned_Medical_Exam!$A1191:$J3526,9,0)</f>
        <v>Overweight</v>
      </c>
      <c r="M1192" s="20" t="str">
        <f>VLOOKUP($A1192,Cleaned_Medical_Exam!$A1191:$J3526,10,0)</f>
        <v>Prediabetes</v>
      </c>
      <c r="N1192" s="48">
        <f>_xlfn.XLOOKUP(A1192,Cleaned_Hospital_Details!A:A,Cleaned_Hospital_Details!B:B)</f>
        <v>2</v>
      </c>
      <c r="O1192" s="49">
        <f>_xlfn.XLOOKUP($A1192,Cleaned_Hospital_Details!$A:$A,Cleaned_Hospital_Details!C:C)</f>
        <v>9453.92</v>
      </c>
      <c r="P1192" s="8" t="str">
        <f>_xlfn.XLOOKUP($A1192,Cleaned_Hospital_Details!$A:$A,Cleaned_Hospital_Details!D:D)</f>
        <v>Tier - 2</v>
      </c>
      <c r="Q1192" s="8" t="str">
        <f>_xlfn.XLOOKUP($A1192,Cleaned_Hospital_Details!$A:$A,Cleaned_Hospital_Details!E:E)</f>
        <v>Tier - 2</v>
      </c>
      <c r="R1192" s="8" t="str">
        <f>_xlfn.XLOOKUP($A1192,Cleaned_Hospital_Details!$A:$A,Cleaned_Hospital_Details!F:F)</f>
        <v>R1021</v>
      </c>
      <c r="S1192" s="15">
        <f>_xlfn.XLOOKUP($A1192,Cleaned_Hospital_Details!$A:$A,Cleaned_Hospital_Details!G:G)</f>
        <v>29053</v>
      </c>
      <c r="T1192" s="8">
        <f>_xlfn.XLOOKUP($A1192,Cleaned_Hospital_Details!$A:$A,Cleaned_Hospital_Details!H:H)</f>
        <v>43</v>
      </c>
      <c r="U1192" s="8" t="str">
        <f>_xlfn.XLOOKUP($A1192,Cleaned_Hospital_Details!$A:$A,Cleaned_Hospital_Details!I:I)</f>
        <v>Adult</v>
      </c>
      <c r="V1192" t="str">
        <f t="shared" si="18"/>
        <v>Mark Shapiro</v>
      </c>
    </row>
    <row r="1193" spans="1:22" ht="15.6" x14ac:dyDescent="0.3">
      <c r="A1193" s="10" t="s">
        <v>1229</v>
      </c>
      <c r="B1193" s="8" t="str">
        <f>VLOOKUP(A1193,Cleaned_Customer_Names!A1192:D3527,2,0)</f>
        <v>Mr.</v>
      </c>
      <c r="C1193" s="8" t="str">
        <f>VLOOKUP(A1193,Cleaned_Customer_Names!A1192:D3527,3,0)</f>
        <v>Dan</v>
      </c>
      <c r="D1193" s="8" t="str">
        <f>VLOOKUP($A1193,Cleaned_Customer_Names!$A1192:$D3527,4,0)</f>
        <v>Snitzer</v>
      </c>
      <c r="E1193" s="22">
        <f>VLOOKUP($A1193,Cleaned_Medical_Exam!$A1192:$J3527,2,0)</f>
        <v>32.729999999999997</v>
      </c>
      <c r="F1193" s="24">
        <f>VLOOKUP($A1193,Cleaned_Medical_Exam!$A1192:$J3527,3,0)</f>
        <v>5.19</v>
      </c>
      <c r="G1193" s="20" t="str">
        <f>VLOOKUP($A1193,Cleaned_Medical_Exam!$A1192:$J3527,4,0)</f>
        <v>No</v>
      </c>
      <c r="H1193" s="20" t="str">
        <f>VLOOKUP($A1193,Cleaned_Medical_Exam!$A1192:$J3527,5,0)</f>
        <v>No</v>
      </c>
      <c r="I1193" s="20" t="str">
        <f>VLOOKUP($A1193,Cleaned_Medical_Exam!$A1192:$J3527,6,0)</f>
        <v>No</v>
      </c>
      <c r="J1193" s="48">
        <f>VLOOKUP($A1193,Cleaned_Medical_Exam!$A1192:$J3527,7,0)</f>
        <v>1</v>
      </c>
      <c r="K1193" s="8" t="str">
        <f>VLOOKUP($A1193,Cleaned_Medical_Exam!$A1192:$J3527,8,0)</f>
        <v>No</v>
      </c>
      <c r="L1193" s="20" t="str">
        <f>VLOOKUP($A1193,Cleaned_Medical_Exam!$A1192:$J3527,9,0)</f>
        <v>Obesity</v>
      </c>
      <c r="M1193" s="20" t="str">
        <f>VLOOKUP($A1193,Cleaned_Medical_Exam!$A1192:$J3527,10,0)</f>
        <v>Normal</v>
      </c>
      <c r="N1193" s="48">
        <f>_xlfn.XLOOKUP(A1193,Cleaned_Hospital_Details!A:A,Cleaned_Hospital_Details!B:B)</f>
        <v>3</v>
      </c>
      <c r="O1193" s="49">
        <f>_xlfn.XLOOKUP($A1193,Cleaned_Hospital_Details!$A:$A,Cleaned_Hospital_Details!C:C)</f>
        <v>9448.42</v>
      </c>
      <c r="P1193" s="8" t="str">
        <f>_xlfn.XLOOKUP($A1193,Cleaned_Hospital_Details!$A:$A,Cleaned_Hospital_Details!D:D)</f>
        <v>Tier - 2</v>
      </c>
      <c r="Q1193" s="8" t="str">
        <f>_xlfn.XLOOKUP($A1193,Cleaned_Hospital_Details!$A:$A,Cleaned_Hospital_Details!E:E)</f>
        <v>Tier - 3</v>
      </c>
      <c r="R1193" s="8" t="str">
        <f>_xlfn.XLOOKUP($A1193,Cleaned_Hospital_Details!$A:$A,Cleaned_Hospital_Details!F:F)</f>
        <v>R1021</v>
      </c>
      <c r="S1193" s="15">
        <f>_xlfn.XLOOKUP($A1193,Cleaned_Hospital_Details!$A:$A,Cleaned_Hospital_Details!G:G)</f>
        <v>32095</v>
      </c>
      <c r="T1193" s="8">
        <f>_xlfn.XLOOKUP($A1193,Cleaned_Hospital_Details!$A:$A,Cleaned_Hospital_Details!H:H)</f>
        <v>35</v>
      </c>
      <c r="U1193" s="8" t="str">
        <f>_xlfn.XLOOKUP($A1193,Cleaned_Hospital_Details!$A:$A,Cleaned_Hospital_Details!I:I)</f>
        <v>Adult</v>
      </c>
      <c r="V1193" t="str">
        <f t="shared" si="18"/>
        <v>Dan Snitzer</v>
      </c>
    </row>
    <row r="1194" spans="1:22" ht="15.6" x14ac:dyDescent="0.3">
      <c r="A1194" s="10" t="s">
        <v>1230</v>
      </c>
      <c r="B1194" s="8" t="str">
        <f>VLOOKUP(A1194,Cleaned_Customer_Names!A1193:D3528,2,0)</f>
        <v>Ms.</v>
      </c>
      <c r="C1194" s="8" t="str">
        <f>VLOOKUP(A1194,Cleaned_Customer_Names!A1193:D3528,3,0)</f>
        <v>Gabriela</v>
      </c>
      <c r="D1194" s="8" t="str">
        <f>VLOOKUP($A1194,Cleaned_Customer_Names!$A1193:$D3528,4,0)</f>
        <v>Herra</v>
      </c>
      <c r="E1194" s="22">
        <f>VLOOKUP($A1194,Cleaned_Medical_Exam!$A1193:$J3528,2,0)</f>
        <v>27.36</v>
      </c>
      <c r="F1194" s="24">
        <f>VLOOKUP($A1194,Cleaned_Medical_Exam!$A1193:$J3528,3,0)</f>
        <v>8.9600000000000009</v>
      </c>
      <c r="G1194" s="20" t="str">
        <f>VLOOKUP($A1194,Cleaned_Medical_Exam!$A1193:$J3528,4,0)</f>
        <v>No</v>
      </c>
      <c r="H1194" s="20" t="str">
        <f>VLOOKUP($A1194,Cleaned_Medical_Exam!$A1193:$J3528,5,0)</f>
        <v>No</v>
      </c>
      <c r="I1194" s="20" t="str">
        <f>VLOOKUP($A1194,Cleaned_Medical_Exam!$A1193:$J3528,6,0)</f>
        <v>No</v>
      </c>
      <c r="J1194" s="48">
        <f>VLOOKUP($A1194,Cleaned_Medical_Exam!$A1193:$J3528,7,0)</f>
        <v>0</v>
      </c>
      <c r="K1194" s="8" t="str">
        <f>VLOOKUP($A1194,Cleaned_Medical_Exam!$A1193:$J3528,8,0)</f>
        <v>No</v>
      </c>
      <c r="L1194" s="20" t="str">
        <f>VLOOKUP($A1194,Cleaned_Medical_Exam!$A1193:$J3528,9,0)</f>
        <v>Overweight</v>
      </c>
      <c r="M1194" s="20" t="str">
        <f>VLOOKUP($A1194,Cleaned_Medical_Exam!$A1193:$J3528,10,0)</f>
        <v>Diabetes</v>
      </c>
      <c r="N1194" s="48">
        <f>_xlfn.XLOOKUP(A1194,Cleaned_Hospital_Details!A:A,Cleaned_Hospital_Details!B:B)</f>
        <v>1</v>
      </c>
      <c r="O1194" s="49">
        <f>_xlfn.XLOOKUP($A1194,Cleaned_Hospital_Details!$A:$A,Cleaned_Hospital_Details!C:C)</f>
        <v>9447.3799999999992</v>
      </c>
      <c r="P1194" s="8" t="str">
        <f>_xlfn.XLOOKUP($A1194,Cleaned_Hospital_Details!$A:$A,Cleaned_Hospital_Details!D:D)</f>
        <v>Tier - 2</v>
      </c>
      <c r="Q1194" s="8" t="str">
        <f>_xlfn.XLOOKUP($A1194,Cleaned_Hospital_Details!$A:$A,Cleaned_Hospital_Details!E:E)</f>
        <v>Tier - 3</v>
      </c>
      <c r="R1194" s="8" t="str">
        <f>_xlfn.XLOOKUP($A1194,Cleaned_Hospital_Details!$A:$A,Cleaned_Hospital_Details!F:F)</f>
        <v>R1024</v>
      </c>
      <c r="S1194" s="15">
        <f>_xlfn.XLOOKUP($A1194,Cleaned_Hospital_Details!$A:$A,Cleaned_Hospital_Details!G:G)</f>
        <v>27188</v>
      </c>
      <c r="T1194" s="8">
        <f>_xlfn.XLOOKUP($A1194,Cleaned_Hospital_Details!$A:$A,Cleaned_Hospital_Details!H:H)</f>
        <v>49</v>
      </c>
      <c r="U1194" s="8" t="str">
        <f>_xlfn.XLOOKUP($A1194,Cleaned_Hospital_Details!$A:$A,Cleaned_Hospital_Details!I:I)</f>
        <v>Adult</v>
      </c>
      <c r="V1194" t="str">
        <f t="shared" si="18"/>
        <v>Gabriela Herra</v>
      </c>
    </row>
    <row r="1195" spans="1:22" ht="15.6" x14ac:dyDescent="0.3">
      <c r="A1195" s="10" t="s">
        <v>1231</v>
      </c>
      <c r="B1195" s="8" t="str">
        <f>VLOOKUP(A1195,Cleaned_Customer_Names!A1194:D3529,2,0)</f>
        <v>Ms.</v>
      </c>
      <c r="C1195" s="8" t="str">
        <f>VLOOKUP(A1195,Cleaned_Customer_Names!A1194:D3529,3,0)</f>
        <v>Amanda</v>
      </c>
      <c r="D1195" s="8" t="str">
        <f>VLOOKUP($A1195,Cleaned_Customer_Names!$A1194:$D3529,4,0)</f>
        <v>Watters</v>
      </c>
      <c r="E1195" s="22">
        <f>VLOOKUP($A1195,Cleaned_Medical_Exam!$A1194:$J3529,2,0)</f>
        <v>27.265000000000001</v>
      </c>
      <c r="F1195" s="24">
        <f>VLOOKUP($A1195,Cleaned_Medical_Exam!$A1194:$J3529,3,0)</f>
        <v>11.39</v>
      </c>
      <c r="G1195" s="20" t="str">
        <f>VLOOKUP($A1195,Cleaned_Medical_Exam!$A1194:$J3529,4,0)</f>
        <v>No</v>
      </c>
      <c r="H1195" s="20" t="str">
        <f>VLOOKUP($A1195,Cleaned_Medical_Exam!$A1194:$J3529,5,0)</f>
        <v>No</v>
      </c>
      <c r="I1195" s="20" t="str">
        <f>VLOOKUP($A1195,Cleaned_Medical_Exam!$A1194:$J3529,6,0)</f>
        <v>No</v>
      </c>
      <c r="J1195" s="48">
        <f>VLOOKUP($A1195,Cleaned_Medical_Exam!$A1194:$J3529,7,0)</f>
        <v>0</v>
      </c>
      <c r="K1195" s="8" t="str">
        <f>VLOOKUP($A1195,Cleaned_Medical_Exam!$A1194:$J3529,8,0)</f>
        <v>No</v>
      </c>
      <c r="L1195" s="20" t="str">
        <f>VLOOKUP($A1195,Cleaned_Medical_Exam!$A1194:$J3529,9,0)</f>
        <v>Overweight</v>
      </c>
      <c r="M1195" s="20" t="str">
        <f>VLOOKUP($A1195,Cleaned_Medical_Exam!$A1194:$J3529,10,0)</f>
        <v>Diabetes</v>
      </c>
      <c r="N1195" s="48">
        <f>_xlfn.XLOOKUP(A1195,Cleaned_Hospital_Details!A:A,Cleaned_Hospital_Details!B:B)</f>
        <v>1</v>
      </c>
      <c r="O1195" s="49">
        <f>_xlfn.XLOOKUP($A1195,Cleaned_Hospital_Details!$A:$A,Cleaned_Hospital_Details!C:C)</f>
        <v>9447.25</v>
      </c>
      <c r="P1195" s="8" t="str">
        <f>_xlfn.XLOOKUP($A1195,Cleaned_Hospital_Details!$A:$A,Cleaned_Hospital_Details!D:D)</f>
        <v>Tier - 2</v>
      </c>
      <c r="Q1195" s="8" t="str">
        <f>_xlfn.XLOOKUP($A1195,Cleaned_Hospital_Details!$A:$A,Cleaned_Hospital_Details!E:E)</f>
        <v>Tier - 1</v>
      </c>
      <c r="R1195" s="8" t="str">
        <f>_xlfn.XLOOKUP($A1195,Cleaned_Hospital_Details!$A:$A,Cleaned_Hospital_Details!F:F)</f>
        <v>R1024</v>
      </c>
      <c r="S1195" s="15">
        <f>_xlfn.XLOOKUP($A1195,Cleaned_Hospital_Details!$A:$A,Cleaned_Hospital_Details!G:G)</f>
        <v>27360</v>
      </c>
      <c r="T1195" s="8">
        <f>_xlfn.XLOOKUP($A1195,Cleaned_Hospital_Details!$A:$A,Cleaned_Hospital_Details!H:H)</f>
        <v>48</v>
      </c>
      <c r="U1195" s="8" t="str">
        <f>_xlfn.XLOOKUP($A1195,Cleaned_Hospital_Details!$A:$A,Cleaned_Hospital_Details!I:I)</f>
        <v>Adult</v>
      </c>
      <c r="V1195" t="str">
        <f t="shared" si="18"/>
        <v>Amanda Watters</v>
      </c>
    </row>
    <row r="1196" spans="1:22" ht="15.6" x14ac:dyDescent="0.3">
      <c r="A1196" s="10" t="s">
        <v>1232</v>
      </c>
      <c r="B1196" s="8" t="str">
        <f>VLOOKUP(A1196,Cleaned_Customer_Names!A1195:D3530,2,0)</f>
        <v>Ms.</v>
      </c>
      <c r="C1196" s="8" t="str">
        <f>VLOOKUP(A1196,Cleaned_Customer_Names!A1195:D3530,3,0)</f>
        <v>Dara</v>
      </c>
      <c r="D1196" s="8" t="str">
        <f>VLOOKUP($A1196,Cleaned_Customer_Names!$A1195:$D3530,4,0)</f>
        <v>Steele-Belkin</v>
      </c>
      <c r="E1196" s="22">
        <f>VLOOKUP($A1196,Cleaned_Medical_Exam!$A1195:$J3530,2,0)</f>
        <v>48.07</v>
      </c>
      <c r="F1196" s="24">
        <f>VLOOKUP($A1196,Cleaned_Medical_Exam!$A1195:$J3530,3,0)</f>
        <v>4.0599999999999996</v>
      </c>
      <c r="G1196" s="20" t="str">
        <f>VLOOKUP($A1196,Cleaned_Medical_Exam!$A1195:$J3530,4,0)</f>
        <v>Yes</v>
      </c>
      <c r="H1196" s="20" t="str">
        <f>VLOOKUP($A1196,Cleaned_Medical_Exam!$A1195:$J3530,5,0)</f>
        <v>No</v>
      </c>
      <c r="I1196" s="20" t="str">
        <f>VLOOKUP($A1196,Cleaned_Medical_Exam!$A1195:$J3530,6,0)</f>
        <v>No</v>
      </c>
      <c r="J1196" s="48">
        <f>VLOOKUP($A1196,Cleaned_Medical_Exam!$A1195:$J3530,7,0)</f>
        <v>0</v>
      </c>
      <c r="K1196" s="8" t="str">
        <f>VLOOKUP($A1196,Cleaned_Medical_Exam!$A1195:$J3530,8,0)</f>
        <v>No</v>
      </c>
      <c r="L1196" s="20" t="str">
        <f>VLOOKUP($A1196,Cleaned_Medical_Exam!$A1195:$J3530,9,0)</f>
        <v>Obesity</v>
      </c>
      <c r="M1196" s="20" t="str">
        <f>VLOOKUP($A1196,Cleaned_Medical_Exam!$A1195:$J3530,10,0)</f>
        <v>Normal</v>
      </c>
      <c r="N1196" s="48">
        <f>_xlfn.XLOOKUP(A1196,Cleaned_Hospital_Details!A:A,Cleaned_Hospital_Details!B:B)</f>
        <v>2</v>
      </c>
      <c r="O1196" s="49">
        <f>_xlfn.XLOOKUP($A1196,Cleaned_Hospital_Details!$A:$A,Cleaned_Hospital_Details!C:C)</f>
        <v>9432.93</v>
      </c>
      <c r="P1196" s="8" t="str">
        <f>_xlfn.XLOOKUP($A1196,Cleaned_Hospital_Details!$A:$A,Cleaned_Hospital_Details!D:D)</f>
        <v>Tier - 2</v>
      </c>
      <c r="Q1196" s="8" t="str">
        <f>_xlfn.XLOOKUP($A1196,Cleaned_Hospital_Details!$A:$A,Cleaned_Hospital_Details!E:E)</f>
        <v>Tier - 1</v>
      </c>
      <c r="R1196" s="8" t="str">
        <f>_xlfn.XLOOKUP($A1196,Cleaned_Hospital_Details!$A:$A,Cleaned_Hospital_Details!F:F)</f>
        <v>R1024</v>
      </c>
      <c r="S1196" s="15">
        <f>_xlfn.XLOOKUP($A1196,Cleaned_Hospital_Details!$A:$A,Cleaned_Hospital_Details!G:G)</f>
        <v>28067</v>
      </c>
      <c r="T1196" s="8">
        <f>_xlfn.XLOOKUP($A1196,Cleaned_Hospital_Details!$A:$A,Cleaned_Hospital_Details!H:H)</f>
        <v>46</v>
      </c>
      <c r="U1196" s="8" t="str">
        <f>_xlfn.XLOOKUP($A1196,Cleaned_Hospital_Details!$A:$A,Cleaned_Hospital_Details!I:I)</f>
        <v>Adult</v>
      </c>
      <c r="V1196" t="str">
        <f t="shared" si="18"/>
        <v>Dara Steele-Belkin</v>
      </c>
    </row>
    <row r="1197" spans="1:22" ht="15.6" x14ac:dyDescent="0.3">
      <c r="A1197" s="10" t="s">
        <v>1233</v>
      </c>
      <c r="B1197" s="8" t="str">
        <f>VLOOKUP(A1197,Cleaned_Customer_Names!A1196:D3531,2,0)</f>
        <v>Ms.</v>
      </c>
      <c r="C1197" s="8" t="str">
        <f>VLOOKUP(A1197,Cleaned_Customer_Names!A1196:D3531,3,0)</f>
        <v>Rachelle</v>
      </c>
      <c r="D1197" s="8" t="str">
        <f>VLOOKUP($A1197,Cleaned_Customer_Names!$A1196:$D3531,4,0)</f>
        <v>Christensen</v>
      </c>
      <c r="E1197" s="22">
        <f>VLOOKUP($A1197,Cleaned_Medical_Exam!$A1196:$J3531,2,0)</f>
        <v>30.8</v>
      </c>
      <c r="F1197" s="24">
        <f>VLOOKUP($A1197,Cleaned_Medical_Exam!$A1196:$J3531,3,0)</f>
        <v>5.23</v>
      </c>
      <c r="G1197" s="20" t="str">
        <f>VLOOKUP($A1197,Cleaned_Medical_Exam!$A1196:$J3531,4,0)</f>
        <v>Yes</v>
      </c>
      <c r="H1197" s="20" t="str">
        <f>VLOOKUP($A1197,Cleaned_Medical_Exam!$A1196:$J3531,5,0)</f>
        <v>No</v>
      </c>
      <c r="I1197" s="20" t="str">
        <f>VLOOKUP($A1197,Cleaned_Medical_Exam!$A1196:$J3531,6,0)</f>
        <v>No</v>
      </c>
      <c r="J1197" s="48">
        <f>VLOOKUP($A1197,Cleaned_Medical_Exam!$A1196:$J3531,7,0)</f>
        <v>0</v>
      </c>
      <c r="K1197" s="8" t="str">
        <f>VLOOKUP($A1197,Cleaned_Medical_Exam!$A1196:$J3531,8,0)</f>
        <v>No</v>
      </c>
      <c r="L1197" s="20" t="str">
        <f>VLOOKUP($A1197,Cleaned_Medical_Exam!$A1196:$J3531,9,0)</f>
        <v>Obesity</v>
      </c>
      <c r="M1197" s="20" t="str">
        <f>VLOOKUP($A1197,Cleaned_Medical_Exam!$A1196:$J3531,10,0)</f>
        <v>Normal</v>
      </c>
      <c r="N1197" s="48">
        <f>_xlfn.XLOOKUP(A1197,Cleaned_Hospital_Details!A:A,Cleaned_Hospital_Details!B:B)</f>
        <v>3</v>
      </c>
      <c r="O1197" s="49">
        <f>_xlfn.XLOOKUP($A1197,Cleaned_Hospital_Details!$A:$A,Cleaned_Hospital_Details!C:C)</f>
        <v>9414.92</v>
      </c>
      <c r="P1197" s="8" t="str">
        <f>_xlfn.XLOOKUP($A1197,Cleaned_Hospital_Details!$A:$A,Cleaned_Hospital_Details!D:D)</f>
        <v>Tier - 2</v>
      </c>
      <c r="Q1197" s="8" t="str">
        <f>_xlfn.XLOOKUP($A1197,Cleaned_Hospital_Details!$A:$A,Cleaned_Hospital_Details!E:E)</f>
        <v>Tier - 2</v>
      </c>
      <c r="R1197" s="8" t="str">
        <f>_xlfn.XLOOKUP($A1197,Cleaned_Hospital_Details!$A:$A,Cleaned_Hospital_Details!F:F)</f>
        <v>R1011</v>
      </c>
      <c r="S1197" s="15">
        <f>_xlfn.XLOOKUP($A1197,Cleaned_Hospital_Details!$A:$A,Cleaned_Hospital_Details!G:G)</f>
        <v>28063</v>
      </c>
      <c r="T1197" s="8">
        <f>_xlfn.XLOOKUP($A1197,Cleaned_Hospital_Details!$A:$A,Cleaned_Hospital_Details!H:H)</f>
        <v>46</v>
      </c>
      <c r="U1197" s="8" t="str">
        <f>_xlfn.XLOOKUP($A1197,Cleaned_Hospital_Details!$A:$A,Cleaned_Hospital_Details!I:I)</f>
        <v>Adult</v>
      </c>
      <c r="V1197" t="str">
        <f t="shared" si="18"/>
        <v>Rachelle Christensen</v>
      </c>
    </row>
    <row r="1198" spans="1:22" ht="15.6" x14ac:dyDescent="0.3">
      <c r="A1198" s="10" t="s">
        <v>1234</v>
      </c>
      <c r="B1198" s="8" t="str">
        <f>VLOOKUP(A1198,Cleaned_Customer_Names!A1197:D3532,2,0)</f>
        <v>Ms.</v>
      </c>
      <c r="C1198" s="8" t="str">
        <f>VLOOKUP(A1198,Cleaned_Customer_Names!A1197:D3532,3,0)</f>
        <v>Brenda</v>
      </c>
      <c r="D1198" s="8" t="str">
        <f>VLOOKUP($A1198,Cleaned_Customer_Names!$A1197:$D3532,4,0)</f>
        <v>Hodge</v>
      </c>
      <c r="E1198" s="22">
        <f>VLOOKUP($A1198,Cleaned_Medical_Exam!$A1197:$J3532,2,0)</f>
        <v>32.299999999999997</v>
      </c>
      <c r="F1198" s="24">
        <f>VLOOKUP($A1198,Cleaned_Medical_Exam!$A1197:$J3532,3,0)</f>
        <v>5.05</v>
      </c>
      <c r="G1198" s="20" t="str">
        <f>VLOOKUP($A1198,Cleaned_Medical_Exam!$A1197:$J3532,4,0)</f>
        <v>Yes</v>
      </c>
      <c r="H1198" s="20" t="str">
        <f>VLOOKUP($A1198,Cleaned_Medical_Exam!$A1197:$J3532,5,0)</f>
        <v>No</v>
      </c>
      <c r="I1198" s="20" t="str">
        <f>VLOOKUP($A1198,Cleaned_Medical_Exam!$A1197:$J3532,6,0)</f>
        <v>No</v>
      </c>
      <c r="J1198" s="48">
        <f>VLOOKUP($A1198,Cleaned_Medical_Exam!$A1197:$J3532,7,0)</f>
        <v>0</v>
      </c>
      <c r="K1198" s="8" t="str">
        <f>VLOOKUP($A1198,Cleaned_Medical_Exam!$A1197:$J3532,8,0)</f>
        <v>No</v>
      </c>
      <c r="L1198" s="20" t="str">
        <f>VLOOKUP($A1198,Cleaned_Medical_Exam!$A1197:$J3532,9,0)</f>
        <v>Obesity</v>
      </c>
      <c r="M1198" s="20" t="str">
        <f>VLOOKUP($A1198,Cleaned_Medical_Exam!$A1197:$J3532,10,0)</f>
        <v>Normal</v>
      </c>
      <c r="N1198" s="48">
        <f>_xlfn.XLOOKUP(A1198,Cleaned_Hospital_Details!A:A,Cleaned_Hospital_Details!B:B)</f>
        <v>2</v>
      </c>
      <c r="O1198" s="49">
        <f>_xlfn.XLOOKUP($A1198,Cleaned_Hospital_Details!$A:$A,Cleaned_Hospital_Details!C:C)</f>
        <v>9411.01</v>
      </c>
      <c r="P1198" s="8" t="str">
        <f>_xlfn.XLOOKUP($A1198,Cleaned_Hospital_Details!$A:$A,Cleaned_Hospital_Details!D:D)</f>
        <v>Tier - 2</v>
      </c>
      <c r="Q1198" s="8" t="str">
        <f>_xlfn.XLOOKUP($A1198,Cleaned_Hospital_Details!$A:$A,Cleaned_Hospital_Details!E:E)</f>
        <v>Tier - 3</v>
      </c>
      <c r="R1198" s="8" t="str">
        <f>_xlfn.XLOOKUP($A1198,Cleaned_Hospital_Details!$A:$A,Cleaned_Hospital_Details!F:F)</f>
        <v>R1024</v>
      </c>
      <c r="S1198" s="15">
        <f>_xlfn.XLOOKUP($A1198,Cleaned_Hospital_Details!$A:$A,Cleaned_Hospital_Details!G:G)</f>
        <v>28050</v>
      </c>
      <c r="T1198" s="8">
        <f>_xlfn.XLOOKUP($A1198,Cleaned_Hospital_Details!$A:$A,Cleaned_Hospital_Details!H:H)</f>
        <v>46</v>
      </c>
      <c r="U1198" s="8" t="str">
        <f>_xlfn.XLOOKUP($A1198,Cleaned_Hospital_Details!$A:$A,Cleaned_Hospital_Details!I:I)</f>
        <v>Adult</v>
      </c>
      <c r="V1198" t="str">
        <f t="shared" si="18"/>
        <v>Brenda Hodge</v>
      </c>
    </row>
    <row r="1199" spans="1:22" ht="15.6" x14ac:dyDescent="0.3">
      <c r="A1199" s="10" t="s">
        <v>1235</v>
      </c>
      <c r="B1199" s="8" t="str">
        <f>VLOOKUP(A1199,Cleaned_Customer_Names!A1198:D3533,2,0)</f>
        <v>Mr.</v>
      </c>
      <c r="C1199" s="8" t="str">
        <f>VLOOKUP(A1199,Cleaned_Customer_Names!A1198:D3533,3,0)</f>
        <v>Tim</v>
      </c>
      <c r="D1199" s="8" t="str">
        <f>VLOOKUP($A1199,Cleaned_Customer_Names!$A1198:$D3533,4,0)</f>
        <v>Rusterholz</v>
      </c>
      <c r="E1199" s="22">
        <f>VLOOKUP($A1199,Cleaned_Medical_Exam!$A1198:$J3533,2,0)</f>
        <v>39.700000000000003</v>
      </c>
      <c r="F1199" s="24">
        <f>VLOOKUP($A1199,Cleaned_Medical_Exam!$A1198:$J3533,3,0)</f>
        <v>7.34</v>
      </c>
      <c r="G1199" s="20" t="str">
        <f>VLOOKUP($A1199,Cleaned_Medical_Exam!$A1198:$J3533,4,0)</f>
        <v>No</v>
      </c>
      <c r="H1199" s="20" t="str">
        <f>VLOOKUP($A1199,Cleaned_Medical_Exam!$A1198:$J3533,5,0)</f>
        <v>No</v>
      </c>
      <c r="I1199" s="20" t="str">
        <f>VLOOKUP($A1199,Cleaned_Medical_Exam!$A1198:$J3533,6,0)</f>
        <v>No</v>
      </c>
      <c r="J1199" s="48">
        <f>VLOOKUP($A1199,Cleaned_Medical_Exam!$A1198:$J3533,7,0)</f>
        <v>0</v>
      </c>
      <c r="K1199" s="8" t="str">
        <f>VLOOKUP($A1199,Cleaned_Medical_Exam!$A1198:$J3533,8,0)</f>
        <v>No</v>
      </c>
      <c r="L1199" s="20" t="str">
        <f>VLOOKUP($A1199,Cleaned_Medical_Exam!$A1198:$J3533,9,0)</f>
        <v>Obesity</v>
      </c>
      <c r="M1199" s="20" t="str">
        <f>VLOOKUP($A1199,Cleaned_Medical_Exam!$A1198:$J3533,10,0)</f>
        <v>Diabetes</v>
      </c>
      <c r="N1199" s="48">
        <f>_xlfn.XLOOKUP(A1199,Cleaned_Hospital_Details!A:A,Cleaned_Hospital_Details!B:B)</f>
        <v>1</v>
      </c>
      <c r="O1199" s="49">
        <f>_xlfn.XLOOKUP($A1199,Cleaned_Hospital_Details!$A:$A,Cleaned_Hospital_Details!C:C)</f>
        <v>9391.35</v>
      </c>
      <c r="P1199" s="8" t="str">
        <f>_xlfn.XLOOKUP($A1199,Cleaned_Hospital_Details!$A:$A,Cleaned_Hospital_Details!D:D)</f>
        <v>Tier - 3</v>
      </c>
      <c r="Q1199" s="8" t="str">
        <f>_xlfn.XLOOKUP($A1199,Cleaned_Hospital_Details!$A:$A,Cleaned_Hospital_Details!E:E)</f>
        <v>Tier - 3</v>
      </c>
      <c r="R1199" s="8" t="str">
        <f>_xlfn.XLOOKUP($A1199,Cleaned_Hospital_Details!$A:$A,Cleaned_Hospital_Details!F:F)</f>
        <v>R1011</v>
      </c>
      <c r="S1199" s="15">
        <f>_xlfn.XLOOKUP($A1199,Cleaned_Hospital_Details!$A:$A,Cleaned_Hospital_Details!G:G)</f>
        <v>26226</v>
      </c>
      <c r="T1199" s="8">
        <f>_xlfn.XLOOKUP($A1199,Cleaned_Hospital_Details!$A:$A,Cleaned_Hospital_Details!H:H)</f>
        <v>51</v>
      </c>
      <c r="U1199" s="8" t="str">
        <f>_xlfn.XLOOKUP($A1199,Cleaned_Hospital_Details!$A:$A,Cleaned_Hospital_Details!I:I)</f>
        <v>Adult</v>
      </c>
      <c r="V1199" t="str">
        <f t="shared" si="18"/>
        <v>Tim Rusterholz</v>
      </c>
    </row>
    <row r="1200" spans="1:22" ht="15.6" x14ac:dyDescent="0.3">
      <c r="A1200" s="10" t="s">
        <v>1236</v>
      </c>
      <c r="B1200" s="8" t="str">
        <f>VLOOKUP(A1200,Cleaned_Customer_Names!A1199:D3534,2,0)</f>
        <v>Mr.</v>
      </c>
      <c r="C1200" s="8" t="str">
        <f>VLOOKUP(A1200,Cleaned_Customer_Names!A1199:D3534,3,0)</f>
        <v>Sylvain</v>
      </c>
      <c r="D1200" s="8" t="str">
        <f>VLOOKUP($A1200,Cleaned_Customer_Names!$A1199:$D3534,4,0)</f>
        <v>Lafrance</v>
      </c>
      <c r="E1200" s="22">
        <f>VLOOKUP($A1200,Cleaned_Medical_Exam!$A1199:$J3534,2,0)</f>
        <v>35.97</v>
      </c>
      <c r="F1200" s="24">
        <f>VLOOKUP($A1200,Cleaned_Medical_Exam!$A1199:$J3534,3,0)</f>
        <v>8.1300000000000008</v>
      </c>
      <c r="G1200" s="20" t="str">
        <f>VLOOKUP($A1200,Cleaned_Medical_Exam!$A1199:$J3534,4,0)</f>
        <v>No</v>
      </c>
      <c r="H1200" s="20" t="str">
        <f>VLOOKUP($A1200,Cleaned_Medical_Exam!$A1199:$J3534,5,0)</f>
        <v>No</v>
      </c>
      <c r="I1200" s="20" t="str">
        <f>VLOOKUP($A1200,Cleaned_Medical_Exam!$A1199:$J3534,6,0)</f>
        <v>No</v>
      </c>
      <c r="J1200" s="48">
        <f>VLOOKUP($A1200,Cleaned_Medical_Exam!$A1199:$J3534,7,0)</f>
        <v>0</v>
      </c>
      <c r="K1200" s="8" t="str">
        <f>VLOOKUP($A1200,Cleaned_Medical_Exam!$A1199:$J3534,8,0)</f>
        <v>No</v>
      </c>
      <c r="L1200" s="20" t="str">
        <f>VLOOKUP($A1200,Cleaned_Medical_Exam!$A1199:$J3534,9,0)</f>
        <v>Obesity</v>
      </c>
      <c r="M1200" s="20" t="str">
        <f>VLOOKUP($A1200,Cleaned_Medical_Exam!$A1199:$J3534,10,0)</f>
        <v>Diabetes</v>
      </c>
      <c r="N1200" s="48">
        <f>_xlfn.XLOOKUP(A1200,Cleaned_Hospital_Details!A:A,Cleaned_Hospital_Details!B:B)</f>
        <v>1</v>
      </c>
      <c r="O1200" s="49">
        <f>_xlfn.XLOOKUP($A1200,Cleaned_Hospital_Details!$A:$A,Cleaned_Hospital_Details!C:C)</f>
        <v>9386.16</v>
      </c>
      <c r="P1200" s="8" t="str">
        <f>_xlfn.XLOOKUP($A1200,Cleaned_Hospital_Details!$A:$A,Cleaned_Hospital_Details!D:D)</f>
        <v>Tier - 3</v>
      </c>
      <c r="Q1200" s="8" t="str">
        <f>_xlfn.XLOOKUP($A1200,Cleaned_Hospital_Details!$A:$A,Cleaned_Hospital_Details!E:E)</f>
        <v>Tier - 2</v>
      </c>
      <c r="R1200" s="8" t="str">
        <f>_xlfn.XLOOKUP($A1200,Cleaned_Hospital_Details!$A:$A,Cleaned_Hospital_Details!F:F)</f>
        <v>R1013</v>
      </c>
      <c r="S1200" s="15">
        <f>_xlfn.XLOOKUP($A1200,Cleaned_Hospital_Details!$A:$A,Cleaned_Hospital_Details!G:G)</f>
        <v>26296</v>
      </c>
      <c r="T1200" s="8">
        <f>_xlfn.XLOOKUP($A1200,Cleaned_Hospital_Details!$A:$A,Cleaned_Hospital_Details!H:H)</f>
        <v>51</v>
      </c>
      <c r="U1200" s="8" t="str">
        <f>_xlfn.XLOOKUP($A1200,Cleaned_Hospital_Details!$A:$A,Cleaned_Hospital_Details!I:I)</f>
        <v>Adult</v>
      </c>
      <c r="V1200" t="str">
        <f t="shared" si="18"/>
        <v>Sylvain Lafrance</v>
      </c>
    </row>
    <row r="1201" spans="1:22" ht="15.6" x14ac:dyDescent="0.3">
      <c r="A1201" s="10" t="s">
        <v>1237</v>
      </c>
      <c r="B1201" s="8" t="str">
        <f>VLOOKUP(A1201,Cleaned_Customer_Names!A1200:D3535,2,0)</f>
        <v>Mrs.</v>
      </c>
      <c r="C1201" s="8" t="str">
        <f>VLOOKUP(A1201,Cleaned_Customer_Names!A1200:D3535,3,0)</f>
        <v>Lisa</v>
      </c>
      <c r="D1201" s="8" t="str">
        <f>VLOOKUP($A1201,Cleaned_Customer_Names!$A1200:$D3535,4,0)</f>
        <v>Hallis</v>
      </c>
      <c r="E1201" s="22">
        <f>VLOOKUP($A1201,Cleaned_Medical_Exam!$A1200:$J3535,2,0)</f>
        <v>25.86</v>
      </c>
      <c r="F1201" s="24">
        <f>VLOOKUP($A1201,Cleaned_Medical_Exam!$A1200:$J3535,3,0)</f>
        <v>6.68</v>
      </c>
      <c r="G1201" s="20" t="str">
        <f>VLOOKUP($A1201,Cleaned_Medical_Exam!$A1200:$J3535,4,0)</f>
        <v>Yes</v>
      </c>
      <c r="H1201" s="20" t="str">
        <f>VLOOKUP($A1201,Cleaned_Medical_Exam!$A1200:$J3535,5,0)</f>
        <v>No</v>
      </c>
      <c r="I1201" s="20" t="str">
        <f>VLOOKUP($A1201,Cleaned_Medical_Exam!$A1200:$J3535,6,0)</f>
        <v>No</v>
      </c>
      <c r="J1201" s="48">
        <f>VLOOKUP($A1201,Cleaned_Medical_Exam!$A1200:$J3535,7,0)</f>
        <v>1</v>
      </c>
      <c r="K1201" s="8" t="str">
        <f>VLOOKUP($A1201,Cleaned_Medical_Exam!$A1200:$J3535,8,0)</f>
        <v>No</v>
      </c>
      <c r="L1201" s="20" t="str">
        <f>VLOOKUP($A1201,Cleaned_Medical_Exam!$A1200:$J3535,9,0)</f>
        <v>Overweight</v>
      </c>
      <c r="M1201" s="20" t="str">
        <f>VLOOKUP($A1201,Cleaned_Medical_Exam!$A1200:$J3535,10,0)</f>
        <v>Diabetes</v>
      </c>
      <c r="N1201" s="48">
        <f>_xlfn.XLOOKUP(A1201,Cleaned_Hospital_Details!A:A,Cleaned_Hospital_Details!B:B)</f>
        <v>1</v>
      </c>
      <c r="O1201" s="49">
        <f>_xlfn.XLOOKUP($A1201,Cleaned_Hospital_Details!$A:$A,Cleaned_Hospital_Details!C:C)</f>
        <v>9380.75</v>
      </c>
      <c r="P1201" s="8" t="str">
        <f>_xlfn.XLOOKUP($A1201,Cleaned_Hospital_Details!$A:$A,Cleaned_Hospital_Details!D:D)</f>
        <v>Tier - 2</v>
      </c>
      <c r="Q1201" s="8" t="str">
        <f>_xlfn.XLOOKUP($A1201,Cleaned_Hospital_Details!$A:$A,Cleaned_Hospital_Details!E:E)</f>
        <v>Tier - 2</v>
      </c>
      <c r="R1201" s="8" t="str">
        <f>_xlfn.XLOOKUP($A1201,Cleaned_Hospital_Details!$A:$A,Cleaned_Hospital_Details!F:F)</f>
        <v>R1024</v>
      </c>
      <c r="S1201" s="15">
        <f>_xlfn.XLOOKUP($A1201,Cleaned_Hospital_Details!$A:$A,Cleaned_Hospital_Details!G:G)</f>
        <v>27730</v>
      </c>
      <c r="T1201" s="8">
        <f>_xlfn.XLOOKUP($A1201,Cleaned_Hospital_Details!$A:$A,Cleaned_Hospital_Details!H:H)</f>
        <v>47</v>
      </c>
      <c r="U1201" s="8" t="str">
        <f>_xlfn.XLOOKUP($A1201,Cleaned_Hospital_Details!$A:$A,Cleaned_Hospital_Details!I:I)</f>
        <v>Adult</v>
      </c>
      <c r="V1201" t="str">
        <f t="shared" si="18"/>
        <v>Lisa Hallis</v>
      </c>
    </row>
    <row r="1202" spans="1:22" ht="15.6" x14ac:dyDescent="0.3">
      <c r="A1202" s="10" t="s">
        <v>1238</v>
      </c>
      <c r="B1202" s="8" t="str">
        <f>VLOOKUP(A1202,Cleaned_Customer_Names!A1201:D3536,2,0)</f>
        <v>Mr.</v>
      </c>
      <c r="C1202" s="8" t="str">
        <f>VLOOKUP(A1202,Cleaned_Customer_Names!A1201:D3536,3,0)</f>
        <v>Ryan</v>
      </c>
      <c r="D1202" s="8" t="str">
        <f>VLOOKUP($A1202,Cleaned_Customer_Names!$A1201:$D3536,4,0)</f>
        <v>Marshall</v>
      </c>
      <c r="E1202" s="22">
        <f>VLOOKUP($A1202,Cleaned_Medical_Exam!$A1201:$J3536,2,0)</f>
        <v>30.03</v>
      </c>
      <c r="F1202" s="24">
        <f>VLOOKUP($A1202,Cleaned_Medical_Exam!$A1201:$J3536,3,0)</f>
        <v>11.51</v>
      </c>
      <c r="G1202" s="20" t="str">
        <f>VLOOKUP($A1202,Cleaned_Medical_Exam!$A1201:$J3536,4,0)</f>
        <v>No</v>
      </c>
      <c r="H1202" s="20" t="str">
        <f>VLOOKUP($A1202,Cleaned_Medical_Exam!$A1201:$J3536,5,0)</f>
        <v>No</v>
      </c>
      <c r="I1202" s="20" t="str">
        <f>VLOOKUP($A1202,Cleaned_Medical_Exam!$A1201:$J3536,6,0)</f>
        <v>No</v>
      </c>
      <c r="J1202" s="48">
        <f>VLOOKUP($A1202,Cleaned_Medical_Exam!$A1201:$J3536,7,0)</f>
        <v>0</v>
      </c>
      <c r="K1202" s="8" t="str">
        <f>VLOOKUP($A1202,Cleaned_Medical_Exam!$A1201:$J3536,8,0)</f>
        <v>No</v>
      </c>
      <c r="L1202" s="20" t="str">
        <f>VLOOKUP($A1202,Cleaned_Medical_Exam!$A1201:$J3536,9,0)</f>
        <v>Obesity</v>
      </c>
      <c r="M1202" s="20" t="str">
        <f>VLOOKUP($A1202,Cleaned_Medical_Exam!$A1201:$J3536,10,0)</f>
        <v>Diabetes</v>
      </c>
      <c r="N1202" s="48">
        <f>_xlfn.XLOOKUP(A1202,Cleaned_Hospital_Details!A:A,Cleaned_Hospital_Details!B:B)</f>
        <v>1</v>
      </c>
      <c r="O1202" s="49">
        <f>_xlfn.XLOOKUP($A1202,Cleaned_Hospital_Details!$A:$A,Cleaned_Hospital_Details!C:C)</f>
        <v>9377.9</v>
      </c>
      <c r="P1202" s="8" t="str">
        <f>_xlfn.XLOOKUP($A1202,Cleaned_Hospital_Details!$A:$A,Cleaned_Hospital_Details!D:D)</f>
        <v>Tier - 2</v>
      </c>
      <c r="Q1202" s="8" t="str">
        <f>_xlfn.XLOOKUP($A1202,Cleaned_Hospital_Details!$A:$A,Cleaned_Hospital_Details!E:E)</f>
        <v>Tier - 1</v>
      </c>
      <c r="R1202" s="8" t="str">
        <f>_xlfn.XLOOKUP($A1202,Cleaned_Hospital_Details!$A:$A,Cleaned_Hospital_Details!F:F)</f>
        <v>R1013</v>
      </c>
      <c r="S1202" s="15">
        <f>_xlfn.XLOOKUP($A1202,Cleaned_Hospital_Details!$A:$A,Cleaned_Hospital_Details!G:G)</f>
        <v>26263</v>
      </c>
      <c r="T1202" s="8">
        <f>_xlfn.XLOOKUP($A1202,Cleaned_Hospital_Details!$A:$A,Cleaned_Hospital_Details!H:H)</f>
        <v>51</v>
      </c>
      <c r="U1202" s="8" t="str">
        <f>_xlfn.XLOOKUP($A1202,Cleaned_Hospital_Details!$A:$A,Cleaned_Hospital_Details!I:I)</f>
        <v>Adult</v>
      </c>
      <c r="V1202" t="str">
        <f t="shared" si="18"/>
        <v>Ryan Marshall</v>
      </c>
    </row>
    <row r="1203" spans="1:22" ht="15.6" x14ac:dyDescent="0.3">
      <c r="A1203" s="10" t="s">
        <v>1239</v>
      </c>
      <c r="B1203" s="8" t="str">
        <f>VLOOKUP(A1203,Cleaned_Customer_Names!A1202:D3537,2,0)</f>
        <v>Mrs.</v>
      </c>
      <c r="C1203" s="8" t="str">
        <f>VLOOKUP(A1203,Cleaned_Customer_Names!A1202:D3537,3,0)</f>
        <v>Kaitlin</v>
      </c>
      <c r="D1203" s="8" t="str">
        <f>VLOOKUP($A1203,Cleaned_Customer_Names!$A1202:$D3537,4,0)</f>
        <v>Salowitz</v>
      </c>
      <c r="E1203" s="22">
        <f>VLOOKUP($A1203,Cleaned_Medical_Exam!$A1202:$J3537,2,0)</f>
        <v>25.76</v>
      </c>
      <c r="F1203" s="24">
        <f>VLOOKUP($A1203,Cleaned_Medical_Exam!$A1202:$J3537,3,0)</f>
        <v>6.02</v>
      </c>
      <c r="G1203" s="20" t="str">
        <f>VLOOKUP($A1203,Cleaned_Medical_Exam!$A1202:$J3537,4,0)</f>
        <v>Yes</v>
      </c>
      <c r="H1203" s="20" t="str">
        <f>VLOOKUP($A1203,Cleaned_Medical_Exam!$A1202:$J3537,5,0)</f>
        <v>No</v>
      </c>
      <c r="I1203" s="20" t="str">
        <f>VLOOKUP($A1203,Cleaned_Medical_Exam!$A1202:$J3537,6,0)</f>
        <v>Yes</v>
      </c>
      <c r="J1203" s="48">
        <f>VLOOKUP($A1203,Cleaned_Medical_Exam!$A1202:$J3537,7,0)</f>
        <v>1</v>
      </c>
      <c r="K1203" s="8" t="str">
        <f>VLOOKUP($A1203,Cleaned_Medical_Exam!$A1202:$J3537,8,0)</f>
        <v>No</v>
      </c>
      <c r="L1203" s="20" t="str">
        <f>VLOOKUP($A1203,Cleaned_Medical_Exam!$A1202:$J3537,9,0)</f>
        <v>Overweight</v>
      </c>
      <c r="M1203" s="20" t="str">
        <f>VLOOKUP($A1203,Cleaned_Medical_Exam!$A1202:$J3537,10,0)</f>
        <v>Prediabetes</v>
      </c>
      <c r="N1203" s="48">
        <f>_xlfn.XLOOKUP(A1203,Cleaned_Hospital_Details!A:A,Cleaned_Hospital_Details!B:B)</f>
        <v>0</v>
      </c>
      <c r="O1203" s="49">
        <f>_xlfn.XLOOKUP($A1203,Cleaned_Hospital_Details!$A:$A,Cleaned_Hospital_Details!C:C)</f>
        <v>9377.4500000000007</v>
      </c>
      <c r="P1203" s="8" t="str">
        <f>_xlfn.XLOOKUP($A1203,Cleaned_Hospital_Details!$A:$A,Cleaned_Hospital_Details!D:D)</f>
        <v>Tier - 2</v>
      </c>
      <c r="Q1203" s="8" t="str">
        <f>_xlfn.XLOOKUP($A1203,Cleaned_Hospital_Details!$A:$A,Cleaned_Hospital_Details!E:E)</f>
        <v>Tier - 3</v>
      </c>
      <c r="R1203" s="8" t="str">
        <f>_xlfn.XLOOKUP($A1203,Cleaned_Hospital_Details!$A:$A,Cleaned_Hospital_Details!F:F)</f>
        <v>R1013</v>
      </c>
      <c r="S1203" s="15">
        <f>_xlfn.XLOOKUP($A1203,Cleaned_Hospital_Details!$A:$A,Cleaned_Hospital_Details!G:G)</f>
        <v>25531</v>
      </c>
      <c r="T1203" s="8">
        <f>_xlfn.XLOOKUP($A1203,Cleaned_Hospital_Details!$A:$A,Cleaned_Hospital_Details!H:H)</f>
        <v>53</v>
      </c>
      <c r="U1203" s="8" t="str">
        <f>_xlfn.XLOOKUP($A1203,Cleaned_Hospital_Details!$A:$A,Cleaned_Hospital_Details!I:I)</f>
        <v>Adult</v>
      </c>
      <c r="V1203" t="str">
        <f t="shared" si="18"/>
        <v>Kaitlin Salowitz</v>
      </c>
    </row>
    <row r="1204" spans="1:22" ht="15.6" x14ac:dyDescent="0.3">
      <c r="A1204" s="10" t="s">
        <v>1240</v>
      </c>
      <c r="B1204" s="8" t="str">
        <f>VLOOKUP(A1204,Cleaned_Customer_Names!A1203:D3538,2,0)</f>
        <v>Mr.</v>
      </c>
      <c r="C1204" s="8" t="str">
        <f>VLOOKUP(A1204,Cleaned_Customer_Names!A1203:D3538,3,0)</f>
        <v>William</v>
      </c>
      <c r="D1204" s="8" t="str">
        <f>VLOOKUP($A1204,Cleaned_Customer_Names!$A1203:$D3538,4,0)</f>
        <v>Blake</v>
      </c>
      <c r="E1204" s="22">
        <f>VLOOKUP($A1204,Cleaned_Medical_Exam!$A1203:$J3538,2,0)</f>
        <v>22.42</v>
      </c>
      <c r="F1204" s="24">
        <f>VLOOKUP($A1204,Cleaned_Medical_Exam!$A1203:$J3538,3,0)</f>
        <v>7.96</v>
      </c>
      <c r="G1204" s="20" t="str">
        <f>VLOOKUP($A1204,Cleaned_Medical_Exam!$A1203:$J3538,4,0)</f>
        <v>No</v>
      </c>
      <c r="H1204" s="20" t="str">
        <f>VLOOKUP($A1204,Cleaned_Medical_Exam!$A1203:$J3538,5,0)</f>
        <v>No</v>
      </c>
      <c r="I1204" s="20" t="str">
        <f>VLOOKUP($A1204,Cleaned_Medical_Exam!$A1203:$J3538,6,0)</f>
        <v>No</v>
      </c>
      <c r="J1204" s="48">
        <f>VLOOKUP($A1204,Cleaned_Medical_Exam!$A1203:$J3538,7,0)</f>
        <v>0</v>
      </c>
      <c r="K1204" s="8" t="str">
        <f>VLOOKUP($A1204,Cleaned_Medical_Exam!$A1203:$J3538,8,0)</f>
        <v>No</v>
      </c>
      <c r="L1204" s="20" t="str">
        <f>VLOOKUP($A1204,Cleaned_Medical_Exam!$A1203:$J3538,9,0)</f>
        <v>Healthy Weight</v>
      </c>
      <c r="M1204" s="20" t="str">
        <f>VLOOKUP($A1204,Cleaned_Medical_Exam!$A1203:$J3538,10,0)</f>
        <v>Diabetes</v>
      </c>
      <c r="N1204" s="48">
        <f>_xlfn.XLOOKUP(A1204,Cleaned_Hospital_Details!A:A,Cleaned_Hospital_Details!B:B)</f>
        <v>0</v>
      </c>
      <c r="O1204" s="49">
        <f>_xlfn.XLOOKUP($A1204,Cleaned_Hospital_Details!$A:$A,Cleaned_Hospital_Details!C:C)</f>
        <v>9361.33</v>
      </c>
      <c r="P1204" s="8" t="str">
        <f>_xlfn.XLOOKUP($A1204,Cleaned_Hospital_Details!$A:$A,Cleaned_Hospital_Details!D:D)</f>
        <v>Tier - 3</v>
      </c>
      <c r="Q1204" s="8" t="str">
        <f>_xlfn.XLOOKUP($A1204,Cleaned_Hospital_Details!$A:$A,Cleaned_Hospital_Details!E:E)</f>
        <v>Tier - 1</v>
      </c>
      <c r="R1204" s="8" t="str">
        <f>_xlfn.XLOOKUP($A1204,Cleaned_Hospital_Details!$A:$A,Cleaned_Hospital_Details!F:F)</f>
        <v>R1016</v>
      </c>
      <c r="S1204" s="15">
        <f>_xlfn.XLOOKUP($A1204,Cleaned_Hospital_Details!$A:$A,Cleaned_Hospital_Details!G:G)</f>
        <v>26214</v>
      </c>
      <c r="T1204" s="8">
        <f>_xlfn.XLOOKUP($A1204,Cleaned_Hospital_Details!$A:$A,Cleaned_Hospital_Details!H:H)</f>
        <v>51</v>
      </c>
      <c r="U1204" s="8" t="str">
        <f>_xlfn.XLOOKUP($A1204,Cleaned_Hospital_Details!$A:$A,Cleaned_Hospital_Details!I:I)</f>
        <v>Adult</v>
      </c>
      <c r="V1204" t="str">
        <f t="shared" si="18"/>
        <v>William Blake</v>
      </c>
    </row>
    <row r="1205" spans="1:22" ht="15.6" x14ac:dyDescent="0.3">
      <c r="A1205" s="10" t="s">
        <v>1241</v>
      </c>
      <c r="B1205" s="8" t="str">
        <f>VLOOKUP(A1205,Cleaned_Customer_Names!A1204:D3539,2,0)</f>
        <v>Mr.</v>
      </c>
      <c r="C1205" s="8" t="str">
        <f>VLOOKUP(A1205,Cleaned_Customer_Names!A1204:D3539,3,0)</f>
        <v>Bruce</v>
      </c>
      <c r="D1205" s="8" t="str">
        <f>VLOOKUP($A1205,Cleaned_Customer_Names!$A1204:$D3539,4,0)</f>
        <v>Langerak</v>
      </c>
      <c r="E1205" s="22">
        <f>VLOOKUP($A1205,Cleaned_Medical_Exam!$A1204:$J3539,2,0)</f>
        <v>33.18</v>
      </c>
      <c r="F1205" s="24">
        <f>VLOOKUP($A1205,Cleaned_Medical_Exam!$A1204:$J3539,3,0)</f>
        <v>6.01</v>
      </c>
      <c r="G1205" s="20" t="str">
        <f>VLOOKUP($A1205,Cleaned_Medical_Exam!$A1204:$J3539,4,0)</f>
        <v>Yes</v>
      </c>
      <c r="H1205" s="20" t="str">
        <f>VLOOKUP($A1205,Cleaned_Medical_Exam!$A1204:$J3539,5,0)</f>
        <v>No</v>
      </c>
      <c r="I1205" s="20" t="str">
        <f>VLOOKUP($A1205,Cleaned_Medical_Exam!$A1204:$J3539,6,0)</f>
        <v>No</v>
      </c>
      <c r="J1205" s="48">
        <f>VLOOKUP($A1205,Cleaned_Medical_Exam!$A1204:$J3539,7,0)</f>
        <v>1</v>
      </c>
      <c r="K1205" s="8" t="str">
        <f>VLOOKUP($A1205,Cleaned_Medical_Exam!$A1204:$J3539,8,0)</f>
        <v>No</v>
      </c>
      <c r="L1205" s="20" t="str">
        <f>VLOOKUP($A1205,Cleaned_Medical_Exam!$A1204:$J3539,9,0)</f>
        <v>Obesity</v>
      </c>
      <c r="M1205" s="20" t="str">
        <f>VLOOKUP($A1205,Cleaned_Medical_Exam!$A1204:$J3539,10,0)</f>
        <v>Prediabetes</v>
      </c>
      <c r="N1205" s="48">
        <f>_xlfn.XLOOKUP(A1205,Cleaned_Hospital_Details!A:A,Cleaned_Hospital_Details!B:B)</f>
        <v>3</v>
      </c>
      <c r="O1205" s="49">
        <f>_xlfn.XLOOKUP($A1205,Cleaned_Hospital_Details!$A:$A,Cleaned_Hospital_Details!C:C)</f>
        <v>9344.2000000000007</v>
      </c>
      <c r="P1205" s="8" t="str">
        <f>_xlfn.XLOOKUP($A1205,Cleaned_Hospital_Details!$A:$A,Cleaned_Hospital_Details!D:D)</f>
        <v>Tier - 2</v>
      </c>
      <c r="Q1205" s="8" t="str">
        <f>_xlfn.XLOOKUP($A1205,Cleaned_Hospital_Details!$A:$A,Cleaned_Hospital_Details!E:E)</f>
        <v>Tier - 1</v>
      </c>
      <c r="R1205" s="8" t="str">
        <f>_xlfn.XLOOKUP($A1205,Cleaned_Hospital_Details!$A:$A,Cleaned_Hospital_Details!F:F)</f>
        <v>R1021</v>
      </c>
      <c r="S1205" s="15">
        <f>_xlfn.XLOOKUP($A1205,Cleaned_Hospital_Details!$A:$A,Cleaned_Hospital_Details!G:G)</f>
        <v>32325</v>
      </c>
      <c r="T1205" s="8">
        <f>_xlfn.XLOOKUP($A1205,Cleaned_Hospital_Details!$A:$A,Cleaned_Hospital_Details!H:H)</f>
        <v>34</v>
      </c>
      <c r="U1205" s="8" t="str">
        <f>_xlfn.XLOOKUP($A1205,Cleaned_Hospital_Details!$A:$A,Cleaned_Hospital_Details!I:I)</f>
        <v>Adult</v>
      </c>
      <c r="V1205" t="str">
        <f t="shared" si="18"/>
        <v>Bruce Langerak</v>
      </c>
    </row>
    <row r="1206" spans="1:22" ht="15.6" x14ac:dyDescent="0.3">
      <c r="A1206" s="10" t="s">
        <v>1242</v>
      </c>
      <c r="B1206" s="8" t="str">
        <f>VLOOKUP(A1206,Cleaned_Customer_Names!A1205:D3540,2,0)</f>
        <v>Mrs.</v>
      </c>
      <c r="C1206" s="8" t="str">
        <f>VLOOKUP(A1206,Cleaned_Customer_Names!A1205:D3540,3,0)</f>
        <v>Veronica</v>
      </c>
      <c r="D1206" s="8" t="str">
        <f>VLOOKUP($A1206,Cleaned_Customer_Names!$A1205:$D3540,4,0)</f>
        <v>Bonilla</v>
      </c>
      <c r="E1206" s="22">
        <f>VLOOKUP($A1206,Cleaned_Medical_Exam!$A1205:$J3540,2,0)</f>
        <v>43.04</v>
      </c>
      <c r="F1206" s="24">
        <f>VLOOKUP($A1206,Cleaned_Medical_Exam!$A1205:$J3540,3,0)</f>
        <v>5.9</v>
      </c>
      <c r="G1206" s="20" t="str">
        <f>VLOOKUP($A1206,Cleaned_Medical_Exam!$A1205:$J3540,4,0)</f>
        <v>Yes</v>
      </c>
      <c r="H1206" s="20" t="str">
        <f>VLOOKUP($A1206,Cleaned_Medical_Exam!$A1205:$J3540,5,0)</f>
        <v>No</v>
      </c>
      <c r="I1206" s="20" t="str">
        <f>VLOOKUP($A1206,Cleaned_Medical_Exam!$A1205:$J3540,6,0)</f>
        <v>No</v>
      </c>
      <c r="J1206" s="48">
        <f>VLOOKUP($A1206,Cleaned_Medical_Exam!$A1205:$J3540,7,0)</f>
        <v>0</v>
      </c>
      <c r="K1206" s="8" t="str">
        <f>VLOOKUP($A1206,Cleaned_Medical_Exam!$A1205:$J3540,8,0)</f>
        <v>No</v>
      </c>
      <c r="L1206" s="20" t="str">
        <f>VLOOKUP($A1206,Cleaned_Medical_Exam!$A1205:$J3540,9,0)</f>
        <v>Obesity</v>
      </c>
      <c r="M1206" s="20" t="str">
        <f>VLOOKUP($A1206,Cleaned_Medical_Exam!$A1205:$J3540,10,0)</f>
        <v>Prediabetes</v>
      </c>
      <c r="N1206" s="48">
        <f>_xlfn.XLOOKUP(A1206,Cleaned_Hospital_Details!A:A,Cleaned_Hospital_Details!B:B)</f>
        <v>0</v>
      </c>
      <c r="O1206" s="49">
        <f>_xlfn.XLOOKUP($A1206,Cleaned_Hospital_Details!$A:$A,Cleaned_Hospital_Details!C:C)</f>
        <v>9338.61</v>
      </c>
      <c r="P1206" s="8" t="str">
        <f>_xlfn.XLOOKUP($A1206,Cleaned_Hospital_Details!$A:$A,Cleaned_Hospital_Details!D:D)</f>
        <v>Tier - 2</v>
      </c>
      <c r="Q1206" s="8" t="str">
        <f>_xlfn.XLOOKUP($A1206,Cleaned_Hospital_Details!$A:$A,Cleaned_Hospital_Details!E:E)</f>
        <v>Tier - 1</v>
      </c>
      <c r="R1206" s="8" t="str">
        <f>_xlfn.XLOOKUP($A1206,Cleaned_Hospital_Details!$A:$A,Cleaned_Hospital_Details!F:F)</f>
        <v>R1026</v>
      </c>
      <c r="S1206" s="15">
        <f>_xlfn.XLOOKUP($A1206,Cleaned_Hospital_Details!$A:$A,Cleaned_Hospital_Details!G:G)</f>
        <v>35350</v>
      </c>
      <c r="T1206" s="8">
        <f>_xlfn.XLOOKUP($A1206,Cleaned_Hospital_Details!$A:$A,Cleaned_Hospital_Details!H:H)</f>
        <v>26</v>
      </c>
      <c r="U1206" s="8" t="str">
        <f>_xlfn.XLOOKUP($A1206,Cleaned_Hospital_Details!$A:$A,Cleaned_Hospital_Details!I:I)</f>
        <v>Adult</v>
      </c>
      <c r="V1206" t="str">
        <f t="shared" si="18"/>
        <v>Veronica Bonilla</v>
      </c>
    </row>
    <row r="1207" spans="1:22" ht="15.6" x14ac:dyDescent="0.3">
      <c r="A1207" s="10" t="s">
        <v>1243</v>
      </c>
      <c r="B1207" s="8" t="str">
        <f>VLOOKUP(A1207,Cleaned_Customer_Names!A1206:D3541,2,0)</f>
        <v>Mr.</v>
      </c>
      <c r="C1207" s="8" t="str">
        <f>VLOOKUP(A1207,Cleaned_Customer_Names!A1206:D3541,3,0)</f>
        <v>Warren</v>
      </c>
      <c r="D1207" s="8" t="str">
        <f>VLOOKUP($A1207,Cleaned_Customer_Names!$A1206:$D3541,4,0)</f>
        <v>Ciabattoni</v>
      </c>
      <c r="E1207" s="22">
        <f>VLOOKUP($A1207,Cleaned_Medical_Exam!$A1206:$J3541,2,0)</f>
        <v>34.15</v>
      </c>
      <c r="F1207" s="24">
        <f>VLOOKUP($A1207,Cleaned_Medical_Exam!$A1206:$J3541,3,0)</f>
        <v>4.49</v>
      </c>
      <c r="G1207" s="20" t="str">
        <f>VLOOKUP($A1207,Cleaned_Medical_Exam!$A1206:$J3541,4,0)</f>
        <v>Yes</v>
      </c>
      <c r="H1207" s="20" t="str">
        <f>VLOOKUP($A1207,Cleaned_Medical_Exam!$A1206:$J3541,5,0)</f>
        <v>No</v>
      </c>
      <c r="I1207" s="20" t="str">
        <f>VLOOKUP($A1207,Cleaned_Medical_Exam!$A1206:$J3541,6,0)</f>
        <v>No</v>
      </c>
      <c r="J1207" s="48">
        <f>VLOOKUP($A1207,Cleaned_Medical_Exam!$A1206:$J3541,7,0)</f>
        <v>1</v>
      </c>
      <c r="K1207" s="8" t="str">
        <f>VLOOKUP($A1207,Cleaned_Medical_Exam!$A1206:$J3541,8,0)</f>
        <v>No</v>
      </c>
      <c r="L1207" s="20" t="str">
        <f>VLOOKUP($A1207,Cleaned_Medical_Exam!$A1206:$J3541,9,0)</f>
        <v>Obesity</v>
      </c>
      <c r="M1207" s="20" t="str">
        <f>VLOOKUP($A1207,Cleaned_Medical_Exam!$A1206:$J3541,10,0)</f>
        <v>Normal</v>
      </c>
      <c r="N1207" s="48">
        <f>_xlfn.XLOOKUP(A1207,Cleaned_Hospital_Details!A:A,Cleaned_Hospital_Details!B:B)</f>
        <v>3</v>
      </c>
      <c r="O1207" s="49">
        <f>_xlfn.XLOOKUP($A1207,Cleaned_Hospital_Details!$A:$A,Cleaned_Hospital_Details!C:C)</f>
        <v>9320.26</v>
      </c>
      <c r="P1207" s="8" t="str">
        <f>_xlfn.XLOOKUP($A1207,Cleaned_Hospital_Details!$A:$A,Cleaned_Hospital_Details!D:D)</f>
        <v>Tier - 2</v>
      </c>
      <c r="Q1207" s="8" t="str">
        <f>_xlfn.XLOOKUP($A1207,Cleaned_Hospital_Details!$A:$A,Cleaned_Hospital_Details!E:E)</f>
        <v>Tier - 1</v>
      </c>
      <c r="R1207" s="8" t="str">
        <f>_xlfn.XLOOKUP($A1207,Cleaned_Hospital_Details!$A:$A,Cleaned_Hospital_Details!F:F)</f>
        <v>R1012</v>
      </c>
      <c r="S1207" s="15">
        <f>_xlfn.XLOOKUP($A1207,Cleaned_Hospital_Details!$A:$A,Cleaned_Hospital_Details!G:G)</f>
        <v>32333</v>
      </c>
      <c r="T1207" s="8">
        <f>_xlfn.XLOOKUP($A1207,Cleaned_Hospital_Details!$A:$A,Cleaned_Hospital_Details!H:H)</f>
        <v>34</v>
      </c>
      <c r="U1207" s="8" t="str">
        <f>_xlfn.XLOOKUP($A1207,Cleaned_Hospital_Details!$A:$A,Cleaned_Hospital_Details!I:I)</f>
        <v>Adult</v>
      </c>
      <c r="V1207" t="str">
        <f t="shared" si="18"/>
        <v>Warren Ciabattoni</v>
      </c>
    </row>
    <row r="1208" spans="1:22" ht="15.6" x14ac:dyDescent="0.3">
      <c r="A1208" s="10" t="s">
        <v>1244</v>
      </c>
      <c r="B1208" s="8" t="str">
        <f>VLOOKUP(A1208,Cleaned_Customer_Names!A1207:D3542,2,0)</f>
        <v>Mrs.</v>
      </c>
      <c r="C1208" s="8" t="str">
        <f>VLOOKUP(A1208,Cleaned_Customer_Names!A1207:D3542,3,0)</f>
        <v>Daniela</v>
      </c>
      <c r="D1208" s="8" t="str">
        <f>VLOOKUP($A1208,Cleaned_Customer_Names!$A1207:$D3542,4,0)</f>
        <v>Escanero</v>
      </c>
      <c r="E1208" s="22">
        <f>VLOOKUP($A1208,Cleaned_Medical_Exam!$A1207:$J3542,2,0)</f>
        <v>25.78</v>
      </c>
      <c r="F1208" s="24">
        <f>VLOOKUP($A1208,Cleaned_Medical_Exam!$A1207:$J3542,3,0)</f>
        <v>6.25</v>
      </c>
      <c r="G1208" s="20" t="str">
        <f>VLOOKUP($A1208,Cleaned_Medical_Exam!$A1207:$J3542,4,0)</f>
        <v>No</v>
      </c>
      <c r="H1208" s="20" t="str">
        <f>VLOOKUP($A1208,Cleaned_Medical_Exam!$A1207:$J3542,5,0)</f>
        <v>No</v>
      </c>
      <c r="I1208" s="20" t="str">
        <f>VLOOKUP($A1208,Cleaned_Medical_Exam!$A1207:$J3542,6,0)</f>
        <v>No</v>
      </c>
      <c r="J1208" s="48">
        <f>VLOOKUP($A1208,Cleaned_Medical_Exam!$A1207:$J3542,7,0)</f>
        <v>0</v>
      </c>
      <c r="K1208" s="8" t="str">
        <f>VLOOKUP($A1208,Cleaned_Medical_Exam!$A1207:$J3542,8,0)</f>
        <v>No</v>
      </c>
      <c r="L1208" s="20" t="str">
        <f>VLOOKUP($A1208,Cleaned_Medical_Exam!$A1207:$J3542,9,0)</f>
        <v>Overweight</v>
      </c>
      <c r="M1208" s="20" t="str">
        <f>VLOOKUP($A1208,Cleaned_Medical_Exam!$A1207:$J3542,10,0)</f>
        <v>Prediabetes</v>
      </c>
      <c r="N1208" s="48">
        <f>_xlfn.XLOOKUP(A1208,Cleaned_Hospital_Details!A:A,Cleaned_Hospital_Details!B:B)</f>
        <v>2</v>
      </c>
      <c r="O1208" s="49">
        <f>_xlfn.XLOOKUP($A1208,Cleaned_Hospital_Details!$A:$A,Cleaned_Hospital_Details!C:C)</f>
        <v>9315.41</v>
      </c>
      <c r="P1208" s="8" t="str">
        <f>_xlfn.XLOOKUP($A1208,Cleaned_Hospital_Details!$A:$A,Cleaned_Hospital_Details!D:D)</f>
        <v>Tier - 2</v>
      </c>
      <c r="Q1208" s="8" t="str">
        <f>_xlfn.XLOOKUP($A1208,Cleaned_Hospital_Details!$A:$A,Cleaned_Hospital_Details!E:E)</f>
        <v>Tier - 1</v>
      </c>
      <c r="R1208" s="8" t="str">
        <f>_xlfn.XLOOKUP($A1208,Cleaned_Hospital_Details!$A:$A,Cleaned_Hospital_Details!F:F)</f>
        <v>R1024</v>
      </c>
      <c r="S1208" s="15">
        <f>_xlfn.XLOOKUP($A1208,Cleaned_Hospital_Details!$A:$A,Cleaned_Hospital_Details!G:G)</f>
        <v>28410</v>
      </c>
      <c r="T1208" s="8">
        <f>_xlfn.XLOOKUP($A1208,Cleaned_Hospital_Details!$A:$A,Cleaned_Hospital_Details!H:H)</f>
        <v>45</v>
      </c>
      <c r="U1208" s="8" t="str">
        <f>_xlfn.XLOOKUP($A1208,Cleaned_Hospital_Details!$A:$A,Cleaned_Hospital_Details!I:I)</f>
        <v>Adult</v>
      </c>
      <c r="V1208" t="str">
        <f t="shared" si="18"/>
        <v>Daniela Escanero</v>
      </c>
    </row>
    <row r="1209" spans="1:22" ht="15.6" x14ac:dyDescent="0.3">
      <c r="A1209" s="10" t="s">
        <v>1245</v>
      </c>
      <c r="B1209" s="8" t="str">
        <f>VLOOKUP(A1209,Cleaned_Customer_Names!A1208:D3543,2,0)</f>
        <v>Ms.</v>
      </c>
      <c r="C1209" s="8" t="str">
        <f>VLOOKUP(A1209,Cleaned_Customer_Names!A1208:D3543,3,0)</f>
        <v>Deirdre</v>
      </c>
      <c r="D1209" s="8" t="str">
        <f>VLOOKUP($A1209,Cleaned_Customer_Names!$A1208:$D3543,4,0)</f>
        <v>Lowe</v>
      </c>
      <c r="E1209" s="22">
        <f>VLOOKUP($A1209,Cleaned_Medical_Exam!$A1208:$J3543,2,0)</f>
        <v>21.02</v>
      </c>
      <c r="F1209" s="24">
        <f>VLOOKUP($A1209,Cleaned_Medical_Exam!$A1208:$J3543,3,0)</f>
        <v>9.6199999999999992</v>
      </c>
      <c r="G1209" s="20" t="str">
        <f>VLOOKUP($A1209,Cleaned_Medical_Exam!$A1208:$J3543,4,0)</f>
        <v>Yes</v>
      </c>
      <c r="H1209" s="20" t="str">
        <f>VLOOKUP($A1209,Cleaned_Medical_Exam!$A1208:$J3543,5,0)</f>
        <v>No</v>
      </c>
      <c r="I1209" s="20" t="str">
        <f>VLOOKUP($A1209,Cleaned_Medical_Exam!$A1208:$J3543,6,0)</f>
        <v>Yes</v>
      </c>
      <c r="J1209" s="48">
        <f>VLOOKUP($A1209,Cleaned_Medical_Exam!$A1208:$J3543,7,0)</f>
        <v>1</v>
      </c>
      <c r="K1209" s="8" t="str">
        <f>VLOOKUP($A1209,Cleaned_Medical_Exam!$A1208:$J3543,8,0)</f>
        <v>No</v>
      </c>
      <c r="L1209" s="20" t="str">
        <f>VLOOKUP($A1209,Cleaned_Medical_Exam!$A1208:$J3543,9,0)</f>
        <v>Healthy Weight</v>
      </c>
      <c r="M1209" s="20" t="str">
        <f>VLOOKUP($A1209,Cleaned_Medical_Exam!$A1208:$J3543,10,0)</f>
        <v>Diabetes</v>
      </c>
      <c r="N1209" s="48">
        <f>_xlfn.XLOOKUP(A1209,Cleaned_Hospital_Details!A:A,Cleaned_Hospital_Details!B:B)</f>
        <v>0</v>
      </c>
      <c r="O1209" s="49">
        <f>_xlfn.XLOOKUP($A1209,Cleaned_Hospital_Details!$A:$A,Cleaned_Hospital_Details!C:C)</f>
        <v>9310.81</v>
      </c>
      <c r="P1209" s="8" t="str">
        <f>_xlfn.XLOOKUP($A1209,Cleaned_Hospital_Details!$A:$A,Cleaned_Hospital_Details!D:D)</f>
        <v>Tier - 3</v>
      </c>
      <c r="Q1209" s="8" t="str">
        <f>_xlfn.XLOOKUP($A1209,Cleaned_Hospital_Details!$A:$A,Cleaned_Hospital_Details!E:E)</f>
        <v>Tier - 1</v>
      </c>
      <c r="R1209" s="8" t="str">
        <f>_xlfn.XLOOKUP($A1209,Cleaned_Hospital_Details!$A:$A,Cleaned_Hospital_Details!F:F)</f>
        <v>R1013</v>
      </c>
      <c r="S1209" s="15">
        <f>_xlfn.XLOOKUP($A1209,Cleaned_Hospital_Details!$A:$A,Cleaned_Hospital_Details!G:G)</f>
        <v>23170</v>
      </c>
      <c r="T1209" s="8">
        <f>_xlfn.XLOOKUP($A1209,Cleaned_Hospital_Details!$A:$A,Cleaned_Hospital_Details!H:H)</f>
        <v>60</v>
      </c>
      <c r="U1209" s="8" t="str">
        <f>_xlfn.XLOOKUP($A1209,Cleaned_Hospital_Details!$A:$A,Cleaned_Hospital_Details!I:I)</f>
        <v>Old</v>
      </c>
      <c r="V1209" t="str">
        <f t="shared" si="18"/>
        <v>Deirdre Lowe</v>
      </c>
    </row>
    <row r="1210" spans="1:22" ht="15.6" x14ac:dyDescent="0.3">
      <c r="A1210" s="10" t="s">
        <v>1246</v>
      </c>
      <c r="B1210" s="8" t="str">
        <f>VLOOKUP(A1210,Cleaned_Customer_Names!A1209:D3544,2,0)</f>
        <v>Mr.</v>
      </c>
      <c r="C1210" s="8" t="str">
        <f>VLOOKUP(A1210,Cleaned_Customer_Names!A1209:D3544,3,0)</f>
        <v>Mathias</v>
      </c>
      <c r="D1210" s="8" t="str">
        <f>VLOOKUP($A1210,Cleaned_Customer_Names!$A1209:$D3544,4,0)</f>
        <v>Osmark</v>
      </c>
      <c r="E1210" s="22">
        <f>VLOOKUP($A1210,Cleaned_Medical_Exam!$A1209:$J3544,2,0)</f>
        <v>37.51</v>
      </c>
      <c r="F1210" s="24">
        <f>VLOOKUP($A1210,Cleaned_Medical_Exam!$A1209:$J3544,3,0)</f>
        <v>11.06</v>
      </c>
      <c r="G1210" s="20" t="str">
        <f>VLOOKUP($A1210,Cleaned_Medical_Exam!$A1209:$J3544,4,0)</f>
        <v>No</v>
      </c>
      <c r="H1210" s="20" t="str">
        <f>VLOOKUP($A1210,Cleaned_Medical_Exam!$A1209:$J3544,5,0)</f>
        <v>No</v>
      </c>
      <c r="I1210" s="20" t="str">
        <f>VLOOKUP($A1210,Cleaned_Medical_Exam!$A1209:$J3544,6,0)</f>
        <v>No</v>
      </c>
      <c r="J1210" s="48">
        <f>VLOOKUP($A1210,Cleaned_Medical_Exam!$A1209:$J3544,7,0)</f>
        <v>2</v>
      </c>
      <c r="K1210" s="8" t="str">
        <f>VLOOKUP($A1210,Cleaned_Medical_Exam!$A1209:$J3544,8,0)</f>
        <v>No</v>
      </c>
      <c r="L1210" s="20" t="str">
        <f>VLOOKUP($A1210,Cleaned_Medical_Exam!$A1209:$J3544,9,0)</f>
        <v>Obesity</v>
      </c>
      <c r="M1210" s="20" t="str">
        <f>VLOOKUP($A1210,Cleaned_Medical_Exam!$A1209:$J3544,10,0)</f>
        <v>Diabetes</v>
      </c>
      <c r="N1210" s="48">
        <f>_xlfn.XLOOKUP(A1210,Cleaned_Hospital_Details!A:A,Cleaned_Hospital_Details!B:B)</f>
        <v>2</v>
      </c>
      <c r="O1210" s="49">
        <f>_xlfn.XLOOKUP($A1210,Cleaned_Hospital_Details!$A:$A,Cleaned_Hospital_Details!C:C)</f>
        <v>9304.7000000000007</v>
      </c>
      <c r="P1210" s="8" t="str">
        <f>_xlfn.XLOOKUP($A1210,Cleaned_Hospital_Details!$A:$A,Cleaned_Hospital_Details!D:D)</f>
        <v>Tier - 3</v>
      </c>
      <c r="Q1210" s="8" t="str">
        <f>_xlfn.XLOOKUP($A1210,Cleaned_Hospital_Details!$A:$A,Cleaned_Hospital_Details!E:E)</f>
        <v>Tier - 3</v>
      </c>
      <c r="R1210" s="8" t="str">
        <f>_xlfn.XLOOKUP($A1210,Cleaned_Hospital_Details!$A:$A,Cleaned_Hospital_Details!F:F)</f>
        <v>R1013</v>
      </c>
      <c r="S1210" s="15">
        <f>_xlfn.XLOOKUP($A1210,Cleaned_Hospital_Details!$A:$A,Cleaned_Hospital_Details!G:G)</f>
        <v>26953</v>
      </c>
      <c r="T1210" s="8">
        <f>_xlfn.XLOOKUP($A1210,Cleaned_Hospital_Details!$A:$A,Cleaned_Hospital_Details!H:H)</f>
        <v>49</v>
      </c>
      <c r="U1210" s="8" t="str">
        <f>_xlfn.XLOOKUP($A1210,Cleaned_Hospital_Details!$A:$A,Cleaned_Hospital_Details!I:I)</f>
        <v>Adult</v>
      </c>
      <c r="V1210" t="str">
        <f t="shared" si="18"/>
        <v>Mathias Osmark</v>
      </c>
    </row>
    <row r="1211" spans="1:22" ht="15.6" x14ac:dyDescent="0.3">
      <c r="A1211" s="10" t="s">
        <v>1247</v>
      </c>
      <c r="B1211" s="8" t="str">
        <f>VLOOKUP(A1211,Cleaned_Customer_Names!A1210:D3545,2,0)</f>
        <v>Mr.</v>
      </c>
      <c r="C1211" s="8" t="str">
        <f>VLOOKUP(A1211,Cleaned_Customer_Names!A1210:D3545,3,0)</f>
        <v>Matthew</v>
      </c>
      <c r="D1211" s="8" t="str">
        <f>VLOOKUP($A1211,Cleaned_Customer_Names!$A1210:$D3545,4,0)</f>
        <v>Lawson</v>
      </c>
      <c r="E1211" s="22">
        <f>VLOOKUP($A1211,Cleaned_Medical_Exam!$A1210:$J3545,2,0)</f>
        <v>25.745000000000001</v>
      </c>
      <c r="F1211" s="24">
        <f>VLOOKUP($A1211,Cleaned_Medical_Exam!$A1210:$J3545,3,0)</f>
        <v>6.11</v>
      </c>
      <c r="G1211" s="20" t="str">
        <f>VLOOKUP($A1211,Cleaned_Medical_Exam!$A1210:$J3545,4,0)</f>
        <v>Yes</v>
      </c>
      <c r="H1211" s="20" t="str">
        <f>VLOOKUP($A1211,Cleaned_Medical_Exam!$A1210:$J3545,5,0)</f>
        <v>No</v>
      </c>
      <c r="I1211" s="20" t="str">
        <f>VLOOKUP($A1211,Cleaned_Medical_Exam!$A1210:$J3545,6,0)</f>
        <v>No</v>
      </c>
      <c r="J1211" s="48">
        <f>VLOOKUP($A1211,Cleaned_Medical_Exam!$A1210:$J3545,7,0)</f>
        <v>0</v>
      </c>
      <c r="K1211" s="8" t="str">
        <f>VLOOKUP($A1211,Cleaned_Medical_Exam!$A1210:$J3545,8,0)</f>
        <v>No</v>
      </c>
      <c r="L1211" s="20" t="str">
        <f>VLOOKUP($A1211,Cleaned_Medical_Exam!$A1210:$J3545,9,0)</f>
        <v>Overweight</v>
      </c>
      <c r="M1211" s="20" t="str">
        <f>VLOOKUP($A1211,Cleaned_Medical_Exam!$A1210:$J3545,10,0)</f>
        <v>Prediabetes</v>
      </c>
      <c r="N1211" s="48">
        <f>_xlfn.XLOOKUP(A1211,Cleaned_Hospital_Details!A:A,Cleaned_Hospital_Details!B:B)</f>
        <v>3</v>
      </c>
      <c r="O1211" s="49">
        <f>_xlfn.XLOOKUP($A1211,Cleaned_Hospital_Details!$A:$A,Cleaned_Hospital_Details!C:C)</f>
        <v>9301.89</v>
      </c>
      <c r="P1211" s="8" t="str">
        <f>_xlfn.XLOOKUP($A1211,Cleaned_Hospital_Details!$A:$A,Cleaned_Hospital_Details!D:D)</f>
        <v>Tier - 2</v>
      </c>
      <c r="Q1211" s="8" t="str">
        <f>_xlfn.XLOOKUP($A1211,Cleaned_Hospital_Details!$A:$A,Cleaned_Hospital_Details!E:E)</f>
        <v>Tier - 1</v>
      </c>
      <c r="R1211" s="8" t="str">
        <f>_xlfn.XLOOKUP($A1211,Cleaned_Hospital_Details!$A:$A,Cleaned_Hospital_Details!F:F)</f>
        <v>R1012</v>
      </c>
      <c r="S1211" s="15">
        <f>_xlfn.XLOOKUP($A1211,Cleaned_Hospital_Details!$A:$A,Cleaned_Hospital_Details!G:G)</f>
        <v>28067</v>
      </c>
      <c r="T1211" s="8">
        <f>_xlfn.XLOOKUP($A1211,Cleaned_Hospital_Details!$A:$A,Cleaned_Hospital_Details!H:H)</f>
        <v>46</v>
      </c>
      <c r="U1211" s="8" t="str">
        <f>_xlfn.XLOOKUP($A1211,Cleaned_Hospital_Details!$A:$A,Cleaned_Hospital_Details!I:I)</f>
        <v>Adult</v>
      </c>
      <c r="V1211" t="str">
        <f t="shared" si="18"/>
        <v>Matthew Lawson</v>
      </c>
    </row>
    <row r="1212" spans="1:22" ht="15.6" x14ac:dyDescent="0.3">
      <c r="A1212" s="10" t="s">
        <v>1248</v>
      </c>
      <c r="B1212" s="8" t="str">
        <f>VLOOKUP(A1212,Cleaned_Customer_Names!A1211:D3546,2,0)</f>
        <v>Mr.</v>
      </c>
      <c r="C1212" s="8" t="str">
        <f>VLOOKUP(A1212,Cleaned_Customer_Names!A1211:D3546,3,0)</f>
        <v>Kurt</v>
      </c>
      <c r="D1212" s="8" t="str">
        <f>VLOOKUP($A1212,Cleaned_Customer_Names!$A1211:$D3546,4,0)</f>
        <v>Warwick</v>
      </c>
      <c r="E1212" s="22">
        <f>VLOOKUP($A1212,Cleaned_Medical_Exam!$A1211:$J3546,2,0)</f>
        <v>31.35</v>
      </c>
      <c r="F1212" s="24">
        <f>VLOOKUP($A1212,Cleaned_Medical_Exam!$A1211:$J3546,3,0)</f>
        <v>11.49</v>
      </c>
      <c r="G1212" s="20" t="str">
        <f>VLOOKUP($A1212,Cleaned_Medical_Exam!$A1211:$J3546,4,0)</f>
        <v>No</v>
      </c>
      <c r="H1212" s="20" t="str">
        <f>VLOOKUP($A1212,Cleaned_Medical_Exam!$A1211:$J3546,5,0)</f>
        <v>No</v>
      </c>
      <c r="I1212" s="20" t="str">
        <f>VLOOKUP($A1212,Cleaned_Medical_Exam!$A1211:$J3546,6,0)</f>
        <v>No</v>
      </c>
      <c r="J1212" s="48">
        <f>VLOOKUP($A1212,Cleaned_Medical_Exam!$A1211:$J3546,7,0)</f>
        <v>2</v>
      </c>
      <c r="K1212" s="8" t="str">
        <f>VLOOKUP($A1212,Cleaned_Medical_Exam!$A1211:$J3546,8,0)</f>
        <v>No</v>
      </c>
      <c r="L1212" s="20" t="str">
        <f>VLOOKUP($A1212,Cleaned_Medical_Exam!$A1211:$J3546,9,0)</f>
        <v>Obesity</v>
      </c>
      <c r="M1212" s="20" t="str">
        <f>VLOOKUP($A1212,Cleaned_Medical_Exam!$A1211:$J3546,10,0)</f>
        <v>Diabetes</v>
      </c>
      <c r="N1212" s="48">
        <f>_xlfn.XLOOKUP(A1212,Cleaned_Hospital_Details!A:A,Cleaned_Hospital_Details!B:B)</f>
        <v>1</v>
      </c>
      <c r="O1212" s="49">
        <f>_xlfn.XLOOKUP($A1212,Cleaned_Hospital_Details!$A:$A,Cleaned_Hospital_Details!C:C)</f>
        <v>9290.14</v>
      </c>
      <c r="P1212" s="8" t="str">
        <f>_xlfn.XLOOKUP($A1212,Cleaned_Hospital_Details!$A:$A,Cleaned_Hospital_Details!D:D)</f>
        <v>Tier - 3</v>
      </c>
      <c r="Q1212" s="8" t="str">
        <f>_xlfn.XLOOKUP($A1212,Cleaned_Hospital_Details!$A:$A,Cleaned_Hospital_Details!E:E)</f>
        <v>Tier - 3</v>
      </c>
      <c r="R1212" s="8" t="str">
        <f>_xlfn.XLOOKUP($A1212,Cleaned_Hospital_Details!$A:$A,Cleaned_Hospital_Details!F:F)</f>
        <v>R1016</v>
      </c>
      <c r="S1212" s="15">
        <f>_xlfn.XLOOKUP($A1212,Cleaned_Hospital_Details!$A:$A,Cleaned_Hospital_Details!G:G)</f>
        <v>26925</v>
      </c>
      <c r="T1212" s="8">
        <f>_xlfn.XLOOKUP($A1212,Cleaned_Hospital_Details!$A:$A,Cleaned_Hospital_Details!H:H)</f>
        <v>49</v>
      </c>
      <c r="U1212" s="8" t="str">
        <f>_xlfn.XLOOKUP($A1212,Cleaned_Hospital_Details!$A:$A,Cleaned_Hospital_Details!I:I)</f>
        <v>Adult</v>
      </c>
      <c r="V1212" t="str">
        <f t="shared" si="18"/>
        <v>Kurt Warwick</v>
      </c>
    </row>
    <row r="1213" spans="1:22" ht="15.6" x14ac:dyDescent="0.3">
      <c r="A1213" s="10" t="s">
        <v>1249</v>
      </c>
      <c r="B1213" s="8" t="str">
        <f>VLOOKUP(A1213,Cleaned_Customer_Names!A1212:D3547,2,0)</f>
        <v>Mr.</v>
      </c>
      <c r="C1213" s="8" t="str">
        <f>VLOOKUP(A1213,Cleaned_Customer_Names!A1212:D3547,3,0)</f>
        <v>Samuel</v>
      </c>
      <c r="D1213" s="8" t="str">
        <f>VLOOKUP($A1213,Cleaned_Customer_Names!$A1212:$D3547,4,0)</f>
        <v>Magnuson</v>
      </c>
      <c r="E1213" s="22">
        <f>VLOOKUP($A1213,Cleaned_Medical_Exam!$A1212:$J3547,2,0)</f>
        <v>29.83</v>
      </c>
      <c r="F1213" s="24">
        <f>VLOOKUP($A1213,Cleaned_Medical_Exam!$A1212:$J3547,3,0)</f>
        <v>8.68</v>
      </c>
      <c r="G1213" s="20" t="str">
        <f>VLOOKUP($A1213,Cleaned_Medical_Exam!$A1212:$J3547,4,0)</f>
        <v>No</v>
      </c>
      <c r="H1213" s="20" t="str">
        <f>VLOOKUP($A1213,Cleaned_Medical_Exam!$A1212:$J3547,5,0)</f>
        <v>No</v>
      </c>
      <c r="I1213" s="20" t="str">
        <f>VLOOKUP($A1213,Cleaned_Medical_Exam!$A1212:$J3547,6,0)</f>
        <v>No</v>
      </c>
      <c r="J1213" s="48">
        <f>VLOOKUP($A1213,Cleaned_Medical_Exam!$A1212:$J3547,7,0)</f>
        <v>2</v>
      </c>
      <c r="K1213" s="8" t="str">
        <f>VLOOKUP($A1213,Cleaned_Medical_Exam!$A1212:$J3547,8,0)</f>
        <v>No</v>
      </c>
      <c r="L1213" s="20" t="str">
        <f>VLOOKUP($A1213,Cleaned_Medical_Exam!$A1212:$J3547,9,0)</f>
        <v>Overweight</v>
      </c>
      <c r="M1213" s="20" t="str">
        <f>VLOOKUP($A1213,Cleaned_Medical_Exam!$A1212:$J3547,10,0)</f>
        <v>Diabetes</v>
      </c>
      <c r="N1213" s="48">
        <f>_xlfn.XLOOKUP(A1213,Cleaned_Hospital_Details!A:A,Cleaned_Hospital_Details!B:B)</f>
        <v>1</v>
      </c>
      <c r="O1213" s="49">
        <f>_xlfn.XLOOKUP($A1213,Cleaned_Hospital_Details!$A:$A,Cleaned_Hospital_Details!C:C)</f>
        <v>9288.0300000000007</v>
      </c>
      <c r="P1213" s="8" t="str">
        <f>_xlfn.XLOOKUP($A1213,Cleaned_Hospital_Details!$A:$A,Cleaned_Hospital_Details!D:D)</f>
        <v>Tier - 2</v>
      </c>
      <c r="Q1213" s="8" t="str">
        <f>_xlfn.XLOOKUP($A1213,Cleaned_Hospital_Details!$A:$A,Cleaned_Hospital_Details!E:E)</f>
        <v>Tier - 3</v>
      </c>
      <c r="R1213" s="8" t="str">
        <f>_xlfn.XLOOKUP($A1213,Cleaned_Hospital_Details!$A:$A,Cleaned_Hospital_Details!F:F)</f>
        <v>R1018</v>
      </c>
      <c r="S1213" s="15">
        <f>_xlfn.XLOOKUP($A1213,Cleaned_Hospital_Details!$A:$A,Cleaned_Hospital_Details!G:G)</f>
        <v>26953</v>
      </c>
      <c r="T1213" s="8">
        <f>_xlfn.XLOOKUP($A1213,Cleaned_Hospital_Details!$A:$A,Cleaned_Hospital_Details!H:H)</f>
        <v>49</v>
      </c>
      <c r="U1213" s="8" t="str">
        <f>_xlfn.XLOOKUP($A1213,Cleaned_Hospital_Details!$A:$A,Cleaned_Hospital_Details!I:I)</f>
        <v>Adult</v>
      </c>
      <c r="V1213" t="str">
        <f t="shared" si="18"/>
        <v>Samuel Magnuson</v>
      </c>
    </row>
    <row r="1214" spans="1:22" ht="15.6" x14ac:dyDescent="0.3">
      <c r="A1214" s="10" t="s">
        <v>1250</v>
      </c>
      <c r="B1214" s="8" t="str">
        <f>VLOOKUP(A1214,Cleaned_Customer_Names!A1213:D3548,2,0)</f>
        <v>Mrs.</v>
      </c>
      <c r="C1214" s="8" t="str">
        <f>VLOOKUP(A1214,Cleaned_Customer_Names!A1213:D3548,3,0)</f>
        <v>Emily</v>
      </c>
      <c r="D1214" s="8" t="str">
        <f>VLOOKUP($A1214,Cleaned_Customer_Names!$A1213:$D3548,4,0)</f>
        <v>Marsh</v>
      </c>
      <c r="E1214" s="22">
        <f>VLOOKUP($A1214,Cleaned_Medical_Exam!$A1213:$J3548,2,0)</f>
        <v>25.49</v>
      </c>
      <c r="F1214" s="24">
        <f>VLOOKUP($A1214,Cleaned_Medical_Exam!$A1213:$J3548,3,0)</f>
        <v>5.68</v>
      </c>
      <c r="G1214" s="20" t="str">
        <f>VLOOKUP($A1214,Cleaned_Medical_Exam!$A1213:$J3548,4,0)</f>
        <v>Yes</v>
      </c>
      <c r="H1214" s="20" t="str">
        <f>VLOOKUP($A1214,Cleaned_Medical_Exam!$A1213:$J3548,5,0)</f>
        <v>No</v>
      </c>
      <c r="I1214" s="20" t="str">
        <f>VLOOKUP($A1214,Cleaned_Medical_Exam!$A1213:$J3548,6,0)</f>
        <v>Yes</v>
      </c>
      <c r="J1214" s="48">
        <f>VLOOKUP($A1214,Cleaned_Medical_Exam!$A1213:$J3548,7,0)</f>
        <v>1</v>
      </c>
      <c r="K1214" s="8" t="str">
        <f>VLOOKUP($A1214,Cleaned_Medical_Exam!$A1213:$J3548,8,0)</f>
        <v>No</v>
      </c>
      <c r="L1214" s="20" t="str">
        <f>VLOOKUP($A1214,Cleaned_Medical_Exam!$A1213:$J3548,9,0)</f>
        <v>Overweight</v>
      </c>
      <c r="M1214" s="20" t="str">
        <f>VLOOKUP($A1214,Cleaned_Medical_Exam!$A1213:$J3548,10,0)</f>
        <v>Normal</v>
      </c>
      <c r="N1214" s="48">
        <f>_xlfn.XLOOKUP(A1214,Cleaned_Hospital_Details!A:A,Cleaned_Hospital_Details!B:B)</f>
        <v>0</v>
      </c>
      <c r="O1214" s="49">
        <f>_xlfn.XLOOKUP($A1214,Cleaned_Hospital_Details!$A:$A,Cleaned_Hospital_Details!C:C)</f>
        <v>9285.8700000000008</v>
      </c>
      <c r="P1214" s="8" t="str">
        <f>_xlfn.XLOOKUP($A1214,Cleaned_Hospital_Details!$A:$A,Cleaned_Hospital_Details!D:D)</f>
        <v>Tier - 2</v>
      </c>
      <c r="Q1214" s="8" t="str">
        <f>_xlfn.XLOOKUP($A1214,Cleaned_Hospital_Details!$A:$A,Cleaned_Hospital_Details!E:E)</f>
        <v>Tier - 3</v>
      </c>
      <c r="R1214" s="8" t="str">
        <f>_xlfn.XLOOKUP($A1214,Cleaned_Hospital_Details!$A:$A,Cleaned_Hospital_Details!F:F)</f>
        <v>R1013</v>
      </c>
      <c r="S1214" s="15">
        <f>_xlfn.XLOOKUP($A1214,Cleaned_Hospital_Details!$A:$A,Cleaned_Hospital_Details!G:G)</f>
        <v>25533</v>
      </c>
      <c r="T1214" s="8">
        <f>_xlfn.XLOOKUP($A1214,Cleaned_Hospital_Details!$A:$A,Cleaned_Hospital_Details!H:H)</f>
        <v>53</v>
      </c>
      <c r="U1214" s="8" t="str">
        <f>_xlfn.XLOOKUP($A1214,Cleaned_Hospital_Details!$A:$A,Cleaned_Hospital_Details!I:I)</f>
        <v>Adult</v>
      </c>
      <c r="V1214" t="str">
        <f t="shared" si="18"/>
        <v>Emily Marsh</v>
      </c>
    </row>
    <row r="1215" spans="1:22" ht="15.6" x14ac:dyDescent="0.3">
      <c r="A1215" s="10" t="s">
        <v>1251</v>
      </c>
      <c r="B1215" s="8" t="str">
        <f>VLOOKUP(A1215,Cleaned_Customer_Names!A1214:D3549,2,0)</f>
        <v>Ms.</v>
      </c>
      <c r="C1215" s="8" t="str">
        <f>VLOOKUP(A1215,Cleaned_Customer_Names!A1214:D3549,3,0)</f>
        <v>Tiffany</v>
      </c>
      <c r="D1215" s="8" t="str">
        <f>VLOOKUP($A1215,Cleaned_Customer_Names!$A1214:$D3549,4,0)</f>
        <v>Kari</v>
      </c>
      <c r="E1215" s="22">
        <f>VLOOKUP($A1215,Cleaned_Medical_Exam!$A1214:$J3549,2,0)</f>
        <v>34.1</v>
      </c>
      <c r="F1215" s="24">
        <f>VLOOKUP($A1215,Cleaned_Medical_Exam!$A1214:$J3549,3,0)</f>
        <v>8.4499999999999993</v>
      </c>
      <c r="G1215" s="20" t="str">
        <f>VLOOKUP($A1215,Cleaned_Medical_Exam!$A1214:$J3549,4,0)</f>
        <v>No</v>
      </c>
      <c r="H1215" s="20" t="str">
        <f>VLOOKUP($A1215,Cleaned_Medical_Exam!$A1214:$J3549,5,0)</f>
        <v>No</v>
      </c>
      <c r="I1215" s="20" t="str">
        <f>VLOOKUP($A1215,Cleaned_Medical_Exam!$A1214:$J3549,6,0)</f>
        <v>No</v>
      </c>
      <c r="J1215" s="48">
        <f>VLOOKUP($A1215,Cleaned_Medical_Exam!$A1214:$J3549,7,0)</f>
        <v>0</v>
      </c>
      <c r="K1215" s="8" t="str">
        <f>VLOOKUP($A1215,Cleaned_Medical_Exam!$A1214:$J3549,8,0)</f>
        <v>No</v>
      </c>
      <c r="L1215" s="20" t="str">
        <f>VLOOKUP($A1215,Cleaned_Medical_Exam!$A1214:$J3549,9,0)</f>
        <v>Obesity</v>
      </c>
      <c r="M1215" s="20" t="str">
        <f>VLOOKUP($A1215,Cleaned_Medical_Exam!$A1214:$J3549,10,0)</f>
        <v>Diabetes</v>
      </c>
      <c r="N1215" s="48">
        <f>_xlfn.XLOOKUP(A1215,Cleaned_Hospital_Details!A:A,Cleaned_Hospital_Details!B:B)</f>
        <v>0</v>
      </c>
      <c r="O1215" s="49">
        <f>_xlfn.XLOOKUP($A1215,Cleaned_Hospital_Details!$A:$A,Cleaned_Hospital_Details!C:C)</f>
        <v>9283.56</v>
      </c>
      <c r="P1215" s="8" t="str">
        <f>_xlfn.XLOOKUP($A1215,Cleaned_Hospital_Details!$A:$A,Cleaned_Hospital_Details!D:D)</f>
        <v>Tier - 2</v>
      </c>
      <c r="Q1215" s="8" t="str">
        <f>_xlfn.XLOOKUP($A1215,Cleaned_Hospital_Details!$A:$A,Cleaned_Hospital_Details!E:E)</f>
        <v>Tier - 3</v>
      </c>
      <c r="R1215" s="8" t="str">
        <f>_xlfn.XLOOKUP($A1215,Cleaned_Hospital_Details!$A:$A,Cleaned_Hospital_Details!F:F)</f>
        <v>R1013</v>
      </c>
      <c r="S1215" s="15">
        <f>_xlfn.XLOOKUP($A1215,Cleaned_Hospital_Details!$A:$A,Cleaned_Hospital_Details!G:G)</f>
        <v>26116</v>
      </c>
      <c r="T1215" s="8">
        <f>_xlfn.XLOOKUP($A1215,Cleaned_Hospital_Details!$A:$A,Cleaned_Hospital_Details!H:H)</f>
        <v>51</v>
      </c>
      <c r="U1215" s="8" t="str">
        <f>_xlfn.XLOOKUP($A1215,Cleaned_Hospital_Details!$A:$A,Cleaned_Hospital_Details!I:I)</f>
        <v>Adult</v>
      </c>
      <c r="V1215" t="str">
        <f t="shared" si="18"/>
        <v>Tiffany Kari</v>
      </c>
    </row>
    <row r="1216" spans="1:22" ht="15.6" x14ac:dyDescent="0.3">
      <c r="A1216" s="10" t="s">
        <v>1252</v>
      </c>
      <c r="B1216" s="8" t="str">
        <f>VLOOKUP(A1216,Cleaned_Customer_Names!A1215:D3550,2,0)</f>
        <v>Mr.</v>
      </c>
      <c r="C1216" s="8" t="str">
        <f>VLOOKUP(A1216,Cleaned_Customer_Names!A1215:D3550,3,0)</f>
        <v>Alex</v>
      </c>
      <c r="D1216" s="8" t="str">
        <f>VLOOKUP($A1216,Cleaned_Customer_Names!$A1215:$D3550,4,0)</f>
        <v>Standiford</v>
      </c>
      <c r="E1216" s="22">
        <f>VLOOKUP($A1216,Cleaned_Medical_Exam!$A1215:$J3550,2,0)</f>
        <v>25.84</v>
      </c>
      <c r="F1216" s="24">
        <f>VLOOKUP($A1216,Cleaned_Medical_Exam!$A1215:$J3550,3,0)</f>
        <v>8.51</v>
      </c>
      <c r="G1216" s="20" t="str">
        <f>VLOOKUP($A1216,Cleaned_Medical_Exam!$A1215:$J3550,4,0)</f>
        <v>No</v>
      </c>
      <c r="H1216" s="20" t="str">
        <f>VLOOKUP($A1216,Cleaned_Medical_Exam!$A1215:$J3550,5,0)</f>
        <v>No</v>
      </c>
      <c r="I1216" s="20" t="str">
        <f>VLOOKUP($A1216,Cleaned_Medical_Exam!$A1215:$J3550,6,0)</f>
        <v>No</v>
      </c>
      <c r="J1216" s="48">
        <f>VLOOKUP($A1216,Cleaned_Medical_Exam!$A1215:$J3550,7,0)</f>
        <v>2</v>
      </c>
      <c r="K1216" s="8" t="str">
        <f>VLOOKUP($A1216,Cleaned_Medical_Exam!$A1215:$J3550,8,0)</f>
        <v>No</v>
      </c>
      <c r="L1216" s="20" t="str">
        <f>VLOOKUP($A1216,Cleaned_Medical_Exam!$A1215:$J3550,9,0)</f>
        <v>Overweight</v>
      </c>
      <c r="M1216" s="20" t="str">
        <f>VLOOKUP($A1216,Cleaned_Medical_Exam!$A1215:$J3550,10,0)</f>
        <v>Diabetes</v>
      </c>
      <c r="N1216" s="48">
        <f>_xlfn.XLOOKUP(A1216,Cleaned_Hospital_Details!A:A,Cleaned_Hospital_Details!B:B)</f>
        <v>1</v>
      </c>
      <c r="O1216" s="49">
        <f>_xlfn.XLOOKUP($A1216,Cleaned_Hospital_Details!$A:$A,Cleaned_Hospital_Details!C:C)</f>
        <v>9282.48</v>
      </c>
      <c r="P1216" s="8" t="str">
        <f>_xlfn.XLOOKUP($A1216,Cleaned_Hospital_Details!$A:$A,Cleaned_Hospital_Details!D:D)</f>
        <v>Tier - 3</v>
      </c>
      <c r="Q1216" s="8" t="str">
        <f>_xlfn.XLOOKUP($A1216,Cleaned_Hospital_Details!$A:$A,Cleaned_Hospital_Details!E:E)</f>
        <v>Tier - 2</v>
      </c>
      <c r="R1216" s="8" t="str">
        <f>_xlfn.XLOOKUP($A1216,Cleaned_Hospital_Details!$A:$A,Cleaned_Hospital_Details!F:F)</f>
        <v>R1016</v>
      </c>
      <c r="S1216" s="15">
        <f>_xlfn.XLOOKUP($A1216,Cleaned_Hospital_Details!$A:$A,Cleaned_Hospital_Details!G:G)</f>
        <v>26964</v>
      </c>
      <c r="T1216" s="8">
        <f>_xlfn.XLOOKUP($A1216,Cleaned_Hospital_Details!$A:$A,Cleaned_Hospital_Details!H:H)</f>
        <v>49</v>
      </c>
      <c r="U1216" s="8" t="str">
        <f>_xlfn.XLOOKUP($A1216,Cleaned_Hospital_Details!$A:$A,Cleaned_Hospital_Details!I:I)</f>
        <v>Adult</v>
      </c>
      <c r="V1216" t="str">
        <f t="shared" si="18"/>
        <v>Alex Standiford</v>
      </c>
    </row>
    <row r="1217" spans="1:22" ht="15.6" x14ac:dyDescent="0.3">
      <c r="A1217" s="10" t="s">
        <v>1253</v>
      </c>
      <c r="B1217" s="8" t="str">
        <f>VLOOKUP(A1217,Cleaned_Customer_Names!A1216:D3551,2,0)</f>
        <v>Ms.</v>
      </c>
      <c r="C1217" s="8" t="str">
        <f>VLOOKUP(A1217,Cleaned_Customer_Names!A1216:D3551,3,0)</f>
        <v>Alice</v>
      </c>
      <c r="D1217" s="8" t="str">
        <f>VLOOKUP($A1217,Cleaned_Customer_Names!$A1216:$D3551,4,0)</f>
        <v>Sherwin</v>
      </c>
      <c r="E1217" s="22">
        <f>VLOOKUP($A1217,Cleaned_Medical_Exam!$A1216:$J3551,2,0)</f>
        <v>20.6</v>
      </c>
      <c r="F1217" s="24">
        <f>VLOOKUP($A1217,Cleaned_Medical_Exam!$A1216:$J3551,3,0)</f>
        <v>7.62</v>
      </c>
      <c r="G1217" s="20" t="str">
        <f>VLOOKUP($A1217,Cleaned_Medical_Exam!$A1216:$J3551,4,0)</f>
        <v>No</v>
      </c>
      <c r="H1217" s="20" t="str">
        <f>VLOOKUP($A1217,Cleaned_Medical_Exam!$A1216:$J3551,5,0)</f>
        <v>No</v>
      </c>
      <c r="I1217" s="20" t="str">
        <f>VLOOKUP($A1217,Cleaned_Medical_Exam!$A1216:$J3551,6,0)</f>
        <v>No</v>
      </c>
      <c r="J1217" s="48">
        <f>VLOOKUP($A1217,Cleaned_Medical_Exam!$A1216:$J3551,7,0)</f>
        <v>0</v>
      </c>
      <c r="K1217" s="8" t="str">
        <f>VLOOKUP($A1217,Cleaned_Medical_Exam!$A1216:$J3551,8,0)</f>
        <v>No</v>
      </c>
      <c r="L1217" s="20" t="str">
        <f>VLOOKUP($A1217,Cleaned_Medical_Exam!$A1216:$J3551,9,0)</f>
        <v>Healthy Weight</v>
      </c>
      <c r="M1217" s="20" t="str">
        <f>VLOOKUP($A1217,Cleaned_Medical_Exam!$A1216:$J3551,10,0)</f>
        <v>Diabetes</v>
      </c>
      <c r="N1217" s="48">
        <f>_xlfn.XLOOKUP(A1217,Cleaned_Hospital_Details!A:A,Cleaned_Hospital_Details!B:B)</f>
        <v>0</v>
      </c>
      <c r="O1217" s="49">
        <f>_xlfn.XLOOKUP($A1217,Cleaned_Hospital_Details!$A:$A,Cleaned_Hospital_Details!C:C)</f>
        <v>9264.7999999999993</v>
      </c>
      <c r="P1217" s="8" t="str">
        <f>_xlfn.XLOOKUP($A1217,Cleaned_Hospital_Details!$A:$A,Cleaned_Hospital_Details!D:D)</f>
        <v>Tier - 2</v>
      </c>
      <c r="Q1217" s="8" t="str">
        <f>_xlfn.XLOOKUP($A1217,Cleaned_Hospital_Details!$A:$A,Cleaned_Hospital_Details!E:E)</f>
        <v>Tier - 1</v>
      </c>
      <c r="R1217" s="8" t="str">
        <f>_xlfn.XLOOKUP($A1217,Cleaned_Hospital_Details!$A:$A,Cleaned_Hospital_Details!F:F)</f>
        <v>R1011</v>
      </c>
      <c r="S1217" s="15">
        <f>_xlfn.XLOOKUP($A1217,Cleaned_Hospital_Details!$A:$A,Cleaned_Hospital_Details!G:G)</f>
        <v>26151</v>
      </c>
      <c r="T1217" s="8">
        <f>_xlfn.XLOOKUP($A1217,Cleaned_Hospital_Details!$A:$A,Cleaned_Hospital_Details!H:H)</f>
        <v>51</v>
      </c>
      <c r="U1217" s="8" t="str">
        <f>_xlfn.XLOOKUP($A1217,Cleaned_Hospital_Details!$A:$A,Cleaned_Hospital_Details!I:I)</f>
        <v>Adult</v>
      </c>
      <c r="V1217" t="str">
        <f t="shared" si="18"/>
        <v>Alice Sherwin</v>
      </c>
    </row>
    <row r="1218" spans="1:22" ht="15.6" x14ac:dyDescent="0.3">
      <c r="A1218" s="10" t="s">
        <v>1254</v>
      </c>
      <c r="B1218" s="8" t="str">
        <f>VLOOKUP(A1218,Cleaned_Customer_Names!A1217:D3552,2,0)</f>
        <v>Ms.</v>
      </c>
      <c r="C1218" s="8" t="str">
        <f>VLOOKUP(A1218,Cleaned_Customer_Names!A1217:D3552,3,0)</f>
        <v>Allison</v>
      </c>
      <c r="D1218" s="8" t="str">
        <f>VLOOKUP($A1218,Cleaned_Customer_Names!$A1217:$D3552,4,0)</f>
        <v>Parker</v>
      </c>
      <c r="E1218" s="22">
        <f>VLOOKUP($A1218,Cleaned_Medical_Exam!$A1217:$J3552,2,0)</f>
        <v>28.88</v>
      </c>
      <c r="F1218" s="24">
        <f>VLOOKUP($A1218,Cleaned_Medical_Exam!$A1217:$J3552,3,0)</f>
        <v>10.18</v>
      </c>
      <c r="G1218" s="20" t="str">
        <f>VLOOKUP($A1218,Cleaned_Medical_Exam!$A1217:$J3552,4,0)</f>
        <v>No</v>
      </c>
      <c r="H1218" s="20" t="str">
        <f>VLOOKUP($A1218,Cleaned_Medical_Exam!$A1217:$J3552,5,0)</f>
        <v>No</v>
      </c>
      <c r="I1218" s="20" t="str">
        <f>VLOOKUP($A1218,Cleaned_Medical_Exam!$A1217:$J3552,6,0)</f>
        <v>No</v>
      </c>
      <c r="J1218" s="48">
        <f>VLOOKUP($A1218,Cleaned_Medical_Exam!$A1217:$J3552,7,0)</f>
        <v>0</v>
      </c>
      <c r="K1218" s="8" t="str">
        <f>VLOOKUP($A1218,Cleaned_Medical_Exam!$A1217:$J3552,8,0)</f>
        <v>No</v>
      </c>
      <c r="L1218" s="20" t="str">
        <f>VLOOKUP($A1218,Cleaned_Medical_Exam!$A1217:$J3552,9,0)</f>
        <v>Overweight</v>
      </c>
      <c r="M1218" s="20" t="str">
        <f>VLOOKUP($A1218,Cleaned_Medical_Exam!$A1217:$J3552,10,0)</f>
        <v>Diabetes</v>
      </c>
      <c r="N1218" s="48">
        <f>_xlfn.XLOOKUP(A1218,Cleaned_Hospital_Details!A:A,Cleaned_Hospital_Details!B:B)</f>
        <v>1</v>
      </c>
      <c r="O1218" s="49">
        <f>_xlfn.XLOOKUP($A1218,Cleaned_Hospital_Details!$A:$A,Cleaned_Hospital_Details!C:C)</f>
        <v>9249.5</v>
      </c>
      <c r="P1218" s="8" t="str">
        <f>_xlfn.XLOOKUP($A1218,Cleaned_Hospital_Details!$A:$A,Cleaned_Hospital_Details!D:D)</f>
        <v>Tier - 2</v>
      </c>
      <c r="Q1218" s="8" t="str">
        <f>_xlfn.XLOOKUP($A1218,Cleaned_Hospital_Details!$A:$A,Cleaned_Hospital_Details!E:E)</f>
        <v>Tier - 1</v>
      </c>
      <c r="R1218" s="8" t="str">
        <f>_xlfn.XLOOKUP($A1218,Cleaned_Hospital_Details!$A:$A,Cleaned_Hospital_Details!F:F)</f>
        <v>R1012</v>
      </c>
      <c r="S1218" s="15">
        <f>_xlfn.XLOOKUP($A1218,Cleaned_Hospital_Details!$A:$A,Cleaned_Hospital_Details!G:G)</f>
        <v>27262</v>
      </c>
      <c r="T1218" s="8">
        <f>_xlfn.XLOOKUP($A1218,Cleaned_Hospital_Details!$A:$A,Cleaned_Hospital_Details!H:H)</f>
        <v>48</v>
      </c>
      <c r="U1218" s="8" t="str">
        <f>_xlfn.XLOOKUP($A1218,Cleaned_Hospital_Details!$A:$A,Cleaned_Hospital_Details!I:I)</f>
        <v>Adult</v>
      </c>
      <c r="V1218" t="str">
        <f t="shared" si="18"/>
        <v>Allison Parker</v>
      </c>
    </row>
    <row r="1219" spans="1:22" ht="15.6" x14ac:dyDescent="0.3">
      <c r="A1219" s="10" t="s">
        <v>1255</v>
      </c>
      <c r="B1219" s="8" t="str">
        <f>VLOOKUP(A1219,Cleaned_Customer_Names!A1218:D3553,2,0)</f>
        <v>Mr.</v>
      </c>
      <c r="C1219" s="8" t="str">
        <f>VLOOKUP(A1219,Cleaned_Customer_Names!A1218:D3553,3,0)</f>
        <v>Johannes</v>
      </c>
      <c r="D1219" s="8" t="str">
        <f>VLOOKUP($A1219,Cleaned_Customer_Names!$A1218:$D3553,4,0)</f>
        <v>Blekeli</v>
      </c>
      <c r="E1219" s="22">
        <f>VLOOKUP($A1219,Cleaned_Medical_Exam!$A1218:$J3553,2,0)</f>
        <v>28.24</v>
      </c>
      <c r="F1219" s="24">
        <f>VLOOKUP($A1219,Cleaned_Medical_Exam!$A1218:$J3553,3,0)</f>
        <v>5.36</v>
      </c>
      <c r="G1219" s="20" t="str">
        <f>VLOOKUP($A1219,Cleaned_Medical_Exam!$A1218:$J3553,4,0)</f>
        <v>No</v>
      </c>
      <c r="H1219" s="20" t="str">
        <f>VLOOKUP($A1219,Cleaned_Medical_Exam!$A1218:$J3553,5,0)</f>
        <v>No</v>
      </c>
      <c r="I1219" s="20" t="str">
        <f>VLOOKUP($A1219,Cleaned_Medical_Exam!$A1218:$J3553,6,0)</f>
        <v>No</v>
      </c>
      <c r="J1219" s="48">
        <f>VLOOKUP($A1219,Cleaned_Medical_Exam!$A1218:$J3553,7,0)</f>
        <v>0</v>
      </c>
      <c r="K1219" s="8" t="str">
        <f>VLOOKUP($A1219,Cleaned_Medical_Exam!$A1218:$J3553,8,0)</f>
        <v>No</v>
      </c>
      <c r="L1219" s="20" t="str">
        <f>VLOOKUP($A1219,Cleaned_Medical_Exam!$A1218:$J3553,9,0)</f>
        <v>Overweight</v>
      </c>
      <c r="M1219" s="20" t="str">
        <f>VLOOKUP($A1219,Cleaned_Medical_Exam!$A1218:$J3553,10,0)</f>
        <v>Normal</v>
      </c>
      <c r="N1219" s="48">
        <f>_xlfn.XLOOKUP(A1219,Cleaned_Hospital_Details!A:A,Cleaned_Hospital_Details!B:B)</f>
        <v>2</v>
      </c>
      <c r="O1219" s="49">
        <f>_xlfn.XLOOKUP($A1219,Cleaned_Hospital_Details!$A:$A,Cleaned_Hospital_Details!C:C)</f>
        <v>9247.94</v>
      </c>
      <c r="P1219" s="8" t="str">
        <f>_xlfn.XLOOKUP($A1219,Cleaned_Hospital_Details!$A:$A,Cleaned_Hospital_Details!D:D)</f>
        <v>Tier - 2</v>
      </c>
      <c r="Q1219" s="8" t="str">
        <f>_xlfn.XLOOKUP($A1219,Cleaned_Hospital_Details!$A:$A,Cleaned_Hospital_Details!E:E)</f>
        <v>Tier - 1</v>
      </c>
      <c r="R1219" s="8" t="str">
        <f>_xlfn.XLOOKUP($A1219,Cleaned_Hospital_Details!$A:$A,Cleaned_Hospital_Details!F:F)</f>
        <v>R1021</v>
      </c>
      <c r="S1219" s="15">
        <f>_xlfn.XLOOKUP($A1219,Cleaned_Hospital_Details!$A:$A,Cleaned_Hospital_Details!G:G)</f>
        <v>29499</v>
      </c>
      <c r="T1219" s="8">
        <f>_xlfn.XLOOKUP($A1219,Cleaned_Hospital_Details!$A:$A,Cleaned_Hospital_Details!H:H)</f>
        <v>42</v>
      </c>
      <c r="U1219" s="8" t="str">
        <f>_xlfn.XLOOKUP($A1219,Cleaned_Hospital_Details!$A:$A,Cleaned_Hospital_Details!I:I)</f>
        <v>Adult</v>
      </c>
      <c r="V1219" t="str">
        <f t="shared" ref="V1219:V1282" si="19">_xlfn.CONCAT(C1219, " ", D1219)</f>
        <v>Johannes Blekeli</v>
      </c>
    </row>
    <row r="1220" spans="1:22" ht="15.6" x14ac:dyDescent="0.3">
      <c r="A1220" s="10" t="s">
        <v>1256</v>
      </c>
      <c r="B1220" s="8" t="str">
        <f>VLOOKUP(A1220,Cleaned_Customer_Names!A1219:D3554,2,0)</f>
        <v>Mr.</v>
      </c>
      <c r="C1220" s="8" t="str">
        <f>VLOOKUP(A1220,Cleaned_Customer_Names!A1219:D3554,3,0)</f>
        <v>Stephen</v>
      </c>
      <c r="D1220" s="8" t="str">
        <f>VLOOKUP($A1220,Cleaned_Customer_Names!$A1219:$D3554,4,0)</f>
        <v>Vangampleare</v>
      </c>
      <c r="E1220" s="22">
        <f>VLOOKUP($A1220,Cleaned_Medical_Exam!$A1219:$J3554,2,0)</f>
        <v>25.46</v>
      </c>
      <c r="F1220" s="24">
        <f>VLOOKUP($A1220,Cleaned_Medical_Exam!$A1219:$J3554,3,0)</f>
        <v>11.78</v>
      </c>
      <c r="G1220" s="20" t="str">
        <f>VLOOKUP($A1220,Cleaned_Medical_Exam!$A1219:$J3554,4,0)</f>
        <v>Yes</v>
      </c>
      <c r="H1220" s="20" t="str">
        <f>VLOOKUP($A1220,Cleaned_Medical_Exam!$A1219:$J3554,5,0)</f>
        <v>No</v>
      </c>
      <c r="I1220" s="20" t="str">
        <f>VLOOKUP($A1220,Cleaned_Medical_Exam!$A1219:$J3554,6,0)</f>
        <v>No</v>
      </c>
      <c r="J1220" s="48">
        <f>VLOOKUP($A1220,Cleaned_Medical_Exam!$A1219:$J3554,7,0)</f>
        <v>1</v>
      </c>
      <c r="K1220" s="8" t="str">
        <f>VLOOKUP($A1220,Cleaned_Medical_Exam!$A1219:$J3554,8,0)</f>
        <v>No</v>
      </c>
      <c r="L1220" s="20" t="str">
        <f>VLOOKUP($A1220,Cleaned_Medical_Exam!$A1219:$J3554,9,0)</f>
        <v>Overweight</v>
      </c>
      <c r="M1220" s="20" t="str">
        <f>VLOOKUP($A1220,Cleaned_Medical_Exam!$A1219:$J3554,10,0)</f>
        <v>Diabetes</v>
      </c>
      <c r="N1220" s="48">
        <f>_xlfn.XLOOKUP(A1220,Cleaned_Hospital_Details!A:A,Cleaned_Hospital_Details!B:B)</f>
        <v>2</v>
      </c>
      <c r="O1220" s="49">
        <f>_xlfn.XLOOKUP($A1220,Cleaned_Hospital_Details!$A:$A,Cleaned_Hospital_Details!C:C)</f>
        <v>9225.26</v>
      </c>
      <c r="P1220" s="8" t="str">
        <f>_xlfn.XLOOKUP($A1220,Cleaned_Hospital_Details!$A:$A,Cleaned_Hospital_Details!D:D)</f>
        <v>Tier - 3</v>
      </c>
      <c r="Q1220" s="8" t="str">
        <f>_xlfn.XLOOKUP($A1220,Cleaned_Hospital_Details!$A:$A,Cleaned_Hospital_Details!E:E)</f>
        <v>Tier - 3</v>
      </c>
      <c r="R1220" s="8" t="str">
        <f>_xlfn.XLOOKUP($A1220,Cleaned_Hospital_Details!$A:$A,Cleaned_Hospital_Details!F:F)</f>
        <v>R1015</v>
      </c>
      <c r="S1220" s="15">
        <f>_xlfn.XLOOKUP($A1220,Cleaned_Hospital_Details!$A:$A,Cleaned_Hospital_Details!G:G)</f>
        <v>27734</v>
      </c>
      <c r="T1220" s="8">
        <f>_xlfn.XLOOKUP($A1220,Cleaned_Hospital_Details!$A:$A,Cleaned_Hospital_Details!H:H)</f>
        <v>47</v>
      </c>
      <c r="U1220" s="8" t="str">
        <f>_xlfn.XLOOKUP($A1220,Cleaned_Hospital_Details!$A:$A,Cleaned_Hospital_Details!I:I)</f>
        <v>Adult</v>
      </c>
      <c r="V1220" t="str">
        <f t="shared" si="19"/>
        <v>Stephen Vangampleare</v>
      </c>
    </row>
    <row r="1221" spans="1:22" ht="15.6" x14ac:dyDescent="0.3">
      <c r="A1221" s="10" t="s">
        <v>1257</v>
      </c>
      <c r="B1221" s="8" t="str">
        <f>VLOOKUP(A1221,Cleaned_Customer_Names!A1220:D3555,2,0)</f>
        <v>Mr.</v>
      </c>
      <c r="C1221" s="8" t="str">
        <f>VLOOKUP(A1221,Cleaned_Customer_Names!A1220:D3555,3,0)</f>
        <v>Jon</v>
      </c>
      <c r="D1221" s="8" t="str">
        <f>VLOOKUP($A1221,Cleaned_Customer_Names!$A1220:$D3555,4,0)</f>
        <v>Hiatt</v>
      </c>
      <c r="E1221" s="22">
        <f>VLOOKUP($A1221,Cleaned_Medical_Exam!$A1220:$J3555,2,0)</f>
        <v>29.64</v>
      </c>
      <c r="F1221" s="24">
        <f>VLOOKUP($A1221,Cleaned_Medical_Exam!$A1220:$J3555,3,0)</f>
        <v>10.82</v>
      </c>
      <c r="G1221" s="20" t="str">
        <f>VLOOKUP($A1221,Cleaned_Medical_Exam!$A1220:$J3555,4,0)</f>
        <v>Yes</v>
      </c>
      <c r="H1221" s="20" t="str">
        <f>VLOOKUP($A1221,Cleaned_Medical_Exam!$A1220:$J3555,5,0)</f>
        <v>No</v>
      </c>
      <c r="I1221" s="20" t="str">
        <f>VLOOKUP($A1221,Cleaned_Medical_Exam!$A1220:$J3555,6,0)</f>
        <v>No</v>
      </c>
      <c r="J1221" s="48">
        <f>VLOOKUP($A1221,Cleaned_Medical_Exam!$A1220:$J3555,7,0)</f>
        <v>0</v>
      </c>
      <c r="K1221" s="8" t="str">
        <f>VLOOKUP($A1221,Cleaned_Medical_Exam!$A1220:$J3555,8,0)</f>
        <v>No</v>
      </c>
      <c r="L1221" s="20" t="str">
        <f>VLOOKUP($A1221,Cleaned_Medical_Exam!$A1220:$J3555,9,0)</f>
        <v>Overweight</v>
      </c>
      <c r="M1221" s="20" t="str">
        <f>VLOOKUP($A1221,Cleaned_Medical_Exam!$A1220:$J3555,10,0)</f>
        <v>Diabetes</v>
      </c>
      <c r="N1221" s="48">
        <f>_xlfn.XLOOKUP(A1221,Cleaned_Hospital_Details!A:A,Cleaned_Hospital_Details!B:B)</f>
        <v>5</v>
      </c>
      <c r="O1221" s="49">
        <f>_xlfn.XLOOKUP($A1221,Cleaned_Hospital_Details!$A:$A,Cleaned_Hospital_Details!C:C)</f>
        <v>9222.4</v>
      </c>
      <c r="P1221" s="8" t="str">
        <f>_xlfn.XLOOKUP($A1221,Cleaned_Hospital_Details!$A:$A,Cleaned_Hospital_Details!D:D)</f>
        <v>Tier - 2</v>
      </c>
      <c r="Q1221" s="8" t="str">
        <f>_xlfn.XLOOKUP($A1221,Cleaned_Hospital_Details!$A:$A,Cleaned_Hospital_Details!E:E)</f>
        <v>Tier - 3</v>
      </c>
      <c r="R1221" s="8" t="str">
        <f>_xlfn.XLOOKUP($A1221,Cleaned_Hospital_Details!$A:$A,Cleaned_Hospital_Details!F:F)</f>
        <v>R1019</v>
      </c>
      <c r="S1221" s="15">
        <f>_xlfn.XLOOKUP($A1221,Cleaned_Hospital_Details!$A:$A,Cleaned_Hospital_Details!G:G)</f>
        <v>29925</v>
      </c>
      <c r="T1221" s="8">
        <f>_xlfn.XLOOKUP($A1221,Cleaned_Hospital_Details!$A:$A,Cleaned_Hospital_Details!H:H)</f>
        <v>41</v>
      </c>
      <c r="U1221" s="8" t="str">
        <f>_xlfn.XLOOKUP($A1221,Cleaned_Hospital_Details!$A:$A,Cleaned_Hospital_Details!I:I)</f>
        <v>Adult</v>
      </c>
      <c r="V1221" t="str">
        <f t="shared" si="19"/>
        <v>Jon Hiatt</v>
      </c>
    </row>
    <row r="1222" spans="1:22" ht="15.6" x14ac:dyDescent="0.3">
      <c r="A1222" s="10" t="s">
        <v>1258</v>
      </c>
      <c r="B1222" s="8" t="str">
        <f>VLOOKUP(A1222,Cleaned_Customer_Names!A1221:D3556,2,0)</f>
        <v>Mr.</v>
      </c>
      <c r="C1222" s="8" t="str">
        <f>VLOOKUP(A1222,Cleaned_Customer_Names!A1221:D3556,3,0)</f>
        <v>Fasil</v>
      </c>
      <c r="D1222" s="8" t="str">
        <f>VLOOKUP($A1222,Cleaned_Customer_Names!$A1221:$D3556,4,0)</f>
        <v>Tadesse</v>
      </c>
      <c r="E1222" s="22">
        <f>VLOOKUP($A1222,Cleaned_Medical_Exam!$A1221:$J3556,2,0)</f>
        <v>31.27</v>
      </c>
      <c r="F1222" s="24">
        <f>VLOOKUP($A1222,Cleaned_Medical_Exam!$A1221:$J3556,3,0)</f>
        <v>7.73</v>
      </c>
      <c r="G1222" s="20" t="str">
        <f>VLOOKUP($A1222,Cleaned_Medical_Exam!$A1221:$J3556,4,0)</f>
        <v>Yes</v>
      </c>
      <c r="H1222" s="20" t="str">
        <f>VLOOKUP($A1222,Cleaned_Medical_Exam!$A1221:$J3556,5,0)</f>
        <v>No</v>
      </c>
      <c r="I1222" s="20" t="str">
        <f>VLOOKUP($A1222,Cleaned_Medical_Exam!$A1221:$J3556,6,0)</f>
        <v>No</v>
      </c>
      <c r="J1222" s="48">
        <f>VLOOKUP($A1222,Cleaned_Medical_Exam!$A1221:$J3556,7,0)</f>
        <v>1</v>
      </c>
      <c r="K1222" s="8" t="str">
        <f>VLOOKUP($A1222,Cleaned_Medical_Exam!$A1221:$J3556,8,0)</f>
        <v>No</v>
      </c>
      <c r="L1222" s="20" t="str">
        <f>VLOOKUP($A1222,Cleaned_Medical_Exam!$A1221:$J3556,9,0)</f>
        <v>Obesity</v>
      </c>
      <c r="M1222" s="20" t="str">
        <f>VLOOKUP($A1222,Cleaned_Medical_Exam!$A1221:$J3556,10,0)</f>
        <v>Diabetes</v>
      </c>
      <c r="N1222" s="48">
        <f>_xlfn.XLOOKUP(A1222,Cleaned_Hospital_Details!A:A,Cleaned_Hospital_Details!B:B)</f>
        <v>3</v>
      </c>
      <c r="O1222" s="49">
        <f>_xlfn.XLOOKUP($A1222,Cleaned_Hospital_Details!$A:$A,Cleaned_Hospital_Details!C:C)</f>
        <v>9210.06</v>
      </c>
      <c r="P1222" s="8" t="str">
        <f>_xlfn.XLOOKUP($A1222,Cleaned_Hospital_Details!$A:$A,Cleaned_Hospital_Details!D:D)</f>
        <v>Tier - 2</v>
      </c>
      <c r="Q1222" s="8" t="str">
        <f>_xlfn.XLOOKUP($A1222,Cleaned_Hospital_Details!$A:$A,Cleaned_Hospital_Details!E:E)</f>
        <v>Tier - 3</v>
      </c>
      <c r="R1222" s="8" t="str">
        <f>_xlfn.XLOOKUP($A1222,Cleaned_Hospital_Details!$A:$A,Cleaned_Hospital_Details!F:F)</f>
        <v>R1021</v>
      </c>
      <c r="S1222" s="15">
        <f>_xlfn.XLOOKUP($A1222,Cleaned_Hospital_Details!$A:$A,Cleaned_Hospital_Details!G:G)</f>
        <v>31771</v>
      </c>
      <c r="T1222" s="8">
        <f>_xlfn.XLOOKUP($A1222,Cleaned_Hospital_Details!$A:$A,Cleaned_Hospital_Details!H:H)</f>
        <v>36</v>
      </c>
      <c r="U1222" s="8" t="str">
        <f>_xlfn.XLOOKUP($A1222,Cleaned_Hospital_Details!$A:$A,Cleaned_Hospital_Details!I:I)</f>
        <v>Adult</v>
      </c>
      <c r="V1222" t="str">
        <f t="shared" si="19"/>
        <v>Fasil Tadesse</v>
      </c>
    </row>
    <row r="1223" spans="1:22" ht="15.6" x14ac:dyDescent="0.3">
      <c r="A1223" s="10" t="s">
        <v>1259</v>
      </c>
      <c r="B1223" s="8" t="str">
        <f>VLOOKUP(A1223,Cleaned_Customer_Names!A1222:D3557,2,0)</f>
        <v>Ms.</v>
      </c>
      <c r="C1223" s="8" t="str">
        <f>VLOOKUP(A1223,Cleaned_Customer_Names!A1222:D3557,3,0)</f>
        <v>Megan</v>
      </c>
      <c r="D1223" s="8" t="str">
        <f>VLOOKUP($A1223,Cleaned_Customer_Names!$A1222:$D3557,4,0)</f>
        <v>Jaswell</v>
      </c>
      <c r="E1223" s="22">
        <f>VLOOKUP($A1223,Cleaned_Medical_Exam!$A1222:$J3557,2,0)</f>
        <v>19.95</v>
      </c>
      <c r="F1223" s="24">
        <f>VLOOKUP($A1223,Cleaned_Medical_Exam!$A1222:$J3557,3,0)</f>
        <v>6.24</v>
      </c>
      <c r="G1223" s="20" t="str">
        <f>VLOOKUP($A1223,Cleaned_Medical_Exam!$A1222:$J3557,4,0)</f>
        <v>Yes</v>
      </c>
      <c r="H1223" s="20" t="str">
        <f>VLOOKUP($A1223,Cleaned_Medical_Exam!$A1222:$J3557,5,0)</f>
        <v>No</v>
      </c>
      <c r="I1223" s="20" t="str">
        <f>VLOOKUP($A1223,Cleaned_Medical_Exam!$A1222:$J3557,6,0)</f>
        <v>No</v>
      </c>
      <c r="J1223" s="48">
        <f>VLOOKUP($A1223,Cleaned_Medical_Exam!$A1222:$J3557,7,0)</f>
        <v>0</v>
      </c>
      <c r="K1223" s="8" t="str">
        <f>VLOOKUP($A1223,Cleaned_Medical_Exam!$A1222:$J3557,8,0)</f>
        <v>No</v>
      </c>
      <c r="L1223" s="20" t="str">
        <f>VLOOKUP($A1223,Cleaned_Medical_Exam!$A1222:$J3557,9,0)</f>
        <v>Healthy Weight</v>
      </c>
      <c r="M1223" s="20" t="str">
        <f>VLOOKUP($A1223,Cleaned_Medical_Exam!$A1222:$J3557,10,0)</f>
        <v>Prediabetes</v>
      </c>
      <c r="N1223" s="48">
        <f>_xlfn.XLOOKUP(A1223,Cleaned_Hospital_Details!A:A,Cleaned_Hospital_Details!B:B)</f>
        <v>2</v>
      </c>
      <c r="O1223" s="49">
        <f>_xlfn.XLOOKUP($A1223,Cleaned_Hospital_Details!$A:$A,Cleaned_Hospital_Details!C:C)</f>
        <v>9193.84</v>
      </c>
      <c r="P1223" s="8" t="str">
        <f>_xlfn.XLOOKUP($A1223,Cleaned_Hospital_Details!$A:$A,Cleaned_Hospital_Details!D:D)</f>
        <v>Tier - 2</v>
      </c>
      <c r="Q1223" s="8" t="str">
        <f>_xlfn.XLOOKUP($A1223,Cleaned_Hospital_Details!$A:$A,Cleaned_Hospital_Details!E:E)</f>
        <v>Tier - 1</v>
      </c>
      <c r="R1223" s="8" t="str">
        <f>_xlfn.XLOOKUP($A1223,Cleaned_Hospital_Details!$A:$A,Cleaned_Hospital_Details!F:F)</f>
        <v>R1012</v>
      </c>
      <c r="S1223" s="15">
        <f>_xlfn.XLOOKUP($A1223,Cleaned_Hospital_Details!$A:$A,Cleaned_Hospital_Details!G:G)</f>
        <v>28013</v>
      </c>
      <c r="T1223" s="8">
        <f>_xlfn.XLOOKUP($A1223,Cleaned_Hospital_Details!$A:$A,Cleaned_Hospital_Details!H:H)</f>
        <v>46</v>
      </c>
      <c r="U1223" s="8" t="str">
        <f>_xlfn.XLOOKUP($A1223,Cleaned_Hospital_Details!$A:$A,Cleaned_Hospital_Details!I:I)</f>
        <v>Adult</v>
      </c>
      <c r="V1223" t="str">
        <f t="shared" si="19"/>
        <v>Megan Jaswell</v>
      </c>
    </row>
    <row r="1224" spans="1:22" ht="15.6" x14ac:dyDescent="0.3">
      <c r="A1224" s="10" t="s">
        <v>1260</v>
      </c>
      <c r="B1224" s="8" t="str">
        <f>VLOOKUP(A1224,Cleaned_Customer_Names!A1223:D3558,2,0)</f>
        <v>Ms.</v>
      </c>
      <c r="C1224" s="8" t="str">
        <f>VLOOKUP(A1224,Cleaned_Customer_Names!A1223:D3558,3,0)</f>
        <v>Lisa</v>
      </c>
      <c r="D1224" s="8" t="str">
        <f>VLOOKUP($A1224,Cleaned_Customer_Names!$A1223:$D3558,4,0)</f>
        <v>Phillips-Cook</v>
      </c>
      <c r="E1224" s="22">
        <f>VLOOKUP($A1224,Cleaned_Medical_Exam!$A1223:$J3558,2,0)</f>
        <v>21.3</v>
      </c>
      <c r="F1224" s="24">
        <f>VLOOKUP($A1224,Cleaned_Medical_Exam!$A1223:$J3558,3,0)</f>
        <v>10.42</v>
      </c>
      <c r="G1224" s="20" t="str">
        <f>VLOOKUP($A1224,Cleaned_Medical_Exam!$A1223:$J3558,4,0)</f>
        <v>No</v>
      </c>
      <c r="H1224" s="20" t="str">
        <f>VLOOKUP($A1224,Cleaned_Medical_Exam!$A1223:$J3558,5,0)</f>
        <v>No</v>
      </c>
      <c r="I1224" s="20" t="str">
        <f>VLOOKUP($A1224,Cleaned_Medical_Exam!$A1223:$J3558,6,0)</f>
        <v>No</v>
      </c>
      <c r="J1224" s="48">
        <f>VLOOKUP($A1224,Cleaned_Medical_Exam!$A1223:$J3558,7,0)</f>
        <v>2</v>
      </c>
      <c r="K1224" s="8" t="str">
        <f>VLOOKUP($A1224,Cleaned_Medical_Exam!$A1223:$J3558,8,0)</f>
        <v>No</v>
      </c>
      <c r="L1224" s="20" t="str">
        <f>VLOOKUP($A1224,Cleaned_Medical_Exam!$A1223:$J3558,9,0)</f>
        <v>Healthy Weight</v>
      </c>
      <c r="M1224" s="20" t="str">
        <f>VLOOKUP($A1224,Cleaned_Medical_Exam!$A1223:$J3558,10,0)</f>
        <v>Diabetes</v>
      </c>
      <c r="N1224" s="48">
        <f>_xlfn.XLOOKUP(A1224,Cleaned_Hospital_Details!A:A,Cleaned_Hospital_Details!B:B)</f>
        <v>1</v>
      </c>
      <c r="O1224" s="49">
        <f>_xlfn.XLOOKUP($A1224,Cleaned_Hospital_Details!$A:$A,Cleaned_Hospital_Details!C:C)</f>
        <v>9182.17</v>
      </c>
      <c r="P1224" s="8" t="str">
        <f>_xlfn.XLOOKUP($A1224,Cleaned_Hospital_Details!$A:$A,Cleaned_Hospital_Details!D:D)</f>
        <v>Tier - 2</v>
      </c>
      <c r="Q1224" s="8" t="str">
        <f>_xlfn.XLOOKUP($A1224,Cleaned_Hospital_Details!$A:$A,Cleaned_Hospital_Details!E:E)</f>
        <v>Tier - 3</v>
      </c>
      <c r="R1224" s="8" t="str">
        <f>_xlfn.XLOOKUP($A1224,Cleaned_Hospital_Details!$A:$A,Cleaned_Hospital_Details!F:F)</f>
        <v>R1011</v>
      </c>
      <c r="S1224" s="15">
        <f>_xlfn.XLOOKUP($A1224,Cleaned_Hospital_Details!$A:$A,Cleaned_Hospital_Details!G:G)</f>
        <v>27023</v>
      </c>
      <c r="T1224" s="8">
        <f>_xlfn.XLOOKUP($A1224,Cleaned_Hospital_Details!$A:$A,Cleaned_Hospital_Details!H:H)</f>
        <v>49</v>
      </c>
      <c r="U1224" s="8" t="str">
        <f>_xlfn.XLOOKUP($A1224,Cleaned_Hospital_Details!$A:$A,Cleaned_Hospital_Details!I:I)</f>
        <v>Adult</v>
      </c>
      <c r="V1224" t="str">
        <f t="shared" si="19"/>
        <v>Lisa Phillips-Cook</v>
      </c>
    </row>
    <row r="1225" spans="1:22" ht="15.6" x14ac:dyDescent="0.3">
      <c r="A1225" s="10" t="s">
        <v>1261</v>
      </c>
      <c r="B1225" s="8" t="str">
        <f>VLOOKUP(A1225,Cleaned_Customer_Names!A1224:D3559,2,0)</f>
        <v>Mr.</v>
      </c>
      <c r="C1225" s="8" t="str">
        <f>VLOOKUP(A1225,Cleaned_Customer_Names!A1224:D3559,3,0)</f>
        <v>Doron</v>
      </c>
      <c r="D1225" s="8" t="str">
        <f>VLOOKUP($A1225,Cleaned_Customer_Names!$A1224:$D3559,4,0)</f>
        <v>Clark</v>
      </c>
      <c r="E1225" s="22">
        <f>VLOOKUP($A1225,Cleaned_Medical_Exam!$A1224:$J3559,2,0)</f>
        <v>31.635000000000002</v>
      </c>
      <c r="F1225" s="24">
        <f>VLOOKUP($A1225,Cleaned_Medical_Exam!$A1224:$J3559,3,0)</f>
        <v>11.11</v>
      </c>
      <c r="G1225" s="20" t="str">
        <f>VLOOKUP($A1225,Cleaned_Medical_Exam!$A1224:$J3559,4,0)</f>
        <v>No</v>
      </c>
      <c r="H1225" s="20" t="str">
        <f>VLOOKUP($A1225,Cleaned_Medical_Exam!$A1224:$J3559,5,0)</f>
        <v>No</v>
      </c>
      <c r="I1225" s="20" t="str">
        <f>VLOOKUP($A1225,Cleaned_Medical_Exam!$A1224:$J3559,6,0)</f>
        <v>No</v>
      </c>
      <c r="J1225" s="48">
        <f>VLOOKUP($A1225,Cleaned_Medical_Exam!$A1224:$J3559,7,0)</f>
        <v>0</v>
      </c>
      <c r="K1225" s="8" t="str">
        <f>VLOOKUP($A1225,Cleaned_Medical_Exam!$A1224:$J3559,8,0)</f>
        <v>No</v>
      </c>
      <c r="L1225" s="20" t="str">
        <f>VLOOKUP($A1225,Cleaned_Medical_Exam!$A1224:$J3559,9,0)</f>
        <v>Obesity</v>
      </c>
      <c r="M1225" s="20" t="str">
        <f>VLOOKUP($A1225,Cleaned_Medical_Exam!$A1224:$J3559,10,0)</f>
        <v>Diabetes</v>
      </c>
      <c r="N1225" s="48">
        <f>_xlfn.XLOOKUP(A1225,Cleaned_Hospital_Details!A:A,Cleaned_Hospital_Details!B:B)</f>
        <v>0</v>
      </c>
      <c r="O1225" s="49">
        <f>_xlfn.XLOOKUP($A1225,Cleaned_Hospital_Details!$A:$A,Cleaned_Hospital_Details!C:C)</f>
        <v>9174.14</v>
      </c>
      <c r="P1225" s="8" t="str">
        <f>_xlfn.XLOOKUP($A1225,Cleaned_Hospital_Details!$A:$A,Cleaned_Hospital_Details!D:D)</f>
        <v>Tier - 3</v>
      </c>
      <c r="Q1225" s="8" t="str">
        <f>_xlfn.XLOOKUP($A1225,Cleaned_Hospital_Details!$A:$A,Cleaned_Hospital_Details!E:E)</f>
        <v>Tier - 1</v>
      </c>
      <c r="R1225" s="8" t="str">
        <f>_xlfn.XLOOKUP($A1225,Cleaned_Hospital_Details!$A:$A,Cleaned_Hospital_Details!F:F)</f>
        <v>R1012</v>
      </c>
      <c r="S1225" s="15">
        <f>_xlfn.XLOOKUP($A1225,Cleaned_Hospital_Details!$A:$A,Cleaned_Hospital_Details!G:G)</f>
        <v>26296</v>
      </c>
      <c r="T1225" s="8">
        <f>_xlfn.XLOOKUP($A1225,Cleaned_Hospital_Details!$A:$A,Cleaned_Hospital_Details!H:H)</f>
        <v>51</v>
      </c>
      <c r="U1225" s="8" t="str">
        <f>_xlfn.XLOOKUP($A1225,Cleaned_Hospital_Details!$A:$A,Cleaned_Hospital_Details!I:I)</f>
        <v>Adult</v>
      </c>
      <c r="V1225" t="str">
        <f t="shared" si="19"/>
        <v>Doron Clark</v>
      </c>
    </row>
    <row r="1226" spans="1:22" ht="15.6" x14ac:dyDescent="0.3">
      <c r="A1226" s="10" t="s">
        <v>1262</v>
      </c>
      <c r="B1226" s="8" t="str">
        <f>VLOOKUP(A1226,Cleaned_Customer_Names!A1225:D3560,2,0)</f>
        <v>Ms.</v>
      </c>
      <c r="C1226" s="8" t="str">
        <f>VLOOKUP(A1226,Cleaned_Customer_Names!A1225:D3560,3,0)</f>
        <v>Katharina</v>
      </c>
      <c r="D1226" s="8" t="str">
        <f>VLOOKUP($A1226,Cleaned_Customer_Names!$A1225:$D3560,4,0)</f>
        <v>Wang</v>
      </c>
      <c r="E1226" s="22">
        <f>VLOOKUP($A1226,Cleaned_Medical_Exam!$A1225:$J3560,2,0)</f>
        <v>23.9</v>
      </c>
      <c r="F1226" s="24">
        <f>VLOOKUP($A1226,Cleaned_Medical_Exam!$A1225:$J3560,3,0)</f>
        <v>7.67</v>
      </c>
      <c r="G1226" s="20" t="str">
        <f>VLOOKUP($A1226,Cleaned_Medical_Exam!$A1225:$J3560,4,0)</f>
        <v>Yes</v>
      </c>
      <c r="H1226" s="20" t="str">
        <f>VLOOKUP($A1226,Cleaned_Medical_Exam!$A1225:$J3560,5,0)</f>
        <v>No</v>
      </c>
      <c r="I1226" s="20" t="str">
        <f>VLOOKUP($A1226,Cleaned_Medical_Exam!$A1225:$J3560,6,0)</f>
        <v>No</v>
      </c>
      <c r="J1226" s="48">
        <f>VLOOKUP($A1226,Cleaned_Medical_Exam!$A1225:$J3560,7,0)</f>
        <v>2</v>
      </c>
      <c r="K1226" s="8" t="str">
        <f>VLOOKUP($A1226,Cleaned_Medical_Exam!$A1225:$J3560,8,0)</f>
        <v>No</v>
      </c>
      <c r="L1226" s="20" t="str">
        <f>VLOOKUP($A1226,Cleaned_Medical_Exam!$A1225:$J3560,9,0)</f>
        <v>Healthy Weight</v>
      </c>
      <c r="M1226" s="20" t="str">
        <f>VLOOKUP($A1226,Cleaned_Medical_Exam!$A1225:$J3560,10,0)</f>
        <v>Diabetes</v>
      </c>
      <c r="N1226" s="48">
        <f>_xlfn.XLOOKUP(A1226,Cleaned_Hospital_Details!A:A,Cleaned_Hospital_Details!B:B)</f>
        <v>0</v>
      </c>
      <c r="O1226" s="49">
        <f>_xlfn.XLOOKUP($A1226,Cleaned_Hospital_Details!$A:$A,Cleaned_Hospital_Details!C:C)</f>
        <v>9171.75</v>
      </c>
      <c r="P1226" s="8" t="str">
        <f>_xlfn.XLOOKUP($A1226,Cleaned_Hospital_Details!$A:$A,Cleaned_Hospital_Details!D:D)</f>
        <v>Tier - 2</v>
      </c>
      <c r="Q1226" s="8" t="str">
        <f>_xlfn.XLOOKUP($A1226,Cleaned_Hospital_Details!$A:$A,Cleaned_Hospital_Details!E:E)</f>
        <v>Tier - 2</v>
      </c>
      <c r="R1226" s="8" t="str">
        <f>_xlfn.XLOOKUP($A1226,Cleaned_Hospital_Details!$A:$A,Cleaned_Hospital_Details!F:F)</f>
        <v>R1012</v>
      </c>
      <c r="S1226" s="15">
        <f>_xlfn.XLOOKUP($A1226,Cleaned_Hospital_Details!$A:$A,Cleaned_Hospital_Details!G:G)</f>
        <v>25865</v>
      </c>
      <c r="T1226" s="8">
        <f>_xlfn.XLOOKUP($A1226,Cleaned_Hospital_Details!$A:$A,Cleaned_Hospital_Details!H:H)</f>
        <v>52</v>
      </c>
      <c r="U1226" s="8" t="str">
        <f>_xlfn.XLOOKUP($A1226,Cleaned_Hospital_Details!$A:$A,Cleaned_Hospital_Details!I:I)</f>
        <v>Adult</v>
      </c>
      <c r="V1226" t="str">
        <f t="shared" si="19"/>
        <v>Katharina Wang</v>
      </c>
    </row>
    <row r="1227" spans="1:22" ht="15.6" x14ac:dyDescent="0.3">
      <c r="A1227" s="10" t="s">
        <v>1263</v>
      </c>
      <c r="B1227" s="8" t="str">
        <f>VLOOKUP(A1227,Cleaned_Customer_Names!A1226:D3561,2,0)</f>
        <v>Mr.</v>
      </c>
      <c r="C1227" s="8" t="str">
        <f>VLOOKUP(A1227,Cleaned_Customer_Names!A1226:D3561,3,0)</f>
        <v>Carl</v>
      </c>
      <c r="D1227" s="8" t="str">
        <f>VLOOKUP($A1227,Cleaned_Customer_Names!$A1226:$D3561,4,0)</f>
        <v>Desruisseaux</v>
      </c>
      <c r="E1227" s="22">
        <f>VLOOKUP($A1227,Cleaned_Medical_Exam!$A1226:$J3561,2,0)</f>
        <v>34.15</v>
      </c>
      <c r="F1227" s="24">
        <f>VLOOKUP($A1227,Cleaned_Medical_Exam!$A1226:$J3561,3,0)</f>
        <v>6.15</v>
      </c>
      <c r="G1227" s="20" t="str">
        <f>VLOOKUP($A1227,Cleaned_Medical_Exam!$A1226:$J3561,4,0)</f>
        <v>No</v>
      </c>
      <c r="H1227" s="20" t="str">
        <f>VLOOKUP($A1227,Cleaned_Medical_Exam!$A1226:$J3561,5,0)</f>
        <v>No</v>
      </c>
      <c r="I1227" s="20" t="str">
        <f>VLOOKUP($A1227,Cleaned_Medical_Exam!$A1226:$J3561,6,0)</f>
        <v>No</v>
      </c>
      <c r="J1227" s="48">
        <f>VLOOKUP($A1227,Cleaned_Medical_Exam!$A1226:$J3561,7,0)</f>
        <v>0</v>
      </c>
      <c r="K1227" s="8" t="str">
        <f>VLOOKUP($A1227,Cleaned_Medical_Exam!$A1226:$J3561,8,0)</f>
        <v>No</v>
      </c>
      <c r="L1227" s="20" t="str">
        <f>VLOOKUP($A1227,Cleaned_Medical_Exam!$A1226:$J3561,9,0)</f>
        <v>Obesity</v>
      </c>
      <c r="M1227" s="20" t="str">
        <f>VLOOKUP($A1227,Cleaned_Medical_Exam!$A1226:$J3561,10,0)</f>
        <v>Prediabetes</v>
      </c>
      <c r="N1227" s="48">
        <f>_xlfn.XLOOKUP(A1227,Cleaned_Hospital_Details!A:A,Cleaned_Hospital_Details!B:B)</f>
        <v>3</v>
      </c>
      <c r="O1227" s="49">
        <f>_xlfn.XLOOKUP($A1227,Cleaned_Hospital_Details!$A:$A,Cleaned_Hospital_Details!C:C)</f>
        <v>9159.51</v>
      </c>
      <c r="P1227" s="8" t="str">
        <f>_xlfn.XLOOKUP($A1227,Cleaned_Hospital_Details!$A:$A,Cleaned_Hospital_Details!D:D)</f>
        <v>Tier - 2</v>
      </c>
      <c r="Q1227" s="8" t="str">
        <f>_xlfn.XLOOKUP($A1227,Cleaned_Hospital_Details!$A:$A,Cleaned_Hospital_Details!E:E)</f>
        <v>Tier - 2</v>
      </c>
      <c r="R1227" s="8" t="str">
        <f>_xlfn.XLOOKUP($A1227,Cleaned_Hospital_Details!$A:$A,Cleaned_Hospital_Details!F:F)</f>
        <v>R1021</v>
      </c>
      <c r="S1227" s="15">
        <f>_xlfn.XLOOKUP($A1227,Cleaned_Hospital_Details!$A:$A,Cleaned_Hospital_Details!G:G)</f>
        <v>33108</v>
      </c>
      <c r="T1227" s="8">
        <f>_xlfn.XLOOKUP($A1227,Cleaned_Hospital_Details!$A:$A,Cleaned_Hospital_Details!H:H)</f>
        <v>32</v>
      </c>
      <c r="U1227" s="8" t="str">
        <f>_xlfn.XLOOKUP($A1227,Cleaned_Hospital_Details!$A:$A,Cleaned_Hospital_Details!I:I)</f>
        <v>Adult</v>
      </c>
      <c r="V1227" t="str">
        <f t="shared" si="19"/>
        <v>Carl Desruisseaux</v>
      </c>
    </row>
    <row r="1228" spans="1:22" ht="15.6" x14ac:dyDescent="0.3">
      <c r="A1228" s="10" t="s">
        <v>1264</v>
      </c>
      <c r="B1228" s="8" t="str">
        <f>VLOOKUP(A1228,Cleaned_Customer_Names!A1227:D3562,2,0)</f>
        <v>Ms.</v>
      </c>
      <c r="C1228" s="8" t="str">
        <f>VLOOKUP(A1228,Cleaned_Customer_Names!A1227:D3562,3,0)</f>
        <v>Kelsey</v>
      </c>
      <c r="D1228" s="8" t="str">
        <f>VLOOKUP($A1228,Cleaned_Customer_Names!$A1227:$D3562,4,0)</f>
        <v>Ripp</v>
      </c>
      <c r="E1228" s="22">
        <f>VLOOKUP($A1228,Cleaned_Medical_Exam!$A1227:$J3562,2,0)</f>
        <v>28.71</v>
      </c>
      <c r="F1228" s="24">
        <f>VLOOKUP($A1228,Cleaned_Medical_Exam!$A1227:$J3562,3,0)</f>
        <v>5.71</v>
      </c>
      <c r="G1228" s="20" t="str">
        <f>VLOOKUP($A1228,Cleaned_Medical_Exam!$A1227:$J3562,4,0)</f>
        <v>No</v>
      </c>
      <c r="H1228" s="20" t="str">
        <f>VLOOKUP($A1228,Cleaned_Medical_Exam!$A1227:$J3562,5,0)</f>
        <v>No</v>
      </c>
      <c r="I1228" s="20" t="str">
        <f>VLOOKUP($A1228,Cleaned_Medical_Exam!$A1227:$J3562,6,0)</f>
        <v>No</v>
      </c>
      <c r="J1228" s="48">
        <f>VLOOKUP($A1228,Cleaned_Medical_Exam!$A1227:$J3562,7,0)</f>
        <v>0</v>
      </c>
      <c r="K1228" s="8" t="str">
        <f>VLOOKUP($A1228,Cleaned_Medical_Exam!$A1227:$J3562,8,0)</f>
        <v>No</v>
      </c>
      <c r="L1228" s="20" t="str">
        <f>VLOOKUP($A1228,Cleaned_Medical_Exam!$A1227:$J3562,9,0)</f>
        <v>Overweight</v>
      </c>
      <c r="M1228" s="20" t="str">
        <f>VLOOKUP($A1228,Cleaned_Medical_Exam!$A1227:$J3562,10,0)</f>
        <v>Prediabetes</v>
      </c>
      <c r="N1228" s="48">
        <f>_xlfn.XLOOKUP(A1228,Cleaned_Hospital_Details!A:A,Cleaned_Hospital_Details!B:B)</f>
        <v>3</v>
      </c>
      <c r="O1228" s="49">
        <f>_xlfn.XLOOKUP($A1228,Cleaned_Hospital_Details!$A:$A,Cleaned_Hospital_Details!C:C)</f>
        <v>9147.5</v>
      </c>
      <c r="P1228" s="8" t="str">
        <f>_xlfn.XLOOKUP($A1228,Cleaned_Hospital_Details!$A:$A,Cleaned_Hospital_Details!D:D)</f>
        <v>Tier - 2</v>
      </c>
      <c r="Q1228" s="8" t="str">
        <f>_xlfn.XLOOKUP($A1228,Cleaned_Hospital_Details!$A:$A,Cleaned_Hospital_Details!E:E)</f>
        <v>Tier - 1</v>
      </c>
      <c r="R1228" s="8" t="str">
        <f>_xlfn.XLOOKUP($A1228,Cleaned_Hospital_Details!$A:$A,Cleaned_Hospital_Details!F:F)</f>
        <v>R1012</v>
      </c>
      <c r="S1228" s="15">
        <f>_xlfn.XLOOKUP($A1228,Cleaned_Hospital_Details!$A:$A,Cleaned_Hospital_Details!G:G)</f>
        <v>30293</v>
      </c>
      <c r="T1228" s="8">
        <f>_xlfn.XLOOKUP($A1228,Cleaned_Hospital_Details!$A:$A,Cleaned_Hospital_Details!H:H)</f>
        <v>40</v>
      </c>
      <c r="U1228" s="8" t="str">
        <f>_xlfn.XLOOKUP($A1228,Cleaned_Hospital_Details!$A:$A,Cleaned_Hospital_Details!I:I)</f>
        <v>Adult</v>
      </c>
      <c r="V1228" t="str">
        <f t="shared" si="19"/>
        <v>Kelsey Ripp</v>
      </c>
    </row>
    <row r="1229" spans="1:22" ht="15.6" x14ac:dyDescent="0.3">
      <c r="A1229" s="10" t="s">
        <v>1265</v>
      </c>
      <c r="B1229" s="8" t="str">
        <f>VLOOKUP(A1229,Cleaned_Customer_Names!A1228:D3563,2,0)</f>
        <v>Mr.</v>
      </c>
      <c r="C1229" s="8" t="str">
        <f>VLOOKUP(A1229,Cleaned_Customer_Names!A1228:D3563,3,0)</f>
        <v>Stephen</v>
      </c>
      <c r="D1229" s="8" t="str">
        <f>VLOOKUP($A1229,Cleaned_Customer_Names!$A1228:$D3563,4,0)</f>
        <v>Harris</v>
      </c>
      <c r="E1229" s="22">
        <f>VLOOKUP($A1229,Cleaned_Medical_Exam!$A1228:$J3563,2,0)</f>
        <v>36.700000000000003</v>
      </c>
      <c r="F1229" s="24">
        <f>VLOOKUP($A1229,Cleaned_Medical_Exam!$A1228:$J3563,3,0)</f>
        <v>8.6999999999999993</v>
      </c>
      <c r="G1229" s="20" t="str">
        <f>VLOOKUP($A1229,Cleaned_Medical_Exam!$A1228:$J3563,4,0)</f>
        <v>Yes</v>
      </c>
      <c r="H1229" s="20" t="str">
        <f>VLOOKUP($A1229,Cleaned_Medical_Exam!$A1228:$J3563,5,0)</f>
        <v>No</v>
      </c>
      <c r="I1229" s="20" t="str">
        <f>VLOOKUP($A1229,Cleaned_Medical_Exam!$A1228:$J3563,6,0)</f>
        <v>No</v>
      </c>
      <c r="J1229" s="48">
        <f>VLOOKUP($A1229,Cleaned_Medical_Exam!$A1228:$J3563,7,0)</f>
        <v>2</v>
      </c>
      <c r="K1229" s="8" t="str">
        <f>VLOOKUP($A1229,Cleaned_Medical_Exam!$A1228:$J3563,8,0)</f>
        <v>No</v>
      </c>
      <c r="L1229" s="20" t="str">
        <f>VLOOKUP($A1229,Cleaned_Medical_Exam!$A1228:$J3563,9,0)</f>
        <v>Obesity</v>
      </c>
      <c r="M1229" s="20" t="str">
        <f>VLOOKUP($A1229,Cleaned_Medical_Exam!$A1228:$J3563,10,0)</f>
        <v>Diabetes</v>
      </c>
      <c r="N1229" s="48">
        <f>_xlfn.XLOOKUP(A1229,Cleaned_Hospital_Details!A:A,Cleaned_Hospital_Details!B:B)</f>
        <v>0</v>
      </c>
      <c r="O1229" s="49">
        <f>_xlfn.XLOOKUP($A1229,Cleaned_Hospital_Details!$A:$A,Cleaned_Hospital_Details!C:C)</f>
        <v>9144.57</v>
      </c>
      <c r="P1229" s="8" t="str">
        <f>_xlfn.XLOOKUP($A1229,Cleaned_Hospital_Details!$A:$A,Cleaned_Hospital_Details!D:D)</f>
        <v>Tier - 3</v>
      </c>
      <c r="Q1229" s="8" t="str">
        <f>_xlfn.XLOOKUP($A1229,Cleaned_Hospital_Details!$A:$A,Cleaned_Hospital_Details!E:E)</f>
        <v>Tier - 2</v>
      </c>
      <c r="R1229" s="8" t="str">
        <f>_xlfn.XLOOKUP($A1229,Cleaned_Hospital_Details!$A:$A,Cleaned_Hospital_Details!F:F)</f>
        <v>R1011</v>
      </c>
      <c r="S1229" s="15">
        <f>_xlfn.XLOOKUP($A1229,Cleaned_Hospital_Details!$A:$A,Cleaned_Hospital_Details!G:G)</f>
        <v>25859</v>
      </c>
      <c r="T1229" s="8">
        <f>_xlfn.XLOOKUP($A1229,Cleaned_Hospital_Details!$A:$A,Cleaned_Hospital_Details!H:H)</f>
        <v>52</v>
      </c>
      <c r="U1229" s="8" t="str">
        <f>_xlfn.XLOOKUP($A1229,Cleaned_Hospital_Details!$A:$A,Cleaned_Hospital_Details!I:I)</f>
        <v>Adult</v>
      </c>
      <c r="V1229" t="str">
        <f t="shared" si="19"/>
        <v>Stephen Harris</v>
      </c>
    </row>
    <row r="1230" spans="1:22" ht="15.6" x14ac:dyDescent="0.3">
      <c r="A1230" s="10" t="s">
        <v>1266</v>
      </c>
      <c r="B1230" s="8" t="str">
        <f>VLOOKUP(A1230,Cleaned_Customer_Names!A1229:D3564,2,0)</f>
        <v>Mr.</v>
      </c>
      <c r="C1230" s="8" t="str">
        <f>VLOOKUP(A1230,Cleaned_Customer_Names!A1229:D3564,3,0)</f>
        <v>Dan</v>
      </c>
      <c r="D1230" s="8" t="str">
        <f>VLOOKUP($A1230,Cleaned_Customer_Names!$A1229:$D3564,4,0)</f>
        <v>Shafer</v>
      </c>
      <c r="E1230" s="22">
        <f>VLOOKUP($A1230,Cleaned_Medical_Exam!$A1229:$J3564,2,0)</f>
        <v>34.1</v>
      </c>
      <c r="F1230" s="24">
        <f>VLOOKUP($A1230,Cleaned_Medical_Exam!$A1229:$J3564,3,0)</f>
        <v>9.0399999999999991</v>
      </c>
      <c r="G1230" s="20" t="str">
        <f>VLOOKUP($A1230,Cleaned_Medical_Exam!$A1229:$J3564,4,0)</f>
        <v>Yes</v>
      </c>
      <c r="H1230" s="20" t="str">
        <f>VLOOKUP($A1230,Cleaned_Medical_Exam!$A1229:$J3564,5,0)</f>
        <v>No</v>
      </c>
      <c r="I1230" s="20" t="str">
        <f>VLOOKUP($A1230,Cleaned_Medical_Exam!$A1229:$J3564,6,0)</f>
        <v>No</v>
      </c>
      <c r="J1230" s="48">
        <f>VLOOKUP($A1230,Cleaned_Medical_Exam!$A1229:$J3564,7,0)</f>
        <v>2</v>
      </c>
      <c r="K1230" s="8" t="str">
        <f>VLOOKUP($A1230,Cleaned_Medical_Exam!$A1229:$J3564,8,0)</f>
        <v>No</v>
      </c>
      <c r="L1230" s="20" t="str">
        <f>VLOOKUP($A1230,Cleaned_Medical_Exam!$A1229:$J3564,9,0)</f>
        <v>Obesity</v>
      </c>
      <c r="M1230" s="20" t="str">
        <f>VLOOKUP($A1230,Cleaned_Medical_Exam!$A1229:$J3564,10,0)</f>
        <v>Diabetes</v>
      </c>
      <c r="N1230" s="48">
        <f>_xlfn.XLOOKUP(A1230,Cleaned_Hospital_Details!A:A,Cleaned_Hospital_Details!B:B)</f>
        <v>0</v>
      </c>
      <c r="O1230" s="49">
        <f>_xlfn.XLOOKUP($A1230,Cleaned_Hospital_Details!$A:$A,Cleaned_Hospital_Details!C:C)</f>
        <v>9140.9500000000007</v>
      </c>
      <c r="P1230" s="8" t="str">
        <f>_xlfn.XLOOKUP($A1230,Cleaned_Hospital_Details!$A:$A,Cleaned_Hospital_Details!D:D)</f>
        <v>Tier - 3</v>
      </c>
      <c r="Q1230" s="8" t="str">
        <f>_xlfn.XLOOKUP($A1230,Cleaned_Hospital_Details!$A:$A,Cleaned_Hospital_Details!E:E)</f>
        <v>Tier - 3</v>
      </c>
      <c r="R1230" s="8" t="str">
        <f>_xlfn.XLOOKUP($A1230,Cleaned_Hospital_Details!$A:$A,Cleaned_Hospital_Details!F:F)</f>
        <v>R1013</v>
      </c>
      <c r="S1230" s="15">
        <f>_xlfn.XLOOKUP($A1230,Cleaned_Hospital_Details!$A:$A,Cleaned_Hospital_Details!G:G)</f>
        <v>25792</v>
      </c>
      <c r="T1230" s="8">
        <f>_xlfn.XLOOKUP($A1230,Cleaned_Hospital_Details!$A:$A,Cleaned_Hospital_Details!H:H)</f>
        <v>52</v>
      </c>
      <c r="U1230" s="8" t="str">
        <f>_xlfn.XLOOKUP($A1230,Cleaned_Hospital_Details!$A:$A,Cleaned_Hospital_Details!I:I)</f>
        <v>Adult</v>
      </c>
      <c r="V1230" t="str">
        <f t="shared" si="19"/>
        <v>Dan Shafer</v>
      </c>
    </row>
    <row r="1231" spans="1:22" ht="15.6" x14ac:dyDescent="0.3">
      <c r="A1231" s="10" t="s">
        <v>1267</v>
      </c>
      <c r="B1231" s="8" t="str">
        <f>VLOOKUP(A1231,Cleaned_Customer_Names!A1230:D3565,2,0)</f>
        <v>Ms.</v>
      </c>
      <c r="C1231" s="8" t="str">
        <f>VLOOKUP(A1231,Cleaned_Customer_Names!A1230:D3565,3,0)</f>
        <v>Katie</v>
      </c>
      <c r="D1231" s="8" t="str">
        <f>VLOOKUP($A1231,Cleaned_Customer_Names!$A1230:$D3565,4,0)</f>
        <v>Hemesath</v>
      </c>
      <c r="E1231" s="22">
        <f>VLOOKUP($A1231,Cleaned_Medical_Exam!$A1230:$J3565,2,0)</f>
        <v>25.7</v>
      </c>
      <c r="F1231" s="24">
        <f>VLOOKUP($A1231,Cleaned_Medical_Exam!$A1230:$J3565,3,0)</f>
        <v>5.61</v>
      </c>
      <c r="G1231" s="20" t="str">
        <f>VLOOKUP($A1231,Cleaned_Medical_Exam!$A1230:$J3565,4,0)</f>
        <v>No</v>
      </c>
      <c r="H1231" s="20" t="str">
        <f>VLOOKUP($A1231,Cleaned_Medical_Exam!$A1230:$J3565,5,0)</f>
        <v>No</v>
      </c>
      <c r="I1231" s="20" t="str">
        <f>VLOOKUP($A1231,Cleaned_Medical_Exam!$A1230:$J3565,6,0)</f>
        <v>No</v>
      </c>
      <c r="J1231" s="48">
        <f>VLOOKUP($A1231,Cleaned_Medical_Exam!$A1230:$J3565,7,0)</f>
        <v>0</v>
      </c>
      <c r="K1231" s="8" t="str">
        <f>VLOOKUP($A1231,Cleaned_Medical_Exam!$A1230:$J3565,8,0)</f>
        <v>No</v>
      </c>
      <c r="L1231" s="20" t="str">
        <f>VLOOKUP($A1231,Cleaned_Medical_Exam!$A1230:$J3565,9,0)</f>
        <v>Overweight</v>
      </c>
      <c r="M1231" s="20" t="str">
        <f>VLOOKUP($A1231,Cleaned_Medical_Exam!$A1230:$J3565,10,0)</f>
        <v>Normal</v>
      </c>
      <c r="N1231" s="48">
        <f>_xlfn.XLOOKUP(A1231,Cleaned_Hospital_Details!A:A,Cleaned_Hospital_Details!B:B)</f>
        <v>3</v>
      </c>
      <c r="O1231" s="49">
        <f>_xlfn.XLOOKUP($A1231,Cleaned_Hospital_Details!$A:$A,Cleaned_Hospital_Details!C:C)</f>
        <v>9101.7999999999993</v>
      </c>
      <c r="P1231" s="8" t="str">
        <f>_xlfn.XLOOKUP($A1231,Cleaned_Hospital_Details!$A:$A,Cleaned_Hospital_Details!D:D)</f>
        <v>Tier - 2</v>
      </c>
      <c r="Q1231" s="8" t="str">
        <f>_xlfn.XLOOKUP($A1231,Cleaned_Hospital_Details!$A:$A,Cleaned_Hospital_Details!E:E)</f>
        <v>Tier - 1</v>
      </c>
      <c r="R1231" s="8" t="str">
        <f>_xlfn.XLOOKUP($A1231,Cleaned_Hospital_Details!$A:$A,Cleaned_Hospital_Details!F:F)</f>
        <v>R1011</v>
      </c>
      <c r="S1231" s="15">
        <f>_xlfn.XLOOKUP($A1231,Cleaned_Hospital_Details!$A:$A,Cleaned_Hospital_Details!G:G)</f>
        <v>28461</v>
      </c>
      <c r="T1231" s="8">
        <f>_xlfn.XLOOKUP($A1231,Cleaned_Hospital_Details!$A:$A,Cleaned_Hospital_Details!H:H)</f>
        <v>45</v>
      </c>
      <c r="U1231" s="8" t="str">
        <f>_xlfn.XLOOKUP($A1231,Cleaned_Hospital_Details!$A:$A,Cleaned_Hospital_Details!I:I)</f>
        <v>Adult</v>
      </c>
      <c r="V1231" t="str">
        <f t="shared" si="19"/>
        <v>Katie Hemesath</v>
      </c>
    </row>
    <row r="1232" spans="1:22" ht="15.6" x14ac:dyDescent="0.3">
      <c r="A1232" s="10" t="s">
        <v>1268</v>
      </c>
      <c r="B1232" s="8" t="str">
        <f>VLOOKUP(A1232,Cleaned_Customer_Names!A1231:D3566,2,0)</f>
        <v>Ms.</v>
      </c>
      <c r="C1232" s="8" t="str">
        <f>VLOOKUP(A1232,Cleaned_Customer_Names!A1231:D3566,3,0)</f>
        <v>Melissa</v>
      </c>
      <c r="D1232" s="8" t="str">
        <f>VLOOKUP($A1232,Cleaned_Customer_Names!$A1231:$D3566,4,0)</f>
        <v>Vinci</v>
      </c>
      <c r="E1232" s="22">
        <f>VLOOKUP($A1232,Cleaned_Medical_Exam!$A1231:$J3566,2,0)</f>
        <v>21.68</v>
      </c>
      <c r="F1232" s="24">
        <f>VLOOKUP($A1232,Cleaned_Medical_Exam!$A1231:$J3566,3,0)</f>
        <v>8.1199999999999992</v>
      </c>
      <c r="G1232" s="20" t="str">
        <f>VLOOKUP($A1232,Cleaned_Medical_Exam!$A1231:$J3566,4,0)</f>
        <v>No</v>
      </c>
      <c r="H1232" s="20" t="str">
        <f>VLOOKUP($A1232,Cleaned_Medical_Exam!$A1231:$J3566,5,0)</f>
        <v>No</v>
      </c>
      <c r="I1232" s="20" t="str">
        <f>VLOOKUP($A1232,Cleaned_Medical_Exam!$A1231:$J3566,6,0)</f>
        <v>No</v>
      </c>
      <c r="J1232" s="48">
        <f>VLOOKUP($A1232,Cleaned_Medical_Exam!$A1231:$J3566,7,0)</f>
        <v>0</v>
      </c>
      <c r="K1232" s="8" t="str">
        <f>VLOOKUP($A1232,Cleaned_Medical_Exam!$A1231:$J3566,8,0)</f>
        <v>No</v>
      </c>
      <c r="L1232" s="20" t="str">
        <f>VLOOKUP($A1232,Cleaned_Medical_Exam!$A1231:$J3566,9,0)</f>
        <v>Healthy Weight</v>
      </c>
      <c r="M1232" s="20" t="str">
        <f>VLOOKUP($A1232,Cleaned_Medical_Exam!$A1231:$J3566,10,0)</f>
        <v>Diabetes</v>
      </c>
      <c r="N1232" s="48">
        <f>_xlfn.XLOOKUP(A1232,Cleaned_Hospital_Details!A:A,Cleaned_Hospital_Details!B:B)</f>
        <v>0</v>
      </c>
      <c r="O1232" s="49">
        <f>_xlfn.XLOOKUP($A1232,Cleaned_Hospital_Details!$A:$A,Cleaned_Hospital_Details!C:C)</f>
        <v>9095.94</v>
      </c>
      <c r="P1232" s="8" t="str">
        <f>_xlfn.XLOOKUP($A1232,Cleaned_Hospital_Details!$A:$A,Cleaned_Hospital_Details!D:D)</f>
        <v>Tier - 3</v>
      </c>
      <c r="Q1232" s="8" t="str">
        <f>_xlfn.XLOOKUP($A1232,Cleaned_Hospital_Details!$A:$A,Cleaned_Hospital_Details!E:E)</f>
        <v>Tier - 1</v>
      </c>
      <c r="R1232" s="8" t="str">
        <f>_xlfn.XLOOKUP($A1232,Cleaned_Hospital_Details!$A:$A,Cleaned_Hospital_Details!F:F)</f>
        <v>R1011</v>
      </c>
      <c r="S1232" s="15">
        <f>_xlfn.XLOOKUP($A1232,Cleaned_Hospital_Details!$A:$A,Cleaned_Hospital_Details!G:G)</f>
        <v>24055</v>
      </c>
      <c r="T1232" s="8">
        <f>_xlfn.XLOOKUP($A1232,Cleaned_Hospital_Details!$A:$A,Cleaned_Hospital_Details!H:H)</f>
        <v>57</v>
      </c>
      <c r="U1232" s="8" t="str">
        <f>_xlfn.XLOOKUP($A1232,Cleaned_Hospital_Details!$A:$A,Cleaned_Hospital_Details!I:I)</f>
        <v>Old</v>
      </c>
      <c r="V1232" t="str">
        <f t="shared" si="19"/>
        <v>Melissa Vinci</v>
      </c>
    </row>
    <row r="1233" spans="1:22" ht="15.6" x14ac:dyDescent="0.3">
      <c r="A1233" s="10" t="s">
        <v>1269</v>
      </c>
      <c r="B1233" s="8" t="str">
        <f>VLOOKUP(A1233,Cleaned_Customer_Names!A1232:D3567,2,0)</f>
        <v>Ms.</v>
      </c>
      <c r="C1233" s="8" t="str">
        <f>VLOOKUP(A1233,Cleaned_Customer_Names!A1232:D3567,3,0)</f>
        <v>Kara</v>
      </c>
      <c r="D1233" s="8" t="str">
        <f>VLOOKUP($A1233,Cleaned_Customer_Names!$A1232:$D3567,4,0)</f>
        <v>Diamond-Husmann</v>
      </c>
      <c r="E1233" s="22">
        <f>VLOOKUP($A1233,Cleaned_Medical_Exam!$A1232:$J3567,2,0)</f>
        <v>25.175000000000001</v>
      </c>
      <c r="F1233" s="24">
        <f>VLOOKUP($A1233,Cleaned_Medical_Exam!$A1232:$J3567,3,0)</f>
        <v>4.74</v>
      </c>
      <c r="G1233" s="20" t="str">
        <f>VLOOKUP($A1233,Cleaned_Medical_Exam!$A1232:$J3567,4,0)</f>
        <v>No</v>
      </c>
      <c r="H1233" s="20" t="str">
        <f>VLOOKUP($A1233,Cleaned_Medical_Exam!$A1232:$J3567,5,0)</f>
        <v>No</v>
      </c>
      <c r="I1233" s="20" t="str">
        <f>VLOOKUP($A1233,Cleaned_Medical_Exam!$A1232:$J3567,6,0)</f>
        <v>No</v>
      </c>
      <c r="J1233" s="48">
        <f>VLOOKUP($A1233,Cleaned_Medical_Exam!$A1232:$J3567,7,0)</f>
        <v>0</v>
      </c>
      <c r="K1233" s="8" t="str">
        <f>VLOOKUP($A1233,Cleaned_Medical_Exam!$A1232:$J3567,8,0)</f>
        <v>No</v>
      </c>
      <c r="L1233" s="20" t="str">
        <f>VLOOKUP($A1233,Cleaned_Medical_Exam!$A1232:$J3567,9,0)</f>
        <v>Overweight</v>
      </c>
      <c r="M1233" s="20" t="str">
        <f>VLOOKUP($A1233,Cleaned_Medical_Exam!$A1232:$J3567,10,0)</f>
        <v>Normal</v>
      </c>
      <c r="N1233" s="48">
        <f>_xlfn.XLOOKUP(A1233,Cleaned_Hospital_Details!A:A,Cleaned_Hospital_Details!B:B)</f>
        <v>2</v>
      </c>
      <c r="O1233" s="49">
        <f>_xlfn.XLOOKUP($A1233,Cleaned_Hospital_Details!$A:$A,Cleaned_Hospital_Details!C:C)</f>
        <v>9095.07</v>
      </c>
      <c r="P1233" s="8" t="str">
        <f>_xlfn.XLOOKUP($A1233,Cleaned_Hospital_Details!$A:$A,Cleaned_Hospital_Details!D:D)</f>
        <v>Tier - 2</v>
      </c>
      <c r="Q1233" s="8" t="str">
        <f>_xlfn.XLOOKUP($A1233,Cleaned_Hospital_Details!$A:$A,Cleaned_Hospital_Details!E:E)</f>
        <v>Tier - 2</v>
      </c>
      <c r="R1233" s="8" t="str">
        <f>_xlfn.XLOOKUP($A1233,Cleaned_Hospital_Details!$A:$A,Cleaned_Hospital_Details!F:F)</f>
        <v>R1024</v>
      </c>
      <c r="S1233" s="15">
        <f>_xlfn.XLOOKUP($A1233,Cleaned_Hospital_Details!$A:$A,Cleaned_Hospital_Details!G:G)</f>
        <v>28433</v>
      </c>
      <c r="T1233" s="8">
        <f>_xlfn.XLOOKUP($A1233,Cleaned_Hospital_Details!$A:$A,Cleaned_Hospital_Details!H:H)</f>
        <v>45</v>
      </c>
      <c r="U1233" s="8" t="str">
        <f>_xlfn.XLOOKUP($A1233,Cleaned_Hospital_Details!$A:$A,Cleaned_Hospital_Details!I:I)</f>
        <v>Adult</v>
      </c>
      <c r="V1233" t="str">
        <f t="shared" si="19"/>
        <v>Kara Diamond-Husmann</v>
      </c>
    </row>
    <row r="1234" spans="1:22" ht="15.6" x14ac:dyDescent="0.3">
      <c r="A1234" s="10" t="s">
        <v>1270</v>
      </c>
      <c r="B1234" s="8" t="str">
        <f>VLOOKUP(A1234,Cleaned_Customer_Names!A1233:D3568,2,0)</f>
        <v>Mr.</v>
      </c>
      <c r="C1234" s="8" t="str">
        <f>VLOOKUP(A1234,Cleaned_Customer_Names!A1233:D3568,3,0)</f>
        <v>Juan</v>
      </c>
      <c r="D1234" s="8" t="str">
        <f>VLOOKUP($A1234,Cleaned_Customer_Names!$A1233:$D3568,4,0)</f>
        <v>Soto</v>
      </c>
      <c r="E1234" s="22">
        <f>VLOOKUP($A1234,Cleaned_Medical_Exam!$A1233:$J3568,2,0)</f>
        <v>44.77</v>
      </c>
      <c r="F1234" s="24">
        <f>VLOOKUP($A1234,Cleaned_Medical_Exam!$A1233:$J3568,3,0)</f>
        <v>4.0599999999999996</v>
      </c>
      <c r="G1234" s="20" t="str">
        <f>VLOOKUP($A1234,Cleaned_Medical_Exam!$A1233:$J3568,4,0)</f>
        <v>No</v>
      </c>
      <c r="H1234" s="20" t="str">
        <f>VLOOKUP($A1234,Cleaned_Medical_Exam!$A1233:$J3568,5,0)</f>
        <v>No</v>
      </c>
      <c r="I1234" s="20" t="str">
        <f>VLOOKUP($A1234,Cleaned_Medical_Exam!$A1233:$J3568,6,0)</f>
        <v>No</v>
      </c>
      <c r="J1234" s="48">
        <f>VLOOKUP($A1234,Cleaned_Medical_Exam!$A1233:$J3568,7,0)</f>
        <v>2</v>
      </c>
      <c r="K1234" s="8" t="str">
        <f>VLOOKUP($A1234,Cleaned_Medical_Exam!$A1233:$J3568,8,0)</f>
        <v>No</v>
      </c>
      <c r="L1234" s="20" t="str">
        <f>VLOOKUP($A1234,Cleaned_Medical_Exam!$A1233:$J3568,9,0)</f>
        <v>Obesity</v>
      </c>
      <c r="M1234" s="20" t="str">
        <f>VLOOKUP($A1234,Cleaned_Medical_Exam!$A1233:$J3568,10,0)</f>
        <v>Normal</v>
      </c>
      <c r="N1234" s="48">
        <f>_xlfn.XLOOKUP(A1234,Cleaned_Hospital_Details!A:A,Cleaned_Hospital_Details!B:B)</f>
        <v>1</v>
      </c>
      <c r="O1234" s="49">
        <f>_xlfn.XLOOKUP($A1234,Cleaned_Hospital_Details!$A:$A,Cleaned_Hospital_Details!C:C)</f>
        <v>9058.73</v>
      </c>
      <c r="P1234" s="8" t="str">
        <f>_xlfn.XLOOKUP($A1234,Cleaned_Hospital_Details!$A:$A,Cleaned_Hospital_Details!D:D)</f>
        <v>Tier - 3</v>
      </c>
      <c r="Q1234" s="8" t="str">
        <f>_xlfn.XLOOKUP($A1234,Cleaned_Hospital_Details!$A:$A,Cleaned_Hospital_Details!E:E)</f>
        <v>Tier - 2</v>
      </c>
      <c r="R1234" s="8" t="str">
        <f>_xlfn.XLOOKUP($A1234,Cleaned_Hospital_Details!$A:$A,Cleaned_Hospital_Details!F:F)</f>
        <v>R1013</v>
      </c>
      <c r="S1234" s="15">
        <f>_xlfn.XLOOKUP($A1234,Cleaned_Hospital_Details!$A:$A,Cleaned_Hospital_Details!G:G)</f>
        <v>26635</v>
      </c>
      <c r="T1234" s="8">
        <f>_xlfn.XLOOKUP($A1234,Cleaned_Hospital_Details!$A:$A,Cleaned_Hospital_Details!H:H)</f>
        <v>50</v>
      </c>
      <c r="U1234" s="8" t="str">
        <f>_xlfn.XLOOKUP($A1234,Cleaned_Hospital_Details!$A:$A,Cleaned_Hospital_Details!I:I)</f>
        <v>Adult</v>
      </c>
      <c r="V1234" t="str">
        <f t="shared" si="19"/>
        <v>Juan Soto</v>
      </c>
    </row>
    <row r="1235" spans="1:22" ht="15.6" x14ac:dyDescent="0.3">
      <c r="A1235" s="10" t="s">
        <v>1271</v>
      </c>
      <c r="B1235" s="8" t="str">
        <f>VLOOKUP(A1235,Cleaned_Customer_Names!A1234:D3569,2,0)</f>
        <v>Mr.</v>
      </c>
      <c r="C1235" s="8" t="str">
        <f>VLOOKUP(A1235,Cleaned_Customer_Names!A1234:D3569,3,0)</f>
        <v>John</v>
      </c>
      <c r="D1235" s="8" t="str">
        <f>VLOOKUP($A1235,Cleaned_Customer_Names!$A1234:$D3569,4,0)</f>
        <v>Howard</v>
      </c>
      <c r="E1235" s="22">
        <f>VLOOKUP($A1235,Cleaned_Medical_Exam!$A1234:$J3569,2,0)</f>
        <v>37.07</v>
      </c>
      <c r="F1235" s="24">
        <f>VLOOKUP($A1235,Cleaned_Medical_Exam!$A1234:$J3569,3,0)</f>
        <v>5.69</v>
      </c>
      <c r="G1235" s="20" t="str">
        <f>VLOOKUP($A1235,Cleaned_Medical_Exam!$A1234:$J3569,4,0)</f>
        <v>No</v>
      </c>
      <c r="H1235" s="20" t="str">
        <f>VLOOKUP($A1235,Cleaned_Medical_Exam!$A1234:$J3569,5,0)</f>
        <v>No</v>
      </c>
      <c r="I1235" s="20" t="str">
        <f>VLOOKUP($A1235,Cleaned_Medical_Exam!$A1234:$J3569,6,0)</f>
        <v>No</v>
      </c>
      <c r="J1235" s="48">
        <f>VLOOKUP($A1235,Cleaned_Medical_Exam!$A1234:$J3569,7,0)</f>
        <v>2</v>
      </c>
      <c r="K1235" s="8" t="str">
        <f>VLOOKUP($A1235,Cleaned_Medical_Exam!$A1234:$J3569,8,0)</f>
        <v>No</v>
      </c>
      <c r="L1235" s="20" t="str">
        <f>VLOOKUP($A1235,Cleaned_Medical_Exam!$A1234:$J3569,9,0)</f>
        <v>Obesity</v>
      </c>
      <c r="M1235" s="20" t="str">
        <f>VLOOKUP($A1235,Cleaned_Medical_Exam!$A1234:$J3569,10,0)</f>
        <v>Normal</v>
      </c>
      <c r="N1235" s="48">
        <f>_xlfn.XLOOKUP(A1235,Cleaned_Hospital_Details!A:A,Cleaned_Hospital_Details!B:B)</f>
        <v>1</v>
      </c>
      <c r="O1235" s="49">
        <f>_xlfn.XLOOKUP($A1235,Cleaned_Hospital_Details!$A:$A,Cleaned_Hospital_Details!C:C)</f>
        <v>9048.0300000000007</v>
      </c>
      <c r="P1235" s="8" t="str">
        <f>_xlfn.XLOOKUP($A1235,Cleaned_Hospital_Details!$A:$A,Cleaned_Hospital_Details!D:D)</f>
        <v>Tier - 2</v>
      </c>
      <c r="Q1235" s="8" t="str">
        <f>_xlfn.XLOOKUP($A1235,Cleaned_Hospital_Details!$A:$A,Cleaned_Hospital_Details!E:E)</f>
        <v>Tier - 2</v>
      </c>
      <c r="R1235" s="8" t="str">
        <f>_xlfn.XLOOKUP($A1235,Cleaned_Hospital_Details!$A:$A,Cleaned_Hospital_Details!F:F)</f>
        <v>R1013</v>
      </c>
      <c r="S1235" s="15">
        <f>_xlfn.XLOOKUP($A1235,Cleaned_Hospital_Details!$A:$A,Cleaned_Hospital_Details!G:G)</f>
        <v>26640</v>
      </c>
      <c r="T1235" s="8">
        <f>_xlfn.XLOOKUP($A1235,Cleaned_Hospital_Details!$A:$A,Cleaned_Hospital_Details!H:H)</f>
        <v>50</v>
      </c>
      <c r="U1235" s="8" t="str">
        <f>_xlfn.XLOOKUP($A1235,Cleaned_Hospital_Details!$A:$A,Cleaned_Hospital_Details!I:I)</f>
        <v>Adult</v>
      </c>
      <c r="V1235" t="str">
        <f t="shared" si="19"/>
        <v>John Howard</v>
      </c>
    </row>
    <row r="1236" spans="1:22" ht="15.6" x14ac:dyDescent="0.3">
      <c r="A1236" s="10" t="s">
        <v>1272</v>
      </c>
      <c r="B1236" s="8" t="str">
        <f>VLOOKUP(A1236,Cleaned_Customer_Names!A1235:D3570,2,0)</f>
        <v>Mrs.</v>
      </c>
      <c r="C1236" s="8" t="str">
        <f>VLOOKUP(A1236,Cleaned_Customer_Names!A1235:D3570,3,0)</f>
        <v>Sarah</v>
      </c>
      <c r="D1236" s="8" t="str">
        <f>VLOOKUP($A1236,Cleaned_Customer_Names!$A1235:$D3570,4,0)</f>
        <v>Patrick</v>
      </c>
      <c r="E1236" s="22">
        <f>VLOOKUP($A1236,Cleaned_Medical_Exam!$A1235:$J3570,2,0)</f>
        <v>39.799999999999997</v>
      </c>
      <c r="F1236" s="24">
        <f>VLOOKUP($A1236,Cleaned_Medical_Exam!$A1235:$J3570,3,0)</f>
        <v>5.66</v>
      </c>
      <c r="G1236" s="20" t="str">
        <f>VLOOKUP($A1236,Cleaned_Medical_Exam!$A1235:$J3570,4,0)</f>
        <v>No</v>
      </c>
      <c r="H1236" s="20" t="str">
        <f>VLOOKUP($A1236,Cleaned_Medical_Exam!$A1235:$J3570,5,0)</f>
        <v>No</v>
      </c>
      <c r="I1236" s="20" t="str">
        <f>VLOOKUP($A1236,Cleaned_Medical_Exam!$A1235:$J3570,6,0)</f>
        <v>Yes</v>
      </c>
      <c r="J1236" s="48">
        <f>VLOOKUP($A1236,Cleaned_Medical_Exam!$A1235:$J3570,7,0)</f>
        <v>1</v>
      </c>
      <c r="K1236" s="8" t="str">
        <f>VLOOKUP($A1236,Cleaned_Medical_Exam!$A1235:$J3570,8,0)</f>
        <v>No</v>
      </c>
      <c r="L1236" s="20" t="str">
        <f>VLOOKUP($A1236,Cleaned_Medical_Exam!$A1235:$J3570,9,0)</f>
        <v>Obesity</v>
      </c>
      <c r="M1236" s="20" t="str">
        <f>VLOOKUP($A1236,Cleaned_Medical_Exam!$A1235:$J3570,10,0)</f>
        <v>Normal</v>
      </c>
      <c r="N1236" s="48">
        <f>_xlfn.XLOOKUP(A1236,Cleaned_Hospital_Details!A:A,Cleaned_Hospital_Details!B:B)</f>
        <v>0</v>
      </c>
      <c r="O1236" s="49">
        <f>_xlfn.XLOOKUP($A1236,Cleaned_Hospital_Details!$A:$A,Cleaned_Hospital_Details!C:C)</f>
        <v>9010.2000000000007</v>
      </c>
      <c r="P1236" s="8" t="str">
        <f>_xlfn.XLOOKUP($A1236,Cleaned_Hospital_Details!$A:$A,Cleaned_Hospital_Details!D:D)</f>
        <v>Tier - 2</v>
      </c>
      <c r="Q1236" s="8" t="str">
        <f>_xlfn.XLOOKUP($A1236,Cleaned_Hospital_Details!$A:$A,Cleaned_Hospital_Details!E:E)</f>
        <v>Tier - 3</v>
      </c>
      <c r="R1236" s="8" t="str">
        <f>_xlfn.XLOOKUP($A1236,Cleaned_Hospital_Details!$A:$A,Cleaned_Hospital_Details!F:F)</f>
        <v>R1026</v>
      </c>
      <c r="S1236" s="15">
        <f>_xlfn.XLOOKUP($A1236,Cleaned_Hospital_Details!$A:$A,Cleaned_Hospital_Details!G:G)</f>
        <v>34304</v>
      </c>
      <c r="T1236" s="8">
        <f>_xlfn.XLOOKUP($A1236,Cleaned_Hospital_Details!$A:$A,Cleaned_Hospital_Details!H:H)</f>
        <v>29</v>
      </c>
      <c r="U1236" s="8" t="str">
        <f>_xlfn.XLOOKUP($A1236,Cleaned_Hospital_Details!$A:$A,Cleaned_Hospital_Details!I:I)</f>
        <v>Adult</v>
      </c>
      <c r="V1236" t="str">
        <f t="shared" si="19"/>
        <v>Sarah Patrick</v>
      </c>
    </row>
    <row r="1237" spans="1:22" ht="15.6" x14ac:dyDescent="0.3">
      <c r="A1237" s="10" t="s">
        <v>1273</v>
      </c>
      <c r="B1237" s="8" t="str">
        <f>VLOOKUP(A1237,Cleaned_Customer_Names!A1236:D3571,2,0)</f>
        <v>Mrs.</v>
      </c>
      <c r="C1237" s="8" t="str">
        <f>VLOOKUP(A1237,Cleaned_Customer_Names!A1236:D3571,3,0)</f>
        <v>Kristin</v>
      </c>
      <c r="D1237" s="8" t="str">
        <f>VLOOKUP($A1237,Cleaned_Customer_Names!$A1236:$D3571,4,0)</f>
        <v>Dacko</v>
      </c>
      <c r="E1237" s="22">
        <f>VLOOKUP($A1237,Cleaned_Medical_Exam!$A1236:$J3571,2,0)</f>
        <v>26.36</v>
      </c>
      <c r="F1237" s="24">
        <f>VLOOKUP($A1237,Cleaned_Medical_Exam!$A1236:$J3571,3,0)</f>
        <v>4.32</v>
      </c>
      <c r="G1237" s="20" t="str">
        <f>VLOOKUP($A1237,Cleaned_Medical_Exam!$A1236:$J3571,4,0)</f>
        <v>No</v>
      </c>
      <c r="H1237" s="20" t="str">
        <f>VLOOKUP($A1237,Cleaned_Medical_Exam!$A1236:$J3571,5,0)</f>
        <v>No</v>
      </c>
      <c r="I1237" s="20" t="str">
        <f>VLOOKUP($A1237,Cleaned_Medical_Exam!$A1236:$J3571,6,0)</f>
        <v>Yes</v>
      </c>
      <c r="J1237" s="48">
        <f>VLOOKUP($A1237,Cleaned_Medical_Exam!$A1236:$J3571,7,0)</f>
        <v>1</v>
      </c>
      <c r="K1237" s="8" t="str">
        <f>VLOOKUP($A1237,Cleaned_Medical_Exam!$A1236:$J3571,8,0)</f>
        <v>No</v>
      </c>
      <c r="L1237" s="20" t="str">
        <f>VLOOKUP($A1237,Cleaned_Medical_Exam!$A1236:$J3571,9,0)</f>
        <v>Overweight</v>
      </c>
      <c r="M1237" s="20" t="str">
        <f>VLOOKUP($A1237,Cleaned_Medical_Exam!$A1236:$J3571,10,0)</f>
        <v>Normal</v>
      </c>
      <c r="N1237" s="48">
        <f>_xlfn.XLOOKUP(A1237,Cleaned_Hospital_Details!A:A,Cleaned_Hospital_Details!B:B)</f>
        <v>2</v>
      </c>
      <c r="O1237" s="49">
        <f>_xlfn.XLOOKUP($A1237,Cleaned_Hospital_Details!$A:$A,Cleaned_Hospital_Details!C:C)</f>
        <v>8998.43</v>
      </c>
      <c r="P1237" s="8" t="str">
        <f>_xlfn.XLOOKUP($A1237,Cleaned_Hospital_Details!$A:$A,Cleaned_Hospital_Details!D:D)</f>
        <v>Tier - 2</v>
      </c>
      <c r="Q1237" s="8" t="str">
        <f>_xlfn.XLOOKUP($A1237,Cleaned_Hospital_Details!$A:$A,Cleaned_Hospital_Details!E:E)</f>
        <v>Tier - 1</v>
      </c>
      <c r="R1237" s="8" t="str">
        <f>_xlfn.XLOOKUP($A1237,Cleaned_Hospital_Details!$A:$A,Cleaned_Hospital_Details!F:F)</f>
        <v>R1025</v>
      </c>
      <c r="S1237" s="15">
        <f>_xlfn.XLOOKUP($A1237,Cleaned_Hospital_Details!$A:$A,Cleaned_Hospital_Details!G:G)</f>
        <v>29205</v>
      </c>
      <c r="T1237" s="8">
        <f>_xlfn.XLOOKUP($A1237,Cleaned_Hospital_Details!$A:$A,Cleaned_Hospital_Details!H:H)</f>
        <v>43</v>
      </c>
      <c r="U1237" s="8" t="str">
        <f>_xlfn.XLOOKUP($A1237,Cleaned_Hospital_Details!$A:$A,Cleaned_Hospital_Details!I:I)</f>
        <v>Adult</v>
      </c>
      <c r="V1237" t="str">
        <f t="shared" si="19"/>
        <v>Kristin Dacko</v>
      </c>
    </row>
    <row r="1238" spans="1:22" ht="15.6" x14ac:dyDescent="0.3">
      <c r="A1238" s="10" t="s">
        <v>1274</v>
      </c>
      <c r="B1238" s="8" t="str">
        <f>VLOOKUP(A1238,Cleaned_Customer_Names!A1237:D3572,2,0)</f>
        <v>Ms.</v>
      </c>
      <c r="C1238" s="8" t="str">
        <f>VLOOKUP(A1238,Cleaned_Customer_Names!A1237:D3572,3,0)</f>
        <v>Casey</v>
      </c>
      <c r="D1238" s="8" t="str">
        <f>VLOOKUP($A1238,Cleaned_Customer_Names!$A1237:$D3572,4,0)</f>
        <v>Glassey</v>
      </c>
      <c r="E1238" s="22">
        <f>VLOOKUP($A1238,Cleaned_Medical_Exam!$A1237:$J3572,2,0)</f>
        <v>29.925000000000001</v>
      </c>
      <c r="F1238" s="24">
        <f>VLOOKUP($A1238,Cleaned_Medical_Exam!$A1237:$J3572,3,0)</f>
        <v>8.2899999999999991</v>
      </c>
      <c r="G1238" s="20" t="str">
        <f>VLOOKUP($A1238,Cleaned_Medical_Exam!$A1237:$J3572,4,0)</f>
        <v>No</v>
      </c>
      <c r="H1238" s="20" t="str">
        <f>VLOOKUP($A1238,Cleaned_Medical_Exam!$A1237:$J3572,5,0)</f>
        <v>No</v>
      </c>
      <c r="I1238" s="20" t="str">
        <f>VLOOKUP($A1238,Cleaned_Medical_Exam!$A1237:$J3572,6,0)</f>
        <v>No</v>
      </c>
      <c r="J1238" s="48">
        <f>VLOOKUP($A1238,Cleaned_Medical_Exam!$A1237:$J3572,7,0)</f>
        <v>2</v>
      </c>
      <c r="K1238" s="8" t="str">
        <f>VLOOKUP($A1238,Cleaned_Medical_Exam!$A1237:$J3572,8,0)</f>
        <v>No</v>
      </c>
      <c r="L1238" s="20" t="str">
        <f>VLOOKUP($A1238,Cleaned_Medical_Exam!$A1237:$J3572,9,0)</f>
        <v>Overweight</v>
      </c>
      <c r="M1238" s="20" t="str">
        <f>VLOOKUP($A1238,Cleaned_Medical_Exam!$A1237:$J3572,10,0)</f>
        <v>Diabetes</v>
      </c>
      <c r="N1238" s="48">
        <f>_xlfn.XLOOKUP(A1238,Cleaned_Hospital_Details!A:A,Cleaned_Hospital_Details!B:B)</f>
        <v>0</v>
      </c>
      <c r="O1238" s="49">
        <f>_xlfn.XLOOKUP($A1238,Cleaned_Hospital_Details!$A:$A,Cleaned_Hospital_Details!C:C)</f>
        <v>8988.16</v>
      </c>
      <c r="P1238" s="8" t="str">
        <f>_xlfn.XLOOKUP($A1238,Cleaned_Hospital_Details!$A:$A,Cleaned_Hospital_Details!D:D)</f>
        <v>Tier - 2</v>
      </c>
      <c r="Q1238" s="8" t="str">
        <f>_xlfn.XLOOKUP($A1238,Cleaned_Hospital_Details!$A:$A,Cleaned_Hospital_Details!E:E)</f>
        <v>Tier - 1</v>
      </c>
      <c r="R1238" s="8" t="str">
        <f>_xlfn.XLOOKUP($A1238,Cleaned_Hospital_Details!$A:$A,Cleaned_Hospital_Details!F:F)</f>
        <v>R1012</v>
      </c>
      <c r="S1238" s="15">
        <f>_xlfn.XLOOKUP($A1238,Cleaned_Hospital_Details!$A:$A,Cleaned_Hospital_Details!G:G)</f>
        <v>26948</v>
      </c>
      <c r="T1238" s="8">
        <f>_xlfn.XLOOKUP($A1238,Cleaned_Hospital_Details!$A:$A,Cleaned_Hospital_Details!H:H)</f>
        <v>49</v>
      </c>
      <c r="U1238" s="8" t="str">
        <f>_xlfn.XLOOKUP($A1238,Cleaned_Hospital_Details!$A:$A,Cleaned_Hospital_Details!I:I)</f>
        <v>Adult</v>
      </c>
      <c r="V1238" t="str">
        <f t="shared" si="19"/>
        <v>Casey Glassey</v>
      </c>
    </row>
    <row r="1239" spans="1:22" ht="15.6" x14ac:dyDescent="0.3">
      <c r="A1239" s="10" t="s">
        <v>1275</v>
      </c>
      <c r="B1239" s="8" t="str">
        <f>VLOOKUP(A1239,Cleaned_Customer_Names!A1238:D3573,2,0)</f>
        <v>Mr.</v>
      </c>
      <c r="C1239" s="8" t="str">
        <f>VLOOKUP(A1239,Cleaned_Customer_Names!A1238:D3573,3,0)</f>
        <v>Samuel</v>
      </c>
      <c r="D1239" s="8" t="str">
        <f>VLOOKUP($A1239,Cleaned_Customer_Names!$A1238:$D3573,4,0)</f>
        <v>Frechette</v>
      </c>
      <c r="E1239" s="22">
        <f>VLOOKUP($A1239,Cleaned_Medical_Exam!$A1238:$J3573,2,0)</f>
        <v>37.29</v>
      </c>
      <c r="F1239" s="24">
        <f>VLOOKUP($A1239,Cleaned_Medical_Exam!$A1238:$J3573,3,0)</f>
        <v>10.46</v>
      </c>
      <c r="G1239" s="20" t="str">
        <f>VLOOKUP($A1239,Cleaned_Medical_Exam!$A1238:$J3573,4,0)</f>
        <v>No</v>
      </c>
      <c r="H1239" s="20" t="str">
        <f>VLOOKUP($A1239,Cleaned_Medical_Exam!$A1238:$J3573,5,0)</f>
        <v>No</v>
      </c>
      <c r="I1239" s="20" t="str">
        <f>VLOOKUP($A1239,Cleaned_Medical_Exam!$A1238:$J3573,6,0)</f>
        <v>No</v>
      </c>
      <c r="J1239" s="48">
        <f>VLOOKUP($A1239,Cleaned_Medical_Exam!$A1238:$J3573,7,0)</f>
        <v>0</v>
      </c>
      <c r="K1239" s="8" t="str">
        <f>VLOOKUP($A1239,Cleaned_Medical_Exam!$A1238:$J3573,8,0)</f>
        <v>No</v>
      </c>
      <c r="L1239" s="20" t="str">
        <f>VLOOKUP($A1239,Cleaned_Medical_Exam!$A1238:$J3573,9,0)</f>
        <v>Obesity</v>
      </c>
      <c r="M1239" s="20" t="str">
        <f>VLOOKUP($A1239,Cleaned_Medical_Exam!$A1238:$J3573,10,0)</f>
        <v>Diabetes</v>
      </c>
      <c r="N1239" s="48">
        <f>_xlfn.XLOOKUP(A1239,Cleaned_Hospital_Details!A:A,Cleaned_Hospital_Details!B:B)</f>
        <v>2</v>
      </c>
      <c r="O1239" s="49">
        <f>_xlfn.XLOOKUP($A1239,Cleaned_Hospital_Details!$A:$A,Cleaned_Hospital_Details!C:C)</f>
        <v>8978.19</v>
      </c>
      <c r="P1239" s="8" t="str">
        <f>_xlfn.XLOOKUP($A1239,Cleaned_Hospital_Details!$A:$A,Cleaned_Hospital_Details!D:D)</f>
        <v>Tier - 2</v>
      </c>
      <c r="Q1239" s="8" t="str">
        <f>_xlfn.XLOOKUP($A1239,Cleaned_Hospital_Details!$A:$A,Cleaned_Hospital_Details!E:E)</f>
        <v>Tier - 2</v>
      </c>
      <c r="R1239" s="8" t="str">
        <f>_xlfn.XLOOKUP($A1239,Cleaned_Hospital_Details!$A:$A,Cleaned_Hospital_Details!F:F)</f>
        <v>R1013</v>
      </c>
      <c r="S1239" s="15">
        <f>_xlfn.XLOOKUP($A1239,Cleaned_Hospital_Details!$A:$A,Cleaned_Hospital_Details!G:G)</f>
        <v>27231</v>
      </c>
      <c r="T1239" s="8">
        <f>_xlfn.XLOOKUP($A1239,Cleaned_Hospital_Details!$A:$A,Cleaned_Hospital_Details!H:H)</f>
        <v>48</v>
      </c>
      <c r="U1239" s="8" t="str">
        <f>_xlfn.XLOOKUP($A1239,Cleaned_Hospital_Details!$A:$A,Cleaned_Hospital_Details!I:I)</f>
        <v>Adult</v>
      </c>
      <c r="V1239" t="str">
        <f t="shared" si="19"/>
        <v>Samuel Frechette</v>
      </c>
    </row>
    <row r="1240" spans="1:22" ht="15.6" x14ac:dyDescent="0.3">
      <c r="A1240" s="10" t="s">
        <v>1276</v>
      </c>
      <c r="B1240" s="8" t="str">
        <f>VLOOKUP(A1240,Cleaned_Customer_Names!A1239:D3574,2,0)</f>
        <v>Mr.</v>
      </c>
      <c r="C1240" s="8" t="str">
        <f>VLOOKUP(A1240,Cleaned_Customer_Names!A1239:D3574,3,0)</f>
        <v>Braulio</v>
      </c>
      <c r="D1240" s="8" t="str">
        <f>VLOOKUP($A1240,Cleaned_Customer_Names!$A1239:$D3574,4,0)</f>
        <v>Benitez</v>
      </c>
      <c r="E1240" s="22">
        <f>VLOOKUP($A1240,Cleaned_Medical_Exam!$A1239:$J3574,2,0)</f>
        <v>30.2</v>
      </c>
      <c r="F1240" s="24">
        <f>VLOOKUP($A1240,Cleaned_Medical_Exam!$A1239:$J3574,3,0)</f>
        <v>11.96</v>
      </c>
      <c r="G1240" s="20" t="str">
        <f>VLOOKUP($A1240,Cleaned_Medical_Exam!$A1239:$J3574,4,0)</f>
        <v>No</v>
      </c>
      <c r="H1240" s="20" t="str">
        <f>VLOOKUP($A1240,Cleaned_Medical_Exam!$A1239:$J3574,5,0)</f>
        <v>No</v>
      </c>
      <c r="I1240" s="20" t="str">
        <f>VLOOKUP($A1240,Cleaned_Medical_Exam!$A1239:$J3574,6,0)</f>
        <v>No</v>
      </c>
      <c r="J1240" s="48">
        <f>VLOOKUP($A1240,Cleaned_Medical_Exam!$A1239:$J3574,7,0)</f>
        <v>0</v>
      </c>
      <c r="K1240" s="8" t="str">
        <f>VLOOKUP($A1240,Cleaned_Medical_Exam!$A1239:$J3574,8,0)</f>
        <v>No</v>
      </c>
      <c r="L1240" s="20" t="str">
        <f>VLOOKUP($A1240,Cleaned_Medical_Exam!$A1239:$J3574,9,0)</f>
        <v>Obesity</v>
      </c>
      <c r="M1240" s="20" t="str">
        <f>VLOOKUP($A1240,Cleaned_Medical_Exam!$A1239:$J3574,10,0)</f>
        <v>Diabetes</v>
      </c>
      <c r="N1240" s="48">
        <f>_xlfn.XLOOKUP(A1240,Cleaned_Hospital_Details!A:A,Cleaned_Hospital_Details!B:B)</f>
        <v>2</v>
      </c>
      <c r="O1240" s="49">
        <f>_xlfn.XLOOKUP($A1240,Cleaned_Hospital_Details!$A:$A,Cleaned_Hospital_Details!C:C)</f>
        <v>8968.33</v>
      </c>
      <c r="P1240" s="8" t="str">
        <f>_xlfn.XLOOKUP($A1240,Cleaned_Hospital_Details!$A:$A,Cleaned_Hospital_Details!D:D)</f>
        <v>Tier - 3</v>
      </c>
      <c r="Q1240" s="8" t="str">
        <f>_xlfn.XLOOKUP($A1240,Cleaned_Hospital_Details!$A:$A,Cleaned_Hospital_Details!E:E)</f>
        <v>Tier - 2</v>
      </c>
      <c r="R1240" s="8" t="str">
        <f>_xlfn.XLOOKUP($A1240,Cleaned_Hospital_Details!$A:$A,Cleaned_Hospital_Details!F:F)</f>
        <v>R1011</v>
      </c>
      <c r="S1240" s="15">
        <f>_xlfn.XLOOKUP($A1240,Cleaned_Hospital_Details!$A:$A,Cleaned_Hospital_Details!G:G)</f>
        <v>27280</v>
      </c>
      <c r="T1240" s="8">
        <f>_xlfn.XLOOKUP($A1240,Cleaned_Hospital_Details!$A:$A,Cleaned_Hospital_Details!H:H)</f>
        <v>48</v>
      </c>
      <c r="U1240" s="8" t="str">
        <f>_xlfn.XLOOKUP($A1240,Cleaned_Hospital_Details!$A:$A,Cleaned_Hospital_Details!I:I)</f>
        <v>Adult</v>
      </c>
      <c r="V1240" t="str">
        <f t="shared" si="19"/>
        <v>Braulio Benitez</v>
      </c>
    </row>
    <row r="1241" spans="1:22" ht="15.6" x14ac:dyDescent="0.3">
      <c r="A1241" s="10" t="s">
        <v>1277</v>
      </c>
      <c r="B1241" s="8" t="str">
        <f>VLOOKUP(A1241,Cleaned_Customer_Names!A1240:D3575,2,0)</f>
        <v>Ms.</v>
      </c>
      <c r="C1241" s="8" t="str">
        <f>VLOOKUP(A1241,Cleaned_Customer_Names!A1240:D3575,3,0)</f>
        <v>Anne-Marie</v>
      </c>
      <c r="D1241" s="8" t="str">
        <f>VLOOKUP($A1241,Cleaned_Customer_Names!$A1240:$D3575,4,0)</f>
        <v>Gauthier</v>
      </c>
      <c r="E1241" s="22">
        <f>VLOOKUP($A1241,Cleaned_Medical_Exam!$A1240:$J3575,2,0)</f>
        <v>24.225000000000001</v>
      </c>
      <c r="F1241" s="24">
        <f>VLOOKUP($A1241,Cleaned_Medical_Exam!$A1240:$J3575,3,0)</f>
        <v>4.25</v>
      </c>
      <c r="G1241" s="20" t="str">
        <f>VLOOKUP($A1241,Cleaned_Medical_Exam!$A1240:$J3575,4,0)</f>
        <v>Yes</v>
      </c>
      <c r="H1241" s="20" t="str">
        <f>VLOOKUP($A1241,Cleaned_Medical_Exam!$A1240:$J3575,5,0)</f>
        <v>No</v>
      </c>
      <c r="I1241" s="20" t="str">
        <f>VLOOKUP($A1241,Cleaned_Medical_Exam!$A1240:$J3575,6,0)</f>
        <v>Yes</v>
      </c>
      <c r="J1241" s="48">
        <f>VLOOKUP($A1241,Cleaned_Medical_Exam!$A1240:$J3575,7,0)</f>
        <v>1</v>
      </c>
      <c r="K1241" s="8" t="str">
        <f>VLOOKUP($A1241,Cleaned_Medical_Exam!$A1240:$J3575,8,0)</f>
        <v>No</v>
      </c>
      <c r="L1241" s="20" t="str">
        <f>VLOOKUP($A1241,Cleaned_Medical_Exam!$A1240:$J3575,9,0)</f>
        <v>Healthy Weight</v>
      </c>
      <c r="M1241" s="20" t="str">
        <f>VLOOKUP($A1241,Cleaned_Medical_Exam!$A1240:$J3575,10,0)</f>
        <v>Normal</v>
      </c>
      <c r="N1241" s="48">
        <f>_xlfn.XLOOKUP(A1241,Cleaned_Hospital_Details!A:A,Cleaned_Hospital_Details!B:B)</f>
        <v>5</v>
      </c>
      <c r="O1241" s="49">
        <f>_xlfn.XLOOKUP($A1241,Cleaned_Hospital_Details!$A:$A,Cleaned_Hospital_Details!C:C)</f>
        <v>8965.7999999999993</v>
      </c>
      <c r="P1241" s="8" t="str">
        <f>_xlfn.XLOOKUP($A1241,Cleaned_Hospital_Details!$A:$A,Cleaned_Hospital_Details!D:D)</f>
        <v>Tier - 2</v>
      </c>
      <c r="Q1241" s="8" t="str">
        <f>_xlfn.XLOOKUP($A1241,Cleaned_Hospital_Details!$A:$A,Cleaned_Hospital_Details!E:E)</f>
        <v>Tier - 3</v>
      </c>
      <c r="R1241" s="8" t="str">
        <f>_xlfn.XLOOKUP($A1241,Cleaned_Hospital_Details!$A:$A,Cleaned_Hospital_Details!F:F)</f>
        <v>R1012</v>
      </c>
      <c r="S1241" s="15">
        <f>_xlfn.XLOOKUP($A1241,Cleaned_Hospital_Details!$A:$A,Cleaned_Hospital_Details!G:G)</f>
        <v>30512</v>
      </c>
      <c r="T1241" s="8">
        <f>_xlfn.XLOOKUP($A1241,Cleaned_Hospital_Details!$A:$A,Cleaned_Hospital_Details!H:H)</f>
        <v>39</v>
      </c>
      <c r="U1241" s="8" t="str">
        <f>_xlfn.XLOOKUP($A1241,Cleaned_Hospital_Details!$A:$A,Cleaned_Hospital_Details!I:I)</f>
        <v>Adult</v>
      </c>
      <c r="V1241" t="str">
        <f t="shared" si="19"/>
        <v>Anne-Marie Gauthier</v>
      </c>
    </row>
    <row r="1242" spans="1:22" ht="15.6" x14ac:dyDescent="0.3">
      <c r="A1242" s="10" t="s">
        <v>1278</v>
      </c>
      <c r="B1242" s="8" t="str">
        <f>VLOOKUP(A1242,Cleaned_Customer_Names!A1241:D3576,2,0)</f>
        <v>Mr.</v>
      </c>
      <c r="C1242" s="8" t="str">
        <f>VLOOKUP(A1242,Cleaned_Customer_Names!A1241:D3576,3,0)</f>
        <v>Samuel</v>
      </c>
      <c r="D1242" s="8" t="str">
        <f>VLOOKUP($A1242,Cleaned_Customer_Names!$A1241:$D3576,4,0)</f>
        <v>Fazioli</v>
      </c>
      <c r="E1242" s="22">
        <f>VLOOKUP($A1242,Cleaned_Medical_Exam!$A1241:$J3576,2,0)</f>
        <v>31.445</v>
      </c>
      <c r="F1242" s="24">
        <f>VLOOKUP($A1242,Cleaned_Medical_Exam!$A1241:$J3576,3,0)</f>
        <v>8.33</v>
      </c>
      <c r="G1242" s="20" t="str">
        <f>VLOOKUP($A1242,Cleaned_Medical_Exam!$A1241:$J3576,4,0)</f>
        <v>No</v>
      </c>
      <c r="H1242" s="20" t="str">
        <f>VLOOKUP($A1242,Cleaned_Medical_Exam!$A1241:$J3576,5,0)</f>
        <v>No</v>
      </c>
      <c r="I1242" s="20" t="str">
        <f>VLOOKUP($A1242,Cleaned_Medical_Exam!$A1241:$J3576,6,0)</f>
        <v>No</v>
      </c>
      <c r="J1242" s="48">
        <f>VLOOKUP($A1242,Cleaned_Medical_Exam!$A1241:$J3576,7,0)</f>
        <v>0</v>
      </c>
      <c r="K1242" s="8" t="str">
        <f>VLOOKUP($A1242,Cleaned_Medical_Exam!$A1241:$J3576,8,0)</f>
        <v>No</v>
      </c>
      <c r="L1242" s="20" t="str">
        <f>VLOOKUP($A1242,Cleaned_Medical_Exam!$A1241:$J3576,9,0)</f>
        <v>Obesity</v>
      </c>
      <c r="M1242" s="20" t="str">
        <f>VLOOKUP($A1242,Cleaned_Medical_Exam!$A1241:$J3576,10,0)</f>
        <v>Diabetes</v>
      </c>
      <c r="N1242" s="48">
        <f>_xlfn.XLOOKUP(A1242,Cleaned_Hospital_Details!A:A,Cleaned_Hospital_Details!B:B)</f>
        <v>1</v>
      </c>
      <c r="O1242" s="49">
        <f>_xlfn.XLOOKUP($A1242,Cleaned_Hospital_Details!$A:$A,Cleaned_Hospital_Details!C:C)</f>
        <v>8964.06</v>
      </c>
      <c r="P1242" s="8" t="str">
        <f>_xlfn.XLOOKUP($A1242,Cleaned_Hospital_Details!$A:$A,Cleaned_Hospital_Details!D:D)</f>
        <v>Tier - 3</v>
      </c>
      <c r="Q1242" s="8" t="str">
        <f>_xlfn.XLOOKUP($A1242,Cleaned_Hospital_Details!$A:$A,Cleaned_Hospital_Details!E:E)</f>
        <v>Tier - 2</v>
      </c>
      <c r="R1242" s="8" t="str">
        <f>_xlfn.XLOOKUP($A1242,Cleaned_Hospital_Details!$A:$A,Cleaned_Hospital_Details!F:F)</f>
        <v>R1016</v>
      </c>
      <c r="S1242" s="15">
        <f>_xlfn.XLOOKUP($A1242,Cleaned_Hospital_Details!$A:$A,Cleaned_Hospital_Details!G:G)</f>
        <v>27258</v>
      </c>
      <c r="T1242" s="8">
        <f>_xlfn.XLOOKUP($A1242,Cleaned_Hospital_Details!$A:$A,Cleaned_Hospital_Details!H:H)</f>
        <v>48</v>
      </c>
      <c r="U1242" s="8" t="str">
        <f>_xlfn.XLOOKUP($A1242,Cleaned_Hospital_Details!$A:$A,Cleaned_Hospital_Details!I:I)</f>
        <v>Adult</v>
      </c>
      <c r="V1242" t="str">
        <f t="shared" si="19"/>
        <v>Samuel Fazioli</v>
      </c>
    </row>
    <row r="1243" spans="1:22" ht="15.6" x14ac:dyDescent="0.3">
      <c r="A1243" s="10" t="s">
        <v>1279</v>
      </c>
      <c r="B1243" s="8" t="str">
        <f>VLOOKUP(A1243,Cleaned_Customer_Names!A1242:D3577,2,0)</f>
        <v>Mrs.</v>
      </c>
      <c r="C1243" s="8" t="str">
        <f>VLOOKUP(A1243,Cleaned_Customer_Names!A1242:D3577,3,0)</f>
        <v>Yuki</v>
      </c>
      <c r="D1243" s="8" t="str">
        <f>VLOOKUP($A1243,Cleaned_Customer_Names!$A1242:$D3577,4,0)</f>
        <v>Chorney</v>
      </c>
      <c r="E1243" s="22">
        <f>VLOOKUP($A1243,Cleaned_Medical_Exam!$A1242:$J3577,2,0)</f>
        <v>38.880000000000003</v>
      </c>
      <c r="F1243" s="24">
        <f>VLOOKUP($A1243,Cleaned_Medical_Exam!$A1242:$J3577,3,0)</f>
        <v>4.29</v>
      </c>
      <c r="G1243" s="20" t="str">
        <f>VLOOKUP($A1243,Cleaned_Medical_Exam!$A1242:$J3577,4,0)</f>
        <v>No</v>
      </c>
      <c r="H1243" s="20" t="str">
        <f>VLOOKUP($A1243,Cleaned_Medical_Exam!$A1242:$J3577,5,0)</f>
        <v>No</v>
      </c>
      <c r="I1243" s="20" t="str">
        <f>VLOOKUP($A1243,Cleaned_Medical_Exam!$A1242:$J3577,6,0)</f>
        <v>No</v>
      </c>
      <c r="J1243" s="48">
        <f>VLOOKUP($A1243,Cleaned_Medical_Exam!$A1242:$J3577,7,0)</f>
        <v>1</v>
      </c>
      <c r="K1243" s="8" t="str">
        <f>VLOOKUP($A1243,Cleaned_Medical_Exam!$A1242:$J3577,8,0)</f>
        <v>No</v>
      </c>
      <c r="L1243" s="20" t="str">
        <f>VLOOKUP($A1243,Cleaned_Medical_Exam!$A1242:$J3577,9,0)</f>
        <v>Obesity</v>
      </c>
      <c r="M1243" s="20" t="str">
        <f>VLOOKUP($A1243,Cleaned_Medical_Exam!$A1242:$J3577,10,0)</f>
        <v>Normal</v>
      </c>
      <c r="N1243" s="48">
        <f>_xlfn.XLOOKUP(A1243,Cleaned_Hospital_Details!A:A,Cleaned_Hospital_Details!B:B)</f>
        <v>0</v>
      </c>
      <c r="O1243" s="49">
        <f>_xlfn.XLOOKUP($A1243,Cleaned_Hospital_Details!$A:$A,Cleaned_Hospital_Details!C:C)</f>
        <v>8954.99</v>
      </c>
      <c r="P1243" s="8" t="str">
        <f>_xlfn.XLOOKUP($A1243,Cleaned_Hospital_Details!$A:$A,Cleaned_Hospital_Details!D:D)</f>
        <v>Tier - 2</v>
      </c>
      <c r="Q1243" s="8" t="str">
        <f>_xlfn.XLOOKUP($A1243,Cleaned_Hospital_Details!$A:$A,Cleaned_Hospital_Details!E:E)</f>
        <v>Tier - 3</v>
      </c>
      <c r="R1243" s="8" t="str">
        <f>_xlfn.XLOOKUP($A1243,Cleaned_Hospital_Details!$A:$A,Cleaned_Hospital_Details!F:F)</f>
        <v>R1026</v>
      </c>
      <c r="S1243" s="15">
        <f>_xlfn.XLOOKUP($A1243,Cleaned_Hospital_Details!$A:$A,Cleaned_Hospital_Details!G:G)</f>
        <v>33874</v>
      </c>
      <c r="T1243" s="8">
        <f>_xlfn.XLOOKUP($A1243,Cleaned_Hospital_Details!$A:$A,Cleaned_Hospital_Details!H:H)</f>
        <v>30</v>
      </c>
      <c r="U1243" s="8" t="str">
        <f>_xlfn.XLOOKUP($A1243,Cleaned_Hospital_Details!$A:$A,Cleaned_Hospital_Details!I:I)</f>
        <v>Adult</v>
      </c>
      <c r="V1243" t="str">
        <f t="shared" si="19"/>
        <v>Yuki Chorney</v>
      </c>
    </row>
    <row r="1244" spans="1:22" ht="15.6" x14ac:dyDescent="0.3">
      <c r="A1244" s="10" t="s">
        <v>1280</v>
      </c>
      <c r="B1244" s="8" t="str">
        <f>VLOOKUP(A1244,Cleaned_Customer_Names!A1243:D3578,2,0)</f>
        <v>Mr.</v>
      </c>
      <c r="C1244" s="8" t="str">
        <f>VLOOKUP(A1244,Cleaned_Customer_Names!A1243:D3578,3,0)</f>
        <v>Rafer</v>
      </c>
      <c r="D1244" s="8" t="str">
        <f>VLOOKUP($A1244,Cleaned_Customer_Names!$A1243:$D3578,4,0)</f>
        <v>Dannenhauer</v>
      </c>
      <c r="E1244" s="22">
        <f>VLOOKUP($A1244,Cleaned_Medical_Exam!$A1243:$J3578,2,0)</f>
        <v>43.89</v>
      </c>
      <c r="F1244" s="24">
        <f>VLOOKUP($A1244,Cleaned_Medical_Exam!$A1243:$J3578,3,0)</f>
        <v>6.32</v>
      </c>
      <c r="G1244" s="20" t="str">
        <f>VLOOKUP($A1244,Cleaned_Medical_Exam!$A1243:$J3578,4,0)</f>
        <v>Yes</v>
      </c>
      <c r="H1244" s="20" t="str">
        <f>VLOOKUP($A1244,Cleaned_Medical_Exam!$A1243:$J3578,5,0)</f>
        <v>No</v>
      </c>
      <c r="I1244" s="20" t="str">
        <f>VLOOKUP($A1244,Cleaned_Medical_Exam!$A1243:$J3578,6,0)</f>
        <v>No</v>
      </c>
      <c r="J1244" s="48">
        <f>VLOOKUP($A1244,Cleaned_Medical_Exam!$A1243:$J3578,7,0)</f>
        <v>0</v>
      </c>
      <c r="K1244" s="8" t="str">
        <f>VLOOKUP($A1244,Cleaned_Medical_Exam!$A1243:$J3578,8,0)</f>
        <v>No</v>
      </c>
      <c r="L1244" s="20" t="str">
        <f>VLOOKUP($A1244,Cleaned_Medical_Exam!$A1243:$J3578,9,0)</f>
        <v>Obesity</v>
      </c>
      <c r="M1244" s="20" t="str">
        <f>VLOOKUP($A1244,Cleaned_Medical_Exam!$A1243:$J3578,10,0)</f>
        <v>Prediabetes</v>
      </c>
      <c r="N1244" s="48">
        <f>_xlfn.XLOOKUP(A1244,Cleaned_Hospital_Details!A:A,Cleaned_Hospital_Details!B:B)</f>
        <v>3</v>
      </c>
      <c r="O1244" s="49">
        <f>_xlfn.XLOOKUP($A1244,Cleaned_Hospital_Details!$A:$A,Cleaned_Hospital_Details!C:C)</f>
        <v>8944.1200000000008</v>
      </c>
      <c r="P1244" s="8" t="str">
        <f>_xlfn.XLOOKUP($A1244,Cleaned_Hospital_Details!$A:$A,Cleaned_Hospital_Details!D:D)</f>
        <v>Tier - 3</v>
      </c>
      <c r="Q1244" s="8" t="str">
        <f>_xlfn.XLOOKUP($A1244,Cleaned_Hospital_Details!$A:$A,Cleaned_Hospital_Details!E:E)</f>
        <v>Tier - 2</v>
      </c>
      <c r="R1244" s="8" t="str">
        <f>_xlfn.XLOOKUP($A1244,Cleaned_Hospital_Details!$A:$A,Cleaned_Hospital_Details!F:F)</f>
        <v>R1013</v>
      </c>
      <c r="S1244" s="15">
        <f>_xlfn.XLOOKUP($A1244,Cleaned_Hospital_Details!$A:$A,Cleaned_Hospital_Details!G:G)</f>
        <v>28119</v>
      </c>
      <c r="T1244" s="8">
        <f>_xlfn.XLOOKUP($A1244,Cleaned_Hospital_Details!$A:$A,Cleaned_Hospital_Details!H:H)</f>
        <v>46</v>
      </c>
      <c r="U1244" s="8" t="str">
        <f>_xlfn.XLOOKUP($A1244,Cleaned_Hospital_Details!$A:$A,Cleaned_Hospital_Details!I:I)</f>
        <v>Adult</v>
      </c>
      <c r="V1244" t="str">
        <f t="shared" si="19"/>
        <v>Rafer Dannenhauer</v>
      </c>
    </row>
    <row r="1245" spans="1:22" ht="15.6" x14ac:dyDescent="0.3">
      <c r="A1245" s="10" t="s">
        <v>1281</v>
      </c>
      <c r="B1245" s="8" t="str">
        <f>VLOOKUP(A1245,Cleaned_Customer_Names!A1244:D3579,2,0)</f>
        <v>Ms.</v>
      </c>
      <c r="C1245" s="8" t="str">
        <f>VLOOKUP(A1245,Cleaned_Customer_Names!A1244:D3579,3,0)</f>
        <v>Claire</v>
      </c>
      <c r="D1245" s="8" t="str">
        <f>VLOOKUP($A1245,Cleaned_Customer_Names!$A1244:$D3579,4,0)</f>
        <v>McComb</v>
      </c>
      <c r="E1245" s="22">
        <f>VLOOKUP($A1245,Cleaned_Medical_Exam!$A1244:$J3579,2,0)</f>
        <v>25.6</v>
      </c>
      <c r="F1245" s="24">
        <f>VLOOKUP($A1245,Cleaned_Medical_Exam!$A1244:$J3579,3,0)</f>
        <v>5.65</v>
      </c>
      <c r="G1245" s="20" t="str">
        <f>VLOOKUP($A1245,Cleaned_Medical_Exam!$A1244:$J3579,4,0)</f>
        <v>No</v>
      </c>
      <c r="H1245" s="20" t="str">
        <f>VLOOKUP($A1245,Cleaned_Medical_Exam!$A1244:$J3579,5,0)</f>
        <v>No</v>
      </c>
      <c r="I1245" s="20" t="str">
        <f>VLOOKUP($A1245,Cleaned_Medical_Exam!$A1244:$J3579,6,0)</f>
        <v>No</v>
      </c>
      <c r="J1245" s="48">
        <f>VLOOKUP($A1245,Cleaned_Medical_Exam!$A1244:$J3579,7,0)</f>
        <v>2</v>
      </c>
      <c r="K1245" s="8" t="str">
        <f>VLOOKUP($A1245,Cleaned_Medical_Exam!$A1244:$J3579,8,0)</f>
        <v>No</v>
      </c>
      <c r="L1245" s="20" t="str">
        <f>VLOOKUP($A1245,Cleaned_Medical_Exam!$A1244:$J3579,9,0)</f>
        <v>Overweight</v>
      </c>
      <c r="M1245" s="20" t="str">
        <f>VLOOKUP($A1245,Cleaned_Medical_Exam!$A1244:$J3579,10,0)</f>
        <v>Normal</v>
      </c>
      <c r="N1245" s="48">
        <f>_xlfn.XLOOKUP(A1245,Cleaned_Hospital_Details!A:A,Cleaned_Hospital_Details!B:B)</f>
        <v>0</v>
      </c>
      <c r="O1245" s="49">
        <f>_xlfn.XLOOKUP($A1245,Cleaned_Hospital_Details!$A:$A,Cleaned_Hospital_Details!C:C)</f>
        <v>8932.08</v>
      </c>
      <c r="P1245" s="8" t="str">
        <f>_xlfn.XLOOKUP($A1245,Cleaned_Hospital_Details!$A:$A,Cleaned_Hospital_Details!D:D)</f>
        <v>Tier - 2</v>
      </c>
      <c r="Q1245" s="8" t="str">
        <f>_xlfn.XLOOKUP($A1245,Cleaned_Hospital_Details!$A:$A,Cleaned_Hospital_Details!E:E)</f>
        <v>Tier - 1</v>
      </c>
      <c r="R1245" s="8" t="str">
        <f>_xlfn.XLOOKUP($A1245,Cleaned_Hospital_Details!$A:$A,Cleaned_Hospital_Details!F:F)</f>
        <v>R1011</v>
      </c>
      <c r="S1245" s="15">
        <f>_xlfn.XLOOKUP($A1245,Cleaned_Hospital_Details!$A:$A,Cleaned_Hospital_Details!G:G)</f>
        <v>26456</v>
      </c>
      <c r="T1245" s="8">
        <f>_xlfn.XLOOKUP($A1245,Cleaned_Hospital_Details!$A:$A,Cleaned_Hospital_Details!H:H)</f>
        <v>51</v>
      </c>
      <c r="U1245" s="8" t="str">
        <f>_xlfn.XLOOKUP($A1245,Cleaned_Hospital_Details!$A:$A,Cleaned_Hospital_Details!I:I)</f>
        <v>Adult</v>
      </c>
      <c r="V1245" t="str">
        <f t="shared" si="19"/>
        <v>Claire McComb</v>
      </c>
    </row>
    <row r="1246" spans="1:22" ht="15.6" x14ac:dyDescent="0.3">
      <c r="A1246" s="10" t="s">
        <v>1282</v>
      </c>
      <c r="B1246" s="8" t="str">
        <f>VLOOKUP(A1246,Cleaned_Customer_Names!A1245:D3580,2,0)</f>
        <v>Ms.</v>
      </c>
      <c r="C1246" s="8" t="str">
        <f>VLOOKUP(A1246,Cleaned_Customer_Names!A1245:D3580,3,0)</f>
        <v>Erynn</v>
      </c>
      <c r="D1246" s="8" t="str">
        <f>VLOOKUP($A1246,Cleaned_Customer_Names!$A1245:$D3580,4,0)</f>
        <v>Blake</v>
      </c>
      <c r="E1246" s="22">
        <f>VLOOKUP($A1246,Cleaned_Medical_Exam!$A1245:$J3580,2,0)</f>
        <v>29.545000000000002</v>
      </c>
      <c r="F1246" s="24">
        <f>VLOOKUP($A1246,Cleaned_Medical_Exam!$A1245:$J3580,3,0)</f>
        <v>8.41</v>
      </c>
      <c r="G1246" s="20" t="str">
        <f>VLOOKUP($A1246,Cleaned_Medical_Exam!$A1245:$J3580,4,0)</f>
        <v>Yes</v>
      </c>
      <c r="H1246" s="20" t="str">
        <f>VLOOKUP($A1246,Cleaned_Medical_Exam!$A1245:$J3580,5,0)</f>
        <v>No</v>
      </c>
      <c r="I1246" s="20" t="str">
        <f>VLOOKUP($A1246,Cleaned_Medical_Exam!$A1245:$J3580,6,0)</f>
        <v>No</v>
      </c>
      <c r="J1246" s="48">
        <f>VLOOKUP($A1246,Cleaned_Medical_Exam!$A1245:$J3580,7,0)</f>
        <v>1</v>
      </c>
      <c r="K1246" s="8" t="str">
        <f>VLOOKUP($A1246,Cleaned_Medical_Exam!$A1245:$J3580,8,0)</f>
        <v>No</v>
      </c>
      <c r="L1246" s="20" t="str">
        <f>VLOOKUP($A1246,Cleaned_Medical_Exam!$A1245:$J3580,9,0)</f>
        <v>Overweight</v>
      </c>
      <c r="M1246" s="20" t="str">
        <f>VLOOKUP($A1246,Cleaned_Medical_Exam!$A1245:$J3580,10,0)</f>
        <v>Diabetes</v>
      </c>
      <c r="N1246" s="48">
        <f>_xlfn.XLOOKUP(A1246,Cleaned_Hospital_Details!A:A,Cleaned_Hospital_Details!B:B)</f>
        <v>1</v>
      </c>
      <c r="O1246" s="49">
        <f>_xlfn.XLOOKUP($A1246,Cleaned_Hospital_Details!$A:$A,Cleaned_Hospital_Details!C:C)</f>
        <v>8930.93</v>
      </c>
      <c r="P1246" s="8" t="str">
        <f>_xlfn.XLOOKUP($A1246,Cleaned_Hospital_Details!$A:$A,Cleaned_Hospital_Details!D:D)</f>
        <v>Tier - 2</v>
      </c>
      <c r="Q1246" s="8" t="str">
        <f>_xlfn.XLOOKUP($A1246,Cleaned_Hospital_Details!$A:$A,Cleaned_Hospital_Details!E:E)</f>
        <v>Tier - 2</v>
      </c>
      <c r="R1246" s="8" t="str">
        <f>_xlfn.XLOOKUP($A1246,Cleaned_Hospital_Details!$A:$A,Cleaned_Hospital_Details!F:F)</f>
        <v>R1012</v>
      </c>
      <c r="S1246" s="15">
        <f>_xlfn.XLOOKUP($A1246,Cleaned_Hospital_Details!$A:$A,Cleaned_Hospital_Details!G:G)</f>
        <v>27582</v>
      </c>
      <c r="T1246" s="8">
        <f>_xlfn.XLOOKUP($A1246,Cleaned_Hospital_Details!$A:$A,Cleaned_Hospital_Details!H:H)</f>
        <v>47</v>
      </c>
      <c r="U1246" s="8" t="str">
        <f>_xlfn.XLOOKUP($A1246,Cleaned_Hospital_Details!$A:$A,Cleaned_Hospital_Details!I:I)</f>
        <v>Adult</v>
      </c>
      <c r="V1246" t="str">
        <f t="shared" si="19"/>
        <v>Erynn Blake</v>
      </c>
    </row>
    <row r="1247" spans="1:22" ht="15.6" x14ac:dyDescent="0.3">
      <c r="A1247" s="10" t="s">
        <v>1283</v>
      </c>
      <c r="B1247" s="8" t="str">
        <f>VLOOKUP(A1247,Cleaned_Customer_Names!A1246:D3581,2,0)</f>
        <v>Mr.</v>
      </c>
      <c r="C1247" s="8" t="str">
        <f>VLOOKUP(A1247,Cleaned_Customer_Names!A1246:D3581,3,0)</f>
        <v>Mahesh</v>
      </c>
      <c r="D1247" s="8" t="str">
        <f>VLOOKUP($A1247,Cleaned_Customer_Names!$A1246:$D3581,4,0)</f>
        <v>Sambasivam</v>
      </c>
      <c r="E1247" s="22">
        <f>VLOOKUP($A1247,Cleaned_Medical_Exam!$A1246:$J3581,2,0)</f>
        <v>23.25</v>
      </c>
      <c r="F1247" s="24">
        <f>VLOOKUP($A1247,Cleaned_Medical_Exam!$A1246:$J3581,3,0)</f>
        <v>11.96</v>
      </c>
      <c r="G1247" s="20" t="str">
        <f>VLOOKUP($A1247,Cleaned_Medical_Exam!$A1246:$J3581,4,0)</f>
        <v>Yes</v>
      </c>
      <c r="H1247" s="20" t="str">
        <f>VLOOKUP($A1247,Cleaned_Medical_Exam!$A1246:$J3581,5,0)</f>
        <v>No</v>
      </c>
      <c r="I1247" s="20" t="str">
        <f>VLOOKUP($A1247,Cleaned_Medical_Exam!$A1246:$J3581,6,0)</f>
        <v>No</v>
      </c>
      <c r="J1247" s="48">
        <f>VLOOKUP($A1247,Cleaned_Medical_Exam!$A1246:$J3581,7,0)</f>
        <v>0</v>
      </c>
      <c r="K1247" s="8" t="str">
        <f>VLOOKUP($A1247,Cleaned_Medical_Exam!$A1246:$J3581,8,0)</f>
        <v>No</v>
      </c>
      <c r="L1247" s="20" t="str">
        <f>VLOOKUP($A1247,Cleaned_Medical_Exam!$A1246:$J3581,9,0)</f>
        <v>Healthy Weight</v>
      </c>
      <c r="M1247" s="20" t="str">
        <f>VLOOKUP($A1247,Cleaned_Medical_Exam!$A1246:$J3581,10,0)</f>
        <v>Diabetes</v>
      </c>
      <c r="N1247" s="48">
        <f>_xlfn.XLOOKUP(A1247,Cleaned_Hospital_Details!A:A,Cleaned_Hospital_Details!B:B)</f>
        <v>0</v>
      </c>
      <c r="O1247" s="49">
        <f>_xlfn.XLOOKUP($A1247,Cleaned_Hospital_Details!$A:$A,Cleaned_Hospital_Details!C:C)</f>
        <v>8908.4699999999993</v>
      </c>
      <c r="P1247" s="8" t="str">
        <f>_xlfn.XLOOKUP($A1247,Cleaned_Hospital_Details!$A:$A,Cleaned_Hospital_Details!D:D)</f>
        <v>Tier - 3</v>
      </c>
      <c r="Q1247" s="8" t="str">
        <f>_xlfn.XLOOKUP($A1247,Cleaned_Hospital_Details!$A:$A,Cleaned_Hospital_Details!E:E)</f>
        <v>Tier - 2</v>
      </c>
      <c r="R1247" s="8" t="str">
        <f>_xlfn.XLOOKUP($A1247,Cleaned_Hospital_Details!$A:$A,Cleaned_Hospital_Details!F:F)</f>
        <v>R1013</v>
      </c>
      <c r="S1247" s="15">
        <f>_xlfn.XLOOKUP($A1247,Cleaned_Hospital_Details!$A:$A,Cleaned_Hospital_Details!G:G)</f>
        <v>24721</v>
      </c>
      <c r="T1247" s="8">
        <f>_xlfn.XLOOKUP($A1247,Cleaned_Hospital_Details!$A:$A,Cleaned_Hospital_Details!H:H)</f>
        <v>55</v>
      </c>
      <c r="U1247" s="8" t="str">
        <f>_xlfn.XLOOKUP($A1247,Cleaned_Hospital_Details!$A:$A,Cleaned_Hospital_Details!I:I)</f>
        <v>Old</v>
      </c>
      <c r="V1247" t="str">
        <f t="shared" si="19"/>
        <v>Mahesh Sambasivam</v>
      </c>
    </row>
    <row r="1248" spans="1:22" ht="15.6" x14ac:dyDescent="0.3">
      <c r="A1248" s="10" t="s">
        <v>1284</v>
      </c>
      <c r="B1248" s="8" t="str">
        <f>VLOOKUP(A1248,Cleaned_Customer_Names!A1247:D3582,2,0)</f>
        <v>Mr.</v>
      </c>
      <c r="C1248" s="8" t="str">
        <f>VLOOKUP(A1248,Cleaned_Customer_Names!A1247:D3582,3,0)</f>
        <v>Stanley</v>
      </c>
      <c r="D1248" s="8" t="str">
        <f>VLOOKUP($A1248,Cleaned_Customer_Names!$A1247:$D3582,4,0)</f>
        <v>Maina</v>
      </c>
      <c r="E1248" s="22">
        <f>VLOOKUP($A1248,Cleaned_Medical_Exam!$A1247:$J3582,2,0)</f>
        <v>43.95</v>
      </c>
      <c r="F1248" s="24">
        <f>VLOOKUP($A1248,Cleaned_Medical_Exam!$A1247:$J3582,3,0)</f>
        <v>5.17</v>
      </c>
      <c r="G1248" s="20" t="str">
        <f>VLOOKUP($A1248,Cleaned_Medical_Exam!$A1247:$J3582,4,0)</f>
        <v>Yes</v>
      </c>
      <c r="H1248" s="20" t="str">
        <f>VLOOKUP($A1248,Cleaned_Medical_Exam!$A1247:$J3582,5,0)</f>
        <v>No</v>
      </c>
      <c r="I1248" s="20" t="str">
        <f>VLOOKUP($A1248,Cleaned_Medical_Exam!$A1247:$J3582,6,0)</f>
        <v>Yes</v>
      </c>
      <c r="J1248" s="48">
        <f>VLOOKUP($A1248,Cleaned_Medical_Exam!$A1247:$J3582,7,0)</f>
        <v>1</v>
      </c>
      <c r="K1248" s="8" t="str">
        <f>VLOOKUP($A1248,Cleaned_Medical_Exam!$A1247:$J3582,8,0)</f>
        <v>No</v>
      </c>
      <c r="L1248" s="20" t="str">
        <f>VLOOKUP($A1248,Cleaned_Medical_Exam!$A1247:$J3582,9,0)</f>
        <v>Obesity</v>
      </c>
      <c r="M1248" s="20" t="str">
        <f>VLOOKUP($A1248,Cleaned_Medical_Exam!$A1247:$J3582,10,0)</f>
        <v>Normal</v>
      </c>
      <c r="N1248" s="48">
        <f>_xlfn.XLOOKUP(A1248,Cleaned_Hospital_Details!A:A,Cleaned_Hospital_Details!B:B)</f>
        <v>0</v>
      </c>
      <c r="O1248" s="49">
        <f>_xlfn.XLOOKUP($A1248,Cleaned_Hospital_Details!$A:$A,Cleaned_Hospital_Details!C:C)</f>
        <v>8906.14</v>
      </c>
      <c r="P1248" s="8" t="str">
        <f>_xlfn.XLOOKUP($A1248,Cleaned_Hospital_Details!$A:$A,Cleaned_Hospital_Details!D:D)</f>
        <v>Tier - 2</v>
      </c>
      <c r="Q1248" s="8" t="str">
        <f>_xlfn.XLOOKUP($A1248,Cleaned_Hospital_Details!$A:$A,Cleaned_Hospital_Details!E:E)</f>
        <v>Tier - 2</v>
      </c>
      <c r="R1248" s="8" t="str">
        <f>_xlfn.XLOOKUP($A1248,Cleaned_Hospital_Details!$A:$A,Cleaned_Hospital_Details!F:F)</f>
        <v>R1012</v>
      </c>
      <c r="S1248" s="15">
        <f>_xlfn.XLOOKUP($A1248,Cleaned_Hospital_Details!$A:$A,Cleaned_Hospital_Details!G:G)</f>
        <v>35762</v>
      </c>
      <c r="T1248" s="8">
        <f>_xlfn.XLOOKUP($A1248,Cleaned_Hospital_Details!$A:$A,Cleaned_Hospital_Details!H:H)</f>
        <v>25</v>
      </c>
      <c r="U1248" s="8" t="str">
        <f>_xlfn.XLOOKUP($A1248,Cleaned_Hospital_Details!$A:$A,Cleaned_Hospital_Details!I:I)</f>
        <v>Adult</v>
      </c>
      <c r="V1248" t="str">
        <f t="shared" si="19"/>
        <v>Stanley Maina</v>
      </c>
    </row>
    <row r="1249" spans="1:22" ht="15.6" x14ac:dyDescent="0.3">
      <c r="A1249" s="10" t="s">
        <v>1285</v>
      </c>
      <c r="B1249" s="8" t="str">
        <f>VLOOKUP(A1249,Cleaned_Customer_Names!A1248:D3583,2,0)</f>
        <v>Mr.</v>
      </c>
      <c r="C1249" s="8" t="str">
        <f>VLOOKUP(A1249,Cleaned_Customer_Names!A1248:D3583,3,0)</f>
        <v>Gregory</v>
      </c>
      <c r="D1249" s="8" t="str">
        <f>VLOOKUP($A1249,Cleaned_Customer_Names!$A1248:$D3583,4,0)</f>
        <v>Keshian</v>
      </c>
      <c r="E1249" s="22">
        <f>VLOOKUP($A1249,Cleaned_Medical_Exam!$A1248:$J3583,2,0)</f>
        <v>21.85</v>
      </c>
      <c r="F1249" s="24">
        <f>VLOOKUP($A1249,Cleaned_Medical_Exam!$A1248:$J3583,3,0)</f>
        <v>8.76</v>
      </c>
      <c r="G1249" s="20" t="str">
        <f>VLOOKUP($A1249,Cleaned_Medical_Exam!$A1248:$J3583,4,0)</f>
        <v>No</v>
      </c>
      <c r="H1249" s="20" t="str">
        <f>VLOOKUP($A1249,Cleaned_Medical_Exam!$A1248:$J3583,5,0)</f>
        <v>No</v>
      </c>
      <c r="I1249" s="20" t="str">
        <f>VLOOKUP($A1249,Cleaned_Medical_Exam!$A1248:$J3583,6,0)</f>
        <v>No</v>
      </c>
      <c r="J1249" s="48">
        <f>VLOOKUP($A1249,Cleaned_Medical_Exam!$A1248:$J3583,7,0)</f>
        <v>0</v>
      </c>
      <c r="K1249" s="8" t="str">
        <f>VLOOKUP($A1249,Cleaned_Medical_Exam!$A1248:$J3583,8,0)</f>
        <v>No</v>
      </c>
      <c r="L1249" s="20" t="str">
        <f>VLOOKUP($A1249,Cleaned_Medical_Exam!$A1248:$J3583,9,0)</f>
        <v>Healthy Weight</v>
      </c>
      <c r="M1249" s="20" t="str">
        <f>VLOOKUP($A1249,Cleaned_Medical_Exam!$A1248:$J3583,10,0)</f>
        <v>Diabetes</v>
      </c>
      <c r="N1249" s="48">
        <f>_xlfn.XLOOKUP(A1249,Cleaned_Hospital_Details!A:A,Cleaned_Hospital_Details!B:B)</f>
        <v>3</v>
      </c>
      <c r="O1249" s="49">
        <f>_xlfn.XLOOKUP($A1249,Cleaned_Hospital_Details!$A:$A,Cleaned_Hospital_Details!C:C)</f>
        <v>8891.14</v>
      </c>
      <c r="P1249" s="8" t="str">
        <f>_xlfn.XLOOKUP($A1249,Cleaned_Hospital_Details!$A:$A,Cleaned_Hospital_Details!D:D)</f>
        <v>Tier - 2</v>
      </c>
      <c r="Q1249" s="8" t="str">
        <f>_xlfn.XLOOKUP($A1249,Cleaned_Hospital_Details!$A:$A,Cleaned_Hospital_Details!E:E)</f>
        <v>Tier - 3</v>
      </c>
      <c r="R1249" s="8" t="str">
        <f>_xlfn.XLOOKUP($A1249,Cleaned_Hospital_Details!$A:$A,Cleaned_Hospital_Details!F:F)</f>
        <v>R1017</v>
      </c>
      <c r="S1249" s="15">
        <f>_xlfn.XLOOKUP($A1249,Cleaned_Hospital_Details!$A:$A,Cleaned_Hospital_Details!G:G)</f>
        <v>28840</v>
      </c>
      <c r="T1249" s="8">
        <f>_xlfn.XLOOKUP($A1249,Cleaned_Hospital_Details!$A:$A,Cleaned_Hospital_Details!H:H)</f>
        <v>44</v>
      </c>
      <c r="U1249" s="8" t="str">
        <f>_xlfn.XLOOKUP($A1249,Cleaned_Hospital_Details!$A:$A,Cleaned_Hospital_Details!I:I)</f>
        <v>Adult</v>
      </c>
      <c r="V1249" t="str">
        <f t="shared" si="19"/>
        <v>Gregory Keshian</v>
      </c>
    </row>
    <row r="1250" spans="1:22" ht="15.6" x14ac:dyDescent="0.3">
      <c r="A1250" s="10" t="s">
        <v>1286</v>
      </c>
      <c r="B1250" s="8" t="str">
        <f>VLOOKUP(A1250,Cleaned_Customer_Names!A1249:D3584,2,0)</f>
        <v>Mr.</v>
      </c>
      <c r="C1250" s="8" t="str">
        <f>VLOOKUP(A1250,Cleaned_Customer_Names!A1249:D3584,3,0)</f>
        <v>Eric</v>
      </c>
      <c r="D1250" s="8" t="str">
        <f>VLOOKUP($A1250,Cleaned_Customer_Names!$A1249:$D3584,4,0)</f>
        <v>Maas</v>
      </c>
      <c r="E1250" s="22">
        <f>VLOOKUP($A1250,Cleaned_Medical_Exam!$A1249:$J3584,2,0)</f>
        <v>25.73</v>
      </c>
      <c r="F1250" s="24">
        <f>VLOOKUP($A1250,Cleaned_Medical_Exam!$A1249:$J3584,3,0)</f>
        <v>7.99</v>
      </c>
      <c r="G1250" s="20" t="str">
        <f>VLOOKUP($A1250,Cleaned_Medical_Exam!$A1249:$J3584,4,0)</f>
        <v>No</v>
      </c>
      <c r="H1250" s="20" t="str">
        <f>VLOOKUP($A1250,Cleaned_Medical_Exam!$A1249:$J3584,5,0)</f>
        <v>No</v>
      </c>
      <c r="I1250" s="20" t="str">
        <f>VLOOKUP($A1250,Cleaned_Medical_Exam!$A1249:$J3584,6,0)</f>
        <v>No</v>
      </c>
      <c r="J1250" s="48">
        <f>VLOOKUP($A1250,Cleaned_Medical_Exam!$A1249:$J3584,7,0)</f>
        <v>2</v>
      </c>
      <c r="K1250" s="8" t="str">
        <f>VLOOKUP($A1250,Cleaned_Medical_Exam!$A1249:$J3584,8,0)</f>
        <v>No</v>
      </c>
      <c r="L1250" s="20" t="str">
        <f>VLOOKUP($A1250,Cleaned_Medical_Exam!$A1249:$J3584,9,0)</f>
        <v>Overweight</v>
      </c>
      <c r="M1250" s="20" t="str">
        <f>VLOOKUP($A1250,Cleaned_Medical_Exam!$A1249:$J3584,10,0)</f>
        <v>Diabetes</v>
      </c>
      <c r="N1250" s="48">
        <f>_xlfn.XLOOKUP(A1250,Cleaned_Hospital_Details!A:A,Cleaned_Hospital_Details!B:B)</f>
        <v>0</v>
      </c>
      <c r="O1250" s="49">
        <f>_xlfn.XLOOKUP($A1250,Cleaned_Hospital_Details!$A:$A,Cleaned_Hospital_Details!C:C)</f>
        <v>8890.59</v>
      </c>
      <c r="P1250" s="8" t="str">
        <f>_xlfn.XLOOKUP($A1250,Cleaned_Hospital_Details!$A:$A,Cleaned_Hospital_Details!D:D)</f>
        <v>Tier - 2</v>
      </c>
      <c r="Q1250" s="8" t="str">
        <f>_xlfn.XLOOKUP($A1250,Cleaned_Hospital_Details!$A:$A,Cleaned_Hospital_Details!E:E)</f>
        <v>Tier - 3</v>
      </c>
      <c r="R1250" s="8" t="str">
        <f>_xlfn.XLOOKUP($A1250,Cleaned_Hospital_Details!$A:$A,Cleaned_Hospital_Details!F:F)</f>
        <v>R1012</v>
      </c>
      <c r="S1250" s="15">
        <f>_xlfn.XLOOKUP($A1250,Cleaned_Hospital_Details!$A:$A,Cleaned_Hospital_Details!G:G)</f>
        <v>26916</v>
      </c>
      <c r="T1250" s="8">
        <f>_xlfn.XLOOKUP($A1250,Cleaned_Hospital_Details!$A:$A,Cleaned_Hospital_Details!H:H)</f>
        <v>49</v>
      </c>
      <c r="U1250" s="8" t="str">
        <f>_xlfn.XLOOKUP($A1250,Cleaned_Hospital_Details!$A:$A,Cleaned_Hospital_Details!I:I)</f>
        <v>Adult</v>
      </c>
      <c r="V1250" t="str">
        <f t="shared" si="19"/>
        <v>Eric Maas</v>
      </c>
    </row>
    <row r="1251" spans="1:22" ht="15.6" x14ac:dyDescent="0.3">
      <c r="A1251" s="10" t="s">
        <v>1287</v>
      </c>
      <c r="B1251" s="8" t="str">
        <f>VLOOKUP(A1251,Cleaned_Customer_Names!A1250:D3585,2,0)</f>
        <v>Ms.</v>
      </c>
      <c r="C1251" s="8" t="str">
        <f>VLOOKUP(A1251,Cleaned_Customer_Names!A1250:D3585,3,0)</f>
        <v>Rachel</v>
      </c>
      <c r="D1251" s="8" t="str">
        <f>VLOOKUP($A1251,Cleaned_Customer_Names!$A1250:$D3585,4,0)</f>
        <v>Sinasac</v>
      </c>
      <c r="E1251" s="22">
        <f>VLOOKUP($A1251,Cleaned_Medical_Exam!$A1250:$J3585,2,0)</f>
        <v>32.229999999999997</v>
      </c>
      <c r="F1251" s="24">
        <f>VLOOKUP($A1251,Cleaned_Medical_Exam!$A1250:$J3585,3,0)</f>
        <v>8.59</v>
      </c>
      <c r="G1251" s="20" t="str">
        <f>VLOOKUP($A1251,Cleaned_Medical_Exam!$A1250:$J3585,4,0)</f>
        <v>No</v>
      </c>
      <c r="H1251" s="20" t="str">
        <f>VLOOKUP($A1251,Cleaned_Medical_Exam!$A1250:$J3585,5,0)</f>
        <v>No</v>
      </c>
      <c r="I1251" s="20" t="str">
        <f>VLOOKUP($A1251,Cleaned_Medical_Exam!$A1250:$J3585,6,0)</f>
        <v>No</v>
      </c>
      <c r="J1251" s="48">
        <f>VLOOKUP($A1251,Cleaned_Medical_Exam!$A1250:$J3585,7,0)</f>
        <v>0</v>
      </c>
      <c r="K1251" s="8" t="str">
        <f>VLOOKUP($A1251,Cleaned_Medical_Exam!$A1250:$J3585,8,0)</f>
        <v>No</v>
      </c>
      <c r="L1251" s="20" t="str">
        <f>VLOOKUP($A1251,Cleaned_Medical_Exam!$A1250:$J3585,9,0)</f>
        <v>Obesity</v>
      </c>
      <c r="M1251" s="20" t="str">
        <f>VLOOKUP($A1251,Cleaned_Medical_Exam!$A1250:$J3585,10,0)</f>
        <v>Diabetes</v>
      </c>
      <c r="N1251" s="48">
        <f>_xlfn.XLOOKUP(A1251,Cleaned_Hospital_Details!A:A,Cleaned_Hospital_Details!B:B)</f>
        <v>1</v>
      </c>
      <c r="O1251" s="49">
        <f>_xlfn.XLOOKUP($A1251,Cleaned_Hospital_Details!$A:$A,Cleaned_Hospital_Details!C:C)</f>
        <v>8871.15</v>
      </c>
      <c r="P1251" s="8" t="str">
        <f>_xlfn.XLOOKUP($A1251,Cleaned_Hospital_Details!$A:$A,Cleaned_Hospital_Details!D:D)</f>
        <v>Tier - 2</v>
      </c>
      <c r="Q1251" s="8" t="str">
        <f>_xlfn.XLOOKUP($A1251,Cleaned_Hospital_Details!$A:$A,Cleaned_Hospital_Details!E:E)</f>
        <v>Tier - 3</v>
      </c>
      <c r="R1251" s="8" t="str">
        <f>_xlfn.XLOOKUP($A1251,Cleaned_Hospital_Details!$A:$A,Cleaned_Hospital_Details!F:F)</f>
        <v>R1013</v>
      </c>
      <c r="S1251" s="15">
        <f>_xlfn.XLOOKUP($A1251,Cleaned_Hospital_Details!$A:$A,Cleaned_Hospital_Details!G:G)</f>
        <v>27198</v>
      </c>
      <c r="T1251" s="8">
        <f>_xlfn.XLOOKUP($A1251,Cleaned_Hospital_Details!$A:$A,Cleaned_Hospital_Details!H:H)</f>
        <v>48</v>
      </c>
      <c r="U1251" s="8" t="str">
        <f>_xlfn.XLOOKUP($A1251,Cleaned_Hospital_Details!$A:$A,Cleaned_Hospital_Details!I:I)</f>
        <v>Adult</v>
      </c>
      <c r="V1251" t="str">
        <f t="shared" si="19"/>
        <v>Rachel Sinasac</v>
      </c>
    </row>
    <row r="1252" spans="1:22" ht="15.6" x14ac:dyDescent="0.3">
      <c r="A1252" s="10" t="s">
        <v>1288</v>
      </c>
      <c r="B1252" s="8" t="str">
        <f>VLOOKUP(A1252,Cleaned_Customer_Names!A1251:D3586,2,0)</f>
        <v>Mr.</v>
      </c>
      <c r="C1252" s="8" t="str">
        <f>VLOOKUP(A1252,Cleaned_Customer_Names!A1251:D3586,3,0)</f>
        <v>Fritz</v>
      </c>
      <c r="D1252" s="8" t="str">
        <f>VLOOKUP($A1252,Cleaned_Customer_Names!$A1251:$D3586,4,0)</f>
        <v>Van</v>
      </c>
      <c r="E1252" s="22">
        <f>VLOOKUP($A1252,Cleaned_Medical_Exam!$A1251:$J3586,2,0)</f>
        <v>32.204999999999998</v>
      </c>
      <c r="F1252" s="24">
        <f>VLOOKUP($A1252,Cleaned_Medical_Exam!$A1251:$J3586,3,0)</f>
        <v>6.14</v>
      </c>
      <c r="G1252" s="20" t="str">
        <f>VLOOKUP($A1252,Cleaned_Medical_Exam!$A1251:$J3586,4,0)</f>
        <v>No</v>
      </c>
      <c r="H1252" s="20" t="str">
        <f>VLOOKUP($A1252,Cleaned_Medical_Exam!$A1251:$J3586,5,0)</f>
        <v>No</v>
      </c>
      <c r="I1252" s="20" t="str">
        <f>VLOOKUP($A1252,Cleaned_Medical_Exam!$A1251:$J3586,6,0)</f>
        <v>No</v>
      </c>
      <c r="J1252" s="48">
        <f>VLOOKUP($A1252,Cleaned_Medical_Exam!$A1251:$J3586,7,0)</f>
        <v>2</v>
      </c>
      <c r="K1252" s="8" t="str">
        <f>VLOOKUP($A1252,Cleaned_Medical_Exam!$A1251:$J3586,8,0)</f>
        <v>No</v>
      </c>
      <c r="L1252" s="20" t="str">
        <f>VLOOKUP($A1252,Cleaned_Medical_Exam!$A1251:$J3586,9,0)</f>
        <v>Obesity</v>
      </c>
      <c r="M1252" s="20" t="str">
        <f>VLOOKUP($A1252,Cleaned_Medical_Exam!$A1251:$J3586,10,0)</f>
        <v>Prediabetes</v>
      </c>
      <c r="N1252" s="48">
        <f>_xlfn.XLOOKUP(A1252,Cleaned_Hospital_Details!A:A,Cleaned_Hospital_Details!B:B)</f>
        <v>0</v>
      </c>
      <c r="O1252" s="49">
        <f>_xlfn.XLOOKUP($A1252,Cleaned_Hospital_Details!$A:$A,Cleaned_Hospital_Details!C:C)</f>
        <v>8835.26</v>
      </c>
      <c r="P1252" s="8" t="str">
        <f>_xlfn.XLOOKUP($A1252,Cleaned_Hospital_Details!$A:$A,Cleaned_Hospital_Details!D:D)</f>
        <v>Tier - 3</v>
      </c>
      <c r="Q1252" s="8" t="str">
        <f>_xlfn.XLOOKUP($A1252,Cleaned_Hospital_Details!$A:$A,Cleaned_Hospital_Details!E:E)</f>
        <v>Tier - 2</v>
      </c>
      <c r="R1252" s="8" t="str">
        <f>_xlfn.XLOOKUP($A1252,Cleaned_Hospital_Details!$A:$A,Cleaned_Hospital_Details!F:F)</f>
        <v>R1012</v>
      </c>
      <c r="S1252" s="15">
        <f>_xlfn.XLOOKUP($A1252,Cleaned_Hospital_Details!$A:$A,Cleaned_Hospital_Details!G:G)</f>
        <v>26625</v>
      </c>
      <c r="T1252" s="8">
        <f>_xlfn.XLOOKUP($A1252,Cleaned_Hospital_Details!$A:$A,Cleaned_Hospital_Details!H:H)</f>
        <v>50</v>
      </c>
      <c r="U1252" s="8" t="str">
        <f>_xlfn.XLOOKUP($A1252,Cleaned_Hospital_Details!$A:$A,Cleaned_Hospital_Details!I:I)</f>
        <v>Adult</v>
      </c>
      <c r="V1252" t="str">
        <f t="shared" si="19"/>
        <v>Fritz Van</v>
      </c>
    </row>
    <row r="1253" spans="1:22" ht="15.6" x14ac:dyDescent="0.3">
      <c r="A1253" s="10" t="s">
        <v>1289</v>
      </c>
      <c r="B1253" s="8" t="str">
        <f>VLOOKUP(A1253,Cleaned_Customer_Names!A1252:D3587,2,0)</f>
        <v>Mr.</v>
      </c>
      <c r="C1253" s="8" t="str">
        <f>VLOOKUP(A1253,Cleaned_Customer_Names!A1252:D3587,3,0)</f>
        <v>Brad</v>
      </c>
      <c r="D1253" s="8" t="str">
        <f>VLOOKUP($A1253,Cleaned_Customer_Names!$A1252:$D3587,4,0)</f>
        <v>Ruffo</v>
      </c>
      <c r="E1253" s="22">
        <f>VLOOKUP($A1253,Cleaned_Medical_Exam!$A1252:$J3587,2,0)</f>
        <v>26.41</v>
      </c>
      <c r="F1253" s="24">
        <f>VLOOKUP($A1253,Cleaned_Medical_Exam!$A1252:$J3587,3,0)</f>
        <v>4.08</v>
      </c>
      <c r="G1253" s="20" t="str">
        <f>VLOOKUP($A1253,Cleaned_Medical_Exam!$A1252:$J3587,4,0)</f>
        <v>No</v>
      </c>
      <c r="H1253" s="20" t="str">
        <f>VLOOKUP($A1253,Cleaned_Medical_Exam!$A1252:$J3587,5,0)</f>
        <v>No</v>
      </c>
      <c r="I1253" s="20" t="str">
        <f>VLOOKUP($A1253,Cleaned_Medical_Exam!$A1252:$J3587,6,0)</f>
        <v>No</v>
      </c>
      <c r="J1253" s="48">
        <f>VLOOKUP($A1253,Cleaned_Medical_Exam!$A1252:$J3587,7,0)</f>
        <v>2</v>
      </c>
      <c r="K1253" s="8" t="str">
        <f>VLOOKUP($A1253,Cleaned_Medical_Exam!$A1252:$J3587,8,0)</f>
        <v>No</v>
      </c>
      <c r="L1253" s="20" t="str">
        <f>VLOOKUP($A1253,Cleaned_Medical_Exam!$A1252:$J3587,9,0)</f>
        <v>Overweight</v>
      </c>
      <c r="M1253" s="20" t="str">
        <f>VLOOKUP($A1253,Cleaned_Medical_Exam!$A1252:$J3587,10,0)</f>
        <v>Normal</v>
      </c>
      <c r="N1253" s="48">
        <f>_xlfn.XLOOKUP(A1253,Cleaned_Hospital_Details!A:A,Cleaned_Hospital_Details!B:B)</f>
        <v>0</v>
      </c>
      <c r="O1253" s="49">
        <f>_xlfn.XLOOKUP($A1253,Cleaned_Hospital_Details!$A:$A,Cleaned_Hospital_Details!C:C)</f>
        <v>8827.2099999999991</v>
      </c>
      <c r="P1253" s="8" t="str">
        <f>_xlfn.XLOOKUP($A1253,Cleaned_Hospital_Details!$A:$A,Cleaned_Hospital_Details!D:D)</f>
        <v>Tier - 3</v>
      </c>
      <c r="Q1253" s="8" t="str">
        <f>_xlfn.XLOOKUP($A1253,Cleaned_Hospital_Details!$A:$A,Cleaned_Hospital_Details!E:E)</f>
        <v>Tier - 1</v>
      </c>
      <c r="R1253" s="8" t="str">
        <f>_xlfn.XLOOKUP($A1253,Cleaned_Hospital_Details!$A:$A,Cleaned_Hospital_Details!F:F)</f>
        <v>R1012</v>
      </c>
      <c r="S1253" s="15">
        <f>_xlfn.XLOOKUP($A1253,Cleaned_Hospital_Details!$A:$A,Cleaned_Hospital_Details!G:G)</f>
        <v>26617</v>
      </c>
      <c r="T1253" s="8">
        <f>_xlfn.XLOOKUP($A1253,Cleaned_Hospital_Details!$A:$A,Cleaned_Hospital_Details!H:H)</f>
        <v>50</v>
      </c>
      <c r="U1253" s="8" t="str">
        <f>_xlfn.XLOOKUP($A1253,Cleaned_Hospital_Details!$A:$A,Cleaned_Hospital_Details!I:I)</f>
        <v>Adult</v>
      </c>
      <c r="V1253" t="str">
        <f t="shared" si="19"/>
        <v>Brad Ruffo</v>
      </c>
    </row>
    <row r="1254" spans="1:22" ht="15.6" x14ac:dyDescent="0.3">
      <c r="A1254" s="10" t="s">
        <v>1290</v>
      </c>
      <c r="B1254" s="8" t="str">
        <f>VLOOKUP(A1254,Cleaned_Customer_Names!A1253:D3588,2,0)</f>
        <v>Ms.</v>
      </c>
      <c r="C1254" s="8" t="str">
        <f>VLOOKUP(A1254,Cleaned_Customer_Names!A1253:D3588,3,0)</f>
        <v>Claire</v>
      </c>
      <c r="D1254" s="8" t="str">
        <f>VLOOKUP($A1254,Cleaned_Customer_Names!$A1253:$D3588,4,0)</f>
        <v>Long</v>
      </c>
      <c r="E1254" s="22">
        <f>VLOOKUP($A1254,Cleaned_Medical_Exam!$A1253:$J3588,2,0)</f>
        <v>30.2</v>
      </c>
      <c r="F1254" s="24">
        <f>VLOOKUP($A1254,Cleaned_Medical_Exam!$A1253:$J3588,3,0)</f>
        <v>6.25</v>
      </c>
      <c r="G1254" s="20" t="str">
        <f>VLOOKUP($A1254,Cleaned_Medical_Exam!$A1253:$J3588,4,0)</f>
        <v>Yes</v>
      </c>
      <c r="H1254" s="20" t="str">
        <f>VLOOKUP($A1254,Cleaned_Medical_Exam!$A1253:$J3588,5,0)</f>
        <v>No</v>
      </c>
      <c r="I1254" s="20" t="str">
        <f>VLOOKUP($A1254,Cleaned_Medical_Exam!$A1253:$J3588,6,0)</f>
        <v>No</v>
      </c>
      <c r="J1254" s="48">
        <f>VLOOKUP($A1254,Cleaned_Medical_Exam!$A1253:$J3588,7,0)</f>
        <v>0</v>
      </c>
      <c r="K1254" s="8" t="str">
        <f>VLOOKUP($A1254,Cleaned_Medical_Exam!$A1253:$J3588,8,0)</f>
        <v>No</v>
      </c>
      <c r="L1254" s="20" t="str">
        <f>VLOOKUP($A1254,Cleaned_Medical_Exam!$A1253:$J3588,9,0)</f>
        <v>Obesity</v>
      </c>
      <c r="M1254" s="20" t="str">
        <f>VLOOKUP($A1254,Cleaned_Medical_Exam!$A1253:$J3588,10,0)</f>
        <v>Prediabetes</v>
      </c>
      <c r="N1254" s="48">
        <f>_xlfn.XLOOKUP(A1254,Cleaned_Hospital_Details!A:A,Cleaned_Hospital_Details!B:B)</f>
        <v>2</v>
      </c>
      <c r="O1254" s="49">
        <f>_xlfn.XLOOKUP($A1254,Cleaned_Hospital_Details!$A:$A,Cleaned_Hospital_Details!C:C)</f>
        <v>8825.09</v>
      </c>
      <c r="P1254" s="8" t="str">
        <f>_xlfn.XLOOKUP($A1254,Cleaned_Hospital_Details!$A:$A,Cleaned_Hospital_Details!D:D)</f>
        <v>Tier - 2</v>
      </c>
      <c r="Q1254" s="8" t="str">
        <f>_xlfn.XLOOKUP($A1254,Cleaned_Hospital_Details!$A:$A,Cleaned_Hospital_Details!E:E)</f>
        <v>Tier - 3</v>
      </c>
      <c r="R1254" s="8" t="str">
        <f>_xlfn.XLOOKUP($A1254,Cleaned_Hospital_Details!$A:$A,Cleaned_Hospital_Details!F:F)</f>
        <v>R1011</v>
      </c>
      <c r="S1254" s="15">
        <f>_xlfn.XLOOKUP($A1254,Cleaned_Hospital_Details!$A:$A,Cleaned_Hospital_Details!G:G)</f>
        <v>27955</v>
      </c>
      <c r="T1254" s="8">
        <f>_xlfn.XLOOKUP($A1254,Cleaned_Hospital_Details!$A:$A,Cleaned_Hospital_Details!H:H)</f>
        <v>46</v>
      </c>
      <c r="U1254" s="8" t="str">
        <f>_xlfn.XLOOKUP($A1254,Cleaned_Hospital_Details!$A:$A,Cleaned_Hospital_Details!I:I)</f>
        <v>Adult</v>
      </c>
      <c r="V1254" t="str">
        <f t="shared" si="19"/>
        <v>Claire Long</v>
      </c>
    </row>
    <row r="1255" spans="1:22" ht="15.6" x14ac:dyDescent="0.3">
      <c r="A1255" s="10" t="s">
        <v>1291</v>
      </c>
      <c r="B1255" s="8" t="str">
        <f>VLOOKUP(A1255,Cleaned_Customer_Names!A1254:D3589,2,0)</f>
        <v>Mrs.</v>
      </c>
      <c r="C1255" s="8" t="str">
        <f>VLOOKUP(A1255,Cleaned_Customer_Names!A1254:D3589,3,0)</f>
        <v>Jennifer</v>
      </c>
      <c r="D1255" s="8" t="str">
        <f>VLOOKUP($A1255,Cleaned_Customer_Names!$A1254:$D3589,4,0)</f>
        <v>Rohde</v>
      </c>
      <c r="E1255" s="22">
        <f>VLOOKUP($A1255,Cleaned_Medical_Exam!$A1254:$J3589,2,0)</f>
        <v>31.26</v>
      </c>
      <c r="F1255" s="24">
        <f>VLOOKUP($A1255,Cleaned_Medical_Exam!$A1254:$J3589,3,0)</f>
        <v>5.94</v>
      </c>
      <c r="G1255" s="20" t="str">
        <f>VLOOKUP($A1255,Cleaned_Medical_Exam!$A1254:$J3589,4,0)</f>
        <v>Yes</v>
      </c>
      <c r="H1255" s="20" t="str">
        <f>VLOOKUP($A1255,Cleaned_Medical_Exam!$A1254:$J3589,5,0)</f>
        <v>No</v>
      </c>
      <c r="I1255" s="20" t="str">
        <f>VLOOKUP($A1255,Cleaned_Medical_Exam!$A1254:$J3589,6,0)</f>
        <v>No</v>
      </c>
      <c r="J1255" s="48">
        <f>VLOOKUP($A1255,Cleaned_Medical_Exam!$A1254:$J3589,7,0)</f>
        <v>1</v>
      </c>
      <c r="K1255" s="8" t="str">
        <f>VLOOKUP($A1255,Cleaned_Medical_Exam!$A1254:$J3589,8,0)</f>
        <v>No</v>
      </c>
      <c r="L1255" s="20" t="str">
        <f>VLOOKUP($A1255,Cleaned_Medical_Exam!$A1254:$J3589,9,0)</f>
        <v>Obesity</v>
      </c>
      <c r="M1255" s="20" t="str">
        <f>VLOOKUP($A1255,Cleaned_Medical_Exam!$A1254:$J3589,10,0)</f>
        <v>Prediabetes</v>
      </c>
      <c r="N1255" s="48">
        <f>_xlfn.XLOOKUP(A1255,Cleaned_Hospital_Details!A:A,Cleaned_Hospital_Details!B:B)</f>
        <v>3</v>
      </c>
      <c r="O1255" s="49">
        <f>_xlfn.XLOOKUP($A1255,Cleaned_Hospital_Details!$A:$A,Cleaned_Hospital_Details!C:C)</f>
        <v>8824.27</v>
      </c>
      <c r="P1255" s="8" t="str">
        <f>_xlfn.XLOOKUP($A1255,Cleaned_Hospital_Details!$A:$A,Cleaned_Hospital_Details!D:D)</f>
        <v>Tier - 2</v>
      </c>
      <c r="Q1255" s="8" t="str">
        <f>_xlfn.XLOOKUP($A1255,Cleaned_Hospital_Details!$A:$A,Cleaned_Hospital_Details!E:E)</f>
        <v>Tier - 1</v>
      </c>
      <c r="R1255" s="8" t="str">
        <f>_xlfn.XLOOKUP($A1255,Cleaned_Hospital_Details!$A:$A,Cleaned_Hospital_Details!F:F)</f>
        <v>R1025</v>
      </c>
      <c r="S1255" s="15">
        <f>_xlfn.XLOOKUP($A1255,Cleaned_Hospital_Details!$A:$A,Cleaned_Hospital_Details!G:G)</f>
        <v>32377</v>
      </c>
      <c r="T1255" s="8">
        <f>_xlfn.XLOOKUP($A1255,Cleaned_Hospital_Details!$A:$A,Cleaned_Hospital_Details!H:H)</f>
        <v>34</v>
      </c>
      <c r="U1255" s="8" t="str">
        <f>_xlfn.XLOOKUP($A1255,Cleaned_Hospital_Details!$A:$A,Cleaned_Hospital_Details!I:I)</f>
        <v>Adult</v>
      </c>
      <c r="V1255" t="str">
        <f t="shared" si="19"/>
        <v>Jennifer Rohde</v>
      </c>
    </row>
    <row r="1256" spans="1:22" ht="15.6" x14ac:dyDescent="0.3">
      <c r="A1256" s="10" t="s">
        <v>1292</v>
      </c>
      <c r="B1256" s="8" t="str">
        <f>VLOOKUP(A1256,Cleaned_Customer_Names!A1255:D3590,2,0)</f>
        <v>Ms.</v>
      </c>
      <c r="C1256" s="8" t="str">
        <f>VLOOKUP(A1256,Cleaned_Customer_Names!A1255:D3590,3,0)</f>
        <v>Maria</v>
      </c>
      <c r="D1256" s="8" t="str">
        <f>VLOOKUP($A1256,Cleaned_Customer_Names!$A1255:$D3590,4,0)</f>
        <v>Bonzi</v>
      </c>
      <c r="E1256" s="22">
        <f>VLOOKUP($A1256,Cleaned_Medical_Exam!$A1255:$J3590,2,0)</f>
        <v>33.725000000000001</v>
      </c>
      <c r="F1256" s="24">
        <f>VLOOKUP($A1256,Cleaned_Medical_Exam!$A1255:$J3590,3,0)</f>
        <v>6.45</v>
      </c>
      <c r="G1256" s="20" t="str">
        <f>VLOOKUP($A1256,Cleaned_Medical_Exam!$A1255:$J3590,4,0)</f>
        <v>Yes</v>
      </c>
      <c r="H1256" s="20" t="str">
        <f>VLOOKUP($A1256,Cleaned_Medical_Exam!$A1255:$J3590,5,0)</f>
        <v>No</v>
      </c>
      <c r="I1256" s="20" t="str">
        <f>VLOOKUP($A1256,Cleaned_Medical_Exam!$A1255:$J3590,6,0)</f>
        <v>No</v>
      </c>
      <c r="J1256" s="48">
        <f>VLOOKUP($A1256,Cleaned_Medical_Exam!$A1255:$J3590,7,0)</f>
        <v>0</v>
      </c>
      <c r="K1256" s="8" t="str">
        <f>VLOOKUP($A1256,Cleaned_Medical_Exam!$A1255:$J3590,8,0)</f>
        <v>No</v>
      </c>
      <c r="L1256" s="20" t="str">
        <f>VLOOKUP($A1256,Cleaned_Medical_Exam!$A1255:$J3590,9,0)</f>
        <v>Obesity</v>
      </c>
      <c r="M1256" s="20" t="str">
        <f>VLOOKUP($A1256,Cleaned_Medical_Exam!$A1255:$J3590,10,0)</f>
        <v>Prediabetes</v>
      </c>
      <c r="N1256" s="48">
        <f>_xlfn.XLOOKUP(A1256,Cleaned_Hospital_Details!A:A,Cleaned_Hospital_Details!B:B)</f>
        <v>1</v>
      </c>
      <c r="O1256" s="49">
        <f>_xlfn.XLOOKUP($A1256,Cleaned_Hospital_Details!$A:$A,Cleaned_Hospital_Details!C:C)</f>
        <v>8823.99</v>
      </c>
      <c r="P1256" s="8" t="str">
        <f>_xlfn.XLOOKUP($A1256,Cleaned_Hospital_Details!$A:$A,Cleaned_Hospital_Details!D:D)</f>
        <v>Tier - 2</v>
      </c>
      <c r="Q1256" s="8" t="str">
        <f>_xlfn.XLOOKUP($A1256,Cleaned_Hospital_Details!$A:$A,Cleaned_Hospital_Details!E:E)</f>
        <v>Tier - 3</v>
      </c>
      <c r="R1256" s="8" t="str">
        <f>_xlfn.XLOOKUP($A1256,Cleaned_Hospital_Details!$A:$A,Cleaned_Hospital_Details!F:F)</f>
        <v>R1024</v>
      </c>
      <c r="S1256" s="15">
        <f>_xlfn.XLOOKUP($A1256,Cleaned_Hospital_Details!$A:$A,Cleaned_Hospital_Details!G:G)</f>
        <v>28052</v>
      </c>
      <c r="T1256" s="8">
        <f>_xlfn.XLOOKUP($A1256,Cleaned_Hospital_Details!$A:$A,Cleaned_Hospital_Details!H:H)</f>
        <v>46</v>
      </c>
      <c r="U1256" s="8" t="str">
        <f>_xlfn.XLOOKUP($A1256,Cleaned_Hospital_Details!$A:$A,Cleaned_Hospital_Details!I:I)</f>
        <v>Adult</v>
      </c>
      <c r="V1256" t="str">
        <f t="shared" si="19"/>
        <v>Maria Bonzi</v>
      </c>
    </row>
    <row r="1257" spans="1:22" ht="15.6" x14ac:dyDescent="0.3">
      <c r="A1257" s="10" t="s">
        <v>1293</v>
      </c>
      <c r="B1257" s="8" t="str">
        <f>VLOOKUP(A1257,Cleaned_Customer_Names!A1256:D3591,2,0)</f>
        <v>Ms.</v>
      </c>
      <c r="C1257" s="8" t="str">
        <f>VLOOKUP(A1257,Cleaned_Customer_Names!A1256:D3591,3,0)</f>
        <v>Katherine</v>
      </c>
      <c r="D1257" s="8" t="str">
        <f>VLOOKUP($A1257,Cleaned_Customer_Names!$A1256:$D3591,4,0)</f>
        <v>Moore</v>
      </c>
      <c r="E1257" s="22">
        <f>VLOOKUP($A1257,Cleaned_Medical_Exam!$A1256:$J3591,2,0)</f>
        <v>28.9</v>
      </c>
      <c r="F1257" s="24">
        <f>VLOOKUP($A1257,Cleaned_Medical_Exam!$A1256:$J3591,3,0)</f>
        <v>5.74</v>
      </c>
      <c r="G1257" s="20" t="str">
        <f>VLOOKUP($A1257,Cleaned_Medical_Exam!$A1256:$J3591,4,0)</f>
        <v>Yes</v>
      </c>
      <c r="H1257" s="20" t="str">
        <f>VLOOKUP($A1257,Cleaned_Medical_Exam!$A1256:$J3591,5,0)</f>
        <v>No</v>
      </c>
      <c r="I1257" s="20" t="str">
        <f>VLOOKUP($A1257,Cleaned_Medical_Exam!$A1256:$J3591,6,0)</f>
        <v>No</v>
      </c>
      <c r="J1257" s="48">
        <f>VLOOKUP($A1257,Cleaned_Medical_Exam!$A1256:$J3591,7,0)</f>
        <v>0</v>
      </c>
      <c r="K1257" s="8" t="str">
        <f>VLOOKUP($A1257,Cleaned_Medical_Exam!$A1256:$J3591,8,0)</f>
        <v>No</v>
      </c>
      <c r="L1257" s="20" t="str">
        <f>VLOOKUP($A1257,Cleaned_Medical_Exam!$A1256:$J3591,9,0)</f>
        <v>Overweight</v>
      </c>
      <c r="M1257" s="20" t="str">
        <f>VLOOKUP($A1257,Cleaned_Medical_Exam!$A1256:$J3591,10,0)</f>
        <v>Prediabetes</v>
      </c>
      <c r="N1257" s="48">
        <f>_xlfn.XLOOKUP(A1257,Cleaned_Hospital_Details!A:A,Cleaned_Hospital_Details!B:B)</f>
        <v>2</v>
      </c>
      <c r="O1257" s="49">
        <f>_xlfn.XLOOKUP($A1257,Cleaned_Hospital_Details!$A:$A,Cleaned_Hospital_Details!C:C)</f>
        <v>8823.2800000000007</v>
      </c>
      <c r="P1257" s="8" t="str">
        <f>_xlfn.XLOOKUP($A1257,Cleaned_Hospital_Details!$A:$A,Cleaned_Hospital_Details!D:D)</f>
        <v>Tier - 2</v>
      </c>
      <c r="Q1257" s="8" t="str">
        <f>_xlfn.XLOOKUP($A1257,Cleaned_Hospital_Details!$A:$A,Cleaned_Hospital_Details!E:E)</f>
        <v>Tier - 1</v>
      </c>
      <c r="R1257" s="8" t="str">
        <f>_xlfn.XLOOKUP($A1257,Cleaned_Hospital_Details!$A:$A,Cleaned_Hospital_Details!F:F)</f>
        <v>R1011</v>
      </c>
      <c r="S1257" s="15">
        <f>_xlfn.XLOOKUP($A1257,Cleaned_Hospital_Details!$A:$A,Cleaned_Hospital_Details!G:G)</f>
        <v>27925</v>
      </c>
      <c r="T1257" s="8">
        <f>_xlfn.XLOOKUP($A1257,Cleaned_Hospital_Details!$A:$A,Cleaned_Hospital_Details!H:H)</f>
        <v>46</v>
      </c>
      <c r="U1257" s="8" t="str">
        <f>_xlfn.XLOOKUP($A1257,Cleaned_Hospital_Details!$A:$A,Cleaned_Hospital_Details!I:I)</f>
        <v>Adult</v>
      </c>
      <c r="V1257" t="str">
        <f t="shared" si="19"/>
        <v>Katherine Moore</v>
      </c>
    </row>
    <row r="1258" spans="1:22" ht="15.6" x14ac:dyDescent="0.3">
      <c r="A1258" s="10" t="s">
        <v>1294</v>
      </c>
      <c r="B1258" s="8" t="str">
        <f>VLOOKUP(A1258,Cleaned_Customer_Names!A1257:D3592,2,0)</f>
        <v>Mr.</v>
      </c>
      <c r="C1258" s="8" t="str">
        <f>VLOOKUP(A1258,Cleaned_Customer_Names!A1257:D3592,3,0)</f>
        <v>Michael</v>
      </c>
      <c r="D1258" s="8" t="str">
        <f>VLOOKUP($A1258,Cleaned_Customer_Names!$A1257:$D3592,4,0)</f>
        <v>McGrane</v>
      </c>
      <c r="E1258" s="22">
        <f>VLOOKUP($A1258,Cleaned_Medical_Exam!$A1257:$J3592,2,0)</f>
        <v>45.69</v>
      </c>
      <c r="F1258" s="24">
        <f>VLOOKUP($A1258,Cleaned_Medical_Exam!$A1257:$J3592,3,0)</f>
        <v>4.43</v>
      </c>
      <c r="G1258" s="20" t="str">
        <f>VLOOKUP($A1258,Cleaned_Medical_Exam!$A1257:$J3592,4,0)</f>
        <v>Yes</v>
      </c>
      <c r="H1258" s="20" t="str">
        <f>VLOOKUP($A1258,Cleaned_Medical_Exam!$A1257:$J3592,5,0)</f>
        <v>No</v>
      </c>
      <c r="I1258" s="20" t="str">
        <f>VLOOKUP($A1258,Cleaned_Medical_Exam!$A1257:$J3592,6,0)</f>
        <v>No</v>
      </c>
      <c r="J1258" s="48">
        <f>VLOOKUP($A1258,Cleaned_Medical_Exam!$A1257:$J3592,7,0)</f>
        <v>0</v>
      </c>
      <c r="K1258" s="8" t="str">
        <f>VLOOKUP($A1258,Cleaned_Medical_Exam!$A1257:$J3592,8,0)</f>
        <v>No</v>
      </c>
      <c r="L1258" s="20" t="str">
        <f>VLOOKUP($A1258,Cleaned_Medical_Exam!$A1257:$J3592,9,0)</f>
        <v>Obesity</v>
      </c>
      <c r="M1258" s="20" t="str">
        <f>VLOOKUP($A1258,Cleaned_Medical_Exam!$A1257:$J3592,10,0)</f>
        <v>Normal</v>
      </c>
      <c r="N1258" s="48">
        <f>_xlfn.XLOOKUP(A1258,Cleaned_Hospital_Details!A:A,Cleaned_Hospital_Details!B:B)</f>
        <v>0</v>
      </c>
      <c r="O1258" s="49">
        <f>_xlfn.XLOOKUP($A1258,Cleaned_Hospital_Details!$A:$A,Cleaned_Hospital_Details!C:C)</f>
        <v>8821.8799999999992</v>
      </c>
      <c r="P1258" s="8" t="str">
        <f>_xlfn.XLOOKUP($A1258,Cleaned_Hospital_Details!$A:$A,Cleaned_Hospital_Details!D:D)</f>
        <v>Tier - 2</v>
      </c>
      <c r="Q1258" s="8" t="str">
        <f>_xlfn.XLOOKUP($A1258,Cleaned_Hospital_Details!$A:$A,Cleaned_Hospital_Details!E:E)</f>
        <v>Tier - 3</v>
      </c>
      <c r="R1258" s="8" t="str">
        <f>_xlfn.XLOOKUP($A1258,Cleaned_Hospital_Details!$A:$A,Cleaned_Hospital_Details!F:F)</f>
        <v>R1023</v>
      </c>
      <c r="S1258" s="15">
        <f>_xlfn.XLOOKUP($A1258,Cleaned_Hospital_Details!$A:$A,Cleaned_Hospital_Details!G:G)</f>
        <v>37202</v>
      </c>
      <c r="T1258" s="8">
        <f>_xlfn.XLOOKUP($A1258,Cleaned_Hospital_Details!$A:$A,Cleaned_Hospital_Details!H:H)</f>
        <v>21</v>
      </c>
      <c r="U1258" s="8" t="str">
        <f>_xlfn.XLOOKUP($A1258,Cleaned_Hospital_Details!$A:$A,Cleaned_Hospital_Details!I:I)</f>
        <v>Adult</v>
      </c>
      <c r="V1258" t="str">
        <f t="shared" si="19"/>
        <v>Michael McGrane</v>
      </c>
    </row>
    <row r="1259" spans="1:22" ht="15.6" x14ac:dyDescent="0.3">
      <c r="A1259" s="10" t="s">
        <v>1295</v>
      </c>
      <c r="B1259" s="8" t="str">
        <f>VLOOKUP(A1259,Cleaned_Customer_Names!A1258:D3593,2,0)</f>
        <v>Ms.</v>
      </c>
      <c r="C1259" s="8" t="str">
        <f>VLOOKUP(A1259,Cleaned_Customer_Names!A1258:D3593,3,0)</f>
        <v>Roxanne</v>
      </c>
      <c r="D1259" s="8" t="str">
        <f>VLOOKUP($A1259,Cleaned_Customer_Names!$A1258:$D3593,4,0)</f>
        <v>Stepnowski</v>
      </c>
      <c r="E1259" s="22">
        <f>VLOOKUP($A1259,Cleaned_Medical_Exam!$A1258:$J3593,2,0)</f>
        <v>21.03</v>
      </c>
      <c r="F1259" s="24">
        <f>VLOOKUP($A1259,Cleaned_Medical_Exam!$A1258:$J3593,3,0)</f>
        <v>6.5</v>
      </c>
      <c r="G1259" s="20" t="str">
        <f>VLOOKUP($A1259,Cleaned_Medical_Exam!$A1258:$J3593,4,0)</f>
        <v>No</v>
      </c>
      <c r="H1259" s="20" t="str">
        <f>VLOOKUP($A1259,Cleaned_Medical_Exam!$A1258:$J3593,5,0)</f>
        <v>No</v>
      </c>
      <c r="I1259" s="20" t="str">
        <f>VLOOKUP($A1259,Cleaned_Medical_Exam!$A1258:$J3593,6,0)</f>
        <v>No</v>
      </c>
      <c r="J1259" s="48">
        <f>VLOOKUP($A1259,Cleaned_Medical_Exam!$A1258:$J3593,7,0)</f>
        <v>0</v>
      </c>
      <c r="K1259" s="8" t="str">
        <f>VLOOKUP($A1259,Cleaned_Medical_Exam!$A1258:$J3593,8,0)</f>
        <v>No</v>
      </c>
      <c r="L1259" s="20" t="str">
        <f>VLOOKUP($A1259,Cleaned_Medical_Exam!$A1258:$J3593,9,0)</f>
        <v>Healthy Weight</v>
      </c>
      <c r="M1259" s="20" t="str">
        <f>VLOOKUP($A1259,Cleaned_Medical_Exam!$A1258:$J3593,10,0)</f>
        <v>Diabetes</v>
      </c>
      <c r="N1259" s="48">
        <f>_xlfn.XLOOKUP(A1259,Cleaned_Hospital_Details!A:A,Cleaned_Hospital_Details!B:B)</f>
        <v>0</v>
      </c>
      <c r="O1259" s="49">
        <f>_xlfn.XLOOKUP($A1259,Cleaned_Hospital_Details!$A:$A,Cleaned_Hospital_Details!C:C)</f>
        <v>8800.49</v>
      </c>
      <c r="P1259" s="8" t="str">
        <f>_xlfn.XLOOKUP($A1259,Cleaned_Hospital_Details!$A:$A,Cleaned_Hospital_Details!D:D)</f>
        <v>Tier - 3</v>
      </c>
      <c r="Q1259" s="8" t="str">
        <f>_xlfn.XLOOKUP($A1259,Cleaned_Hospital_Details!$A:$A,Cleaned_Hospital_Details!E:E)</f>
        <v>Tier - 2</v>
      </c>
      <c r="R1259" s="8" t="str">
        <f>_xlfn.XLOOKUP($A1259,Cleaned_Hospital_Details!$A:$A,Cleaned_Hospital_Details!F:F)</f>
        <v>R1013</v>
      </c>
      <c r="S1259" s="15">
        <f>_xlfn.XLOOKUP($A1259,Cleaned_Hospital_Details!$A:$A,Cleaned_Hospital_Details!G:G)</f>
        <v>23983</v>
      </c>
      <c r="T1259" s="8">
        <f>_xlfn.XLOOKUP($A1259,Cleaned_Hospital_Details!$A:$A,Cleaned_Hospital_Details!H:H)</f>
        <v>57</v>
      </c>
      <c r="U1259" s="8" t="str">
        <f>_xlfn.XLOOKUP($A1259,Cleaned_Hospital_Details!$A:$A,Cleaned_Hospital_Details!I:I)</f>
        <v>Old</v>
      </c>
      <c r="V1259" t="str">
        <f t="shared" si="19"/>
        <v>Roxanne Stepnowski</v>
      </c>
    </row>
    <row r="1260" spans="1:22" ht="15.6" x14ac:dyDescent="0.3">
      <c r="A1260" s="10" t="s">
        <v>1296</v>
      </c>
      <c r="B1260" s="8" t="str">
        <f>VLOOKUP(A1260,Cleaned_Customer_Names!A1259:D3594,2,0)</f>
        <v>Mr.</v>
      </c>
      <c r="C1260" s="8" t="str">
        <f>VLOOKUP(A1260,Cleaned_Customer_Names!A1259:D3594,3,0)</f>
        <v>Israel</v>
      </c>
      <c r="D1260" s="8" t="str">
        <f>VLOOKUP($A1260,Cleaned_Customer_Names!$A1259:$D3594,4,0)</f>
        <v>Merkle</v>
      </c>
      <c r="E1260" s="22">
        <f>VLOOKUP($A1260,Cleaned_Medical_Exam!$A1259:$J3594,2,0)</f>
        <v>37</v>
      </c>
      <c r="F1260" s="24">
        <f>VLOOKUP($A1260,Cleaned_Medical_Exam!$A1259:$J3594,3,0)</f>
        <v>8.75</v>
      </c>
      <c r="G1260" s="20" t="str">
        <f>VLOOKUP($A1260,Cleaned_Medical_Exam!$A1259:$J3594,4,0)</f>
        <v>No</v>
      </c>
      <c r="H1260" s="20" t="str">
        <f>VLOOKUP($A1260,Cleaned_Medical_Exam!$A1259:$J3594,5,0)</f>
        <v>No</v>
      </c>
      <c r="I1260" s="20" t="str">
        <f>VLOOKUP($A1260,Cleaned_Medical_Exam!$A1259:$J3594,6,0)</f>
        <v>No</v>
      </c>
      <c r="J1260" s="48">
        <f>VLOOKUP($A1260,Cleaned_Medical_Exam!$A1259:$J3594,7,0)</f>
        <v>0</v>
      </c>
      <c r="K1260" s="8" t="str">
        <f>VLOOKUP($A1260,Cleaned_Medical_Exam!$A1259:$J3594,8,0)</f>
        <v>No</v>
      </c>
      <c r="L1260" s="20" t="str">
        <f>VLOOKUP($A1260,Cleaned_Medical_Exam!$A1259:$J3594,9,0)</f>
        <v>Obesity</v>
      </c>
      <c r="M1260" s="20" t="str">
        <f>VLOOKUP($A1260,Cleaned_Medical_Exam!$A1259:$J3594,10,0)</f>
        <v>Diabetes</v>
      </c>
      <c r="N1260" s="48">
        <f>_xlfn.XLOOKUP(A1260,Cleaned_Hospital_Details!A:A,Cleaned_Hospital_Details!B:B)</f>
        <v>0</v>
      </c>
      <c r="O1260" s="49">
        <f>_xlfn.XLOOKUP($A1260,Cleaned_Hospital_Details!$A:$A,Cleaned_Hospital_Details!C:C)</f>
        <v>8798.59</v>
      </c>
      <c r="P1260" s="8" t="str">
        <f>_xlfn.XLOOKUP($A1260,Cleaned_Hospital_Details!$A:$A,Cleaned_Hospital_Details!D:D)</f>
        <v>Tier - 2</v>
      </c>
      <c r="Q1260" s="8" t="str">
        <f>_xlfn.XLOOKUP($A1260,Cleaned_Hospital_Details!$A:$A,Cleaned_Hospital_Details!E:E)</f>
        <v>Tier - 1</v>
      </c>
      <c r="R1260" s="8" t="str">
        <f>_xlfn.XLOOKUP($A1260,Cleaned_Hospital_Details!$A:$A,Cleaned_Hospital_Details!F:F)</f>
        <v>R1011</v>
      </c>
      <c r="S1260" s="15">
        <f>_xlfn.XLOOKUP($A1260,Cleaned_Hospital_Details!$A:$A,Cleaned_Hospital_Details!G:G)</f>
        <v>26102</v>
      </c>
      <c r="T1260" s="8">
        <f>_xlfn.XLOOKUP($A1260,Cleaned_Hospital_Details!$A:$A,Cleaned_Hospital_Details!H:H)</f>
        <v>51</v>
      </c>
      <c r="U1260" s="8" t="str">
        <f>_xlfn.XLOOKUP($A1260,Cleaned_Hospital_Details!$A:$A,Cleaned_Hospital_Details!I:I)</f>
        <v>Adult</v>
      </c>
      <c r="V1260" t="str">
        <f t="shared" si="19"/>
        <v>Israel Merkle</v>
      </c>
    </row>
    <row r="1261" spans="1:22" ht="15.6" x14ac:dyDescent="0.3">
      <c r="A1261" s="10" t="s">
        <v>1297</v>
      </c>
      <c r="B1261" s="8" t="str">
        <f>VLOOKUP(A1261,Cleaned_Customer_Names!A1260:D3595,2,0)</f>
        <v>Mr.</v>
      </c>
      <c r="C1261" s="8" t="str">
        <f>VLOOKUP(A1261,Cleaned_Customer_Names!A1260:D3595,3,0)</f>
        <v>Samalya</v>
      </c>
      <c r="D1261" s="8" t="str">
        <f>VLOOKUP($A1261,Cleaned_Customer_Names!$A1260:$D3595,4,0)</f>
        <v>Schaefer</v>
      </c>
      <c r="E1261" s="22">
        <f>VLOOKUP($A1261,Cleaned_Medical_Exam!$A1260:$J3595,2,0)</f>
        <v>25.4</v>
      </c>
      <c r="F1261" s="24">
        <f>VLOOKUP($A1261,Cleaned_Medical_Exam!$A1260:$J3595,3,0)</f>
        <v>11.96</v>
      </c>
      <c r="G1261" s="20" t="str">
        <f>VLOOKUP($A1261,Cleaned_Medical_Exam!$A1260:$J3595,4,0)</f>
        <v>No</v>
      </c>
      <c r="H1261" s="20" t="str">
        <f>VLOOKUP($A1261,Cleaned_Medical_Exam!$A1260:$J3595,5,0)</f>
        <v>No</v>
      </c>
      <c r="I1261" s="20" t="str">
        <f>VLOOKUP($A1261,Cleaned_Medical_Exam!$A1260:$J3595,6,0)</f>
        <v>No</v>
      </c>
      <c r="J1261" s="48">
        <f>VLOOKUP($A1261,Cleaned_Medical_Exam!$A1260:$J3595,7,0)</f>
        <v>0</v>
      </c>
      <c r="K1261" s="8" t="str">
        <f>VLOOKUP($A1261,Cleaned_Medical_Exam!$A1260:$J3595,8,0)</f>
        <v>No</v>
      </c>
      <c r="L1261" s="20" t="str">
        <f>VLOOKUP($A1261,Cleaned_Medical_Exam!$A1260:$J3595,9,0)</f>
        <v>Overweight</v>
      </c>
      <c r="M1261" s="20" t="str">
        <f>VLOOKUP($A1261,Cleaned_Medical_Exam!$A1260:$J3595,10,0)</f>
        <v>Diabetes</v>
      </c>
      <c r="N1261" s="48">
        <f>_xlfn.XLOOKUP(A1261,Cleaned_Hospital_Details!A:A,Cleaned_Hospital_Details!B:B)</f>
        <v>0</v>
      </c>
      <c r="O1261" s="49">
        <f>_xlfn.XLOOKUP($A1261,Cleaned_Hospital_Details!$A:$A,Cleaned_Hospital_Details!C:C)</f>
        <v>8782.4699999999993</v>
      </c>
      <c r="P1261" s="8" t="str">
        <f>_xlfn.XLOOKUP($A1261,Cleaned_Hospital_Details!$A:$A,Cleaned_Hospital_Details!D:D)</f>
        <v>Tier - 2</v>
      </c>
      <c r="Q1261" s="8" t="str">
        <f>_xlfn.XLOOKUP($A1261,Cleaned_Hospital_Details!$A:$A,Cleaned_Hospital_Details!E:E)</f>
        <v>Tier - 3</v>
      </c>
      <c r="R1261" s="8" t="str">
        <f>_xlfn.XLOOKUP($A1261,Cleaned_Hospital_Details!$A:$A,Cleaned_Hospital_Details!F:F)</f>
        <v>R1011</v>
      </c>
      <c r="S1261" s="15">
        <f>_xlfn.XLOOKUP($A1261,Cleaned_Hospital_Details!$A:$A,Cleaned_Hospital_Details!G:G)</f>
        <v>26168</v>
      </c>
      <c r="T1261" s="8">
        <f>_xlfn.XLOOKUP($A1261,Cleaned_Hospital_Details!$A:$A,Cleaned_Hospital_Details!H:H)</f>
        <v>51</v>
      </c>
      <c r="U1261" s="8" t="str">
        <f>_xlfn.XLOOKUP($A1261,Cleaned_Hospital_Details!$A:$A,Cleaned_Hospital_Details!I:I)</f>
        <v>Adult</v>
      </c>
      <c r="V1261" t="str">
        <f t="shared" si="19"/>
        <v>Samalya Schaefer</v>
      </c>
    </row>
    <row r="1262" spans="1:22" ht="15.6" x14ac:dyDescent="0.3">
      <c r="A1262" s="10" t="s">
        <v>1298</v>
      </c>
      <c r="B1262" s="8" t="str">
        <f>VLOOKUP(A1262,Cleaned_Customer_Names!A1261:D3596,2,0)</f>
        <v>Mr.</v>
      </c>
      <c r="C1262" s="8" t="str">
        <f>VLOOKUP(A1262,Cleaned_Customer_Names!A1261:D3596,3,0)</f>
        <v>Peter</v>
      </c>
      <c r="D1262" s="8" t="str">
        <f>VLOOKUP($A1262,Cleaned_Customer_Names!$A1261:$D3596,4,0)</f>
        <v>Vigneron</v>
      </c>
      <c r="E1262" s="22">
        <f>VLOOKUP($A1262,Cleaned_Medical_Exam!$A1261:$J3596,2,0)</f>
        <v>32.299999999999997</v>
      </c>
      <c r="F1262" s="24">
        <f>VLOOKUP($A1262,Cleaned_Medical_Exam!$A1261:$J3596,3,0)</f>
        <v>10.54</v>
      </c>
      <c r="G1262" s="20" t="str">
        <f>VLOOKUP($A1262,Cleaned_Medical_Exam!$A1261:$J3596,4,0)</f>
        <v>No</v>
      </c>
      <c r="H1262" s="20" t="str">
        <f>VLOOKUP($A1262,Cleaned_Medical_Exam!$A1261:$J3596,5,0)</f>
        <v>No</v>
      </c>
      <c r="I1262" s="20" t="str">
        <f>VLOOKUP($A1262,Cleaned_Medical_Exam!$A1261:$J3596,6,0)</f>
        <v>No</v>
      </c>
      <c r="J1262" s="48">
        <f>VLOOKUP($A1262,Cleaned_Medical_Exam!$A1261:$J3596,7,0)</f>
        <v>0</v>
      </c>
      <c r="K1262" s="8" t="str">
        <f>VLOOKUP($A1262,Cleaned_Medical_Exam!$A1261:$J3596,8,0)</f>
        <v>No</v>
      </c>
      <c r="L1262" s="20" t="str">
        <f>VLOOKUP($A1262,Cleaned_Medical_Exam!$A1261:$J3596,9,0)</f>
        <v>Obesity</v>
      </c>
      <c r="M1262" s="20" t="str">
        <f>VLOOKUP($A1262,Cleaned_Medical_Exam!$A1261:$J3596,10,0)</f>
        <v>Diabetes</v>
      </c>
      <c r="N1262" s="48">
        <f>_xlfn.XLOOKUP(A1262,Cleaned_Hospital_Details!A:A,Cleaned_Hospital_Details!B:B)</f>
        <v>1</v>
      </c>
      <c r="O1262" s="49">
        <f>_xlfn.XLOOKUP($A1262,Cleaned_Hospital_Details!$A:$A,Cleaned_Hospital_Details!C:C)</f>
        <v>8765.25</v>
      </c>
      <c r="P1262" s="8" t="str">
        <f>_xlfn.XLOOKUP($A1262,Cleaned_Hospital_Details!$A:$A,Cleaned_Hospital_Details!D:D)</f>
        <v>Tier - 2</v>
      </c>
      <c r="Q1262" s="8" t="str">
        <f>_xlfn.XLOOKUP($A1262,Cleaned_Hospital_Details!$A:$A,Cleaned_Hospital_Details!E:E)</f>
        <v>Tier - 3</v>
      </c>
      <c r="R1262" s="8" t="str">
        <f>_xlfn.XLOOKUP($A1262,Cleaned_Hospital_Details!$A:$A,Cleaned_Hospital_Details!F:F)</f>
        <v>R1012</v>
      </c>
      <c r="S1262" s="15">
        <f>_xlfn.XLOOKUP($A1262,Cleaned_Hospital_Details!$A:$A,Cleaned_Hospital_Details!G:G)</f>
        <v>27278</v>
      </c>
      <c r="T1262" s="8">
        <f>_xlfn.XLOOKUP($A1262,Cleaned_Hospital_Details!$A:$A,Cleaned_Hospital_Details!H:H)</f>
        <v>48</v>
      </c>
      <c r="U1262" s="8" t="str">
        <f>_xlfn.XLOOKUP($A1262,Cleaned_Hospital_Details!$A:$A,Cleaned_Hospital_Details!I:I)</f>
        <v>Adult</v>
      </c>
      <c r="V1262" t="str">
        <f t="shared" si="19"/>
        <v>Peter Vigneron</v>
      </c>
    </row>
    <row r="1263" spans="1:22" ht="15.6" x14ac:dyDescent="0.3">
      <c r="A1263" s="10" t="s">
        <v>1299</v>
      </c>
      <c r="B1263" s="8" t="str">
        <f>VLOOKUP(A1263,Cleaned_Customer_Names!A1262:D3597,2,0)</f>
        <v>Ms.</v>
      </c>
      <c r="C1263" s="8" t="str">
        <f>VLOOKUP(A1263,Cleaned_Customer_Names!A1262:D3597,3,0)</f>
        <v>Alicia</v>
      </c>
      <c r="D1263" s="8" t="str">
        <f>VLOOKUP($A1263,Cleaned_Customer_Names!$A1262:$D3597,4,0)</f>
        <v>Mucci</v>
      </c>
      <c r="E1263" s="22">
        <f>VLOOKUP($A1263,Cleaned_Medical_Exam!$A1262:$J3597,2,0)</f>
        <v>23.94</v>
      </c>
      <c r="F1263" s="24">
        <f>VLOOKUP($A1263,Cleaned_Medical_Exam!$A1262:$J3597,3,0)</f>
        <v>4.54</v>
      </c>
      <c r="G1263" s="20" t="str">
        <f>VLOOKUP($A1263,Cleaned_Medical_Exam!$A1262:$J3597,4,0)</f>
        <v>Yes</v>
      </c>
      <c r="H1263" s="20" t="str">
        <f>VLOOKUP($A1263,Cleaned_Medical_Exam!$A1262:$J3597,5,0)</f>
        <v>No</v>
      </c>
      <c r="I1263" s="20" t="str">
        <f>VLOOKUP($A1263,Cleaned_Medical_Exam!$A1262:$J3597,6,0)</f>
        <v>Yes</v>
      </c>
      <c r="J1263" s="48">
        <f>VLOOKUP($A1263,Cleaned_Medical_Exam!$A1262:$J3597,7,0)</f>
        <v>1</v>
      </c>
      <c r="K1263" s="8" t="str">
        <f>VLOOKUP($A1263,Cleaned_Medical_Exam!$A1262:$J3597,8,0)</f>
        <v>No</v>
      </c>
      <c r="L1263" s="20" t="str">
        <f>VLOOKUP($A1263,Cleaned_Medical_Exam!$A1262:$J3597,9,0)</f>
        <v>Healthy Weight</v>
      </c>
      <c r="M1263" s="20" t="str">
        <f>VLOOKUP($A1263,Cleaned_Medical_Exam!$A1262:$J3597,10,0)</f>
        <v>Normal</v>
      </c>
      <c r="N1263" s="48">
        <f>_xlfn.XLOOKUP(A1263,Cleaned_Hospital_Details!A:A,Cleaned_Hospital_Details!B:B)</f>
        <v>0</v>
      </c>
      <c r="O1263" s="49">
        <f>_xlfn.XLOOKUP($A1263,Cleaned_Hospital_Details!$A:$A,Cleaned_Hospital_Details!C:C)</f>
        <v>8760.1200000000008</v>
      </c>
      <c r="P1263" s="8" t="str">
        <f>_xlfn.XLOOKUP($A1263,Cleaned_Hospital_Details!$A:$A,Cleaned_Hospital_Details!D:D)</f>
        <v>Tier - 2</v>
      </c>
      <c r="Q1263" s="8" t="str">
        <f>_xlfn.XLOOKUP($A1263,Cleaned_Hospital_Details!$A:$A,Cleaned_Hospital_Details!E:E)</f>
        <v>Tier - 1</v>
      </c>
      <c r="R1263" s="8" t="str">
        <f>_xlfn.XLOOKUP($A1263,Cleaned_Hospital_Details!$A:$A,Cleaned_Hospital_Details!F:F)</f>
        <v>R1013</v>
      </c>
      <c r="S1263" s="15">
        <f>_xlfn.XLOOKUP($A1263,Cleaned_Hospital_Details!$A:$A,Cleaned_Hospital_Details!G:G)</f>
        <v>25455</v>
      </c>
      <c r="T1263" s="8">
        <f>_xlfn.XLOOKUP($A1263,Cleaned_Hospital_Details!$A:$A,Cleaned_Hospital_Details!H:H)</f>
        <v>53</v>
      </c>
      <c r="U1263" s="8" t="str">
        <f>_xlfn.XLOOKUP($A1263,Cleaned_Hospital_Details!$A:$A,Cleaned_Hospital_Details!I:I)</f>
        <v>Adult</v>
      </c>
      <c r="V1263" t="str">
        <f t="shared" si="19"/>
        <v>Alicia Mucci</v>
      </c>
    </row>
    <row r="1264" spans="1:22" ht="15.6" x14ac:dyDescent="0.3">
      <c r="A1264" s="10" t="s">
        <v>1300</v>
      </c>
      <c r="B1264" s="8" t="str">
        <f>VLOOKUP(A1264,Cleaned_Customer_Names!A1263:D3598,2,0)</f>
        <v>Ms.</v>
      </c>
      <c r="C1264" s="8" t="str">
        <f>VLOOKUP(A1264,Cleaned_Customer_Names!A1263:D3598,3,0)</f>
        <v>Sarah</v>
      </c>
      <c r="D1264" s="8" t="str">
        <f>VLOOKUP($A1264,Cleaned_Customer_Names!$A1263:$D3598,4,0)</f>
        <v>MacDonald</v>
      </c>
      <c r="E1264" s="22">
        <f>VLOOKUP($A1264,Cleaned_Medical_Exam!$A1263:$J3598,2,0)</f>
        <v>46.4</v>
      </c>
      <c r="F1264" s="24">
        <f>VLOOKUP($A1264,Cleaned_Medical_Exam!$A1263:$J3598,3,0)</f>
        <v>5.71</v>
      </c>
      <c r="G1264" s="20" t="str">
        <f>VLOOKUP($A1264,Cleaned_Medical_Exam!$A1263:$J3598,4,0)</f>
        <v>No</v>
      </c>
      <c r="H1264" s="20" t="str">
        <f>VLOOKUP($A1264,Cleaned_Medical_Exam!$A1263:$J3598,5,0)</f>
        <v>No</v>
      </c>
      <c r="I1264" s="20" t="str">
        <f>VLOOKUP($A1264,Cleaned_Medical_Exam!$A1263:$J3598,6,0)</f>
        <v>No</v>
      </c>
      <c r="J1264" s="48">
        <f>VLOOKUP($A1264,Cleaned_Medical_Exam!$A1263:$J3598,7,0)</f>
        <v>0</v>
      </c>
      <c r="K1264" s="8" t="str">
        <f>VLOOKUP($A1264,Cleaned_Medical_Exam!$A1263:$J3598,8,0)</f>
        <v>No</v>
      </c>
      <c r="L1264" s="20" t="str">
        <f>VLOOKUP($A1264,Cleaned_Medical_Exam!$A1263:$J3598,9,0)</f>
        <v>Obesity</v>
      </c>
      <c r="M1264" s="20" t="str">
        <f>VLOOKUP($A1264,Cleaned_Medical_Exam!$A1263:$J3598,10,0)</f>
        <v>Prediabetes</v>
      </c>
      <c r="N1264" s="48">
        <f>_xlfn.XLOOKUP(A1264,Cleaned_Hospital_Details!A:A,Cleaned_Hospital_Details!B:B)</f>
        <v>0</v>
      </c>
      <c r="O1264" s="49">
        <f>_xlfn.XLOOKUP($A1264,Cleaned_Hospital_Details!$A:$A,Cleaned_Hospital_Details!C:C)</f>
        <v>8747.68</v>
      </c>
      <c r="P1264" s="8" t="str">
        <f>_xlfn.XLOOKUP($A1264,Cleaned_Hospital_Details!$A:$A,Cleaned_Hospital_Details!D:D)</f>
        <v>Tier - 2</v>
      </c>
      <c r="Q1264" s="8" t="str">
        <f>_xlfn.XLOOKUP($A1264,Cleaned_Hospital_Details!$A:$A,Cleaned_Hospital_Details!E:E)</f>
        <v>Tier - 3</v>
      </c>
      <c r="R1264" s="8" t="str">
        <f>_xlfn.XLOOKUP($A1264,Cleaned_Hospital_Details!$A:$A,Cleaned_Hospital_Details!F:F)</f>
        <v>R1011</v>
      </c>
      <c r="S1264" s="15">
        <f>_xlfn.XLOOKUP($A1264,Cleaned_Hospital_Details!$A:$A,Cleaned_Hospital_Details!G:G)</f>
        <v>36395</v>
      </c>
      <c r="T1264" s="8">
        <f>_xlfn.XLOOKUP($A1264,Cleaned_Hospital_Details!$A:$A,Cleaned_Hospital_Details!H:H)</f>
        <v>23</v>
      </c>
      <c r="U1264" s="8" t="str">
        <f>_xlfn.XLOOKUP($A1264,Cleaned_Hospital_Details!$A:$A,Cleaned_Hospital_Details!I:I)</f>
        <v>Adult</v>
      </c>
      <c r="V1264" t="str">
        <f t="shared" si="19"/>
        <v>Sarah MacDonald</v>
      </c>
    </row>
    <row r="1265" spans="1:22" ht="15.6" x14ac:dyDescent="0.3">
      <c r="A1265" s="10" t="s">
        <v>1301</v>
      </c>
      <c r="B1265" s="8" t="str">
        <f>VLOOKUP(A1265,Cleaned_Customer_Names!A1264:D3599,2,0)</f>
        <v>Mr.</v>
      </c>
      <c r="C1265" s="8" t="str">
        <f>VLOOKUP(A1265,Cleaned_Customer_Names!A1264:D3599,3,0)</f>
        <v>Guomin</v>
      </c>
      <c r="D1265" s="8" t="str">
        <f>VLOOKUP($A1265,Cleaned_Customer_Names!$A1264:$D3599,4,0)</f>
        <v>Deng</v>
      </c>
      <c r="E1265" s="22">
        <f>VLOOKUP($A1265,Cleaned_Medical_Exam!$A1264:$J3599,2,0)</f>
        <v>40.375</v>
      </c>
      <c r="F1265" s="24">
        <f>VLOOKUP($A1265,Cleaned_Medical_Exam!$A1264:$J3599,3,0)</f>
        <v>6.25</v>
      </c>
      <c r="G1265" s="20" t="str">
        <f>VLOOKUP($A1265,Cleaned_Medical_Exam!$A1264:$J3599,4,0)</f>
        <v>Yes</v>
      </c>
      <c r="H1265" s="20" t="str">
        <f>VLOOKUP($A1265,Cleaned_Medical_Exam!$A1264:$J3599,5,0)</f>
        <v>No</v>
      </c>
      <c r="I1265" s="20" t="str">
        <f>VLOOKUP($A1265,Cleaned_Medical_Exam!$A1264:$J3599,6,0)</f>
        <v>No</v>
      </c>
      <c r="J1265" s="48">
        <f>VLOOKUP($A1265,Cleaned_Medical_Exam!$A1264:$J3599,7,0)</f>
        <v>0</v>
      </c>
      <c r="K1265" s="8" t="str">
        <f>VLOOKUP($A1265,Cleaned_Medical_Exam!$A1264:$J3599,8,0)</f>
        <v>No</v>
      </c>
      <c r="L1265" s="20" t="str">
        <f>VLOOKUP($A1265,Cleaned_Medical_Exam!$A1264:$J3599,9,0)</f>
        <v>Obesity</v>
      </c>
      <c r="M1265" s="20" t="str">
        <f>VLOOKUP($A1265,Cleaned_Medical_Exam!$A1264:$J3599,10,0)</f>
        <v>Prediabetes</v>
      </c>
      <c r="N1265" s="48">
        <f>_xlfn.XLOOKUP(A1265,Cleaned_Hospital_Details!A:A,Cleaned_Hospital_Details!B:B)</f>
        <v>2</v>
      </c>
      <c r="O1265" s="49">
        <f>_xlfn.XLOOKUP($A1265,Cleaned_Hospital_Details!$A:$A,Cleaned_Hospital_Details!C:C)</f>
        <v>8733.23</v>
      </c>
      <c r="P1265" s="8" t="str">
        <f>_xlfn.XLOOKUP($A1265,Cleaned_Hospital_Details!$A:$A,Cleaned_Hospital_Details!D:D)</f>
        <v>Tier - 2</v>
      </c>
      <c r="Q1265" s="8" t="str">
        <f>_xlfn.XLOOKUP($A1265,Cleaned_Hospital_Details!$A:$A,Cleaned_Hospital_Details!E:E)</f>
        <v>Tier - 3</v>
      </c>
      <c r="R1265" s="8" t="str">
        <f>_xlfn.XLOOKUP($A1265,Cleaned_Hospital_Details!$A:$A,Cleaned_Hospital_Details!F:F)</f>
        <v>R1012</v>
      </c>
      <c r="S1265" s="15">
        <f>_xlfn.XLOOKUP($A1265,Cleaned_Hospital_Details!$A:$A,Cleaned_Hospital_Details!G:G)</f>
        <v>27928</v>
      </c>
      <c r="T1265" s="8">
        <f>_xlfn.XLOOKUP($A1265,Cleaned_Hospital_Details!$A:$A,Cleaned_Hospital_Details!H:H)</f>
        <v>46</v>
      </c>
      <c r="U1265" s="8" t="str">
        <f>_xlfn.XLOOKUP($A1265,Cleaned_Hospital_Details!$A:$A,Cleaned_Hospital_Details!I:I)</f>
        <v>Adult</v>
      </c>
      <c r="V1265" t="str">
        <f t="shared" si="19"/>
        <v>Guomin Deng</v>
      </c>
    </row>
    <row r="1266" spans="1:22" ht="15.6" x14ac:dyDescent="0.3">
      <c r="A1266" s="10" t="s">
        <v>1302</v>
      </c>
      <c r="B1266" s="8" t="str">
        <f>VLOOKUP(A1266,Cleaned_Customer_Names!A1265:D3600,2,0)</f>
        <v>Mr.</v>
      </c>
      <c r="C1266" s="8" t="str">
        <f>VLOOKUP(A1266,Cleaned_Customer_Names!A1265:D3600,3,0)</f>
        <v>Javier</v>
      </c>
      <c r="D1266" s="8" t="str">
        <f>VLOOKUP($A1266,Cleaned_Customer_Names!$A1265:$D3600,4,0)</f>
        <v>De</v>
      </c>
      <c r="E1266" s="22">
        <f>VLOOKUP($A1266,Cleaned_Medical_Exam!$A1265:$J3600,2,0)</f>
        <v>28.7</v>
      </c>
      <c r="F1266" s="24">
        <f>VLOOKUP($A1266,Cleaned_Medical_Exam!$A1265:$J3600,3,0)</f>
        <v>9.4700000000000006</v>
      </c>
      <c r="G1266" s="20" t="str">
        <f>VLOOKUP($A1266,Cleaned_Medical_Exam!$A1265:$J3600,4,0)</f>
        <v>No</v>
      </c>
      <c r="H1266" s="20" t="str">
        <f>VLOOKUP($A1266,Cleaned_Medical_Exam!$A1265:$J3600,5,0)</f>
        <v>No</v>
      </c>
      <c r="I1266" s="20" t="str">
        <f>VLOOKUP($A1266,Cleaned_Medical_Exam!$A1265:$J3600,6,0)</f>
        <v>No</v>
      </c>
      <c r="J1266" s="48">
        <f>VLOOKUP($A1266,Cleaned_Medical_Exam!$A1265:$J3600,7,0)</f>
        <v>2</v>
      </c>
      <c r="K1266" s="8" t="str">
        <f>VLOOKUP($A1266,Cleaned_Medical_Exam!$A1265:$J3600,8,0)</f>
        <v>No</v>
      </c>
      <c r="L1266" s="20" t="str">
        <f>VLOOKUP($A1266,Cleaned_Medical_Exam!$A1265:$J3600,9,0)</f>
        <v>Overweight</v>
      </c>
      <c r="M1266" s="20" t="str">
        <f>VLOOKUP($A1266,Cleaned_Medical_Exam!$A1265:$J3600,10,0)</f>
        <v>Diabetes</v>
      </c>
      <c r="N1266" s="48">
        <f>_xlfn.XLOOKUP(A1266,Cleaned_Hospital_Details!A:A,Cleaned_Hospital_Details!B:B)</f>
        <v>1</v>
      </c>
      <c r="O1266" s="49">
        <f>_xlfn.XLOOKUP($A1266,Cleaned_Hospital_Details!$A:$A,Cleaned_Hospital_Details!C:C)</f>
        <v>8703.4599999999991</v>
      </c>
      <c r="P1266" s="8" t="str">
        <f>_xlfn.XLOOKUP($A1266,Cleaned_Hospital_Details!$A:$A,Cleaned_Hospital_Details!D:D)</f>
        <v>Tier - 3</v>
      </c>
      <c r="Q1266" s="8" t="str">
        <f>_xlfn.XLOOKUP($A1266,Cleaned_Hospital_Details!$A:$A,Cleaned_Hospital_Details!E:E)</f>
        <v>Tier - 3</v>
      </c>
      <c r="R1266" s="8" t="str">
        <f>_xlfn.XLOOKUP($A1266,Cleaned_Hospital_Details!$A:$A,Cleaned_Hospital_Details!F:F)</f>
        <v>R1011</v>
      </c>
      <c r="S1266" s="15">
        <f>_xlfn.XLOOKUP($A1266,Cleaned_Hospital_Details!$A:$A,Cleaned_Hospital_Details!G:G)</f>
        <v>26840</v>
      </c>
      <c r="T1266" s="8">
        <f>_xlfn.XLOOKUP($A1266,Cleaned_Hospital_Details!$A:$A,Cleaned_Hospital_Details!H:H)</f>
        <v>49</v>
      </c>
      <c r="U1266" s="8" t="str">
        <f>_xlfn.XLOOKUP($A1266,Cleaned_Hospital_Details!$A:$A,Cleaned_Hospital_Details!I:I)</f>
        <v>Adult</v>
      </c>
      <c r="V1266" t="str">
        <f t="shared" si="19"/>
        <v>Javier De</v>
      </c>
    </row>
    <row r="1267" spans="1:22" ht="15.6" x14ac:dyDescent="0.3">
      <c r="A1267" s="10" t="s">
        <v>1303</v>
      </c>
      <c r="B1267" s="8" t="str">
        <f>VLOOKUP(A1267,Cleaned_Customer_Names!A1266:D3601,2,0)</f>
        <v>Mr.</v>
      </c>
      <c r="C1267" s="8" t="str">
        <f>VLOOKUP(A1267,Cleaned_Customer_Names!A1266:D3601,3,0)</f>
        <v>Matt</v>
      </c>
      <c r="D1267" s="8" t="str">
        <f>VLOOKUP($A1267,Cleaned_Customer_Names!$A1266:$D3601,4,0)</f>
        <v>Strickland</v>
      </c>
      <c r="E1267" s="22">
        <f>VLOOKUP($A1267,Cleaned_Medical_Exam!$A1266:$J3601,2,0)</f>
        <v>26.63</v>
      </c>
      <c r="F1267" s="24">
        <f>VLOOKUP($A1267,Cleaned_Medical_Exam!$A1266:$J3601,3,0)</f>
        <v>5.7</v>
      </c>
      <c r="G1267" s="20" t="str">
        <f>VLOOKUP($A1267,Cleaned_Medical_Exam!$A1266:$J3601,4,0)</f>
        <v>No</v>
      </c>
      <c r="H1267" s="20" t="str">
        <f>VLOOKUP($A1267,Cleaned_Medical_Exam!$A1266:$J3601,5,0)</f>
        <v>No</v>
      </c>
      <c r="I1267" s="20" t="str">
        <f>VLOOKUP($A1267,Cleaned_Medical_Exam!$A1266:$J3601,6,0)</f>
        <v>No</v>
      </c>
      <c r="J1267" s="48">
        <f>VLOOKUP($A1267,Cleaned_Medical_Exam!$A1266:$J3601,7,0)</f>
        <v>0</v>
      </c>
      <c r="K1267" s="8" t="str">
        <f>VLOOKUP($A1267,Cleaned_Medical_Exam!$A1266:$J3601,8,0)</f>
        <v>No</v>
      </c>
      <c r="L1267" s="20" t="str">
        <f>VLOOKUP($A1267,Cleaned_Medical_Exam!$A1266:$J3601,9,0)</f>
        <v>Overweight</v>
      </c>
      <c r="M1267" s="20" t="str">
        <f>VLOOKUP($A1267,Cleaned_Medical_Exam!$A1266:$J3601,10,0)</f>
        <v>Prediabetes</v>
      </c>
      <c r="N1267" s="48">
        <f>_xlfn.XLOOKUP(A1267,Cleaned_Hospital_Details!A:A,Cleaned_Hospital_Details!B:B)</f>
        <v>2</v>
      </c>
      <c r="O1267" s="49">
        <f>_xlfn.XLOOKUP($A1267,Cleaned_Hospital_Details!$A:$A,Cleaned_Hospital_Details!C:C)</f>
        <v>8701.84</v>
      </c>
      <c r="P1267" s="8" t="str">
        <f>_xlfn.XLOOKUP($A1267,Cleaned_Hospital_Details!$A:$A,Cleaned_Hospital_Details!D:D)</f>
        <v>Tier - 2</v>
      </c>
      <c r="Q1267" s="8" t="str">
        <f>_xlfn.XLOOKUP($A1267,Cleaned_Hospital_Details!$A:$A,Cleaned_Hospital_Details!E:E)</f>
        <v>Tier - 3</v>
      </c>
      <c r="R1267" s="8" t="str">
        <f>_xlfn.XLOOKUP($A1267,Cleaned_Hospital_Details!$A:$A,Cleaned_Hospital_Details!F:F)</f>
        <v>R1021</v>
      </c>
      <c r="S1267" s="15">
        <f>_xlfn.XLOOKUP($A1267,Cleaned_Hospital_Details!$A:$A,Cleaned_Hospital_Details!G:G)</f>
        <v>29522</v>
      </c>
      <c r="T1267" s="8">
        <f>_xlfn.XLOOKUP($A1267,Cleaned_Hospital_Details!$A:$A,Cleaned_Hospital_Details!H:H)</f>
        <v>42</v>
      </c>
      <c r="U1267" s="8" t="str">
        <f>_xlfn.XLOOKUP($A1267,Cleaned_Hospital_Details!$A:$A,Cleaned_Hospital_Details!I:I)</f>
        <v>Adult</v>
      </c>
      <c r="V1267" t="str">
        <f t="shared" si="19"/>
        <v>Matt Strickland</v>
      </c>
    </row>
    <row r="1268" spans="1:22" ht="15.6" x14ac:dyDescent="0.3">
      <c r="A1268" s="10" t="s">
        <v>1304</v>
      </c>
      <c r="B1268" s="8" t="str">
        <f>VLOOKUP(A1268,Cleaned_Customer_Names!A1267:D3602,2,0)</f>
        <v>Mr.</v>
      </c>
      <c r="C1268" s="8" t="str">
        <f>VLOOKUP(A1268,Cleaned_Customer_Names!A1267:D3602,3,0)</f>
        <v>Thomas</v>
      </c>
      <c r="D1268" s="8" t="str">
        <f>VLOOKUP($A1268,Cleaned_Customer_Names!$A1267:$D3602,4,0)</f>
        <v>Cheney</v>
      </c>
      <c r="E1268" s="22">
        <f>VLOOKUP($A1268,Cleaned_Medical_Exam!$A1267:$J3602,2,0)</f>
        <v>22.515000000000001</v>
      </c>
      <c r="F1268" s="24">
        <f>VLOOKUP($A1268,Cleaned_Medical_Exam!$A1267:$J3602,3,0)</f>
        <v>11.18</v>
      </c>
      <c r="G1268" s="20" t="str">
        <f>VLOOKUP($A1268,Cleaned_Medical_Exam!$A1267:$J3602,4,0)</f>
        <v>No</v>
      </c>
      <c r="H1268" s="20" t="str">
        <f>VLOOKUP($A1268,Cleaned_Medical_Exam!$A1267:$J3602,5,0)</f>
        <v>No</v>
      </c>
      <c r="I1268" s="20" t="str">
        <f>VLOOKUP($A1268,Cleaned_Medical_Exam!$A1267:$J3602,6,0)</f>
        <v>No</v>
      </c>
      <c r="J1268" s="48">
        <f>VLOOKUP($A1268,Cleaned_Medical_Exam!$A1267:$J3602,7,0)</f>
        <v>2</v>
      </c>
      <c r="K1268" s="8" t="str">
        <f>VLOOKUP($A1268,Cleaned_Medical_Exam!$A1267:$J3602,8,0)</f>
        <v>No</v>
      </c>
      <c r="L1268" s="20" t="str">
        <f>VLOOKUP($A1268,Cleaned_Medical_Exam!$A1267:$J3602,9,0)</f>
        <v>Healthy Weight</v>
      </c>
      <c r="M1268" s="20" t="str">
        <f>VLOOKUP($A1268,Cleaned_Medical_Exam!$A1267:$J3602,10,0)</f>
        <v>Diabetes</v>
      </c>
      <c r="N1268" s="48">
        <f>_xlfn.XLOOKUP(A1268,Cleaned_Hospital_Details!A:A,Cleaned_Hospital_Details!B:B)</f>
        <v>0</v>
      </c>
      <c r="O1268" s="49">
        <f>_xlfn.XLOOKUP($A1268,Cleaned_Hospital_Details!$A:$A,Cleaned_Hospital_Details!C:C)</f>
        <v>8688.86</v>
      </c>
      <c r="P1268" s="8" t="str">
        <f>_xlfn.XLOOKUP($A1268,Cleaned_Hospital_Details!$A:$A,Cleaned_Hospital_Details!D:D)</f>
        <v>Tier - 2</v>
      </c>
      <c r="Q1268" s="8" t="str">
        <f>_xlfn.XLOOKUP($A1268,Cleaned_Hospital_Details!$A:$A,Cleaned_Hospital_Details!E:E)</f>
        <v>Tier - 1</v>
      </c>
      <c r="R1268" s="8" t="str">
        <f>_xlfn.XLOOKUP($A1268,Cleaned_Hospital_Details!$A:$A,Cleaned_Hospital_Details!F:F)</f>
        <v>R1017</v>
      </c>
      <c r="S1268" s="15">
        <f>_xlfn.XLOOKUP($A1268,Cleaned_Hospital_Details!$A:$A,Cleaned_Hospital_Details!G:G)</f>
        <v>26948</v>
      </c>
      <c r="T1268" s="8">
        <f>_xlfn.XLOOKUP($A1268,Cleaned_Hospital_Details!$A:$A,Cleaned_Hospital_Details!H:H)</f>
        <v>49</v>
      </c>
      <c r="U1268" s="8" t="str">
        <f>_xlfn.XLOOKUP($A1268,Cleaned_Hospital_Details!$A:$A,Cleaned_Hospital_Details!I:I)</f>
        <v>Adult</v>
      </c>
      <c r="V1268" t="str">
        <f t="shared" si="19"/>
        <v>Thomas Cheney</v>
      </c>
    </row>
    <row r="1269" spans="1:22" ht="15.6" x14ac:dyDescent="0.3">
      <c r="A1269" s="10" t="s">
        <v>1305</v>
      </c>
      <c r="B1269" s="8" t="str">
        <f>VLOOKUP(A1269,Cleaned_Customer_Names!A1268:D3603,2,0)</f>
        <v>Ms.</v>
      </c>
      <c r="C1269" s="8" t="str">
        <f>VLOOKUP(A1269,Cleaned_Customer_Names!A1268:D3603,3,0)</f>
        <v>Martha</v>
      </c>
      <c r="D1269" s="8" t="str">
        <f>VLOOKUP($A1269,Cleaned_Customer_Names!$A1268:$D3603,4,0)</f>
        <v>Godoy</v>
      </c>
      <c r="E1269" s="22">
        <f>VLOOKUP($A1269,Cleaned_Medical_Exam!$A1268:$J3603,2,0)</f>
        <v>36.575000000000003</v>
      </c>
      <c r="F1269" s="24">
        <f>VLOOKUP($A1269,Cleaned_Medical_Exam!$A1268:$J3603,3,0)</f>
        <v>10.98</v>
      </c>
      <c r="G1269" s="20" t="str">
        <f>VLOOKUP($A1269,Cleaned_Medical_Exam!$A1268:$J3603,4,0)</f>
        <v>No</v>
      </c>
      <c r="H1269" s="20" t="str">
        <f>VLOOKUP($A1269,Cleaned_Medical_Exam!$A1268:$J3603,5,0)</f>
        <v>No</v>
      </c>
      <c r="I1269" s="20" t="str">
        <f>VLOOKUP($A1269,Cleaned_Medical_Exam!$A1268:$J3603,6,0)</f>
        <v>No</v>
      </c>
      <c r="J1269" s="48">
        <f>VLOOKUP($A1269,Cleaned_Medical_Exam!$A1268:$J3603,7,0)</f>
        <v>0</v>
      </c>
      <c r="K1269" s="8" t="str">
        <f>VLOOKUP($A1269,Cleaned_Medical_Exam!$A1268:$J3603,8,0)</f>
        <v>No</v>
      </c>
      <c r="L1269" s="20" t="str">
        <f>VLOOKUP($A1269,Cleaned_Medical_Exam!$A1268:$J3603,9,0)</f>
        <v>Obesity</v>
      </c>
      <c r="M1269" s="20" t="str">
        <f>VLOOKUP($A1269,Cleaned_Medical_Exam!$A1268:$J3603,10,0)</f>
        <v>Diabetes</v>
      </c>
      <c r="N1269" s="48">
        <f>_xlfn.XLOOKUP(A1269,Cleaned_Hospital_Details!A:A,Cleaned_Hospital_Details!B:B)</f>
        <v>0</v>
      </c>
      <c r="O1269" s="49">
        <f>_xlfn.XLOOKUP($A1269,Cleaned_Hospital_Details!$A:$A,Cleaned_Hospital_Details!C:C)</f>
        <v>8671.19</v>
      </c>
      <c r="P1269" s="8" t="str">
        <f>_xlfn.XLOOKUP($A1269,Cleaned_Hospital_Details!$A:$A,Cleaned_Hospital_Details!D:D)</f>
        <v>Tier - 2</v>
      </c>
      <c r="Q1269" s="8" t="str">
        <f>_xlfn.XLOOKUP($A1269,Cleaned_Hospital_Details!$A:$A,Cleaned_Hospital_Details!E:E)</f>
        <v>Tier - 1</v>
      </c>
      <c r="R1269" s="8" t="str">
        <f>_xlfn.XLOOKUP($A1269,Cleaned_Hospital_Details!$A:$A,Cleaned_Hospital_Details!F:F)</f>
        <v>R1012</v>
      </c>
      <c r="S1269" s="15">
        <f>_xlfn.XLOOKUP($A1269,Cleaned_Hospital_Details!$A:$A,Cleaned_Hospital_Details!G:G)</f>
        <v>27257</v>
      </c>
      <c r="T1269" s="8">
        <f>_xlfn.XLOOKUP($A1269,Cleaned_Hospital_Details!$A:$A,Cleaned_Hospital_Details!H:H)</f>
        <v>48</v>
      </c>
      <c r="U1269" s="8" t="str">
        <f>_xlfn.XLOOKUP($A1269,Cleaned_Hospital_Details!$A:$A,Cleaned_Hospital_Details!I:I)</f>
        <v>Adult</v>
      </c>
      <c r="V1269" t="str">
        <f t="shared" si="19"/>
        <v>Martha Godoy</v>
      </c>
    </row>
    <row r="1270" spans="1:22" ht="15.6" x14ac:dyDescent="0.3">
      <c r="A1270" s="10" t="s">
        <v>1306</v>
      </c>
      <c r="B1270" s="8" t="str">
        <f>VLOOKUP(A1270,Cleaned_Customer_Names!A1269:D3604,2,0)</f>
        <v>Ms.</v>
      </c>
      <c r="C1270" s="8" t="str">
        <f>VLOOKUP(A1270,Cleaned_Customer_Names!A1269:D3604,3,0)</f>
        <v>Alicia</v>
      </c>
      <c r="D1270" s="8" t="str">
        <f>VLOOKUP($A1270,Cleaned_Customer_Names!$A1269:$D3604,4,0)</f>
        <v>Rider</v>
      </c>
      <c r="E1270" s="22">
        <f>VLOOKUP($A1270,Cleaned_Medical_Exam!$A1269:$J3604,2,0)</f>
        <v>23.66</v>
      </c>
      <c r="F1270" s="24">
        <f>VLOOKUP($A1270,Cleaned_Medical_Exam!$A1269:$J3604,3,0)</f>
        <v>5.1100000000000003</v>
      </c>
      <c r="G1270" s="20" t="str">
        <f>VLOOKUP($A1270,Cleaned_Medical_Exam!$A1269:$J3604,4,0)</f>
        <v>Yes</v>
      </c>
      <c r="H1270" s="20" t="str">
        <f>VLOOKUP($A1270,Cleaned_Medical_Exam!$A1269:$J3604,5,0)</f>
        <v>No</v>
      </c>
      <c r="I1270" s="20" t="str">
        <f>VLOOKUP($A1270,Cleaned_Medical_Exam!$A1269:$J3604,6,0)</f>
        <v>Yes</v>
      </c>
      <c r="J1270" s="48">
        <f>VLOOKUP($A1270,Cleaned_Medical_Exam!$A1269:$J3604,7,0)</f>
        <v>1</v>
      </c>
      <c r="K1270" s="8" t="str">
        <f>VLOOKUP($A1270,Cleaned_Medical_Exam!$A1269:$J3604,8,0)</f>
        <v>No</v>
      </c>
      <c r="L1270" s="20" t="str">
        <f>VLOOKUP($A1270,Cleaned_Medical_Exam!$A1269:$J3604,9,0)</f>
        <v>Healthy Weight</v>
      </c>
      <c r="M1270" s="20" t="str">
        <f>VLOOKUP($A1270,Cleaned_Medical_Exam!$A1269:$J3604,10,0)</f>
        <v>Normal</v>
      </c>
      <c r="N1270" s="48">
        <f>_xlfn.XLOOKUP(A1270,Cleaned_Hospital_Details!A:A,Cleaned_Hospital_Details!B:B)</f>
        <v>0</v>
      </c>
      <c r="O1270" s="49">
        <f>_xlfn.XLOOKUP($A1270,Cleaned_Hospital_Details!$A:$A,Cleaned_Hospital_Details!C:C)</f>
        <v>8665.14</v>
      </c>
      <c r="P1270" s="8" t="str">
        <f>_xlfn.XLOOKUP($A1270,Cleaned_Hospital_Details!$A:$A,Cleaned_Hospital_Details!D:D)</f>
        <v>Tier - 2</v>
      </c>
      <c r="Q1270" s="8" t="str">
        <f>_xlfn.XLOOKUP($A1270,Cleaned_Hospital_Details!$A:$A,Cleaned_Hospital_Details!E:E)</f>
        <v>Tier - 3</v>
      </c>
      <c r="R1270" s="8" t="str">
        <f>_xlfn.XLOOKUP($A1270,Cleaned_Hospital_Details!$A:$A,Cleaned_Hospital_Details!F:F)</f>
        <v>R1013</v>
      </c>
      <c r="S1270" s="15">
        <f>_xlfn.XLOOKUP($A1270,Cleaned_Hospital_Details!$A:$A,Cleaned_Hospital_Details!G:G)</f>
        <v>25425</v>
      </c>
      <c r="T1270" s="8">
        <f>_xlfn.XLOOKUP($A1270,Cleaned_Hospital_Details!$A:$A,Cleaned_Hospital_Details!H:H)</f>
        <v>53</v>
      </c>
      <c r="U1270" s="8" t="str">
        <f>_xlfn.XLOOKUP($A1270,Cleaned_Hospital_Details!$A:$A,Cleaned_Hospital_Details!I:I)</f>
        <v>Adult</v>
      </c>
      <c r="V1270" t="str">
        <f t="shared" si="19"/>
        <v>Alicia Rider</v>
      </c>
    </row>
    <row r="1271" spans="1:22" ht="15.6" x14ac:dyDescent="0.3">
      <c r="A1271" s="10" t="s">
        <v>1307</v>
      </c>
      <c r="B1271" s="8" t="str">
        <f>VLOOKUP(A1271,Cleaned_Customer_Names!A1270:D3605,2,0)</f>
        <v>Ms.</v>
      </c>
      <c r="C1271" s="8" t="str">
        <f>VLOOKUP(A1271,Cleaned_Customer_Names!A1270:D3605,3,0)</f>
        <v>Jennifer</v>
      </c>
      <c r="D1271" s="8" t="str">
        <f>VLOOKUP($A1271,Cleaned_Customer_Names!$A1270:$D3605,4,0)</f>
        <v>Evans</v>
      </c>
      <c r="E1271" s="22">
        <f>VLOOKUP($A1271,Cleaned_Medical_Exam!$A1270:$J3605,2,0)</f>
        <v>18.62</v>
      </c>
      <c r="F1271" s="24">
        <f>VLOOKUP($A1271,Cleaned_Medical_Exam!$A1270:$J3605,3,0)</f>
        <v>10.24</v>
      </c>
      <c r="G1271" s="20" t="str">
        <f>VLOOKUP($A1271,Cleaned_Medical_Exam!$A1270:$J3605,4,0)</f>
        <v>No</v>
      </c>
      <c r="H1271" s="20" t="str">
        <f>VLOOKUP($A1271,Cleaned_Medical_Exam!$A1270:$J3605,5,0)</f>
        <v>No</v>
      </c>
      <c r="I1271" s="20" t="str">
        <f>VLOOKUP($A1271,Cleaned_Medical_Exam!$A1270:$J3605,6,0)</f>
        <v>No</v>
      </c>
      <c r="J1271" s="48">
        <f>VLOOKUP($A1271,Cleaned_Medical_Exam!$A1270:$J3605,7,0)</f>
        <v>0</v>
      </c>
      <c r="K1271" s="8" t="str">
        <f>VLOOKUP($A1271,Cleaned_Medical_Exam!$A1270:$J3605,8,0)</f>
        <v>No</v>
      </c>
      <c r="L1271" s="20" t="str">
        <f>VLOOKUP($A1271,Cleaned_Medical_Exam!$A1270:$J3605,9,0)</f>
        <v>Healthy Weight</v>
      </c>
      <c r="M1271" s="20" t="str">
        <f>VLOOKUP($A1271,Cleaned_Medical_Exam!$A1270:$J3605,10,0)</f>
        <v>Diabetes</v>
      </c>
      <c r="N1271" s="48">
        <f>_xlfn.XLOOKUP(A1271,Cleaned_Hospital_Details!A:A,Cleaned_Hospital_Details!B:B)</f>
        <v>0</v>
      </c>
      <c r="O1271" s="49">
        <f>_xlfn.XLOOKUP($A1271,Cleaned_Hospital_Details!$A:$A,Cleaned_Hospital_Details!C:C)</f>
        <v>8665.09</v>
      </c>
      <c r="P1271" s="8" t="str">
        <f>_xlfn.XLOOKUP($A1271,Cleaned_Hospital_Details!$A:$A,Cleaned_Hospital_Details!D:D)</f>
        <v>Tier - 3</v>
      </c>
      <c r="Q1271" s="8" t="str">
        <f>_xlfn.XLOOKUP($A1271,Cleaned_Hospital_Details!$A:$A,Cleaned_Hospital_Details!E:E)</f>
        <v>Tier - 2</v>
      </c>
      <c r="R1271" s="8" t="str">
        <f>_xlfn.XLOOKUP($A1271,Cleaned_Hospital_Details!$A:$A,Cleaned_Hospital_Details!F:F)</f>
        <v>R1012</v>
      </c>
      <c r="S1271" s="15">
        <f>_xlfn.XLOOKUP($A1271,Cleaned_Hospital_Details!$A:$A,Cleaned_Hospital_Details!G:G)</f>
        <v>24036</v>
      </c>
      <c r="T1271" s="8">
        <f>_xlfn.XLOOKUP($A1271,Cleaned_Hospital_Details!$A:$A,Cleaned_Hospital_Details!H:H)</f>
        <v>57</v>
      </c>
      <c r="U1271" s="8" t="str">
        <f>_xlfn.XLOOKUP($A1271,Cleaned_Hospital_Details!$A:$A,Cleaned_Hospital_Details!I:I)</f>
        <v>Old</v>
      </c>
      <c r="V1271" t="str">
        <f t="shared" si="19"/>
        <v>Jennifer Evans</v>
      </c>
    </row>
    <row r="1272" spans="1:22" ht="15.6" x14ac:dyDescent="0.3">
      <c r="A1272" s="10" t="s">
        <v>1308</v>
      </c>
      <c r="B1272" s="8" t="str">
        <f>VLOOKUP(A1272,Cleaned_Customer_Names!A1271:D3606,2,0)</f>
        <v>Mr.</v>
      </c>
      <c r="C1272" s="8" t="str">
        <f>VLOOKUP(A1272,Cleaned_Customer_Names!A1271:D3606,3,0)</f>
        <v>Michael</v>
      </c>
      <c r="D1272" s="8" t="str">
        <f>VLOOKUP($A1272,Cleaned_Customer_Names!$A1271:$D3606,4,0)</f>
        <v>Anderson</v>
      </c>
      <c r="E1272" s="22">
        <f>VLOOKUP($A1272,Cleaned_Medical_Exam!$A1271:$J3606,2,0)</f>
        <v>19.190000000000001</v>
      </c>
      <c r="F1272" s="24">
        <f>VLOOKUP($A1272,Cleaned_Medical_Exam!$A1271:$J3606,3,0)</f>
        <v>7.71</v>
      </c>
      <c r="G1272" s="20" t="str">
        <f>VLOOKUP($A1272,Cleaned_Medical_Exam!$A1271:$J3606,4,0)</f>
        <v>Yes</v>
      </c>
      <c r="H1272" s="20" t="str">
        <f>VLOOKUP($A1272,Cleaned_Medical_Exam!$A1271:$J3606,5,0)</f>
        <v>No</v>
      </c>
      <c r="I1272" s="20" t="str">
        <f>VLOOKUP($A1272,Cleaned_Medical_Exam!$A1271:$J3606,6,0)</f>
        <v>No</v>
      </c>
      <c r="J1272" s="48">
        <f>VLOOKUP($A1272,Cleaned_Medical_Exam!$A1271:$J3606,7,0)</f>
        <v>1</v>
      </c>
      <c r="K1272" s="8" t="str">
        <f>VLOOKUP($A1272,Cleaned_Medical_Exam!$A1271:$J3606,8,0)</f>
        <v>No</v>
      </c>
      <c r="L1272" s="20" t="str">
        <f>VLOOKUP($A1272,Cleaned_Medical_Exam!$A1271:$J3606,9,0)</f>
        <v>Healthy Weight</v>
      </c>
      <c r="M1272" s="20" t="str">
        <f>VLOOKUP($A1272,Cleaned_Medical_Exam!$A1271:$J3606,10,0)</f>
        <v>Diabetes</v>
      </c>
      <c r="N1272" s="48">
        <f>_xlfn.XLOOKUP(A1272,Cleaned_Hospital_Details!A:A,Cleaned_Hospital_Details!B:B)</f>
        <v>1</v>
      </c>
      <c r="O1272" s="49">
        <f>_xlfn.XLOOKUP($A1272,Cleaned_Hospital_Details!$A:$A,Cleaned_Hospital_Details!C:C)</f>
        <v>8627.5400000000009</v>
      </c>
      <c r="P1272" s="8" t="str">
        <f>_xlfn.XLOOKUP($A1272,Cleaned_Hospital_Details!$A:$A,Cleaned_Hospital_Details!D:D)</f>
        <v>Tier - 2</v>
      </c>
      <c r="Q1272" s="8" t="str">
        <f>_xlfn.XLOOKUP($A1272,Cleaned_Hospital_Details!$A:$A,Cleaned_Hospital_Details!E:E)</f>
        <v>Tier - 2</v>
      </c>
      <c r="R1272" s="8" t="str">
        <f>_xlfn.XLOOKUP($A1272,Cleaned_Hospital_Details!$A:$A,Cleaned_Hospital_Details!F:F)</f>
        <v>R1017</v>
      </c>
      <c r="S1272" s="15">
        <f>_xlfn.XLOOKUP($A1272,Cleaned_Hospital_Details!$A:$A,Cleaned_Hospital_Details!G:G)</f>
        <v>27609</v>
      </c>
      <c r="T1272" s="8">
        <f>_xlfn.XLOOKUP($A1272,Cleaned_Hospital_Details!$A:$A,Cleaned_Hospital_Details!H:H)</f>
        <v>47</v>
      </c>
      <c r="U1272" s="8" t="str">
        <f>_xlfn.XLOOKUP($A1272,Cleaned_Hospital_Details!$A:$A,Cleaned_Hospital_Details!I:I)</f>
        <v>Adult</v>
      </c>
      <c r="V1272" t="str">
        <f t="shared" si="19"/>
        <v>Michael Anderson</v>
      </c>
    </row>
    <row r="1273" spans="1:22" ht="15.6" x14ac:dyDescent="0.3">
      <c r="A1273" s="10" t="s">
        <v>1309</v>
      </c>
      <c r="B1273" s="8" t="str">
        <f>VLOOKUP(A1273,Cleaned_Customer_Names!A1272:D3607,2,0)</f>
        <v>Mr.</v>
      </c>
      <c r="C1273" s="8" t="str">
        <f>VLOOKUP(A1273,Cleaned_Customer_Names!A1272:D3607,3,0)</f>
        <v>Eddie</v>
      </c>
      <c r="D1273" s="8" t="str">
        <f>VLOOKUP($A1273,Cleaned_Customer_Names!$A1272:$D3607,4,0)</f>
        <v>Walters</v>
      </c>
      <c r="E1273" s="22">
        <f>VLOOKUP($A1273,Cleaned_Medical_Exam!$A1272:$J3607,2,0)</f>
        <v>27.5</v>
      </c>
      <c r="F1273" s="24">
        <f>VLOOKUP($A1273,Cleaned_Medical_Exam!$A1272:$J3607,3,0)</f>
        <v>6.03</v>
      </c>
      <c r="G1273" s="20" t="str">
        <f>VLOOKUP($A1273,Cleaned_Medical_Exam!$A1272:$J3607,4,0)</f>
        <v>No</v>
      </c>
      <c r="H1273" s="20" t="str">
        <f>VLOOKUP($A1273,Cleaned_Medical_Exam!$A1272:$J3607,5,0)</f>
        <v>No</v>
      </c>
      <c r="I1273" s="20" t="str">
        <f>VLOOKUP($A1273,Cleaned_Medical_Exam!$A1272:$J3607,6,0)</f>
        <v>No</v>
      </c>
      <c r="J1273" s="48">
        <f>VLOOKUP($A1273,Cleaned_Medical_Exam!$A1272:$J3607,7,0)</f>
        <v>0</v>
      </c>
      <c r="K1273" s="8" t="str">
        <f>VLOOKUP($A1273,Cleaned_Medical_Exam!$A1272:$J3607,8,0)</f>
        <v>No</v>
      </c>
      <c r="L1273" s="20" t="str">
        <f>VLOOKUP($A1273,Cleaned_Medical_Exam!$A1272:$J3607,9,0)</f>
        <v>Overweight</v>
      </c>
      <c r="M1273" s="20" t="str">
        <f>VLOOKUP($A1273,Cleaned_Medical_Exam!$A1272:$J3607,10,0)</f>
        <v>Prediabetes</v>
      </c>
      <c r="N1273" s="48">
        <f>_xlfn.XLOOKUP(A1273,Cleaned_Hospital_Details!A:A,Cleaned_Hospital_Details!B:B)</f>
        <v>3</v>
      </c>
      <c r="O1273" s="49">
        <f>_xlfn.XLOOKUP($A1273,Cleaned_Hospital_Details!$A:$A,Cleaned_Hospital_Details!C:C)</f>
        <v>8615.2999999999993</v>
      </c>
      <c r="P1273" s="8" t="str">
        <f>_xlfn.XLOOKUP($A1273,Cleaned_Hospital_Details!$A:$A,Cleaned_Hospital_Details!D:D)</f>
        <v>Tier - 2</v>
      </c>
      <c r="Q1273" s="8" t="str">
        <f>_xlfn.XLOOKUP($A1273,Cleaned_Hospital_Details!$A:$A,Cleaned_Hospital_Details!E:E)</f>
        <v>Tier - 3</v>
      </c>
      <c r="R1273" s="8" t="str">
        <f>_xlfn.XLOOKUP($A1273,Cleaned_Hospital_Details!$A:$A,Cleaned_Hospital_Details!F:F)</f>
        <v>R1011</v>
      </c>
      <c r="S1273" s="15">
        <f>_xlfn.XLOOKUP($A1273,Cleaned_Hospital_Details!$A:$A,Cleaned_Hospital_Details!G:G)</f>
        <v>28370</v>
      </c>
      <c r="T1273" s="8">
        <f>_xlfn.XLOOKUP($A1273,Cleaned_Hospital_Details!$A:$A,Cleaned_Hospital_Details!H:H)</f>
        <v>45</v>
      </c>
      <c r="U1273" s="8" t="str">
        <f>_xlfn.XLOOKUP($A1273,Cleaned_Hospital_Details!$A:$A,Cleaned_Hospital_Details!I:I)</f>
        <v>Adult</v>
      </c>
      <c r="V1273" t="str">
        <f t="shared" si="19"/>
        <v>Eddie Walters</v>
      </c>
    </row>
    <row r="1274" spans="1:22" ht="15.6" x14ac:dyDescent="0.3">
      <c r="A1274" s="10" t="s">
        <v>1310</v>
      </c>
      <c r="B1274" s="8" t="str">
        <f>VLOOKUP(A1274,Cleaned_Customer_Names!A1273:D3608,2,0)</f>
        <v>Mr.</v>
      </c>
      <c r="C1274" s="8" t="str">
        <f>VLOOKUP(A1274,Cleaned_Customer_Names!A1273:D3608,3,0)</f>
        <v>Maxime</v>
      </c>
      <c r="D1274" s="8" t="str">
        <f>VLOOKUP($A1274,Cleaned_Customer_Names!$A1273:$D3608,4,0)</f>
        <v>Leboeuf</v>
      </c>
      <c r="E1274" s="22">
        <f>VLOOKUP($A1274,Cleaned_Medical_Exam!$A1273:$J3608,2,0)</f>
        <v>27.36</v>
      </c>
      <c r="F1274" s="24">
        <f>VLOOKUP($A1274,Cleaned_Medical_Exam!$A1273:$J3608,3,0)</f>
        <v>5.96</v>
      </c>
      <c r="G1274" s="20" t="str">
        <f>VLOOKUP($A1274,Cleaned_Medical_Exam!$A1273:$J3608,4,0)</f>
        <v>No</v>
      </c>
      <c r="H1274" s="20" t="str">
        <f>VLOOKUP($A1274,Cleaned_Medical_Exam!$A1273:$J3608,5,0)</f>
        <v>No</v>
      </c>
      <c r="I1274" s="20" t="str">
        <f>VLOOKUP($A1274,Cleaned_Medical_Exam!$A1273:$J3608,6,0)</f>
        <v>Yes</v>
      </c>
      <c r="J1274" s="48">
        <f>VLOOKUP($A1274,Cleaned_Medical_Exam!$A1273:$J3608,7,0)</f>
        <v>1</v>
      </c>
      <c r="K1274" s="8" t="str">
        <f>VLOOKUP($A1274,Cleaned_Medical_Exam!$A1273:$J3608,8,0)</f>
        <v>No</v>
      </c>
      <c r="L1274" s="20" t="str">
        <f>VLOOKUP($A1274,Cleaned_Medical_Exam!$A1273:$J3608,9,0)</f>
        <v>Overweight</v>
      </c>
      <c r="M1274" s="20" t="str">
        <f>VLOOKUP($A1274,Cleaned_Medical_Exam!$A1273:$J3608,10,0)</f>
        <v>Prediabetes</v>
      </c>
      <c r="N1274" s="48">
        <f>_xlfn.XLOOKUP(A1274,Cleaned_Hospital_Details!A:A,Cleaned_Hospital_Details!B:B)</f>
        <v>3</v>
      </c>
      <c r="O1274" s="49">
        <f>_xlfn.XLOOKUP($A1274,Cleaned_Hospital_Details!$A:$A,Cleaned_Hospital_Details!C:C)</f>
        <v>8606.2199999999993</v>
      </c>
      <c r="P1274" s="8" t="str">
        <f>_xlfn.XLOOKUP($A1274,Cleaned_Hospital_Details!$A:$A,Cleaned_Hospital_Details!D:D)</f>
        <v>Tier - 1</v>
      </c>
      <c r="Q1274" s="8" t="str">
        <f>_xlfn.XLOOKUP($A1274,Cleaned_Hospital_Details!$A:$A,Cleaned_Hospital_Details!E:E)</f>
        <v>Tier - 2</v>
      </c>
      <c r="R1274" s="8" t="str">
        <f>_xlfn.XLOOKUP($A1274,Cleaned_Hospital_Details!$A:$A,Cleaned_Hospital_Details!F:F)</f>
        <v>R1014</v>
      </c>
      <c r="S1274" s="15">
        <f>_xlfn.XLOOKUP($A1274,Cleaned_Hospital_Details!$A:$A,Cleaned_Hospital_Details!G:G)</f>
        <v>29053</v>
      </c>
      <c r="T1274" s="8">
        <f>_xlfn.XLOOKUP($A1274,Cleaned_Hospital_Details!$A:$A,Cleaned_Hospital_Details!H:H)</f>
        <v>43</v>
      </c>
      <c r="U1274" s="8" t="str">
        <f>_xlfn.XLOOKUP($A1274,Cleaned_Hospital_Details!$A:$A,Cleaned_Hospital_Details!I:I)</f>
        <v>Adult</v>
      </c>
      <c r="V1274" t="str">
        <f t="shared" si="19"/>
        <v>Maxime Leboeuf</v>
      </c>
    </row>
    <row r="1275" spans="1:22" ht="15.6" x14ac:dyDescent="0.3">
      <c r="A1275" s="10" t="s">
        <v>1311</v>
      </c>
      <c r="B1275" s="8" t="str">
        <f>VLOOKUP(A1275,Cleaned_Customer_Names!A1274:D3609,2,0)</f>
        <v>Mr.</v>
      </c>
      <c r="C1275" s="8" t="str">
        <f>VLOOKUP(A1275,Cleaned_Customer_Names!A1274:D3609,3,0)</f>
        <v>Mark</v>
      </c>
      <c r="D1275" s="8" t="str">
        <f>VLOOKUP($A1275,Cleaned_Customer_Names!$A1274:$D3609,4,0)</f>
        <v>Scheibel</v>
      </c>
      <c r="E1275" s="22">
        <f>VLOOKUP($A1275,Cleaned_Medical_Exam!$A1274:$J3609,2,0)</f>
        <v>20.350000000000001</v>
      </c>
      <c r="F1275" s="24">
        <f>VLOOKUP($A1275,Cleaned_Medical_Exam!$A1274:$J3609,3,0)</f>
        <v>4.16</v>
      </c>
      <c r="G1275" s="20" t="str">
        <f>VLOOKUP($A1275,Cleaned_Medical_Exam!$A1274:$J3609,4,0)</f>
        <v>No</v>
      </c>
      <c r="H1275" s="20" t="str">
        <f>VLOOKUP($A1275,Cleaned_Medical_Exam!$A1274:$J3609,5,0)</f>
        <v>No</v>
      </c>
      <c r="I1275" s="20" t="str">
        <f>VLOOKUP($A1275,Cleaned_Medical_Exam!$A1274:$J3609,6,0)</f>
        <v>No</v>
      </c>
      <c r="J1275" s="48">
        <f>VLOOKUP($A1275,Cleaned_Medical_Exam!$A1274:$J3609,7,0)</f>
        <v>0</v>
      </c>
      <c r="K1275" s="8" t="str">
        <f>VLOOKUP($A1275,Cleaned_Medical_Exam!$A1274:$J3609,8,0)</f>
        <v>No</v>
      </c>
      <c r="L1275" s="20" t="str">
        <f>VLOOKUP($A1275,Cleaned_Medical_Exam!$A1274:$J3609,9,0)</f>
        <v>Healthy Weight</v>
      </c>
      <c r="M1275" s="20" t="str">
        <f>VLOOKUP($A1275,Cleaned_Medical_Exam!$A1274:$J3609,10,0)</f>
        <v>Normal</v>
      </c>
      <c r="N1275" s="48">
        <f>_xlfn.XLOOKUP(A1275,Cleaned_Hospital_Details!A:A,Cleaned_Hospital_Details!B:B)</f>
        <v>3</v>
      </c>
      <c r="O1275" s="49">
        <f>_xlfn.XLOOKUP($A1275,Cleaned_Hospital_Details!$A:$A,Cleaned_Hospital_Details!C:C)</f>
        <v>8605.36</v>
      </c>
      <c r="P1275" s="8" t="str">
        <f>_xlfn.XLOOKUP($A1275,Cleaned_Hospital_Details!$A:$A,Cleaned_Hospital_Details!D:D)</f>
        <v>Tier - 2</v>
      </c>
      <c r="Q1275" s="8" t="str">
        <f>_xlfn.XLOOKUP($A1275,Cleaned_Hospital_Details!$A:$A,Cleaned_Hospital_Details!E:E)</f>
        <v>Tier - 2</v>
      </c>
      <c r="R1275" s="8" t="str">
        <f>_xlfn.XLOOKUP($A1275,Cleaned_Hospital_Details!$A:$A,Cleaned_Hospital_Details!F:F)</f>
        <v>R1013</v>
      </c>
      <c r="S1275" s="15">
        <f>_xlfn.XLOOKUP($A1275,Cleaned_Hospital_Details!$A:$A,Cleaned_Hospital_Details!G:G)</f>
        <v>28413</v>
      </c>
      <c r="T1275" s="8">
        <f>_xlfn.XLOOKUP($A1275,Cleaned_Hospital_Details!$A:$A,Cleaned_Hospital_Details!H:H)</f>
        <v>45</v>
      </c>
      <c r="U1275" s="8" t="str">
        <f>_xlfn.XLOOKUP($A1275,Cleaned_Hospital_Details!$A:$A,Cleaned_Hospital_Details!I:I)</f>
        <v>Adult</v>
      </c>
      <c r="V1275" t="str">
        <f t="shared" si="19"/>
        <v>Mark Scheibel</v>
      </c>
    </row>
    <row r="1276" spans="1:22" ht="15.6" x14ac:dyDescent="0.3">
      <c r="A1276" s="10" t="s">
        <v>1312</v>
      </c>
      <c r="B1276" s="8" t="str">
        <f>VLOOKUP(A1276,Cleaned_Customer_Names!A1275:D3610,2,0)</f>
        <v>Mr.</v>
      </c>
      <c r="C1276" s="8" t="str">
        <f>VLOOKUP(A1276,Cleaned_Customer_Names!A1275:D3610,3,0)</f>
        <v>Adam</v>
      </c>
      <c r="D1276" s="8" t="str">
        <f>VLOOKUP($A1276,Cleaned_Customer_Names!$A1275:$D3610,4,0)</f>
        <v>Ritter</v>
      </c>
      <c r="E1276" s="22">
        <f>VLOOKUP($A1276,Cleaned_Medical_Exam!$A1275:$J3610,2,0)</f>
        <v>24.035</v>
      </c>
      <c r="F1276" s="24">
        <f>VLOOKUP($A1276,Cleaned_Medical_Exam!$A1275:$J3610,3,0)</f>
        <v>6.11</v>
      </c>
      <c r="G1276" s="20" t="str">
        <f>VLOOKUP($A1276,Cleaned_Medical_Exam!$A1275:$J3610,4,0)</f>
        <v>No</v>
      </c>
      <c r="H1276" s="20" t="str">
        <f>VLOOKUP($A1276,Cleaned_Medical_Exam!$A1275:$J3610,5,0)</f>
        <v>No</v>
      </c>
      <c r="I1276" s="20" t="str">
        <f>VLOOKUP($A1276,Cleaned_Medical_Exam!$A1275:$J3610,6,0)</f>
        <v>No</v>
      </c>
      <c r="J1276" s="48">
        <f>VLOOKUP($A1276,Cleaned_Medical_Exam!$A1275:$J3610,7,0)</f>
        <v>0</v>
      </c>
      <c r="K1276" s="8" t="str">
        <f>VLOOKUP($A1276,Cleaned_Medical_Exam!$A1275:$J3610,8,0)</f>
        <v>No</v>
      </c>
      <c r="L1276" s="20" t="str">
        <f>VLOOKUP($A1276,Cleaned_Medical_Exam!$A1275:$J3610,9,0)</f>
        <v>Healthy Weight</v>
      </c>
      <c r="M1276" s="20" t="str">
        <f>VLOOKUP($A1276,Cleaned_Medical_Exam!$A1275:$J3610,10,0)</f>
        <v>Prediabetes</v>
      </c>
      <c r="N1276" s="48">
        <f>_xlfn.XLOOKUP(A1276,Cleaned_Hospital_Details!A:A,Cleaned_Hospital_Details!B:B)</f>
        <v>2</v>
      </c>
      <c r="O1276" s="49">
        <f>_xlfn.XLOOKUP($A1276,Cleaned_Hospital_Details!$A:$A,Cleaned_Hospital_Details!C:C)</f>
        <v>8604.48</v>
      </c>
      <c r="P1276" s="8" t="str">
        <f>_xlfn.XLOOKUP($A1276,Cleaned_Hospital_Details!$A:$A,Cleaned_Hospital_Details!D:D)</f>
        <v>Tier - 3</v>
      </c>
      <c r="Q1276" s="8" t="str">
        <f>_xlfn.XLOOKUP($A1276,Cleaned_Hospital_Details!$A:$A,Cleaned_Hospital_Details!E:E)</f>
        <v>Tier - 2</v>
      </c>
      <c r="R1276" s="8" t="str">
        <f>_xlfn.XLOOKUP($A1276,Cleaned_Hospital_Details!$A:$A,Cleaned_Hospital_Details!F:F)</f>
        <v>R1016</v>
      </c>
      <c r="S1276" s="15">
        <f>_xlfn.XLOOKUP($A1276,Cleaned_Hospital_Details!$A:$A,Cleaned_Hospital_Details!G:G)</f>
        <v>28441</v>
      </c>
      <c r="T1276" s="8">
        <f>_xlfn.XLOOKUP($A1276,Cleaned_Hospital_Details!$A:$A,Cleaned_Hospital_Details!H:H)</f>
        <v>45</v>
      </c>
      <c r="U1276" s="8" t="str">
        <f>_xlfn.XLOOKUP($A1276,Cleaned_Hospital_Details!$A:$A,Cleaned_Hospital_Details!I:I)</f>
        <v>Adult</v>
      </c>
      <c r="V1276" t="str">
        <f t="shared" si="19"/>
        <v>Adam Ritter</v>
      </c>
    </row>
    <row r="1277" spans="1:22" ht="15.6" x14ac:dyDescent="0.3">
      <c r="A1277" s="10" t="s">
        <v>1313</v>
      </c>
      <c r="B1277" s="8" t="str">
        <f>VLOOKUP(A1277,Cleaned_Customer_Names!A1276:D3611,2,0)</f>
        <v>Mr.</v>
      </c>
      <c r="C1277" s="8" t="str">
        <f>VLOOKUP(A1277,Cleaned_Customer_Names!A1276:D3611,3,0)</f>
        <v>Justin</v>
      </c>
      <c r="D1277" s="8" t="str">
        <f>VLOOKUP($A1277,Cleaned_Customer_Names!$A1276:$D3611,4,0)</f>
        <v>Deeg</v>
      </c>
      <c r="E1277" s="22">
        <f>VLOOKUP($A1277,Cleaned_Medical_Exam!$A1276:$J3611,2,0)</f>
        <v>23.56</v>
      </c>
      <c r="F1277" s="24">
        <f>VLOOKUP($A1277,Cleaned_Medical_Exam!$A1276:$J3611,3,0)</f>
        <v>5.97</v>
      </c>
      <c r="G1277" s="20" t="str">
        <f>VLOOKUP($A1277,Cleaned_Medical_Exam!$A1276:$J3611,4,0)</f>
        <v>No</v>
      </c>
      <c r="H1277" s="20" t="str">
        <f>VLOOKUP($A1277,Cleaned_Medical_Exam!$A1276:$J3611,5,0)</f>
        <v>No</v>
      </c>
      <c r="I1277" s="20" t="str">
        <f>VLOOKUP($A1277,Cleaned_Medical_Exam!$A1276:$J3611,6,0)</f>
        <v>No</v>
      </c>
      <c r="J1277" s="48">
        <f>VLOOKUP($A1277,Cleaned_Medical_Exam!$A1276:$J3611,7,0)</f>
        <v>0</v>
      </c>
      <c r="K1277" s="8" t="str">
        <f>VLOOKUP($A1277,Cleaned_Medical_Exam!$A1276:$J3611,8,0)</f>
        <v>No</v>
      </c>
      <c r="L1277" s="20" t="str">
        <f>VLOOKUP($A1277,Cleaned_Medical_Exam!$A1276:$J3611,9,0)</f>
        <v>Healthy Weight</v>
      </c>
      <c r="M1277" s="20" t="str">
        <f>VLOOKUP($A1277,Cleaned_Medical_Exam!$A1276:$J3611,10,0)</f>
        <v>Prediabetes</v>
      </c>
      <c r="N1277" s="48">
        <f>_xlfn.XLOOKUP(A1277,Cleaned_Hospital_Details!A:A,Cleaned_Hospital_Details!B:B)</f>
        <v>2</v>
      </c>
      <c r="O1277" s="49">
        <f>_xlfn.XLOOKUP($A1277,Cleaned_Hospital_Details!$A:$A,Cleaned_Hospital_Details!C:C)</f>
        <v>8603.82</v>
      </c>
      <c r="P1277" s="8" t="str">
        <f>_xlfn.XLOOKUP($A1277,Cleaned_Hospital_Details!$A:$A,Cleaned_Hospital_Details!D:D)</f>
        <v>Tier - 2</v>
      </c>
      <c r="Q1277" s="8" t="str">
        <f>_xlfn.XLOOKUP($A1277,Cleaned_Hospital_Details!$A:$A,Cleaned_Hospital_Details!E:E)</f>
        <v>Tier - 1</v>
      </c>
      <c r="R1277" s="8" t="str">
        <f>_xlfn.XLOOKUP($A1277,Cleaned_Hospital_Details!$A:$A,Cleaned_Hospital_Details!F:F)</f>
        <v>R1019</v>
      </c>
      <c r="S1277" s="15">
        <f>_xlfn.XLOOKUP($A1277,Cleaned_Hospital_Details!$A:$A,Cleaned_Hospital_Details!G:G)</f>
        <v>28392</v>
      </c>
      <c r="T1277" s="8">
        <f>_xlfn.XLOOKUP($A1277,Cleaned_Hospital_Details!$A:$A,Cleaned_Hospital_Details!H:H)</f>
        <v>45</v>
      </c>
      <c r="U1277" s="8" t="str">
        <f>_xlfn.XLOOKUP($A1277,Cleaned_Hospital_Details!$A:$A,Cleaned_Hospital_Details!I:I)</f>
        <v>Adult</v>
      </c>
      <c r="V1277" t="str">
        <f t="shared" si="19"/>
        <v>Justin Deeg</v>
      </c>
    </row>
    <row r="1278" spans="1:22" ht="15.6" x14ac:dyDescent="0.3">
      <c r="A1278" s="10" t="s">
        <v>1314</v>
      </c>
      <c r="B1278" s="8" t="str">
        <f>VLOOKUP(A1278,Cleaned_Customer_Names!A1277:D3612,2,0)</f>
        <v>Ms.</v>
      </c>
      <c r="C1278" s="8" t="str">
        <f>VLOOKUP(A1278,Cleaned_Customer_Names!A1277:D3612,3,0)</f>
        <v>Svetlana</v>
      </c>
      <c r="D1278" s="8" t="str">
        <f>VLOOKUP($A1278,Cleaned_Customer_Names!$A1277:$D3612,4,0)</f>
        <v>Pretot</v>
      </c>
      <c r="E1278" s="22">
        <f>VLOOKUP($A1278,Cleaned_Medical_Exam!$A1277:$J3612,2,0)</f>
        <v>27.17</v>
      </c>
      <c r="F1278" s="24">
        <f>VLOOKUP($A1278,Cleaned_Medical_Exam!$A1277:$J3612,3,0)</f>
        <v>10.81</v>
      </c>
      <c r="G1278" s="20" t="str">
        <f>VLOOKUP($A1278,Cleaned_Medical_Exam!$A1277:$J3612,4,0)</f>
        <v>No</v>
      </c>
      <c r="H1278" s="20" t="str">
        <f>VLOOKUP($A1278,Cleaned_Medical_Exam!$A1277:$J3612,5,0)</f>
        <v>No</v>
      </c>
      <c r="I1278" s="20" t="str">
        <f>VLOOKUP($A1278,Cleaned_Medical_Exam!$A1277:$J3612,6,0)</f>
        <v>No</v>
      </c>
      <c r="J1278" s="48">
        <f>VLOOKUP($A1278,Cleaned_Medical_Exam!$A1277:$J3612,7,0)</f>
        <v>2</v>
      </c>
      <c r="K1278" s="8" t="str">
        <f>VLOOKUP($A1278,Cleaned_Medical_Exam!$A1277:$J3612,8,0)</f>
        <v>No</v>
      </c>
      <c r="L1278" s="20" t="str">
        <f>VLOOKUP($A1278,Cleaned_Medical_Exam!$A1277:$J3612,9,0)</f>
        <v>Overweight</v>
      </c>
      <c r="M1278" s="20" t="str">
        <f>VLOOKUP($A1278,Cleaned_Medical_Exam!$A1277:$J3612,10,0)</f>
        <v>Diabetes</v>
      </c>
      <c r="N1278" s="48">
        <f>_xlfn.XLOOKUP(A1278,Cleaned_Hospital_Details!A:A,Cleaned_Hospital_Details!B:B)</f>
        <v>0</v>
      </c>
      <c r="O1278" s="49">
        <f>_xlfn.XLOOKUP($A1278,Cleaned_Hospital_Details!$A:$A,Cleaned_Hospital_Details!C:C)</f>
        <v>8601.33</v>
      </c>
      <c r="P1278" s="8" t="str">
        <f>_xlfn.XLOOKUP($A1278,Cleaned_Hospital_Details!$A:$A,Cleaned_Hospital_Details!D:D)</f>
        <v>Tier - 2</v>
      </c>
      <c r="Q1278" s="8" t="str">
        <f>_xlfn.XLOOKUP($A1278,Cleaned_Hospital_Details!$A:$A,Cleaned_Hospital_Details!E:E)</f>
        <v>Tier - 1</v>
      </c>
      <c r="R1278" s="8" t="str">
        <f>_xlfn.XLOOKUP($A1278,Cleaned_Hospital_Details!$A:$A,Cleaned_Hospital_Details!F:F)</f>
        <v>R1013</v>
      </c>
      <c r="S1278" s="15">
        <f>_xlfn.XLOOKUP($A1278,Cleaned_Hospital_Details!$A:$A,Cleaned_Hospital_Details!G:G)</f>
        <v>26856</v>
      </c>
      <c r="T1278" s="8">
        <f>_xlfn.XLOOKUP($A1278,Cleaned_Hospital_Details!$A:$A,Cleaned_Hospital_Details!H:H)</f>
        <v>49</v>
      </c>
      <c r="U1278" s="8" t="str">
        <f>_xlfn.XLOOKUP($A1278,Cleaned_Hospital_Details!$A:$A,Cleaned_Hospital_Details!I:I)</f>
        <v>Adult</v>
      </c>
      <c r="V1278" t="str">
        <f t="shared" si="19"/>
        <v>Svetlana Pretot</v>
      </c>
    </row>
    <row r="1279" spans="1:22" ht="15.6" x14ac:dyDescent="0.3">
      <c r="A1279" s="10" t="s">
        <v>1315</v>
      </c>
      <c r="B1279" s="8" t="str">
        <f>VLOOKUP(A1279,Cleaned_Customer_Names!A1278:D3613,2,0)</f>
        <v>Ms.</v>
      </c>
      <c r="C1279" s="8" t="str">
        <f>VLOOKUP(A1279,Cleaned_Customer_Names!A1278:D3613,3,0)</f>
        <v>Jana</v>
      </c>
      <c r="D1279" s="8" t="str">
        <f>VLOOKUP($A1279,Cleaned_Customer_Names!$A1278:$D3613,4,0)</f>
        <v>Willsey</v>
      </c>
      <c r="E1279" s="22">
        <f>VLOOKUP($A1279,Cleaned_Medical_Exam!$A1278:$J3613,2,0)</f>
        <v>34.32</v>
      </c>
      <c r="F1279" s="24">
        <f>VLOOKUP($A1279,Cleaned_Medical_Exam!$A1278:$J3613,3,0)</f>
        <v>5.7</v>
      </c>
      <c r="G1279" s="20" t="str">
        <f>VLOOKUP($A1279,Cleaned_Medical_Exam!$A1278:$J3613,4,0)</f>
        <v>Yes</v>
      </c>
      <c r="H1279" s="20" t="str">
        <f>VLOOKUP($A1279,Cleaned_Medical_Exam!$A1278:$J3613,5,0)</f>
        <v>No</v>
      </c>
      <c r="I1279" s="20" t="str">
        <f>VLOOKUP($A1279,Cleaned_Medical_Exam!$A1278:$J3613,6,0)</f>
        <v>Yes</v>
      </c>
      <c r="J1279" s="48">
        <f>VLOOKUP($A1279,Cleaned_Medical_Exam!$A1278:$J3613,7,0)</f>
        <v>1</v>
      </c>
      <c r="K1279" s="8" t="str">
        <f>VLOOKUP($A1279,Cleaned_Medical_Exam!$A1278:$J3613,8,0)</f>
        <v>No</v>
      </c>
      <c r="L1279" s="20" t="str">
        <f>VLOOKUP($A1279,Cleaned_Medical_Exam!$A1278:$J3613,9,0)</f>
        <v>Obesity</v>
      </c>
      <c r="M1279" s="20" t="str">
        <f>VLOOKUP($A1279,Cleaned_Medical_Exam!$A1278:$J3613,10,0)</f>
        <v>Prediabetes</v>
      </c>
      <c r="N1279" s="48">
        <f>_xlfn.XLOOKUP(A1279,Cleaned_Hospital_Details!A:A,Cleaned_Hospital_Details!B:B)</f>
        <v>5</v>
      </c>
      <c r="O1279" s="49">
        <f>_xlfn.XLOOKUP($A1279,Cleaned_Hospital_Details!$A:$A,Cleaned_Hospital_Details!C:C)</f>
        <v>8596.83</v>
      </c>
      <c r="P1279" s="8" t="str">
        <f>_xlfn.XLOOKUP($A1279,Cleaned_Hospital_Details!$A:$A,Cleaned_Hospital_Details!D:D)</f>
        <v>Tier - 2</v>
      </c>
      <c r="Q1279" s="8" t="str">
        <f>_xlfn.XLOOKUP($A1279,Cleaned_Hospital_Details!$A:$A,Cleaned_Hospital_Details!E:E)</f>
        <v>Tier - 3</v>
      </c>
      <c r="R1279" s="8" t="str">
        <f>_xlfn.XLOOKUP($A1279,Cleaned_Hospital_Details!$A:$A,Cleaned_Hospital_Details!F:F)</f>
        <v>R1013</v>
      </c>
      <c r="S1279" s="15">
        <f>_xlfn.XLOOKUP($A1279,Cleaned_Hospital_Details!$A:$A,Cleaned_Hospital_Details!G:G)</f>
        <v>30522</v>
      </c>
      <c r="T1279" s="8">
        <f>_xlfn.XLOOKUP($A1279,Cleaned_Hospital_Details!$A:$A,Cleaned_Hospital_Details!H:H)</f>
        <v>39</v>
      </c>
      <c r="U1279" s="8" t="str">
        <f>_xlfn.XLOOKUP($A1279,Cleaned_Hospital_Details!$A:$A,Cleaned_Hospital_Details!I:I)</f>
        <v>Adult</v>
      </c>
      <c r="V1279" t="str">
        <f t="shared" si="19"/>
        <v>Jana Willsey</v>
      </c>
    </row>
    <row r="1280" spans="1:22" ht="15.6" x14ac:dyDescent="0.3">
      <c r="A1280" s="10" t="s">
        <v>1316</v>
      </c>
      <c r="B1280" s="8" t="str">
        <f>VLOOKUP(A1280,Cleaned_Customer_Names!A1279:D3614,2,0)</f>
        <v>Ms.</v>
      </c>
      <c r="C1280" s="8" t="str">
        <f>VLOOKUP(A1280,Cleaned_Customer_Names!A1279:D3614,3,0)</f>
        <v>Laura</v>
      </c>
      <c r="D1280" s="8" t="str">
        <f>VLOOKUP($A1280,Cleaned_Customer_Names!$A1279:$D3614,4,0)</f>
        <v>Roach</v>
      </c>
      <c r="E1280" s="22">
        <f>VLOOKUP($A1280,Cleaned_Medical_Exam!$A1279:$J3614,2,0)</f>
        <v>23.87</v>
      </c>
      <c r="F1280" s="24">
        <f>VLOOKUP($A1280,Cleaned_Medical_Exam!$A1279:$J3614,3,0)</f>
        <v>4.7699999999999996</v>
      </c>
      <c r="G1280" s="20" t="str">
        <f>VLOOKUP($A1280,Cleaned_Medical_Exam!$A1279:$J3614,4,0)</f>
        <v>Yes</v>
      </c>
      <c r="H1280" s="20" t="str">
        <f>VLOOKUP($A1280,Cleaned_Medical_Exam!$A1279:$J3614,5,0)</f>
        <v>No</v>
      </c>
      <c r="I1280" s="20" t="str">
        <f>VLOOKUP($A1280,Cleaned_Medical_Exam!$A1279:$J3614,6,0)</f>
        <v>Yes</v>
      </c>
      <c r="J1280" s="48">
        <f>VLOOKUP($A1280,Cleaned_Medical_Exam!$A1279:$J3614,7,0)</f>
        <v>1</v>
      </c>
      <c r="K1280" s="8" t="str">
        <f>VLOOKUP($A1280,Cleaned_Medical_Exam!$A1279:$J3614,8,0)</f>
        <v>No</v>
      </c>
      <c r="L1280" s="20" t="str">
        <f>VLOOKUP($A1280,Cleaned_Medical_Exam!$A1279:$J3614,9,0)</f>
        <v>Healthy Weight</v>
      </c>
      <c r="M1280" s="20" t="str">
        <f>VLOOKUP($A1280,Cleaned_Medical_Exam!$A1279:$J3614,10,0)</f>
        <v>Normal</v>
      </c>
      <c r="N1280" s="48">
        <f>_xlfn.XLOOKUP(A1280,Cleaned_Hospital_Details!A:A,Cleaned_Hospital_Details!B:B)</f>
        <v>5</v>
      </c>
      <c r="O1280" s="49">
        <f>_xlfn.XLOOKUP($A1280,Cleaned_Hospital_Details!$A:$A,Cleaned_Hospital_Details!C:C)</f>
        <v>8582.2999999999993</v>
      </c>
      <c r="P1280" s="8" t="str">
        <f>_xlfn.XLOOKUP($A1280,Cleaned_Hospital_Details!$A:$A,Cleaned_Hospital_Details!D:D)</f>
        <v>Tier - 2</v>
      </c>
      <c r="Q1280" s="8" t="str">
        <f>_xlfn.XLOOKUP($A1280,Cleaned_Hospital_Details!$A:$A,Cleaned_Hospital_Details!E:E)</f>
        <v>Tier - 1</v>
      </c>
      <c r="R1280" s="8" t="str">
        <f>_xlfn.XLOOKUP($A1280,Cleaned_Hospital_Details!$A:$A,Cleaned_Hospital_Details!F:F)</f>
        <v>R1013</v>
      </c>
      <c r="S1280" s="15">
        <f>_xlfn.XLOOKUP($A1280,Cleaned_Hospital_Details!$A:$A,Cleaned_Hospital_Details!G:G)</f>
        <v>30680</v>
      </c>
      <c r="T1280" s="8">
        <f>_xlfn.XLOOKUP($A1280,Cleaned_Hospital_Details!$A:$A,Cleaned_Hospital_Details!H:H)</f>
        <v>39</v>
      </c>
      <c r="U1280" s="8" t="str">
        <f>_xlfn.XLOOKUP($A1280,Cleaned_Hospital_Details!$A:$A,Cleaned_Hospital_Details!I:I)</f>
        <v>Adult</v>
      </c>
      <c r="V1280" t="str">
        <f t="shared" si="19"/>
        <v>Laura Roach</v>
      </c>
    </row>
    <row r="1281" spans="1:22" ht="15.6" x14ac:dyDescent="0.3">
      <c r="A1281" s="10" t="s">
        <v>1317</v>
      </c>
      <c r="B1281" s="8" t="str">
        <f>VLOOKUP(A1281,Cleaned_Customer_Names!A1280:D3615,2,0)</f>
        <v>Mr.</v>
      </c>
      <c r="C1281" s="8" t="str">
        <f>VLOOKUP(A1281,Cleaned_Customer_Names!A1280:D3615,3,0)</f>
        <v>Torrey</v>
      </c>
      <c r="D1281" s="8" t="str">
        <f>VLOOKUP($A1281,Cleaned_Customer_Names!$A1280:$D3615,4,0)</f>
        <v>Jacobsen</v>
      </c>
      <c r="E1281" s="22">
        <f>VLOOKUP($A1281,Cleaned_Medical_Exam!$A1280:$J3615,2,0)</f>
        <v>30.15</v>
      </c>
      <c r="F1281" s="24">
        <f>VLOOKUP($A1281,Cleaned_Medical_Exam!$A1280:$J3615,3,0)</f>
        <v>4.25</v>
      </c>
      <c r="G1281" s="20" t="str">
        <f>VLOOKUP($A1281,Cleaned_Medical_Exam!$A1280:$J3615,4,0)</f>
        <v>No</v>
      </c>
      <c r="H1281" s="20" t="str">
        <f>VLOOKUP($A1281,Cleaned_Medical_Exam!$A1280:$J3615,5,0)</f>
        <v>No</v>
      </c>
      <c r="I1281" s="20" t="str">
        <f>VLOOKUP($A1281,Cleaned_Medical_Exam!$A1280:$J3615,6,0)</f>
        <v>No</v>
      </c>
      <c r="J1281" s="48">
        <f>VLOOKUP($A1281,Cleaned_Medical_Exam!$A1280:$J3615,7,0)</f>
        <v>1</v>
      </c>
      <c r="K1281" s="8" t="str">
        <f>VLOOKUP($A1281,Cleaned_Medical_Exam!$A1280:$J3615,8,0)</f>
        <v>No</v>
      </c>
      <c r="L1281" s="20" t="str">
        <f>VLOOKUP($A1281,Cleaned_Medical_Exam!$A1280:$J3615,9,0)</f>
        <v>Obesity</v>
      </c>
      <c r="M1281" s="20" t="str">
        <f>VLOOKUP($A1281,Cleaned_Medical_Exam!$A1280:$J3615,10,0)</f>
        <v>Normal</v>
      </c>
      <c r="N1281" s="48">
        <f>_xlfn.XLOOKUP(A1281,Cleaned_Hospital_Details!A:A,Cleaned_Hospital_Details!B:B)</f>
        <v>3</v>
      </c>
      <c r="O1281" s="49">
        <f>_xlfn.XLOOKUP($A1281,Cleaned_Hospital_Details!$A:$A,Cleaned_Hospital_Details!C:C)</f>
        <v>8573.2999999999993</v>
      </c>
      <c r="P1281" s="8" t="str">
        <f>_xlfn.XLOOKUP($A1281,Cleaned_Hospital_Details!$A:$A,Cleaned_Hospital_Details!D:D)</f>
        <v>Tier - 2</v>
      </c>
      <c r="Q1281" s="8" t="str">
        <f>_xlfn.XLOOKUP($A1281,Cleaned_Hospital_Details!$A:$A,Cleaned_Hospital_Details!E:E)</f>
        <v>Tier - 2</v>
      </c>
      <c r="R1281" s="8" t="str">
        <f>_xlfn.XLOOKUP($A1281,Cleaned_Hospital_Details!$A:$A,Cleaned_Hospital_Details!F:F)</f>
        <v>R1021</v>
      </c>
      <c r="S1281" s="15">
        <f>_xlfn.XLOOKUP($A1281,Cleaned_Hospital_Details!$A:$A,Cleaned_Hospital_Details!G:G)</f>
        <v>32092</v>
      </c>
      <c r="T1281" s="8">
        <f>_xlfn.XLOOKUP($A1281,Cleaned_Hospital_Details!$A:$A,Cleaned_Hospital_Details!H:H)</f>
        <v>35</v>
      </c>
      <c r="U1281" s="8" t="str">
        <f>_xlfn.XLOOKUP($A1281,Cleaned_Hospital_Details!$A:$A,Cleaned_Hospital_Details!I:I)</f>
        <v>Adult</v>
      </c>
      <c r="V1281" t="str">
        <f t="shared" si="19"/>
        <v>Torrey Jacobsen</v>
      </c>
    </row>
    <row r="1282" spans="1:22" ht="15.6" x14ac:dyDescent="0.3">
      <c r="A1282" s="10" t="s">
        <v>1318</v>
      </c>
      <c r="B1282" s="8" t="str">
        <f>VLOOKUP(A1282,Cleaned_Customer_Names!A1281:D3616,2,0)</f>
        <v>Mr.</v>
      </c>
      <c r="C1282" s="8" t="str">
        <f>VLOOKUP(A1282,Cleaned_Customer_Names!A1281:D3616,3,0)</f>
        <v>Paul</v>
      </c>
      <c r="D1282" s="8" t="str">
        <f>VLOOKUP($A1282,Cleaned_Customer_Names!$A1281:$D3616,4,0)</f>
        <v>O'Hora</v>
      </c>
      <c r="E1282" s="22">
        <f>VLOOKUP($A1282,Cleaned_Medical_Exam!$A1281:$J3616,2,0)</f>
        <v>26.36</v>
      </c>
      <c r="F1282" s="24">
        <f>VLOOKUP($A1282,Cleaned_Medical_Exam!$A1281:$J3616,3,0)</f>
        <v>5.52</v>
      </c>
      <c r="G1282" s="20" t="str">
        <f>VLOOKUP($A1282,Cleaned_Medical_Exam!$A1281:$J3616,4,0)</f>
        <v>No</v>
      </c>
      <c r="H1282" s="20" t="str">
        <f>VLOOKUP($A1282,Cleaned_Medical_Exam!$A1281:$J3616,5,0)</f>
        <v>No</v>
      </c>
      <c r="I1282" s="20" t="str">
        <f>VLOOKUP($A1282,Cleaned_Medical_Exam!$A1281:$J3616,6,0)</f>
        <v>No</v>
      </c>
      <c r="J1282" s="48">
        <f>VLOOKUP($A1282,Cleaned_Medical_Exam!$A1281:$J3616,7,0)</f>
        <v>0</v>
      </c>
      <c r="K1282" s="8" t="str">
        <f>VLOOKUP($A1282,Cleaned_Medical_Exam!$A1281:$J3616,8,0)</f>
        <v>No</v>
      </c>
      <c r="L1282" s="20" t="str">
        <f>VLOOKUP($A1282,Cleaned_Medical_Exam!$A1281:$J3616,9,0)</f>
        <v>Overweight</v>
      </c>
      <c r="M1282" s="20" t="str">
        <f>VLOOKUP($A1282,Cleaned_Medical_Exam!$A1281:$J3616,10,0)</f>
        <v>Normal</v>
      </c>
      <c r="N1282" s="48">
        <f>_xlfn.XLOOKUP(A1282,Cleaned_Hospital_Details!A:A,Cleaned_Hospital_Details!B:B)</f>
        <v>3</v>
      </c>
      <c r="O1282" s="49">
        <f>_xlfn.XLOOKUP($A1282,Cleaned_Hospital_Details!$A:$A,Cleaned_Hospital_Details!C:C)</f>
        <v>8572.0400000000009</v>
      </c>
      <c r="P1282" s="8" t="str">
        <f>_xlfn.XLOOKUP($A1282,Cleaned_Hospital_Details!$A:$A,Cleaned_Hospital_Details!D:D)</f>
        <v>Tier - 2</v>
      </c>
      <c r="Q1282" s="8" t="str">
        <f>_xlfn.XLOOKUP($A1282,Cleaned_Hospital_Details!$A:$A,Cleaned_Hospital_Details!E:E)</f>
        <v>Tier - 2</v>
      </c>
      <c r="R1282" s="8" t="str">
        <f>_xlfn.XLOOKUP($A1282,Cleaned_Hospital_Details!$A:$A,Cleaned_Hospital_Details!F:F)</f>
        <v>R1021</v>
      </c>
      <c r="S1282" s="15">
        <f>_xlfn.XLOOKUP($A1282,Cleaned_Hospital_Details!$A:$A,Cleaned_Hospital_Details!G:G)</f>
        <v>30291</v>
      </c>
      <c r="T1282" s="8">
        <f>_xlfn.XLOOKUP($A1282,Cleaned_Hospital_Details!$A:$A,Cleaned_Hospital_Details!H:H)</f>
        <v>40</v>
      </c>
      <c r="U1282" s="8" t="str">
        <f>_xlfn.XLOOKUP($A1282,Cleaned_Hospital_Details!$A:$A,Cleaned_Hospital_Details!I:I)</f>
        <v>Adult</v>
      </c>
      <c r="V1282" t="str">
        <f t="shared" si="19"/>
        <v>Paul O'Hora</v>
      </c>
    </row>
    <row r="1283" spans="1:22" ht="15.6" x14ac:dyDescent="0.3">
      <c r="A1283" s="10" t="s">
        <v>1319</v>
      </c>
      <c r="B1283" s="8" t="str">
        <f>VLOOKUP(A1283,Cleaned_Customer_Names!A1282:D3617,2,0)</f>
        <v>Ms.</v>
      </c>
      <c r="C1283" s="8" t="str">
        <f>VLOOKUP(A1283,Cleaned_Customer_Names!A1282:D3617,3,0)</f>
        <v>Jennifer</v>
      </c>
      <c r="D1283" s="8" t="str">
        <f>VLOOKUP($A1283,Cleaned_Customer_Names!$A1282:$D3617,4,0)</f>
        <v>Amato</v>
      </c>
      <c r="E1283" s="22">
        <f>VLOOKUP($A1283,Cleaned_Medical_Exam!$A1282:$J3617,2,0)</f>
        <v>45.32</v>
      </c>
      <c r="F1283" s="24">
        <f>VLOOKUP($A1283,Cleaned_Medical_Exam!$A1282:$J3617,3,0)</f>
        <v>6.53</v>
      </c>
      <c r="G1283" s="20" t="str">
        <f>VLOOKUP($A1283,Cleaned_Medical_Exam!$A1282:$J3617,4,0)</f>
        <v>Yes</v>
      </c>
      <c r="H1283" s="20" t="str">
        <f>VLOOKUP($A1283,Cleaned_Medical_Exam!$A1282:$J3617,5,0)</f>
        <v>No</v>
      </c>
      <c r="I1283" s="20" t="str">
        <f>VLOOKUP($A1283,Cleaned_Medical_Exam!$A1282:$J3617,6,0)</f>
        <v>No</v>
      </c>
      <c r="J1283" s="48">
        <f>VLOOKUP($A1283,Cleaned_Medical_Exam!$A1282:$J3617,7,0)</f>
        <v>1</v>
      </c>
      <c r="K1283" s="8" t="str">
        <f>VLOOKUP($A1283,Cleaned_Medical_Exam!$A1282:$J3617,8,0)</f>
        <v>No</v>
      </c>
      <c r="L1283" s="20" t="str">
        <f>VLOOKUP($A1283,Cleaned_Medical_Exam!$A1282:$J3617,9,0)</f>
        <v>Obesity</v>
      </c>
      <c r="M1283" s="20" t="str">
        <f>VLOOKUP($A1283,Cleaned_Medical_Exam!$A1282:$J3617,10,0)</f>
        <v>Diabetes</v>
      </c>
      <c r="N1283" s="48">
        <f>_xlfn.XLOOKUP(A1283,Cleaned_Hospital_Details!A:A,Cleaned_Hospital_Details!B:B)</f>
        <v>1</v>
      </c>
      <c r="O1283" s="49">
        <f>_xlfn.XLOOKUP($A1283,Cleaned_Hospital_Details!$A:$A,Cleaned_Hospital_Details!C:C)</f>
        <v>8569.86</v>
      </c>
      <c r="P1283" s="8" t="str">
        <f>_xlfn.XLOOKUP($A1283,Cleaned_Hospital_Details!$A:$A,Cleaned_Hospital_Details!D:D)</f>
        <v>Tier - 2</v>
      </c>
      <c r="Q1283" s="8" t="str">
        <f>_xlfn.XLOOKUP($A1283,Cleaned_Hospital_Details!$A:$A,Cleaned_Hospital_Details!E:E)</f>
        <v>Tier - 3</v>
      </c>
      <c r="R1283" s="8" t="str">
        <f>_xlfn.XLOOKUP($A1283,Cleaned_Hospital_Details!$A:$A,Cleaned_Hospital_Details!F:F)</f>
        <v>R1013</v>
      </c>
      <c r="S1283" s="15">
        <f>_xlfn.XLOOKUP($A1283,Cleaned_Hospital_Details!$A:$A,Cleaned_Hospital_Details!G:G)</f>
        <v>27663</v>
      </c>
      <c r="T1283" s="8">
        <f>_xlfn.XLOOKUP($A1283,Cleaned_Hospital_Details!$A:$A,Cleaned_Hospital_Details!H:H)</f>
        <v>47</v>
      </c>
      <c r="U1283" s="8" t="str">
        <f>_xlfn.XLOOKUP($A1283,Cleaned_Hospital_Details!$A:$A,Cleaned_Hospital_Details!I:I)</f>
        <v>Adult</v>
      </c>
      <c r="V1283" t="str">
        <f t="shared" ref="V1283:V1346" si="20">_xlfn.CONCAT(C1283, " ", D1283)</f>
        <v>Jennifer Amato</v>
      </c>
    </row>
    <row r="1284" spans="1:22" ht="15.6" x14ac:dyDescent="0.3">
      <c r="A1284" s="10" t="s">
        <v>1320</v>
      </c>
      <c r="B1284" s="8" t="str">
        <f>VLOOKUP(A1284,Cleaned_Customer_Names!A1283:D3618,2,0)</f>
        <v>Mr.</v>
      </c>
      <c r="C1284" s="8" t="str">
        <f>VLOOKUP(A1284,Cleaned_Customer_Names!A1283:D3618,3,0)</f>
        <v>Erik</v>
      </c>
      <c r="D1284" s="8" t="str">
        <f>VLOOKUP($A1284,Cleaned_Customer_Names!$A1283:$D3618,4,0)</f>
        <v>Reed</v>
      </c>
      <c r="E1284" s="22">
        <f>VLOOKUP($A1284,Cleaned_Medical_Exam!$A1283:$J3618,2,0)</f>
        <v>31.93</v>
      </c>
      <c r="F1284" s="24">
        <f>VLOOKUP($A1284,Cleaned_Medical_Exam!$A1283:$J3618,3,0)</f>
        <v>4.82</v>
      </c>
      <c r="G1284" s="20" t="str">
        <f>VLOOKUP($A1284,Cleaned_Medical_Exam!$A1283:$J3618,4,0)</f>
        <v>Yes</v>
      </c>
      <c r="H1284" s="20" t="str">
        <f>VLOOKUP($A1284,Cleaned_Medical_Exam!$A1283:$J3618,5,0)</f>
        <v>No</v>
      </c>
      <c r="I1284" s="20" t="str">
        <f>VLOOKUP($A1284,Cleaned_Medical_Exam!$A1283:$J3618,6,0)</f>
        <v>No</v>
      </c>
      <c r="J1284" s="48">
        <f>VLOOKUP($A1284,Cleaned_Medical_Exam!$A1283:$J3618,7,0)</f>
        <v>1</v>
      </c>
      <c r="K1284" s="8" t="str">
        <f>VLOOKUP($A1284,Cleaned_Medical_Exam!$A1283:$J3618,8,0)</f>
        <v>No</v>
      </c>
      <c r="L1284" s="20" t="str">
        <f>VLOOKUP($A1284,Cleaned_Medical_Exam!$A1283:$J3618,9,0)</f>
        <v>Obesity</v>
      </c>
      <c r="M1284" s="20" t="str">
        <f>VLOOKUP($A1284,Cleaned_Medical_Exam!$A1283:$J3618,10,0)</f>
        <v>Normal</v>
      </c>
      <c r="N1284" s="48">
        <f>_xlfn.XLOOKUP(A1284,Cleaned_Hospital_Details!A:A,Cleaned_Hospital_Details!B:B)</f>
        <v>3</v>
      </c>
      <c r="O1284" s="49">
        <f>_xlfn.XLOOKUP($A1284,Cleaned_Hospital_Details!$A:$A,Cleaned_Hospital_Details!C:C)</f>
        <v>8567.25</v>
      </c>
      <c r="P1284" s="8" t="str">
        <f>_xlfn.XLOOKUP($A1284,Cleaned_Hospital_Details!$A:$A,Cleaned_Hospital_Details!D:D)</f>
        <v>Tier - 2</v>
      </c>
      <c r="Q1284" s="8" t="str">
        <f>_xlfn.XLOOKUP($A1284,Cleaned_Hospital_Details!$A:$A,Cleaned_Hospital_Details!E:E)</f>
        <v>Tier - 1</v>
      </c>
      <c r="R1284" s="8" t="str">
        <f>_xlfn.XLOOKUP($A1284,Cleaned_Hospital_Details!$A:$A,Cleaned_Hospital_Details!F:F)</f>
        <v>R1012</v>
      </c>
      <c r="S1284" s="15">
        <f>_xlfn.XLOOKUP($A1284,Cleaned_Hospital_Details!$A:$A,Cleaned_Hospital_Details!G:G)</f>
        <v>32407</v>
      </c>
      <c r="T1284" s="8">
        <f>_xlfn.XLOOKUP($A1284,Cleaned_Hospital_Details!$A:$A,Cleaned_Hospital_Details!H:H)</f>
        <v>34</v>
      </c>
      <c r="U1284" s="8" t="str">
        <f>_xlfn.XLOOKUP($A1284,Cleaned_Hospital_Details!$A:$A,Cleaned_Hospital_Details!I:I)</f>
        <v>Adult</v>
      </c>
      <c r="V1284" t="str">
        <f t="shared" si="20"/>
        <v>Erik Reed</v>
      </c>
    </row>
    <row r="1285" spans="1:22" ht="15.6" x14ac:dyDescent="0.3">
      <c r="A1285" s="10" t="s">
        <v>1321</v>
      </c>
      <c r="B1285" s="8" t="str">
        <f>VLOOKUP(A1285,Cleaned_Customer_Names!A1284:D3619,2,0)</f>
        <v>Ms.</v>
      </c>
      <c r="C1285" s="8" t="str">
        <f>VLOOKUP(A1285,Cleaned_Customer_Names!A1284:D3619,3,0)</f>
        <v>Lana</v>
      </c>
      <c r="D1285" s="8" t="str">
        <f>VLOOKUP($A1285,Cleaned_Customer_Names!$A1284:$D3619,4,0)</f>
        <v>Wegner</v>
      </c>
      <c r="E1285" s="22">
        <f>VLOOKUP($A1285,Cleaned_Medical_Exam!$A1284:$J3619,2,0)</f>
        <v>36</v>
      </c>
      <c r="F1285" s="24">
        <f>VLOOKUP($A1285,Cleaned_Medical_Exam!$A1284:$J3619,3,0)</f>
        <v>11.94</v>
      </c>
      <c r="G1285" s="20" t="str">
        <f>VLOOKUP($A1285,Cleaned_Medical_Exam!$A1284:$J3619,4,0)</f>
        <v>Yes</v>
      </c>
      <c r="H1285" s="20" t="str">
        <f>VLOOKUP($A1285,Cleaned_Medical_Exam!$A1284:$J3619,5,0)</f>
        <v>No</v>
      </c>
      <c r="I1285" s="20" t="str">
        <f>VLOOKUP($A1285,Cleaned_Medical_Exam!$A1284:$J3619,6,0)</f>
        <v>No</v>
      </c>
      <c r="J1285" s="48">
        <f>VLOOKUP($A1285,Cleaned_Medical_Exam!$A1284:$J3619,7,0)</f>
        <v>1</v>
      </c>
      <c r="K1285" s="8" t="str">
        <f>VLOOKUP($A1285,Cleaned_Medical_Exam!$A1284:$J3619,8,0)</f>
        <v>No</v>
      </c>
      <c r="L1285" s="20" t="str">
        <f>VLOOKUP($A1285,Cleaned_Medical_Exam!$A1284:$J3619,9,0)</f>
        <v>Obesity</v>
      </c>
      <c r="M1285" s="20" t="str">
        <f>VLOOKUP($A1285,Cleaned_Medical_Exam!$A1284:$J3619,10,0)</f>
        <v>Diabetes</v>
      </c>
      <c r="N1285" s="48">
        <f>_xlfn.XLOOKUP(A1285,Cleaned_Hospital_Details!A:A,Cleaned_Hospital_Details!B:B)</f>
        <v>1</v>
      </c>
      <c r="O1285" s="49">
        <f>_xlfn.XLOOKUP($A1285,Cleaned_Hospital_Details!$A:$A,Cleaned_Hospital_Details!C:C)</f>
        <v>8556.91</v>
      </c>
      <c r="P1285" s="8" t="str">
        <f>_xlfn.XLOOKUP($A1285,Cleaned_Hospital_Details!$A:$A,Cleaned_Hospital_Details!D:D)</f>
        <v>Tier - 2</v>
      </c>
      <c r="Q1285" s="8" t="str">
        <f>_xlfn.XLOOKUP($A1285,Cleaned_Hospital_Details!$A:$A,Cleaned_Hospital_Details!E:E)</f>
        <v>Tier - 1</v>
      </c>
      <c r="R1285" s="8" t="str">
        <f>_xlfn.XLOOKUP($A1285,Cleaned_Hospital_Details!$A:$A,Cleaned_Hospital_Details!F:F)</f>
        <v>R1011</v>
      </c>
      <c r="S1285" s="15">
        <f>_xlfn.XLOOKUP($A1285,Cleaned_Hospital_Details!$A:$A,Cleaned_Hospital_Details!G:G)</f>
        <v>27627</v>
      </c>
      <c r="T1285" s="8">
        <f>_xlfn.XLOOKUP($A1285,Cleaned_Hospital_Details!$A:$A,Cleaned_Hospital_Details!H:H)</f>
        <v>47</v>
      </c>
      <c r="U1285" s="8" t="str">
        <f>_xlfn.XLOOKUP($A1285,Cleaned_Hospital_Details!$A:$A,Cleaned_Hospital_Details!I:I)</f>
        <v>Adult</v>
      </c>
      <c r="V1285" t="str">
        <f t="shared" si="20"/>
        <v>Lana Wegner</v>
      </c>
    </row>
    <row r="1286" spans="1:22" ht="15.6" x14ac:dyDescent="0.3">
      <c r="A1286" s="10" t="s">
        <v>1322</v>
      </c>
      <c r="B1286" s="8" t="str">
        <f>VLOOKUP(A1286,Cleaned_Customer_Names!A1285:D3620,2,0)</f>
        <v>Ms.</v>
      </c>
      <c r="C1286" s="8" t="str">
        <f>VLOOKUP(A1286,Cleaned_Customer_Names!A1285:D3620,3,0)</f>
        <v>Rebecca</v>
      </c>
      <c r="D1286" s="8" t="str">
        <f>VLOOKUP($A1286,Cleaned_Customer_Names!$A1285:$D3620,4,0)</f>
        <v>Bokun</v>
      </c>
      <c r="E1286" s="22">
        <f>VLOOKUP($A1286,Cleaned_Medical_Exam!$A1285:$J3620,2,0)</f>
        <v>32</v>
      </c>
      <c r="F1286" s="24">
        <f>VLOOKUP($A1286,Cleaned_Medical_Exam!$A1285:$J3620,3,0)</f>
        <v>7.85</v>
      </c>
      <c r="G1286" s="20" t="str">
        <f>VLOOKUP($A1286,Cleaned_Medical_Exam!$A1285:$J3620,4,0)</f>
        <v>Yes</v>
      </c>
      <c r="H1286" s="20" t="str">
        <f>VLOOKUP($A1286,Cleaned_Medical_Exam!$A1285:$J3620,5,0)</f>
        <v>No</v>
      </c>
      <c r="I1286" s="20" t="str">
        <f>VLOOKUP($A1286,Cleaned_Medical_Exam!$A1285:$J3620,6,0)</f>
        <v>No</v>
      </c>
      <c r="J1286" s="48">
        <f>VLOOKUP($A1286,Cleaned_Medical_Exam!$A1285:$J3620,7,0)</f>
        <v>1</v>
      </c>
      <c r="K1286" s="8" t="str">
        <f>VLOOKUP($A1286,Cleaned_Medical_Exam!$A1285:$J3620,8,0)</f>
        <v>No</v>
      </c>
      <c r="L1286" s="20" t="str">
        <f>VLOOKUP($A1286,Cleaned_Medical_Exam!$A1285:$J3620,9,0)</f>
        <v>Obesity</v>
      </c>
      <c r="M1286" s="20" t="str">
        <f>VLOOKUP($A1286,Cleaned_Medical_Exam!$A1285:$J3620,10,0)</f>
        <v>Diabetes</v>
      </c>
      <c r="N1286" s="48">
        <f>_xlfn.XLOOKUP(A1286,Cleaned_Hospital_Details!A:A,Cleaned_Hospital_Details!B:B)</f>
        <v>1</v>
      </c>
      <c r="O1286" s="49">
        <f>_xlfn.XLOOKUP($A1286,Cleaned_Hospital_Details!$A:$A,Cleaned_Hospital_Details!C:C)</f>
        <v>8551.35</v>
      </c>
      <c r="P1286" s="8" t="str">
        <f>_xlfn.XLOOKUP($A1286,Cleaned_Hospital_Details!$A:$A,Cleaned_Hospital_Details!D:D)</f>
        <v>Tier - 2</v>
      </c>
      <c r="Q1286" s="8" t="str">
        <f>_xlfn.XLOOKUP($A1286,Cleaned_Hospital_Details!$A:$A,Cleaned_Hospital_Details!E:E)</f>
        <v>Tier - 2</v>
      </c>
      <c r="R1286" s="8" t="str">
        <f>_xlfn.XLOOKUP($A1286,Cleaned_Hospital_Details!$A:$A,Cleaned_Hospital_Details!F:F)</f>
        <v>R1011</v>
      </c>
      <c r="S1286" s="15">
        <f>_xlfn.XLOOKUP($A1286,Cleaned_Hospital_Details!$A:$A,Cleaned_Hospital_Details!G:G)</f>
        <v>27612</v>
      </c>
      <c r="T1286" s="8">
        <f>_xlfn.XLOOKUP($A1286,Cleaned_Hospital_Details!$A:$A,Cleaned_Hospital_Details!H:H)</f>
        <v>47</v>
      </c>
      <c r="U1286" s="8" t="str">
        <f>_xlfn.XLOOKUP($A1286,Cleaned_Hospital_Details!$A:$A,Cleaned_Hospital_Details!I:I)</f>
        <v>Adult</v>
      </c>
      <c r="V1286" t="str">
        <f t="shared" si="20"/>
        <v>Rebecca Bokun</v>
      </c>
    </row>
    <row r="1287" spans="1:22" ht="15.6" x14ac:dyDescent="0.3">
      <c r="A1287" s="10" t="s">
        <v>1323</v>
      </c>
      <c r="B1287" s="8" t="str">
        <f>VLOOKUP(A1287,Cleaned_Customer_Names!A1286:D3621,2,0)</f>
        <v>Ms.</v>
      </c>
      <c r="C1287" s="8" t="str">
        <f>VLOOKUP(A1287,Cleaned_Customer_Names!A1286:D3621,3,0)</f>
        <v>Katie</v>
      </c>
      <c r="D1287" s="8" t="str">
        <f>VLOOKUP($A1287,Cleaned_Customer_Names!$A1286:$D3621,4,0)</f>
        <v>Ainsley</v>
      </c>
      <c r="E1287" s="22">
        <f>VLOOKUP($A1287,Cleaned_Medical_Exam!$A1286:$J3621,2,0)</f>
        <v>29.37</v>
      </c>
      <c r="F1287" s="24">
        <f>VLOOKUP($A1287,Cleaned_Medical_Exam!$A1286:$J3621,3,0)</f>
        <v>8.01</v>
      </c>
      <c r="G1287" s="20" t="str">
        <f>VLOOKUP($A1287,Cleaned_Medical_Exam!$A1286:$J3621,4,0)</f>
        <v>Yes</v>
      </c>
      <c r="H1287" s="20" t="str">
        <f>VLOOKUP($A1287,Cleaned_Medical_Exam!$A1286:$J3621,5,0)</f>
        <v>No</v>
      </c>
      <c r="I1287" s="20" t="str">
        <f>VLOOKUP($A1287,Cleaned_Medical_Exam!$A1286:$J3621,6,0)</f>
        <v>No</v>
      </c>
      <c r="J1287" s="48">
        <f>VLOOKUP($A1287,Cleaned_Medical_Exam!$A1286:$J3621,7,0)</f>
        <v>1</v>
      </c>
      <c r="K1287" s="8" t="str">
        <f>VLOOKUP($A1287,Cleaned_Medical_Exam!$A1286:$J3621,8,0)</f>
        <v>No</v>
      </c>
      <c r="L1287" s="20" t="str">
        <f>VLOOKUP($A1287,Cleaned_Medical_Exam!$A1286:$J3621,9,0)</f>
        <v>Overweight</v>
      </c>
      <c r="M1287" s="20" t="str">
        <f>VLOOKUP($A1287,Cleaned_Medical_Exam!$A1286:$J3621,10,0)</f>
        <v>Diabetes</v>
      </c>
      <c r="N1287" s="48">
        <f>_xlfn.XLOOKUP(A1287,Cleaned_Hospital_Details!A:A,Cleaned_Hospital_Details!B:B)</f>
        <v>1</v>
      </c>
      <c r="O1287" s="49">
        <f>_xlfn.XLOOKUP($A1287,Cleaned_Hospital_Details!$A:$A,Cleaned_Hospital_Details!C:C)</f>
        <v>8547.69</v>
      </c>
      <c r="P1287" s="8" t="str">
        <f>_xlfn.XLOOKUP($A1287,Cleaned_Hospital_Details!$A:$A,Cleaned_Hospital_Details!D:D)</f>
        <v>Tier - 2</v>
      </c>
      <c r="Q1287" s="8" t="str">
        <f>_xlfn.XLOOKUP($A1287,Cleaned_Hospital_Details!$A:$A,Cleaned_Hospital_Details!E:E)</f>
        <v>Tier - 1</v>
      </c>
      <c r="R1287" s="8" t="str">
        <f>_xlfn.XLOOKUP($A1287,Cleaned_Hospital_Details!$A:$A,Cleaned_Hospital_Details!F:F)</f>
        <v>R1013</v>
      </c>
      <c r="S1287" s="15">
        <f>_xlfn.XLOOKUP($A1287,Cleaned_Hospital_Details!$A:$A,Cleaned_Hospital_Details!G:G)</f>
        <v>30662</v>
      </c>
      <c r="T1287" s="8">
        <f>_xlfn.XLOOKUP($A1287,Cleaned_Hospital_Details!$A:$A,Cleaned_Hospital_Details!H:H)</f>
        <v>39</v>
      </c>
      <c r="U1287" s="8" t="str">
        <f>_xlfn.XLOOKUP($A1287,Cleaned_Hospital_Details!$A:$A,Cleaned_Hospital_Details!I:I)</f>
        <v>Adult</v>
      </c>
      <c r="V1287" t="str">
        <f t="shared" si="20"/>
        <v>Katie Ainsley</v>
      </c>
    </row>
    <row r="1288" spans="1:22" ht="15.6" x14ac:dyDescent="0.3">
      <c r="A1288" s="10" t="s">
        <v>1324</v>
      </c>
      <c r="B1288" s="8" t="str">
        <f>VLOOKUP(A1288,Cleaned_Customer_Names!A1287:D3622,2,0)</f>
        <v>Ms.</v>
      </c>
      <c r="C1288" s="8" t="str">
        <f>VLOOKUP(A1288,Cleaned_Customer_Names!A1287:D3622,3,0)</f>
        <v>Elizabeth</v>
      </c>
      <c r="D1288" s="8" t="str">
        <f>VLOOKUP($A1288,Cleaned_Customer_Names!$A1287:$D3622,4,0)</f>
        <v>Foster</v>
      </c>
      <c r="E1288" s="22">
        <f>VLOOKUP($A1288,Cleaned_Medical_Exam!$A1287:$J3622,2,0)</f>
        <v>23.6</v>
      </c>
      <c r="F1288" s="24">
        <f>VLOOKUP($A1288,Cleaned_Medical_Exam!$A1287:$J3622,3,0)</f>
        <v>7.4</v>
      </c>
      <c r="G1288" s="20" t="str">
        <f>VLOOKUP($A1288,Cleaned_Medical_Exam!$A1287:$J3622,4,0)</f>
        <v>Yes</v>
      </c>
      <c r="H1288" s="20" t="str">
        <f>VLOOKUP($A1288,Cleaned_Medical_Exam!$A1287:$J3622,5,0)</f>
        <v>No</v>
      </c>
      <c r="I1288" s="20" t="str">
        <f>VLOOKUP($A1288,Cleaned_Medical_Exam!$A1287:$J3622,6,0)</f>
        <v>No</v>
      </c>
      <c r="J1288" s="48">
        <f>VLOOKUP($A1288,Cleaned_Medical_Exam!$A1287:$J3622,7,0)</f>
        <v>1</v>
      </c>
      <c r="K1288" s="8" t="str">
        <f>VLOOKUP($A1288,Cleaned_Medical_Exam!$A1287:$J3622,8,0)</f>
        <v>No</v>
      </c>
      <c r="L1288" s="20" t="str">
        <f>VLOOKUP($A1288,Cleaned_Medical_Exam!$A1287:$J3622,9,0)</f>
        <v>Healthy Weight</v>
      </c>
      <c r="M1288" s="20" t="str">
        <f>VLOOKUP($A1288,Cleaned_Medical_Exam!$A1287:$J3622,10,0)</f>
        <v>Diabetes</v>
      </c>
      <c r="N1288" s="48">
        <f>_xlfn.XLOOKUP(A1288,Cleaned_Hospital_Details!A:A,Cleaned_Hospital_Details!B:B)</f>
        <v>1</v>
      </c>
      <c r="O1288" s="49">
        <f>_xlfn.XLOOKUP($A1288,Cleaned_Hospital_Details!$A:$A,Cleaned_Hospital_Details!C:C)</f>
        <v>8539.67</v>
      </c>
      <c r="P1288" s="8" t="str">
        <f>_xlfn.XLOOKUP($A1288,Cleaned_Hospital_Details!$A:$A,Cleaned_Hospital_Details!D:D)</f>
        <v>Tier - 2</v>
      </c>
      <c r="Q1288" s="8" t="str">
        <f>_xlfn.XLOOKUP($A1288,Cleaned_Hospital_Details!$A:$A,Cleaned_Hospital_Details!E:E)</f>
        <v>Tier - 3</v>
      </c>
      <c r="R1288" s="8" t="str">
        <f>_xlfn.XLOOKUP($A1288,Cleaned_Hospital_Details!$A:$A,Cleaned_Hospital_Details!F:F)</f>
        <v>R1011</v>
      </c>
      <c r="S1288" s="15">
        <f>_xlfn.XLOOKUP($A1288,Cleaned_Hospital_Details!$A:$A,Cleaned_Hospital_Details!G:G)</f>
        <v>27704</v>
      </c>
      <c r="T1288" s="8">
        <f>_xlfn.XLOOKUP($A1288,Cleaned_Hospital_Details!$A:$A,Cleaned_Hospital_Details!H:H)</f>
        <v>47</v>
      </c>
      <c r="U1288" s="8" t="str">
        <f>_xlfn.XLOOKUP($A1288,Cleaned_Hospital_Details!$A:$A,Cleaned_Hospital_Details!I:I)</f>
        <v>Adult</v>
      </c>
      <c r="V1288" t="str">
        <f t="shared" si="20"/>
        <v>Elizabeth Foster</v>
      </c>
    </row>
    <row r="1289" spans="1:22" ht="15.6" x14ac:dyDescent="0.3">
      <c r="A1289" s="10" t="s">
        <v>1325</v>
      </c>
      <c r="B1289" s="8" t="str">
        <f>VLOOKUP(A1289,Cleaned_Customer_Names!A1288:D3623,2,0)</f>
        <v>Ms.</v>
      </c>
      <c r="C1289" s="8" t="str">
        <f>VLOOKUP(A1289,Cleaned_Customer_Names!A1288:D3623,3,0)</f>
        <v>Sarah</v>
      </c>
      <c r="D1289" s="8" t="str">
        <f>VLOOKUP($A1289,Cleaned_Customer_Names!$A1288:$D3623,4,0)</f>
        <v>Overpeck</v>
      </c>
      <c r="E1289" s="22">
        <f>VLOOKUP($A1289,Cleaned_Medical_Exam!$A1288:$J3623,2,0)</f>
        <v>33.155000000000001</v>
      </c>
      <c r="F1289" s="24">
        <f>VLOOKUP($A1289,Cleaned_Medical_Exam!$A1288:$J3623,3,0)</f>
        <v>8.3800000000000008</v>
      </c>
      <c r="G1289" s="20" t="str">
        <f>VLOOKUP($A1289,Cleaned_Medical_Exam!$A1288:$J3623,4,0)</f>
        <v>Yes</v>
      </c>
      <c r="H1289" s="20" t="str">
        <f>VLOOKUP($A1289,Cleaned_Medical_Exam!$A1288:$J3623,5,0)</f>
        <v>No</v>
      </c>
      <c r="I1289" s="20" t="str">
        <f>VLOOKUP($A1289,Cleaned_Medical_Exam!$A1288:$J3623,6,0)</f>
        <v>No</v>
      </c>
      <c r="J1289" s="48">
        <f>VLOOKUP($A1289,Cleaned_Medical_Exam!$A1288:$J3623,7,0)</f>
        <v>0</v>
      </c>
      <c r="K1289" s="8" t="str">
        <f>VLOOKUP($A1289,Cleaned_Medical_Exam!$A1288:$J3623,8,0)</f>
        <v>No</v>
      </c>
      <c r="L1289" s="20" t="str">
        <f>VLOOKUP($A1289,Cleaned_Medical_Exam!$A1288:$J3623,9,0)</f>
        <v>Obesity</v>
      </c>
      <c r="M1289" s="20" t="str">
        <f>VLOOKUP($A1289,Cleaned_Medical_Exam!$A1288:$J3623,10,0)</f>
        <v>Diabetes</v>
      </c>
      <c r="N1289" s="48">
        <f>_xlfn.XLOOKUP(A1289,Cleaned_Hospital_Details!A:A,Cleaned_Hospital_Details!B:B)</f>
        <v>3</v>
      </c>
      <c r="O1289" s="49">
        <f>_xlfn.XLOOKUP($A1289,Cleaned_Hospital_Details!$A:$A,Cleaned_Hospital_Details!C:C)</f>
        <v>8538.2900000000009</v>
      </c>
      <c r="P1289" s="8" t="str">
        <f>_xlfn.XLOOKUP($A1289,Cleaned_Hospital_Details!$A:$A,Cleaned_Hospital_Details!D:D)</f>
        <v>Tier - 2</v>
      </c>
      <c r="Q1289" s="8" t="str">
        <f>_xlfn.XLOOKUP($A1289,Cleaned_Hospital_Details!$A:$A,Cleaned_Hospital_Details!E:E)</f>
        <v>Tier - 3</v>
      </c>
      <c r="R1289" s="8" t="str">
        <f>_xlfn.XLOOKUP($A1289,Cleaned_Hospital_Details!$A:$A,Cleaned_Hospital_Details!F:F)</f>
        <v>R1024</v>
      </c>
      <c r="S1289" s="15">
        <f>_xlfn.XLOOKUP($A1289,Cleaned_Hospital_Details!$A:$A,Cleaned_Hospital_Details!G:G)</f>
        <v>29947</v>
      </c>
      <c r="T1289" s="8">
        <f>_xlfn.XLOOKUP($A1289,Cleaned_Hospital_Details!$A:$A,Cleaned_Hospital_Details!H:H)</f>
        <v>41</v>
      </c>
      <c r="U1289" s="8" t="str">
        <f>_xlfn.XLOOKUP($A1289,Cleaned_Hospital_Details!$A:$A,Cleaned_Hospital_Details!I:I)</f>
        <v>Adult</v>
      </c>
      <c r="V1289" t="str">
        <f t="shared" si="20"/>
        <v>Sarah Overpeck</v>
      </c>
    </row>
    <row r="1290" spans="1:22" ht="15.6" x14ac:dyDescent="0.3">
      <c r="A1290" s="10" t="s">
        <v>1326</v>
      </c>
      <c r="B1290" s="8" t="str">
        <f>VLOOKUP(A1290,Cleaned_Customer_Names!A1289:D3624,2,0)</f>
        <v>Ms.</v>
      </c>
      <c r="C1290" s="8" t="str">
        <f>VLOOKUP(A1290,Cleaned_Customer_Names!A1289:D3624,3,0)</f>
        <v>Annie</v>
      </c>
      <c r="D1290" s="8" t="str">
        <f>VLOOKUP($A1290,Cleaned_Customer_Names!$A1289:$D3624,4,0)</f>
        <v>Levine</v>
      </c>
      <c r="E1290" s="22">
        <f>VLOOKUP($A1290,Cleaned_Medical_Exam!$A1289:$J3624,2,0)</f>
        <v>24.32</v>
      </c>
      <c r="F1290" s="24">
        <f>VLOOKUP($A1290,Cleaned_Medical_Exam!$A1289:$J3624,3,0)</f>
        <v>11.56</v>
      </c>
      <c r="G1290" s="20" t="str">
        <f>VLOOKUP($A1290,Cleaned_Medical_Exam!$A1289:$J3624,4,0)</f>
        <v>Yes</v>
      </c>
      <c r="H1290" s="20" t="str">
        <f>VLOOKUP($A1290,Cleaned_Medical_Exam!$A1289:$J3624,5,0)</f>
        <v>No</v>
      </c>
      <c r="I1290" s="20" t="str">
        <f>VLOOKUP($A1290,Cleaned_Medical_Exam!$A1289:$J3624,6,0)</f>
        <v>No</v>
      </c>
      <c r="J1290" s="48">
        <f>VLOOKUP($A1290,Cleaned_Medical_Exam!$A1289:$J3624,7,0)</f>
        <v>1</v>
      </c>
      <c r="K1290" s="8" t="str">
        <f>VLOOKUP($A1290,Cleaned_Medical_Exam!$A1289:$J3624,8,0)</f>
        <v>No</v>
      </c>
      <c r="L1290" s="20" t="str">
        <f>VLOOKUP($A1290,Cleaned_Medical_Exam!$A1289:$J3624,9,0)</f>
        <v>Healthy Weight</v>
      </c>
      <c r="M1290" s="20" t="str">
        <f>VLOOKUP($A1290,Cleaned_Medical_Exam!$A1289:$J3624,10,0)</f>
        <v>Diabetes</v>
      </c>
      <c r="N1290" s="48">
        <f>_xlfn.XLOOKUP(A1290,Cleaned_Hospital_Details!A:A,Cleaned_Hospital_Details!B:B)</f>
        <v>0</v>
      </c>
      <c r="O1290" s="49">
        <f>_xlfn.XLOOKUP($A1290,Cleaned_Hospital_Details!$A:$A,Cleaned_Hospital_Details!C:C)</f>
        <v>8534.67</v>
      </c>
      <c r="P1290" s="8" t="str">
        <f>_xlfn.XLOOKUP($A1290,Cleaned_Hospital_Details!$A:$A,Cleaned_Hospital_Details!D:D)</f>
        <v>Tier - 2</v>
      </c>
      <c r="Q1290" s="8" t="str">
        <f>_xlfn.XLOOKUP($A1290,Cleaned_Hospital_Details!$A:$A,Cleaned_Hospital_Details!E:E)</f>
        <v>Tier - 3</v>
      </c>
      <c r="R1290" s="8" t="str">
        <f>_xlfn.XLOOKUP($A1290,Cleaned_Hospital_Details!$A:$A,Cleaned_Hospital_Details!F:F)</f>
        <v>R1024</v>
      </c>
      <c r="S1290" s="15">
        <f>_xlfn.XLOOKUP($A1290,Cleaned_Hospital_Details!$A:$A,Cleaned_Hospital_Details!G:G)</f>
        <v>30521</v>
      </c>
      <c r="T1290" s="8">
        <f>_xlfn.XLOOKUP($A1290,Cleaned_Hospital_Details!$A:$A,Cleaned_Hospital_Details!H:H)</f>
        <v>39</v>
      </c>
      <c r="U1290" s="8" t="str">
        <f>_xlfn.XLOOKUP($A1290,Cleaned_Hospital_Details!$A:$A,Cleaned_Hospital_Details!I:I)</f>
        <v>Adult</v>
      </c>
      <c r="V1290" t="str">
        <f t="shared" si="20"/>
        <v>Annie Levine</v>
      </c>
    </row>
    <row r="1291" spans="1:22" ht="15.6" x14ac:dyDescent="0.3">
      <c r="A1291" s="10" t="s">
        <v>1327</v>
      </c>
      <c r="B1291" s="8" t="str">
        <f>VLOOKUP(A1291,Cleaned_Customer_Names!A1290:D3625,2,0)</f>
        <v>Ms.</v>
      </c>
      <c r="C1291" s="8" t="str">
        <f>VLOOKUP(A1291,Cleaned_Customer_Names!A1290:D3625,3,0)</f>
        <v>Annie</v>
      </c>
      <c r="D1291" s="8" t="str">
        <f>VLOOKUP($A1291,Cleaned_Customer_Names!$A1290:$D3625,4,0)</f>
        <v>Jean</v>
      </c>
      <c r="E1291" s="22">
        <f>VLOOKUP($A1291,Cleaned_Medical_Exam!$A1290:$J3625,2,0)</f>
        <v>36.299999999999997</v>
      </c>
      <c r="F1291" s="24">
        <f>VLOOKUP($A1291,Cleaned_Medical_Exam!$A1290:$J3625,3,0)</f>
        <v>4.6100000000000003</v>
      </c>
      <c r="G1291" s="20" t="str">
        <f>VLOOKUP($A1291,Cleaned_Medical_Exam!$A1290:$J3625,4,0)</f>
        <v>No</v>
      </c>
      <c r="H1291" s="20" t="str">
        <f>VLOOKUP($A1291,Cleaned_Medical_Exam!$A1290:$J3625,5,0)</f>
        <v>No</v>
      </c>
      <c r="I1291" s="20" t="str">
        <f>VLOOKUP($A1291,Cleaned_Medical_Exam!$A1290:$J3625,6,0)</f>
        <v>No</v>
      </c>
      <c r="J1291" s="48">
        <f>VLOOKUP($A1291,Cleaned_Medical_Exam!$A1290:$J3625,7,0)</f>
        <v>0</v>
      </c>
      <c r="K1291" s="8" t="str">
        <f>VLOOKUP($A1291,Cleaned_Medical_Exam!$A1290:$J3625,8,0)</f>
        <v>No</v>
      </c>
      <c r="L1291" s="20" t="str">
        <f>VLOOKUP($A1291,Cleaned_Medical_Exam!$A1290:$J3625,9,0)</f>
        <v>Obesity</v>
      </c>
      <c r="M1291" s="20" t="str">
        <f>VLOOKUP($A1291,Cleaned_Medical_Exam!$A1290:$J3625,10,0)</f>
        <v>Normal</v>
      </c>
      <c r="N1291" s="48">
        <f>_xlfn.XLOOKUP(A1291,Cleaned_Hospital_Details!A:A,Cleaned_Hospital_Details!B:B)</f>
        <v>2</v>
      </c>
      <c r="O1291" s="49">
        <f>_xlfn.XLOOKUP($A1291,Cleaned_Hospital_Details!$A:$A,Cleaned_Hospital_Details!C:C)</f>
        <v>8527.5300000000007</v>
      </c>
      <c r="P1291" s="8" t="str">
        <f>_xlfn.XLOOKUP($A1291,Cleaned_Hospital_Details!$A:$A,Cleaned_Hospital_Details!D:D)</f>
        <v>Tier - 2</v>
      </c>
      <c r="Q1291" s="8" t="str">
        <f>_xlfn.XLOOKUP($A1291,Cleaned_Hospital_Details!$A:$A,Cleaned_Hospital_Details!E:E)</f>
        <v>Tier - 2</v>
      </c>
      <c r="R1291" s="8" t="str">
        <f>_xlfn.XLOOKUP($A1291,Cleaned_Hospital_Details!$A:$A,Cleaned_Hospital_Details!F:F)</f>
        <v>R1013</v>
      </c>
      <c r="S1291" s="15">
        <f>_xlfn.XLOOKUP($A1291,Cleaned_Hospital_Details!$A:$A,Cleaned_Hospital_Details!G:G)</f>
        <v>28332</v>
      </c>
      <c r="T1291" s="8">
        <f>_xlfn.XLOOKUP($A1291,Cleaned_Hospital_Details!$A:$A,Cleaned_Hospital_Details!H:H)</f>
        <v>45</v>
      </c>
      <c r="U1291" s="8" t="str">
        <f>_xlfn.XLOOKUP($A1291,Cleaned_Hospital_Details!$A:$A,Cleaned_Hospital_Details!I:I)</f>
        <v>Adult</v>
      </c>
      <c r="V1291" t="str">
        <f t="shared" si="20"/>
        <v>Annie Jean</v>
      </c>
    </row>
    <row r="1292" spans="1:22" ht="15.6" x14ac:dyDescent="0.3">
      <c r="A1292" s="10" t="s">
        <v>1328</v>
      </c>
      <c r="B1292" s="8" t="str">
        <f>VLOOKUP(A1292,Cleaned_Customer_Names!A1291:D3626,2,0)</f>
        <v>Ms.</v>
      </c>
      <c r="C1292" s="8" t="str">
        <f>VLOOKUP(A1292,Cleaned_Customer_Names!A1291:D3626,3,0)</f>
        <v>Lindsey</v>
      </c>
      <c r="D1292" s="8" t="str">
        <f>VLOOKUP($A1292,Cleaned_Customer_Names!$A1291:$D3626,4,0)</f>
        <v>Wild</v>
      </c>
      <c r="E1292" s="22">
        <f>VLOOKUP($A1292,Cleaned_Medical_Exam!$A1291:$J3626,2,0)</f>
        <v>34.4</v>
      </c>
      <c r="F1292" s="24">
        <f>VLOOKUP($A1292,Cleaned_Medical_Exam!$A1291:$J3626,3,0)</f>
        <v>4.95</v>
      </c>
      <c r="G1292" s="20" t="str">
        <f>VLOOKUP($A1292,Cleaned_Medical_Exam!$A1291:$J3626,4,0)</f>
        <v>No</v>
      </c>
      <c r="H1292" s="20" t="str">
        <f>VLOOKUP($A1292,Cleaned_Medical_Exam!$A1291:$J3626,5,0)</f>
        <v>No</v>
      </c>
      <c r="I1292" s="20" t="str">
        <f>VLOOKUP($A1292,Cleaned_Medical_Exam!$A1291:$J3626,6,0)</f>
        <v>Yes</v>
      </c>
      <c r="J1292" s="48">
        <f>VLOOKUP($A1292,Cleaned_Medical_Exam!$A1291:$J3626,7,0)</f>
        <v>1</v>
      </c>
      <c r="K1292" s="8" t="str">
        <f>VLOOKUP($A1292,Cleaned_Medical_Exam!$A1291:$J3626,8,0)</f>
        <v>No</v>
      </c>
      <c r="L1292" s="20" t="str">
        <f>VLOOKUP($A1292,Cleaned_Medical_Exam!$A1291:$J3626,9,0)</f>
        <v>Obesity</v>
      </c>
      <c r="M1292" s="20" t="str">
        <f>VLOOKUP($A1292,Cleaned_Medical_Exam!$A1291:$J3626,10,0)</f>
        <v>Normal</v>
      </c>
      <c r="N1292" s="48">
        <f>_xlfn.XLOOKUP(A1292,Cleaned_Hospital_Details!A:A,Cleaned_Hospital_Details!B:B)</f>
        <v>3</v>
      </c>
      <c r="O1292" s="49">
        <f>_xlfn.XLOOKUP($A1292,Cleaned_Hospital_Details!$A:$A,Cleaned_Hospital_Details!C:C)</f>
        <v>8522</v>
      </c>
      <c r="P1292" s="8" t="str">
        <f>_xlfn.XLOOKUP($A1292,Cleaned_Hospital_Details!$A:$A,Cleaned_Hospital_Details!D:D)</f>
        <v>Tier - 2</v>
      </c>
      <c r="Q1292" s="8" t="str">
        <f>_xlfn.XLOOKUP($A1292,Cleaned_Hospital_Details!$A:$A,Cleaned_Hospital_Details!E:E)</f>
        <v>Tier - 2</v>
      </c>
      <c r="R1292" s="8" t="str">
        <f>_xlfn.XLOOKUP($A1292,Cleaned_Hospital_Details!$A:$A,Cleaned_Hospital_Details!F:F)</f>
        <v>R1011</v>
      </c>
      <c r="S1292" s="15">
        <f>_xlfn.XLOOKUP($A1292,Cleaned_Hospital_Details!$A:$A,Cleaned_Hospital_Details!G:G)</f>
        <v>29080</v>
      </c>
      <c r="T1292" s="8">
        <f>_xlfn.XLOOKUP($A1292,Cleaned_Hospital_Details!$A:$A,Cleaned_Hospital_Details!H:H)</f>
        <v>43</v>
      </c>
      <c r="U1292" s="8" t="str">
        <f>_xlfn.XLOOKUP($A1292,Cleaned_Hospital_Details!$A:$A,Cleaned_Hospital_Details!I:I)</f>
        <v>Adult</v>
      </c>
      <c r="V1292" t="str">
        <f t="shared" si="20"/>
        <v>Lindsey Wild</v>
      </c>
    </row>
    <row r="1293" spans="1:22" ht="15.6" x14ac:dyDescent="0.3">
      <c r="A1293" s="10" t="s">
        <v>1329</v>
      </c>
      <c r="B1293" s="8" t="str">
        <f>VLOOKUP(A1293,Cleaned_Customer_Names!A1292:D3627,2,0)</f>
        <v>Ms.</v>
      </c>
      <c r="C1293" s="8" t="str">
        <f>VLOOKUP(A1293,Cleaned_Customer_Names!A1292:D3627,3,0)</f>
        <v>Laura</v>
      </c>
      <c r="D1293" s="8" t="str">
        <f>VLOOKUP($A1293,Cleaned_Customer_Names!$A1292:$D3627,4,0)</f>
        <v>Tabor</v>
      </c>
      <c r="E1293" s="22">
        <f>VLOOKUP($A1293,Cleaned_Medical_Exam!$A1292:$J3627,2,0)</f>
        <v>30.9</v>
      </c>
      <c r="F1293" s="24">
        <f>VLOOKUP($A1293,Cleaned_Medical_Exam!$A1292:$J3627,3,0)</f>
        <v>5.04</v>
      </c>
      <c r="G1293" s="20" t="str">
        <f>VLOOKUP($A1293,Cleaned_Medical_Exam!$A1292:$J3627,4,0)</f>
        <v>No</v>
      </c>
      <c r="H1293" s="20" t="str">
        <f>VLOOKUP($A1293,Cleaned_Medical_Exam!$A1292:$J3627,5,0)</f>
        <v>No</v>
      </c>
      <c r="I1293" s="20" t="str">
        <f>VLOOKUP($A1293,Cleaned_Medical_Exam!$A1292:$J3627,6,0)</f>
        <v>No</v>
      </c>
      <c r="J1293" s="48">
        <f>VLOOKUP($A1293,Cleaned_Medical_Exam!$A1292:$J3627,7,0)</f>
        <v>0</v>
      </c>
      <c r="K1293" s="8" t="str">
        <f>VLOOKUP($A1293,Cleaned_Medical_Exam!$A1292:$J3627,8,0)</f>
        <v>No</v>
      </c>
      <c r="L1293" s="20" t="str">
        <f>VLOOKUP($A1293,Cleaned_Medical_Exam!$A1292:$J3627,9,0)</f>
        <v>Obesity</v>
      </c>
      <c r="M1293" s="20" t="str">
        <f>VLOOKUP($A1293,Cleaned_Medical_Exam!$A1292:$J3627,10,0)</f>
        <v>Normal</v>
      </c>
      <c r="N1293" s="48">
        <f>_xlfn.XLOOKUP(A1293,Cleaned_Hospital_Details!A:A,Cleaned_Hospital_Details!B:B)</f>
        <v>2</v>
      </c>
      <c r="O1293" s="49">
        <f>_xlfn.XLOOKUP($A1293,Cleaned_Hospital_Details!$A:$A,Cleaned_Hospital_Details!C:C)</f>
        <v>8520.0300000000007</v>
      </c>
      <c r="P1293" s="8" t="str">
        <f>_xlfn.XLOOKUP($A1293,Cleaned_Hospital_Details!$A:$A,Cleaned_Hospital_Details!D:D)</f>
        <v>Tier - 2</v>
      </c>
      <c r="Q1293" s="8" t="str">
        <f>_xlfn.XLOOKUP($A1293,Cleaned_Hospital_Details!$A:$A,Cleaned_Hospital_Details!E:E)</f>
        <v>Tier - 3</v>
      </c>
      <c r="R1293" s="8" t="str">
        <f>_xlfn.XLOOKUP($A1293,Cleaned_Hospital_Details!$A:$A,Cleaned_Hospital_Details!F:F)</f>
        <v>R1011</v>
      </c>
      <c r="S1293" s="15">
        <f>_xlfn.XLOOKUP($A1293,Cleaned_Hospital_Details!$A:$A,Cleaned_Hospital_Details!G:G)</f>
        <v>28488</v>
      </c>
      <c r="T1293" s="8">
        <f>_xlfn.XLOOKUP($A1293,Cleaned_Hospital_Details!$A:$A,Cleaned_Hospital_Details!H:H)</f>
        <v>45</v>
      </c>
      <c r="U1293" s="8" t="str">
        <f>_xlfn.XLOOKUP($A1293,Cleaned_Hospital_Details!$A:$A,Cleaned_Hospital_Details!I:I)</f>
        <v>Adult</v>
      </c>
      <c r="V1293" t="str">
        <f t="shared" si="20"/>
        <v>Laura Tabor</v>
      </c>
    </row>
    <row r="1294" spans="1:22" ht="15.6" x14ac:dyDescent="0.3">
      <c r="A1294" s="10" t="s">
        <v>1330</v>
      </c>
      <c r="B1294" s="8" t="str">
        <f>VLOOKUP(A1294,Cleaned_Customer_Names!A1293:D3628,2,0)</f>
        <v>Ms.</v>
      </c>
      <c r="C1294" s="8" t="str">
        <f>VLOOKUP(A1294,Cleaned_Customer_Names!A1293:D3628,3,0)</f>
        <v>Amy</v>
      </c>
      <c r="D1294" s="8" t="str">
        <f>VLOOKUP($A1294,Cleaned_Customer_Names!$A1293:$D3628,4,0)</f>
        <v>Steffen</v>
      </c>
      <c r="E1294" s="22">
        <f>VLOOKUP($A1294,Cleaned_Medical_Exam!$A1293:$J3628,2,0)</f>
        <v>28.6</v>
      </c>
      <c r="F1294" s="24">
        <f>VLOOKUP($A1294,Cleaned_Medical_Exam!$A1293:$J3628,3,0)</f>
        <v>5.42</v>
      </c>
      <c r="G1294" s="20" t="str">
        <f>VLOOKUP($A1294,Cleaned_Medical_Exam!$A1293:$J3628,4,0)</f>
        <v>No</v>
      </c>
      <c r="H1294" s="20" t="str">
        <f>VLOOKUP($A1294,Cleaned_Medical_Exam!$A1293:$J3628,5,0)</f>
        <v>No</v>
      </c>
      <c r="I1294" s="20" t="str">
        <f>VLOOKUP($A1294,Cleaned_Medical_Exam!$A1293:$J3628,6,0)</f>
        <v>No</v>
      </c>
      <c r="J1294" s="48">
        <f>VLOOKUP($A1294,Cleaned_Medical_Exam!$A1293:$J3628,7,0)</f>
        <v>0</v>
      </c>
      <c r="K1294" s="8" t="str">
        <f>VLOOKUP($A1294,Cleaned_Medical_Exam!$A1293:$J3628,8,0)</f>
        <v>No</v>
      </c>
      <c r="L1294" s="20" t="str">
        <f>VLOOKUP($A1294,Cleaned_Medical_Exam!$A1293:$J3628,9,0)</f>
        <v>Overweight</v>
      </c>
      <c r="M1294" s="20" t="str">
        <f>VLOOKUP($A1294,Cleaned_Medical_Exam!$A1293:$J3628,10,0)</f>
        <v>Normal</v>
      </c>
      <c r="N1294" s="48">
        <f>_xlfn.XLOOKUP(A1294,Cleaned_Hospital_Details!A:A,Cleaned_Hospital_Details!B:B)</f>
        <v>2</v>
      </c>
      <c r="O1294" s="49">
        <f>_xlfn.XLOOKUP($A1294,Cleaned_Hospital_Details!$A:$A,Cleaned_Hospital_Details!C:C)</f>
        <v>8516.83</v>
      </c>
      <c r="P1294" s="8" t="str">
        <f>_xlfn.XLOOKUP($A1294,Cleaned_Hospital_Details!$A:$A,Cleaned_Hospital_Details!D:D)</f>
        <v>Tier - 2</v>
      </c>
      <c r="Q1294" s="8" t="str">
        <f>_xlfn.XLOOKUP($A1294,Cleaned_Hospital_Details!$A:$A,Cleaned_Hospital_Details!E:E)</f>
        <v>Tier - 1</v>
      </c>
      <c r="R1294" s="8" t="str">
        <f>_xlfn.XLOOKUP($A1294,Cleaned_Hospital_Details!$A:$A,Cleaned_Hospital_Details!F:F)</f>
        <v>R1013</v>
      </c>
      <c r="S1294" s="15">
        <f>_xlfn.XLOOKUP($A1294,Cleaned_Hospital_Details!$A:$A,Cleaned_Hospital_Details!G:G)</f>
        <v>28297</v>
      </c>
      <c r="T1294" s="8">
        <f>_xlfn.XLOOKUP($A1294,Cleaned_Hospital_Details!$A:$A,Cleaned_Hospital_Details!H:H)</f>
        <v>45</v>
      </c>
      <c r="U1294" s="8" t="str">
        <f>_xlfn.XLOOKUP($A1294,Cleaned_Hospital_Details!$A:$A,Cleaned_Hospital_Details!I:I)</f>
        <v>Adult</v>
      </c>
      <c r="V1294" t="str">
        <f t="shared" si="20"/>
        <v>Amy Steffen</v>
      </c>
    </row>
    <row r="1295" spans="1:22" ht="15.6" x14ac:dyDescent="0.3">
      <c r="A1295" s="10" t="s">
        <v>1331</v>
      </c>
      <c r="B1295" s="8" t="str">
        <f>VLOOKUP(A1295,Cleaned_Customer_Names!A1294:D3629,2,0)</f>
        <v>Ms.</v>
      </c>
      <c r="C1295" s="8" t="str">
        <f>VLOOKUP(A1295,Cleaned_Customer_Names!A1294:D3629,3,0)</f>
        <v>Katarina</v>
      </c>
      <c r="D1295" s="8" t="str">
        <f>VLOOKUP($A1295,Cleaned_Customer_Names!$A1294:$D3629,4,0)</f>
        <v>Tadich</v>
      </c>
      <c r="E1295" s="22">
        <f>VLOOKUP($A1295,Cleaned_Medical_Exam!$A1294:$J3629,2,0)</f>
        <v>27.83</v>
      </c>
      <c r="F1295" s="24">
        <f>VLOOKUP($A1295,Cleaned_Medical_Exam!$A1294:$J3629,3,0)</f>
        <v>5.39</v>
      </c>
      <c r="G1295" s="20" t="str">
        <f>VLOOKUP($A1295,Cleaned_Medical_Exam!$A1294:$J3629,4,0)</f>
        <v>No</v>
      </c>
      <c r="H1295" s="20" t="str">
        <f>VLOOKUP($A1295,Cleaned_Medical_Exam!$A1294:$J3629,5,0)</f>
        <v>No</v>
      </c>
      <c r="I1295" s="20" t="str">
        <f>VLOOKUP($A1295,Cleaned_Medical_Exam!$A1294:$J3629,6,0)</f>
        <v>No</v>
      </c>
      <c r="J1295" s="48">
        <f>VLOOKUP($A1295,Cleaned_Medical_Exam!$A1294:$J3629,7,0)</f>
        <v>0</v>
      </c>
      <c r="K1295" s="8" t="str">
        <f>VLOOKUP($A1295,Cleaned_Medical_Exam!$A1294:$J3629,8,0)</f>
        <v>No</v>
      </c>
      <c r="L1295" s="20" t="str">
        <f>VLOOKUP($A1295,Cleaned_Medical_Exam!$A1294:$J3629,9,0)</f>
        <v>Overweight</v>
      </c>
      <c r="M1295" s="20" t="str">
        <f>VLOOKUP($A1295,Cleaned_Medical_Exam!$A1294:$J3629,10,0)</f>
        <v>Normal</v>
      </c>
      <c r="N1295" s="48">
        <f>_xlfn.XLOOKUP(A1295,Cleaned_Hospital_Details!A:A,Cleaned_Hospital_Details!B:B)</f>
        <v>2</v>
      </c>
      <c r="O1295" s="49">
        <f>_xlfn.XLOOKUP($A1295,Cleaned_Hospital_Details!$A:$A,Cleaned_Hospital_Details!C:C)</f>
        <v>8515.76</v>
      </c>
      <c r="P1295" s="8" t="str">
        <f>_xlfn.XLOOKUP($A1295,Cleaned_Hospital_Details!$A:$A,Cleaned_Hospital_Details!D:D)</f>
        <v>Tier - 2</v>
      </c>
      <c r="Q1295" s="8" t="str">
        <f>_xlfn.XLOOKUP($A1295,Cleaned_Hospital_Details!$A:$A,Cleaned_Hospital_Details!E:E)</f>
        <v>Tier - 2</v>
      </c>
      <c r="R1295" s="8" t="str">
        <f>_xlfn.XLOOKUP($A1295,Cleaned_Hospital_Details!$A:$A,Cleaned_Hospital_Details!F:F)</f>
        <v>R1013</v>
      </c>
      <c r="S1295" s="15">
        <f>_xlfn.XLOOKUP($A1295,Cleaned_Hospital_Details!$A:$A,Cleaned_Hospital_Details!G:G)</f>
        <v>28485</v>
      </c>
      <c r="T1295" s="8">
        <f>_xlfn.XLOOKUP($A1295,Cleaned_Hospital_Details!$A:$A,Cleaned_Hospital_Details!H:H)</f>
        <v>45</v>
      </c>
      <c r="U1295" s="8" t="str">
        <f>_xlfn.XLOOKUP($A1295,Cleaned_Hospital_Details!$A:$A,Cleaned_Hospital_Details!I:I)</f>
        <v>Adult</v>
      </c>
      <c r="V1295" t="str">
        <f t="shared" si="20"/>
        <v>Katarina Tadich</v>
      </c>
    </row>
    <row r="1296" spans="1:22" ht="15.6" x14ac:dyDescent="0.3">
      <c r="A1296" s="10" t="s">
        <v>1332</v>
      </c>
      <c r="B1296" s="8" t="str">
        <f>VLOOKUP(A1296,Cleaned_Customer_Names!A1295:D3630,2,0)</f>
        <v>Mr.</v>
      </c>
      <c r="C1296" s="8" t="str">
        <f>VLOOKUP(A1296,Cleaned_Customer_Names!A1295:D3630,3,0)</f>
        <v>B.J.</v>
      </c>
      <c r="D1296" s="8" t="str">
        <f>VLOOKUP($A1296,Cleaned_Customer_Names!$A1295:$D3630,4,0)</f>
        <v>Christenson</v>
      </c>
      <c r="E1296" s="22">
        <f>VLOOKUP($A1296,Cleaned_Medical_Exam!$A1295:$J3630,2,0)</f>
        <v>39.64</v>
      </c>
      <c r="F1296" s="24">
        <f>VLOOKUP($A1296,Cleaned_Medical_Exam!$A1295:$J3630,3,0)</f>
        <v>6</v>
      </c>
      <c r="G1296" s="20" t="str">
        <f>VLOOKUP($A1296,Cleaned_Medical_Exam!$A1295:$J3630,4,0)</f>
        <v>No</v>
      </c>
      <c r="H1296" s="20" t="str">
        <f>VLOOKUP($A1296,Cleaned_Medical_Exam!$A1295:$J3630,5,0)</f>
        <v>No</v>
      </c>
      <c r="I1296" s="20" t="str">
        <f>VLOOKUP($A1296,Cleaned_Medical_Exam!$A1295:$J3630,6,0)</f>
        <v>Yes</v>
      </c>
      <c r="J1296" s="48">
        <f>VLOOKUP($A1296,Cleaned_Medical_Exam!$A1295:$J3630,7,0)</f>
        <v>1</v>
      </c>
      <c r="K1296" s="8" t="str">
        <f>VLOOKUP($A1296,Cleaned_Medical_Exam!$A1295:$J3630,8,0)</f>
        <v>No</v>
      </c>
      <c r="L1296" s="20" t="str">
        <f>VLOOKUP($A1296,Cleaned_Medical_Exam!$A1295:$J3630,9,0)</f>
        <v>Obesity</v>
      </c>
      <c r="M1296" s="20" t="str">
        <f>VLOOKUP($A1296,Cleaned_Medical_Exam!$A1295:$J3630,10,0)</f>
        <v>Prediabetes</v>
      </c>
      <c r="N1296" s="48">
        <f>_xlfn.XLOOKUP(A1296,Cleaned_Hospital_Details!A:A,Cleaned_Hospital_Details!B:B)</f>
        <v>0</v>
      </c>
      <c r="O1296" s="49">
        <f>_xlfn.XLOOKUP($A1296,Cleaned_Hospital_Details!$A:$A,Cleaned_Hospital_Details!C:C)</f>
        <v>8471.65</v>
      </c>
      <c r="P1296" s="8" t="str">
        <f>_xlfn.XLOOKUP($A1296,Cleaned_Hospital_Details!$A:$A,Cleaned_Hospital_Details!D:D)</f>
        <v>Tier - 2</v>
      </c>
      <c r="Q1296" s="8" t="str">
        <f>_xlfn.XLOOKUP($A1296,Cleaned_Hospital_Details!$A:$A,Cleaned_Hospital_Details!E:E)</f>
        <v>Tier - 1</v>
      </c>
      <c r="R1296" s="8" t="str">
        <f>_xlfn.XLOOKUP($A1296,Cleaned_Hospital_Details!$A:$A,Cleaned_Hospital_Details!F:F)</f>
        <v>R1012</v>
      </c>
      <c r="S1296" s="15">
        <f>_xlfn.XLOOKUP($A1296,Cleaned_Hospital_Details!$A:$A,Cleaned_Hospital_Details!G:G)</f>
        <v>34283</v>
      </c>
      <c r="T1296" s="8">
        <f>_xlfn.XLOOKUP($A1296,Cleaned_Hospital_Details!$A:$A,Cleaned_Hospital_Details!H:H)</f>
        <v>29</v>
      </c>
      <c r="U1296" s="8" t="str">
        <f>_xlfn.XLOOKUP($A1296,Cleaned_Hospital_Details!$A:$A,Cleaned_Hospital_Details!I:I)</f>
        <v>Adult</v>
      </c>
      <c r="V1296" t="str">
        <f t="shared" si="20"/>
        <v>B.J. Christenson</v>
      </c>
    </row>
    <row r="1297" spans="1:22" ht="15.6" x14ac:dyDescent="0.3">
      <c r="A1297" s="10" t="s">
        <v>1333</v>
      </c>
      <c r="B1297" s="8" t="str">
        <f>VLOOKUP(A1297,Cleaned_Customer_Names!A1296:D3631,2,0)</f>
        <v>Ms.</v>
      </c>
      <c r="C1297" s="8" t="str">
        <f>VLOOKUP(A1297,Cleaned_Customer_Names!A1296:D3631,3,0)</f>
        <v>Alison</v>
      </c>
      <c r="D1297" s="8" t="str">
        <f>VLOOKUP($A1297,Cleaned_Customer_Names!$A1296:$D3631,4,0)</f>
        <v>Shell</v>
      </c>
      <c r="E1297" s="22">
        <f>VLOOKUP($A1297,Cleaned_Medical_Exam!$A1296:$J3631,2,0)</f>
        <v>38.479999999999997</v>
      </c>
      <c r="F1297" s="24">
        <f>VLOOKUP($A1297,Cleaned_Medical_Exam!$A1296:$J3631,3,0)</f>
        <v>6.02</v>
      </c>
      <c r="G1297" s="20" t="str">
        <f>VLOOKUP($A1297,Cleaned_Medical_Exam!$A1296:$J3631,4,0)</f>
        <v>No</v>
      </c>
      <c r="H1297" s="20" t="str">
        <f>VLOOKUP($A1297,Cleaned_Medical_Exam!$A1296:$J3631,5,0)</f>
        <v>No</v>
      </c>
      <c r="I1297" s="20" t="str">
        <f>VLOOKUP($A1297,Cleaned_Medical_Exam!$A1296:$J3631,6,0)</f>
        <v>No</v>
      </c>
      <c r="J1297" s="48">
        <f>VLOOKUP($A1297,Cleaned_Medical_Exam!$A1296:$J3631,7,0)</f>
        <v>1</v>
      </c>
      <c r="K1297" s="8" t="str">
        <f>VLOOKUP($A1297,Cleaned_Medical_Exam!$A1296:$J3631,8,0)</f>
        <v>No</v>
      </c>
      <c r="L1297" s="20" t="str">
        <f>VLOOKUP($A1297,Cleaned_Medical_Exam!$A1296:$J3631,9,0)</f>
        <v>Obesity</v>
      </c>
      <c r="M1297" s="20" t="str">
        <f>VLOOKUP($A1297,Cleaned_Medical_Exam!$A1296:$J3631,10,0)</f>
        <v>Prediabetes</v>
      </c>
      <c r="N1297" s="48">
        <f>_xlfn.XLOOKUP(A1297,Cleaned_Hospital_Details!A:A,Cleaned_Hospital_Details!B:B)</f>
        <v>0</v>
      </c>
      <c r="O1297" s="49">
        <f>_xlfn.XLOOKUP($A1297,Cleaned_Hospital_Details!$A:$A,Cleaned_Hospital_Details!C:C)</f>
        <v>8466.35</v>
      </c>
      <c r="P1297" s="8" t="str">
        <f>_xlfn.XLOOKUP($A1297,Cleaned_Hospital_Details!$A:$A,Cleaned_Hospital_Details!D:D)</f>
        <v>Tier - 2</v>
      </c>
      <c r="Q1297" s="8" t="str">
        <f>_xlfn.XLOOKUP($A1297,Cleaned_Hospital_Details!$A:$A,Cleaned_Hospital_Details!E:E)</f>
        <v>Tier - 2</v>
      </c>
      <c r="R1297" s="8" t="str">
        <f>_xlfn.XLOOKUP($A1297,Cleaned_Hospital_Details!$A:$A,Cleaned_Hospital_Details!F:F)</f>
        <v>R1012</v>
      </c>
      <c r="S1297" s="15">
        <f>_xlfn.XLOOKUP($A1297,Cleaned_Hospital_Details!$A:$A,Cleaned_Hospital_Details!G:G)</f>
        <v>33856</v>
      </c>
      <c r="T1297" s="8">
        <f>_xlfn.XLOOKUP($A1297,Cleaned_Hospital_Details!$A:$A,Cleaned_Hospital_Details!H:H)</f>
        <v>30</v>
      </c>
      <c r="U1297" s="8" t="str">
        <f>_xlfn.XLOOKUP($A1297,Cleaned_Hospital_Details!$A:$A,Cleaned_Hospital_Details!I:I)</f>
        <v>Adult</v>
      </c>
      <c r="V1297" t="str">
        <f t="shared" si="20"/>
        <v>Alison Shell</v>
      </c>
    </row>
    <row r="1298" spans="1:22" ht="15.6" x14ac:dyDescent="0.3">
      <c r="A1298" s="10" t="s">
        <v>1334</v>
      </c>
      <c r="B1298" s="8" t="str">
        <f>VLOOKUP(A1298,Cleaned_Customer_Names!A1297:D3632,2,0)</f>
        <v>Mr.</v>
      </c>
      <c r="C1298" s="8" t="str">
        <f>VLOOKUP(A1298,Cleaned_Customer_Names!A1297:D3632,3,0)</f>
        <v>Neil</v>
      </c>
      <c r="D1298" s="8" t="str">
        <f>VLOOKUP($A1298,Cleaned_Customer_Names!$A1297:$D3632,4,0)</f>
        <v>Rao</v>
      </c>
      <c r="E1298" s="22">
        <f>VLOOKUP($A1298,Cleaned_Medical_Exam!$A1297:$J3632,2,0)</f>
        <v>36.200000000000003</v>
      </c>
      <c r="F1298" s="24">
        <f>VLOOKUP($A1298,Cleaned_Medical_Exam!$A1297:$J3632,3,0)</f>
        <v>4.62</v>
      </c>
      <c r="G1298" s="20" t="str">
        <f>VLOOKUP($A1298,Cleaned_Medical_Exam!$A1297:$J3632,4,0)</f>
        <v>No</v>
      </c>
      <c r="H1298" s="20" t="str">
        <f>VLOOKUP($A1298,Cleaned_Medical_Exam!$A1297:$J3632,5,0)</f>
        <v>No</v>
      </c>
      <c r="I1298" s="20" t="str">
        <f>VLOOKUP($A1298,Cleaned_Medical_Exam!$A1297:$J3632,6,0)</f>
        <v>No</v>
      </c>
      <c r="J1298" s="48">
        <f>VLOOKUP($A1298,Cleaned_Medical_Exam!$A1297:$J3632,7,0)</f>
        <v>2</v>
      </c>
      <c r="K1298" s="8" t="str">
        <f>VLOOKUP($A1298,Cleaned_Medical_Exam!$A1297:$J3632,8,0)</f>
        <v>No</v>
      </c>
      <c r="L1298" s="20" t="str">
        <f>VLOOKUP($A1298,Cleaned_Medical_Exam!$A1297:$J3632,9,0)</f>
        <v>Obesity</v>
      </c>
      <c r="M1298" s="20" t="str">
        <f>VLOOKUP($A1298,Cleaned_Medical_Exam!$A1297:$J3632,10,0)</f>
        <v>Normal</v>
      </c>
      <c r="N1298" s="48">
        <f>_xlfn.XLOOKUP(A1298,Cleaned_Hospital_Details!A:A,Cleaned_Hospital_Details!B:B)</f>
        <v>0</v>
      </c>
      <c r="O1298" s="49">
        <f>_xlfn.XLOOKUP($A1298,Cleaned_Hospital_Details!$A:$A,Cleaned_Hospital_Details!C:C)</f>
        <v>8457.82</v>
      </c>
      <c r="P1298" s="8" t="str">
        <f>_xlfn.XLOOKUP($A1298,Cleaned_Hospital_Details!$A:$A,Cleaned_Hospital_Details!D:D)</f>
        <v>Tier - 2</v>
      </c>
      <c r="Q1298" s="8" t="str">
        <f>_xlfn.XLOOKUP($A1298,Cleaned_Hospital_Details!$A:$A,Cleaned_Hospital_Details!E:E)</f>
        <v>Tier - 3</v>
      </c>
      <c r="R1298" s="8" t="str">
        <f>_xlfn.XLOOKUP($A1298,Cleaned_Hospital_Details!$A:$A,Cleaned_Hospital_Details!F:F)</f>
        <v>R1011</v>
      </c>
      <c r="S1298" s="15">
        <f>_xlfn.XLOOKUP($A1298,Cleaned_Hospital_Details!$A:$A,Cleaned_Hospital_Details!G:G)</f>
        <v>26659</v>
      </c>
      <c r="T1298" s="8">
        <f>_xlfn.XLOOKUP($A1298,Cleaned_Hospital_Details!$A:$A,Cleaned_Hospital_Details!H:H)</f>
        <v>50</v>
      </c>
      <c r="U1298" s="8" t="str">
        <f>_xlfn.XLOOKUP($A1298,Cleaned_Hospital_Details!$A:$A,Cleaned_Hospital_Details!I:I)</f>
        <v>Adult</v>
      </c>
      <c r="V1298" t="str">
        <f t="shared" si="20"/>
        <v>Neil Rao</v>
      </c>
    </row>
    <row r="1299" spans="1:22" ht="15.6" x14ac:dyDescent="0.3">
      <c r="A1299" s="10" t="s">
        <v>1335</v>
      </c>
      <c r="B1299" s="8" t="str">
        <f>VLOOKUP(A1299,Cleaned_Customer_Names!A1298:D3633,2,0)</f>
        <v>Mrs.</v>
      </c>
      <c r="C1299" s="8" t="str">
        <f>VLOOKUP(A1299,Cleaned_Customer_Names!A1298:D3633,3,0)</f>
        <v>Anne</v>
      </c>
      <c r="D1299" s="8" t="str">
        <f>VLOOKUP($A1299,Cleaned_Customer_Names!$A1298:$D3633,4,0)</f>
        <v>Myers</v>
      </c>
      <c r="E1299" s="22">
        <f>VLOOKUP($A1299,Cleaned_Medical_Exam!$A1298:$J3633,2,0)</f>
        <v>27.13</v>
      </c>
      <c r="F1299" s="24">
        <f>VLOOKUP($A1299,Cleaned_Medical_Exam!$A1298:$J3633,3,0)</f>
        <v>5.59</v>
      </c>
      <c r="G1299" s="20" t="str">
        <f>VLOOKUP($A1299,Cleaned_Medical_Exam!$A1298:$J3633,4,0)</f>
        <v>No</v>
      </c>
      <c r="H1299" s="20" t="str">
        <f>VLOOKUP($A1299,Cleaned_Medical_Exam!$A1298:$J3633,5,0)</f>
        <v>No</v>
      </c>
      <c r="I1299" s="20" t="str">
        <f>VLOOKUP($A1299,Cleaned_Medical_Exam!$A1298:$J3633,6,0)</f>
        <v>No</v>
      </c>
      <c r="J1299" s="48">
        <f>VLOOKUP($A1299,Cleaned_Medical_Exam!$A1298:$J3633,7,0)</f>
        <v>1</v>
      </c>
      <c r="K1299" s="8" t="str">
        <f>VLOOKUP($A1299,Cleaned_Medical_Exam!$A1298:$J3633,8,0)</f>
        <v>No</v>
      </c>
      <c r="L1299" s="20" t="str">
        <f>VLOOKUP($A1299,Cleaned_Medical_Exam!$A1298:$J3633,9,0)</f>
        <v>Overweight</v>
      </c>
      <c r="M1299" s="20" t="str">
        <f>VLOOKUP($A1299,Cleaned_Medical_Exam!$A1298:$J3633,10,0)</f>
        <v>Normal</v>
      </c>
      <c r="N1299" s="48">
        <f>_xlfn.XLOOKUP(A1299,Cleaned_Hospital_Details!A:A,Cleaned_Hospital_Details!B:B)</f>
        <v>3</v>
      </c>
      <c r="O1299" s="49">
        <f>_xlfn.XLOOKUP($A1299,Cleaned_Hospital_Details!$A:$A,Cleaned_Hospital_Details!C:C)</f>
        <v>8450.82</v>
      </c>
      <c r="P1299" s="8" t="str">
        <f>_xlfn.XLOOKUP($A1299,Cleaned_Hospital_Details!$A:$A,Cleaned_Hospital_Details!D:D)</f>
        <v>Tier - 2</v>
      </c>
      <c r="Q1299" s="8" t="str">
        <f>_xlfn.XLOOKUP($A1299,Cleaned_Hospital_Details!$A:$A,Cleaned_Hospital_Details!E:E)</f>
        <v>Tier - 2</v>
      </c>
      <c r="R1299" s="8" t="str">
        <f>_xlfn.XLOOKUP($A1299,Cleaned_Hospital_Details!$A:$A,Cleaned_Hospital_Details!F:F)</f>
        <v>R1025</v>
      </c>
      <c r="S1299" s="15">
        <f>_xlfn.XLOOKUP($A1299,Cleaned_Hospital_Details!$A:$A,Cleaned_Hospital_Details!G:G)</f>
        <v>30852</v>
      </c>
      <c r="T1299" s="8">
        <f>_xlfn.XLOOKUP($A1299,Cleaned_Hospital_Details!$A:$A,Cleaned_Hospital_Details!H:H)</f>
        <v>38</v>
      </c>
      <c r="U1299" s="8" t="str">
        <f>_xlfn.XLOOKUP($A1299,Cleaned_Hospital_Details!$A:$A,Cleaned_Hospital_Details!I:I)</f>
        <v>Adult</v>
      </c>
      <c r="V1299" t="str">
        <f t="shared" si="20"/>
        <v>Anne Myers</v>
      </c>
    </row>
    <row r="1300" spans="1:22" ht="15.6" x14ac:dyDescent="0.3">
      <c r="A1300" s="10" t="s">
        <v>1336</v>
      </c>
      <c r="B1300" s="8" t="str">
        <f>VLOOKUP(A1300,Cleaned_Customer_Names!A1299:D3634,2,0)</f>
        <v>Ms.</v>
      </c>
      <c r="C1300" s="8" t="str">
        <f>VLOOKUP(A1300,Cleaned_Customer_Names!A1299:D3634,3,0)</f>
        <v>Sandra</v>
      </c>
      <c r="D1300" s="8" t="str">
        <f>VLOOKUP($A1300,Cleaned_Customer_Names!$A1299:$D3634,4,0)</f>
        <v>McLean</v>
      </c>
      <c r="E1300" s="22">
        <f>VLOOKUP($A1300,Cleaned_Medical_Exam!$A1299:$J3634,2,0)</f>
        <v>20.75</v>
      </c>
      <c r="F1300" s="24">
        <f>VLOOKUP($A1300,Cleaned_Medical_Exam!$A1299:$J3634,3,0)</f>
        <v>5.18</v>
      </c>
      <c r="G1300" s="20" t="str">
        <f>VLOOKUP($A1300,Cleaned_Medical_Exam!$A1299:$J3634,4,0)</f>
        <v>Yes</v>
      </c>
      <c r="H1300" s="20" t="str">
        <f>VLOOKUP($A1300,Cleaned_Medical_Exam!$A1299:$J3634,5,0)</f>
        <v>No</v>
      </c>
      <c r="I1300" s="20" t="str">
        <f>VLOOKUP($A1300,Cleaned_Medical_Exam!$A1299:$J3634,6,0)</f>
        <v>No</v>
      </c>
      <c r="J1300" s="48">
        <f>VLOOKUP($A1300,Cleaned_Medical_Exam!$A1299:$J3634,7,0)</f>
        <v>2</v>
      </c>
      <c r="K1300" s="8" t="str">
        <f>VLOOKUP($A1300,Cleaned_Medical_Exam!$A1299:$J3634,8,0)</f>
        <v>No</v>
      </c>
      <c r="L1300" s="20" t="str">
        <f>VLOOKUP($A1300,Cleaned_Medical_Exam!$A1299:$J3634,9,0)</f>
        <v>Healthy Weight</v>
      </c>
      <c r="M1300" s="20" t="str">
        <f>VLOOKUP($A1300,Cleaned_Medical_Exam!$A1299:$J3634,10,0)</f>
        <v>Normal</v>
      </c>
      <c r="N1300" s="48">
        <f>_xlfn.XLOOKUP(A1300,Cleaned_Hospital_Details!A:A,Cleaned_Hospital_Details!B:B)</f>
        <v>0</v>
      </c>
      <c r="O1300" s="49">
        <f>_xlfn.XLOOKUP($A1300,Cleaned_Hospital_Details!$A:$A,Cleaned_Hospital_Details!C:C)</f>
        <v>8448.66</v>
      </c>
      <c r="P1300" s="8" t="str">
        <f>_xlfn.XLOOKUP($A1300,Cleaned_Hospital_Details!$A:$A,Cleaned_Hospital_Details!D:D)</f>
        <v>Tier - 3</v>
      </c>
      <c r="Q1300" s="8" t="str">
        <f>_xlfn.XLOOKUP($A1300,Cleaned_Hospital_Details!$A:$A,Cleaned_Hospital_Details!E:E)</f>
        <v>Tier - 1</v>
      </c>
      <c r="R1300" s="8" t="str">
        <f>_xlfn.XLOOKUP($A1300,Cleaned_Hospital_Details!$A:$A,Cleaned_Hospital_Details!F:F)</f>
        <v>R1013</v>
      </c>
      <c r="S1300" s="15">
        <f>_xlfn.XLOOKUP($A1300,Cleaned_Hospital_Details!$A:$A,Cleaned_Hospital_Details!G:G)</f>
        <v>24270</v>
      </c>
      <c r="T1300" s="8">
        <f>_xlfn.XLOOKUP($A1300,Cleaned_Hospital_Details!$A:$A,Cleaned_Hospital_Details!H:H)</f>
        <v>56</v>
      </c>
      <c r="U1300" s="8" t="str">
        <f>_xlfn.XLOOKUP($A1300,Cleaned_Hospital_Details!$A:$A,Cleaned_Hospital_Details!I:I)</f>
        <v>Old</v>
      </c>
      <c r="V1300" t="str">
        <f t="shared" si="20"/>
        <v>Sandra McLean</v>
      </c>
    </row>
    <row r="1301" spans="1:22" ht="15.6" x14ac:dyDescent="0.3">
      <c r="A1301" s="10" t="s">
        <v>1337</v>
      </c>
      <c r="B1301" s="8" t="str">
        <f>VLOOKUP(A1301,Cleaned_Customer_Names!A1300:D3635,2,0)</f>
        <v>Mr.</v>
      </c>
      <c r="C1301" s="8" t="str">
        <f>VLOOKUP(A1301,Cleaned_Customer_Names!A1300:D3635,3,0)</f>
        <v>Robert</v>
      </c>
      <c r="D1301" s="8" t="str">
        <f>VLOOKUP($A1301,Cleaned_Customer_Names!$A1300:$D3635,4,0)</f>
        <v>Gomez</v>
      </c>
      <c r="E1301" s="22">
        <f>VLOOKUP($A1301,Cleaned_Medical_Exam!$A1300:$J3635,2,0)</f>
        <v>26.6</v>
      </c>
      <c r="F1301" s="24">
        <f>VLOOKUP($A1301,Cleaned_Medical_Exam!$A1300:$J3635,3,0)</f>
        <v>6.29</v>
      </c>
      <c r="G1301" s="20" t="str">
        <f>VLOOKUP($A1301,Cleaned_Medical_Exam!$A1300:$J3635,4,0)</f>
        <v>No</v>
      </c>
      <c r="H1301" s="20" t="str">
        <f>VLOOKUP($A1301,Cleaned_Medical_Exam!$A1300:$J3635,5,0)</f>
        <v>No</v>
      </c>
      <c r="I1301" s="20" t="str">
        <f>VLOOKUP($A1301,Cleaned_Medical_Exam!$A1300:$J3635,6,0)</f>
        <v>No</v>
      </c>
      <c r="J1301" s="48">
        <f>VLOOKUP($A1301,Cleaned_Medical_Exam!$A1300:$J3635,7,0)</f>
        <v>2</v>
      </c>
      <c r="K1301" s="8" t="str">
        <f>VLOOKUP($A1301,Cleaned_Medical_Exam!$A1300:$J3635,8,0)</f>
        <v>No</v>
      </c>
      <c r="L1301" s="20" t="str">
        <f>VLOOKUP($A1301,Cleaned_Medical_Exam!$A1300:$J3635,9,0)</f>
        <v>Overweight</v>
      </c>
      <c r="M1301" s="20" t="str">
        <f>VLOOKUP($A1301,Cleaned_Medical_Exam!$A1300:$J3635,10,0)</f>
        <v>Prediabetes</v>
      </c>
      <c r="N1301" s="48">
        <f>_xlfn.XLOOKUP(A1301,Cleaned_Hospital_Details!A:A,Cleaned_Hospital_Details!B:B)</f>
        <v>0</v>
      </c>
      <c r="O1301" s="49">
        <f>_xlfn.XLOOKUP($A1301,Cleaned_Hospital_Details!$A:$A,Cleaned_Hospital_Details!C:C)</f>
        <v>8444.4699999999993</v>
      </c>
      <c r="P1301" s="8" t="str">
        <f>_xlfn.XLOOKUP($A1301,Cleaned_Hospital_Details!$A:$A,Cleaned_Hospital_Details!D:D)</f>
        <v>Tier - 3</v>
      </c>
      <c r="Q1301" s="8" t="str">
        <f>_xlfn.XLOOKUP($A1301,Cleaned_Hospital_Details!$A:$A,Cleaned_Hospital_Details!E:E)</f>
        <v>Tier - 1</v>
      </c>
      <c r="R1301" s="8" t="str">
        <f>_xlfn.XLOOKUP($A1301,Cleaned_Hospital_Details!$A:$A,Cleaned_Hospital_Details!F:F)</f>
        <v>R1011</v>
      </c>
      <c r="S1301" s="15">
        <f>_xlfn.XLOOKUP($A1301,Cleaned_Hospital_Details!$A:$A,Cleaned_Hospital_Details!G:G)</f>
        <v>26546</v>
      </c>
      <c r="T1301" s="8">
        <f>_xlfn.XLOOKUP($A1301,Cleaned_Hospital_Details!$A:$A,Cleaned_Hospital_Details!H:H)</f>
        <v>50</v>
      </c>
      <c r="U1301" s="8" t="str">
        <f>_xlfn.XLOOKUP($A1301,Cleaned_Hospital_Details!$A:$A,Cleaned_Hospital_Details!I:I)</f>
        <v>Adult</v>
      </c>
      <c r="V1301" t="str">
        <f t="shared" si="20"/>
        <v>Robert Gomez</v>
      </c>
    </row>
    <row r="1302" spans="1:22" ht="15.6" x14ac:dyDescent="0.3">
      <c r="A1302" s="10" t="s">
        <v>1338</v>
      </c>
      <c r="B1302" s="8" t="str">
        <f>VLOOKUP(A1302,Cleaned_Customer_Names!A1301:D3636,2,0)</f>
        <v>Mr.</v>
      </c>
      <c r="C1302" s="8" t="str">
        <f>VLOOKUP(A1302,Cleaned_Customer_Names!A1301:D3636,3,0)</f>
        <v>Rodney</v>
      </c>
      <c r="D1302" s="8" t="str">
        <f>VLOOKUP($A1302,Cleaned_Customer_Names!$A1301:$D3636,4,0)</f>
        <v>Hemingway</v>
      </c>
      <c r="E1302" s="22">
        <f>VLOOKUP($A1302,Cleaned_Medical_Exam!$A1301:$J3636,2,0)</f>
        <v>25.3</v>
      </c>
      <c r="F1302" s="24">
        <f>VLOOKUP($A1302,Cleaned_Medical_Exam!$A1301:$J3636,3,0)</f>
        <v>4.49</v>
      </c>
      <c r="G1302" s="20" t="str">
        <f>VLOOKUP($A1302,Cleaned_Medical_Exam!$A1301:$J3636,4,0)</f>
        <v>No</v>
      </c>
      <c r="H1302" s="20" t="str">
        <f>VLOOKUP($A1302,Cleaned_Medical_Exam!$A1301:$J3636,5,0)</f>
        <v>No</v>
      </c>
      <c r="I1302" s="20" t="str">
        <f>VLOOKUP($A1302,Cleaned_Medical_Exam!$A1301:$J3636,6,0)</f>
        <v>No</v>
      </c>
      <c r="J1302" s="48">
        <f>VLOOKUP($A1302,Cleaned_Medical_Exam!$A1301:$J3636,7,0)</f>
        <v>2</v>
      </c>
      <c r="K1302" s="8" t="str">
        <f>VLOOKUP($A1302,Cleaned_Medical_Exam!$A1301:$J3636,8,0)</f>
        <v>No</v>
      </c>
      <c r="L1302" s="20" t="str">
        <f>VLOOKUP($A1302,Cleaned_Medical_Exam!$A1301:$J3636,9,0)</f>
        <v>Overweight</v>
      </c>
      <c r="M1302" s="20" t="str">
        <f>VLOOKUP($A1302,Cleaned_Medical_Exam!$A1301:$J3636,10,0)</f>
        <v>Normal</v>
      </c>
      <c r="N1302" s="48">
        <f>_xlfn.XLOOKUP(A1302,Cleaned_Hospital_Details!A:A,Cleaned_Hospital_Details!B:B)</f>
        <v>0</v>
      </c>
      <c r="O1302" s="49">
        <f>_xlfn.XLOOKUP($A1302,Cleaned_Hospital_Details!$A:$A,Cleaned_Hospital_Details!C:C)</f>
        <v>8442.67</v>
      </c>
      <c r="P1302" s="8" t="str">
        <f>_xlfn.XLOOKUP($A1302,Cleaned_Hospital_Details!$A:$A,Cleaned_Hospital_Details!D:D)</f>
        <v>Tier - 2</v>
      </c>
      <c r="Q1302" s="8" t="str">
        <f>_xlfn.XLOOKUP($A1302,Cleaned_Hospital_Details!$A:$A,Cleaned_Hospital_Details!E:E)</f>
        <v>Tier - 3</v>
      </c>
      <c r="R1302" s="8" t="str">
        <f>_xlfn.XLOOKUP($A1302,Cleaned_Hospital_Details!$A:$A,Cleaned_Hospital_Details!F:F)</f>
        <v>R1013</v>
      </c>
      <c r="S1302" s="15">
        <f>_xlfn.XLOOKUP($A1302,Cleaned_Hospital_Details!$A:$A,Cleaned_Hospital_Details!G:G)</f>
        <v>26551</v>
      </c>
      <c r="T1302" s="8">
        <f>_xlfn.XLOOKUP($A1302,Cleaned_Hospital_Details!$A:$A,Cleaned_Hospital_Details!H:H)</f>
        <v>50</v>
      </c>
      <c r="U1302" s="8" t="str">
        <f>_xlfn.XLOOKUP($A1302,Cleaned_Hospital_Details!$A:$A,Cleaned_Hospital_Details!I:I)</f>
        <v>Adult</v>
      </c>
      <c r="V1302" t="str">
        <f t="shared" si="20"/>
        <v>Rodney Hemingway</v>
      </c>
    </row>
    <row r="1303" spans="1:22" ht="15.6" x14ac:dyDescent="0.3">
      <c r="A1303" s="10" t="s">
        <v>1339</v>
      </c>
      <c r="B1303" s="8" t="str">
        <f>VLOOKUP(A1303,Cleaned_Customer_Names!A1302:D3637,2,0)</f>
        <v>Mr.</v>
      </c>
      <c r="C1303" s="8" t="str">
        <f>VLOOKUP(A1303,Cleaned_Customer_Names!A1302:D3637,3,0)</f>
        <v>Carl</v>
      </c>
      <c r="D1303" s="8" t="str">
        <f>VLOOKUP($A1303,Cleaned_Customer_Names!$A1302:$D3637,4,0)</f>
        <v>Pett</v>
      </c>
      <c r="E1303" s="22">
        <f>VLOOKUP($A1303,Cleaned_Medical_Exam!$A1302:$J3637,2,0)</f>
        <v>18.84</v>
      </c>
      <c r="F1303" s="24">
        <f>VLOOKUP($A1303,Cleaned_Medical_Exam!$A1302:$J3637,3,0)</f>
        <v>11.82</v>
      </c>
      <c r="G1303" s="20" t="str">
        <f>VLOOKUP($A1303,Cleaned_Medical_Exam!$A1302:$J3637,4,0)</f>
        <v>Yes</v>
      </c>
      <c r="H1303" s="20" t="str">
        <f>VLOOKUP($A1303,Cleaned_Medical_Exam!$A1302:$J3637,5,0)</f>
        <v>No</v>
      </c>
      <c r="I1303" s="20" t="str">
        <f>VLOOKUP($A1303,Cleaned_Medical_Exam!$A1302:$J3637,6,0)</f>
        <v>Yes</v>
      </c>
      <c r="J1303" s="48">
        <f>VLOOKUP($A1303,Cleaned_Medical_Exam!$A1302:$J3637,7,0)</f>
        <v>1</v>
      </c>
      <c r="K1303" s="8" t="str">
        <f>VLOOKUP($A1303,Cleaned_Medical_Exam!$A1302:$J3637,8,0)</f>
        <v>No</v>
      </c>
      <c r="L1303" s="20" t="str">
        <f>VLOOKUP($A1303,Cleaned_Medical_Exam!$A1302:$J3637,9,0)</f>
        <v>Healthy Weight</v>
      </c>
      <c r="M1303" s="20" t="str">
        <f>VLOOKUP($A1303,Cleaned_Medical_Exam!$A1302:$J3637,10,0)</f>
        <v>Diabetes</v>
      </c>
      <c r="N1303" s="48">
        <f>_xlfn.XLOOKUP(A1303,Cleaned_Hospital_Details!A:A,Cleaned_Hospital_Details!B:B)</f>
        <v>0</v>
      </c>
      <c r="O1303" s="49">
        <f>_xlfn.XLOOKUP($A1303,Cleaned_Hospital_Details!$A:$A,Cleaned_Hospital_Details!C:C)</f>
        <v>8440.0499999999993</v>
      </c>
      <c r="P1303" s="8" t="str">
        <f>_xlfn.XLOOKUP($A1303,Cleaned_Hospital_Details!$A:$A,Cleaned_Hospital_Details!D:D)</f>
        <v>Tier - 3</v>
      </c>
      <c r="Q1303" s="8" t="str">
        <f>_xlfn.XLOOKUP($A1303,Cleaned_Hospital_Details!$A:$A,Cleaned_Hospital_Details!E:E)</f>
        <v>Tier - 2</v>
      </c>
      <c r="R1303" s="8" t="str">
        <f>_xlfn.XLOOKUP($A1303,Cleaned_Hospital_Details!$A:$A,Cleaned_Hospital_Details!F:F)</f>
        <v>R1013</v>
      </c>
      <c r="S1303" s="15">
        <f>_xlfn.XLOOKUP($A1303,Cleaned_Hospital_Details!$A:$A,Cleaned_Hospital_Details!G:G)</f>
        <v>23278</v>
      </c>
      <c r="T1303" s="8">
        <f>_xlfn.XLOOKUP($A1303,Cleaned_Hospital_Details!$A:$A,Cleaned_Hospital_Details!H:H)</f>
        <v>59</v>
      </c>
      <c r="U1303" s="8" t="str">
        <f>_xlfn.XLOOKUP($A1303,Cleaned_Hospital_Details!$A:$A,Cleaned_Hospital_Details!I:I)</f>
        <v>Old</v>
      </c>
      <c r="V1303" t="str">
        <f t="shared" si="20"/>
        <v>Carl Pett</v>
      </c>
    </row>
    <row r="1304" spans="1:22" ht="15.6" x14ac:dyDescent="0.3">
      <c r="A1304" s="10" t="s">
        <v>1340</v>
      </c>
      <c r="B1304" s="8" t="str">
        <f>VLOOKUP(A1304,Cleaned_Customer_Names!A1303:D3638,2,0)</f>
        <v>Mr.</v>
      </c>
      <c r="C1304" s="8" t="str">
        <f>VLOOKUP(A1304,Cleaned_Customer_Names!A1303:D3638,3,0)</f>
        <v>Maximilian</v>
      </c>
      <c r="D1304" s="8" t="str">
        <f>VLOOKUP($A1304,Cleaned_Customer_Names!$A1303:$D3638,4,0)</f>
        <v>Meingast</v>
      </c>
      <c r="E1304" s="22">
        <f>VLOOKUP($A1304,Cleaned_Medical_Exam!$A1303:$J3638,2,0)</f>
        <v>19.57</v>
      </c>
      <c r="F1304" s="24">
        <f>VLOOKUP($A1304,Cleaned_Medical_Exam!$A1303:$J3638,3,0)</f>
        <v>7.41</v>
      </c>
      <c r="G1304" s="20" t="str">
        <f>VLOOKUP($A1304,Cleaned_Medical_Exam!$A1303:$J3638,4,0)</f>
        <v>Yes</v>
      </c>
      <c r="H1304" s="20" t="str">
        <f>VLOOKUP($A1304,Cleaned_Medical_Exam!$A1303:$J3638,5,0)</f>
        <v>No</v>
      </c>
      <c r="I1304" s="20" t="str">
        <f>VLOOKUP($A1304,Cleaned_Medical_Exam!$A1303:$J3638,6,0)</f>
        <v>No</v>
      </c>
      <c r="J1304" s="48">
        <f>VLOOKUP($A1304,Cleaned_Medical_Exam!$A1303:$J3638,7,0)</f>
        <v>1</v>
      </c>
      <c r="K1304" s="8" t="str">
        <f>VLOOKUP($A1304,Cleaned_Medical_Exam!$A1303:$J3638,8,0)</f>
        <v>No</v>
      </c>
      <c r="L1304" s="20" t="str">
        <f>VLOOKUP($A1304,Cleaned_Medical_Exam!$A1303:$J3638,9,0)</f>
        <v>Healthy Weight</v>
      </c>
      <c r="M1304" s="20" t="str">
        <f>VLOOKUP($A1304,Cleaned_Medical_Exam!$A1303:$J3638,10,0)</f>
        <v>Diabetes</v>
      </c>
      <c r="N1304" s="48">
        <f>_xlfn.XLOOKUP(A1304,Cleaned_Hospital_Details!A:A,Cleaned_Hospital_Details!B:B)</f>
        <v>1</v>
      </c>
      <c r="O1304" s="49">
        <f>_xlfn.XLOOKUP($A1304,Cleaned_Hospital_Details!$A:$A,Cleaned_Hospital_Details!C:C)</f>
        <v>8428.07</v>
      </c>
      <c r="P1304" s="8" t="str">
        <f>_xlfn.XLOOKUP($A1304,Cleaned_Hospital_Details!$A:$A,Cleaned_Hospital_Details!D:D)</f>
        <v>Tier - 3</v>
      </c>
      <c r="Q1304" s="8" t="str">
        <f>_xlfn.XLOOKUP($A1304,Cleaned_Hospital_Details!$A:$A,Cleaned_Hospital_Details!E:E)</f>
        <v>Tier - 2</v>
      </c>
      <c r="R1304" s="8" t="str">
        <f>_xlfn.XLOOKUP($A1304,Cleaned_Hospital_Details!$A:$A,Cleaned_Hospital_Details!F:F)</f>
        <v>R1012</v>
      </c>
      <c r="S1304" s="15">
        <f>_xlfn.XLOOKUP($A1304,Cleaned_Hospital_Details!$A:$A,Cleaned_Hospital_Details!G:G)</f>
        <v>27665</v>
      </c>
      <c r="T1304" s="8">
        <f>_xlfn.XLOOKUP($A1304,Cleaned_Hospital_Details!$A:$A,Cleaned_Hospital_Details!H:H)</f>
        <v>47</v>
      </c>
      <c r="U1304" s="8" t="str">
        <f>_xlfn.XLOOKUP($A1304,Cleaned_Hospital_Details!$A:$A,Cleaned_Hospital_Details!I:I)</f>
        <v>Adult</v>
      </c>
      <c r="V1304" t="str">
        <f t="shared" si="20"/>
        <v>Maximilian Meingast</v>
      </c>
    </row>
    <row r="1305" spans="1:22" ht="15.6" x14ac:dyDescent="0.3">
      <c r="A1305" s="10" t="s">
        <v>1341</v>
      </c>
      <c r="B1305" s="8" t="str">
        <f>VLOOKUP(A1305,Cleaned_Customer_Names!A1304:D3639,2,0)</f>
        <v>Mr.</v>
      </c>
      <c r="C1305" s="8" t="str">
        <f>VLOOKUP(A1305,Cleaned_Customer_Names!A1304:D3639,3,0)</f>
        <v>Erik</v>
      </c>
      <c r="D1305" s="8" t="str">
        <f>VLOOKUP($A1305,Cleaned_Customer_Names!$A1304:$D3639,4,0)</f>
        <v>McCarthy</v>
      </c>
      <c r="E1305" s="22">
        <f>VLOOKUP($A1305,Cleaned_Medical_Exam!$A1304:$J3639,2,0)</f>
        <v>30.495000000000001</v>
      </c>
      <c r="F1305" s="24">
        <f>VLOOKUP($A1305,Cleaned_Medical_Exam!$A1304:$J3639,3,0)</f>
        <v>5.97</v>
      </c>
      <c r="G1305" s="20" t="str">
        <f>VLOOKUP($A1305,Cleaned_Medical_Exam!$A1304:$J3639,4,0)</f>
        <v>No</v>
      </c>
      <c r="H1305" s="20" t="str">
        <f>VLOOKUP($A1305,Cleaned_Medical_Exam!$A1304:$J3639,5,0)</f>
        <v>No</v>
      </c>
      <c r="I1305" s="20" t="str">
        <f>VLOOKUP($A1305,Cleaned_Medical_Exam!$A1304:$J3639,6,0)</f>
        <v>No</v>
      </c>
      <c r="J1305" s="48">
        <f>VLOOKUP($A1305,Cleaned_Medical_Exam!$A1304:$J3639,7,0)</f>
        <v>0</v>
      </c>
      <c r="K1305" s="8" t="str">
        <f>VLOOKUP($A1305,Cleaned_Medical_Exam!$A1304:$J3639,8,0)</f>
        <v>No</v>
      </c>
      <c r="L1305" s="20" t="str">
        <f>VLOOKUP($A1305,Cleaned_Medical_Exam!$A1304:$J3639,9,0)</f>
        <v>Obesity</v>
      </c>
      <c r="M1305" s="20" t="str">
        <f>VLOOKUP($A1305,Cleaned_Medical_Exam!$A1304:$J3639,10,0)</f>
        <v>Prediabetes</v>
      </c>
      <c r="N1305" s="48">
        <f>_xlfn.XLOOKUP(A1305,Cleaned_Hospital_Details!A:A,Cleaned_Hospital_Details!B:B)</f>
        <v>2</v>
      </c>
      <c r="O1305" s="49">
        <f>_xlfn.XLOOKUP($A1305,Cleaned_Hospital_Details!$A:$A,Cleaned_Hospital_Details!C:C)</f>
        <v>8413.4599999999991</v>
      </c>
      <c r="P1305" s="8" t="str">
        <f>_xlfn.XLOOKUP($A1305,Cleaned_Hospital_Details!$A:$A,Cleaned_Hospital_Details!D:D)</f>
        <v>Tier - 3</v>
      </c>
      <c r="Q1305" s="8" t="str">
        <f>_xlfn.XLOOKUP($A1305,Cleaned_Hospital_Details!$A:$A,Cleaned_Hospital_Details!E:E)</f>
        <v>Tier - 1</v>
      </c>
      <c r="R1305" s="8" t="str">
        <f>_xlfn.XLOOKUP($A1305,Cleaned_Hospital_Details!$A:$A,Cleaned_Hospital_Details!F:F)</f>
        <v>R1012</v>
      </c>
      <c r="S1305" s="15">
        <f>_xlfn.XLOOKUP($A1305,Cleaned_Hospital_Details!$A:$A,Cleaned_Hospital_Details!G:G)</f>
        <v>28372</v>
      </c>
      <c r="T1305" s="8">
        <f>_xlfn.XLOOKUP($A1305,Cleaned_Hospital_Details!$A:$A,Cleaned_Hospital_Details!H:H)</f>
        <v>45</v>
      </c>
      <c r="U1305" s="8" t="str">
        <f>_xlfn.XLOOKUP($A1305,Cleaned_Hospital_Details!$A:$A,Cleaned_Hospital_Details!I:I)</f>
        <v>Adult</v>
      </c>
      <c r="V1305" t="str">
        <f t="shared" si="20"/>
        <v>Erik McCarthy</v>
      </c>
    </row>
    <row r="1306" spans="1:22" ht="15.6" x14ac:dyDescent="0.3">
      <c r="A1306" s="10" t="s">
        <v>1342</v>
      </c>
      <c r="B1306" s="8" t="str">
        <f>VLOOKUP(A1306,Cleaned_Customer_Names!A1305:D3640,2,0)</f>
        <v>Mr.</v>
      </c>
      <c r="C1306" s="8" t="str">
        <f>VLOOKUP(A1306,Cleaned_Customer_Names!A1305:D3640,3,0)</f>
        <v>Christopher</v>
      </c>
      <c r="D1306" s="8" t="str">
        <f>VLOOKUP($A1306,Cleaned_Customer_Names!$A1305:$D3640,4,0)</f>
        <v>Boyle</v>
      </c>
      <c r="E1306" s="22">
        <f>VLOOKUP($A1306,Cleaned_Medical_Exam!$A1305:$J3640,2,0)</f>
        <v>30.114999999999998</v>
      </c>
      <c r="F1306" s="24">
        <f>VLOOKUP($A1306,Cleaned_Medical_Exam!$A1305:$J3640,3,0)</f>
        <v>5.74</v>
      </c>
      <c r="G1306" s="20" t="str">
        <f>VLOOKUP($A1306,Cleaned_Medical_Exam!$A1305:$J3640,4,0)</f>
        <v>No</v>
      </c>
      <c r="H1306" s="20" t="str">
        <f>VLOOKUP($A1306,Cleaned_Medical_Exam!$A1305:$J3640,5,0)</f>
        <v>No</v>
      </c>
      <c r="I1306" s="20" t="str">
        <f>VLOOKUP($A1306,Cleaned_Medical_Exam!$A1305:$J3640,6,0)</f>
        <v>Yes</v>
      </c>
      <c r="J1306" s="48">
        <f>VLOOKUP($A1306,Cleaned_Medical_Exam!$A1305:$J3640,7,0)</f>
        <v>1</v>
      </c>
      <c r="K1306" s="8" t="str">
        <f>VLOOKUP($A1306,Cleaned_Medical_Exam!$A1305:$J3640,8,0)</f>
        <v>No</v>
      </c>
      <c r="L1306" s="20" t="str">
        <f>VLOOKUP($A1306,Cleaned_Medical_Exam!$A1305:$J3640,9,0)</f>
        <v>Obesity</v>
      </c>
      <c r="M1306" s="20" t="str">
        <f>VLOOKUP($A1306,Cleaned_Medical_Exam!$A1305:$J3640,10,0)</f>
        <v>Prediabetes</v>
      </c>
      <c r="N1306" s="48">
        <f>_xlfn.XLOOKUP(A1306,Cleaned_Hospital_Details!A:A,Cleaned_Hospital_Details!B:B)</f>
        <v>3</v>
      </c>
      <c r="O1306" s="49">
        <f>_xlfn.XLOOKUP($A1306,Cleaned_Hospital_Details!$A:$A,Cleaned_Hospital_Details!C:C)</f>
        <v>8410.0499999999993</v>
      </c>
      <c r="P1306" s="8" t="str">
        <f>_xlfn.XLOOKUP($A1306,Cleaned_Hospital_Details!$A:$A,Cleaned_Hospital_Details!D:D)</f>
        <v>Tier - 2</v>
      </c>
      <c r="Q1306" s="8" t="str">
        <f>_xlfn.XLOOKUP($A1306,Cleaned_Hospital_Details!$A:$A,Cleaned_Hospital_Details!E:E)</f>
        <v>Tier - 2</v>
      </c>
      <c r="R1306" s="8" t="str">
        <f>_xlfn.XLOOKUP($A1306,Cleaned_Hospital_Details!$A:$A,Cleaned_Hospital_Details!F:F)</f>
        <v>R1012</v>
      </c>
      <c r="S1306" s="15">
        <f>_xlfn.XLOOKUP($A1306,Cleaned_Hospital_Details!$A:$A,Cleaned_Hospital_Details!G:G)</f>
        <v>29017</v>
      </c>
      <c r="T1306" s="8">
        <f>_xlfn.XLOOKUP($A1306,Cleaned_Hospital_Details!$A:$A,Cleaned_Hospital_Details!H:H)</f>
        <v>43</v>
      </c>
      <c r="U1306" s="8" t="str">
        <f>_xlfn.XLOOKUP($A1306,Cleaned_Hospital_Details!$A:$A,Cleaned_Hospital_Details!I:I)</f>
        <v>Adult</v>
      </c>
      <c r="V1306" t="str">
        <f t="shared" si="20"/>
        <v>Christopher Boyle</v>
      </c>
    </row>
    <row r="1307" spans="1:22" ht="15.6" x14ac:dyDescent="0.3">
      <c r="A1307" s="10" t="s">
        <v>1343</v>
      </c>
      <c r="B1307" s="8" t="str">
        <f>VLOOKUP(A1307,Cleaned_Customer_Names!A1306:D3641,2,0)</f>
        <v>Mr.</v>
      </c>
      <c r="C1307" s="8" t="str">
        <f>VLOOKUP(A1307,Cleaned_Customer_Names!A1306:D3641,3,0)</f>
        <v>Eirik</v>
      </c>
      <c r="D1307" s="8" t="str">
        <f>VLOOKUP($A1307,Cleaned_Customer_Names!$A1306:$D3641,4,0)</f>
        <v>Gundersen</v>
      </c>
      <c r="E1307" s="22">
        <f>VLOOKUP($A1307,Cleaned_Medical_Exam!$A1306:$J3641,2,0)</f>
        <v>24.78</v>
      </c>
      <c r="F1307" s="24">
        <f>VLOOKUP($A1307,Cleaned_Medical_Exam!$A1306:$J3641,3,0)</f>
        <v>9.85</v>
      </c>
      <c r="G1307" s="20" t="str">
        <f>VLOOKUP($A1307,Cleaned_Medical_Exam!$A1306:$J3641,4,0)</f>
        <v>No</v>
      </c>
      <c r="H1307" s="20" t="str">
        <f>VLOOKUP($A1307,Cleaned_Medical_Exam!$A1306:$J3641,5,0)</f>
        <v>No</v>
      </c>
      <c r="I1307" s="20" t="str">
        <f>VLOOKUP($A1307,Cleaned_Medical_Exam!$A1306:$J3641,6,0)</f>
        <v>No</v>
      </c>
      <c r="J1307" s="48">
        <f>VLOOKUP($A1307,Cleaned_Medical_Exam!$A1306:$J3641,7,0)</f>
        <v>0</v>
      </c>
      <c r="K1307" s="8" t="str">
        <f>VLOOKUP($A1307,Cleaned_Medical_Exam!$A1306:$J3641,8,0)</f>
        <v>No</v>
      </c>
      <c r="L1307" s="20" t="str">
        <f>VLOOKUP($A1307,Cleaned_Medical_Exam!$A1306:$J3641,9,0)</f>
        <v>Healthy Weight</v>
      </c>
      <c r="M1307" s="20" t="str">
        <f>VLOOKUP($A1307,Cleaned_Medical_Exam!$A1306:$J3641,10,0)</f>
        <v>Diabetes</v>
      </c>
      <c r="N1307" s="48">
        <f>_xlfn.XLOOKUP(A1307,Cleaned_Hospital_Details!A:A,Cleaned_Hospital_Details!B:B)</f>
        <v>0</v>
      </c>
      <c r="O1307" s="49">
        <f>_xlfn.XLOOKUP($A1307,Cleaned_Hospital_Details!$A:$A,Cleaned_Hospital_Details!C:C)</f>
        <v>8400.01</v>
      </c>
      <c r="P1307" s="8" t="str">
        <f>_xlfn.XLOOKUP($A1307,Cleaned_Hospital_Details!$A:$A,Cleaned_Hospital_Details!D:D)</f>
        <v>Tier - 2</v>
      </c>
      <c r="Q1307" s="8" t="str">
        <f>_xlfn.XLOOKUP($A1307,Cleaned_Hospital_Details!$A:$A,Cleaned_Hospital_Details!E:E)</f>
        <v>Tier - 3</v>
      </c>
      <c r="R1307" s="8" t="str">
        <f>_xlfn.XLOOKUP($A1307,Cleaned_Hospital_Details!$A:$A,Cleaned_Hospital_Details!F:F)</f>
        <v>R1013</v>
      </c>
      <c r="S1307" s="15">
        <f>_xlfn.XLOOKUP($A1307,Cleaned_Hospital_Details!$A:$A,Cleaned_Hospital_Details!G:G)</f>
        <v>26194</v>
      </c>
      <c r="T1307" s="8">
        <f>_xlfn.XLOOKUP($A1307,Cleaned_Hospital_Details!$A:$A,Cleaned_Hospital_Details!H:H)</f>
        <v>51</v>
      </c>
      <c r="U1307" s="8" t="str">
        <f>_xlfn.XLOOKUP($A1307,Cleaned_Hospital_Details!$A:$A,Cleaned_Hospital_Details!I:I)</f>
        <v>Adult</v>
      </c>
      <c r="V1307" t="str">
        <f t="shared" si="20"/>
        <v>Eirik Gundersen</v>
      </c>
    </row>
    <row r="1308" spans="1:22" ht="15.6" x14ac:dyDescent="0.3">
      <c r="A1308" s="10" t="s">
        <v>1344</v>
      </c>
      <c r="B1308" s="8" t="str">
        <f>VLOOKUP(A1308,Cleaned_Customer_Names!A1307:D3642,2,0)</f>
        <v>Mr.</v>
      </c>
      <c r="C1308" s="8" t="str">
        <f>VLOOKUP(A1308,Cleaned_Customer_Names!A1307:D3642,3,0)</f>
        <v>Rik</v>
      </c>
      <c r="D1308" s="8" t="str">
        <f>VLOOKUP($A1308,Cleaned_Customer_Names!$A1307:$D3642,4,0)</f>
        <v>Wolswinkel</v>
      </c>
      <c r="E1308" s="22">
        <f>VLOOKUP($A1308,Cleaned_Medical_Exam!$A1307:$J3642,2,0)</f>
        <v>24.77</v>
      </c>
      <c r="F1308" s="24">
        <f>VLOOKUP($A1308,Cleaned_Medical_Exam!$A1307:$J3642,3,0)</f>
        <v>7.59</v>
      </c>
      <c r="G1308" s="20" t="str">
        <f>VLOOKUP($A1308,Cleaned_Medical_Exam!$A1307:$J3642,4,0)</f>
        <v>No</v>
      </c>
      <c r="H1308" s="20" t="str">
        <f>VLOOKUP($A1308,Cleaned_Medical_Exam!$A1307:$J3642,5,0)</f>
        <v>No</v>
      </c>
      <c r="I1308" s="20" t="str">
        <f>VLOOKUP($A1308,Cleaned_Medical_Exam!$A1307:$J3642,6,0)</f>
        <v>No</v>
      </c>
      <c r="J1308" s="48">
        <f>VLOOKUP($A1308,Cleaned_Medical_Exam!$A1307:$J3642,7,0)</f>
        <v>0</v>
      </c>
      <c r="K1308" s="8" t="str">
        <f>VLOOKUP($A1308,Cleaned_Medical_Exam!$A1307:$J3642,8,0)</f>
        <v>No</v>
      </c>
      <c r="L1308" s="20" t="str">
        <f>VLOOKUP($A1308,Cleaned_Medical_Exam!$A1307:$J3642,9,0)</f>
        <v>Healthy Weight</v>
      </c>
      <c r="M1308" s="20" t="str">
        <f>VLOOKUP($A1308,Cleaned_Medical_Exam!$A1307:$J3642,10,0)</f>
        <v>Diabetes</v>
      </c>
      <c r="N1308" s="48">
        <f>_xlfn.XLOOKUP(A1308,Cleaned_Hospital_Details!A:A,Cleaned_Hospital_Details!B:B)</f>
        <v>0</v>
      </c>
      <c r="O1308" s="49">
        <f>_xlfn.XLOOKUP($A1308,Cleaned_Hospital_Details!$A:$A,Cleaned_Hospital_Details!C:C)</f>
        <v>8396.6200000000008</v>
      </c>
      <c r="P1308" s="8" t="str">
        <f>_xlfn.XLOOKUP($A1308,Cleaned_Hospital_Details!$A:$A,Cleaned_Hospital_Details!D:D)</f>
        <v>Tier - 2</v>
      </c>
      <c r="Q1308" s="8" t="str">
        <f>_xlfn.XLOOKUP($A1308,Cleaned_Hospital_Details!$A:$A,Cleaned_Hospital_Details!E:E)</f>
        <v>Tier - 3</v>
      </c>
      <c r="R1308" s="8" t="str">
        <f>_xlfn.XLOOKUP($A1308,Cleaned_Hospital_Details!$A:$A,Cleaned_Hospital_Details!F:F)</f>
        <v>R1013</v>
      </c>
      <c r="S1308" s="15">
        <f>_xlfn.XLOOKUP($A1308,Cleaned_Hospital_Details!$A:$A,Cleaned_Hospital_Details!G:G)</f>
        <v>26180</v>
      </c>
      <c r="T1308" s="8">
        <f>_xlfn.XLOOKUP($A1308,Cleaned_Hospital_Details!$A:$A,Cleaned_Hospital_Details!H:H)</f>
        <v>51</v>
      </c>
      <c r="U1308" s="8" t="str">
        <f>_xlfn.XLOOKUP($A1308,Cleaned_Hospital_Details!$A:$A,Cleaned_Hospital_Details!I:I)</f>
        <v>Adult</v>
      </c>
      <c r="V1308" t="str">
        <f t="shared" si="20"/>
        <v>Rik Wolswinkel</v>
      </c>
    </row>
    <row r="1309" spans="1:22" ht="15.6" x14ac:dyDescent="0.3">
      <c r="A1309" s="10" t="s">
        <v>1345</v>
      </c>
      <c r="B1309" s="8" t="str">
        <f>VLOOKUP(A1309,Cleaned_Customer_Names!A1308:D3643,2,0)</f>
        <v>Mr.</v>
      </c>
      <c r="C1309" s="8" t="str">
        <f>VLOOKUP(A1309,Cleaned_Customer_Names!A1308:D3643,3,0)</f>
        <v>Matthew</v>
      </c>
      <c r="D1309" s="8" t="str">
        <f>VLOOKUP($A1309,Cleaned_Customer_Names!$A1308:$D3643,4,0)</f>
        <v>Bomberger</v>
      </c>
      <c r="E1309" s="22">
        <f>VLOOKUP($A1309,Cleaned_Medical_Exam!$A1308:$J3643,2,0)</f>
        <v>16.579999999999998</v>
      </c>
      <c r="F1309" s="24">
        <f>VLOOKUP($A1309,Cleaned_Medical_Exam!$A1308:$J3643,3,0)</f>
        <v>6.98</v>
      </c>
      <c r="G1309" s="20" t="str">
        <f>VLOOKUP($A1309,Cleaned_Medical_Exam!$A1308:$J3643,4,0)</f>
        <v>Yes</v>
      </c>
      <c r="H1309" s="20" t="str">
        <f>VLOOKUP($A1309,Cleaned_Medical_Exam!$A1308:$J3643,5,0)</f>
        <v>No</v>
      </c>
      <c r="I1309" s="20" t="str">
        <f>VLOOKUP($A1309,Cleaned_Medical_Exam!$A1308:$J3643,6,0)</f>
        <v>Yes</v>
      </c>
      <c r="J1309" s="48">
        <f>VLOOKUP($A1309,Cleaned_Medical_Exam!$A1308:$J3643,7,0)</f>
        <v>1</v>
      </c>
      <c r="K1309" s="8" t="str">
        <f>VLOOKUP($A1309,Cleaned_Medical_Exam!$A1308:$J3643,8,0)</f>
        <v>No</v>
      </c>
      <c r="L1309" s="20" t="str">
        <f>VLOOKUP($A1309,Cleaned_Medical_Exam!$A1308:$J3643,9,0)</f>
        <v>Underweight</v>
      </c>
      <c r="M1309" s="20" t="str">
        <f>VLOOKUP($A1309,Cleaned_Medical_Exam!$A1308:$J3643,10,0)</f>
        <v>Diabetes</v>
      </c>
      <c r="N1309" s="48">
        <f>_xlfn.XLOOKUP(A1309,Cleaned_Hospital_Details!A:A,Cleaned_Hospital_Details!B:B)</f>
        <v>0</v>
      </c>
      <c r="O1309" s="49">
        <f>_xlfn.XLOOKUP($A1309,Cleaned_Hospital_Details!$A:$A,Cleaned_Hospital_Details!C:C)</f>
        <v>8355.5400000000009</v>
      </c>
      <c r="P1309" s="8" t="str">
        <f>_xlfn.XLOOKUP($A1309,Cleaned_Hospital_Details!$A:$A,Cleaned_Hospital_Details!D:D)</f>
        <v>Tier - 3</v>
      </c>
      <c r="Q1309" s="8" t="str">
        <f>_xlfn.XLOOKUP($A1309,Cleaned_Hospital_Details!$A:$A,Cleaned_Hospital_Details!E:E)</f>
        <v>Tier - 3</v>
      </c>
      <c r="R1309" s="8" t="str">
        <f>_xlfn.XLOOKUP($A1309,Cleaned_Hospital_Details!$A:$A,Cleaned_Hospital_Details!F:F)</f>
        <v>R1012</v>
      </c>
      <c r="S1309" s="15">
        <f>_xlfn.XLOOKUP($A1309,Cleaned_Hospital_Details!$A:$A,Cleaned_Hospital_Details!G:G)</f>
        <v>23275</v>
      </c>
      <c r="T1309" s="8">
        <f>_xlfn.XLOOKUP($A1309,Cleaned_Hospital_Details!$A:$A,Cleaned_Hospital_Details!H:H)</f>
        <v>59</v>
      </c>
      <c r="U1309" s="8" t="str">
        <f>_xlfn.XLOOKUP($A1309,Cleaned_Hospital_Details!$A:$A,Cleaned_Hospital_Details!I:I)</f>
        <v>Old</v>
      </c>
      <c r="V1309" t="str">
        <f t="shared" si="20"/>
        <v>Matthew Bomberger</v>
      </c>
    </row>
    <row r="1310" spans="1:22" ht="15.6" x14ac:dyDescent="0.3">
      <c r="A1310" s="10" t="s">
        <v>1346</v>
      </c>
      <c r="B1310" s="8" t="str">
        <f>VLOOKUP(A1310,Cleaned_Customer_Names!A1309:D3644,2,0)</f>
        <v>Mr.</v>
      </c>
      <c r="C1310" s="8" t="str">
        <f>VLOOKUP(A1310,Cleaned_Customer_Names!A1309:D3644,3,0)</f>
        <v>Daniel</v>
      </c>
      <c r="D1310" s="8" t="str">
        <f>VLOOKUP($A1310,Cleaned_Customer_Names!$A1309:$D3644,4,0)</f>
        <v>Roy</v>
      </c>
      <c r="E1310" s="22">
        <f>VLOOKUP($A1310,Cleaned_Medical_Exam!$A1309:$J3644,2,0)</f>
        <v>38.17</v>
      </c>
      <c r="F1310" s="24">
        <f>VLOOKUP($A1310,Cleaned_Medical_Exam!$A1309:$J3644,3,0)</f>
        <v>4.7300000000000004</v>
      </c>
      <c r="G1310" s="20" t="str">
        <f>VLOOKUP($A1310,Cleaned_Medical_Exam!$A1309:$J3644,4,0)</f>
        <v>Yes</v>
      </c>
      <c r="H1310" s="20" t="str">
        <f>VLOOKUP($A1310,Cleaned_Medical_Exam!$A1309:$J3644,5,0)</f>
        <v>No</v>
      </c>
      <c r="I1310" s="20" t="str">
        <f>VLOOKUP($A1310,Cleaned_Medical_Exam!$A1309:$J3644,6,0)</f>
        <v>No</v>
      </c>
      <c r="J1310" s="48">
        <f>VLOOKUP($A1310,Cleaned_Medical_Exam!$A1309:$J3644,7,0)</f>
        <v>0</v>
      </c>
      <c r="K1310" s="8" t="str">
        <f>VLOOKUP($A1310,Cleaned_Medical_Exam!$A1309:$J3644,8,0)</f>
        <v>No</v>
      </c>
      <c r="L1310" s="20" t="str">
        <f>VLOOKUP($A1310,Cleaned_Medical_Exam!$A1309:$J3644,9,0)</f>
        <v>Obesity</v>
      </c>
      <c r="M1310" s="20" t="str">
        <f>VLOOKUP($A1310,Cleaned_Medical_Exam!$A1309:$J3644,10,0)</f>
        <v>Normal</v>
      </c>
      <c r="N1310" s="48">
        <f>_xlfn.XLOOKUP(A1310,Cleaned_Hospital_Details!A:A,Cleaned_Hospital_Details!B:B)</f>
        <v>2</v>
      </c>
      <c r="O1310" s="49">
        <f>_xlfn.XLOOKUP($A1310,Cleaned_Hospital_Details!$A:$A,Cleaned_Hospital_Details!C:C)</f>
        <v>8347.16</v>
      </c>
      <c r="P1310" s="8" t="str">
        <f>_xlfn.XLOOKUP($A1310,Cleaned_Hospital_Details!$A:$A,Cleaned_Hospital_Details!D:D)</f>
        <v>Tier - 2</v>
      </c>
      <c r="Q1310" s="8" t="str">
        <f>_xlfn.XLOOKUP($A1310,Cleaned_Hospital_Details!$A:$A,Cleaned_Hospital_Details!E:E)</f>
        <v>Tier - 1</v>
      </c>
      <c r="R1310" s="8" t="str">
        <f>_xlfn.XLOOKUP($A1310,Cleaned_Hospital_Details!$A:$A,Cleaned_Hospital_Details!F:F)</f>
        <v>R1013</v>
      </c>
      <c r="S1310" s="15">
        <f>_xlfn.XLOOKUP($A1310,Cleaned_Hospital_Details!$A:$A,Cleaned_Hospital_Details!G:G)</f>
        <v>27923</v>
      </c>
      <c r="T1310" s="8">
        <f>_xlfn.XLOOKUP($A1310,Cleaned_Hospital_Details!$A:$A,Cleaned_Hospital_Details!H:H)</f>
        <v>46</v>
      </c>
      <c r="U1310" s="8" t="str">
        <f>_xlfn.XLOOKUP($A1310,Cleaned_Hospital_Details!$A:$A,Cleaned_Hospital_Details!I:I)</f>
        <v>Adult</v>
      </c>
      <c r="V1310" t="str">
        <f t="shared" si="20"/>
        <v>Daniel Roy</v>
      </c>
    </row>
    <row r="1311" spans="1:22" ht="15.6" x14ac:dyDescent="0.3">
      <c r="A1311" s="10" t="s">
        <v>1347</v>
      </c>
      <c r="B1311" s="8" t="str">
        <f>VLOOKUP(A1311,Cleaned_Customer_Names!A1310:D3645,2,0)</f>
        <v>Mr.</v>
      </c>
      <c r="C1311" s="8" t="str">
        <f>VLOOKUP(A1311,Cleaned_Customer_Names!A1310:D3645,3,0)</f>
        <v>Yannick</v>
      </c>
      <c r="D1311" s="8" t="str">
        <f>VLOOKUP($A1311,Cleaned_Customer_Names!$A1310:$D3645,4,0)</f>
        <v>Lapierre</v>
      </c>
      <c r="E1311" s="22">
        <f>VLOOKUP($A1311,Cleaned_Medical_Exam!$A1310:$J3645,2,0)</f>
        <v>39.424999999999997</v>
      </c>
      <c r="F1311" s="24">
        <f>VLOOKUP($A1311,Cleaned_Medical_Exam!$A1310:$J3645,3,0)</f>
        <v>4.76</v>
      </c>
      <c r="G1311" s="20" t="str">
        <f>VLOOKUP($A1311,Cleaned_Medical_Exam!$A1310:$J3645,4,0)</f>
        <v>Yes</v>
      </c>
      <c r="H1311" s="20" t="str">
        <f>VLOOKUP($A1311,Cleaned_Medical_Exam!$A1310:$J3645,5,0)</f>
        <v>No</v>
      </c>
      <c r="I1311" s="20" t="str">
        <f>VLOOKUP($A1311,Cleaned_Medical_Exam!$A1310:$J3645,6,0)</f>
        <v>No</v>
      </c>
      <c r="J1311" s="48">
        <f>VLOOKUP($A1311,Cleaned_Medical_Exam!$A1310:$J3645,7,0)</f>
        <v>0</v>
      </c>
      <c r="K1311" s="8" t="str">
        <f>VLOOKUP($A1311,Cleaned_Medical_Exam!$A1310:$J3645,8,0)</f>
        <v>No</v>
      </c>
      <c r="L1311" s="20" t="str">
        <f>VLOOKUP($A1311,Cleaned_Medical_Exam!$A1310:$J3645,9,0)</f>
        <v>Obesity</v>
      </c>
      <c r="M1311" s="20" t="str">
        <f>VLOOKUP($A1311,Cleaned_Medical_Exam!$A1310:$J3645,10,0)</f>
        <v>Normal</v>
      </c>
      <c r="N1311" s="48">
        <f>_xlfn.XLOOKUP(A1311,Cleaned_Hospital_Details!A:A,Cleaned_Hospital_Details!B:B)</f>
        <v>1</v>
      </c>
      <c r="O1311" s="49">
        <f>_xlfn.XLOOKUP($A1311,Cleaned_Hospital_Details!$A:$A,Cleaned_Hospital_Details!C:C)</f>
        <v>8342.91</v>
      </c>
      <c r="P1311" s="8" t="str">
        <f>_xlfn.XLOOKUP($A1311,Cleaned_Hospital_Details!$A:$A,Cleaned_Hospital_Details!D:D)</f>
        <v>Tier - 3</v>
      </c>
      <c r="Q1311" s="8" t="str">
        <f>_xlfn.XLOOKUP($A1311,Cleaned_Hospital_Details!$A:$A,Cleaned_Hospital_Details!E:E)</f>
        <v>Tier - 1</v>
      </c>
      <c r="R1311" s="8" t="str">
        <f>_xlfn.XLOOKUP($A1311,Cleaned_Hospital_Details!$A:$A,Cleaned_Hospital_Details!F:F)</f>
        <v>R1016</v>
      </c>
      <c r="S1311" s="15">
        <f>_xlfn.XLOOKUP($A1311,Cleaned_Hospital_Details!$A:$A,Cleaned_Hospital_Details!G:G)</f>
        <v>27948</v>
      </c>
      <c r="T1311" s="8">
        <f>_xlfn.XLOOKUP($A1311,Cleaned_Hospital_Details!$A:$A,Cleaned_Hospital_Details!H:H)</f>
        <v>46</v>
      </c>
      <c r="U1311" s="8" t="str">
        <f>_xlfn.XLOOKUP($A1311,Cleaned_Hospital_Details!$A:$A,Cleaned_Hospital_Details!I:I)</f>
        <v>Adult</v>
      </c>
      <c r="V1311" t="str">
        <f t="shared" si="20"/>
        <v>Yannick Lapierre</v>
      </c>
    </row>
    <row r="1312" spans="1:22" ht="15.6" x14ac:dyDescent="0.3">
      <c r="A1312" s="10" t="s">
        <v>1348</v>
      </c>
      <c r="B1312" s="8" t="str">
        <f>VLOOKUP(A1312,Cleaned_Customer_Names!A1311:D3646,2,0)</f>
        <v>Mr.</v>
      </c>
      <c r="C1312" s="8" t="str">
        <f>VLOOKUP(A1312,Cleaned_Customer_Names!A1311:D3646,3,0)</f>
        <v>Sean</v>
      </c>
      <c r="D1312" s="8" t="str">
        <f>VLOOKUP($A1312,Cleaned_Customer_Names!$A1311:$D3646,4,0)</f>
        <v>Beaty</v>
      </c>
      <c r="E1312" s="22">
        <f>VLOOKUP($A1312,Cleaned_Medical_Exam!$A1311:$J3646,2,0)</f>
        <v>33.44</v>
      </c>
      <c r="F1312" s="24">
        <f>VLOOKUP($A1312,Cleaned_Medical_Exam!$A1311:$J3646,3,0)</f>
        <v>6.24</v>
      </c>
      <c r="G1312" s="20" t="str">
        <f>VLOOKUP($A1312,Cleaned_Medical_Exam!$A1311:$J3646,4,0)</f>
        <v>Yes</v>
      </c>
      <c r="H1312" s="20" t="str">
        <f>VLOOKUP($A1312,Cleaned_Medical_Exam!$A1311:$J3646,5,0)</f>
        <v>No</v>
      </c>
      <c r="I1312" s="20" t="str">
        <f>VLOOKUP($A1312,Cleaned_Medical_Exam!$A1311:$J3646,6,0)</f>
        <v>No</v>
      </c>
      <c r="J1312" s="48">
        <f>VLOOKUP($A1312,Cleaned_Medical_Exam!$A1311:$J3646,7,0)</f>
        <v>0</v>
      </c>
      <c r="K1312" s="8" t="str">
        <f>VLOOKUP($A1312,Cleaned_Medical_Exam!$A1311:$J3646,8,0)</f>
        <v>No</v>
      </c>
      <c r="L1312" s="20" t="str">
        <f>VLOOKUP($A1312,Cleaned_Medical_Exam!$A1311:$J3646,9,0)</f>
        <v>Obesity</v>
      </c>
      <c r="M1312" s="20" t="str">
        <f>VLOOKUP($A1312,Cleaned_Medical_Exam!$A1311:$J3646,10,0)</f>
        <v>Prediabetes</v>
      </c>
      <c r="N1312" s="48">
        <f>_xlfn.XLOOKUP(A1312,Cleaned_Hospital_Details!A:A,Cleaned_Hospital_Details!B:B)</f>
        <v>1</v>
      </c>
      <c r="O1312" s="49">
        <f>_xlfn.XLOOKUP($A1312,Cleaned_Hospital_Details!$A:$A,Cleaned_Hospital_Details!C:C)</f>
        <v>8334.59</v>
      </c>
      <c r="P1312" s="8" t="str">
        <f>_xlfn.XLOOKUP($A1312,Cleaned_Hospital_Details!$A:$A,Cleaned_Hospital_Details!D:D)</f>
        <v>Tier - 3</v>
      </c>
      <c r="Q1312" s="8" t="str">
        <f>_xlfn.XLOOKUP($A1312,Cleaned_Hospital_Details!$A:$A,Cleaned_Hospital_Details!E:E)</f>
        <v>Tier - 2</v>
      </c>
      <c r="R1312" s="8" t="str">
        <f>_xlfn.XLOOKUP($A1312,Cleaned_Hospital_Details!$A:$A,Cleaned_Hospital_Details!F:F)</f>
        <v>R1016</v>
      </c>
      <c r="S1312" s="15">
        <f>_xlfn.XLOOKUP($A1312,Cleaned_Hospital_Details!$A:$A,Cleaned_Hospital_Details!G:G)</f>
        <v>27961</v>
      </c>
      <c r="T1312" s="8">
        <f>_xlfn.XLOOKUP($A1312,Cleaned_Hospital_Details!$A:$A,Cleaned_Hospital_Details!H:H)</f>
        <v>46</v>
      </c>
      <c r="U1312" s="8" t="str">
        <f>_xlfn.XLOOKUP($A1312,Cleaned_Hospital_Details!$A:$A,Cleaned_Hospital_Details!I:I)</f>
        <v>Adult</v>
      </c>
      <c r="V1312" t="str">
        <f t="shared" si="20"/>
        <v>Sean Beaty</v>
      </c>
    </row>
    <row r="1313" spans="1:22" ht="15.6" x14ac:dyDescent="0.3">
      <c r="A1313" s="10" t="s">
        <v>1349</v>
      </c>
      <c r="B1313" s="8" t="str">
        <f>VLOOKUP(A1313,Cleaned_Customer_Names!A1312:D3647,2,0)</f>
        <v>Mr.</v>
      </c>
      <c r="C1313" s="8" t="str">
        <f>VLOOKUP(A1313,Cleaned_Customer_Names!A1312:D3647,3,0)</f>
        <v>Peter</v>
      </c>
      <c r="D1313" s="8" t="str">
        <f>VLOOKUP($A1313,Cleaned_Customer_Names!$A1312:$D3647,4,0)</f>
        <v>Hammer</v>
      </c>
      <c r="E1313" s="22">
        <f>VLOOKUP($A1313,Cleaned_Medical_Exam!$A1312:$J3647,2,0)</f>
        <v>33.344999999999999</v>
      </c>
      <c r="F1313" s="24">
        <f>VLOOKUP($A1313,Cleaned_Medical_Exam!$A1312:$J3647,3,0)</f>
        <v>5.44</v>
      </c>
      <c r="G1313" s="20" t="str">
        <f>VLOOKUP($A1313,Cleaned_Medical_Exam!$A1312:$J3647,4,0)</f>
        <v>Yes</v>
      </c>
      <c r="H1313" s="20" t="str">
        <f>VLOOKUP($A1313,Cleaned_Medical_Exam!$A1312:$J3647,5,0)</f>
        <v>No</v>
      </c>
      <c r="I1313" s="20" t="str">
        <f>VLOOKUP($A1313,Cleaned_Medical_Exam!$A1312:$J3647,6,0)</f>
        <v>No</v>
      </c>
      <c r="J1313" s="48">
        <f>VLOOKUP($A1313,Cleaned_Medical_Exam!$A1312:$J3647,7,0)</f>
        <v>0</v>
      </c>
      <c r="K1313" s="8" t="str">
        <f>VLOOKUP($A1313,Cleaned_Medical_Exam!$A1312:$J3647,8,0)</f>
        <v>No</v>
      </c>
      <c r="L1313" s="20" t="str">
        <f>VLOOKUP($A1313,Cleaned_Medical_Exam!$A1312:$J3647,9,0)</f>
        <v>Obesity</v>
      </c>
      <c r="M1313" s="20" t="str">
        <f>VLOOKUP($A1313,Cleaned_Medical_Exam!$A1312:$J3647,10,0)</f>
        <v>Normal</v>
      </c>
      <c r="N1313" s="48">
        <f>_xlfn.XLOOKUP(A1313,Cleaned_Hospital_Details!A:A,Cleaned_Hospital_Details!B:B)</f>
        <v>1</v>
      </c>
      <c r="O1313" s="49">
        <f>_xlfn.XLOOKUP($A1313,Cleaned_Hospital_Details!$A:$A,Cleaned_Hospital_Details!C:C)</f>
        <v>8334.4599999999991</v>
      </c>
      <c r="P1313" s="8" t="str">
        <f>_xlfn.XLOOKUP($A1313,Cleaned_Hospital_Details!$A:$A,Cleaned_Hospital_Details!D:D)</f>
        <v>Tier - 3</v>
      </c>
      <c r="Q1313" s="8" t="str">
        <f>_xlfn.XLOOKUP($A1313,Cleaned_Hospital_Details!$A:$A,Cleaned_Hospital_Details!E:E)</f>
        <v>Tier - 2</v>
      </c>
      <c r="R1313" s="8" t="str">
        <f>_xlfn.XLOOKUP($A1313,Cleaned_Hospital_Details!$A:$A,Cleaned_Hospital_Details!F:F)</f>
        <v>R1016</v>
      </c>
      <c r="S1313" s="15">
        <f>_xlfn.XLOOKUP($A1313,Cleaned_Hospital_Details!$A:$A,Cleaned_Hospital_Details!G:G)</f>
        <v>27953</v>
      </c>
      <c r="T1313" s="8">
        <f>_xlfn.XLOOKUP($A1313,Cleaned_Hospital_Details!$A:$A,Cleaned_Hospital_Details!H:H)</f>
        <v>46</v>
      </c>
      <c r="U1313" s="8" t="str">
        <f>_xlfn.XLOOKUP($A1313,Cleaned_Hospital_Details!$A:$A,Cleaned_Hospital_Details!I:I)</f>
        <v>Adult</v>
      </c>
      <c r="V1313" t="str">
        <f t="shared" si="20"/>
        <v>Peter Hammer</v>
      </c>
    </row>
    <row r="1314" spans="1:22" ht="15.6" x14ac:dyDescent="0.3">
      <c r="A1314" s="10" t="s">
        <v>1350</v>
      </c>
      <c r="B1314" s="8" t="str">
        <f>VLOOKUP(A1314,Cleaned_Customer_Names!A1313:D3648,2,0)</f>
        <v>Ms.</v>
      </c>
      <c r="C1314" s="8" t="str">
        <f>VLOOKUP(A1314,Cleaned_Customer_Names!A1313:D3648,3,0)</f>
        <v>Sara</v>
      </c>
      <c r="D1314" s="8" t="str">
        <f>VLOOKUP($A1314,Cleaned_Customer_Names!$A1313:$D3648,4,0)</f>
        <v>Randolph</v>
      </c>
      <c r="E1314" s="22">
        <f>VLOOKUP($A1314,Cleaned_Medical_Exam!$A1313:$J3648,2,0)</f>
        <v>38.79</v>
      </c>
      <c r="F1314" s="24">
        <f>VLOOKUP($A1314,Cleaned_Medical_Exam!$A1313:$J3648,3,0)</f>
        <v>5.08</v>
      </c>
      <c r="G1314" s="20" t="str">
        <f>VLOOKUP($A1314,Cleaned_Medical_Exam!$A1313:$J3648,4,0)</f>
        <v>No</v>
      </c>
      <c r="H1314" s="20" t="str">
        <f>VLOOKUP($A1314,Cleaned_Medical_Exam!$A1313:$J3648,5,0)</f>
        <v>No</v>
      </c>
      <c r="I1314" s="20" t="str">
        <f>VLOOKUP($A1314,Cleaned_Medical_Exam!$A1313:$J3648,6,0)</f>
        <v>Yes</v>
      </c>
      <c r="J1314" s="48">
        <f>VLOOKUP($A1314,Cleaned_Medical_Exam!$A1313:$J3648,7,0)</f>
        <v>1</v>
      </c>
      <c r="K1314" s="8" t="str">
        <f>VLOOKUP($A1314,Cleaned_Medical_Exam!$A1313:$J3648,8,0)</f>
        <v>No</v>
      </c>
      <c r="L1314" s="20" t="str">
        <f>VLOOKUP($A1314,Cleaned_Medical_Exam!$A1313:$J3648,9,0)</f>
        <v>Obesity</v>
      </c>
      <c r="M1314" s="20" t="str">
        <f>VLOOKUP($A1314,Cleaned_Medical_Exam!$A1313:$J3648,10,0)</f>
        <v>Normal</v>
      </c>
      <c r="N1314" s="48">
        <f>_xlfn.XLOOKUP(A1314,Cleaned_Hospital_Details!A:A,Cleaned_Hospital_Details!B:B)</f>
        <v>0</v>
      </c>
      <c r="O1314" s="49">
        <f>_xlfn.XLOOKUP($A1314,Cleaned_Hospital_Details!$A:$A,Cleaned_Hospital_Details!C:C)</f>
        <v>8314.65</v>
      </c>
      <c r="P1314" s="8" t="str">
        <f>_xlfn.XLOOKUP($A1314,Cleaned_Hospital_Details!$A:$A,Cleaned_Hospital_Details!D:D)</f>
        <v>Tier - 2</v>
      </c>
      <c r="Q1314" s="8" t="str">
        <f>_xlfn.XLOOKUP($A1314,Cleaned_Hospital_Details!$A:$A,Cleaned_Hospital_Details!E:E)</f>
        <v>Tier - 1</v>
      </c>
      <c r="R1314" s="8" t="str">
        <f>_xlfn.XLOOKUP($A1314,Cleaned_Hospital_Details!$A:$A,Cleaned_Hospital_Details!F:F)</f>
        <v>R1012</v>
      </c>
      <c r="S1314" s="15">
        <f>_xlfn.XLOOKUP($A1314,Cleaned_Hospital_Details!$A:$A,Cleaned_Hospital_Details!G:G)</f>
        <v>34142</v>
      </c>
      <c r="T1314" s="8">
        <f>_xlfn.XLOOKUP($A1314,Cleaned_Hospital_Details!$A:$A,Cleaned_Hospital_Details!H:H)</f>
        <v>29</v>
      </c>
      <c r="U1314" s="8" t="str">
        <f>_xlfn.XLOOKUP($A1314,Cleaned_Hospital_Details!$A:$A,Cleaned_Hospital_Details!I:I)</f>
        <v>Adult</v>
      </c>
      <c r="V1314" t="str">
        <f t="shared" si="20"/>
        <v>Sara Randolph</v>
      </c>
    </row>
    <row r="1315" spans="1:22" ht="15.6" x14ac:dyDescent="0.3">
      <c r="A1315" s="10" t="s">
        <v>1351</v>
      </c>
      <c r="B1315" s="8" t="str">
        <f>VLOOKUP(A1315,Cleaned_Customer_Names!A1314:D3649,2,0)</f>
        <v>Ms.</v>
      </c>
      <c r="C1315" s="8" t="str">
        <f>VLOOKUP(A1315,Cleaned_Customer_Names!A1314:D3649,3,0)</f>
        <v>Erin</v>
      </c>
      <c r="D1315" s="8" t="str">
        <f>VLOOKUP($A1315,Cleaned_Customer_Names!$A1314:$D3649,4,0)</f>
        <v>Masterson</v>
      </c>
      <c r="E1315" s="22">
        <f>VLOOKUP($A1315,Cleaned_Medical_Exam!$A1314:$J3649,2,0)</f>
        <v>30.684999999999999</v>
      </c>
      <c r="F1315" s="24">
        <f>VLOOKUP($A1315,Cleaned_Medical_Exam!$A1314:$J3649,3,0)</f>
        <v>4.87</v>
      </c>
      <c r="G1315" s="20" t="str">
        <f>VLOOKUP($A1315,Cleaned_Medical_Exam!$A1314:$J3649,4,0)</f>
        <v>No</v>
      </c>
      <c r="H1315" s="20" t="str">
        <f>VLOOKUP($A1315,Cleaned_Medical_Exam!$A1314:$J3649,5,0)</f>
        <v>No</v>
      </c>
      <c r="I1315" s="20" t="str">
        <f>VLOOKUP($A1315,Cleaned_Medical_Exam!$A1314:$J3649,6,0)</f>
        <v>Yes</v>
      </c>
      <c r="J1315" s="48">
        <f>VLOOKUP($A1315,Cleaned_Medical_Exam!$A1314:$J3649,7,0)</f>
        <v>1</v>
      </c>
      <c r="K1315" s="8" t="str">
        <f>VLOOKUP($A1315,Cleaned_Medical_Exam!$A1314:$J3649,8,0)</f>
        <v>No</v>
      </c>
      <c r="L1315" s="20" t="str">
        <f>VLOOKUP($A1315,Cleaned_Medical_Exam!$A1314:$J3649,9,0)</f>
        <v>Obesity</v>
      </c>
      <c r="M1315" s="20" t="str">
        <f>VLOOKUP($A1315,Cleaned_Medical_Exam!$A1314:$J3649,10,0)</f>
        <v>Normal</v>
      </c>
      <c r="N1315" s="48">
        <f>_xlfn.XLOOKUP(A1315,Cleaned_Hospital_Details!A:A,Cleaned_Hospital_Details!B:B)</f>
        <v>2</v>
      </c>
      <c r="O1315" s="49">
        <f>_xlfn.XLOOKUP($A1315,Cleaned_Hospital_Details!$A:$A,Cleaned_Hospital_Details!C:C)</f>
        <v>8310.84</v>
      </c>
      <c r="P1315" s="8" t="str">
        <f>_xlfn.XLOOKUP($A1315,Cleaned_Hospital_Details!$A:$A,Cleaned_Hospital_Details!D:D)</f>
        <v>Tier - 2</v>
      </c>
      <c r="Q1315" s="8" t="str">
        <f>_xlfn.XLOOKUP($A1315,Cleaned_Hospital_Details!$A:$A,Cleaned_Hospital_Details!E:E)</f>
        <v>Tier - 2</v>
      </c>
      <c r="R1315" s="8" t="str">
        <f>_xlfn.XLOOKUP($A1315,Cleaned_Hospital_Details!$A:$A,Cleaned_Hospital_Details!F:F)</f>
        <v>R1012</v>
      </c>
      <c r="S1315" s="15">
        <f>_xlfn.XLOOKUP($A1315,Cleaned_Hospital_Details!$A:$A,Cleaned_Hospital_Details!G:G)</f>
        <v>29074</v>
      </c>
      <c r="T1315" s="8">
        <f>_xlfn.XLOOKUP($A1315,Cleaned_Hospital_Details!$A:$A,Cleaned_Hospital_Details!H:H)</f>
        <v>43</v>
      </c>
      <c r="U1315" s="8" t="str">
        <f>_xlfn.XLOOKUP($A1315,Cleaned_Hospital_Details!$A:$A,Cleaned_Hospital_Details!I:I)</f>
        <v>Adult</v>
      </c>
      <c r="V1315" t="str">
        <f t="shared" si="20"/>
        <v>Erin Masterson</v>
      </c>
    </row>
    <row r="1316" spans="1:22" ht="15.6" x14ac:dyDescent="0.3">
      <c r="A1316" s="10" t="s">
        <v>1352</v>
      </c>
      <c r="B1316" s="8" t="str">
        <f>VLOOKUP(A1316,Cleaned_Customer_Names!A1315:D3650,2,0)</f>
        <v>Mr.</v>
      </c>
      <c r="C1316" s="8" t="str">
        <f>VLOOKUP(A1316,Cleaned_Customer_Names!A1315:D3650,3,0)</f>
        <v>Thibaud</v>
      </c>
      <c r="D1316" s="8" t="str">
        <f>VLOOKUP($A1316,Cleaned_Customer_Names!$A1315:$D3650,4,0)</f>
        <v>Friess</v>
      </c>
      <c r="E1316" s="22">
        <f>VLOOKUP($A1316,Cleaned_Medical_Exam!$A1315:$J3650,2,0)</f>
        <v>22.135000000000002</v>
      </c>
      <c r="F1316" s="24">
        <f>VLOOKUP($A1316,Cleaned_Medical_Exam!$A1315:$J3650,3,0)</f>
        <v>8.17</v>
      </c>
      <c r="G1316" s="20" t="str">
        <f>VLOOKUP($A1316,Cleaned_Medical_Exam!$A1315:$J3650,4,0)</f>
        <v>No</v>
      </c>
      <c r="H1316" s="20" t="str">
        <f>VLOOKUP($A1316,Cleaned_Medical_Exam!$A1315:$J3650,5,0)</f>
        <v>No</v>
      </c>
      <c r="I1316" s="20" t="str">
        <f>VLOOKUP($A1316,Cleaned_Medical_Exam!$A1315:$J3650,6,0)</f>
        <v>No</v>
      </c>
      <c r="J1316" s="48">
        <f>VLOOKUP($A1316,Cleaned_Medical_Exam!$A1315:$J3650,7,0)</f>
        <v>0</v>
      </c>
      <c r="K1316" s="8" t="str">
        <f>VLOOKUP($A1316,Cleaned_Medical_Exam!$A1315:$J3650,8,0)</f>
        <v>No</v>
      </c>
      <c r="L1316" s="20" t="str">
        <f>VLOOKUP($A1316,Cleaned_Medical_Exam!$A1315:$J3650,9,0)</f>
        <v>Healthy Weight</v>
      </c>
      <c r="M1316" s="20" t="str">
        <f>VLOOKUP($A1316,Cleaned_Medical_Exam!$A1315:$J3650,10,0)</f>
        <v>Diabetes</v>
      </c>
      <c r="N1316" s="48">
        <f>_xlfn.XLOOKUP(A1316,Cleaned_Hospital_Details!A:A,Cleaned_Hospital_Details!B:B)</f>
        <v>2</v>
      </c>
      <c r="O1316" s="49">
        <f>_xlfn.XLOOKUP($A1316,Cleaned_Hospital_Details!$A:$A,Cleaned_Hospital_Details!C:C)</f>
        <v>8302.5400000000009</v>
      </c>
      <c r="P1316" s="8" t="str">
        <f>_xlfn.XLOOKUP($A1316,Cleaned_Hospital_Details!$A:$A,Cleaned_Hospital_Details!D:D)</f>
        <v>Tier - 3</v>
      </c>
      <c r="Q1316" s="8" t="str">
        <f>_xlfn.XLOOKUP($A1316,Cleaned_Hospital_Details!$A:$A,Cleaned_Hospital_Details!E:E)</f>
        <v>Tier - 3</v>
      </c>
      <c r="R1316" s="8" t="str">
        <f>_xlfn.XLOOKUP($A1316,Cleaned_Hospital_Details!$A:$A,Cleaned_Hospital_Details!F:F)</f>
        <v>R1016</v>
      </c>
      <c r="S1316" s="15">
        <f>_xlfn.XLOOKUP($A1316,Cleaned_Hospital_Details!$A:$A,Cleaned_Hospital_Details!G:G)</f>
        <v>28667</v>
      </c>
      <c r="T1316" s="8">
        <f>_xlfn.XLOOKUP($A1316,Cleaned_Hospital_Details!$A:$A,Cleaned_Hospital_Details!H:H)</f>
        <v>44</v>
      </c>
      <c r="U1316" s="8" t="str">
        <f>_xlfn.XLOOKUP($A1316,Cleaned_Hospital_Details!$A:$A,Cleaned_Hospital_Details!I:I)</f>
        <v>Adult</v>
      </c>
      <c r="V1316" t="str">
        <f t="shared" si="20"/>
        <v>Thibaud Friess</v>
      </c>
    </row>
    <row r="1317" spans="1:22" ht="15.6" x14ac:dyDescent="0.3">
      <c r="A1317" s="10" t="s">
        <v>1353</v>
      </c>
      <c r="B1317" s="8" t="str">
        <f>VLOOKUP(A1317,Cleaned_Customer_Names!A1316:D3651,2,0)</f>
        <v>Ms.</v>
      </c>
      <c r="C1317" s="8" t="str">
        <f>VLOOKUP(A1317,Cleaned_Customer_Names!A1316:D3651,3,0)</f>
        <v>Lisa</v>
      </c>
      <c r="D1317" s="8" t="str">
        <f>VLOOKUP($A1317,Cleaned_Customer_Names!$A1316:$D3651,4,0)</f>
        <v>Mantoni</v>
      </c>
      <c r="E1317" s="22">
        <f>VLOOKUP($A1317,Cleaned_Medical_Exam!$A1316:$J3651,2,0)</f>
        <v>33.33</v>
      </c>
      <c r="F1317" s="24">
        <f>VLOOKUP($A1317,Cleaned_Medical_Exam!$A1316:$J3651,3,0)</f>
        <v>7.61</v>
      </c>
      <c r="G1317" s="20" t="str">
        <f>VLOOKUP($A1317,Cleaned_Medical_Exam!$A1316:$J3651,4,0)</f>
        <v>No</v>
      </c>
      <c r="H1317" s="20" t="str">
        <f>VLOOKUP($A1317,Cleaned_Medical_Exam!$A1316:$J3651,5,0)</f>
        <v>No</v>
      </c>
      <c r="I1317" s="20" t="str">
        <f>VLOOKUP($A1317,Cleaned_Medical_Exam!$A1316:$J3651,6,0)</f>
        <v>No</v>
      </c>
      <c r="J1317" s="48">
        <f>VLOOKUP($A1317,Cleaned_Medical_Exam!$A1316:$J3651,7,0)</f>
        <v>0</v>
      </c>
      <c r="K1317" s="8" t="str">
        <f>VLOOKUP($A1317,Cleaned_Medical_Exam!$A1316:$J3651,8,0)</f>
        <v>No</v>
      </c>
      <c r="L1317" s="20" t="str">
        <f>VLOOKUP($A1317,Cleaned_Medical_Exam!$A1316:$J3651,9,0)</f>
        <v>Obesity</v>
      </c>
      <c r="M1317" s="20" t="str">
        <f>VLOOKUP($A1317,Cleaned_Medical_Exam!$A1316:$J3651,10,0)</f>
        <v>Diabetes</v>
      </c>
      <c r="N1317" s="48">
        <f>_xlfn.XLOOKUP(A1317,Cleaned_Hospital_Details!A:A,Cleaned_Hospital_Details!B:B)</f>
        <v>0</v>
      </c>
      <c r="O1317" s="49">
        <f>_xlfn.XLOOKUP($A1317,Cleaned_Hospital_Details!$A:$A,Cleaned_Hospital_Details!C:C)</f>
        <v>8283.68</v>
      </c>
      <c r="P1317" s="8" t="str">
        <f>_xlfn.XLOOKUP($A1317,Cleaned_Hospital_Details!$A:$A,Cleaned_Hospital_Details!D:D)</f>
        <v>Tier - 2</v>
      </c>
      <c r="Q1317" s="8" t="str">
        <f>_xlfn.XLOOKUP($A1317,Cleaned_Hospital_Details!$A:$A,Cleaned_Hospital_Details!E:E)</f>
        <v>Tier - 3</v>
      </c>
      <c r="R1317" s="8" t="str">
        <f>_xlfn.XLOOKUP($A1317,Cleaned_Hospital_Details!$A:$A,Cleaned_Hospital_Details!F:F)</f>
        <v>R1013</v>
      </c>
      <c r="S1317" s="15">
        <f>_xlfn.XLOOKUP($A1317,Cleaned_Hospital_Details!$A:$A,Cleaned_Hospital_Details!G:G)</f>
        <v>27186</v>
      </c>
      <c r="T1317" s="8">
        <f>_xlfn.XLOOKUP($A1317,Cleaned_Hospital_Details!$A:$A,Cleaned_Hospital_Details!H:H)</f>
        <v>49</v>
      </c>
      <c r="U1317" s="8" t="str">
        <f>_xlfn.XLOOKUP($A1317,Cleaned_Hospital_Details!$A:$A,Cleaned_Hospital_Details!I:I)</f>
        <v>Adult</v>
      </c>
      <c r="V1317" t="str">
        <f t="shared" si="20"/>
        <v>Lisa Mantoni</v>
      </c>
    </row>
    <row r="1318" spans="1:22" ht="15.6" x14ac:dyDescent="0.3">
      <c r="A1318" s="10" t="s">
        <v>1354</v>
      </c>
      <c r="B1318" s="8" t="str">
        <f>VLOOKUP(A1318,Cleaned_Customer_Names!A1317:D3652,2,0)</f>
        <v>Ms.</v>
      </c>
      <c r="C1318" s="8" t="str">
        <f>VLOOKUP(A1318,Cleaned_Customer_Names!A1317:D3652,3,0)</f>
        <v>Gretchen</v>
      </c>
      <c r="D1318" s="8" t="str">
        <f>VLOOKUP($A1318,Cleaned_Customer_Names!$A1317:$D3652,4,0)</f>
        <v>Bodeen</v>
      </c>
      <c r="E1318" s="22">
        <f>VLOOKUP($A1318,Cleaned_Medical_Exam!$A1317:$J3652,2,0)</f>
        <v>31.13</v>
      </c>
      <c r="F1318" s="24">
        <f>VLOOKUP($A1318,Cleaned_Medical_Exam!$A1317:$J3652,3,0)</f>
        <v>10.1</v>
      </c>
      <c r="G1318" s="20" t="str">
        <f>VLOOKUP($A1318,Cleaned_Medical_Exam!$A1317:$J3652,4,0)</f>
        <v>No</v>
      </c>
      <c r="H1318" s="20" t="str">
        <f>VLOOKUP($A1318,Cleaned_Medical_Exam!$A1317:$J3652,5,0)</f>
        <v>No</v>
      </c>
      <c r="I1318" s="20" t="str">
        <f>VLOOKUP($A1318,Cleaned_Medical_Exam!$A1317:$J3652,6,0)</f>
        <v>No</v>
      </c>
      <c r="J1318" s="48">
        <f>VLOOKUP($A1318,Cleaned_Medical_Exam!$A1317:$J3652,7,0)</f>
        <v>0</v>
      </c>
      <c r="K1318" s="8" t="str">
        <f>VLOOKUP($A1318,Cleaned_Medical_Exam!$A1317:$J3652,8,0)</f>
        <v>No</v>
      </c>
      <c r="L1318" s="20" t="str">
        <f>VLOOKUP($A1318,Cleaned_Medical_Exam!$A1317:$J3652,9,0)</f>
        <v>Obesity</v>
      </c>
      <c r="M1318" s="20" t="str">
        <f>VLOOKUP($A1318,Cleaned_Medical_Exam!$A1317:$J3652,10,0)</f>
        <v>Diabetes</v>
      </c>
      <c r="N1318" s="48">
        <f>_xlfn.XLOOKUP(A1318,Cleaned_Hospital_Details!A:A,Cleaned_Hospital_Details!B:B)</f>
        <v>0</v>
      </c>
      <c r="O1318" s="49">
        <f>_xlfn.XLOOKUP($A1318,Cleaned_Hospital_Details!$A:$A,Cleaned_Hospital_Details!C:C)</f>
        <v>8280.6200000000008</v>
      </c>
      <c r="P1318" s="8" t="str">
        <f>_xlfn.XLOOKUP($A1318,Cleaned_Hospital_Details!$A:$A,Cleaned_Hospital_Details!D:D)</f>
        <v>Tier - 2</v>
      </c>
      <c r="Q1318" s="8" t="str">
        <f>_xlfn.XLOOKUP($A1318,Cleaned_Hospital_Details!$A:$A,Cleaned_Hospital_Details!E:E)</f>
        <v>Tier - 2</v>
      </c>
      <c r="R1318" s="8" t="str">
        <f>_xlfn.XLOOKUP($A1318,Cleaned_Hospital_Details!$A:$A,Cleaned_Hospital_Details!F:F)</f>
        <v>R1013</v>
      </c>
      <c r="S1318" s="15">
        <f>_xlfn.XLOOKUP($A1318,Cleaned_Hospital_Details!$A:$A,Cleaned_Hospital_Details!G:G)</f>
        <v>27385</v>
      </c>
      <c r="T1318" s="8">
        <f>_xlfn.XLOOKUP($A1318,Cleaned_Hospital_Details!$A:$A,Cleaned_Hospital_Details!H:H)</f>
        <v>48</v>
      </c>
      <c r="U1318" s="8" t="str">
        <f>_xlfn.XLOOKUP($A1318,Cleaned_Hospital_Details!$A:$A,Cleaned_Hospital_Details!I:I)</f>
        <v>Adult</v>
      </c>
      <c r="V1318" t="str">
        <f t="shared" si="20"/>
        <v>Gretchen Bodeen</v>
      </c>
    </row>
    <row r="1319" spans="1:22" ht="15.6" x14ac:dyDescent="0.3">
      <c r="A1319" s="10" t="s">
        <v>1355</v>
      </c>
      <c r="B1319" s="8" t="str">
        <f>VLOOKUP(A1319,Cleaned_Customer_Names!A1318:D3653,2,0)</f>
        <v>Ms.</v>
      </c>
      <c r="C1319" s="8" t="str">
        <f>VLOOKUP(A1319,Cleaned_Customer_Names!A1318:D3653,3,0)</f>
        <v>Martina</v>
      </c>
      <c r="D1319" s="8" t="str">
        <f>VLOOKUP($A1319,Cleaned_Customer_Names!$A1318:$D3653,4,0)</f>
        <v>McPherson</v>
      </c>
      <c r="E1319" s="22">
        <f>VLOOKUP($A1319,Cleaned_Medical_Exam!$A1318:$J3653,2,0)</f>
        <v>28.9</v>
      </c>
      <c r="F1319" s="24">
        <f>VLOOKUP($A1319,Cleaned_Medical_Exam!$A1318:$J3653,3,0)</f>
        <v>11.24</v>
      </c>
      <c r="G1319" s="20" t="str">
        <f>VLOOKUP($A1319,Cleaned_Medical_Exam!$A1318:$J3653,4,0)</f>
        <v>No</v>
      </c>
      <c r="H1319" s="20" t="str">
        <f>VLOOKUP($A1319,Cleaned_Medical_Exam!$A1318:$J3653,5,0)</f>
        <v>No</v>
      </c>
      <c r="I1319" s="20" t="str">
        <f>VLOOKUP($A1319,Cleaned_Medical_Exam!$A1318:$J3653,6,0)</f>
        <v>No</v>
      </c>
      <c r="J1319" s="48">
        <f>VLOOKUP($A1319,Cleaned_Medical_Exam!$A1318:$J3653,7,0)</f>
        <v>0</v>
      </c>
      <c r="K1319" s="8" t="str">
        <f>VLOOKUP($A1319,Cleaned_Medical_Exam!$A1318:$J3653,8,0)</f>
        <v>No</v>
      </c>
      <c r="L1319" s="20" t="str">
        <f>VLOOKUP($A1319,Cleaned_Medical_Exam!$A1318:$J3653,9,0)</f>
        <v>Overweight</v>
      </c>
      <c r="M1319" s="20" t="str">
        <f>VLOOKUP($A1319,Cleaned_Medical_Exam!$A1318:$J3653,10,0)</f>
        <v>Diabetes</v>
      </c>
      <c r="N1319" s="48">
        <f>_xlfn.XLOOKUP(A1319,Cleaned_Hospital_Details!A:A,Cleaned_Hospital_Details!B:B)</f>
        <v>0</v>
      </c>
      <c r="O1319" s="49">
        <f>_xlfn.XLOOKUP($A1319,Cleaned_Hospital_Details!$A:$A,Cleaned_Hospital_Details!C:C)</f>
        <v>8277.52</v>
      </c>
      <c r="P1319" s="8" t="str">
        <f>_xlfn.XLOOKUP($A1319,Cleaned_Hospital_Details!$A:$A,Cleaned_Hospital_Details!D:D)</f>
        <v>Tier - 2</v>
      </c>
      <c r="Q1319" s="8" t="str">
        <f>_xlfn.XLOOKUP($A1319,Cleaned_Hospital_Details!$A:$A,Cleaned_Hospital_Details!E:E)</f>
        <v>Tier - 2</v>
      </c>
      <c r="R1319" s="8" t="str">
        <f>_xlfn.XLOOKUP($A1319,Cleaned_Hospital_Details!$A:$A,Cleaned_Hospital_Details!F:F)</f>
        <v>R1011</v>
      </c>
      <c r="S1319" s="15">
        <f>_xlfn.XLOOKUP($A1319,Cleaned_Hospital_Details!$A:$A,Cleaned_Hospital_Details!G:G)</f>
        <v>27298</v>
      </c>
      <c r="T1319" s="8">
        <f>_xlfn.XLOOKUP($A1319,Cleaned_Hospital_Details!$A:$A,Cleaned_Hospital_Details!H:H)</f>
        <v>48</v>
      </c>
      <c r="U1319" s="8" t="str">
        <f>_xlfn.XLOOKUP($A1319,Cleaned_Hospital_Details!$A:$A,Cleaned_Hospital_Details!I:I)</f>
        <v>Adult</v>
      </c>
      <c r="V1319" t="str">
        <f t="shared" si="20"/>
        <v>Martina McPherson</v>
      </c>
    </row>
    <row r="1320" spans="1:22" ht="15.6" x14ac:dyDescent="0.3">
      <c r="A1320" s="10" t="s">
        <v>1356</v>
      </c>
      <c r="B1320" s="8" t="str">
        <f>VLOOKUP(A1320,Cleaned_Customer_Names!A1319:D3654,2,0)</f>
        <v>Mr.</v>
      </c>
      <c r="C1320" s="8" t="str">
        <f>VLOOKUP(A1320,Cleaned_Customer_Names!A1319:D3654,3,0)</f>
        <v>Dustin</v>
      </c>
      <c r="D1320" s="8" t="str">
        <f>VLOOKUP($A1320,Cleaned_Customer_Names!$A1319:$D3654,4,0)</f>
        <v>Palko</v>
      </c>
      <c r="E1320" s="22">
        <f>VLOOKUP($A1320,Cleaned_Medical_Exam!$A1319:$J3654,2,0)</f>
        <v>43.31</v>
      </c>
      <c r="F1320" s="24">
        <f>VLOOKUP($A1320,Cleaned_Medical_Exam!$A1319:$J3654,3,0)</f>
        <v>6.1</v>
      </c>
      <c r="G1320" s="20" t="str">
        <f>VLOOKUP($A1320,Cleaned_Medical_Exam!$A1319:$J3654,4,0)</f>
        <v>Yes</v>
      </c>
      <c r="H1320" s="20" t="str">
        <f>VLOOKUP($A1320,Cleaned_Medical_Exam!$A1319:$J3654,5,0)</f>
        <v>Yes</v>
      </c>
      <c r="I1320" s="20" t="str">
        <f>VLOOKUP($A1320,Cleaned_Medical_Exam!$A1319:$J3654,6,0)</f>
        <v>No</v>
      </c>
      <c r="J1320" s="48">
        <f>VLOOKUP($A1320,Cleaned_Medical_Exam!$A1319:$J3654,7,0)</f>
        <v>1</v>
      </c>
      <c r="K1320" s="8" t="str">
        <f>VLOOKUP($A1320,Cleaned_Medical_Exam!$A1319:$J3654,8,0)</f>
        <v>No</v>
      </c>
      <c r="L1320" s="20" t="str">
        <f>VLOOKUP($A1320,Cleaned_Medical_Exam!$A1319:$J3654,9,0)</f>
        <v>Obesity</v>
      </c>
      <c r="M1320" s="20" t="str">
        <f>VLOOKUP($A1320,Cleaned_Medical_Exam!$A1319:$J3654,10,0)</f>
        <v>Prediabetes</v>
      </c>
      <c r="N1320" s="48">
        <f>_xlfn.XLOOKUP(A1320,Cleaned_Hospital_Details!A:A,Cleaned_Hospital_Details!B:B)</f>
        <v>0</v>
      </c>
      <c r="O1320" s="49">
        <f>_xlfn.XLOOKUP($A1320,Cleaned_Hospital_Details!$A:$A,Cleaned_Hospital_Details!C:C)</f>
        <v>8271.4599999999991</v>
      </c>
      <c r="P1320" s="8" t="str">
        <f>_xlfn.XLOOKUP($A1320,Cleaned_Hospital_Details!$A:$A,Cleaned_Hospital_Details!D:D)</f>
        <v>Tier - 2</v>
      </c>
      <c r="Q1320" s="8" t="str">
        <f>_xlfn.XLOOKUP($A1320,Cleaned_Hospital_Details!$A:$A,Cleaned_Hospital_Details!E:E)</f>
        <v>Tier - 1</v>
      </c>
      <c r="R1320" s="8" t="str">
        <f>_xlfn.XLOOKUP($A1320,Cleaned_Hospital_Details!$A:$A,Cleaned_Hospital_Details!F:F)</f>
        <v>R1023</v>
      </c>
      <c r="S1320" s="15">
        <f>_xlfn.XLOOKUP($A1320,Cleaned_Hospital_Details!$A:$A,Cleaned_Hospital_Details!G:G)</f>
        <v>36858</v>
      </c>
      <c r="T1320" s="8">
        <f>_xlfn.XLOOKUP($A1320,Cleaned_Hospital_Details!$A:$A,Cleaned_Hospital_Details!H:H)</f>
        <v>22</v>
      </c>
      <c r="U1320" s="8" t="str">
        <f>_xlfn.XLOOKUP($A1320,Cleaned_Hospital_Details!$A:$A,Cleaned_Hospital_Details!I:I)</f>
        <v>Adult</v>
      </c>
      <c r="V1320" t="str">
        <f t="shared" si="20"/>
        <v>Dustin Palko</v>
      </c>
    </row>
    <row r="1321" spans="1:22" ht="15.6" x14ac:dyDescent="0.3">
      <c r="A1321" s="10" t="s">
        <v>1357</v>
      </c>
      <c r="B1321" s="8" t="str">
        <f>VLOOKUP(A1321,Cleaned_Customer_Names!A1320:D3655,2,0)</f>
        <v>Ms.</v>
      </c>
      <c r="C1321" s="8" t="str">
        <f>VLOOKUP(A1321,Cleaned_Customer_Names!A1320:D3655,3,0)</f>
        <v>Kelsey</v>
      </c>
      <c r="D1321" s="8" t="str">
        <f>VLOOKUP($A1321,Cleaned_Customer_Names!$A1320:$D3655,4,0)</f>
        <v>Breathitt</v>
      </c>
      <c r="E1321" s="22">
        <f>VLOOKUP($A1321,Cleaned_Medical_Exam!$A1320:$J3655,2,0)</f>
        <v>22.8</v>
      </c>
      <c r="F1321" s="24">
        <f>VLOOKUP($A1321,Cleaned_Medical_Exam!$A1320:$J3655,3,0)</f>
        <v>6.98</v>
      </c>
      <c r="G1321" s="20" t="str">
        <f>VLOOKUP($A1321,Cleaned_Medical_Exam!$A1320:$J3655,4,0)</f>
        <v>No</v>
      </c>
      <c r="H1321" s="20" t="str">
        <f>VLOOKUP($A1321,Cleaned_Medical_Exam!$A1320:$J3655,5,0)</f>
        <v>No</v>
      </c>
      <c r="I1321" s="20" t="str">
        <f>VLOOKUP($A1321,Cleaned_Medical_Exam!$A1320:$J3655,6,0)</f>
        <v>No</v>
      </c>
      <c r="J1321" s="48">
        <f>VLOOKUP($A1321,Cleaned_Medical_Exam!$A1320:$J3655,7,0)</f>
        <v>0</v>
      </c>
      <c r="K1321" s="8" t="str">
        <f>VLOOKUP($A1321,Cleaned_Medical_Exam!$A1320:$J3655,8,0)</f>
        <v>No</v>
      </c>
      <c r="L1321" s="20" t="str">
        <f>VLOOKUP($A1321,Cleaned_Medical_Exam!$A1320:$J3655,9,0)</f>
        <v>Healthy Weight</v>
      </c>
      <c r="M1321" s="20" t="str">
        <f>VLOOKUP($A1321,Cleaned_Medical_Exam!$A1320:$J3655,10,0)</f>
        <v>Diabetes</v>
      </c>
      <c r="N1321" s="48">
        <f>_xlfn.XLOOKUP(A1321,Cleaned_Hospital_Details!A:A,Cleaned_Hospital_Details!B:B)</f>
        <v>0</v>
      </c>
      <c r="O1321" s="49">
        <f>_xlfn.XLOOKUP($A1321,Cleaned_Hospital_Details!$A:$A,Cleaned_Hospital_Details!C:C)</f>
        <v>8269.0400000000009</v>
      </c>
      <c r="P1321" s="8" t="str">
        <f>_xlfn.XLOOKUP($A1321,Cleaned_Hospital_Details!$A:$A,Cleaned_Hospital_Details!D:D)</f>
        <v>Tier - 2</v>
      </c>
      <c r="Q1321" s="8" t="str">
        <f>_xlfn.XLOOKUP($A1321,Cleaned_Hospital_Details!$A:$A,Cleaned_Hospital_Details!E:E)</f>
        <v>Tier - 1</v>
      </c>
      <c r="R1321" s="8" t="str">
        <f>_xlfn.XLOOKUP($A1321,Cleaned_Hospital_Details!$A:$A,Cleaned_Hospital_Details!F:F)</f>
        <v>R1011</v>
      </c>
      <c r="S1321" s="15">
        <f>_xlfn.XLOOKUP($A1321,Cleaned_Hospital_Details!$A:$A,Cleaned_Hospital_Details!G:G)</f>
        <v>27246</v>
      </c>
      <c r="T1321" s="8">
        <f>_xlfn.XLOOKUP($A1321,Cleaned_Hospital_Details!$A:$A,Cleaned_Hospital_Details!H:H)</f>
        <v>48</v>
      </c>
      <c r="U1321" s="8" t="str">
        <f>_xlfn.XLOOKUP($A1321,Cleaned_Hospital_Details!$A:$A,Cleaned_Hospital_Details!I:I)</f>
        <v>Adult</v>
      </c>
      <c r="V1321" t="str">
        <f t="shared" si="20"/>
        <v>Kelsey Breathitt</v>
      </c>
    </row>
    <row r="1322" spans="1:22" ht="15.6" x14ac:dyDescent="0.3">
      <c r="A1322" s="10" t="s">
        <v>1358</v>
      </c>
      <c r="B1322" s="8" t="str">
        <f>VLOOKUP(A1322,Cleaned_Customer_Names!A1321:D3656,2,0)</f>
        <v>Mr.</v>
      </c>
      <c r="C1322" s="8" t="str">
        <f>VLOOKUP(A1322,Cleaned_Customer_Names!A1321:D3656,3,0)</f>
        <v>Daniel</v>
      </c>
      <c r="D1322" s="8" t="str">
        <f>VLOOKUP($A1322,Cleaned_Customer_Names!$A1321:$D3656,4,0)</f>
        <v>Evora</v>
      </c>
      <c r="E1322" s="22">
        <f>VLOOKUP($A1322,Cleaned_Medical_Exam!$A1321:$J3656,2,0)</f>
        <v>19.09</v>
      </c>
      <c r="F1322" s="24">
        <f>VLOOKUP($A1322,Cleaned_Medical_Exam!$A1321:$J3656,3,0)</f>
        <v>4</v>
      </c>
      <c r="G1322" s="20" t="str">
        <f>VLOOKUP($A1322,Cleaned_Medical_Exam!$A1321:$J3656,4,0)</f>
        <v>Yes</v>
      </c>
      <c r="H1322" s="20" t="str">
        <f>VLOOKUP($A1322,Cleaned_Medical_Exam!$A1321:$J3656,5,0)</f>
        <v>No</v>
      </c>
      <c r="I1322" s="20" t="str">
        <f>VLOOKUP($A1322,Cleaned_Medical_Exam!$A1321:$J3656,6,0)</f>
        <v>No</v>
      </c>
      <c r="J1322" s="48">
        <f>VLOOKUP($A1322,Cleaned_Medical_Exam!$A1321:$J3656,7,0)</f>
        <v>1</v>
      </c>
      <c r="K1322" s="8" t="str">
        <f>VLOOKUP($A1322,Cleaned_Medical_Exam!$A1321:$J3656,8,0)</f>
        <v>No</v>
      </c>
      <c r="L1322" s="20" t="str">
        <f>VLOOKUP($A1322,Cleaned_Medical_Exam!$A1321:$J3656,9,0)</f>
        <v>Healthy Weight</v>
      </c>
      <c r="M1322" s="20" t="str">
        <f>VLOOKUP($A1322,Cleaned_Medical_Exam!$A1321:$J3656,10,0)</f>
        <v>Normal</v>
      </c>
      <c r="N1322" s="48">
        <f>_xlfn.XLOOKUP(A1322,Cleaned_Hospital_Details!A:A,Cleaned_Hospital_Details!B:B)</f>
        <v>0</v>
      </c>
      <c r="O1322" s="49">
        <f>_xlfn.XLOOKUP($A1322,Cleaned_Hospital_Details!$A:$A,Cleaned_Hospital_Details!C:C)</f>
        <v>8268</v>
      </c>
      <c r="P1322" s="8" t="str">
        <f>_xlfn.XLOOKUP($A1322,Cleaned_Hospital_Details!$A:$A,Cleaned_Hospital_Details!D:D)</f>
        <v>Tier - 3</v>
      </c>
      <c r="Q1322" s="8" t="str">
        <f>_xlfn.XLOOKUP($A1322,Cleaned_Hospital_Details!$A:$A,Cleaned_Hospital_Details!E:E)</f>
        <v>Tier - 3</v>
      </c>
      <c r="R1322" s="8" t="str">
        <f>_xlfn.XLOOKUP($A1322,Cleaned_Hospital_Details!$A:$A,Cleaned_Hospital_Details!F:F)</f>
        <v>R1013</v>
      </c>
      <c r="S1322" s="15">
        <f>_xlfn.XLOOKUP($A1322,Cleaned_Hospital_Details!$A:$A,Cleaned_Hospital_Details!G:G)</f>
        <v>23625</v>
      </c>
      <c r="T1322" s="8">
        <f>_xlfn.XLOOKUP($A1322,Cleaned_Hospital_Details!$A:$A,Cleaned_Hospital_Details!H:H)</f>
        <v>58</v>
      </c>
      <c r="U1322" s="8" t="str">
        <f>_xlfn.XLOOKUP($A1322,Cleaned_Hospital_Details!$A:$A,Cleaned_Hospital_Details!I:I)</f>
        <v>Old</v>
      </c>
      <c r="V1322" t="str">
        <f t="shared" si="20"/>
        <v>Daniel Evora</v>
      </c>
    </row>
    <row r="1323" spans="1:22" ht="15.6" x14ac:dyDescent="0.3">
      <c r="A1323" s="10" t="s">
        <v>1359</v>
      </c>
      <c r="B1323" s="8" t="str">
        <f>VLOOKUP(A1323,Cleaned_Customer_Names!A1322:D3657,2,0)</f>
        <v>Ms.</v>
      </c>
      <c r="C1323" s="8" t="str">
        <f>VLOOKUP(A1323,Cleaned_Customer_Names!A1322:D3657,3,0)</f>
        <v>Saeger</v>
      </c>
      <c r="D1323" s="8" t="str">
        <f>VLOOKUP($A1323,Cleaned_Customer_Names!$A1322:$D3657,4,0)</f>
        <v>Fischer</v>
      </c>
      <c r="E1323" s="22">
        <f>VLOOKUP($A1323,Cleaned_Medical_Exam!$A1322:$J3657,2,0)</f>
        <v>23.37</v>
      </c>
      <c r="F1323" s="24">
        <f>VLOOKUP($A1323,Cleaned_Medical_Exam!$A1322:$J3657,3,0)</f>
        <v>4.2300000000000004</v>
      </c>
      <c r="G1323" s="20" t="str">
        <f>VLOOKUP($A1323,Cleaned_Medical_Exam!$A1322:$J3657,4,0)</f>
        <v>No</v>
      </c>
      <c r="H1323" s="20" t="str">
        <f>VLOOKUP($A1323,Cleaned_Medical_Exam!$A1322:$J3657,5,0)</f>
        <v>No</v>
      </c>
      <c r="I1323" s="20" t="str">
        <f>VLOOKUP($A1323,Cleaned_Medical_Exam!$A1322:$J3657,6,0)</f>
        <v>No</v>
      </c>
      <c r="J1323" s="48">
        <f>VLOOKUP($A1323,Cleaned_Medical_Exam!$A1322:$J3657,7,0)</f>
        <v>0</v>
      </c>
      <c r="K1323" s="8" t="str">
        <f>VLOOKUP($A1323,Cleaned_Medical_Exam!$A1322:$J3657,8,0)</f>
        <v>No</v>
      </c>
      <c r="L1323" s="20" t="str">
        <f>VLOOKUP($A1323,Cleaned_Medical_Exam!$A1322:$J3657,9,0)</f>
        <v>Healthy Weight</v>
      </c>
      <c r="M1323" s="20" t="str">
        <f>VLOOKUP($A1323,Cleaned_Medical_Exam!$A1322:$J3657,10,0)</f>
        <v>Normal</v>
      </c>
      <c r="N1323" s="48">
        <f>_xlfn.XLOOKUP(A1323,Cleaned_Hospital_Details!A:A,Cleaned_Hospital_Details!B:B)</f>
        <v>3</v>
      </c>
      <c r="O1323" s="49">
        <f>_xlfn.XLOOKUP($A1323,Cleaned_Hospital_Details!$A:$A,Cleaned_Hospital_Details!C:C)</f>
        <v>8252.2800000000007</v>
      </c>
      <c r="P1323" s="8" t="str">
        <f>_xlfn.XLOOKUP($A1323,Cleaned_Hospital_Details!$A:$A,Cleaned_Hospital_Details!D:D)</f>
        <v>Tier - 2</v>
      </c>
      <c r="Q1323" s="8" t="str">
        <f>_xlfn.XLOOKUP($A1323,Cleaned_Hospital_Details!$A:$A,Cleaned_Hospital_Details!E:E)</f>
        <v>Tier - 2</v>
      </c>
      <c r="R1323" s="8" t="str">
        <f>_xlfn.XLOOKUP($A1323,Cleaned_Hospital_Details!$A:$A,Cleaned_Hospital_Details!F:F)</f>
        <v>R1024</v>
      </c>
      <c r="S1323" s="15">
        <f>_xlfn.XLOOKUP($A1323,Cleaned_Hospital_Details!$A:$A,Cleaned_Hospital_Details!G:G)</f>
        <v>30221</v>
      </c>
      <c r="T1323" s="8">
        <f>_xlfn.XLOOKUP($A1323,Cleaned_Hospital_Details!$A:$A,Cleaned_Hospital_Details!H:H)</f>
        <v>40</v>
      </c>
      <c r="U1323" s="8" t="str">
        <f>_xlfn.XLOOKUP($A1323,Cleaned_Hospital_Details!$A:$A,Cleaned_Hospital_Details!I:I)</f>
        <v>Adult</v>
      </c>
      <c r="V1323" t="str">
        <f t="shared" si="20"/>
        <v>Saeger Fischer</v>
      </c>
    </row>
    <row r="1324" spans="1:22" ht="15.6" x14ac:dyDescent="0.3">
      <c r="A1324" s="10" t="s">
        <v>1360</v>
      </c>
      <c r="B1324" s="8" t="str">
        <f>VLOOKUP(A1324,Cleaned_Customer_Names!A1323:D3658,2,0)</f>
        <v>Ms.</v>
      </c>
      <c r="C1324" s="8" t="str">
        <f>VLOOKUP(A1324,Cleaned_Customer_Names!A1323:D3658,3,0)</f>
        <v>Buzunesh</v>
      </c>
      <c r="D1324" s="8" t="str">
        <f>VLOOKUP($A1324,Cleaned_Customer_Names!$A1323:$D3658,4,0)</f>
        <v>Deba</v>
      </c>
      <c r="E1324" s="22">
        <f>VLOOKUP($A1324,Cleaned_Medical_Exam!$A1323:$J3658,2,0)</f>
        <v>33.44</v>
      </c>
      <c r="F1324" s="24">
        <f>VLOOKUP($A1324,Cleaned_Medical_Exam!$A1323:$J3658,3,0)</f>
        <v>4.72</v>
      </c>
      <c r="G1324" s="20" t="str">
        <f>VLOOKUP($A1324,Cleaned_Medical_Exam!$A1323:$J3658,4,0)</f>
        <v>Yes</v>
      </c>
      <c r="H1324" s="20" t="str">
        <f>VLOOKUP($A1324,Cleaned_Medical_Exam!$A1323:$J3658,5,0)</f>
        <v>No</v>
      </c>
      <c r="I1324" s="20" t="str">
        <f>VLOOKUP($A1324,Cleaned_Medical_Exam!$A1323:$J3658,6,0)</f>
        <v>No</v>
      </c>
      <c r="J1324" s="48">
        <f>VLOOKUP($A1324,Cleaned_Medical_Exam!$A1323:$J3658,7,0)</f>
        <v>0</v>
      </c>
      <c r="K1324" s="8" t="str">
        <f>VLOOKUP($A1324,Cleaned_Medical_Exam!$A1323:$J3658,8,0)</f>
        <v>No</v>
      </c>
      <c r="L1324" s="20" t="str">
        <f>VLOOKUP($A1324,Cleaned_Medical_Exam!$A1323:$J3658,9,0)</f>
        <v>Obesity</v>
      </c>
      <c r="M1324" s="20" t="str">
        <f>VLOOKUP($A1324,Cleaned_Medical_Exam!$A1323:$J3658,10,0)</f>
        <v>Normal</v>
      </c>
      <c r="N1324" s="48">
        <f>_xlfn.XLOOKUP(A1324,Cleaned_Hospital_Details!A:A,Cleaned_Hospital_Details!B:B)</f>
        <v>1</v>
      </c>
      <c r="O1324" s="49">
        <f>_xlfn.XLOOKUP($A1324,Cleaned_Hospital_Details!$A:$A,Cleaned_Hospital_Details!C:C)</f>
        <v>8240.59</v>
      </c>
      <c r="P1324" s="8" t="str">
        <f>_xlfn.XLOOKUP($A1324,Cleaned_Hospital_Details!$A:$A,Cleaned_Hospital_Details!D:D)</f>
        <v>Tier - 2</v>
      </c>
      <c r="Q1324" s="8" t="str">
        <f>_xlfn.XLOOKUP($A1324,Cleaned_Hospital_Details!$A:$A,Cleaned_Hospital_Details!E:E)</f>
        <v>Tier - 2</v>
      </c>
      <c r="R1324" s="8" t="str">
        <f>_xlfn.XLOOKUP($A1324,Cleaned_Hospital_Details!$A:$A,Cleaned_Hospital_Details!F:F)</f>
        <v>R1013</v>
      </c>
      <c r="S1324" s="15">
        <f>_xlfn.XLOOKUP($A1324,Cleaned_Hospital_Details!$A:$A,Cleaned_Hospital_Details!G:G)</f>
        <v>28005</v>
      </c>
      <c r="T1324" s="8">
        <f>_xlfn.XLOOKUP($A1324,Cleaned_Hospital_Details!$A:$A,Cleaned_Hospital_Details!H:H)</f>
        <v>46</v>
      </c>
      <c r="U1324" s="8" t="str">
        <f>_xlfn.XLOOKUP($A1324,Cleaned_Hospital_Details!$A:$A,Cleaned_Hospital_Details!I:I)</f>
        <v>Adult</v>
      </c>
      <c r="V1324" t="str">
        <f t="shared" si="20"/>
        <v>Buzunesh Deba</v>
      </c>
    </row>
    <row r="1325" spans="1:22" ht="15.6" x14ac:dyDescent="0.3">
      <c r="A1325" s="10" t="s">
        <v>1361</v>
      </c>
      <c r="B1325" s="8" t="str">
        <f>VLOOKUP(A1325,Cleaned_Customer_Names!A1324:D3659,2,0)</f>
        <v>Ms.</v>
      </c>
      <c r="C1325" s="8" t="str">
        <f>VLOOKUP(A1325,Cleaned_Customer_Names!A1324:D3659,3,0)</f>
        <v>Mirte</v>
      </c>
      <c r="D1325" s="8" t="str">
        <f>VLOOKUP($A1325,Cleaned_Customer_Names!$A1324:$D3659,4,0)</f>
        <v>Leloup</v>
      </c>
      <c r="E1325" s="22">
        <f>VLOOKUP($A1325,Cleaned_Medical_Exam!$A1324:$J3659,2,0)</f>
        <v>28.05</v>
      </c>
      <c r="F1325" s="24">
        <f>VLOOKUP($A1325,Cleaned_Medical_Exam!$A1324:$J3659,3,0)</f>
        <v>5.63</v>
      </c>
      <c r="G1325" s="20" t="str">
        <f>VLOOKUP($A1325,Cleaned_Medical_Exam!$A1324:$J3659,4,0)</f>
        <v>Yes</v>
      </c>
      <c r="H1325" s="20" t="str">
        <f>VLOOKUP($A1325,Cleaned_Medical_Exam!$A1324:$J3659,5,0)</f>
        <v>No</v>
      </c>
      <c r="I1325" s="20" t="str">
        <f>VLOOKUP($A1325,Cleaned_Medical_Exam!$A1324:$J3659,6,0)</f>
        <v>No</v>
      </c>
      <c r="J1325" s="48">
        <f>VLOOKUP($A1325,Cleaned_Medical_Exam!$A1324:$J3659,7,0)</f>
        <v>0</v>
      </c>
      <c r="K1325" s="8" t="str">
        <f>VLOOKUP($A1325,Cleaned_Medical_Exam!$A1324:$J3659,8,0)</f>
        <v>No</v>
      </c>
      <c r="L1325" s="20" t="str">
        <f>VLOOKUP($A1325,Cleaned_Medical_Exam!$A1324:$J3659,9,0)</f>
        <v>Overweight</v>
      </c>
      <c r="M1325" s="20" t="str">
        <f>VLOOKUP($A1325,Cleaned_Medical_Exam!$A1324:$J3659,10,0)</f>
        <v>Normal</v>
      </c>
      <c r="N1325" s="48">
        <f>_xlfn.XLOOKUP(A1325,Cleaned_Hospital_Details!A:A,Cleaned_Hospital_Details!B:B)</f>
        <v>1</v>
      </c>
      <c r="O1325" s="49">
        <f>_xlfn.XLOOKUP($A1325,Cleaned_Hospital_Details!$A:$A,Cleaned_Hospital_Details!C:C)</f>
        <v>8233.1</v>
      </c>
      <c r="P1325" s="8" t="str">
        <f>_xlfn.XLOOKUP($A1325,Cleaned_Hospital_Details!$A:$A,Cleaned_Hospital_Details!D:D)</f>
        <v>Tier - 2</v>
      </c>
      <c r="Q1325" s="8" t="str">
        <f>_xlfn.XLOOKUP($A1325,Cleaned_Hospital_Details!$A:$A,Cleaned_Hospital_Details!E:E)</f>
        <v>Tier - 2</v>
      </c>
      <c r="R1325" s="8" t="str">
        <f>_xlfn.XLOOKUP($A1325,Cleaned_Hospital_Details!$A:$A,Cleaned_Hospital_Details!F:F)</f>
        <v>R1013</v>
      </c>
      <c r="S1325" s="15">
        <f>_xlfn.XLOOKUP($A1325,Cleaned_Hospital_Details!$A:$A,Cleaned_Hospital_Details!G:G)</f>
        <v>27941</v>
      </c>
      <c r="T1325" s="8">
        <f>_xlfn.XLOOKUP($A1325,Cleaned_Hospital_Details!$A:$A,Cleaned_Hospital_Details!H:H)</f>
        <v>46</v>
      </c>
      <c r="U1325" s="8" t="str">
        <f>_xlfn.XLOOKUP($A1325,Cleaned_Hospital_Details!$A:$A,Cleaned_Hospital_Details!I:I)</f>
        <v>Adult</v>
      </c>
      <c r="V1325" t="str">
        <f t="shared" si="20"/>
        <v>Mirte Leloup</v>
      </c>
    </row>
    <row r="1326" spans="1:22" ht="15.6" x14ac:dyDescent="0.3">
      <c r="A1326" s="10" t="s">
        <v>1362</v>
      </c>
      <c r="B1326" s="8" t="str">
        <f>VLOOKUP(A1326,Cleaned_Customer_Names!A1325:D3660,2,0)</f>
        <v>Ms.</v>
      </c>
      <c r="C1326" s="8" t="str">
        <f>VLOOKUP(A1326,Cleaned_Customer_Names!A1325:D3660,3,0)</f>
        <v>Megan</v>
      </c>
      <c r="D1326" s="8" t="str">
        <f>VLOOKUP($A1326,Cleaned_Customer_Names!$A1325:$D3660,4,0)</f>
        <v>Labare</v>
      </c>
      <c r="E1326" s="22">
        <f>VLOOKUP($A1326,Cleaned_Medical_Exam!$A1325:$J3660,2,0)</f>
        <v>27.72</v>
      </c>
      <c r="F1326" s="24">
        <f>VLOOKUP($A1326,Cleaned_Medical_Exam!$A1325:$J3660,3,0)</f>
        <v>5.83</v>
      </c>
      <c r="G1326" s="20" t="str">
        <f>VLOOKUP($A1326,Cleaned_Medical_Exam!$A1325:$J3660,4,0)</f>
        <v>Yes</v>
      </c>
      <c r="H1326" s="20" t="str">
        <f>VLOOKUP($A1326,Cleaned_Medical_Exam!$A1325:$J3660,5,0)</f>
        <v>No</v>
      </c>
      <c r="I1326" s="20" t="str">
        <f>VLOOKUP($A1326,Cleaned_Medical_Exam!$A1325:$J3660,6,0)</f>
        <v>No</v>
      </c>
      <c r="J1326" s="48">
        <f>VLOOKUP($A1326,Cleaned_Medical_Exam!$A1325:$J3660,7,0)</f>
        <v>0</v>
      </c>
      <c r="K1326" s="8" t="str">
        <f>VLOOKUP($A1326,Cleaned_Medical_Exam!$A1325:$J3660,8,0)</f>
        <v>No</v>
      </c>
      <c r="L1326" s="20" t="str">
        <f>VLOOKUP($A1326,Cleaned_Medical_Exam!$A1325:$J3660,9,0)</f>
        <v>Overweight</v>
      </c>
      <c r="M1326" s="20" t="str">
        <f>VLOOKUP($A1326,Cleaned_Medical_Exam!$A1325:$J3660,10,0)</f>
        <v>Prediabetes</v>
      </c>
      <c r="N1326" s="48">
        <f>_xlfn.XLOOKUP(A1326,Cleaned_Hospital_Details!A:A,Cleaned_Hospital_Details!B:B)</f>
        <v>1</v>
      </c>
      <c r="O1326" s="49">
        <f>_xlfn.XLOOKUP($A1326,Cleaned_Hospital_Details!$A:$A,Cleaned_Hospital_Details!C:C)</f>
        <v>8232.64</v>
      </c>
      <c r="P1326" s="8" t="str">
        <f>_xlfn.XLOOKUP($A1326,Cleaned_Hospital_Details!$A:$A,Cleaned_Hospital_Details!D:D)</f>
        <v>Tier - 2</v>
      </c>
      <c r="Q1326" s="8" t="str">
        <f>_xlfn.XLOOKUP($A1326,Cleaned_Hospital_Details!$A:$A,Cleaned_Hospital_Details!E:E)</f>
        <v>Tier - 3</v>
      </c>
      <c r="R1326" s="8" t="str">
        <f>_xlfn.XLOOKUP($A1326,Cleaned_Hospital_Details!$A:$A,Cleaned_Hospital_Details!F:F)</f>
        <v>R1013</v>
      </c>
      <c r="S1326" s="15">
        <f>_xlfn.XLOOKUP($A1326,Cleaned_Hospital_Details!$A:$A,Cleaned_Hospital_Details!G:G)</f>
        <v>28006</v>
      </c>
      <c r="T1326" s="8">
        <f>_xlfn.XLOOKUP($A1326,Cleaned_Hospital_Details!$A:$A,Cleaned_Hospital_Details!H:H)</f>
        <v>46</v>
      </c>
      <c r="U1326" s="8" t="str">
        <f>_xlfn.XLOOKUP($A1326,Cleaned_Hospital_Details!$A:$A,Cleaned_Hospital_Details!I:I)</f>
        <v>Adult</v>
      </c>
      <c r="V1326" t="str">
        <f t="shared" si="20"/>
        <v>Megan Labare</v>
      </c>
    </row>
    <row r="1327" spans="1:22" ht="15.6" x14ac:dyDescent="0.3">
      <c r="A1327" s="10" t="s">
        <v>1363</v>
      </c>
      <c r="B1327" s="8" t="str">
        <f>VLOOKUP(A1327,Cleaned_Customer_Names!A1326:D3661,2,0)</f>
        <v>Ms.</v>
      </c>
      <c r="C1327" s="8" t="str">
        <f>VLOOKUP(A1327,Cleaned_Customer_Names!A1326:D3661,3,0)</f>
        <v>Kerry</v>
      </c>
      <c r="D1327" s="8" t="str">
        <f>VLOOKUP($A1327,Cleaned_Customer_Names!$A1326:$D3661,4,0)</f>
        <v>Arouca</v>
      </c>
      <c r="E1327" s="22">
        <f>VLOOKUP($A1327,Cleaned_Medical_Exam!$A1326:$J3661,2,0)</f>
        <v>29.81</v>
      </c>
      <c r="F1327" s="24">
        <f>VLOOKUP($A1327,Cleaned_Medical_Exam!$A1326:$J3661,3,0)</f>
        <v>9.23</v>
      </c>
      <c r="G1327" s="20" t="str">
        <f>VLOOKUP($A1327,Cleaned_Medical_Exam!$A1326:$J3661,4,0)</f>
        <v>No</v>
      </c>
      <c r="H1327" s="20" t="str">
        <f>VLOOKUP($A1327,Cleaned_Medical_Exam!$A1326:$J3661,5,0)</f>
        <v>No</v>
      </c>
      <c r="I1327" s="20" t="str">
        <f>VLOOKUP($A1327,Cleaned_Medical_Exam!$A1326:$J3661,6,0)</f>
        <v>No</v>
      </c>
      <c r="J1327" s="48">
        <f>VLOOKUP($A1327,Cleaned_Medical_Exam!$A1326:$J3661,7,0)</f>
        <v>0</v>
      </c>
      <c r="K1327" s="8" t="str">
        <f>VLOOKUP($A1327,Cleaned_Medical_Exam!$A1326:$J3661,8,0)</f>
        <v>No</v>
      </c>
      <c r="L1327" s="20" t="str">
        <f>VLOOKUP($A1327,Cleaned_Medical_Exam!$A1326:$J3661,9,0)</f>
        <v>Overweight</v>
      </c>
      <c r="M1327" s="20" t="str">
        <f>VLOOKUP($A1327,Cleaned_Medical_Exam!$A1326:$J3661,10,0)</f>
        <v>Diabetes</v>
      </c>
      <c r="N1327" s="48">
        <f>_xlfn.XLOOKUP(A1327,Cleaned_Hospital_Details!A:A,Cleaned_Hospital_Details!B:B)</f>
        <v>2</v>
      </c>
      <c r="O1327" s="49">
        <f>_xlfn.XLOOKUP($A1327,Cleaned_Hospital_Details!$A:$A,Cleaned_Hospital_Details!C:C)</f>
        <v>8219.2000000000007</v>
      </c>
      <c r="P1327" s="8" t="str">
        <f>_xlfn.XLOOKUP($A1327,Cleaned_Hospital_Details!$A:$A,Cleaned_Hospital_Details!D:D)</f>
        <v>Tier - 2</v>
      </c>
      <c r="Q1327" s="8" t="str">
        <f>_xlfn.XLOOKUP($A1327,Cleaned_Hospital_Details!$A:$A,Cleaned_Hospital_Details!E:E)</f>
        <v>Tier - 2</v>
      </c>
      <c r="R1327" s="8" t="str">
        <f>_xlfn.XLOOKUP($A1327,Cleaned_Hospital_Details!$A:$A,Cleaned_Hospital_Details!F:F)</f>
        <v>R1013</v>
      </c>
      <c r="S1327" s="15">
        <f>_xlfn.XLOOKUP($A1327,Cleaned_Hospital_Details!$A:$A,Cleaned_Hospital_Details!G:G)</f>
        <v>28671</v>
      </c>
      <c r="T1327" s="8">
        <f>_xlfn.XLOOKUP($A1327,Cleaned_Hospital_Details!$A:$A,Cleaned_Hospital_Details!H:H)</f>
        <v>44</v>
      </c>
      <c r="U1327" s="8" t="str">
        <f>_xlfn.XLOOKUP($A1327,Cleaned_Hospital_Details!$A:$A,Cleaned_Hospital_Details!I:I)</f>
        <v>Adult</v>
      </c>
      <c r="V1327" t="str">
        <f t="shared" si="20"/>
        <v>Kerry Arouca</v>
      </c>
    </row>
    <row r="1328" spans="1:22" ht="15.6" x14ac:dyDescent="0.3">
      <c r="A1328" s="10" t="s">
        <v>1364</v>
      </c>
      <c r="B1328" s="8" t="str">
        <f>VLOOKUP(A1328,Cleaned_Customer_Names!A1327:D3662,2,0)</f>
        <v>Ms.</v>
      </c>
      <c r="C1328" s="8" t="str">
        <f>VLOOKUP(A1328,Cleaned_Customer_Names!A1327:D3662,3,0)</f>
        <v>Kristin</v>
      </c>
      <c r="D1328" s="8" t="str">
        <f>VLOOKUP($A1328,Cleaned_Customer_Names!$A1327:$D3662,4,0)</f>
        <v>Reese</v>
      </c>
      <c r="E1328" s="22">
        <f>VLOOKUP($A1328,Cleaned_Medical_Exam!$A1327:$J3662,2,0)</f>
        <v>23.98</v>
      </c>
      <c r="F1328" s="24">
        <f>VLOOKUP($A1328,Cleaned_Medical_Exam!$A1327:$J3662,3,0)</f>
        <v>9.89</v>
      </c>
      <c r="G1328" s="20" t="str">
        <f>VLOOKUP($A1328,Cleaned_Medical_Exam!$A1327:$J3662,4,0)</f>
        <v>No</v>
      </c>
      <c r="H1328" s="20" t="str">
        <f>VLOOKUP($A1328,Cleaned_Medical_Exam!$A1327:$J3662,5,0)</f>
        <v>No</v>
      </c>
      <c r="I1328" s="20" t="str">
        <f>VLOOKUP($A1328,Cleaned_Medical_Exam!$A1327:$J3662,6,0)</f>
        <v>No</v>
      </c>
      <c r="J1328" s="48">
        <f>VLOOKUP($A1328,Cleaned_Medical_Exam!$A1327:$J3662,7,0)</f>
        <v>0</v>
      </c>
      <c r="K1328" s="8" t="str">
        <f>VLOOKUP($A1328,Cleaned_Medical_Exam!$A1327:$J3662,8,0)</f>
        <v>No</v>
      </c>
      <c r="L1328" s="20" t="str">
        <f>VLOOKUP($A1328,Cleaned_Medical_Exam!$A1327:$J3662,9,0)</f>
        <v>Healthy Weight</v>
      </c>
      <c r="M1328" s="20" t="str">
        <f>VLOOKUP($A1328,Cleaned_Medical_Exam!$A1327:$J3662,10,0)</f>
        <v>Diabetes</v>
      </c>
      <c r="N1328" s="48">
        <f>_xlfn.XLOOKUP(A1328,Cleaned_Hospital_Details!A:A,Cleaned_Hospital_Details!B:B)</f>
        <v>2</v>
      </c>
      <c r="O1328" s="49">
        <f>_xlfn.XLOOKUP($A1328,Cleaned_Hospital_Details!$A:$A,Cleaned_Hospital_Details!C:C)</f>
        <v>8211.1</v>
      </c>
      <c r="P1328" s="8" t="str">
        <f>_xlfn.XLOOKUP($A1328,Cleaned_Hospital_Details!$A:$A,Cleaned_Hospital_Details!D:D)</f>
        <v>Tier - 2</v>
      </c>
      <c r="Q1328" s="8" t="str">
        <f>_xlfn.XLOOKUP($A1328,Cleaned_Hospital_Details!$A:$A,Cleaned_Hospital_Details!E:E)</f>
        <v>Tier - 3</v>
      </c>
      <c r="R1328" s="8" t="str">
        <f>_xlfn.XLOOKUP($A1328,Cleaned_Hospital_Details!$A:$A,Cleaned_Hospital_Details!F:F)</f>
        <v>R1013</v>
      </c>
      <c r="S1328" s="15">
        <f>_xlfn.XLOOKUP($A1328,Cleaned_Hospital_Details!$A:$A,Cleaned_Hospital_Details!G:G)</f>
        <v>28787</v>
      </c>
      <c r="T1328" s="8">
        <f>_xlfn.XLOOKUP($A1328,Cleaned_Hospital_Details!$A:$A,Cleaned_Hospital_Details!H:H)</f>
        <v>44</v>
      </c>
      <c r="U1328" s="8" t="str">
        <f>_xlfn.XLOOKUP($A1328,Cleaned_Hospital_Details!$A:$A,Cleaned_Hospital_Details!I:I)</f>
        <v>Adult</v>
      </c>
      <c r="V1328" t="str">
        <f t="shared" si="20"/>
        <v>Kristin Reese</v>
      </c>
    </row>
    <row r="1329" spans="1:22" ht="15.6" x14ac:dyDescent="0.3">
      <c r="A1329" s="10" t="s">
        <v>1365</v>
      </c>
      <c r="B1329" s="8" t="str">
        <f>VLOOKUP(A1329,Cleaned_Customer_Names!A1328:D3663,2,0)</f>
        <v>Mr.</v>
      </c>
      <c r="C1329" s="8" t="str">
        <f>VLOOKUP(A1329,Cleaned_Customer_Names!A1328:D3663,3,0)</f>
        <v>Christopher</v>
      </c>
      <c r="D1329" s="8" t="str">
        <f>VLOOKUP($A1329,Cleaned_Customer_Names!$A1328:$D3663,4,0)</f>
        <v>McCloskey</v>
      </c>
      <c r="E1329" s="22">
        <f>VLOOKUP($A1329,Cleaned_Medical_Exam!$A1328:$J3663,2,0)</f>
        <v>17.34</v>
      </c>
      <c r="F1329" s="24">
        <f>VLOOKUP($A1329,Cleaned_Medical_Exam!$A1328:$J3663,3,0)</f>
        <v>12</v>
      </c>
      <c r="G1329" s="20" t="str">
        <f>VLOOKUP($A1329,Cleaned_Medical_Exam!$A1328:$J3663,4,0)</f>
        <v>No</v>
      </c>
      <c r="H1329" s="20" t="str">
        <f>VLOOKUP($A1329,Cleaned_Medical_Exam!$A1328:$J3663,5,0)</f>
        <v>No</v>
      </c>
      <c r="I1329" s="20" t="str">
        <f>VLOOKUP($A1329,Cleaned_Medical_Exam!$A1328:$J3663,6,0)</f>
        <v>No</v>
      </c>
      <c r="J1329" s="48">
        <f>VLOOKUP($A1329,Cleaned_Medical_Exam!$A1328:$J3663,7,0)</f>
        <v>0</v>
      </c>
      <c r="K1329" s="8" t="str">
        <f>VLOOKUP($A1329,Cleaned_Medical_Exam!$A1328:$J3663,8,0)</f>
        <v>No</v>
      </c>
      <c r="L1329" s="20" t="str">
        <f>VLOOKUP($A1329,Cleaned_Medical_Exam!$A1328:$J3663,9,0)</f>
        <v>Underweight</v>
      </c>
      <c r="M1329" s="20" t="str">
        <f>VLOOKUP($A1329,Cleaned_Medical_Exam!$A1328:$J3663,10,0)</f>
        <v>Diabetes</v>
      </c>
      <c r="N1329" s="48">
        <f>_xlfn.XLOOKUP(A1329,Cleaned_Hospital_Details!A:A,Cleaned_Hospital_Details!B:B)</f>
        <v>0</v>
      </c>
      <c r="O1329" s="49">
        <f>_xlfn.XLOOKUP($A1329,Cleaned_Hospital_Details!$A:$A,Cleaned_Hospital_Details!C:C)</f>
        <v>8188.12</v>
      </c>
      <c r="P1329" s="8" t="str">
        <f>_xlfn.XLOOKUP($A1329,Cleaned_Hospital_Details!$A:$A,Cleaned_Hospital_Details!D:D)</f>
        <v>Tier - 3</v>
      </c>
      <c r="Q1329" s="8" t="str">
        <f>_xlfn.XLOOKUP($A1329,Cleaned_Hospital_Details!$A:$A,Cleaned_Hospital_Details!E:E)</f>
        <v>Tier - 3</v>
      </c>
      <c r="R1329" s="8" t="str">
        <f>_xlfn.XLOOKUP($A1329,Cleaned_Hospital_Details!$A:$A,Cleaned_Hospital_Details!F:F)</f>
        <v>R1013</v>
      </c>
      <c r="S1329" s="15">
        <f>_xlfn.XLOOKUP($A1329,Cleaned_Hospital_Details!$A:$A,Cleaned_Hospital_Details!G:G)</f>
        <v>22973</v>
      </c>
      <c r="T1329" s="8">
        <f>_xlfn.XLOOKUP($A1329,Cleaned_Hospital_Details!$A:$A,Cleaned_Hospital_Details!H:H)</f>
        <v>60</v>
      </c>
      <c r="U1329" s="8" t="str">
        <f>_xlfn.XLOOKUP($A1329,Cleaned_Hospital_Details!$A:$A,Cleaned_Hospital_Details!I:I)</f>
        <v>Old</v>
      </c>
      <c r="V1329" t="str">
        <f t="shared" si="20"/>
        <v>Christopher McCloskey</v>
      </c>
    </row>
    <row r="1330" spans="1:22" ht="15.6" x14ac:dyDescent="0.3">
      <c r="A1330" s="10" t="s">
        <v>1366</v>
      </c>
      <c r="B1330" s="8" t="str">
        <f>VLOOKUP(A1330,Cleaned_Customer_Names!A1329:D3664,2,0)</f>
        <v>Mrs.</v>
      </c>
      <c r="C1330" s="8" t="str">
        <f>VLOOKUP(A1330,Cleaned_Customer_Names!A1329:D3664,3,0)</f>
        <v>Elizabeth</v>
      </c>
      <c r="D1330" s="8" t="str">
        <f>VLOOKUP($A1330,Cleaned_Customer_Names!$A1329:$D3664,4,0)</f>
        <v>Tedsen</v>
      </c>
      <c r="E1330" s="22">
        <f>VLOOKUP($A1330,Cleaned_Medical_Exam!$A1329:$J3664,2,0)</f>
        <v>40.39</v>
      </c>
      <c r="F1330" s="24">
        <f>VLOOKUP($A1330,Cleaned_Medical_Exam!$A1329:$J3664,3,0)</f>
        <v>4.24</v>
      </c>
      <c r="G1330" s="20" t="str">
        <f>VLOOKUP($A1330,Cleaned_Medical_Exam!$A1329:$J3664,4,0)</f>
        <v>Yes</v>
      </c>
      <c r="H1330" s="20" t="str">
        <f>VLOOKUP($A1330,Cleaned_Medical_Exam!$A1329:$J3664,5,0)</f>
        <v>No</v>
      </c>
      <c r="I1330" s="20" t="str">
        <f>VLOOKUP($A1330,Cleaned_Medical_Exam!$A1329:$J3664,6,0)</f>
        <v>Yes</v>
      </c>
      <c r="J1330" s="48">
        <f>VLOOKUP($A1330,Cleaned_Medical_Exam!$A1329:$J3664,7,0)</f>
        <v>1</v>
      </c>
      <c r="K1330" s="8" t="str">
        <f>VLOOKUP($A1330,Cleaned_Medical_Exam!$A1329:$J3664,8,0)</f>
        <v>No</v>
      </c>
      <c r="L1330" s="20" t="str">
        <f>VLOOKUP($A1330,Cleaned_Medical_Exam!$A1329:$J3664,9,0)</f>
        <v>Obesity</v>
      </c>
      <c r="M1330" s="20" t="str">
        <f>VLOOKUP($A1330,Cleaned_Medical_Exam!$A1329:$J3664,10,0)</f>
        <v>Normal</v>
      </c>
      <c r="N1330" s="48">
        <f>_xlfn.XLOOKUP(A1330,Cleaned_Hospital_Details!A:A,Cleaned_Hospital_Details!B:B)</f>
        <v>0</v>
      </c>
      <c r="O1330" s="49">
        <f>_xlfn.XLOOKUP($A1330,Cleaned_Hospital_Details!$A:$A,Cleaned_Hospital_Details!C:C)</f>
        <v>8182.89</v>
      </c>
      <c r="P1330" s="8" t="str">
        <f>_xlfn.XLOOKUP($A1330,Cleaned_Hospital_Details!$A:$A,Cleaned_Hospital_Details!D:D)</f>
        <v>Tier - 2</v>
      </c>
      <c r="Q1330" s="8" t="str">
        <f>_xlfn.XLOOKUP($A1330,Cleaned_Hospital_Details!$A:$A,Cleaned_Hospital_Details!E:E)</f>
        <v>Tier - 1</v>
      </c>
      <c r="R1330" s="8" t="str">
        <f>_xlfn.XLOOKUP($A1330,Cleaned_Hospital_Details!$A:$A,Cleaned_Hospital_Details!F:F)</f>
        <v>R1026</v>
      </c>
      <c r="S1330" s="15">
        <f>_xlfn.XLOOKUP($A1330,Cleaned_Hospital_Details!$A:$A,Cleaned_Hospital_Details!G:G)</f>
        <v>35724</v>
      </c>
      <c r="T1330" s="8">
        <f>_xlfn.XLOOKUP($A1330,Cleaned_Hospital_Details!$A:$A,Cleaned_Hospital_Details!H:H)</f>
        <v>25</v>
      </c>
      <c r="U1330" s="8" t="str">
        <f>_xlfn.XLOOKUP($A1330,Cleaned_Hospital_Details!$A:$A,Cleaned_Hospital_Details!I:I)</f>
        <v>Adult</v>
      </c>
      <c r="V1330" t="str">
        <f t="shared" si="20"/>
        <v>Elizabeth Tedsen</v>
      </c>
    </row>
    <row r="1331" spans="1:22" ht="15.6" x14ac:dyDescent="0.3">
      <c r="A1331" s="10" t="s">
        <v>1367</v>
      </c>
      <c r="B1331" s="8" t="str">
        <f>VLOOKUP(A1331,Cleaned_Customer_Names!A1330:D3665,2,0)</f>
        <v>Mr.</v>
      </c>
      <c r="C1331" s="8" t="str">
        <f>VLOOKUP(A1331,Cleaned_Customer_Names!A1330:D3665,3,0)</f>
        <v>Andrew</v>
      </c>
      <c r="D1331" s="8" t="str">
        <f>VLOOKUP($A1331,Cleaned_Customer_Names!$A1330:$D3665,4,0)</f>
        <v>Koehlinger</v>
      </c>
      <c r="E1331" s="22">
        <f>VLOOKUP($A1331,Cleaned_Medical_Exam!$A1330:$J3665,2,0)</f>
        <v>25.96</v>
      </c>
      <c r="F1331" s="24">
        <f>VLOOKUP($A1331,Cleaned_Medical_Exam!$A1330:$J3665,3,0)</f>
        <v>4.68</v>
      </c>
      <c r="G1331" s="20" t="str">
        <f>VLOOKUP($A1331,Cleaned_Medical_Exam!$A1330:$J3665,4,0)</f>
        <v>Yes</v>
      </c>
      <c r="H1331" s="20" t="str">
        <f>VLOOKUP($A1331,Cleaned_Medical_Exam!$A1330:$J3665,5,0)</f>
        <v>No</v>
      </c>
      <c r="I1331" s="20" t="str">
        <f>VLOOKUP($A1331,Cleaned_Medical_Exam!$A1330:$J3665,6,0)</f>
        <v>Yes</v>
      </c>
      <c r="J1331" s="48">
        <f>VLOOKUP($A1331,Cleaned_Medical_Exam!$A1330:$J3665,7,0)</f>
        <v>1</v>
      </c>
      <c r="K1331" s="8" t="str">
        <f>VLOOKUP($A1331,Cleaned_Medical_Exam!$A1330:$J3665,8,0)</f>
        <v>No</v>
      </c>
      <c r="L1331" s="20" t="str">
        <f>VLOOKUP($A1331,Cleaned_Medical_Exam!$A1330:$J3665,9,0)</f>
        <v>Overweight</v>
      </c>
      <c r="M1331" s="20" t="str">
        <f>VLOOKUP($A1331,Cleaned_Medical_Exam!$A1330:$J3665,10,0)</f>
        <v>Normal</v>
      </c>
      <c r="N1331" s="48">
        <f>_xlfn.XLOOKUP(A1331,Cleaned_Hospital_Details!A:A,Cleaned_Hospital_Details!B:B)</f>
        <v>3</v>
      </c>
      <c r="O1331" s="49">
        <f>_xlfn.XLOOKUP($A1331,Cleaned_Hospital_Details!$A:$A,Cleaned_Hospital_Details!C:C)</f>
        <v>8179.51</v>
      </c>
      <c r="P1331" s="8" t="str">
        <f>_xlfn.XLOOKUP($A1331,Cleaned_Hospital_Details!$A:$A,Cleaned_Hospital_Details!D:D)</f>
        <v>Tier - 2</v>
      </c>
      <c r="Q1331" s="8" t="str">
        <f>_xlfn.XLOOKUP($A1331,Cleaned_Hospital_Details!$A:$A,Cleaned_Hospital_Details!E:E)</f>
        <v>Tier - 2</v>
      </c>
      <c r="R1331" s="8" t="str">
        <f>_xlfn.XLOOKUP($A1331,Cleaned_Hospital_Details!$A:$A,Cleaned_Hospital_Details!F:F)</f>
        <v>R1020</v>
      </c>
      <c r="S1331" s="15">
        <f>_xlfn.XLOOKUP($A1331,Cleaned_Hospital_Details!$A:$A,Cleaned_Hospital_Details!G:G)</f>
        <v>30475</v>
      </c>
      <c r="T1331" s="8">
        <f>_xlfn.XLOOKUP($A1331,Cleaned_Hospital_Details!$A:$A,Cleaned_Hospital_Details!H:H)</f>
        <v>40</v>
      </c>
      <c r="U1331" s="8" t="str">
        <f>_xlfn.XLOOKUP($A1331,Cleaned_Hospital_Details!$A:$A,Cleaned_Hospital_Details!I:I)</f>
        <v>Adult</v>
      </c>
      <c r="V1331" t="str">
        <f t="shared" si="20"/>
        <v>Andrew Koehlinger</v>
      </c>
    </row>
    <row r="1332" spans="1:22" ht="15.6" x14ac:dyDescent="0.3">
      <c r="A1332" s="10" t="s">
        <v>1368</v>
      </c>
      <c r="B1332" s="8" t="str">
        <f>VLOOKUP(A1332,Cleaned_Customer_Names!A1331:D3666,2,0)</f>
        <v>Ms.</v>
      </c>
      <c r="C1332" s="8" t="str">
        <f>VLOOKUP(A1332,Cleaned_Customer_Names!A1331:D3666,3,0)</f>
        <v>Dawn</v>
      </c>
      <c r="D1332" s="8" t="str">
        <f>VLOOKUP($A1332,Cleaned_Customer_Names!$A1331:$D3666,4,0)</f>
        <v>Pielechaty</v>
      </c>
      <c r="E1332" s="22">
        <f>VLOOKUP($A1332,Cleaned_Medical_Exam!$A1331:$J3666,2,0)</f>
        <v>17.68</v>
      </c>
      <c r="F1332" s="24">
        <f>VLOOKUP($A1332,Cleaned_Medical_Exam!$A1331:$J3666,3,0)</f>
        <v>8.57</v>
      </c>
      <c r="G1332" s="20" t="str">
        <f>VLOOKUP($A1332,Cleaned_Medical_Exam!$A1331:$J3666,4,0)</f>
        <v>Yes</v>
      </c>
      <c r="H1332" s="20" t="str">
        <f>VLOOKUP($A1332,Cleaned_Medical_Exam!$A1331:$J3666,5,0)</f>
        <v>No</v>
      </c>
      <c r="I1332" s="20" t="str">
        <f>VLOOKUP($A1332,Cleaned_Medical_Exam!$A1331:$J3666,6,0)</f>
        <v>Yes</v>
      </c>
      <c r="J1332" s="48">
        <f>VLOOKUP($A1332,Cleaned_Medical_Exam!$A1331:$J3666,7,0)</f>
        <v>1</v>
      </c>
      <c r="K1332" s="8" t="str">
        <f>VLOOKUP($A1332,Cleaned_Medical_Exam!$A1331:$J3666,8,0)</f>
        <v>No</v>
      </c>
      <c r="L1332" s="20" t="str">
        <f>VLOOKUP($A1332,Cleaned_Medical_Exam!$A1331:$J3666,9,0)</f>
        <v>Underweight</v>
      </c>
      <c r="M1332" s="20" t="str">
        <f>VLOOKUP($A1332,Cleaned_Medical_Exam!$A1331:$J3666,10,0)</f>
        <v>Diabetes</v>
      </c>
      <c r="N1332" s="48">
        <f>_xlfn.XLOOKUP(A1332,Cleaned_Hospital_Details!A:A,Cleaned_Hospital_Details!B:B)</f>
        <v>0</v>
      </c>
      <c r="O1332" s="49">
        <f>_xlfn.XLOOKUP($A1332,Cleaned_Hospital_Details!$A:$A,Cleaned_Hospital_Details!C:C)</f>
        <v>8177.9</v>
      </c>
      <c r="P1332" s="8" t="str">
        <f>_xlfn.XLOOKUP($A1332,Cleaned_Hospital_Details!$A:$A,Cleaned_Hospital_Details!D:D)</f>
        <v>Tier - 3</v>
      </c>
      <c r="Q1332" s="8" t="str">
        <f>_xlfn.XLOOKUP($A1332,Cleaned_Hospital_Details!$A:$A,Cleaned_Hospital_Details!E:E)</f>
        <v>Tier - 1</v>
      </c>
      <c r="R1332" s="8" t="str">
        <f>_xlfn.XLOOKUP($A1332,Cleaned_Hospital_Details!$A:$A,Cleaned_Hospital_Details!F:F)</f>
        <v>R1013</v>
      </c>
      <c r="S1332" s="15">
        <f>_xlfn.XLOOKUP($A1332,Cleaned_Hospital_Details!$A:$A,Cleaned_Hospital_Details!G:G)</f>
        <v>23320</v>
      </c>
      <c r="T1332" s="8">
        <f>_xlfn.XLOOKUP($A1332,Cleaned_Hospital_Details!$A:$A,Cleaned_Hospital_Details!H:H)</f>
        <v>59</v>
      </c>
      <c r="U1332" s="8" t="str">
        <f>_xlfn.XLOOKUP($A1332,Cleaned_Hospital_Details!$A:$A,Cleaned_Hospital_Details!I:I)</f>
        <v>Old</v>
      </c>
      <c r="V1332" t="str">
        <f t="shared" si="20"/>
        <v>Dawn Pielechaty</v>
      </c>
    </row>
    <row r="1333" spans="1:22" ht="15.6" x14ac:dyDescent="0.3">
      <c r="A1333" s="10" t="s">
        <v>1369</v>
      </c>
      <c r="B1333" s="8" t="str">
        <f>VLOOKUP(A1333,Cleaned_Customer_Names!A1332:D3667,2,0)</f>
        <v>Mr.</v>
      </c>
      <c r="C1333" s="8" t="str">
        <f>VLOOKUP(A1333,Cleaned_Customer_Names!A1332:D3667,3,0)</f>
        <v>Jonathan</v>
      </c>
      <c r="D1333" s="8" t="str">
        <f>VLOOKUP($A1333,Cleaned_Customer_Names!$A1332:$D3667,4,0)</f>
        <v>Korhonen</v>
      </c>
      <c r="E1333" s="22">
        <f>VLOOKUP($A1333,Cleaned_Medical_Exam!$A1332:$J3667,2,0)</f>
        <v>30.875</v>
      </c>
      <c r="F1333" s="24">
        <f>VLOOKUP($A1333,Cleaned_Medical_Exam!$A1332:$J3667,3,0)</f>
        <v>4.0999999999999996</v>
      </c>
      <c r="G1333" s="20" t="str">
        <f>VLOOKUP($A1333,Cleaned_Medical_Exam!$A1332:$J3667,4,0)</f>
        <v>No</v>
      </c>
      <c r="H1333" s="20" t="str">
        <f>VLOOKUP($A1333,Cleaned_Medical_Exam!$A1332:$J3667,5,0)</f>
        <v>No</v>
      </c>
      <c r="I1333" s="20" t="str">
        <f>VLOOKUP($A1333,Cleaned_Medical_Exam!$A1332:$J3667,6,0)</f>
        <v>No</v>
      </c>
      <c r="J1333" s="48">
        <f>VLOOKUP($A1333,Cleaned_Medical_Exam!$A1332:$J3667,7,0)</f>
        <v>0</v>
      </c>
      <c r="K1333" s="8" t="str">
        <f>VLOOKUP($A1333,Cleaned_Medical_Exam!$A1332:$J3667,8,0)</f>
        <v>No</v>
      </c>
      <c r="L1333" s="20" t="str">
        <f>VLOOKUP($A1333,Cleaned_Medical_Exam!$A1332:$J3667,9,0)</f>
        <v>Obesity</v>
      </c>
      <c r="M1333" s="20" t="str">
        <f>VLOOKUP($A1333,Cleaned_Medical_Exam!$A1332:$J3667,10,0)</f>
        <v>Normal</v>
      </c>
      <c r="N1333" s="48">
        <f>_xlfn.XLOOKUP(A1333,Cleaned_Hospital_Details!A:A,Cleaned_Hospital_Details!B:B)</f>
        <v>4</v>
      </c>
      <c r="O1333" s="49">
        <f>_xlfn.XLOOKUP($A1333,Cleaned_Hospital_Details!$A:$A,Cleaned_Hospital_Details!C:C)</f>
        <v>8162.72</v>
      </c>
      <c r="P1333" s="8" t="str">
        <f>_xlfn.XLOOKUP($A1333,Cleaned_Hospital_Details!$A:$A,Cleaned_Hospital_Details!D:D)</f>
        <v>Tier - 3</v>
      </c>
      <c r="Q1333" s="8" t="str">
        <f>_xlfn.XLOOKUP($A1333,Cleaned_Hospital_Details!$A:$A,Cleaned_Hospital_Details!E:E)</f>
        <v>Tier - 3</v>
      </c>
      <c r="R1333" s="8" t="str">
        <f>_xlfn.XLOOKUP($A1333,Cleaned_Hospital_Details!$A:$A,Cleaned_Hospital_Details!F:F)</f>
        <v>R1012</v>
      </c>
      <c r="S1333" s="15">
        <f>_xlfn.XLOOKUP($A1333,Cleaned_Hospital_Details!$A:$A,Cleaned_Hospital_Details!G:G)</f>
        <v>30130</v>
      </c>
      <c r="T1333" s="8">
        <f>_xlfn.XLOOKUP($A1333,Cleaned_Hospital_Details!$A:$A,Cleaned_Hospital_Details!H:H)</f>
        <v>40</v>
      </c>
      <c r="U1333" s="8" t="str">
        <f>_xlfn.XLOOKUP($A1333,Cleaned_Hospital_Details!$A:$A,Cleaned_Hospital_Details!I:I)</f>
        <v>Adult</v>
      </c>
      <c r="V1333" t="str">
        <f t="shared" si="20"/>
        <v>Jonathan Korhonen</v>
      </c>
    </row>
    <row r="1334" spans="1:22" ht="15.6" x14ac:dyDescent="0.3">
      <c r="A1334" s="10" t="s">
        <v>1370</v>
      </c>
      <c r="B1334" s="8" t="str">
        <f>VLOOKUP(A1334,Cleaned_Customer_Names!A1333:D3668,2,0)</f>
        <v>Mrs.</v>
      </c>
      <c r="C1334" s="8" t="str">
        <f>VLOOKUP(A1334,Cleaned_Customer_Names!A1333:D3668,3,0)</f>
        <v>Gina</v>
      </c>
      <c r="D1334" s="8" t="str">
        <f>VLOOKUP($A1334,Cleaned_Customer_Names!$A1333:$D3668,4,0)</f>
        <v>Kehr</v>
      </c>
      <c r="E1334" s="22">
        <f>VLOOKUP($A1334,Cleaned_Medical_Exam!$A1333:$J3668,2,0)</f>
        <v>30.81</v>
      </c>
      <c r="F1334" s="24">
        <f>VLOOKUP($A1334,Cleaned_Medical_Exam!$A1333:$J3668,3,0)</f>
        <v>4.49</v>
      </c>
      <c r="G1334" s="20" t="str">
        <f>VLOOKUP($A1334,Cleaned_Medical_Exam!$A1333:$J3668,4,0)</f>
        <v>No</v>
      </c>
      <c r="H1334" s="20" t="str">
        <f>VLOOKUP($A1334,Cleaned_Medical_Exam!$A1333:$J3668,5,0)</f>
        <v>No</v>
      </c>
      <c r="I1334" s="20" t="str">
        <f>VLOOKUP($A1334,Cleaned_Medical_Exam!$A1333:$J3668,6,0)</f>
        <v>No</v>
      </c>
      <c r="J1334" s="48">
        <f>VLOOKUP($A1334,Cleaned_Medical_Exam!$A1333:$J3668,7,0)</f>
        <v>0</v>
      </c>
      <c r="K1334" s="8" t="str">
        <f>VLOOKUP($A1334,Cleaned_Medical_Exam!$A1333:$J3668,8,0)</f>
        <v>No</v>
      </c>
      <c r="L1334" s="20" t="str">
        <f>VLOOKUP($A1334,Cleaned_Medical_Exam!$A1333:$J3668,9,0)</f>
        <v>Obesity</v>
      </c>
      <c r="M1334" s="20" t="str">
        <f>VLOOKUP($A1334,Cleaned_Medical_Exam!$A1333:$J3668,10,0)</f>
        <v>Normal</v>
      </c>
      <c r="N1334" s="48">
        <f>_xlfn.XLOOKUP(A1334,Cleaned_Hospital_Details!A:A,Cleaned_Hospital_Details!B:B)</f>
        <v>3</v>
      </c>
      <c r="O1334" s="49">
        <f>_xlfn.XLOOKUP($A1334,Cleaned_Hospital_Details!$A:$A,Cleaned_Hospital_Details!C:C)</f>
        <v>8157.92</v>
      </c>
      <c r="P1334" s="8" t="str">
        <f>_xlfn.XLOOKUP($A1334,Cleaned_Hospital_Details!$A:$A,Cleaned_Hospital_Details!D:D)</f>
        <v>Tier - 2</v>
      </c>
      <c r="Q1334" s="8" t="str">
        <f>_xlfn.XLOOKUP($A1334,Cleaned_Hospital_Details!$A:$A,Cleaned_Hospital_Details!E:E)</f>
        <v>Tier - 3</v>
      </c>
      <c r="R1334" s="8" t="str">
        <f>_xlfn.XLOOKUP($A1334,Cleaned_Hospital_Details!$A:$A,Cleaned_Hospital_Details!F:F)</f>
        <v>R1025</v>
      </c>
      <c r="S1334" s="15">
        <f>_xlfn.XLOOKUP($A1334,Cleaned_Hospital_Details!$A:$A,Cleaned_Hospital_Details!G:G)</f>
        <v>33045</v>
      </c>
      <c r="T1334" s="8">
        <f>_xlfn.XLOOKUP($A1334,Cleaned_Hospital_Details!$A:$A,Cleaned_Hospital_Details!H:H)</f>
        <v>32</v>
      </c>
      <c r="U1334" s="8" t="str">
        <f>_xlfn.XLOOKUP($A1334,Cleaned_Hospital_Details!$A:$A,Cleaned_Hospital_Details!I:I)</f>
        <v>Adult</v>
      </c>
      <c r="V1334" t="str">
        <f t="shared" si="20"/>
        <v>Gina Kehr</v>
      </c>
    </row>
    <row r="1335" spans="1:22" ht="15.6" x14ac:dyDescent="0.3">
      <c r="A1335" s="10" t="s">
        <v>1371</v>
      </c>
      <c r="B1335" s="8" t="str">
        <f>VLOOKUP(A1335,Cleaned_Customer_Names!A1334:D3669,2,0)</f>
        <v>Mr.</v>
      </c>
      <c r="C1335" s="8" t="str">
        <f>VLOOKUP(A1335,Cleaned_Customer_Names!A1334:D3669,3,0)</f>
        <v>Dino</v>
      </c>
      <c r="D1335" s="8" t="str">
        <f>VLOOKUP($A1335,Cleaned_Customer_Names!$A1334:$D3669,4,0)</f>
        <v>Montagna</v>
      </c>
      <c r="E1335" s="22">
        <f>VLOOKUP($A1335,Cleaned_Medical_Exam!$A1334:$J3669,2,0)</f>
        <v>36.85</v>
      </c>
      <c r="F1335" s="24">
        <f>VLOOKUP($A1335,Cleaned_Medical_Exam!$A1334:$J3669,3,0)</f>
        <v>8.8000000000000007</v>
      </c>
      <c r="G1335" s="20" t="str">
        <f>VLOOKUP($A1335,Cleaned_Medical_Exam!$A1334:$J3669,4,0)</f>
        <v>No</v>
      </c>
      <c r="H1335" s="20" t="str">
        <f>VLOOKUP($A1335,Cleaned_Medical_Exam!$A1334:$J3669,5,0)</f>
        <v>No</v>
      </c>
      <c r="I1335" s="20" t="str">
        <f>VLOOKUP($A1335,Cleaned_Medical_Exam!$A1334:$J3669,6,0)</f>
        <v>No</v>
      </c>
      <c r="J1335" s="48">
        <f>VLOOKUP($A1335,Cleaned_Medical_Exam!$A1334:$J3669,7,0)</f>
        <v>2</v>
      </c>
      <c r="K1335" s="8" t="str">
        <f>VLOOKUP($A1335,Cleaned_Medical_Exam!$A1334:$J3669,8,0)</f>
        <v>No</v>
      </c>
      <c r="L1335" s="20" t="str">
        <f>VLOOKUP($A1335,Cleaned_Medical_Exam!$A1334:$J3669,9,0)</f>
        <v>Obesity</v>
      </c>
      <c r="M1335" s="20" t="str">
        <f>VLOOKUP($A1335,Cleaned_Medical_Exam!$A1334:$J3669,10,0)</f>
        <v>Diabetes</v>
      </c>
      <c r="N1335" s="48">
        <f>_xlfn.XLOOKUP(A1335,Cleaned_Hospital_Details!A:A,Cleaned_Hospital_Details!B:B)</f>
        <v>0</v>
      </c>
      <c r="O1335" s="49">
        <f>_xlfn.XLOOKUP($A1335,Cleaned_Hospital_Details!$A:$A,Cleaned_Hospital_Details!C:C)</f>
        <v>8125.78</v>
      </c>
      <c r="P1335" s="8" t="str">
        <f>_xlfn.XLOOKUP($A1335,Cleaned_Hospital_Details!$A:$A,Cleaned_Hospital_Details!D:D)</f>
        <v>Tier - 2</v>
      </c>
      <c r="Q1335" s="8" t="str">
        <f>_xlfn.XLOOKUP($A1335,Cleaned_Hospital_Details!$A:$A,Cleaned_Hospital_Details!E:E)</f>
        <v>Tier - 2</v>
      </c>
      <c r="R1335" s="8" t="str">
        <f>_xlfn.XLOOKUP($A1335,Cleaned_Hospital_Details!$A:$A,Cleaned_Hospital_Details!F:F)</f>
        <v>R1013</v>
      </c>
      <c r="S1335" s="15">
        <f>_xlfn.XLOOKUP($A1335,Cleaned_Hospital_Details!$A:$A,Cleaned_Hospital_Details!G:G)</f>
        <v>26910</v>
      </c>
      <c r="T1335" s="8">
        <f>_xlfn.XLOOKUP($A1335,Cleaned_Hospital_Details!$A:$A,Cleaned_Hospital_Details!H:H)</f>
        <v>49</v>
      </c>
      <c r="U1335" s="8" t="str">
        <f>_xlfn.XLOOKUP($A1335,Cleaned_Hospital_Details!$A:$A,Cleaned_Hospital_Details!I:I)</f>
        <v>Adult</v>
      </c>
      <c r="V1335" t="str">
        <f t="shared" si="20"/>
        <v>Dino Montagna</v>
      </c>
    </row>
    <row r="1336" spans="1:22" ht="15.6" x14ac:dyDescent="0.3">
      <c r="A1336" s="10" t="s">
        <v>1372</v>
      </c>
      <c r="B1336" s="8" t="str">
        <f>VLOOKUP(A1336,Cleaned_Customer_Names!A1335:D3670,2,0)</f>
        <v>Mr.</v>
      </c>
      <c r="C1336" s="8" t="str">
        <f>VLOOKUP(A1336,Cleaned_Customer_Names!A1335:D3670,3,0)</f>
        <v>Jan</v>
      </c>
      <c r="D1336" s="8" t="str">
        <f>VLOOKUP($A1336,Cleaned_Customer_Names!$A1335:$D3670,4,0)</f>
        <v>M√ºller</v>
      </c>
      <c r="E1336" s="22">
        <f>VLOOKUP($A1336,Cleaned_Medical_Exam!$A1335:$J3670,2,0)</f>
        <v>35.86</v>
      </c>
      <c r="F1336" s="24">
        <f>VLOOKUP($A1336,Cleaned_Medical_Exam!$A1335:$J3670,3,0)</f>
        <v>7.93</v>
      </c>
      <c r="G1336" s="20" t="str">
        <f>VLOOKUP($A1336,Cleaned_Medical_Exam!$A1335:$J3670,4,0)</f>
        <v>No</v>
      </c>
      <c r="H1336" s="20" t="str">
        <f>VLOOKUP($A1336,Cleaned_Medical_Exam!$A1335:$J3670,5,0)</f>
        <v>No</v>
      </c>
      <c r="I1336" s="20" t="str">
        <f>VLOOKUP($A1336,Cleaned_Medical_Exam!$A1335:$J3670,6,0)</f>
        <v>No</v>
      </c>
      <c r="J1336" s="48">
        <f>VLOOKUP($A1336,Cleaned_Medical_Exam!$A1335:$J3670,7,0)</f>
        <v>2</v>
      </c>
      <c r="K1336" s="8" t="str">
        <f>VLOOKUP($A1336,Cleaned_Medical_Exam!$A1335:$J3670,8,0)</f>
        <v>No</v>
      </c>
      <c r="L1336" s="20" t="str">
        <f>VLOOKUP($A1336,Cleaned_Medical_Exam!$A1335:$J3670,9,0)</f>
        <v>Obesity</v>
      </c>
      <c r="M1336" s="20" t="str">
        <f>VLOOKUP($A1336,Cleaned_Medical_Exam!$A1335:$J3670,10,0)</f>
        <v>Diabetes</v>
      </c>
      <c r="N1336" s="48">
        <f>_xlfn.XLOOKUP(A1336,Cleaned_Hospital_Details!A:A,Cleaned_Hospital_Details!B:B)</f>
        <v>0</v>
      </c>
      <c r="O1336" s="49">
        <f>_xlfn.XLOOKUP($A1336,Cleaned_Hospital_Details!$A:$A,Cleaned_Hospital_Details!C:C)</f>
        <v>8124.41</v>
      </c>
      <c r="P1336" s="8" t="str">
        <f>_xlfn.XLOOKUP($A1336,Cleaned_Hospital_Details!$A:$A,Cleaned_Hospital_Details!D:D)</f>
        <v>Tier - 3</v>
      </c>
      <c r="Q1336" s="8" t="str">
        <f>_xlfn.XLOOKUP($A1336,Cleaned_Hospital_Details!$A:$A,Cleaned_Hospital_Details!E:E)</f>
        <v>Tier - 1</v>
      </c>
      <c r="R1336" s="8" t="str">
        <f>_xlfn.XLOOKUP($A1336,Cleaned_Hospital_Details!$A:$A,Cleaned_Hospital_Details!F:F)</f>
        <v>R1013</v>
      </c>
      <c r="S1336" s="15">
        <f>_xlfn.XLOOKUP($A1336,Cleaned_Hospital_Details!$A:$A,Cleaned_Hospital_Details!G:G)</f>
        <v>26906</v>
      </c>
      <c r="T1336" s="8">
        <f>_xlfn.XLOOKUP($A1336,Cleaned_Hospital_Details!$A:$A,Cleaned_Hospital_Details!H:H)</f>
        <v>49</v>
      </c>
      <c r="U1336" s="8" t="str">
        <f>_xlfn.XLOOKUP($A1336,Cleaned_Hospital_Details!$A:$A,Cleaned_Hospital_Details!I:I)</f>
        <v>Adult</v>
      </c>
      <c r="V1336" t="str">
        <f t="shared" si="20"/>
        <v>Jan M√ºller</v>
      </c>
    </row>
    <row r="1337" spans="1:22" ht="15.6" x14ac:dyDescent="0.3">
      <c r="A1337" s="10" t="s">
        <v>1373</v>
      </c>
      <c r="B1337" s="8" t="str">
        <f>VLOOKUP(A1337,Cleaned_Customer_Names!A1336:D3671,2,0)</f>
        <v>Mr.</v>
      </c>
      <c r="C1337" s="8" t="str">
        <f>VLOOKUP(A1337,Cleaned_Customer_Names!A1336:D3671,3,0)</f>
        <v>Jonathan</v>
      </c>
      <c r="D1337" s="8" t="str">
        <f>VLOOKUP($A1337,Cleaned_Customer_Names!$A1336:$D3671,4,0)</f>
        <v>Baker</v>
      </c>
      <c r="E1337" s="22">
        <f>VLOOKUP($A1337,Cleaned_Medical_Exam!$A1336:$J3671,2,0)</f>
        <v>30.3</v>
      </c>
      <c r="F1337" s="24">
        <f>VLOOKUP($A1337,Cleaned_Medical_Exam!$A1336:$J3671,3,0)</f>
        <v>9.4499999999999993</v>
      </c>
      <c r="G1337" s="20" t="str">
        <f>VLOOKUP($A1337,Cleaned_Medical_Exam!$A1336:$J3671,4,0)</f>
        <v>No</v>
      </c>
      <c r="H1337" s="20" t="str">
        <f>VLOOKUP($A1337,Cleaned_Medical_Exam!$A1336:$J3671,5,0)</f>
        <v>No</v>
      </c>
      <c r="I1337" s="20" t="str">
        <f>VLOOKUP($A1337,Cleaned_Medical_Exam!$A1336:$J3671,6,0)</f>
        <v>No</v>
      </c>
      <c r="J1337" s="48">
        <f>VLOOKUP($A1337,Cleaned_Medical_Exam!$A1336:$J3671,7,0)</f>
        <v>2</v>
      </c>
      <c r="K1337" s="8" t="str">
        <f>VLOOKUP($A1337,Cleaned_Medical_Exam!$A1336:$J3671,8,0)</f>
        <v>No</v>
      </c>
      <c r="L1337" s="20" t="str">
        <f>VLOOKUP($A1337,Cleaned_Medical_Exam!$A1336:$J3671,9,0)</f>
        <v>Obesity</v>
      </c>
      <c r="M1337" s="20" t="str">
        <f>VLOOKUP($A1337,Cleaned_Medical_Exam!$A1336:$J3671,10,0)</f>
        <v>Diabetes</v>
      </c>
      <c r="N1337" s="48">
        <f>_xlfn.XLOOKUP(A1337,Cleaned_Hospital_Details!A:A,Cleaned_Hospital_Details!B:B)</f>
        <v>0</v>
      </c>
      <c r="O1337" s="49">
        <f>_xlfn.XLOOKUP($A1337,Cleaned_Hospital_Details!$A:$A,Cleaned_Hospital_Details!C:C)</f>
        <v>8116.68</v>
      </c>
      <c r="P1337" s="8" t="str">
        <f>_xlfn.XLOOKUP($A1337,Cleaned_Hospital_Details!$A:$A,Cleaned_Hospital_Details!D:D)</f>
        <v>Tier - 3</v>
      </c>
      <c r="Q1337" s="8" t="str">
        <f>_xlfn.XLOOKUP($A1337,Cleaned_Hospital_Details!$A:$A,Cleaned_Hospital_Details!E:E)</f>
        <v>Tier - 1</v>
      </c>
      <c r="R1337" s="8" t="str">
        <f>_xlfn.XLOOKUP($A1337,Cleaned_Hospital_Details!$A:$A,Cleaned_Hospital_Details!F:F)</f>
        <v>R1011</v>
      </c>
      <c r="S1337" s="15">
        <f>_xlfn.XLOOKUP($A1337,Cleaned_Hospital_Details!$A:$A,Cleaned_Hospital_Details!G:G)</f>
        <v>27014</v>
      </c>
      <c r="T1337" s="8">
        <f>_xlfn.XLOOKUP($A1337,Cleaned_Hospital_Details!$A:$A,Cleaned_Hospital_Details!H:H)</f>
        <v>49</v>
      </c>
      <c r="U1337" s="8" t="str">
        <f>_xlfn.XLOOKUP($A1337,Cleaned_Hospital_Details!$A:$A,Cleaned_Hospital_Details!I:I)</f>
        <v>Adult</v>
      </c>
      <c r="V1337" t="str">
        <f t="shared" si="20"/>
        <v>Jonathan Baker</v>
      </c>
    </row>
    <row r="1338" spans="1:22" ht="15.6" x14ac:dyDescent="0.3">
      <c r="A1338" s="10" t="s">
        <v>1374</v>
      </c>
      <c r="B1338" s="8" t="str">
        <f>VLOOKUP(A1338,Cleaned_Customer_Names!A1337:D3672,2,0)</f>
        <v>Mr.</v>
      </c>
      <c r="C1338" s="8" t="str">
        <f>VLOOKUP(A1338,Cleaned_Customer_Names!A1337:D3672,3,0)</f>
        <v>Mark</v>
      </c>
      <c r="D1338" s="8" t="str">
        <f>VLOOKUP($A1338,Cleaned_Customer_Names!$A1337:$D3672,4,0)</f>
        <v>Sidebottom</v>
      </c>
      <c r="E1338" s="22">
        <f>VLOOKUP($A1338,Cleaned_Medical_Exam!$A1337:$J3672,2,0)</f>
        <v>32.015000000000001</v>
      </c>
      <c r="F1338" s="24">
        <f>VLOOKUP($A1338,Cleaned_Medical_Exam!$A1337:$J3672,3,0)</f>
        <v>7.67</v>
      </c>
      <c r="G1338" s="20" t="str">
        <f>VLOOKUP($A1338,Cleaned_Medical_Exam!$A1337:$J3672,4,0)</f>
        <v>No</v>
      </c>
      <c r="H1338" s="20" t="str">
        <f>VLOOKUP($A1338,Cleaned_Medical_Exam!$A1337:$J3672,5,0)</f>
        <v>No</v>
      </c>
      <c r="I1338" s="20" t="str">
        <f>VLOOKUP($A1338,Cleaned_Medical_Exam!$A1337:$J3672,6,0)</f>
        <v>No</v>
      </c>
      <c r="J1338" s="48">
        <f>VLOOKUP($A1338,Cleaned_Medical_Exam!$A1337:$J3672,7,0)</f>
        <v>0</v>
      </c>
      <c r="K1338" s="8" t="str">
        <f>VLOOKUP($A1338,Cleaned_Medical_Exam!$A1337:$J3672,8,0)</f>
        <v>No</v>
      </c>
      <c r="L1338" s="20" t="str">
        <f>VLOOKUP($A1338,Cleaned_Medical_Exam!$A1337:$J3672,9,0)</f>
        <v>Obesity</v>
      </c>
      <c r="M1338" s="20" t="str">
        <f>VLOOKUP($A1338,Cleaned_Medical_Exam!$A1337:$J3672,10,0)</f>
        <v>Diabetes</v>
      </c>
      <c r="N1338" s="48">
        <f>_xlfn.XLOOKUP(A1338,Cleaned_Hospital_Details!A:A,Cleaned_Hospital_Details!B:B)</f>
        <v>2</v>
      </c>
      <c r="O1338" s="49">
        <f>_xlfn.XLOOKUP($A1338,Cleaned_Hospital_Details!$A:$A,Cleaned_Hospital_Details!C:C)</f>
        <v>8116.27</v>
      </c>
      <c r="P1338" s="8" t="str">
        <f>_xlfn.XLOOKUP($A1338,Cleaned_Hospital_Details!$A:$A,Cleaned_Hospital_Details!D:D)</f>
        <v>Tier - 3</v>
      </c>
      <c r="Q1338" s="8" t="str">
        <f>_xlfn.XLOOKUP($A1338,Cleaned_Hospital_Details!$A:$A,Cleaned_Hospital_Details!E:E)</f>
        <v>Tier - 1</v>
      </c>
      <c r="R1338" s="8" t="str">
        <f>_xlfn.XLOOKUP($A1338,Cleaned_Hospital_Details!$A:$A,Cleaned_Hospital_Details!F:F)</f>
        <v>R1012</v>
      </c>
      <c r="S1338" s="15">
        <f>_xlfn.XLOOKUP($A1338,Cleaned_Hospital_Details!$A:$A,Cleaned_Hospital_Details!G:G)</f>
        <v>28734</v>
      </c>
      <c r="T1338" s="8">
        <f>_xlfn.XLOOKUP($A1338,Cleaned_Hospital_Details!$A:$A,Cleaned_Hospital_Details!H:H)</f>
        <v>44</v>
      </c>
      <c r="U1338" s="8" t="str">
        <f>_xlfn.XLOOKUP($A1338,Cleaned_Hospital_Details!$A:$A,Cleaned_Hospital_Details!I:I)</f>
        <v>Adult</v>
      </c>
      <c r="V1338" t="str">
        <f t="shared" si="20"/>
        <v>Mark Sidebottom</v>
      </c>
    </row>
    <row r="1339" spans="1:22" ht="15.6" x14ac:dyDescent="0.3">
      <c r="A1339" s="10" t="s">
        <v>1375</v>
      </c>
      <c r="B1339" s="8" t="str">
        <f>VLOOKUP(A1339,Cleaned_Customer_Names!A1338:D3673,2,0)</f>
        <v>Mrs.</v>
      </c>
      <c r="C1339" s="8" t="str">
        <f>VLOOKUP(A1339,Cleaned_Customer_Names!A1338:D3673,3,0)</f>
        <v>Mary</v>
      </c>
      <c r="D1339" s="8" t="str">
        <f>VLOOKUP($A1339,Cleaned_Customer_Names!$A1338:$D3673,4,0)</f>
        <v>Johnson</v>
      </c>
      <c r="E1339" s="22">
        <f>VLOOKUP($A1339,Cleaned_Medical_Exam!$A1338:$J3673,2,0)</f>
        <v>25.06</v>
      </c>
      <c r="F1339" s="24">
        <f>VLOOKUP($A1339,Cleaned_Medical_Exam!$A1338:$J3673,3,0)</f>
        <v>10.53</v>
      </c>
      <c r="G1339" s="20" t="str">
        <f>VLOOKUP($A1339,Cleaned_Medical_Exam!$A1338:$J3673,4,0)</f>
        <v>No</v>
      </c>
      <c r="H1339" s="20" t="str">
        <f>VLOOKUP($A1339,Cleaned_Medical_Exam!$A1338:$J3673,5,0)</f>
        <v>No</v>
      </c>
      <c r="I1339" s="20" t="str">
        <f>VLOOKUP($A1339,Cleaned_Medical_Exam!$A1338:$J3673,6,0)</f>
        <v>No</v>
      </c>
      <c r="J1339" s="48">
        <f>VLOOKUP($A1339,Cleaned_Medical_Exam!$A1338:$J3673,7,0)</f>
        <v>2</v>
      </c>
      <c r="K1339" s="8" t="str">
        <f>VLOOKUP($A1339,Cleaned_Medical_Exam!$A1338:$J3673,8,0)</f>
        <v>No</v>
      </c>
      <c r="L1339" s="20" t="str">
        <f>VLOOKUP($A1339,Cleaned_Medical_Exam!$A1338:$J3673,9,0)</f>
        <v>Overweight</v>
      </c>
      <c r="M1339" s="20" t="str">
        <f>VLOOKUP($A1339,Cleaned_Medical_Exam!$A1338:$J3673,10,0)</f>
        <v>Diabetes</v>
      </c>
      <c r="N1339" s="48">
        <f>_xlfn.XLOOKUP(A1339,Cleaned_Hospital_Details!A:A,Cleaned_Hospital_Details!B:B)</f>
        <v>0</v>
      </c>
      <c r="O1339" s="49">
        <f>_xlfn.XLOOKUP($A1339,Cleaned_Hospital_Details!$A:$A,Cleaned_Hospital_Details!C:C)</f>
        <v>8112.59</v>
      </c>
      <c r="P1339" s="8" t="str">
        <f>_xlfn.XLOOKUP($A1339,Cleaned_Hospital_Details!$A:$A,Cleaned_Hospital_Details!D:D)</f>
        <v>Tier - 2</v>
      </c>
      <c r="Q1339" s="8" t="str">
        <f>_xlfn.XLOOKUP($A1339,Cleaned_Hospital_Details!$A:$A,Cleaned_Hospital_Details!E:E)</f>
        <v>Tier - 2</v>
      </c>
      <c r="R1339" s="8" t="str">
        <f>_xlfn.XLOOKUP($A1339,Cleaned_Hospital_Details!$A:$A,Cleaned_Hospital_Details!F:F)</f>
        <v>R1013</v>
      </c>
      <c r="S1339" s="15">
        <f>_xlfn.XLOOKUP($A1339,Cleaned_Hospital_Details!$A:$A,Cleaned_Hospital_Details!G:G)</f>
        <v>26948</v>
      </c>
      <c r="T1339" s="8">
        <f>_xlfn.XLOOKUP($A1339,Cleaned_Hospital_Details!$A:$A,Cleaned_Hospital_Details!H:H)</f>
        <v>49</v>
      </c>
      <c r="U1339" s="8" t="str">
        <f>_xlfn.XLOOKUP($A1339,Cleaned_Hospital_Details!$A:$A,Cleaned_Hospital_Details!I:I)</f>
        <v>Adult</v>
      </c>
      <c r="V1339" t="str">
        <f t="shared" si="20"/>
        <v>Mary Johnson</v>
      </c>
    </row>
    <row r="1340" spans="1:22" ht="15.6" x14ac:dyDescent="0.3">
      <c r="A1340" s="10" t="s">
        <v>1376</v>
      </c>
      <c r="B1340" s="8" t="str">
        <f>VLOOKUP(A1340,Cleaned_Customer_Names!A1339:D3674,2,0)</f>
        <v>Mr.</v>
      </c>
      <c r="C1340" s="8" t="str">
        <f>VLOOKUP(A1340,Cleaned_Customer_Names!A1339:D3674,3,0)</f>
        <v>Samuel</v>
      </c>
      <c r="D1340" s="8" t="str">
        <f>VLOOKUP($A1340,Cleaned_Customer_Names!$A1339:$D3674,4,0)</f>
        <v>Morris</v>
      </c>
      <c r="E1340" s="22">
        <f>VLOOKUP($A1340,Cleaned_Medical_Exam!$A1339:$J3674,2,0)</f>
        <v>18.829999999999998</v>
      </c>
      <c r="F1340" s="24">
        <f>VLOOKUP($A1340,Cleaned_Medical_Exam!$A1339:$J3674,3,0)</f>
        <v>10.08</v>
      </c>
      <c r="G1340" s="20" t="str">
        <f>VLOOKUP($A1340,Cleaned_Medical_Exam!$A1339:$J3674,4,0)</f>
        <v>Yes</v>
      </c>
      <c r="H1340" s="20" t="str">
        <f>VLOOKUP($A1340,Cleaned_Medical_Exam!$A1339:$J3674,5,0)</f>
        <v>No</v>
      </c>
      <c r="I1340" s="20" t="str">
        <f>VLOOKUP($A1340,Cleaned_Medical_Exam!$A1339:$J3674,6,0)</f>
        <v>No</v>
      </c>
      <c r="J1340" s="48">
        <f>VLOOKUP($A1340,Cleaned_Medical_Exam!$A1339:$J3674,7,0)</f>
        <v>0</v>
      </c>
      <c r="K1340" s="8" t="str">
        <f>VLOOKUP($A1340,Cleaned_Medical_Exam!$A1339:$J3674,8,0)</f>
        <v>No</v>
      </c>
      <c r="L1340" s="20" t="str">
        <f>VLOOKUP($A1340,Cleaned_Medical_Exam!$A1339:$J3674,9,0)</f>
        <v>Healthy Weight</v>
      </c>
      <c r="M1340" s="20" t="str">
        <f>VLOOKUP($A1340,Cleaned_Medical_Exam!$A1339:$J3674,10,0)</f>
        <v>Diabetes</v>
      </c>
      <c r="N1340" s="48">
        <f>_xlfn.XLOOKUP(A1340,Cleaned_Hospital_Details!A:A,Cleaned_Hospital_Details!B:B)</f>
        <v>0</v>
      </c>
      <c r="O1340" s="49">
        <f>_xlfn.XLOOKUP($A1340,Cleaned_Hospital_Details!$A:$A,Cleaned_Hospital_Details!C:C)</f>
        <v>8091.3</v>
      </c>
      <c r="P1340" s="8" t="str">
        <f>_xlfn.XLOOKUP($A1340,Cleaned_Hospital_Details!$A:$A,Cleaned_Hospital_Details!D:D)</f>
        <v>Tier - 3</v>
      </c>
      <c r="Q1340" s="8" t="str">
        <f>_xlfn.XLOOKUP($A1340,Cleaned_Hospital_Details!$A:$A,Cleaned_Hospital_Details!E:E)</f>
        <v>Tier - 1</v>
      </c>
      <c r="R1340" s="8" t="str">
        <f>_xlfn.XLOOKUP($A1340,Cleaned_Hospital_Details!$A:$A,Cleaned_Hospital_Details!F:F)</f>
        <v>R1012</v>
      </c>
      <c r="S1340" s="15">
        <f>_xlfn.XLOOKUP($A1340,Cleaned_Hospital_Details!$A:$A,Cleaned_Hospital_Details!G:G)</f>
        <v>24633</v>
      </c>
      <c r="T1340" s="8">
        <f>_xlfn.XLOOKUP($A1340,Cleaned_Hospital_Details!$A:$A,Cleaned_Hospital_Details!H:H)</f>
        <v>55</v>
      </c>
      <c r="U1340" s="8" t="str">
        <f>_xlfn.XLOOKUP($A1340,Cleaned_Hospital_Details!$A:$A,Cleaned_Hospital_Details!I:I)</f>
        <v>Old</v>
      </c>
      <c r="V1340" t="str">
        <f t="shared" si="20"/>
        <v>Samuel Morris</v>
      </c>
    </row>
    <row r="1341" spans="1:22" ht="15.6" x14ac:dyDescent="0.3">
      <c r="A1341" s="10" t="s">
        <v>1377</v>
      </c>
      <c r="B1341" s="8" t="str">
        <f>VLOOKUP(A1341,Cleaned_Customer_Names!A1340:D3675,2,0)</f>
        <v>Mr.</v>
      </c>
      <c r="C1341" s="8" t="str">
        <f>VLOOKUP(A1341,Cleaned_Customer_Names!A1340:D3675,3,0)</f>
        <v>Stan</v>
      </c>
      <c r="D1341" s="8" t="str">
        <f>VLOOKUP($A1341,Cleaned_Customer_Names!$A1340:$D3675,4,0)</f>
        <v>Chaisson</v>
      </c>
      <c r="E1341" s="22">
        <f>VLOOKUP($A1341,Cleaned_Medical_Exam!$A1340:$J3675,2,0)</f>
        <v>47.52</v>
      </c>
      <c r="F1341" s="24">
        <f>VLOOKUP($A1341,Cleaned_Medical_Exam!$A1340:$J3675,3,0)</f>
        <v>11.39</v>
      </c>
      <c r="G1341" s="20" t="str">
        <f>VLOOKUP($A1341,Cleaned_Medical_Exam!$A1340:$J3675,4,0)</f>
        <v>Yes</v>
      </c>
      <c r="H1341" s="20" t="str">
        <f>VLOOKUP($A1341,Cleaned_Medical_Exam!$A1340:$J3675,5,0)</f>
        <v>No</v>
      </c>
      <c r="I1341" s="20" t="str">
        <f>VLOOKUP($A1341,Cleaned_Medical_Exam!$A1340:$J3675,6,0)</f>
        <v>No</v>
      </c>
      <c r="J1341" s="48">
        <f>VLOOKUP($A1341,Cleaned_Medical_Exam!$A1340:$J3675,7,0)</f>
        <v>1</v>
      </c>
      <c r="K1341" s="8" t="str">
        <f>VLOOKUP($A1341,Cleaned_Medical_Exam!$A1340:$J3675,8,0)</f>
        <v>No</v>
      </c>
      <c r="L1341" s="20" t="str">
        <f>VLOOKUP($A1341,Cleaned_Medical_Exam!$A1340:$J3675,9,0)</f>
        <v>Obesity</v>
      </c>
      <c r="M1341" s="20" t="str">
        <f>VLOOKUP($A1341,Cleaned_Medical_Exam!$A1340:$J3675,10,0)</f>
        <v>Diabetes</v>
      </c>
      <c r="N1341" s="48">
        <f>_xlfn.XLOOKUP(A1341,Cleaned_Hospital_Details!A:A,Cleaned_Hospital_Details!B:B)</f>
        <v>1</v>
      </c>
      <c r="O1341" s="49">
        <f>_xlfn.XLOOKUP($A1341,Cleaned_Hospital_Details!$A:$A,Cleaned_Hospital_Details!C:C)</f>
        <v>8083.92</v>
      </c>
      <c r="P1341" s="8" t="str">
        <f>_xlfn.XLOOKUP($A1341,Cleaned_Hospital_Details!$A:$A,Cleaned_Hospital_Details!D:D)</f>
        <v>Tier - 3</v>
      </c>
      <c r="Q1341" s="8" t="str">
        <f>_xlfn.XLOOKUP($A1341,Cleaned_Hospital_Details!$A:$A,Cleaned_Hospital_Details!E:E)</f>
        <v>Tier - 3</v>
      </c>
      <c r="R1341" s="8" t="str">
        <f>_xlfn.XLOOKUP($A1341,Cleaned_Hospital_Details!$A:$A,Cleaned_Hospital_Details!F:F)</f>
        <v>R1013</v>
      </c>
      <c r="S1341" s="15">
        <f>_xlfn.XLOOKUP($A1341,Cleaned_Hospital_Details!$A:$A,Cleaned_Hospital_Details!G:G)</f>
        <v>27749</v>
      </c>
      <c r="T1341" s="8">
        <f>_xlfn.XLOOKUP($A1341,Cleaned_Hospital_Details!$A:$A,Cleaned_Hospital_Details!H:H)</f>
        <v>47</v>
      </c>
      <c r="U1341" s="8" t="str">
        <f>_xlfn.XLOOKUP($A1341,Cleaned_Hospital_Details!$A:$A,Cleaned_Hospital_Details!I:I)</f>
        <v>Adult</v>
      </c>
      <c r="V1341" t="str">
        <f t="shared" si="20"/>
        <v>Stan Chaisson</v>
      </c>
    </row>
    <row r="1342" spans="1:22" ht="15.6" x14ac:dyDescent="0.3">
      <c r="A1342" s="10" t="s">
        <v>1378</v>
      </c>
      <c r="B1342" s="8" t="str">
        <f>VLOOKUP(A1342,Cleaned_Customer_Names!A1341:D3676,2,0)</f>
        <v>Mrs.</v>
      </c>
      <c r="C1342" s="8" t="str">
        <f>VLOOKUP(A1342,Cleaned_Customer_Names!A1341:D3676,3,0)</f>
        <v>Jessica</v>
      </c>
      <c r="D1342" s="8" t="str">
        <f>VLOOKUP($A1342,Cleaned_Customer_Names!$A1341:$D3676,4,0)</f>
        <v>Pigott</v>
      </c>
      <c r="E1342" s="22">
        <f>VLOOKUP($A1342,Cleaned_Medical_Exam!$A1341:$J3676,2,0)</f>
        <v>37.82</v>
      </c>
      <c r="F1342" s="24">
        <f>VLOOKUP($A1342,Cleaned_Medical_Exam!$A1341:$J3676,3,0)</f>
        <v>6.36</v>
      </c>
      <c r="G1342" s="20" t="str">
        <f>VLOOKUP($A1342,Cleaned_Medical_Exam!$A1341:$J3676,4,0)</f>
        <v>No</v>
      </c>
      <c r="H1342" s="20" t="str">
        <f>VLOOKUP($A1342,Cleaned_Medical_Exam!$A1341:$J3676,5,0)</f>
        <v>No</v>
      </c>
      <c r="I1342" s="20" t="str">
        <f>VLOOKUP($A1342,Cleaned_Medical_Exam!$A1341:$J3676,6,0)</f>
        <v>No</v>
      </c>
      <c r="J1342" s="48">
        <f>VLOOKUP($A1342,Cleaned_Medical_Exam!$A1341:$J3676,7,0)</f>
        <v>0</v>
      </c>
      <c r="K1342" s="8" t="str">
        <f>VLOOKUP($A1342,Cleaned_Medical_Exam!$A1341:$J3676,8,0)</f>
        <v>No</v>
      </c>
      <c r="L1342" s="20" t="str">
        <f>VLOOKUP($A1342,Cleaned_Medical_Exam!$A1341:$J3676,9,0)</f>
        <v>Obesity</v>
      </c>
      <c r="M1342" s="20" t="str">
        <f>VLOOKUP($A1342,Cleaned_Medical_Exam!$A1341:$J3676,10,0)</f>
        <v>Prediabetes</v>
      </c>
      <c r="N1342" s="48">
        <f>_xlfn.XLOOKUP(A1342,Cleaned_Hospital_Details!A:A,Cleaned_Hospital_Details!B:B)</f>
        <v>0</v>
      </c>
      <c r="O1342" s="49">
        <f>_xlfn.XLOOKUP($A1342,Cleaned_Hospital_Details!$A:$A,Cleaned_Hospital_Details!C:C)</f>
        <v>8081.74</v>
      </c>
      <c r="P1342" s="8" t="str">
        <f>_xlfn.XLOOKUP($A1342,Cleaned_Hospital_Details!$A:$A,Cleaned_Hospital_Details!D:D)</f>
        <v>Tier - 2</v>
      </c>
      <c r="Q1342" s="8" t="str">
        <f>_xlfn.XLOOKUP($A1342,Cleaned_Hospital_Details!$A:$A,Cleaned_Hospital_Details!E:E)</f>
        <v>Tier - 2</v>
      </c>
      <c r="R1342" s="8" t="str">
        <f>_xlfn.XLOOKUP($A1342,Cleaned_Hospital_Details!$A:$A,Cleaned_Hospital_Details!F:F)</f>
        <v>R1026</v>
      </c>
      <c r="S1342" s="15">
        <f>_xlfn.XLOOKUP($A1342,Cleaned_Hospital_Details!$A:$A,Cleaned_Hospital_Details!G:G)</f>
        <v>34619</v>
      </c>
      <c r="T1342" s="8">
        <f>_xlfn.XLOOKUP($A1342,Cleaned_Hospital_Details!$A:$A,Cleaned_Hospital_Details!H:H)</f>
        <v>28</v>
      </c>
      <c r="U1342" s="8" t="str">
        <f>_xlfn.XLOOKUP($A1342,Cleaned_Hospital_Details!$A:$A,Cleaned_Hospital_Details!I:I)</f>
        <v>Adult</v>
      </c>
      <c r="V1342" t="str">
        <f t="shared" si="20"/>
        <v>Jessica Pigott</v>
      </c>
    </row>
    <row r="1343" spans="1:22" ht="15.6" x14ac:dyDescent="0.3">
      <c r="A1343" s="10" t="s">
        <v>1379</v>
      </c>
      <c r="B1343" s="8" t="str">
        <f>VLOOKUP(A1343,Cleaned_Customer_Names!A1342:D3677,2,0)</f>
        <v>Ms.</v>
      </c>
      <c r="C1343" s="8" t="str">
        <f>VLOOKUP(A1343,Cleaned_Customer_Names!A1342:D3677,3,0)</f>
        <v>Krysta</v>
      </c>
      <c r="D1343" s="8" t="str">
        <f>VLOOKUP($A1343,Cleaned_Customer_Names!$A1342:$D3677,4,0)</f>
        <v>Cochrane</v>
      </c>
      <c r="E1343" s="22">
        <f>VLOOKUP($A1343,Cleaned_Medical_Exam!$A1342:$J3677,2,0)</f>
        <v>44.16</v>
      </c>
      <c r="F1343" s="24">
        <f>VLOOKUP($A1343,Cleaned_Medical_Exam!$A1342:$J3677,3,0)</f>
        <v>5.31</v>
      </c>
      <c r="G1343" s="20" t="str">
        <f>VLOOKUP($A1343,Cleaned_Medical_Exam!$A1342:$J3677,4,0)</f>
        <v>Yes</v>
      </c>
      <c r="H1343" s="20" t="str">
        <f>VLOOKUP($A1343,Cleaned_Medical_Exam!$A1342:$J3677,5,0)</f>
        <v>No</v>
      </c>
      <c r="I1343" s="20" t="str">
        <f>VLOOKUP($A1343,Cleaned_Medical_Exam!$A1342:$J3677,6,0)</f>
        <v>No</v>
      </c>
      <c r="J1343" s="48">
        <f>VLOOKUP($A1343,Cleaned_Medical_Exam!$A1342:$J3677,7,0)</f>
        <v>0</v>
      </c>
      <c r="K1343" s="8" t="str">
        <f>VLOOKUP($A1343,Cleaned_Medical_Exam!$A1342:$J3677,8,0)</f>
        <v>No</v>
      </c>
      <c r="L1343" s="20" t="str">
        <f>VLOOKUP($A1343,Cleaned_Medical_Exam!$A1342:$J3677,9,0)</f>
        <v>Obesity</v>
      </c>
      <c r="M1343" s="20" t="str">
        <f>VLOOKUP($A1343,Cleaned_Medical_Exam!$A1342:$J3677,10,0)</f>
        <v>Normal</v>
      </c>
      <c r="N1343" s="48">
        <f>_xlfn.XLOOKUP(A1343,Cleaned_Hospital_Details!A:A,Cleaned_Hospital_Details!B:B)</f>
        <v>0</v>
      </c>
      <c r="O1343" s="49">
        <f>_xlfn.XLOOKUP($A1343,Cleaned_Hospital_Details!$A:$A,Cleaned_Hospital_Details!C:C)</f>
        <v>8081.26</v>
      </c>
      <c r="P1343" s="8" t="str">
        <f>_xlfn.XLOOKUP($A1343,Cleaned_Hospital_Details!$A:$A,Cleaned_Hospital_Details!D:D)</f>
        <v>Tier - 2</v>
      </c>
      <c r="Q1343" s="8" t="str">
        <f>_xlfn.XLOOKUP($A1343,Cleaned_Hospital_Details!$A:$A,Cleaned_Hospital_Details!E:E)</f>
        <v>Tier - 2</v>
      </c>
      <c r="R1343" s="8" t="str">
        <f>_xlfn.XLOOKUP($A1343,Cleaned_Hospital_Details!$A:$A,Cleaned_Hospital_Details!F:F)</f>
        <v>R1012</v>
      </c>
      <c r="S1343" s="15">
        <f>_xlfn.XLOOKUP($A1343,Cleaned_Hospital_Details!$A:$A,Cleaned_Hospital_Details!G:G)</f>
        <v>37131</v>
      </c>
      <c r="T1343" s="8">
        <f>_xlfn.XLOOKUP($A1343,Cleaned_Hospital_Details!$A:$A,Cleaned_Hospital_Details!H:H)</f>
        <v>21</v>
      </c>
      <c r="U1343" s="8" t="str">
        <f>_xlfn.XLOOKUP($A1343,Cleaned_Hospital_Details!$A:$A,Cleaned_Hospital_Details!I:I)</f>
        <v>Adult</v>
      </c>
      <c r="V1343" t="str">
        <f t="shared" si="20"/>
        <v>Krysta Cochrane</v>
      </c>
    </row>
    <row r="1344" spans="1:22" ht="15.6" x14ac:dyDescent="0.3">
      <c r="A1344" s="10" t="s">
        <v>1380</v>
      </c>
      <c r="B1344" s="8" t="str">
        <f>VLOOKUP(A1344,Cleaned_Customer_Names!A1343:D3678,2,0)</f>
        <v>Mrs.</v>
      </c>
      <c r="C1344" s="8" t="str">
        <f>VLOOKUP(A1344,Cleaned_Customer_Names!A1343:D3678,3,0)</f>
        <v>Natascia</v>
      </c>
      <c r="D1344" s="8" t="str">
        <f>VLOOKUP($A1344,Cleaned_Customer_Names!$A1343:$D3678,4,0)</f>
        <v>Armitage</v>
      </c>
      <c r="E1344" s="22">
        <f>VLOOKUP($A1344,Cleaned_Medical_Exam!$A1343:$J3678,2,0)</f>
        <v>37.049999999999997</v>
      </c>
      <c r="F1344" s="24">
        <f>VLOOKUP($A1344,Cleaned_Medical_Exam!$A1343:$J3678,3,0)</f>
        <v>4.74</v>
      </c>
      <c r="G1344" s="20" t="str">
        <f>VLOOKUP($A1344,Cleaned_Medical_Exam!$A1343:$J3678,4,0)</f>
        <v>No</v>
      </c>
      <c r="H1344" s="20" t="str">
        <f>VLOOKUP($A1344,Cleaned_Medical_Exam!$A1343:$J3678,5,0)</f>
        <v>No</v>
      </c>
      <c r="I1344" s="20" t="str">
        <f>VLOOKUP($A1344,Cleaned_Medical_Exam!$A1343:$J3678,6,0)</f>
        <v>Yes</v>
      </c>
      <c r="J1344" s="48">
        <f>VLOOKUP($A1344,Cleaned_Medical_Exam!$A1343:$J3678,7,0)</f>
        <v>1</v>
      </c>
      <c r="K1344" s="8" t="str">
        <f>VLOOKUP($A1344,Cleaned_Medical_Exam!$A1343:$J3678,8,0)</f>
        <v>No</v>
      </c>
      <c r="L1344" s="20" t="str">
        <f>VLOOKUP($A1344,Cleaned_Medical_Exam!$A1343:$J3678,9,0)</f>
        <v>Obesity</v>
      </c>
      <c r="M1344" s="20" t="str">
        <f>VLOOKUP($A1344,Cleaned_Medical_Exam!$A1343:$J3678,10,0)</f>
        <v>Normal</v>
      </c>
      <c r="N1344" s="48">
        <f>_xlfn.XLOOKUP(A1344,Cleaned_Hospital_Details!A:A,Cleaned_Hospital_Details!B:B)</f>
        <v>0</v>
      </c>
      <c r="O1344" s="49">
        <f>_xlfn.XLOOKUP($A1344,Cleaned_Hospital_Details!$A:$A,Cleaned_Hospital_Details!C:C)</f>
        <v>8077.41</v>
      </c>
      <c r="P1344" s="8" t="str">
        <f>_xlfn.XLOOKUP($A1344,Cleaned_Hospital_Details!$A:$A,Cleaned_Hospital_Details!D:D)</f>
        <v>Tier - 2</v>
      </c>
      <c r="Q1344" s="8" t="str">
        <f>_xlfn.XLOOKUP($A1344,Cleaned_Hospital_Details!$A:$A,Cleaned_Hospital_Details!E:E)</f>
        <v>Tier - 1</v>
      </c>
      <c r="R1344" s="8" t="str">
        <f>_xlfn.XLOOKUP($A1344,Cleaned_Hospital_Details!$A:$A,Cleaned_Hospital_Details!F:F)</f>
        <v>R1026</v>
      </c>
      <c r="S1344" s="15">
        <f>_xlfn.XLOOKUP($A1344,Cleaned_Hospital_Details!$A:$A,Cleaned_Hospital_Details!G:G)</f>
        <v>34280</v>
      </c>
      <c r="T1344" s="8">
        <f>_xlfn.XLOOKUP($A1344,Cleaned_Hospital_Details!$A:$A,Cleaned_Hospital_Details!H:H)</f>
        <v>29</v>
      </c>
      <c r="U1344" s="8" t="str">
        <f>_xlfn.XLOOKUP($A1344,Cleaned_Hospital_Details!$A:$A,Cleaned_Hospital_Details!I:I)</f>
        <v>Adult</v>
      </c>
      <c r="V1344" t="str">
        <f t="shared" si="20"/>
        <v>Natascia Armitage</v>
      </c>
    </row>
    <row r="1345" spans="1:22" ht="15.6" x14ac:dyDescent="0.3">
      <c r="A1345" s="10" t="s">
        <v>1381</v>
      </c>
      <c r="B1345" s="8" t="str">
        <f>VLOOKUP(A1345,Cleaned_Customer_Names!A1344:D3679,2,0)</f>
        <v>Ms.</v>
      </c>
      <c r="C1345" s="8" t="str">
        <f>VLOOKUP(A1345,Cleaned_Customer_Names!A1344:D3679,3,0)</f>
        <v>Jenny</v>
      </c>
      <c r="D1345" s="8" t="str">
        <f>VLOOKUP($A1345,Cleaned_Customer_Names!$A1344:$D3679,4,0)</f>
        <v>Shen</v>
      </c>
      <c r="E1345" s="22">
        <f>VLOOKUP($A1345,Cleaned_Medical_Exam!$A1344:$J3679,2,0)</f>
        <v>18.66</v>
      </c>
      <c r="F1345" s="24">
        <f>VLOOKUP($A1345,Cleaned_Medical_Exam!$A1344:$J3679,3,0)</f>
        <v>11.35</v>
      </c>
      <c r="G1345" s="20" t="str">
        <f>VLOOKUP($A1345,Cleaned_Medical_Exam!$A1344:$J3679,4,0)</f>
        <v>No</v>
      </c>
      <c r="H1345" s="20" t="str">
        <f>VLOOKUP($A1345,Cleaned_Medical_Exam!$A1344:$J3679,5,0)</f>
        <v>No</v>
      </c>
      <c r="I1345" s="20" t="str">
        <f>VLOOKUP($A1345,Cleaned_Medical_Exam!$A1344:$J3679,6,0)</f>
        <v>No</v>
      </c>
      <c r="J1345" s="48">
        <f>VLOOKUP($A1345,Cleaned_Medical_Exam!$A1344:$J3679,7,0)</f>
        <v>0</v>
      </c>
      <c r="K1345" s="8" t="str">
        <f>VLOOKUP($A1345,Cleaned_Medical_Exam!$A1344:$J3679,8,0)</f>
        <v>No</v>
      </c>
      <c r="L1345" s="20" t="str">
        <f>VLOOKUP($A1345,Cleaned_Medical_Exam!$A1344:$J3679,9,0)</f>
        <v>Healthy Weight</v>
      </c>
      <c r="M1345" s="20" t="str">
        <f>VLOOKUP($A1345,Cleaned_Medical_Exam!$A1344:$J3679,10,0)</f>
        <v>Diabetes</v>
      </c>
      <c r="N1345" s="48">
        <f>_xlfn.XLOOKUP(A1345,Cleaned_Hospital_Details!A:A,Cleaned_Hospital_Details!B:B)</f>
        <v>0</v>
      </c>
      <c r="O1345" s="49">
        <f>_xlfn.XLOOKUP($A1345,Cleaned_Hospital_Details!$A:$A,Cleaned_Hospital_Details!C:C)</f>
        <v>8071.57</v>
      </c>
      <c r="P1345" s="8" t="str">
        <f>_xlfn.XLOOKUP($A1345,Cleaned_Hospital_Details!$A:$A,Cleaned_Hospital_Details!D:D)</f>
        <v>Tier - 3</v>
      </c>
      <c r="Q1345" s="8" t="str">
        <f>_xlfn.XLOOKUP($A1345,Cleaned_Hospital_Details!$A:$A,Cleaned_Hospital_Details!E:E)</f>
        <v>Tier - 1</v>
      </c>
      <c r="R1345" s="8" t="str">
        <f>_xlfn.XLOOKUP($A1345,Cleaned_Hospital_Details!$A:$A,Cleaned_Hospital_Details!F:F)</f>
        <v>R1011</v>
      </c>
      <c r="S1345" s="15">
        <f>_xlfn.XLOOKUP($A1345,Cleaned_Hospital_Details!$A:$A,Cleaned_Hospital_Details!G:G)</f>
        <v>24036</v>
      </c>
      <c r="T1345" s="8">
        <f>_xlfn.XLOOKUP($A1345,Cleaned_Hospital_Details!$A:$A,Cleaned_Hospital_Details!H:H)</f>
        <v>57</v>
      </c>
      <c r="U1345" s="8" t="str">
        <f>_xlfn.XLOOKUP($A1345,Cleaned_Hospital_Details!$A:$A,Cleaned_Hospital_Details!I:I)</f>
        <v>Old</v>
      </c>
      <c r="V1345" t="str">
        <f t="shared" si="20"/>
        <v>Jenny Shen</v>
      </c>
    </row>
    <row r="1346" spans="1:22" ht="15.6" x14ac:dyDescent="0.3">
      <c r="A1346" s="10" t="s">
        <v>1382</v>
      </c>
      <c r="B1346" s="8" t="str">
        <f>VLOOKUP(A1346,Cleaned_Customer_Names!A1345:D3680,2,0)</f>
        <v>Mr.</v>
      </c>
      <c r="C1346" s="8" t="str">
        <f>VLOOKUP(A1346,Cleaned_Customer_Names!A1345:D3680,3,0)</f>
        <v>Brian</v>
      </c>
      <c r="D1346" s="8" t="str">
        <f>VLOOKUP($A1346,Cleaned_Customer_Names!$A1345:$D3680,4,0)</f>
        <v>O'Kelly</v>
      </c>
      <c r="E1346" s="22">
        <f>VLOOKUP($A1346,Cleaned_Medical_Exam!$A1345:$J3680,2,0)</f>
        <v>36.200000000000003</v>
      </c>
      <c r="F1346" s="24">
        <f>VLOOKUP($A1346,Cleaned_Medical_Exam!$A1345:$J3680,3,0)</f>
        <v>6.81</v>
      </c>
      <c r="G1346" s="20" t="str">
        <f>VLOOKUP($A1346,Cleaned_Medical_Exam!$A1345:$J3680,4,0)</f>
        <v>Yes</v>
      </c>
      <c r="H1346" s="20" t="str">
        <f>VLOOKUP($A1346,Cleaned_Medical_Exam!$A1345:$J3680,5,0)</f>
        <v>No</v>
      </c>
      <c r="I1346" s="20" t="str">
        <f>VLOOKUP($A1346,Cleaned_Medical_Exam!$A1345:$J3680,6,0)</f>
        <v>No</v>
      </c>
      <c r="J1346" s="48">
        <f>VLOOKUP($A1346,Cleaned_Medical_Exam!$A1345:$J3680,7,0)</f>
        <v>1</v>
      </c>
      <c r="K1346" s="8" t="str">
        <f>VLOOKUP($A1346,Cleaned_Medical_Exam!$A1345:$J3680,8,0)</f>
        <v>No</v>
      </c>
      <c r="L1346" s="20" t="str">
        <f>VLOOKUP($A1346,Cleaned_Medical_Exam!$A1345:$J3680,9,0)</f>
        <v>Obesity</v>
      </c>
      <c r="M1346" s="20" t="str">
        <f>VLOOKUP($A1346,Cleaned_Medical_Exam!$A1345:$J3680,10,0)</f>
        <v>Diabetes</v>
      </c>
      <c r="N1346" s="48">
        <f>_xlfn.XLOOKUP(A1346,Cleaned_Hospital_Details!A:A,Cleaned_Hospital_Details!B:B)</f>
        <v>1</v>
      </c>
      <c r="O1346" s="49">
        <f>_xlfn.XLOOKUP($A1346,Cleaned_Hospital_Details!$A:$A,Cleaned_Hospital_Details!C:C)</f>
        <v>8068.19</v>
      </c>
      <c r="P1346" s="8" t="str">
        <f>_xlfn.XLOOKUP($A1346,Cleaned_Hospital_Details!$A:$A,Cleaned_Hospital_Details!D:D)</f>
        <v>Tier - 3</v>
      </c>
      <c r="Q1346" s="8" t="str">
        <f>_xlfn.XLOOKUP($A1346,Cleaned_Hospital_Details!$A:$A,Cleaned_Hospital_Details!E:E)</f>
        <v>Tier - 2</v>
      </c>
      <c r="R1346" s="8" t="str">
        <f>_xlfn.XLOOKUP($A1346,Cleaned_Hospital_Details!$A:$A,Cleaned_Hospital_Details!F:F)</f>
        <v>R1011</v>
      </c>
      <c r="S1346" s="15">
        <f>_xlfn.XLOOKUP($A1346,Cleaned_Hospital_Details!$A:$A,Cleaned_Hospital_Details!G:G)</f>
        <v>27743</v>
      </c>
      <c r="T1346" s="8">
        <f>_xlfn.XLOOKUP($A1346,Cleaned_Hospital_Details!$A:$A,Cleaned_Hospital_Details!H:H)</f>
        <v>47</v>
      </c>
      <c r="U1346" s="8" t="str">
        <f>_xlfn.XLOOKUP($A1346,Cleaned_Hospital_Details!$A:$A,Cleaned_Hospital_Details!I:I)</f>
        <v>Adult</v>
      </c>
      <c r="V1346" t="str">
        <f t="shared" si="20"/>
        <v>Brian O'Kelly</v>
      </c>
    </row>
    <row r="1347" spans="1:22" ht="15.6" x14ac:dyDescent="0.3">
      <c r="A1347" s="10" t="s">
        <v>1383</v>
      </c>
      <c r="B1347" s="8" t="str">
        <f>VLOOKUP(A1347,Cleaned_Customer_Names!A1346:D3681,2,0)</f>
        <v>Ms.</v>
      </c>
      <c r="C1347" s="8" t="str">
        <f>VLOOKUP(A1347,Cleaned_Customer_Names!A1346:D3681,3,0)</f>
        <v>Monica</v>
      </c>
      <c r="D1347" s="8" t="str">
        <f>VLOOKUP($A1347,Cleaned_Customer_Names!$A1346:$D3681,4,0)</f>
        <v>Huff</v>
      </c>
      <c r="E1347" s="22">
        <f>VLOOKUP($A1347,Cleaned_Medical_Exam!$A1346:$J3681,2,0)</f>
        <v>18.87</v>
      </c>
      <c r="F1347" s="24">
        <f>VLOOKUP($A1347,Cleaned_Medical_Exam!$A1346:$J3681,3,0)</f>
        <v>8.06</v>
      </c>
      <c r="G1347" s="20" t="str">
        <f>VLOOKUP($A1347,Cleaned_Medical_Exam!$A1346:$J3681,4,0)</f>
        <v>No</v>
      </c>
      <c r="H1347" s="20" t="str">
        <f>VLOOKUP($A1347,Cleaned_Medical_Exam!$A1346:$J3681,5,0)</f>
        <v>No</v>
      </c>
      <c r="I1347" s="20" t="str">
        <f>VLOOKUP($A1347,Cleaned_Medical_Exam!$A1346:$J3681,6,0)</f>
        <v>No</v>
      </c>
      <c r="J1347" s="48">
        <f>VLOOKUP($A1347,Cleaned_Medical_Exam!$A1346:$J3681,7,0)</f>
        <v>0</v>
      </c>
      <c r="K1347" s="8" t="str">
        <f>VLOOKUP($A1347,Cleaned_Medical_Exam!$A1346:$J3681,8,0)</f>
        <v>No</v>
      </c>
      <c r="L1347" s="20" t="str">
        <f>VLOOKUP($A1347,Cleaned_Medical_Exam!$A1346:$J3681,9,0)</f>
        <v>Healthy Weight</v>
      </c>
      <c r="M1347" s="20" t="str">
        <f>VLOOKUP($A1347,Cleaned_Medical_Exam!$A1346:$J3681,10,0)</f>
        <v>Diabetes</v>
      </c>
      <c r="N1347" s="48">
        <f>_xlfn.XLOOKUP(A1347,Cleaned_Hospital_Details!A:A,Cleaned_Hospital_Details!B:B)</f>
        <v>0</v>
      </c>
      <c r="O1347" s="49">
        <f>_xlfn.XLOOKUP($A1347,Cleaned_Hospital_Details!$A:$A,Cleaned_Hospital_Details!C:C)</f>
        <v>8067.83</v>
      </c>
      <c r="P1347" s="8" t="str">
        <f>_xlfn.XLOOKUP($A1347,Cleaned_Hospital_Details!$A:$A,Cleaned_Hospital_Details!D:D)</f>
        <v>Tier - 3</v>
      </c>
      <c r="Q1347" s="8" t="str">
        <f>_xlfn.XLOOKUP($A1347,Cleaned_Hospital_Details!$A:$A,Cleaned_Hospital_Details!E:E)</f>
        <v>Tier - 1</v>
      </c>
      <c r="R1347" s="8" t="str">
        <f>_xlfn.XLOOKUP($A1347,Cleaned_Hospital_Details!$A:$A,Cleaned_Hospital_Details!F:F)</f>
        <v>R1013</v>
      </c>
      <c r="S1347" s="15">
        <f>_xlfn.XLOOKUP($A1347,Cleaned_Hospital_Details!$A:$A,Cleaned_Hospital_Details!G:G)</f>
        <v>23965</v>
      </c>
      <c r="T1347" s="8">
        <f>_xlfn.XLOOKUP($A1347,Cleaned_Hospital_Details!$A:$A,Cleaned_Hospital_Details!H:H)</f>
        <v>57</v>
      </c>
      <c r="U1347" s="8" t="str">
        <f>_xlfn.XLOOKUP($A1347,Cleaned_Hospital_Details!$A:$A,Cleaned_Hospital_Details!I:I)</f>
        <v>Old</v>
      </c>
      <c r="V1347" t="str">
        <f t="shared" ref="V1347:V1410" si="21">_xlfn.CONCAT(C1347, " ", D1347)</f>
        <v>Monica Huff</v>
      </c>
    </row>
    <row r="1348" spans="1:22" ht="15.6" x14ac:dyDescent="0.3">
      <c r="A1348" s="10" t="s">
        <v>1384</v>
      </c>
      <c r="B1348" s="8" t="str">
        <f>VLOOKUP(A1348,Cleaned_Customer_Names!A1347:D3682,2,0)</f>
        <v>Mr.</v>
      </c>
      <c r="C1348" s="8" t="str">
        <f>VLOOKUP(A1348,Cleaned_Customer_Names!A1347:D3682,3,0)</f>
        <v>Tyler</v>
      </c>
      <c r="D1348" s="8" t="str">
        <f>VLOOKUP($A1348,Cleaned_Customer_Names!$A1347:$D3682,4,0)</f>
        <v>Dye</v>
      </c>
      <c r="E1348" s="22">
        <f>VLOOKUP($A1348,Cleaned_Medical_Exam!$A1347:$J3682,2,0)</f>
        <v>32.299999999999997</v>
      </c>
      <c r="F1348" s="24">
        <f>VLOOKUP($A1348,Cleaned_Medical_Exam!$A1347:$J3682,3,0)</f>
        <v>6.74</v>
      </c>
      <c r="G1348" s="20" t="str">
        <f>VLOOKUP($A1348,Cleaned_Medical_Exam!$A1347:$J3682,4,0)</f>
        <v>Yes</v>
      </c>
      <c r="H1348" s="20" t="str">
        <f>VLOOKUP($A1348,Cleaned_Medical_Exam!$A1347:$J3682,5,0)</f>
        <v>No</v>
      </c>
      <c r="I1348" s="20" t="str">
        <f>VLOOKUP($A1348,Cleaned_Medical_Exam!$A1347:$J3682,6,0)</f>
        <v>No</v>
      </c>
      <c r="J1348" s="48">
        <f>VLOOKUP($A1348,Cleaned_Medical_Exam!$A1347:$J3682,7,0)</f>
        <v>1</v>
      </c>
      <c r="K1348" s="8" t="str">
        <f>VLOOKUP($A1348,Cleaned_Medical_Exam!$A1347:$J3682,8,0)</f>
        <v>No</v>
      </c>
      <c r="L1348" s="20" t="str">
        <f>VLOOKUP($A1348,Cleaned_Medical_Exam!$A1347:$J3682,9,0)</f>
        <v>Obesity</v>
      </c>
      <c r="M1348" s="20" t="str">
        <f>VLOOKUP($A1348,Cleaned_Medical_Exam!$A1347:$J3682,10,0)</f>
        <v>Diabetes</v>
      </c>
      <c r="N1348" s="48">
        <f>_xlfn.XLOOKUP(A1348,Cleaned_Hospital_Details!A:A,Cleaned_Hospital_Details!B:B)</f>
        <v>1</v>
      </c>
      <c r="O1348" s="49">
        <f>_xlfn.XLOOKUP($A1348,Cleaned_Hospital_Details!$A:$A,Cleaned_Hospital_Details!C:C)</f>
        <v>8062.76</v>
      </c>
      <c r="P1348" s="8" t="str">
        <f>_xlfn.XLOOKUP($A1348,Cleaned_Hospital_Details!$A:$A,Cleaned_Hospital_Details!D:D)</f>
        <v>Tier - 3</v>
      </c>
      <c r="Q1348" s="8" t="str">
        <f>_xlfn.XLOOKUP($A1348,Cleaned_Hospital_Details!$A:$A,Cleaned_Hospital_Details!E:E)</f>
        <v>Tier - 3</v>
      </c>
      <c r="R1348" s="8" t="str">
        <f>_xlfn.XLOOKUP($A1348,Cleaned_Hospital_Details!$A:$A,Cleaned_Hospital_Details!F:F)</f>
        <v>R1011</v>
      </c>
      <c r="S1348" s="15">
        <f>_xlfn.XLOOKUP($A1348,Cleaned_Hospital_Details!$A:$A,Cleaned_Hospital_Details!G:G)</f>
        <v>27573</v>
      </c>
      <c r="T1348" s="8">
        <f>_xlfn.XLOOKUP($A1348,Cleaned_Hospital_Details!$A:$A,Cleaned_Hospital_Details!H:H)</f>
        <v>47</v>
      </c>
      <c r="U1348" s="8" t="str">
        <f>_xlfn.XLOOKUP($A1348,Cleaned_Hospital_Details!$A:$A,Cleaned_Hospital_Details!I:I)</f>
        <v>Adult</v>
      </c>
      <c r="V1348" t="str">
        <f t="shared" si="21"/>
        <v>Tyler Dye</v>
      </c>
    </row>
    <row r="1349" spans="1:22" ht="15.6" x14ac:dyDescent="0.3">
      <c r="A1349" s="10" t="s">
        <v>1385</v>
      </c>
      <c r="B1349" s="8" t="str">
        <f>VLOOKUP(A1349,Cleaned_Customer_Names!A1348:D3683,2,0)</f>
        <v>Ms.</v>
      </c>
      <c r="C1349" s="8" t="str">
        <f>VLOOKUP(A1349,Cleaned_Customer_Names!A1348:D3683,3,0)</f>
        <v>Kelly</v>
      </c>
      <c r="D1349" s="8" t="str">
        <f>VLOOKUP($A1349,Cleaned_Customer_Names!$A1348:$D3683,4,0)</f>
        <v>Willard</v>
      </c>
      <c r="E1349" s="22">
        <f>VLOOKUP($A1349,Cleaned_Medical_Exam!$A1348:$J3683,2,0)</f>
        <v>22.64</v>
      </c>
      <c r="F1349" s="24">
        <f>VLOOKUP($A1349,Cleaned_Medical_Exam!$A1348:$J3683,3,0)</f>
        <v>6.54</v>
      </c>
      <c r="G1349" s="20" t="str">
        <f>VLOOKUP($A1349,Cleaned_Medical_Exam!$A1348:$J3683,4,0)</f>
        <v>Yes</v>
      </c>
      <c r="H1349" s="20" t="str">
        <f>VLOOKUP($A1349,Cleaned_Medical_Exam!$A1348:$J3683,5,0)</f>
        <v>No</v>
      </c>
      <c r="I1349" s="20" t="str">
        <f>VLOOKUP($A1349,Cleaned_Medical_Exam!$A1348:$J3683,6,0)</f>
        <v>No</v>
      </c>
      <c r="J1349" s="48">
        <f>VLOOKUP($A1349,Cleaned_Medical_Exam!$A1348:$J3683,7,0)</f>
        <v>2</v>
      </c>
      <c r="K1349" s="8" t="str">
        <f>VLOOKUP($A1349,Cleaned_Medical_Exam!$A1348:$J3683,8,0)</f>
        <v>No</v>
      </c>
      <c r="L1349" s="20" t="str">
        <f>VLOOKUP($A1349,Cleaned_Medical_Exam!$A1348:$J3683,9,0)</f>
        <v>Healthy Weight</v>
      </c>
      <c r="M1349" s="20" t="str">
        <f>VLOOKUP($A1349,Cleaned_Medical_Exam!$A1348:$J3683,10,0)</f>
        <v>Diabetes</v>
      </c>
      <c r="N1349" s="48">
        <f>_xlfn.XLOOKUP(A1349,Cleaned_Hospital_Details!A:A,Cleaned_Hospital_Details!B:B)</f>
        <v>0</v>
      </c>
      <c r="O1349" s="49">
        <f>_xlfn.XLOOKUP($A1349,Cleaned_Hospital_Details!$A:$A,Cleaned_Hospital_Details!C:C)</f>
        <v>8062.31</v>
      </c>
      <c r="P1349" s="8" t="str">
        <f>_xlfn.XLOOKUP($A1349,Cleaned_Hospital_Details!$A:$A,Cleaned_Hospital_Details!D:D)</f>
        <v>Tier - 2</v>
      </c>
      <c r="Q1349" s="8" t="str">
        <f>_xlfn.XLOOKUP($A1349,Cleaned_Hospital_Details!$A:$A,Cleaned_Hospital_Details!E:E)</f>
        <v>Tier - 1</v>
      </c>
      <c r="R1349" s="8" t="str">
        <f>_xlfn.XLOOKUP($A1349,Cleaned_Hospital_Details!$A:$A,Cleaned_Hospital_Details!F:F)</f>
        <v>R1013</v>
      </c>
      <c r="S1349" s="15">
        <f>_xlfn.XLOOKUP($A1349,Cleaned_Hospital_Details!$A:$A,Cleaned_Hospital_Details!G:G)</f>
        <v>25914</v>
      </c>
      <c r="T1349" s="8">
        <f>_xlfn.XLOOKUP($A1349,Cleaned_Hospital_Details!$A:$A,Cleaned_Hospital_Details!H:H)</f>
        <v>52</v>
      </c>
      <c r="U1349" s="8" t="str">
        <f>_xlfn.XLOOKUP($A1349,Cleaned_Hospital_Details!$A:$A,Cleaned_Hospital_Details!I:I)</f>
        <v>Adult</v>
      </c>
      <c r="V1349" t="str">
        <f t="shared" si="21"/>
        <v>Kelly Willard</v>
      </c>
    </row>
    <row r="1350" spans="1:22" ht="15.6" x14ac:dyDescent="0.3">
      <c r="A1350" s="10" t="s">
        <v>1386</v>
      </c>
      <c r="B1350" s="8" t="str">
        <f>VLOOKUP(A1350,Cleaned_Customer_Names!A1349:D3684,2,0)</f>
        <v>Mrs.</v>
      </c>
      <c r="C1350" s="8" t="str">
        <f>VLOOKUP(A1350,Cleaned_Customer_Names!A1349:D3684,3,0)</f>
        <v>Emily</v>
      </c>
      <c r="D1350" s="8" t="str">
        <f>VLOOKUP($A1350,Cleaned_Customer_Names!$A1349:$D3684,4,0)</f>
        <v>D'Addario</v>
      </c>
      <c r="E1350" s="22">
        <f>VLOOKUP($A1350,Cleaned_Medical_Exam!$A1349:$J3684,2,0)</f>
        <v>28.69</v>
      </c>
      <c r="F1350" s="24">
        <f>VLOOKUP($A1350,Cleaned_Medical_Exam!$A1349:$J3684,3,0)</f>
        <v>5.4</v>
      </c>
      <c r="G1350" s="20" t="str">
        <f>VLOOKUP($A1350,Cleaned_Medical_Exam!$A1349:$J3684,4,0)</f>
        <v>No</v>
      </c>
      <c r="H1350" s="20" t="str">
        <f>VLOOKUP($A1350,Cleaned_Medical_Exam!$A1349:$J3684,5,0)</f>
        <v>No</v>
      </c>
      <c r="I1350" s="20" t="str">
        <f>VLOOKUP($A1350,Cleaned_Medical_Exam!$A1349:$J3684,6,0)</f>
        <v>No</v>
      </c>
      <c r="J1350" s="48">
        <f>VLOOKUP($A1350,Cleaned_Medical_Exam!$A1349:$J3684,7,0)</f>
        <v>0</v>
      </c>
      <c r="K1350" s="8" t="str">
        <f>VLOOKUP($A1350,Cleaned_Medical_Exam!$A1349:$J3684,8,0)</f>
        <v>No</v>
      </c>
      <c r="L1350" s="20" t="str">
        <f>VLOOKUP($A1350,Cleaned_Medical_Exam!$A1349:$J3684,9,0)</f>
        <v>Overweight</v>
      </c>
      <c r="M1350" s="20" t="str">
        <f>VLOOKUP($A1350,Cleaned_Medical_Exam!$A1349:$J3684,10,0)</f>
        <v>Normal</v>
      </c>
      <c r="N1350" s="48">
        <f>_xlfn.XLOOKUP(A1350,Cleaned_Hospital_Details!A:A,Cleaned_Hospital_Details!B:B)</f>
        <v>3</v>
      </c>
      <c r="O1350" s="49">
        <f>_xlfn.XLOOKUP($A1350,Cleaned_Hospital_Details!$A:$A,Cleaned_Hospital_Details!C:C)</f>
        <v>8059.68</v>
      </c>
      <c r="P1350" s="8" t="str">
        <f>_xlfn.XLOOKUP($A1350,Cleaned_Hospital_Details!$A:$A,Cleaned_Hospital_Details!D:D)</f>
        <v>Tier - 2</v>
      </c>
      <c r="Q1350" s="8" t="str">
        <f>_xlfn.XLOOKUP($A1350,Cleaned_Hospital_Details!$A:$A,Cleaned_Hospital_Details!E:E)</f>
        <v>Tier - 3</v>
      </c>
      <c r="R1350" s="8" t="str">
        <f>_xlfn.XLOOKUP($A1350,Cleaned_Hospital_Details!$A:$A,Cleaned_Hospital_Details!F:F)</f>
        <v>R1012</v>
      </c>
      <c r="S1350" s="15">
        <f>_xlfn.XLOOKUP($A1350,Cleaned_Hospital_Details!$A:$A,Cleaned_Hospital_Details!G:G)</f>
        <v>30312</v>
      </c>
      <c r="T1350" s="8">
        <f>_xlfn.XLOOKUP($A1350,Cleaned_Hospital_Details!$A:$A,Cleaned_Hospital_Details!H:H)</f>
        <v>40</v>
      </c>
      <c r="U1350" s="8" t="str">
        <f>_xlfn.XLOOKUP($A1350,Cleaned_Hospital_Details!$A:$A,Cleaned_Hospital_Details!I:I)</f>
        <v>Adult</v>
      </c>
      <c r="V1350" t="str">
        <f t="shared" si="21"/>
        <v>Emily D'Addario</v>
      </c>
    </row>
    <row r="1351" spans="1:22" ht="15.6" x14ac:dyDescent="0.3">
      <c r="A1351" s="10" t="s">
        <v>1387</v>
      </c>
      <c r="B1351" s="8" t="str">
        <f>VLOOKUP(A1351,Cleaned_Customer_Names!A1350:D3685,2,0)</f>
        <v>Mr.</v>
      </c>
      <c r="C1351" s="8" t="str">
        <f>VLOOKUP(A1351,Cleaned_Customer_Names!A1350:D3685,3,0)</f>
        <v>James</v>
      </c>
      <c r="D1351" s="8" t="str">
        <f>VLOOKUP($A1351,Cleaned_Customer_Names!$A1350:$D3685,4,0)</f>
        <v>Buchanan</v>
      </c>
      <c r="E1351" s="22">
        <f>VLOOKUP($A1351,Cleaned_Medical_Exam!$A1350:$J3685,2,0)</f>
        <v>28.16</v>
      </c>
      <c r="F1351" s="24">
        <f>VLOOKUP($A1351,Cleaned_Medical_Exam!$A1350:$J3685,3,0)</f>
        <v>5.58</v>
      </c>
      <c r="G1351" s="20" t="str">
        <f>VLOOKUP($A1351,Cleaned_Medical_Exam!$A1350:$J3685,4,0)</f>
        <v>Yes</v>
      </c>
      <c r="H1351" s="20" t="str">
        <f>VLOOKUP($A1351,Cleaned_Medical_Exam!$A1350:$J3685,5,0)</f>
        <v>No</v>
      </c>
      <c r="I1351" s="20" t="str">
        <f>VLOOKUP($A1351,Cleaned_Medical_Exam!$A1350:$J3685,6,0)</f>
        <v>No</v>
      </c>
      <c r="J1351" s="48">
        <f>VLOOKUP($A1351,Cleaned_Medical_Exam!$A1350:$J3685,7,0)</f>
        <v>0</v>
      </c>
      <c r="K1351" s="8" t="str">
        <f>VLOOKUP($A1351,Cleaned_Medical_Exam!$A1350:$J3685,8,0)</f>
        <v>No</v>
      </c>
      <c r="L1351" s="20" t="str">
        <f>VLOOKUP($A1351,Cleaned_Medical_Exam!$A1350:$J3685,9,0)</f>
        <v>Overweight</v>
      </c>
      <c r="M1351" s="20" t="str">
        <f>VLOOKUP($A1351,Cleaned_Medical_Exam!$A1350:$J3685,10,0)</f>
        <v>Normal</v>
      </c>
      <c r="N1351" s="48">
        <f>_xlfn.XLOOKUP(A1351,Cleaned_Hospital_Details!A:A,Cleaned_Hospital_Details!B:B)</f>
        <v>3</v>
      </c>
      <c r="O1351" s="49">
        <f>_xlfn.XLOOKUP($A1351,Cleaned_Hospital_Details!$A:$A,Cleaned_Hospital_Details!C:C)</f>
        <v>8059.06</v>
      </c>
      <c r="P1351" s="8" t="str">
        <f>_xlfn.XLOOKUP($A1351,Cleaned_Hospital_Details!$A:$A,Cleaned_Hospital_Details!D:D)</f>
        <v>Tier - 2</v>
      </c>
      <c r="Q1351" s="8" t="str">
        <f>_xlfn.XLOOKUP($A1351,Cleaned_Hospital_Details!$A:$A,Cleaned_Hospital_Details!E:E)</f>
        <v>Tier - 3</v>
      </c>
      <c r="R1351" s="8" t="str">
        <f>_xlfn.XLOOKUP($A1351,Cleaned_Hospital_Details!$A:$A,Cleaned_Hospital_Details!F:F)</f>
        <v>R1012</v>
      </c>
      <c r="S1351" s="15">
        <f>_xlfn.XLOOKUP($A1351,Cleaned_Hospital_Details!$A:$A,Cleaned_Hospital_Details!G:G)</f>
        <v>31379</v>
      </c>
      <c r="T1351" s="8">
        <f>_xlfn.XLOOKUP($A1351,Cleaned_Hospital_Details!$A:$A,Cleaned_Hospital_Details!H:H)</f>
        <v>37</v>
      </c>
      <c r="U1351" s="8" t="str">
        <f>_xlfn.XLOOKUP($A1351,Cleaned_Hospital_Details!$A:$A,Cleaned_Hospital_Details!I:I)</f>
        <v>Adult</v>
      </c>
      <c r="V1351" t="str">
        <f t="shared" si="21"/>
        <v>James Buchanan</v>
      </c>
    </row>
    <row r="1352" spans="1:22" ht="15.6" x14ac:dyDescent="0.3">
      <c r="A1352" s="10" t="s">
        <v>1388</v>
      </c>
      <c r="B1352" s="8" t="str">
        <f>VLOOKUP(A1352,Cleaned_Customer_Names!A1351:D3686,2,0)</f>
        <v>Ms.</v>
      </c>
      <c r="C1352" s="8" t="str">
        <f>VLOOKUP(A1352,Cleaned_Customer_Names!A1351:D3686,3,0)</f>
        <v>Angie</v>
      </c>
      <c r="D1352" s="8" t="str">
        <f>VLOOKUP($A1352,Cleaned_Customer_Names!$A1351:$D3686,4,0)</f>
        <v>Clark</v>
      </c>
      <c r="E1352" s="22">
        <f>VLOOKUP($A1352,Cleaned_Medical_Exam!$A1351:$J3686,2,0)</f>
        <v>45.54</v>
      </c>
      <c r="F1352" s="24">
        <f>VLOOKUP($A1352,Cleaned_Medical_Exam!$A1351:$J3686,3,0)</f>
        <v>5.84</v>
      </c>
      <c r="G1352" s="20" t="str">
        <f>VLOOKUP($A1352,Cleaned_Medical_Exam!$A1351:$J3686,4,0)</f>
        <v>No</v>
      </c>
      <c r="H1352" s="20" t="str">
        <f>VLOOKUP($A1352,Cleaned_Medical_Exam!$A1351:$J3686,5,0)</f>
        <v>No</v>
      </c>
      <c r="I1352" s="20" t="str">
        <f>VLOOKUP($A1352,Cleaned_Medical_Exam!$A1351:$J3686,6,0)</f>
        <v>Yes</v>
      </c>
      <c r="J1352" s="48">
        <f>VLOOKUP($A1352,Cleaned_Medical_Exam!$A1351:$J3686,7,0)</f>
        <v>1</v>
      </c>
      <c r="K1352" s="8" t="str">
        <f>VLOOKUP($A1352,Cleaned_Medical_Exam!$A1351:$J3686,8,0)</f>
        <v>No</v>
      </c>
      <c r="L1352" s="20" t="str">
        <f>VLOOKUP($A1352,Cleaned_Medical_Exam!$A1351:$J3686,9,0)</f>
        <v>Obesity</v>
      </c>
      <c r="M1352" s="20" t="str">
        <f>VLOOKUP($A1352,Cleaned_Medical_Exam!$A1351:$J3686,10,0)</f>
        <v>Prediabetes</v>
      </c>
      <c r="N1352" s="48">
        <f>_xlfn.XLOOKUP(A1352,Cleaned_Hospital_Details!A:A,Cleaned_Hospital_Details!B:B)</f>
        <v>0</v>
      </c>
      <c r="O1352" s="49">
        <f>_xlfn.XLOOKUP($A1352,Cleaned_Hospital_Details!$A:$A,Cleaned_Hospital_Details!C:C)</f>
        <v>8035.64</v>
      </c>
      <c r="P1352" s="8" t="str">
        <f>_xlfn.XLOOKUP($A1352,Cleaned_Hospital_Details!$A:$A,Cleaned_Hospital_Details!D:D)</f>
        <v>Tier - 2</v>
      </c>
      <c r="Q1352" s="8" t="str">
        <f>_xlfn.XLOOKUP($A1352,Cleaned_Hospital_Details!$A:$A,Cleaned_Hospital_Details!E:E)</f>
        <v>Tier - 2</v>
      </c>
      <c r="R1352" s="8" t="str">
        <f>_xlfn.XLOOKUP($A1352,Cleaned_Hospital_Details!$A:$A,Cleaned_Hospital_Details!F:F)</f>
        <v>R1012</v>
      </c>
      <c r="S1352" s="15">
        <f>_xlfn.XLOOKUP($A1352,Cleaned_Hospital_Details!$A:$A,Cleaned_Hospital_Details!G:G)</f>
        <v>37967</v>
      </c>
      <c r="T1352" s="8">
        <f>_xlfn.XLOOKUP($A1352,Cleaned_Hospital_Details!$A:$A,Cleaned_Hospital_Details!H:H)</f>
        <v>19</v>
      </c>
      <c r="U1352" s="8" t="str">
        <f>_xlfn.XLOOKUP($A1352,Cleaned_Hospital_Details!$A:$A,Cleaned_Hospital_Details!I:I)</f>
        <v>Adult</v>
      </c>
      <c r="V1352" t="str">
        <f t="shared" si="21"/>
        <v>Angie Clark</v>
      </c>
    </row>
    <row r="1353" spans="1:22" ht="15.6" x14ac:dyDescent="0.3">
      <c r="A1353" s="10" t="s">
        <v>1389</v>
      </c>
      <c r="B1353" s="8" t="str">
        <f>VLOOKUP(A1353,Cleaned_Customer_Names!A1352:D3687,2,0)</f>
        <v>Mr.</v>
      </c>
      <c r="C1353" s="8" t="str">
        <f>VLOOKUP(A1353,Cleaned_Customer_Names!A1352:D3687,3,0)</f>
        <v>Michael</v>
      </c>
      <c r="D1353" s="8" t="str">
        <f>VLOOKUP($A1353,Cleaned_Customer_Names!$A1352:$D3687,4,0)</f>
        <v>Waterson</v>
      </c>
      <c r="E1353" s="22">
        <f>VLOOKUP($A1353,Cleaned_Medical_Exam!$A1352:$J3687,2,0)</f>
        <v>28.7</v>
      </c>
      <c r="F1353" s="24">
        <f>VLOOKUP($A1353,Cleaned_Medical_Exam!$A1352:$J3687,3,0)</f>
        <v>4.2</v>
      </c>
      <c r="G1353" s="20" t="str">
        <f>VLOOKUP($A1353,Cleaned_Medical_Exam!$A1352:$J3687,4,0)</f>
        <v>No</v>
      </c>
      <c r="H1353" s="20" t="str">
        <f>VLOOKUP($A1353,Cleaned_Medical_Exam!$A1352:$J3687,5,0)</f>
        <v>No</v>
      </c>
      <c r="I1353" s="20" t="str">
        <f>VLOOKUP($A1353,Cleaned_Medical_Exam!$A1352:$J3687,6,0)</f>
        <v>No</v>
      </c>
      <c r="J1353" s="48">
        <f>VLOOKUP($A1353,Cleaned_Medical_Exam!$A1352:$J3687,7,0)</f>
        <v>0</v>
      </c>
      <c r="K1353" s="8" t="str">
        <f>VLOOKUP($A1353,Cleaned_Medical_Exam!$A1352:$J3687,8,0)</f>
        <v>No</v>
      </c>
      <c r="L1353" s="20" t="str">
        <f>VLOOKUP($A1353,Cleaned_Medical_Exam!$A1352:$J3687,9,0)</f>
        <v>Overweight</v>
      </c>
      <c r="M1353" s="20" t="str">
        <f>VLOOKUP($A1353,Cleaned_Medical_Exam!$A1352:$J3687,10,0)</f>
        <v>Normal</v>
      </c>
      <c r="N1353" s="48">
        <f>_xlfn.XLOOKUP(A1353,Cleaned_Hospital_Details!A:A,Cleaned_Hospital_Details!B:B)</f>
        <v>2</v>
      </c>
      <c r="O1353" s="49">
        <f>_xlfn.XLOOKUP($A1353,Cleaned_Hospital_Details!$A:$A,Cleaned_Hospital_Details!C:C)</f>
        <v>8027.97</v>
      </c>
      <c r="P1353" s="8" t="str">
        <f>_xlfn.XLOOKUP($A1353,Cleaned_Hospital_Details!$A:$A,Cleaned_Hospital_Details!D:D)</f>
        <v>Tier - 3</v>
      </c>
      <c r="Q1353" s="8" t="str">
        <f>_xlfn.XLOOKUP($A1353,Cleaned_Hospital_Details!$A:$A,Cleaned_Hospital_Details!E:E)</f>
        <v>Tier - 2</v>
      </c>
      <c r="R1353" s="8" t="str">
        <f>_xlfn.XLOOKUP($A1353,Cleaned_Hospital_Details!$A:$A,Cleaned_Hospital_Details!F:F)</f>
        <v>R1011</v>
      </c>
      <c r="S1353" s="15">
        <f>_xlfn.XLOOKUP($A1353,Cleaned_Hospital_Details!$A:$A,Cleaned_Hospital_Details!G:G)</f>
        <v>28435</v>
      </c>
      <c r="T1353" s="8">
        <f>_xlfn.XLOOKUP($A1353,Cleaned_Hospital_Details!$A:$A,Cleaned_Hospital_Details!H:H)</f>
        <v>45</v>
      </c>
      <c r="U1353" s="8" t="str">
        <f>_xlfn.XLOOKUP($A1353,Cleaned_Hospital_Details!$A:$A,Cleaned_Hospital_Details!I:I)</f>
        <v>Adult</v>
      </c>
      <c r="V1353" t="str">
        <f t="shared" si="21"/>
        <v>Michael Waterson</v>
      </c>
    </row>
    <row r="1354" spans="1:22" ht="15.6" x14ac:dyDescent="0.3">
      <c r="A1354" s="10" t="s">
        <v>1390</v>
      </c>
      <c r="B1354" s="8" t="str">
        <f>VLOOKUP(A1354,Cleaned_Customer_Names!A1353:D3688,2,0)</f>
        <v>Ms.</v>
      </c>
      <c r="C1354" s="8" t="str">
        <f>VLOOKUP(A1354,Cleaned_Customer_Names!A1353:D3688,3,0)</f>
        <v>Sabina</v>
      </c>
      <c r="D1354" s="8" t="str">
        <f>VLOOKUP($A1354,Cleaned_Customer_Names!$A1353:$D3688,4,0)</f>
        <v>Piras</v>
      </c>
      <c r="E1354" s="22">
        <f>VLOOKUP($A1354,Cleaned_Medical_Exam!$A1353:$J3688,2,0)</f>
        <v>27.74</v>
      </c>
      <c r="F1354" s="24">
        <f>VLOOKUP($A1354,Cleaned_Medical_Exam!$A1353:$J3688,3,0)</f>
        <v>6.06</v>
      </c>
      <c r="G1354" s="20" t="str">
        <f>VLOOKUP($A1354,Cleaned_Medical_Exam!$A1353:$J3688,4,0)</f>
        <v>Yes</v>
      </c>
      <c r="H1354" s="20" t="str">
        <f>VLOOKUP($A1354,Cleaned_Medical_Exam!$A1353:$J3688,5,0)</f>
        <v>No</v>
      </c>
      <c r="I1354" s="20" t="str">
        <f>VLOOKUP($A1354,Cleaned_Medical_Exam!$A1353:$J3688,6,0)</f>
        <v>No</v>
      </c>
      <c r="J1354" s="48">
        <f>VLOOKUP($A1354,Cleaned_Medical_Exam!$A1353:$J3688,7,0)</f>
        <v>0</v>
      </c>
      <c r="K1354" s="8" t="str">
        <f>VLOOKUP($A1354,Cleaned_Medical_Exam!$A1353:$J3688,8,0)</f>
        <v>No</v>
      </c>
      <c r="L1354" s="20" t="str">
        <f>VLOOKUP($A1354,Cleaned_Medical_Exam!$A1353:$J3688,9,0)</f>
        <v>Overweight</v>
      </c>
      <c r="M1354" s="20" t="str">
        <f>VLOOKUP($A1354,Cleaned_Medical_Exam!$A1353:$J3688,10,0)</f>
        <v>Prediabetes</v>
      </c>
      <c r="N1354" s="48">
        <f>_xlfn.XLOOKUP(A1354,Cleaned_Hospital_Details!A:A,Cleaned_Hospital_Details!B:B)</f>
        <v>0</v>
      </c>
      <c r="O1354" s="49">
        <f>_xlfn.XLOOKUP($A1354,Cleaned_Hospital_Details!$A:$A,Cleaned_Hospital_Details!C:C)</f>
        <v>8026.67</v>
      </c>
      <c r="P1354" s="8" t="str">
        <f>_xlfn.XLOOKUP($A1354,Cleaned_Hospital_Details!$A:$A,Cleaned_Hospital_Details!D:D)</f>
        <v>Tier - 2</v>
      </c>
      <c r="Q1354" s="8" t="str">
        <f>_xlfn.XLOOKUP($A1354,Cleaned_Hospital_Details!$A:$A,Cleaned_Hospital_Details!E:E)</f>
        <v>Tier - 2</v>
      </c>
      <c r="R1354" s="8" t="str">
        <f>_xlfn.XLOOKUP($A1354,Cleaned_Hospital_Details!$A:$A,Cleaned_Hospital_Details!F:F)</f>
        <v>R1012</v>
      </c>
      <c r="S1354" s="15">
        <f>_xlfn.XLOOKUP($A1354,Cleaned_Hospital_Details!$A:$A,Cleaned_Hospital_Details!G:G)</f>
        <v>28114</v>
      </c>
      <c r="T1354" s="8">
        <f>_xlfn.XLOOKUP($A1354,Cleaned_Hospital_Details!$A:$A,Cleaned_Hospital_Details!H:H)</f>
        <v>46</v>
      </c>
      <c r="U1354" s="8" t="str">
        <f>_xlfn.XLOOKUP($A1354,Cleaned_Hospital_Details!$A:$A,Cleaned_Hospital_Details!I:I)</f>
        <v>Adult</v>
      </c>
      <c r="V1354" t="str">
        <f t="shared" si="21"/>
        <v>Sabina Piras</v>
      </c>
    </row>
    <row r="1355" spans="1:22" ht="15.6" x14ac:dyDescent="0.3">
      <c r="A1355" s="10" t="s">
        <v>1391</v>
      </c>
      <c r="B1355" s="8" t="str">
        <f>VLOOKUP(A1355,Cleaned_Customer_Names!A1354:D3689,2,0)</f>
        <v>Ms.</v>
      </c>
      <c r="C1355" s="8" t="str">
        <f>VLOOKUP(A1355,Cleaned_Customer_Names!A1354:D3689,3,0)</f>
        <v>Amy</v>
      </c>
      <c r="D1355" s="8" t="str">
        <f>VLOOKUP($A1355,Cleaned_Customer_Names!$A1354:$D3689,4,0)</f>
        <v>Olson</v>
      </c>
      <c r="E1355" s="22">
        <f>VLOOKUP($A1355,Cleaned_Medical_Exam!$A1354:$J3689,2,0)</f>
        <v>36.954999999999998</v>
      </c>
      <c r="F1355" s="24">
        <f>VLOOKUP($A1355,Cleaned_Medical_Exam!$A1354:$J3689,3,0)</f>
        <v>7.57</v>
      </c>
      <c r="G1355" s="20" t="str">
        <f>VLOOKUP($A1355,Cleaned_Medical_Exam!$A1354:$J3689,4,0)</f>
        <v>No</v>
      </c>
      <c r="H1355" s="20" t="str">
        <f>VLOOKUP($A1355,Cleaned_Medical_Exam!$A1354:$J3689,5,0)</f>
        <v>No</v>
      </c>
      <c r="I1355" s="20" t="str">
        <f>VLOOKUP($A1355,Cleaned_Medical_Exam!$A1354:$J3689,6,0)</f>
        <v>No</v>
      </c>
      <c r="J1355" s="48">
        <f>VLOOKUP($A1355,Cleaned_Medical_Exam!$A1354:$J3689,7,0)</f>
        <v>0</v>
      </c>
      <c r="K1355" s="8" t="str">
        <f>VLOOKUP($A1355,Cleaned_Medical_Exam!$A1354:$J3689,8,0)</f>
        <v>No</v>
      </c>
      <c r="L1355" s="20" t="str">
        <f>VLOOKUP($A1355,Cleaned_Medical_Exam!$A1354:$J3689,9,0)</f>
        <v>Obesity</v>
      </c>
      <c r="M1355" s="20" t="str">
        <f>VLOOKUP($A1355,Cleaned_Medical_Exam!$A1354:$J3689,10,0)</f>
        <v>Diabetes</v>
      </c>
      <c r="N1355" s="48">
        <f>_xlfn.XLOOKUP(A1355,Cleaned_Hospital_Details!A:A,Cleaned_Hospital_Details!B:B)</f>
        <v>1</v>
      </c>
      <c r="O1355" s="49">
        <f>_xlfn.XLOOKUP($A1355,Cleaned_Hospital_Details!$A:$A,Cleaned_Hospital_Details!C:C)</f>
        <v>8023.14</v>
      </c>
      <c r="P1355" s="8" t="str">
        <f>_xlfn.XLOOKUP($A1355,Cleaned_Hospital_Details!$A:$A,Cleaned_Hospital_Details!D:D)</f>
        <v>Tier - 2</v>
      </c>
      <c r="Q1355" s="8" t="str">
        <f>_xlfn.XLOOKUP($A1355,Cleaned_Hospital_Details!$A:$A,Cleaned_Hospital_Details!E:E)</f>
        <v>Tier - 3</v>
      </c>
      <c r="R1355" s="8" t="str">
        <f>_xlfn.XLOOKUP($A1355,Cleaned_Hospital_Details!$A:$A,Cleaned_Hospital_Details!F:F)</f>
        <v>R1012</v>
      </c>
      <c r="S1355" s="15">
        <f>_xlfn.XLOOKUP($A1355,Cleaned_Hospital_Details!$A:$A,Cleaned_Hospital_Details!G:G)</f>
        <v>28688</v>
      </c>
      <c r="T1355" s="8">
        <f>_xlfn.XLOOKUP($A1355,Cleaned_Hospital_Details!$A:$A,Cleaned_Hospital_Details!H:H)</f>
        <v>44</v>
      </c>
      <c r="U1355" s="8" t="str">
        <f>_xlfn.XLOOKUP($A1355,Cleaned_Hospital_Details!$A:$A,Cleaned_Hospital_Details!I:I)</f>
        <v>Adult</v>
      </c>
      <c r="V1355" t="str">
        <f t="shared" si="21"/>
        <v>Amy Olson</v>
      </c>
    </row>
    <row r="1356" spans="1:22" ht="15.6" x14ac:dyDescent="0.3">
      <c r="A1356" s="10" t="s">
        <v>1392</v>
      </c>
      <c r="B1356" s="8" t="str">
        <f>VLOOKUP(A1356,Cleaned_Customer_Names!A1355:D3690,2,0)</f>
        <v>Ms.</v>
      </c>
      <c r="C1356" s="8" t="str">
        <f>VLOOKUP(A1356,Cleaned_Customer_Names!A1355:D3690,3,0)</f>
        <v>Victoria</v>
      </c>
      <c r="D1356" s="8" t="str">
        <f>VLOOKUP($A1356,Cleaned_Customer_Names!$A1355:$D3690,4,0)</f>
        <v>Manfredi</v>
      </c>
      <c r="E1356" s="22">
        <f>VLOOKUP($A1356,Cleaned_Medical_Exam!$A1355:$J3690,2,0)</f>
        <v>30.69</v>
      </c>
      <c r="F1356" s="24">
        <f>VLOOKUP($A1356,Cleaned_Medical_Exam!$A1355:$J3690,3,0)</f>
        <v>6.15</v>
      </c>
      <c r="G1356" s="20" t="str">
        <f>VLOOKUP($A1356,Cleaned_Medical_Exam!$A1355:$J3690,4,0)</f>
        <v>No</v>
      </c>
      <c r="H1356" s="20" t="str">
        <f>VLOOKUP($A1356,Cleaned_Medical_Exam!$A1355:$J3690,5,0)</f>
        <v>No</v>
      </c>
      <c r="I1356" s="20" t="str">
        <f>VLOOKUP($A1356,Cleaned_Medical_Exam!$A1355:$J3690,6,0)</f>
        <v>No</v>
      </c>
      <c r="J1356" s="48">
        <f>VLOOKUP($A1356,Cleaned_Medical_Exam!$A1355:$J3690,7,0)</f>
        <v>0</v>
      </c>
      <c r="K1356" s="8" t="str">
        <f>VLOOKUP($A1356,Cleaned_Medical_Exam!$A1355:$J3690,8,0)</f>
        <v>No</v>
      </c>
      <c r="L1356" s="20" t="str">
        <f>VLOOKUP($A1356,Cleaned_Medical_Exam!$A1355:$J3690,9,0)</f>
        <v>Obesity</v>
      </c>
      <c r="M1356" s="20" t="str">
        <f>VLOOKUP($A1356,Cleaned_Medical_Exam!$A1355:$J3690,10,0)</f>
        <v>Prediabetes</v>
      </c>
      <c r="N1356" s="48">
        <f>_xlfn.XLOOKUP(A1356,Cleaned_Hospital_Details!A:A,Cleaned_Hospital_Details!B:B)</f>
        <v>3</v>
      </c>
      <c r="O1356" s="49">
        <f>_xlfn.XLOOKUP($A1356,Cleaned_Hospital_Details!$A:$A,Cleaned_Hospital_Details!C:C)</f>
        <v>8021.11</v>
      </c>
      <c r="P1356" s="8" t="str">
        <f>_xlfn.XLOOKUP($A1356,Cleaned_Hospital_Details!$A:$A,Cleaned_Hospital_Details!D:D)</f>
        <v>Tier - 2</v>
      </c>
      <c r="Q1356" s="8" t="str">
        <f>_xlfn.XLOOKUP($A1356,Cleaned_Hospital_Details!$A:$A,Cleaned_Hospital_Details!E:E)</f>
        <v>Tier - 1</v>
      </c>
      <c r="R1356" s="8" t="str">
        <f>_xlfn.XLOOKUP($A1356,Cleaned_Hospital_Details!$A:$A,Cleaned_Hospital_Details!F:F)</f>
        <v>R1012</v>
      </c>
      <c r="S1356" s="15">
        <f>_xlfn.XLOOKUP($A1356,Cleaned_Hospital_Details!$A:$A,Cleaned_Hospital_Details!G:G)</f>
        <v>32815</v>
      </c>
      <c r="T1356" s="8">
        <f>_xlfn.XLOOKUP($A1356,Cleaned_Hospital_Details!$A:$A,Cleaned_Hospital_Details!H:H)</f>
        <v>33</v>
      </c>
      <c r="U1356" s="8" t="str">
        <f>_xlfn.XLOOKUP($A1356,Cleaned_Hospital_Details!$A:$A,Cleaned_Hospital_Details!I:I)</f>
        <v>Adult</v>
      </c>
      <c r="V1356" t="str">
        <f t="shared" si="21"/>
        <v>Victoria Manfredi</v>
      </c>
    </row>
    <row r="1357" spans="1:22" ht="15.6" x14ac:dyDescent="0.3">
      <c r="A1357" s="10" t="s">
        <v>1393</v>
      </c>
      <c r="B1357" s="8" t="str">
        <f>VLOOKUP(A1357,Cleaned_Customer_Names!A1356:D3691,2,0)</f>
        <v>Ms.</v>
      </c>
      <c r="C1357" s="8" t="str">
        <f>VLOOKUP(A1357,Cleaned_Customer_Names!A1356:D3691,3,0)</f>
        <v>Amelia</v>
      </c>
      <c r="D1357" s="8" t="str">
        <f>VLOOKUP($A1357,Cleaned_Customer_Names!$A1356:$D3691,4,0)</f>
        <v>Landberg</v>
      </c>
      <c r="E1357" s="22">
        <f>VLOOKUP($A1357,Cleaned_Medical_Exam!$A1356:$J3691,2,0)</f>
        <v>24.984999999999999</v>
      </c>
      <c r="F1357" s="24">
        <f>VLOOKUP($A1357,Cleaned_Medical_Exam!$A1356:$J3691,3,0)</f>
        <v>4.5599999999999996</v>
      </c>
      <c r="G1357" s="20" t="str">
        <f>VLOOKUP($A1357,Cleaned_Medical_Exam!$A1356:$J3691,4,0)</f>
        <v>No</v>
      </c>
      <c r="H1357" s="20" t="str">
        <f>VLOOKUP($A1357,Cleaned_Medical_Exam!$A1356:$J3691,5,0)</f>
        <v>No</v>
      </c>
      <c r="I1357" s="20" t="str">
        <f>VLOOKUP($A1357,Cleaned_Medical_Exam!$A1356:$J3691,6,0)</f>
        <v>No</v>
      </c>
      <c r="J1357" s="48">
        <f>VLOOKUP($A1357,Cleaned_Medical_Exam!$A1356:$J3691,7,0)</f>
        <v>0</v>
      </c>
      <c r="K1357" s="8" t="str">
        <f>VLOOKUP($A1357,Cleaned_Medical_Exam!$A1356:$J3691,8,0)</f>
        <v>No</v>
      </c>
      <c r="L1357" s="20" t="str">
        <f>VLOOKUP($A1357,Cleaned_Medical_Exam!$A1356:$J3691,9,0)</f>
        <v>Healthy Weight</v>
      </c>
      <c r="M1357" s="20" t="str">
        <f>VLOOKUP($A1357,Cleaned_Medical_Exam!$A1356:$J3691,10,0)</f>
        <v>Normal</v>
      </c>
      <c r="N1357" s="48">
        <f>_xlfn.XLOOKUP(A1357,Cleaned_Hospital_Details!A:A,Cleaned_Hospital_Details!B:B)</f>
        <v>2</v>
      </c>
      <c r="O1357" s="49">
        <f>_xlfn.XLOOKUP($A1357,Cleaned_Hospital_Details!$A:$A,Cleaned_Hospital_Details!C:C)</f>
        <v>8017.06</v>
      </c>
      <c r="P1357" s="8" t="str">
        <f>_xlfn.XLOOKUP($A1357,Cleaned_Hospital_Details!$A:$A,Cleaned_Hospital_Details!D:D)</f>
        <v>Tier - 2</v>
      </c>
      <c r="Q1357" s="8" t="str">
        <f>_xlfn.XLOOKUP($A1357,Cleaned_Hospital_Details!$A:$A,Cleaned_Hospital_Details!E:E)</f>
        <v>Tier - 2</v>
      </c>
      <c r="R1357" s="8" t="str">
        <f>_xlfn.XLOOKUP($A1357,Cleaned_Hospital_Details!$A:$A,Cleaned_Hospital_Details!F:F)</f>
        <v>R1012</v>
      </c>
      <c r="S1357" s="15">
        <f>_xlfn.XLOOKUP($A1357,Cleaned_Hospital_Details!$A:$A,Cleaned_Hospital_Details!G:G)</f>
        <v>29533</v>
      </c>
      <c r="T1357" s="8">
        <f>_xlfn.XLOOKUP($A1357,Cleaned_Hospital_Details!$A:$A,Cleaned_Hospital_Details!H:H)</f>
        <v>42</v>
      </c>
      <c r="U1357" s="8" t="str">
        <f>_xlfn.XLOOKUP($A1357,Cleaned_Hospital_Details!$A:$A,Cleaned_Hospital_Details!I:I)</f>
        <v>Adult</v>
      </c>
      <c r="V1357" t="str">
        <f t="shared" si="21"/>
        <v>Amelia Landberg</v>
      </c>
    </row>
    <row r="1358" spans="1:22" ht="15.6" x14ac:dyDescent="0.3">
      <c r="A1358" s="10" t="s">
        <v>1394</v>
      </c>
      <c r="B1358" s="8" t="str">
        <f>VLOOKUP(A1358,Cleaned_Customer_Names!A1357:D3692,2,0)</f>
        <v>Ms.</v>
      </c>
      <c r="C1358" s="8" t="str">
        <f>VLOOKUP(A1358,Cleaned_Customer_Names!A1357:D3692,3,0)</f>
        <v>Jackie</v>
      </c>
      <c r="D1358" s="8" t="str">
        <f>VLOOKUP($A1358,Cleaned_Customer_Names!$A1357:$D3692,4,0)</f>
        <v>Flynn</v>
      </c>
      <c r="E1358" s="22">
        <f>VLOOKUP($A1358,Cleaned_Medical_Exam!$A1357:$J3692,2,0)</f>
        <v>39.42</v>
      </c>
      <c r="F1358" s="24">
        <f>VLOOKUP($A1358,Cleaned_Medical_Exam!$A1357:$J3692,3,0)</f>
        <v>4.72</v>
      </c>
      <c r="G1358" s="20" t="str">
        <f>VLOOKUP($A1358,Cleaned_Medical_Exam!$A1357:$J3692,4,0)</f>
        <v>Yes</v>
      </c>
      <c r="H1358" s="20" t="str">
        <f>VLOOKUP($A1358,Cleaned_Medical_Exam!$A1357:$J3692,5,0)</f>
        <v>No</v>
      </c>
      <c r="I1358" s="20" t="str">
        <f>VLOOKUP($A1358,Cleaned_Medical_Exam!$A1357:$J3692,6,0)</f>
        <v>No</v>
      </c>
      <c r="J1358" s="48">
        <f>VLOOKUP($A1358,Cleaned_Medical_Exam!$A1357:$J3692,7,0)</f>
        <v>1</v>
      </c>
      <c r="K1358" s="8" t="str">
        <f>VLOOKUP($A1358,Cleaned_Medical_Exam!$A1357:$J3692,8,0)</f>
        <v>No</v>
      </c>
      <c r="L1358" s="20" t="str">
        <f>VLOOKUP($A1358,Cleaned_Medical_Exam!$A1357:$J3692,9,0)</f>
        <v>Obesity</v>
      </c>
      <c r="M1358" s="20" t="str">
        <f>VLOOKUP($A1358,Cleaned_Medical_Exam!$A1357:$J3692,10,0)</f>
        <v>Normal</v>
      </c>
      <c r="N1358" s="48">
        <f>_xlfn.XLOOKUP(A1358,Cleaned_Hospital_Details!A:A,Cleaned_Hospital_Details!B:B)</f>
        <v>0</v>
      </c>
      <c r="O1358" s="49">
        <f>_xlfn.XLOOKUP($A1358,Cleaned_Hospital_Details!$A:$A,Cleaned_Hospital_Details!C:C)</f>
        <v>8014.62</v>
      </c>
      <c r="P1358" s="8" t="str">
        <f>_xlfn.XLOOKUP($A1358,Cleaned_Hospital_Details!$A:$A,Cleaned_Hospital_Details!D:D)</f>
        <v>Tier - 2</v>
      </c>
      <c r="Q1358" s="8" t="str">
        <f>_xlfn.XLOOKUP($A1358,Cleaned_Hospital_Details!$A:$A,Cleaned_Hospital_Details!E:E)</f>
        <v>Tier - 3</v>
      </c>
      <c r="R1358" s="8" t="str">
        <f>_xlfn.XLOOKUP($A1358,Cleaned_Hospital_Details!$A:$A,Cleaned_Hospital_Details!F:F)</f>
        <v>R1012</v>
      </c>
      <c r="S1358" s="15">
        <f>_xlfn.XLOOKUP($A1358,Cleaned_Hospital_Details!$A:$A,Cleaned_Hospital_Details!G:G)</f>
        <v>34960</v>
      </c>
      <c r="T1358" s="8">
        <f>_xlfn.XLOOKUP($A1358,Cleaned_Hospital_Details!$A:$A,Cleaned_Hospital_Details!H:H)</f>
        <v>27</v>
      </c>
      <c r="U1358" s="8" t="str">
        <f>_xlfn.XLOOKUP($A1358,Cleaned_Hospital_Details!$A:$A,Cleaned_Hospital_Details!I:I)</f>
        <v>Adult</v>
      </c>
      <c r="V1358" t="str">
        <f t="shared" si="21"/>
        <v>Jackie Flynn</v>
      </c>
    </row>
    <row r="1359" spans="1:22" ht="15.6" x14ac:dyDescent="0.3">
      <c r="A1359" s="10" t="s">
        <v>1395</v>
      </c>
      <c r="B1359" s="8" t="str">
        <f>VLOOKUP(A1359,Cleaned_Customer_Names!A1358:D3693,2,0)</f>
        <v>Mr.</v>
      </c>
      <c r="C1359" s="8" t="str">
        <f>VLOOKUP(A1359,Cleaned_Customer_Names!A1358:D3693,3,0)</f>
        <v>Justin</v>
      </c>
      <c r="D1359" s="8" t="str">
        <f>VLOOKUP($A1359,Cleaned_Customer_Names!$A1358:$D3693,4,0)</f>
        <v>Bishop</v>
      </c>
      <c r="E1359" s="22">
        <f>VLOOKUP($A1359,Cleaned_Medical_Exam!$A1358:$J3693,2,0)</f>
        <v>16.8</v>
      </c>
      <c r="F1359" s="24">
        <f>VLOOKUP($A1359,Cleaned_Medical_Exam!$A1358:$J3693,3,0)</f>
        <v>7.98</v>
      </c>
      <c r="G1359" s="20" t="str">
        <f>VLOOKUP($A1359,Cleaned_Medical_Exam!$A1358:$J3693,4,0)</f>
        <v>No</v>
      </c>
      <c r="H1359" s="20" t="str">
        <f>VLOOKUP($A1359,Cleaned_Medical_Exam!$A1358:$J3693,5,0)</f>
        <v>No</v>
      </c>
      <c r="I1359" s="20" t="str">
        <f>VLOOKUP($A1359,Cleaned_Medical_Exam!$A1358:$J3693,6,0)</f>
        <v>No</v>
      </c>
      <c r="J1359" s="48">
        <f>VLOOKUP($A1359,Cleaned_Medical_Exam!$A1358:$J3693,7,0)</f>
        <v>0</v>
      </c>
      <c r="K1359" s="8" t="str">
        <f>VLOOKUP($A1359,Cleaned_Medical_Exam!$A1358:$J3693,8,0)</f>
        <v>No</v>
      </c>
      <c r="L1359" s="20" t="str">
        <f>VLOOKUP($A1359,Cleaned_Medical_Exam!$A1358:$J3693,9,0)</f>
        <v>Underweight</v>
      </c>
      <c r="M1359" s="20" t="str">
        <f>VLOOKUP($A1359,Cleaned_Medical_Exam!$A1358:$J3693,10,0)</f>
        <v>Diabetes</v>
      </c>
      <c r="N1359" s="48">
        <f>_xlfn.XLOOKUP(A1359,Cleaned_Hospital_Details!A:A,Cleaned_Hospital_Details!B:B)</f>
        <v>0</v>
      </c>
      <c r="O1359" s="49">
        <f>_xlfn.XLOOKUP($A1359,Cleaned_Hospital_Details!$A:$A,Cleaned_Hospital_Details!C:C)</f>
        <v>8004.96</v>
      </c>
      <c r="P1359" s="8" t="str">
        <f>_xlfn.XLOOKUP($A1359,Cleaned_Hospital_Details!$A:$A,Cleaned_Hospital_Details!D:D)</f>
        <v>Tier - 3</v>
      </c>
      <c r="Q1359" s="8" t="str">
        <f>_xlfn.XLOOKUP($A1359,Cleaned_Hospital_Details!$A:$A,Cleaned_Hospital_Details!E:E)</f>
        <v>Tier - 1</v>
      </c>
      <c r="R1359" s="8" t="str">
        <f>_xlfn.XLOOKUP($A1359,Cleaned_Hospital_Details!$A:$A,Cleaned_Hospital_Details!F:F)</f>
        <v>R1013</v>
      </c>
      <c r="S1359" s="15">
        <f>_xlfn.XLOOKUP($A1359,Cleaned_Hospital_Details!$A:$A,Cleaned_Hospital_Details!G:G)</f>
        <v>22880</v>
      </c>
      <c r="T1359" s="8">
        <f>_xlfn.XLOOKUP($A1359,Cleaned_Hospital_Details!$A:$A,Cleaned_Hospital_Details!H:H)</f>
        <v>60</v>
      </c>
      <c r="U1359" s="8" t="str">
        <f>_xlfn.XLOOKUP($A1359,Cleaned_Hospital_Details!$A:$A,Cleaned_Hospital_Details!I:I)</f>
        <v>Old</v>
      </c>
      <c r="V1359" t="str">
        <f t="shared" si="21"/>
        <v>Justin Bishop</v>
      </c>
    </row>
    <row r="1360" spans="1:22" ht="15.6" x14ac:dyDescent="0.3">
      <c r="A1360" s="10" t="s">
        <v>1396</v>
      </c>
      <c r="B1360" s="8" t="str">
        <f>VLOOKUP(A1360,Cleaned_Customer_Names!A1359:D3694,2,0)</f>
        <v>Ms.</v>
      </c>
      <c r="C1360" s="8" t="str">
        <f>VLOOKUP(A1360,Cleaned_Customer_Names!A1359:D3694,3,0)</f>
        <v>Kerry</v>
      </c>
      <c r="D1360" s="8" t="str">
        <f>VLOOKUP($A1360,Cleaned_Customer_Names!$A1359:$D3694,4,0)</f>
        <v>Devitt</v>
      </c>
      <c r="E1360" s="22">
        <f>VLOOKUP($A1360,Cleaned_Medical_Exam!$A1359:$J3694,2,0)</f>
        <v>23.274999999999999</v>
      </c>
      <c r="F1360" s="24">
        <f>VLOOKUP($A1360,Cleaned_Medical_Exam!$A1359:$J3694,3,0)</f>
        <v>6.26</v>
      </c>
      <c r="G1360" s="20" t="str">
        <f>VLOOKUP($A1360,Cleaned_Medical_Exam!$A1359:$J3694,4,0)</f>
        <v>Yes</v>
      </c>
      <c r="H1360" s="20" t="str">
        <f>VLOOKUP($A1360,Cleaned_Medical_Exam!$A1359:$J3694,5,0)</f>
        <v>No</v>
      </c>
      <c r="I1360" s="20" t="str">
        <f>VLOOKUP($A1360,Cleaned_Medical_Exam!$A1359:$J3694,6,0)</f>
        <v>Yes</v>
      </c>
      <c r="J1360" s="48">
        <f>VLOOKUP($A1360,Cleaned_Medical_Exam!$A1359:$J3694,7,0)</f>
        <v>1</v>
      </c>
      <c r="K1360" s="8" t="str">
        <f>VLOOKUP($A1360,Cleaned_Medical_Exam!$A1359:$J3694,8,0)</f>
        <v>No</v>
      </c>
      <c r="L1360" s="20" t="str">
        <f>VLOOKUP($A1360,Cleaned_Medical_Exam!$A1359:$J3694,9,0)</f>
        <v>Healthy Weight</v>
      </c>
      <c r="M1360" s="20" t="str">
        <f>VLOOKUP($A1360,Cleaned_Medical_Exam!$A1359:$J3694,10,0)</f>
        <v>Prediabetes</v>
      </c>
      <c r="N1360" s="48">
        <f>_xlfn.XLOOKUP(A1360,Cleaned_Hospital_Details!A:A,Cleaned_Hospital_Details!B:B)</f>
        <v>3</v>
      </c>
      <c r="O1360" s="49">
        <f>_xlfn.XLOOKUP($A1360,Cleaned_Hospital_Details!$A:$A,Cleaned_Hospital_Details!C:C)</f>
        <v>7986.48</v>
      </c>
      <c r="P1360" s="8" t="str">
        <f>_xlfn.XLOOKUP($A1360,Cleaned_Hospital_Details!$A:$A,Cleaned_Hospital_Details!D:D)</f>
        <v>Tier - 2</v>
      </c>
      <c r="Q1360" s="8" t="str">
        <f>_xlfn.XLOOKUP($A1360,Cleaned_Hospital_Details!$A:$A,Cleaned_Hospital_Details!E:E)</f>
        <v>Tier - 3</v>
      </c>
      <c r="R1360" s="8" t="str">
        <f>_xlfn.XLOOKUP($A1360,Cleaned_Hospital_Details!$A:$A,Cleaned_Hospital_Details!F:F)</f>
        <v>R1024</v>
      </c>
      <c r="S1360" s="15">
        <f>_xlfn.XLOOKUP($A1360,Cleaned_Hospital_Details!$A:$A,Cleaned_Hospital_Details!G:G)</f>
        <v>30548</v>
      </c>
      <c r="T1360" s="8">
        <f>_xlfn.XLOOKUP($A1360,Cleaned_Hospital_Details!$A:$A,Cleaned_Hospital_Details!H:H)</f>
        <v>39</v>
      </c>
      <c r="U1360" s="8" t="str">
        <f>_xlfn.XLOOKUP($A1360,Cleaned_Hospital_Details!$A:$A,Cleaned_Hospital_Details!I:I)</f>
        <v>Adult</v>
      </c>
      <c r="V1360" t="str">
        <f t="shared" si="21"/>
        <v>Kerry Devitt</v>
      </c>
    </row>
    <row r="1361" spans="1:22" ht="15.6" x14ac:dyDescent="0.3">
      <c r="A1361" s="10" t="s">
        <v>1397</v>
      </c>
      <c r="B1361" s="8" t="str">
        <f>VLOOKUP(A1361,Cleaned_Customer_Names!A1360:D3695,2,0)</f>
        <v>Ms.</v>
      </c>
      <c r="C1361" s="8" t="str">
        <f>VLOOKUP(A1361,Cleaned_Customer_Names!A1360:D3695,3,0)</f>
        <v>Cindy</v>
      </c>
      <c r="D1361" s="8" t="str">
        <f>VLOOKUP($A1361,Cleaned_Customer_Names!$A1360:$D3695,4,0)</f>
        <v>Lynch</v>
      </c>
      <c r="E1361" s="22">
        <f>VLOOKUP($A1361,Cleaned_Medical_Exam!$A1360:$J3695,2,0)</f>
        <v>22.8</v>
      </c>
      <c r="F1361" s="24">
        <f>VLOOKUP($A1361,Cleaned_Medical_Exam!$A1360:$J3695,3,0)</f>
        <v>4.29</v>
      </c>
      <c r="G1361" s="20" t="str">
        <f>VLOOKUP($A1361,Cleaned_Medical_Exam!$A1360:$J3695,4,0)</f>
        <v>Yes</v>
      </c>
      <c r="H1361" s="20" t="str">
        <f>VLOOKUP($A1361,Cleaned_Medical_Exam!$A1360:$J3695,5,0)</f>
        <v>No</v>
      </c>
      <c r="I1361" s="20" t="str">
        <f>VLOOKUP($A1361,Cleaned_Medical_Exam!$A1360:$J3695,6,0)</f>
        <v>Yes</v>
      </c>
      <c r="J1361" s="48">
        <f>VLOOKUP($A1361,Cleaned_Medical_Exam!$A1360:$J3695,7,0)</f>
        <v>1</v>
      </c>
      <c r="K1361" s="8" t="str">
        <f>VLOOKUP($A1361,Cleaned_Medical_Exam!$A1360:$J3695,8,0)</f>
        <v>No</v>
      </c>
      <c r="L1361" s="20" t="str">
        <f>VLOOKUP($A1361,Cleaned_Medical_Exam!$A1360:$J3695,9,0)</f>
        <v>Healthy Weight</v>
      </c>
      <c r="M1361" s="20" t="str">
        <f>VLOOKUP($A1361,Cleaned_Medical_Exam!$A1360:$J3695,10,0)</f>
        <v>Normal</v>
      </c>
      <c r="N1361" s="48">
        <f>_xlfn.XLOOKUP(A1361,Cleaned_Hospital_Details!A:A,Cleaned_Hospital_Details!B:B)</f>
        <v>3</v>
      </c>
      <c r="O1361" s="49">
        <f>_xlfn.XLOOKUP($A1361,Cleaned_Hospital_Details!$A:$A,Cleaned_Hospital_Details!C:C)</f>
        <v>7985.82</v>
      </c>
      <c r="P1361" s="8" t="str">
        <f>_xlfn.XLOOKUP($A1361,Cleaned_Hospital_Details!$A:$A,Cleaned_Hospital_Details!D:D)</f>
        <v>Tier - 2</v>
      </c>
      <c r="Q1361" s="8" t="str">
        <f>_xlfn.XLOOKUP($A1361,Cleaned_Hospital_Details!$A:$A,Cleaned_Hospital_Details!E:E)</f>
        <v>Tier - 1</v>
      </c>
      <c r="R1361" s="8" t="str">
        <f>_xlfn.XLOOKUP($A1361,Cleaned_Hospital_Details!$A:$A,Cleaned_Hospital_Details!F:F)</f>
        <v>R1024</v>
      </c>
      <c r="S1361" s="15">
        <f>_xlfn.XLOOKUP($A1361,Cleaned_Hospital_Details!$A:$A,Cleaned_Hospital_Details!G:G)</f>
        <v>30556</v>
      </c>
      <c r="T1361" s="8">
        <f>_xlfn.XLOOKUP($A1361,Cleaned_Hospital_Details!$A:$A,Cleaned_Hospital_Details!H:H)</f>
        <v>39</v>
      </c>
      <c r="U1361" s="8" t="str">
        <f>_xlfn.XLOOKUP($A1361,Cleaned_Hospital_Details!$A:$A,Cleaned_Hospital_Details!I:I)</f>
        <v>Adult</v>
      </c>
      <c r="V1361" t="str">
        <f t="shared" si="21"/>
        <v>Cindy Lynch</v>
      </c>
    </row>
    <row r="1362" spans="1:22" ht="15.6" x14ac:dyDescent="0.3">
      <c r="A1362" s="10" t="s">
        <v>1398</v>
      </c>
      <c r="B1362" s="8" t="str">
        <f>VLOOKUP(A1362,Cleaned_Customer_Names!A1361:D3696,2,0)</f>
        <v>Mr.</v>
      </c>
      <c r="C1362" s="8" t="str">
        <f>VLOOKUP(A1362,Cleaned_Customer_Names!A1361:D3696,3,0)</f>
        <v>Gennaro</v>
      </c>
      <c r="D1362" s="8" t="str">
        <f>VLOOKUP($A1362,Cleaned_Customer_Names!$A1361:$D3696,4,0)</f>
        <v>Tramontano</v>
      </c>
      <c r="E1362" s="22">
        <f>VLOOKUP($A1362,Cleaned_Medical_Exam!$A1361:$J3696,2,0)</f>
        <v>24.3</v>
      </c>
      <c r="F1362" s="24">
        <f>VLOOKUP($A1362,Cleaned_Medical_Exam!$A1361:$J3696,3,0)</f>
        <v>5.43</v>
      </c>
      <c r="G1362" s="20" t="str">
        <f>VLOOKUP($A1362,Cleaned_Medical_Exam!$A1361:$J3696,4,0)</f>
        <v>No</v>
      </c>
      <c r="H1362" s="20" t="str">
        <f>VLOOKUP($A1362,Cleaned_Medical_Exam!$A1361:$J3696,5,0)</f>
        <v>No</v>
      </c>
      <c r="I1362" s="20" t="str">
        <f>VLOOKUP($A1362,Cleaned_Medical_Exam!$A1361:$J3696,6,0)</f>
        <v>No</v>
      </c>
      <c r="J1362" s="48">
        <f>VLOOKUP($A1362,Cleaned_Medical_Exam!$A1361:$J3696,7,0)</f>
        <v>2</v>
      </c>
      <c r="K1362" s="8" t="str">
        <f>VLOOKUP($A1362,Cleaned_Medical_Exam!$A1361:$J3696,8,0)</f>
        <v>No</v>
      </c>
      <c r="L1362" s="20" t="str">
        <f>VLOOKUP($A1362,Cleaned_Medical_Exam!$A1361:$J3696,9,0)</f>
        <v>Healthy Weight</v>
      </c>
      <c r="M1362" s="20" t="str">
        <f>VLOOKUP($A1362,Cleaned_Medical_Exam!$A1361:$J3696,10,0)</f>
        <v>Normal</v>
      </c>
      <c r="N1362" s="48">
        <f>_xlfn.XLOOKUP(A1362,Cleaned_Hospital_Details!A:A,Cleaned_Hospital_Details!B:B)</f>
        <v>0</v>
      </c>
      <c r="O1362" s="49">
        <f>_xlfn.XLOOKUP($A1362,Cleaned_Hospital_Details!$A:$A,Cleaned_Hospital_Details!C:C)</f>
        <v>7980.34</v>
      </c>
      <c r="P1362" s="8" t="str">
        <f>_xlfn.XLOOKUP($A1362,Cleaned_Hospital_Details!$A:$A,Cleaned_Hospital_Details!D:D)</f>
        <v>Tier - 2</v>
      </c>
      <c r="Q1362" s="8" t="str">
        <f>_xlfn.XLOOKUP($A1362,Cleaned_Hospital_Details!$A:$A,Cleaned_Hospital_Details!E:E)</f>
        <v>Tier - 2</v>
      </c>
      <c r="R1362" s="8" t="str">
        <f>_xlfn.XLOOKUP($A1362,Cleaned_Hospital_Details!$A:$A,Cleaned_Hospital_Details!F:F)</f>
        <v>R1013</v>
      </c>
      <c r="S1362" s="15">
        <f>_xlfn.XLOOKUP($A1362,Cleaned_Hospital_Details!$A:$A,Cleaned_Hospital_Details!G:G)</f>
        <v>26626</v>
      </c>
      <c r="T1362" s="8">
        <f>_xlfn.XLOOKUP($A1362,Cleaned_Hospital_Details!$A:$A,Cleaned_Hospital_Details!H:H)</f>
        <v>50</v>
      </c>
      <c r="U1362" s="8" t="str">
        <f>_xlfn.XLOOKUP($A1362,Cleaned_Hospital_Details!$A:$A,Cleaned_Hospital_Details!I:I)</f>
        <v>Adult</v>
      </c>
      <c r="V1362" t="str">
        <f t="shared" si="21"/>
        <v>Gennaro Tramontano</v>
      </c>
    </row>
    <row r="1363" spans="1:22" ht="15.6" x14ac:dyDescent="0.3">
      <c r="A1363" s="10" t="s">
        <v>1399</v>
      </c>
      <c r="B1363" s="8" t="str">
        <f>VLOOKUP(A1363,Cleaned_Customer_Names!A1362:D3697,2,0)</f>
        <v>Mr.</v>
      </c>
      <c r="C1363" s="8" t="str">
        <f>VLOOKUP(A1363,Cleaned_Customer_Names!A1362:D3697,3,0)</f>
        <v>Terry</v>
      </c>
      <c r="D1363" s="8" t="str">
        <f>VLOOKUP($A1363,Cleaned_Customer_Names!$A1362:$D3697,4,0)</f>
        <v>Davidson</v>
      </c>
      <c r="E1363" s="22">
        <f>VLOOKUP($A1363,Cleaned_Medical_Exam!$A1362:$J3697,2,0)</f>
        <v>25.13</v>
      </c>
      <c r="F1363" s="24">
        <f>VLOOKUP($A1363,Cleaned_Medical_Exam!$A1362:$J3697,3,0)</f>
        <v>8</v>
      </c>
      <c r="G1363" s="20" t="str">
        <f>VLOOKUP($A1363,Cleaned_Medical_Exam!$A1362:$J3697,4,0)</f>
        <v>Yes</v>
      </c>
      <c r="H1363" s="20" t="str">
        <f>VLOOKUP($A1363,Cleaned_Medical_Exam!$A1362:$J3697,5,0)</f>
        <v>No</v>
      </c>
      <c r="I1363" s="20" t="str">
        <f>VLOOKUP($A1363,Cleaned_Medical_Exam!$A1362:$J3697,6,0)</f>
        <v>No</v>
      </c>
      <c r="J1363" s="48">
        <f>VLOOKUP($A1363,Cleaned_Medical_Exam!$A1362:$J3697,7,0)</f>
        <v>1</v>
      </c>
      <c r="K1363" s="8" t="str">
        <f>VLOOKUP($A1363,Cleaned_Medical_Exam!$A1362:$J3697,8,0)</f>
        <v>No</v>
      </c>
      <c r="L1363" s="20" t="str">
        <f>VLOOKUP($A1363,Cleaned_Medical_Exam!$A1362:$J3697,9,0)</f>
        <v>Overweight</v>
      </c>
      <c r="M1363" s="20" t="str">
        <f>VLOOKUP($A1363,Cleaned_Medical_Exam!$A1362:$J3697,10,0)</f>
        <v>Diabetes</v>
      </c>
      <c r="N1363" s="48">
        <f>_xlfn.XLOOKUP(A1363,Cleaned_Hospital_Details!A:A,Cleaned_Hospital_Details!B:B)</f>
        <v>1</v>
      </c>
      <c r="O1363" s="49">
        <f>_xlfn.XLOOKUP($A1363,Cleaned_Hospital_Details!$A:$A,Cleaned_Hospital_Details!C:C)</f>
        <v>7966.81</v>
      </c>
      <c r="P1363" s="8" t="str">
        <f>_xlfn.XLOOKUP($A1363,Cleaned_Hospital_Details!$A:$A,Cleaned_Hospital_Details!D:D)</f>
        <v>Tier - 2</v>
      </c>
      <c r="Q1363" s="8" t="str">
        <f>_xlfn.XLOOKUP($A1363,Cleaned_Hospital_Details!$A:$A,Cleaned_Hospital_Details!E:E)</f>
        <v>Tier - 2</v>
      </c>
      <c r="R1363" s="8" t="str">
        <f>_xlfn.XLOOKUP($A1363,Cleaned_Hospital_Details!$A:$A,Cleaned_Hospital_Details!F:F)</f>
        <v>R1013</v>
      </c>
      <c r="S1363" s="15">
        <f>_xlfn.XLOOKUP($A1363,Cleaned_Hospital_Details!$A:$A,Cleaned_Hospital_Details!G:G)</f>
        <v>27616</v>
      </c>
      <c r="T1363" s="8">
        <f>_xlfn.XLOOKUP($A1363,Cleaned_Hospital_Details!$A:$A,Cleaned_Hospital_Details!H:H)</f>
        <v>47</v>
      </c>
      <c r="U1363" s="8" t="str">
        <f>_xlfn.XLOOKUP($A1363,Cleaned_Hospital_Details!$A:$A,Cleaned_Hospital_Details!I:I)</f>
        <v>Adult</v>
      </c>
      <c r="V1363" t="str">
        <f t="shared" si="21"/>
        <v>Terry Davidson</v>
      </c>
    </row>
    <row r="1364" spans="1:22" ht="15.6" x14ac:dyDescent="0.3">
      <c r="A1364" s="10" t="s">
        <v>1400</v>
      </c>
      <c r="B1364" s="8" t="str">
        <f>VLOOKUP(A1364,Cleaned_Customer_Names!A1363:D3698,2,0)</f>
        <v>Mr.</v>
      </c>
      <c r="C1364" s="8" t="str">
        <f>VLOOKUP(A1364,Cleaned_Customer_Names!A1363:D3698,3,0)</f>
        <v>Patrick</v>
      </c>
      <c r="D1364" s="8" t="str">
        <f>VLOOKUP($A1364,Cleaned_Customer_Names!$A1363:$D3698,4,0)</f>
        <v>Burke</v>
      </c>
      <c r="E1364" s="22">
        <f>VLOOKUP($A1364,Cleaned_Medical_Exam!$A1363:$J3698,2,0)</f>
        <v>22.72</v>
      </c>
      <c r="F1364" s="24">
        <f>VLOOKUP($A1364,Cleaned_Medical_Exam!$A1363:$J3698,3,0)</f>
        <v>9.9600000000000009</v>
      </c>
      <c r="G1364" s="20" t="str">
        <f>VLOOKUP($A1364,Cleaned_Medical_Exam!$A1363:$J3698,4,0)</f>
        <v>Yes</v>
      </c>
      <c r="H1364" s="20" t="str">
        <f>VLOOKUP($A1364,Cleaned_Medical_Exam!$A1363:$J3698,5,0)</f>
        <v>No</v>
      </c>
      <c r="I1364" s="20" t="str">
        <f>VLOOKUP($A1364,Cleaned_Medical_Exam!$A1363:$J3698,6,0)</f>
        <v>No</v>
      </c>
      <c r="J1364" s="48">
        <f>VLOOKUP($A1364,Cleaned_Medical_Exam!$A1363:$J3698,7,0)</f>
        <v>2</v>
      </c>
      <c r="K1364" s="8" t="str">
        <f>VLOOKUP($A1364,Cleaned_Medical_Exam!$A1363:$J3698,8,0)</f>
        <v>No</v>
      </c>
      <c r="L1364" s="20" t="str">
        <f>VLOOKUP($A1364,Cleaned_Medical_Exam!$A1363:$J3698,9,0)</f>
        <v>Healthy Weight</v>
      </c>
      <c r="M1364" s="20" t="str">
        <f>VLOOKUP($A1364,Cleaned_Medical_Exam!$A1363:$J3698,10,0)</f>
        <v>Diabetes</v>
      </c>
      <c r="N1364" s="48">
        <f>_xlfn.XLOOKUP(A1364,Cleaned_Hospital_Details!A:A,Cleaned_Hospital_Details!B:B)</f>
        <v>0</v>
      </c>
      <c r="O1364" s="49">
        <f>_xlfn.XLOOKUP($A1364,Cleaned_Hospital_Details!$A:$A,Cleaned_Hospital_Details!C:C)</f>
        <v>7958.13</v>
      </c>
      <c r="P1364" s="8" t="str">
        <f>_xlfn.XLOOKUP($A1364,Cleaned_Hospital_Details!$A:$A,Cleaned_Hospital_Details!D:D)</f>
        <v>Tier - 2</v>
      </c>
      <c r="Q1364" s="8" t="str">
        <f>_xlfn.XLOOKUP($A1364,Cleaned_Hospital_Details!$A:$A,Cleaned_Hospital_Details!E:E)</f>
        <v>Tier - 2</v>
      </c>
      <c r="R1364" s="8" t="str">
        <f>_xlfn.XLOOKUP($A1364,Cleaned_Hospital_Details!$A:$A,Cleaned_Hospital_Details!F:F)</f>
        <v>R1013</v>
      </c>
      <c r="S1364" s="15">
        <f>_xlfn.XLOOKUP($A1364,Cleaned_Hospital_Details!$A:$A,Cleaned_Hospital_Details!G:G)</f>
        <v>25738</v>
      </c>
      <c r="T1364" s="8">
        <f>_xlfn.XLOOKUP($A1364,Cleaned_Hospital_Details!$A:$A,Cleaned_Hospital_Details!H:H)</f>
        <v>52</v>
      </c>
      <c r="U1364" s="8" t="str">
        <f>_xlfn.XLOOKUP($A1364,Cleaned_Hospital_Details!$A:$A,Cleaned_Hospital_Details!I:I)</f>
        <v>Adult</v>
      </c>
      <c r="V1364" t="str">
        <f t="shared" si="21"/>
        <v>Patrick Burke</v>
      </c>
    </row>
    <row r="1365" spans="1:22" ht="15.6" x14ac:dyDescent="0.3">
      <c r="A1365" s="10" t="s">
        <v>1401</v>
      </c>
      <c r="B1365" s="8" t="str">
        <f>VLOOKUP(A1365,Cleaned_Customer_Names!A1364:D3699,2,0)</f>
        <v>Ms.</v>
      </c>
      <c r="C1365" s="8" t="str">
        <f>VLOOKUP(A1365,Cleaned_Customer_Names!A1364:D3699,3,0)</f>
        <v>Keara</v>
      </c>
      <c r="D1365" s="8" t="str">
        <f>VLOOKUP($A1365,Cleaned_Customer_Names!$A1364:$D3699,4,0)</f>
        <v>McGraw</v>
      </c>
      <c r="E1365" s="22">
        <f>VLOOKUP($A1365,Cleaned_Medical_Exam!$A1364:$J3699,2,0)</f>
        <v>32.6</v>
      </c>
      <c r="F1365" s="24">
        <f>VLOOKUP($A1365,Cleaned_Medical_Exam!$A1364:$J3699,3,0)</f>
        <v>6.8</v>
      </c>
      <c r="G1365" s="20" t="str">
        <f>VLOOKUP($A1365,Cleaned_Medical_Exam!$A1364:$J3699,4,0)</f>
        <v>Yes</v>
      </c>
      <c r="H1365" s="20" t="str">
        <f>VLOOKUP($A1365,Cleaned_Medical_Exam!$A1364:$J3699,5,0)</f>
        <v>No</v>
      </c>
      <c r="I1365" s="20" t="str">
        <f>VLOOKUP($A1365,Cleaned_Medical_Exam!$A1364:$J3699,6,0)</f>
        <v>No</v>
      </c>
      <c r="J1365" s="48">
        <f>VLOOKUP($A1365,Cleaned_Medical_Exam!$A1364:$J3699,7,0)</f>
        <v>0</v>
      </c>
      <c r="K1365" s="8" t="str">
        <f>VLOOKUP($A1365,Cleaned_Medical_Exam!$A1364:$J3699,8,0)</f>
        <v>No</v>
      </c>
      <c r="L1365" s="20" t="str">
        <f>VLOOKUP($A1365,Cleaned_Medical_Exam!$A1364:$J3699,9,0)</f>
        <v>Obesity</v>
      </c>
      <c r="M1365" s="20" t="str">
        <f>VLOOKUP($A1365,Cleaned_Medical_Exam!$A1364:$J3699,10,0)</f>
        <v>Diabetes</v>
      </c>
      <c r="N1365" s="48">
        <f>_xlfn.XLOOKUP(A1365,Cleaned_Hospital_Details!A:A,Cleaned_Hospital_Details!B:B)</f>
        <v>3</v>
      </c>
      <c r="O1365" s="49">
        <f>_xlfn.XLOOKUP($A1365,Cleaned_Hospital_Details!$A:$A,Cleaned_Hospital_Details!C:C)</f>
        <v>7954.52</v>
      </c>
      <c r="P1365" s="8" t="str">
        <f>_xlfn.XLOOKUP($A1365,Cleaned_Hospital_Details!$A:$A,Cleaned_Hospital_Details!D:D)</f>
        <v>Tier - 2</v>
      </c>
      <c r="Q1365" s="8" t="str">
        <f>_xlfn.XLOOKUP($A1365,Cleaned_Hospital_Details!$A:$A,Cleaned_Hospital_Details!E:E)</f>
        <v>Tier - 2</v>
      </c>
      <c r="R1365" s="8" t="str">
        <f>_xlfn.XLOOKUP($A1365,Cleaned_Hospital_Details!$A:$A,Cleaned_Hospital_Details!F:F)</f>
        <v>R1011</v>
      </c>
      <c r="S1365" s="15">
        <f>_xlfn.XLOOKUP($A1365,Cleaned_Hospital_Details!$A:$A,Cleaned_Hospital_Details!G:G)</f>
        <v>29948</v>
      </c>
      <c r="T1365" s="8">
        <f>_xlfn.XLOOKUP($A1365,Cleaned_Hospital_Details!$A:$A,Cleaned_Hospital_Details!H:H)</f>
        <v>41</v>
      </c>
      <c r="U1365" s="8" t="str">
        <f>_xlfn.XLOOKUP($A1365,Cleaned_Hospital_Details!$A:$A,Cleaned_Hospital_Details!I:I)</f>
        <v>Adult</v>
      </c>
      <c r="V1365" t="str">
        <f t="shared" si="21"/>
        <v>Keara McGraw</v>
      </c>
    </row>
    <row r="1366" spans="1:22" ht="15.6" x14ac:dyDescent="0.3">
      <c r="A1366" s="10" t="s">
        <v>1402</v>
      </c>
      <c r="B1366" s="8" t="str">
        <f>VLOOKUP(A1366,Cleaned_Customer_Names!A1365:D3700,2,0)</f>
        <v>Ms.</v>
      </c>
      <c r="C1366" s="8" t="str">
        <f>VLOOKUP(A1366,Cleaned_Customer_Names!A1365:D3700,3,0)</f>
        <v>Nicole</v>
      </c>
      <c r="D1366" s="8" t="str">
        <f>VLOOKUP($A1366,Cleaned_Customer_Names!$A1365:$D3700,4,0)</f>
        <v>Fellure</v>
      </c>
      <c r="E1366" s="22">
        <f>VLOOKUP($A1366,Cleaned_Medical_Exam!$A1365:$J3700,2,0)</f>
        <v>17.28</v>
      </c>
      <c r="F1366" s="24">
        <f>VLOOKUP($A1366,Cleaned_Medical_Exam!$A1365:$J3700,3,0)</f>
        <v>6.22</v>
      </c>
      <c r="G1366" s="20" t="str">
        <f>VLOOKUP($A1366,Cleaned_Medical_Exam!$A1365:$J3700,4,0)</f>
        <v>Yes</v>
      </c>
      <c r="H1366" s="20" t="str">
        <f>VLOOKUP($A1366,Cleaned_Medical_Exam!$A1365:$J3700,5,0)</f>
        <v>No</v>
      </c>
      <c r="I1366" s="20" t="str">
        <f>VLOOKUP($A1366,Cleaned_Medical_Exam!$A1365:$J3700,6,0)</f>
        <v>No</v>
      </c>
      <c r="J1366" s="48">
        <f>VLOOKUP($A1366,Cleaned_Medical_Exam!$A1365:$J3700,7,0)</f>
        <v>2</v>
      </c>
      <c r="K1366" s="8" t="str">
        <f>VLOOKUP($A1366,Cleaned_Medical_Exam!$A1365:$J3700,8,0)</f>
        <v>No</v>
      </c>
      <c r="L1366" s="20" t="str">
        <f>VLOOKUP($A1366,Cleaned_Medical_Exam!$A1365:$J3700,9,0)</f>
        <v>Underweight</v>
      </c>
      <c r="M1366" s="20" t="str">
        <f>VLOOKUP($A1366,Cleaned_Medical_Exam!$A1365:$J3700,10,0)</f>
        <v>Prediabetes</v>
      </c>
      <c r="N1366" s="48">
        <f>_xlfn.XLOOKUP(A1366,Cleaned_Hospital_Details!A:A,Cleaned_Hospital_Details!B:B)</f>
        <v>0</v>
      </c>
      <c r="O1366" s="49">
        <f>_xlfn.XLOOKUP($A1366,Cleaned_Hospital_Details!$A:$A,Cleaned_Hospital_Details!C:C)</f>
        <v>7953.72</v>
      </c>
      <c r="P1366" s="8" t="str">
        <f>_xlfn.XLOOKUP($A1366,Cleaned_Hospital_Details!$A:$A,Cleaned_Hospital_Details!D:D)</f>
        <v>Tier - 3</v>
      </c>
      <c r="Q1366" s="8" t="str">
        <f>_xlfn.XLOOKUP($A1366,Cleaned_Hospital_Details!$A:$A,Cleaned_Hospital_Details!E:E)</f>
        <v>Tier - 3</v>
      </c>
      <c r="R1366" s="8" t="str">
        <f>_xlfn.XLOOKUP($A1366,Cleaned_Hospital_Details!$A:$A,Cleaned_Hospital_Details!F:F)</f>
        <v>R1012</v>
      </c>
      <c r="S1366" s="15">
        <f>_xlfn.XLOOKUP($A1366,Cleaned_Hospital_Details!$A:$A,Cleaned_Hospital_Details!G:G)</f>
        <v>24297</v>
      </c>
      <c r="T1366" s="8">
        <f>_xlfn.XLOOKUP($A1366,Cleaned_Hospital_Details!$A:$A,Cleaned_Hospital_Details!H:H)</f>
        <v>56</v>
      </c>
      <c r="U1366" s="8" t="str">
        <f>_xlfn.XLOOKUP($A1366,Cleaned_Hospital_Details!$A:$A,Cleaned_Hospital_Details!I:I)</f>
        <v>Old</v>
      </c>
      <c r="V1366" t="str">
        <f t="shared" si="21"/>
        <v>Nicole Fellure</v>
      </c>
    </row>
    <row r="1367" spans="1:22" ht="15.6" x14ac:dyDescent="0.3">
      <c r="A1367" s="10" t="s">
        <v>1403</v>
      </c>
      <c r="B1367" s="8" t="str">
        <f>VLOOKUP(A1367,Cleaned_Customer_Names!A1366:D3701,2,0)</f>
        <v>Mrs.</v>
      </c>
      <c r="C1367" s="8" t="str">
        <f>VLOOKUP(A1367,Cleaned_Customer_Names!A1366:D3701,3,0)</f>
        <v>Katena</v>
      </c>
      <c r="D1367" s="8" t="str">
        <f>VLOOKUP($A1367,Cleaned_Customer_Names!$A1366:$D3701,4,0)</f>
        <v>Sanford</v>
      </c>
      <c r="E1367" s="22">
        <f>VLOOKUP($A1367,Cleaned_Medical_Exam!$A1366:$J3701,2,0)</f>
        <v>27.92</v>
      </c>
      <c r="F1367" s="24">
        <f>VLOOKUP($A1367,Cleaned_Medical_Exam!$A1366:$J3701,3,0)</f>
        <v>5.79</v>
      </c>
      <c r="G1367" s="20" t="str">
        <f>VLOOKUP($A1367,Cleaned_Medical_Exam!$A1366:$J3701,4,0)</f>
        <v>No</v>
      </c>
      <c r="H1367" s="20" t="str">
        <f>VLOOKUP($A1367,Cleaned_Medical_Exam!$A1366:$J3701,5,0)</f>
        <v>No</v>
      </c>
      <c r="I1367" s="20" t="str">
        <f>VLOOKUP($A1367,Cleaned_Medical_Exam!$A1366:$J3701,6,0)</f>
        <v>No</v>
      </c>
      <c r="J1367" s="48">
        <f>VLOOKUP($A1367,Cleaned_Medical_Exam!$A1366:$J3701,7,0)</f>
        <v>1</v>
      </c>
      <c r="K1367" s="8" t="str">
        <f>VLOOKUP($A1367,Cleaned_Medical_Exam!$A1366:$J3701,8,0)</f>
        <v>No</v>
      </c>
      <c r="L1367" s="20" t="str">
        <f>VLOOKUP($A1367,Cleaned_Medical_Exam!$A1366:$J3701,9,0)</f>
        <v>Overweight</v>
      </c>
      <c r="M1367" s="20" t="str">
        <f>VLOOKUP($A1367,Cleaned_Medical_Exam!$A1366:$J3701,10,0)</f>
        <v>Prediabetes</v>
      </c>
      <c r="N1367" s="48">
        <f>_xlfn.XLOOKUP(A1367,Cleaned_Hospital_Details!A:A,Cleaned_Hospital_Details!B:B)</f>
        <v>3</v>
      </c>
      <c r="O1367" s="49">
        <f>_xlfn.XLOOKUP($A1367,Cleaned_Hospital_Details!$A:$A,Cleaned_Hospital_Details!C:C)</f>
        <v>7948.22</v>
      </c>
      <c r="P1367" s="8" t="str">
        <f>_xlfn.XLOOKUP($A1367,Cleaned_Hospital_Details!$A:$A,Cleaned_Hospital_Details!D:D)</f>
        <v>Tier - 2</v>
      </c>
      <c r="Q1367" s="8" t="str">
        <f>_xlfn.XLOOKUP($A1367,Cleaned_Hospital_Details!$A:$A,Cleaned_Hospital_Details!E:E)</f>
        <v>Tier - 3</v>
      </c>
      <c r="R1367" s="8" t="str">
        <f>_xlfn.XLOOKUP($A1367,Cleaned_Hospital_Details!$A:$A,Cleaned_Hospital_Details!F:F)</f>
        <v>R1025</v>
      </c>
      <c r="S1367" s="15">
        <f>_xlfn.XLOOKUP($A1367,Cleaned_Hospital_Details!$A:$A,Cleaned_Hospital_Details!G:G)</f>
        <v>32079</v>
      </c>
      <c r="T1367" s="8">
        <f>_xlfn.XLOOKUP($A1367,Cleaned_Hospital_Details!$A:$A,Cleaned_Hospital_Details!H:H)</f>
        <v>35</v>
      </c>
      <c r="U1367" s="8" t="str">
        <f>_xlfn.XLOOKUP($A1367,Cleaned_Hospital_Details!$A:$A,Cleaned_Hospital_Details!I:I)</f>
        <v>Adult</v>
      </c>
      <c r="V1367" t="str">
        <f t="shared" si="21"/>
        <v>Katena Sanford</v>
      </c>
    </row>
    <row r="1368" spans="1:22" ht="15.6" x14ac:dyDescent="0.3">
      <c r="A1368" s="10" t="s">
        <v>1404</v>
      </c>
      <c r="B1368" s="8" t="str">
        <f>VLOOKUP(A1368,Cleaned_Customer_Names!A1367:D3702,2,0)</f>
        <v>Ms.</v>
      </c>
      <c r="C1368" s="8" t="str">
        <f>VLOOKUP(A1368,Cleaned_Customer_Names!A1367:D3702,3,0)</f>
        <v>Bean</v>
      </c>
      <c r="D1368" s="8" t="str">
        <f>VLOOKUP($A1368,Cleaned_Customer_Names!$A1367:$D3702,4,0)</f>
        <v>Wrenn</v>
      </c>
      <c r="E1368" s="22">
        <f>VLOOKUP($A1368,Cleaned_Medical_Exam!$A1367:$J3702,2,0)</f>
        <v>38.284999999999997</v>
      </c>
      <c r="F1368" s="24">
        <f>VLOOKUP($A1368,Cleaned_Medical_Exam!$A1367:$J3702,3,0)</f>
        <v>5.41</v>
      </c>
      <c r="G1368" s="20" t="str">
        <f>VLOOKUP($A1368,Cleaned_Medical_Exam!$A1367:$J3702,4,0)</f>
        <v>No</v>
      </c>
      <c r="H1368" s="20" t="str">
        <f>VLOOKUP($A1368,Cleaned_Medical_Exam!$A1367:$J3702,5,0)</f>
        <v>No</v>
      </c>
      <c r="I1368" s="20" t="str">
        <f>VLOOKUP($A1368,Cleaned_Medical_Exam!$A1367:$J3702,6,0)</f>
        <v>No</v>
      </c>
      <c r="J1368" s="48">
        <f>VLOOKUP($A1368,Cleaned_Medical_Exam!$A1367:$J3702,7,0)</f>
        <v>0</v>
      </c>
      <c r="K1368" s="8" t="str">
        <f>VLOOKUP($A1368,Cleaned_Medical_Exam!$A1367:$J3702,8,0)</f>
        <v>No</v>
      </c>
      <c r="L1368" s="20" t="str">
        <f>VLOOKUP($A1368,Cleaned_Medical_Exam!$A1367:$J3702,9,0)</f>
        <v>Obesity</v>
      </c>
      <c r="M1368" s="20" t="str">
        <f>VLOOKUP($A1368,Cleaned_Medical_Exam!$A1367:$J3702,10,0)</f>
        <v>Normal</v>
      </c>
      <c r="N1368" s="48">
        <f>_xlfn.XLOOKUP(A1368,Cleaned_Hospital_Details!A:A,Cleaned_Hospital_Details!B:B)</f>
        <v>0</v>
      </c>
      <c r="O1368" s="49">
        <f>_xlfn.XLOOKUP($A1368,Cleaned_Hospital_Details!$A:$A,Cleaned_Hospital_Details!C:C)</f>
        <v>7935.29</v>
      </c>
      <c r="P1368" s="8" t="str">
        <f>_xlfn.XLOOKUP($A1368,Cleaned_Hospital_Details!$A:$A,Cleaned_Hospital_Details!D:D)</f>
        <v>Tier - 2</v>
      </c>
      <c r="Q1368" s="8" t="str">
        <f>_xlfn.XLOOKUP($A1368,Cleaned_Hospital_Details!$A:$A,Cleaned_Hospital_Details!E:E)</f>
        <v>Tier - 1</v>
      </c>
      <c r="R1368" s="8" t="str">
        <f>_xlfn.XLOOKUP($A1368,Cleaned_Hospital_Details!$A:$A,Cleaned_Hospital_Details!F:F)</f>
        <v>R1024</v>
      </c>
      <c r="S1368" s="15">
        <f>_xlfn.XLOOKUP($A1368,Cleaned_Hospital_Details!$A:$A,Cleaned_Hospital_Details!G:G)</f>
        <v>28326</v>
      </c>
      <c r="T1368" s="8">
        <f>_xlfn.XLOOKUP($A1368,Cleaned_Hospital_Details!$A:$A,Cleaned_Hospital_Details!H:H)</f>
        <v>45</v>
      </c>
      <c r="U1368" s="8" t="str">
        <f>_xlfn.XLOOKUP($A1368,Cleaned_Hospital_Details!$A:$A,Cleaned_Hospital_Details!I:I)</f>
        <v>Adult</v>
      </c>
      <c r="V1368" t="str">
        <f t="shared" si="21"/>
        <v>Bean Wrenn</v>
      </c>
    </row>
    <row r="1369" spans="1:22" ht="15.6" x14ac:dyDescent="0.3">
      <c r="A1369" s="10" t="s">
        <v>1405</v>
      </c>
      <c r="B1369" s="8" t="str">
        <f>VLOOKUP(A1369,Cleaned_Customer_Names!A1368:D3703,2,0)</f>
        <v>Mr.</v>
      </c>
      <c r="C1369" s="8" t="str">
        <f>VLOOKUP(A1369,Cleaned_Customer_Names!A1368:D3703,3,0)</f>
        <v>Brian</v>
      </c>
      <c r="D1369" s="8" t="str">
        <f>VLOOKUP($A1369,Cleaned_Customer_Names!$A1368:$D3703,4,0)</f>
        <v>Lindsey</v>
      </c>
      <c r="E1369" s="22">
        <f>VLOOKUP($A1369,Cleaned_Medical_Exam!$A1368:$J3703,2,0)</f>
        <v>16.48</v>
      </c>
      <c r="F1369" s="24">
        <f>VLOOKUP($A1369,Cleaned_Medical_Exam!$A1368:$J3703,3,0)</f>
        <v>11.05</v>
      </c>
      <c r="G1369" s="20" t="str">
        <f>VLOOKUP($A1369,Cleaned_Medical_Exam!$A1368:$J3703,4,0)</f>
        <v>No</v>
      </c>
      <c r="H1369" s="20" t="str">
        <f>VLOOKUP($A1369,Cleaned_Medical_Exam!$A1368:$J3703,5,0)</f>
        <v>No</v>
      </c>
      <c r="I1369" s="20" t="str">
        <f>VLOOKUP($A1369,Cleaned_Medical_Exam!$A1368:$J3703,6,0)</f>
        <v>No</v>
      </c>
      <c r="J1369" s="48">
        <f>VLOOKUP($A1369,Cleaned_Medical_Exam!$A1368:$J3703,7,0)</f>
        <v>0</v>
      </c>
      <c r="K1369" s="8" t="str">
        <f>VLOOKUP($A1369,Cleaned_Medical_Exam!$A1368:$J3703,8,0)</f>
        <v>No</v>
      </c>
      <c r="L1369" s="20" t="str">
        <f>VLOOKUP($A1369,Cleaned_Medical_Exam!$A1368:$J3703,9,0)</f>
        <v>Underweight</v>
      </c>
      <c r="M1369" s="20" t="str">
        <f>VLOOKUP($A1369,Cleaned_Medical_Exam!$A1368:$J3703,10,0)</f>
        <v>Diabetes</v>
      </c>
      <c r="N1369" s="48">
        <f>_xlfn.XLOOKUP(A1369,Cleaned_Hospital_Details!A:A,Cleaned_Hospital_Details!B:B)</f>
        <v>0</v>
      </c>
      <c r="O1369" s="49">
        <f>_xlfn.XLOOKUP($A1369,Cleaned_Hospital_Details!$A:$A,Cleaned_Hospital_Details!C:C)</f>
        <v>7896.41</v>
      </c>
      <c r="P1369" s="8" t="str">
        <f>_xlfn.XLOOKUP($A1369,Cleaned_Hospital_Details!$A:$A,Cleaned_Hospital_Details!D:D)</f>
        <v>Tier - 3</v>
      </c>
      <c r="Q1369" s="8" t="str">
        <f>_xlfn.XLOOKUP($A1369,Cleaned_Hospital_Details!$A:$A,Cleaned_Hospital_Details!E:E)</f>
        <v>Tier - 2</v>
      </c>
      <c r="R1369" s="8" t="str">
        <f>_xlfn.XLOOKUP($A1369,Cleaned_Hospital_Details!$A:$A,Cleaned_Hospital_Details!F:F)</f>
        <v>R1013</v>
      </c>
      <c r="S1369" s="15">
        <f>_xlfn.XLOOKUP($A1369,Cleaned_Hospital_Details!$A:$A,Cleaned_Hospital_Details!G:G)</f>
        <v>22929</v>
      </c>
      <c r="T1369" s="8">
        <f>_xlfn.XLOOKUP($A1369,Cleaned_Hospital_Details!$A:$A,Cleaned_Hospital_Details!H:H)</f>
        <v>60</v>
      </c>
      <c r="U1369" s="8" t="str">
        <f>_xlfn.XLOOKUP($A1369,Cleaned_Hospital_Details!$A:$A,Cleaned_Hospital_Details!I:I)</f>
        <v>Old</v>
      </c>
      <c r="V1369" t="str">
        <f t="shared" si="21"/>
        <v>Brian Lindsey</v>
      </c>
    </row>
    <row r="1370" spans="1:22" ht="15.6" x14ac:dyDescent="0.3">
      <c r="A1370" s="10" t="s">
        <v>1406</v>
      </c>
      <c r="B1370" s="8" t="str">
        <f>VLOOKUP(A1370,Cleaned_Customer_Names!A1369:D3704,2,0)</f>
        <v>Mr.</v>
      </c>
      <c r="C1370" s="8" t="str">
        <f>VLOOKUP(A1370,Cleaned_Customer_Names!A1369:D3704,3,0)</f>
        <v>Jan-Patrick</v>
      </c>
      <c r="D1370" s="8" t="str">
        <f>VLOOKUP($A1370,Cleaned_Customer_Names!$A1369:$D3704,4,0)</f>
        <v>Krueger</v>
      </c>
      <c r="E1370" s="22">
        <f>VLOOKUP($A1370,Cleaned_Medical_Exam!$A1369:$J3704,2,0)</f>
        <v>38.57</v>
      </c>
      <c r="F1370" s="24">
        <f>VLOOKUP($A1370,Cleaned_Medical_Exam!$A1369:$J3704,3,0)</f>
        <v>6.27</v>
      </c>
      <c r="G1370" s="20" t="str">
        <f>VLOOKUP($A1370,Cleaned_Medical_Exam!$A1369:$J3704,4,0)</f>
        <v>No</v>
      </c>
      <c r="H1370" s="20" t="str">
        <f>VLOOKUP($A1370,Cleaned_Medical_Exam!$A1369:$J3704,5,0)</f>
        <v>No</v>
      </c>
      <c r="I1370" s="20" t="str">
        <f>VLOOKUP($A1370,Cleaned_Medical_Exam!$A1369:$J3704,6,0)</f>
        <v>No</v>
      </c>
      <c r="J1370" s="48">
        <f>VLOOKUP($A1370,Cleaned_Medical_Exam!$A1369:$J3704,7,0)</f>
        <v>0</v>
      </c>
      <c r="K1370" s="8" t="str">
        <f>VLOOKUP($A1370,Cleaned_Medical_Exam!$A1369:$J3704,8,0)</f>
        <v>No</v>
      </c>
      <c r="L1370" s="20" t="str">
        <f>VLOOKUP($A1370,Cleaned_Medical_Exam!$A1369:$J3704,9,0)</f>
        <v>Obesity</v>
      </c>
      <c r="M1370" s="20" t="str">
        <f>VLOOKUP($A1370,Cleaned_Medical_Exam!$A1369:$J3704,10,0)</f>
        <v>Prediabetes</v>
      </c>
      <c r="N1370" s="48">
        <f>_xlfn.XLOOKUP(A1370,Cleaned_Hospital_Details!A:A,Cleaned_Hospital_Details!B:B)</f>
        <v>0</v>
      </c>
      <c r="O1370" s="49">
        <f>_xlfn.XLOOKUP($A1370,Cleaned_Hospital_Details!$A:$A,Cleaned_Hospital_Details!C:C)</f>
        <v>7851.85</v>
      </c>
      <c r="P1370" s="8" t="str">
        <f>_xlfn.XLOOKUP($A1370,Cleaned_Hospital_Details!$A:$A,Cleaned_Hospital_Details!D:D)</f>
        <v>Tier - 2</v>
      </c>
      <c r="Q1370" s="8" t="str">
        <f>_xlfn.XLOOKUP($A1370,Cleaned_Hospital_Details!$A:$A,Cleaned_Hospital_Details!E:E)</f>
        <v>Tier - 3</v>
      </c>
      <c r="R1370" s="8" t="str">
        <f>_xlfn.XLOOKUP($A1370,Cleaned_Hospital_Details!$A:$A,Cleaned_Hospital_Details!F:F)</f>
        <v>R1012</v>
      </c>
      <c r="S1370" s="15">
        <f>_xlfn.XLOOKUP($A1370,Cleaned_Hospital_Details!$A:$A,Cleaned_Hospital_Details!G:G)</f>
        <v>34655</v>
      </c>
      <c r="T1370" s="8">
        <f>_xlfn.XLOOKUP($A1370,Cleaned_Hospital_Details!$A:$A,Cleaned_Hospital_Details!H:H)</f>
        <v>28</v>
      </c>
      <c r="U1370" s="8" t="str">
        <f>_xlfn.XLOOKUP($A1370,Cleaned_Hospital_Details!$A:$A,Cleaned_Hospital_Details!I:I)</f>
        <v>Adult</v>
      </c>
      <c r="V1370" t="str">
        <f t="shared" si="21"/>
        <v>Jan-Patrick Krueger</v>
      </c>
    </row>
    <row r="1371" spans="1:22" ht="15.6" x14ac:dyDescent="0.3">
      <c r="A1371" s="10" t="s">
        <v>1407</v>
      </c>
      <c r="B1371" s="8" t="str">
        <f>VLOOKUP(A1371,Cleaned_Customer_Names!A1370:D3705,2,0)</f>
        <v>Mr.</v>
      </c>
      <c r="C1371" s="8" t="str">
        <f>VLOOKUP(A1371,Cleaned_Customer_Names!A1370:D3705,3,0)</f>
        <v>Jesse</v>
      </c>
      <c r="D1371" s="8" t="str">
        <f>VLOOKUP($A1371,Cleaned_Customer_Names!$A1370:$D3705,4,0)</f>
        <v>Babler</v>
      </c>
      <c r="E1371" s="22">
        <f>VLOOKUP($A1371,Cleaned_Medical_Exam!$A1370:$J3705,2,0)</f>
        <v>43.85</v>
      </c>
      <c r="F1371" s="24">
        <f>VLOOKUP($A1371,Cleaned_Medical_Exam!$A1370:$J3705,3,0)</f>
        <v>4.7699999999999996</v>
      </c>
      <c r="G1371" s="20" t="str">
        <f>VLOOKUP($A1371,Cleaned_Medical_Exam!$A1370:$J3705,4,0)</f>
        <v>Yes</v>
      </c>
      <c r="H1371" s="20" t="str">
        <f>VLOOKUP($A1371,Cleaned_Medical_Exam!$A1370:$J3705,5,0)</f>
        <v>No</v>
      </c>
      <c r="I1371" s="20" t="str">
        <f>VLOOKUP($A1371,Cleaned_Medical_Exam!$A1370:$J3705,6,0)</f>
        <v>No</v>
      </c>
      <c r="J1371" s="48">
        <f>VLOOKUP($A1371,Cleaned_Medical_Exam!$A1370:$J3705,7,0)</f>
        <v>0</v>
      </c>
      <c r="K1371" s="8" t="str">
        <f>VLOOKUP($A1371,Cleaned_Medical_Exam!$A1370:$J3705,8,0)</f>
        <v>No</v>
      </c>
      <c r="L1371" s="20" t="str">
        <f>VLOOKUP($A1371,Cleaned_Medical_Exam!$A1370:$J3705,9,0)</f>
        <v>Obesity</v>
      </c>
      <c r="M1371" s="20" t="str">
        <f>VLOOKUP($A1371,Cleaned_Medical_Exam!$A1370:$J3705,10,0)</f>
        <v>Normal</v>
      </c>
      <c r="N1371" s="48">
        <f>_xlfn.XLOOKUP(A1371,Cleaned_Hospital_Details!A:A,Cleaned_Hospital_Details!B:B)</f>
        <v>0</v>
      </c>
      <c r="O1371" s="49">
        <f>_xlfn.XLOOKUP($A1371,Cleaned_Hospital_Details!$A:$A,Cleaned_Hospital_Details!C:C)</f>
        <v>7844.8</v>
      </c>
      <c r="P1371" s="8" t="str">
        <f>_xlfn.XLOOKUP($A1371,Cleaned_Hospital_Details!$A:$A,Cleaned_Hospital_Details!D:D)</f>
        <v>Tier - 2</v>
      </c>
      <c r="Q1371" s="8" t="str">
        <f>_xlfn.XLOOKUP($A1371,Cleaned_Hospital_Details!$A:$A,Cleaned_Hospital_Details!E:E)</f>
        <v>Tier - 2</v>
      </c>
      <c r="R1371" s="8" t="str">
        <f>_xlfn.XLOOKUP($A1371,Cleaned_Hospital_Details!$A:$A,Cleaned_Hospital_Details!F:F)</f>
        <v>R1012</v>
      </c>
      <c r="S1371" s="15">
        <f>_xlfn.XLOOKUP($A1371,Cleaned_Hospital_Details!$A:$A,Cleaned_Hospital_Details!G:G)</f>
        <v>37169</v>
      </c>
      <c r="T1371" s="8">
        <f>_xlfn.XLOOKUP($A1371,Cleaned_Hospital_Details!$A:$A,Cleaned_Hospital_Details!H:H)</f>
        <v>21</v>
      </c>
      <c r="U1371" s="8" t="str">
        <f>_xlfn.XLOOKUP($A1371,Cleaned_Hospital_Details!$A:$A,Cleaned_Hospital_Details!I:I)</f>
        <v>Adult</v>
      </c>
      <c r="V1371" t="str">
        <f t="shared" si="21"/>
        <v>Jesse Babler</v>
      </c>
    </row>
    <row r="1372" spans="1:22" ht="15.6" x14ac:dyDescent="0.3">
      <c r="A1372" s="10" t="s">
        <v>1408</v>
      </c>
      <c r="B1372" s="8" t="str">
        <f>VLOOKUP(A1372,Cleaned_Customer_Names!A1371:D3706,2,0)</f>
        <v>Ms.</v>
      </c>
      <c r="C1372" s="8" t="str">
        <f>VLOOKUP(A1372,Cleaned_Customer_Names!A1371:D3706,3,0)</f>
        <v>Lindsey</v>
      </c>
      <c r="D1372" s="8" t="str">
        <f>VLOOKUP($A1372,Cleaned_Customer_Names!$A1371:$D3706,4,0)</f>
        <v>Brezenski</v>
      </c>
      <c r="E1372" s="22">
        <f>VLOOKUP($A1372,Cleaned_Medical_Exam!$A1371:$J3706,2,0)</f>
        <v>30.11</v>
      </c>
      <c r="F1372" s="24">
        <f>VLOOKUP($A1372,Cleaned_Medical_Exam!$A1371:$J3706,3,0)</f>
        <v>4.08</v>
      </c>
      <c r="G1372" s="20" t="str">
        <f>VLOOKUP($A1372,Cleaned_Medical_Exam!$A1371:$J3706,4,0)</f>
        <v>No</v>
      </c>
      <c r="H1372" s="20" t="str">
        <f>VLOOKUP($A1372,Cleaned_Medical_Exam!$A1371:$J3706,5,0)</f>
        <v>No</v>
      </c>
      <c r="I1372" s="20" t="str">
        <f>VLOOKUP($A1372,Cleaned_Medical_Exam!$A1371:$J3706,6,0)</f>
        <v>No</v>
      </c>
      <c r="J1372" s="48">
        <f>VLOOKUP($A1372,Cleaned_Medical_Exam!$A1371:$J3706,7,0)</f>
        <v>0</v>
      </c>
      <c r="K1372" s="8" t="str">
        <f>VLOOKUP($A1372,Cleaned_Medical_Exam!$A1371:$J3706,8,0)</f>
        <v>No</v>
      </c>
      <c r="L1372" s="20" t="str">
        <f>VLOOKUP($A1372,Cleaned_Medical_Exam!$A1371:$J3706,9,0)</f>
        <v>Obesity</v>
      </c>
      <c r="M1372" s="20" t="str">
        <f>VLOOKUP($A1372,Cleaned_Medical_Exam!$A1371:$J3706,10,0)</f>
        <v>Normal</v>
      </c>
      <c r="N1372" s="48">
        <f>_xlfn.XLOOKUP(A1372,Cleaned_Hospital_Details!A:A,Cleaned_Hospital_Details!B:B)</f>
        <v>3</v>
      </c>
      <c r="O1372" s="49">
        <f>_xlfn.XLOOKUP($A1372,Cleaned_Hospital_Details!$A:$A,Cleaned_Hospital_Details!C:C)</f>
        <v>7824.37</v>
      </c>
      <c r="P1372" s="8" t="str">
        <f>_xlfn.XLOOKUP($A1372,Cleaned_Hospital_Details!$A:$A,Cleaned_Hospital_Details!D:D)</f>
        <v>Tier - 2</v>
      </c>
      <c r="Q1372" s="8" t="str">
        <f>_xlfn.XLOOKUP($A1372,Cleaned_Hospital_Details!$A:$A,Cleaned_Hospital_Details!E:E)</f>
        <v>Tier - 2</v>
      </c>
      <c r="R1372" s="8" t="str">
        <f>_xlfn.XLOOKUP($A1372,Cleaned_Hospital_Details!$A:$A,Cleaned_Hospital_Details!F:F)</f>
        <v>R1012</v>
      </c>
      <c r="S1372" s="15">
        <f>_xlfn.XLOOKUP($A1372,Cleaned_Hospital_Details!$A:$A,Cleaned_Hospital_Details!G:G)</f>
        <v>32793</v>
      </c>
      <c r="T1372" s="8">
        <f>_xlfn.XLOOKUP($A1372,Cleaned_Hospital_Details!$A:$A,Cleaned_Hospital_Details!H:H)</f>
        <v>33</v>
      </c>
      <c r="U1372" s="8" t="str">
        <f>_xlfn.XLOOKUP($A1372,Cleaned_Hospital_Details!$A:$A,Cleaned_Hospital_Details!I:I)</f>
        <v>Adult</v>
      </c>
      <c r="V1372" t="str">
        <f t="shared" si="21"/>
        <v>Lindsey Brezenski</v>
      </c>
    </row>
    <row r="1373" spans="1:22" ht="15.6" x14ac:dyDescent="0.3">
      <c r="A1373" s="10" t="s">
        <v>1409</v>
      </c>
      <c r="B1373" s="8" t="str">
        <f>VLOOKUP(A1373,Cleaned_Customer_Names!A1372:D3707,2,0)</f>
        <v>Ms.</v>
      </c>
      <c r="C1373" s="8" t="str">
        <f>VLOOKUP(A1373,Cleaned_Customer_Names!A1372:D3707,3,0)</f>
        <v>Marguerite</v>
      </c>
      <c r="D1373" s="8" t="str">
        <f>VLOOKUP($A1373,Cleaned_Customer_Names!$A1372:$D3707,4,0)</f>
        <v>Marschner</v>
      </c>
      <c r="E1373" s="22">
        <f>VLOOKUP($A1373,Cleaned_Medical_Exam!$A1372:$J3707,2,0)</f>
        <v>31.59</v>
      </c>
      <c r="F1373" s="24">
        <f>VLOOKUP($A1373,Cleaned_Medical_Exam!$A1372:$J3707,3,0)</f>
        <v>6.01</v>
      </c>
      <c r="G1373" s="20" t="str">
        <f>VLOOKUP($A1373,Cleaned_Medical_Exam!$A1372:$J3707,4,0)</f>
        <v>No</v>
      </c>
      <c r="H1373" s="20" t="str">
        <f>VLOOKUP($A1373,Cleaned_Medical_Exam!$A1372:$J3707,5,0)</f>
        <v>No</v>
      </c>
      <c r="I1373" s="20" t="str">
        <f>VLOOKUP($A1373,Cleaned_Medical_Exam!$A1372:$J3707,6,0)</f>
        <v>No</v>
      </c>
      <c r="J1373" s="48">
        <f>VLOOKUP($A1373,Cleaned_Medical_Exam!$A1372:$J3707,7,0)</f>
        <v>0</v>
      </c>
      <c r="K1373" s="8" t="str">
        <f>VLOOKUP($A1373,Cleaned_Medical_Exam!$A1372:$J3707,8,0)</f>
        <v>No</v>
      </c>
      <c r="L1373" s="20" t="str">
        <f>VLOOKUP($A1373,Cleaned_Medical_Exam!$A1372:$J3707,9,0)</f>
        <v>Obesity</v>
      </c>
      <c r="M1373" s="20" t="str">
        <f>VLOOKUP($A1373,Cleaned_Medical_Exam!$A1372:$J3707,10,0)</f>
        <v>Prediabetes</v>
      </c>
      <c r="N1373" s="48">
        <f>_xlfn.XLOOKUP(A1373,Cleaned_Hospital_Details!A:A,Cleaned_Hospital_Details!B:B)</f>
        <v>3</v>
      </c>
      <c r="O1373" s="49">
        <f>_xlfn.XLOOKUP($A1373,Cleaned_Hospital_Details!$A:$A,Cleaned_Hospital_Details!C:C)</f>
        <v>7812.67</v>
      </c>
      <c r="P1373" s="8" t="str">
        <f>_xlfn.XLOOKUP($A1373,Cleaned_Hospital_Details!$A:$A,Cleaned_Hospital_Details!D:D)</f>
        <v>Tier - 2</v>
      </c>
      <c r="Q1373" s="8" t="str">
        <f>_xlfn.XLOOKUP($A1373,Cleaned_Hospital_Details!$A:$A,Cleaned_Hospital_Details!E:E)</f>
        <v>Tier - 1</v>
      </c>
      <c r="R1373" s="8" t="str">
        <f>_xlfn.XLOOKUP($A1373,Cleaned_Hospital_Details!$A:$A,Cleaned_Hospital_Details!F:F)</f>
        <v>R1012</v>
      </c>
      <c r="S1373" s="15">
        <f>_xlfn.XLOOKUP($A1373,Cleaned_Hospital_Details!$A:$A,Cleaned_Hospital_Details!G:G)</f>
        <v>33593</v>
      </c>
      <c r="T1373" s="8">
        <f>_xlfn.XLOOKUP($A1373,Cleaned_Hospital_Details!$A:$A,Cleaned_Hospital_Details!H:H)</f>
        <v>31</v>
      </c>
      <c r="U1373" s="8" t="str">
        <f>_xlfn.XLOOKUP($A1373,Cleaned_Hospital_Details!$A:$A,Cleaned_Hospital_Details!I:I)</f>
        <v>Adult</v>
      </c>
      <c r="V1373" t="str">
        <f t="shared" si="21"/>
        <v>Marguerite Marschner</v>
      </c>
    </row>
    <row r="1374" spans="1:22" ht="15.6" x14ac:dyDescent="0.3">
      <c r="A1374" s="10" t="s">
        <v>1410</v>
      </c>
      <c r="B1374" s="8" t="str">
        <f>VLOOKUP(A1374,Cleaned_Customer_Names!A1373:D3708,2,0)</f>
        <v>Mr.</v>
      </c>
      <c r="C1374" s="8" t="str">
        <f>VLOOKUP(A1374,Cleaned_Customer_Names!A1373:D3708,3,0)</f>
        <v>Travis</v>
      </c>
      <c r="D1374" s="8" t="str">
        <f>VLOOKUP($A1374,Cleaned_Customer_Names!$A1373:$D3708,4,0)</f>
        <v>King</v>
      </c>
      <c r="E1374" s="22">
        <f>VLOOKUP($A1374,Cleaned_Medical_Exam!$A1373:$J3708,2,0)</f>
        <v>40.15</v>
      </c>
      <c r="F1374" s="24">
        <f>VLOOKUP($A1374,Cleaned_Medical_Exam!$A1373:$J3708,3,0)</f>
        <v>11.84</v>
      </c>
      <c r="G1374" s="20" t="str">
        <f>VLOOKUP($A1374,Cleaned_Medical_Exam!$A1373:$J3708,4,0)</f>
        <v>No</v>
      </c>
      <c r="H1374" s="20" t="str">
        <f>VLOOKUP($A1374,Cleaned_Medical_Exam!$A1373:$J3708,5,0)</f>
        <v>No</v>
      </c>
      <c r="I1374" s="20" t="str">
        <f>VLOOKUP($A1374,Cleaned_Medical_Exam!$A1373:$J3708,6,0)</f>
        <v>No</v>
      </c>
      <c r="J1374" s="48">
        <f>VLOOKUP($A1374,Cleaned_Medical_Exam!$A1373:$J3708,7,0)</f>
        <v>0</v>
      </c>
      <c r="K1374" s="8" t="str">
        <f>VLOOKUP($A1374,Cleaned_Medical_Exam!$A1373:$J3708,8,0)</f>
        <v>No</v>
      </c>
      <c r="L1374" s="20" t="str">
        <f>VLOOKUP($A1374,Cleaned_Medical_Exam!$A1373:$J3708,9,0)</f>
        <v>Obesity</v>
      </c>
      <c r="M1374" s="20" t="str">
        <f>VLOOKUP($A1374,Cleaned_Medical_Exam!$A1373:$J3708,10,0)</f>
        <v>Diabetes</v>
      </c>
      <c r="N1374" s="48">
        <f>_xlfn.XLOOKUP(A1374,Cleaned_Hospital_Details!A:A,Cleaned_Hospital_Details!B:B)</f>
        <v>0</v>
      </c>
      <c r="O1374" s="49">
        <f>_xlfn.XLOOKUP($A1374,Cleaned_Hospital_Details!$A:$A,Cleaned_Hospital_Details!C:C)</f>
        <v>7804.16</v>
      </c>
      <c r="P1374" s="8" t="str">
        <f>_xlfn.XLOOKUP($A1374,Cleaned_Hospital_Details!$A:$A,Cleaned_Hospital_Details!D:D)</f>
        <v>Tier - 2</v>
      </c>
      <c r="Q1374" s="8" t="str">
        <f>_xlfn.XLOOKUP($A1374,Cleaned_Hospital_Details!$A:$A,Cleaned_Hospital_Details!E:E)</f>
        <v>Tier - 3</v>
      </c>
      <c r="R1374" s="8" t="str">
        <f>_xlfn.XLOOKUP($A1374,Cleaned_Hospital_Details!$A:$A,Cleaned_Hospital_Details!F:F)</f>
        <v>R1013</v>
      </c>
      <c r="S1374" s="15">
        <f>_xlfn.XLOOKUP($A1374,Cleaned_Hospital_Details!$A:$A,Cleaned_Hospital_Details!G:G)</f>
        <v>27342</v>
      </c>
      <c r="T1374" s="8">
        <f>_xlfn.XLOOKUP($A1374,Cleaned_Hospital_Details!$A:$A,Cleaned_Hospital_Details!H:H)</f>
        <v>48</v>
      </c>
      <c r="U1374" s="8" t="str">
        <f>_xlfn.XLOOKUP($A1374,Cleaned_Hospital_Details!$A:$A,Cleaned_Hospital_Details!I:I)</f>
        <v>Adult</v>
      </c>
      <c r="V1374" t="str">
        <f t="shared" si="21"/>
        <v>Travis King</v>
      </c>
    </row>
    <row r="1375" spans="1:22" ht="15.6" x14ac:dyDescent="0.3">
      <c r="A1375" s="10" t="s">
        <v>1411</v>
      </c>
      <c r="B1375" s="8" t="str">
        <f>VLOOKUP(A1375,Cleaned_Customer_Names!A1374:D3709,2,0)</f>
        <v>Mr.</v>
      </c>
      <c r="C1375" s="8" t="str">
        <f>VLOOKUP(A1375,Cleaned_Customer_Names!A1374:D3709,3,0)</f>
        <v>Ricky</v>
      </c>
      <c r="D1375" s="8" t="str">
        <f>VLOOKUP($A1375,Cleaned_Customer_Names!$A1374:$D3709,4,0)</f>
        <v>Montez</v>
      </c>
      <c r="E1375" s="22">
        <f>VLOOKUP($A1375,Cleaned_Medical_Exam!$A1374:$J3709,2,0)</f>
        <v>40.700000000000003</v>
      </c>
      <c r="F1375" s="24">
        <f>VLOOKUP($A1375,Cleaned_Medical_Exam!$A1374:$J3709,3,0)</f>
        <v>6.27</v>
      </c>
      <c r="G1375" s="20" t="str">
        <f>VLOOKUP($A1375,Cleaned_Medical_Exam!$A1374:$J3709,4,0)</f>
        <v>Yes</v>
      </c>
      <c r="H1375" s="20" t="str">
        <f>VLOOKUP($A1375,Cleaned_Medical_Exam!$A1374:$J3709,5,0)</f>
        <v>No</v>
      </c>
      <c r="I1375" s="20" t="str">
        <f>VLOOKUP($A1375,Cleaned_Medical_Exam!$A1374:$J3709,6,0)</f>
        <v>Yes</v>
      </c>
      <c r="J1375" s="48">
        <f>VLOOKUP($A1375,Cleaned_Medical_Exam!$A1374:$J3709,7,0)</f>
        <v>1</v>
      </c>
      <c r="K1375" s="8" t="str">
        <f>VLOOKUP($A1375,Cleaned_Medical_Exam!$A1374:$J3709,8,0)</f>
        <v>No</v>
      </c>
      <c r="L1375" s="20" t="str">
        <f>VLOOKUP($A1375,Cleaned_Medical_Exam!$A1374:$J3709,9,0)</f>
        <v>Obesity</v>
      </c>
      <c r="M1375" s="20" t="str">
        <f>VLOOKUP($A1375,Cleaned_Medical_Exam!$A1374:$J3709,10,0)</f>
        <v>Prediabetes</v>
      </c>
      <c r="N1375" s="48">
        <f>_xlfn.XLOOKUP(A1375,Cleaned_Hospital_Details!A:A,Cleaned_Hospital_Details!B:B)</f>
        <v>0</v>
      </c>
      <c r="O1375" s="49">
        <f>_xlfn.XLOOKUP($A1375,Cleaned_Hospital_Details!$A:$A,Cleaned_Hospital_Details!C:C)</f>
        <v>7803.77</v>
      </c>
      <c r="P1375" s="8" t="str">
        <f>_xlfn.XLOOKUP($A1375,Cleaned_Hospital_Details!$A:$A,Cleaned_Hospital_Details!D:D)</f>
        <v>Tier - 2</v>
      </c>
      <c r="Q1375" s="8" t="str">
        <f>_xlfn.XLOOKUP($A1375,Cleaned_Hospital_Details!$A:$A,Cleaned_Hospital_Details!E:E)</f>
        <v>Tier - 3</v>
      </c>
      <c r="R1375" s="8" t="str">
        <f>_xlfn.XLOOKUP($A1375,Cleaned_Hospital_Details!$A:$A,Cleaned_Hospital_Details!F:F)</f>
        <v>R1012</v>
      </c>
      <c r="S1375" s="15">
        <f>_xlfn.XLOOKUP($A1375,Cleaned_Hospital_Details!$A:$A,Cleaned_Hospital_Details!G:G)</f>
        <v>35766</v>
      </c>
      <c r="T1375" s="8">
        <f>_xlfn.XLOOKUP($A1375,Cleaned_Hospital_Details!$A:$A,Cleaned_Hospital_Details!H:H)</f>
        <v>25</v>
      </c>
      <c r="U1375" s="8" t="str">
        <f>_xlfn.XLOOKUP($A1375,Cleaned_Hospital_Details!$A:$A,Cleaned_Hospital_Details!I:I)</f>
        <v>Adult</v>
      </c>
      <c r="V1375" t="str">
        <f t="shared" si="21"/>
        <v>Ricky Montez</v>
      </c>
    </row>
    <row r="1376" spans="1:22" ht="15.6" x14ac:dyDescent="0.3">
      <c r="A1376" s="10" t="s">
        <v>1412</v>
      </c>
      <c r="B1376" s="8" t="str">
        <f>VLOOKUP(A1376,Cleaned_Customer_Names!A1375:D3710,2,0)</f>
        <v>Mrs.</v>
      </c>
      <c r="C1376" s="8" t="str">
        <f>VLOOKUP(A1376,Cleaned_Customer_Names!A1375:D3710,3,0)</f>
        <v>Colleen</v>
      </c>
      <c r="D1376" s="8" t="str">
        <f>VLOOKUP($A1376,Cleaned_Customer_Names!$A1375:$D3710,4,0)</f>
        <v>Campbell</v>
      </c>
      <c r="E1376" s="22">
        <f>VLOOKUP($A1376,Cleaned_Medical_Exam!$A1375:$J3710,2,0)</f>
        <v>40.76</v>
      </c>
      <c r="F1376" s="24">
        <f>VLOOKUP($A1376,Cleaned_Medical_Exam!$A1375:$J3710,3,0)</f>
        <v>5.28</v>
      </c>
      <c r="G1376" s="20" t="str">
        <f>VLOOKUP($A1376,Cleaned_Medical_Exam!$A1375:$J3710,4,0)</f>
        <v>No</v>
      </c>
      <c r="H1376" s="20" t="str">
        <f>VLOOKUP($A1376,Cleaned_Medical_Exam!$A1375:$J3710,5,0)</f>
        <v>No</v>
      </c>
      <c r="I1376" s="20" t="str">
        <f>VLOOKUP($A1376,Cleaned_Medical_Exam!$A1375:$J3710,6,0)</f>
        <v>No</v>
      </c>
      <c r="J1376" s="48">
        <f>VLOOKUP($A1376,Cleaned_Medical_Exam!$A1375:$J3710,7,0)</f>
        <v>0</v>
      </c>
      <c r="K1376" s="8" t="str">
        <f>VLOOKUP($A1376,Cleaned_Medical_Exam!$A1375:$J3710,8,0)</f>
        <v>No</v>
      </c>
      <c r="L1376" s="20" t="str">
        <f>VLOOKUP($A1376,Cleaned_Medical_Exam!$A1375:$J3710,9,0)</f>
        <v>Obesity</v>
      </c>
      <c r="M1376" s="20" t="str">
        <f>VLOOKUP($A1376,Cleaned_Medical_Exam!$A1375:$J3710,10,0)</f>
        <v>Normal</v>
      </c>
      <c r="N1376" s="48">
        <f>_xlfn.XLOOKUP(A1376,Cleaned_Hospital_Details!A:A,Cleaned_Hospital_Details!B:B)</f>
        <v>0</v>
      </c>
      <c r="O1376" s="49">
        <f>_xlfn.XLOOKUP($A1376,Cleaned_Hospital_Details!$A:$A,Cleaned_Hospital_Details!C:C)</f>
        <v>7794.68</v>
      </c>
      <c r="P1376" s="8" t="str">
        <f>_xlfn.XLOOKUP($A1376,Cleaned_Hospital_Details!$A:$A,Cleaned_Hospital_Details!D:D)</f>
        <v>Tier - 2</v>
      </c>
      <c r="Q1376" s="8" t="str">
        <f>_xlfn.XLOOKUP($A1376,Cleaned_Hospital_Details!$A:$A,Cleaned_Hospital_Details!E:E)</f>
        <v>Tier - 2</v>
      </c>
      <c r="R1376" s="8" t="str">
        <f>_xlfn.XLOOKUP($A1376,Cleaned_Hospital_Details!$A:$A,Cleaned_Hospital_Details!F:F)</f>
        <v>R1026</v>
      </c>
      <c r="S1376" s="15">
        <f>_xlfn.XLOOKUP($A1376,Cleaned_Hospital_Details!$A:$A,Cleaned_Hospital_Details!G:G)</f>
        <v>36519</v>
      </c>
      <c r="T1376" s="8">
        <f>_xlfn.XLOOKUP($A1376,Cleaned_Hospital_Details!$A:$A,Cleaned_Hospital_Details!H:H)</f>
        <v>23</v>
      </c>
      <c r="U1376" s="8" t="str">
        <f>_xlfn.XLOOKUP($A1376,Cleaned_Hospital_Details!$A:$A,Cleaned_Hospital_Details!I:I)</f>
        <v>Adult</v>
      </c>
      <c r="V1376" t="str">
        <f t="shared" si="21"/>
        <v>Colleen Campbell</v>
      </c>
    </row>
    <row r="1377" spans="1:22" ht="15.6" x14ac:dyDescent="0.3">
      <c r="A1377" s="10" t="s">
        <v>1413</v>
      </c>
      <c r="B1377" s="8" t="str">
        <f>VLOOKUP(A1377,Cleaned_Customer_Names!A1376:D3711,2,0)</f>
        <v>Mr.</v>
      </c>
      <c r="C1377" s="8" t="str">
        <f>VLOOKUP(A1377,Cleaned_Customer_Names!A1376:D3711,3,0)</f>
        <v>Charlie</v>
      </c>
      <c r="D1377" s="8" t="str">
        <f>VLOOKUP($A1377,Cleaned_Customer_Names!$A1376:$D3711,4,0)</f>
        <v>Hurt</v>
      </c>
      <c r="E1377" s="22">
        <f>VLOOKUP($A1377,Cleaned_Medical_Exam!$A1376:$J3711,2,0)</f>
        <v>29.7</v>
      </c>
      <c r="F1377" s="24">
        <f>VLOOKUP($A1377,Cleaned_Medical_Exam!$A1376:$J3711,3,0)</f>
        <v>7.03</v>
      </c>
      <c r="G1377" s="20" t="str">
        <f>VLOOKUP($A1377,Cleaned_Medical_Exam!$A1376:$J3711,4,0)</f>
        <v>No</v>
      </c>
      <c r="H1377" s="20" t="str">
        <f>VLOOKUP($A1377,Cleaned_Medical_Exam!$A1376:$J3711,5,0)</f>
        <v>No</v>
      </c>
      <c r="I1377" s="20" t="str">
        <f>VLOOKUP($A1377,Cleaned_Medical_Exam!$A1376:$J3711,6,0)</f>
        <v>No</v>
      </c>
      <c r="J1377" s="48">
        <f>VLOOKUP($A1377,Cleaned_Medical_Exam!$A1376:$J3711,7,0)</f>
        <v>0</v>
      </c>
      <c r="K1377" s="8" t="str">
        <f>VLOOKUP($A1377,Cleaned_Medical_Exam!$A1376:$J3711,8,0)</f>
        <v>No</v>
      </c>
      <c r="L1377" s="20" t="str">
        <f>VLOOKUP($A1377,Cleaned_Medical_Exam!$A1376:$J3711,9,0)</f>
        <v>Overweight</v>
      </c>
      <c r="M1377" s="20" t="str">
        <f>VLOOKUP($A1377,Cleaned_Medical_Exam!$A1376:$J3711,10,0)</f>
        <v>Diabetes</v>
      </c>
      <c r="N1377" s="48">
        <f>_xlfn.XLOOKUP(A1377,Cleaned_Hospital_Details!A:A,Cleaned_Hospital_Details!B:B)</f>
        <v>0</v>
      </c>
      <c r="O1377" s="49">
        <f>_xlfn.XLOOKUP($A1377,Cleaned_Hospital_Details!$A:$A,Cleaned_Hospital_Details!C:C)</f>
        <v>7789.64</v>
      </c>
      <c r="P1377" s="8" t="str">
        <f>_xlfn.XLOOKUP($A1377,Cleaned_Hospital_Details!$A:$A,Cleaned_Hospital_Details!D:D)</f>
        <v>Tier - 1</v>
      </c>
      <c r="Q1377" s="8" t="str">
        <f>_xlfn.XLOOKUP($A1377,Cleaned_Hospital_Details!$A:$A,Cleaned_Hospital_Details!E:E)</f>
        <v>Tier - 3</v>
      </c>
      <c r="R1377" s="8" t="str">
        <f>_xlfn.XLOOKUP($A1377,Cleaned_Hospital_Details!$A:$A,Cleaned_Hospital_Details!F:F)</f>
        <v>R1013</v>
      </c>
      <c r="S1377" s="15">
        <f>_xlfn.XLOOKUP($A1377,Cleaned_Hospital_Details!$A:$A,Cleaned_Hospital_Details!G:G)</f>
        <v>27369</v>
      </c>
      <c r="T1377" s="8">
        <f>_xlfn.XLOOKUP($A1377,Cleaned_Hospital_Details!$A:$A,Cleaned_Hospital_Details!H:H)</f>
        <v>48</v>
      </c>
      <c r="U1377" s="8" t="str">
        <f>_xlfn.XLOOKUP($A1377,Cleaned_Hospital_Details!$A:$A,Cleaned_Hospital_Details!I:I)</f>
        <v>Adult</v>
      </c>
      <c r="V1377" t="str">
        <f t="shared" si="21"/>
        <v>Charlie Hurt</v>
      </c>
    </row>
    <row r="1378" spans="1:22" ht="15.6" x14ac:dyDescent="0.3">
      <c r="A1378" s="10" t="s">
        <v>1414</v>
      </c>
      <c r="B1378" s="8" t="str">
        <f>VLOOKUP(A1378,Cleaned_Customer_Names!A1377:D3712,2,0)</f>
        <v>Mr.</v>
      </c>
      <c r="C1378" s="8" t="str">
        <f>VLOOKUP(A1378,Cleaned_Customer_Names!A1377:D3712,3,0)</f>
        <v>Rick</v>
      </c>
      <c r="D1378" s="8" t="str">
        <f>VLOOKUP($A1378,Cleaned_Customer_Names!$A1377:$D3712,4,0)</f>
        <v>Garey</v>
      </c>
      <c r="E1378" s="22">
        <f>VLOOKUP($A1378,Cleaned_Medical_Exam!$A1377:$J3712,2,0)</f>
        <v>40.58</v>
      </c>
      <c r="F1378" s="24">
        <f>VLOOKUP($A1378,Cleaned_Medical_Exam!$A1377:$J3712,3,0)</f>
        <v>5.32</v>
      </c>
      <c r="G1378" s="20" t="str">
        <f>VLOOKUP($A1378,Cleaned_Medical_Exam!$A1377:$J3712,4,0)</f>
        <v>Yes</v>
      </c>
      <c r="H1378" s="20" t="str">
        <f>VLOOKUP($A1378,Cleaned_Medical_Exam!$A1377:$J3712,5,0)</f>
        <v>No</v>
      </c>
      <c r="I1378" s="20" t="str">
        <f>VLOOKUP($A1378,Cleaned_Medical_Exam!$A1377:$J3712,6,0)</f>
        <v>Yes</v>
      </c>
      <c r="J1378" s="48">
        <f>VLOOKUP($A1378,Cleaned_Medical_Exam!$A1377:$J3712,7,0)</f>
        <v>1</v>
      </c>
      <c r="K1378" s="8" t="str">
        <f>VLOOKUP($A1378,Cleaned_Medical_Exam!$A1377:$J3712,8,0)</f>
        <v>No</v>
      </c>
      <c r="L1378" s="20" t="str">
        <f>VLOOKUP($A1378,Cleaned_Medical_Exam!$A1377:$J3712,9,0)</f>
        <v>Obesity</v>
      </c>
      <c r="M1378" s="20" t="str">
        <f>VLOOKUP($A1378,Cleaned_Medical_Exam!$A1377:$J3712,10,0)</f>
        <v>Normal</v>
      </c>
      <c r="N1378" s="48">
        <f>_xlfn.XLOOKUP(A1378,Cleaned_Hospital_Details!A:A,Cleaned_Hospital_Details!B:B)</f>
        <v>0</v>
      </c>
      <c r="O1378" s="49">
        <f>_xlfn.XLOOKUP($A1378,Cleaned_Hospital_Details!$A:$A,Cleaned_Hospital_Details!C:C)</f>
        <v>7763.06</v>
      </c>
      <c r="P1378" s="8" t="str">
        <f>_xlfn.XLOOKUP($A1378,Cleaned_Hospital_Details!$A:$A,Cleaned_Hospital_Details!D:D)</f>
        <v>Tier - 2</v>
      </c>
      <c r="Q1378" s="8" t="str">
        <f>_xlfn.XLOOKUP($A1378,Cleaned_Hospital_Details!$A:$A,Cleaned_Hospital_Details!E:E)</f>
        <v>Tier - 1</v>
      </c>
      <c r="R1378" s="8" t="str">
        <f>_xlfn.XLOOKUP($A1378,Cleaned_Hospital_Details!$A:$A,Cleaned_Hospital_Details!F:F)</f>
        <v>R1012</v>
      </c>
      <c r="S1378" s="15">
        <f>_xlfn.XLOOKUP($A1378,Cleaned_Hospital_Details!$A:$A,Cleaned_Hospital_Details!G:G)</f>
        <v>35785</v>
      </c>
      <c r="T1378" s="8">
        <f>_xlfn.XLOOKUP($A1378,Cleaned_Hospital_Details!$A:$A,Cleaned_Hospital_Details!H:H)</f>
        <v>25</v>
      </c>
      <c r="U1378" s="8" t="str">
        <f>_xlfn.XLOOKUP($A1378,Cleaned_Hospital_Details!$A:$A,Cleaned_Hospital_Details!I:I)</f>
        <v>Adult</v>
      </c>
      <c r="V1378" t="str">
        <f t="shared" si="21"/>
        <v>Rick Garey</v>
      </c>
    </row>
    <row r="1379" spans="1:22" ht="15.6" x14ac:dyDescent="0.3">
      <c r="A1379" s="10" t="s">
        <v>1415</v>
      </c>
      <c r="B1379" s="8" t="str">
        <f>VLOOKUP(A1379,Cleaned_Customer_Names!A1378:D3713,2,0)</f>
        <v>Ms.</v>
      </c>
      <c r="C1379" s="8" t="str">
        <f>VLOOKUP(A1379,Cleaned_Customer_Names!A1378:D3713,3,0)</f>
        <v>Lauren</v>
      </c>
      <c r="D1379" s="8" t="str">
        <f>VLOOKUP($A1379,Cleaned_Customer_Names!$A1378:$D3713,4,0)</f>
        <v>Reddy</v>
      </c>
      <c r="E1379" s="22">
        <f>VLOOKUP($A1379,Cleaned_Medical_Exam!$A1378:$J3713,2,0)</f>
        <v>33.06</v>
      </c>
      <c r="F1379" s="24">
        <f>VLOOKUP($A1379,Cleaned_Medical_Exam!$A1378:$J3713,3,0)</f>
        <v>9.59</v>
      </c>
      <c r="G1379" s="20" t="str">
        <f>VLOOKUP($A1379,Cleaned_Medical_Exam!$A1378:$J3713,4,0)</f>
        <v>Yes</v>
      </c>
      <c r="H1379" s="20" t="str">
        <f>VLOOKUP($A1379,Cleaned_Medical_Exam!$A1378:$J3713,5,0)</f>
        <v>No</v>
      </c>
      <c r="I1379" s="20" t="str">
        <f>VLOOKUP($A1379,Cleaned_Medical_Exam!$A1378:$J3713,6,0)</f>
        <v>No</v>
      </c>
      <c r="J1379" s="48">
        <f>VLOOKUP($A1379,Cleaned_Medical_Exam!$A1378:$J3713,7,0)</f>
        <v>0</v>
      </c>
      <c r="K1379" s="8" t="str">
        <f>VLOOKUP($A1379,Cleaned_Medical_Exam!$A1378:$J3713,8,0)</f>
        <v>No</v>
      </c>
      <c r="L1379" s="20" t="str">
        <f>VLOOKUP($A1379,Cleaned_Medical_Exam!$A1378:$J3713,9,0)</f>
        <v>Obesity</v>
      </c>
      <c r="M1379" s="20" t="str">
        <f>VLOOKUP($A1379,Cleaned_Medical_Exam!$A1378:$J3713,10,0)</f>
        <v>Diabetes</v>
      </c>
      <c r="N1379" s="48">
        <f>_xlfn.XLOOKUP(A1379,Cleaned_Hospital_Details!A:A,Cleaned_Hospital_Details!B:B)</f>
        <v>2</v>
      </c>
      <c r="O1379" s="49">
        <f>_xlfn.XLOOKUP($A1379,Cleaned_Hospital_Details!$A:$A,Cleaned_Hospital_Details!C:C)</f>
        <v>7749.16</v>
      </c>
      <c r="P1379" s="8" t="str">
        <f>_xlfn.XLOOKUP($A1379,Cleaned_Hospital_Details!$A:$A,Cleaned_Hospital_Details!D:D)</f>
        <v>Tier - 2</v>
      </c>
      <c r="Q1379" s="8" t="str">
        <f>_xlfn.XLOOKUP($A1379,Cleaned_Hospital_Details!$A:$A,Cleaned_Hospital_Details!E:E)</f>
        <v>Tier - 1</v>
      </c>
      <c r="R1379" s="8" t="str">
        <f>_xlfn.XLOOKUP($A1379,Cleaned_Hospital_Details!$A:$A,Cleaned_Hospital_Details!F:F)</f>
        <v>R1012</v>
      </c>
      <c r="S1379" s="15">
        <f>_xlfn.XLOOKUP($A1379,Cleaned_Hospital_Details!$A:$A,Cleaned_Hospital_Details!G:G)</f>
        <v>29767</v>
      </c>
      <c r="T1379" s="8">
        <f>_xlfn.XLOOKUP($A1379,Cleaned_Hospital_Details!$A:$A,Cleaned_Hospital_Details!H:H)</f>
        <v>41</v>
      </c>
      <c r="U1379" s="8" t="str">
        <f>_xlfn.XLOOKUP($A1379,Cleaned_Hospital_Details!$A:$A,Cleaned_Hospital_Details!I:I)</f>
        <v>Adult</v>
      </c>
      <c r="V1379" t="str">
        <f t="shared" si="21"/>
        <v>Lauren Reddy</v>
      </c>
    </row>
    <row r="1380" spans="1:22" ht="15.6" x14ac:dyDescent="0.3">
      <c r="A1380" s="10" t="s">
        <v>1416</v>
      </c>
      <c r="B1380" s="8" t="str">
        <f>VLOOKUP(A1380,Cleaned_Customer_Names!A1379:D3714,2,0)</f>
        <v>Mr.</v>
      </c>
      <c r="C1380" s="8" t="str">
        <f>VLOOKUP(A1380,Cleaned_Customer_Names!A1379:D3714,3,0)</f>
        <v>Daniel</v>
      </c>
      <c r="D1380" s="8" t="str">
        <f>VLOOKUP($A1380,Cleaned_Customer_Names!$A1379:$D3714,4,0)</f>
        <v>Mueller</v>
      </c>
      <c r="E1380" s="22">
        <f>VLOOKUP($A1380,Cleaned_Medical_Exam!$A1379:$J3714,2,0)</f>
        <v>26.62</v>
      </c>
      <c r="F1380" s="24">
        <f>VLOOKUP($A1380,Cleaned_Medical_Exam!$A1379:$J3714,3,0)</f>
        <v>6.15</v>
      </c>
      <c r="G1380" s="20" t="str">
        <f>VLOOKUP($A1380,Cleaned_Medical_Exam!$A1379:$J3714,4,0)</f>
        <v>Yes</v>
      </c>
      <c r="H1380" s="20" t="str">
        <f>VLOOKUP($A1380,Cleaned_Medical_Exam!$A1379:$J3714,5,0)</f>
        <v>No</v>
      </c>
      <c r="I1380" s="20" t="str">
        <f>VLOOKUP($A1380,Cleaned_Medical_Exam!$A1379:$J3714,6,0)</f>
        <v>No</v>
      </c>
      <c r="J1380" s="48">
        <f>VLOOKUP($A1380,Cleaned_Medical_Exam!$A1379:$J3714,7,0)</f>
        <v>0</v>
      </c>
      <c r="K1380" s="8" t="str">
        <f>VLOOKUP($A1380,Cleaned_Medical_Exam!$A1379:$J3714,8,0)</f>
        <v>No</v>
      </c>
      <c r="L1380" s="20" t="str">
        <f>VLOOKUP($A1380,Cleaned_Medical_Exam!$A1379:$J3714,9,0)</f>
        <v>Overweight</v>
      </c>
      <c r="M1380" s="20" t="str">
        <f>VLOOKUP($A1380,Cleaned_Medical_Exam!$A1379:$J3714,10,0)</f>
        <v>Prediabetes</v>
      </c>
      <c r="N1380" s="48">
        <f>_xlfn.XLOOKUP(A1380,Cleaned_Hospital_Details!A:A,Cleaned_Hospital_Details!B:B)</f>
        <v>1</v>
      </c>
      <c r="O1380" s="49">
        <f>_xlfn.XLOOKUP($A1380,Cleaned_Hospital_Details!$A:$A,Cleaned_Hospital_Details!C:C)</f>
        <v>7742.11</v>
      </c>
      <c r="P1380" s="8" t="str">
        <f>_xlfn.XLOOKUP($A1380,Cleaned_Hospital_Details!$A:$A,Cleaned_Hospital_Details!D:D)</f>
        <v>Tier - 3</v>
      </c>
      <c r="Q1380" s="8" t="str">
        <f>_xlfn.XLOOKUP($A1380,Cleaned_Hospital_Details!$A:$A,Cleaned_Hospital_Details!E:E)</f>
        <v>Tier - 2</v>
      </c>
      <c r="R1380" s="8" t="str">
        <f>_xlfn.XLOOKUP($A1380,Cleaned_Hospital_Details!$A:$A,Cleaned_Hospital_Details!F:F)</f>
        <v>R1013</v>
      </c>
      <c r="S1380" s="15">
        <f>_xlfn.XLOOKUP($A1380,Cleaned_Hospital_Details!$A:$A,Cleaned_Hospital_Details!G:G)</f>
        <v>28106</v>
      </c>
      <c r="T1380" s="8">
        <f>_xlfn.XLOOKUP($A1380,Cleaned_Hospital_Details!$A:$A,Cleaned_Hospital_Details!H:H)</f>
        <v>46</v>
      </c>
      <c r="U1380" s="8" t="str">
        <f>_xlfn.XLOOKUP($A1380,Cleaned_Hospital_Details!$A:$A,Cleaned_Hospital_Details!I:I)</f>
        <v>Adult</v>
      </c>
      <c r="V1380" t="str">
        <f t="shared" si="21"/>
        <v>Daniel Mueller</v>
      </c>
    </row>
    <row r="1381" spans="1:22" ht="15.6" x14ac:dyDescent="0.3">
      <c r="A1381" s="10" t="s">
        <v>1417</v>
      </c>
      <c r="B1381" s="8" t="str">
        <f>VLOOKUP(A1381,Cleaned_Customer_Names!A1380:D3715,2,0)</f>
        <v>Mr.</v>
      </c>
      <c r="C1381" s="8" t="str">
        <f>VLOOKUP(A1381,Cleaned_Customer_Names!A1380:D3715,3,0)</f>
        <v>Jaime</v>
      </c>
      <c r="D1381" s="8" t="str">
        <f>VLOOKUP($A1381,Cleaned_Customer_Names!$A1380:$D3715,4,0)</f>
        <v>Julia</v>
      </c>
      <c r="E1381" s="22">
        <f>VLOOKUP($A1381,Cleaned_Medical_Exam!$A1380:$J3715,2,0)</f>
        <v>37.1</v>
      </c>
      <c r="F1381" s="24">
        <f>VLOOKUP($A1381,Cleaned_Medical_Exam!$A1380:$J3715,3,0)</f>
        <v>11.08</v>
      </c>
      <c r="G1381" s="20" t="str">
        <f>VLOOKUP($A1381,Cleaned_Medical_Exam!$A1380:$J3715,4,0)</f>
        <v>No</v>
      </c>
      <c r="H1381" s="20" t="str">
        <f>VLOOKUP($A1381,Cleaned_Medical_Exam!$A1380:$J3715,5,0)</f>
        <v>No</v>
      </c>
      <c r="I1381" s="20" t="str">
        <f>VLOOKUP($A1381,Cleaned_Medical_Exam!$A1380:$J3715,6,0)</f>
        <v>No</v>
      </c>
      <c r="J1381" s="48">
        <f>VLOOKUP($A1381,Cleaned_Medical_Exam!$A1380:$J3715,7,0)</f>
        <v>0</v>
      </c>
      <c r="K1381" s="8" t="str">
        <f>VLOOKUP($A1381,Cleaned_Medical_Exam!$A1380:$J3715,8,0)</f>
        <v>No</v>
      </c>
      <c r="L1381" s="20" t="str">
        <f>VLOOKUP($A1381,Cleaned_Medical_Exam!$A1380:$J3715,9,0)</f>
        <v>Obesity</v>
      </c>
      <c r="M1381" s="20" t="str">
        <f>VLOOKUP($A1381,Cleaned_Medical_Exam!$A1380:$J3715,10,0)</f>
        <v>Diabetes</v>
      </c>
      <c r="N1381" s="48">
        <f>_xlfn.XLOOKUP(A1381,Cleaned_Hospital_Details!A:A,Cleaned_Hospital_Details!B:B)</f>
        <v>2</v>
      </c>
      <c r="O1381" s="49">
        <f>_xlfn.XLOOKUP($A1381,Cleaned_Hospital_Details!$A:$A,Cleaned_Hospital_Details!C:C)</f>
        <v>7740.34</v>
      </c>
      <c r="P1381" s="8" t="str">
        <f>_xlfn.XLOOKUP($A1381,Cleaned_Hospital_Details!$A:$A,Cleaned_Hospital_Details!D:D)</f>
        <v>Tier - 1</v>
      </c>
      <c r="Q1381" s="8" t="str">
        <f>_xlfn.XLOOKUP($A1381,Cleaned_Hospital_Details!$A:$A,Cleaned_Hospital_Details!E:E)</f>
        <v>Tier - 1</v>
      </c>
      <c r="R1381" s="8" t="str">
        <f>_xlfn.XLOOKUP($A1381,Cleaned_Hospital_Details!$A:$A,Cleaned_Hospital_Details!F:F)</f>
        <v>R1011</v>
      </c>
      <c r="S1381" s="15">
        <f>_xlfn.XLOOKUP($A1381,Cleaned_Hospital_Details!$A:$A,Cleaned_Hospital_Details!G:G)</f>
        <v>28737</v>
      </c>
      <c r="T1381" s="8">
        <f>_xlfn.XLOOKUP($A1381,Cleaned_Hospital_Details!$A:$A,Cleaned_Hospital_Details!H:H)</f>
        <v>44</v>
      </c>
      <c r="U1381" s="8" t="str">
        <f>_xlfn.XLOOKUP($A1381,Cleaned_Hospital_Details!$A:$A,Cleaned_Hospital_Details!I:I)</f>
        <v>Adult</v>
      </c>
      <c r="V1381" t="str">
        <f t="shared" si="21"/>
        <v>Jaime Julia</v>
      </c>
    </row>
    <row r="1382" spans="1:22" ht="15.6" x14ac:dyDescent="0.3">
      <c r="A1382" s="10" t="s">
        <v>1418</v>
      </c>
      <c r="B1382" s="8" t="str">
        <f>VLOOKUP(A1382,Cleaned_Customer_Names!A1381:D3716,2,0)</f>
        <v>Mr.</v>
      </c>
      <c r="C1382" s="8" t="str">
        <f>VLOOKUP(A1382,Cleaned_Customer_Names!A1381:D3716,3,0)</f>
        <v>Erik</v>
      </c>
      <c r="D1382" s="8" t="str">
        <f>VLOOKUP($A1382,Cleaned_Customer_Names!$A1381:$D3716,4,0)</f>
        <v>Uribe</v>
      </c>
      <c r="E1382" s="22">
        <f>VLOOKUP($A1382,Cleaned_Medical_Exam!$A1381:$J3716,2,0)</f>
        <v>18.28</v>
      </c>
      <c r="F1382" s="24">
        <f>VLOOKUP($A1382,Cleaned_Medical_Exam!$A1381:$J3716,3,0)</f>
        <v>7.95</v>
      </c>
      <c r="G1382" s="20" t="str">
        <f>VLOOKUP($A1382,Cleaned_Medical_Exam!$A1381:$J3716,4,0)</f>
        <v>No</v>
      </c>
      <c r="H1382" s="20" t="str">
        <f>VLOOKUP($A1382,Cleaned_Medical_Exam!$A1381:$J3716,5,0)</f>
        <v>No</v>
      </c>
      <c r="I1382" s="20" t="str">
        <f>VLOOKUP($A1382,Cleaned_Medical_Exam!$A1381:$J3716,6,0)</f>
        <v>No</v>
      </c>
      <c r="J1382" s="48">
        <f>VLOOKUP($A1382,Cleaned_Medical_Exam!$A1381:$J3716,7,0)</f>
        <v>0</v>
      </c>
      <c r="K1382" s="8" t="str">
        <f>VLOOKUP($A1382,Cleaned_Medical_Exam!$A1381:$J3716,8,0)</f>
        <v>No</v>
      </c>
      <c r="L1382" s="20" t="str">
        <f>VLOOKUP($A1382,Cleaned_Medical_Exam!$A1381:$J3716,9,0)</f>
        <v>Underweight</v>
      </c>
      <c r="M1382" s="20" t="str">
        <f>VLOOKUP($A1382,Cleaned_Medical_Exam!$A1381:$J3716,10,0)</f>
        <v>Diabetes</v>
      </c>
      <c r="N1382" s="48">
        <f>_xlfn.XLOOKUP(A1382,Cleaned_Hospital_Details!A:A,Cleaned_Hospital_Details!B:B)</f>
        <v>0</v>
      </c>
      <c r="O1382" s="49">
        <f>_xlfn.XLOOKUP($A1382,Cleaned_Hospital_Details!$A:$A,Cleaned_Hospital_Details!C:C)</f>
        <v>7736.39</v>
      </c>
      <c r="P1382" s="8" t="str">
        <f>_xlfn.XLOOKUP($A1382,Cleaned_Hospital_Details!$A:$A,Cleaned_Hospital_Details!D:D)</f>
        <v>Tier - 3</v>
      </c>
      <c r="Q1382" s="8" t="str">
        <f>_xlfn.XLOOKUP($A1382,Cleaned_Hospital_Details!$A:$A,Cleaned_Hospital_Details!E:E)</f>
        <v>Tier - 2</v>
      </c>
      <c r="R1382" s="8" t="str">
        <f>_xlfn.XLOOKUP($A1382,Cleaned_Hospital_Details!$A:$A,Cleaned_Hospital_Details!F:F)</f>
        <v>R1013</v>
      </c>
      <c r="S1382" s="15">
        <f>_xlfn.XLOOKUP($A1382,Cleaned_Hospital_Details!$A:$A,Cleaned_Hospital_Details!G:G)</f>
        <v>23941</v>
      </c>
      <c r="T1382" s="8">
        <f>_xlfn.XLOOKUP($A1382,Cleaned_Hospital_Details!$A:$A,Cleaned_Hospital_Details!H:H)</f>
        <v>57</v>
      </c>
      <c r="U1382" s="8" t="str">
        <f>_xlfn.XLOOKUP($A1382,Cleaned_Hospital_Details!$A:$A,Cleaned_Hospital_Details!I:I)</f>
        <v>Old</v>
      </c>
      <c r="V1382" t="str">
        <f t="shared" si="21"/>
        <v>Erik Uribe</v>
      </c>
    </row>
    <row r="1383" spans="1:22" ht="15.6" x14ac:dyDescent="0.3">
      <c r="A1383" s="10" t="s">
        <v>1419</v>
      </c>
      <c r="B1383" s="8" t="str">
        <f>VLOOKUP(A1383,Cleaned_Customer_Names!A1382:D3717,2,0)</f>
        <v>Ms.</v>
      </c>
      <c r="C1383" s="8" t="str">
        <f>VLOOKUP(A1383,Cleaned_Customer_Names!A1382:D3717,3,0)</f>
        <v>Katie</v>
      </c>
      <c r="D1383" s="8" t="str">
        <f>VLOOKUP($A1383,Cleaned_Customer_Names!$A1382:$D3717,4,0)</f>
        <v>Hand</v>
      </c>
      <c r="E1383" s="22">
        <f>VLOOKUP($A1383,Cleaned_Medical_Exam!$A1382:$J3717,2,0)</f>
        <v>35.814999999999998</v>
      </c>
      <c r="F1383" s="24">
        <f>VLOOKUP($A1383,Cleaned_Medical_Exam!$A1382:$J3717,3,0)</f>
        <v>6.23</v>
      </c>
      <c r="G1383" s="20" t="str">
        <f>VLOOKUP($A1383,Cleaned_Medical_Exam!$A1382:$J3717,4,0)</f>
        <v>No</v>
      </c>
      <c r="H1383" s="20" t="str">
        <f>VLOOKUP($A1383,Cleaned_Medical_Exam!$A1382:$J3717,5,0)</f>
        <v>No</v>
      </c>
      <c r="I1383" s="20" t="str">
        <f>VLOOKUP($A1383,Cleaned_Medical_Exam!$A1382:$J3717,6,0)</f>
        <v>No</v>
      </c>
      <c r="J1383" s="48">
        <f>VLOOKUP($A1383,Cleaned_Medical_Exam!$A1382:$J3717,7,0)</f>
        <v>0</v>
      </c>
      <c r="K1383" s="8" t="str">
        <f>VLOOKUP($A1383,Cleaned_Medical_Exam!$A1382:$J3717,8,0)</f>
        <v>No</v>
      </c>
      <c r="L1383" s="20" t="str">
        <f>VLOOKUP($A1383,Cleaned_Medical_Exam!$A1382:$J3717,9,0)</f>
        <v>Obesity</v>
      </c>
      <c r="M1383" s="20" t="str">
        <f>VLOOKUP($A1383,Cleaned_Medical_Exam!$A1382:$J3717,10,0)</f>
        <v>Prediabetes</v>
      </c>
      <c r="N1383" s="48">
        <f>_xlfn.XLOOKUP(A1383,Cleaned_Hospital_Details!A:A,Cleaned_Hospital_Details!B:B)</f>
        <v>0</v>
      </c>
      <c r="O1383" s="49">
        <f>_xlfn.XLOOKUP($A1383,Cleaned_Hospital_Details!$A:$A,Cleaned_Hospital_Details!C:C)</f>
        <v>7731.86</v>
      </c>
      <c r="P1383" s="8" t="str">
        <f>_xlfn.XLOOKUP($A1383,Cleaned_Hospital_Details!$A:$A,Cleaned_Hospital_Details!D:D)</f>
        <v>Tier - 2</v>
      </c>
      <c r="Q1383" s="8" t="str">
        <f>_xlfn.XLOOKUP($A1383,Cleaned_Hospital_Details!$A:$A,Cleaned_Hospital_Details!E:E)</f>
        <v>Tier - 3</v>
      </c>
      <c r="R1383" s="8" t="str">
        <f>_xlfn.XLOOKUP($A1383,Cleaned_Hospital_Details!$A:$A,Cleaned_Hospital_Details!F:F)</f>
        <v>R1012</v>
      </c>
      <c r="S1383" s="15">
        <f>_xlfn.XLOOKUP($A1383,Cleaned_Hospital_Details!$A:$A,Cleaned_Hospital_Details!G:G)</f>
        <v>28366</v>
      </c>
      <c r="T1383" s="8">
        <f>_xlfn.XLOOKUP($A1383,Cleaned_Hospital_Details!$A:$A,Cleaned_Hospital_Details!H:H)</f>
        <v>45</v>
      </c>
      <c r="U1383" s="8" t="str">
        <f>_xlfn.XLOOKUP($A1383,Cleaned_Hospital_Details!$A:$A,Cleaned_Hospital_Details!I:I)</f>
        <v>Adult</v>
      </c>
      <c r="V1383" t="str">
        <f t="shared" si="21"/>
        <v>Katie Hand</v>
      </c>
    </row>
    <row r="1384" spans="1:22" ht="15.6" x14ac:dyDescent="0.3">
      <c r="A1384" s="10" t="s">
        <v>1420</v>
      </c>
      <c r="B1384" s="8" t="str">
        <f>VLOOKUP(A1384,Cleaned_Customer_Names!A1383:D3718,2,0)</f>
        <v>Mr.</v>
      </c>
      <c r="C1384" s="8" t="str">
        <f>VLOOKUP(A1384,Cleaned_Customer_Names!A1383:D3718,3,0)</f>
        <v>Thomas</v>
      </c>
      <c r="D1384" s="8" t="str">
        <f>VLOOKUP($A1384,Cleaned_Customer_Names!$A1383:$D3718,4,0)</f>
        <v>Petersen</v>
      </c>
      <c r="E1384" s="22">
        <f>VLOOKUP($A1384,Cleaned_Medical_Exam!$A1383:$J3718,2,0)</f>
        <v>30.69</v>
      </c>
      <c r="F1384" s="24">
        <f>VLOOKUP($A1384,Cleaned_Medical_Exam!$A1383:$J3718,3,0)</f>
        <v>6.5</v>
      </c>
      <c r="G1384" s="20" t="str">
        <f>VLOOKUP($A1384,Cleaned_Medical_Exam!$A1383:$J3718,4,0)</f>
        <v>No</v>
      </c>
      <c r="H1384" s="20" t="str">
        <f>VLOOKUP($A1384,Cleaned_Medical_Exam!$A1383:$J3718,5,0)</f>
        <v>No</v>
      </c>
      <c r="I1384" s="20" t="str">
        <f>VLOOKUP($A1384,Cleaned_Medical_Exam!$A1383:$J3718,6,0)</f>
        <v>No</v>
      </c>
      <c r="J1384" s="48">
        <f>VLOOKUP($A1384,Cleaned_Medical_Exam!$A1383:$J3718,7,0)</f>
        <v>0</v>
      </c>
      <c r="K1384" s="8" t="str">
        <f>VLOOKUP($A1384,Cleaned_Medical_Exam!$A1383:$J3718,8,0)</f>
        <v>No</v>
      </c>
      <c r="L1384" s="20" t="str">
        <f>VLOOKUP($A1384,Cleaned_Medical_Exam!$A1383:$J3718,9,0)</f>
        <v>Obesity</v>
      </c>
      <c r="M1384" s="20" t="str">
        <f>VLOOKUP($A1384,Cleaned_Medical_Exam!$A1383:$J3718,10,0)</f>
        <v>Diabetes</v>
      </c>
      <c r="N1384" s="48">
        <f>_xlfn.XLOOKUP(A1384,Cleaned_Hospital_Details!A:A,Cleaned_Hospital_Details!B:B)</f>
        <v>2</v>
      </c>
      <c r="O1384" s="49">
        <f>_xlfn.XLOOKUP($A1384,Cleaned_Hospital_Details!$A:$A,Cleaned_Hospital_Details!C:C)</f>
        <v>7731.43</v>
      </c>
      <c r="P1384" s="8" t="str">
        <f>_xlfn.XLOOKUP($A1384,Cleaned_Hospital_Details!$A:$A,Cleaned_Hospital_Details!D:D)</f>
        <v>Tier - 3</v>
      </c>
      <c r="Q1384" s="8" t="str">
        <f>_xlfn.XLOOKUP($A1384,Cleaned_Hospital_Details!$A:$A,Cleaned_Hospital_Details!E:E)</f>
        <v>Tier - 2</v>
      </c>
      <c r="R1384" s="8" t="str">
        <f>_xlfn.XLOOKUP($A1384,Cleaned_Hospital_Details!$A:$A,Cleaned_Hospital_Details!F:F)</f>
        <v>R1013</v>
      </c>
      <c r="S1384" s="15">
        <f>_xlfn.XLOOKUP($A1384,Cleaned_Hospital_Details!$A:$A,Cleaned_Hospital_Details!G:G)</f>
        <v>28828</v>
      </c>
      <c r="T1384" s="8">
        <f>_xlfn.XLOOKUP($A1384,Cleaned_Hospital_Details!$A:$A,Cleaned_Hospital_Details!H:H)</f>
        <v>44</v>
      </c>
      <c r="U1384" s="8" t="str">
        <f>_xlfn.XLOOKUP($A1384,Cleaned_Hospital_Details!$A:$A,Cleaned_Hospital_Details!I:I)</f>
        <v>Adult</v>
      </c>
      <c r="V1384" t="str">
        <f t="shared" si="21"/>
        <v>Thomas Petersen</v>
      </c>
    </row>
    <row r="1385" spans="1:22" ht="15.6" x14ac:dyDescent="0.3">
      <c r="A1385" s="10" t="s">
        <v>1421</v>
      </c>
      <c r="B1385" s="8" t="str">
        <f>VLOOKUP(A1385,Cleaned_Customer_Names!A1384:D3719,2,0)</f>
        <v>Mr.</v>
      </c>
      <c r="C1385" s="8" t="str">
        <f>VLOOKUP(A1385,Cleaned_Customer_Names!A1384:D3719,3,0)</f>
        <v>Jean-Marc</v>
      </c>
      <c r="D1385" s="8" t="str">
        <f>VLOOKUP($A1385,Cleaned_Customer_Names!$A1384:$D3719,4,0)</f>
        <v>Mac-Thiong</v>
      </c>
      <c r="E1385" s="22">
        <f>VLOOKUP($A1385,Cleaned_Medical_Exam!$A1384:$J3719,2,0)</f>
        <v>26.125</v>
      </c>
      <c r="F1385" s="24">
        <f>VLOOKUP($A1385,Cleaned_Medical_Exam!$A1384:$J3719,3,0)</f>
        <v>5.22</v>
      </c>
      <c r="G1385" s="20" t="str">
        <f>VLOOKUP($A1385,Cleaned_Medical_Exam!$A1384:$J3719,4,0)</f>
        <v>No</v>
      </c>
      <c r="H1385" s="20" t="str">
        <f>VLOOKUP($A1385,Cleaned_Medical_Exam!$A1384:$J3719,5,0)</f>
        <v>No</v>
      </c>
      <c r="I1385" s="20" t="str">
        <f>VLOOKUP($A1385,Cleaned_Medical_Exam!$A1384:$J3719,6,0)</f>
        <v>No</v>
      </c>
      <c r="J1385" s="48">
        <f>VLOOKUP($A1385,Cleaned_Medical_Exam!$A1384:$J3719,7,0)</f>
        <v>0</v>
      </c>
      <c r="K1385" s="8" t="str">
        <f>VLOOKUP($A1385,Cleaned_Medical_Exam!$A1384:$J3719,8,0)</f>
        <v>No</v>
      </c>
      <c r="L1385" s="20" t="str">
        <f>VLOOKUP($A1385,Cleaned_Medical_Exam!$A1384:$J3719,9,0)</f>
        <v>Overweight</v>
      </c>
      <c r="M1385" s="20" t="str">
        <f>VLOOKUP($A1385,Cleaned_Medical_Exam!$A1384:$J3719,10,0)</f>
        <v>Normal</v>
      </c>
      <c r="N1385" s="48">
        <f>_xlfn.XLOOKUP(A1385,Cleaned_Hospital_Details!A:A,Cleaned_Hospital_Details!B:B)</f>
        <v>2</v>
      </c>
      <c r="O1385" s="49">
        <f>_xlfn.XLOOKUP($A1385,Cleaned_Hospital_Details!$A:$A,Cleaned_Hospital_Details!C:C)</f>
        <v>7729.65</v>
      </c>
      <c r="P1385" s="8" t="str">
        <f>_xlfn.XLOOKUP($A1385,Cleaned_Hospital_Details!$A:$A,Cleaned_Hospital_Details!D:D)</f>
        <v>Tier - 3</v>
      </c>
      <c r="Q1385" s="8" t="str">
        <f>_xlfn.XLOOKUP($A1385,Cleaned_Hospital_Details!$A:$A,Cleaned_Hospital_Details!E:E)</f>
        <v>Tier - 1</v>
      </c>
      <c r="R1385" s="8" t="str">
        <f>_xlfn.XLOOKUP($A1385,Cleaned_Hospital_Details!$A:$A,Cleaned_Hospital_Details!F:F)</f>
        <v>R1016</v>
      </c>
      <c r="S1385" s="15">
        <f>_xlfn.XLOOKUP($A1385,Cleaned_Hospital_Details!$A:$A,Cleaned_Hospital_Details!G:G)</f>
        <v>29474</v>
      </c>
      <c r="T1385" s="8">
        <f>_xlfn.XLOOKUP($A1385,Cleaned_Hospital_Details!$A:$A,Cleaned_Hospital_Details!H:H)</f>
        <v>42</v>
      </c>
      <c r="U1385" s="8" t="str">
        <f>_xlfn.XLOOKUP($A1385,Cleaned_Hospital_Details!$A:$A,Cleaned_Hospital_Details!I:I)</f>
        <v>Adult</v>
      </c>
      <c r="V1385" t="str">
        <f t="shared" si="21"/>
        <v>Jean-Marc Mac-Thiong</v>
      </c>
    </row>
    <row r="1386" spans="1:22" ht="15.6" x14ac:dyDescent="0.3">
      <c r="A1386" s="10" t="s">
        <v>1422</v>
      </c>
      <c r="B1386" s="8" t="str">
        <f>VLOOKUP(A1386,Cleaned_Customer_Names!A1385:D3720,2,0)</f>
        <v>Ms.</v>
      </c>
      <c r="C1386" s="8" t="str">
        <f>VLOOKUP(A1386,Cleaned_Customer_Names!A1385:D3720,3,0)</f>
        <v>Kerry</v>
      </c>
      <c r="D1386" s="8" t="str">
        <f>VLOOKUP($A1386,Cleaned_Customer_Names!$A1385:$D3720,4,0)</f>
        <v>Walker</v>
      </c>
      <c r="E1386" s="22">
        <f>VLOOKUP($A1386,Cleaned_Medical_Exam!$A1385:$J3720,2,0)</f>
        <v>34.58</v>
      </c>
      <c r="F1386" s="24">
        <f>VLOOKUP($A1386,Cleaned_Medical_Exam!$A1385:$J3720,3,0)</f>
        <v>6.3</v>
      </c>
      <c r="G1386" s="20" t="str">
        <f>VLOOKUP($A1386,Cleaned_Medical_Exam!$A1385:$J3720,4,0)</f>
        <v>No</v>
      </c>
      <c r="H1386" s="20" t="str">
        <f>VLOOKUP($A1386,Cleaned_Medical_Exam!$A1385:$J3720,5,0)</f>
        <v>No</v>
      </c>
      <c r="I1386" s="20" t="str">
        <f>VLOOKUP($A1386,Cleaned_Medical_Exam!$A1385:$J3720,6,0)</f>
        <v>Yes</v>
      </c>
      <c r="J1386" s="48">
        <f>VLOOKUP($A1386,Cleaned_Medical_Exam!$A1385:$J3720,7,0)</f>
        <v>1</v>
      </c>
      <c r="K1386" s="8" t="str">
        <f>VLOOKUP($A1386,Cleaned_Medical_Exam!$A1385:$J3720,8,0)</f>
        <v>No</v>
      </c>
      <c r="L1386" s="20" t="str">
        <f>VLOOKUP($A1386,Cleaned_Medical_Exam!$A1385:$J3720,9,0)</f>
        <v>Obesity</v>
      </c>
      <c r="M1386" s="20" t="str">
        <f>VLOOKUP($A1386,Cleaned_Medical_Exam!$A1385:$J3720,10,0)</f>
        <v>Prediabetes</v>
      </c>
      <c r="N1386" s="48">
        <f>_xlfn.XLOOKUP(A1386,Cleaned_Hospital_Details!A:A,Cleaned_Hospital_Details!B:B)</f>
        <v>1</v>
      </c>
      <c r="O1386" s="49">
        <f>_xlfn.XLOOKUP($A1386,Cleaned_Hospital_Details!$A:$A,Cleaned_Hospital_Details!C:C)</f>
        <v>7727.25</v>
      </c>
      <c r="P1386" s="8" t="str">
        <f>_xlfn.XLOOKUP($A1386,Cleaned_Hospital_Details!$A:$A,Cleaned_Hospital_Details!D:D)</f>
        <v>Tier - 2</v>
      </c>
      <c r="Q1386" s="8" t="str">
        <f>_xlfn.XLOOKUP($A1386,Cleaned_Hospital_Details!$A:$A,Cleaned_Hospital_Details!E:E)</f>
        <v>Tier - 3</v>
      </c>
      <c r="R1386" s="8" t="str">
        <f>_xlfn.XLOOKUP($A1386,Cleaned_Hospital_Details!$A:$A,Cleaned_Hospital_Details!F:F)</f>
        <v>R1012</v>
      </c>
      <c r="S1386" s="15">
        <f>_xlfn.XLOOKUP($A1386,Cleaned_Hospital_Details!$A:$A,Cleaned_Hospital_Details!G:G)</f>
        <v>29008</v>
      </c>
      <c r="T1386" s="8">
        <f>_xlfn.XLOOKUP($A1386,Cleaned_Hospital_Details!$A:$A,Cleaned_Hospital_Details!H:H)</f>
        <v>44</v>
      </c>
      <c r="U1386" s="8" t="str">
        <f>_xlfn.XLOOKUP($A1386,Cleaned_Hospital_Details!$A:$A,Cleaned_Hospital_Details!I:I)</f>
        <v>Adult</v>
      </c>
      <c r="V1386" t="str">
        <f t="shared" si="21"/>
        <v>Kerry Walker</v>
      </c>
    </row>
    <row r="1387" spans="1:22" ht="15.6" x14ac:dyDescent="0.3">
      <c r="A1387" s="10" t="s">
        <v>1423</v>
      </c>
      <c r="B1387" s="8" t="str">
        <f>VLOOKUP(A1387,Cleaned_Customer_Names!A1386:D3721,2,0)</f>
        <v>Mr.</v>
      </c>
      <c r="C1387" s="8" t="str">
        <f>VLOOKUP(A1387,Cleaned_Customer_Names!A1386:D3721,3,0)</f>
        <v>Ulrich</v>
      </c>
      <c r="D1387" s="8" t="str">
        <f>VLOOKUP($A1387,Cleaned_Customer_Names!$A1386:$D3721,4,0)</f>
        <v>Steidl</v>
      </c>
      <c r="E1387" s="22">
        <f>VLOOKUP($A1387,Cleaned_Medical_Exam!$A1386:$J3721,2,0)</f>
        <v>27.4</v>
      </c>
      <c r="F1387" s="24">
        <f>VLOOKUP($A1387,Cleaned_Medical_Exam!$A1386:$J3721,3,0)</f>
        <v>8.84</v>
      </c>
      <c r="G1387" s="20" t="str">
        <f>VLOOKUP($A1387,Cleaned_Medical_Exam!$A1386:$J3721,4,0)</f>
        <v>No</v>
      </c>
      <c r="H1387" s="20" t="str">
        <f>VLOOKUP($A1387,Cleaned_Medical_Exam!$A1386:$J3721,5,0)</f>
        <v>No</v>
      </c>
      <c r="I1387" s="20" t="str">
        <f>VLOOKUP($A1387,Cleaned_Medical_Exam!$A1386:$J3721,6,0)</f>
        <v>No</v>
      </c>
      <c r="J1387" s="48">
        <f>VLOOKUP($A1387,Cleaned_Medical_Exam!$A1386:$J3721,7,0)</f>
        <v>0</v>
      </c>
      <c r="K1387" s="8" t="str">
        <f>VLOOKUP($A1387,Cleaned_Medical_Exam!$A1386:$J3721,8,0)</f>
        <v>No</v>
      </c>
      <c r="L1387" s="20" t="str">
        <f>VLOOKUP($A1387,Cleaned_Medical_Exam!$A1386:$J3721,9,0)</f>
        <v>Overweight</v>
      </c>
      <c r="M1387" s="20" t="str">
        <f>VLOOKUP($A1387,Cleaned_Medical_Exam!$A1386:$J3721,10,0)</f>
        <v>Diabetes</v>
      </c>
      <c r="N1387" s="48">
        <f>_xlfn.XLOOKUP(A1387,Cleaned_Hospital_Details!A:A,Cleaned_Hospital_Details!B:B)</f>
        <v>2</v>
      </c>
      <c r="O1387" s="49">
        <f>_xlfn.XLOOKUP($A1387,Cleaned_Hospital_Details!$A:$A,Cleaned_Hospital_Details!C:C)</f>
        <v>7726.85</v>
      </c>
      <c r="P1387" s="8" t="str">
        <f>_xlfn.XLOOKUP($A1387,Cleaned_Hospital_Details!$A:$A,Cleaned_Hospital_Details!D:D)</f>
        <v>Tier - 1</v>
      </c>
      <c r="Q1387" s="8" t="str">
        <f>_xlfn.XLOOKUP($A1387,Cleaned_Hospital_Details!$A:$A,Cleaned_Hospital_Details!E:E)</f>
        <v>Tier - 2</v>
      </c>
      <c r="R1387" s="8" t="str">
        <f>_xlfn.XLOOKUP($A1387,Cleaned_Hospital_Details!$A:$A,Cleaned_Hospital_Details!F:F)</f>
        <v>R1011</v>
      </c>
      <c r="S1387" s="15">
        <f>_xlfn.XLOOKUP($A1387,Cleaned_Hospital_Details!$A:$A,Cleaned_Hospital_Details!G:G)</f>
        <v>28853</v>
      </c>
      <c r="T1387" s="8">
        <f>_xlfn.XLOOKUP($A1387,Cleaned_Hospital_Details!$A:$A,Cleaned_Hospital_Details!H:H)</f>
        <v>44</v>
      </c>
      <c r="U1387" s="8" t="str">
        <f>_xlfn.XLOOKUP($A1387,Cleaned_Hospital_Details!$A:$A,Cleaned_Hospital_Details!I:I)</f>
        <v>Adult</v>
      </c>
      <c r="V1387" t="str">
        <f t="shared" si="21"/>
        <v>Ulrich Steidl</v>
      </c>
    </row>
    <row r="1388" spans="1:22" ht="15.6" x14ac:dyDescent="0.3">
      <c r="A1388" s="10" t="s">
        <v>1424</v>
      </c>
      <c r="B1388" s="8" t="str">
        <f>VLOOKUP(A1388,Cleaned_Customer_Names!A1387:D3722,2,0)</f>
        <v>Mr.</v>
      </c>
      <c r="C1388" s="8" t="str">
        <f>VLOOKUP(A1388,Cleaned_Customer_Names!A1387:D3722,3,0)</f>
        <v>Justin</v>
      </c>
      <c r="D1388" s="8" t="str">
        <f>VLOOKUP($A1388,Cleaned_Customer_Names!$A1387:$D3722,4,0)</f>
        <v>Rose</v>
      </c>
      <c r="E1388" s="22">
        <f>VLOOKUP($A1388,Cleaned_Medical_Exam!$A1387:$J3722,2,0)</f>
        <v>27.53</v>
      </c>
      <c r="F1388" s="24">
        <f>VLOOKUP($A1388,Cleaned_Medical_Exam!$A1387:$J3722,3,0)</f>
        <v>4.1100000000000003</v>
      </c>
      <c r="G1388" s="20" t="str">
        <f>VLOOKUP($A1388,Cleaned_Medical_Exam!$A1387:$J3722,4,0)</f>
        <v>No</v>
      </c>
      <c r="H1388" s="20" t="str">
        <f>VLOOKUP($A1388,Cleaned_Medical_Exam!$A1387:$J3722,5,0)</f>
        <v>No</v>
      </c>
      <c r="I1388" s="20" t="str">
        <f>VLOOKUP($A1388,Cleaned_Medical_Exam!$A1387:$J3722,6,0)</f>
        <v>No</v>
      </c>
      <c r="J1388" s="48">
        <f>VLOOKUP($A1388,Cleaned_Medical_Exam!$A1387:$J3722,7,0)</f>
        <v>1</v>
      </c>
      <c r="K1388" s="8" t="str">
        <f>VLOOKUP($A1388,Cleaned_Medical_Exam!$A1387:$J3722,8,0)</f>
        <v>No</v>
      </c>
      <c r="L1388" s="20" t="str">
        <f>VLOOKUP($A1388,Cleaned_Medical_Exam!$A1387:$J3722,9,0)</f>
        <v>Overweight</v>
      </c>
      <c r="M1388" s="20" t="str">
        <f>VLOOKUP($A1388,Cleaned_Medical_Exam!$A1387:$J3722,10,0)</f>
        <v>Normal</v>
      </c>
      <c r="N1388" s="48">
        <f>_xlfn.XLOOKUP(A1388,Cleaned_Hospital_Details!A:A,Cleaned_Hospital_Details!B:B)</f>
        <v>3</v>
      </c>
      <c r="O1388" s="49">
        <f>_xlfn.XLOOKUP($A1388,Cleaned_Hospital_Details!$A:$A,Cleaned_Hospital_Details!C:C)</f>
        <v>7684.62</v>
      </c>
      <c r="P1388" s="8" t="str">
        <f>_xlfn.XLOOKUP($A1388,Cleaned_Hospital_Details!$A:$A,Cleaned_Hospital_Details!D:D)</f>
        <v>Tier - 2</v>
      </c>
      <c r="Q1388" s="8" t="str">
        <f>_xlfn.XLOOKUP($A1388,Cleaned_Hospital_Details!$A:$A,Cleaned_Hospital_Details!E:E)</f>
        <v>Tier - 3</v>
      </c>
      <c r="R1388" s="8" t="str">
        <f>_xlfn.XLOOKUP($A1388,Cleaned_Hospital_Details!$A:$A,Cleaned_Hospital_Details!F:F)</f>
        <v>R1021</v>
      </c>
      <c r="S1388" s="15">
        <f>_xlfn.XLOOKUP($A1388,Cleaned_Hospital_Details!$A:$A,Cleaned_Hospital_Details!G:G)</f>
        <v>31970</v>
      </c>
      <c r="T1388" s="8">
        <f>_xlfn.XLOOKUP($A1388,Cleaned_Hospital_Details!$A:$A,Cleaned_Hospital_Details!H:H)</f>
        <v>35</v>
      </c>
      <c r="U1388" s="8" t="str">
        <f>_xlfn.XLOOKUP($A1388,Cleaned_Hospital_Details!$A:$A,Cleaned_Hospital_Details!I:I)</f>
        <v>Adult</v>
      </c>
      <c r="V1388" t="str">
        <f t="shared" si="21"/>
        <v>Justin Rose</v>
      </c>
    </row>
    <row r="1389" spans="1:22" ht="15.6" x14ac:dyDescent="0.3">
      <c r="A1389" s="10" t="s">
        <v>1425</v>
      </c>
      <c r="B1389" s="8" t="str">
        <f>VLOOKUP(A1389,Cleaned_Customer_Names!A1388:D3723,2,0)</f>
        <v>Ms.</v>
      </c>
      <c r="C1389" s="8" t="str">
        <f>VLOOKUP(A1389,Cleaned_Customer_Names!A1388:D3723,3,0)</f>
        <v>Hannah</v>
      </c>
      <c r="D1389" s="8" t="str">
        <f>VLOOKUP($A1389,Cleaned_Customer_Names!$A1388:$D3723,4,0)</f>
        <v>Alderfer</v>
      </c>
      <c r="E1389" s="22">
        <f>VLOOKUP($A1389,Cleaned_Medical_Exam!$A1388:$J3723,2,0)</f>
        <v>33</v>
      </c>
      <c r="F1389" s="24">
        <f>VLOOKUP($A1389,Cleaned_Medical_Exam!$A1388:$J3723,3,0)</f>
        <v>4.57</v>
      </c>
      <c r="G1389" s="20" t="str">
        <f>VLOOKUP($A1389,Cleaned_Medical_Exam!$A1388:$J3723,4,0)</f>
        <v>No</v>
      </c>
      <c r="H1389" s="20" t="str">
        <f>VLOOKUP($A1389,Cleaned_Medical_Exam!$A1388:$J3723,5,0)</f>
        <v>No</v>
      </c>
      <c r="I1389" s="20" t="str">
        <f>VLOOKUP($A1389,Cleaned_Medical_Exam!$A1388:$J3723,6,0)</f>
        <v>No</v>
      </c>
      <c r="J1389" s="48">
        <f>VLOOKUP($A1389,Cleaned_Medical_Exam!$A1388:$J3723,7,0)</f>
        <v>0</v>
      </c>
      <c r="K1389" s="8" t="str">
        <f>VLOOKUP($A1389,Cleaned_Medical_Exam!$A1388:$J3723,8,0)</f>
        <v>No</v>
      </c>
      <c r="L1389" s="20" t="str">
        <f>VLOOKUP($A1389,Cleaned_Medical_Exam!$A1388:$J3723,9,0)</f>
        <v>Obesity</v>
      </c>
      <c r="M1389" s="20" t="str">
        <f>VLOOKUP($A1389,Cleaned_Medical_Exam!$A1388:$J3723,10,0)</f>
        <v>Normal</v>
      </c>
      <c r="N1389" s="48">
        <f>_xlfn.XLOOKUP(A1389,Cleaned_Hospital_Details!A:A,Cleaned_Hospital_Details!B:B)</f>
        <v>3</v>
      </c>
      <c r="O1389" s="49">
        <f>_xlfn.XLOOKUP($A1389,Cleaned_Hospital_Details!$A:$A,Cleaned_Hospital_Details!C:C)</f>
        <v>7682.67</v>
      </c>
      <c r="P1389" s="8" t="str">
        <f>_xlfn.XLOOKUP($A1389,Cleaned_Hospital_Details!$A:$A,Cleaned_Hospital_Details!D:D)</f>
        <v>Tier - 2</v>
      </c>
      <c r="Q1389" s="8" t="str">
        <f>_xlfn.XLOOKUP($A1389,Cleaned_Hospital_Details!$A:$A,Cleaned_Hospital_Details!E:E)</f>
        <v>Tier - 1</v>
      </c>
      <c r="R1389" s="8" t="str">
        <f>_xlfn.XLOOKUP($A1389,Cleaned_Hospital_Details!$A:$A,Cleaned_Hospital_Details!F:F)</f>
        <v>R1013</v>
      </c>
      <c r="S1389" s="15">
        <f>_xlfn.XLOOKUP($A1389,Cleaned_Hospital_Details!$A:$A,Cleaned_Hospital_Details!G:G)</f>
        <v>30303</v>
      </c>
      <c r="T1389" s="8">
        <f>_xlfn.XLOOKUP($A1389,Cleaned_Hospital_Details!$A:$A,Cleaned_Hospital_Details!H:H)</f>
        <v>40</v>
      </c>
      <c r="U1389" s="8" t="str">
        <f>_xlfn.XLOOKUP($A1389,Cleaned_Hospital_Details!$A:$A,Cleaned_Hospital_Details!I:I)</f>
        <v>Adult</v>
      </c>
      <c r="V1389" t="str">
        <f t="shared" si="21"/>
        <v>Hannah Alderfer</v>
      </c>
    </row>
    <row r="1390" spans="1:22" ht="15.6" x14ac:dyDescent="0.3">
      <c r="A1390" s="10" t="s">
        <v>1426</v>
      </c>
      <c r="B1390" s="8" t="str">
        <f>VLOOKUP(A1390,Cleaned_Customer_Names!A1389:D3724,2,0)</f>
        <v>Mr.</v>
      </c>
      <c r="C1390" s="8" t="str">
        <f>VLOOKUP(A1390,Cleaned_Customer_Names!A1389:D3724,3,0)</f>
        <v>David</v>
      </c>
      <c r="D1390" s="8" t="str">
        <f>VLOOKUP($A1390,Cleaned_Customer_Names!$A1389:$D3724,4,0)</f>
        <v>Ryland</v>
      </c>
      <c r="E1390" s="22">
        <f>VLOOKUP($A1390,Cleaned_Medical_Exam!$A1389:$J3724,2,0)</f>
        <v>25.78</v>
      </c>
      <c r="F1390" s="24">
        <f>VLOOKUP($A1390,Cleaned_Medical_Exam!$A1389:$J3724,3,0)</f>
        <v>11.06</v>
      </c>
      <c r="G1390" s="20" t="str">
        <f>VLOOKUP($A1390,Cleaned_Medical_Exam!$A1389:$J3724,4,0)</f>
        <v>Yes</v>
      </c>
      <c r="H1390" s="20" t="str">
        <f>VLOOKUP($A1390,Cleaned_Medical_Exam!$A1389:$J3724,5,0)</f>
        <v>No</v>
      </c>
      <c r="I1390" s="20" t="str">
        <f>VLOOKUP($A1390,Cleaned_Medical_Exam!$A1389:$J3724,6,0)</f>
        <v>No</v>
      </c>
      <c r="J1390" s="48">
        <f>VLOOKUP($A1390,Cleaned_Medical_Exam!$A1389:$J3724,7,0)</f>
        <v>0</v>
      </c>
      <c r="K1390" s="8" t="str">
        <f>VLOOKUP($A1390,Cleaned_Medical_Exam!$A1389:$J3724,8,0)</f>
        <v>No</v>
      </c>
      <c r="L1390" s="20" t="str">
        <f>VLOOKUP($A1390,Cleaned_Medical_Exam!$A1389:$J3724,9,0)</f>
        <v>Overweight</v>
      </c>
      <c r="M1390" s="20" t="str">
        <f>VLOOKUP($A1390,Cleaned_Medical_Exam!$A1389:$J3724,10,0)</f>
        <v>Diabetes</v>
      </c>
      <c r="N1390" s="48">
        <f>_xlfn.XLOOKUP(A1390,Cleaned_Hospital_Details!A:A,Cleaned_Hospital_Details!B:B)</f>
        <v>1</v>
      </c>
      <c r="O1390" s="49">
        <f>_xlfn.XLOOKUP($A1390,Cleaned_Hospital_Details!$A:$A,Cleaned_Hospital_Details!C:C)</f>
        <v>7681.17</v>
      </c>
      <c r="P1390" s="8" t="str">
        <f>_xlfn.XLOOKUP($A1390,Cleaned_Hospital_Details!$A:$A,Cleaned_Hospital_Details!D:D)</f>
        <v>Tier - 2</v>
      </c>
      <c r="Q1390" s="8" t="str">
        <f>_xlfn.XLOOKUP($A1390,Cleaned_Hospital_Details!$A:$A,Cleaned_Hospital_Details!E:E)</f>
        <v>Tier - 2</v>
      </c>
      <c r="R1390" s="8" t="str">
        <f>_xlfn.XLOOKUP($A1390,Cleaned_Hospital_Details!$A:$A,Cleaned_Hospital_Details!F:F)</f>
        <v>R1020</v>
      </c>
      <c r="S1390" s="15">
        <f>_xlfn.XLOOKUP($A1390,Cleaned_Hospital_Details!$A:$A,Cleaned_Hospital_Details!G:G)</f>
        <v>29939</v>
      </c>
      <c r="T1390" s="8">
        <f>_xlfn.XLOOKUP($A1390,Cleaned_Hospital_Details!$A:$A,Cleaned_Hospital_Details!H:H)</f>
        <v>41</v>
      </c>
      <c r="U1390" s="8" t="str">
        <f>_xlfn.XLOOKUP($A1390,Cleaned_Hospital_Details!$A:$A,Cleaned_Hospital_Details!I:I)</f>
        <v>Adult</v>
      </c>
      <c r="V1390" t="str">
        <f t="shared" si="21"/>
        <v>David Ryland</v>
      </c>
    </row>
    <row r="1391" spans="1:22" ht="15.6" x14ac:dyDescent="0.3">
      <c r="A1391" s="10" t="s">
        <v>1427</v>
      </c>
      <c r="B1391" s="8" t="str">
        <f>VLOOKUP(A1391,Cleaned_Customer_Names!A1390:D3725,2,0)</f>
        <v>Mr.</v>
      </c>
      <c r="C1391" s="8" t="str">
        <f>VLOOKUP(A1391,Cleaned_Customer_Names!A1390:D3725,3,0)</f>
        <v>Jim</v>
      </c>
      <c r="D1391" s="8" t="str">
        <f>VLOOKUP($A1391,Cleaned_Customer_Names!$A1390:$D3725,4,0)</f>
        <v>Bethea</v>
      </c>
      <c r="E1391" s="22">
        <f>VLOOKUP($A1391,Cleaned_Medical_Exam!$A1390:$J3725,2,0)</f>
        <v>22.66</v>
      </c>
      <c r="F1391" s="24">
        <f>VLOOKUP($A1391,Cleaned_Medical_Exam!$A1390:$J3725,3,0)</f>
        <v>10.68</v>
      </c>
      <c r="G1391" s="20" t="str">
        <f>VLOOKUP($A1391,Cleaned_Medical_Exam!$A1390:$J3725,4,0)</f>
        <v>No</v>
      </c>
      <c r="H1391" s="20" t="str">
        <f>VLOOKUP($A1391,Cleaned_Medical_Exam!$A1390:$J3725,5,0)</f>
        <v>No</v>
      </c>
      <c r="I1391" s="20" t="str">
        <f>VLOOKUP($A1391,Cleaned_Medical_Exam!$A1390:$J3725,6,0)</f>
        <v>No</v>
      </c>
      <c r="J1391" s="48">
        <f>VLOOKUP($A1391,Cleaned_Medical_Exam!$A1390:$J3725,7,0)</f>
        <v>0</v>
      </c>
      <c r="K1391" s="8" t="str">
        <f>VLOOKUP($A1391,Cleaned_Medical_Exam!$A1390:$J3725,8,0)</f>
        <v>No</v>
      </c>
      <c r="L1391" s="20" t="str">
        <f>VLOOKUP($A1391,Cleaned_Medical_Exam!$A1390:$J3725,9,0)</f>
        <v>Healthy Weight</v>
      </c>
      <c r="M1391" s="20" t="str">
        <f>VLOOKUP($A1391,Cleaned_Medical_Exam!$A1390:$J3725,10,0)</f>
        <v>Diabetes</v>
      </c>
      <c r="N1391" s="48">
        <f>_xlfn.XLOOKUP(A1391,Cleaned_Hospital_Details!A:A,Cleaned_Hospital_Details!B:B)</f>
        <v>0</v>
      </c>
      <c r="O1391" s="49">
        <f>_xlfn.XLOOKUP($A1391,Cleaned_Hospital_Details!$A:$A,Cleaned_Hospital_Details!C:C)</f>
        <v>7680.92</v>
      </c>
      <c r="P1391" s="8" t="str">
        <f>_xlfn.XLOOKUP($A1391,Cleaned_Hospital_Details!$A:$A,Cleaned_Hospital_Details!D:D)</f>
        <v>Tier - 2</v>
      </c>
      <c r="Q1391" s="8" t="str">
        <f>_xlfn.XLOOKUP($A1391,Cleaned_Hospital_Details!$A:$A,Cleaned_Hospital_Details!E:E)</f>
        <v>Tier - 1</v>
      </c>
      <c r="R1391" s="8" t="str">
        <f>_xlfn.XLOOKUP($A1391,Cleaned_Hospital_Details!$A:$A,Cleaned_Hospital_Details!F:F)</f>
        <v>R1013</v>
      </c>
      <c r="S1391" s="15">
        <f>_xlfn.XLOOKUP($A1391,Cleaned_Hospital_Details!$A:$A,Cleaned_Hospital_Details!G:G)</f>
        <v>26217</v>
      </c>
      <c r="T1391" s="8">
        <f>_xlfn.XLOOKUP($A1391,Cleaned_Hospital_Details!$A:$A,Cleaned_Hospital_Details!H:H)</f>
        <v>51</v>
      </c>
      <c r="U1391" s="8" t="str">
        <f>_xlfn.XLOOKUP($A1391,Cleaned_Hospital_Details!$A:$A,Cleaned_Hospital_Details!I:I)</f>
        <v>Adult</v>
      </c>
      <c r="V1391" t="str">
        <f t="shared" si="21"/>
        <v>Jim Bethea</v>
      </c>
    </row>
    <row r="1392" spans="1:22" ht="15.6" x14ac:dyDescent="0.3">
      <c r="A1392" s="10" t="s">
        <v>1428</v>
      </c>
      <c r="B1392" s="8" t="str">
        <f>VLOOKUP(A1392,Cleaned_Customer_Names!A1391:D3726,2,0)</f>
        <v>Mr.</v>
      </c>
      <c r="C1392" s="8" t="str">
        <f>VLOOKUP(A1392,Cleaned_Customer_Names!A1391:D3726,3,0)</f>
        <v>Joseph</v>
      </c>
      <c r="D1392" s="8" t="str">
        <f>VLOOKUP($A1392,Cleaned_Customer_Names!$A1391:$D3726,4,0)</f>
        <v>Kelly</v>
      </c>
      <c r="E1392" s="22">
        <f>VLOOKUP($A1392,Cleaned_Medical_Exam!$A1391:$J3726,2,0)</f>
        <v>38.81</v>
      </c>
      <c r="F1392" s="24">
        <f>VLOOKUP($A1392,Cleaned_Medical_Exam!$A1391:$J3726,3,0)</f>
        <v>6.14</v>
      </c>
      <c r="G1392" s="20" t="str">
        <f>VLOOKUP($A1392,Cleaned_Medical_Exam!$A1391:$J3726,4,0)</f>
        <v>Yes</v>
      </c>
      <c r="H1392" s="20" t="str">
        <f>VLOOKUP($A1392,Cleaned_Medical_Exam!$A1391:$J3726,5,0)</f>
        <v>No</v>
      </c>
      <c r="I1392" s="20" t="str">
        <f>VLOOKUP($A1392,Cleaned_Medical_Exam!$A1391:$J3726,6,0)</f>
        <v>No</v>
      </c>
      <c r="J1392" s="48">
        <f>VLOOKUP($A1392,Cleaned_Medical_Exam!$A1391:$J3726,7,0)</f>
        <v>1</v>
      </c>
      <c r="K1392" s="8" t="str">
        <f>VLOOKUP($A1392,Cleaned_Medical_Exam!$A1391:$J3726,8,0)</f>
        <v>No</v>
      </c>
      <c r="L1392" s="20" t="str">
        <f>VLOOKUP($A1392,Cleaned_Medical_Exam!$A1391:$J3726,9,0)</f>
        <v>Obesity</v>
      </c>
      <c r="M1392" s="20" t="str">
        <f>VLOOKUP($A1392,Cleaned_Medical_Exam!$A1391:$J3726,10,0)</f>
        <v>Prediabetes</v>
      </c>
      <c r="N1392" s="48">
        <f>_xlfn.XLOOKUP(A1392,Cleaned_Hospital_Details!A:A,Cleaned_Hospital_Details!B:B)</f>
        <v>0</v>
      </c>
      <c r="O1392" s="49">
        <f>_xlfn.XLOOKUP($A1392,Cleaned_Hospital_Details!$A:$A,Cleaned_Hospital_Details!C:C)</f>
        <v>7676.4</v>
      </c>
      <c r="P1392" s="8" t="str">
        <f>_xlfn.XLOOKUP($A1392,Cleaned_Hospital_Details!$A:$A,Cleaned_Hospital_Details!D:D)</f>
        <v>Tier - 2</v>
      </c>
      <c r="Q1392" s="8" t="str">
        <f>_xlfn.XLOOKUP($A1392,Cleaned_Hospital_Details!$A:$A,Cleaned_Hospital_Details!E:E)</f>
        <v>Tier - 1</v>
      </c>
      <c r="R1392" s="8" t="str">
        <f>_xlfn.XLOOKUP($A1392,Cleaned_Hospital_Details!$A:$A,Cleaned_Hospital_Details!F:F)</f>
        <v>R1012</v>
      </c>
      <c r="S1392" s="15">
        <f>_xlfn.XLOOKUP($A1392,Cleaned_Hospital_Details!$A:$A,Cleaned_Hospital_Details!G:G)</f>
        <v>34955</v>
      </c>
      <c r="T1392" s="8">
        <f>_xlfn.XLOOKUP($A1392,Cleaned_Hospital_Details!$A:$A,Cleaned_Hospital_Details!H:H)</f>
        <v>27</v>
      </c>
      <c r="U1392" s="8" t="str">
        <f>_xlfn.XLOOKUP($A1392,Cleaned_Hospital_Details!$A:$A,Cleaned_Hospital_Details!I:I)</f>
        <v>Adult</v>
      </c>
      <c r="V1392" t="str">
        <f t="shared" si="21"/>
        <v>Joseph Kelly</v>
      </c>
    </row>
    <row r="1393" spans="1:22" ht="15.6" x14ac:dyDescent="0.3">
      <c r="A1393" s="10" t="s">
        <v>1429</v>
      </c>
      <c r="B1393" s="8" t="str">
        <f>VLOOKUP(A1393,Cleaned_Customer_Names!A1392:D3727,2,0)</f>
        <v>Mr.</v>
      </c>
      <c r="C1393" s="8" t="str">
        <f>VLOOKUP(A1393,Cleaned_Customer_Names!A1392:D3727,3,0)</f>
        <v>Michael</v>
      </c>
      <c r="D1393" s="8" t="str">
        <f>VLOOKUP($A1393,Cleaned_Customer_Names!$A1392:$D3727,4,0)</f>
        <v>Blois</v>
      </c>
      <c r="E1393" s="22">
        <f>VLOOKUP($A1393,Cleaned_Medical_Exam!$A1392:$J3727,2,0)</f>
        <v>38.51</v>
      </c>
      <c r="F1393" s="24">
        <f>VLOOKUP($A1393,Cleaned_Medical_Exam!$A1392:$J3727,3,0)</f>
        <v>5.45</v>
      </c>
      <c r="G1393" s="20" t="str">
        <f>VLOOKUP($A1393,Cleaned_Medical_Exam!$A1392:$J3727,4,0)</f>
        <v>Yes</v>
      </c>
      <c r="H1393" s="20" t="str">
        <f>VLOOKUP($A1393,Cleaned_Medical_Exam!$A1392:$J3727,5,0)</f>
        <v>No</v>
      </c>
      <c r="I1393" s="20" t="str">
        <f>VLOOKUP($A1393,Cleaned_Medical_Exam!$A1392:$J3727,6,0)</f>
        <v>No</v>
      </c>
      <c r="J1393" s="48">
        <f>VLOOKUP($A1393,Cleaned_Medical_Exam!$A1392:$J3727,7,0)</f>
        <v>0</v>
      </c>
      <c r="K1393" s="8" t="str">
        <f>VLOOKUP($A1393,Cleaned_Medical_Exam!$A1392:$J3727,8,0)</f>
        <v>No</v>
      </c>
      <c r="L1393" s="20" t="str">
        <f>VLOOKUP($A1393,Cleaned_Medical_Exam!$A1392:$J3727,9,0)</f>
        <v>Obesity</v>
      </c>
      <c r="M1393" s="20" t="str">
        <f>VLOOKUP($A1393,Cleaned_Medical_Exam!$A1392:$J3727,10,0)</f>
        <v>Normal</v>
      </c>
      <c r="N1393" s="48">
        <f>_xlfn.XLOOKUP(A1393,Cleaned_Hospital_Details!A:A,Cleaned_Hospital_Details!B:B)</f>
        <v>0</v>
      </c>
      <c r="O1393" s="49">
        <f>_xlfn.XLOOKUP($A1393,Cleaned_Hospital_Details!$A:$A,Cleaned_Hospital_Details!C:C)</f>
        <v>7670.75</v>
      </c>
      <c r="P1393" s="8" t="str">
        <f>_xlfn.XLOOKUP($A1393,Cleaned_Hospital_Details!$A:$A,Cleaned_Hospital_Details!D:D)</f>
        <v>Tier - 2</v>
      </c>
      <c r="Q1393" s="8" t="str">
        <f>_xlfn.XLOOKUP($A1393,Cleaned_Hospital_Details!$A:$A,Cleaned_Hospital_Details!E:E)</f>
        <v>Tier - 2</v>
      </c>
      <c r="R1393" s="8" t="str">
        <f>_xlfn.XLOOKUP($A1393,Cleaned_Hospital_Details!$A:$A,Cleaned_Hospital_Details!F:F)</f>
        <v>R1022</v>
      </c>
      <c r="S1393" s="15">
        <f>_xlfn.XLOOKUP($A1393,Cleaned_Hospital_Details!$A:$A,Cleaned_Hospital_Details!G:G)</f>
        <v>35393</v>
      </c>
      <c r="T1393" s="8">
        <f>_xlfn.XLOOKUP($A1393,Cleaned_Hospital_Details!$A:$A,Cleaned_Hospital_Details!H:H)</f>
        <v>26</v>
      </c>
      <c r="U1393" s="8" t="str">
        <f>_xlfn.XLOOKUP($A1393,Cleaned_Hospital_Details!$A:$A,Cleaned_Hospital_Details!I:I)</f>
        <v>Adult</v>
      </c>
      <c r="V1393" t="str">
        <f t="shared" si="21"/>
        <v>Michael Blois</v>
      </c>
    </row>
    <row r="1394" spans="1:22" ht="15.6" x14ac:dyDescent="0.3">
      <c r="A1394" s="10" t="s">
        <v>1430</v>
      </c>
      <c r="B1394" s="8" t="str">
        <f>VLOOKUP(A1394,Cleaned_Customer_Names!A1393:D3728,2,0)</f>
        <v>Ms.</v>
      </c>
      <c r="C1394" s="8" t="str">
        <f>VLOOKUP(A1394,Cleaned_Customer_Names!A1393:D3728,3,0)</f>
        <v>Gina</v>
      </c>
      <c r="D1394" s="8" t="str">
        <f>VLOOKUP($A1394,Cleaned_Customer_Names!$A1393:$D3728,4,0)</f>
        <v>Dayton</v>
      </c>
      <c r="E1394" s="22">
        <f>VLOOKUP($A1394,Cleaned_Medical_Exam!$A1393:$J3728,2,0)</f>
        <v>22.98</v>
      </c>
      <c r="F1394" s="24">
        <f>VLOOKUP($A1394,Cleaned_Medical_Exam!$A1393:$J3728,3,0)</f>
        <v>6.14</v>
      </c>
      <c r="G1394" s="20" t="str">
        <f>VLOOKUP($A1394,Cleaned_Medical_Exam!$A1393:$J3728,4,0)</f>
        <v>Yes</v>
      </c>
      <c r="H1394" s="20" t="str">
        <f>VLOOKUP($A1394,Cleaned_Medical_Exam!$A1393:$J3728,5,0)</f>
        <v>No</v>
      </c>
      <c r="I1394" s="20" t="str">
        <f>VLOOKUP($A1394,Cleaned_Medical_Exam!$A1393:$J3728,6,0)</f>
        <v>No</v>
      </c>
      <c r="J1394" s="48">
        <f>VLOOKUP($A1394,Cleaned_Medical_Exam!$A1393:$J3728,7,0)</f>
        <v>0</v>
      </c>
      <c r="K1394" s="8" t="str">
        <f>VLOOKUP($A1394,Cleaned_Medical_Exam!$A1393:$J3728,8,0)</f>
        <v>No</v>
      </c>
      <c r="L1394" s="20" t="str">
        <f>VLOOKUP($A1394,Cleaned_Medical_Exam!$A1393:$J3728,9,0)</f>
        <v>Healthy Weight</v>
      </c>
      <c r="M1394" s="20" t="str">
        <f>VLOOKUP($A1394,Cleaned_Medical_Exam!$A1393:$J3728,10,0)</f>
        <v>Prediabetes</v>
      </c>
      <c r="N1394" s="48">
        <f>_xlfn.XLOOKUP(A1394,Cleaned_Hospital_Details!A:A,Cleaned_Hospital_Details!B:B)</f>
        <v>2</v>
      </c>
      <c r="O1394" s="49">
        <f>_xlfn.XLOOKUP($A1394,Cleaned_Hospital_Details!$A:$A,Cleaned_Hospital_Details!C:C)</f>
        <v>7662.47</v>
      </c>
      <c r="P1394" s="8" t="str">
        <f>_xlfn.XLOOKUP($A1394,Cleaned_Hospital_Details!$A:$A,Cleaned_Hospital_Details!D:D)</f>
        <v>Tier - 2</v>
      </c>
      <c r="Q1394" s="8" t="str">
        <f>_xlfn.XLOOKUP($A1394,Cleaned_Hospital_Details!$A:$A,Cleaned_Hospital_Details!E:E)</f>
        <v>Tier - 1</v>
      </c>
      <c r="R1394" s="8" t="str">
        <f>_xlfn.XLOOKUP($A1394,Cleaned_Hospital_Details!$A:$A,Cleaned_Hospital_Details!F:F)</f>
        <v>R1011</v>
      </c>
      <c r="S1394" s="15">
        <f>_xlfn.XLOOKUP($A1394,Cleaned_Hospital_Details!$A:$A,Cleaned_Hospital_Details!G:G)</f>
        <v>28042</v>
      </c>
      <c r="T1394" s="8">
        <f>_xlfn.XLOOKUP($A1394,Cleaned_Hospital_Details!$A:$A,Cleaned_Hospital_Details!H:H)</f>
        <v>46</v>
      </c>
      <c r="U1394" s="8" t="str">
        <f>_xlfn.XLOOKUP($A1394,Cleaned_Hospital_Details!$A:$A,Cleaned_Hospital_Details!I:I)</f>
        <v>Adult</v>
      </c>
      <c r="V1394" t="str">
        <f t="shared" si="21"/>
        <v>Gina Dayton</v>
      </c>
    </row>
    <row r="1395" spans="1:22" ht="15.6" x14ac:dyDescent="0.3">
      <c r="A1395" s="10" t="s">
        <v>1431</v>
      </c>
      <c r="B1395" s="8" t="str">
        <f>VLOOKUP(A1395,Cleaned_Customer_Names!A1394:D3729,2,0)</f>
        <v>Ms.</v>
      </c>
      <c r="C1395" s="8" t="str">
        <f>VLOOKUP(A1395,Cleaned_Customer_Names!A1394:D3729,3,0)</f>
        <v>Shantel</v>
      </c>
      <c r="D1395" s="8" t="str">
        <f>VLOOKUP($A1395,Cleaned_Customer_Names!$A1394:$D3729,4,0)</f>
        <v>Cloud</v>
      </c>
      <c r="E1395" s="22">
        <f>VLOOKUP($A1395,Cleaned_Medical_Exam!$A1394:$J3729,2,0)</f>
        <v>15.65</v>
      </c>
      <c r="F1395" s="24">
        <f>VLOOKUP($A1395,Cleaned_Medical_Exam!$A1394:$J3729,3,0)</f>
        <v>7.85</v>
      </c>
      <c r="G1395" s="20" t="str">
        <f>VLOOKUP($A1395,Cleaned_Medical_Exam!$A1394:$J3729,4,0)</f>
        <v>No</v>
      </c>
      <c r="H1395" s="20" t="str">
        <f>VLOOKUP($A1395,Cleaned_Medical_Exam!$A1394:$J3729,5,0)</f>
        <v>No</v>
      </c>
      <c r="I1395" s="20" t="str">
        <f>VLOOKUP($A1395,Cleaned_Medical_Exam!$A1394:$J3729,6,0)</f>
        <v>No</v>
      </c>
      <c r="J1395" s="48">
        <f>VLOOKUP($A1395,Cleaned_Medical_Exam!$A1394:$J3729,7,0)</f>
        <v>0</v>
      </c>
      <c r="K1395" s="8" t="str">
        <f>VLOOKUP($A1395,Cleaned_Medical_Exam!$A1394:$J3729,8,0)</f>
        <v>No</v>
      </c>
      <c r="L1395" s="20" t="str">
        <f>VLOOKUP($A1395,Cleaned_Medical_Exam!$A1394:$J3729,9,0)</f>
        <v>Underweight</v>
      </c>
      <c r="M1395" s="20" t="str">
        <f>VLOOKUP($A1395,Cleaned_Medical_Exam!$A1394:$J3729,10,0)</f>
        <v>Diabetes</v>
      </c>
      <c r="N1395" s="48">
        <f>_xlfn.XLOOKUP(A1395,Cleaned_Hospital_Details!A:A,Cleaned_Hospital_Details!B:B)</f>
        <v>0</v>
      </c>
      <c r="O1395" s="49">
        <f>_xlfn.XLOOKUP($A1395,Cleaned_Hospital_Details!$A:$A,Cleaned_Hospital_Details!C:C)</f>
        <v>7657.69</v>
      </c>
      <c r="P1395" s="8" t="str">
        <f>_xlfn.XLOOKUP($A1395,Cleaned_Hospital_Details!$A:$A,Cleaned_Hospital_Details!D:D)</f>
        <v>Tier - 3</v>
      </c>
      <c r="Q1395" s="8" t="str">
        <f>_xlfn.XLOOKUP($A1395,Cleaned_Hospital_Details!$A:$A,Cleaned_Hospital_Details!E:E)</f>
        <v>Tier - 3</v>
      </c>
      <c r="R1395" s="8" t="str">
        <f>_xlfn.XLOOKUP($A1395,Cleaned_Hospital_Details!$A:$A,Cleaned_Hospital_Details!F:F)</f>
        <v>R1012</v>
      </c>
      <c r="S1395" s="15">
        <f>_xlfn.XLOOKUP($A1395,Cleaned_Hospital_Details!$A:$A,Cleaned_Hospital_Details!G:G)</f>
        <v>24103</v>
      </c>
      <c r="T1395" s="8">
        <f>_xlfn.XLOOKUP($A1395,Cleaned_Hospital_Details!$A:$A,Cleaned_Hospital_Details!H:H)</f>
        <v>57</v>
      </c>
      <c r="U1395" s="8" t="str">
        <f>_xlfn.XLOOKUP($A1395,Cleaned_Hospital_Details!$A:$A,Cleaned_Hospital_Details!I:I)</f>
        <v>Old</v>
      </c>
      <c r="V1395" t="str">
        <f t="shared" si="21"/>
        <v>Shantel Cloud</v>
      </c>
    </row>
    <row r="1396" spans="1:22" ht="15.6" x14ac:dyDescent="0.3">
      <c r="A1396" s="10" t="s">
        <v>1432</v>
      </c>
      <c r="B1396" s="8" t="str">
        <f>VLOOKUP(A1396,Cleaned_Customer_Names!A1395:D3730,2,0)</f>
        <v>Mr.</v>
      </c>
      <c r="C1396" s="8" t="str">
        <f>VLOOKUP(A1396,Cleaned_Customer_Names!A1395:D3730,3,0)</f>
        <v>Brian</v>
      </c>
      <c r="D1396" s="8" t="str">
        <f>VLOOKUP($A1396,Cleaned_Customer_Names!$A1395:$D3730,4,0)</f>
        <v>Betournay</v>
      </c>
      <c r="E1396" s="22">
        <f>VLOOKUP($A1396,Cleaned_Medical_Exam!$A1395:$J3730,2,0)</f>
        <v>39.97</v>
      </c>
      <c r="F1396" s="24">
        <f>VLOOKUP($A1396,Cleaned_Medical_Exam!$A1395:$J3730,3,0)</f>
        <v>4.09</v>
      </c>
      <c r="G1396" s="20" t="str">
        <f>VLOOKUP($A1396,Cleaned_Medical_Exam!$A1395:$J3730,4,0)</f>
        <v>No</v>
      </c>
      <c r="H1396" s="20" t="str">
        <f>VLOOKUP($A1396,Cleaned_Medical_Exam!$A1395:$J3730,5,0)</f>
        <v>No</v>
      </c>
      <c r="I1396" s="20" t="str">
        <f>VLOOKUP($A1396,Cleaned_Medical_Exam!$A1395:$J3730,6,0)</f>
        <v>No</v>
      </c>
      <c r="J1396" s="48">
        <f>VLOOKUP($A1396,Cleaned_Medical_Exam!$A1395:$J3730,7,0)</f>
        <v>1</v>
      </c>
      <c r="K1396" s="8" t="str">
        <f>VLOOKUP($A1396,Cleaned_Medical_Exam!$A1395:$J3730,8,0)</f>
        <v>No</v>
      </c>
      <c r="L1396" s="20" t="str">
        <f>VLOOKUP($A1396,Cleaned_Medical_Exam!$A1395:$J3730,9,0)</f>
        <v>Obesity</v>
      </c>
      <c r="M1396" s="20" t="str">
        <f>VLOOKUP($A1396,Cleaned_Medical_Exam!$A1395:$J3730,10,0)</f>
        <v>Normal</v>
      </c>
      <c r="N1396" s="48">
        <f>_xlfn.XLOOKUP(A1396,Cleaned_Hospital_Details!A:A,Cleaned_Hospital_Details!B:B)</f>
        <v>0</v>
      </c>
      <c r="O1396" s="49">
        <f>_xlfn.XLOOKUP($A1396,Cleaned_Hospital_Details!$A:$A,Cleaned_Hospital_Details!C:C)</f>
        <v>7652.26</v>
      </c>
      <c r="P1396" s="8" t="str">
        <f>_xlfn.XLOOKUP($A1396,Cleaned_Hospital_Details!$A:$A,Cleaned_Hospital_Details!D:D)</f>
        <v>Tier - 2</v>
      </c>
      <c r="Q1396" s="8" t="str">
        <f>_xlfn.XLOOKUP($A1396,Cleaned_Hospital_Details!$A:$A,Cleaned_Hospital_Details!E:E)</f>
        <v>Tier - 3</v>
      </c>
      <c r="R1396" s="8" t="str">
        <f>_xlfn.XLOOKUP($A1396,Cleaned_Hospital_Details!$A:$A,Cleaned_Hospital_Details!F:F)</f>
        <v>R1023</v>
      </c>
      <c r="S1396" s="15">
        <f>_xlfn.XLOOKUP($A1396,Cleaned_Hospital_Details!$A:$A,Cleaned_Hospital_Details!G:G)</f>
        <v>36068</v>
      </c>
      <c r="T1396" s="8">
        <f>_xlfn.XLOOKUP($A1396,Cleaned_Hospital_Details!$A:$A,Cleaned_Hospital_Details!H:H)</f>
        <v>24</v>
      </c>
      <c r="U1396" s="8" t="str">
        <f>_xlfn.XLOOKUP($A1396,Cleaned_Hospital_Details!$A:$A,Cleaned_Hospital_Details!I:I)</f>
        <v>Adult</v>
      </c>
      <c r="V1396" t="str">
        <f t="shared" si="21"/>
        <v>Brian Betournay</v>
      </c>
    </row>
    <row r="1397" spans="1:22" ht="15.6" x14ac:dyDescent="0.3">
      <c r="A1397" s="10" t="s">
        <v>1433</v>
      </c>
      <c r="B1397" s="8" t="str">
        <f>VLOOKUP(A1397,Cleaned_Customer_Names!A1396:D3731,2,0)</f>
        <v>Mr.</v>
      </c>
      <c r="C1397" s="8" t="str">
        <f>VLOOKUP(A1397,Cleaned_Customer_Names!A1396:D3731,3,0)</f>
        <v>Brian</v>
      </c>
      <c r="D1397" s="8" t="str">
        <f>VLOOKUP($A1397,Cleaned_Customer_Names!$A1396:$D3731,4,0)</f>
        <v>Temple</v>
      </c>
      <c r="E1397" s="22">
        <f>VLOOKUP($A1397,Cleaned_Medical_Exam!$A1396:$J3731,2,0)</f>
        <v>37.22</v>
      </c>
      <c r="F1397" s="24">
        <f>VLOOKUP($A1397,Cleaned_Medical_Exam!$A1396:$J3731,3,0)</f>
        <v>4.62</v>
      </c>
      <c r="G1397" s="20" t="str">
        <f>VLOOKUP($A1397,Cleaned_Medical_Exam!$A1396:$J3731,4,0)</f>
        <v>No</v>
      </c>
      <c r="H1397" s="20" t="str">
        <f>VLOOKUP($A1397,Cleaned_Medical_Exam!$A1396:$J3731,5,0)</f>
        <v>No</v>
      </c>
      <c r="I1397" s="20" t="str">
        <f>VLOOKUP($A1397,Cleaned_Medical_Exam!$A1396:$J3731,6,0)</f>
        <v>Yes</v>
      </c>
      <c r="J1397" s="48">
        <f>VLOOKUP($A1397,Cleaned_Medical_Exam!$A1396:$J3731,7,0)</f>
        <v>1</v>
      </c>
      <c r="K1397" s="8" t="str">
        <f>VLOOKUP($A1397,Cleaned_Medical_Exam!$A1396:$J3731,8,0)</f>
        <v>No</v>
      </c>
      <c r="L1397" s="20" t="str">
        <f>VLOOKUP($A1397,Cleaned_Medical_Exam!$A1396:$J3731,9,0)</f>
        <v>Obesity</v>
      </c>
      <c r="M1397" s="20" t="str">
        <f>VLOOKUP($A1397,Cleaned_Medical_Exam!$A1396:$J3731,10,0)</f>
        <v>Normal</v>
      </c>
      <c r="N1397" s="48">
        <f>_xlfn.XLOOKUP(A1397,Cleaned_Hospital_Details!A:A,Cleaned_Hospital_Details!B:B)</f>
        <v>0</v>
      </c>
      <c r="O1397" s="49">
        <f>_xlfn.XLOOKUP($A1397,Cleaned_Hospital_Details!$A:$A,Cleaned_Hospital_Details!C:C)</f>
        <v>7650.8</v>
      </c>
      <c r="P1397" s="8" t="str">
        <f>_xlfn.XLOOKUP($A1397,Cleaned_Hospital_Details!$A:$A,Cleaned_Hospital_Details!D:D)</f>
        <v>Tier - 2</v>
      </c>
      <c r="Q1397" s="8" t="str">
        <f>_xlfn.XLOOKUP($A1397,Cleaned_Hospital_Details!$A:$A,Cleaned_Hospital_Details!E:E)</f>
        <v>Tier - 2</v>
      </c>
      <c r="R1397" s="8" t="str">
        <f>_xlfn.XLOOKUP($A1397,Cleaned_Hospital_Details!$A:$A,Cleaned_Hospital_Details!F:F)</f>
        <v>R1012</v>
      </c>
      <c r="S1397" s="15">
        <f>_xlfn.XLOOKUP($A1397,Cleaned_Hospital_Details!$A:$A,Cleaned_Hospital_Details!G:G)</f>
        <v>34191</v>
      </c>
      <c r="T1397" s="8">
        <f>_xlfn.XLOOKUP($A1397,Cleaned_Hospital_Details!$A:$A,Cleaned_Hospital_Details!H:H)</f>
        <v>29</v>
      </c>
      <c r="U1397" s="8" t="str">
        <f>_xlfn.XLOOKUP($A1397,Cleaned_Hospital_Details!$A:$A,Cleaned_Hospital_Details!I:I)</f>
        <v>Adult</v>
      </c>
      <c r="V1397" t="str">
        <f t="shared" si="21"/>
        <v>Brian Temple</v>
      </c>
    </row>
    <row r="1398" spans="1:22" ht="15.6" x14ac:dyDescent="0.3">
      <c r="A1398" s="10" t="s">
        <v>1434</v>
      </c>
      <c r="B1398" s="8" t="str">
        <f>VLOOKUP(A1398,Cleaned_Customer_Names!A1397:D3732,2,0)</f>
        <v>Ms.</v>
      </c>
      <c r="C1398" s="8" t="str">
        <f>VLOOKUP(A1398,Cleaned_Customer_Names!A1397:D3732,3,0)</f>
        <v>Jessica</v>
      </c>
      <c r="D1398" s="8" t="str">
        <f>VLOOKUP($A1398,Cleaned_Customer_Names!$A1397:$D3732,4,0)</f>
        <v>Rollie</v>
      </c>
      <c r="E1398" s="22">
        <f>VLOOKUP($A1398,Cleaned_Medical_Exam!$A1397:$J3732,2,0)</f>
        <v>41.325000000000003</v>
      </c>
      <c r="F1398" s="24">
        <f>VLOOKUP($A1398,Cleaned_Medical_Exam!$A1397:$J3732,3,0)</f>
        <v>5.77</v>
      </c>
      <c r="G1398" s="20" t="str">
        <f>VLOOKUP($A1398,Cleaned_Medical_Exam!$A1397:$J3732,4,0)</f>
        <v>No</v>
      </c>
      <c r="H1398" s="20" t="str">
        <f>VLOOKUP($A1398,Cleaned_Medical_Exam!$A1397:$J3732,5,0)</f>
        <v>No</v>
      </c>
      <c r="I1398" s="20" t="str">
        <f>VLOOKUP($A1398,Cleaned_Medical_Exam!$A1397:$J3732,6,0)</f>
        <v>No</v>
      </c>
      <c r="J1398" s="48">
        <f>VLOOKUP($A1398,Cleaned_Medical_Exam!$A1397:$J3732,7,0)</f>
        <v>0</v>
      </c>
      <c r="K1398" s="8" t="str">
        <f>VLOOKUP($A1398,Cleaned_Medical_Exam!$A1397:$J3732,8,0)</f>
        <v>No</v>
      </c>
      <c r="L1398" s="20" t="str">
        <f>VLOOKUP($A1398,Cleaned_Medical_Exam!$A1397:$J3732,9,0)</f>
        <v>Obesity</v>
      </c>
      <c r="M1398" s="20" t="str">
        <f>VLOOKUP($A1398,Cleaned_Medical_Exam!$A1397:$J3732,10,0)</f>
        <v>Prediabetes</v>
      </c>
      <c r="N1398" s="48">
        <f>_xlfn.XLOOKUP(A1398,Cleaned_Hospital_Details!A:A,Cleaned_Hospital_Details!B:B)</f>
        <v>1</v>
      </c>
      <c r="O1398" s="49">
        <f>_xlfn.XLOOKUP($A1398,Cleaned_Hospital_Details!$A:$A,Cleaned_Hospital_Details!C:C)</f>
        <v>7650.77</v>
      </c>
      <c r="P1398" s="8" t="str">
        <f>_xlfn.XLOOKUP($A1398,Cleaned_Hospital_Details!$A:$A,Cleaned_Hospital_Details!D:D)</f>
        <v>Tier - 2</v>
      </c>
      <c r="Q1398" s="8" t="str">
        <f>_xlfn.XLOOKUP($A1398,Cleaned_Hospital_Details!$A:$A,Cleaned_Hospital_Details!E:E)</f>
        <v>Tier - 2</v>
      </c>
      <c r="R1398" s="8" t="str">
        <f>_xlfn.XLOOKUP($A1398,Cleaned_Hospital_Details!$A:$A,Cleaned_Hospital_Details!F:F)</f>
        <v>R1024</v>
      </c>
      <c r="S1398" s="15">
        <f>_xlfn.XLOOKUP($A1398,Cleaned_Hospital_Details!$A:$A,Cleaned_Hospital_Details!G:G)</f>
        <v>29510</v>
      </c>
      <c r="T1398" s="8">
        <f>_xlfn.XLOOKUP($A1398,Cleaned_Hospital_Details!$A:$A,Cleaned_Hospital_Details!H:H)</f>
        <v>42</v>
      </c>
      <c r="U1398" s="8" t="str">
        <f>_xlfn.XLOOKUP($A1398,Cleaned_Hospital_Details!$A:$A,Cleaned_Hospital_Details!I:I)</f>
        <v>Adult</v>
      </c>
      <c r="V1398" t="str">
        <f t="shared" si="21"/>
        <v>Jessica Rollie</v>
      </c>
    </row>
    <row r="1399" spans="1:22" ht="15.6" x14ac:dyDescent="0.3">
      <c r="A1399" s="10" t="s">
        <v>1435</v>
      </c>
      <c r="B1399" s="8" t="str">
        <f>VLOOKUP(A1399,Cleaned_Customer_Names!A1398:D3733,2,0)</f>
        <v>Mrs.</v>
      </c>
      <c r="C1399" s="8" t="str">
        <f>VLOOKUP(A1399,Cleaned_Customer_Names!A1398:D3733,3,0)</f>
        <v>Robyn</v>
      </c>
      <c r="D1399" s="8" t="str">
        <f>VLOOKUP($A1399,Cleaned_Customer_Names!$A1398:$D3733,4,0)</f>
        <v>Roybal</v>
      </c>
      <c r="E1399" s="22">
        <f>VLOOKUP($A1399,Cleaned_Medical_Exam!$A1398:$J3733,2,0)</f>
        <v>40.31</v>
      </c>
      <c r="F1399" s="24">
        <f>VLOOKUP($A1399,Cleaned_Medical_Exam!$A1398:$J3733,3,0)</f>
        <v>5.84</v>
      </c>
      <c r="G1399" s="20" t="str">
        <f>VLOOKUP($A1399,Cleaned_Medical_Exam!$A1398:$J3733,4,0)</f>
        <v>No</v>
      </c>
      <c r="H1399" s="20" t="str">
        <f>VLOOKUP($A1399,Cleaned_Medical_Exam!$A1398:$J3733,5,0)</f>
        <v>No</v>
      </c>
      <c r="I1399" s="20" t="str">
        <f>VLOOKUP($A1399,Cleaned_Medical_Exam!$A1398:$J3733,6,0)</f>
        <v>No</v>
      </c>
      <c r="J1399" s="48">
        <f>VLOOKUP($A1399,Cleaned_Medical_Exam!$A1398:$J3733,7,0)</f>
        <v>0</v>
      </c>
      <c r="K1399" s="8" t="str">
        <f>VLOOKUP($A1399,Cleaned_Medical_Exam!$A1398:$J3733,8,0)</f>
        <v>No</v>
      </c>
      <c r="L1399" s="20" t="str">
        <f>VLOOKUP($A1399,Cleaned_Medical_Exam!$A1398:$J3733,9,0)</f>
        <v>Obesity</v>
      </c>
      <c r="M1399" s="20" t="str">
        <f>VLOOKUP($A1399,Cleaned_Medical_Exam!$A1398:$J3733,10,0)</f>
        <v>Prediabetes</v>
      </c>
      <c r="N1399" s="48">
        <f>_xlfn.XLOOKUP(A1399,Cleaned_Hospital_Details!A:A,Cleaned_Hospital_Details!B:B)</f>
        <v>0</v>
      </c>
      <c r="O1399" s="49">
        <f>_xlfn.XLOOKUP($A1399,Cleaned_Hospital_Details!$A:$A,Cleaned_Hospital_Details!C:C)</f>
        <v>7642.05</v>
      </c>
      <c r="P1399" s="8" t="str">
        <f>_xlfn.XLOOKUP($A1399,Cleaned_Hospital_Details!$A:$A,Cleaned_Hospital_Details!D:D)</f>
        <v>Tier - 2</v>
      </c>
      <c r="Q1399" s="8" t="str">
        <f>_xlfn.XLOOKUP($A1399,Cleaned_Hospital_Details!$A:$A,Cleaned_Hospital_Details!E:E)</f>
        <v>Tier - 2</v>
      </c>
      <c r="R1399" s="8" t="str">
        <f>_xlfn.XLOOKUP($A1399,Cleaned_Hospital_Details!$A:$A,Cleaned_Hospital_Details!F:F)</f>
        <v>R1026</v>
      </c>
      <c r="S1399" s="15">
        <f>_xlfn.XLOOKUP($A1399,Cleaned_Hospital_Details!$A:$A,Cleaned_Hospital_Details!G:G)</f>
        <v>36326</v>
      </c>
      <c r="T1399" s="8">
        <f>_xlfn.XLOOKUP($A1399,Cleaned_Hospital_Details!$A:$A,Cleaned_Hospital_Details!H:H)</f>
        <v>23</v>
      </c>
      <c r="U1399" s="8" t="str">
        <f>_xlfn.XLOOKUP($A1399,Cleaned_Hospital_Details!$A:$A,Cleaned_Hospital_Details!I:I)</f>
        <v>Adult</v>
      </c>
      <c r="V1399" t="str">
        <f t="shared" si="21"/>
        <v>Robyn Roybal</v>
      </c>
    </row>
    <row r="1400" spans="1:22" ht="15.6" x14ac:dyDescent="0.3">
      <c r="A1400" s="10" t="s">
        <v>1436</v>
      </c>
      <c r="B1400" s="8" t="str">
        <f>VLOOKUP(A1400,Cleaned_Customer_Names!A1399:D3734,2,0)</f>
        <v>Ms.</v>
      </c>
      <c r="C1400" s="8" t="str">
        <f>VLOOKUP(A1400,Cleaned_Customer_Names!A1399:D3734,3,0)</f>
        <v>Ashley</v>
      </c>
      <c r="D1400" s="8" t="str">
        <f>VLOOKUP($A1400,Cleaned_Customer_Names!$A1399:$D3734,4,0)</f>
        <v>Turgeon</v>
      </c>
      <c r="E1400" s="22">
        <f>VLOOKUP($A1400,Cleaned_Medical_Exam!$A1399:$J3734,2,0)</f>
        <v>29.48</v>
      </c>
      <c r="F1400" s="24">
        <f>VLOOKUP($A1400,Cleaned_Medical_Exam!$A1399:$J3734,3,0)</f>
        <v>4.91</v>
      </c>
      <c r="G1400" s="20" t="str">
        <f>VLOOKUP($A1400,Cleaned_Medical_Exam!$A1399:$J3734,4,0)</f>
        <v>No</v>
      </c>
      <c r="H1400" s="20" t="str">
        <f>VLOOKUP($A1400,Cleaned_Medical_Exam!$A1399:$J3734,5,0)</f>
        <v>No</v>
      </c>
      <c r="I1400" s="20" t="str">
        <f>VLOOKUP($A1400,Cleaned_Medical_Exam!$A1399:$J3734,6,0)</f>
        <v>No</v>
      </c>
      <c r="J1400" s="48">
        <f>VLOOKUP($A1400,Cleaned_Medical_Exam!$A1399:$J3734,7,0)</f>
        <v>0</v>
      </c>
      <c r="K1400" s="8" t="str">
        <f>VLOOKUP($A1400,Cleaned_Medical_Exam!$A1399:$J3734,8,0)</f>
        <v>No</v>
      </c>
      <c r="L1400" s="20" t="str">
        <f>VLOOKUP($A1400,Cleaned_Medical_Exam!$A1399:$J3734,9,0)</f>
        <v>Overweight</v>
      </c>
      <c r="M1400" s="20" t="str">
        <f>VLOOKUP($A1400,Cleaned_Medical_Exam!$A1399:$J3734,10,0)</f>
        <v>Normal</v>
      </c>
      <c r="N1400" s="48">
        <f>_xlfn.XLOOKUP(A1400,Cleaned_Hospital_Details!A:A,Cleaned_Hospital_Details!B:B)</f>
        <v>2</v>
      </c>
      <c r="O1400" s="49">
        <f>_xlfn.XLOOKUP($A1400,Cleaned_Hospital_Details!$A:$A,Cleaned_Hospital_Details!C:C)</f>
        <v>7640.31</v>
      </c>
      <c r="P1400" s="8" t="str">
        <f>_xlfn.XLOOKUP($A1400,Cleaned_Hospital_Details!$A:$A,Cleaned_Hospital_Details!D:D)</f>
        <v>Tier - 2</v>
      </c>
      <c r="Q1400" s="8" t="str">
        <f>_xlfn.XLOOKUP($A1400,Cleaned_Hospital_Details!$A:$A,Cleaned_Hospital_Details!E:E)</f>
        <v>Tier - 1</v>
      </c>
      <c r="R1400" s="8" t="str">
        <f>_xlfn.XLOOKUP($A1400,Cleaned_Hospital_Details!$A:$A,Cleaned_Hospital_Details!F:F)</f>
        <v>R1013</v>
      </c>
      <c r="S1400" s="15">
        <f>_xlfn.XLOOKUP($A1400,Cleaned_Hospital_Details!$A:$A,Cleaned_Hospital_Details!G:G)</f>
        <v>29426</v>
      </c>
      <c r="T1400" s="8">
        <f>_xlfn.XLOOKUP($A1400,Cleaned_Hospital_Details!$A:$A,Cleaned_Hospital_Details!H:H)</f>
        <v>42</v>
      </c>
      <c r="U1400" s="8" t="str">
        <f>_xlfn.XLOOKUP($A1400,Cleaned_Hospital_Details!$A:$A,Cleaned_Hospital_Details!I:I)</f>
        <v>Adult</v>
      </c>
      <c r="V1400" t="str">
        <f t="shared" si="21"/>
        <v>Ashley Turgeon</v>
      </c>
    </row>
    <row r="1401" spans="1:22" ht="15.6" x14ac:dyDescent="0.3">
      <c r="A1401" s="10" t="s">
        <v>1437</v>
      </c>
      <c r="B1401" s="8" t="str">
        <f>VLOOKUP(A1401,Cleaned_Customer_Names!A1400:D3735,2,0)</f>
        <v>Ms.</v>
      </c>
      <c r="C1401" s="8" t="str">
        <f>VLOOKUP(A1401,Cleaned_Customer_Names!A1400:D3735,3,0)</f>
        <v>Dana</v>
      </c>
      <c r="D1401" s="8" t="str">
        <f>VLOOKUP($A1401,Cleaned_Customer_Names!$A1400:$D3735,4,0)</f>
        <v>Deingenis</v>
      </c>
      <c r="E1401" s="22">
        <f>VLOOKUP($A1401,Cleaned_Medical_Exam!$A1400:$J3735,2,0)</f>
        <v>33.155000000000001</v>
      </c>
      <c r="F1401" s="24">
        <f>VLOOKUP($A1401,Cleaned_Medical_Exam!$A1400:$J3735,3,0)</f>
        <v>5.07</v>
      </c>
      <c r="G1401" s="20" t="str">
        <f>VLOOKUP($A1401,Cleaned_Medical_Exam!$A1400:$J3735,4,0)</f>
        <v>No</v>
      </c>
      <c r="H1401" s="20" t="str">
        <f>VLOOKUP($A1401,Cleaned_Medical_Exam!$A1400:$J3735,5,0)</f>
        <v>No</v>
      </c>
      <c r="I1401" s="20" t="str">
        <f>VLOOKUP($A1401,Cleaned_Medical_Exam!$A1400:$J3735,6,0)</f>
        <v>No</v>
      </c>
      <c r="J1401" s="48">
        <f>VLOOKUP($A1401,Cleaned_Medical_Exam!$A1400:$J3735,7,0)</f>
        <v>0</v>
      </c>
      <c r="K1401" s="8" t="str">
        <f>VLOOKUP($A1401,Cleaned_Medical_Exam!$A1400:$J3735,8,0)</f>
        <v>No</v>
      </c>
      <c r="L1401" s="20" t="str">
        <f>VLOOKUP($A1401,Cleaned_Medical_Exam!$A1400:$J3735,9,0)</f>
        <v>Obesity</v>
      </c>
      <c r="M1401" s="20" t="str">
        <f>VLOOKUP($A1401,Cleaned_Medical_Exam!$A1400:$J3735,10,0)</f>
        <v>Normal</v>
      </c>
      <c r="N1401" s="48">
        <f>_xlfn.XLOOKUP(A1401,Cleaned_Hospital_Details!A:A,Cleaned_Hospital_Details!B:B)</f>
        <v>1</v>
      </c>
      <c r="O1401" s="49">
        <f>_xlfn.XLOOKUP($A1401,Cleaned_Hospital_Details!$A:$A,Cleaned_Hospital_Details!C:C)</f>
        <v>7639.42</v>
      </c>
      <c r="P1401" s="8" t="str">
        <f>_xlfn.XLOOKUP($A1401,Cleaned_Hospital_Details!$A:$A,Cleaned_Hospital_Details!D:D)</f>
        <v>Tier - 2</v>
      </c>
      <c r="Q1401" s="8" t="str">
        <f>_xlfn.XLOOKUP($A1401,Cleaned_Hospital_Details!$A:$A,Cleaned_Hospital_Details!E:E)</f>
        <v>Tier - 2</v>
      </c>
      <c r="R1401" s="8" t="str">
        <f>_xlfn.XLOOKUP($A1401,Cleaned_Hospital_Details!$A:$A,Cleaned_Hospital_Details!F:F)</f>
        <v>R1024</v>
      </c>
      <c r="S1401" s="15">
        <f>_xlfn.XLOOKUP($A1401,Cleaned_Hospital_Details!$A:$A,Cleaned_Hospital_Details!G:G)</f>
        <v>29392</v>
      </c>
      <c r="T1401" s="8">
        <f>_xlfn.XLOOKUP($A1401,Cleaned_Hospital_Details!$A:$A,Cleaned_Hospital_Details!H:H)</f>
        <v>42</v>
      </c>
      <c r="U1401" s="8" t="str">
        <f>_xlfn.XLOOKUP($A1401,Cleaned_Hospital_Details!$A:$A,Cleaned_Hospital_Details!I:I)</f>
        <v>Adult</v>
      </c>
      <c r="V1401" t="str">
        <f t="shared" si="21"/>
        <v>Dana Deingenis</v>
      </c>
    </row>
    <row r="1402" spans="1:22" ht="15.6" x14ac:dyDescent="0.3">
      <c r="A1402" s="10" t="s">
        <v>1438</v>
      </c>
      <c r="B1402" s="8" t="str">
        <f>VLOOKUP(A1402,Cleaned_Customer_Names!A1401:D3736,2,0)</f>
        <v>Ms.</v>
      </c>
      <c r="C1402" s="8" t="str">
        <f>VLOOKUP(A1402,Cleaned_Customer_Names!A1401:D3736,3,0)</f>
        <v>Jessica</v>
      </c>
      <c r="D1402" s="8" t="str">
        <f>VLOOKUP($A1402,Cleaned_Customer_Names!$A1401:$D3736,4,0)</f>
        <v>Hodge</v>
      </c>
      <c r="E1402" s="22">
        <f>VLOOKUP($A1402,Cleaned_Medical_Exam!$A1401:$J3736,2,0)</f>
        <v>42.85</v>
      </c>
      <c r="F1402" s="24">
        <f>VLOOKUP($A1402,Cleaned_Medical_Exam!$A1401:$J3736,3,0)</f>
        <v>5.81</v>
      </c>
      <c r="G1402" s="20" t="str">
        <f>VLOOKUP($A1402,Cleaned_Medical_Exam!$A1401:$J3736,4,0)</f>
        <v>Yes</v>
      </c>
      <c r="H1402" s="20" t="str">
        <f>VLOOKUP($A1402,Cleaned_Medical_Exam!$A1401:$J3736,5,0)</f>
        <v>No</v>
      </c>
      <c r="I1402" s="20" t="str">
        <f>VLOOKUP($A1402,Cleaned_Medical_Exam!$A1401:$J3736,6,0)</f>
        <v>No</v>
      </c>
      <c r="J1402" s="48">
        <f>VLOOKUP($A1402,Cleaned_Medical_Exam!$A1401:$J3736,7,0)</f>
        <v>0</v>
      </c>
      <c r="K1402" s="8" t="str">
        <f>VLOOKUP($A1402,Cleaned_Medical_Exam!$A1401:$J3736,8,0)</f>
        <v>No</v>
      </c>
      <c r="L1402" s="20" t="str">
        <f>VLOOKUP($A1402,Cleaned_Medical_Exam!$A1401:$J3736,9,0)</f>
        <v>Obesity</v>
      </c>
      <c r="M1402" s="20" t="str">
        <f>VLOOKUP($A1402,Cleaned_Medical_Exam!$A1401:$J3736,10,0)</f>
        <v>Prediabetes</v>
      </c>
      <c r="N1402" s="48">
        <f>_xlfn.XLOOKUP(A1402,Cleaned_Hospital_Details!A:A,Cleaned_Hospital_Details!B:B)</f>
        <v>0</v>
      </c>
      <c r="O1402" s="49">
        <f>_xlfn.XLOOKUP($A1402,Cleaned_Hospital_Details!$A:$A,Cleaned_Hospital_Details!C:C)</f>
        <v>7636.92</v>
      </c>
      <c r="P1402" s="8" t="str">
        <f>_xlfn.XLOOKUP($A1402,Cleaned_Hospital_Details!$A:$A,Cleaned_Hospital_Details!D:D)</f>
        <v>Tier - 2</v>
      </c>
      <c r="Q1402" s="8" t="str">
        <f>_xlfn.XLOOKUP($A1402,Cleaned_Hospital_Details!$A:$A,Cleaned_Hospital_Details!E:E)</f>
        <v>Tier - 3</v>
      </c>
      <c r="R1402" s="8" t="str">
        <f>_xlfn.XLOOKUP($A1402,Cleaned_Hospital_Details!$A:$A,Cleaned_Hospital_Details!F:F)</f>
        <v>R1012</v>
      </c>
      <c r="S1402" s="15">
        <f>_xlfn.XLOOKUP($A1402,Cleaned_Hospital_Details!$A:$A,Cleaned_Hospital_Details!G:G)</f>
        <v>37238</v>
      </c>
      <c r="T1402" s="8">
        <f>_xlfn.XLOOKUP($A1402,Cleaned_Hospital_Details!$A:$A,Cleaned_Hospital_Details!H:H)</f>
        <v>21</v>
      </c>
      <c r="U1402" s="8" t="str">
        <f>_xlfn.XLOOKUP($A1402,Cleaned_Hospital_Details!$A:$A,Cleaned_Hospital_Details!I:I)</f>
        <v>Adult</v>
      </c>
      <c r="V1402" t="str">
        <f t="shared" si="21"/>
        <v>Jessica Hodge</v>
      </c>
    </row>
    <row r="1403" spans="1:22" ht="15.6" x14ac:dyDescent="0.3">
      <c r="A1403" s="10" t="s">
        <v>1439</v>
      </c>
      <c r="B1403" s="8" t="str">
        <f>VLOOKUP(A1403,Cleaned_Customer_Names!A1402:D3737,2,0)</f>
        <v>Ms.</v>
      </c>
      <c r="C1403" s="8" t="str">
        <f>VLOOKUP(A1403,Cleaned_Customer_Names!A1402:D3737,3,0)</f>
        <v>Lindsey</v>
      </c>
      <c r="D1403" s="8" t="str">
        <f>VLOOKUP($A1403,Cleaned_Customer_Names!$A1402:$D3737,4,0)</f>
        <v>Gibbs</v>
      </c>
      <c r="E1403" s="22">
        <f>VLOOKUP($A1403,Cleaned_Medical_Exam!$A1402:$J3737,2,0)</f>
        <v>32.340000000000003</v>
      </c>
      <c r="F1403" s="24">
        <f>VLOOKUP($A1403,Cleaned_Medical_Exam!$A1402:$J3737,3,0)</f>
        <v>11.2</v>
      </c>
      <c r="G1403" s="20" t="str">
        <f>VLOOKUP($A1403,Cleaned_Medical_Exam!$A1402:$J3737,4,0)</f>
        <v>No</v>
      </c>
      <c r="H1403" s="20" t="str">
        <f>VLOOKUP($A1403,Cleaned_Medical_Exam!$A1402:$J3737,5,0)</f>
        <v>No</v>
      </c>
      <c r="I1403" s="20" t="str">
        <f>VLOOKUP($A1403,Cleaned_Medical_Exam!$A1402:$J3737,6,0)</f>
        <v>No</v>
      </c>
      <c r="J1403" s="48">
        <f>VLOOKUP($A1403,Cleaned_Medical_Exam!$A1402:$J3737,7,0)</f>
        <v>0</v>
      </c>
      <c r="K1403" s="8" t="str">
        <f>VLOOKUP($A1403,Cleaned_Medical_Exam!$A1402:$J3737,8,0)</f>
        <v>No</v>
      </c>
      <c r="L1403" s="20" t="str">
        <f>VLOOKUP($A1403,Cleaned_Medical_Exam!$A1402:$J3737,9,0)</f>
        <v>Obesity</v>
      </c>
      <c r="M1403" s="20" t="str">
        <f>VLOOKUP($A1403,Cleaned_Medical_Exam!$A1402:$J3737,10,0)</f>
        <v>Diabetes</v>
      </c>
      <c r="N1403" s="48">
        <f>_xlfn.XLOOKUP(A1403,Cleaned_Hospital_Details!A:A,Cleaned_Hospital_Details!B:B)</f>
        <v>1</v>
      </c>
      <c r="O1403" s="49">
        <f>_xlfn.XLOOKUP($A1403,Cleaned_Hospital_Details!$A:$A,Cleaned_Hospital_Details!C:C)</f>
        <v>7633.72</v>
      </c>
      <c r="P1403" s="8" t="str">
        <f>_xlfn.XLOOKUP($A1403,Cleaned_Hospital_Details!$A:$A,Cleaned_Hospital_Details!D:D)</f>
        <v>Tier - 2</v>
      </c>
      <c r="Q1403" s="8" t="str">
        <f>_xlfn.XLOOKUP($A1403,Cleaned_Hospital_Details!$A:$A,Cleaned_Hospital_Details!E:E)</f>
        <v>Tier - 1</v>
      </c>
      <c r="R1403" s="8" t="str">
        <f>_xlfn.XLOOKUP($A1403,Cleaned_Hospital_Details!$A:$A,Cleaned_Hospital_Details!F:F)</f>
        <v>R1013</v>
      </c>
      <c r="S1403" s="15">
        <f>_xlfn.XLOOKUP($A1403,Cleaned_Hospital_Details!$A:$A,Cleaned_Hospital_Details!G:G)</f>
        <v>28726</v>
      </c>
      <c r="T1403" s="8">
        <f>_xlfn.XLOOKUP($A1403,Cleaned_Hospital_Details!$A:$A,Cleaned_Hospital_Details!H:H)</f>
        <v>44</v>
      </c>
      <c r="U1403" s="8" t="str">
        <f>_xlfn.XLOOKUP($A1403,Cleaned_Hospital_Details!$A:$A,Cleaned_Hospital_Details!I:I)</f>
        <v>Adult</v>
      </c>
      <c r="V1403" t="str">
        <f t="shared" si="21"/>
        <v>Lindsey Gibbs</v>
      </c>
    </row>
    <row r="1404" spans="1:22" ht="15.6" x14ac:dyDescent="0.3">
      <c r="A1404" s="10" t="s">
        <v>1440</v>
      </c>
      <c r="B1404" s="8" t="str">
        <f>VLOOKUP(A1404,Cleaned_Customer_Names!A1403:D3738,2,0)</f>
        <v>Ms.</v>
      </c>
      <c r="C1404" s="8" t="str">
        <f>VLOOKUP(A1404,Cleaned_Customer_Names!A1403:D3738,3,0)</f>
        <v>Kelly</v>
      </c>
      <c r="D1404" s="8" t="str">
        <f>VLOOKUP($A1404,Cleaned_Customer_Names!$A1403:$D3738,4,0)</f>
        <v>Trom</v>
      </c>
      <c r="E1404" s="22">
        <f>VLOOKUP($A1404,Cleaned_Medical_Exam!$A1403:$J3738,2,0)</f>
        <v>27.5</v>
      </c>
      <c r="F1404" s="24">
        <f>VLOOKUP($A1404,Cleaned_Medical_Exam!$A1403:$J3738,3,0)</f>
        <v>10.75</v>
      </c>
      <c r="G1404" s="20" t="str">
        <f>VLOOKUP($A1404,Cleaned_Medical_Exam!$A1403:$J3738,4,0)</f>
        <v>No</v>
      </c>
      <c r="H1404" s="20" t="str">
        <f>VLOOKUP($A1404,Cleaned_Medical_Exam!$A1403:$J3738,5,0)</f>
        <v>No</v>
      </c>
      <c r="I1404" s="20" t="str">
        <f>VLOOKUP($A1404,Cleaned_Medical_Exam!$A1403:$J3738,6,0)</f>
        <v>No</v>
      </c>
      <c r="J1404" s="48">
        <f>VLOOKUP($A1404,Cleaned_Medical_Exam!$A1403:$J3738,7,0)</f>
        <v>0</v>
      </c>
      <c r="K1404" s="8" t="str">
        <f>VLOOKUP($A1404,Cleaned_Medical_Exam!$A1403:$J3738,8,0)</f>
        <v>No</v>
      </c>
      <c r="L1404" s="20" t="str">
        <f>VLOOKUP($A1404,Cleaned_Medical_Exam!$A1403:$J3738,9,0)</f>
        <v>Overweight</v>
      </c>
      <c r="M1404" s="20" t="str">
        <f>VLOOKUP($A1404,Cleaned_Medical_Exam!$A1403:$J3738,10,0)</f>
        <v>Diabetes</v>
      </c>
      <c r="N1404" s="48">
        <f>_xlfn.XLOOKUP(A1404,Cleaned_Hospital_Details!A:A,Cleaned_Hospital_Details!B:B)</f>
        <v>1</v>
      </c>
      <c r="O1404" s="49">
        <f>_xlfn.XLOOKUP($A1404,Cleaned_Hospital_Details!$A:$A,Cleaned_Hospital_Details!C:C)</f>
        <v>7626.99</v>
      </c>
      <c r="P1404" s="8" t="str">
        <f>_xlfn.XLOOKUP($A1404,Cleaned_Hospital_Details!$A:$A,Cleaned_Hospital_Details!D:D)</f>
        <v>Tier - 2</v>
      </c>
      <c r="Q1404" s="8" t="str">
        <f>_xlfn.XLOOKUP($A1404,Cleaned_Hospital_Details!$A:$A,Cleaned_Hospital_Details!E:E)</f>
        <v>Tier - 2</v>
      </c>
      <c r="R1404" s="8" t="str">
        <f>_xlfn.XLOOKUP($A1404,Cleaned_Hospital_Details!$A:$A,Cleaned_Hospital_Details!F:F)</f>
        <v>R1011</v>
      </c>
      <c r="S1404" s="15">
        <f>_xlfn.XLOOKUP($A1404,Cleaned_Hospital_Details!$A:$A,Cleaned_Hospital_Details!G:G)</f>
        <v>28823</v>
      </c>
      <c r="T1404" s="8">
        <f>_xlfn.XLOOKUP($A1404,Cleaned_Hospital_Details!$A:$A,Cleaned_Hospital_Details!H:H)</f>
        <v>44</v>
      </c>
      <c r="U1404" s="8" t="str">
        <f>_xlfn.XLOOKUP($A1404,Cleaned_Hospital_Details!$A:$A,Cleaned_Hospital_Details!I:I)</f>
        <v>Adult</v>
      </c>
      <c r="V1404" t="str">
        <f t="shared" si="21"/>
        <v>Kelly Trom</v>
      </c>
    </row>
    <row r="1405" spans="1:22" ht="15.6" x14ac:dyDescent="0.3">
      <c r="A1405" s="10" t="s">
        <v>1441</v>
      </c>
      <c r="B1405" s="8" t="str">
        <f>VLOOKUP(A1405,Cleaned_Customer_Names!A1404:D3739,2,0)</f>
        <v>Ms.</v>
      </c>
      <c r="C1405" s="8" t="str">
        <f>VLOOKUP(A1405,Cleaned_Customer_Names!A1404:D3739,3,0)</f>
        <v>Brooke</v>
      </c>
      <c r="D1405" s="8" t="str">
        <f>VLOOKUP($A1405,Cleaned_Customer_Names!$A1404:$D3739,4,0)</f>
        <v>Sizer</v>
      </c>
      <c r="E1405" s="22">
        <f>VLOOKUP($A1405,Cleaned_Medical_Exam!$A1404:$J3739,2,0)</f>
        <v>25.8</v>
      </c>
      <c r="F1405" s="24">
        <f>VLOOKUP($A1405,Cleaned_Medical_Exam!$A1404:$J3739,3,0)</f>
        <v>7.8</v>
      </c>
      <c r="G1405" s="20" t="str">
        <f>VLOOKUP($A1405,Cleaned_Medical_Exam!$A1404:$J3739,4,0)</f>
        <v>No</v>
      </c>
      <c r="H1405" s="20" t="str">
        <f>VLOOKUP($A1405,Cleaned_Medical_Exam!$A1404:$J3739,5,0)</f>
        <v>No</v>
      </c>
      <c r="I1405" s="20" t="str">
        <f>VLOOKUP($A1405,Cleaned_Medical_Exam!$A1404:$J3739,6,0)</f>
        <v>No</v>
      </c>
      <c r="J1405" s="48">
        <f>VLOOKUP($A1405,Cleaned_Medical_Exam!$A1404:$J3739,7,0)</f>
        <v>0</v>
      </c>
      <c r="K1405" s="8" t="str">
        <f>VLOOKUP($A1405,Cleaned_Medical_Exam!$A1404:$J3739,8,0)</f>
        <v>No</v>
      </c>
      <c r="L1405" s="20" t="str">
        <f>VLOOKUP($A1405,Cleaned_Medical_Exam!$A1404:$J3739,9,0)</f>
        <v>Overweight</v>
      </c>
      <c r="M1405" s="20" t="str">
        <f>VLOOKUP($A1405,Cleaned_Medical_Exam!$A1404:$J3739,10,0)</f>
        <v>Diabetes</v>
      </c>
      <c r="N1405" s="48">
        <f>_xlfn.XLOOKUP(A1405,Cleaned_Hospital_Details!A:A,Cleaned_Hospital_Details!B:B)</f>
        <v>1</v>
      </c>
      <c r="O1405" s="49">
        <f>_xlfn.XLOOKUP($A1405,Cleaned_Hospital_Details!$A:$A,Cleaned_Hospital_Details!C:C)</f>
        <v>7624.63</v>
      </c>
      <c r="P1405" s="8" t="str">
        <f>_xlfn.XLOOKUP($A1405,Cleaned_Hospital_Details!$A:$A,Cleaned_Hospital_Details!D:D)</f>
        <v>Tier - 2</v>
      </c>
      <c r="Q1405" s="8" t="str">
        <f>_xlfn.XLOOKUP($A1405,Cleaned_Hospital_Details!$A:$A,Cleaned_Hospital_Details!E:E)</f>
        <v>Tier - 1</v>
      </c>
      <c r="R1405" s="8" t="str">
        <f>_xlfn.XLOOKUP($A1405,Cleaned_Hospital_Details!$A:$A,Cleaned_Hospital_Details!F:F)</f>
        <v>R1011</v>
      </c>
      <c r="S1405" s="15">
        <f>_xlfn.XLOOKUP($A1405,Cleaned_Hospital_Details!$A:$A,Cleaned_Hospital_Details!G:G)</f>
        <v>28800</v>
      </c>
      <c r="T1405" s="8">
        <f>_xlfn.XLOOKUP($A1405,Cleaned_Hospital_Details!$A:$A,Cleaned_Hospital_Details!H:H)</f>
        <v>44</v>
      </c>
      <c r="U1405" s="8" t="str">
        <f>_xlfn.XLOOKUP($A1405,Cleaned_Hospital_Details!$A:$A,Cleaned_Hospital_Details!I:I)</f>
        <v>Adult</v>
      </c>
      <c r="V1405" t="str">
        <f t="shared" si="21"/>
        <v>Brooke Sizer</v>
      </c>
    </row>
    <row r="1406" spans="1:22" ht="15.6" x14ac:dyDescent="0.3">
      <c r="A1406" s="10" t="s">
        <v>1442</v>
      </c>
      <c r="B1406" s="8" t="str">
        <f>VLOOKUP(A1406,Cleaned_Customer_Names!A1405:D3740,2,0)</f>
        <v>Ms.</v>
      </c>
      <c r="C1406" s="8" t="str">
        <f>VLOOKUP(A1406,Cleaned_Customer_Names!A1405:D3740,3,0)</f>
        <v>Katelyn</v>
      </c>
      <c r="D1406" s="8" t="str">
        <f>VLOOKUP($A1406,Cleaned_Customer_Names!$A1405:$D3740,4,0)</f>
        <v>Ellison</v>
      </c>
      <c r="E1406" s="22">
        <f>VLOOKUP($A1406,Cleaned_Medical_Exam!$A1405:$J3740,2,0)</f>
        <v>25</v>
      </c>
      <c r="F1406" s="24">
        <f>VLOOKUP($A1406,Cleaned_Medical_Exam!$A1405:$J3740,3,0)</f>
        <v>7.04</v>
      </c>
      <c r="G1406" s="20" t="str">
        <f>VLOOKUP($A1406,Cleaned_Medical_Exam!$A1405:$J3740,4,0)</f>
        <v>No</v>
      </c>
      <c r="H1406" s="20" t="str">
        <f>VLOOKUP($A1406,Cleaned_Medical_Exam!$A1405:$J3740,5,0)</f>
        <v>No</v>
      </c>
      <c r="I1406" s="20" t="str">
        <f>VLOOKUP($A1406,Cleaned_Medical_Exam!$A1405:$J3740,6,0)</f>
        <v>No</v>
      </c>
      <c r="J1406" s="48">
        <f>VLOOKUP($A1406,Cleaned_Medical_Exam!$A1405:$J3740,7,0)</f>
        <v>0</v>
      </c>
      <c r="K1406" s="8" t="str">
        <f>VLOOKUP($A1406,Cleaned_Medical_Exam!$A1405:$J3740,8,0)</f>
        <v>No</v>
      </c>
      <c r="L1406" s="20" t="str">
        <f>VLOOKUP($A1406,Cleaned_Medical_Exam!$A1405:$J3740,9,0)</f>
        <v>Overweight</v>
      </c>
      <c r="M1406" s="20" t="str">
        <f>VLOOKUP($A1406,Cleaned_Medical_Exam!$A1405:$J3740,10,0)</f>
        <v>Diabetes</v>
      </c>
      <c r="N1406" s="48">
        <f>_xlfn.XLOOKUP(A1406,Cleaned_Hospital_Details!A:A,Cleaned_Hospital_Details!B:B)</f>
        <v>1</v>
      </c>
      <c r="O1406" s="49">
        <f>_xlfn.XLOOKUP($A1406,Cleaned_Hospital_Details!$A:$A,Cleaned_Hospital_Details!C:C)</f>
        <v>7623.52</v>
      </c>
      <c r="P1406" s="8" t="str">
        <f>_xlfn.XLOOKUP($A1406,Cleaned_Hospital_Details!$A:$A,Cleaned_Hospital_Details!D:D)</f>
        <v>Tier - 2</v>
      </c>
      <c r="Q1406" s="8" t="str">
        <f>_xlfn.XLOOKUP($A1406,Cleaned_Hospital_Details!$A:$A,Cleaned_Hospital_Details!E:E)</f>
        <v>Tier - 1</v>
      </c>
      <c r="R1406" s="8" t="str">
        <f>_xlfn.XLOOKUP($A1406,Cleaned_Hospital_Details!$A:$A,Cleaned_Hospital_Details!F:F)</f>
        <v>R1011</v>
      </c>
      <c r="S1406" s="15">
        <f>_xlfn.XLOOKUP($A1406,Cleaned_Hospital_Details!$A:$A,Cleaned_Hospital_Details!G:G)</f>
        <v>28822</v>
      </c>
      <c r="T1406" s="8">
        <f>_xlfn.XLOOKUP($A1406,Cleaned_Hospital_Details!$A:$A,Cleaned_Hospital_Details!H:H)</f>
        <v>44</v>
      </c>
      <c r="U1406" s="8" t="str">
        <f>_xlfn.XLOOKUP($A1406,Cleaned_Hospital_Details!$A:$A,Cleaned_Hospital_Details!I:I)</f>
        <v>Adult</v>
      </c>
      <c r="V1406" t="str">
        <f t="shared" si="21"/>
        <v>Katelyn Ellison</v>
      </c>
    </row>
    <row r="1407" spans="1:22" ht="15.6" x14ac:dyDescent="0.3">
      <c r="A1407" s="10" t="s">
        <v>1443</v>
      </c>
      <c r="B1407" s="8" t="str">
        <f>VLOOKUP(A1407,Cleaned_Customer_Names!A1406:D3741,2,0)</f>
        <v>Mr.</v>
      </c>
      <c r="C1407" s="8" t="str">
        <f>VLOOKUP(A1407,Cleaned_Customer_Names!A1406:D3741,3,0)</f>
        <v>Adam</v>
      </c>
      <c r="D1407" s="8" t="str">
        <f>VLOOKUP($A1407,Cleaned_Customer_Names!$A1406:$D3741,4,0)</f>
        <v>Sulkowski</v>
      </c>
      <c r="E1407" s="22">
        <f>VLOOKUP($A1407,Cleaned_Medical_Exam!$A1406:$J3741,2,0)</f>
        <v>41.2</v>
      </c>
      <c r="F1407" s="24">
        <f>VLOOKUP($A1407,Cleaned_Medical_Exam!$A1406:$J3741,3,0)</f>
        <v>4.18</v>
      </c>
      <c r="G1407" s="20" t="str">
        <f>VLOOKUP($A1407,Cleaned_Medical_Exam!$A1406:$J3741,4,0)</f>
        <v>Yes</v>
      </c>
      <c r="H1407" s="20" t="str">
        <f>VLOOKUP($A1407,Cleaned_Medical_Exam!$A1406:$J3741,5,0)</f>
        <v>No</v>
      </c>
      <c r="I1407" s="20" t="str">
        <f>VLOOKUP($A1407,Cleaned_Medical_Exam!$A1406:$J3741,6,0)</f>
        <v>No</v>
      </c>
      <c r="J1407" s="48">
        <f>VLOOKUP($A1407,Cleaned_Medical_Exam!$A1406:$J3741,7,0)</f>
        <v>0</v>
      </c>
      <c r="K1407" s="8" t="str">
        <f>VLOOKUP($A1407,Cleaned_Medical_Exam!$A1406:$J3741,8,0)</f>
        <v>No</v>
      </c>
      <c r="L1407" s="20" t="str">
        <f>VLOOKUP($A1407,Cleaned_Medical_Exam!$A1406:$J3741,9,0)</f>
        <v>Obesity</v>
      </c>
      <c r="M1407" s="20" t="str">
        <f>VLOOKUP($A1407,Cleaned_Medical_Exam!$A1406:$J3741,10,0)</f>
        <v>Normal</v>
      </c>
      <c r="N1407" s="48">
        <f>_xlfn.XLOOKUP(A1407,Cleaned_Hospital_Details!A:A,Cleaned_Hospital_Details!B:B)</f>
        <v>0</v>
      </c>
      <c r="O1407" s="49">
        <f>_xlfn.XLOOKUP($A1407,Cleaned_Hospital_Details!$A:$A,Cleaned_Hospital_Details!C:C)</f>
        <v>7623.13</v>
      </c>
      <c r="P1407" s="8" t="str">
        <f>_xlfn.XLOOKUP($A1407,Cleaned_Hospital_Details!$A:$A,Cleaned_Hospital_Details!D:D)</f>
        <v>Tier - 2</v>
      </c>
      <c r="Q1407" s="8" t="str">
        <f>_xlfn.XLOOKUP($A1407,Cleaned_Hospital_Details!$A:$A,Cleaned_Hospital_Details!E:E)</f>
        <v>Tier - 3</v>
      </c>
      <c r="R1407" s="8" t="str">
        <f>_xlfn.XLOOKUP($A1407,Cleaned_Hospital_Details!$A:$A,Cleaned_Hospital_Details!F:F)</f>
        <v>R1011</v>
      </c>
      <c r="S1407" s="15">
        <f>_xlfn.XLOOKUP($A1407,Cleaned_Hospital_Details!$A:$A,Cleaned_Hospital_Details!G:G)</f>
        <v>35325</v>
      </c>
      <c r="T1407" s="8">
        <f>_xlfn.XLOOKUP($A1407,Cleaned_Hospital_Details!$A:$A,Cleaned_Hospital_Details!H:H)</f>
        <v>26</v>
      </c>
      <c r="U1407" s="8" t="str">
        <f>_xlfn.XLOOKUP($A1407,Cleaned_Hospital_Details!$A:$A,Cleaned_Hospital_Details!I:I)</f>
        <v>Adult</v>
      </c>
      <c r="V1407" t="str">
        <f t="shared" si="21"/>
        <v>Adam Sulkowski</v>
      </c>
    </row>
    <row r="1408" spans="1:22" ht="15.6" x14ac:dyDescent="0.3">
      <c r="A1408" s="10" t="s">
        <v>1444</v>
      </c>
      <c r="B1408" s="8" t="str">
        <f>VLOOKUP(A1408,Cleaned_Customer_Names!A1407:D3742,2,0)</f>
        <v>Ms.</v>
      </c>
      <c r="C1408" s="8" t="str">
        <f>VLOOKUP(A1408,Cleaned_Customer_Names!A1407:D3742,3,0)</f>
        <v>Dana</v>
      </c>
      <c r="D1408" s="8" t="str">
        <f>VLOOKUP($A1408,Cleaned_Customer_Names!$A1407:$D3742,4,0)</f>
        <v>Maringo</v>
      </c>
      <c r="E1408" s="22">
        <f>VLOOKUP($A1408,Cleaned_Medical_Exam!$A1407:$J3742,2,0)</f>
        <v>17.78</v>
      </c>
      <c r="F1408" s="24">
        <f>VLOOKUP($A1408,Cleaned_Medical_Exam!$A1407:$J3742,3,0)</f>
        <v>8.19</v>
      </c>
      <c r="G1408" s="20" t="str">
        <f>VLOOKUP($A1408,Cleaned_Medical_Exam!$A1407:$J3742,4,0)</f>
        <v>No</v>
      </c>
      <c r="H1408" s="20" t="str">
        <f>VLOOKUP($A1408,Cleaned_Medical_Exam!$A1407:$J3742,5,0)</f>
        <v>No</v>
      </c>
      <c r="I1408" s="20" t="str">
        <f>VLOOKUP($A1408,Cleaned_Medical_Exam!$A1407:$J3742,6,0)</f>
        <v>No</v>
      </c>
      <c r="J1408" s="48">
        <f>VLOOKUP($A1408,Cleaned_Medical_Exam!$A1407:$J3742,7,0)</f>
        <v>0</v>
      </c>
      <c r="K1408" s="8" t="str">
        <f>VLOOKUP($A1408,Cleaned_Medical_Exam!$A1407:$J3742,8,0)</f>
        <v>No</v>
      </c>
      <c r="L1408" s="20" t="str">
        <f>VLOOKUP($A1408,Cleaned_Medical_Exam!$A1407:$J3742,9,0)</f>
        <v>Underweight</v>
      </c>
      <c r="M1408" s="20" t="str">
        <f>VLOOKUP($A1408,Cleaned_Medical_Exam!$A1407:$J3742,10,0)</f>
        <v>Diabetes</v>
      </c>
      <c r="N1408" s="48">
        <f>_xlfn.XLOOKUP(A1408,Cleaned_Hospital_Details!A:A,Cleaned_Hospital_Details!B:B)</f>
        <v>0</v>
      </c>
      <c r="O1408" s="49">
        <f>_xlfn.XLOOKUP($A1408,Cleaned_Hospital_Details!$A:$A,Cleaned_Hospital_Details!C:C)</f>
        <v>7609.6</v>
      </c>
      <c r="P1408" s="8" t="str">
        <f>_xlfn.XLOOKUP($A1408,Cleaned_Hospital_Details!$A:$A,Cleaned_Hospital_Details!D:D)</f>
        <v>Tier - 3</v>
      </c>
      <c r="Q1408" s="8" t="str">
        <f>_xlfn.XLOOKUP($A1408,Cleaned_Hospital_Details!$A:$A,Cleaned_Hospital_Details!E:E)</f>
        <v>Tier - 2</v>
      </c>
      <c r="R1408" s="8" t="str">
        <f>_xlfn.XLOOKUP($A1408,Cleaned_Hospital_Details!$A:$A,Cleaned_Hospital_Details!F:F)</f>
        <v>R1012</v>
      </c>
      <c r="S1408" s="15">
        <f>_xlfn.XLOOKUP($A1408,Cleaned_Hospital_Details!$A:$A,Cleaned_Hospital_Details!G:G)</f>
        <v>25022</v>
      </c>
      <c r="T1408" s="8">
        <f>_xlfn.XLOOKUP($A1408,Cleaned_Hospital_Details!$A:$A,Cleaned_Hospital_Details!H:H)</f>
        <v>54</v>
      </c>
      <c r="U1408" s="8" t="str">
        <f>_xlfn.XLOOKUP($A1408,Cleaned_Hospital_Details!$A:$A,Cleaned_Hospital_Details!I:I)</f>
        <v>Adult</v>
      </c>
      <c r="V1408" t="str">
        <f t="shared" si="21"/>
        <v>Dana Maringo</v>
      </c>
    </row>
    <row r="1409" spans="1:22" ht="15.6" x14ac:dyDescent="0.3">
      <c r="A1409" s="10" t="s">
        <v>1445</v>
      </c>
      <c r="B1409" s="8" t="str">
        <f>VLOOKUP(A1409,Cleaned_Customer_Names!A1408:D3743,2,0)</f>
        <v>Mr.</v>
      </c>
      <c r="C1409" s="8" t="str">
        <f>VLOOKUP(A1409,Cleaned_Customer_Names!A1408:D3743,3,0)</f>
        <v>Eric</v>
      </c>
      <c r="D1409" s="8" t="str">
        <f>VLOOKUP($A1409,Cleaned_Customer_Names!$A1408:$D3743,4,0)</f>
        <v>Lattin</v>
      </c>
      <c r="E1409" s="22">
        <f>VLOOKUP($A1409,Cleaned_Medical_Exam!$A1408:$J3743,2,0)</f>
        <v>40.119999999999997</v>
      </c>
      <c r="F1409" s="24">
        <f>VLOOKUP($A1409,Cleaned_Medical_Exam!$A1408:$J3743,3,0)</f>
        <v>6.22</v>
      </c>
      <c r="G1409" s="20" t="str">
        <f>VLOOKUP($A1409,Cleaned_Medical_Exam!$A1408:$J3743,4,0)</f>
        <v>Yes</v>
      </c>
      <c r="H1409" s="20" t="str">
        <f>VLOOKUP($A1409,Cleaned_Medical_Exam!$A1408:$J3743,5,0)</f>
        <v>No</v>
      </c>
      <c r="I1409" s="20" t="str">
        <f>VLOOKUP($A1409,Cleaned_Medical_Exam!$A1408:$J3743,6,0)</f>
        <v>Yes</v>
      </c>
      <c r="J1409" s="48">
        <f>VLOOKUP($A1409,Cleaned_Medical_Exam!$A1408:$J3743,7,0)</f>
        <v>1</v>
      </c>
      <c r="K1409" s="8" t="str">
        <f>VLOOKUP($A1409,Cleaned_Medical_Exam!$A1408:$J3743,8,0)</f>
        <v>No</v>
      </c>
      <c r="L1409" s="20" t="str">
        <f>VLOOKUP($A1409,Cleaned_Medical_Exam!$A1408:$J3743,9,0)</f>
        <v>Obesity</v>
      </c>
      <c r="M1409" s="20" t="str">
        <f>VLOOKUP($A1409,Cleaned_Medical_Exam!$A1408:$J3743,10,0)</f>
        <v>Prediabetes</v>
      </c>
      <c r="N1409" s="48">
        <f>_xlfn.XLOOKUP(A1409,Cleaned_Hospital_Details!A:A,Cleaned_Hospital_Details!B:B)</f>
        <v>0</v>
      </c>
      <c r="O1409" s="49">
        <f>_xlfn.XLOOKUP($A1409,Cleaned_Hospital_Details!$A:$A,Cleaned_Hospital_Details!C:C)</f>
        <v>7607.03</v>
      </c>
      <c r="P1409" s="8" t="str">
        <f>_xlfn.XLOOKUP($A1409,Cleaned_Hospital_Details!$A:$A,Cleaned_Hospital_Details!D:D)</f>
        <v>Tier - 2</v>
      </c>
      <c r="Q1409" s="8" t="str">
        <f>_xlfn.XLOOKUP($A1409,Cleaned_Hospital_Details!$A:$A,Cleaned_Hospital_Details!E:E)</f>
        <v>Tier - 2</v>
      </c>
      <c r="R1409" s="8" t="str">
        <f>_xlfn.XLOOKUP($A1409,Cleaned_Hospital_Details!$A:$A,Cleaned_Hospital_Details!F:F)</f>
        <v>R1012</v>
      </c>
      <c r="S1409" s="15">
        <f>_xlfn.XLOOKUP($A1409,Cleaned_Hospital_Details!$A:$A,Cleaned_Hospital_Details!G:G)</f>
        <v>35703</v>
      </c>
      <c r="T1409" s="8">
        <f>_xlfn.XLOOKUP($A1409,Cleaned_Hospital_Details!$A:$A,Cleaned_Hospital_Details!H:H)</f>
        <v>25</v>
      </c>
      <c r="U1409" s="8" t="str">
        <f>_xlfn.XLOOKUP($A1409,Cleaned_Hospital_Details!$A:$A,Cleaned_Hospital_Details!I:I)</f>
        <v>Adult</v>
      </c>
      <c r="V1409" t="str">
        <f t="shared" si="21"/>
        <v>Eric Lattin</v>
      </c>
    </row>
    <row r="1410" spans="1:22" ht="15.6" x14ac:dyDescent="0.3">
      <c r="A1410" s="10" t="s">
        <v>1446</v>
      </c>
      <c r="B1410" s="8" t="str">
        <f>VLOOKUP(A1410,Cleaned_Customer_Names!A1409:D3744,2,0)</f>
        <v>Mr.</v>
      </c>
      <c r="C1410" s="8" t="str">
        <f>VLOOKUP(A1410,Cleaned_Customer_Names!A1409:D3744,3,0)</f>
        <v>Matthew</v>
      </c>
      <c r="D1410" s="8" t="str">
        <f>VLOOKUP($A1410,Cleaned_Customer_Names!$A1409:$D3744,4,0)</f>
        <v>Deblander</v>
      </c>
      <c r="E1410" s="22">
        <f>VLOOKUP($A1410,Cleaned_Medical_Exam!$A1409:$J3744,2,0)</f>
        <v>19.350000000000001</v>
      </c>
      <c r="F1410" s="24">
        <f>VLOOKUP($A1410,Cleaned_Medical_Exam!$A1409:$J3744,3,0)</f>
        <v>8.2200000000000006</v>
      </c>
      <c r="G1410" s="20" t="str">
        <f>VLOOKUP($A1410,Cleaned_Medical_Exam!$A1409:$J3744,4,0)</f>
        <v>Yes</v>
      </c>
      <c r="H1410" s="20" t="str">
        <f>VLOOKUP($A1410,Cleaned_Medical_Exam!$A1409:$J3744,5,0)</f>
        <v>No</v>
      </c>
      <c r="I1410" s="20" t="str">
        <f>VLOOKUP($A1410,Cleaned_Medical_Exam!$A1409:$J3744,6,0)</f>
        <v>No</v>
      </c>
      <c r="J1410" s="48">
        <f>VLOOKUP($A1410,Cleaned_Medical_Exam!$A1409:$J3744,7,0)</f>
        <v>0</v>
      </c>
      <c r="K1410" s="8" t="str">
        <f>VLOOKUP($A1410,Cleaned_Medical_Exam!$A1409:$J3744,8,0)</f>
        <v>No</v>
      </c>
      <c r="L1410" s="20" t="str">
        <f>VLOOKUP($A1410,Cleaned_Medical_Exam!$A1409:$J3744,9,0)</f>
        <v>Healthy Weight</v>
      </c>
      <c r="M1410" s="20" t="str">
        <f>VLOOKUP($A1410,Cleaned_Medical_Exam!$A1409:$J3744,10,0)</f>
        <v>Diabetes</v>
      </c>
      <c r="N1410" s="48">
        <f>_xlfn.XLOOKUP(A1410,Cleaned_Hospital_Details!A:A,Cleaned_Hospital_Details!B:B)</f>
        <v>0</v>
      </c>
      <c r="O1410" s="49">
        <f>_xlfn.XLOOKUP($A1410,Cleaned_Hospital_Details!$A:$A,Cleaned_Hospital_Details!C:C)</f>
        <v>7585.62</v>
      </c>
      <c r="P1410" s="8" t="str">
        <f>_xlfn.XLOOKUP($A1410,Cleaned_Hospital_Details!$A:$A,Cleaned_Hospital_Details!D:D)</f>
        <v>Tier - 3</v>
      </c>
      <c r="Q1410" s="8" t="str">
        <f>_xlfn.XLOOKUP($A1410,Cleaned_Hospital_Details!$A:$A,Cleaned_Hospital_Details!E:E)</f>
        <v>Tier - 2</v>
      </c>
      <c r="R1410" s="8" t="str">
        <f>_xlfn.XLOOKUP($A1410,Cleaned_Hospital_Details!$A:$A,Cleaned_Hospital_Details!F:F)</f>
        <v>R1013</v>
      </c>
      <c r="S1410" s="15">
        <f>_xlfn.XLOOKUP($A1410,Cleaned_Hospital_Details!$A:$A,Cleaned_Hospital_Details!G:G)</f>
        <v>24670</v>
      </c>
      <c r="T1410" s="8">
        <f>_xlfn.XLOOKUP($A1410,Cleaned_Hospital_Details!$A:$A,Cleaned_Hospital_Details!H:H)</f>
        <v>55</v>
      </c>
      <c r="U1410" s="8" t="str">
        <f>_xlfn.XLOOKUP($A1410,Cleaned_Hospital_Details!$A:$A,Cleaned_Hospital_Details!I:I)</f>
        <v>Old</v>
      </c>
      <c r="V1410" t="str">
        <f t="shared" si="21"/>
        <v>Matthew Deblander</v>
      </c>
    </row>
    <row r="1411" spans="1:22" ht="15.6" x14ac:dyDescent="0.3">
      <c r="A1411" s="10" t="s">
        <v>1447</v>
      </c>
      <c r="B1411" s="8" t="str">
        <f>VLOOKUP(A1411,Cleaned_Customer_Names!A1410:D3745,2,0)</f>
        <v>Mr.</v>
      </c>
      <c r="C1411" s="8" t="str">
        <f>VLOOKUP(A1411,Cleaned_Customer_Names!A1410:D3745,3,0)</f>
        <v>Eoghan</v>
      </c>
      <c r="D1411" s="8" t="str">
        <f>VLOOKUP($A1411,Cleaned_Customer_Names!$A1410:$D3745,4,0)</f>
        <v>O'Neill</v>
      </c>
      <c r="E1411" s="22">
        <f>VLOOKUP($A1411,Cleaned_Medical_Exam!$A1410:$J3745,2,0)</f>
        <v>36.69</v>
      </c>
      <c r="F1411" s="24">
        <f>VLOOKUP($A1411,Cleaned_Medical_Exam!$A1410:$J3745,3,0)</f>
        <v>6.15</v>
      </c>
      <c r="G1411" s="20" t="str">
        <f>VLOOKUP($A1411,Cleaned_Medical_Exam!$A1410:$J3745,4,0)</f>
        <v>No</v>
      </c>
      <c r="H1411" s="20" t="str">
        <f>VLOOKUP($A1411,Cleaned_Medical_Exam!$A1410:$J3745,5,0)</f>
        <v>No</v>
      </c>
      <c r="I1411" s="20" t="str">
        <f>VLOOKUP($A1411,Cleaned_Medical_Exam!$A1410:$J3745,6,0)</f>
        <v>No</v>
      </c>
      <c r="J1411" s="48">
        <f>VLOOKUP($A1411,Cleaned_Medical_Exam!$A1410:$J3745,7,0)</f>
        <v>0</v>
      </c>
      <c r="K1411" s="8" t="str">
        <f>VLOOKUP($A1411,Cleaned_Medical_Exam!$A1410:$J3745,8,0)</f>
        <v>No</v>
      </c>
      <c r="L1411" s="20" t="str">
        <f>VLOOKUP($A1411,Cleaned_Medical_Exam!$A1410:$J3745,9,0)</f>
        <v>Obesity</v>
      </c>
      <c r="M1411" s="20" t="str">
        <f>VLOOKUP($A1411,Cleaned_Medical_Exam!$A1410:$J3745,10,0)</f>
        <v>Prediabetes</v>
      </c>
      <c r="N1411" s="48">
        <f>_xlfn.XLOOKUP(A1411,Cleaned_Hospital_Details!A:A,Cleaned_Hospital_Details!B:B)</f>
        <v>0</v>
      </c>
      <c r="O1411" s="49">
        <f>_xlfn.XLOOKUP($A1411,Cleaned_Hospital_Details!$A:$A,Cleaned_Hospital_Details!C:C)</f>
        <v>7567.13</v>
      </c>
      <c r="P1411" s="8" t="str">
        <f>_xlfn.XLOOKUP($A1411,Cleaned_Hospital_Details!$A:$A,Cleaned_Hospital_Details!D:D)</f>
        <v>Tier - 2</v>
      </c>
      <c r="Q1411" s="8" t="str">
        <f>_xlfn.XLOOKUP($A1411,Cleaned_Hospital_Details!$A:$A,Cleaned_Hospital_Details!E:E)</f>
        <v>Tier - 2</v>
      </c>
      <c r="R1411" s="8" t="str">
        <f>_xlfn.XLOOKUP($A1411,Cleaned_Hospital_Details!$A:$A,Cleaned_Hospital_Details!F:F)</f>
        <v>R1021</v>
      </c>
      <c r="S1411" s="15">
        <f>_xlfn.XLOOKUP($A1411,Cleaned_Hospital_Details!$A:$A,Cleaned_Hospital_Details!G:G)</f>
        <v>34560</v>
      </c>
      <c r="T1411" s="8">
        <f>_xlfn.XLOOKUP($A1411,Cleaned_Hospital_Details!$A:$A,Cleaned_Hospital_Details!H:H)</f>
        <v>28</v>
      </c>
      <c r="U1411" s="8" t="str">
        <f>_xlfn.XLOOKUP($A1411,Cleaned_Hospital_Details!$A:$A,Cleaned_Hospital_Details!I:I)</f>
        <v>Adult</v>
      </c>
      <c r="V1411" t="str">
        <f t="shared" ref="V1411:V1474" si="22">_xlfn.CONCAT(C1411, " ", D1411)</f>
        <v>Eoghan O'Neill</v>
      </c>
    </row>
    <row r="1412" spans="1:22" ht="15.6" x14ac:dyDescent="0.3">
      <c r="A1412" s="10" t="s">
        <v>1448</v>
      </c>
      <c r="B1412" s="8" t="str">
        <f>VLOOKUP(A1412,Cleaned_Customer_Names!A1411:D3746,2,0)</f>
        <v>Ms.</v>
      </c>
      <c r="C1412" s="8" t="str">
        <f>VLOOKUP(A1412,Cleaned_Customer_Names!A1411:D3746,3,0)</f>
        <v>Pamela</v>
      </c>
      <c r="D1412" s="8" t="str">
        <f>VLOOKUP($A1412,Cleaned_Customer_Names!$A1411:$D3746,4,0)</f>
        <v>Davis</v>
      </c>
      <c r="E1412" s="22">
        <f>VLOOKUP($A1412,Cleaned_Medical_Exam!$A1411:$J3746,2,0)</f>
        <v>28.51</v>
      </c>
      <c r="F1412" s="24">
        <f>VLOOKUP($A1412,Cleaned_Medical_Exam!$A1411:$J3746,3,0)</f>
        <v>5.65</v>
      </c>
      <c r="G1412" s="20" t="str">
        <f>VLOOKUP($A1412,Cleaned_Medical_Exam!$A1411:$J3746,4,0)</f>
        <v>Yes</v>
      </c>
      <c r="H1412" s="20" t="str">
        <f>VLOOKUP($A1412,Cleaned_Medical_Exam!$A1411:$J3746,5,0)</f>
        <v>No</v>
      </c>
      <c r="I1412" s="20" t="str">
        <f>VLOOKUP($A1412,Cleaned_Medical_Exam!$A1411:$J3746,6,0)</f>
        <v>No</v>
      </c>
      <c r="J1412" s="48">
        <f>VLOOKUP($A1412,Cleaned_Medical_Exam!$A1411:$J3746,7,0)</f>
        <v>1</v>
      </c>
      <c r="K1412" s="8" t="str">
        <f>VLOOKUP($A1412,Cleaned_Medical_Exam!$A1411:$J3746,8,0)</f>
        <v>No</v>
      </c>
      <c r="L1412" s="20" t="str">
        <f>VLOOKUP($A1412,Cleaned_Medical_Exam!$A1411:$J3746,9,0)</f>
        <v>Overweight</v>
      </c>
      <c r="M1412" s="20" t="str">
        <f>VLOOKUP($A1412,Cleaned_Medical_Exam!$A1411:$J3746,10,0)</f>
        <v>Normal</v>
      </c>
      <c r="N1412" s="48">
        <f>_xlfn.XLOOKUP(A1412,Cleaned_Hospital_Details!A:A,Cleaned_Hospital_Details!B:B)</f>
        <v>3</v>
      </c>
      <c r="O1412" s="49">
        <f>_xlfn.XLOOKUP($A1412,Cleaned_Hospital_Details!$A:$A,Cleaned_Hospital_Details!C:C)</f>
        <v>7538.52</v>
      </c>
      <c r="P1412" s="8" t="str">
        <f>_xlfn.XLOOKUP($A1412,Cleaned_Hospital_Details!$A:$A,Cleaned_Hospital_Details!D:D)</f>
        <v>Tier - 2</v>
      </c>
      <c r="Q1412" s="8" t="str">
        <f>_xlfn.XLOOKUP($A1412,Cleaned_Hospital_Details!$A:$A,Cleaned_Hospital_Details!E:E)</f>
        <v>Tier - 2</v>
      </c>
      <c r="R1412" s="8" t="str">
        <f>_xlfn.XLOOKUP($A1412,Cleaned_Hospital_Details!$A:$A,Cleaned_Hospital_Details!F:F)</f>
        <v>R1012</v>
      </c>
      <c r="S1412" s="15">
        <f>_xlfn.XLOOKUP($A1412,Cleaned_Hospital_Details!$A:$A,Cleaned_Hospital_Details!G:G)</f>
        <v>32492</v>
      </c>
      <c r="T1412" s="8">
        <f>_xlfn.XLOOKUP($A1412,Cleaned_Hospital_Details!$A:$A,Cleaned_Hospital_Details!H:H)</f>
        <v>34</v>
      </c>
      <c r="U1412" s="8" t="str">
        <f>_xlfn.XLOOKUP($A1412,Cleaned_Hospital_Details!$A:$A,Cleaned_Hospital_Details!I:I)</f>
        <v>Adult</v>
      </c>
      <c r="V1412" t="str">
        <f t="shared" si="22"/>
        <v>Pamela Davis</v>
      </c>
    </row>
    <row r="1413" spans="1:22" ht="15.6" x14ac:dyDescent="0.3">
      <c r="A1413" s="10" t="s">
        <v>1449</v>
      </c>
      <c r="B1413" s="8" t="str">
        <f>VLOOKUP(A1413,Cleaned_Customer_Names!A1412:D3747,2,0)</f>
        <v>Ms.</v>
      </c>
      <c r="C1413" s="8" t="str">
        <f>VLOOKUP(A1413,Cleaned_Customer_Names!A1412:D3747,3,0)</f>
        <v>Lindsey</v>
      </c>
      <c r="D1413" s="8" t="str">
        <f>VLOOKUP($A1413,Cleaned_Customer_Names!$A1412:$D3747,4,0)</f>
        <v>Stanek</v>
      </c>
      <c r="E1413" s="22">
        <f>VLOOKUP($A1413,Cleaned_Medical_Exam!$A1412:$J3747,2,0)</f>
        <v>30.21</v>
      </c>
      <c r="F1413" s="24">
        <f>VLOOKUP($A1413,Cleaned_Medical_Exam!$A1412:$J3747,3,0)</f>
        <v>5.5</v>
      </c>
      <c r="G1413" s="20" t="str">
        <f>VLOOKUP($A1413,Cleaned_Medical_Exam!$A1412:$J3747,4,0)</f>
        <v>No</v>
      </c>
      <c r="H1413" s="20" t="str">
        <f>VLOOKUP($A1413,Cleaned_Medical_Exam!$A1412:$J3747,5,0)</f>
        <v>No</v>
      </c>
      <c r="I1413" s="20" t="str">
        <f>VLOOKUP($A1413,Cleaned_Medical_Exam!$A1412:$J3747,6,0)</f>
        <v>No</v>
      </c>
      <c r="J1413" s="48">
        <f>VLOOKUP($A1413,Cleaned_Medical_Exam!$A1412:$J3747,7,0)</f>
        <v>1</v>
      </c>
      <c r="K1413" s="8" t="str">
        <f>VLOOKUP($A1413,Cleaned_Medical_Exam!$A1412:$J3747,8,0)</f>
        <v>No</v>
      </c>
      <c r="L1413" s="20" t="str">
        <f>VLOOKUP($A1413,Cleaned_Medical_Exam!$A1412:$J3747,9,0)</f>
        <v>Obesity</v>
      </c>
      <c r="M1413" s="20" t="str">
        <f>VLOOKUP($A1413,Cleaned_Medical_Exam!$A1412:$J3747,10,0)</f>
        <v>Normal</v>
      </c>
      <c r="N1413" s="48">
        <f>_xlfn.XLOOKUP(A1413,Cleaned_Hospital_Details!A:A,Cleaned_Hospital_Details!B:B)</f>
        <v>3</v>
      </c>
      <c r="O1413" s="49">
        <f>_xlfn.XLOOKUP($A1413,Cleaned_Hospital_Details!$A:$A,Cleaned_Hospital_Details!C:C)</f>
        <v>7537.16</v>
      </c>
      <c r="P1413" s="8" t="str">
        <f>_xlfn.XLOOKUP($A1413,Cleaned_Hospital_Details!$A:$A,Cleaned_Hospital_Details!D:D)</f>
        <v>Tier - 2</v>
      </c>
      <c r="Q1413" s="8" t="str">
        <f>_xlfn.XLOOKUP($A1413,Cleaned_Hospital_Details!$A:$A,Cleaned_Hospital_Details!E:E)</f>
        <v>Tier - 2</v>
      </c>
      <c r="R1413" s="8" t="str">
        <f>_xlfn.XLOOKUP($A1413,Cleaned_Hospital_Details!$A:$A,Cleaned_Hospital_Details!F:F)</f>
        <v>R1012</v>
      </c>
      <c r="S1413" s="15">
        <f>_xlfn.XLOOKUP($A1413,Cleaned_Hospital_Details!$A:$A,Cleaned_Hospital_Details!G:G)</f>
        <v>30916</v>
      </c>
      <c r="T1413" s="8">
        <f>_xlfn.XLOOKUP($A1413,Cleaned_Hospital_Details!$A:$A,Cleaned_Hospital_Details!H:H)</f>
        <v>38</v>
      </c>
      <c r="U1413" s="8" t="str">
        <f>_xlfn.XLOOKUP($A1413,Cleaned_Hospital_Details!$A:$A,Cleaned_Hospital_Details!I:I)</f>
        <v>Adult</v>
      </c>
      <c r="V1413" t="str">
        <f t="shared" si="22"/>
        <v>Lindsey Stanek</v>
      </c>
    </row>
    <row r="1414" spans="1:22" ht="15.6" x14ac:dyDescent="0.3">
      <c r="A1414" s="10" t="s">
        <v>1450</v>
      </c>
      <c r="B1414" s="8" t="str">
        <f>VLOOKUP(A1414,Cleaned_Customer_Names!A1413:D3748,2,0)</f>
        <v>Ms.</v>
      </c>
      <c r="C1414" s="8" t="str">
        <f>VLOOKUP(A1414,Cleaned_Customer_Names!A1413:D3748,3,0)</f>
        <v>Kassie</v>
      </c>
      <c r="D1414" s="8" t="str">
        <f>VLOOKUP($A1414,Cleaned_Customer_Names!$A1413:$D3748,4,0)</f>
        <v>Harris</v>
      </c>
      <c r="E1414" s="22">
        <f>VLOOKUP($A1414,Cleaned_Medical_Exam!$A1413:$J3748,2,0)</f>
        <v>24.33</v>
      </c>
      <c r="F1414" s="24">
        <f>VLOOKUP($A1414,Cleaned_Medical_Exam!$A1413:$J3748,3,0)</f>
        <v>8</v>
      </c>
      <c r="G1414" s="20" t="str">
        <f>VLOOKUP($A1414,Cleaned_Medical_Exam!$A1413:$J3748,4,0)</f>
        <v>No</v>
      </c>
      <c r="H1414" s="20" t="str">
        <f>VLOOKUP($A1414,Cleaned_Medical_Exam!$A1413:$J3748,5,0)</f>
        <v>No</v>
      </c>
      <c r="I1414" s="20" t="str">
        <f>VLOOKUP($A1414,Cleaned_Medical_Exam!$A1413:$J3748,6,0)</f>
        <v>No</v>
      </c>
      <c r="J1414" s="48">
        <f>VLOOKUP($A1414,Cleaned_Medical_Exam!$A1413:$J3748,7,0)</f>
        <v>0</v>
      </c>
      <c r="K1414" s="8" t="str">
        <f>VLOOKUP($A1414,Cleaned_Medical_Exam!$A1413:$J3748,8,0)</f>
        <v>No</v>
      </c>
      <c r="L1414" s="20" t="str">
        <f>VLOOKUP($A1414,Cleaned_Medical_Exam!$A1413:$J3748,9,0)</f>
        <v>Healthy Weight</v>
      </c>
      <c r="M1414" s="20" t="str">
        <f>VLOOKUP($A1414,Cleaned_Medical_Exam!$A1413:$J3748,10,0)</f>
        <v>Diabetes</v>
      </c>
      <c r="N1414" s="48">
        <f>_xlfn.XLOOKUP(A1414,Cleaned_Hospital_Details!A:A,Cleaned_Hospital_Details!B:B)</f>
        <v>2</v>
      </c>
      <c r="O1414" s="49">
        <f>_xlfn.XLOOKUP($A1414,Cleaned_Hospital_Details!$A:$A,Cleaned_Hospital_Details!C:C)</f>
        <v>7531.7</v>
      </c>
      <c r="P1414" s="8" t="str">
        <f>_xlfn.XLOOKUP($A1414,Cleaned_Hospital_Details!$A:$A,Cleaned_Hospital_Details!D:D)</f>
        <v>Tier - 2</v>
      </c>
      <c r="Q1414" s="8" t="str">
        <f>_xlfn.XLOOKUP($A1414,Cleaned_Hospital_Details!$A:$A,Cleaned_Hospital_Details!E:E)</f>
        <v>Tier - 1</v>
      </c>
      <c r="R1414" s="8" t="str">
        <f>_xlfn.XLOOKUP($A1414,Cleaned_Hospital_Details!$A:$A,Cleaned_Hospital_Details!F:F)</f>
        <v>R1013</v>
      </c>
      <c r="S1414" s="15">
        <f>_xlfn.XLOOKUP($A1414,Cleaned_Hospital_Details!$A:$A,Cleaned_Hospital_Details!G:G)</f>
        <v>28838</v>
      </c>
      <c r="T1414" s="8">
        <f>_xlfn.XLOOKUP($A1414,Cleaned_Hospital_Details!$A:$A,Cleaned_Hospital_Details!H:H)</f>
        <v>44</v>
      </c>
      <c r="U1414" s="8" t="str">
        <f>_xlfn.XLOOKUP($A1414,Cleaned_Hospital_Details!$A:$A,Cleaned_Hospital_Details!I:I)</f>
        <v>Adult</v>
      </c>
      <c r="V1414" t="str">
        <f t="shared" si="22"/>
        <v>Kassie Harris</v>
      </c>
    </row>
    <row r="1415" spans="1:22" ht="15.6" x14ac:dyDescent="0.3">
      <c r="A1415" s="10" t="s">
        <v>1451</v>
      </c>
      <c r="B1415" s="8" t="str">
        <f>VLOOKUP(A1415,Cleaned_Customer_Names!A1414:D3749,2,0)</f>
        <v>Mr.</v>
      </c>
      <c r="C1415" s="8" t="str">
        <f>VLOOKUP(A1415,Cleaned_Customer_Names!A1414:D3749,3,0)</f>
        <v>Matthew</v>
      </c>
      <c r="D1415" s="8" t="str">
        <f>VLOOKUP($A1415,Cleaned_Customer_Names!$A1414:$D3749,4,0)</f>
        <v>Manning</v>
      </c>
      <c r="E1415" s="22">
        <f>VLOOKUP($A1415,Cleaned_Medical_Exam!$A1414:$J3749,2,0)</f>
        <v>19.855</v>
      </c>
      <c r="F1415" s="24">
        <f>VLOOKUP($A1415,Cleaned_Medical_Exam!$A1414:$J3749,3,0)</f>
        <v>5.71</v>
      </c>
      <c r="G1415" s="20" t="str">
        <f>VLOOKUP($A1415,Cleaned_Medical_Exam!$A1414:$J3749,4,0)</f>
        <v>Yes</v>
      </c>
      <c r="H1415" s="20" t="str">
        <f>VLOOKUP($A1415,Cleaned_Medical_Exam!$A1414:$J3749,5,0)</f>
        <v>No</v>
      </c>
      <c r="I1415" s="20" t="str">
        <f>VLOOKUP($A1415,Cleaned_Medical_Exam!$A1414:$J3749,6,0)</f>
        <v>No</v>
      </c>
      <c r="J1415" s="48">
        <f>VLOOKUP($A1415,Cleaned_Medical_Exam!$A1414:$J3749,7,0)</f>
        <v>0</v>
      </c>
      <c r="K1415" s="8" t="str">
        <f>VLOOKUP($A1415,Cleaned_Medical_Exam!$A1414:$J3749,8,0)</f>
        <v>No</v>
      </c>
      <c r="L1415" s="20" t="str">
        <f>VLOOKUP($A1415,Cleaned_Medical_Exam!$A1414:$J3749,9,0)</f>
        <v>Healthy Weight</v>
      </c>
      <c r="M1415" s="20" t="str">
        <f>VLOOKUP($A1415,Cleaned_Medical_Exam!$A1414:$J3749,10,0)</f>
        <v>Prediabetes</v>
      </c>
      <c r="N1415" s="48">
        <f>_xlfn.XLOOKUP(A1415,Cleaned_Hospital_Details!A:A,Cleaned_Hospital_Details!B:B)</f>
        <v>0</v>
      </c>
      <c r="O1415" s="49">
        <f>_xlfn.XLOOKUP($A1415,Cleaned_Hospital_Details!$A:$A,Cleaned_Hospital_Details!C:C)</f>
        <v>7526.71</v>
      </c>
      <c r="P1415" s="8" t="str">
        <f>_xlfn.XLOOKUP($A1415,Cleaned_Hospital_Details!$A:$A,Cleaned_Hospital_Details!D:D)</f>
        <v>Tier - 3</v>
      </c>
      <c r="Q1415" s="8" t="str">
        <f>_xlfn.XLOOKUP($A1415,Cleaned_Hospital_Details!$A:$A,Cleaned_Hospital_Details!E:E)</f>
        <v>Tier - 1</v>
      </c>
      <c r="R1415" s="8" t="str">
        <f>_xlfn.XLOOKUP($A1415,Cleaned_Hospital_Details!$A:$A,Cleaned_Hospital_Details!F:F)</f>
        <v>R1012</v>
      </c>
      <c r="S1415" s="15">
        <f>_xlfn.XLOOKUP($A1415,Cleaned_Hospital_Details!$A:$A,Cleaned_Hospital_Details!G:G)</f>
        <v>28043</v>
      </c>
      <c r="T1415" s="8">
        <f>_xlfn.XLOOKUP($A1415,Cleaned_Hospital_Details!$A:$A,Cleaned_Hospital_Details!H:H)</f>
        <v>46</v>
      </c>
      <c r="U1415" s="8" t="str">
        <f>_xlfn.XLOOKUP($A1415,Cleaned_Hospital_Details!$A:$A,Cleaned_Hospital_Details!I:I)</f>
        <v>Adult</v>
      </c>
      <c r="V1415" t="str">
        <f t="shared" si="22"/>
        <v>Matthew Manning</v>
      </c>
    </row>
    <row r="1416" spans="1:22" ht="15.6" x14ac:dyDescent="0.3">
      <c r="A1416" s="10" t="s">
        <v>1452</v>
      </c>
      <c r="B1416" s="8" t="str">
        <f>VLOOKUP(A1416,Cleaned_Customer_Names!A1415:D3750,2,0)</f>
        <v>Mr.</v>
      </c>
      <c r="C1416" s="8" t="str">
        <f>VLOOKUP(A1416,Cleaned_Customer_Names!A1415:D3750,3,0)</f>
        <v>Ruben</v>
      </c>
      <c r="D1416" s="8" t="str">
        <f>VLOOKUP($A1416,Cleaned_Customer_Names!$A1415:$D3750,4,0)</f>
        <v>Barrera</v>
      </c>
      <c r="E1416" s="22">
        <f>VLOOKUP($A1416,Cleaned_Medical_Exam!$A1415:$J3750,2,0)</f>
        <v>25.364999999999998</v>
      </c>
      <c r="F1416" s="24">
        <f>VLOOKUP($A1416,Cleaned_Medical_Exam!$A1415:$J3750,3,0)</f>
        <v>11.71</v>
      </c>
      <c r="G1416" s="20" t="str">
        <f>VLOOKUP($A1416,Cleaned_Medical_Exam!$A1415:$J3750,4,0)</f>
        <v>No</v>
      </c>
      <c r="H1416" s="20" t="str">
        <f>VLOOKUP($A1416,Cleaned_Medical_Exam!$A1415:$J3750,5,0)</f>
        <v>No</v>
      </c>
      <c r="I1416" s="20" t="str">
        <f>VLOOKUP($A1416,Cleaned_Medical_Exam!$A1415:$J3750,6,0)</f>
        <v>No</v>
      </c>
      <c r="J1416" s="48">
        <f>VLOOKUP($A1416,Cleaned_Medical_Exam!$A1415:$J3750,7,0)</f>
        <v>0</v>
      </c>
      <c r="K1416" s="8" t="str">
        <f>VLOOKUP($A1416,Cleaned_Medical_Exam!$A1415:$J3750,8,0)</f>
        <v>No</v>
      </c>
      <c r="L1416" s="20" t="str">
        <f>VLOOKUP($A1416,Cleaned_Medical_Exam!$A1415:$J3750,9,0)</f>
        <v>Overweight</v>
      </c>
      <c r="M1416" s="20" t="str">
        <f>VLOOKUP($A1416,Cleaned_Medical_Exam!$A1415:$J3750,10,0)</f>
        <v>Diabetes</v>
      </c>
      <c r="N1416" s="48">
        <f>_xlfn.XLOOKUP(A1416,Cleaned_Hospital_Details!A:A,Cleaned_Hospital_Details!B:B)</f>
        <v>1</v>
      </c>
      <c r="O1416" s="49">
        <f>_xlfn.XLOOKUP($A1416,Cleaned_Hospital_Details!$A:$A,Cleaned_Hospital_Details!C:C)</f>
        <v>7518.03</v>
      </c>
      <c r="P1416" s="8" t="str">
        <f>_xlfn.XLOOKUP($A1416,Cleaned_Hospital_Details!$A:$A,Cleaned_Hospital_Details!D:D)</f>
        <v>Tier - 2</v>
      </c>
      <c r="Q1416" s="8" t="str">
        <f>_xlfn.XLOOKUP($A1416,Cleaned_Hospital_Details!$A:$A,Cleaned_Hospital_Details!E:E)</f>
        <v>Tier - 3</v>
      </c>
      <c r="R1416" s="8" t="str">
        <f>_xlfn.XLOOKUP($A1416,Cleaned_Hospital_Details!$A:$A,Cleaned_Hospital_Details!F:F)</f>
        <v>R1012</v>
      </c>
      <c r="S1416" s="15">
        <f>_xlfn.XLOOKUP($A1416,Cleaned_Hospital_Details!$A:$A,Cleaned_Hospital_Details!G:G)</f>
        <v>28781</v>
      </c>
      <c r="T1416" s="8">
        <f>_xlfn.XLOOKUP($A1416,Cleaned_Hospital_Details!$A:$A,Cleaned_Hospital_Details!H:H)</f>
        <v>44</v>
      </c>
      <c r="U1416" s="8" t="str">
        <f>_xlfn.XLOOKUP($A1416,Cleaned_Hospital_Details!$A:$A,Cleaned_Hospital_Details!I:I)</f>
        <v>Adult</v>
      </c>
      <c r="V1416" t="str">
        <f t="shared" si="22"/>
        <v>Ruben Barrera</v>
      </c>
    </row>
    <row r="1417" spans="1:22" ht="15.6" x14ac:dyDescent="0.3">
      <c r="A1417" s="10" t="s">
        <v>1453</v>
      </c>
      <c r="B1417" s="8" t="str">
        <f>VLOOKUP(A1417,Cleaned_Customer_Names!A1416:D3751,2,0)</f>
        <v>Mr.</v>
      </c>
      <c r="C1417" s="8" t="str">
        <f>VLOOKUP(A1417,Cleaned_Customer_Names!A1416:D3751,3,0)</f>
        <v>Kevin</v>
      </c>
      <c r="D1417" s="8" t="str">
        <f>VLOOKUP($A1417,Cleaned_Customer_Names!$A1416:$D3751,4,0)</f>
        <v>Schauwaers</v>
      </c>
      <c r="E1417" s="22">
        <f>VLOOKUP($A1417,Cleaned_Medical_Exam!$A1416:$J3751,2,0)</f>
        <v>29.6</v>
      </c>
      <c r="F1417" s="24">
        <f>VLOOKUP($A1417,Cleaned_Medical_Exam!$A1416:$J3751,3,0)</f>
        <v>6.17</v>
      </c>
      <c r="G1417" s="20" t="str">
        <f>VLOOKUP($A1417,Cleaned_Medical_Exam!$A1416:$J3751,4,0)</f>
        <v>Yes</v>
      </c>
      <c r="H1417" s="20" t="str">
        <f>VLOOKUP($A1417,Cleaned_Medical_Exam!$A1416:$J3751,5,0)</f>
        <v>No</v>
      </c>
      <c r="I1417" s="20" t="str">
        <f>VLOOKUP($A1417,Cleaned_Medical_Exam!$A1416:$J3751,6,0)</f>
        <v>Yes</v>
      </c>
      <c r="J1417" s="48">
        <f>VLOOKUP($A1417,Cleaned_Medical_Exam!$A1416:$J3751,7,0)</f>
        <v>1</v>
      </c>
      <c r="K1417" s="8" t="str">
        <f>VLOOKUP($A1417,Cleaned_Medical_Exam!$A1416:$J3751,8,0)</f>
        <v>No</v>
      </c>
      <c r="L1417" s="20" t="str">
        <f>VLOOKUP($A1417,Cleaned_Medical_Exam!$A1416:$J3751,9,0)</f>
        <v>Overweight</v>
      </c>
      <c r="M1417" s="20" t="str">
        <f>VLOOKUP($A1417,Cleaned_Medical_Exam!$A1416:$J3751,10,0)</f>
        <v>Prediabetes</v>
      </c>
      <c r="N1417" s="48">
        <f>_xlfn.XLOOKUP(A1417,Cleaned_Hospital_Details!A:A,Cleaned_Hospital_Details!B:B)</f>
        <v>4</v>
      </c>
      <c r="O1417" s="49">
        <f>_xlfn.XLOOKUP($A1417,Cleaned_Hospital_Details!$A:$A,Cleaned_Hospital_Details!C:C)</f>
        <v>7512.27</v>
      </c>
      <c r="P1417" s="8" t="str">
        <f>_xlfn.XLOOKUP($A1417,Cleaned_Hospital_Details!$A:$A,Cleaned_Hospital_Details!D:D)</f>
        <v>Tier - 3</v>
      </c>
      <c r="Q1417" s="8" t="str">
        <f>_xlfn.XLOOKUP($A1417,Cleaned_Hospital_Details!$A:$A,Cleaned_Hospital_Details!E:E)</f>
        <v>Tier - 2</v>
      </c>
      <c r="R1417" s="8" t="str">
        <f>_xlfn.XLOOKUP($A1417,Cleaned_Hospital_Details!$A:$A,Cleaned_Hospital_Details!F:F)</f>
        <v>R1011</v>
      </c>
      <c r="S1417" s="15">
        <f>_xlfn.XLOOKUP($A1417,Cleaned_Hospital_Details!$A:$A,Cleaned_Hospital_Details!G:G)</f>
        <v>30507</v>
      </c>
      <c r="T1417" s="8">
        <f>_xlfn.XLOOKUP($A1417,Cleaned_Hospital_Details!$A:$A,Cleaned_Hospital_Details!H:H)</f>
        <v>39</v>
      </c>
      <c r="U1417" s="8" t="str">
        <f>_xlfn.XLOOKUP($A1417,Cleaned_Hospital_Details!$A:$A,Cleaned_Hospital_Details!I:I)</f>
        <v>Adult</v>
      </c>
      <c r="V1417" t="str">
        <f t="shared" si="22"/>
        <v>Kevin Schauwaers</v>
      </c>
    </row>
    <row r="1418" spans="1:22" ht="15.6" x14ac:dyDescent="0.3">
      <c r="A1418" s="10" t="s">
        <v>1454</v>
      </c>
      <c r="B1418" s="8" t="str">
        <f>VLOOKUP(A1418,Cleaned_Customer_Names!A1417:D3752,2,0)</f>
        <v>Ms.</v>
      </c>
      <c r="C1418" s="8" t="str">
        <f>VLOOKUP(A1418,Cleaned_Customer_Names!A1417:D3752,3,0)</f>
        <v>Lindsay</v>
      </c>
      <c r="D1418" s="8" t="str">
        <f>VLOOKUP($A1418,Cleaned_Customer_Names!$A1417:$D3752,4,0)</f>
        <v>Hartman</v>
      </c>
      <c r="E1418" s="22">
        <f>VLOOKUP($A1418,Cleaned_Medical_Exam!$A1417:$J3752,2,0)</f>
        <v>39.43</v>
      </c>
      <c r="F1418" s="24">
        <f>VLOOKUP($A1418,Cleaned_Medical_Exam!$A1417:$J3752,3,0)</f>
        <v>6.1</v>
      </c>
      <c r="G1418" s="20" t="str">
        <f>VLOOKUP($A1418,Cleaned_Medical_Exam!$A1417:$J3752,4,0)</f>
        <v>Yes</v>
      </c>
      <c r="H1418" s="20" t="str">
        <f>VLOOKUP($A1418,Cleaned_Medical_Exam!$A1417:$J3752,5,0)</f>
        <v>No</v>
      </c>
      <c r="I1418" s="20" t="str">
        <f>VLOOKUP($A1418,Cleaned_Medical_Exam!$A1417:$J3752,6,0)</f>
        <v>Yes</v>
      </c>
      <c r="J1418" s="48">
        <f>VLOOKUP($A1418,Cleaned_Medical_Exam!$A1417:$J3752,7,0)</f>
        <v>1</v>
      </c>
      <c r="K1418" s="8" t="str">
        <f>VLOOKUP($A1418,Cleaned_Medical_Exam!$A1417:$J3752,8,0)</f>
        <v>No</v>
      </c>
      <c r="L1418" s="20" t="str">
        <f>VLOOKUP($A1418,Cleaned_Medical_Exam!$A1417:$J3752,9,0)</f>
        <v>Obesity</v>
      </c>
      <c r="M1418" s="20" t="str">
        <f>VLOOKUP($A1418,Cleaned_Medical_Exam!$A1417:$J3752,10,0)</f>
        <v>Prediabetes</v>
      </c>
      <c r="N1418" s="48">
        <f>_xlfn.XLOOKUP(A1418,Cleaned_Hospital_Details!A:A,Cleaned_Hospital_Details!B:B)</f>
        <v>0</v>
      </c>
      <c r="O1418" s="49">
        <f>_xlfn.XLOOKUP($A1418,Cleaned_Hospital_Details!$A:$A,Cleaned_Hospital_Details!C:C)</f>
        <v>7504.3</v>
      </c>
      <c r="P1418" s="8" t="str">
        <f>_xlfn.XLOOKUP($A1418,Cleaned_Hospital_Details!$A:$A,Cleaned_Hospital_Details!D:D)</f>
        <v>Tier - 2</v>
      </c>
      <c r="Q1418" s="8" t="str">
        <f>_xlfn.XLOOKUP($A1418,Cleaned_Hospital_Details!$A:$A,Cleaned_Hospital_Details!E:E)</f>
        <v>Tier - 1</v>
      </c>
      <c r="R1418" s="8" t="str">
        <f>_xlfn.XLOOKUP($A1418,Cleaned_Hospital_Details!$A:$A,Cleaned_Hospital_Details!F:F)</f>
        <v>R1012</v>
      </c>
      <c r="S1418" s="15">
        <f>_xlfn.XLOOKUP($A1418,Cleaned_Hospital_Details!$A:$A,Cleaned_Hospital_Details!G:G)</f>
        <v>35731</v>
      </c>
      <c r="T1418" s="8">
        <f>_xlfn.XLOOKUP($A1418,Cleaned_Hospital_Details!$A:$A,Cleaned_Hospital_Details!H:H)</f>
        <v>25</v>
      </c>
      <c r="U1418" s="8" t="str">
        <f>_xlfn.XLOOKUP($A1418,Cleaned_Hospital_Details!$A:$A,Cleaned_Hospital_Details!I:I)</f>
        <v>Adult</v>
      </c>
      <c r="V1418" t="str">
        <f t="shared" si="22"/>
        <v>Lindsay Hartman</v>
      </c>
    </row>
    <row r="1419" spans="1:22" ht="15.6" x14ac:dyDescent="0.3">
      <c r="A1419" s="10" t="s">
        <v>1455</v>
      </c>
      <c r="B1419" s="8" t="str">
        <f>VLOOKUP(A1419,Cleaned_Customer_Names!A1418:D3753,2,0)</f>
        <v>Mrs.</v>
      </c>
      <c r="C1419" s="8" t="str">
        <f>VLOOKUP(A1419,Cleaned_Customer_Names!A1418:D3753,3,0)</f>
        <v>Amanda</v>
      </c>
      <c r="D1419" s="8" t="str">
        <f>VLOOKUP($A1419,Cleaned_Customer_Names!$A1418:$D3753,4,0)</f>
        <v>Fire</v>
      </c>
      <c r="E1419" s="22">
        <f>VLOOKUP($A1419,Cleaned_Medical_Exam!$A1418:$J3753,2,0)</f>
        <v>27.34</v>
      </c>
      <c r="F1419" s="24">
        <f>VLOOKUP($A1419,Cleaned_Medical_Exam!$A1418:$J3753,3,0)</f>
        <v>5.19</v>
      </c>
      <c r="G1419" s="20" t="str">
        <f>VLOOKUP($A1419,Cleaned_Medical_Exam!$A1418:$J3753,4,0)</f>
        <v>Yes</v>
      </c>
      <c r="H1419" s="20" t="str">
        <f>VLOOKUP($A1419,Cleaned_Medical_Exam!$A1418:$J3753,5,0)</f>
        <v>No</v>
      </c>
      <c r="I1419" s="20" t="str">
        <f>VLOOKUP($A1419,Cleaned_Medical_Exam!$A1418:$J3753,6,0)</f>
        <v>No</v>
      </c>
      <c r="J1419" s="48">
        <f>VLOOKUP($A1419,Cleaned_Medical_Exam!$A1418:$J3753,7,0)</f>
        <v>1</v>
      </c>
      <c r="K1419" s="8" t="str">
        <f>VLOOKUP($A1419,Cleaned_Medical_Exam!$A1418:$J3753,8,0)</f>
        <v>No</v>
      </c>
      <c r="L1419" s="20" t="str">
        <f>VLOOKUP($A1419,Cleaned_Medical_Exam!$A1418:$J3753,9,0)</f>
        <v>Overweight</v>
      </c>
      <c r="M1419" s="20" t="str">
        <f>VLOOKUP($A1419,Cleaned_Medical_Exam!$A1418:$J3753,10,0)</f>
        <v>Normal</v>
      </c>
      <c r="N1419" s="48">
        <f>_xlfn.XLOOKUP(A1419,Cleaned_Hospital_Details!A:A,Cleaned_Hospital_Details!B:B)</f>
        <v>3</v>
      </c>
      <c r="O1419" s="49">
        <f>_xlfn.XLOOKUP($A1419,Cleaned_Hospital_Details!$A:$A,Cleaned_Hospital_Details!C:C)</f>
        <v>7494.63</v>
      </c>
      <c r="P1419" s="8" t="str">
        <f>_xlfn.XLOOKUP($A1419,Cleaned_Hospital_Details!$A:$A,Cleaned_Hospital_Details!D:D)</f>
        <v>Tier - 2</v>
      </c>
      <c r="Q1419" s="8" t="str">
        <f>_xlfn.XLOOKUP($A1419,Cleaned_Hospital_Details!$A:$A,Cleaned_Hospital_Details!E:E)</f>
        <v>Tier - 3</v>
      </c>
      <c r="R1419" s="8" t="str">
        <f>_xlfn.XLOOKUP($A1419,Cleaned_Hospital_Details!$A:$A,Cleaned_Hospital_Details!F:F)</f>
        <v>R1025</v>
      </c>
      <c r="S1419" s="15">
        <f>_xlfn.XLOOKUP($A1419,Cleaned_Hospital_Details!$A:$A,Cleaned_Hospital_Details!G:G)</f>
        <v>32492</v>
      </c>
      <c r="T1419" s="8">
        <f>_xlfn.XLOOKUP($A1419,Cleaned_Hospital_Details!$A:$A,Cleaned_Hospital_Details!H:H)</f>
        <v>34</v>
      </c>
      <c r="U1419" s="8" t="str">
        <f>_xlfn.XLOOKUP($A1419,Cleaned_Hospital_Details!$A:$A,Cleaned_Hospital_Details!I:I)</f>
        <v>Adult</v>
      </c>
      <c r="V1419" t="str">
        <f t="shared" si="22"/>
        <v>Amanda Fire</v>
      </c>
    </row>
    <row r="1420" spans="1:22" ht="15.6" x14ac:dyDescent="0.3">
      <c r="A1420" s="10" t="s">
        <v>1456</v>
      </c>
      <c r="B1420" s="8" t="str">
        <f>VLOOKUP(A1420,Cleaned_Customer_Names!A1419:D3754,2,0)</f>
        <v>Mr.</v>
      </c>
      <c r="C1420" s="8" t="str">
        <f>VLOOKUP(A1420,Cleaned_Customer_Names!A1419:D3754,3,0)</f>
        <v>James</v>
      </c>
      <c r="D1420" s="8" t="str">
        <f>VLOOKUP($A1420,Cleaned_Customer_Names!$A1419:$D3754,4,0)</f>
        <v>Waliaula</v>
      </c>
      <c r="E1420" s="22">
        <f>VLOOKUP($A1420,Cleaned_Medical_Exam!$A1419:$J3754,2,0)</f>
        <v>39.01</v>
      </c>
      <c r="F1420" s="24">
        <f>VLOOKUP($A1420,Cleaned_Medical_Exam!$A1419:$J3754,3,0)</f>
        <v>5.37</v>
      </c>
      <c r="G1420" s="20" t="str">
        <f>VLOOKUP($A1420,Cleaned_Medical_Exam!$A1419:$J3754,4,0)</f>
        <v>Yes</v>
      </c>
      <c r="H1420" s="20" t="str">
        <f>VLOOKUP($A1420,Cleaned_Medical_Exam!$A1419:$J3754,5,0)</f>
        <v>No</v>
      </c>
      <c r="I1420" s="20" t="str">
        <f>VLOOKUP($A1420,Cleaned_Medical_Exam!$A1419:$J3754,6,0)</f>
        <v>No</v>
      </c>
      <c r="J1420" s="48">
        <f>VLOOKUP($A1420,Cleaned_Medical_Exam!$A1419:$J3754,7,0)</f>
        <v>0</v>
      </c>
      <c r="K1420" s="8" t="str">
        <f>VLOOKUP($A1420,Cleaned_Medical_Exam!$A1419:$J3754,8,0)</f>
        <v>No</v>
      </c>
      <c r="L1420" s="20" t="str">
        <f>VLOOKUP($A1420,Cleaned_Medical_Exam!$A1419:$J3754,9,0)</f>
        <v>Obesity</v>
      </c>
      <c r="M1420" s="20" t="str">
        <f>VLOOKUP($A1420,Cleaned_Medical_Exam!$A1419:$J3754,10,0)</f>
        <v>Normal</v>
      </c>
      <c r="N1420" s="48">
        <f>_xlfn.XLOOKUP(A1420,Cleaned_Hospital_Details!A:A,Cleaned_Hospital_Details!B:B)</f>
        <v>0</v>
      </c>
      <c r="O1420" s="49">
        <f>_xlfn.XLOOKUP($A1420,Cleaned_Hospital_Details!$A:$A,Cleaned_Hospital_Details!C:C)</f>
        <v>7487.38</v>
      </c>
      <c r="P1420" s="8" t="str">
        <f>_xlfn.XLOOKUP($A1420,Cleaned_Hospital_Details!$A:$A,Cleaned_Hospital_Details!D:D)</f>
        <v>Tier - 2</v>
      </c>
      <c r="Q1420" s="8" t="str">
        <f>_xlfn.XLOOKUP($A1420,Cleaned_Hospital_Details!$A:$A,Cleaned_Hospital_Details!E:E)</f>
        <v>Tier - 3</v>
      </c>
      <c r="R1420" s="8" t="str">
        <f>_xlfn.XLOOKUP($A1420,Cleaned_Hospital_Details!$A:$A,Cleaned_Hospital_Details!F:F)</f>
        <v>R1012</v>
      </c>
      <c r="S1420" s="15">
        <f>_xlfn.XLOOKUP($A1420,Cleaned_Hospital_Details!$A:$A,Cleaned_Hospital_Details!G:G)</f>
        <v>35230</v>
      </c>
      <c r="T1420" s="8">
        <f>_xlfn.XLOOKUP($A1420,Cleaned_Hospital_Details!$A:$A,Cleaned_Hospital_Details!H:H)</f>
        <v>26</v>
      </c>
      <c r="U1420" s="8" t="str">
        <f>_xlfn.XLOOKUP($A1420,Cleaned_Hospital_Details!$A:$A,Cleaned_Hospital_Details!I:I)</f>
        <v>Adult</v>
      </c>
      <c r="V1420" t="str">
        <f t="shared" si="22"/>
        <v>James Waliaula</v>
      </c>
    </row>
    <row r="1421" spans="1:22" ht="15.6" x14ac:dyDescent="0.3">
      <c r="A1421" s="10" t="s">
        <v>1457</v>
      </c>
      <c r="B1421" s="8" t="str">
        <f>VLOOKUP(A1421,Cleaned_Customer_Names!A1420:D3755,2,0)</f>
        <v>Mr.</v>
      </c>
      <c r="C1421" s="8" t="str">
        <f>VLOOKUP(A1421,Cleaned_Customer_Names!A1420:D3755,3,0)</f>
        <v>Samuel</v>
      </c>
      <c r="D1421" s="8" t="str">
        <f>VLOOKUP($A1421,Cleaned_Customer_Names!$A1420:$D3755,4,0)</f>
        <v>Blackshear</v>
      </c>
      <c r="E1421" s="22">
        <f>VLOOKUP($A1421,Cleaned_Medical_Exam!$A1420:$J3755,2,0)</f>
        <v>18.989999999999998</v>
      </c>
      <c r="F1421" s="24">
        <f>VLOOKUP($A1421,Cleaned_Medical_Exam!$A1420:$J3755,3,0)</f>
        <v>10.82</v>
      </c>
      <c r="G1421" s="20" t="str">
        <f>VLOOKUP($A1421,Cleaned_Medical_Exam!$A1420:$J3755,4,0)</f>
        <v>Yes</v>
      </c>
      <c r="H1421" s="20" t="str">
        <f>VLOOKUP($A1421,Cleaned_Medical_Exam!$A1420:$J3755,5,0)</f>
        <v>No</v>
      </c>
      <c r="I1421" s="20" t="str">
        <f>VLOOKUP($A1421,Cleaned_Medical_Exam!$A1420:$J3755,6,0)</f>
        <v>No</v>
      </c>
      <c r="J1421" s="48">
        <f>VLOOKUP($A1421,Cleaned_Medical_Exam!$A1420:$J3755,7,0)</f>
        <v>0</v>
      </c>
      <c r="K1421" s="8" t="str">
        <f>VLOOKUP($A1421,Cleaned_Medical_Exam!$A1420:$J3755,8,0)</f>
        <v>No</v>
      </c>
      <c r="L1421" s="20" t="str">
        <f>VLOOKUP($A1421,Cleaned_Medical_Exam!$A1420:$J3755,9,0)</f>
        <v>Healthy Weight</v>
      </c>
      <c r="M1421" s="20" t="str">
        <f>VLOOKUP($A1421,Cleaned_Medical_Exam!$A1420:$J3755,10,0)</f>
        <v>Diabetes</v>
      </c>
      <c r="N1421" s="48">
        <f>_xlfn.XLOOKUP(A1421,Cleaned_Hospital_Details!A:A,Cleaned_Hospital_Details!B:B)</f>
        <v>0</v>
      </c>
      <c r="O1421" s="49">
        <f>_xlfn.XLOOKUP($A1421,Cleaned_Hospital_Details!$A:$A,Cleaned_Hospital_Details!C:C)</f>
        <v>7463.51</v>
      </c>
      <c r="P1421" s="8" t="str">
        <f>_xlfn.XLOOKUP($A1421,Cleaned_Hospital_Details!$A:$A,Cleaned_Hospital_Details!D:D)</f>
        <v>Tier - 3</v>
      </c>
      <c r="Q1421" s="8" t="str">
        <f>_xlfn.XLOOKUP($A1421,Cleaned_Hospital_Details!$A:$A,Cleaned_Hospital_Details!E:E)</f>
        <v>Tier - 3</v>
      </c>
      <c r="R1421" s="8" t="str">
        <f>_xlfn.XLOOKUP($A1421,Cleaned_Hospital_Details!$A:$A,Cleaned_Hospital_Details!F:F)</f>
        <v>R1013</v>
      </c>
      <c r="S1421" s="15">
        <f>_xlfn.XLOOKUP($A1421,Cleaned_Hospital_Details!$A:$A,Cleaned_Hospital_Details!G:G)</f>
        <v>24688</v>
      </c>
      <c r="T1421" s="8">
        <f>_xlfn.XLOOKUP($A1421,Cleaned_Hospital_Details!$A:$A,Cleaned_Hospital_Details!H:H)</f>
        <v>55</v>
      </c>
      <c r="U1421" s="8" t="str">
        <f>_xlfn.XLOOKUP($A1421,Cleaned_Hospital_Details!$A:$A,Cleaned_Hospital_Details!I:I)</f>
        <v>Old</v>
      </c>
      <c r="V1421" t="str">
        <f t="shared" si="22"/>
        <v>Samuel Blackshear</v>
      </c>
    </row>
    <row r="1422" spans="1:22" ht="15.6" x14ac:dyDescent="0.3">
      <c r="A1422" s="10" t="s">
        <v>1458</v>
      </c>
      <c r="B1422" s="8" t="str">
        <f>VLOOKUP(A1422,Cleaned_Customer_Names!A1421:D3756,2,0)</f>
        <v>Ms.</v>
      </c>
      <c r="C1422" s="8" t="str">
        <f>VLOOKUP(A1422,Cleaned_Customer_Names!A1421:D3756,3,0)</f>
        <v>Jenni</v>
      </c>
      <c r="D1422" s="8" t="str">
        <f>VLOOKUP($A1422,Cleaned_Customer_Names!$A1421:$D3756,4,0)</f>
        <v>Nettik</v>
      </c>
      <c r="E1422" s="22">
        <f>VLOOKUP($A1422,Cleaned_Medical_Exam!$A1421:$J3756,2,0)</f>
        <v>42.3</v>
      </c>
      <c r="F1422" s="24">
        <f>VLOOKUP($A1422,Cleaned_Medical_Exam!$A1421:$J3756,3,0)</f>
        <v>6.06</v>
      </c>
      <c r="G1422" s="20" t="str">
        <f>VLOOKUP($A1422,Cleaned_Medical_Exam!$A1421:$J3756,4,0)</f>
        <v>Yes</v>
      </c>
      <c r="H1422" s="20" t="str">
        <f>VLOOKUP($A1422,Cleaned_Medical_Exam!$A1421:$J3756,5,0)</f>
        <v>No</v>
      </c>
      <c r="I1422" s="20" t="str">
        <f>VLOOKUP($A1422,Cleaned_Medical_Exam!$A1421:$J3756,6,0)</f>
        <v>No</v>
      </c>
      <c r="J1422" s="48">
        <f>VLOOKUP($A1422,Cleaned_Medical_Exam!$A1421:$J3756,7,0)</f>
        <v>0</v>
      </c>
      <c r="K1422" s="8" t="str">
        <f>VLOOKUP($A1422,Cleaned_Medical_Exam!$A1421:$J3756,8,0)</f>
        <v>No</v>
      </c>
      <c r="L1422" s="20" t="str">
        <f>VLOOKUP($A1422,Cleaned_Medical_Exam!$A1421:$J3756,9,0)</f>
        <v>Obesity</v>
      </c>
      <c r="M1422" s="20" t="str">
        <f>VLOOKUP($A1422,Cleaned_Medical_Exam!$A1421:$J3756,10,0)</f>
        <v>Prediabetes</v>
      </c>
      <c r="N1422" s="48">
        <f>_xlfn.XLOOKUP(A1422,Cleaned_Hospital_Details!A:A,Cleaned_Hospital_Details!B:B)</f>
        <v>0</v>
      </c>
      <c r="O1422" s="49">
        <f>_xlfn.XLOOKUP($A1422,Cleaned_Hospital_Details!$A:$A,Cleaned_Hospital_Details!C:C)</f>
        <v>7450.36</v>
      </c>
      <c r="P1422" s="8" t="str">
        <f>_xlfn.XLOOKUP($A1422,Cleaned_Hospital_Details!$A:$A,Cleaned_Hospital_Details!D:D)</f>
        <v>Tier - 2</v>
      </c>
      <c r="Q1422" s="8" t="str">
        <f>_xlfn.XLOOKUP($A1422,Cleaned_Hospital_Details!$A:$A,Cleaned_Hospital_Details!E:E)</f>
        <v>Tier - 2</v>
      </c>
      <c r="R1422" s="8" t="str">
        <f>_xlfn.XLOOKUP($A1422,Cleaned_Hospital_Details!$A:$A,Cleaned_Hospital_Details!F:F)</f>
        <v>R1012</v>
      </c>
      <c r="S1422" s="15">
        <f>_xlfn.XLOOKUP($A1422,Cleaned_Hospital_Details!$A:$A,Cleaned_Hospital_Details!G:G)</f>
        <v>37043</v>
      </c>
      <c r="T1422" s="8">
        <f>_xlfn.XLOOKUP($A1422,Cleaned_Hospital_Details!$A:$A,Cleaned_Hospital_Details!H:H)</f>
        <v>22</v>
      </c>
      <c r="U1422" s="8" t="str">
        <f>_xlfn.XLOOKUP($A1422,Cleaned_Hospital_Details!$A:$A,Cleaned_Hospital_Details!I:I)</f>
        <v>Adult</v>
      </c>
      <c r="V1422" t="str">
        <f t="shared" si="22"/>
        <v>Jenni Nettik</v>
      </c>
    </row>
    <row r="1423" spans="1:22" ht="15.6" x14ac:dyDescent="0.3">
      <c r="A1423" s="10" t="s">
        <v>1459</v>
      </c>
      <c r="B1423" s="8" t="str">
        <f>VLOOKUP(A1423,Cleaned_Customer_Names!A1422:D3757,2,0)</f>
        <v>Mr.</v>
      </c>
      <c r="C1423" s="8" t="str">
        <f>VLOOKUP(A1423,Cleaned_Customer_Names!A1422:D3757,3,0)</f>
        <v>Estuardo</v>
      </c>
      <c r="D1423" s="8" t="str">
        <f>VLOOKUP($A1423,Cleaned_Customer_Names!$A1422:$D3757,4,0)</f>
        <v>Novales</v>
      </c>
      <c r="E1423" s="22">
        <f>VLOOKUP($A1423,Cleaned_Medical_Exam!$A1422:$J3757,2,0)</f>
        <v>39.805</v>
      </c>
      <c r="F1423" s="24">
        <f>VLOOKUP($A1423,Cleaned_Medical_Exam!$A1422:$J3757,3,0)</f>
        <v>5.91</v>
      </c>
      <c r="G1423" s="20" t="str">
        <f>VLOOKUP($A1423,Cleaned_Medical_Exam!$A1422:$J3757,4,0)</f>
        <v>No</v>
      </c>
      <c r="H1423" s="20" t="str">
        <f>VLOOKUP($A1423,Cleaned_Medical_Exam!$A1422:$J3757,5,0)</f>
        <v>No</v>
      </c>
      <c r="I1423" s="20" t="str">
        <f>VLOOKUP($A1423,Cleaned_Medical_Exam!$A1422:$J3757,6,0)</f>
        <v>No</v>
      </c>
      <c r="J1423" s="48">
        <f>VLOOKUP($A1423,Cleaned_Medical_Exam!$A1422:$J3757,7,0)</f>
        <v>0</v>
      </c>
      <c r="K1423" s="8" t="str">
        <f>VLOOKUP($A1423,Cleaned_Medical_Exam!$A1422:$J3757,8,0)</f>
        <v>No</v>
      </c>
      <c r="L1423" s="20" t="str">
        <f>VLOOKUP($A1423,Cleaned_Medical_Exam!$A1422:$J3757,9,0)</f>
        <v>Obesity</v>
      </c>
      <c r="M1423" s="20" t="str">
        <f>VLOOKUP($A1423,Cleaned_Medical_Exam!$A1422:$J3757,10,0)</f>
        <v>Prediabetes</v>
      </c>
      <c r="N1423" s="48">
        <f>_xlfn.XLOOKUP(A1423,Cleaned_Hospital_Details!A:A,Cleaned_Hospital_Details!B:B)</f>
        <v>0</v>
      </c>
      <c r="O1423" s="49">
        <f>_xlfn.XLOOKUP($A1423,Cleaned_Hospital_Details!$A:$A,Cleaned_Hospital_Details!C:C)</f>
        <v>7448.4</v>
      </c>
      <c r="P1423" s="8" t="str">
        <f>_xlfn.XLOOKUP($A1423,Cleaned_Hospital_Details!$A:$A,Cleaned_Hospital_Details!D:D)</f>
        <v>Tier - 3</v>
      </c>
      <c r="Q1423" s="8" t="str">
        <f>_xlfn.XLOOKUP($A1423,Cleaned_Hospital_Details!$A:$A,Cleaned_Hospital_Details!E:E)</f>
        <v>Tier - 3</v>
      </c>
      <c r="R1423" s="8" t="str">
        <f>_xlfn.XLOOKUP($A1423,Cleaned_Hospital_Details!$A:$A,Cleaned_Hospital_Details!F:F)</f>
        <v>R1017</v>
      </c>
      <c r="S1423" s="15">
        <f>_xlfn.XLOOKUP($A1423,Cleaned_Hospital_Details!$A:$A,Cleaned_Hospital_Details!G:G)</f>
        <v>28398</v>
      </c>
      <c r="T1423" s="8">
        <f>_xlfn.XLOOKUP($A1423,Cleaned_Hospital_Details!$A:$A,Cleaned_Hospital_Details!H:H)</f>
        <v>45</v>
      </c>
      <c r="U1423" s="8" t="str">
        <f>_xlfn.XLOOKUP($A1423,Cleaned_Hospital_Details!$A:$A,Cleaned_Hospital_Details!I:I)</f>
        <v>Adult</v>
      </c>
      <c r="V1423" t="str">
        <f t="shared" si="22"/>
        <v>Estuardo Novales</v>
      </c>
    </row>
    <row r="1424" spans="1:22" ht="15.6" x14ac:dyDescent="0.3">
      <c r="A1424" s="10" t="s">
        <v>1460</v>
      </c>
      <c r="B1424" s="8" t="str">
        <f>VLOOKUP(A1424,Cleaned_Customer_Names!A1423:D3758,2,0)</f>
        <v>Mr.</v>
      </c>
      <c r="C1424" s="8" t="str">
        <f>VLOOKUP(A1424,Cleaned_Customer_Names!A1423:D3758,3,0)</f>
        <v>Brett</v>
      </c>
      <c r="D1424" s="8" t="str">
        <f>VLOOKUP($A1424,Cleaned_Customer_Names!$A1423:$D3758,4,0)</f>
        <v>Rosauer</v>
      </c>
      <c r="E1424" s="22">
        <f>VLOOKUP($A1424,Cleaned_Medical_Exam!$A1423:$J3758,2,0)</f>
        <v>33.700000000000003</v>
      </c>
      <c r="F1424" s="24">
        <f>VLOOKUP($A1424,Cleaned_Medical_Exam!$A1423:$J3758,3,0)</f>
        <v>5.87</v>
      </c>
      <c r="G1424" s="20" t="str">
        <f>VLOOKUP($A1424,Cleaned_Medical_Exam!$A1423:$J3758,4,0)</f>
        <v>No</v>
      </c>
      <c r="H1424" s="20" t="str">
        <f>VLOOKUP($A1424,Cleaned_Medical_Exam!$A1423:$J3758,5,0)</f>
        <v>No</v>
      </c>
      <c r="I1424" s="20" t="str">
        <f>VLOOKUP($A1424,Cleaned_Medical_Exam!$A1423:$J3758,6,0)</f>
        <v>No</v>
      </c>
      <c r="J1424" s="48">
        <f>VLOOKUP($A1424,Cleaned_Medical_Exam!$A1423:$J3758,7,0)</f>
        <v>0</v>
      </c>
      <c r="K1424" s="8" t="str">
        <f>VLOOKUP($A1424,Cleaned_Medical_Exam!$A1423:$J3758,8,0)</f>
        <v>No</v>
      </c>
      <c r="L1424" s="20" t="str">
        <f>VLOOKUP($A1424,Cleaned_Medical_Exam!$A1423:$J3758,9,0)</f>
        <v>Obesity</v>
      </c>
      <c r="M1424" s="20" t="str">
        <f>VLOOKUP($A1424,Cleaned_Medical_Exam!$A1423:$J3758,10,0)</f>
        <v>Prediabetes</v>
      </c>
      <c r="N1424" s="48">
        <f>_xlfn.XLOOKUP(A1424,Cleaned_Hospital_Details!A:A,Cleaned_Hospital_Details!B:B)</f>
        <v>1</v>
      </c>
      <c r="O1424" s="49">
        <f>_xlfn.XLOOKUP($A1424,Cleaned_Hospital_Details!$A:$A,Cleaned_Hospital_Details!C:C)</f>
        <v>7445.92</v>
      </c>
      <c r="P1424" s="8" t="str">
        <f>_xlfn.XLOOKUP($A1424,Cleaned_Hospital_Details!$A:$A,Cleaned_Hospital_Details!D:D)</f>
        <v>Tier - 3</v>
      </c>
      <c r="Q1424" s="8" t="str">
        <f>_xlfn.XLOOKUP($A1424,Cleaned_Hospital_Details!$A:$A,Cleaned_Hospital_Details!E:E)</f>
        <v>Tier - 1</v>
      </c>
      <c r="R1424" s="8" t="str">
        <f>_xlfn.XLOOKUP($A1424,Cleaned_Hospital_Details!$A:$A,Cleaned_Hospital_Details!F:F)</f>
        <v>R1011</v>
      </c>
      <c r="S1424" s="15">
        <f>_xlfn.XLOOKUP($A1424,Cleaned_Hospital_Details!$A:$A,Cleaned_Hospital_Details!G:G)</f>
        <v>28393</v>
      </c>
      <c r="T1424" s="8">
        <f>_xlfn.XLOOKUP($A1424,Cleaned_Hospital_Details!$A:$A,Cleaned_Hospital_Details!H:H)</f>
        <v>45</v>
      </c>
      <c r="U1424" s="8" t="str">
        <f>_xlfn.XLOOKUP($A1424,Cleaned_Hospital_Details!$A:$A,Cleaned_Hospital_Details!I:I)</f>
        <v>Adult</v>
      </c>
      <c r="V1424" t="str">
        <f t="shared" si="22"/>
        <v>Brett Rosauer</v>
      </c>
    </row>
    <row r="1425" spans="1:22" ht="15.6" x14ac:dyDescent="0.3">
      <c r="A1425" s="10" t="s">
        <v>1461</v>
      </c>
      <c r="B1425" s="8" t="str">
        <f>VLOOKUP(A1425,Cleaned_Customer_Names!A1424:D3759,2,0)</f>
        <v>Ms.</v>
      </c>
      <c r="C1425" s="8" t="str">
        <f>VLOOKUP(A1425,Cleaned_Customer_Names!A1424:D3759,3,0)</f>
        <v>Sharon</v>
      </c>
      <c r="D1425" s="8" t="str">
        <f>VLOOKUP($A1425,Cleaned_Customer_Names!$A1424:$D3759,4,0)</f>
        <v>Ryder</v>
      </c>
      <c r="E1425" s="22">
        <f>VLOOKUP($A1425,Cleaned_Medical_Exam!$A1424:$J3759,2,0)</f>
        <v>36.195</v>
      </c>
      <c r="F1425" s="24">
        <f>VLOOKUP($A1425,Cleaned_Medical_Exam!$A1424:$J3759,3,0)</f>
        <v>6.22</v>
      </c>
      <c r="G1425" s="20" t="str">
        <f>VLOOKUP($A1425,Cleaned_Medical_Exam!$A1424:$J3759,4,0)</f>
        <v>No</v>
      </c>
      <c r="H1425" s="20" t="str">
        <f>VLOOKUP($A1425,Cleaned_Medical_Exam!$A1424:$J3759,5,0)</f>
        <v>No</v>
      </c>
      <c r="I1425" s="20" t="str">
        <f>VLOOKUP($A1425,Cleaned_Medical_Exam!$A1424:$J3759,6,0)</f>
        <v>No</v>
      </c>
      <c r="J1425" s="48">
        <f>VLOOKUP($A1425,Cleaned_Medical_Exam!$A1424:$J3759,7,0)</f>
        <v>0</v>
      </c>
      <c r="K1425" s="8" t="str">
        <f>VLOOKUP($A1425,Cleaned_Medical_Exam!$A1424:$J3759,8,0)</f>
        <v>No</v>
      </c>
      <c r="L1425" s="20" t="str">
        <f>VLOOKUP($A1425,Cleaned_Medical_Exam!$A1424:$J3759,9,0)</f>
        <v>Obesity</v>
      </c>
      <c r="M1425" s="20" t="str">
        <f>VLOOKUP($A1425,Cleaned_Medical_Exam!$A1424:$J3759,10,0)</f>
        <v>Prediabetes</v>
      </c>
      <c r="N1425" s="48">
        <f>_xlfn.XLOOKUP(A1425,Cleaned_Hospital_Details!A:A,Cleaned_Hospital_Details!B:B)</f>
        <v>1</v>
      </c>
      <c r="O1425" s="49">
        <f>_xlfn.XLOOKUP($A1425,Cleaned_Hospital_Details!$A:$A,Cleaned_Hospital_Details!C:C)</f>
        <v>7443.64</v>
      </c>
      <c r="P1425" s="8" t="str">
        <f>_xlfn.XLOOKUP($A1425,Cleaned_Hospital_Details!$A:$A,Cleaned_Hospital_Details!D:D)</f>
        <v>Tier - 2</v>
      </c>
      <c r="Q1425" s="8" t="str">
        <f>_xlfn.XLOOKUP($A1425,Cleaned_Hospital_Details!$A:$A,Cleaned_Hospital_Details!E:E)</f>
        <v>Tier - 3</v>
      </c>
      <c r="R1425" s="8" t="str">
        <f>_xlfn.XLOOKUP($A1425,Cleaned_Hospital_Details!$A:$A,Cleaned_Hospital_Details!F:F)</f>
        <v>R1012</v>
      </c>
      <c r="S1425" s="15">
        <f>_xlfn.XLOOKUP($A1425,Cleaned_Hospital_Details!$A:$A,Cleaned_Hospital_Details!G:G)</f>
        <v>29409</v>
      </c>
      <c r="T1425" s="8">
        <f>_xlfn.XLOOKUP($A1425,Cleaned_Hospital_Details!$A:$A,Cleaned_Hospital_Details!H:H)</f>
        <v>42</v>
      </c>
      <c r="U1425" s="8" t="str">
        <f>_xlfn.XLOOKUP($A1425,Cleaned_Hospital_Details!$A:$A,Cleaned_Hospital_Details!I:I)</f>
        <v>Adult</v>
      </c>
      <c r="V1425" t="str">
        <f t="shared" si="22"/>
        <v>Sharon Ryder</v>
      </c>
    </row>
    <row r="1426" spans="1:22" ht="15.6" x14ac:dyDescent="0.3">
      <c r="A1426" s="10" t="s">
        <v>1462</v>
      </c>
      <c r="B1426" s="8" t="str">
        <f>VLOOKUP(A1426,Cleaned_Customer_Names!A1425:D3760,2,0)</f>
        <v>Mr.</v>
      </c>
      <c r="C1426" s="8" t="str">
        <f>VLOOKUP(A1426,Cleaned_Customer_Names!A1425:D3760,3,0)</f>
        <v>Jacob</v>
      </c>
      <c r="D1426" s="8" t="str">
        <f>VLOOKUP($A1426,Cleaned_Customer_Names!$A1425:$D3760,4,0)</f>
        <v>Larsen</v>
      </c>
      <c r="E1426" s="22">
        <f>VLOOKUP($A1426,Cleaned_Medical_Exam!$A1425:$J3760,2,0)</f>
        <v>32.6</v>
      </c>
      <c r="F1426" s="24">
        <f>VLOOKUP($A1426,Cleaned_Medical_Exam!$A1425:$J3760,3,0)</f>
        <v>5.73</v>
      </c>
      <c r="G1426" s="20" t="str">
        <f>VLOOKUP($A1426,Cleaned_Medical_Exam!$A1425:$J3760,4,0)</f>
        <v>No</v>
      </c>
      <c r="H1426" s="20" t="str">
        <f>VLOOKUP($A1426,Cleaned_Medical_Exam!$A1425:$J3760,5,0)</f>
        <v>No</v>
      </c>
      <c r="I1426" s="20" t="str">
        <f>VLOOKUP($A1426,Cleaned_Medical_Exam!$A1425:$J3760,6,0)</f>
        <v>Yes</v>
      </c>
      <c r="J1426" s="48">
        <f>VLOOKUP($A1426,Cleaned_Medical_Exam!$A1425:$J3760,7,0)</f>
        <v>1</v>
      </c>
      <c r="K1426" s="8" t="str">
        <f>VLOOKUP($A1426,Cleaned_Medical_Exam!$A1425:$J3760,8,0)</f>
        <v>No</v>
      </c>
      <c r="L1426" s="20" t="str">
        <f>VLOOKUP($A1426,Cleaned_Medical_Exam!$A1425:$J3760,9,0)</f>
        <v>Obesity</v>
      </c>
      <c r="M1426" s="20" t="str">
        <f>VLOOKUP($A1426,Cleaned_Medical_Exam!$A1425:$J3760,10,0)</f>
        <v>Prediabetes</v>
      </c>
      <c r="N1426" s="48">
        <f>_xlfn.XLOOKUP(A1426,Cleaned_Hospital_Details!A:A,Cleaned_Hospital_Details!B:B)</f>
        <v>2</v>
      </c>
      <c r="O1426" s="49">
        <f>_xlfn.XLOOKUP($A1426,Cleaned_Hospital_Details!$A:$A,Cleaned_Hospital_Details!C:C)</f>
        <v>7441.5</v>
      </c>
      <c r="P1426" s="8" t="str">
        <f>_xlfn.XLOOKUP($A1426,Cleaned_Hospital_Details!$A:$A,Cleaned_Hospital_Details!D:D)</f>
        <v>Tier - 3</v>
      </c>
      <c r="Q1426" s="8" t="str">
        <f>_xlfn.XLOOKUP($A1426,Cleaned_Hospital_Details!$A:$A,Cleaned_Hospital_Details!E:E)</f>
        <v>Tier - 2</v>
      </c>
      <c r="R1426" s="8" t="str">
        <f>_xlfn.XLOOKUP($A1426,Cleaned_Hospital_Details!$A:$A,Cleaned_Hospital_Details!F:F)</f>
        <v>R1011</v>
      </c>
      <c r="S1426" s="15">
        <f>_xlfn.XLOOKUP($A1426,Cleaned_Hospital_Details!$A:$A,Cleaned_Hospital_Details!G:G)</f>
        <v>29099</v>
      </c>
      <c r="T1426" s="8">
        <f>_xlfn.XLOOKUP($A1426,Cleaned_Hospital_Details!$A:$A,Cleaned_Hospital_Details!H:H)</f>
        <v>43</v>
      </c>
      <c r="U1426" s="8" t="str">
        <f>_xlfn.XLOOKUP($A1426,Cleaned_Hospital_Details!$A:$A,Cleaned_Hospital_Details!I:I)</f>
        <v>Adult</v>
      </c>
      <c r="V1426" t="str">
        <f t="shared" si="22"/>
        <v>Jacob Larsen</v>
      </c>
    </row>
    <row r="1427" spans="1:22" ht="15.6" x14ac:dyDescent="0.3">
      <c r="A1427" s="10" t="s">
        <v>1463</v>
      </c>
      <c r="B1427" s="8" t="str">
        <f>VLOOKUP(A1427,Cleaned_Customer_Names!A1426:D3761,2,0)</f>
        <v>Mr.</v>
      </c>
      <c r="C1427" s="8" t="str">
        <f>VLOOKUP(A1427,Cleaned_Customer_Names!A1426:D3761,3,0)</f>
        <v>Scott</v>
      </c>
      <c r="D1427" s="8" t="str">
        <f>VLOOKUP($A1427,Cleaned_Customer_Names!$A1426:$D3761,4,0)</f>
        <v>Keate</v>
      </c>
      <c r="E1427" s="22">
        <f>VLOOKUP($A1427,Cleaned_Medical_Exam!$A1426:$J3761,2,0)</f>
        <v>30.2</v>
      </c>
      <c r="F1427" s="24">
        <f>VLOOKUP($A1427,Cleaned_Medical_Exam!$A1426:$J3761,3,0)</f>
        <v>5.7</v>
      </c>
      <c r="G1427" s="20" t="str">
        <f>VLOOKUP($A1427,Cleaned_Medical_Exam!$A1426:$J3761,4,0)</f>
        <v>No</v>
      </c>
      <c r="H1427" s="20" t="str">
        <f>VLOOKUP($A1427,Cleaned_Medical_Exam!$A1426:$J3761,5,0)</f>
        <v>No</v>
      </c>
      <c r="I1427" s="20" t="str">
        <f>VLOOKUP($A1427,Cleaned_Medical_Exam!$A1426:$J3761,6,0)</f>
        <v>No</v>
      </c>
      <c r="J1427" s="48">
        <f>VLOOKUP($A1427,Cleaned_Medical_Exam!$A1426:$J3761,7,0)</f>
        <v>0</v>
      </c>
      <c r="K1427" s="8" t="str">
        <f>VLOOKUP($A1427,Cleaned_Medical_Exam!$A1426:$J3761,8,0)</f>
        <v>No</v>
      </c>
      <c r="L1427" s="20" t="str">
        <f>VLOOKUP($A1427,Cleaned_Medical_Exam!$A1426:$J3761,9,0)</f>
        <v>Obesity</v>
      </c>
      <c r="M1427" s="20" t="str">
        <f>VLOOKUP($A1427,Cleaned_Medical_Exam!$A1426:$J3761,10,0)</f>
        <v>Prediabetes</v>
      </c>
      <c r="N1427" s="48">
        <f>_xlfn.XLOOKUP(A1427,Cleaned_Hospital_Details!A:A,Cleaned_Hospital_Details!B:B)</f>
        <v>1</v>
      </c>
      <c r="O1427" s="49">
        <f>_xlfn.XLOOKUP($A1427,Cleaned_Hospital_Details!$A:$A,Cleaned_Hospital_Details!C:C)</f>
        <v>7441.05</v>
      </c>
      <c r="P1427" s="8" t="str">
        <f>_xlfn.XLOOKUP($A1427,Cleaned_Hospital_Details!$A:$A,Cleaned_Hospital_Details!D:D)</f>
        <v>Tier - 3</v>
      </c>
      <c r="Q1427" s="8" t="str">
        <f>_xlfn.XLOOKUP($A1427,Cleaned_Hospital_Details!$A:$A,Cleaned_Hospital_Details!E:E)</f>
        <v>Tier - 2</v>
      </c>
      <c r="R1427" s="8" t="str">
        <f>_xlfn.XLOOKUP($A1427,Cleaned_Hospital_Details!$A:$A,Cleaned_Hospital_Details!F:F)</f>
        <v>R1011</v>
      </c>
      <c r="S1427" s="15">
        <f>_xlfn.XLOOKUP($A1427,Cleaned_Hospital_Details!$A:$A,Cleaned_Hospital_Details!G:G)</f>
        <v>28362</v>
      </c>
      <c r="T1427" s="8">
        <f>_xlfn.XLOOKUP($A1427,Cleaned_Hospital_Details!$A:$A,Cleaned_Hospital_Details!H:H)</f>
        <v>45</v>
      </c>
      <c r="U1427" s="8" t="str">
        <f>_xlfn.XLOOKUP($A1427,Cleaned_Hospital_Details!$A:$A,Cleaned_Hospital_Details!I:I)</f>
        <v>Adult</v>
      </c>
      <c r="V1427" t="str">
        <f t="shared" si="22"/>
        <v>Scott Keate</v>
      </c>
    </row>
    <row r="1428" spans="1:22" ht="15.6" x14ac:dyDescent="0.3">
      <c r="A1428" s="10" t="s">
        <v>1464</v>
      </c>
      <c r="B1428" s="8" t="str">
        <f>VLOOKUP(A1428,Cleaned_Customer_Names!A1427:D3762,2,0)</f>
        <v>Ms.</v>
      </c>
      <c r="C1428" s="8" t="str">
        <f>VLOOKUP(A1428,Cleaned_Customer_Names!A1427:D3762,3,0)</f>
        <v>Brooke</v>
      </c>
      <c r="D1428" s="8" t="str">
        <f>VLOOKUP($A1428,Cleaned_Customer_Names!$A1427:$D3762,4,0)</f>
        <v>Williams</v>
      </c>
      <c r="E1428" s="22">
        <f>VLOOKUP($A1428,Cleaned_Medical_Exam!$A1427:$J3762,2,0)</f>
        <v>27.645</v>
      </c>
      <c r="F1428" s="24">
        <f>VLOOKUP($A1428,Cleaned_Medical_Exam!$A1427:$J3762,3,0)</f>
        <v>9.91</v>
      </c>
      <c r="G1428" s="20" t="str">
        <f>VLOOKUP($A1428,Cleaned_Medical_Exam!$A1427:$J3762,4,0)</f>
        <v>No</v>
      </c>
      <c r="H1428" s="20" t="str">
        <f>VLOOKUP($A1428,Cleaned_Medical_Exam!$A1427:$J3762,5,0)</f>
        <v>No</v>
      </c>
      <c r="I1428" s="20" t="str">
        <f>VLOOKUP($A1428,Cleaned_Medical_Exam!$A1427:$J3762,6,0)</f>
        <v>No</v>
      </c>
      <c r="J1428" s="48">
        <f>VLOOKUP($A1428,Cleaned_Medical_Exam!$A1427:$J3762,7,0)</f>
        <v>0</v>
      </c>
      <c r="K1428" s="8" t="str">
        <f>VLOOKUP($A1428,Cleaned_Medical_Exam!$A1427:$J3762,8,0)</f>
        <v>No</v>
      </c>
      <c r="L1428" s="20" t="str">
        <f>VLOOKUP($A1428,Cleaned_Medical_Exam!$A1427:$J3762,9,0)</f>
        <v>Overweight</v>
      </c>
      <c r="M1428" s="20" t="str">
        <f>VLOOKUP($A1428,Cleaned_Medical_Exam!$A1427:$J3762,10,0)</f>
        <v>Diabetes</v>
      </c>
      <c r="N1428" s="48">
        <f>_xlfn.XLOOKUP(A1428,Cleaned_Hospital_Details!A:A,Cleaned_Hospital_Details!B:B)</f>
        <v>0</v>
      </c>
      <c r="O1428" s="49">
        <f>_xlfn.XLOOKUP($A1428,Cleaned_Hospital_Details!$A:$A,Cleaned_Hospital_Details!C:C)</f>
        <v>7421.19</v>
      </c>
      <c r="P1428" s="8" t="str">
        <f>_xlfn.XLOOKUP($A1428,Cleaned_Hospital_Details!$A:$A,Cleaned_Hospital_Details!D:D)</f>
        <v>Tier - 2</v>
      </c>
      <c r="Q1428" s="8" t="str">
        <f>_xlfn.XLOOKUP($A1428,Cleaned_Hospital_Details!$A:$A,Cleaned_Hospital_Details!E:E)</f>
        <v>Tier - 3</v>
      </c>
      <c r="R1428" s="8" t="str">
        <f>_xlfn.XLOOKUP($A1428,Cleaned_Hospital_Details!$A:$A,Cleaned_Hospital_Details!F:F)</f>
        <v>R1012</v>
      </c>
      <c r="S1428" s="15">
        <f>_xlfn.XLOOKUP($A1428,Cleaned_Hospital_Details!$A:$A,Cleaned_Hospital_Details!G:G)</f>
        <v>28826</v>
      </c>
      <c r="T1428" s="8">
        <f>_xlfn.XLOOKUP($A1428,Cleaned_Hospital_Details!$A:$A,Cleaned_Hospital_Details!H:H)</f>
        <v>44</v>
      </c>
      <c r="U1428" s="8" t="str">
        <f>_xlfn.XLOOKUP($A1428,Cleaned_Hospital_Details!$A:$A,Cleaned_Hospital_Details!I:I)</f>
        <v>Adult</v>
      </c>
      <c r="V1428" t="str">
        <f t="shared" si="22"/>
        <v>Brooke Williams</v>
      </c>
    </row>
    <row r="1429" spans="1:22" ht="15.6" x14ac:dyDescent="0.3">
      <c r="A1429" s="10" t="s">
        <v>1465</v>
      </c>
      <c r="B1429" s="8" t="str">
        <f>VLOOKUP(A1429,Cleaned_Customer_Names!A1428:D3763,2,0)</f>
        <v>Ms.</v>
      </c>
      <c r="C1429" s="8" t="str">
        <f>VLOOKUP(A1429,Cleaned_Customer_Names!A1428:D3763,3,0)</f>
        <v>Kaye</v>
      </c>
      <c r="D1429" s="8" t="str">
        <f>VLOOKUP($A1429,Cleaned_Customer_Names!$A1428:$D3763,4,0)</f>
        <v>Starosciak</v>
      </c>
      <c r="E1429" s="22">
        <f>VLOOKUP($A1429,Cleaned_Medical_Exam!$A1428:$J3763,2,0)</f>
        <v>26.41</v>
      </c>
      <c r="F1429" s="24">
        <f>VLOOKUP($A1429,Cleaned_Medical_Exam!$A1428:$J3763,3,0)</f>
        <v>11.4</v>
      </c>
      <c r="G1429" s="20" t="str">
        <f>VLOOKUP($A1429,Cleaned_Medical_Exam!$A1428:$J3763,4,0)</f>
        <v>No</v>
      </c>
      <c r="H1429" s="20" t="str">
        <f>VLOOKUP($A1429,Cleaned_Medical_Exam!$A1428:$J3763,5,0)</f>
        <v>No</v>
      </c>
      <c r="I1429" s="20" t="str">
        <f>VLOOKUP($A1429,Cleaned_Medical_Exam!$A1428:$J3763,6,0)</f>
        <v>No</v>
      </c>
      <c r="J1429" s="48">
        <f>VLOOKUP($A1429,Cleaned_Medical_Exam!$A1428:$J3763,7,0)</f>
        <v>0</v>
      </c>
      <c r="K1429" s="8" t="str">
        <f>VLOOKUP($A1429,Cleaned_Medical_Exam!$A1428:$J3763,8,0)</f>
        <v>No</v>
      </c>
      <c r="L1429" s="20" t="str">
        <f>VLOOKUP($A1429,Cleaned_Medical_Exam!$A1428:$J3763,9,0)</f>
        <v>Overweight</v>
      </c>
      <c r="M1429" s="20" t="str">
        <f>VLOOKUP($A1429,Cleaned_Medical_Exam!$A1428:$J3763,10,0)</f>
        <v>Diabetes</v>
      </c>
      <c r="N1429" s="48">
        <f>_xlfn.XLOOKUP(A1429,Cleaned_Hospital_Details!A:A,Cleaned_Hospital_Details!B:B)</f>
        <v>0</v>
      </c>
      <c r="O1429" s="49">
        <f>_xlfn.XLOOKUP($A1429,Cleaned_Hospital_Details!$A:$A,Cleaned_Hospital_Details!C:C)</f>
        <v>7419.48</v>
      </c>
      <c r="P1429" s="8" t="str">
        <f>_xlfn.XLOOKUP($A1429,Cleaned_Hospital_Details!$A:$A,Cleaned_Hospital_Details!D:D)</f>
        <v>Tier - 2</v>
      </c>
      <c r="Q1429" s="8" t="str">
        <f>_xlfn.XLOOKUP($A1429,Cleaned_Hospital_Details!$A:$A,Cleaned_Hospital_Details!E:E)</f>
        <v>Tier - 2</v>
      </c>
      <c r="R1429" s="8" t="str">
        <f>_xlfn.XLOOKUP($A1429,Cleaned_Hospital_Details!$A:$A,Cleaned_Hospital_Details!F:F)</f>
        <v>R1012</v>
      </c>
      <c r="S1429" s="15">
        <f>_xlfn.XLOOKUP($A1429,Cleaned_Hospital_Details!$A:$A,Cleaned_Hospital_Details!G:G)</f>
        <v>28806</v>
      </c>
      <c r="T1429" s="8">
        <f>_xlfn.XLOOKUP($A1429,Cleaned_Hospital_Details!$A:$A,Cleaned_Hospital_Details!H:H)</f>
        <v>44</v>
      </c>
      <c r="U1429" s="8" t="str">
        <f>_xlfn.XLOOKUP($A1429,Cleaned_Hospital_Details!$A:$A,Cleaned_Hospital_Details!I:I)</f>
        <v>Adult</v>
      </c>
      <c r="V1429" t="str">
        <f t="shared" si="22"/>
        <v>Kaye Starosciak</v>
      </c>
    </row>
    <row r="1430" spans="1:22" ht="15.6" x14ac:dyDescent="0.3">
      <c r="A1430" s="10" t="s">
        <v>1466</v>
      </c>
      <c r="B1430" s="8" t="str">
        <f>VLOOKUP(A1430,Cleaned_Customer_Names!A1429:D3764,2,0)</f>
        <v>Ms.</v>
      </c>
      <c r="C1430" s="8" t="str">
        <f>VLOOKUP(A1430,Cleaned_Customer_Names!A1429:D3764,3,0)</f>
        <v>Carolyn</v>
      </c>
      <c r="D1430" s="8" t="str">
        <f>VLOOKUP($A1430,Cleaned_Customer_Names!$A1429:$D3764,4,0)</f>
        <v>Smith</v>
      </c>
      <c r="E1430" s="22">
        <f>VLOOKUP($A1430,Cleaned_Medical_Exam!$A1429:$J3764,2,0)</f>
        <v>34.1</v>
      </c>
      <c r="F1430" s="24">
        <f>VLOOKUP($A1430,Cleaned_Medical_Exam!$A1429:$J3764,3,0)</f>
        <v>6.29</v>
      </c>
      <c r="G1430" s="20" t="str">
        <f>VLOOKUP($A1430,Cleaned_Medical_Exam!$A1429:$J3764,4,0)</f>
        <v>Yes</v>
      </c>
      <c r="H1430" s="20" t="str">
        <f>VLOOKUP($A1430,Cleaned_Medical_Exam!$A1429:$J3764,5,0)</f>
        <v>No</v>
      </c>
      <c r="I1430" s="20" t="str">
        <f>VLOOKUP($A1430,Cleaned_Medical_Exam!$A1429:$J3764,6,0)</f>
        <v>Yes</v>
      </c>
      <c r="J1430" s="48">
        <f>VLOOKUP($A1430,Cleaned_Medical_Exam!$A1429:$J3764,7,0)</f>
        <v>1</v>
      </c>
      <c r="K1430" s="8" t="str">
        <f>VLOOKUP($A1430,Cleaned_Medical_Exam!$A1429:$J3764,8,0)</f>
        <v>No</v>
      </c>
      <c r="L1430" s="20" t="str">
        <f>VLOOKUP($A1430,Cleaned_Medical_Exam!$A1429:$J3764,9,0)</f>
        <v>Obesity</v>
      </c>
      <c r="M1430" s="20" t="str">
        <f>VLOOKUP($A1430,Cleaned_Medical_Exam!$A1429:$J3764,10,0)</f>
        <v>Prediabetes</v>
      </c>
      <c r="N1430" s="48">
        <f>_xlfn.XLOOKUP(A1430,Cleaned_Hospital_Details!A:A,Cleaned_Hospital_Details!B:B)</f>
        <v>3</v>
      </c>
      <c r="O1430" s="49">
        <f>_xlfn.XLOOKUP($A1430,Cleaned_Hospital_Details!$A:$A,Cleaned_Hospital_Details!C:C)</f>
        <v>7418.52</v>
      </c>
      <c r="P1430" s="8" t="str">
        <f>_xlfn.XLOOKUP($A1430,Cleaned_Hospital_Details!$A:$A,Cleaned_Hospital_Details!D:D)</f>
        <v>Tier - 2</v>
      </c>
      <c r="Q1430" s="8" t="str">
        <f>_xlfn.XLOOKUP($A1430,Cleaned_Hospital_Details!$A:$A,Cleaned_Hospital_Details!E:E)</f>
        <v>Tier - 2</v>
      </c>
      <c r="R1430" s="8" t="str">
        <f>_xlfn.XLOOKUP($A1430,Cleaned_Hospital_Details!$A:$A,Cleaned_Hospital_Details!F:F)</f>
        <v>R1011</v>
      </c>
      <c r="S1430" s="15">
        <f>_xlfn.XLOOKUP($A1430,Cleaned_Hospital_Details!$A:$A,Cleaned_Hospital_Details!G:G)</f>
        <v>30578</v>
      </c>
      <c r="T1430" s="8">
        <f>_xlfn.XLOOKUP($A1430,Cleaned_Hospital_Details!$A:$A,Cleaned_Hospital_Details!H:H)</f>
        <v>39</v>
      </c>
      <c r="U1430" s="8" t="str">
        <f>_xlfn.XLOOKUP($A1430,Cleaned_Hospital_Details!$A:$A,Cleaned_Hospital_Details!I:I)</f>
        <v>Adult</v>
      </c>
      <c r="V1430" t="str">
        <f t="shared" si="22"/>
        <v>Carolyn Smith</v>
      </c>
    </row>
    <row r="1431" spans="1:22" ht="15.6" x14ac:dyDescent="0.3">
      <c r="A1431" s="10" t="s">
        <v>1467</v>
      </c>
      <c r="B1431" s="8" t="str">
        <f>VLOOKUP(A1431,Cleaned_Customer_Names!A1430:D3765,2,0)</f>
        <v>Mr.</v>
      </c>
      <c r="C1431" s="8" t="str">
        <f>VLOOKUP(A1431,Cleaned_Customer_Names!A1430:D3765,3,0)</f>
        <v>Daniel</v>
      </c>
      <c r="D1431" s="8" t="str">
        <f>VLOOKUP($A1431,Cleaned_Customer_Names!$A1430:$D3765,4,0)</f>
        <v>Henderson</v>
      </c>
      <c r="E1431" s="22">
        <f>VLOOKUP($A1431,Cleaned_Medical_Exam!$A1430:$J3765,2,0)</f>
        <v>17.3</v>
      </c>
      <c r="F1431" s="24">
        <f>VLOOKUP($A1431,Cleaned_Medical_Exam!$A1430:$J3765,3,0)</f>
        <v>9.2799999999999994</v>
      </c>
      <c r="G1431" s="20" t="str">
        <f>VLOOKUP($A1431,Cleaned_Medical_Exam!$A1430:$J3765,4,0)</f>
        <v>No</v>
      </c>
      <c r="H1431" s="20" t="str">
        <f>VLOOKUP($A1431,Cleaned_Medical_Exam!$A1430:$J3765,5,0)</f>
        <v>No</v>
      </c>
      <c r="I1431" s="20" t="str">
        <f>VLOOKUP($A1431,Cleaned_Medical_Exam!$A1430:$J3765,6,0)</f>
        <v>No</v>
      </c>
      <c r="J1431" s="48">
        <f>VLOOKUP($A1431,Cleaned_Medical_Exam!$A1430:$J3765,7,0)</f>
        <v>0</v>
      </c>
      <c r="K1431" s="8" t="str">
        <f>VLOOKUP($A1431,Cleaned_Medical_Exam!$A1430:$J3765,8,0)</f>
        <v>No</v>
      </c>
      <c r="L1431" s="20" t="str">
        <f>VLOOKUP($A1431,Cleaned_Medical_Exam!$A1430:$J3765,9,0)</f>
        <v>Underweight</v>
      </c>
      <c r="M1431" s="20" t="str">
        <f>VLOOKUP($A1431,Cleaned_Medical_Exam!$A1430:$J3765,10,0)</f>
        <v>Diabetes</v>
      </c>
      <c r="N1431" s="48">
        <f>_xlfn.XLOOKUP(A1431,Cleaned_Hospital_Details!A:A,Cleaned_Hospital_Details!B:B)</f>
        <v>0</v>
      </c>
      <c r="O1431" s="49">
        <f>_xlfn.XLOOKUP($A1431,Cleaned_Hospital_Details!$A:$A,Cleaned_Hospital_Details!C:C)</f>
        <v>7403.98</v>
      </c>
      <c r="P1431" s="8" t="str">
        <f>_xlfn.XLOOKUP($A1431,Cleaned_Hospital_Details!$A:$A,Cleaned_Hospital_Details!D:D)</f>
        <v>Tier - 3</v>
      </c>
      <c r="Q1431" s="8" t="str">
        <f>_xlfn.XLOOKUP($A1431,Cleaned_Hospital_Details!$A:$A,Cleaned_Hospital_Details!E:E)</f>
        <v>Tier - 2</v>
      </c>
      <c r="R1431" s="8" t="str">
        <f>_xlfn.XLOOKUP($A1431,Cleaned_Hospital_Details!$A:$A,Cleaned_Hospital_Details!F:F)</f>
        <v>R1013</v>
      </c>
      <c r="S1431" s="15">
        <f>_xlfn.XLOOKUP($A1431,Cleaned_Hospital_Details!$A:$A,Cleaned_Hospital_Details!G:G)</f>
        <v>24081</v>
      </c>
      <c r="T1431" s="8">
        <f>_xlfn.XLOOKUP($A1431,Cleaned_Hospital_Details!$A:$A,Cleaned_Hospital_Details!H:H)</f>
        <v>57</v>
      </c>
      <c r="U1431" s="8" t="str">
        <f>_xlfn.XLOOKUP($A1431,Cleaned_Hospital_Details!$A:$A,Cleaned_Hospital_Details!I:I)</f>
        <v>Old</v>
      </c>
      <c r="V1431" t="str">
        <f t="shared" si="22"/>
        <v>Daniel Henderson</v>
      </c>
    </row>
    <row r="1432" spans="1:22" ht="15.6" x14ac:dyDescent="0.3">
      <c r="A1432" s="10" t="s">
        <v>1468</v>
      </c>
      <c r="B1432" s="8" t="str">
        <f>VLOOKUP(A1432,Cleaned_Customer_Names!A1431:D3766,2,0)</f>
        <v>Mrs.</v>
      </c>
      <c r="C1432" s="8" t="str">
        <f>VLOOKUP(A1432,Cleaned_Customer_Names!A1431:D3766,3,0)</f>
        <v>Laurie</v>
      </c>
      <c r="D1432" s="8" t="str">
        <f>VLOOKUP($A1432,Cleaned_Customer_Names!$A1431:$D3766,4,0)</f>
        <v>Winkelman</v>
      </c>
      <c r="E1432" s="22">
        <f>VLOOKUP($A1432,Cleaned_Medical_Exam!$A1431:$J3766,2,0)</f>
        <v>35.020000000000003</v>
      </c>
      <c r="F1432" s="24">
        <f>VLOOKUP($A1432,Cleaned_Medical_Exam!$A1431:$J3766,3,0)</f>
        <v>4.78</v>
      </c>
      <c r="G1432" s="20" t="str">
        <f>VLOOKUP($A1432,Cleaned_Medical_Exam!$A1431:$J3766,4,0)</f>
        <v>No</v>
      </c>
      <c r="H1432" s="20" t="str">
        <f>VLOOKUP($A1432,Cleaned_Medical_Exam!$A1431:$J3766,5,0)</f>
        <v>No</v>
      </c>
      <c r="I1432" s="20" t="str">
        <f>VLOOKUP($A1432,Cleaned_Medical_Exam!$A1431:$J3766,6,0)</f>
        <v>Yes</v>
      </c>
      <c r="J1432" s="48">
        <f>VLOOKUP($A1432,Cleaned_Medical_Exam!$A1431:$J3766,7,0)</f>
        <v>1</v>
      </c>
      <c r="K1432" s="8" t="str">
        <f>VLOOKUP($A1432,Cleaned_Medical_Exam!$A1431:$J3766,8,0)</f>
        <v>No</v>
      </c>
      <c r="L1432" s="20" t="str">
        <f>VLOOKUP($A1432,Cleaned_Medical_Exam!$A1431:$J3766,9,0)</f>
        <v>Obesity</v>
      </c>
      <c r="M1432" s="20" t="str">
        <f>VLOOKUP($A1432,Cleaned_Medical_Exam!$A1431:$J3766,10,0)</f>
        <v>Normal</v>
      </c>
      <c r="N1432" s="48">
        <f>_xlfn.XLOOKUP(A1432,Cleaned_Hospital_Details!A:A,Cleaned_Hospital_Details!B:B)</f>
        <v>0</v>
      </c>
      <c r="O1432" s="49">
        <f>_xlfn.XLOOKUP($A1432,Cleaned_Hospital_Details!$A:$A,Cleaned_Hospital_Details!C:C)</f>
        <v>7388.85</v>
      </c>
      <c r="P1432" s="8" t="str">
        <f>_xlfn.XLOOKUP($A1432,Cleaned_Hospital_Details!$A:$A,Cleaned_Hospital_Details!D:D)</f>
        <v>Tier - 2</v>
      </c>
      <c r="Q1432" s="8" t="str">
        <f>_xlfn.XLOOKUP($A1432,Cleaned_Hospital_Details!$A:$A,Cleaned_Hospital_Details!E:E)</f>
        <v>Tier - 2</v>
      </c>
      <c r="R1432" s="8" t="str">
        <f>_xlfn.XLOOKUP($A1432,Cleaned_Hospital_Details!$A:$A,Cleaned_Hospital_Details!F:F)</f>
        <v>R1026</v>
      </c>
      <c r="S1432" s="15">
        <f>_xlfn.XLOOKUP($A1432,Cleaned_Hospital_Details!$A:$A,Cleaned_Hospital_Details!G:G)</f>
        <v>34172</v>
      </c>
      <c r="T1432" s="8">
        <f>_xlfn.XLOOKUP($A1432,Cleaned_Hospital_Details!$A:$A,Cleaned_Hospital_Details!H:H)</f>
        <v>29</v>
      </c>
      <c r="U1432" s="8" t="str">
        <f>_xlfn.XLOOKUP($A1432,Cleaned_Hospital_Details!$A:$A,Cleaned_Hospital_Details!I:I)</f>
        <v>Adult</v>
      </c>
      <c r="V1432" t="str">
        <f t="shared" si="22"/>
        <v>Laurie Winkelman</v>
      </c>
    </row>
    <row r="1433" spans="1:22" ht="15.6" x14ac:dyDescent="0.3">
      <c r="A1433" s="10" t="s">
        <v>1469</v>
      </c>
      <c r="B1433" s="8" t="str">
        <f>VLOOKUP(A1433,Cleaned_Customer_Names!A1432:D3767,2,0)</f>
        <v>Ms.</v>
      </c>
      <c r="C1433" s="8" t="str">
        <f>VLOOKUP(A1433,Cleaned_Customer_Names!A1432:D3767,3,0)</f>
        <v>Nicole</v>
      </c>
      <c r="D1433" s="8" t="str">
        <f>VLOOKUP($A1433,Cleaned_Customer_Names!$A1432:$D3767,4,0)</f>
        <v>Monette</v>
      </c>
      <c r="E1433" s="22">
        <f>VLOOKUP($A1433,Cleaned_Medical_Exam!$A1432:$J3767,2,0)</f>
        <v>37.1</v>
      </c>
      <c r="F1433" s="24">
        <f>VLOOKUP($A1433,Cleaned_Medical_Exam!$A1432:$J3767,3,0)</f>
        <v>8.8699999999999992</v>
      </c>
      <c r="G1433" s="20" t="str">
        <f>VLOOKUP($A1433,Cleaned_Medical_Exam!$A1432:$J3767,4,0)</f>
        <v>Yes</v>
      </c>
      <c r="H1433" s="20" t="str">
        <f>VLOOKUP($A1433,Cleaned_Medical_Exam!$A1432:$J3767,5,0)</f>
        <v>No</v>
      </c>
      <c r="I1433" s="20" t="str">
        <f>VLOOKUP($A1433,Cleaned_Medical_Exam!$A1432:$J3767,6,0)</f>
        <v>No</v>
      </c>
      <c r="J1433" s="48">
        <f>VLOOKUP($A1433,Cleaned_Medical_Exam!$A1432:$J3767,7,0)</f>
        <v>0</v>
      </c>
      <c r="K1433" s="8" t="str">
        <f>VLOOKUP($A1433,Cleaned_Medical_Exam!$A1432:$J3767,8,0)</f>
        <v>No</v>
      </c>
      <c r="L1433" s="20" t="str">
        <f>VLOOKUP($A1433,Cleaned_Medical_Exam!$A1432:$J3767,9,0)</f>
        <v>Obesity</v>
      </c>
      <c r="M1433" s="20" t="str">
        <f>VLOOKUP($A1433,Cleaned_Medical_Exam!$A1432:$J3767,10,0)</f>
        <v>Diabetes</v>
      </c>
      <c r="N1433" s="48">
        <f>_xlfn.XLOOKUP(A1433,Cleaned_Hospital_Details!A:A,Cleaned_Hospital_Details!B:B)</f>
        <v>2</v>
      </c>
      <c r="O1433" s="49">
        <f>_xlfn.XLOOKUP($A1433,Cleaned_Hospital_Details!$A:$A,Cleaned_Hospital_Details!C:C)</f>
        <v>7371.77</v>
      </c>
      <c r="P1433" s="8" t="str">
        <f>_xlfn.XLOOKUP($A1433,Cleaned_Hospital_Details!$A:$A,Cleaned_Hospital_Details!D:D)</f>
        <v>Tier - 2</v>
      </c>
      <c r="Q1433" s="8" t="str">
        <f>_xlfn.XLOOKUP($A1433,Cleaned_Hospital_Details!$A:$A,Cleaned_Hospital_Details!E:E)</f>
        <v>Tier - 1</v>
      </c>
      <c r="R1433" s="8" t="str">
        <f>_xlfn.XLOOKUP($A1433,Cleaned_Hospital_Details!$A:$A,Cleaned_Hospital_Details!F:F)</f>
        <v>R1011</v>
      </c>
      <c r="S1433" s="15">
        <f>_xlfn.XLOOKUP($A1433,Cleaned_Hospital_Details!$A:$A,Cleaned_Hospital_Details!G:G)</f>
        <v>29914</v>
      </c>
      <c r="T1433" s="8">
        <f>_xlfn.XLOOKUP($A1433,Cleaned_Hospital_Details!$A:$A,Cleaned_Hospital_Details!H:H)</f>
        <v>41</v>
      </c>
      <c r="U1433" s="8" t="str">
        <f>_xlfn.XLOOKUP($A1433,Cleaned_Hospital_Details!$A:$A,Cleaned_Hospital_Details!I:I)</f>
        <v>Adult</v>
      </c>
      <c r="V1433" t="str">
        <f t="shared" si="22"/>
        <v>Nicole Monette</v>
      </c>
    </row>
    <row r="1434" spans="1:22" ht="15.6" x14ac:dyDescent="0.3">
      <c r="A1434" s="10" t="s">
        <v>1470</v>
      </c>
      <c r="B1434" s="8" t="str">
        <f>VLOOKUP(A1434,Cleaned_Customer_Names!A1433:D3768,2,0)</f>
        <v>Ms.</v>
      </c>
      <c r="C1434" s="8" t="str">
        <f>VLOOKUP(A1434,Cleaned_Customer_Names!A1433:D3768,3,0)</f>
        <v>Shelby</v>
      </c>
      <c r="D1434" s="8" t="str">
        <f>VLOOKUP($A1434,Cleaned_Customer_Names!$A1433:$D3768,4,0)</f>
        <v>Kramer</v>
      </c>
      <c r="E1434" s="22">
        <f>VLOOKUP($A1434,Cleaned_Medical_Exam!$A1433:$J3768,2,0)</f>
        <v>16.79</v>
      </c>
      <c r="F1434" s="24">
        <f>VLOOKUP($A1434,Cleaned_Medical_Exam!$A1433:$J3768,3,0)</f>
        <v>11.4</v>
      </c>
      <c r="G1434" s="20" t="str">
        <f>VLOOKUP($A1434,Cleaned_Medical_Exam!$A1433:$J3768,4,0)</f>
        <v>No</v>
      </c>
      <c r="H1434" s="20" t="str">
        <f>VLOOKUP($A1434,Cleaned_Medical_Exam!$A1433:$J3768,5,0)</f>
        <v>No</v>
      </c>
      <c r="I1434" s="20" t="str">
        <f>VLOOKUP($A1434,Cleaned_Medical_Exam!$A1433:$J3768,6,0)</f>
        <v>No</v>
      </c>
      <c r="J1434" s="48">
        <f>VLOOKUP($A1434,Cleaned_Medical_Exam!$A1433:$J3768,7,0)</f>
        <v>0</v>
      </c>
      <c r="K1434" s="8" t="str">
        <f>VLOOKUP($A1434,Cleaned_Medical_Exam!$A1433:$J3768,8,0)</f>
        <v>No</v>
      </c>
      <c r="L1434" s="20" t="str">
        <f>VLOOKUP($A1434,Cleaned_Medical_Exam!$A1433:$J3768,9,0)</f>
        <v>Underweight</v>
      </c>
      <c r="M1434" s="20" t="str">
        <f>VLOOKUP($A1434,Cleaned_Medical_Exam!$A1433:$J3768,10,0)</f>
        <v>Diabetes</v>
      </c>
      <c r="N1434" s="48">
        <f>_xlfn.XLOOKUP(A1434,Cleaned_Hospital_Details!A:A,Cleaned_Hospital_Details!B:B)</f>
        <v>0</v>
      </c>
      <c r="O1434" s="49">
        <f>_xlfn.XLOOKUP($A1434,Cleaned_Hospital_Details!$A:$A,Cleaned_Hospital_Details!C:C)</f>
        <v>7362.31</v>
      </c>
      <c r="P1434" s="8" t="str">
        <f>_xlfn.XLOOKUP($A1434,Cleaned_Hospital_Details!$A:$A,Cleaned_Hospital_Details!D:D)</f>
        <v>Tier - 3</v>
      </c>
      <c r="Q1434" s="8" t="str">
        <f>_xlfn.XLOOKUP($A1434,Cleaned_Hospital_Details!$A:$A,Cleaned_Hospital_Details!E:E)</f>
        <v>Tier - 3</v>
      </c>
      <c r="R1434" s="8" t="str">
        <f>_xlfn.XLOOKUP($A1434,Cleaned_Hospital_Details!$A:$A,Cleaned_Hospital_Details!F:F)</f>
        <v>R1013</v>
      </c>
      <c r="S1434" s="15">
        <f>_xlfn.XLOOKUP($A1434,Cleaned_Hospital_Details!$A:$A,Cleaned_Hospital_Details!G:G)</f>
        <v>24085</v>
      </c>
      <c r="T1434" s="8">
        <f>_xlfn.XLOOKUP($A1434,Cleaned_Hospital_Details!$A:$A,Cleaned_Hospital_Details!H:H)</f>
        <v>57</v>
      </c>
      <c r="U1434" s="8" t="str">
        <f>_xlfn.XLOOKUP($A1434,Cleaned_Hospital_Details!$A:$A,Cleaned_Hospital_Details!I:I)</f>
        <v>Old</v>
      </c>
      <c r="V1434" t="str">
        <f t="shared" si="22"/>
        <v>Shelby Kramer</v>
      </c>
    </row>
    <row r="1435" spans="1:22" ht="15.6" x14ac:dyDescent="0.3">
      <c r="A1435" s="10" t="s">
        <v>1471</v>
      </c>
      <c r="B1435" s="8" t="str">
        <f>VLOOKUP(A1435,Cleaned_Customer_Names!A1434:D3769,2,0)</f>
        <v>Ms.</v>
      </c>
      <c r="C1435" s="8" t="str">
        <f>VLOOKUP(A1435,Cleaned_Customer_Names!A1434:D3769,3,0)</f>
        <v>Allison</v>
      </c>
      <c r="D1435" s="8" t="str">
        <f>VLOOKUP($A1435,Cleaned_Customer_Names!$A1434:$D3769,4,0)</f>
        <v>Goldstein</v>
      </c>
      <c r="E1435" s="22">
        <f>VLOOKUP($A1435,Cleaned_Medical_Exam!$A1434:$J3769,2,0)</f>
        <v>31.635000000000002</v>
      </c>
      <c r="F1435" s="24">
        <f>VLOOKUP($A1435,Cleaned_Medical_Exam!$A1434:$J3769,3,0)</f>
        <v>9.1300000000000008</v>
      </c>
      <c r="G1435" s="20" t="str">
        <f>VLOOKUP($A1435,Cleaned_Medical_Exam!$A1434:$J3769,4,0)</f>
        <v>Yes</v>
      </c>
      <c r="H1435" s="20" t="str">
        <f>VLOOKUP($A1435,Cleaned_Medical_Exam!$A1434:$J3769,5,0)</f>
        <v>No</v>
      </c>
      <c r="I1435" s="20" t="str">
        <f>VLOOKUP($A1435,Cleaned_Medical_Exam!$A1434:$J3769,6,0)</f>
        <v>No</v>
      </c>
      <c r="J1435" s="48">
        <f>VLOOKUP($A1435,Cleaned_Medical_Exam!$A1434:$J3769,7,0)</f>
        <v>0</v>
      </c>
      <c r="K1435" s="8" t="str">
        <f>VLOOKUP($A1435,Cleaned_Medical_Exam!$A1434:$J3769,8,0)</f>
        <v>No</v>
      </c>
      <c r="L1435" s="20" t="str">
        <f>VLOOKUP($A1435,Cleaned_Medical_Exam!$A1434:$J3769,9,0)</f>
        <v>Obesity</v>
      </c>
      <c r="M1435" s="20" t="str">
        <f>VLOOKUP($A1435,Cleaned_Medical_Exam!$A1434:$J3769,10,0)</f>
        <v>Diabetes</v>
      </c>
      <c r="N1435" s="48">
        <f>_xlfn.XLOOKUP(A1435,Cleaned_Hospital_Details!A:A,Cleaned_Hospital_Details!B:B)</f>
        <v>1</v>
      </c>
      <c r="O1435" s="49">
        <f>_xlfn.XLOOKUP($A1435,Cleaned_Hospital_Details!$A:$A,Cleaned_Hospital_Details!C:C)</f>
        <v>7358.18</v>
      </c>
      <c r="P1435" s="8" t="str">
        <f>_xlfn.XLOOKUP($A1435,Cleaned_Hospital_Details!$A:$A,Cleaned_Hospital_Details!D:D)</f>
        <v>Tier - 2</v>
      </c>
      <c r="Q1435" s="8" t="str">
        <f>_xlfn.XLOOKUP($A1435,Cleaned_Hospital_Details!$A:$A,Cleaned_Hospital_Details!E:E)</f>
        <v>Tier - 3</v>
      </c>
      <c r="R1435" s="8" t="str">
        <f>_xlfn.XLOOKUP($A1435,Cleaned_Hospital_Details!$A:$A,Cleaned_Hospital_Details!F:F)</f>
        <v>R1024</v>
      </c>
      <c r="S1435" s="15">
        <f>_xlfn.XLOOKUP($A1435,Cleaned_Hospital_Details!$A:$A,Cleaned_Hospital_Details!G:G)</f>
        <v>29783</v>
      </c>
      <c r="T1435" s="8">
        <f>_xlfn.XLOOKUP($A1435,Cleaned_Hospital_Details!$A:$A,Cleaned_Hospital_Details!H:H)</f>
        <v>41</v>
      </c>
      <c r="U1435" s="8" t="str">
        <f>_xlfn.XLOOKUP($A1435,Cleaned_Hospital_Details!$A:$A,Cleaned_Hospital_Details!I:I)</f>
        <v>Adult</v>
      </c>
      <c r="V1435" t="str">
        <f t="shared" si="22"/>
        <v>Allison Goldstein</v>
      </c>
    </row>
    <row r="1436" spans="1:22" ht="15.6" x14ac:dyDescent="0.3">
      <c r="A1436" s="10" t="s">
        <v>1472</v>
      </c>
      <c r="B1436" s="8" t="str">
        <f>VLOOKUP(A1436,Cleaned_Customer_Names!A1435:D3770,2,0)</f>
        <v>Ms.</v>
      </c>
      <c r="C1436" s="8" t="str">
        <f>VLOOKUP(A1436,Cleaned_Customer_Names!A1435:D3770,3,0)</f>
        <v>Leticia</v>
      </c>
      <c r="D1436" s="8" t="str">
        <f>VLOOKUP($A1436,Cleaned_Customer_Names!$A1435:$D3770,4,0)</f>
        <v>Gonzalez</v>
      </c>
      <c r="E1436" s="22">
        <f>VLOOKUP($A1436,Cleaned_Medical_Exam!$A1435:$J3770,2,0)</f>
        <v>24.19</v>
      </c>
      <c r="F1436" s="24">
        <f>VLOOKUP($A1436,Cleaned_Medical_Exam!$A1435:$J3770,3,0)</f>
        <v>6.22</v>
      </c>
      <c r="G1436" s="20" t="str">
        <f>VLOOKUP($A1436,Cleaned_Medical_Exam!$A1435:$J3770,4,0)</f>
        <v>Yes</v>
      </c>
      <c r="H1436" s="20" t="str">
        <f>VLOOKUP($A1436,Cleaned_Medical_Exam!$A1435:$J3770,5,0)</f>
        <v>No</v>
      </c>
      <c r="I1436" s="20" t="str">
        <f>VLOOKUP($A1436,Cleaned_Medical_Exam!$A1435:$J3770,6,0)</f>
        <v>Yes</v>
      </c>
      <c r="J1436" s="48">
        <f>VLOOKUP($A1436,Cleaned_Medical_Exam!$A1435:$J3770,7,0)</f>
        <v>1</v>
      </c>
      <c r="K1436" s="8" t="str">
        <f>VLOOKUP($A1436,Cleaned_Medical_Exam!$A1435:$J3770,8,0)</f>
        <v>No</v>
      </c>
      <c r="L1436" s="20" t="str">
        <f>VLOOKUP($A1436,Cleaned_Medical_Exam!$A1435:$J3770,9,0)</f>
        <v>Healthy Weight</v>
      </c>
      <c r="M1436" s="20" t="str">
        <f>VLOOKUP($A1436,Cleaned_Medical_Exam!$A1435:$J3770,10,0)</f>
        <v>Prediabetes</v>
      </c>
      <c r="N1436" s="48">
        <f>_xlfn.XLOOKUP(A1436,Cleaned_Hospital_Details!A:A,Cleaned_Hospital_Details!B:B)</f>
        <v>3</v>
      </c>
      <c r="O1436" s="49">
        <f>_xlfn.XLOOKUP($A1436,Cleaned_Hospital_Details!$A:$A,Cleaned_Hospital_Details!C:C)</f>
        <v>7357.49</v>
      </c>
      <c r="P1436" s="8" t="str">
        <f>_xlfn.XLOOKUP($A1436,Cleaned_Hospital_Details!$A:$A,Cleaned_Hospital_Details!D:D)</f>
        <v>Tier - 2</v>
      </c>
      <c r="Q1436" s="8" t="str">
        <f>_xlfn.XLOOKUP($A1436,Cleaned_Hospital_Details!$A:$A,Cleaned_Hospital_Details!E:E)</f>
        <v>Tier - 2</v>
      </c>
      <c r="R1436" s="8" t="str">
        <f>_xlfn.XLOOKUP($A1436,Cleaned_Hospital_Details!$A:$A,Cleaned_Hospital_Details!F:F)</f>
        <v>R1012</v>
      </c>
      <c r="S1436" s="15">
        <f>_xlfn.XLOOKUP($A1436,Cleaned_Hospital_Details!$A:$A,Cleaned_Hospital_Details!G:G)</f>
        <v>30488</v>
      </c>
      <c r="T1436" s="8">
        <f>_xlfn.XLOOKUP($A1436,Cleaned_Hospital_Details!$A:$A,Cleaned_Hospital_Details!H:H)</f>
        <v>39</v>
      </c>
      <c r="U1436" s="8" t="str">
        <f>_xlfn.XLOOKUP($A1436,Cleaned_Hospital_Details!$A:$A,Cleaned_Hospital_Details!I:I)</f>
        <v>Adult</v>
      </c>
      <c r="V1436" t="str">
        <f t="shared" si="22"/>
        <v>Leticia Gonzalez</v>
      </c>
    </row>
    <row r="1437" spans="1:22" ht="15.6" x14ac:dyDescent="0.3">
      <c r="A1437" s="10" t="s">
        <v>1473</v>
      </c>
      <c r="B1437" s="8" t="str">
        <f>VLOOKUP(A1437,Cleaned_Customer_Names!A1436:D3771,2,0)</f>
        <v>Mr.</v>
      </c>
      <c r="C1437" s="8" t="str">
        <f>VLOOKUP(A1437,Cleaned_Customer_Names!A1436:D3771,3,0)</f>
        <v>John</v>
      </c>
      <c r="D1437" s="8" t="str">
        <f>VLOOKUP($A1437,Cleaned_Customer_Names!$A1436:$D3771,4,0)</f>
        <v>Barrett</v>
      </c>
      <c r="E1437" s="22">
        <f>VLOOKUP($A1437,Cleaned_Medical_Exam!$A1436:$J3771,2,0)</f>
        <v>35.29</v>
      </c>
      <c r="F1437" s="24">
        <f>VLOOKUP($A1437,Cleaned_Medical_Exam!$A1436:$J3771,3,0)</f>
        <v>5.9</v>
      </c>
      <c r="G1437" s="20" t="str">
        <f>VLOOKUP($A1437,Cleaned_Medical_Exam!$A1436:$J3771,4,0)</f>
        <v>No</v>
      </c>
      <c r="H1437" s="20" t="str">
        <f>VLOOKUP($A1437,Cleaned_Medical_Exam!$A1436:$J3771,5,0)</f>
        <v>No</v>
      </c>
      <c r="I1437" s="20" t="str">
        <f>VLOOKUP($A1437,Cleaned_Medical_Exam!$A1436:$J3771,6,0)</f>
        <v>Yes</v>
      </c>
      <c r="J1437" s="48">
        <f>VLOOKUP($A1437,Cleaned_Medical_Exam!$A1436:$J3771,7,0)</f>
        <v>1</v>
      </c>
      <c r="K1437" s="8" t="str">
        <f>VLOOKUP($A1437,Cleaned_Medical_Exam!$A1436:$J3771,8,0)</f>
        <v>No</v>
      </c>
      <c r="L1437" s="20" t="str">
        <f>VLOOKUP($A1437,Cleaned_Medical_Exam!$A1436:$J3771,9,0)</f>
        <v>Obesity</v>
      </c>
      <c r="M1437" s="20" t="str">
        <f>VLOOKUP($A1437,Cleaned_Medical_Exam!$A1436:$J3771,10,0)</f>
        <v>Prediabetes</v>
      </c>
      <c r="N1437" s="48">
        <f>_xlfn.XLOOKUP(A1437,Cleaned_Hospital_Details!A:A,Cleaned_Hospital_Details!B:B)</f>
        <v>0</v>
      </c>
      <c r="O1437" s="49">
        <f>_xlfn.XLOOKUP($A1437,Cleaned_Hospital_Details!$A:$A,Cleaned_Hospital_Details!C:C)</f>
        <v>7349.12</v>
      </c>
      <c r="P1437" s="8" t="str">
        <f>_xlfn.XLOOKUP($A1437,Cleaned_Hospital_Details!$A:$A,Cleaned_Hospital_Details!D:D)</f>
        <v>Tier - 2</v>
      </c>
      <c r="Q1437" s="8" t="str">
        <f>_xlfn.XLOOKUP($A1437,Cleaned_Hospital_Details!$A:$A,Cleaned_Hospital_Details!E:E)</f>
        <v>Tier - 2</v>
      </c>
      <c r="R1437" s="8" t="str">
        <f>_xlfn.XLOOKUP($A1437,Cleaned_Hospital_Details!$A:$A,Cleaned_Hospital_Details!F:F)</f>
        <v>R1021</v>
      </c>
      <c r="S1437" s="15">
        <f>_xlfn.XLOOKUP($A1437,Cleaned_Hospital_Details!$A:$A,Cleaned_Hospital_Details!G:G)</f>
        <v>34247</v>
      </c>
      <c r="T1437" s="8">
        <f>_xlfn.XLOOKUP($A1437,Cleaned_Hospital_Details!$A:$A,Cleaned_Hospital_Details!H:H)</f>
        <v>29</v>
      </c>
      <c r="U1437" s="8" t="str">
        <f>_xlfn.XLOOKUP($A1437,Cleaned_Hospital_Details!$A:$A,Cleaned_Hospital_Details!I:I)</f>
        <v>Adult</v>
      </c>
      <c r="V1437" t="str">
        <f t="shared" si="22"/>
        <v>John Barrett</v>
      </c>
    </row>
    <row r="1438" spans="1:22" ht="15.6" x14ac:dyDescent="0.3">
      <c r="A1438" s="10" t="s">
        <v>1474</v>
      </c>
      <c r="B1438" s="8" t="str">
        <f>VLOOKUP(A1438,Cleaned_Customer_Names!A1437:D3772,2,0)</f>
        <v>Ms.</v>
      </c>
      <c r="C1438" s="8" t="str">
        <f>VLOOKUP(A1438,Cleaned_Customer_Names!A1437:D3772,3,0)</f>
        <v>April</v>
      </c>
      <c r="D1438" s="8" t="str">
        <f>VLOOKUP($A1438,Cleaned_Customer_Names!$A1437:$D3772,4,0)</f>
        <v>Irwin</v>
      </c>
      <c r="E1438" s="22">
        <f>VLOOKUP($A1438,Cleaned_Medical_Exam!$A1437:$J3772,2,0)</f>
        <v>35.299999999999997</v>
      </c>
      <c r="F1438" s="24">
        <f>VLOOKUP($A1438,Cleaned_Medical_Exam!$A1437:$J3772,3,0)</f>
        <v>4.45</v>
      </c>
      <c r="G1438" s="20" t="str">
        <f>VLOOKUP($A1438,Cleaned_Medical_Exam!$A1437:$J3772,4,0)</f>
        <v>No</v>
      </c>
      <c r="H1438" s="20" t="str">
        <f>VLOOKUP($A1438,Cleaned_Medical_Exam!$A1437:$J3772,5,0)</f>
        <v>No</v>
      </c>
      <c r="I1438" s="20" t="str">
        <f>VLOOKUP($A1438,Cleaned_Medical_Exam!$A1437:$J3772,6,0)</f>
        <v>No</v>
      </c>
      <c r="J1438" s="48">
        <f>VLOOKUP($A1438,Cleaned_Medical_Exam!$A1437:$J3772,7,0)</f>
        <v>0</v>
      </c>
      <c r="K1438" s="8" t="str">
        <f>VLOOKUP($A1438,Cleaned_Medical_Exam!$A1437:$J3772,8,0)</f>
        <v>No</v>
      </c>
      <c r="L1438" s="20" t="str">
        <f>VLOOKUP($A1438,Cleaned_Medical_Exam!$A1437:$J3772,9,0)</f>
        <v>Obesity</v>
      </c>
      <c r="M1438" s="20" t="str">
        <f>VLOOKUP($A1438,Cleaned_Medical_Exam!$A1437:$J3772,10,0)</f>
        <v>Normal</v>
      </c>
      <c r="N1438" s="48">
        <f>_xlfn.XLOOKUP(A1438,Cleaned_Hospital_Details!A:A,Cleaned_Hospital_Details!B:B)</f>
        <v>0</v>
      </c>
      <c r="O1438" s="49">
        <f>_xlfn.XLOOKUP($A1438,Cleaned_Hospital_Details!$A:$A,Cleaned_Hospital_Details!C:C)</f>
        <v>7348.14</v>
      </c>
      <c r="P1438" s="8" t="str">
        <f>_xlfn.XLOOKUP($A1438,Cleaned_Hospital_Details!$A:$A,Cleaned_Hospital_Details!D:D)</f>
        <v>Tier - 2</v>
      </c>
      <c r="Q1438" s="8" t="str">
        <f>_xlfn.XLOOKUP($A1438,Cleaned_Hospital_Details!$A:$A,Cleaned_Hospital_Details!E:E)</f>
        <v>Tier - 1</v>
      </c>
      <c r="R1438" s="8" t="str">
        <f>_xlfn.XLOOKUP($A1438,Cleaned_Hospital_Details!$A:$A,Cleaned_Hospital_Details!F:F)</f>
        <v>R1011</v>
      </c>
      <c r="S1438" s="15">
        <f>_xlfn.XLOOKUP($A1438,Cleaned_Hospital_Details!$A:$A,Cleaned_Hospital_Details!G:G)</f>
        <v>28460</v>
      </c>
      <c r="T1438" s="8">
        <f>_xlfn.XLOOKUP($A1438,Cleaned_Hospital_Details!$A:$A,Cleaned_Hospital_Details!H:H)</f>
        <v>45</v>
      </c>
      <c r="U1438" s="8" t="str">
        <f>_xlfn.XLOOKUP($A1438,Cleaned_Hospital_Details!$A:$A,Cleaned_Hospital_Details!I:I)</f>
        <v>Adult</v>
      </c>
      <c r="V1438" t="str">
        <f t="shared" si="22"/>
        <v>April Irwin</v>
      </c>
    </row>
    <row r="1439" spans="1:22" ht="15.6" x14ac:dyDescent="0.3">
      <c r="A1439" s="10" t="s">
        <v>1475</v>
      </c>
      <c r="B1439" s="8" t="str">
        <f>VLOOKUP(A1439,Cleaned_Customer_Names!A1438:D3773,2,0)</f>
        <v>Ms.</v>
      </c>
      <c r="C1439" s="8" t="str">
        <f>VLOOKUP(A1439,Cleaned_Customer_Names!A1438:D3773,3,0)</f>
        <v>Ashley</v>
      </c>
      <c r="D1439" s="8" t="str">
        <f>VLOOKUP($A1439,Cleaned_Customer_Names!$A1438:$D3773,4,0)</f>
        <v>Glenn</v>
      </c>
      <c r="E1439" s="22">
        <f>VLOOKUP($A1439,Cleaned_Medical_Exam!$A1438:$J3773,2,0)</f>
        <v>35.64</v>
      </c>
      <c r="F1439" s="24">
        <f>VLOOKUP($A1439,Cleaned_Medical_Exam!$A1438:$J3773,3,0)</f>
        <v>6.17</v>
      </c>
      <c r="G1439" s="20" t="str">
        <f>VLOOKUP($A1439,Cleaned_Medical_Exam!$A1438:$J3773,4,0)</f>
        <v>No</v>
      </c>
      <c r="H1439" s="20" t="str">
        <f>VLOOKUP($A1439,Cleaned_Medical_Exam!$A1438:$J3773,5,0)</f>
        <v>No</v>
      </c>
      <c r="I1439" s="20" t="str">
        <f>VLOOKUP($A1439,Cleaned_Medical_Exam!$A1438:$J3773,6,0)</f>
        <v>Yes</v>
      </c>
      <c r="J1439" s="48">
        <f>VLOOKUP($A1439,Cleaned_Medical_Exam!$A1438:$J3773,7,0)</f>
        <v>1</v>
      </c>
      <c r="K1439" s="8" t="str">
        <f>VLOOKUP($A1439,Cleaned_Medical_Exam!$A1438:$J3773,8,0)</f>
        <v>No</v>
      </c>
      <c r="L1439" s="20" t="str">
        <f>VLOOKUP($A1439,Cleaned_Medical_Exam!$A1438:$J3773,9,0)</f>
        <v>Obesity</v>
      </c>
      <c r="M1439" s="20" t="str">
        <f>VLOOKUP($A1439,Cleaned_Medical_Exam!$A1438:$J3773,10,0)</f>
        <v>Prediabetes</v>
      </c>
      <c r="N1439" s="48">
        <f>_xlfn.XLOOKUP(A1439,Cleaned_Hospital_Details!A:A,Cleaned_Hospital_Details!B:B)</f>
        <v>1</v>
      </c>
      <c r="O1439" s="49">
        <f>_xlfn.XLOOKUP($A1439,Cleaned_Hospital_Details!$A:$A,Cleaned_Hospital_Details!C:C)</f>
        <v>7345.73</v>
      </c>
      <c r="P1439" s="8" t="str">
        <f>_xlfn.XLOOKUP($A1439,Cleaned_Hospital_Details!$A:$A,Cleaned_Hospital_Details!D:D)</f>
        <v>Tier - 2</v>
      </c>
      <c r="Q1439" s="8" t="str">
        <f>_xlfn.XLOOKUP($A1439,Cleaned_Hospital_Details!$A:$A,Cleaned_Hospital_Details!E:E)</f>
        <v>Tier - 1</v>
      </c>
      <c r="R1439" s="8" t="str">
        <f>_xlfn.XLOOKUP($A1439,Cleaned_Hospital_Details!$A:$A,Cleaned_Hospital_Details!F:F)</f>
        <v>R1013</v>
      </c>
      <c r="S1439" s="15">
        <f>_xlfn.XLOOKUP($A1439,Cleaned_Hospital_Details!$A:$A,Cleaned_Hospital_Details!G:G)</f>
        <v>29032</v>
      </c>
      <c r="T1439" s="8">
        <f>_xlfn.XLOOKUP($A1439,Cleaned_Hospital_Details!$A:$A,Cleaned_Hospital_Details!H:H)</f>
        <v>43</v>
      </c>
      <c r="U1439" s="8" t="str">
        <f>_xlfn.XLOOKUP($A1439,Cleaned_Hospital_Details!$A:$A,Cleaned_Hospital_Details!I:I)</f>
        <v>Adult</v>
      </c>
      <c r="V1439" t="str">
        <f t="shared" si="22"/>
        <v>Ashley Glenn</v>
      </c>
    </row>
    <row r="1440" spans="1:22" ht="15.6" x14ac:dyDescent="0.3">
      <c r="A1440" s="10" t="s">
        <v>1476</v>
      </c>
      <c r="B1440" s="8" t="str">
        <f>VLOOKUP(A1440,Cleaned_Customer_Names!A1439:D3774,2,0)</f>
        <v>Ms.</v>
      </c>
      <c r="C1440" s="8" t="str">
        <f>VLOOKUP(A1440,Cleaned_Customer_Names!A1439:D3774,3,0)</f>
        <v>Madeleine</v>
      </c>
      <c r="D1440" s="8" t="str">
        <f>VLOOKUP($A1440,Cleaned_Customer_Names!$A1439:$D3774,4,0)</f>
        <v>O'Meara</v>
      </c>
      <c r="E1440" s="22">
        <f>VLOOKUP($A1440,Cleaned_Medical_Exam!$A1439:$J3774,2,0)</f>
        <v>33.1</v>
      </c>
      <c r="F1440" s="24">
        <f>VLOOKUP($A1440,Cleaned_Medical_Exam!$A1439:$J3774,3,0)</f>
        <v>4.93</v>
      </c>
      <c r="G1440" s="20" t="str">
        <f>VLOOKUP($A1440,Cleaned_Medical_Exam!$A1439:$J3774,4,0)</f>
        <v>No</v>
      </c>
      <c r="H1440" s="20" t="str">
        <f>VLOOKUP($A1440,Cleaned_Medical_Exam!$A1439:$J3774,5,0)</f>
        <v>No</v>
      </c>
      <c r="I1440" s="20" t="str">
        <f>VLOOKUP($A1440,Cleaned_Medical_Exam!$A1439:$J3774,6,0)</f>
        <v>No</v>
      </c>
      <c r="J1440" s="48">
        <f>VLOOKUP($A1440,Cleaned_Medical_Exam!$A1439:$J3774,7,0)</f>
        <v>0</v>
      </c>
      <c r="K1440" s="8" t="str">
        <f>VLOOKUP($A1440,Cleaned_Medical_Exam!$A1439:$J3774,8,0)</f>
        <v>No</v>
      </c>
      <c r="L1440" s="20" t="str">
        <f>VLOOKUP($A1440,Cleaned_Medical_Exam!$A1439:$J3774,9,0)</f>
        <v>Obesity</v>
      </c>
      <c r="M1440" s="20" t="str">
        <f>VLOOKUP($A1440,Cleaned_Medical_Exam!$A1439:$J3774,10,0)</f>
        <v>Normal</v>
      </c>
      <c r="N1440" s="48">
        <f>_xlfn.XLOOKUP(A1440,Cleaned_Hospital_Details!A:A,Cleaned_Hospital_Details!B:B)</f>
        <v>0</v>
      </c>
      <c r="O1440" s="49">
        <f>_xlfn.XLOOKUP($A1440,Cleaned_Hospital_Details!$A:$A,Cleaned_Hospital_Details!C:C)</f>
        <v>7345.08</v>
      </c>
      <c r="P1440" s="8" t="str">
        <f>_xlfn.XLOOKUP($A1440,Cleaned_Hospital_Details!$A:$A,Cleaned_Hospital_Details!D:D)</f>
        <v>Tier - 2</v>
      </c>
      <c r="Q1440" s="8" t="str">
        <f>_xlfn.XLOOKUP($A1440,Cleaned_Hospital_Details!$A:$A,Cleaned_Hospital_Details!E:E)</f>
        <v>Tier - 1</v>
      </c>
      <c r="R1440" s="8" t="str">
        <f>_xlfn.XLOOKUP($A1440,Cleaned_Hospital_Details!$A:$A,Cleaned_Hospital_Details!F:F)</f>
        <v>R1011</v>
      </c>
      <c r="S1440" s="15">
        <f>_xlfn.XLOOKUP($A1440,Cleaned_Hospital_Details!$A:$A,Cleaned_Hospital_Details!G:G)</f>
        <v>28477</v>
      </c>
      <c r="T1440" s="8">
        <f>_xlfn.XLOOKUP($A1440,Cleaned_Hospital_Details!$A:$A,Cleaned_Hospital_Details!H:H)</f>
        <v>45</v>
      </c>
      <c r="U1440" s="8" t="str">
        <f>_xlfn.XLOOKUP($A1440,Cleaned_Hospital_Details!$A:$A,Cleaned_Hospital_Details!I:I)</f>
        <v>Adult</v>
      </c>
      <c r="V1440" t="str">
        <f t="shared" si="22"/>
        <v>Madeleine O'Meara</v>
      </c>
    </row>
    <row r="1441" spans="1:22" ht="15.6" x14ac:dyDescent="0.3">
      <c r="A1441" s="10" t="s">
        <v>1477</v>
      </c>
      <c r="B1441" s="8" t="str">
        <f>VLOOKUP(A1441,Cleaned_Customer_Names!A1440:D3775,2,0)</f>
        <v>Ms.</v>
      </c>
      <c r="C1441" s="8" t="str">
        <f>VLOOKUP(A1441,Cleaned_Customer_Names!A1440:D3775,3,0)</f>
        <v>Nelly</v>
      </c>
      <c r="D1441" s="8" t="str">
        <f>VLOOKUP($A1441,Cleaned_Customer_Names!$A1440:$D3775,4,0)</f>
        <v>Budrow</v>
      </c>
      <c r="E1441" s="22">
        <f>VLOOKUP($A1441,Cleaned_Medical_Exam!$A1440:$J3775,2,0)</f>
        <v>26.41</v>
      </c>
      <c r="F1441" s="24">
        <f>VLOOKUP($A1441,Cleaned_Medical_Exam!$A1440:$J3775,3,0)</f>
        <v>7.32</v>
      </c>
      <c r="G1441" s="20" t="str">
        <f>VLOOKUP($A1441,Cleaned_Medical_Exam!$A1440:$J3775,4,0)</f>
        <v>Yes</v>
      </c>
      <c r="H1441" s="20" t="str">
        <f>VLOOKUP($A1441,Cleaned_Medical_Exam!$A1440:$J3775,5,0)</f>
        <v>No</v>
      </c>
      <c r="I1441" s="20" t="str">
        <f>VLOOKUP($A1441,Cleaned_Medical_Exam!$A1440:$J3775,6,0)</f>
        <v>No</v>
      </c>
      <c r="J1441" s="48">
        <f>VLOOKUP($A1441,Cleaned_Medical_Exam!$A1440:$J3775,7,0)</f>
        <v>1</v>
      </c>
      <c r="K1441" s="8" t="str">
        <f>VLOOKUP($A1441,Cleaned_Medical_Exam!$A1440:$J3775,8,0)</f>
        <v>No</v>
      </c>
      <c r="L1441" s="20" t="str">
        <f>VLOOKUP($A1441,Cleaned_Medical_Exam!$A1440:$J3775,9,0)</f>
        <v>Overweight</v>
      </c>
      <c r="M1441" s="20" t="str">
        <f>VLOOKUP($A1441,Cleaned_Medical_Exam!$A1440:$J3775,10,0)</f>
        <v>Diabetes</v>
      </c>
      <c r="N1441" s="48">
        <f>_xlfn.XLOOKUP(A1441,Cleaned_Hospital_Details!A:A,Cleaned_Hospital_Details!B:B)</f>
        <v>3</v>
      </c>
      <c r="O1441" s="49">
        <f>_xlfn.XLOOKUP($A1441,Cleaned_Hospital_Details!$A:$A,Cleaned_Hospital_Details!C:C)</f>
        <v>7339.93</v>
      </c>
      <c r="P1441" s="8" t="str">
        <f>_xlfn.XLOOKUP($A1441,Cleaned_Hospital_Details!$A:$A,Cleaned_Hospital_Details!D:D)</f>
        <v>Tier - 2</v>
      </c>
      <c r="Q1441" s="8" t="str">
        <f>_xlfn.XLOOKUP($A1441,Cleaned_Hospital_Details!$A:$A,Cleaned_Hospital_Details!E:E)</f>
        <v>Tier - 2</v>
      </c>
      <c r="R1441" s="8" t="str">
        <f>_xlfn.XLOOKUP($A1441,Cleaned_Hospital_Details!$A:$A,Cleaned_Hospital_Details!F:F)</f>
        <v>R1012</v>
      </c>
      <c r="S1441" s="15">
        <f>_xlfn.XLOOKUP($A1441,Cleaned_Hospital_Details!$A:$A,Cleaned_Hospital_Details!G:G)</f>
        <v>31578</v>
      </c>
      <c r="T1441" s="8">
        <f>_xlfn.XLOOKUP($A1441,Cleaned_Hospital_Details!$A:$A,Cleaned_Hospital_Details!H:H)</f>
        <v>36</v>
      </c>
      <c r="U1441" s="8" t="str">
        <f>_xlfn.XLOOKUP($A1441,Cleaned_Hospital_Details!$A:$A,Cleaned_Hospital_Details!I:I)</f>
        <v>Adult</v>
      </c>
      <c r="V1441" t="str">
        <f t="shared" si="22"/>
        <v>Nelly Budrow</v>
      </c>
    </row>
    <row r="1442" spans="1:22" ht="15.6" x14ac:dyDescent="0.3">
      <c r="A1442" s="10" t="s">
        <v>1478</v>
      </c>
      <c r="B1442" s="8" t="str">
        <f>VLOOKUP(A1442,Cleaned_Customer_Names!A1441:D3776,2,0)</f>
        <v>Ms.</v>
      </c>
      <c r="C1442" s="8" t="str">
        <f>VLOOKUP(A1442,Cleaned_Customer_Names!A1441:D3776,3,0)</f>
        <v>Meredith</v>
      </c>
      <c r="D1442" s="8" t="str">
        <f>VLOOKUP($A1442,Cleaned_Customer_Names!$A1441:$D3776,4,0)</f>
        <v>Anderson</v>
      </c>
      <c r="E1442" s="22">
        <f>VLOOKUP($A1442,Cleaned_Medical_Exam!$A1441:$J3776,2,0)</f>
        <v>29.9</v>
      </c>
      <c r="F1442" s="24">
        <f>VLOOKUP($A1442,Cleaned_Medical_Exam!$A1441:$J3776,3,0)</f>
        <v>5.27</v>
      </c>
      <c r="G1442" s="20" t="str">
        <f>VLOOKUP($A1442,Cleaned_Medical_Exam!$A1441:$J3776,4,0)</f>
        <v>No</v>
      </c>
      <c r="H1442" s="20" t="str">
        <f>VLOOKUP($A1442,Cleaned_Medical_Exam!$A1441:$J3776,5,0)</f>
        <v>No</v>
      </c>
      <c r="I1442" s="20" t="str">
        <f>VLOOKUP($A1442,Cleaned_Medical_Exam!$A1441:$J3776,6,0)</f>
        <v>Yes</v>
      </c>
      <c r="J1442" s="48">
        <f>VLOOKUP($A1442,Cleaned_Medical_Exam!$A1441:$J3776,7,0)</f>
        <v>1</v>
      </c>
      <c r="K1442" s="8" t="str">
        <f>VLOOKUP($A1442,Cleaned_Medical_Exam!$A1441:$J3776,8,0)</f>
        <v>No</v>
      </c>
      <c r="L1442" s="20" t="str">
        <f>VLOOKUP($A1442,Cleaned_Medical_Exam!$A1441:$J3776,9,0)</f>
        <v>Overweight</v>
      </c>
      <c r="M1442" s="20" t="str">
        <f>VLOOKUP($A1442,Cleaned_Medical_Exam!$A1441:$J3776,10,0)</f>
        <v>Normal</v>
      </c>
      <c r="N1442" s="48">
        <f>_xlfn.XLOOKUP(A1442,Cleaned_Hospital_Details!A:A,Cleaned_Hospital_Details!B:B)</f>
        <v>1</v>
      </c>
      <c r="O1442" s="49">
        <f>_xlfn.XLOOKUP($A1442,Cleaned_Hospital_Details!$A:$A,Cleaned_Hospital_Details!C:C)</f>
        <v>7337.75</v>
      </c>
      <c r="P1442" s="8" t="str">
        <f>_xlfn.XLOOKUP($A1442,Cleaned_Hospital_Details!$A:$A,Cleaned_Hospital_Details!D:D)</f>
        <v>Tier - 2</v>
      </c>
      <c r="Q1442" s="8" t="str">
        <f>_xlfn.XLOOKUP($A1442,Cleaned_Hospital_Details!$A:$A,Cleaned_Hospital_Details!E:E)</f>
        <v>Tier - 3</v>
      </c>
      <c r="R1442" s="8" t="str">
        <f>_xlfn.XLOOKUP($A1442,Cleaned_Hospital_Details!$A:$A,Cleaned_Hospital_Details!F:F)</f>
        <v>R1011</v>
      </c>
      <c r="S1442" s="15">
        <f>_xlfn.XLOOKUP($A1442,Cleaned_Hospital_Details!$A:$A,Cleaned_Hospital_Details!G:G)</f>
        <v>29117</v>
      </c>
      <c r="T1442" s="8">
        <f>_xlfn.XLOOKUP($A1442,Cleaned_Hospital_Details!$A:$A,Cleaned_Hospital_Details!H:H)</f>
        <v>43</v>
      </c>
      <c r="U1442" s="8" t="str">
        <f>_xlfn.XLOOKUP($A1442,Cleaned_Hospital_Details!$A:$A,Cleaned_Hospital_Details!I:I)</f>
        <v>Adult</v>
      </c>
      <c r="V1442" t="str">
        <f t="shared" si="22"/>
        <v>Meredith Anderson</v>
      </c>
    </row>
    <row r="1443" spans="1:22" ht="15.6" x14ac:dyDescent="0.3">
      <c r="A1443" s="10" t="s">
        <v>1479</v>
      </c>
      <c r="B1443" s="8" t="str">
        <f>VLOOKUP(A1443,Cleaned_Customer_Names!A1442:D3777,2,0)</f>
        <v>Mr.</v>
      </c>
      <c r="C1443" s="8" t="str">
        <f>VLOOKUP(A1443,Cleaned_Customer_Names!A1442:D3777,3,0)</f>
        <v>Kevin</v>
      </c>
      <c r="D1443" s="8" t="str">
        <f>VLOOKUP($A1443,Cleaned_Customer_Names!$A1442:$D3777,4,0)</f>
        <v>Douglas</v>
      </c>
      <c r="E1443" s="22">
        <f>VLOOKUP($A1443,Cleaned_Medical_Exam!$A1442:$J3777,2,0)</f>
        <v>25.24</v>
      </c>
      <c r="F1443" s="24">
        <f>VLOOKUP($A1443,Cleaned_Medical_Exam!$A1442:$J3777,3,0)</f>
        <v>5.82</v>
      </c>
      <c r="G1443" s="20" t="str">
        <f>VLOOKUP($A1443,Cleaned_Medical_Exam!$A1442:$J3777,4,0)</f>
        <v>No</v>
      </c>
      <c r="H1443" s="20" t="str">
        <f>VLOOKUP($A1443,Cleaned_Medical_Exam!$A1442:$J3777,5,0)</f>
        <v>No</v>
      </c>
      <c r="I1443" s="20" t="str">
        <f>VLOOKUP($A1443,Cleaned_Medical_Exam!$A1442:$J3777,6,0)</f>
        <v>No</v>
      </c>
      <c r="J1443" s="48">
        <f>VLOOKUP($A1443,Cleaned_Medical_Exam!$A1442:$J3777,7,0)</f>
        <v>1</v>
      </c>
      <c r="K1443" s="8" t="str">
        <f>VLOOKUP($A1443,Cleaned_Medical_Exam!$A1442:$J3777,8,0)</f>
        <v>No</v>
      </c>
      <c r="L1443" s="20" t="str">
        <f>VLOOKUP($A1443,Cleaned_Medical_Exam!$A1442:$J3777,9,0)</f>
        <v>Overweight</v>
      </c>
      <c r="M1443" s="20" t="str">
        <f>VLOOKUP($A1443,Cleaned_Medical_Exam!$A1442:$J3777,10,0)</f>
        <v>Prediabetes</v>
      </c>
      <c r="N1443" s="48">
        <f>_xlfn.XLOOKUP(A1443,Cleaned_Hospital_Details!A:A,Cleaned_Hospital_Details!B:B)</f>
        <v>3</v>
      </c>
      <c r="O1443" s="49">
        <f>_xlfn.XLOOKUP($A1443,Cleaned_Hospital_Details!$A:$A,Cleaned_Hospital_Details!C:C)</f>
        <v>7325.47</v>
      </c>
      <c r="P1443" s="8" t="str">
        <f>_xlfn.XLOOKUP($A1443,Cleaned_Hospital_Details!$A:$A,Cleaned_Hospital_Details!D:D)</f>
        <v>Tier - 2</v>
      </c>
      <c r="Q1443" s="8" t="str">
        <f>_xlfn.XLOOKUP($A1443,Cleaned_Hospital_Details!$A:$A,Cleaned_Hospital_Details!E:E)</f>
        <v>Tier - 1</v>
      </c>
      <c r="R1443" s="8" t="str">
        <f>_xlfn.XLOOKUP($A1443,Cleaned_Hospital_Details!$A:$A,Cleaned_Hospital_Details!F:F)</f>
        <v>R1012</v>
      </c>
      <c r="S1443" s="15">
        <f>_xlfn.XLOOKUP($A1443,Cleaned_Hospital_Details!$A:$A,Cleaned_Hospital_Details!G:G)</f>
        <v>30888</v>
      </c>
      <c r="T1443" s="8">
        <f>_xlfn.XLOOKUP($A1443,Cleaned_Hospital_Details!$A:$A,Cleaned_Hospital_Details!H:H)</f>
        <v>38</v>
      </c>
      <c r="U1443" s="8" t="str">
        <f>_xlfn.XLOOKUP($A1443,Cleaned_Hospital_Details!$A:$A,Cleaned_Hospital_Details!I:I)</f>
        <v>Adult</v>
      </c>
      <c r="V1443" t="str">
        <f t="shared" si="22"/>
        <v>Kevin Douglas</v>
      </c>
    </row>
    <row r="1444" spans="1:22" ht="15.6" x14ac:dyDescent="0.3">
      <c r="A1444" s="10" t="s">
        <v>1480</v>
      </c>
      <c r="B1444" s="8" t="str">
        <f>VLOOKUP(A1444,Cleaned_Customer_Names!A1443:D3778,2,0)</f>
        <v>Ms.</v>
      </c>
      <c r="C1444" s="8" t="str">
        <f>VLOOKUP(A1444,Cleaned_Customer_Names!A1443:D3778,3,0)</f>
        <v>Lisa</v>
      </c>
      <c r="D1444" s="8" t="str">
        <f>VLOOKUP($A1444,Cleaned_Customer_Names!$A1443:$D3778,4,0)</f>
        <v>Tecklenburg</v>
      </c>
      <c r="E1444" s="22">
        <f>VLOOKUP($A1444,Cleaned_Medical_Exam!$A1443:$J3778,2,0)</f>
        <v>25.08</v>
      </c>
      <c r="F1444" s="24">
        <f>VLOOKUP($A1444,Cleaned_Medical_Exam!$A1443:$J3778,3,0)</f>
        <v>5.8</v>
      </c>
      <c r="G1444" s="20" t="str">
        <f>VLOOKUP($A1444,Cleaned_Medical_Exam!$A1443:$J3778,4,0)</f>
        <v>No</v>
      </c>
      <c r="H1444" s="20" t="str">
        <f>VLOOKUP($A1444,Cleaned_Medical_Exam!$A1443:$J3778,5,0)</f>
        <v>No</v>
      </c>
      <c r="I1444" s="20" t="str">
        <f>VLOOKUP($A1444,Cleaned_Medical_Exam!$A1443:$J3778,6,0)</f>
        <v>Yes</v>
      </c>
      <c r="J1444" s="48">
        <f>VLOOKUP($A1444,Cleaned_Medical_Exam!$A1443:$J3778,7,0)</f>
        <v>1</v>
      </c>
      <c r="K1444" s="8" t="str">
        <f>VLOOKUP($A1444,Cleaned_Medical_Exam!$A1443:$J3778,8,0)</f>
        <v>No</v>
      </c>
      <c r="L1444" s="20" t="str">
        <f>VLOOKUP($A1444,Cleaned_Medical_Exam!$A1443:$J3778,9,0)</f>
        <v>Overweight</v>
      </c>
      <c r="M1444" s="20" t="str">
        <f>VLOOKUP($A1444,Cleaned_Medical_Exam!$A1443:$J3778,10,0)</f>
        <v>Prediabetes</v>
      </c>
      <c r="N1444" s="48">
        <f>_xlfn.XLOOKUP(A1444,Cleaned_Hospital_Details!A:A,Cleaned_Hospital_Details!B:B)</f>
        <v>0</v>
      </c>
      <c r="O1444" s="49">
        <f>_xlfn.XLOOKUP($A1444,Cleaned_Hospital_Details!$A:$A,Cleaned_Hospital_Details!C:C)</f>
        <v>7325.05</v>
      </c>
      <c r="P1444" s="8" t="str">
        <f>_xlfn.XLOOKUP($A1444,Cleaned_Hospital_Details!$A:$A,Cleaned_Hospital_Details!D:D)</f>
        <v>Tier - 2</v>
      </c>
      <c r="Q1444" s="8" t="str">
        <f>_xlfn.XLOOKUP($A1444,Cleaned_Hospital_Details!$A:$A,Cleaned_Hospital_Details!E:E)</f>
        <v>Tier - 3</v>
      </c>
      <c r="R1444" s="8" t="str">
        <f>_xlfn.XLOOKUP($A1444,Cleaned_Hospital_Details!$A:$A,Cleaned_Hospital_Details!F:F)</f>
        <v>R1024</v>
      </c>
      <c r="S1444" s="15">
        <f>_xlfn.XLOOKUP($A1444,Cleaned_Hospital_Details!$A:$A,Cleaned_Hospital_Details!G:G)</f>
        <v>29025</v>
      </c>
      <c r="T1444" s="8">
        <f>_xlfn.XLOOKUP($A1444,Cleaned_Hospital_Details!$A:$A,Cleaned_Hospital_Details!H:H)</f>
        <v>43</v>
      </c>
      <c r="U1444" s="8" t="str">
        <f>_xlfn.XLOOKUP($A1444,Cleaned_Hospital_Details!$A:$A,Cleaned_Hospital_Details!I:I)</f>
        <v>Adult</v>
      </c>
      <c r="V1444" t="str">
        <f t="shared" si="22"/>
        <v>Lisa Tecklenburg</v>
      </c>
    </row>
    <row r="1445" spans="1:22" ht="15.6" x14ac:dyDescent="0.3">
      <c r="A1445" s="10" t="s">
        <v>1481</v>
      </c>
      <c r="B1445" s="8" t="str">
        <f>VLOOKUP(A1445,Cleaned_Customer_Names!A1444:D3779,2,0)</f>
        <v>Ms.</v>
      </c>
      <c r="C1445" s="8" t="str">
        <f>VLOOKUP(A1445,Cleaned_Customer_Names!A1444:D3779,3,0)</f>
        <v>Katherine</v>
      </c>
      <c r="D1445" s="8" t="str">
        <f>VLOOKUP($A1445,Cleaned_Customer_Names!$A1444:$D3779,4,0)</f>
        <v>Baker</v>
      </c>
      <c r="E1445" s="22">
        <f>VLOOKUP($A1445,Cleaned_Medical_Exam!$A1444:$J3779,2,0)</f>
        <v>29.164999999999999</v>
      </c>
      <c r="F1445" s="24">
        <f>VLOOKUP($A1445,Cleaned_Medical_Exam!$A1444:$J3779,3,0)</f>
        <v>4.87</v>
      </c>
      <c r="G1445" s="20" t="str">
        <f>VLOOKUP($A1445,Cleaned_Medical_Exam!$A1444:$J3779,4,0)</f>
        <v>No</v>
      </c>
      <c r="H1445" s="20" t="str">
        <f>VLOOKUP($A1445,Cleaned_Medical_Exam!$A1444:$J3779,5,0)</f>
        <v>Yes</v>
      </c>
      <c r="I1445" s="20" t="str">
        <f>VLOOKUP($A1445,Cleaned_Medical_Exam!$A1444:$J3779,6,0)</f>
        <v>No</v>
      </c>
      <c r="J1445" s="48">
        <f>VLOOKUP($A1445,Cleaned_Medical_Exam!$A1444:$J3779,7,0)</f>
        <v>1</v>
      </c>
      <c r="K1445" s="8" t="str">
        <f>VLOOKUP($A1445,Cleaned_Medical_Exam!$A1444:$J3779,8,0)</f>
        <v>No</v>
      </c>
      <c r="L1445" s="20" t="str">
        <f>VLOOKUP($A1445,Cleaned_Medical_Exam!$A1444:$J3779,9,0)</f>
        <v>Overweight</v>
      </c>
      <c r="M1445" s="20" t="str">
        <f>VLOOKUP($A1445,Cleaned_Medical_Exam!$A1444:$J3779,10,0)</f>
        <v>Normal</v>
      </c>
      <c r="N1445" s="48">
        <f>_xlfn.XLOOKUP(A1445,Cleaned_Hospital_Details!A:A,Cleaned_Hospital_Details!B:B)</f>
        <v>0</v>
      </c>
      <c r="O1445" s="49">
        <f>_xlfn.XLOOKUP($A1445,Cleaned_Hospital_Details!$A:$A,Cleaned_Hospital_Details!C:C)</f>
        <v>7323.73</v>
      </c>
      <c r="P1445" s="8" t="str">
        <f>_xlfn.XLOOKUP($A1445,Cleaned_Hospital_Details!$A:$A,Cleaned_Hospital_Details!D:D)</f>
        <v>Tier - 2</v>
      </c>
      <c r="Q1445" s="8" t="str">
        <f>_xlfn.XLOOKUP($A1445,Cleaned_Hospital_Details!$A:$A,Cleaned_Hospital_Details!E:E)</f>
        <v>Tier - 2</v>
      </c>
      <c r="R1445" s="8" t="str">
        <f>_xlfn.XLOOKUP($A1445,Cleaned_Hospital_Details!$A:$A,Cleaned_Hospital_Details!F:F)</f>
        <v>R1024</v>
      </c>
      <c r="S1445" s="15">
        <f>_xlfn.XLOOKUP($A1445,Cleaned_Hospital_Details!$A:$A,Cleaned_Hospital_Details!G:G)</f>
        <v>38306</v>
      </c>
      <c r="T1445" s="8">
        <f>_xlfn.XLOOKUP($A1445,Cleaned_Hospital_Details!$A:$A,Cleaned_Hospital_Details!H:H)</f>
        <v>18</v>
      </c>
      <c r="U1445" s="8" t="str">
        <f>_xlfn.XLOOKUP($A1445,Cleaned_Hospital_Details!$A:$A,Cleaned_Hospital_Details!I:I)</f>
        <v>Child</v>
      </c>
      <c r="V1445" t="str">
        <f t="shared" si="22"/>
        <v>Katherine Baker</v>
      </c>
    </row>
    <row r="1446" spans="1:22" ht="15.6" x14ac:dyDescent="0.3">
      <c r="A1446" s="10" t="s">
        <v>1482</v>
      </c>
      <c r="B1446" s="8" t="str">
        <f>VLOOKUP(A1446,Cleaned_Customer_Names!A1445:D3780,2,0)</f>
        <v>Mr.</v>
      </c>
      <c r="C1446" s="8" t="str">
        <f>VLOOKUP(A1446,Cleaned_Customer_Names!A1445:D3780,3,0)</f>
        <v>Steve</v>
      </c>
      <c r="D1446" s="8" t="str">
        <f>VLOOKUP($A1446,Cleaned_Customer_Names!$A1445:$D3780,4,0)</f>
        <v>Schenck</v>
      </c>
      <c r="E1446" s="22">
        <f>VLOOKUP($A1446,Cleaned_Medical_Exam!$A1445:$J3780,2,0)</f>
        <v>15.05</v>
      </c>
      <c r="F1446" s="24">
        <f>VLOOKUP($A1446,Cleaned_Medical_Exam!$A1445:$J3780,3,0)</f>
        <v>8.1199999999999992</v>
      </c>
      <c r="G1446" s="20" t="str">
        <f>VLOOKUP($A1446,Cleaned_Medical_Exam!$A1445:$J3780,4,0)</f>
        <v>No</v>
      </c>
      <c r="H1446" s="20" t="str">
        <f>VLOOKUP($A1446,Cleaned_Medical_Exam!$A1445:$J3780,5,0)</f>
        <v>No</v>
      </c>
      <c r="I1446" s="20" t="str">
        <f>VLOOKUP($A1446,Cleaned_Medical_Exam!$A1445:$J3780,6,0)</f>
        <v>No</v>
      </c>
      <c r="J1446" s="48">
        <f>VLOOKUP($A1446,Cleaned_Medical_Exam!$A1445:$J3780,7,0)</f>
        <v>0</v>
      </c>
      <c r="K1446" s="8" t="str">
        <f>VLOOKUP($A1446,Cleaned_Medical_Exam!$A1445:$J3780,8,0)</f>
        <v>No</v>
      </c>
      <c r="L1446" s="20" t="str">
        <f>VLOOKUP($A1446,Cleaned_Medical_Exam!$A1445:$J3780,9,0)</f>
        <v>Underweight</v>
      </c>
      <c r="M1446" s="20" t="str">
        <f>VLOOKUP($A1446,Cleaned_Medical_Exam!$A1445:$J3780,10,0)</f>
        <v>Diabetes</v>
      </c>
      <c r="N1446" s="48">
        <f>_xlfn.XLOOKUP(A1446,Cleaned_Hospital_Details!A:A,Cleaned_Hospital_Details!B:B)</f>
        <v>0</v>
      </c>
      <c r="O1446" s="49">
        <f>_xlfn.XLOOKUP($A1446,Cleaned_Hospital_Details!$A:$A,Cleaned_Hospital_Details!C:C)</f>
        <v>7322.86</v>
      </c>
      <c r="P1446" s="8" t="str">
        <f>_xlfn.XLOOKUP($A1446,Cleaned_Hospital_Details!$A:$A,Cleaned_Hospital_Details!D:D)</f>
        <v>Tier - 3</v>
      </c>
      <c r="Q1446" s="8" t="str">
        <f>_xlfn.XLOOKUP($A1446,Cleaned_Hospital_Details!$A:$A,Cleaned_Hospital_Details!E:E)</f>
        <v>Tier - 3</v>
      </c>
      <c r="R1446" s="8" t="str">
        <f>_xlfn.XLOOKUP($A1446,Cleaned_Hospital_Details!$A:$A,Cleaned_Hospital_Details!F:F)</f>
        <v>R1012</v>
      </c>
      <c r="S1446" s="15">
        <f>_xlfn.XLOOKUP($A1446,Cleaned_Hospital_Details!$A:$A,Cleaned_Hospital_Details!G:G)</f>
        <v>23934</v>
      </c>
      <c r="T1446" s="8">
        <f>_xlfn.XLOOKUP($A1446,Cleaned_Hospital_Details!$A:$A,Cleaned_Hospital_Details!H:H)</f>
        <v>57</v>
      </c>
      <c r="U1446" s="8" t="str">
        <f>_xlfn.XLOOKUP($A1446,Cleaned_Hospital_Details!$A:$A,Cleaned_Hospital_Details!I:I)</f>
        <v>Old</v>
      </c>
      <c r="V1446" t="str">
        <f t="shared" si="22"/>
        <v>Steve Schenck</v>
      </c>
    </row>
    <row r="1447" spans="1:22" ht="15.6" x14ac:dyDescent="0.3">
      <c r="A1447" s="10" t="s">
        <v>1483</v>
      </c>
      <c r="B1447" s="8" t="str">
        <f>VLOOKUP(A1447,Cleaned_Customer_Names!A1446:D3781,2,0)</f>
        <v>Ms.</v>
      </c>
      <c r="C1447" s="8" t="str">
        <f>VLOOKUP(A1447,Cleaned_Customer_Names!A1446:D3781,3,0)</f>
        <v>Kate</v>
      </c>
      <c r="D1447" s="8" t="str">
        <f>VLOOKUP($A1447,Cleaned_Customer_Names!$A1446:$D3781,4,0)</f>
        <v>Johnson</v>
      </c>
      <c r="E1447" s="22">
        <f>VLOOKUP($A1447,Cleaned_Medical_Exam!$A1446:$J3781,2,0)</f>
        <v>19.95</v>
      </c>
      <c r="F1447" s="24">
        <f>VLOOKUP($A1447,Cleaned_Medical_Exam!$A1446:$J3781,3,0)</f>
        <v>4.3600000000000003</v>
      </c>
      <c r="G1447" s="20" t="str">
        <f>VLOOKUP($A1447,Cleaned_Medical_Exam!$A1446:$J3781,4,0)</f>
        <v>No</v>
      </c>
      <c r="H1447" s="20" t="str">
        <f>VLOOKUP($A1447,Cleaned_Medical_Exam!$A1446:$J3781,5,0)</f>
        <v>No</v>
      </c>
      <c r="I1447" s="20" t="str">
        <f>VLOOKUP($A1447,Cleaned_Medical_Exam!$A1446:$J3781,6,0)</f>
        <v>No</v>
      </c>
      <c r="J1447" s="48">
        <f>VLOOKUP($A1447,Cleaned_Medical_Exam!$A1446:$J3781,7,0)</f>
        <v>2</v>
      </c>
      <c r="K1447" s="8" t="str">
        <f>VLOOKUP($A1447,Cleaned_Medical_Exam!$A1446:$J3781,8,0)</f>
        <v>No</v>
      </c>
      <c r="L1447" s="20" t="str">
        <f>VLOOKUP($A1447,Cleaned_Medical_Exam!$A1446:$J3781,9,0)</f>
        <v>Healthy Weight</v>
      </c>
      <c r="M1447" s="20" t="str">
        <f>VLOOKUP($A1447,Cleaned_Medical_Exam!$A1446:$J3781,10,0)</f>
        <v>Normal</v>
      </c>
      <c r="N1447" s="48">
        <f>_xlfn.XLOOKUP(A1447,Cleaned_Hospital_Details!A:A,Cleaned_Hospital_Details!B:B)</f>
        <v>0</v>
      </c>
      <c r="O1447" s="49">
        <f>_xlfn.XLOOKUP($A1447,Cleaned_Hospital_Details!$A:$A,Cleaned_Hospital_Details!C:C)</f>
        <v>7318.22</v>
      </c>
      <c r="P1447" s="8" t="str">
        <f>_xlfn.XLOOKUP($A1447,Cleaned_Hospital_Details!$A:$A,Cleaned_Hospital_Details!D:D)</f>
        <v>Tier - 2</v>
      </c>
      <c r="Q1447" s="8" t="str">
        <f>_xlfn.XLOOKUP($A1447,Cleaned_Hospital_Details!$A:$A,Cleaned_Hospital_Details!E:E)</f>
        <v>Tier - 3</v>
      </c>
      <c r="R1447" s="8" t="str">
        <f>_xlfn.XLOOKUP($A1447,Cleaned_Hospital_Details!$A:$A,Cleaned_Hospital_Details!F:F)</f>
        <v>R1012</v>
      </c>
      <c r="S1447" s="15">
        <f>_xlfn.XLOOKUP($A1447,Cleaned_Hospital_Details!$A:$A,Cleaned_Hospital_Details!G:G)</f>
        <v>26522</v>
      </c>
      <c r="T1447" s="8">
        <f>_xlfn.XLOOKUP($A1447,Cleaned_Hospital_Details!$A:$A,Cleaned_Hospital_Details!H:H)</f>
        <v>50</v>
      </c>
      <c r="U1447" s="8" t="str">
        <f>_xlfn.XLOOKUP($A1447,Cleaned_Hospital_Details!$A:$A,Cleaned_Hospital_Details!I:I)</f>
        <v>Adult</v>
      </c>
      <c r="V1447" t="str">
        <f t="shared" si="22"/>
        <v>Kate Johnson</v>
      </c>
    </row>
    <row r="1448" spans="1:22" ht="15.6" x14ac:dyDescent="0.3">
      <c r="A1448" s="10" t="s">
        <v>1484</v>
      </c>
      <c r="B1448" s="8" t="str">
        <f>VLOOKUP(A1448,Cleaned_Customer_Names!A1447:D3782,2,0)</f>
        <v>Ms.</v>
      </c>
      <c r="C1448" s="8" t="str">
        <f>VLOOKUP(A1448,Cleaned_Customer_Names!A1447:D3782,3,0)</f>
        <v>Beth</v>
      </c>
      <c r="D1448" s="8" t="str">
        <f>VLOOKUP($A1448,Cleaned_Customer_Names!$A1447:$D3782,4,0)</f>
        <v>Blendell</v>
      </c>
      <c r="E1448" s="22">
        <f>VLOOKUP($A1448,Cleaned_Medical_Exam!$A1447:$J3782,2,0)</f>
        <v>16.66</v>
      </c>
      <c r="F1448" s="24">
        <f>VLOOKUP($A1448,Cleaned_Medical_Exam!$A1447:$J3782,3,0)</f>
        <v>9.16</v>
      </c>
      <c r="G1448" s="20" t="str">
        <f>VLOOKUP($A1448,Cleaned_Medical_Exam!$A1447:$J3782,4,0)</f>
        <v>No</v>
      </c>
      <c r="H1448" s="20" t="str">
        <f>VLOOKUP($A1448,Cleaned_Medical_Exam!$A1447:$J3782,5,0)</f>
        <v>No</v>
      </c>
      <c r="I1448" s="20" t="str">
        <f>VLOOKUP($A1448,Cleaned_Medical_Exam!$A1447:$J3782,6,0)</f>
        <v>No</v>
      </c>
      <c r="J1448" s="48">
        <f>VLOOKUP($A1448,Cleaned_Medical_Exam!$A1447:$J3782,7,0)</f>
        <v>0</v>
      </c>
      <c r="K1448" s="8" t="str">
        <f>VLOOKUP($A1448,Cleaned_Medical_Exam!$A1447:$J3782,8,0)</f>
        <v>No</v>
      </c>
      <c r="L1448" s="20" t="str">
        <f>VLOOKUP($A1448,Cleaned_Medical_Exam!$A1447:$J3782,9,0)</f>
        <v>Underweight</v>
      </c>
      <c r="M1448" s="20" t="str">
        <f>VLOOKUP($A1448,Cleaned_Medical_Exam!$A1447:$J3782,10,0)</f>
        <v>Diabetes</v>
      </c>
      <c r="N1448" s="48">
        <f>_xlfn.XLOOKUP(A1448,Cleaned_Hospital_Details!A:A,Cleaned_Hospital_Details!B:B)</f>
        <v>0</v>
      </c>
      <c r="O1448" s="49">
        <f>_xlfn.XLOOKUP($A1448,Cleaned_Hospital_Details!$A:$A,Cleaned_Hospital_Details!C:C)</f>
        <v>7318.21</v>
      </c>
      <c r="P1448" s="8" t="str">
        <f>_xlfn.XLOOKUP($A1448,Cleaned_Hospital_Details!$A:$A,Cleaned_Hospital_Details!D:D)</f>
        <v>Tier - 3</v>
      </c>
      <c r="Q1448" s="8" t="str">
        <f>_xlfn.XLOOKUP($A1448,Cleaned_Hospital_Details!$A:$A,Cleaned_Hospital_Details!E:E)</f>
        <v>Tier - 1</v>
      </c>
      <c r="R1448" s="8" t="str">
        <f>_xlfn.XLOOKUP($A1448,Cleaned_Hospital_Details!$A:$A,Cleaned_Hospital_Details!F:F)</f>
        <v>R1013</v>
      </c>
      <c r="S1448" s="15">
        <f>_xlfn.XLOOKUP($A1448,Cleaned_Hospital_Details!$A:$A,Cleaned_Hospital_Details!G:G)</f>
        <v>23918</v>
      </c>
      <c r="T1448" s="8">
        <f>_xlfn.XLOOKUP($A1448,Cleaned_Hospital_Details!$A:$A,Cleaned_Hospital_Details!H:H)</f>
        <v>57</v>
      </c>
      <c r="U1448" s="8" t="str">
        <f>_xlfn.XLOOKUP($A1448,Cleaned_Hospital_Details!$A:$A,Cleaned_Hospital_Details!I:I)</f>
        <v>Old</v>
      </c>
      <c r="V1448" t="str">
        <f t="shared" si="22"/>
        <v>Beth Blendell</v>
      </c>
    </row>
    <row r="1449" spans="1:22" ht="15.6" x14ac:dyDescent="0.3">
      <c r="A1449" s="10" t="s">
        <v>1485</v>
      </c>
      <c r="B1449" s="8" t="str">
        <f>VLOOKUP(A1449,Cleaned_Customer_Names!A1448:D3783,2,0)</f>
        <v>Ms.</v>
      </c>
      <c r="C1449" s="8" t="str">
        <f>VLOOKUP(A1449,Cleaned_Customer_Names!A1448:D3783,3,0)</f>
        <v>Katharine</v>
      </c>
      <c r="D1449" s="8" t="str">
        <f>VLOOKUP($A1449,Cleaned_Customer_Names!$A1448:$D3783,4,0)</f>
        <v>Parodi</v>
      </c>
      <c r="E1449" s="22">
        <f>VLOOKUP($A1449,Cleaned_Medical_Exam!$A1448:$J3783,2,0)</f>
        <v>16.62</v>
      </c>
      <c r="F1449" s="24">
        <f>VLOOKUP($A1449,Cleaned_Medical_Exam!$A1448:$J3783,3,0)</f>
        <v>9.14</v>
      </c>
      <c r="G1449" s="20" t="str">
        <f>VLOOKUP($A1449,Cleaned_Medical_Exam!$A1448:$J3783,4,0)</f>
        <v>No</v>
      </c>
      <c r="H1449" s="20" t="str">
        <f>VLOOKUP($A1449,Cleaned_Medical_Exam!$A1448:$J3783,5,0)</f>
        <v>No</v>
      </c>
      <c r="I1449" s="20" t="str">
        <f>VLOOKUP($A1449,Cleaned_Medical_Exam!$A1448:$J3783,6,0)</f>
        <v>No</v>
      </c>
      <c r="J1449" s="48">
        <f>VLOOKUP($A1449,Cleaned_Medical_Exam!$A1448:$J3783,7,0)</f>
        <v>0</v>
      </c>
      <c r="K1449" s="8" t="str">
        <f>VLOOKUP($A1449,Cleaned_Medical_Exam!$A1448:$J3783,8,0)</f>
        <v>No</v>
      </c>
      <c r="L1449" s="20" t="str">
        <f>VLOOKUP($A1449,Cleaned_Medical_Exam!$A1448:$J3783,9,0)</f>
        <v>Underweight</v>
      </c>
      <c r="M1449" s="20" t="str">
        <f>VLOOKUP($A1449,Cleaned_Medical_Exam!$A1448:$J3783,10,0)</f>
        <v>Diabetes</v>
      </c>
      <c r="N1449" s="48">
        <f>_xlfn.XLOOKUP(A1449,Cleaned_Hospital_Details!A:A,Cleaned_Hospital_Details!B:B)</f>
        <v>0</v>
      </c>
      <c r="O1449" s="49">
        <f>_xlfn.XLOOKUP($A1449,Cleaned_Hospital_Details!$A:$A,Cleaned_Hospital_Details!C:C)</f>
        <v>7304.65</v>
      </c>
      <c r="P1449" s="8" t="str">
        <f>_xlfn.XLOOKUP($A1449,Cleaned_Hospital_Details!$A:$A,Cleaned_Hospital_Details!D:D)</f>
        <v>Tier - 3</v>
      </c>
      <c r="Q1449" s="8" t="str">
        <f>_xlfn.XLOOKUP($A1449,Cleaned_Hospital_Details!$A:$A,Cleaned_Hospital_Details!E:E)</f>
        <v>Tier - 3</v>
      </c>
      <c r="R1449" s="8" t="str">
        <f>_xlfn.XLOOKUP($A1449,Cleaned_Hospital_Details!$A:$A,Cleaned_Hospital_Details!F:F)</f>
        <v>R1013</v>
      </c>
      <c r="S1449" s="15">
        <f>_xlfn.XLOOKUP($A1449,Cleaned_Hospital_Details!$A:$A,Cleaned_Hospital_Details!G:G)</f>
        <v>23899</v>
      </c>
      <c r="T1449" s="8">
        <f>_xlfn.XLOOKUP($A1449,Cleaned_Hospital_Details!$A:$A,Cleaned_Hospital_Details!H:H)</f>
        <v>58</v>
      </c>
      <c r="U1449" s="8" t="str">
        <f>_xlfn.XLOOKUP($A1449,Cleaned_Hospital_Details!$A:$A,Cleaned_Hospital_Details!I:I)</f>
        <v>Old</v>
      </c>
      <c r="V1449" t="str">
        <f t="shared" si="22"/>
        <v>Katharine Parodi</v>
      </c>
    </row>
    <row r="1450" spans="1:22" ht="15.6" x14ac:dyDescent="0.3">
      <c r="A1450" s="10" t="s">
        <v>1486</v>
      </c>
      <c r="B1450" s="8" t="str">
        <f>VLOOKUP(A1450,Cleaned_Customer_Names!A1449:D3784,2,0)</f>
        <v>Ms.</v>
      </c>
      <c r="C1450" s="8" t="str">
        <f>VLOOKUP(A1450,Cleaned_Customer_Names!A1449:D3784,3,0)</f>
        <v>Heather</v>
      </c>
      <c r="D1450" s="8" t="str">
        <f>VLOOKUP($A1450,Cleaned_Customer_Names!$A1449:$D3784,4,0)</f>
        <v>Morgan</v>
      </c>
      <c r="E1450" s="22">
        <f>VLOOKUP($A1450,Cleaned_Medical_Exam!$A1449:$J3784,2,0)</f>
        <v>15.36</v>
      </c>
      <c r="F1450" s="24">
        <f>VLOOKUP($A1450,Cleaned_Medical_Exam!$A1449:$J3784,3,0)</f>
        <v>5.49</v>
      </c>
      <c r="G1450" s="20" t="str">
        <f>VLOOKUP($A1450,Cleaned_Medical_Exam!$A1449:$J3784,4,0)</f>
        <v>Yes</v>
      </c>
      <c r="H1450" s="20" t="str">
        <f>VLOOKUP($A1450,Cleaned_Medical_Exam!$A1449:$J3784,5,0)</f>
        <v>No</v>
      </c>
      <c r="I1450" s="20" t="str">
        <f>VLOOKUP($A1450,Cleaned_Medical_Exam!$A1449:$J3784,6,0)</f>
        <v>No</v>
      </c>
      <c r="J1450" s="48">
        <f>VLOOKUP($A1450,Cleaned_Medical_Exam!$A1449:$J3784,7,0)</f>
        <v>2</v>
      </c>
      <c r="K1450" s="8" t="str">
        <f>VLOOKUP($A1450,Cleaned_Medical_Exam!$A1449:$J3784,8,0)</f>
        <v>No</v>
      </c>
      <c r="L1450" s="20" t="str">
        <f>VLOOKUP($A1450,Cleaned_Medical_Exam!$A1449:$J3784,9,0)</f>
        <v>Underweight</v>
      </c>
      <c r="M1450" s="20" t="str">
        <f>VLOOKUP($A1450,Cleaned_Medical_Exam!$A1449:$J3784,10,0)</f>
        <v>Normal</v>
      </c>
      <c r="N1450" s="48">
        <f>_xlfn.XLOOKUP(A1450,Cleaned_Hospital_Details!A:A,Cleaned_Hospital_Details!B:B)</f>
        <v>0</v>
      </c>
      <c r="O1450" s="49">
        <f>_xlfn.XLOOKUP($A1450,Cleaned_Hospital_Details!$A:$A,Cleaned_Hospital_Details!C:C)</f>
        <v>7302.46</v>
      </c>
      <c r="P1450" s="8" t="str">
        <f>_xlfn.XLOOKUP($A1450,Cleaned_Hospital_Details!$A:$A,Cleaned_Hospital_Details!D:D)</f>
        <v>Tier - 3</v>
      </c>
      <c r="Q1450" s="8" t="str">
        <f>_xlfn.XLOOKUP($A1450,Cleaned_Hospital_Details!$A:$A,Cleaned_Hospital_Details!E:E)</f>
        <v>Tier - 1</v>
      </c>
      <c r="R1450" s="8" t="str">
        <f>_xlfn.XLOOKUP($A1450,Cleaned_Hospital_Details!$A:$A,Cleaned_Hospital_Details!F:F)</f>
        <v>R1012</v>
      </c>
      <c r="S1450" s="15">
        <f>_xlfn.XLOOKUP($A1450,Cleaned_Hospital_Details!$A:$A,Cleaned_Hospital_Details!G:G)</f>
        <v>24467</v>
      </c>
      <c r="T1450" s="8">
        <f>_xlfn.XLOOKUP($A1450,Cleaned_Hospital_Details!$A:$A,Cleaned_Hospital_Details!H:H)</f>
        <v>56</v>
      </c>
      <c r="U1450" s="8" t="str">
        <f>_xlfn.XLOOKUP($A1450,Cleaned_Hospital_Details!$A:$A,Cleaned_Hospital_Details!I:I)</f>
        <v>Old</v>
      </c>
      <c r="V1450" t="str">
        <f t="shared" si="22"/>
        <v>Heather Morgan</v>
      </c>
    </row>
    <row r="1451" spans="1:22" ht="15.6" x14ac:dyDescent="0.3">
      <c r="A1451" s="10" t="s">
        <v>1487</v>
      </c>
      <c r="B1451" s="8" t="str">
        <f>VLOOKUP(A1451,Cleaned_Customer_Names!A1450:D3785,2,0)</f>
        <v>Ms.</v>
      </c>
      <c r="C1451" s="8" t="str">
        <f>VLOOKUP(A1451,Cleaned_Customer_Names!A1450:D3785,3,0)</f>
        <v>Desiree</v>
      </c>
      <c r="D1451" s="8" t="str">
        <f>VLOOKUP($A1451,Cleaned_Customer_Names!$A1450:$D3785,4,0)</f>
        <v>Linden</v>
      </c>
      <c r="E1451" s="22">
        <f>VLOOKUP($A1451,Cleaned_Medical_Exam!$A1450:$J3785,2,0)</f>
        <v>27.74</v>
      </c>
      <c r="F1451" s="24">
        <f>VLOOKUP($A1451,Cleaned_Medical_Exam!$A1450:$J3785,3,0)</f>
        <v>5.96</v>
      </c>
      <c r="G1451" s="20" t="str">
        <f>VLOOKUP($A1451,Cleaned_Medical_Exam!$A1450:$J3785,4,0)</f>
        <v>Yes</v>
      </c>
      <c r="H1451" s="20" t="str">
        <f>VLOOKUP($A1451,Cleaned_Medical_Exam!$A1450:$J3785,5,0)</f>
        <v>No</v>
      </c>
      <c r="I1451" s="20" t="str">
        <f>VLOOKUP($A1451,Cleaned_Medical_Exam!$A1450:$J3785,6,0)</f>
        <v>No</v>
      </c>
      <c r="J1451" s="48">
        <f>VLOOKUP($A1451,Cleaned_Medical_Exam!$A1450:$J3785,7,0)</f>
        <v>0</v>
      </c>
      <c r="K1451" s="8" t="str">
        <f>VLOOKUP($A1451,Cleaned_Medical_Exam!$A1450:$J3785,8,0)</f>
        <v>No</v>
      </c>
      <c r="L1451" s="20" t="str">
        <f>VLOOKUP($A1451,Cleaned_Medical_Exam!$A1450:$J3785,9,0)</f>
        <v>Overweight</v>
      </c>
      <c r="M1451" s="20" t="str">
        <f>VLOOKUP($A1451,Cleaned_Medical_Exam!$A1450:$J3785,10,0)</f>
        <v>Prediabetes</v>
      </c>
      <c r="N1451" s="48">
        <f>_xlfn.XLOOKUP(A1451,Cleaned_Hospital_Details!A:A,Cleaned_Hospital_Details!B:B)</f>
        <v>3</v>
      </c>
      <c r="O1451" s="49">
        <f>_xlfn.XLOOKUP($A1451,Cleaned_Hospital_Details!$A:$A,Cleaned_Hospital_Details!C:C)</f>
        <v>7281.51</v>
      </c>
      <c r="P1451" s="8" t="str">
        <f>_xlfn.XLOOKUP($A1451,Cleaned_Hospital_Details!$A:$A,Cleaned_Hospital_Details!D:D)</f>
        <v>Tier - 2</v>
      </c>
      <c r="Q1451" s="8" t="str">
        <f>_xlfn.XLOOKUP($A1451,Cleaned_Hospital_Details!$A:$A,Cleaned_Hospital_Details!E:E)</f>
        <v>Tier - 1</v>
      </c>
      <c r="R1451" s="8" t="str">
        <f>_xlfn.XLOOKUP($A1451,Cleaned_Hospital_Details!$A:$A,Cleaned_Hospital_Details!F:F)</f>
        <v>R1012</v>
      </c>
      <c r="S1451" s="15">
        <f>_xlfn.XLOOKUP($A1451,Cleaned_Hospital_Details!$A:$A,Cleaned_Hospital_Details!G:G)</f>
        <v>31353</v>
      </c>
      <c r="T1451" s="8">
        <f>_xlfn.XLOOKUP($A1451,Cleaned_Hospital_Details!$A:$A,Cleaned_Hospital_Details!H:H)</f>
        <v>37</v>
      </c>
      <c r="U1451" s="8" t="str">
        <f>_xlfn.XLOOKUP($A1451,Cleaned_Hospital_Details!$A:$A,Cleaned_Hospital_Details!I:I)</f>
        <v>Adult</v>
      </c>
      <c r="V1451" t="str">
        <f t="shared" si="22"/>
        <v>Desiree Linden</v>
      </c>
    </row>
    <row r="1452" spans="1:22" ht="15.6" x14ac:dyDescent="0.3">
      <c r="A1452" s="10" t="s">
        <v>1488</v>
      </c>
      <c r="B1452" s="8" t="str">
        <f>VLOOKUP(A1452,Cleaned_Customer_Names!A1451:D3786,2,0)</f>
        <v>Mr.</v>
      </c>
      <c r="C1452" s="8" t="str">
        <f>VLOOKUP(A1452,Cleaned_Customer_Names!A1451:D3786,3,0)</f>
        <v>Peter</v>
      </c>
      <c r="D1452" s="8" t="str">
        <f>VLOOKUP($A1452,Cleaned_Customer_Names!$A1451:$D3786,4,0)</f>
        <v>Horning</v>
      </c>
      <c r="E1452" s="22">
        <f>VLOOKUP($A1452,Cleaned_Medical_Exam!$A1451:$J3786,2,0)</f>
        <v>22.44</v>
      </c>
      <c r="F1452" s="24">
        <f>VLOOKUP($A1452,Cleaned_Medical_Exam!$A1451:$J3786,3,0)</f>
        <v>4.62</v>
      </c>
      <c r="G1452" s="20" t="str">
        <f>VLOOKUP($A1452,Cleaned_Medical_Exam!$A1451:$J3786,4,0)</f>
        <v>Yes</v>
      </c>
      <c r="H1452" s="20" t="str">
        <f>VLOOKUP($A1452,Cleaned_Medical_Exam!$A1451:$J3786,5,0)</f>
        <v>No</v>
      </c>
      <c r="I1452" s="20" t="str">
        <f>VLOOKUP($A1452,Cleaned_Medical_Exam!$A1451:$J3786,6,0)</f>
        <v>No</v>
      </c>
      <c r="J1452" s="48">
        <f>VLOOKUP($A1452,Cleaned_Medical_Exam!$A1451:$J3786,7,0)</f>
        <v>0</v>
      </c>
      <c r="K1452" s="8" t="str">
        <f>VLOOKUP($A1452,Cleaned_Medical_Exam!$A1451:$J3786,8,0)</f>
        <v>No</v>
      </c>
      <c r="L1452" s="20" t="str">
        <f>VLOOKUP($A1452,Cleaned_Medical_Exam!$A1451:$J3786,9,0)</f>
        <v>Healthy Weight</v>
      </c>
      <c r="M1452" s="20" t="str">
        <f>VLOOKUP($A1452,Cleaned_Medical_Exam!$A1451:$J3786,10,0)</f>
        <v>Normal</v>
      </c>
      <c r="N1452" s="48">
        <f>_xlfn.XLOOKUP(A1452,Cleaned_Hospital_Details!A:A,Cleaned_Hospital_Details!B:B)</f>
        <v>2</v>
      </c>
      <c r="O1452" s="49">
        <f>_xlfn.XLOOKUP($A1452,Cleaned_Hospital_Details!$A:$A,Cleaned_Hospital_Details!C:C)</f>
        <v>7273.02</v>
      </c>
      <c r="P1452" s="8" t="str">
        <f>_xlfn.XLOOKUP($A1452,Cleaned_Hospital_Details!$A:$A,Cleaned_Hospital_Details!D:D)</f>
        <v>Tier - 2</v>
      </c>
      <c r="Q1452" s="8" t="str">
        <f>_xlfn.XLOOKUP($A1452,Cleaned_Hospital_Details!$A:$A,Cleaned_Hospital_Details!E:E)</f>
        <v>Tier - 1</v>
      </c>
      <c r="R1452" s="8" t="str">
        <f>_xlfn.XLOOKUP($A1452,Cleaned_Hospital_Details!$A:$A,Cleaned_Hospital_Details!F:F)</f>
        <v>R1013</v>
      </c>
      <c r="S1452" s="15">
        <f>_xlfn.XLOOKUP($A1452,Cleaned_Hospital_Details!$A:$A,Cleaned_Hospital_Details!G:G)</f>
        <v>28112</v>
      </c>
      <c r="T1452" s="8">
        <f>_xlfn.XLOOKUP($A1452,Cleaned_Hospital_Details!$A:$A,Cleaned_Hospital_Details!H:H)</f>
        <v>46</v>
      </c>
      <c r="U1452" s="8" t="str">
        <f>_xlfn.XLOOKUP($A1452,Cleaned_Hospital_Details!$A:$A,Cleaned_Hospital_Details!I:I)</f>
        <v>Adult</v>
      </c>
      <c r="V1452" t="str">
        <f t="shared" si="22"/>
        <v>Peter Horning</v>
      </c>
    </row>
    <row r="1453" spans="1:22" ht="15.6" x14ac:dyDescent="0.3">
      <c r="A1453" s="10" t="s">
        <v>1489</v>
      </c>
      <c r="B1453" s="8" t="str">
        <f>VLOOKUP(A1453,Cleaned_Customer_Names!A1452:D3787,2,0)</f>
        <v>Mr.</v>
      </c>
      <c r="C1453" s="8" t="str">
        <f>VLOOKUP(A1453,Cleaned_Customer_Names!A1452:D3787,3,0)</f>
        <v>Adam</v>
      </c>
      <c r="D1453" s="8" t="str">
        <f>VLOOKUP($A1453,Cleaned_Customer_Names!$A1452:$D3787,4,0)</f>
        <v>Goode</v>
      </c>
      <c r="E1453" s="22">
        <f>VLOOKUP($A1453,Cleaned_Medical_Exam!$A1452:$J3787,2,0)</f>
        <v>37.049999999999997</v>
      </c>
      <c r="F1453" s="24">
        <f>VLOOKUP($A1453,Cleaned_Medical_Exam!$A1452:$J3787,3,0)</f>
        <v>9.9600000000000009</v>
      </c>
      <c r="G1453" s="20" t="str">
        <f>VLOOKUP($A1453,Cleaned_Medical_Exam!$A1452:$J3787,4,0)</f>
        <v>Yes</v>
      </c>
      <c r="H1453" s="20" t="str">
        <f>VLOOKUP($A1453,Cleaned_Medical_Exam!$A1452:$J3787,5,0)</f>
        <v>No</v>
      </c>
      <c r="I1453" s="20" t="str">
        <f>VLOOKUP($A1453,Cleaned_Medical_Exam!$A1452:$J3787,6,0)</f>
        <v>No</v>
      </c>
      <c r="J1453" s="48">
        <f>VLOOKUP($A1453,Cleaned_Medical_Exam!$A1452:$J3787,7,0)</f>
        <v>0</v>
      </c>
      <c r="K1453" s="8" t="str">
        <f>VLOOKUP($A1453,Cleaned_Medical_Exam!$A1452:$J3787,8,0)</f>
        <v>No</v>
      </c>
      <c r="L1453" s="20" t="str">
        <f>VLOOKUP($A1453,Cleaned_Medical_Exam!$A1452:$J3787,9,0)</f>
        <v>Obesity</v>
      </c>
      <c r="M1453" s="20" t="str">
        <f>VLOOKUP($A1453,Cleaned_Medical_Exam!$A1452:$J3787,10,0)</f>
        <v>Diabetes</v>
      </c>
      <c r="N1453" s="48">
        <f>_xlfn.XLOOKUP(A1453,Cleaned_Hospital_Details!A:A,Cleaned_Hospital_Details!B:B)</f>
        <v>2</v>
      </c>
      <c r="O1453" s="49">
        <f>_xlfn.XLOOKUP($A1453,Cleaned_Hospital_Details!$A:$A,Cleaned_Hospital_Details!C:C)</f>
        <v>7265.7</v>
      </c>
      <c r="P1453" s="8" t="str">
        <f>_xlfn.XLOOKUP($A1453,Cleaned_Hospital_Details!$A:$A,Cleaned_Hospital_Details!D:D)</f>
        <v>Tier - 3</v>
      </c>
      <c r="Q1453" s="8" t="str">
        <f>_xlfn.XLOOKUP($A1453,Cleaned_Hospital_Details!$A:$A,Cleaned_Hospital_Details!E:E)</f>
        <v>Tier - 3</v>
      </c>
      <c r="R1453" s="8" t="str">
        <f>_xlfn.XLOOKUP($A1453,Cleaned_Hospital_Details!$A:$A,Cleaned_Hospital_Details!F:F)</f>
        <v>R1012</v>
      </c>
      <c r="S1453" s="15">
        <f>_xlfn.XLOOKUP($A1453,Cleaned_Hospital_Details!$A:$A,Cleaned_Hospital_Details!G:G)</f>
        <v>29802</v>
      </c>
      <c r="T1453" s="8">
        <f>_xlfn.XLOOKUP($A1453,Cleaned_Hospital_Details!$A:$A,Cleaned_Hospital_Details!H:H)</f>
        <v>41</v>
      </c>
      <c r="U1453" s="8" t="str">
        <f>_xlfn.XLOOKUP($A1453,Cleaned_Hospital_Details!$A:$A,Cleaned_Hospital_Details!I:I)</f>
        <v>Adult</v>
      </c>
      <c r="V1453" t="str">
        <f t="shared" si="22"/>
        <v>Adam Goode</v>
      </c>
    </row>
    <row r="1454" spans="1:22" ht="15.6" x14ac:dyDescent="0.3">
      <c r="A1454" s="10" t="s">
        <v>1490</v>
      </c>
      <c r="B1454" s="8" t="str">
        <f>VLOOKUP(A1454,Cleaned_Customer_Names!A1453:D3788,2,0)</f>
        <v>Mr.</v>
      </c>
      <c r="C1454" s="8" t="str">
        <f>VLOOKUP(A1454,Cleaned_Customer_Names!A1453:D3788,3,0)</f>
        <v>Jeremy</v>
      </c>
      <c r="D1454" s="8" t="str">
        <f>VLOOKUP($A1454,Cleaned_Customer_Names!$A1453:$D3788,4,0)</f>
        <v>Doden</v>
      </c>
      <c r="E1454" s="22">
        <f>VLOOKUP($A1454,Cleaned_Medical_Exam!$A1453:$J3788,2,0)</f>
        <v>22.95</v>
      </c>
      <c r="F1454" s="24">
        <f>VLOOKUP($A1454,Cleaned_Medical_Exam!$A1453:$J3788,3,0)</f>
        <v>10.53</v>
      </c>
      <c r="G1454" s="20" t="str">
        <f>VLOOKUP($A1454,Cleaned_Medical_Exam!$A1453:$J3788,4,0)</f>
        <v>No</v>
      </c>
      <c r="H1454" s="20" t="str">
        <f>VLOOKUP($A1454,Cleaned_Medical_Exam!$A1453:$J3788,5,0)</f>
        <v>No</v>
      </c>
      <c r="I1454" s="20" t="str">
        <f>VLOOKUP($A1454,Cleaned_Medical_Exam!$A1453:$J3788,6,0)</f>
        <v>No</v>
      </c>
      <c r="J1454" s="48">
        <f>VLOOKUP($A1454,Cleaned_Medical_Exam!$A1453:$J3788,7,0)</f>
        <v>2</v>
      </c>
      <c r="K1454" s="8" t="str">
        <f>VLOOKUP($A1454,Cleaned_Medical_Exam!$A1453:$J3788,8,0)</f>
        <v>No</v>
      </c>
      <c r="L1454" s="20" t="str">
        <f>VLOOKUP($A1454,Cleaned_Medical_Exam!$A1453:$J3788,9,0)</f>
        <v>Healthy Weight</v>
      </c>
      <c r="M1454" s="20" t="str">
        <f>VLOOKUP($A1454,Cleaned_Medical_Exam!$A1453:$J3788,10,0)</f>
        <v>Diabetes</v>
      </c>
      <c r="N1454" s="48">
        <f>_xlfn.XLOOKUP(A1454,Cleaned_Hospital_Details!A:A,Cleaned_Hospital_Details!B:B)</f>
        <v>0</v>
      </c>
      <c r="O1454" s="49">
        <f>_xlfn.XLOOKUP($A1454,Cleaned_Hospital_Details!$A:$A,Cleaned_Hospital_Details!C:C)</f>
        <v>7265.58</v>
      </c>
      <c r="P1454" s="8" t="str">
        <f>_xlfn.XLOOKUP($A1454,Cleaned_Hospital_Details!$A:$A,Cleaned_Hospital_Details!D:D)</f>
        <v>Tier - 2</v>
      </c>
      <c r="Q1454" s="8" t="str">
        <f>_xlfn.XLOOKUP($A1454,Cleaned_Hospital_Details!$A:$A,Cleaned_Hospital_Details!E:E)</f>
        <v>Tier - 2</v>
      </c>
      <c r="R1454" s="8" t="str">
        <f>_xlfn.XLOOKUP($A1454,Cleaned_Hospital_Details!$A:$A,Cleaned_Hospital_Details!F:F)</f>
        <v>R1013</v>
      </c>
      <c r="S1454" s="15">
        <f>_xlfn.XLOOKUP($A1454,Cleaned_Hospital_Details!$A:$A,Cleaned_Hospital_Details!G:G)</f>
        <v>26962</v>
      </c>
      <c r="T1454" s="8">
        <f>_xlfn.XLOOKUP($A1454,Cleaned_Hospital_Details!$A:$A,Cleaned_Hospital_Details!H:H)</f>
        <v>49</v>
      </c>
      <c r="U1454" s="8" t="str">
        <f>_xlfn.XLOOKUP($A1454,Cleaned_Hospital_Details!$A:$A,Cleaned_Hospital_Details!I:I)</f>
        <v>Adult</v>
      </c>
      <c r="V1454" t="str">
        <f t="shared" si="22"/>
        <v>Jeremy Doden</v>
      </c>
    </row>
    <row r="1455" spans="1:22" ht="15.6" x14ac:dyDescent="0.3">
      <c r="A1455" s="10" t="s">
        <v>1491</v>
      </c>
      <c r="B1455" s="8" t="str">
        <f>VLOOKUP(A1455,Cleaned_Customer_Names!A1454:D3789,2,0)</f>
        <v>Mr.</v>
      </c>
      <c r="C1455" s="8" t="str">
        <f>VLOOKUP(A1455,Cleaned_Customer_Names!A1454:D3789,3,0)</f>
        <v>Adam</v>
      </c>
      <c r="D1455" s="8" t="str">
        <f>VLOOKUP($A1455,Cleaned_Customer_Names!$A1454:$D3789,4,0)</f>
        <v>Groff</v>
      </c>
      <c r="E1455" s="22">
        <f>VLOOKUP($A1455,Cleaned_Medical_Exam!$A1454:$J3789,2,0)</f>
        <v>34.200000000000003</v>
      </c>
      <c r="F1455" s="24">
        <f>VLOOKUP($A1455,Cleaned_Medical_Exam!$A1454:$J3789,3,0)</f>
        <v>6.69</v>
      </c>
      <c r="G1455" s="20" t="str">
        <f>VLOOKUP($A1455,Cleaned_Medical_Exam!$A1454:$J3789,4,0)</f>
        <v>Yes</v>
      </c>
      <c r="H1455" s="20" t="str">
        <f>VLOOKUP($A1455,Cleaned_Medical_Exam!$A1454:$J3789,5,0)</f>
        <v>No</v>
      </c>
      <c r="I1455" s="20" t="str">
        <f>VLOOKUP($A1455,Cleaned_Medical_Exam!$A1454:$J3789,6,0)</f>
        <v>No</v>
      </c>
      <c r="J1455" s="48">
        <f>VLOOKUP($A1455,Cleaned_Medical_Exam!$A1454:$J3789,7,0)</f>
        <v>0</v>
      </c>
      <c r="K1455" s="8" t="str">
        <f>VLOOKUP($A1455,Cleaned_Medical_Exam!$A1454:$J3789,8,0)</f>
        <v>No</v>
      </c>
      <c r="L1455" s="20" t="str">
        <f>VLOOKUP($A1455,Cleaned_Medical_Exam!$A1454:$J3789,9,0)</f>
        <v>Obesity</v>
      </c>
      <c r="M1455" s="20" t="str">
        <f>VLOOKUP($A1455,Cleaned_Medical_Exam!$A1454:$J3789,10,0)</f>
        <v>Diabetes</v>
      </c>
      <c r="N1455" s="48">
        <f>_xlfn.XLOOKUP(A1455,Cleaned_Hospital_Details!A:A,Cleaned_Hospital_Details!B:B)</f>
        <v>2</v>
      </c>
      <c r="O1455" s="49">
        <f>_xlfn.XLOOKUP($A1455,Cleaned_Hospital_Details!$A:$A,Cleaned_Hospital_Details!C:C)</f>
        <v>7261.74</v>
      </c>
      <c r="P1455" s="8" t="str">
        <f>_xlfn.XLOOKUP($A1455,Cleaned_Hospital_Details!$A:$A,Cleaned_Hospital_Details!D:D)</f>
        <v>Tier - 3</v>
      </c>
      <c r="Q1455" s="8" t="str">
        <f>_xlfn.XLOOKUP($A1455,Cleaned_Hospital_Details!$A:$A,Cleaned_Hospital_Details!E:E)</f>
        <v>Tier - 3</v>
      </c>
      <c r="R1455" s="8" t="str">
        <f>_xlfn.XLOOKUP($A1455,Cleaned_Hospital_Details!$A:$A,Cleaned_Hospital_Details!F:F)</f>
        <v>R1012</v>
      </c>
      <c r="S1455" s="15">
        <f>_xlfn.XLOOKUP($A1455,Cleaned_Hospital_Details!$A:$A,Cleaned_Hospital_Details!G:G)</f>
        <v>29750</v>
      </c>
      <c r="T1455" s="8">
        <f>_xlfn.XLOOKUP($A1455,Cleaned_Hospital_Details!$A:$A,Cleaned_Hospital_Details!H:H)</f>
        <v>41</v>
      </c>
      <c r="U1455" s="8" t="str">
        <f>_xlfn.XLOOKUP($A1455,Cleaned_Hospital_Details!$A:$A,Cleaned_Hospital_Details!I:I)</f>
        <v>Adult</v>
      </c>
      <c r="V1455" t="str">
        <f t="shared" si="22"/>
        <v>Adam Groff</v>
      </c>
    </row>
    <row r="1456" spans="1:22" ht="15.6" x14ac:dyDescent="0.3">
      <c r="A1456" s="10" t="s">
        <v>1492</v>
      </c>
      <c r="B1456" s="8" t="str">
        <f>VLOOKUP(A1456,Cleaned_Customer_Names!A1455:D3790,2,0)</f>
        <v>Mr.</v>
      </c>
      <c r="C1456" s="8" t="str">
        <f>VLOOKUP(A1456,Cleaned_Customer_Names!A1455:D3790,3,0)</f>
        <v>Jon</v>
      </c>
      <c r="D1456" s="8" t="str">
        <f>VLOOKUP($A1456,Cleaned_Customer_Names!$A1455:$D3790,4,0)</f>
        <v>Kuehler</v>
      </c>
      <c r="E1456" s="22">
        <f>VLOOKUP($A1456,Cleaned_Medical_Exam!$A1455:$J3790,2,0)</f>
        <v>30.59</v>
      </c>
      <c r="F1456" s="24">
        <f>VLOOKUP($A1456,Cleaned_Medical_Exam!$A1455:$J3790,3,0)</f>
        <v>9.5500000000000007</v>
      </c>
      <c r="G1456" s="20" t="str">
        <f>VLOOKUP($A1456,Cleaned_Medical_Exam!$A1455:$J3790,4,0)</f>
        <v>Yes</v>
      </c>
      <c r="H1456" s="20" t="str">
        <f>VLOOKUP($A1456,Cleaned_Medical_Exam!$A1455:$J3790,5,0)</f>
        <v>No</v>
      </c>
      <c r="I1456" s="20" t="str">
        <f>VLOOKUP($A1456,Cleaned_Medical_Exam!$A1455:$J3790,6,0)</f>
        <v>No</v>
      </c>
      <c r="J1456" s="48">
        <f>VLOOKUP($A1456,Cleaned_Medical_Exam!$A1455:$J3790,7,0)</f>
        <v>0</v>
      </c>
      <c r="K1456" s="8" t="str">
        <f>VLOOKUP($A1456,Cleaned_Medical_Exam!$A1455:$J3790,8,0)</f>
        <v>No</v>
      </c>
      <c r="L1456" s="20" t="str">
        <f>VLOOKUP($A1456,Cleaned_Medical_Exam!$A1455:$J3790,9,0)</f>
        <v>Obesity</v>
      </c>
      <c r="M1456" s="20" t="str">
        <f>VLOOKUP($A1456,Cleaned_Medical_Exam!$A1455:$J3790,10,0)</f>
        <v>Diabetes</v>
      </c>
      <c r="N1456" s="48">
        <f>_xlfn.XLOOKUP(A1456,Cleaned_Hospital_Details!A:A,Cleaned_Hospital_Details!B:B)</f>
        <v>2</v>
      </c>
      <c r="O1456" s="49">
        <f>_xlfn.XLOOKUP($A1456,Cleaned_Hospital_Details!$A:$A,Cleaned_Hospital_Details!C:C)</f>
        <v>7256.72</v>
      </c>
      <c r="P1456" s="8" t="str">
        <f>_xlfn.XLOOKUP($A1456,Cleaned_Hospital_Details!$A:$A,Cleaned_Hospital_Details!D:D)</f>
        <v>Tier - 3</v>
      </c>
      <c r="Q1456" s="8" t="str">
        <f>_xlfn.XLOOKUP($A1456,Cleaned_Hospital_Details!$A:$A,Cleaned_Hospital_Details!E:E)</f>
        <v>Tier - 2</v>
      </c>
      <c r="R1456" s="8" t="str">
        <f>_xlfn.XLOOKUP($A1456,Cleaned_Hospital_Details!$A:$A,Cleaned_Hospital_Details!F:F)</f>
        <v>R1012</v>
      </c>
      <c r="S1456" s="15">
        <f>_xlfn.XLOOKUP($A1456,Cleaned_Hospital_Details!$A:$A,Cleaned_Hospital_Details!G:G)</f>
        <v>29812</v>
      </c>
      <c r="T1456" s="8">
        <f>_xlfn.XLOOKUP($A1456,Cleaned_Hospital_Details!$A:$A,Cleaned_Hospital_Details!H:H)</f>
        <v>41</v>
      </c>
      <c r="U1456" s="8" t="str">
        <f>_xlfn.XLOOKUP($A1456,Cleaned_Hospital_Details!$A:$A,Cleaned_Hospital_Details!I:I)</f>
        <v>Adult</v>
      </c>
      <c r="V1456" t="str">
        <f t="shared" si="22"/>
        <v>Jon Kuehler</v>
      </c>
    </row>
    <row r="1457" spans="1:22" ht="15.6" x14ac:dyDescent="0.3">
      <c r="A1457" s="10" t="s">
        <v>1493</v>
      </c>
      <c r="B1457" s="8" t="str">
        <f>VLOOKUP(A1457,Cleaned_Customer_Names!A1456:D3791,2,0)</f>
        <v>Mr.</v>
      </c>
      <c r="C1457" s="8" t="str">
        <f>VLOOKUP(A1457,Cleaned_Customer_Names!A1456:D3791,3,0)</f>
        <v>Steven</v>
      </c>
      <c r="D1457" s="8" t="str">
        <f>VLOOKUP($A1457,Cleaned_Customer_Names!$A1456:$D3791,4,0)</f>
        <v>Daniels</v>
      </c>
      <c r="E1457" s="22">
        <f>VLOOKUP($A1457,Cleaned_Medical_Exam!$A1456:$J3791,2,0)</f>
        <v>25.51</v>
      </c>
      <c r="F1457" s="24">
        <f>VLOOKUP($A1457,Cleaned_Medical_Exam!$A1456:$J3791,3,0)</f>
        <v>6.05</v>
      </c>
      <c r="G1457" s="20" t="str">
        <f>VLOOKUP($A1457,Cleaned_Medical_Exam!$A1456:$J3791,4,0)</f>
        <v>No</v>
      </c>
      <c r="H1457" s="20" t="str">
        <f>VLOOKUP($A1457,Cleaned_Medical_Exam!$A1456:$J3791,5,0)</f>
        <v>No</v>
      </c>
      <c r="I1457" s="20" t="str">
        <f>VLOOKUP($A1457,Cleaned_Medical_Exam!$A1456:$J3791,6,0)</f>
        <v>No</v>
      </c>
      <c r="J1457" s="48">
        <f>VLOOKUP($A1457,Cleaned_Medical_Exam!$A1456:$J3791,7,0)</f>
        <v>0</v>
      </c>
      <c r="K1457" s="8" t="str">
        <f>VLOOKUP($A1457,Cleaned_Medical_Exam!$A1456:$J3791,8,0)</f>
        <v>No</v>
      </c>
      <c r="L1457" s="20" t="str">
        <f>VLOOKUP($A1457,Cleaned_Medical_Exam!$A1456:$J3791,9,0)</f>
        <v>Overweight</v>
      </c>
      <c r="M1457" s="20" t="str">
        <f>VLOOKUP($A1457,Cleaned_Medical_Exam!$A1456:$J3791,10,0)</f>
        <v>Prediabetes</v>
      </c>
      <c r="N1457" s="48">
        <f>_xlfn.XLOOKUP(A1457,Cleaned_Hospital_Details!A:A,Cleaned_Hospital_Details!B:B)</f>
        <v>3</v>
      </c>
      <c r="O1457" s="49">
        <f>_xlfn.XLOOKUP($A1457,Cleaned_Hospital_Details!$A:$A,Cleaned_Hospital_Details!C:C)</f>
        <v>7248.71</v>
      </c>
      <c r="P1457" s="8" t="str">
        <f>_xlfn.XLOOKUP($A1457,Cleaned_Hospital_Details!$A:$A,Cleaned_Hospital_Details!D:D)</f>
        <v>Tier - 2</v>
      </c>
      <c r="Q1457" s="8" t="str">
        <f>_xlfn.XLOOKUP($A1457,Cleaned_Hospital_Details!$A:$A,Cleaned_Hospital_Details!E:E)</f>
        <v>Tier - 1</v>
      </c>
      <c r="R1457" s="8" t="str">
        <f>_xlfn.XLOOKUP($A1457,Cleaned_Hospital_Details!$A:$A,Cleaned_Hospital_Details!F:F)</f>
        <v>R1013</v>
      </c>
      <c r="S1457" s="15">
        <f>_xlfn.XLOOKUP($A1457,Cleaned_Hospital_Details!$A:$A,Cleaned_Hospital_Details!G:G)</f>
        <v>30156</v>
      </c>
      <c r="T1457" s="8">
        <f>_xlfn.XLOOKUP($A1457,Cleaned_Hospital_Details!$A:$A,Cleaned_Hospital_Details!H:H)</f>
        <v>40</v>
      </c>
      <c r="U1457" s="8" t="str">
        <f>_xlfn.XLOOKUP($A1457,Cleaned_Hospital_Details!$A:$A,Cleaned_Hospital_Details!I:I)</f>
        <v>Adult</v>
      </c>
      <c r="V1457" t="str">
        <f t="shared" si="22"/>
        <v>Steven Daniels</v>
      </c>
    </row>
    <row r="1458" spans="1:22" ht="15.6" x14ac:dyDescent="0.3">
      <c r="A1458" s="10" t="s">
        <v>1494</v>
      </c>
      <c r="B1458" s="8" t="str">
        <f>VLOOKUP(A1458,Cleaned_Customer_Names!A1457:D3792,2,0)</f>
        <v>Ms.</v>
      </c>
      <c r="C1458" s="8" t="str">
        <f>VLOOKUP(A1458,Cleaned_Customer_Names!A1457:D3792,3,0)</f>
        <v>Jessica</v>
      </c>
      <c r="D1458" s="8" t="str">
        <f>VLOOKUP($A1458,Cleaned_Customer_Names!$A1457:$D3792,4,0)</f>
        <v>Gibby</v>
      </c>
      <c r="E1458" s="22">
        <f>VLOOKUP($A1458,Cleaned_Medical_Exam!$A1457:$J3792,2,0)</f>
        <v>29.04</v>
      </c>
      <c r="F1458" s="24">
        <f>VLOOKUP($A1458,Cleaned_Medical_Exam!$A1457:$J3792,3,0)</f>
        <v>10.56</v>
      </c>
      <c r="G1458" s="20" t="str">
        <f>VLOOKUP($A1458,Cleaned_Medical_Exam!$A1457:$J3792,4,0)</f>
        <v>Yes</v>
      </c>
      <c r="H1458" s="20" t="str">
        <f>VLOOKUP($A1458,Cleaned_Medical_Exam!$A1457:$J3792,5,0)</f>
        <v>No</v>
      </c>
      <c r="I1458" s="20" t="str">
        <f>VLOOKUP($A1458,Cleaned_Medical_Exam!$A1457:$J3792,6,0)</f>
        <v>No</v>
      </c>
      <c r="J1458" s="48">
        <f>VLOOKUP($A1458,Cleaned_Medical_Exam!$A1457:$J3792,7,0)</f>
        <v>1</v>
      </c>
      <c r="K1458" s="8" t="str">
        <f>VLOOKUP($A1458,Cleaned_Medical_Exam!$A1457:$J3792,8,0)</f>
        <v>No</v>
      </c>
      <c r="L1458" s="20" t="str">
        <f>VLOOKUP($A1458,Cleaned_Medical_Exam!$A1457:$J3792,9,0)</f>
        <v>Overweight</v>
      </c>
      <c r="M1458" s="20" t="str">
        <f>VLOOKUP($A1458,Cleaned_Medical_Exam!$A1457:$J3792,10,0)</f>
        <v>Diabetes</v>
      </c>
      <c r="N1458" s="48">
        <f>_xlfn.XLOOKUP(A1458,Cleaned_Hospital_Details!A:A,Cleaned_Hospital_Details!B:B)</f>
        <v>4</v>
      </c>
      <c r="O1458" s="49">
        <f>_xlfn.XLOOKUP($A1458,Cleaned_Hospital_Details!$A:$A,Cleaned_Hospital_Details!C:C)</f>
        <v>7243.81</v>
      </c>
      <c r="P1458" s="8" t="str">
        <f>_xlfn.XLOOKUP($A1458,Cleaned_Hospital_Details!$A:$A,Cleaned_Hospital_Details!D:D)</f>
        <v>Tier - 2</v>
      </c>
      <c r="Q1458" s="8" t="str">
        <f>_xlfn.XLOOKUP($A1458,Cleaned_Hospital_Details!$A:$A,Cleaned_Hospital_Details!E:E)</f>
        <v>Tier - 3</v>
      </c>
      <c r="R1458" s="8" t="str">
        <f>_xlfn.XLOOKUP($A1458,Cleaned_Hospital_Details!$A:$A,Cleaned_Hospital_Details!F:F)</f>
        <v>R1013</v>
      </c>
      <c r="S1458" s="15">
        <f>_xlfn.XLOOKUP($A1458,Cleaned_Hospital_Details!$A:$A,Cleaned_Hospital_Details!G:G)</f>
        <v>31657</v>
      </c>
      <c r="T1458" s="8">
        <f>_xlfn.XLOOKUP($A1458,Cleaned_Hospital_Details!$A:$A,Cleaned_Hospital_Details!H:H)</f>
        <v>36</v>
      </c>
      <c r="U1458" s="8" t="str">
        <f>_xlfn.XLOOKUP($A1458,Cleaned_Hospital_Details!$A:$A,Cleaned_Hospital_Details!I:I)</f>
        <v>Adult</v>
      </c>
      <c r="V1458" t="str">
        <f t="shared" si="22"/>
        <v>Jessica Gibby</v>
      </c>
    </row>
    <row r="1459" spans="1:22" ht="15.6" x14ac:dyDescent="0.3">
      <c r="A1459" s="10" t="s">
        <v>1495</v>
      </c>
      <c r="B1459" s="8" t="str">
        <f>VLOOKUP(A1459,Cleaned_Customer_Names!A1458:D3793,2,0)</f>
        <v>Ms.</v>
      </c>
      <c r="C1459" s="8" t="str">
        <f>VLOOKUP(A1459,Cleaned_Customer_Names!A1458:D3793,3,0)</f>
        <v>Ashley</v>
      </c>
      <c r="D1459" s="8" t="str">
        <f>VLOOKUP($A1459,Cleaned_Customer_Names!$A1458:$D3793,4,0)</f>
        <v>Busa</v>
      </c>
      <c r="E1459" s="22">
        <f>VLOOKUP($A1459,Cleaned_Medical_Exam!$A1458:$J3793,2,0)</f>
        <v>22.135000000000002</v>
      </c>
      <c r="F1459" s="24">
        <f>VLOOKUP($A1459,Cleaned_Medical_Exam!$A1458:$J3793,3,0)</f>
        <v>10.81</v>
      </c>
      <c r="G1459" s="20" t="str">
        <f>VLOOKUP($A1459,Cleaned_Medical_Exam!$A1458:$J3793,4,0)</f>
        <v>Yes</v>
      </c>
      <c r="H1459" s="20" t="str">
        <f>VLOOKUP($A1459,Cleaned_Medical_Exam!$A1458:$J3793,5,0)</f>
        <v>No</v>
      </c>
      <c r="I1459" s="20" t="str">
        <f>VLOOKUP($A1459,Cleaned_Medical_Exam!$A1458:$J3793,6,0)</f>
        <v>No</v>
      </c>
      <c r="J1459" s="48">
        <f>VLOOKUP($A1459,Cleaned_Medical_Exam!$A1458:$J3793,7,0)</f>
        <v>1</v>
      </c>
      <c r="K1459" s="8" t="str">
        <f>VLOOKUP($A1459,Cleaned_Medical_Exam!$A1458:$J3793,8,0)</f>
        <v>No</v>
      </c>
      <c r="L1459" s="20" t="str">
        <f>VLOOKUP($A1459,Cleaned_Medical_Exam!$A1458:$J3793,9,0)</f>
        <v>Healthy Weight</v>
      </c>
      <c r="M1459" s="20" t="str">
        <f>VLOOKUP($A1459,Cleaned_Medical_Exam!$A1458:$J3793,10,0)</f>
        <v>Diabetes</v>
      </c>
      <c r="N1459" s="48">
        <f>_xlfn.XLOOKUP(A1459,Cleaned_Hospital_Details!A:A,Cleaned_Hospital_Details!B:B)</f>
        <v>3</v>
      </c>
      <c r="O1459" s="49">
        <f>_xlfn.XLOOKUP($A1459,Cleaned_Hospital_Details!$A:$A,Cleaned_Hospital_Details!C:C)</f>
        <v>7228.22</v>
      </c>
      <c r="P1459" s="8" t="str">
        <f>_xlfn.XLOOKUP($A1459,Cleaned_Hospital_Details!$A:$A,Cleaned_Hospital_Details!D:D)</f>
        <v>Tier - 2</v>
      </c>
      <c r="Q1459" s="8" t="str">
        <f>_xlfn.XLOOKUP($A1459,Cleaned_Hospital_Details!$A:$A,Cleaned_Hospital_Details!E:E)</f>
        <v>Tier - 1</v>
      </c>
      <c r="R1459" s="8" t="str">
        <f>_xlfn.XLOOKUP($A1459,Cleaned_Hospital_Details!$A:$A,Cleaned_Hospital_Details!F:F)</f>
        <v>R1024</v>
      </c>
      <c r="S1459" s="15">
        <f>_xlfn.XLOOKUP($A1459,Cleaned_Hospital_Details!$A:$A,Cleaned_Hospital_Details!G:G)</f>
        <v>31606</v>
      </c>
      <c r="T1459" s="8">
        <f>_xlfn.XLOOKUP($A1459,Cleaned_Hospital_Details!$A:$A,Cleaned_Hospital_Details!H:H)</f>
        <v>36</v>
      </c>
      <c r="U1459" s="8" t="str">
        <f>_xlfn.XLOOKUP($A1459,Cleaned_Hospital_Details!$A:$A,Cleaned_Hospital_Details!I:I)</f>
        <v>Adult</v>
      </c>
      <c r="V1459" t="str">
        <f t="shared" si="22"/>
        <v>Ashley Busa</v>
      </c>
    </row>
    <row r="1460" spans="1:22" ht="15.6" x14ac:dyDescent="0.3">
      <c r="A1460" s="10" t="s">
        <v>1496</v>
      </c>
      <c r="B1460" s="8" t="str">
        <f>VLOOKUP(A1460,Cleaned_Customer_Names!A1459:D3794,2,0)</f>
        <v>Mr.</v>
      </c>
      <c r="C1460" s="8" t="str">
        <f>VLOOKUP(A1460,Cleaned_Customer_Names!A1459:D3794,3,0)</f>
        <v>Arturo</v>
      </c>
      <c r="D1460" s="8" t="str">
        <f>VLOOKUP($A1460,Cleaned_Customer_Names!$A1459:$D3794,4,0)</f>
        <v>Moyo</v>
      </c>
      <c r="E1460" s="22">
        <f>VLOOKUP($A1460,Cleaned_Medical_Exam!$A1459:$J3794,2,0)</f>
        <v>21.375</v>
      </c>
      <c r="F1460" s="24">
        <f>VLOOKUP($A1460,Cleaned_Medical_Exam!$A1459:$J3794,3,0)</f>
        <v>4.32</v>
      </c>
      <c r="G1460" s="20" t="str">
        <f>VLOOKUP($A1460,Cleaned_Medical_Exam!$A1459:$J3794,4,0)</f>
        <v>No</v>
      </c>
      <c r="H1460" s="20" t="str">
        <f>VLOOKUP($A1460,Cleaned_Medical_Exam!$A1459:$J3794,5,0)</f>
        <v>No</v>
      </c>
      <c r="I1460" s="20" t="str">
        <f>VLOOKUP($A1460,Cleaned_Medical_Exam!$A1459:$J3794,6,0)</f>
        <v>No</v>
      </c>
      <c r="J1460" s="48">
        <f>VLOOKUP($A1460,Cleaned_Medical_Exam!$A1459:$J3794,7,0)</f>
        <v>0</v>
      </c>
      <c r="K1460" s="8" t="str">
        <f>VLOOKUP($A1460,Cleaned_Medical_Exam!$A1459:$J3794,8,0)</f>
        <v>No</v>
      </c>
      <c r="L1460" s="20" t="str">
        <f>VLOOKUP($A1460,Cleaned_Medical_Exam!$A1459:$J3794,9,0)</f>
        <v>Healthy Weight</v>
      </c>
      <c r="M1460" s="20" t="str">
        <f>VLOOKUP($A1460,Cleaned_Medical_Exam!$A1459:$J3794,10,0)</f>
        <v>Normal</v>
      </c>
      <c r="N1460" s="48">
        <f>_xlfn.XLOOKUP(A1460,Cleaned_Hospital_Details!A:A,Cleaned_Hospital_Details!B:B)</f>
        <v>0</v>
      </c>
      <c r="O1460" s="49">
        <f>_xlfn.XLOOKUP($A1460,Cleaned_Hospital_Details!$A:$A,Cleaned_Hospital_Details!C:C)</f>
        <v>7222.79</v>
      </c>
      <c r="P1460" s="8" t="str">
        <f>_xlfn.XLOOKUP($A1460,Cleaned_Hospital_Details!$A:$A,Cleaned_Hospital_Details!D:D)</f>
        <v>Tier - 3</v>
      </c>
      <c r="Q1460" s="8" t="str">
        <f>_xlfn.XLOOKUP($A1460,Cleaned_Hospital_Details!$A:$A,Cleaned_Hospital_Details!E:E)</f>
        <v>Tier - 3</v>
      </c>
      <c r="R1460" s="8" t="str">
        <f>_xlfn.XLOOKUP($A1460,Cleaned_Hospital_Details!$A:$A,Cleaned_Hospital_Details!F:F)</f>
        <v>R1012</v>
      </c>
      <c r="S1460" s="15">
        <f>_xlfn.XLOOKUP($A1460,Cleaned_Hospital_Details!$A:$A,Cleaned_Hospital_Details!G:G)</f>
        <v>28383</v>
      </c>
      <c r="T1460" s="8">
        <f>_xlfn.XLOOKUP($A1460,Cleaned_Hospital_Details!$A:$A,Cleaned_Hospital_Details!H:H)</f>
        <v>45</v>
      </c>
      <c r="U1460" s="8" t="str">
        <f>_xlfn.XLOOKUP($A1460,Cleaned_Hospital_Details!$A:$A,Cleaned_Hospital_Details!I:I)</f>
        <v>Adult</v>
      </c>
      <c r="V1460" t="str">
        <f t="shared" si="22"/>
        <v>Arturo Moyo</v>
      </c>
    </row>
    <row r="1461" spans="1:22" ht="15.6" x14ac:dyDescent="0.3">
      <c r="A1461" s="10" t="s">
        <v>1497</v>
      </c>
      <c r="B1461" s="8" t="str">
        <f>VLOOKUP(A1461,Cleaned_Customer_Names!A1460:D3795,2,0)</f>
        <v>Mr.</v>
      </c>
      <c r="C1461" s="8" t="str">
        <f>VLOOKUP(A1461,Cleaned_Customer_Names!A1460:D3795,3,0)</f>
        <v>Ketil</v>
      </c>
      <c r="D1461" s="8" t="str">
        <f>VLOOKUP($A1461,Cleaned_Customer_Names!$A1460:$D3795,4,0)</f>
        <v>Horn</v>
      </c>
      <c r="E1461" s="22">
        <f>VLOOKUP($A1461,Cleaned_Medical_Exam!$A1460:$J3795,2,0)</f>
        <v>29.19</v>
      </c>
      <c r="F1461" s="24">
        <f>VLOOKUP($A1461,Cleaned_Medical_Exam!$A1460:$J3795,3,0)</f>
        <v>4.37</v>
      </c>
      <c r="G1461" s="20" t="str">
        <f>VLOOKUP($A1461,Cleaned_Medical_Exam!$A1460:$J3795,4,0)</f>
        <v>No</v>
      </c>
      <c r="H1461" s="20" t="str">
        <f>VLOOKUP($A1461,Cleaned_Medical_Exam!$A1460:$J3795,5,0)</f>
        <v>No</v>
      </c>
      <c r="I1461" s="20" t="str">
        <f>VLOOKUP($A1461,Cleaned_Medical_Exam!$A1460:$J3795,6,0)</f>
        <v>No</v>
      </c>
      <c r="J1461" s="48">
        <f>VLOOKUP($A1461,Cleaned_Medical_Exam!$A1460:$J3795,7,0)</f>
        <v>0</v>
      </c>
      <c r="K1461" s="8" t="str">
        <f>VLOOKUP($A1461,Cleaned_Medical_Exam!$A1460:$J3795,8,0)</f>
        <v>No</v>
      </c>
      <c r="L1461" s="20" t="str">
        <f>VLOOKUP($A1461,Cleaned_Medical_Exam!$A1460:$J3795,9,0)</f>
        <v>Overweight</v>
      </c>
      <c r="M1461" s="20" t="str">
        <f>VLOOKUP($A1461,Cleaned_Medical_Exam!$A1460:$J3795,10,0)</f>
        <v>Normal</v>
      </c>
      <c r="N1461" s="48">
        <f>_xlfn.XLOOKUP(A1461,Cleaned_Hospital_Details!A:A,Cleaned_Hospital_Details!B:B)</f>
        <v>3</v>
      </c>
      <c r="O1461" s="49">
        <f>_xlfn.XLOOKUP($A1461,Cleaned_Hospital_Details!$A:$A,Cleaned_Hospital_Details!C:C)</f>
        <v>7220.25</v>
      </c>
      <c r="P1461" s="8" t="str">
        <f>_xlfn.XLOOKUP($A1461,Cleaned_Hospital_Details!$A:$A,Cleaned_Hospital_Details!D:D)</f>
        <v>Tier - 2</v>
      </c>
      <c r="Q1461" s="8" t="str">
        <f>_xlfn.XLOOKUP($A1461,Cleaned_Hospital_Details!$A:$A,Cleaned_Hospital_Details!E:E)</f>
        <v>Tier - 2</v>
      </c>
      <c r="R1461" s="8" t="str">
        <f>_xlfn.XLOOKUP($A1461,Cleaned_Hospital_Details!$A:$A,Cleaned_Hospital_Details!F:F)</f>
        <v>R1021</v>
      </c>
      <c r="S1461" s="15">
        <f>_xlfn.XLOOKUP($A1461,Cleaned_Hospital_Details!$A:$A,Cleaned_Hospital_Details!G:G)</f>
        <v>33417</v>
      </c>
      <c r="T1461" s="8">
        <f>_xlfn.XLOOKUP($A1461,Cleaned_Hospital_Details!$A:$A,Cleaned_Hospital_Details!H:H)</f>
        <v>31</v>
      </c>
      <c r="U1461" s="8" t="str">
        <f>_xlfn.XLOOKUP($A1461,Cleaned_Hospital_Details!$A:$A,Cleaned_Hospital_Details!I:I)</f>
        <v>Adult</v>
      </c>
      <c r="V1461" t="str">
        <f t="shared" si="22"/>
        <v>Ketil Horn</v>
      </c>
    </row>
    <row r="1462" spans="1:22" ht="15.6" x14ac:dyDescent="0.3">
      <c r="A1462" s="10" t="s">
        <v>1498</v>
      </c>
      <c r="B1462" s="8" t="str">
        <f>VLOOKUP(A1462,Cleaned_Customer_Names!A1461:D3796,2,0)</f>
        <v>Ms.</v>
      </c>
      <c r="C1462" s="8" t="str">
        <f>VLOOKUP(A1462,Cleaned_Customer_Names!A1461:D3796,3,0)</f>
        <v>Katie</v>
      </c>
      <c r="D1462" s="8" t="str">
        <f>VLOOKUP($A1462,Cleaned_Customer_Names!$A1461:$D3796,4,0)</f>
        <v>Bien</v>
      </c>
      <c r="E1462" s="22">
        <f>VLOOKUP($A1462,Cleaned_Medical_Exam!$A1461:$J3796,2,0)</f>
        <v>31.92</v>
      </c>
      <c r="F1462" s="24">
        <f>VLOOKUP($A1462,Cleaned_Medical_Exam!$A1461:$J3796,3,0)</f>
        <v>4.8099999999999996</v>
      </c>
      <c r="G1462" s="20" t="str">
        <f>VLOOKUP($A1462,Cleaned_Medical_Exam!$A1461:$J3796,4,0)</f>
        <v>Yes</v>
      </c>
      <c r="H1462" s="20" t="str">
        <f>VLOOKUP($A1462,Cleaned_Medical_Exam!$A1461:$J3796,5,0)</f>
        <v>No</v>
      </c>
      <c r="I1462" s="20" t="str">
        <f>VLOOKUP($A1462,Cleaned_Medical_Exam!$A1461:$J3796,6,0)</f>
        <v>Yes</v>
      </c>
      <c r="J1462" s="48">
        <f>VLOOKUP($A1462,Cleaned_Medical_Exam!$A1461:$J3796,7,0)</f>
        <v>1</v>
      </c>
      <c r="K1462" s="8" t="str">
        <f>VLOOKUP($A1462,Cleaned_Medical_Exam!$A1461:$J3796,8,0)</f>
        <v>No</v>
      </c>
      <c r="L1462" s="20" t="str">
        <f>VLOOKUP($A1462,Cleaned_Medical_Exam!$A1461:$J3796,9,0)</f>
        <v>Obesity</v>
      </c>
      <c r="M1462" s="20" t="str">
        <f>VLOOKUP($A1462,Cleaned_Medical_Exam!$A1461:$J3796,10,0)</f>
        <v>Normal</v>
      </c>
      <c r="N1462" s="48">
        <f>_xlfn.XLOOKUP(A1462,Cleaned_Hospital_Details!A:A,Cleaned_Hospital_Details!B:B)</f>
        <v>2</v>
      </c>
      <c r="O1462" s="49">
        <f>_xlfn.XLOOKUP($A1462,Cleaned_Hospital_Details!$A:$A,Cleaned_Hospital_Details!C:C)</f>
        <v>7209.49</v>
      </c>
      <c r="P1462" s="8" t="str">
        <f>_xlfn.XLOOKUP($A1462,Cleaned_Hospital_Details!$A:$A,Cleaned_Hospital_Details!D:D)</f>
        <v>Tier - 2</v>
      </c>
      <c r="Q1462" s="8" t="str">
        <f>_xlfn.XLOOKUP($A1462,Cleaned_Hospital_Details!$A:$A,Cleaned_Hospital_Details!E:E)</f>
        <v>Tier - 3</v>
      </c>
      <c r="R1462" s="8" t="str">
        <f>_xlfn.XLOOKUP($A1462,Cleaned_Hospital_Details!$A:$A,Cleaned_Hospital_Details!F:F)</f>
        <v>R1012</v>
      </c>
      <c r="S1462" s="15">
        <f>_xlfn.XLOOKUP($A1462,Cleaned_Hospital_Details!$A:$A,Cleaned_Hospital_Details!G:G)</f>
        <v>30641</v>
      </c>
      <c r="T1462" s="8">
        <f>_xlfn.XLOOKUP($A1462,Cleaned_Hospital_Details!$A:$A,Cleaned_Hospital_Details!H:H)</f>
        <v>39</v>
      </c>
      <c r="U1462" s="8" t="str">
        <f>_xlfn.XLOOKUP($A1462,Cleaned_Hospital_Details!$A:$A,Cleaned_Hospital_Details!I:I)</f>
        <v>Adult</v>
      </c>
      <c r="V1462" t="str">
        <f t="shared" si="22"/>
        <v>Katie Bien</v>
      </c>
    </row>
    <row r="1463" spans="1:22" ht="15.6" x14ac:dyDescent="0.3">
      <c r="A1463" s="10" t="s">
        <v>1499</v>
      </c>
      <c r="B1463" s="8" t="str">
        <f>VLOOKUP(A1463,Cleaned_Customer_Names!A1462:D3797,2,0)</f>
        <v>Ms.</v>
      </c>
      <c r="C1463" s="8" t="str">
        <f>VLOOKUP(A1463,Cleaned_Customer_Names!A1462:D3797,3,0)</f>
        <v>Christi</v>
      </c>
      <c r="D1463" s="8" t="str">
        <f>VLOOKUP($A1463,Cleaned_Customer_Names!$A1462:$D3797,4,0)</f>
        <v>O'Connor</v>
      </c>
      <c r="E1463" s="22">
        <f>VLOOKUP($A1463,Cleaned_Medical_Exam!$A1462:$J3797,2,0)</f>
        <v>26.315000000000001</v>
      </c>
      <c r="F1463" s="24">
        <f>VLOOKUP($A1463,Cleaned_Medical_Exam!$A1462:$J3797,3,0)</f>
        <v>4.5599999999999996</v>
      </c>
      <c r="G1463" s="20" t="str">
        <f>VLOOKUP($A1463,Cleaned_Medical_Exam!$A1462:$J3797,4,0)</f>
        <v>Yes</v>
      </c>
      <c r="H1463" s="20" t="str">
        <f>VLOOKUP($A1463,Cleaned_Medical_Exam!$A1462:$J3797,5,0)</f>
        <v>No</v>
      </c>
      <c r="I1463" s="20" t="str">
        <f>VLOOKUP($A1463,Cleaned_Medical_Exam!$A1462:$J3797,6,0)</f>
        <v>Yes</v>
      </c>
      <c r="J1463" s="48">
        <f>VLOOKUP($A1463,Cleaned_Medical_Exam!$A1462:$J3797,7,0)</f>
        <v>1</v>
      </c>
      <c r="K1463" s="8" t="str">
        <f>VLOOKUP($A1463,Cleaned_Medical_Exam!$A1462:$J3797,8,0)</f>
        <v>No</v>
      </c>
      <c r="L1463" s="20" t="str">
        <f>VLOOKUP($A1463,Cleaned_Medical_Exam!$A1462:$J3797,9,0)</f>
        <v>Overweight</v>
      </c>
      <c r="M1463" s="20" t="str">
        <f>VLOOKUP($A1463,Cleaned_Medical_Exam!$A1462:$J3797,10,0)</f>
        <v>Normal</v>
      </c>
      <c r="N1463" s="48">
        <f>_xlfn.XLOOKUP(A1463,Cleaned_Hospital_Details!A:A,Cleaned_Hospital_Details!B:B)</f>
        <v>2</v>
      </c>
      <c r="O1463" s="49">
        <f>_xlfn.XLOOKUP($A1463,Cleaned_Hospital_Details!$A:$A,Cleaned_Hospital_Details!C:C)</f>
        <v>7201.7</v>
      </c>
      <c r="P1463" s="8" t="str">
        <f>_xlfn.XLOOKUP($A1463,Cleaned_Hospital_Details!$A:$A,Cleaned_Hospital_Details!D:D)</f>
        <v>Tier - 2</v>
      </c>
      <c r="Q1463" s="8" t="str">
        <f>_xlfn.XLOOKUP($A1463,Cleaned_Hospital_Details!$A:$A,Cleaned_Hospital_Details!E:E)</f>
        <v>Tier - 3</v>
      </c>
      <c r="R1463" s="8" t="str">
        <f>_xlfn.XLOOKUP($A1463,Cleaned_Hospital_Details!$A:$A,Cleaned_Hospital_Details!F:F)</f>
        <v>R1012</v>
      </c>
      <c r="S1463" s="15">
        <f>_xlfn.XLOOKUP($A1463,Cleaned_Hospital_Details!$A:$A,Cleaned_Hospital_Details!G:G)</f>
        <v>30539</v>
      </c>
      <c r="T1463" s="8">
        <f>_xlfn.XLOOKUP($A1463,Cleaned_Hospital_Details!$A:$A,Cleaned_Hospital_Details!H:H)</f>
        <v>39</v>
      </c>
      <c r="U1463" s="8" t="str">
        <f>_xlfn.XLOOKUP($A1463,Cleaned_Hospital_Details!$A:$A,Cleaned_Hospital_Details!I:I)</f>
        <v>Adult</v>
      </c>
      <c r="V1463" t="str">
        <f t="shared" si="22"/>
        <v>Christi O'Connor</v>
      </c>
    </row>
    <row r="1464" spans="1:22" ht="15.6" x14ac:dyDescent="0.3">
      <c r="A1464" s="10" t="s">
        <v>1500</v>
      </c>
      <c r="B1464" s="8" t="str">
        <f>VLOOKUP(A1464,Cleaned_Customer_Names!A1463:D3798,2,0)</f>
        <v>Mr.</v>
      </c>
      <c r="C1464" s="8" t="str">
        <f>VLOOKUP(A1464,Cleaned_Customer_Names!A1463:D3798,3,0)</f>
        <v>Alan</v>
      </c>
      <c r="D1464" s="8" t="str">
        <f>VLOOKUP($A1464,Cleaned_Customer_Names!$A1463:$D3798,4,0)</f>
        <v>Ash</v>
      </c>
      <c r="E1464" s="22">
        <f>VLOOKUP($A1464,Cleaned_Medical_Exam!$A1463:$J3798,2,0)</f>
        <v>35.299999999999997</v>
      </c>
      <c r="F1464" s="24">
        <f>VLOOKUP($A1464,Cleaned_Medical_Exam!$A1463:$J3798,3,0)</f>
        <v>4.3899999999999997</v>
      </c>
      <c r="G1464" s="20" t="str">
        <f>VLOOKUP($A1464,Cleaned_Medical_Exam!$A1463:$J3798,4,0)</f>
        <v>No</v>
      </c>
      <c r="H1464" s="20" t="str">
        <f>VLOOKUP($A1464,Cleaned_Medical_Exam!$A1463:$J3798,5,0)</f>
        <v>No</v>
      </c>
      <c r="I1464" s="20" t="str">
        <f>VLOOKUP($A1464,Cleaned_Medical_Exam!$A1463:$J3798,6,0)</f>
        <v>No</v>
      </c>
      <c r="J1464" s="48">
        <f>VLOOKUP($A1464,Cleaned_Medical_Exam!$A1463:$J3798,7,0)</f>
        <v>0</v>
      </c>
      <c r="K1464" s="8" t="str">
        <f>VLOOKUP($A1464,Cleaned_Medical_Exam!$A1463:$J3798,8,0)</f>
        <v>No</v>
      </c>
      <c r="L1464" s="20" t="str">
        <f>VLOOKUP($A1464,Cleaned_Medical_Exam!$A1463:$J3798,9,0)</f>
        <v>Obesity</v>
      </c>
      <c r="M1464" s="20" t="str">
        <f>VLOOKUP($A1464,Cleaned_Medical_Exam!$A1463:$J3798,10,0)</f>
        <v>Normal</v>
      </c>
      <c r="N1464" s="48">
        <f>_xlfn.XLOOKUP(A1464,Cleaned_Hospital_Details!A:A,Cleaned_Hospital_Details!B:B)</f>
        <v>3</v>
      </c>
      <c r="O1464" s="49">
        <f>_xlfn.XLOOKUP($A1464,Cleaned_Hospital_Details!$A:$A,Cleaned_Hospital_Details!C:C)</f>
        <v>7196.87</v>
      </c>
      <c r="P1464" s="8" t="str">
        <f>_xlfn.XLOOKUP($A1464,Cleaned_Hospital_Details!$A:$A,Cleaned_Hospital_Details!D:D)</f>
        <v>Tier - 3</v>
      </c>
      <c r="Q1464" s="8" t="str">
        <f>_xlfn.XLOOKUP($A1464,Cleaned_Hospital_Details!$A:$A,Cleaned_Hospital_Details!E:E)</f>
        <v>Tier - 2</v>
      </c>
      <c r="R1464" s="8" t="str">
        <f>_xlfn.XLOOKUP($A1464,Cleaned_Hospital_Details!$A:$A,Cleaned_Hospital_Details!F:F)</f>
        <v>R1011</v>
      </c>
      <c r="S1464" s="15">
        <f>_xlfn.XLOOKUP($A1464,Cleaned_Hospital_Details!$A:$A,Cleaned_Hospital_Details!G:G)</f>
        <v>30208</v>
      </c>
      <c r="T1464" s="8">
        <f>_xlfn.XLOOKUP($A1464,Cleaned_Hospital_Details!$A:$A,Cleaned_Hospital_Details!H:H)</f>
        <v>40</v>
      </c>
      <c r="U1464" s="8" t="str">
        <f>_xlfn.XLOOKUP($A1464,Cleaned_Hospital_Details!$A:$A,Cleaned_Hospital_Details!I:I)</f>
        <v>Adult</v>
      </c>
      <c r="V1464" t="str">
        <f t="shared" si="22"/>
        <v>Alan Ash</v>
      </c>
    </row>
    <row r="1465" spans="1:22" ht="15.6" x14ac:dyDescent="0.3">
      <c r="A1465" s="10" t="s">
        <v>1501</v>
      </c>
      <c r="B1465" s="8" t="str">
        <f>VLOOKUP(A1465,Cleaned_Customer_Names!A1464:D3799,2,0)</f>
        <v>Mr.</v>
      </c>
      <c r="C1465" s="8" t="str">
        <f>VLOOKUP(A1465,Cleaned_Customer_Names!A1464:D3799,3,0)</f>
        <v>Edivaldo</v>
      </c>
      <c r="D1465" s="8" t="str">
        <f>VLOOKUP($A1465,Cleaned_Customer_Names!$A1464:$D3799,4,0)</f>
        <v>Do</v>
      </c>
      <c r="E1465" s="22">
        <f>VLOOKUP($A1465,Cleaned_Medical_Exam!$A1464:$J3799,2,0)</f>
        <v>18.91</v>
      </c>
      <c r="F1465" s="24">
        <f>VLOOKUP($A1465,Cleaned_Medical_Exam!$A1464:$J3799,3,0)</f>
        <v>11.44</v>
      </c>
      <c r="G1465" s="20" t="str">
        <f>VLOOKUP($A1465,Cleaned_Medical_Exam!$A1464:$J3799,4,0)</f>
        <v>No</v>
      </c>
      <c r="H1465" s="20" t="str">
        <f>VLOOKUP($A1465,Cleaned_Medical_Exam!$A1464:$J3799,5,0)</f>
        <v>No</v>
      </c>
      <c r="I1465" s="20" t="str">
        <f>VLOOKUP($A1465,Cleaned_Medical_Exam!$A1464:$J3799,6,0)</f>
        <v>No</v>
      </c>
      <c r="J1465" s="48">
        <f>VLOOKUP($A1465,Cleaned_Medical_Exam!$A1464:$J3799,7,0)</f>
        <v>0</v>
      </c>
      <c r="K1465" s="8" t="str">
        <f>VLOOKUP($A1465,Cleaned_Medical_Exam!$A1464:$J3799,8,0)</f>
        <v>No</v>
      </c>
      <c r="L1465" s="20" t="str">
        <f>VLOOKUP($A1465,Cleaned_Medical_Exam!$A1464:$J3799,9,0)</f>
        <v>Healthy Weight</v>
      </c>
      <c r="M1465" s="20" t="str">
        <f>VLOOKUP($A1465,Cleaned_Medical_Exam!$A1464:$J3799,10,0)</f>
        <v>Diabetes</v>
      </c>
      <c r="N1465" s="48">
        <f>_xlfn.XLOOKUP(A1465,Cleaned_Hospital_Details!A:A,Cleaned_Hospital_Details!B:B)</f>
        <v>0</v>
      </c>
      <c r="O1465" s="49">
        <f>_xlfn.XLOOKUP($A1465,Cleaned_Hospital_Details!$A:$A,Cleaned_Hospital_Details!C:C)</f>
        <v>7179.52</v>
      </c>
      <c r="P1465" s="8" t="str">
        <f>_xlfn.XLOOKUP($A1465,Cleaned_Hospital_Details!$A:$A,Cleaned_Hospital_Details!D:D)</f>
        <v>Tier - 3</v>
      </c>
      <c r="Q1465" s="8" t="str">
        <f>_xlfn.XLOOKUP($A1465,Cleaned_Hospital_Details!$A:$A,Cleaned_Hospital_Details!E:E)</f>
        <v>Tier - 3</v>
      </c>
      <c r="R1465" s="8" t="str">
        <f>_xlfn.XLOOKUP($A1465,Cleaned_Hospital_Details!$A:$A,Cleaned_Hospital_Details!F:F)</f>
        <v>R1013</v>
      </c>
      <c r="S1465" s="15">
        <f>_xlfn.XLOOKUP($A1465,Cleaned_Hospital_Details!$A:$A,Cleaned_Hospital_Details!G:G)</f>
        <v>25076</v>
      </c>
      <c r="T1465" s="8">
        <f>_xlfn.XLOOKUP($A1465,Cleaned_Hospital_Details!$A:$A,Cleaned_Hospital_Details!H:H)</f>
        <v>54</v>
      </c>
      <c r="U1465" s="8" t="str">
        <f>_xlfn.XLOOKUP($A1465,Cleaned_Hospital_Details!$A:$A,Cleaned_Hospital_Details!I:I)</f>
        <v>Adult</v>
      </c>
      <c r="V1465" t="str">
        <f t="shared" si="22"/>
        <v>Edivaldo Do</v>
      </c>
    </row>
    <row r="1466" spans="1:22" ht="15.6" x14ac:dyDescent="0.3">
      <c r="A1466" s="10" t="s">
        <v>1502</v>
      </c>
      <c r="B1466" s="8" t="str">
        <f>VLOOKUP(A1466,Cleaned_Customer_Names!A1465:D3800,2,0)</f>
        <v>Ms.</v>
      </c>
      <c r="C1466" s="8" t="str">
        <f>VLOOKUP(A1466,Cleaned_Customer_Names!A1465:D3800,3,0)</f>
        <v>Eve</v>
      </c>
      <c r="D1466" s="8" t="str">
        <f>VLOOKUP($A1466,Cleaned_Customer_Names!$A1465:$D3800,4,0)</f>
        <v>Phillips</v>
      </c>
      <c r="E1466" s="22">
        <f>VLOOKUP($A1466,Cleaned_Medical_Exam!$A1465:$J3800,2,0)</f>
        <v>22.41</v>
      </c>
      <c r="F1466" s="24">
        <f>VLOOKUP($A1466,Cleaned_Medical_Exam!$A1465:$J3800,3,0)</f>
        <v>11.37</v>
      </c>
      <c r="G1466" s="20" t="str">
        <f>VLOOKUP($A1466,Cleaned_Medical_Exam!$A1465:$J3800,4,0)</f>
        <v>Yes</v>
      </c>
      <c r="H1466" s="20" t="str">
        <f>VLOOKUP($A1466,Cleaned_Medical_Exam!$A1465:$J3800,5,0)</f>
        <v>No</v>
      </c>
      <c r="I1466" s="20" t="str">
        <f>VLOOKUP($A1466,Cleaned_Medical_Exam!$A1465:$J3800,6,0)</f>
        <v>No</v>
      </c>
      <c r="J1466" s="48">
        <f>VLOOKUP($A1466,Cleaned_Medical_Exam!$A1465:$J3800,7,0)</f>
        <v>1</v>
      </c>
      <c r="K1466" s="8" t="str">
        <f>VLOOKUP($A1466,Cleaned_Medical_Exam!$A1465:$J3800,8,0)</f>
        <v>No</v>
      </c>
      <c r="L1466" s="20" t="str">
        <f>VLOOKUP($A1466,Cleaned_Medical_Exam!$A1465:$J3800,9,0)</f>
        <v>Healthy Weight</v>
      </c>
      <c r="M1466" s="20" t="str">
        <f>VLOOKUP($A1466,Cleaned_Medical_Exam!$A1465:$J3800,10,0)</f>
        <v>Diabetes</v>
      </c>
      <c r="N1466" s="48">
        <f>_xlfn.XLOOKUP(A1466,Cleaned_Hospital_Details!A:A,Cleaned_Hospital_Details!B:B)</f>
        <v>1</v>
      </c>
      <c r="O1466" s="49">
        <f>_xlfn.XLOOKUP($A1466,Cleaned_Hospital_Details!$A:$A,Cleaned_Hospital_Details!C:C)</f>
        <v>7175.51</v>
      </c>
      <c r="P1466" s="8" t="str">
        <f>_xlfn.XLOOKUP($A1466,Cleaned_Hospital_Details!$A:$A,Cleaned_Hospital_Details!D:D)</f>
        <v>Tier - 2</v>
      </c>
      <c r="Q1466" s="8" t="str">
        <f>_xlfn.XLOOKUP($A1466,Cleaned_Hospital_Details!$A:$A,Cleaned_Hospital_Details!E:E)</f>
        <v>Tier - 3</v>
      </c>
      <c r="R1466" s="8" t="str">
        <f>_xlfn.XLOOKUP($A1466,Cleaned_Hospital_Details!$A:$A,Cleaned_Hospital_Details!F:F)</f>
        <v>R1013</v>
      </c>
      <c r="S1466" s="15">
        <f>_xlfn.XLOOKUP($A1466,Cleaned_Hospital_Details!$A:$A,Cleaned_Hospital_Details!G:G)</f>
        <v>27594</v>
      </c>
      <c r="T1466" s="8">
        <f>_xlfn.XLOOKUP($A1466,Cleaned_Hospital_Details!$A:$A,Cleaned_Hospital_Details!H:H)</f>
        <v>47</v>
      </c>
      <c r="U1466" s="8" t="str">
        <f>_xlfn.XLOOKUP($A1466,Cleaned_Hospital_Details!$A:$A,Cleaned_Hospital_Details!I:I)</f>
        <v>Adult</v>
      </c>
      <c r="V1466" t="str">
        <f t="shared" si="22"/>
        <v>Eve Phillips</v>
      </c>
    </row>
    <row r="1467" spans="1:22" ht="15.6" x14ac:dyDescent="0.3">
      <c r="A1467" s="10" t="s">
        <v>1503</v>
      </c>
      <c r="B1467" s="8" t="str">
        <f>VLOOKUP(A1467,Cleaned_Customer_Names!A1466:D3801,2,0)</f>
        <v>Mr.</v>
      </c>
      <c r="C1467" s="8" t="str">
        <f>VLOOKUP(A1467,Cleaned_Customer_Names!A1466:D3801,3,0)</f>
        <v>Devin</v>
      </c>
      <c r="D1467" s="8" t="str">
        <f>VLOOKUP($A1467,Cleaned_Customer_Names!$A1466:$D3801,4,0)</f>
        <v>Kelly</v>
      </c>
      <c r="E1467" s="22">
        <f>VLOOKUP($A1467,Cleaned_Medical_Exam!$A1466:$J3801,2,0)</f>
        <v>22.704999999999998</v>
      </c>
      <c r="F1467" s="24">
        <f>VLOOKUP($A1467,Cleaned_Medical_Exam!$A1466:$J3801,3,0)</f>
        <v>6.14</v>
      </c>
      <c r="G1467" s="20" t="str">
        <f>VLOOKUP($A1467,Cleaned_Medical_Exam!$A1466:$J3801,4,0)</f>
        <v>No</v>
      </c>
      <c r="H1467" s="20" t="str">
        <f>VLOOKUP($A1467,Cleaned_Medical_Exam!$A1466:$J3801,5,0)</f>
        <v>No</v>
      </c>
      <c r="I1467" s="20" t="str">
        <f>VLOOKUP($A1467,Cleaned_Medical_Exam!$A1466:$J3801,6,0)</f>
        <v>No</v>
      </c>
      <c r="J1467" s="48">
        <f>VLOOKUP($A1467,Cleaned_Medical_Exam!$A1466:$J3801,7,0)</f>
        <v>0</v>
      </c>
      <c r="K1467" s="8" t="str">
        <f>VLOOKUP($A1467,Cleaned_Medical_Exam!$A1466:$J3801,8,0)</f>
        <v>No</v>
      </c>
      <c r="L1467" s="20" t="str">
        <f>VLOOKUP($A1467,Cleaned_Medical_Exam!$A1466:$J3801,9,0)</f>
        <v>Healthy Weight</v>
      </c>
      <c r="M1467" s="20" t="str">
        <f>VLOOKUP($A1467,Cleaned_Medical_Exam!$A1466:$J3801,10,0)</f>
        <v>Prediabetes</v>
      </c>
      <c r="N1467" s="48">
        <f>_xlfn.XLOOKUP(A1467,Cleaned_Hospital_Details!A:A,Cleaned_Hospital_Details!B:B)</f>
        <v>2</v>
      </c>
      <c r="O1467" s="49">
        <f>_xlfn.XLOOKUP($A1467,Cleaned_Hospital_Details!$A:$A,Cleaned_Hospital_Details!C:C)</f>
        <v>7173.36</v>
      </c>
      <c r="P1467" s="8" t="str">
        <f>_xlfn.XLOOKUP($A1467,Cleaned_Hospital_Details!$A:$A,Cleaned_Hospital_Details!D:D)</f>
        <v>Tier - 3</v>
      </c>
      <c r="Q1467" s="8" t="str">
        <f>_xlfn.XLOOKUP($A1467,Cleaned_Hospital_Details!$A:$A,Cleaned_Hospital_Details!E:E)</f>
        <v>Tier - 2</v>
      </c>
      <c r="R1467" s="8" t="str">
        <f>_xlfn.XLOOKUP($A1467,Cleaned_Hospital_Details!$A:$A,Cleaned_Hospital_Details!F:F)</f>
        <v>R1016</v>
      </c>
      <c r="S1467" s="15">
        <f>_xlfn.XLOOKUP($A1467,Cleaned_Hospital_Details!$A:$A,Cleaned_Hospital_Details!G:G)</f>
        <v>30179</v>
      </c>
      <c r="T1467" s="8">
        <f>_xlfn.XLOOKUP($A1467,Cleaned_Hospital_Details!$A:$A,Cleaned_Hospital_Details!H:H)</f>
        <v>40</v>
      </c>
      <c r="U1467" s="8" t="str">
        <f>_xlfn.XLOOKUP($A1467,Cleaned_Hospital_Details!$A:$A,Cleaned_Hospital_Details!I:I)</f>
        <v>Adult</v>
      </c>
      <c r="V1467" t="str">
        <f t="shared" si="22"/>
        <v>Devin Kelly</v>
      </c>
    </row>
    <row r="1468" spans="1:22" ht="15.6" x14ac:dyDescent="0.3">
      <c r="A1468" s="10" t="s">
        <v>1504</v>
      </c>
      <c r="B1468" s="8" t="str">
        <f>VLOOKUP(A1468,Cleaned_Customer_Names!A1467:D3802,2,0)</f>
        <v>Mr.</v>
      </c>
      <c r="C1468" s="8" t="str">
        <f>VLOOKUP(A1468,Cleaned_Customer_Names!A1467:D3802,3,0)</f>
        <v>Shaun</v>
      </c>
      <c r="D1468" s="8" t="str">
        <f>VLOOKUP($A1468,Cleaned_Customer_Names!$A1467:$D3802,4,0)</f>
        <v>Dever</v>
      </c>
      <c r="E1468" s="22">
        <f>VLOOKUP($A1468,Cleaned_Medical_Exam!$A1467:$J3802,2,0)</f>
        <v>37.18</v>
      </c>
      <c r="F1468" s="24">
        <f>VLOOKUP($A1468,Cleaned_Medical_Exam!$A1467:$J3802,3,0)</f>
        <v>4.8899999999999997</v>
      </c>
      <c r="G1468" s="20" t="str">
        <f>VLOOKUP($A1468,Cleaned_Medical_Exam!$A1467:$J3802,4,0)</f>
        <v>No</v>
      </c>
      <c r="H1468" s="20" t="str">
        <f>VLOOKUP($A1468,Cleaned_Medical_Exam!$A1467:$J3802,5,0)</f>
        <v>No</v>
      </c>
      <c r="I1468" s="20" t="str">
        <f>VLOOKUP($A1468,Cleaned_Medical_Exam!$A1467:$J3802,6,0)</f>
        <v>No</v>
      </c>
      <c r="J1468" s="48">
        <f>VLOOKUP($A1468,Cleaned_Medical_Exam!$A1467:$J3802,7,0)</f>
        <v>0</v>
      </c>
      <c r="K1468" s="8" t="str">
        <f>VLOOKUP($A1468,Cleaned_Medical_Exam!$A1467:$J3802,8,0)</f>
        <v>No</v>
      </c>
      <c r="L1468" s="20" t="str">
        <f>VLOOKUP($A1468,Cleaned_Medical_Exam!$A1467:$J3802,9,0)</f>
        <v>Obesity</v>
      </c>
      <c r="M1468" s="20" t="str">
        <f>VLOOKUP($A1468,Cleaned_Medical_Exam!$A1467:$J3802,10,0)</f>
        <v>Normal</v>
      </c>
      <c r="N1468" s="48">
        <f>_xlfn.XLOOKUP(A1468,Cleaned_Hospital_Details!A:A,Cleaned_Hospital_Details!B:B)</f>
        <v>2</v>
      </c>
      <c r="O1468" s="49">
        <f>_xlfn.XLOOKUP($A1468,Cleaned_Hospital_Details!$A:$A,Cleaned_Hospital_Details!C:C)</f>
        <v>7162.01</v>
      </c>
      <c r="P1468" s="8" t="str">
        <f>_xlfn.XLOOKUP($A1468,Cleaned_Hospital_Details!$A:$A,Cleaned_Hospital_Details!D:D)</f>
        <v>Tier - 2</v>
      </c>
      <c r="Q1468" s="8" t="str">
        <f>_xlfn.XLOOKUP($A1468,Cleaned_Hospital_Details!$A:$A,Cleaned_Hospital_Details!E:E)</f>
        <v>Tier - 3</v>
      </c>
      <c r="R1468" s="8" t="str">
        <f>_xlfn.XLOOKUP($A1468,Cleaned_Hospital_Details!$A:$A,Cleaned_Hospital_Details!F:F)</f>
        <v>R1013</v>
      </c>
      <c r="S1468" s="15">
        <f>_xlfn.XLOOKUP($A1468,Cleaned_Hospital_Details!$A:$A,Cleaned_Hospital_Details!G:G)</f>
        <v>29494</v>
      </c>
      <c r="T1468" s="8">
        <f>_xlfn.XLOOKUP($A1468,Cleaned_Hospital_Details!$A:$A,Cleaned_Hospital_Details!H:H)</f>
        <v>42</v>
      </c>
      <c r="U1468" s="8" t="str">
        <f>_xlfn.XLOOKUP($A1468,Cleaned_Hospital_Details!$A:$A,Cleaned_Hospital_Details!I:I)</f>
        <v>Adult</v>
      </c>
      <c r="V1468" t="str">
        <f t="shared" si="22"/>
        <v>Shaun Dever</v>
      </c>
    </row>
    <row r="1469" spans="1:22" ht="15.6" x14ac:dyDescent="0.3">
      <c r="A1469" s="10" t="s">
        <v>1505</v>
      </c>
      <c r="B1469" s="8" t="str">
        <f>VLOOKUP(A1469,Cleaned_Customer_Names!A1468:D3803,2,0)</f>
        <v>Mr.</v>
      </c>
      <c r="C1469" s="8" t="str">
        <f>VLOOKUP(A1469,Cleaned_Customer_Names!A1468:D3803,3,0)</f>
        <v>Adrian</v>
      </c>
      <c r="D1469" s="8" t="str">
        <f>VLOOKUP($A1469,Cleaned_Customer_Names!$A1468:$D3803,4,0)</f>
        <v>Horvath</v>
      </c>
      <c r="E1469" s="22">
        <f>VLOOKUP($A1469,Cleaned_Medical_Exam!$A1468:$J3803,2,0)</f>
        <v>35.97</v>
      </c>
      <c r="F1469" s="24">
        <f>VLOOKUP($A1469,Cleaned_Medical_Exam!$A1468:$J3803,3,0)</f>
        <v>4.5999999999999996</v>
      </c>
      <c r="G1469" s="20" t="str">
        <f>VLOOKUP($A1469,Cleaned_Medical_Exam!$A1468:$J3803,4,0)</f>
        <v>No</v>
      </c>
      <c r="H1469" s="20" t="str">
        <f>VLOOKUP($A1469,Cleaned_Medical_Exam!$A1468:$J3803,5,0)</f>
        <v>No</v>
      </c>
      <c r="I1469" s="20" t="str">
        <f>VLOOKUP($A1469,Cleaned_Medical_Exam!$A1468:$J3803,6,0)</f>
        <v>No</v>
      </c>
      <c r="J1469" s="48">
        <f>VLOOKUP($A1469,Cleaned_Medical_Exam!$A1468:$J3803,7,0)</f>
        <v>0</v>
      </c>
      <c r="K1469" s="8" t="str">
        <f>VLOOKUP($A1469,Cleaned_Medical_Exam!$A1468:$J3803,8,0)</f>
        <v>No</v>
      </c>
      <c r="L1469" s="20" t="str">
        <f>VLOOKUP($A1469,Cleaned_Medical_Exam!$A1468:$J3803,9,0)</f>
        <v>Obesity</v>
      </c>
      <c r="M1469" s="20" t="str">
        <f>VLOOKUP($A1469,Cleaned_Medical_Exam!$A1468:$J3803,10,0)</f>
        <v>Normal</v>
      </c>
      <c r="N1469" s="48">
        <f>_xlfn.XLOOKUP(A1469,Cleaned_Hospital_Details!A:A,Cleaned_Hospital_Details!B:B)</f>
        <v>2</v>
      </c>
      <c r="O1469" s="49">
        <f>_xlfn.XLOOKUP($A1469,Cleaned_Hospital_Details!$A:$A,Cleaned_Hospital_Details!C:C)</f>
        <v>7160.33</v>
      </c>
      <c r="P1469" s="8" t="str">
        <f>_xlfn.XLOOKUP($A1469,Cleaned_Hospital_Details!$A:$A,Cleaned_Hospital_Details!D:D)</f>
        <v>Tier - 2</v>
      </c>
      <c r="Q1469" s="8" t="str">
        <f>_xlfn.XLOOKUP($A1469,Cleaned_Hospital_Details!$A:$A,Cleaned_Hospital_Details!E:E)</f>
        <v>Tier - 1</v>
      </c>
      <c r="R1469" s="8" t="str">
        <f>_xlfn.XLOOKUP($A1469,Cleaned_Hospital_Details!$A:$A,Cleaned_Hospital_Details!F:F)</f>
        <v>R1013</v>
      </c>
      <c r="S1469" s="15">
        <f>_xlfn.XLOOKUP($A1469,Cleaned_Hospital_Details!$A:$A,Cleaned_Hospital_Details!G:G)</f>
        <v>29501</v>
      </c>
      <c r="T1469" s="8">
        <f>_xlfn.XLOOKUP($A1469,Cleaned_Hospital_Details!$A:$A,Cleaned_Hospital_Details!H:H)</f>
        <v>42</v>
      </c>
      <c r="U1469" s="8" t="str">
        <f>_xlfn.XLOOKUP($A1469,Cleaned_Hospital_Details!$A:$A,Cleaned_Hospital_Details!I:I)</f>
        <v>Adult</v>
      </c>
      <c r="V1469" t="str">
        <f t="shared" si="22"/>
        <v>Adrian Horvath</v>
      </c>
    </row>
    <row r="1470" spans="1:22" ht="15.6" x14ac:dyDescent="0.3">
      <c r="A1470" s="10" t="s">
        <v>1506</v>
      </c>
      <c r="B1470" s="8" t="str">
        <f>VLOOKUP(A1470,Cleaned_Customer_Names!A1469:D3804,2,0)</f>
        <v>Mr.</v>
      </c>
      <c r="C1470" s="8" t="str">
        <f>VLOOKUP(A1470,Cleaned_Customer_Names!A1469:D3804,3,0)</f>
        <v>Andrew</v>
      </c>
      <c r="D1470" s="8" t="str">
        <f>VLOOKUP($A1470,Cleaned_Customer_Names!$A1469:$D3804,4,0)</f>
        <v>Danner</v>
      </c>
      <c r="E1470" s="22">
        <f>VLOOKUP($A1470,Cleaned_Medical_Exam!$A1469:$J3804,2,0)</f>
        <v>35.799999999999997</v>
      </c>
      <c r="F1470" s="24">
        <f>VLOOKUP($A1470,Cleaned_Medical_Exam!$A1469:$J3804,3,0)</f>
        <v>4.42</v>
      </c>
      <c r="G1470" s="20" t="str">
        <f>VLOOKUP($A1470,Cleaned_Medical_Exam!$A1469:$J3804,4,0)</f>
        <v>No</v>
      </c>
      <c r="H1470" s="20" t="str">
        <f>VLOOKUP($A1470,Cleaned_Medical_Exam!$A1469:$J3804,5,0)</f>
        <v>No</v>
      </c>
      <c r="I1470" s="20" t="str">
        <f>VLOOKUP($A1470,Cleaned_Medical_Exam!$A1469:$J3804,6,0)</f>
        <v>No</v>
      </c>
      <c r="J1470" s="48">
        <f>VLOOKUP($A1470,Cleaned_Medical_Exam!$A1469:$J3804,7,0)</f>
        <v>0</v>
      </c>
      <c r="K1470" s="8" t="str">
        <f>VLOOKUP($A1470,Cleaned_Medical_Exam!$A1469:$J3804,8,0)</f>
        <v>No</v>
      </c>
      <c r="L1470" s="20" t="str">
        <f>VLOOKUP($A1470,Cleaned_Medical_Exam!$A1469:$J3804,9,0)</f>
        <v>Obesity</v>
      </c>
      <c r="M1470" s="20" t="str">
        <f>VLOOKUP($A1470,Cleaned_Medical_Exam!$A1469:$J3804,10,0)</f>
        <v>Normal</v>
      </c>
      <c r="N1470" s="48">
        <f>_xlfn.XLOOKUP(A1470,Cleaned_Hospital_Details!A:A,Cleaned_Hospital_Details!B:B)</f>
        <v>2</v>
      </c>
      <c r="O1470" s="49">
        <f>_xlfn.XLOOKUP($A1470,Cleaned_Hospital_Details!$A:$A,Cleaned_Hospital_Details!C:C)</f>
        <v>7160.09</v>
      </c>
      <c r="P1470" s="8" t="str">
        <f>_xlfn.XLOOKUP($A1470,Cleaned_Hospital_Details!$A:$A,Cleaned_Hospital_Details!D:D)</f>
        <v>Tier - 2</v>
      </c>
      <c r="Q1470" s="8" t="str">
        <f>_xlfn.XLOOKUP($A1470,Cleaned_Hospital_Details!$A:$A,Cleaned_Hospital_Details!E:E)</f>
        <v>Tier - 2</v>
      </c>
      <c r="R1470" s="8" t="str">
        <f>_xlfn.XLOOKUP($A1470,Cleaned_Hospital_Details!$A:$A,Cleaned_Hospital_Details!F:F)</f>
        <v>R1011</v>
      </c>
      <c r="S1470" s="15">
        <f>_xlfn.XLOOKUP($A1470,Cleaned_Hospital_Details!$A:$A,Cleaned_Hospital_Details!G:G)</f>
        <v>29394</v>
      </c>
      <c r="T1470" s="8">
        <f>_xlfn.XLOOKUP($A1470,Cleaned_Hospital_Details!$A:$A,Cleaned_Hospital_Details!H:H)</f>
        <v>42</v>
      </c>
      <c r="U1470" s="8" t="str">
        <f>_xlfn.XLOOKUP($A1470,Cleaned_Hospital_Details!$A:$A,Cleaned_Hospital_Details!I:I)</f>
        <v>Adult</v>
      </c>
      <c r="V1470" t="str">
        <f t="shared" si="22"/>
        <v>Andrew Danner</v>
      </c>
    </row>
    <row r="1471" spans="1:22" ht="15.6" x14ac:dyDescent="0.3">
      <c r="A1471" s="10" t="s">
        <v>1507</v>
      </c>
      <c r="B1471" s="8" t="str">
        <f>VLOOKUP(A1471,Cleaned_Customer_Names!A1470:D3805,2,0)</f>
        <v>Ms.</v>
      </c>
      <c r="C1471" s="8" t="str">
        <f>VLOOKUP(A1471,Cleaned_Customer_Names!A1470:D3805,3,0)</f>
        <v>Mallory</v>
      </c>
      <c r="D1471" s="8" t="str">
        <f>VLOOKUP($A1471,Cleaned_Customer_Names!$A1470:$D3805,4,0)</f>
        <v>Weiss</v>
      </c>
      <c r="E1471" s="22">
        <f>VLOOKUP($A1471,Cleaned_Medical_Exam!$A1470:$J3805,2,0)</f>
        <v>28.31</v>
      </c>
      <c r="F1471" s="24">
        <f>VLOOKUP($A1471,Cleaned_Medical_Exam!$A1470:$J3805,3,0)</f>
        <v>7.48</v>
      </c>
      <c r="G1471" s="20" t="str">
        <f>VLOOKUP($A1471,Cleaned_Medical_Exam!$A1470:$J3805,4,0)</f>
        <v>Yes</v>
      </c>
      <c r="H1471" s="20" t="str">
        <f>VLOOKUP($A1471,Cleaned_Medical_Exam!$A1470:$J3805,5,0)</f>
        <v>No</v>
      </c>
      <c r="I1471" s="20" t="str">
        <f>VLOOKUP($A1471,Cleaned_Medical_Exam!$A1470:$J3805,6,0)</f>
        <v>No</v>
      </c>
      <c r="J1471" s="48">
        <f>VLOOKUP($A1471,Cleaned_Medical_Exam!$A1470:$J3805,7,0)</f>
        <v>0</v>
      </c>
      <c r="K1471" s="8" t="str">
        <f>VLOOKUP($A1471,Cleaned_Medical_Exam!$A1470:$J3805,8,0)</f>
        <v>No</v>
      </c>
      <c r="L1471" s="20" t="str">
        <f>VLOOKUP($A1471,Cleaned_Medical_Exam!$A1470:$J3805,9,0)</f>
        <v>Overweight</v>
      </c>
      <c r="M1471" s="20" t="str">
        <f>VLOOKUP($A1471,Cleaned_Medical_Exam!$A1470:$J3805,10,0)</f>
        <v>Diabetes</v>
      </c>
      <c r="N1471" s="48">
        <f>_xlfn.XLOOKUP(A1471,Cleaned_Hospital_Details!A:A,Cleaned_Hospital_Details!B:B)</f>
        <v>1</v>
      </c>
      <c r="O1471" s="49">
        <f>_xlfn.XLOOKUP($A1471,Cleaned_Hospital_Details!$A:$A,Cleaned_Hospital_Details!C:C)</f>
        <v>7153.55</v>
      </c>
      <c r="P1471" s="8" t="str">
        <f>_xlfn.XLOOKUP($A1471,Cleaned_Hospital_Details!$A:$A,Cleaned_Hospital_Details!D:D)</f>
        <v>Tier - 2</v>
      </c>
      <c r="Q1471" s="8" t="str">
        <f>_xlfn.XLOOKUP($A1471,Cleaned_Hospital_Details!$A:$A,Cleaned_Hospital_Details!E:E)</f>
        <v>Tier - 1</v>
      </c>
      <c r="R1471" s="8" t="str">
        <f>_xlfn.XLOOKUP($A1471,Cleaned_Hospital_Details!$A:$A,Cleaned_Hospital_Details!F:F)</f>
        <v>R1012</v>
      </c>
      <c r="S1471" s="15">
        <f>_xlfn.XLOOKUP($A1471,Cleaned_Hospital_Details!$A:$A,Cleaned_Hospital_Details!G:G)</f>
        <v>29784</v>
      </c>
      <c r="T1471" s="8">
        <f>_xlfn.XLOOKUP($A1471,Cleaned_Hospital_Details!$A:$A,Cleaned_Hospital_Details!H:H)</f>
        <v>41</v>
      </c>
      <c r="U1471" s="8" t="str">
        <f>_xlfn.XLOOKUP($A1471,Cleaned_Hospital_Details!$A:$A,Cleaned_Hospital_Details!I:I)</f>
        <v>Adult</v>
      </c>
      <c r="V1471" t="str">
        <f t="shared" si="22"/>
        <v>Mallory Weiss</v>
      </c>
    </row>
    <row r="1472" spans="1:22" ht="15.6" x14ac:dyDescent="0.3">
      <c r="A1472" s="10" t="s">
        <v>1508</v>
      </c>
      <c r="B1472" s="8" t="str">
        <f>VLOOKUP(A1472,Cleaned_Customer_Names!A1471:D3806,2,0)</f>
        <v>Mr.</v>
      </c>
      <c r="C1472" s="8" t="str">
        <f>VLOOKUP(A1472,Cleaned_Customer_Names!A1471:D3806,3,0)</f>
        <v>Shawn</v>
      </c>
      <c r="D1472" s="8" t="str">
        <f>VLOOKUP($A1472,Cleaned_Customer_Names!$A1471:$D3806,4,0)</f>
        <v>D'Andrea</v>
      </c>
      <c r="E1472" s="22">
        <f>VLOOKUP($A1472,Cleaned_Medical_Exam!$A1471:$J3806,2,0)</f>
        <v>38.06</v>
      </c>
      <c r="F1472" s="24">
        <f>VLOOKUP($A1472,Cleaned_Medical_Exam!$A1471:$J3806,3,0)</f>
        <v>10.74</v>
      </c>
      <c r="G1472" s="20" t="str">
        <f>VLOOKUP($A1472,Cleaned_Medical_Exam!$A1471:$J3806,4,0)</f>
        <v>No</v>
      </c>
      <c r="H1472" s="20" t="str">
        <f>VLOOKUP($A1472,Cleaned_Medical_Exam!$A1471:$J3806,5,0)</f>
        <v>No</v>
      </c>
      <c r="I1472" s="20" t="str">
        <f>VLOOKUP($A1472,Cleaned_Medical_Exam!$A1471:$J3806,6,0)</f>
        <v>No</v>
      </c>
      <c r="J1472" s="48">
        <f>VLOOKUP($A1472,Cleaned_Medical_Exam!$A1471:$J3806,7,0)</f>
        <v>0</v>
      </c>
      <c r="K1472" s="8" t="str">
        <f>VLOOKUP($A1472,Cleaned_Medical_Exam!$A1471:$J3806,8,0)</f>
        <v>No</v>
      </c>
      <c r="L1472" s="20" t="str">
        <f>VLOOKUP($A1472,Cleaned_Medical_Exam!$A1471:$J3806,9,0)</f>
        <v>Obesity</v>
      </c>
      <c r="M1472" s="20" t="str">
        <f>VLOOKUP($A1472,Cleaned_Medical_Exam!$A1471:$J3806,10,0)</f>
        <v>Diabetes</v>
      </c>
      <c r="N1472" s="48">
        <f>_xlfn.XLOOKUP(A1472,Cleaned_Hospital_Details!A:A,Cleaned_Hospital_Details!B:B)</f>
        <v>1</v>
      </c>
      <c r="O1472" s="49">
        <f>_xlfn.XLOOKUP($A1472,Cleaned_Hospital_Details!$A:$A,Cleaned_Hospital_Details!C:C)</f>
        <v>7152.67</v>
      </c>
      <c r="P1472" s="8" t="str">
        <f>_xlfn.XLOOKUP($A1472,Cleaned_Hospital_Details!$A:$A,Cleaned_Hospital_Details!D:D)</f>
        <v>Tier - 3</v>
      </c>
      <c r="Q1472" s="8" t="str">
        <f>_xlfn.XLOOKUP($A1472,Cleaned_Hospital_Details!$A:$A,Cleaned_Hospital_Details!E:E)</f>
        <v>Tier - 2</v>
      </c>
      <c r="R1472" s="8" t="str">
        <f>_xlfn.XLOOKUP($A1472,Cleaned_Hospital_Details!$A:$A,Cleaned_Hospital_Details!F:F)</f>
        <v>R1013</v>
      </c>
      <c r="S1472" s="15">
        <f>_xlfn.XLOOKUP($A1472,Cleaned_Hospital_Details!$A:$A,Cleaned_Hospital_Details!G:G)</f>
        <v>28739</v>
      </c>
      <c r="T1472" s="8">
        <f>_xlfn.XLOOKUP($A1472,Cleaned_Hospital_Details!$A:$A,Cleaned_Hospital_Details!H:H)</f>
        <v>44</v>
      </c>
      <c r="U1472" s="8" t="str">
        <f>_xlfn.XLOOKUP($A1472,Cleaned_Hospital_Details!$A:$A,Cleaned_Hospital_Details!I:I)</f>
        <v>Adult</v>
      </c>
      <c r="V1472" t="str">
        <f t="shared" si="22"/>
        <v>Shawn D'Andrea</v>
      </c>
    </row>
    <row r="1473" spans="1:22" ht="15.6" x14ac:dyDescent="0.3">
      <c r="A1473" s="10" t="s">
        <v>1509</v>
      </c>
      <c r="B1473" s="8" t="str">
        <f>VLOOKUP(A1473,Cleaned_Customer_Names!A1472:D3807,2,0)</f>
        <v>Ms.</v>
      </c>
      <c r="C1473" s="8" t="str">
        <f>VLOOKUP(A1473,Cleaned_Customer_Names!A1472:D3807,3,0)</f>
        <v>Sarah</v>
      </c>
      <c r="D1473" s="8" t="str">
        <f>VLOOKUP($A1473,Cleaned_Customer_Names!$A1472:$D3807,4,0)</f>
        <v>Olesky</v>
      </c>
      <c r="E1473" s="22">
        <f>VLOOKUP($A1473,Cleaned_Medical_Exam!$A1472:$J3807,2,0)</f>
        <v>28</v>
      </c>
      <c r="F1473" s="24">
        <f>VLOOKUP($A1473,Cleaned_Medical_Exam!$A1472:$J3807,3,0)</f>
        <v>5.19</v>
      </c>
      <c r="G1473" s="20" t="str">
        <f>VLOOKUP($A1473,Cleaned_Medical_Exam!$A1472:$J3807,4,0)</f>
        <v>No</v>
      </c>
      <c r="H1473" s="20" t="str">
        <f>VLOOKUP($A1473,Cleaned_Medical_Exam!$A1472:$J3807,5,0)</f>
        <v>No</v>
      </c>
      <c r="I1473" s="20" t="str">
        <f>VLOOKUP($A1473,Cleaned_Medical_Exam!$A1472:$J3807,6,0)</f>
        <v>No</v>
      </c>
      <c r="J1473" s="48">
        <f>VLOOKUP($A1473,Cleaned_Medical_Exam!$A1472:$J3807,7,0)</f>
        <v>1</v>
      </c>
      <c r="K1473" s="8" t="str">
        <f>VLOOKUP($A1473,Cleaned_Medical_Exam!$A1472:$J3807,8,0)</f>
        <v>No</v>
      </c>
      <c r="L1473" s="20" t="str">
        <f>VLOOKUP($A1473,Cleaned_Medical_Exam!$A1472:$J3807,9,0)</f>
        <v>Overweight</v>
      </c>
      <c r="M1473" s="20" t="str">
        <f>VLOOKUP($A1473,Cleaned_Medical_Exam!$A1472:$J3807,10,0)</f>
        <v>Normal</v>
      </c>
      <c r="N1473" s="48">
        <f>_xlfn.XLOOKUP(A1473,Cleaned_Hospital_Details!A:A,Cleaned_Hospital_Details!B:B)</f>
        <v>3</v>
      </c>
      <c r="O1473" s="49">
        <f>_xlfn.XLOOKUP($A1473,Cleaned_Hospital_Details!$A:$A,Cleaned_Hospital_Details!C:C)</f>
        <v>7151.09</v>
      </c>
      <c r="P1473" s="8" t="str">
        <f>_xlfn.XLOOKUP($A1473,Cleaned_Hospital_Details!$A:$A,Cleaned_Hospital_Details!D:D)</f>
        <v>Tier - 2</v>
      </c>
      <c r="Q1473" s="8" t="str">
        <f>_xlfn.XLOOKUP($A1473,Cleaned_Hospital_Details!$A:$A,Cleaned_Hospital_Details!E:E)</f>
        <v>Tier - 2</v>
      </c>
      <c r="R1473" s="8" t="str">
        <f>_xlfn.XLOOKUP($A1473,Cleaned_Hospital_Details!$A:$A,Cleaned_Hospital_Details!F:F)</f>
        <v>R1011</v>
      </c>
      <c r="S1473" s="15">
        <f>_xlfn.XLOOKUP($A1473,Cleaned_Hospital_Details!$A:$A,Cleaned_Hospital_Details!G:G)</f>
        <v>30862</v>
      </c>
      <c r="T1473" s="8">
        <f>_xlfn.XLOOKUP($A1473,Cleaned_Hospital_Details!$A:$A,Cleaned_Hospital_Details!H:H)</f>
        <v>38</v>
      </c>
      <c r="U1473" s="8" t="str">
        <f>_xlfn.XLOOKUP($A1473,Cleaned_Hospital_Details!$A:$A,Cleaned_Hospital_Details!I:I)</f>
        <v>Adult</v>
      </c>
      <c r="V1473" t="str">
        <f t="shared" si="22"/>
        <v>Sarah Olesky</v>
      </c>
    </row>
    <row r="1474" spans="1:22" ht="15.6" x14ac:dyDescent="0.3">
      <c r="A1474" s="10" t="s">
        <v>1510</v>
      </c>
      <c r="B1474" s="8" t="str">
        <f>VLOOKUP(A1474,Cleaned_Customer_Names!A1473:D3808,2,0)</f>
        <v>Mr.</v>
      </c>
      <c r="C1474" s="8" t="str">
        <f>VLOOKUP(A1474,Cleaned_Customer_Names!A1473:D3808,3,0)</f>
        <v>Josh</v>
      </c>
      <c r="D1474" s="8" t="str">
        <f>VLOOKUP($A1474,Cleaned_Customer_Names!$A1473:$D3808,4,0)</f>
        <v>Whitcraft</v>
      </c>
      <c r="E1474" s="22">
        <f>VLOOKUP($A1474,Cleaned_Medical_Exam!$A1473:$J3808,2,0)</f>
        <v>34.32</v>
      </c>
      <c r="F1474" s="24">
        <f>VLOOKUP($A1474,Cleaned_Medical_Exam!$A1473:$J3808,3,0)</f>
        <v>9.17</v>
      </c>
      <c r="G1474" s="20" t="str">
        <f>VLOOKUP($A1474,Cleaned_Medical_Exam!$A1473:$J3808,4,0)</f>
        <v>No</v>
      </c>
      <c r="H1474" s="20" t="str">
        <f>VLOOKUP($A1474,Cleaned_Medical_Exam!$A1473:$J3808,5,0)</f>
        <v>No</v>
      </c>
      <c r="I1474" s="20" t="str">
        <f>VLOOKUP($A1474,Cleaned_Medical_Exam!$A1473:$J3808,6,0)</f>
        <v>No</v>
      </c>
      <c r="J1474" s="48">
        <f>VLOOKUP($A1474,Cleaned_Medical_Exam!$A1473:$J3808,7,0)</f>
        <v>0</v>
      </c>
      <c r="K1474" s="8" t="str">
        <f>VLOOKUP($A1474,Cleaned_Medical_Exam!$A1473:$J3808,8,0)</f>
        <v>No</v>
      </c>
      <c r="L1474" s="20" t="str">
        <f>VLOOKUP($A1474,Cleaned_Medical_Exam!$A1473:$J3808,9,0)</f>
        <v>Obesity</v>
      </c>
      <c r="M1474" s="20" t="str">
        <f>VLOOKUP($A1474,Cleaned_Medical_Exam!$A1473:$J3808,10,0)</f>
        <v>Diabetes</v>
      </c>
      <c r="N1474" s="48">
        <f>_xlfn.XLOOKUP(A1474,Cleaned_Hospital_Details!A:A,Cleaned_Hospital_Details!B:B)</f>
        <v>1</v>
      </c>
      <c r="O1474" s="49">
        <f>_xlfn.XLOOKUP($A1474,Cleaned_Hospital_Details!$A:$A,Cleaned_Hospital_Details!C:C)</f>
        <v>7147.47</v>
      </c>
      <c r="P1474" s="8" t="str">
        <f>_xlfn.XLOOKUP($A1474,Cleaned_Hospital_Details!$A:$A,Cleaned_Hospital_Details!D:D)</f>
        <v>Tier - 2</v>
      </c>
      <c r="Q1474" s="8" t="str">
        <f>_xlfn.XLOOKUP($A1474,Cleaned_Hospital_Details!$A:$A,Cleaned_Hospital_Details!E:E)</f>
        <v>Tier - 3</v>
      </c>
      <c r="R1474" s="8" t="str">
        <f>_xlfn.XLOOKUP($A1474,Cleaned_Hospital_Details!$A:$A,Cleaned_Hospital_Details!F:F)</f>
        <v>R1013</v>
      </c>
      <c r="S1474" s="15">
        <f>_xlfn.XLOOKUP($A1474,Cleaned_Hospital_Details!$A:$A,Cleaned_Hospital_Details!G:G)</f>
        <v>28701</v>
      </c>
      <c r="T1474" s="8">
        <f>_xlfn.XLOOKUP($A1474,Cleaned_Hospital_Details!$A:$A,Cleaned_Hospital_Details!H:H)</f>
        <v>44</v>
      </c>
      <c r="U1474" s="8" t="str">
        <f>_xlfn.XLOOKUP($A1474,Cleaned_Hospital_Details!$A:$A,Cleaned_Hospital_Details!I:I)</f>
        <v>Adult</v>
      </c>
      <c r="V1474" t="str">
        <f t="shared" si="22"/>
        <v>Josh Whitcraft</v>
      </c>
    </row>
    <row r="1475" spans="1:22" ht="15.6" x14ac:dyDescent="0.3">
      <c r="A1475" s="10" t="s">
        <v>1511</v>
      </c>
      <c r="B1475" s="8" t="str">
        <f>VLOOKUP(A1475,Cleaned_Customer_Names!A1474:D3809,2,0)</f>
        <v>Mr.</v>
      </c>
      <c r="C1475" s="8" t="str">
        <f>VLOOKUP(A1475,Cleaned_Customer_Names!A1474:D3809,3,0)</f>
        <v>Johann</v>
      </c>
      <c r="D1475" s="8" t="str">
        <f>VLOOKUP($A1475,Cleaned_Customer_Names!$A1474:$D3809,4,0)</f>
        <v>Salazar</v>
      </c>
      <c r="E1475" s="22">
        <f>VLOOKUP($A1475,Cleaned_Medical_Exam!$A1474:$J3809,2,0)</f>
        <v>22.3</v>
      </c>
      <c r="F1475" s="24">
        <f>VLOOKUP($A1475,Cleaned_Medical_Exam!$A1474:$J3809,3,0)</f>
        <v>4.95</v>
      </c>
      <c r="G1475" s="20" t="str">
        <f>VLOOKUP($A1475,Cleaned_Medical_Exam!$A1474:$J3809,4,0)</f>
        <v>Yes</v>
      </c>
      <c r="H1475" s="20" t="str">
        <f>VLOOKUP($A1475,Cleaned_Medical_Exam!$A1474:$J3809,5,0)</f>
        <v>No</v>
      </c>
      <c r="I1475" s="20" t="str">
        <f>VLOOKUP($A1475,Cleaned_Medical_Exam!$A1474:$J3809,6,0)</f>
        <v>No</v>
      </c>
      <c r="J1475" s="48">
        <f>VLOOKUP($A1475,Cleaned_Medical_Exam!$A1474:$J3809,7,0)</f>
        <v>0</v>
      </c>
      <c r="K1475" s="8" t="str">
        <f>VLOOKUP($A1475,Cleaned_Medical_Exam!$A1474:$J3809,8,0)</f>
        <v>No</v>
      </c>
      <c r="L1475" s="20" t="str">
        <f>VLOOKUP($A1475,Cleaned_Medical_Exam!$A1474:$J3809,9,0)</f>
        <v>Healthy Weight</v>
      </c>
      <c r="M1475" s="20" t="str">
        <f>VLOOKUP($A1475,Cleaned_Medical_Exam!$A1474:$J3809,10,0)</f>
        <v>Normal</v>
      </c>
      <c r="N1475" s="48">
        <f>_xlfn.XLOOKUP(A1475,Cleaned_Hospital_Details!A:A,Cleaned_Hospital_Details!B:B)</f>
        <v>0</v>
      </c>
      <c r="O1475" s="49">
        <f>_xlfn.XLOOKUP($A1475,Cleaned_Hospital_Details!$A:$A,Cleaned_Hospital_Details!C:C)</f>
        <v>7147.11</v>
      </c>
      <c r="P1475" s="8" t="str">
        <f>_xlfn.XLOOKUP($A1475,Cleaned_Hospital_Details!$A:$A,Cleaned_Hospital_Details!D:D)</f>
        <v>Tier - 3</v>
      </c>
      <c r="Q1475" s="8" t="str">
        <f>_xlfn.XLOOKUP($A1475,Cleaned_Hospital_Details!$A:$A,Cleaned_Hospital_Details!E:E)</f>
        <v>Tier - 2</v>
      </c>
      <c r="R1475" s="8" t="str">
        <f>_xlfn.XLOOKUP($A1475,Cleaned_Hospital_Details!$A:$A,Cleaned_Hospital_Details!F:F)</f>
        <v>R1011</v>
      </c>
      <c r="S1475" s="15">
        <f>_xlfn.XLOOKUP($A1475,Cleaned_Hospital_Details!$A:$A,Cleaned_Hospital_Details!G:G)</f>
        <v>27935</v>
      </c>
      <c r="T1475" s="8">
        <f>_xlfn.XLOOKUP($A1475,Cleaned_Hospital_Details!$A:$A,Cleaned_Hospital_Details!H:H)</f>
        <v>46</v>
      </c>
      <c r="U1475" s="8" t="str">
        <f>_xlfn.XLOOKUP($A1475,Cleaned_Hospital_Details!$A:$A,Cleaned_Hospital_Details!I:I)</f>
        <v>Adult</v>
      </c>
      <c r="V1475" t="str">
        <f t="shared" ref="V1475:V1538" si="23">_xlfn.CONCAT(C1475, " ", D1475)</f>
        <v>Johann Salazar</v>
      </c>
    </row>
    <row r="1476" spans="1:22" ht="15.6" x14ac:dyDescent="0.3">
      <c r="A1476" s="10" t="s">
        <v>1512</v>
      </c>
      <c r="B1476" s="8" t="str">
        <f>VLOOKUP(A1476,Cleaned_Customer_Names!A1475:D3810,2,0)</f>
        <v>Ms.</v>
      </c>
      <c r="C1476" s="8" t="str">
        <f>VLOOKUP(A1476,Cleaned_Customer_Names!A1475:D3810,3,0)</f>
        <v>Robin</v>
      </c>
      <c r="D1476" s="8" t="str">
        <f>VLOOKUP($A1476,Cleaned_Customer_Names!$A1475:$D3810,4,0)</f>
        <v>Todd</v>
      </c>
      <c r="E1476" s="22">
        <f>VLOOKUP($A1476,Cleaned_Medical_Exam!$A1475:$J3810,2,0)</f>
        <v>27.835000000000001</v>
      </c>
      <c r="F1476" s="24">
        <f>VLOOKUP($A1476,Cleaned_Medical_Exam!$A1475:$J3810,3,0)</f>
        <v>6.03</v>
      </c>
      <c r="G1476" s="20" t="str">
        <f>VLOOKUP($A1476,Cleaned_Medical_Exam!$A1475:$J3810,4,0)</f>
        <v>No</v>
      </c>
      <c r="H1476" s="20" t="str">
        <f>VLOOKUP($A1476,Cleaned_Medical_Exam!$A1475:$J3810,5,0)</f>
        <v>No</v>
      </c>
      <c r="I1476" s="20" t="str">
        <f>VLOOKUP($A1476,Cleaned_Medical_Exam!$A1475:$J3810,6,0)</f>
        <v>No</v>
      </c>
      <c r="J1476" s="48">
        <f>VLOOKUP($A1476,Cleaned_Medical_Exam!$A1475:$J3810,7,0)</f>
        <v>1</v>
      </c>
      <c r="K1476" s="8" t="str">
        <f>VLOOKUP($A1476,Cleaned_Medical_Exam!$A1475:$J3810,8,0)</f>
        <v>No</v>
      </c>
      <c r="L1476" s="20" t="str">
        <f>VLOOKUP($A1476,Cleaned_Medical_Exam!$A1475:$J3810,9,0)</f>
        <v>Overweight</v>
      </c>
      <c r="M1476" s="20" t="str">
        <f>VLOOKUP($A1476,Cleaned_Medical_Exam!$A1475:$J3810,10,0)</f>
        <v>Prediabetes</v>
      </c>
      <c r="N1476" s="48">
        <f>_xlfn.XLOOKUP(A1476,Cleaned_Hospital_Details!A:A,Cleaned_Hospital_Details!B:B)</f>
        <v>2</v>
      </c>
      <c r="O1476" s="49">
        <f>_xlfn.XLOOKUP($A1476,Cleaned_Hospital_Details!$A:$A,Cleaned_Hospital_Details!C:C)</f>
        <v>7144.86</v>
      </c>
      <c r="P1476" s="8" t="str">
        <f>_xlfn.XLOOKUP($A1476,Cleaned_Hospital_Details!$A:$A,Cleaned_Hospital_Details!D:D)</f>
        <v>Tier - 2</v>
      </c>
      <c r="Q1476" s="8" t="str">
        <f>_xlfn.XLOOKUP($A1476,Cleaned_Hospital_Details!$A:$A,Cleaned_Hospital_Details!E:E)</f>
        <v>Tier - 2</v>
      </c>
      <c r="R1476" s="8" t="str">
        <f>_xlfn.XLOOKUP($A1476,Cleaned_Hospital_Details!$A:$A,Cleaned_Hospital_Details!F:F)</f>
        <v>R1024</v>
      </c>
      <c r="S1476" s="15">
        <f>_xlfn.XLOOKUP($A1476,Cleaned_Hospital_Details!$A:$A,Cleaned_Hospital_Details!G:G)</f>
        <v>31007</v>
      </c>
      <c r="T1476" s="8">
        <f>_xlfn.XLOOKUP($A1476,Cleaned_Hospital_Details!$A:$A,Cleaned_Hospital_Details!H:H)</f>
        <v>38</v>
      </c>
      <c r="U1476" s="8" t="str">
        <f>_xlfn.XLOOKUP($A1476,Cleaned_Hospital_Details!$A:$A,Cleaned_Hospital_Details!I:I)</f>
        <v>Adult</v>
      </c>
      <c r="V1476" t="str">
        <f t="shared" si="23"/>
        <v>Robin Todd</v>
      </c>
    </row>
    <row r="1477" spans="1:22" ht="15.6" x14ac:dyDescent="0.3">
      <c r="A1477" s="10" t="s">
        <v>1513</v>
      </c>
      <c r="B1477" s="8" t="str">
        <f>VLOOKUP(A1477,Cleaned_Customer_Names!A1476:D3811,2,0)</f>
        <v>Mr.</v>
      </c>
      <c r="C1477" s="8" t="str">
        <f>VLOOKUP(A1477,Cleaned_Customer_Names!A1476:D3811,3,0)</f>
        <v>Kyle</v>
      </c>
      <c r="D1477" s="8" t="str">
        <f>VLOOKUP($A1477,Cleaned_Customer_Names!$A1476:$D3811,4,0)</f>
        <v>Pond</v>
      </c>
      <c r="E1477" s="22">
        <f>VLOOKUP($A1477,Cleaned_Medical_Exam!$A1476:$J3811,2,0)</f>
        <v>39.229999999999997</v>
      </c>
      <c r="F1477" s="24">
        <f>VLOOKUP($A1477,Cleaned_Medical_Exam!$A1476:$J3811,3,0)</f>
        <v>5.36</v>
      </c>
      <c r="G1477" s="20" t="str">
        <f>VLOOKUP($A1477,Cleaned_Medical_Exam!$A1476:$J3811,4,0)</f>
        <v>No</v>
      </c>
      <c r="H1477" s="20" t="str">
        <f>VLOOKUP($A1477,Cleaned_Medical_Exam!$A1476:$J3811,5,0)</f>
        <v>No</v>
      </c>
      <c r="I1477" s="20" t="str">
        <f>VLOOKUP($A1477,Cleaned_Medical_Exam!$A1476:$J3811,6,0)</f>
        <v>No</v>
      </c>
      <c r="J1477" s="48">
        <f>VLOOKUP($A1477,Cleaned_Medical_Exam!$A1476:$J3811,7,0)</f>
        <v>0</v>
      </c>
      <c r="K1477" s="8" t="str">
        <f>VLOOKUP($A1477,Cleaned_Medical_Exam!$A1476:$J3811,8,0)</f>
        <v>No</v>
      </c>
      <c r="L1477" s="20" t="str">
        <f>VLOOKUP($A1477,Cleaned_Medical_Exam!$A1476:$J3811,9,0)</f>
        <v>Obesity</v>
      </c>
      <c r="M1477" s="20" t="str">
        <f>VLOOKUP($A1477,Cleaned_Medical_Exam!$A1476:$J3811,10,0)</f>
        <v>Normal</v>
      </c>
      <c r="N1477" s="48">
        <f>_xlfn.XLOOKUP(A1477,Cleaned_Hospital_Details!A:A,Cleaned_Hospital_Details!B:B)</f>
        <v>0</v>
      </c>
      <c r="O1477" s="49">
        <f>_xlfn.XLOOKUP($A1477,Cleaned_Hospital_Details!$A:$A,Cleaned_Hospital_Details!C:C)</f>
        <v>7144.4</v>
      </c>
      <c r="P1477" s="8" t="str">
        <f>_xlfn.XLOOKUP($A1477,Cleaned_Hospital_Details!$A:$A,Cleaned_Hospital_Details!D:D)</f>
        <v>Tier - 2</v>
      </c>
      <c r="Q1477" s="8" t="str">
        <f>_xlfn.XLOOKUP($A1477,Cleaned_Hospital_Details!$A:$A,Cleaned_Hospital_Details!E:E)</f>
        <v>Tier - 1</v>
      </c>
      <c r="R1477" s="8" t="str">
        <f>_xlfn.XLOOKUP($A1477,Cleaned_Hospital_Details!$A:$A,Cleaned_Hospital_Details!F:F)</f>
        <v>R1022</v>
      </c>
      <c r="S1477" s="15">
        <f>_xlfn.XLOOKUP($A1477,Cleaned_Hospital_Details!$A:$A,Cleaned_Hospital_Details!G:G)</f>
        <v>36380</v>
      </c>
      <c r="T1477" s="8">
        <f>_xlfn.XLOOKUP($A1477,Cleaned_Hospital_Details!$A:$A,Cleaned_Hospital_Details!H:H)</f>
        <v>23</v>
      </c>
      <c r="U1477" s="8" t="str">
        <f>_xlfn.XLOOKUP($A1477,Cleaned_Hospital_Details!$A:$A,Cleaned_Hospital_Details!I:I)</f>
        <v>Adult</v>
      </c>
      <c r="V1477" t="str">
        <f t="shared" si="23"/>
        <v>Kyle Pond</v>
      </c>
    </row>
    <row r="1478" spans="1:22" ht="15.6" x14ac:dyDescent="0.3">
      <c r="A1478" s="10" t="s">
        <v>1514</v>
      </c>
      <c r="B1478" s="8" t="str">
        <f>VLOOKUP(A1478,Cleaned_Customer_Names!A1477:D3812,2,0)</f>
        <v>Ms.</v>
      </c>
      <c r="C1478" s="8" t="str">
        <f>VLOOKUP(A1478,Cleaned_Customer_Names!A1477:D3812,3,0)</f>
        <v>Alison</v>
      </c>
      <c r="D1478" s="8" t="str">
        <f>VLOOKUP($A1478,Cleaned_Customer_Names!$A1477:$D3812,4,0)</f>
        <v>Egan</v>
      </c>
      <c r="E1478" s="22">
        <f>VLOOKUP($A1478,Cleaned_Medical_Exam!$A1477:$J3812,2,0)</f>
        <v>19.95</v>
      </c>
      <c r="F1478" s="24">
        <f>VLOOKUP($A1478,Cleaned_Medical_Exam!$A1477:$J3812,3,0)</f>
        <v>6.11</v>
      </c>
      <c r="G1478" s="20" t="str">
        <f>VLOOKUP($A1478,Cleaned_Medical_Exam!$A1477:$J3812,4,0)</f>
        <v>No</v>
      </c>
      <c r="H1478" s="20" t="str">
        <f>VLOOKUP($A1478,Cleaned_Medical_Exam!$A1477:$J3812,5,0)</f>
        <v>No</v>
      </c>
      <c r="I1478" s="20" t="str">
        <f>VLOOKUP($A1478,Cleaned_Medical_Exam!$A1477:$J3812,6,0)</f>
        <v>No</v>
      </c>
      <c r="J1478" s="48">
        <f>VLOOKUP($A1478,Cleaned_Medical_Exam!$A1477:$J3812,7,0)</f>
        <v>1</v>
      </c>
      <c r="K1478" s="8" t="str">
        <f>VLOOKUP($A1478,Cleaned_Medical_Exam!$A1477:$J3812,8,0)</f>
        <v>No</v>
      </c>
      <c r="L1478" s="20" t="str">
        <f>VLOOKUP($A1478,Cleaned_Medical_Exam!$A1477:$J3812,9,0)</f>
        <v>Healthy Weight</v>
      </c>
      <c r="M1478" s="20" t="str">
        <f>VLOOKUP($A1478,Cleaned_Medical_Exam!$A1477:$J3812,10,0)</f>
        <v>Prediabetes</v>
      </c>
      <c r="N1478" s="48">
        <f>_xlfn.XLOOKUP(A1478,Cleaned_Hospital_Details!A:A,Cleaned_Hospital_Details!B:B)</f>
        <v>2</v>
      </c>
      <c r="O1478" s="49">
        <f>_xlfn.XLOOKUP($A1478,Cleaned_Hospital_Details!$A:$A,Cleaned_Hospital_Details!C:C)</f>
        <v>7133.9</v>
      </c>
      <c r="P1478" s="8" t="str">
        <f>_xlfn.XLOOKUP($A1478,Cleaned_Hospital_Details!$A:$A,Cleaned_Hospital_Details!D:D)</f>
        <v>Tier - 2</v>
      </c>
      <c r="Q1478" s="8" t="str">
        <f>_xlfn.XLOOKUP($A1478,Cleaned_Hospital_Details!$A:$A,Cleaned_Hospital_Details!E:E)</f>
        <v>Tier - 1</v>
      </c>
      <c r="R1478" s="8" t="str">
        <f>_xlfn.XLOOKUP($A1478,Cleaned_Hospital_Details!$A:$A,Cleaned_Hospital_Details!F:F)</f>
        <v>R1024</v>
      </c>
      <c r="S1478" s="15">
        <f>_xlfn.XLOOKUP($A1478,Cleaned_Hospital_Details!$A:$A,Cleaned_Hospital_Details!G:G)</f>
        <v>30870</v>
      </c>
      <c r="T1478" s="8">
        <f>_xlfn.XLOOKUP($A1478,Cleaned_Hospital_Details!$A:$A,Cleaned_Hospital_Details!H:H)</f>
        <v>38</v>
      </c>
      <c r="U1478" s="8" t="str">
        <f>_xlfn.XLOOKUP($A1478,Cleaned_Hospital_Details!$A:$A,Cleaned_Hospital_Details!I:I)</f>
        <v>Adult</v>
      </c>
      <c r="V1478" t="str">
        <f t="shared" si="23"/>
        <v>Alison Egan</v>
      </c>
    </row>
    <row r="1479" spans="1:22" ht="15.6" x14ac:dyDescent="0.3">
      <c r="A1479" s="10" t="s">
        <v>1515</v>
      </c>
      <c r="B1479" s="8" t="str">
        <f>VLOOKUP(A1479,Cleaned_Customer_Names!A1478:D3813,2,0)</f>
        <v>Mr.</v>
      </c>
      <c r="C1479" s="8" t="str">
        <f>VLOOKUP(A1479,Cleaned_Customer_Names!A1478:D3813,3,0)</f>
        <v>Michael</v>
      </c>
      <c r="D1479" s="8" t="str">
        <f>VLOOKUP($A1479,Cleaned_Customer_Names!$A1478:$D3813,4,0)</f>
        <v>Bersani</v>
      </c>
      <c r="E1479" s="22">
        <f>VLOOKUP($A1479,Cleaned_Medical_Exam!$A1478:$J3813,2,0)</f>
        <v>34.64</v>
      </c>
      <c r="F1479" s="24">
        <f>VLOOKUP($A1479,Cleaned_Medical_Exam!$A1478:$J3813,3,0)</f>
        <v>4.88</v>
      </c>
      <c r="G1479" s="20" t="str">
        <f>VLOOKUP($A1479,Cleaned_Medical_Exam!$A1478:$J3813,4,0)</f>
        <v>No</v>
      </c>
      <c r="H1479" s="20" t="str">
        <f>VLOOKUP($A1479,Cleaned_Medical_Exam!$A1478:$J3813,5,0)</f>
        <v>No</v>
      </c>
      <c r="I1479" s="20" t="str">
        <f>VLOOKUP($A1479,Cleaned_Medical_Exam!$A1478:$J3813,6,0)</f>
        <v>Yes</v>
      </c>
      <c r="J1479" s="48">
        <f>VLOOKUP($A1479,Cleaned_Medical_Exam!$A1478:$J3813,7,0)</f>
        <v>1</v>
      </c>
      <c r="K1479" s="8" t="str">
        <f>VLOOKUP($A1479,Cleaned_Medical_Exam!$A1478:$J3813,8,0)</f>
        <v>No</v>
      </c>
      <c r="L1479" s="20" t="str">
        <f>VLOOKUP($A1479,Cleaned_Medical_Exam!$A1478:$J3813,9,0)</f>
        <v>Obesity</v>
      </c>
      <c r="M1479" s="20" t="str">
        <f>VLOOKUP($A1479,Cleaned_Medical_Exam!$A1478:$J3813,10,0)</f>
        <v>Normal</v>
      </c>
      <c r="N1479" s="48">
        <f>_xlfn.XLOOKUP(A1479,Cleaned_Hospital_Details!A:A,Cleaned_Hospital_Details!B:B)</f>
        <v>0</v>
      </c>
      <c r="O1479" s="49">
        <f>_xlfn.XLOOKUP($A1479,Cleaned_Hospital_Details!$A:$A,Cleaned_Hospital_Details!C:C)</f>
        <v>7128.64</v>
      </c>
      <c r="P1479" s="8" t="str">
        <f>_xlfn.XLOOKUP($A1479,Cleaned_Hospital_Details!$A:$A,Cleaned_Hospital_Details!D:D)</f>
        <v>Tier - 2</v>
      </c>
      <c r="Q1479" s="8" t="str">
        <f>_xlfn.XLOOKUP($A1479,Cleaned_Hospital_Details!$A:$A,Cleaned_Hospital_Details!E:E)</f>
        <v>Tier - 2</v>
      </c>
      <c r="R1479" s="8" t="str">
        <f>_xlfn.XLOOKUP($A1479,Cleaned_Hospital_Details!$A:$A,Cleaned_Hospital_Details!F:F)</f>
        <v>R1021</v>
      </c>
      <c r="S1479" s="15">
        <f>_xlfn.XLOOKUP($A1479,Cleaned_Hospital_Details!$A:$A,Cleaned_Hospital_Details!G:G)</f>
        <v>34182</v>
      </c>
      <c r="T1479" s="8">
        <f>_xlfn.XLOOKUP($A1479,Cleaned_Hospital_Details!$A:$A,Cleaned_Hospital_Details!H:H)</f>
        <v>29</v>
      </c>
      <c r="U1479" s="8" t="str">
        <f>_xlfn.XLOOKUP($A1479,Cleaned_Hospital_Details!$A:$A,Cleaned_Hospital_Details!I:I)</f>
        <v>Adult</v>
      </c>
      <c r="V1479" t="str">
        <f t="shared" si="23"/>
        <v>Michael Bersani</v>
      </c>
    </row>
    <row r="1480" spans="1:22" ht="15.6" x14ac:dyDescent="0.3">
      <c r="A1480" s="10" t="s">
        <v>1516</v>
      </c>
      <c r="B1480" s="8" t="str">
        <f>VLOOKUP(A1480,Cleaned_Customer_Names!A1479:D3814,2,0)</f>
        <v>Mr.</v>
      </c>
      <c r="C1480" s="8" t="str">
        <f>VLOOKUP(A1480,Cleaned_Customer_Names!A1479:D3814,3,0)</f>
        <v>Byron</v>
      </c>
      <c r="D1480" s="8" t="str">
        <f>VLOOKUP($A1480,Cleaned_Customer_Names!$A1479:$D3814,4,0)</f>
        <v>Creech</v>
      </c>
      <c r="E1480" s="22">
        <f>VLOOKUP($A1480,Cleaned_Medical_Exam!$A1479:$J3814,2,0)</f>
        <v>18.75</v>
      </c>
      <c r="F1480" s="24">
        <f>VLOOKUP($A1480,Cleaned_Medical_Exam!$A1479:$J3814,3,0)</f>
        <v>6.72</v>
      </c>
      <c r="G1480" s="20" t="str">
        <f>VLOOKUP($A1480,Cleaned_Medical_Exam!$A1479:$J3814,4,0)</f>
        <v>No</v>
      </c>
      <c r="H1480" s="20" t="str">
        <f>VLOOKUP($A1480,Cleaned_Medical_Exam!$A1479:$J3814,5,0)</f>
        <v>No</v>
      </c>
      <c r="I1480" s="20" t="str">
        <f>VLOOKUP($A1480,Cleaned_Medical_Exam!$A1479:$J3814,6,0)</f>
        <v>No</v>
      </c>
      <c r="J1480" s="48">
        <f>VLOOKUP($A1480,Cleaned_Medical_Exam!$A1479:$J3814,7,0)</f>
        <v>0</v>
      </c>
      <c r="K1480" s="8" t="str">
        <f>VLOOKUP($A1480,Cleaned_Medical_Exam!$A1479:$J3814,8,0)</f>
        <v>No</v>
      </c>
      <c r="L1480" s="20" t="str">
        <f>VLOOKUP($A1480,Cleaned_Medical_Exam!$A1479:$J3814,9,0)</f>
        <v>Healthy Weight</v>
      </c>
      <c r="M1480" s="20" t="str">
        <f>VLOOKUP($A1480,Cleaned_Medical_Exam!$A1479:$J3814,10,0)</f>
        <v>Diabetes</v>
      </c>
      <c r="N1480" s="48">
        <f>_xlfn.XLOOKUP(A1480,Cleaned_Hospital_Details!A:A,Cleaned_Hospital_Details!B:B)</f>
        <v>0</v>
      </c>
      <c r="O1480" s="49">
        <f>_xlfn.XLOOKUP($A1480,Cleaned_Hospital_Details!$A:$A,Cleaned_Hospital_Details!C:C)</f>
        <v>7125.25</v>
      </c>
      <c r="P1480" s="8" t="str">
        <f>_xlfn.XLOOKUP($A1480,Cleaned_Hospital_Details!$A:$A,Cleaned_Hospital_Details!D:D)</f>
        <v>Tier - 3</v>
      </c>
      <c r="Q1480" s="8" t="str">
        <f>_xlfn.XLOOKUP($A1480,Cleaned_Hospital_Details!$A:$A,Cleaned_Hospital_Details!E:E)</f>
        <v>Tier - 2</v>
      </c>
      <c r="R1480" s="8" t="str">
        <f>_xlfn.XLOOKUP($A1480,Cleaned_Hospital_Details!$A:$A,Cleaned_Hospital_Details!F:F)</f>
        <v>R1013</v>
      </c>
      <c r="S1480" s="15">
        <f>_xlfn.XLOOKUP($A1480,Cleaned_Hospital_Details!$A:$A,Cleaned_Hospital_Details!G:G)</f>
        <v>25018</v>
      </c>
      <c r="T1480" s="8">
        <f>_xlfn.XLOOKUP($A1480,Cleaned_Hospital_Details!$A:$A,Cleaned_Hospital_Details!H:H)</f>
        <v>54</v>
      </c>
      <c r="U1480" s="8" t="str">
        <f>_xlfn.XLOOKUP($A1480,Cleaned_Hospital_Details!$A:$A,Cleaned_Hospital_Details!I:I)</f>
        <v>Adult</v>
      </c>
      <c r="V1480" t="str">
        <f t="shared" si="23"/>
        <v>Byron Creech</v>
      </c>
    </row>
    <row r="1481" spans="1:22" ht="15.6" x14ac:dyDescent="0.3">
      <c r="A1481" s="10" t="s">
        <v>1517</v>
      </c>
      <c r="B1481" s="8" t="str">
        <f>VLOOKUP(A1481,Cleaned_Customer_Names!A1480:D3815,2,0)</f>
        <v>Ms.</v>
      </c>
      <c r="C1481" s="8" t="str">
        <f>VLOOKUP(A1481,Cleaned_Customer_Names!A1480:D3815,3,0)</f>
        <v>Carine</v>
      </c>
      <c r="D1481" s="8" t="str">
        <f>VLOOKUP($A1481,Cleaned_Customer_Names!$A1480:$D3815,4,0)</f>
        <v>Sudres</v>
      </c>
      <c r="E1481" s="22">
        <f>VLOOKUP($A1481,Cleaned_Medical_Exam!$A1480:$J3815,2,0)</f>
        <v>26.48</v>
      </c>
      <c r="F1481" s="24">
        <f>VLOOKUP($A1481,Cleaned_Medical_Exam!$A1480:$J3815,3,0)</f>
        <v>4.2</v>
      </c>
      <c r="G1481" s="20" t="str">
        <f>VLOOKUP($A1481,Cleaned_Medical_Exam!$A1480:$J3815,4,0)</f>
        <v>No</v>
      </c>
      <c r="H1481" s="20" t="str">
        <f>VLOOKUP($A1481,Cleaned_Medical_Exam!$A1480:$J3815,5,0)</f>
        <v>No</v>
      </c>
      <c r="I1481" s="20" t="str">
        <f>VLOOKUP($A1481,Cleaned_Medical_Exam!$A1480:$J3815,6,0)</f>
        <v>No</v>
      </c>
      <c r="J1481" s="48">
        <f>VLOOKUP($A1481,Cleaned_Medical_Exam!$A1480:$J3815,7,0)</f>
        <v>1</v>
      </c>
      <c r="K1481" s="8" t="str">
        <f>VLOOKUP($A1481,Cleaned_Medical_Exam!$A1480:$J3815,8,0)</f>
        <v>No</v>
      </c>
      <c r="L1481" s="20" t="str">
        <f>VLOOKUP($A1481,Cleaned_Medical_Exam!$A1480:$J3815,9,0)</f>
        <v>Overweight</v>
      </c>
      <c r="M1481" s="20" t="str">
        <f>VLOOKUP($A1481,Cleaned_Medical_Exam!$A1480:$J3815,10,0)</f>
        <v>Normal</v>
      </c>
      <c r="N1481" s="48">
        <f>_xlfn.XLOOKUP(A1481,Cleaned_Hospital_Details!A:A,Cleaned_Hospital_Details!B:B)</f>
        <v>3</v>
      </c>
      <c r="O1481" s="49">
        <f>_xlfn.XLOOKUP($A1481,Cleaned_Hospital_Details!$A:$A,Cleaned_Hospital_Details!C:C)</f>
        <v>7106.81</v>
      </c>
      <c r="P1481" s="8" t="str">
        <f>_xlfn.XLOOKUP($A1481,Cleaned_Hospital_Details!$A:$A,Cleaned_Hospital_Details!D:D)</f>
        <v>Tier - 2</v>
      </c>
      <c r="Q1481" s="8" t="str">
        <f>_xlfn.XLOOKUP($A1481,Cleaned_Hospital_Details!$A:$A,Cleaned_Hospital_Details!E:E)</f>
        <v>Tier - 1</v>
      </c>
      <c r="R1481" s="8" t="str">
        <f>_xlfn.XLOOKUP($A1481,Cleaned_Hospital_Details!$A:$A,Cleaned_Hospital_Details!F:F)</f>
        <v>R1012</v>
      </c>
      <c r="S1481" s="15">
        <f>_xlfn.XLOOKUP($A1481,Cleaned_Hospital_Details!$A:$A,Cleaned_Hospital_Details!G:G)</f>
        <v>32000</v>
      </c>
      <c r="T1481" s="8">
        <f>_xlfn.XLOOKUP($A1481,Cleaned_Hospital_Details!$A:$A,Cleaned_Hospital_Details!H:H)</f>
        <v>35</v>
      </c>
      <c r="U1481" s="8" t="str">
        <f>_xlfn.XLOOKUP($A1481,Cleaned_Hospital_Details!$A:$A,Cleaned_Hospital_Details!I:I)</f>
        <v>Adult</v>
      </c>
      <c r="V1481" t="str">
        <f t="shared" si="23"/>
        <v>Carine Sudres</v>
      </c>
    </row>
    <row r="1482" spans="1:22" ht="15.6" x14ac:dyDescent="0.3">
      <c r="A1482" s="10" t="s">
        <v>1518</v>
      </c>
      <c r="B1482" s="8" t="str">
        <f>VLOOKUP(A1482,Cleaned_Customer_Names!A1481:D3816,2,0)</f>
        <v>Mr.</v>
      </c>
      <c r="C1482" s="8" t="str">
        <f>VLOOKUP(A1482,Cleaned_Customer_Names!A1481:D3816,3,0)</f>
        <v>Nathaniel</v>
      </c>
      <c r="D1482" s="8" t="str">
        <f>VLOOKUP($A1482,Cleaned_Customer_Names!$A1481:$D3816,4,0)</f>
        <v>Couture</v>
      </c>
      <c r="E1482" s="22">
        <f>VLOOKUP($A1482,Cleaned_Medical_Exam!$A1481:$J3816,2,0)</f>
        <v>34.83</v>
      </c>
      <c r="F1482" s="24">
        <f>VLOOKUP($A1482,Cleaned_Medical_Exam!$A1481:$J3816,3,0)</f>
        <v>5.79</v>
      </c>
      <c r="G1482" s="20" t="str">
        <f>VLOOKUP($A1482,Cleaned_Medical_Exam!$A1481:$J3816,4,0)</f>
        <v>No</v>
      </c>
      <c r="H1482" s="20" t="str">
        <f>VLOOKUP($A1482,Cleaned_Medical_Exam!$A1481:$J3816,5,0)</f>
        <v>No</v>
      </c>
      <c r="I1482" s="20" t="str">
        <f>VLOOKUP($A1482,Cleaned_Medical_Exam!$A1481:$J3816,6,0)</f>
        <v>No</v>
      </c>
      <c r="J1482" s="48">
        <f>VLOOKUP($A1482,Cleaned_Medical_Exam!$A1481:$J3816,7,0)</f>
        <v>1</v>
      </c>
      <c r="K1482" s="8" t="str">
        <f>VLOOKUP($A1482,Cleaned_Medical_Exam!$A1481:$J3816,8,0)</f>
        <v>No</v>
      </c>
      <c r="L1482" s="20" t="str">
        <f>VLOOKUP($A1482,Cleaned_Medical_Exam!$A1481:$J3816,9,0)</f>
        <v>Obesity</v>
      </c>
      <c r="M1482" s="20" t="str">
        <f>VLOOKUP($A1482,Cleaned_Medical_Exam!$A1481:$J3816,10,0)</f>
        <v>Prediabetes</v>
      </c>
      <c r="N1482" s="48">
        <f>_xlfn.XLOOKUP(A1482,Cleaned_Hospital_Details!A:A,Cleaned_Hospital_Details!B:B)</f>
        <v>0</v>
      </c>
      <c r="O1482" s="49">
        <f>_xlfn.XLOOKUP($A1482,Cleaned_Hospital_Details!$A:$A,Cleaned_Hospital_Details!C:C)</f>
        <v>7096.98</v>
      </c>
      <c r="P1482" s="8" t="str">
        <f>_xlfn.XLOOKUP($A1482,Cleaned_Hospital_Details!$A:$A,Cleaned_Hospital_Details!D:D)</f>
        <v>Tier - 2</v>
      </c>
      <c r="Q1482" s="8" t="str">
        <f>_xlfn.XLOOKUP($A1482,Cleaned_Hospital_Details!$A:$A,Cleaned_Hospital_Details!E:E)</f>
        <v>Tier - 2</v>
      </c>
      <c r="R1482" s="8" t="str">
        <f>_xlfn.XLOOKUP($A1482,Cleaned_Hospital_Details!$A:$A,Cleaned_Hospital_Details!F:F)</f>
        <v>R1012</v>
      </c>
      <c r="S1482" s="15">
        <f>_xlfn.XLOOKUP($A1482,Cleaned_Hospital_Details!$A:$A,Cleaned_Hospital_Details!G:G)</f>
        <v>33773</v>
      </c>
      <c r="T1482" s="8">
        <f>_xlfn.XLOOKUP($A1482,Cleaned_Hospital_Details!$A:$A,Cleaned_Hospital_Details!H:H)</f>
        <v>30</v>
      </c>
      <c r="U1482" s="8" t="str">
        <f>_xlfn.XLOOKUP($A1482,Cleaned_Hospital_Details!$A:$A,Cleaned_Hospital_Details!I:I)</f>
        <v>Adult</v>
      </c>
      <c r="V1482" t="str">
        <f t="shared" si="23"/>
        <v>Nathaniel Couture</v>
      </c>
    </row>
    <row r="1483" spans="1:22" ht="15.6" x14ac:dyDescent="0.3">
      <c r="A1483" s="10" t="s">
        <v>1519</v>
      </c>
      <c r="B1483" s="8" t="str">
        <f>VLOOKUP(A1483,Cleaned_Customer_Names!A1482:D3817,2,0)</f>
        <v>Ms.</v>
      </c>
      <c r="C1483" s="8" t="str">
        <f>VLOOKUP(A1483,Cleaned_Customer_Names!A1482:D3817,3,0)</f>
        <v>Lindsay</v>
      </c>
      <c r="D1483" s="8" t="str">
        <f>VLOOKUP($A1483,Cleaned_Customer_Names!$A1482:$D3817,4,0)</f>
        <v>Willard</v>
      </c>
      <c r="E1483" s="22">
        <f>VLOOKUP($A1483,Cleaned_Medical_Exam!$A1482:$J3817,2,0)</f>
        <v>25.46</v>
      </c>
      <c r="F1483" s="24">
        <f>VLOOKUP($A1483,Cleaned_Medical_Exam!$A1482:$J3817,3,0)</f>
        <v>4.29</v>
      </c>
      <c r="G1483" s="20" t="str">
        <f>VLOOKUP($A1483,Cleaned_Medical_Exam!$A1482:$J3817,4,0)</f>
        <v>No</v>
      </c>
      <c r="H1483" s="20" t="str">
        <f>VLOOKUP($A1483,Cleaned_Medical_Exam!$A1482:$J3817,5,0)</f>
        <v>No</v>
      </c>
      <c r="I1483" s="20" t="str">
        <f>VLOOKUP($A1483,Cleaned_Medical_Exam!$A1482:$J3817,6,0)</f>
        <v>No</v>
      </c>
      <c r="J1483" s="48">
        <f>VLOOKUP($A1483,Cleaned_Medical_Exam!$A1482:$J3817,7,0)</f>
        <v>0</v>
      </c>
      <c r="K1483" s="8" t="str">
        <f>VLOOKUP($A1483,Cleaned_Medical_Exam!$A1482:$J3817,8,0)</f>
        <v>No</v>
      </c>
      <c r="L1483" s="20" t="str">
        <f>VLOOKUP($A1483,Cleaned_Medical_Exam!$A1482:$J3817,9,0)</f>
        <v>Overweight</v>
      </c>
      <c r="M1483" s="20" t="str">
        <f>VLOOKUP($A1483,Cleaned_Medical_Exam!$A1482:$J3817,10,0)</f>
        <v>Normal</v>
      </c>
      <c r="N1483" s="48">
        <f>_xlfn.XLOOKUP(A1483,Cleaned_Hospital_Details!A:A,Cleaned_Hospital_Details!B:B)</f>
        <v>1</v>
      </c>
      <c r="O1483" s="49">
        <f>_xlfn.XLOOKUP($A1483,Cleaned_Hospital_Details!$A:$A,Cleaned_Hospital_Details!C:C)</f>
        <v>7077.19</v>
      </c>
      <c r="P1483" s="8" t="str">
        <f>_xlfn.XLOOKUP($A1483,Cleaned_Hospital_Details!$A:$A,Cleaned_Hospital_Details!D:D)</f>
        <v>Tier - 2</v>
      </c>
      <c r="Q1483" s="8" t="str">
        <f>_xlfn.XLOOKUP($A1483,Cleaned_Hospital_Details!$A:$A,Cleaned_Hospital_Details!E:E)</f>
        <v>Tier - 3</v>
      </c>
      <c r="R1483" s="8" t="str">
        <f>_xlfn.XLOOKUP($A1483,Cleaned_Hospital_Details!$A:$A,Cleaned_Hospital_Details!F:F)</f>
        <v>R1024</v>
      </c>
      <c r="S1483" s="15">
        <f>_xlfn.XLOOKUP($A1483,Cleaned_Hospital_Details!$A:$A,Cleaned_Hospital_Details!G:G)</f>
        <v>30230</v>
      </c>
      <c r="T1483" s="8">
        <f>_xlfn.XLOOKUP($A1483,Cleaned_Hospital_Details!$A:$A,Cleaned_Hospital_Details!H:H)</f>
        <v>40</v>
      </c>
      <c r="U1483" s="8" t="str">
        <f>_xlfn.XLOOKUP($A1483,Cleaned_Hospital_Details!$A:$A,Cleaned_Hospital_Details!I:I)</f>
        <v>Adult</v>
      </c>
      <c r="V1483" t="str">
        <f t="shared" si="23"/>
        <v>Lindsay Willard</v>
      </c>
    </row>
    <row r="1484" spans="1:22" ht="15.6" x14ac:dyDescent="0.3">
      <c r="A1484" s="10" t="s">
        <v>1520</v>
      </c>
      <c r="B1484" s="8" t="str">
        <f>VLOOKUP(A1484,Cleaned_Customer_Names!A1483:D3818,2,0)</f>
        <v>Mr.</v>
      </c>
      <c r="C1484" s="8" t="str">
        <f>VLOOKUP(A1484,Cleaned_Customer_Names!A1483:D3818,3,0)</f>
        <v>Justin</v>
      </c>
      <c r="D1484" s="8" t="str">
        <f>VLOOKUP($A1484,Cleaned_Customer_Names!$A1483:$D3818,4,0)</f>
        <v>Patronick</v>
      </c>
      <c r="E1484" s="22">
        <f>VLOOKUP($A1484,Cleaned_Medical_Exam!$A1483:$J3818,2,0)</f>
        <v>23.31</v>
      </c>
      <c r="F1484" s="24">
        <f>VLOOKUP($A1484,Cleaned_Medical_Exam!$A1483:$J3818,3,0)</f>
        <v>8.27</v>
      </c>
      <c r="G1484" s="20" t="str">
        <f>VLOOKUP($A1484,Cleaned_Medical_Exam!$A1483:$J3818,4,0)</f>
        <v>No</v>
      </c>
      <c r="H1484" s="20" t="str">
        <f>VLOOKUP($A1484,Cleaned_Medical_Exam!$A1483:$J3818,5,0)</f>
        <v>No</v>
      </c>
      <c r="I1484" s="20" t="str">
        <f>VLOOKUP($A1484,Cleaned_Medical_Exam!$A1483:$J3818,6,0)</f>
        <v>No</v>
      </c>
      <c r="J1484" s="48">
        <f>VLOOKUP($A1484,Cleaned_Medical_Exam!$A1483:$J3818,7,0)</f>
        <v>0</v>
      </c>
      <c r="K1484" s="8" t="str">
        <f>VLOOKUP($A1484,Cleaned_Medical_Exam!$A1483:$J3818,8,0)</f>
        <v>No</v>
      </c>
      <c r="L1484" s="20" t="str">
        <f>VLOOKUP($A1484,Cleaned_Medical_Exam!$A1483:$J3818,9,0)</f>
        <v>Healthy Weight</v>
      </c>
      <c r="M1484" s="20" t="str">
        <f>VLOOKUP($A1484,Cleaned_Medical_Exam!$A1483:$J3818,10,0)</f>
        <v>Diabetes</v>
      </c>
      <c r="N1484" s="48">
        <f>_xlfn.XLOOKUP(A1484,Cleaned_Hospital_Details!A:A,Cleaned_Hospital_Details!B:B)</f>
        <v>2</v>
      </c>
      <c r="O1484" s="49">
        <f>_xlfn.XLOOKUP($A1484,Cleaned_Hospital_Details!$A:$A,Cleaned_Hospital_Details!C:C)</f>
        <v>7054.41</v>
      </c>
      <c r="P1484" s="8" t="str">
        <f>_xlfn.XLOOKUP($A1484,Cleaned_Hospital_Details!$A:$A,Cleaned_Hospital_Details!D:D)</f>
        <v>Tier - 2</v>
      </c>
      <c r="Q1484" s="8" t="str">
        <f>_xlfn.XLOOKUP($A1484,Cleaned_Hospital_Details!$A:$A,Cleaned_Hospital_Details!E:E)</f>
        <v>Tier - 2</v>
      </c>
      <c r="R1484" s="8" t="str">
        <f>_xlfn.XLOOKUP($A1484,Cleaned_Hospital_Details!$A:$A,Cleaned_Hospital_Details!F:F)</f>
        <v>R1013</v>
      </c>
      <c r="S1484" s="15">
        <f>_xlfn.XLOOKUP($A1484,Cleaned_Hospital_Details!$A:$A,Cleaned_Hospital_Details!G:G)</f>
        <v>28665</v>
      </c>
      <c r="T1484" s="8">
        <f>_xlfn.XLOOKUP($A1484,Cleaned_Hospital_Details!$A:$A,Cleaned_Hospital_Details!H:H)</f>
        <v>44</v>
      </c>
      <c r="U1484" s="8" t="str">
        <f>_xlfn.XLOOKUP($A1484,Cleaned_Hospital_Details!$A:$A,Cleaned_Hospital_Details!I:I)</f>
        <v>Adult</v>
      </c>
      <c r="V1484" t="str">
        <f t="shared" si="23"/>
        <v>Justin Patronick</v>
      </c>
    </row>
    <row r="1485" spans="1:22" ht="15.6" x14ac:dyDescent="0.3">
      <c r="A1485" s="10" t="s">
        <v>1521</v>
      </c>
      <c r="B1485" s="8" t="str">
        <f>VLOOKUP(A1485,Cleaned_Customer_Names!A1484:D3819,2,0)</f>
        <v>Ms.</v>
      </c>
      <c r="C1485" s="8" t="str">
        <f>VLOOKUP(A1485,Cleaned_Customer_Names!A1484:D3819,3,0)</f>
        <v>Casey</v>
      </c>
      <c r="D1485" s="8" t="str">
        <f>VLOOKUP($A1485,Cleaned_Customer_Names!$A1484:$D3819,4,0)</f>
        <v>Depasquale</v>
      </c>
      <c r="E1485" s="22">
        <f>VLOOKUP($A1485,Cleaned_Medical_Exam!$A1484:$J3819,2,0)</f>
        <v>29</v>
      </c>
      <c r="F1485" s="24">
        <f>VLOOKUP($A1485,Cleaned_Medical_Exam!$A1484:$J3819,3,0)</f>
        <v>4.5599999999999996</v>
      </c>
      <c r="G1485" s="20" t="str">
        <f>VLOOKUP($A1485,Cleaned_Medical_Exam!$A1484:$J3819,4,0)</f>
        <v>No</v>
      </c>
      <c r="H1485" s="20" t="str">
        <f>VLOOKUP($A1485,Cleaned_Medical_Exam!$A1484:$J3819,5,0)</f>
        <v>No</v>
      </c>
      <c r="I1485" s="20" t="str">
        <f>VLOOKUP($A1485,Cleaned_Medical_Exam!$A1484:$J3819,6,0)</f>
        <v>No</v>
      </c>
      <c r="J1485" s="48">
        <f>VLOOKUP($A1485,Cleaned_Medical_Exam!$A1484:$J3819,7,0)</f>
        <v>0</v>
      </c>
      <c r="K1485" s="8" t="str">
        <f>VLOOKUP($A1485,Cleaned_Medical_Exam!$A1484:$J3819,8,0)</f>
        <v>No</v>
      </c>
      <c r="L1485" s="20" t="str">
        <f>VLOOKUP($A1485,Cleaned_Medical_Exam!$A1484:$J3819,9,0)</f>
        <v>Overweight</v>
      </c>
      <c r="M1485" s="20" t="str">
        <f>VLOOKUP($A1485,Cleaned_Medical_Exam!$A1484:$J3819,10,0)</f>
        <v>Normal</v>
      </c>
      <c r="N1485" s="48">
        <f>_xlfn.XLOOKUP(A1485,Cleaned_Hospital_Details!A:A,Cleaned_Hospital_Details!B:B)</f>
        <v>1</v>
      </c>
      <c r="O1485" s="49">
        <f>_xlfn.XLOOKUP($A1485,Cleaned_Hospital_Details!$A:$A,Cleaned_Hospital_Details!C:C)</f>
        <v>7050.64</v>
      </c>
      <c r="P1485" s="8" t="str">
        <f>_xlfn.XLOOKUP($A1485,Cleaned_Hospital_Details!$A:$A,Cleaned_Hospital_Details!D:D)</f>
        <v>Tier - 2</v>
      </c>
      <c r="Q1485" s="8" t="str">
        <f>_xlfn.XLOOKUP($A1485,Cleaned_Hospital_Details!$A:$A,Cleaned_Hospital_Details!E:E)</f>
        <v>Tier - 3</v>
      </c>
      <c r="R1485" s="8" t="str">
        <f>_xlfn.XLOOKUP($A1485,Cleaned_Hospital_Details!$A:$A,Cleaned_Hospital_Details!F:F)</f>
        <v>R1011</v>
      </c>
      <c r="S1485" s="15">
        <f>_xlfn.XLOOKUP($A1485,Cleaned_Hospital_Details!$A:$A,Cleaned_Hospital_Details!G:G)</f>
        <v>29400</v>
      </c>
      <c r="T1485" s="8">
        <f>_xlfn.XLOOKUP($A1485,Cleaned_Hospital_Details!$A:$A,Cleaned_Hospital_Details!H:H)</f>
        <v>42</v>
      </c>
      <c r="U1485" s="8" t="str">
        <f>_xlfn.XLOOKUP($A1485,Cleaned_Hospital_Details!$A:$A,Cleaned_Hospital_Details!I:I)</f>
        <v>Adult</v>
      </c>
      <c r="V1485" t="str">
        <f t="shared" si="23"/>
        <v>Casey Depasquale</v>
      </c>
    </row>
    <row r="1486" spans="1:22" ht="15.6" x14ac:dyDescent="0.3">
      <c r="A1486" s="10" t="s">
        <v>1522</v>
      </c>
      <c r="B1486" s="8" t="str">
        <f>VLOOKUP(A1486,Cleaned_Customer_Names!A1485:D3820,2,0)</f>
        <v>Ms.</v>
      </c>
      <c r="C1486" s="8" t="str">
        <f>VLOOKUP(A1486,Cleaned_Customer_Names!A1485:D3820,3,0)</f>
        <v>Amanda</v>
      </c>
      <c r="D1486" s="8" t="str">
        <f>VLOOKUP($A1486,Cleaned_Customer_Names!$A1485:$D3820,4,0)</f>
        <v>Lavergne</v>
      </c>
      <c r="E1486" s="22">
        <f>VLOOKUP($A1486,Cleaned_Medical_Exam!$A1485:$J3820,2,0)</f>
        <v>32.869999999999997</v>
      </c>
      <c r="F1486" s="24">
        <f>VLOOKUP($A1486,Cleaned_Medical_Exam!$A1485:$J3820,3,0)</f>
        <v>5.33</v>
      </c>
      <c r="G1486" s="20" t="str">
        <f>VLOOKUP($A1486,Cleaned_Medical_Exam!$A1485:$J3820,4,0)</f>
        <v>No</v>
      </c>
      <c r="H1486" s="20" t="str">
        <f>VLOOKUP($A1486,Cleaned_Medical_Exam!$A1485:$J3820,5,0)</f>
        <v>No</v>
      </c>
      <c r="I1486" s="20" t="str">
        <f>VLOOKUP($A1486,Cleaned_Medical_Exam!$A1485:$J3820,6,0)</f>
        <v>No</v>
      </c>
      <c r="J1486" s="48">
        <f>VLOOKUP($A1486,Cleaned_Medical_Exam!$A1485:$J3820,7,0)</f>
        <v>0</v>
      </c>
      <c r="K1486" s="8" t="str">
        <f>VLOOKUP($A1486,Cleaned_Medical_Exam!$A1485:$J3820,8,0)</f>
        <v>No</v>
      </c>
      <c r="L1486" s="20" t="str">
        <f>VLOOKUP($A1486,Cleaned_Medical_Exam!$A1485:$J3820,9,0)</f>
        <v>Obesity</v>
      </c>
      <c r="M1486" s="20" t="str">
        <f>VLOOKUP($A1486,Cleaned_Medical_Exam!$A1485:$J3820,10,0)</f>
        <v>Normal</v>
      </c>
      <c r="N1486" s="48">
        <f>_xlfn.XLOOKUP(A1486,Cleaned_Hospital_Details!A:A,Cleaned_Hospital_Details!B:B)</f>
        <v>0</v>
      </c>
      <c r="O1486" s="49">
        <f>_xlfn.XLOOKUP($A1486,Cleaned_Hospital_Details!$A:$A,Cleaned_Hospital_Details!C:C)</f>
        <v>7050.02</v>
      </c>
      <c r="P1486" s="8" t="str">
        <f>_xlfn.XLOOKUP($A1486,Cleaned_Hospital_Details!$A:$A,Cleaned_Hospital_Details!D:D)</f>
        <v>Tier - 2</v>
      </c>
      <c r="Q1486" s="8" t="str">
        <f>_xlfn.XLOOKUP($A1486,Cleaned_Hospital_Details!$A:$A,Cleaned_Hospital_Details!E:E)</f>
        <v>Tier - 1</v>
      </c>
      <c r="R1486" s="8" t="str">
        <f>_xlfn.XLOOKUP($A1486,Cleaned_Hospital_Details!$A:$A,Cleaned_Hospital_Details!F:F)</f>
        <v>R1024</v>
      </c>
      <c r="S1486" s="15">
        <f>_xlfn.XLOOKUP($A1486,Cleaned_Hospital_Details!$A:$A,Cleaned_Hospital_Details!G:G)</f>
        <v>29423</v>
      </c>
      <c r="T1486" s="8">
        <f>_xlfn.XLOOKUP($A1486,Cleaned_Hospital_Details!$A:$A,Cleaned_Hospital_Details!H:H)</f>
        <v>42</v>
      </c>
      <c r="U1486" s="8" t="str">
        <f>_xlfn.XLOOKUP($A1486,Cleaned_Hospital_Details!$A:$A,Cleaned_Hospital_Details!I:I)</f>
        <v>Adult</v>
      </c>
      <c r="V1486" t="str">
        <f t="shared" si="23"/>
        <v>Amanda Lavergne</v>
      </c>
    </row>
    <row r="1487" spans="1:22" ht="15.6" x14ac:dyDescent="0.3">
      <c r="A1487" s="10" t="s">
        <v>1523</v>
      </c>
      <c r="B1487" s="8" t="str">
        <f>VLOOKUP(A1487,Cleaned_Customer_Names!A1486:D3821,2,0)</f>
        <v>Ms.</v>
      </c>
      <c r="C1487" s="8" t="str">
        <f>VLOOKUP(A1487,Cleaned_Customer_Names!A1486:D3821,3,0)</f>
        <v>Ayako</v>
      </c>
      <c r="D1487" s="8" t="str">
        <f>VLOOKUP($A1487,Cleaned_Customer_Names!$A1486:$D3821,4,0)</f>
        <v>Kawakami</v>
      </c>
      <c r="E1487" s="22">
        <f>VLOOKUP($A1487,Cleaned_Medical_Exam!$A1486:$J3821,2,0)</f>
        <v>26.18</v>
      </c>
      <c r="F1487" s="24">
        <f>VLOOKUP($A1487,Cleaned_Medical_Exam!$A1486:$J3821,3,0)</f>
        <v>5.63</v>
      </c>
      <c r="G1487" s="20" t="str">
        <f>VLOOKUP($A1487,Cleaned_Medical_Exam!$A1486:$J3821,4,0)</f>
        <v>No</v>
      </c>
      <c r="H1487" s="20" t="str">
        <f>VLOOKUP($A1487,Cleaned_Medical_Exam!$A1486:$J3821,5,0)</f>
        <v>No</v>
      </c>
      <c r="I1487" s="20" t="str">
        <f>VLOOKUP($A1487,Cleaned_Medical_Exam!$A1486:$J3821,6,0)</f>
        <v>No</v>
      </c>
      <c r="J1487" s="48">
        <f>VLOOKUP($A1487,Cleaned_Medical_Exam!$A1486:$J3821,7,0)</f>
        <v>0</v>
      </c>
      <c r="K1487" s="8" t="str">
        <f>VLOOKUP($A1487,Cleaned_Medical_Exam!$A1486:$J3821,8,0)</f>
        <v>No</v>
      </c>
      <c r="L1487" s="20" t="str">
        <f>VLOOKUP($A1487,Cleaned_Medical_Exam!$A1486:$J3821,9,0)</f>
        <v>Overweight</v>
      </c>
      <c r="M1487" s="20" t="str">
        <f>VLOOKUP($A1487,Cleaned_Medical_Exam!$A1486:$J3821,10,0)</f>
        <v>Normal</v>
      </c>
      <c r="N1487" s="48">
        <f>_xlfn.XLOOKUP(A1487,Cleaned_Hospital_Details!A:A,Cleaned_Hospital_Details!B:B)</f>
        <v>1</v>
      </c>
      <c r="O1487" s="49">
        <f>_xlfn.XLOOKUP($A1487,Cleaned_Hospital_Details!$A:$A,Cleaned_Hospital_Details!C:C)</f>
        <v>7046.72</v>
      </c>
      <c r="P1487" s="8" t="str">
        <f>_xlfn.XLOOKUP($A1487,Cleaned_Hospital_Details!$A:$A,Cleaned_Hospital_Details!D:D)</f>
        <v>Tier - 2</v>
      </c>
      <c r="Q1487" s="8" t="str">
        <f>_xlfn.XLOOKUP($A1487,Cleaned_Hospital_Details!$A:$A,Cleaned_Hospital_Details!E:E)</f>
        <v>Tier - 3</v>
      </c>
      <c r="R1487" s="8" t="str">
        <f>_xlfn.XLOOKUP($A1487,Cleaned_Hospital_Details!$A:$A,Cleaned_Hospital_Details!F:F)</f>
        <v>R1013</v>
      </c>
      <c r="S1487" s="15">
        <f>_xlfn.XLOOKUP($A1487,Cleaned_Hospital_Details!$A:$A,Cleaned_Hospital_Details!G:G)</f>
        <v>29516</v>
      </c>
      <c r="T1487" s="8">
        <f>_xlfn.XLOOKUP($A1487,Cleaned_Hospital_Details!$A:$A,Cleaned_Hospital_Details!H:H)</f>
        <v>42</v>
      </c>
      <c r="U1487" s="8" t="str">
        <f>_xlfn.XLOOKUP($A1487,Cleaned_Hospital_Details!$A:$A,Cleaned_Hospital_Details!I:I)</f>
        <v>Adult</v>
      </c>
      <c r="V1487" t="str">
        <f t="shared" si="23"/>
        <v>Ayako Kawakami</v>
      </c>
    </row>
    <row r="1488" spans="1:22" ht="15.6" x14ac:dyDescent="0.3">
      <c r="A1488" s="10" t="s">
        <v>1524</v>
      </c>
      <c r="B1488" s="8" t="str">
        <f>VLOOKUP(A1488,Cleaned_Customer_Names!A1487:D3822,2,0)</f>
        <v>Ms.</v>
      </c>
      <c r="C1488" s="8" t="str">
        <f>VLOOKUP(A1488,Cleaned_Customer_Names!A1487:D3822,3,0)</f>
        <v>Emilee</v>
      </c>
      <c r="D1488" s="8" t="str">
        <f>VLOOKUP($A1488,Cleaned_Customer_Names!$A1487:$D3822,4,0)</f>
        <v>Gonsalves</v>
      </c>
      <c r="E1488" s="22">
        <f>VLOOKUP($A1488,Cleaned_Medical_Exam!$A1487:$J3822,2,0)</f>
        <v>25.3</v>
      </c>
      <c r="F1488" s="24">
        <f>VLOOKUP($A1488,Cleaned_Medical_Exam!$A1487:$J3822,3,0)</f>
        <v>5.12</v>
      </c>
      <c r="G1488" s="20" t="str">
        <f>VLOOKUP($A1488,Cleaned_Medical_Exam!$A1487:$J3822,4,0)</f>
        <v>No</v>
      </c>
      <c r="H1488" s="20" t="str">
        <f>VLOOKUP($A1488,Cleaned_Medical_Exam!$A1487:$J3822,5,0)</f>
        <v>No</v>
      </c>
      <c r="I1488" s="20" t="str">
        <f>VLOOKUP($A1488,Cleaned_Medical_Exam!$A1487:$J3822,6,0)</f>
        <v>No</v>
      </c>
      <c r="J1488" s="48">
        <f>VLOOKUP($A1488,Cleaned_Medical_Exam!$A1487:$J3822,7,0)</f>
        <v>0</v>
      </c>
      <c r="K1488" s="8" t="str">
        <f>VLOOKUP($A1488,Cleaned_Medical_Exam!$A1487:$J3822,8,0)</f>
        <v>No</v>
      </c>
      <c r="L1488" s="20" t="str">
        <f>VLOOKUP($A1488,Cleaned_Medical_Exam!$A1487:$J3822,9,0)</f>
        <v>Overweight</v>
      </c>
      <c r="M1488" s="20" t="str">
        <f>VLOOKUP($A1488,Cleaned_Medical_Exam!$A1487:$J3822,10,0)</f>
        <v>Normal</v>
      </c>
      <c r="N1488" s="48">
        <f>_xlfn.XLOOKUP(A1488,Cleaned_Hospital_Details!A:A,Cleaned_Hospital_Details!B:B)</f>
        <v>1</v>
      </c>
      <c r="O1488" s="49">
        <f>_xlfn.XLOOKUP($A1488,Cleaned_Hospital_Details!$A:$A,Cleaned_Hospital_Details!C:C)</f>
        <v>7045.5</v>
      </c>
      <c r="P1488" s="8" t="str">
        <f>_xlfn.XLOOKUP($A1488,Cleaned_Hospital_Details!$A:$A,Cleaned_Hospital_Details!D:D)</f>
        <v>Tier - 2</v>
      </c>
      <c r="Q1488" s="8" t="str">
        <f>_xlfn.XLOOKUP($A1488,Cleaned_Hospital_Details!$A:$A,Cleaned_Hospital_Details!E:E)</f>
        <v>Tier - 1</v>
      </c>
      <c r="R1488" s="8" t="str">
        <f>_xlfn.XLOOKUP($A1488,Cleaned_Hospital_Details!$A:$A,Cleaned_Hospital_Details!F:F)</f>
        <v>R1011</v>
      </c>
      <c r="S1488" s="15">
        <f>_xlfn.XLOOKUP($A1488,Cleaned_Hospital_Details!$A:$A,Cleaned_Hospital_Details!G:G)</f>
        <v>29428</v>
      </c>
      <c r="T1488" s="8">
        <f>_xlfn.XLOOKUP($A1488,Cleaned_Hospital_Details!$A:$A,Cleaned_Hospital_Details!H:H)</f>
        <v>42</v>
      </c>
      <c r="U1488" s="8" t="str">
        <f>_xlfn.XLOOKUP($A1488,Cleaned_Hospital_Details!$A:$A,Cleaned_Hospital_Details!I:I)</f>
        <v>Adult</v>
      </c>
      <c r="V1488" t="str">
        <f t="shared" si="23"/>
        <v>Emilee Gonsalves</v>
      </c>
    </row>
    <row r="1489" spans="1:22" ht="15.6" x14ac:dyDescent="0.3">
      <c r="A1489" s="10" t="s">
        <v>1525</v>
      </c>
      <c r="B1489" s="8" t="str">
        <f>VLOOKUP(A1489,Cleaned_Customer_Names!A1488:D3823,2,0)</f>
        <v>Mr.</v>
      </c>
      <c r="C1489" s="8" t="str">
        <f>VLOOKUP(A1489,Cleaned_Customer_Names!A1488:D3823,3,0)</f>
        <v>Stephen</v>
      </c>
      <c r="D1489" s="8" t="str">
        <f>VLOOKUP($A1489,Cleaned_Customer_Names!$A1488:$D3823,4,0)</f>
        <v>Peck</v>
      </c>
      <c r="E1489" s="22">
        <f>VLOOKUP($A1489,Cleaned_Medical_Exam!$A1488:$J3823,2,0)</f>
        <v>36.94</v>
      </c>
      <c r="F1489" s="24">
        <f>VLOOKUP($A1489,Cleaned_Medical_Exam!$A1488:$J3823,3,0)</f>
        <v>5.15</v>
      </c>
      <c r="G1489" s="20" t="str">
        <f>VLOOKUP($A1489,Cleaned_Medical_Exam!$A1488:$J3823,4,0)</f>
        <v>Yes</v>
      </c>
      <c r="H1489" s="20" t="str">
        <f>VLOOKUP($A1489,Cleaned_Medical_Exam!$A1488:$J3823,5,0)</f>
        <v>No</v>
      </c>
      <c r="I1489" s="20" t="str">
        <f>VLOOKUP($A1489,Cleaned_Medical_Exam!$A1488:$J3823,6,0)</f>
        <v>No</v>
      </c>
      <c r="J1489" s="48">
        <f>VLOOKUP($A1489,Cleaned_Medical_Exam!$A1488:$J3823,7,0)</f>
        <v>1</v>
      </c>
      <c r="K1489" s="8" t="str">
        <f>VLOOKUP($A1489,Cleaned_Medical_Exam!$A1488:$J3823,8,0)</f>
        <v>No</v>
      </c>
      <c r="L1489" s="20" t="str">
        <f>VLOOKUP($A1489,Cleaned_Medical_Exam!$A1488:$J3823,9,0)</f>
        <v>Obesity</v>
      </c>
      <c r="M1489" s="20" t="str">
        <f>VLOOKUP($A1489,Cleaned_Medical_Exam!$A1488:$J3823,10,0)</f>
        <v>Normal</v>
      </c>
      <c r="N1489" s="48">
        <f>_xlfn.XLOOKUP(A1489,Cleaned_Hospital_Details!A:A,Cleaned_Hospital_Details!B:B)</f>
        <v>0</v>
      </c>
      <c r="O1489" s="49">
        <f>_xlfn.XLOOKUP($A1489,Cleaned_Hospital_Details!$A:$A,Cleaned_Hospital_Details!C:C)</f>
        <v>7042.11</v>
      </c>
      <c r="P1489" s="8" t="str">
        <f>_xlfn.XLOOKUP($A1489,Cleaned_Hospital_Details!$A:$A,Cleaned_Hospital_Details!D:D)</f>
        <v>Tier - 2</v>
      </c>
      <c r="Q1489" s="8" t="str">
        <f>_xlfn.XLOOKUP($A1489,Cleaned_Hospital_Details!$A:$A,Cleaned_Hospital_Details!E:E)</f>
        <v>Tier - 3</v>
      </c>
      <c r="R1489" s="8" t="str">
        <f>_xlfn.XLOOKUP($A1489,Cleaned_Hospital_Details!$A:$A,Cleaned_Hospital_Details!F:F)</f>
        <v>R1012</v>
      </c>
      <c r="S1489" s="15">
        <f>_xlfn.XLOOKUP($A1489,Cleaned_Hospital_Details!$A:$A,Cleaned_Hospital_Details!G:G)</f>
        <v>35001</v>
      </c>
      <c r="T1489" s="8">
        <f>_xlfn.XLOOKUP($A1489,Cleaned_Hospital_Details!$A:$A,Cleaned_Hospital_Details!H:H)</f>
        <v>27</v>
      </c>
      <c r="U1489" s="8" t="str">
        <f>_xlfn.XLOOKUP($A1489,Cleaned_Hospital_Details!$A:$A,Cleaned_Hospital_Details!I:I)</f>
        <v>Adult</v>
      </c>
      <c r="V1489" t="str">
        <f t="shared" si="23"/>
        <v>Stephen Peck</v>
      </c>
    </row>
    <row r="1490" spans="1:22" ht="15.6" x14ac:dyDescent="0.3">
      <c r="A1490" s="10" t="s">
        <v>1526</v>
      </c>
      <c r="B1490" s="8" t="str">
        <f>VLOOKUP(A1490,Cleaned_Customer_Names!A1489:D3824,2,0)</f>
        <v>Ms.</v>
      </c>
      <c r="C1490" s="8" t="str">
        <f>VLOOKUP(A1490,Cleaned_Customer_Names!A1489:D3824,3,0)</f>
        <v>Annemarie</v>
      </c>
      <c r="D1490" s="8" t="str">
        <f>VLOOKUP($A1490,Cleaned_Customer_Names!$A1489:$D3824,4,0)</f>
        <v>Aure</v>
      </c>
      <c r="E1490" s="22">
        <f>VLOOKUP($A1490,Cleaned_Medical_Exam!$A1489:$J3824,2,0)</f>
        <v>22.86</v>
      </c>
      <c r="F1490" s="24">
        <f>VLOOKUP($A1490,Cleaned_Medical_Exam!$A1489:$J3824,3,0)</f>
        <v>7.5</v>
      </c>
      <c r="G1490" s="20" t="str">
        <f>VLOOKUP($A1490,Cleaned_Medical_Exam!$A1489:$J3824,4,0)</f>
        <v>No</v>
      </c>
      <c r="H1490" s="20" t="str">
        <f>VLOOKUP($A1490,Cleaned_Medical_Exam!$A1489:$J3824,5,0)</f>
        <v>No</v>
      </c>
      <c r="I1490" s="20" t="str">
        <f>VLOOKUP($A1490,Cleaned_Medical_Exam!$A1489:$J3824,6,0)</f>
        <v>No</v>
      </c>
      <c r="J1490" s="48">
        <f>VLOOKUP($A1490,Cleaned_Medical_Exam!$A1489:$J3824,7,0)</f>
        <v>0</v>
      </c>
      <c r="K1490" s="8" t="str">
        <f>VLOOKUP($A1490,Cleaned_Medical_Exam!$A1489:$J3824,8,0)</f>
        <v>No</v>
      </c>
      <c r="L1490" s="20" t="str">
        <f>VLOOKUP($A1490,Cleaned_Medical_Exam!$A1489:$J3824,9,0)</f>
        <v>Healthy Weight</v>
      </c>
      <c r="M1490" s="20" t="str">
        <f>VLOOKUP($A1490,Cleaned_Medical_Exam!$A1489:$J3824,10,0)</f>
        <v>Diabetes</v>
      </c>
      <c r="N1490" s="48">
        <f>_xlfn.XLOOKUP(A1490,Cleaned_Hospital_Details!A:A,Cleaned_Hospital_Details!B:B)</f>
        <v>2</v>
      </c>
      <c r="O1490" s="49">
        <f>_xlfn.XLOOKUP($A1490,Cleaned_Hospital_Details!$A:$A,Cleaned_Hospital_Details!C:C)</f>
        <v>7033.08</v>
      </c>
      <c r="P1490" s="8" t="str">
        <f>_xlfn.XLOOKUP($A1490,Cleaned_Hospital_Details!$A:$A,Cleaned_Hospital_Details!D:D)</f>
        <v>Tier - 2</v>
      </c>
      <c r="Q1490" s="8" t="str">
        <f>_xlfn.XLOOKUP($A1490,Cleaned_Hospital_Details!$A:$A,Cleaned_Hospital_Details!E:E)</f>
        <v>Tier - 2</v>
      </c>
      <c r="R1490" s="8" t="str">
        <f>_xlfn.XLOOKUP($A1490,Cleaned_Hospital_Details!$A:$A,Cleaned_Hospital_Details!F:F)</f>
        <v>R1013</v>
      </c>
      <c r="S1490" s="15">
        <f>_xlfn.XLOOKUP($A1490,Cleaned_Hospital_Details!$A:$A,Cleaned_Hospital_Details!G:G)</f>
        <v>28643</v>
      </c>
      <c r="T1490" s="8">
        <f>_xlfn.XLOOKUP($A1490,Cleaned_Hospital_Details!$A:$A,Cleaned_Hospital_Details!H:H)</f>
        <v>45</v>
      </c>
      <c r="U1490" s="8" t="str">
        <f>_xlfn.XLOOKUP($A1490,Cleaned_Hospital_Details!$A:$A,Cleaned_Hospital_Details!I:I)</f>
        <v>Adult</v>
      </c>
      <c r="V1490" t="str">
        <f t="shared" si="23"/>
        <v>Annemarie Aure</v>
      </c>
    </row>
    <row r="1491" spans="1:22" ht="15.6" x14ac:dyDescent="0.3">
      <c r="A1491" s="10" t="s">
        <v>1527</v>
      </c>
      <c r="B1491" s="8" t="str">
        <f>VLOOKUP(A1491,Cleaned_Customer_Names!A1490:D3825,2,0)</f>
        <v>Ms.</v>
      </c>
      <c r="C1491" s="8" t="str">
        <f>VLOOKUP(A1491,Cleaned_Customer_Names!A1490:D3825,3,0)</f>
        <v>Ashley</v>
      </c>
      <c r="D1491" s="8" t="str">
        <f>VLOOKUP($A1491,Cleaned_Customer_Names!$A1490:$D3825,4,0)</f>
        <v>Mattingly</v>
      </c>
      <c r="E1491" s="22">
        <f>VLOOKUP($A1491,Cleaned_Medical_Exam!$A1490:$J3825,2,0)</f>
        <v>18.760000000000002</v>
      </c>
      <c r="F1491" s="24">
        <f>VLOOKUP($A1491,Cleaned_Medical_Exam!$A1490:$J3825,3,0)</f>
        <v>4.88</v>
      </c>
      <c r="G1491" s="20" t="str">
        <f>VLOOKUP($A1491,Cleaned_Medical_Exam!$A1490:$J3825,4,0)</f>
        <v>Yes</v>
      </c>
      <c r="H1491" s="20" t="str">
        <f>VLOOKUP($A1491,Cleaned_Medical_Exam!$A1490:$J3825,5,0)</f>
        <v>No</v>
      </c>
      <c r="I1491" s="20" t="str">
        <f>VLOOKUP($A1491,Cleaned_Medical_Exam!$A1490:$J3825,6,0)</f>
        <v>Yes</v>
      </c>
      <c r="J1491" s="48">
        <f>VLOOKUP($A1491,Cleaned_Medical_Exam!$A1490:$J3825,7,0)</f>
        <v>1</v>
      </c>
      <c r="K1491" s="8" t="str">
        <f>VLOOKUP($A1491,Cleaned_Medical_Exam!$A1490:$J3825,8,0)</f>
        <v>No</v>
      </c>
      <c r="L1491" s="20" t="str">
        <f>VLOOKUP($A1491,Cleaned_Medical_Exam!$A1490:$J3825,9,0)</f>
        <v>Healthy Weight</v>
      </c>
      <c r="M1491" s="20" t="str">
        <f>VLOOKUP($A1491,Cleaned_Medical_Exam!$A1490:$J3825,10,0)</f>
        <v>Normal</v>
      </c>
      <c r="N1491" s="48">
        <f>_xlfn.XLOOKUP(A1491,Cleaned_Hospital_Details!A:A,Cleaned_Hospital_Details!B:B)</f>
        <v>0</v>
      </c>
      <c r="O1491" s="49">
        <f>_xlfn.XLOOKUP($A1491,Cleaned_Hospital_Details!$A:$A,Cleaned_Hospital_Details!C:C)</f>
        <v>7003.1</v>
      </c>
      <c r="P1491" s="8" t="str">
        <f>_xlfn.XLOOKUP($A1491,Cleaned_Hospital_Details!$A:$A,Cleaned_Hospital_Details!D:D)</f>
        <v>Tier - 2</v>
      </c>
      <c r="Q1491" s="8" t="str">
        <f>_xlfn.XLOOKUP($A1491,Cleaned_Hospital_Details!$A:$A,Cleaned_Hospital_Details!E:E)</f>
        <v>Tier - 3</v>
      </c>
      <c r="R1491" s="8" t="str">
        <f>_xlfn.XLOOKUP($A1491,Cleaned_Hospital_Details!$A:$A,Cleaned_Hospital_Details!F:F)</f>
        <v>R1013</v>
      </c>
      <c r="S1491" s="15">
        <f>_xlfn.XLOOKUP($A1491,Cleaned_Hospital_Details!$A:$A,Cleaned_Hospital_Details!G:G)</f>
        <v>25390</v>
      </c>
      <c r="T1491" s="8">
        <f>_xlfn.XLOOKUP($A1491,Cleaned_Hospital_Details!$A:$A,Cleaned_Hospital_Details!H:H)</f>
        <v>53</v>
      </c>
      <c r="U1491" s="8" t="str">
        <f>_xlfn.XLOOKUP($A1491,Cleaned_Hospital_Details!$A:$A,Cleaned_Hospital_Details!I:I)</f>
        <v>Adult</v>
      </c>
      <c r="V1491" t="str">
        <f t="shared" si="23"/>
        <v>Ashley Mattingly</v>
      </c>
    </row>
    <row r="1492" spans="1:22" ht="15.6" x14ac:dyDescent="0.3">
      <c r="A1492" s="10" t="s">
        <v>1528</v>
      </c>
      <c r="B1492" s="8" t="str">
        <f>VLOOKUP(A1492,Cleaned_Customer_Names!A1491:D3826,2,0)</f>
        <v>Ms.</v>
      </c>
      <c r="C1492" s="8" t="str">
        <f>VLOOKUP(A1492,Cleaned_Customer_Names!A1491:D3826,3,0)</f>
        <v>Leslie</v>
      </c>
      <c r="D1492" s="8" t="str">
        <f>VLOOKUP($A1492,Cleaned_Customer_Names!$A1491:$D3826,4,0)</f>
        <v>Stelpflug</v>
      </c>
      <c r="E1492" s="22">
        <f>VLOOKUP($A1492,Cleaned_Medical_Exam!$A1491:$J3826,2,0)</f>
        <v>24.36</v>
      </c>
      <c r="F1492" s="24">
        <f>VLOOKUP($A1492,Cleaned_Medical_Exam!$A1491:$J3826,3,0)</f>
        <v>5.57</v>
      </c>
      <c r="G1492" s="20" t="str">
        <f>VLOOKUP($A1492,Cleaned_Medical_Exam!$A1491:$J3826,4,0)</f>
        <v>No</v>
      </c>
      <c r="H1492" s="20" t="str">
        <f>VLOOKUP($A1492,Cleaned_Medical_Exam!$A1491:$J3826,5,0)</f>
        <v>No</v>
      </c>
      <c r="I1492" s="20" t="str">
        <f>VLOOKUP($A1492,Cleaned_Medical_Exam!$A1491:$J3826,6,0)</f>
        <v>No</v>
      </c>
      <c r="J1492" s="48">
        <f>VLOOKUP($A1492,Cleaned_Medical_Exam!$A1491:$J3826,7,0)</f>
        <v>0</v>
      </c>
      <c r="K1492" s="8" t="str">
        <f>VLOOKUP($A1492,Cleaned_Medical_Exam!$A1491:$J3826,8,0)</f>
        <v>No</v>
      </c>
      <c r="L1492" s="20" t="str">
        <f>VLOOKUP($A1492,Cleaned_Medical_Exam!$A1491:$J3826,9,0)</f>
        <v>Healthy Weight</v>
      </c>
      <c r="M1492" s="20" t="str">
        <f>VLOOKUP($A1492,Cleaned_Medical_Exam!$A1491:$J3826,10,0)</f>
        <v>Normal</v>
      </c>
      <c r="N1492" s="48">
        <f>_xlfn.XLOOKUP(A1492,Cleaned_Hospital_Details!A:A,Cleaned_Hospital_Details!B:B)</f>
        <v>3</v>
      </c>
      <c r="O1492" s="49">
        <f>_xlfn.XLOOKUP($A1492,Cleaned_Hospital_Details!$A:$A,Cleaned_Hospital_Details!C:C)</f>
        <v>6989.95</v>
      </c>
      <c r="P1492" s="8" t="str">
        <f>_xlfn.XLOOKUP($A1492,Cleaned_Hospital_Details!$A:$A,Cleaned_Hospital_Details!D:D)</f>
        <v>Tier - 2</v>
      </c>
      <c r="Q1492" s="8" t="str">
        <f>_xlfn.XLOOKUP($A1492,Cleaned_Hospital_Details!$A:$A,Cleaned_Hospital_Details!E:E)</f>
        <v>Tier - 1</v>
      </c>
      <c r="R1492" s="8" t="str">
        <f>_xlfn.XLOOKUP($A1492,Cleaned_Hospital_Details!$A:$A,Cleaned_Hospital_Details!F:F)</f>
        <v>R1013</v>
      </c>
      <c r="S1492" s="15">
        <f>_xlfn.XLOOKUP($A1492,Cleaned_Hospital_Details!$A:$A,Cleaned_Hospital_Details!G:G)</f>
        <v>30195</v>
      </c>
      <c r="T1492" s="8">
        <f>_xlfn.XLOOKUP($A1492,Cleaned_Hospital_Details!$A:$A,Cleaned_Hospital_Details!H:H)</f>
        <v>40</v>
      </c>
      <c r="U1492" s="8" t="str">
        <f>_xlfn.XLOOKUP($A1492,Cleaned_Hospital_Details!$A:$A,Cleaned_Hospital_Details!I:I)</f>
        <v>Adult</v>
      </c>
      <c r="V1492" t="str">
        <f t="shared" si="23"/>
        <v>Leslie Stelpflug</v>
      </c>
    </row>
    <row r="1493" spans="1:22" ht="15.6" x14ac:dyDescent="0.3">
      <c r="A1493" s="10" t="s">
        <v>1529</v>
      </c>
      <c r="B1493" s="8" t="str">
        <f>VLOOKUP(A1493,Cleaned_Customer_Names!A1492:D3827,2,0)</f>
        <v>Mr.</v>
      </c>
      <c r="C1493" s="8" t="str">
        <f>VLOOKUP(A1493,Cleaned_Customer_Names!A1492:D3827,3,0)</f>
        <v>Mauricio</v>
      </c>
      <c r="D1493" s="8" t="str">
        <f>VLOOKUP($A1493,Cleaned_Customer_Names!$A1492:$D3827,4,0)</f>
        <v>Sanchez</v>
      </c>
      <c r="E1493" s="22">
        <f>VLOOKUP($A1493,Cleaned_Medical_Exam!$A1492:$J3827,2,0)</f>
        <v>32.299999999999997</v>
      </c>
      <c r="F1493" s="24">
        <f>VLOOKUP($A1493,Cleaned_Medical_Exam!$A1492:$J3827,3,0)</f>
        <v>5.31</v>
      </c>
      <c r="G1493" s="20" t="str">
        <f>VLOOKUP($A1493,Cleaned_Medical_Exam!$A1492:$J3827,4,0)</f>
        <v>No</v>
      </c>
      <c r="H1493" s="20" t="str">
        <f>VLOOKUP($A1493,Cleaned_Medical_Exam!$A1492:$J3827,5,0)</f>
        <v>No</v>
      </c>
      <c r="I1493" s="20" t="str">
        <f>VLOOKUP($A1493,Cleaned_Medical_Exam!$A1492:$J3827,6,0)</f>
        <v>No</v>
      </c>
      <c r="J1493" s="48">
        <f>VLOOKUP($A1493,Cleaned_Medical_Exam!$A1492:$J3827,7,0)</f>
        <v>0</v>
      </c>
      <c r="K1493" s="8" t="str">
        <f>VLOOKUP($A1493,Cleaned_Medical_Exam!$A1492:$J3827,8,0)</f>
        <v>No</v>
      </c>
      <c r="L1493" s="20" t="str">
        <f>VLOOKUP($A1493,Cleaned_Medical_Exam!$A1492:$J3827,9,0)</f>
        <v>Obesity</v>
      </c>
      <c r="M1493" s="20" t="str">
        <f>VLOOKUP($A1493,Cleaned_Medical_Exam!$A1492:$J3827,10,0)</f>
        <v>Normal</v>
      </c>
      <c r="N1493" s="48">
        <f>_xlfn.XLOOKUP(A1493,Cleaned_Hospital_Details!A:A,Cleaned_Hospital_Details!B:B)</f>
        <v>2</v>
      </c>
      <c r="O1493" s="49">
        <f>_xlfn.XLOOKUP($A1493,Cleaned_Hospital_Details!$A:$A,Cleaned_Hospital_Details!C:C)</f>
        <v>6986.7</v>
      </c>
      <c r="P1493" s="8" t="str">
        <f>_xlfn.XLOOKUP($A1493,Cleaned_Hospital_Details!$A:$A,Cleaned_Hospital_Details!D:D)</f>
        <v>Tier - 3</v>
      </c>
      <c r="Q1493" s="8" t="str">
        <f>_xlfn.XLOOKUP($A1493,Cleaned_Hospital_Details!$A:$A,Cleaned_Hospital_Details!E:E)</f>
        <v>Tier - 1</v>
      </c>
      <c r="R1493" s="8" t="str">
        <f>_xlfn.XLOOKUP($A1493,Cleaned_Hospital_Details!$A:$A,Cleaned_Hospital_Details!F:F)</f>
        <v>R1012</v>
      </c>
      <c r="S1493" s="15">
        <f>_xlfn.XLOOKUP($A1493,Cleaned_Hospital_Details!$A:$A,Cleaned_Hospital_Details!G:G)</f>
        <v>30242</v>
      </c>
      <c r="T1493" s="8">
        <f>_xlfn.XLOOKUP($A1493,Cleaned_Hospital_Details!$A:$A,Cleaned_Hospital_Details!H:H)</f>
        <v>40</v>
      </c>
      <c r="U1493" s="8" t="str">
        <f>_xlfn.XLOOKUP($A1493,Cleaned_Hospital_Details!$A:$A,Cleaned_Hospital_Details!I:I)</f>
        <v>Adult</v>
      </c>
      <c r="V1493" t="str">
        <f t="shared" si="23"/>
        <v>Mauricio Sanchez</v>
      </c>
    </row>
    <row r="1494" spans="1:22" ht="15.6" x14ac:dyDescent="0.3">
      <c r="A1494" s="10" t="s">
        <v>1530</v>
      </c>
      <c r="B1494" s="8" t="str">
        <f>VLOOKUP(A1494,Cleaned_Customer_Names!A1493:D3828,2,0)</f>
        <v>Mr.</v>
      </c>
      <c r="C1494" s="8" t="str">
        <f>VLOOKUP(A1494,Cleaned_Customer_Names!A1493:D3828,3,0)</f>
        <v>Kieran</v>
      </c>
      <c r="D1494" s="8" t="str">
        <f>VLOOKUP($A1494,Cleaned_Customer_Names!$A1493:$D3828,4,0)</f>
        <v>Condon</v>
      </c>
      <c r="E1494" s="22">
        <f>VLOOKUP($A1494,Cleaned_Medical_Exam!$A1493:$J3828,2,0)</f>
        <v>22.704999999999998</v>
      </c>
      <c r="F1494" s="24">
        <f>VLOOKUP($A1494,Cleaned_Medical_Exam!$A1493:$J3828,3,0)</f>
        <v>4.57</v>
      </c>
      <c r="G1494" s="20" t="str">
        <f>VLOOKUP($A1494,Cleaned_Medical_Exam!$A1493:$J3828,4,0)</f>
        <v>Yes</v>
      </c>
      <c r="H1494" s="20" t="str">
        <f>VLOOKUP($A1494,Cleaned_Medical_Exam!$A1493:$J3828,5,0)</f>
        <v>No</v>
      </c>
      <c r="I1494" s="20" t="str">
        <f>VLOOKUP($A1494,Cleaned_Medical_Exam!$A1493:$J3828,6,0)</f>
        <v>No</v>
      </c>
      <c r="J1494" s="48">
        <f>VLOOKUP($A1494,Cleaned_Medical_Exam!$A1493:$J3828,7,0)</f>
        <v>0</v>
      </c>
      <c r="K1494" s="8" t="str">
        <f>VLOOKUP($A1494,Cleaned_Medical_Exam!$A1493:$J3828,8,0)</f>
        <v>No</v>
      </c>
      <c r="L1494" s="20" t="str">
        <f>VLOOKUP($A1494,Cleaned_Medical_Exam!$A1493:$J3828,9,0)</f>
        <v>Healthy Weight</v>
      </c>
      <c r="M1494" s="20" t="str">
        <f>VLOOKUP($A1494,Cleaned_Medical_Exam!$A1493:$J3828,10,0)</f>
        <v>Normal</v>
      </c>
      <c r="N1494" s="48">
        <f>_xlfn.XLOOKUP(A1494,Cleaned_Hospital_Details!A:A,Cleaned_Hospital_Details!B:B)</f>
        <v>3</v>
      </c>
      <c r="O1494" s="49">
        <f>_xlfn.XLOOKUP($A1494,Cleaned_Hospital_Details!$A:$A,Cleaned_Hospital_Details!C:C)</f>
        <v>6985.51</v>
      </c>
      <c r="P1494" s="8" t="str">
        <f>_xlfn.XLOOKUP($A1494,Cleaned_Hospital_Details!$A:$A,Cleaned_Hospital_Details!D:D)</f>
        <v>Tier - 2</v>
      </c>
      <c r="Q1494" s="8" t="str">
        <f>_xlfn.XLOOKUP($A1494,Cleaned_Hospital_Details!$A:$A,Cleaned_Hospital_Details!E:E)</f>
        <v>Tier - 2</v>
      </c>
      <c r="R1494" s="8" t="str">
        <f>_xlfn.XLOOKUP($A1494,Cleaned_Hospital_Details!$A:$A,Cleaned_Hospital_Details!F:F)</f>
        <v>R1019</v>
      </c>
      <c r="S1494" s="15">
        <f>_xlfn.XLOOKUP($A1494,Cleaned_Hospital_Details!$A:$A,Cleaned_Hospital_Details!G:G)</f>
        <v>31391</v>
      </c>
      <c r="T1494" s="8">
        <f>_xlfn.XLOOKUP($A1494,Cleaned_Hospital_Details!$A:$A,Cleaned_Hospital_Details!H:H)</f>
        <v>37</v>
      </c>
      <c r="U1494" s="8" t="str">
        <f>_xlfn.XLOOKUP($A1494,Cleaned_Hospital_Details!$A:$A,Cleaned_Hospital_Details!I:I)</f>
        <v>Adult</v>
      </c>
      <c r="V1494" t="str">
        <f t="shared" si="23"/>
        <v>Kieran Condon</v>
      </c>
    </row>
    <row r="1495" spans="1:22" ht="15.6" x14ac:dyDescent="0.3">
      <c r="A1495" s="10" t="s">
        <v>1531</v>
      </c>
      <c r="B1495" s="8" t="str">
        <f>VLOOKUP(A1495,Cleaned_Customer_Names!A1494:D3829,2,0)</f>
        <v>Ms.</v>
      </c>
      <c r="C1495" s="8" t="str">
        <f>VLOOKUP(A1495,Cleaned_Customer_Names!A1494:D3829,3,0)</f>
        <v>Elizabeth</v>
      </c>
      <c r="D1495" s="8" t="str">
        <f>VLOOKUP($A1495,Cleaned_Customer_Names!$A1494:$D3829,4,0)</f>
        <v>Magato</v>
      </c>
      <c r="E1495" s="22">
        <f>VLOOKUP($A1495,Cleaned_Medical_Exam!$A1494:$J3829,2,0)</f>
        <v>21.79</v>
      </c>
      <c r="F1495" s="24">
        <f>VLOOKUP($A1495,Cleaned_Medical_Exam!$A1494:$J3829,3,0)</f>
        <v>8.6999999999999993</v>
      </c>
      <c r="G1495" s="20" t="str">
        <f>VLOOKUP($A1495,Cleaned_Medical_Exam!$A1494:$J3829,4,0)</f>
        <v>Yes</v>
      </c>
      <c r="H1495" s="20" t="str">
        <f>VLOOKUP($A1495,Cleaned_Medical_Exam!$A1494:$J3829,5,0)</f>
        <v>No</v>
      </c>
      <c r="I1495" s="20" t="str">
        <f>VLOOKUP($A1495,Cleaned_Medical_Exam!$A1494:$J3829,6,0)</f>
        <v>No</v>
      </c>
      <c r="J1495" s="48">
        <f>VLOOKUP($A1495,Cleaned_Medical_Exam!$A1494:$J3829,7,0)</f>
        <v>1</v>
      </c>
      <c r="K1495" s="8" t="str">
        <f>VLOOKUP($A1495,Cleaned_Medical_Exam!$A1494:$J3829,8,0)</f>
        <v>No</v>
      </c>
      <c r="L1495" s="20" t="str">
        <f>VLOOKUP($A1495,Cleaned_Medical_Exam!$A1494:$J3829,9,0)</f>
        <v>Healthy Weight</v>
      </c>
      <c r="M1495" s="20" t="str">
        <f>VLOOKUP($A1495,Cleaned_Medical_Exam!$A1494:$J3829,10,0)</f>
        <v>Diabetes</v>
      </c>
      <c r="N1495" s="48">
        <f>_xlfn.XLOOKUP(A1495,Cleaned_Hospital_Details!A:A,Cleaned_Hospital_Details!B:B)</f>
        <v>1</v>
      </c>
      <c r="O1495" s="49">
        <f>_xlfn.XLOOKUP($A1495,Cleaned_Hospital_Details!$A:$A,Cleaned_Hospital_Details!C:C)</f>
        <v>6965.21</v>
      </c>
      <c r="P1495" s="8" t="str">
        <f>_xlfn.XLOOKUP($A1495,Cleaned_Hospital_Details!$A:$A,Cleaned_Hospital_Details!D:D)</f>
        <v>Tier - 2</v>
      </c>
      <c r="Q1495" s="8" t="str">
        <f>_xlfn.XLOOKUP($A1495,Cleaned_Hospital_Details!$A:$A,Cleaned_Hospital_Details!E:E)</f>
        <v>Tier - 3</v>
      </c>
      <c r="R1495" s="8" t="str">
        <f>_xlfn.XLOOKUP($A1495,Cleaned_Hospital_Details!$A:$A,Cleaned_Hospital_Details!F:F)</f>
        <v>R1013</v>
      </c>
      <c r="S1495" s="15">
        <f>_xlfn.XLOOKUP($A1495,Cleaned_Hospital_Details!$A:$A,Cleaned_Hospital_Details!G:G)</f>
        <v>27548</v>
      </c>
      <c r="T1495" s="8">
        <f>_xlfn.XLOOKUP($A1495,Cleaned_Hospital_Details!$A:$A,Cleaned_Hospital_Details!H:H)</f>
        <v>48</v>
      </c>
      <c r="U1495" s="8" t="str">
        <f>_xlfn.XLOOKUP($A1495,Cleaned_Hospital_Details!$A:$A,Cleaned_Hospital_Details!I:I)</f>
        <v>Adult</v>
      </c>
      <c r="V1495" t="str">
        <f t="shared" si="23"/>
        <v>Elizabeth Magato</v>
      </c>
    </row>
    <row r="1496" spans="1:22" ht="15.6" x14ac:dyDescent="0.3">
      <c r="A1496" s="10" t="s">
        <v>1532</v>
      </c>
      <c r="B1496" s="8" t="str">
        <f>VLOOKUP(A1496,Cleaned_Customer_Names!A1495:D3830,2,0)</f>
        <v>Mr.</v>
      </c>
      <c r="C1496" s="8" t="str">
        <f>VLOOKUP(A1496,Cleaned_Customer_Names!A1495:D3830,3,0)</f>
        <v>Zeke</v>
      </c>
      <c r="D1496" s="8" t="str">
        <f>VLOOKUP($A1496,Cleaned_Customer_Names!$A1495:$D3830,4,0)</f>
        <v>Dombrowski</v>
      </c>
      <c r="E1496" s="22">
        <f>VLOOKUP($A1496,Cleaned_Medical_Exam!$A1495:$J3830,2,0)</f>
        <v>24.52</v>
      </c>
      <c r="F1496" s="24">
        <f>VLOOKUP($A1496,Cleaned_Medical_Exam!$A1495:$J3830,3,0)</f>
        <v>4.76</v>
      </c>
      <c r="G1496" s="20" t="str">
        <f>VLOOKUP($A1496,Cleaned_Medical_Exam!$A1495:$J3830,4,0)</f>
        <v>No</v>
      </c>
      <c r="H1496" s="20" t="str">
        <f>VLOOKUP($A1496,Cleaned_Medical_Exam!$A1495:$J3830,5,0)</f>
        <v>No</v>
      </c>
      <c r="I1496" s="20" t="str">
        <f>VLOOKUP($A1496,Cleaned_Medical_Exam!$A1495:$J3830,6,0)</f>
        <v>No</v>
      </c>
      <c r="J1496" s="48">
        <f>VLOOKUP($A1496,Cleaned_Medical_Exam!$A1495:$J3830,7,0)</f>
        <v>0</v>
      </c>
      <c r="K1496" s="8" t="str">
        <f>VLOOKUP($A1496,Cleaned_Medical_Exam!$A1495:$J3830,8,0)</f>
        <v>No</v>
      </c>
      <c r="L1496" s="20" t="str">
        <f>VLOOKUP($A1496,Cleaned_Medical_Exam!$A1495:$J3830,9,0)</f>
        <v>Healthy Weight</v>
      </c>
      <c r="M1496" s="20" t="str">
        <f>VLOOKUP($A1496,Cleaned_Medical_Exam!$A1495:$J3830,10,0)</f>
        <v>Normal</v>
      </c>
      <c r="N1496" s="48">
        <f>_xlfn.XLOOKUP(A1496,Cleaned_Hospital_Details!A:A,Cleaned_Hospital_Details!B:B)</f>
        <v>2</v>
      </c>
      <c r="O1496" s="49">
        <f>_xlfn.XLOOKUP($A1496,Cleaned_Hospital_Details!$A:$A,Cleaned_Hospital_Details!C:C)</f>
        <v>6951.12</v>
      </c>
      <c r="P1496" s="8" t="str">
        <f>_xlfn.XLOOKUP($A1496,Cleaned_Hospital_Details!$A:$A,Cleaned_Hospital_Details!D:D)</f>
        <v>Tier - 2</v>
      </c>
      <c r="Q1496" s="8" t="str">
        <f>_xlfn.XLOOKUP($A1496,Cleaned_Hospital_Details!$A:$A,Cleaned_Hospital_Details!E:E)</f>
        <v>Tier - 2</v>
      </c>
      <c r="R1496" s="8" t="str">
        <f>_xlfn.XLOOKUP($A1496,Cleaned_Hospital_Details!$A:$A,Cleaned_Hospital_Details!F:F)</f>
        <v>R1013</v>
      </c>
      <c r="S1496" s="15">
        <f>_xlfn.XLOOKUP($A1496,Cleaned_Hospital_Details!$A:$A,Cleaned_Hospital_Details!G:G)</f>
        <v>29451</v>
      </c>
      <c r="T1496" s="8">
        <f>_xlfn.XLOOKUP($A1496,Cleaned_Hospital_Details!$A:$A,Cleaned_Hospital_Details!H:H)</f>
        <v>42</v>
      </c>
      <c r="U1496" s="8" t="str">
        <f>_xlfn.XLOOKUP($A1496,Cleaned_Hospital_Details!$A:$A,Cleaned_Hospital_Details!I:I)</f>
        <v>Adult</v>
      </c>
      <c r="V1496" t="str">
        <f t="shared" si="23"/>
        <v>Zeke Dombrowski</v>
      </c>
    </row>
    <row r="1497" spans="1:22" ht="15.6" x14ac:dyDescent="0.3">
      <c r="A1497" s="10" t="s">
        <v>1533</v>
      </c>
      <c r="B1497" s="8" t="str">
        <f>VLOOKUP(A1497,Cleaned_Customer_Names!A1496:D3831,2,0)</f>
        <v>Mr.</v>
      </c>
      <c r="C1497" s="8" t="str">
        <f>VLOOKUP(A1497,Cleaned_Customer_Names!A1496:D3831,3,0)</f>
        <v>Chip</v>
      </c>
      <c r="D1497" s="8" t="str">
        <f>VLOOKUP($A1497,Cleaned_Customer_Names!$A1496:$D3831,4,0)</f>
        <v>Ohara</v>
      </c>
      <c r="E1497" s="22">
        <f>VLOOKUP($A1497,Cleaned_Medical_Exam!$A1496:$J3831,2,0)</f>
        <v>39.520000000000003</v>
      </c>
      <c r="F1497" s="24">
        <f>VLOOKUP($A1497,Cleaned_Medical_Exam!$A1496:$J3831,3,0)</f>
        <v>11.81</v>
      </c>
      <c r="G1497" s="20" t="str">
        <f>VLOOKUP($A1497,Cleaned_Medical_Exam!$A1496:$J3831,4,0)</f>
        <v>No</v>
      </c>
      <c r="H1497" s="20" t="str">
        <f>VLOOKUP($A1497,Cleaned_Medical_Exam!$A1496:$J3831,5,0)</f>
        <v>No</v>
      </c>
      <c r="I1497" s="20" t="str">
        <f>VLOOKUP($A1497,Cleaned_Medical_Exam!$A1496:$J3831,6,0)</f>
        <v>No</v>
      </c>
      <c r="J1497" s="48">
        <f>VLOOKUP($A1497,Cleaned_Medical_Exam!$A1496:$J3831,7,0)</f>
        <v>0</v>
      </c>
      <c r="K1497" s="8" t="str">
        <f>VLOOKUP($A1497,Cleaned_Medical_Exam!$A1496:$J3831,8,0)</f>
        <v>No</v>
      </c>
      <c r="L1497" s="20" t="str">
        <f>VLOOKUP($A1497,Cleaned_Medical_Exam!$A1496:$J3831,9,0)</f>
        <v>Obesity</v>
      </c>
      <c r="M1497" s="20" t="str">
        <f>VLOOKUP($A1497,Cleaned_Medical_Exam!$A1496:$J3831,10,0)</f>
        <v>Diabetes</v>
      </c>
      <c r="N1497" s="48">
        <f>_xlfn.XLOOKUP(A1497,Cleaned_Hospital_Details!A:A,Cleaned_Hospital_Details!B:B)</f>
        <v>0</v>
      </c>
      <c r="O1497" s="49">
        <f>_xlfn.XLOOKUP($A1497,Cleaned_Hospital_Details!$A:$A,Cleaned_Hospital_Details!C:C)</f>
        <v>6948.7</v>
      </c>
      <c r="P1497" s="8" t="str">
        <f>_xlfn.XLOOKUP($A1497,Cleaned_Hospital_Details!$A:$A,Cleaned_Hospital_Details!D:D)</f>
        <v>Tier - 1</v>
      </c>
      <c r="Q1497" s="8" t="str">
        <f>_xlfn.XLOOKUP($A1497,Cleaned_Hospital_Details!$A:$A,Cleaned_Hospital_Details!E:E)</f>
        <v>Tier - 2</v>
      </c>
      <c r="R1497" s="8" t="str">
        <f>_xlfn.XLOOKUP($A1497,Cleaned_Hospital_Details!$A:$A,Cleaned_Hospital_Details!F:F)</f>
        <v>R1012</v>
      </c>
      <c r="S1497" s="15">
        <f>_xlfn.XLOOKUP($A1497,Cleaned_Hospital_Details!$A:$A,Cleaned_Hospital_Details!G:G)</f>
        <v>28839</v>
      </c>
      <c r="T1497" s="8">
        <f>_xlfn.XLOOKUP($A1497,Cleaned_Hospital_Details!$A:$A,Cleaned_Hospital_Details!H:H)</f>
        <v>44</v>
      </c>
      <c r="U1497" s="8" t="str">
        <f>_xlfn.XLOOKUP($A1497,Cleaned_Hospital_Details!$A:$A,Cleaned_Hospital_Details!I:I)</f>
        <v>Adult</v>
      </c>
      <c r="V1497" t="str">
        <f t="shared" si="23"/>
        <v>Chip Ohara</v>
      </c>
    </row>
    <row r="1498" spans="1:22" ht="15.6" x14ac:dyDescent="0.3">
      <c r="A1498" s="10" t="s">
        <v>1534</v>
      </c>
      <c r="B1498" s="8" t="str">
        <f>VLOOKUP(A1498,Cleaned_Customer_Names!A1497:D3832,2,0)</f>
        <v>Mr.</v>
      </c>
      <c r="C1498" s="8" t="str">
        <f>VLOOKUP(A1498,Cleaned_Customer_Names!A1497:D3832,3,0)</f>
        <v>Miguel</v>
      </c>
      <c r="D1498" s="8" t="str">
        <f>VLOOKUP($A1498,Cleaned_Customer_Names!$A1497:$D3832,4,0)</f>
        <v>Cifuentes</v>
      </c>
      <c r="E1498" s="22">
        <f>VLOOKUP($A1498,Cleaned_Medical_Exam!$A1497:$J3832,2,0)</f>
        <v>24.49</v>
      </c>
      <c r="F1498" s="24">
        <f>VLOOKUP($A1498,Cleaned_Medical_Exam!$A1497:$J3832,3,0)</f>
        <v>4.67</v>
      </c>
      <c r="G1498" s="20" t="str">
        <f>VLOOKUP($A1498,Cleaned_Medical_Exam!$A1497:$J3832,4,0)</f>
        <v>No</v>
      </c>
      <c r="H1498" s="20" t="str">
        <f>VLOOKUP($A1498,Cleaned_Medical_Exam!$A1497:$J3832,5,0)</f>
        <v>No</v>
      </c>
      <c r="I1498" s="20" t="str">
        <f>VLOOKUP($A1498,Cleaned_Medical_Exam!$A1497:$J3832,6,0)</f>
        <v>No</v>
      </c>
      <c r="J1498" s="48">
        <f>VLOOKUP($A1498,Cleaned_Medical_Exam!$A1497:$J3832,7,0)</f>
        <v>0</v>
      </c>
      <c r="K1498" s="8" t="str">
        <f>VLOOKUP($A1498,Cleaned_Medical_Exam!$A1497:$J3832,8,0)</f>
        <v>No</v>
      </c>
      <c r="L1498" s="20" t="str">
        <f>VLOOKUP($A1498,Cleaned_Medical_Exam!$A1497:$J3832,9,0)</f>
        <v>Healthy Weight</v>
      </c>
      <c r="M1498" s="20" t="str">
        <f>VLOOKUP($A1498,Cleaned_Medical_Exam!$A1497:$J3832,10,0)</f>
        <v>Normal</v>
      </c>
      <c r="N1498" s="48">
        <f>_xlfn.XLOOKUP(A1498,Cleaned_Hospital_Details!A:A,Cleaned_Hospital_Details!B:B)</f>
        <v>2</v>
      </c>
      <c r="O1498" s="49">
        <f>_xlfn.XLOOKUP($A1498,Cleaned_Hospital_Details!$A:$A,Cleaned_Hospital_Details!C:C)</f>
        <v>6940.94</v>
      </c>
      <c r="P1498" s="8" t="str">
        <f>_xlfn.XLOOKUP($A1498,Cleaned_Hospital_Details!$A:$A,Cleaned_Hospital_Details!D:D)</f>
        <v>Tier - 2</v>
      </c>
      <c r="Q1498" s="8" t="str">
        <f>_xlfn.XLOOKUP($A1498,Cleaned_Hospital_Details!$A:$A,Cleaned_Hospital_Details!E:E)</f>
        <v>Tier - 3</v>
      </c>
      <c r="R1498" s="8" t="str">
        <f>_xlfn.XLOOKUP($A1498,Cleaned_Hospital_Details!$A:$A,Cleaned_Hospital_Details!F:F)</f>
        <v>R1013</v>
      </c>
      <c r="S1498" s="15">
        <f>_xlfn.XLOOKUP($A1498,Cleaned_Hospital_Details!$A:$A,Cleaned_Hospital_Details!G:G)</f>
        <v>29499</v>
      </c>
      <c r="T1498" s="8">
        <f>_xlfn.XLOOKUP($A1498,Cleaned_Hospital_Details!$A:$A,Cleaned_Hospital_Details!H:H)</f>
        <v>42</v>
      </c>
      <c r="U1498" s="8" t="str">
        <f>_xlfn.XLOOKUP($A1498,Cleaned_Hospital_Details!$A:$A,Cleaned_Hospital_Details!I:I)</f>
        <v>Adult</v>
      </c>
      <c r="V1498" t="str">
        <f t="shared" si="23"/>
        <v>Miguel Cifuentes</v>
      </c>
    </row>
    <row r="1499" spans="1:22" ht="15.6" x14ac:dyDescent="0.3">
      <c r="A1499" s="10" t="s">
        <v>1535</v>
      </c>
      <c r="B1499" s="8" t="str">
        <f>VLOOKUP(A1499,Cleaned_Customer_Names!A1498:D3833,2,0)</f>
        <v>Mr.</v>
      </c>
      <c r="C1499" s="8" t="str">
        <f>VLOOKUP(A1499,Cleaned_Customer_Names!A1498:D3833,3,0)</f>
        <v>Brian</v>
      </c>
      <c r="D1499" s="8" t="str">
        <f>VLOOKUP($A1499,Cleaned_Customer_Names!$A1498:$D3833,4,0)</f>
        <v>Keno</v>
      </c>
      <c r="E1499" s="22">
        <f>VLOOKUP($A1499,Cleaned_Medical_Exam!$A1498:$J3833,2,0)</f>
        <v>26.315000000000001</v>
      </c>
      <c r="F1499" s="24">
        <f>VLOOKUP($A1499,Cleaned_Medical_Exam!$A1498:$J3833,3,0)</f>
        <v>6.02</v>
      </c>
      <c r="G1499" s="20" t="str">
        <f>VLOOKUP($A1499,Cleaned_Medical_Exam!$A1498:$J3833,4,0)</f>
        <v>No</v>
      </c>
      <c r="H1499" s="20" t="str">
        <f>VLOOKUP($A1499,Cleaned_Medical_Exam!$A1498:$J3833,5,0)</f>
        <v>No</v>
      </c>
      <c r="I1499" s="20" t="str">
        <f>VLOOKUP($A1499,Cleaned_Medical_Exam!$A1498:$J3833,6,0)</f>
        <v>No</v>
      </c>
      <c r="J1499" s="48">
        <f>VLOOKUP($A1499,Cleaned_Medical_Exam!$A1498:$J3833,7,0)</f>
        <v>0</v>
      </c>
      <c r="K1499" s="8" t="str">
        <f>VLOOKUP($A1499,Cleaned_Medical_Exam!$A1498:$J3833,8,0)</f>
        <v>No</v>
      </c>
      <c r="L1499" s="20" t="str">
        <f>VLOOKUP($A1499,Cleaned_Medical_Exam!$A1498:$J3833,9,0)</f>
        <v>Overweight</v>
      </c>
      <c r="M1499" s="20" t="str">
        <f>VLOOKUP($A1499,Cleaned_Medical_Exam!$A1498:$J3833,10,0)</f>
        <v>Prediabetes</v>
      </c>
      <c r="N1499" s="48">
        <f>_xlfn.XLOOKUP(A1499,Cleaned_Hospital_Details!A:A,Cleaned_Hospital_Details!B:B)</f>
        <v>1</v>
      </c>
      <c r="O1499" s="49">
        <f>_xlfn.XLOOKUP($A1499,Cleaned_Hospital_Details!$A:$A,Cleaned_Hospital_Details!C:C)</f>
        <v>6940.91</v>
      </c>
      <c r="P1499" s="8" t="str">
        <f>_xlfn.XLOOKUP($A1499,Cleaned_Hospital_Details!$A:$A,Cleaned_Hospital_Details!D:D)</f>
        <v>Tier - 2</v>
      </c>
      <c r="Q1499" s="8" t="str">
        <f>_xlfn.XLOOKUP($A1499,Cleaned_Hospital_Details!$A:$A,Cleaned_Hospital_Details!E:E)</f>
        <v>Tier - 2</v>
      </c>
      <c r="R1499" s="8" t="str">
        <f>_xlfn.XLOOKUP($A1499,Cleaned_Hospital_Details!$A:$A,Cleaned_Hospital_Details!F:F)</f>
        <v>R1012</v>
      </c>
      <c r="S1499" s="15">
        <f>_xlfn.XLOOKUP($A1499,Cleaned_Hospital_Details!$A:$A,Cleaned_Hospital_Details!G:G)</f>
        <v>29463</v>
      </c>
      <c r="T1499" s="8">
        <f>_xlfn.XLOOKUP($A1499,Cleaned_Hospital_Details!$A:$A,Cleaned_Hospital_Details!H:H)</f>
        <v>42</v>
      </c>
      <c r="U1499" s="8" t="str">
        <f>_xlfn.XLOOKUP($A1499,Cleaned_Hospital_Details!$A:$A,Cleaned_Hospital_Details!I:I)</f>
        <v>Adult</v>
      </c>
      <c r="V1499" t="str">
        <f t="shared" si="23"/>
        <v>Brian Keno</v>
      </c>
    </row>
    <row r="1500" spans="1:22" ht="15.6" x14ac:dyDescent="0.3">
      <c r="A1500" s="10" t="s">
        <v>1536</v>
      </c>
      <c r="B1500" s="8" t="str">
        <f>VLOOKUP(A1500,Cleaned_Customer_Names!A1499:D3834,2,0)</f>
        <v>Ms.</v>
      </c>
      <c r="C1500" s="8" t="str">
        <f>VLOOKUP(A1500,Cleaned_Customer_Names!A1499:D3834,3,0)</f>
        <v>Meghan</v>
      </c>
      <c r="D1500" s="8" t="str">
        <f>VLOOKUP($A1500,Cleaned_Customer_Names!$A1499:$D3834,4,0)</f>
        <v>Bruce</v>
      </c>
      <c r="E1500" s="22">
        <f>VLOOKUP($A1500,Cleaned_Medical_Exam!$A1499:$J3834,2,0)</f>
        <v>22.58</v>
      </c>
      <c r="F1500" s="24">
        <f>VLOOKUP($A1500,Cleaned_Medical_Exam!$A1499:$J3834,3,0)</f>
        <v>7.46</v>
      </c>
      <c r="G1500" s="20" t="str">
        <f>VLOOKUP($A1500,Cleaned_Medical_Exam!$A1499:$J3834,4,0)</f>
        <v>No</v>
      </c>
      <c r="H1500" s="20" t="str">
        <f>VLOOKUP($A1500,Cleaned_Medical_Exam!$A1499:$J3834,5,0)</f>
        <v>No</v>
      </c>
      <c r="I1500" s="20" t="str">
        <f>VLOOKUP($A1500,Cleaned_Medical_Exam!$A1499:$J3834,6,0)</f>
        <v>No</v>
      </c>
      <c r="J1500" s="48">
        <f>VLOOKUP($A1500,Cleaned_Medical_Exam!$A1499:$J3834,7,0)</f>
        <v>0</v>
      </c>
      <c r="K1500" s="8" t="str">
        <f>VLOOKUP($A1500,Cleaned_Medical_Exam!$A1499:$J3834,8,0)</f>
        <v>No</v>
      </c>
      <c r="L1500" s="20" t="str">
        <f>VLOOKUP($A1500,Cleaned_Medical_Exam!$A1499:$J3834,9,0)</f>
        <v>Healthy Weight</v>
      </c>
      <c r="M1500" s="20" t="str">
        <f>VLOOKUP($A1500,Cleaned_Medical_Exam!$A1499:$J3834,10,0)</f>
        <v>Diabetes</v>
      </c>
      <c r="N1500" s="48">
        <f>_xlfn.XLOOKUP(A1500,Cleaned_Hospital_Details!A:A,Cleaned_Hospital_Details!B:B)</f>
        <v>2</v>
      </c>
      <c r="O1500" s="49">
        <f>_xlfn.XLOOKUP($A1500,Cleaned_Hospital_Details!$A:$A,Cleaned_Hospital_Details!C:C)</f>
        <v>6938.11</v>
      </c>
      <c r="P1500" s="8" t="str">
        <f>_xlfn.XLOOKUP($A1500,Cleaned_Hospital_Details!$A:$A,Cleaned_Hospital_Details!D:D)</f>
        <v>Tier - 2</v>
      </c>
      <c r="Q1500" s="8" t="str">
        <f>_xlfn.XLOOKUP($A1500,Cleaned_Hospital_Details!$A:$A,Cleaned_Hospital_Details!E:E)</f>
        <v>Tier - 2</v>
      </c>
      <c r="R1500" s="8" t="str">
        <f>_xlfn.XLOOKUP($A1500,Cleaned_Hospital_Details!$A:$A,Cleaned_Hospital_Details!F:F)</f>
        <v>R1013</v>
      </c>
      <c r="S1500" s="15">
        <f>_xlfn.XLOOKUP($A1500,Cleaned_Hospital_Details!$A:$A,Cleaned_Hospital_Details!G:G)</f>
        <v>28823</v>
      </c>
      <c r="T1500" s="8">
        <f>_xlfn.XLOOKUP($A1500,Cleaned_Hospital_Details!$A:$A,Cleaned_Hospital_Details!H:H)</f>
        <v>44</v>
      </c>
      <c r="U1500" s="8" t="str">
        <f>_xlfn.XLOOKUP($A1500,Cleaned_Hospital_Details!$A:$A,Cleaned_Hospital_Details!I:I)</f>
        <v>Adult</v>
      </c>
      <c r="V1500" t="str">
        <f t="shared" si="23"/>
        <v>Meghan Bruce</v>
      </c>
    </row>
    <row r="1501" spans="1:22" ht="15.6" x14ac:dyDescent="0.3">
      <c r="A1501" s="10" t="s">
        <v>1537</v>
      </c>
      <c r="B1501" s="8" t="str">
        <f>VLOOKUP(A1501,Cleaned_Customer_Names!A1500:D3835,2,0)</f>
        <v>Ms.</v>
      </c>
      <c r="C1501" s="8" t="str">
        <f>VLOOKUP(A1501,Cleaned_Customer_Names!A1500:D3835,3,0)</f>
        <v>Meredith</v>
      </c>
      <c r="D1501" s="8" t="str">
        <f>VLOOKUP($A1501,Cleaned_Customer_Names!$A1500:$D3835,4,0)</f>
        <v>Lorch</v>
      </c>
      <c r="E1501" s="22">
        <f>VLOOKUP($A1501,Cleaned_Medical_Exam!$A1500:$J3835,2,0)</f>
        <v>19.475000000000001</v>
      </c>
      <c r="F1501" s="24">
        <f>VLOOKUP($A1501,Cleaned_Medical_Exam!$A1500:$J3835,3,0)</f>
        <v>4.74</v>
      </c>
      <c r="G1501" s="20" t="str">
        <f>VLOOKUP($A1501,Cleaned_Medical_Exam!$A1500:$J3835,4,0)</f>
        <v>No</v>
      </c>
      <c r="H1501" s="20" t="str">
        <f>VLOOKUP($A1501,Cleaned_Medical_Exam!$A1500:$J3835,5,0)</f>
        <v>No</v>
      </c>
      <c r="I1501" s="20" t="str">
        <f>VLOOKUP($A1501,Cleaned_Medical_Exam!$A1500:$J3835,6,0)</f>
        <v>No</v>
      </c>
      <c r="J1501" s="48">
        <f>VLOOKUP($A1501,Cleaned_Medical_Exam!$A1500:$J3835,7,0)</f>
        <v>1</v>
      </c>
      <c r="K1501" s="8" t="str">
        <f>VLOOKUP($A1501,Cleaned_Medical_Exam!$A1500:$J3835,8,0)</f>
        <v>No</v>
      </c>
      <c r="L1501" s="20" t="str">
        <f>VLOOKUP($A1501,Cleaned_Medical_Exam!$A1500:$J3835,9,0)</f>
        <v>Healthy Weight</v>
      </c>
      <c r="M1501" s="20" t="str">
        <f>VLOOKUP($A1501,Cleaned_Medical_Exam!$A1500:$J3835,10,0)</f>
        <v>Normal</v>
      </c>
      <c r="N1501" s="48">
        <f>_xlfn.XLOOKUP(A1501,Cleaned_Hospital_Details!A:A,Cleaned_Hospital_Details!B:B)</f>
        <v>2</v>
      </c>
      <c r="O1501" s="49">
        <f>_xlfn.XLOOKUP($A1501,Cleaned_Hospital_Details!$A:$A,Cleaned_Hospital_Details!C:C)</f>
        <v>6933.24</v>
      </c>
      <c r="P1501" s="8" t="str">
        <f>_xlfn.XLOOKUP($A1501,Cleaned_Hospital_Details!$A:$A,Cleaned_Hospital_Details!D:D)</f>
        <v>Tier - 2</v>
      </c>
      <c r="Q1501" s="8" t="str">
        <f>_xlfn.XLOOKUP($A1501,Cleaned_Hospital_Details!$A:$A,Cleaned_Hospital_Details!E:E)</f>
        <v>Tier - 3</v>
      </c>
      <c r="R1501" s="8" t="str">
        <f>_xlfn.XLOOKUP($A1501,Cleaned_Hospital_Details!$A:$A,Cleaned_Hospital_Details!F:F)</f>
        <v>R1012</v>
      </c>
      <c r="S1501" s="15">
        <f>_xlfn.XLOOKUP($A1501,Cleaned_Hospital_Details!$A:$A,Cleaned_Hospital_Details!G:G)</f>
        <v>30930</v>
      </c>
      <c r="T1501" s="8">
        <f>_xlfn.XLOOKUP($A1501,Cleaned_Hospital_Details!$A:$A,Cleaned_Hospital_Details!H:H)</f>
        <v>38</v>
      </c>
      <c r="U1501" s="8" t="str">
        <f>_xlfn.XLOOKUP($A1501,Cleaned_Hospital_Details!$A:$A,Cleaned_Hospital_Details!I:I)</f>
        <v>Adult</v>
      </c>
      <c r="V1501" t="str">
        <f t="shared" si="23"/>
        <v>Meredith Lorch</v>
      </c>
    </row>
    <row r="1502" spans="1:22" ht="15.6" x14ac:dyDescent="0.3">
      <c r="A1502" s="10" t="s">
        <v>1538</v>
      </c>
      <c r="B1502" s="8" t="str">
        <f>VLOOKUP(A1502,Cleaned_Customer_Names!A1501:D3836,2,0)</f>
        <v>Mrs.</v>
      </c>
      <c r="C1502" s="8" t="str">
        <f>VLOOKUP(A1502,Cleaned_Customer_Names!A1501:D3836,3,0)</f>
        <v>Millicent</v>
      </c>
      <c r="D1502" s="8" t="str">
        <f>VLOOKUP($A1502,Cleaned_Customer_Names!$A1501:$D3836,4,0)</f>
        <v>Sullivan</v>
      </c>
      <c r="E1502" s="22">
        <f>VLOOKUP($A1502,Cleaned_Medical_Exam!$A1501:$J3836,2,0)</f>
        <v>26.33</v>
      </c>
      <c r="F1502" s="24">
        <f>VLOOKUP($A1502,Cleaned_Medical_Exam!$A1501:$J3836,3,0)</f>
        <v>4.79</v>
      </c>
      <c r="G1502" s="20" t="str">
        <f>VLOOKUP($A1502,Cleaned_Medical_Exam!$A1501:$J3836,4,0)</f>
        <v>No</v>
      </c>
      <c r="H1502" s="20" t="str">
        <f>VLOOKUP($A1502,Cleaned_Medical_Exam!$A1501:$J3836,5,0)</f>
        <v>No</v>
      </c>
      <c r="I1502" s="20" t="str">
        <f>VLOOKUP($A1502,Cleaned_Medical_Exam!$A1501:$J3836,6,0)</f>
        <v>No</v>
      </c>
      <c r="J1502" s="48">
        <f>VLOOKUP($A1502,Cleaned_Medical_Exam!$A1501:$J3836,7,0)</f>
        <v>0</v>
      </c>
      <c r="K1502" s="8" t="str">
        <f>VLOOKUP($A1502,Cleaned_Medical_Exam!$A1501:$J3836,8,0)</f>
        <v>No</v>
      </c>
      <c r="L1502" s="20" t="str">
        <f>VLOOKUP($A1502,Cleaned_Medical_Exam!$A1501:$J3836,9,0)</f>
        <v>Overweight</v>
      </c>
      <c r="M1502" s="20" t="str">
        <f>VLOOKUP($A1502,Cleaned_Medical_Exam!$A1501:$J3836,10,0)</f>
        <v>Normal</v>
      </c>
      <c r="N1502" s="48">
        <f>_xlfn.XLOOKUP(A1502,Cleaned_Hospital_Details!A:A,Cleaned_Hospital_Details!B:B)</f>
        <v>3</v>
      </c>
      <c r="O1502" s="49">
        <f>_xlfn.XLOOKUP($A1502,Cleaned_Hospital_Details!$A:$A,Cleaned_Hospital_Details!C:C)</f>
        <v>6895.19</v>
      </c>
      <c r="P1502" s="8" t="str">
        <f>_xlfn.XLOOKUP($A1502,Cleaned_Hospital_Details!$A:$A,Cleaned_Hospital_Details!D:D)</f>
        <v>Tier - 2</v>
      </c>
      <c r="Q1502" s="8" t="str">
        <f>_xlfn.XLOOKUP($A1502,Cleaned_Hospital_Details!$A:$A,Cleaned_Hospital_Details!E:E)</f>
        <v>Tier - 3</v>
      </c>
      <c r="R1502" s="8" t="str">
        <f>_xlfn.XLOOKUP($A1502,Cleaned_Hospital_Details!$A:$A,Cleaned_Hospital_Details!F:F)</f>
        <v>R1024</v>
      </c>
      <c r="S1502" s="15">
        <f>_xlfn.XLOOKUP($A1502,Cleaned_Hospital_Details!$A:$A,Cleaned_Hospital_Details!G:G)</f>
        <v>32863</v>
      </c>
      <c r="T1502" s="8">
        <f>_xlfn.XLOOKUP($A1502,Cleaned_Hospital_Details!$A:$A,Cleaned_Hospital_Details!H:H)</f>
        <v>33</v>
      </c>
      <c r="U1502" s="8" t="str">
        <f>_xlfn.XLOOKUP($A1502,Cleaned_Hospital_Details!$A:$A,Cleaned_Hospital_Details!I:I)</f>
        <v>Adult</v>
      </c>
      <c r="V1502" t="str">
        <f t="shared" si="23"/>
        <v>Millicent Sullivan</v>
      </c>
    </row>
    <row r="1503" spans="1:22" ht="15.6" x14ac:dyDescent="0.3">
      <c r="A1503" s="10" t="s">
        <v>1539</v>
      </c>
      <c r="B1503" s="8" t="str">
        <f>VLOOKUP(A1503,Cleaned_Customer_Names!A1502:D3837,2,0)</f>
        <v>Ms.</v>
      </c>
      <c r="C1503" s="8" t="str">
        <f>VLOOKUP(A1503,Cleaned_Customer_Names!A1502:D3837,3,0)</f>
        <v>Kathleen</v>
      </c>
      <c r="D1503" s="8" t="str">
        <f>VLOOKUP($A1503,Cleaned_Customer_Names!$A1502:$D3837,4,0)</f>
        <v>Cave</v>
      </c>
      <c r="E1503" s="22">
        <f>VLOOKUP($A1503,Cleaned_Medical_Exam!$A1502:$J3837,2,0)</f>
        <v>17.29</v>
      </c>
      <c r="F1503" s="24">
        <f>VLOOKUP($A1503,Cleaned_Medical_Exam!$A1502:$J3837,3,0)</f>
        <v>5.35</v>
      </c>
      <c r="G1503" s="20" t="str">
        <f>VLOOKUP($A1503,Cleaned_Medical_Exam!$A1502:$J3837,4,0)</f>
        <v>Yes</v>
      </c>
      <c r="H1503" s="20" t="str">
        <f>VLOOKUP($A1503,Cleaned_Medical_Exam!$A1502:$J3837,5,0)</f>
        <v>No</v>
      </c>
      <c r="I1503" s="20" t="str">
        <f>VLOOKUP($A1503,Cleaned_Medical_Exam!$A1502:$J3837,6,0)</f>
        <v>No</v>
      </c>
      <c r="J1503" s="48">
        <f>VLOOKUP($A1503,Cleaned_Medical_Exam!$A1502:$J3837,7,0)</f>
        <v>0</v>
      </c>
      <c r="K1503" s="8" t="str">
        <f>VLOOKUP($A1503,Cleaned_Medical_Exam!$A1502:$J3837,8,0)</f>
        <v>No</v>
      </c>
      <c r="L1503" s="20" t="str">
        <f>VLOOKUP($A1503,Cleaned_Medical_Exam!$A1502:$J3837,9,0)</f>
        <v>Underweight</v>
      </c>
      <c r="M1503" s="20" t="str">
        <f>VLOOKUP($A1503,Cleaned_Medical_Exam!$A1502:$J3837,10,0)</f>
        <v>Normal</v>
      </c>
      <c r="N1503" s="48">
        <f>_xlfn.XLOOKUP(A1503,Cleaned_Hospital_Details!A:A,Cleaned_Hospital_Details!B:B)</f>
        <v>2</v>
      </c>
      <c r="O1503" s="49">
        <f>_xlfn.XLOOKUP($A1503,Cleaned_Hospital_Details!$A:$A,Cleaned_Hospital_Details!C:C)</f>
        <v>6877.98</v>
      </c>
      <c r="P1503" s="8" t="str">
        <f>_xlfn.XLOOKUP($A1503,Cleaned_Hospital_Details!$A:$A,Cleaned_Hospital_Details!D:D)</f>
        <v>Tier - 2</v>
      </c>
      <c r="Q1503" s="8" t="str">
        <f>_xlfn.XLOOKUP($A1503,Cleaned_Hospital_Details!$A:$A,Cleaned_Hospital_Details!E:E)</f>
        <v>Tier - 1</v>
      </c>
      <c r="R1503" s="8" t="str">
        <f>_xlfn.XLOOKUP($A1503,Cleaned_Hospital_Details!$A:$A,Cleaned_Hospital_Details!F:F)</f>
        <v>R1024</v>
      </c>
      <c r="S1503" s="15">
        <f>_xlfn.XLOOKUP($A1503,Cleaned_Hospital_Details!$A:$A,Cleaned_Hospital_Details!G:G)</f>
        <v>31300</v>
      </c>
      <c r="T1503" s="8">
        <f>_xlfn.XLOOKUP($A1503,Cleaned_Hospital_Details!$A:$A,Cleaned_Hospital_Details!H:H)</f>
        <v>37</v>
      </c>
      <c r="U1503" s="8" t="str">
        <f>_xlfn.XLOOKUP($A1503,Cleaned_Hospital_Details!$A:$A,Cleaned_Hospital_Details!I:I)</f>
        <v>Adult</v>
      </c>
      <c r="V1503" t="str">
        <f t="shared" si="23"/>
        <v>Kathleen Cave</v>
      </c>
    </row>
    <row r="1504" spans="1:22" ht="15.6" x14ac:dyDescent="0.3">
      <c r="A1504" s="10" t="s">
        <v>1540</v>
      </c>
      <c r="B1504" s="8" t="str">
        <f>VLOOKUP(A1504,Cleaned_Customer_Names!A1503:D3838,2,0)</f>
        <v>Ms.</v>
      </c>
      <c r="C1504" s="8" t="str">
        <f>VLOOKUP(A1504,Cleaned_Customer_Names!A1503:D3838,3,0)</f>
        <v>Kimberly</v>
      </c>
      <c r="D1504" s="8" t="str">
        <f>VLOOKUP($A1504,Cleaned_Customer_Names!$A1503:$D3838,4,0)</f>
        <v>Gudenkauf</v>
      </c>
      <c r="E1504" s="22">
        <f>VLOOKUP($A1504,Cleaned_Medical_Exam!$A1503:$J3838,2,0)</f>
        <v>42.88</v>
      </c>
      <c r="F1504" s="24">
        <f>VLOOKUP($A1504,Cleaned_Medical_Exam!$A1503:$J3838,3,0)</f>
        <v>4.87</v>
      </c>
      <c r="G1504" s="20" t="str">
        <f>VLOOKUP($A1504,Cleaned_Medical_Exam!$A1503:$J3838,4,0)</f>
        <v>No</v>
      </c>
      <c r="H1504" s="20" t="str">
        <f>VLOOKUP($A1504,Cleaned_Medical_Exam!$A1503:$J3838,5,0)</f>
        <v>Yes</v>
      </c>
      <c r="I1504" s="20" t="str">
        <f>VLOOKUP($A1504,Cleaned_Medical_Exam!$A1503:$J3838,6,0)</f>
        <v>No</v>
      </c>
      <c r="J1504" s="48">
        <f>VLOOKUP($A1504,Cleaned_Medical_Exam!$A1503:$J3838,7,0)</f>
        <v>1</v>
      </c>
      <c r="K1504" s="8" t="str">
        <f>VLOOKUP($A1504,Cleaned_Medical_Exam!$A1503:$J3838,8,0)</f>
        <v>No</v>
      </c>
      <c r="L1504" s="20" t="str">
        <f>VLOOKUP($A1504,Cleaned_Medical_Exam!$A1503:$J3838,9,0)</f>
        <v>Obesity</v>
      </c>
      <c r="M1504" s="20" t="str">
        <f>VLOOKUP($A1504,Cleaned_Medical_Exam!$A1503:$J3838,10,0)</f>
        <v>Normal</v>
      </c>
      <c r="N1504" s="48">
        <f>_xlfn.XLOOKUP(A1504,Cleaned_Hospital_Details!A:A,Cleaned_Hospital_Details!B:B)</f>
        <v>0</v>
      </c>
      <c r="O1504" s="49">
        <f>_xlfn.XLOOKUP($A1504,Cleaned_Hospital_Details!$A:$A,Cleaned_Hospital_Details!C:C)</f>
        <v>6876.53</v>
      </c>
      <c r="P1504" s="8" t="str">
        <f>_xlfn.XLOOKUP($A1504,Cleaned_Hospital_Details!$A:$A,Cleaned_Hospital_Details!D:D)</f>
        <v>Tier - 2</v>
      </c>
      <c r="Q1504" s="8" t="str">
        <f>_xlfn.XLOOKUP($A1504,Cleaned_Hospital_Details!$A:$A,Cleaned_Hospital_Details!E:E)</f>
        <v>Tier - 1</v>
      </c>
      <c r="R1504" s="8" t="str">
        <f>_xlfn.XLOOKUP($A1504,Cleaned_Hospital_Details!$A:$A,Cleaned_Hospital_Details!F:F)</f>
        <v>R1012</v>
      </c>
      <c r="S1504" s="15">
        <f>_xlfn.XLOOKUP($A1504,Cleaned_Hospital_Details!$A:$A,Cleaned_Hospital_Details!G:G)</f>
        <v>38345</v>
      </c>
      <c r="T1504" s="8">
        <f>_xlfn.XLOOKUP($A1504,Cleaned_Hospital_Details!$A:$A,Cleaned_Hospital_Details!H:H)</f>
        <v>18</v>
      </c>
      <c r="U1504" s="8" t="str">
        <f>_xlfn.XLOOKUP($A1504,Cleaned_Hospital_Details!$A:$A,Cleaned_Hospital_Details!I:I)</f>
        <v>Child</v>
      </c>
      <c r="V1504" t="str">
        <f t="shared" si="23"/>
        <v>Kimberly Gudenkauf</v>
      </c>
    </row>
    <row r="1505" spans="1:22" ht="15.6" x14ac:dyDescent="0.3">
      <c r="A1505" s="10" t="s">
        <v>1541</v>
      </c>
      <c r="B1505" s="8" t="str">
        <f>VLOOKUP(A1505,Cleaned_Customer_Names!A1504:D3839,2,0)</f>
        <v>Mr.</v>
      </c>
      <c r="C1505" s="8" t="str">
        <f>VLOOKUP(A1505,Cleaned_Customer_Names!A1504:D3839,3,0)</f>
        <v>Justin</v>
      </c>
      <c r="D1505" s="8" t="str">
        <f>VLOOKUP($A1505,Cleaned_Customer_Names!$A1504:$D3839,4,0)</f>
        <v>Thomas</v>
      </c>
      <c r="E1505" s="22">
        <f>VLOOKUP($A1505,Cleaned_Medical_Exam!$A1504:$J3839,2,0)</f>
        <v>32.200000000000003</v>
      </c>
      <c r="F1505" s="24">
        <f>VLOOKUP($A1505,Cleaned_Medical_Exam!$A1504:$J3839,3,0)</f>
        <v>10.09</v>
      </c>
      <c r="G1505" s="20" t="str">
        <f>VLOOKUP($A1505,Cleaned_Medical_Exam!$A1504:$J3839,4,0)</f>
        <v>Yes</v>
      </c>
      <c r="H1505" s="20" t="str">
        <f>VLOOKUP($A1505,Cleaned_Medical_Exam!$A1504:$J3839,5,0)</f>
        <v>No</v>
      </c>
      <c r="I1505" s="20" t="str">
        <f>VLOOKUP($A1505,Cleaned_Medical_Exam!$A1504:$J3839,6,0)</f>
        <v>No</v>
      </c>
      <c r="J1505" s="48">
        <f>VLOOKUP($A1505,Cleaned_Medical_Exam!$A1504:$J3839,7,0)</f>
        <v>0</v>
      </c>
      <c r="K1505" s="8" t="str">
        <f>VLOOKUP($A1505,Cleaned_Medical_Exam!$A1504:$J3839,8,0)</f>
        <v>No</v>
      </c>
      <c r="L1505" s="20" t="str">
        <f>VLOOKUP($A1505,Cleaned_Medical_Exam!$A1504:$J3839,9,0)</f>
        <v>Obesity</v>
      </c>
      <c r="M1505" s="20" t="str">
        <f>VLOOKUP($A1505,Cleaned_Medical_Exam!$A1504:$J3839,10,0)</f>
        <v>Diabetes</v>
      </c>
      <c r="N1505" s="48">
        <f>_xlfn.XLOOKUP(A1505,Cleaned_Hospital_Details!A:A,Cleaned_Hospital_Details!B:B)</f>
        <v>2</v>
      </c>
      <c r="O1505" s="49">
        <f>_xlfn.XLOOKUP($A1505,Cleaned_Hospital_Details!$A:$A,Cleaned_Hospital_Details!C:C)</f>
        <v>6875.96</v>
      </c>
      <c r="P1505" s="8" t="str">
        <f>_xlfn.XLOOKUP($A1505,Cleaned_Hospital_Details!$A:$A,Cleaned_Hospital_Details!D:D)</f>
        <v>Tier - 2</v>
      </c>
      <c r="Q1505" s="8" t="str">
        <f>_xlfn.XLOOKUP($A1505,Cleaned_Hospital_Details!$A:$A,Cleaned_Hospital_Details!E:E)</f>
        <v>Tier - 2</v>
      </c>
      <c r="R1505" s="8" t="str">
        <f>_xlfn.XLOOKUP($A1505,Cleaned_Hospital_Details!$A:$A,Cleaned_Hospital_Details!F:F)</f>
        <v>R1011</v>
      </c>
      <c r="S1505" s="15">
        <f>_xlfn.XLOOKUP($A1505,Cleaned_Hospital_Details!$A:$A,Cleaned_Hospital_Details!G:G)</f>
        <v>29760</v>
      </c>
      <c r="T1505" s="8">
        <f>_xlfn.XLOOKUP($A1505,Cleaned_Hospital_Details!$A:$A,Cleaned_Hospital_Details!H:H)</f>
        <v>41</v>
      </c>
      <c r="U1505" s="8" t="str">
        <f>_xlfn.XLOOKUP($A1505,Cleaned_Hospital_Details!$A:$A,Cleaned_Hospital_Details!I:I)</f>
        <v>Adult</v>
      </c>
      <c r="V1505" t="str">
        <f t="shared" si="23"/>
        <v>Justin Thomas</v>
      </c>
    </row>
    <row r="1506" spans="1:22" ht="15.6" x14ac:dyDescent="0.3">
      <c r="A1506" s="10" t="s">
        <v>1542</v>
      </c>
      <c r="B1506" s="8" t="str">
        <f>VLOOKUP(A1506,Cleaned_Customer_Names!A1505:D3840,2,0)</f>
        <v>Mr.</v>
      </c>
      <c r="C1506" s="8" t="str">
        <f>VLOOKUP(A1506,Cleaned_Customer_Names!A1505:D3840,3,0)</f>
        <v>Tristan</v>
      </c>
      <c r="D1506" s="8" t="str">
        <f>VLOOKUP($A1506,Cleaned_Customer_Names!$A1505:$D3840,4,0)</f>
        <v>Holley</v>
      </c>
      <c r="E1506" s="22">
        <f>VLOOKUP($A1506,Cleaned_Medical_Exam!$A1505:$J3840,2,0)</f>
        <v>18.75</v>
      </c>
      <c r="F1506" s="24">
        <f>VLOOKUP($A1506,Cleaned_Medical_Exam!$A1505:$J3840,3,0)</f>
        <v>5.47</v>
      </c>
      <c r="G1506" s="20" t="str">
        <f>VLOOKUP($A1506,Cleaned_Medical_Exam!$A1505:$J3840,4,0)</f>
        <v>Yes</v>
      </c>
      <c r="H1506" s="20" t="str">
        <f>VLOOKUP($A1506,Cleaned_Medical_Exam!$A1505:$J3840,5,0)</f>
        <v>No</v>
      </c>
      <c r="I1506" s="20" t="str">
        <f>VLOOKUP($A1506,Cleaned_Medical_Exam!$A1505:$J3840,6,0)</f>
        <v>Yes</v>
      </c>
      <c r="J1506" s="48">
        <f>VLOOKUP($A1506,Cleaned_Medical_Exam!$A1505:$J3840,7,0)</f>
        <v>1</v>
      </c>
      <c r="K1506" s="8" t="str">
        <f>VLOOKUP($A1506,Cleaned_Medical_Exam!$A1505:$J3840,8,0)</f>
        <v>No</v>
      </c>
      <c r="L1506" s="20" t="str">
        <f>VLOOKUP($A1506,Cleaned_Medical_Exam!$A1505:$J3840,9,0)</f>
        <v>Healthy Weight</v>
      </c>
      <c r="M1506" s="20" t="str">
        <f>VLOOKUP($A1506,Cleaned_Medical_Exam!$A1505:$J3840,10,0)</f>
        <v>Normal</v>
      </c>
      <c r="N1506" s="48">
        <f>_xlfn.XLOOKUP(A1506,Cleaned_Hospital_Details!A:A,Cleaned_Hospital_Details!B:B)</f>
        <v>0</v>
      </c>
      <c r="O1506" s="49">
        <f>_xlfn.XLOOKUP($A1506,Cleaned_Hospital_Details!$A:$A,Cleaned_Hospital_Details!C:C)</f>
        <v>6868.39</v>
      </c>
      <c r="P1506" s="8" t="str">
        <f>_xlfn.XLOOKUP($A1506,Cleaned_Hospital_Details!$A:$A,Cleaned_Hospital_Details!D:D)</f>
        <v>Tier - 2</v>
      </c>
      <c r="Q1506" s="8" t="str">
        <f>_xlfn.XLOOKUP($A1506,Cleaned_Hospital_Details!$A:$A,Cleaned_Hospital_Details!E:E)</f>
        <v>Tier - 2</v>
      </c>
      <c r="R1506" s="8" t="str">
        <f>_xlfn.XLOOKUP($A1506,Cleaned_Hospital_Details!$A:$A,Cleaned_Hospital_Details!F:F)</f>
        <v>R1013</v>
      </c>
      <c r="S1506" s="15">
        <f>_xlfn.XLOOKUP($A1506,Cleaned_Hospital_Details!$A:$A,Cleaned_Hospital_Details!G:G)</f>
        <v>25499</v>
      </c>
      <c r="T1506" s="8">
        <f>_xlfn.XLOOKUP($A1506,Cleaned_Hospital_Details!$A:$A,Cleaned_Hospital_Details!H:H)</f>
        <v>53</v>
      </c>
      <c r="U1506" s="8" t="str">
        <f>_xlfn.XLOOKUP($A1506,Cleaned_Hospital_Details!$A:$A,Cleaned_Hospital_Details!I:I)</f>
        <v>Adult</v>
      </c>
      <c r="V1506" t="str">
        <f t="shared" si="23"/>
        <v>Tristan Holley</v>
      </c>
    </row>
    <row r="1507" spans="1:22" ht="15.6" x14ac:dyDescent="0.3">
      <c r="A1507" s="10" t="s">
        <v>1543</v>
      </c>
      <c r="B1507" s="8" t="str">
        <f>VLOOKUP(A1507,Cleaned_Customer_Names!A1506:D3841,2,0)</f>
        <v>Ms.</v>
      </c>
      <c r="C1507" s="8" t="str">
        <f>VLOOKUP(A1507,Cleaned_Customer_Names!A1506:D3841,3,0)</f>
        <v>Traci</v>
      </c>
      <c r="D1507" s="8" t="str">
        <f>VLOOKUP($A1507,Cleaned_Customer_Names!$A1506:$D3841,4,0)</f>
        <v>Kemble</v>
      </c>
      <c r="E1507" s="22">
        <f>VLOOKUP($A1507,Cleaned_Medical_Exam!$A1506:$J3841,2,0)</f>
        <v>22.36</v>
      </c>
      <c r="F1507" s="24">
        <f>VLOOKUP($A1507,Cleaned_Medical_Exam!$A1506:$J3841,3,0)</f>
        <v>8.6</v>
      </c>
      <c r="G1507" s="20" t="str">
        <f>VLOOKUP($A1507,Cleaned_Medical_Exam!$A1506:$J3841,4,0)</f>
        <v>No</v>
      </c>
      <c r="H1507" s="20" t="str">
        <f>VLOOKUP($A1507,Cleaned_Medical_Exam!$A1506:$J3841,5,0)</f>
        <v>No</v>
      </c>
      <c r="I1507" s="20" t="str">
        <f>VLOOKUP($A1507,Cleaned_Medical_Exam!$A1506:$J3841,6,0)</f>
        <v>No</v>
      </c>
      <c r="J1507" s="48">
        <f>VLOOKUP($A1507,Cleaned_Medical_Exam!$A1506:$J3841,7,0)</f>
        <v>0</v>
      </c>
      <c r="K1507" s="8" t="str">
        <f>VLOOKUP($A1507,Cleaned_Medical_Exam!$A1506:$J3841,8,0)</f>
        <v>No</v>
      </c>
      <c r="L1507" s="20" t="str">
        <f>VLOOKUP($A1507,Cleaned_Medical_Exam!$A1506:$J3841,9,0)</f>
        <v>Healthy Weight</v>
      </c>
      <c r="M1507" s="20" t="str">
        <f>VLOOKUP($A1507,Cleaned_Medical_Exam!$A1506:$J3841,10,0)</f>
        <v>Diabetes</v>
      </c>
      <c r="N1507" s="48">
        <f>_xlfn.XLOOKUP(A1507,Cleaned_Hospital_Details!A:A,Cleaned_Hospital_Details!B:B)</f>
        <v>2</v>
      </c>
      <c r="O1507" s="49">
        <f>_xlfn.XLOOKUP($A1507,Cleaned_Hospital_Details!$A:$A,Cleaned_Hospital_Details!C:C)</f>
        <v>6863.49</v>
      </c>
      <c r="P1507" s="8" t="str">
        <f>_xlfn.XLOOKUP($A1507,Cleaned_Hospital_Details!$A:$A,Cleaned_Hospital_Details!D:D)</f>
        <v>Tier - 2</v>
      </c>
      <c r="Q1507" s="8" t="str">
        <f>_xlfn.XLOOKUP($A1507,Cleaned_Hospital_Details!$A:$A,Cleaned_Hospital_Details!E:E)</f>
        <v>Tier - 1</v>
      </c>
      <c r="R1507" s="8" t="str">
        <f>_xlfn.XLOOKUP($A1507,Cleaned_Hospital_Details!$A:$A,Cleaned_Hospital_Details!F:F)</f>
        <v>R1013</v>
      </c>
      <c r="S1507" s="15">
        <f>_xlfn.XLOOKUP($A1507,Cleaned_Hospital_Details!$A:$A,Cleaned_Hospital_Details!G:G)</f>
        <v>28707</v>
      </c>
      <c r="T1507" s="8">
        <f>_xlfn.XLOOKUP($A1507,Cleaned_Hospital_Details!$A:$A,Cleaned_Hospital_Details!H:H)</f>
        <v>44</v>
      </c>
      <c r="U1507" s="8" t="str">
        <f>_xlfn.XLOOKUP($A1507,Cleaned_Hospital_Details!$A:$A,Cleaned_Hospital_Details!I:I)</f>
        <v>Adult</v>
      </c>
      <c r="V1507" t="str">
        <f t="shared" si="23"/>
        <v>Traci Kemble</v>
      </c>
    </row>
    <row r="1508" spans="1:22" ht="15.6" x14ac:dyDescent="0.3">
      <c r="A1508" s="10" t="s">
        <v>1544</v>
      </c>
      <c r="B1508" s="8" t="str">
        <f>VLOOKUP(A1508,Cleaned_Customer_Names!A1507:D3842,2,0)</f>
        <v>Mr.</v>
      </c>
      <c r="C1508" s="8" t="str">
        <f>VLOOKUP(A1508,Cleaned_Customer_Names!A1507:D3842,3,0)</f>
        <v>Justin</v>
      </c>
      <c r="D1508" s="8" t="str">
        <f>VLOOKUP($A1508,Cleaned_Customer_Names!$A1507:$D3842,4,0)</f>
        <v>Bentley</v>
      </c>
      <c r="E1508" s="22">
        <f>VLOOKUP($A1508,Cleaned_Medical_Exam!$A1507:$J3842,2,0)</f>
        <v>23.94</v>
      </c>
      <c r="F1508" s="24">
        <f>VLOOKUP($A1508,Cleaned_Medical_Exam!$A1507:$J3842,3,0)</f>
        <v>10.74</v>
      </c>
      <c r="G1508" s="20" t="str">
        <f>VLOOKUP($A1508,Cleaned_Medical_Exam!$A1507:$J3842,4,0)</f>
        <v>Yes</v>
      </c>
      <c r="H1508" s="20" t="str">
        <f>VLOOKUP($A1508,Cleaned_Medical_Exam!$A1507:$J3842,5,0)</f>
        <v>No</v>
      </c>
      <c r="I1508" s="20" t="str">
        <f>VLOOKUP($A1508,Cleaned_Medical_Exam!$A1507:$J3842,6,0)</f>
        <v>No</v>
      </c>
      <c r="J1508" s="48">
        <f>VLOOKUP($A1508,Cleaned_Medical_Exam!$A1507:$J3842,7,0)</f>
        <v>0</v>
      </c>
      <c r="K1508" s="8" t="str">
        <f>VLOOKUP($A1508,Cleaned_Medical_Exam!$A1507:$J3842,8,0)</f>
        <v>No</v>
      </c>
      <c r="L1508" s="20" t="str">
        <f>VLOOKUP($A1508,Cleaned_Medical_Exam!$A1507:$J3842,9,0)</f>
        <v>Healthy Weight</v>
      </c>
      <c r="M1508" s="20" t="str">
        <f>VLOOKUP($A1508,Cleaned_Medical_Exam!$A1507:$J3842,10,0)</f>
        <v>Diabetes</v>
      </c>
      <c r="N1508" s="48">
        <f>_xlfn.XLOOKUP(A1508,Cleaned_Hospital_Details!A:A,Cleaned_Hospital_Details!B:B)</f>
        <v>1</v>
      </c>
      <c r="O1508" s="49">
        <f>_xlfn.XLOOKUP($A1508,Cleaned_Hospital_Details!$A:$A,Cleaned_Hospital_Details!C:C)</f>
        <v>6858.48</v>
      </c>
      <c r="P1508" s="8" t="str">
        <f>_xlfn.XLOOKUP($A1508,Cleaned_Hospital_Details!$A:$A,Cleaned_Hospital_Details!D:D)</f>
        <v>Tier - 2</v>
      </c>
      <c r="Q1508" s="8" t="str">
        <f>_xlfn.XLOOKUP($A1508,Cleaned_Hospital_Details!$A:$A,Cleaned_Hospital_Details!E:E)</f>
        <v>Tier - 2</v>
      </c>
      <c r="R1508" s="8" t="str">
        <f>_xlfn.XLOOKUP($A1508,Cleaned_Hospital_Details!$A:$A,Cleaned_Hospital_Details!F:F)</f>
        <v>R1019</v>
      </c>
      <c r="S1508" s="15">
        <f>_xlfn.XLOOKUP($A1508,Cleaned_Hospital_Details!$A:$A,Cleaned_Hospital_Details!G:G)</f>
        <v>29756</v>
      </c>
      <c r="T1508" s="8">
        <f>_xlfn.XLOOKUP($A1508,Cleaned_Hospital_Details!$A:$A,Cleaned_Hospital_Details!H:H)</f>
        <v>41</v>
      </c>
      <c r="U1508" s="8" t="str">
        <f>_xlfn.XLOOKUP($A1508,Cleaned_Hospital_Details!$A:$A,Cleaned_Hospital_Details!I:I)</f>
        <v>Adult</v>
      </c>
      <c r="V1508" t="str">
        <f t="shared" si="23"/>
        <v>Justin Bentley</v>
      </c>
    </row>
    <row r="1509" spans="1:22" ht="15.6" x14ac:dyDescent="0.3">
      <c r="A1509" s="10" t="s">
        <v>1545</v>
      </c>
      <c r="B1509" s="8" t="str">
        <f>VLOOKUP(A1509,Cleaned_Customer_Names!A1508:D3843,2,0)</f>
        <v>Mr.</v>
      </c>
      <c r="C1509" s="8" t="str">
        <f>VLOOKUP(A1509,Cleaned_Customer_Names!A1508:D3843,3,0)</f>
        <v>Logan</v>
      </c>
      <c r="D1509" s="8" t="str">
        <f>VLOOKUP($A1509,Cleaned_Customer_Names!$A1508:$D3843,4,0)</f>
        <v>Jones</v>
      </c>
      <c r="E1509" s="22">
        <f>VLOOKUP($A1509,Cleaned_Medical_Exam!$A1508:$J3843,2,0)</f>
        <v>30.1</v>
      </c>
      <c r="F1509" s="24">
        <f>VLOOKUP($A1509,Cleaned_Medical_Exam!$A1508:$J3843,3,0)</f>
        <v>4.3899999999999997</v>
      </c>
      <c r="G1509" s="20" t="str">
        <f>VLOOKUP($A1509,Cleaned_Medical_Exam!$A1508:$J3843,4,0)</f>
        <v>No</v>
      </c>
      <c r="H1509" s="20" t="str">
        <f>VLOOKUP($A1509,Cleaned_Medical_Exam!$A1508:$J3843,5,0)</f>
        <v>No</v>
      </c>
      <c r="I1509" s="20" t="str">
        <f>VLOOKUP($A1509,Cleaned_Medical_Exam!$A1508:$J3843,6,0)</f>
        <v>Yes</v>
      </c>
      <c r="J1509" s="48">
        <f>VLOOKUP($A1509,Cleaned_Medical_Exam!$A1508:$J3843,7,0)</f>
        <v>1</v>
      </c>
      <c r="K1509" s="8" t="str">
        <f>VLOOKUP($A1509,Cleaned_Medical_Exam!$A1508:$J3843,8,0)</f>
        <v>No</v>
      </c>
      <c r="L1509" s="20" t="str">
        <f>VLOOKUP($A1509,Cleaned_Medical_Exam!$A1508:$J3843,9,0)</f>
        <v>Obesity</v>
      </c>
      <c r="M1509" s="20" t="str">
        <f>VLOOKUP($A1509,Cleaned_Medical_Exam!$A1508:$J3843,10,0)</f>
        <v>Normal</v>
      </c>
      <c r="N1509" s="48">
        <f>_xlfn.XLOOKUP(A1509,Cleaned_Hospital_Details!A:A,Cleaned_Hospital_Details!B:B)</f>
        <v>1</v>
      </c>
      <c r="O1509" s="49">
        <f>_xlfn.XLOOKUP($A1509,Cleaned_Hospital_Details!$A:$A,Cleaned_Hospital_Details!C:C)</f>
        <v>6849.03</v>
      </c>
      <c r="P1509" s="8" t="str">
        <f>_xlfn.XLOOKUP($A1509,Cleaned_Hospital_Details!$A:$A,Cleaned_Hospital_Details!D:D)</f>
        <v>Tier - 2</v>
      </c>
      <c r="Q1509" s="8" t="str">
        <f>_xlfn.XLOOKUP($A1509,Cleaned_Hospital_Details!$A:$A,Cleaned_Hospital_Details!E:E)</f>
        <v>Tier - 2</v>
      </c>
      <c r="R1509" s="8" t="str">
        <f>_xlfn.XLOOKUP($A1509,Cleaned_Hospital_Details!$A:$A,Cleaned_Hospital_Details!F:F)</f>
        <v>R1011</v>
      </c>
      <c r="S1509" s="15">
        <f>_xlfn.XLOOKUP($A1509,Cleaned_Hospital_Details!$A:$A,Cleaned_Hospital_Details!G:G)</f>
        <v>29163</v>
      </c>
      <c r="T1509" s="8">
        <f>_xlfn.XLOOKUP($A1509,Cleaned_Hospital_Details!$A:$A,Cleaned_Hospital_Details!H:H)</f>
        <v>43</v>
      </c>
      <c r="U1509" s="8" t="str">
        <f>_xlfn.XLOOKUP($A1509,Cleaned_Hospital_Details!$A:$A,Cleaned_Hospital_Details!I:I)</f>
        <v>Adult</v>
      </c>
      <c r="V1509" t="str">
        <f t="shared" si="23"/>
        <v>Logan Jones</v>
      </c>
    </row>
    <row r="1510" spans="1:22" ht="15.6" x14ac:dyDescent="0.3">
      <c r="A1510" s="10" t="s">
        <v>1546</v>
      </c>
      <c r="B1510" s="8" t="str">
        <f>VLOOKUP(A1510,Cleaned_Customer_Names!A1509:D3844,2,0)</f>
        <v>Mr.</v>
      </c>
      <c r="C1510" s="8" t="str">
        <f>VLOOKUP(A1510,Cleaned_Customer_Names!A1509:D3844,3,0)</f>
        <v>Sebastien</v>
      </c>
      <c r="D1510" s="8" t="str">
        <f>VLOOKUP($A1510,Cleaned_Customer_Names!$A1509:$D3844,4,0)</f>
        <v>Tremblay</v>
      </c>
      <c r="E1510" s="22">
        <f>VLOOKUP($A1510,Cleaned_Medical_Exam!$A1509:$J3844,2,0)</f>
        <v>21.93</v>
      </c>
      <c r="F1510" s="24">
        <f>VLOOKUP($A1510,Cleaned_Medical_Exam!$A1509:$J3844,3,0)</f>
        <v>6.3</v>
      </c>
      <c r="G1510" s="20" t="str">
        <f>VLOOKUP($A1510,Cleaned_Medical_Exam!$A1509:$J3844,4,0)</f>
        <v>No</v>
      </c>
      <c r="H1510" s="20" t="str">
        <f>VLOOKUP($A1510,Cleaned_Medical_Exam!$A1509:$J3844,5,0)</f>
        <v>No</v>
      </c>
      <c r="I1510" s="20" t="str">
        <f>VLOOKUP($A1510,Cleaned_Medical_Exam!$A1509:$J3844,6,0)</f>
        <v>No</v>
      </c>
      <c r="J1510" s="48">
        <f>VLOOKUP($A1510,Cleaned_Medical_Exam!$A1509:$J3844,7,0)</f>
        <v>0</v>
      </c>
      <c r="K1510" s="8" t="str">
        <f>VLOOKUP($A1510,Cleaned_Medical_Exam!$A1509:$J3844,8,0)</f>
        <v>No</v>
      </c>
      <c r="L1510" s="20" t="str">
        <f>VLOOKUP($A1510,Cleaned_Medical_Exam!$A1509:$J3844,9,0)</f>
        <v>Healthy Weight</v>
      </c>
      <c r="M1510" s="20" t="str">
        <f>VLOOKUP($A1510,Cleaned_Medical_Exam!$A1509:$J3844,10,0)</f>
        <v>Prediabetes</v>
      </c>
      <c r="N1510" s="48">
        <f>_xlfn.XLOOKUP(A1510,Cleaned_Hospital_Details!A:A,Cleaned_Hospital_Details!B:B)</f>
        <v>2</v>
      </c>
      <c r="O1510" s="49">
        <f>_xlfn.XLOOKUP($A1510,Cleaned_Hospital_Details!$A:$A,Cleaned_Hospital_Details!C:C)</f>
        <v>6843.17</v>
      </c>
      <c r="P1510" s="8" t="str">
        <f>_xlfn.XLOOKUP($A1510,Cleaned_Hospital_Details!$A:$A,Cleaned_Hospital_Details!D:D)</f>
        <v>Tier - 2</v>
      </c>
      <c r="Q1510" s="8" t="str">
        <f>_xlfn.XLOOKUP($A1510,Cleaned_Hospital_Details!$A:$A,Cleaned_Hospital_Details!E:E)</f>
        <v>Tier - 1</v>
      </c>
      <c r="R1510" s="8" t="str">
        <f>_xlfn.XLOOKUP($A1510,Cleaned_Hospital_Details!$A:$A,Cleaned_Hospital_Details!F:F)</f>
        <v>R1013</v>
      </c>
      <c r="S1510" s="15">
        <f>_xlfn.XLOOKUP($A1510,Cleaned_Hospital_Details!$A:$A,Cleaned_Hospital_Details!G:G)</f>
        <v>28291</v>
      </c>
      <c r="T1510" s="8">
        <f>_xlfn.XLOOKUP($A1510,Cleaned_Hospital_Details!$A:$A,Cleaned_Hospital_Details!H:H)</f>
        <v>45</v>
      </c>
      <c r="U1510" s="8" t="str">
        <f>_xlfn.XLOOKUP($A1510,Cleaned_Hospital_Details!$A:$A,Cleaned_Hospital_Details!I:I)</f>
        <v>Adult</v>
      </c>
      <c r="V1510" t="str">
        <f t="shared" si="23"/>
        <v>Sebastien Tremblay</v>
      </c>
    </row>
    <row r="1511" spans="1:22" ht="15.6" x14ac:dyDescent="0.3">
      <c r="A1511" s="10" t="s">
        <v>1547</v>
      </c>
      <c r="B1511" s="8" t="str">
        <f>VLOOKUP(A1511,Cleaned_Customer_Names!A1510:D3845,2,0)</f>
        <v>Ms.</v>
      </c>
      <c r="C1511" s="8" t="str">
        <f>VLOOKUP(A1511,Cleaned_Customer_Names!A1510:D3845,3,0)</f>
        <v>Tiffany</v>
      </c>
      <c r="D1511" s="8" t="str">
        <f>VLOOKUP($A1511,Cleaned_Customer_Names!$A1510:$D3845,4,0)</f>
        <v>Bellucci</v>
      </c>
      <c r="E1511" s="22">
        <f>VLOOKUP($A1511,Cleaned_Medical_Exam!$A1510:$J3845,2,0)</f>
        <v>39.75</v>
      </c>
      <c r="F1511" s="24">
        <f>VLOOKUP($A1511,Cleaned_Medical_Exam!$A1510:$J3845,3,0)</f>
        <v>5.41</v>
      </c>
      <c r="G1511" s="20" t="str">
        <f>VLOOKUP($A1511,Cleaned_Medical_Exam!$A1510:$J3845,4,0)</f>
        <v>No</v>
      </c>
      <c r="H1511" s="20" t="str">
        <f>VLOOKUP($A1511,Cleaned_Medical_Exam!$A1510:$J3845,5,0)</f>
        <v>Yes</v>
      </c>
      <c r="I1511" s="20" t="str">
        <f>VLOOKUP($A1511,Cleaned_Medical_Exam!$A1510:$J3845,6,0)</f>
        <v>No</v>
      </c>
      <c r="J1511" s="48">
        <f>VLOOKUP($A1511,Cleaned_Medical_Exam!$A1510:$J3845,7,0)</f>
        <v>1</v>
      </c>
      <c r="K1511" s="8" t="str">
        <f>VLOOKUP($A1511,Cleaned_Medical_Exam!$A1510:$J3845,8,0)</f>
        <v>No</v>
      </c>
      <c r="L1511" s="20" t="str">
        <f>VLOOKUP($A1511,Cleaned_Medical_Exam!$A1510:$J3845,9,0)</f>
        <v>Obesity</v>
      </c>
      <c r="M1511" s="20" t="str">
        <f>VLOOKUP($A1511,Cleaned_Medical_Exam!$A1510:$J3845,10,0)</f>
        <v>Normal</v>
      </c>
      <c r="N1511" s="48">
        <f>_xlfn.XLOOKUP(A1511,Cleaned_Hospital_Details!A:A,Cleaned_Hospital_Details!B:B)</f>
        <v>0</v>
      </c>
      <c r="O1511" s="49">
        <f>_xlfn.XLOOKUP($A1511,Cleaned_Hospital_Details!$A:$A,Cleaned_Hospital_Details!C:C)</f>
        <v>6842.28</v>
      </c>
      <c r="P1511" s="8" t="str">
        <f>_xlfn.XLOOKUP($A1511,Cleaned_Hospital_Details!$A:$A,Cleaned_Hospital_Details!D:D)</f>
        <v>Tier - 2</v>
      </c>
      <c r="Q1511" s="8" t="str">
        <f>_xlfn.XLOOKUP($A1511,Cleaned_Hospital_Details!$A:$A,Cleaned_Hospital_Details!E:E)</f>
        <v>Tier - 1</v>
      </c>
      <c r="R1511" s="8" t="str">
        <f>_xlfn.XLOOKUP($A1511,Cleaned_Hospital_Details!$A:$A,Cleaned_Hospital_Details!F:F)</f>
        <v>R1012</v>
      </c>
      <c r="S1511" s="15">
        <f>_xlfn.XLOOKUP($A1511,Cleaned_Hospital_Details!$A:$A,Cleaned_Hospital_Details!G:G)</f>
        <v>36860</v>
      </c>
      <c r="T1511" s="8">
        <f>_xlfn.XLOOKUP($A1511,Cleaned_Hospital_Details!$A:$A,Cleaned_Hospital_Details!H:H)</f>
        <v>22</v>
      </c>
      <c r="U1511" s="8" t="str">
        <f>_xlfn.XLOOKUP($A1511,Cleaned_Hospital_Details!$A:$A,Cleaned_Hospital_Details!I:I)</f>
        <v>Adult</v>
      </c>
      <c r="V1511" t="str">
        <f t="shared" si="23"/>
        <v>Tiffany Bellucci</v>
      </c>
    </row>
    <row r="1512" spans="1:22" ht="15.6" x14ac:dyDescent="0.3">
      <c r="A1512" s="10" t="s">
        <v>1548</v>
      </c>
      <c r="B1512" s="8" t="str">
        <f>VLOOKUP(A1512,Cleaned_Customer_Names!A1511:D3846,2,0)</f>
        <v>Mr.</v>
      </c>
      <c r="C1512" s="8" t="str">
        <f>VLOOKUP(A1512,Cleaned_Customer_Names!A1511:D3846,3,0)</f>
        <v>Matthew</v>
      </c>
      <c r="D1512" s="8" t="str">
        <f>VLOOKUP($A1512,Cleaned_Customer_Names!$A1511:$D3846,4,0)</f>
        <v>Collins</v>
      </c>
      <c r="E1512" s="22">
        <f>VLOOKUP($A1512,Cleaned_Medical_Exam!$A1511:$J3846,2,0)</f>
        <v>26.03</v>
      </c>
      <c r="F1512" s="24">
        <f>VLOOKUP($A1512,Cleaned_Medical_Exam!$A1511:$J3846,3,0)</f>
        <v>4.47</v>
      </c>
      <c r="G1512" s="20" t="str">
        <f>VLOOKUP($A1512,Cleaned_Medical_Exam!$A1511:$J3846,4,0)</f>
        <v>No</v>
      </c>
      <c r="H1512" s="20" t="str">
        <f>VLOOKUP($A1512,Cleaned_Medical_Exam!$A1511:$J3846,5,0)</f>
        <v>No</v>
      </c>
      <c r="I1512" s="20" t="str">
        <f>VLOOKUP($A1512,Cleaned_Medical_Exam!$A1511:$J3846,6,0)</f>
        <v>Yes</v>
      </c>
      <c r="J1512" s="48">
        <f>VLOOKUP($A1512,Cleaned_Medical_Exam!$A1511:$J3846,7,0)</f>
        <v>1</v>
      </c>
      <c r="K1512" s="8" t="str">
        <f>VLOOKUP($A1512,Cleaned_Medical_Exam!$A1511:$J3846,8,0)</f>
        <v>No</v>
      </c>
      <c r="L1512" s="20" t="str">
        <f>VLOOKUP($A1512,Cleaned_Medical_Exam!$A1511:$J3846,9,0)</f>
        <v>Overweight</v>
      </c>
      <c r="M1512" s="20" t="str">
        <f>VLOOKUP($A1512,Cleaned_Medical_Exam!$A1511:$J3846,10,0)</f>
        <v>Normal</v>
      </c>
      <c r="N1512" s="48">
        <f>_xlfn.XLOOKUP(A1512,Cleaned_Hospital_Details!A:A,Cleaned_Hospital_Details!B:B)</f>
        <v>0</v>
      </c>
      <c r="O1512" s="49">
        <f>_xlfn.XLOOKUP($A1512,Cleaned_Hospital_Details!$A:$A,Cleaned_Hospital_Details!C:C)</f>
        <v>6837.37</v>
      </c>
      <c r="P1512" s="8" t="str">
        <f>_xlfn.XLOOKUP($A1512,Cleaned_Hospital_Details!$A:$A,Cleaned_Hospital_Details!D:D)</f>
        <v>Tier - 3</v>
      </c>
      <c r="Q1512" s="8" t="str">
        <f>_xlfn.XLOOKUP($A1512,Cleaned_Hospital_Details!$A:$A,Cleaned_Hospital_Details!E:E)</f>
        <v>Tier - 1</v>
      </c>
      <c r="R1512" s="8" t="str">
        <f>_xlfn.XLOOKUP($A1512,Cleaned_Hospital_Details!$A:$A,Cleaned_Hospital_Details!F:F)</f>
        <v>R1016</v>
      </c>
      <c r="S1512" s="15">
        <f>_xlfn.XLOOKUP($A1512,Cleaned_Hospital_Details!$A:$A,Cleaned_Hospital_Details!G:G)</f>
        <v>29051</v>
      </c>
      <c r="T1512" s="8">
        <f>_xlfn.XLOOKUP($A1512,Cleaned_Hospital_Details!$A:$A,Cleaned_Hospital_Details!H:H)</f>
        <v>43</v>
      </c>
      <c r="U1512" s="8" t="str">
        <f>_xlfn.XLOOKUP($A1512,Cleaned_Hospital_Details!$A:$A,Cleaned_Hospital_Details!I:I)</f>
        <v>Adult</v>
      </c>
      <c r="V1512" t="str">
        <f t="shared" si="23"/>
        <v>Matthew Collins</v>
      </c>
    </row>
    <row r="1513" spans="1:22" ht="15.6" x14ac:dyDescent="0.3">
      <c r="A1513" s="10" t="s">
        <v>1549</v>
      </c>
      <c r="B1513" s="8" t="str">
        <f>VLOOKUP(A1513,Cleaned_Customer_Names!A1512:D3847,2,0)</f>
        <v>Mr.</v>
      </c>
      <c r="C1513" s="8" t="str">
        <f>VLOOKUP(A1513,Cleaned_Customer_Names!A1512:D3847,3,0)</f>
        <v>Luke</v>
      </c>
      <c r="D1513" s="8" t="str">
        <f>VLOOKUP($A1513,Cleaned_Customer_Names!$A1512:$D3847,4,0)</f>
        <v>Gillman</v>
      </c>
      <c r="E1513" s="22">
        <f>VLOOKUP($A1513,Cleaned_Medical_Exam!$A1512:$J3847,2,0)</f>
        <v>34.51</v>
      </c>
      <c r="F1513" s="24">
        <f>VLOOKUP($A1513,Cleaned_Medical_Exam!$A1512:$J3847,3,0)</f>
        <v>6.26</v>
      </c>
      <c r="G1513" s="20" t="str">
        <f>VLOOKUP($A1513,Cleaned_Medical_Exam!$A1512:$J3847,4,0)</f>
        <v>No</v>
      </c>
      <c r="H1513" s="20" t="str">
        <f>VLOOKUP($A1513,Cleaned_Medical_Exam!$A1512:$J3847,5,0)</f>
        <v>No</v>
      </c>
      <c r="I1513" s="20" t="str">
        <f>VLOOKUP($A1513,Cleaned_Medical_Exam!$A1512:$J3847,6,0)</f>
        <v>No</v>
      </c>
      <c r="J1513" s="48">
        <f>VLOOKUP($A1513,Cleaned_Medical_Exam!$A1512:$J3847,7,0)</f>
        <v>0</v>
      </c>
      <c r="K1513" s="8" t="str">
        <f>VLOOKUP($A1513,Cleaned_Medical_Exam!$A1512:$J3847,8,0)</f>
        <v>No</v>
      </c>
      <c r="L1513" s="20" t="str">
        <f>VLOOKUP($A1513,Cleaned_Medical_Exam!$A1512:$J3847,9,0)</f>
        <v>Obesity</v>
      </c>
      <c r="M1513" s="20" t="str">
        <f>VLOOKUP($A1513,Cleaned_Medical_Exam!$A1512:$J3847,10,0)</f>
        <v>Prediabetes</v>
      </c>
      <c r="N1513" s="48">
        <f>_xlfn.XLOOKUP(A1513,Cleaned_Hospital_Details!A:A,Cleaned_Hospital_Details!B:B)</f>
        <v>0</v>
      </c>
      <c r="O1513" s="49">
        <f>_xlfn.XLOOKUP($A1513,Cleaned_Hospital_Details!$A:$A,Cleaned_Hospital_Details!C:C)</f>
        <v>6827.69</v>
      </c>
      <c r="P1513" s="8" t="str">
        <f>_xlfn.XLOOKUP($A1513,Cleaned_Hospital_Details!$A:$A,Cleaned_Hospital_Details!D:D)</f>
        <v>Tier - 2</v>
      </c>
      <c r="Q1513" s="8" t="str">
        <f>_xlfn.XLOOKUP($A1513,Cleaned_Hospital_Details!$A:$A,Cleaned_Hospital_Details!E:E)</f>
        <v>Tier - 2</v>
      </c>
      <c r="R1513" s="8" t="str">
        <f>_xlfn.XLOOKUP($A1513,Cleaned_Hospital_Details!$A:$A,Cleaned_Hospital_Details!F:F)</f>
        <v>R1021</v>
      </c>
      <c r="S1513" s="15">
        <f>_xlfn.XLOOKUP($A1513,Cleaned_Hospital_Details!$A:$A,Cleaned_Hospital_Details!G:G)</f>
        <v>34523</v>
      </c>
      <c r="T1513" s="8">
        <f>_xlfn.XLOOKUP($A1513,Cleaned_Hospital_Details!$A:$A,Cleaned_Hospital_Details!H:H)</f>
        <v>28</v>
      </c>
      <c r="U1513" s="8" t="str">
        <f>_xlfn.XLOOKUP($A1513,Cleaned_Hospital_Details!$A:$A,Cleaned_Hospital_Details!I:I)</f>
        <v>Adult</v>
      </c>
      <c r="V1513" t="str">
        <f t="shared" si="23"/>
        <v>Luke Gillman</v>
      </c>
    </row>
    <row r="1514" spans="1:22" ht="15.6" x14ac:dyDescent="0.3">
      <c r="A1514" s="10" t="s">
        <v>1550</v>
      </c>
      <c r="B1514" s="8" t="str">
        <f>VLOOKUP(A1514,Cleaned_Customer_Names!A1513:D3848,2,0)</f>
        <v>Ms.</v>
      </c>
      <c r="C1514" s="8" t="str">
        <f>VLOOKUP(A1514,Cleaned_Customer_Names!A1513:D3848,3,0)</f>
        <v>Leigh</v>
      </c>
      <c r="D1514" s="8" t="str">
        <f>VLOOKUP($A1514,Cleaned_Customer_Names!$A1513:$D3848,4,0)</f>
        <v>West</v>
      </c>
      <c r="E1514" s="22">
        <f>VLOOKUP($A1514,Cleaned_Medical_Exam!$A1513:$J3848,2,0)</f>
        <v>19.32</v>
      </c>
      <c r="F1514" s="24">
        <f>VLOOKUP($A1514,Cleaned_Medical_Exam!$A1513:$J3848,3,0)</f>
        <v>11.58</v>
      </c>
      <c r="G1514" s="20" t="str">
        <f>VLOOKUP($A1514,Cleaned_Medical_Exam!$A1513:$J3848,4,0)</f>
        <v>Yes</v>
      </c>
      <c r="H1514" s="20" t="str">
        <f>VLOOKUP($A1514,Cleaned_Medical_Exam!$A1513:$J3848,5,0)</f>
        <v>No</v>
      </c>
      <c r="I1514" s="20" t="str">
        <f>VLOOKUP($A1514,Cleaned_Medical_Exam!$A1513:$J3848,6,0)</f>
        <v>No</v>
      </c>
      <c r="J1514" s="48">
        <f>VLOOKUP($A1514,Cleaned_Medical_Exam!$A1513:$J3848,7,0)</f>
        <v>1</v>
      </c>
      <c r="K1514" s="8" t="str">
        <f>VLOOKUP($A1514,Cleaned_Medical_Exam!$A1513:$J3848,8,0)</f>
        <v>No</v>
      </c>
      <c r="L1514" s="20" t="str">
        <f>VLOOKUP($A1514,Cleaned_Medical_Exam!$A1513:$J3848,9,0)</f>
        <v>Healthy Weight</v>
      </c>
      <c r="M1514" s="20" t="str">
        <f>VLOOKUP($A1514,Cleaned_Medical_Exam!$A1513:$J3848,10,0)</f>
        <v>Diabetes</v>
      </c>
      <c r="N1514" s="48">
        <f>_xlfn.XLOOKUP(A1514,Cleaned_Hospital_Details!A:A,Cleaned_Hospital_Details!B:B)</f>
        <v>1</v>
      </c>
      <c r="O1514" s="49">
        <f>_xlfn.XLOOKUP($A1514,Cleaned_Hospital_Details!$A:$A,Cleaned_Hospital_Details!C:C)</f>
        <v>6809.46</v>
      </c>
      <c r="P1514" s="8" t="str">
        <f>_xlfn.XLOOKUP($A1514,Cleaned_Hospital_Details!$A:$A,Cleaned_Hospital_Details!D:D)</f>
        <v>Tier - 2</v>
      </c>
      <c r="Q1514" s="8" t="str">
        <f>_xlfn.XLOOKUP($A1514,Cleaned_Hospital_Details!$A:$A,Cleaned_Hospital_Details!E:E)</f>
        <v>Tier - 1</v>
      </c>
      <c r="R1514" s="8" t="str">
        <f>_xlfn.XLOOKUP($A1514,Cleaned_Hospital_Details!$A:$A,Cleaned_Hospital_Details!F:F)</f>
        <v>R1012</v>
      </c>
      <c r="S1514" s="15">
        <f>_xlfn.XLOOKUP($A1514,Cleaned_Hospital_Details!$A:$A,Cleaned_Hospital_Details!G:G)</f>
        <v>27623</v>
      </c>
      <c r="T1514" s="8">
        <f>_xlfn.XLOOKUP($A1514,Cleaned_Hospital_Details!$A:$A,Cleaned_Hospital_Details!H:H)</f>
        <v>47</v>
      </c>
      <c r="U1514" s="8" t="str">
        <f>_xlfn.XLOOKUP($A1514,Cleaned_Hospital_Details!$A:$A,Cleaned_Hospital_Details!I:I)</f>
        <v>Adult</v>
      </c>
      <c r="V1514" t="str">
        <f t="shared" si="23"/>
        <v>Leigh West</v>
      </c>
    </row>
    <row r="1515" spans="1:22" ht="15.6" x14ac:dyDescent="0.3">
      <c r="A1515" s="10" t="s">
        <v>1551</v>
      </c>
      <c r="B1515" s="8" t="str">
        <f>VLOOKUP(A1515,Cleaned_Customer_Names!A1514:D3849,2,0)</f>
        <v>Mr.</v>
      </c>
      <c r="C1515" s="8" t="str">
        <f>VLOOKUP(A1515,Cleaned_Customer_Names!A1514:D3849,3,0)</f>
        <v>Yosuke</v>
      </c>
      <c r="D1515" s="8" t="str">
        <f>VLOOKUP($A1515,Cleaned_Customer_Names!$A1514:$D3849,4,0)</f>
        <v>Chida</v>
      </c>
      <c r="E1515" s="22">
        <f>VLOOKUP($A1515,Cleaned_Medical_Exam!$A1514:$J3849,2,0)</f>
        <v>28.5</v>
      </c>
      <c r="F1515" s="24">
        <f>VLOOKUP($A1515,Cleaned_Medical_Exam!$A1514:$J3849,3,0)</f>
        <v>4.3600000000000003</v>
      </c>
      <c r="G1515" s="20" t="str">
        <f>VLOOKUP($A1515,Cleaned_Medical_Exam!$A1514:$J3849,4,0)</f>
        <v>No</v>
      </c>
      <c r="H1515" s="20" t="str">
        <f>VLOOKUP($A1515,Cleaned_Medical_Exam!$A1514:$J3849,5,0)</f>
        <v>No</v>
      </c>
      <c r="I1515" s="20" t="str">
        <f>VLOOKUP($A1515,Cleaned_Medical_Exam!$A1514:$J3849,6,0)</f>
        <v>No</v>
      </c>
      <c r="J1515" s="48">
        <f>VLOOKUP($A1515,Cleaned_Medical_Exam!$A1514:$J3849,7,0)</f>
        <v>0</v>
      </c>
      <c r="K1515" s="8" t="str">
        <f>VLOOKUP($A1515,Cleaned_Medical_Exam!$A1514:$J3849,8,0)</f>
        <v>No</v>
      </c>
      <c r="L1515" s="20" t="str">
        <f>VLOOKUP($A1515,Cleaned_Medical_Exam!$A1514:$J3849,9,0)</f>
        <v>Overweight</v>
      </c>
      <c r="M1515" s="20" t="str">
        <f>VLOOKUP($A1515,Cleaned_Medical_Exam!$A1514:$J3849,10,0)</f>
        <v>Normal</v>
      </c>
      <c r="N1515" s="48">
        <f>_xlfn.XLOOKUP(A1515,Cleaned_Hospital_Details!A:A,Cleaned_Hospital_Details!B:B)</f>
        <v>5</v>
      </c>
      <c r="O1515" s="49">
        <f>_xlfn.XLOOKUP($A1515,Cleaned_Hospital_Details!$A:$A,Cleaned_Hospital_Details!C:C)</f>
        <v>6799.46</v>
      </c>
      <c r="P1515" s="8" t="str">
        <f>_xlfn.XLOOKUP($A1515,Cleaned_Hospital_Details!$A:$A,Cleaned_Hospital_Details!D:D)</f>
        <v>Tier - 1</v>
      </c>
      <c r="Q1515" s="8" t="str">
        <f>_xlfn.XLOOKUP($A1515,Cleaned_Hospital_Details!$A:$A,Cleaned_Hospital_Details!E:E)</f>
        <v>Tier - 2</v>
      </c>
      <c r="R1515" s="8" t="str">
        <f>_xlfn.XLOOKUP($A1515,Cleaned_Hospital_Details!$A:$A,Cleaned_Hospital_Details!F:F)</f>
        <v>R1014</v>
      </c>
      <c r="S1515" s="15">
        <f>_xlfn.XLOOKUP($A1515,Cleaned_Hospital_Details!$A:$A,Cleaned_Hospital_Details!G:G)</f>
        <v>33418</v>
      </c>
      <c r="T1515" s="8">
        <f>_xlfn.XLOOKUP($A1515,Cleaned_Hospital_Details!$A:$A,Cleaned_Hospital_Details!H:H)</f>
        <v>31</v>
      </c>
      <c r="U1515" s="8" t="str">
        <f>_xlfn.XLOOKUP($A1515,Cleaned_Hospital_Details!$A:$A,Cleaned_Hospital_Details!I:I)</f>
        <v>Adult</v>
      </c>
      <c r="V1515" t="str">
        <f t="shared" si="23"/>
        <v>Yosuke Chida</v>
      </c>
    </row>
    <row r="1516" spans="1:22" ht="15.6" x14ac:dyDescent="0.3">
      <c r="A1516" s="10" t="s">
        <v>1552</v>
      </c>
      <c r="B1516" s="8" t="str">
        <f>VLOOKUP(A1516,Cleaned_Customer_Names!A1515:D3850,2,0)</f>
        <v>Mr.</v>
      </c>
      <c r="C1516" s="8" t="str">
        <f>VLOOKUP(A1516,Cleaned_Customer_Names!A1515:D3850,3,0)</f>
        <v>Matthew</v>
      </c>
      <c r="D1516" s="8" t="str">
        <f>VLOOKUP($A1516,Cleaned_Customer_Names!$A1515:$D3850,4,0)</f>
        <v>Reisenauer</v>
      </c>
      <c r="E1516" s="22">
        <f>VLOOKUP($A1516,Cleaned_Medical_Exam!$A1515:$J3850,2,0)</f>
        <v>30.875</v>
      </c>
      <c r="F1516" s="24">
        <f>VLOOKUP($A1516,Cleaned_Medical_Exam!$A1515:$J3850,3,0)</f>
        <v>4.1399999999999997</v>
      </c>
      <c r="G1516" s="20" t="str">
        <f>VLOOKUP($A1516,Cleaned_Medical_Exam!$A1515:$J3850,4,0)</f>
        <v>Yes</v>
      </c>
      <c r="H1516" s="20" t="str">
        <f>VLOOKUP($A1516,Cleaned_Medical_Exam!$A1515:$J3850,5,0)</f>
        <v>No</v>
      </c>
      <c r="I1516" s="20" t="str">
        <f>VLOOKUP($A1516,Cleaned_Medical_Exam!$A1515:$J3850,6,0)</f>
        <v>No</v>
      </c>
      <c r="J1516" s="48">
        <f>VLOOKUP($A1516,Cleaned_Medical_Exam!$A1515:$J3850,7,0)</f>
        <v>0</v>
      </c>
      <c r="K1516" s="8" t="str">
        <f>VLOOKUP($A1516,Cleaned_Medical_Exam!$A1515:$J3850,8,0)</f>
        <v>No</v>
      </c>
      <c r="L1516" s="20" t="str">
        <f>VLOOKUP($A1516,Cleaned_Medical_Exam!$A1515:$J3850,9,0)</f>
        <v>Obesity</v>
      </c>
      <c r="M1516" s="20" t="str">
        <f>VLOOKUP($A1516,Cleaned_Medical_Exam!$A1515:$J3850,10,0)</f>
        <v>Normal</v>
      </c>
      <c r="N1516" s="48">
        <f>_xlfn.XLOOKUP(A1516,Cleaned_Hospital_Details!A:A,Cleaned_Hospital_Details!B:B)</f>
        <v>3</v>
      </c>
      <c r="O1516" s="49">
        <f>_xlfn.XLOOKUP($A1516,Cleaned_Hospital_Details!$A:$A,Cleaned_Hospital_Details!C:C)</f>
        <v>6796.86</v>
      </c>
      <c r="P1516" s="8" t="str">
        <f>_xlfn.XLOOKUP($A1516,Cleaned_Hospital_Details!$A:$A,Cleaned_Hospital_Details!D:D)</f>
        <v>Tier - 3</v>
      </c>
      <c r="Q1516" s="8" t="str">
        <f>_xlfn.XLOOKUP($A1516,Cleaned_Hospital_Details!$A:$A,Cleaned_Hospital_Details!E:E)</f>
        <v>Tier - 3</v>
      </c>
      <c r="R1516" s="8" t="str">
        <f>_xlfn.XLOOKUP($A1516,Cleaned_Hospital_Details!$A:$A,Cleaned_Hospital_Details!F:F)</f>
        <v>R1012</v>
      </c>
      <c r="S1516" s="15">
        <f>_xlfn.XLOOKUP($A1516,Cleaned_Hospital_Details!$A:$A,Cleaned_Hospital_Details!G:G)</f>
        <v>31405</v>
      </c>
      <c r="T1516" s="8">
        <f>_xlfn.XLOOKUP($A1516,Cleaned_Hospital_Details!$A:$A,Cleaned_Hospital_Details!H:H)</f>
        <v>37</v>
      </c>
      <c r="U1516" s="8" t="str">
        <f>_xlfn.XLOOKUP($A1516,Cleaned_Hospital_Details!$A:$A,Cleaned_Hospital_Details!I:I)</f>
        <v>Adult</v>
      </c>
      <c r="V1516" t="str">
        <f t="shared" si="23"/>
        <v>Matthew Reisenauer</v>
      </c>
    </row>
    <row r="1517" spans="1:22" ht="15.6" x14ac:dyDescent="0.3">
      <c r="A1517" s="10" t="s">
        <v>1553</v>
      </c>
      <c r="B1517" s="8" t="str">
        <f>VLOOKUP(A1517,Cleaned_Customer_Names!A1516:D3851,2,0)</f>
        <v>Mr.</v>
      </c>
      <c r="C1517" s="8" t="str">
        <f>VLOOKUP(A1517,Cleaned_Customer_Names!A1516:D3851,3,0)</f>
        <v>Jacob</v>
      </c>
      <c r="D1517" s="8" t="str">
        <f>VLOOKUP($A1517,Cleaned_Customer_Names!$A1516:$D3851,4,0)</f>
        <v>Rosenberg-Wohl</v>
      </c>
      <c r="E1517" s="22">
        <f>VLOOKUP($A1517,Cleaned_Medical_Exam!$A1516:$J3851,2,0)</f>
        <v>24.02</v>
      </c>
      <c r="F1517" s="24">
        <f>VLOOKUP($A1517,Cleaned_Medical_Exam!$A1516:$J3851,3,0)</f>
        <v>4.38</v>
      </c>
      <c r="G1517" s="20" t="str">
        <f>VLOOKUP($A1517,Cleaned_Medical_Exam!$A1516:$J3851,4,0)</f>
        <v>No</v>
      </c>
      <c r="H1517" s="20" t="str">
        <f>VLOOKUP($A1517,Cleaned_Medical_Exam!$A1516:$J3851,5,0)</f>
        <v>No</v>
      </c>
      <c r="I1517" s="20" t="str">
        <f>VLOOKUP($A1517,Cleaned_Medical_Exam!$A1516:$J3851,6,0)</f>
        <v>No</v>
      </c>
      <c r="J1517" s="48">
        <f>VLOOKUP($A1517,Cleaned_Medical_Exam!$A1516:$J3851,7,0)</f>
        <v>0</v>
      </c>
      <c r="K1517" s="8" t="str">
        <f>VLOOKUP($A1517,Cleaned_Medical_Exam!$A1516:$J3851,8,0)</f>
        <v>No</v>
      </c>
      <c r="L1517" s="20" t="str">
        <f>VLOOKUP($A1517,Cleaned_Medical_Exam!$A1516:$J3851,9,0)</f>
        <v>Healthy Weight</v>
      </c>
      <c r="M1517" s="20" t="str">
        <f>VLOOKUP($A1517,Cleaned_Medical_Exam!$A1516:$J3851,10,0)</f>
        <v>Normal</v>
      </c>
      <c r="N1517" s="48">
        <f>_xlfn.XLOOKUP(A1517,Cleaned_Hospital_Details!A:A,Cleaned_Hospital_Details!B:B)</f>
        <v>2</v>
      </c>
      <c r="O1517" s="49">
        <f>_xlfn.XLOOKUP($A1517,Cleaned_Hospital_Details!$A:$A,Cleaned_Hospital_Details!C:C)</f>
        <v>6781.52</v>
      </c>
      <c r="P1517" s="8" t="str">
        <f>_xlfn.XLOOKUP($A1517,Cleaned_Hospital_Details!$A:$A,Cleaned_Hospital_Details!D:D)</f>
        <v>Tier - 2</v>
      </c>
      <c r="Q1517" s="8" t="str">
        <f>_xlfn.XLOOKUP($A1517,Cleaned_Hospital_Details!$A:$A,Cleaned_Hospital_Details!E:E)</f>
        <v>Tier - 2</v>
      </c>
      <c r="R1517" s="8" t="str">
        <f>_xlfn.XLOOKUP($A1517,Cleaned_Hospital_Details!$A:$A,Cleaned_Hospital_Details!F:F)</f>
        <v>R1013</v>
      </c>
      <c r="S1517" s="15">
        <f>_xlfn.XLOOKUP($A1517,Cleaned_Hospital_Details!$A:$A,Cleaned_Hospital_Details!G:G)</f>
        <v>29548</v>
      </c>
      <c r="T1517" s="8">
        <f>_xlfn.XLOOKUP($A1517,Cleaned_Hospital_Details!$A:$A,Cleaned_Hospital_Details!H:H)</f>
        <v>42</v>
      </c>
      <c r="U1517" s="8" t="str">
        <f>_xlfn.XLOOKUP($A1517,Cleaned_Hospital_Details!$A:$A,Cleaned_Hospital_Details!I:I)</f>
        <v>Adult</v>
      </c>
      <c r="V1517" t="str">
        <f t="shared" si="23"/>
        <v>Jacob Rosenberg-Wohl</v>
      </c>
    </row>
    <row r="1518" spans="1:22" ht="15.6" x14ac:dyDescent="0.3">
      <c r="A1518" s="10" t="s">
        <v>1554</v>
      </c>
      <c r="B1518" s="8" t="str">
        <f>VLOOKUP(A1518,Cleaned_Customer_Names!A1517:D3852,2,0)</f>
        <v>Ms.</v>
      </c>
      <c r="C1518" s="8" t="str">
        <f>VLOOKUP(A1518,Cleaned_Customer_Names!A1517:D3852,3,0)</f>
        <v>Jodi</v>
      </c>
      <c r="D1518" s="8" t="str">
        <f>VLOOKUP($A1518,Cleaned_Customer_Names!$A1517:$D3852,4,0)</f>
        <v>Theriault</v>
      </c>
      <c r="E1518" s="22">
        <f>VLOOKUP($A1518,Cleaned_Medical_Exam!$A1517:$J3852,2,0)</f>
        <v>36.08</v>
      </c>
      <c r="F1518" s="24">
        <f>VLOOKUP($A1518,Cleaned_Medical_Exam!$A1517:$J3852,3,0)</f>
        <v>11.61</v>
      </c>
      <c r="G1518" s="20" t="str">
        <f>VLOOKUP($A1518,Cleaned_Medical_Exam!$A1517:$J3852,4,0)</f>
        <v>Yes</v>
      </c>
      <c r="H1518" s="20" t="str">
        <f>VLOOKUP($A1518,Cleaned_Medical_Exam!$A1517:$J3852,5,0)</f>
        <v>No</v>
      </c>
      <c r="I1518" s="20" t="str">
        <f>VLOOKUP($A1518,Cleaned_Medical_Exam!$A1517:$J3852,6,0)</f>
        <v>No</v>
      </c>
      <c r="J1518" s="48">
        <f>VLOOKUP($A1518,Cleaned_Medical_Exam!$A1517:$J3852,7,0)</f>
        <v>0</v>
      </c>
      <c r="K1518" s="8" t="str">
        <f>VLOOKUP($A1518,Cleaned_Medical_Exam!$A1517:$J3852,8,0)</f>
        <v>No</v>
      </c>
      <c r="L1518" s="20" t="str">
        <f>VLOOKUP($A1518,Cleaned_Medical_Exam!$A1517:$J3852,9,0)</f>
        <v>Obesity</v>
      </c>
      <c r="M1518" s="20" t="str">
        <f>VLOOKUP($A1518,Cleaned_Medical_Exam!$A1517:$J3852,10,0)</f>
        <v>Diabetes</v>
      </c>
      <c r="N1518" s="48">
        <f>_xlfn.XLOOKUP(A1518,Cleaned_Hospital_Details!A:A,Cleaned_Hospital_Details!B:B)</f>
        <v>1</v>
      </c>
      <c r="O1518" s="49">
        <f>_xlfn.XLOOKUP($A1518,Cleaned_Hospital_Details!$A:$A,Cleaned_Hospital_Details!C:C)</f>
        <v>6781.35</v>
      </c>
      <c r="P1518" s="8" t="str">
        <f>_xlfn.XLOOKUP($A1518,Cleaned_Hospital_Details!$A:$A,Cleaned_Hospital_Details!D:D)</f>
        <v>Tier - 2</v>
      </c>
      <c r="Q1518" s="8" t="str">
        <f>_xlfn.XLOOKUP($A1518,Cleaned_Hospital_Details!$A:$A,Cleaned_Hospital_Details!E:E)</f>
        <v>Tier - 1</v>
      </c>
      <c r="R1518" s="8" t="str">
        <f>_xlfn.XLOOKUP($A1518,Cleaned_Hospital_Details!$A:$A,Cleaned_Hospital_Details!F:F)</f>
        <v>R1013</v>
      </c>
      <c r="S1518" s="15">
        <f>_xlfn.XLOOKUP($A1518,Cleaned_Hospital_Details!$A:$A,Cleaned_Hospital_Details!G:G)</f>
        <v>29867</v>
      </c>
      <c r="T1518" s="8">
        <f>_xlfn.XLOOKUP($A1518,Cleaned_Hospital_Details!$A:$A,Cleaned_Hospital_Details!H:H)</f>
        <v>41</v>
      </c>
      <c r="U1518" s="8" t="str">
        <f>_xlfn.XLOOKUP($A1518,Cleaned_Hospital_Details!$A:$A,Cleaned_Hospital_Details!I:I)</f>
        <v>Adult</v>
      </c>
      <c r="V1518" t="str">
        <f t="shared" si="23"/>
        <v>Jodi Theriault</v>
      </c>
    </row>
    <row r="1519" spans="1:22" ht="15.6" x14ac:dyDescent="0.3">
      <c r="A1519" s="10" t="s">
        <v>1555</v>
      </c>
      <c r="B1519" s="8" t="str">
        <f>VLOOKUP(A1519,Cleaned_Customer_Names!A1518:D3853,2,0)</f>
        <v>Ms.</v>
      </c>
      <c r="C1519" s="8" t="str">
        <f>VLOOKUP(A1519,Cleaned_Customer_Names!A1518:D3853,3,0)</f>
        <v>Lauren</v>
      </c>
      <c r="D1519" s="8" t="str">
        <f>VLOOKUP($A1519,Cleaned_Customer_Names!$A1518:$D3853,4,0)</f>
        <v>Manuel</v>
      </c>
      <c r="E1519" s="22">
        <f>VLOOKUP($A1519,Cleaned_Medical_Exam!$A1518:$J3853,2,0)</f>
        <v>32.200000000000003</v>
      </c>
      <c r="F1519" s="24">
        <f>VLOOKUP($A1519,Cleaned_Medical_Exam!$A1518:$J3853,3,0)</f>
        <v>10.59</v>
      </c>
      <c r="G1519" s="20" t="str">
        <f>VLOOKUP($A1519,Cleaned_Medical_Exam!$A1518:$J3853,4,0)</f>
        <v>Yes</v>
      </c>
      <c r="H1519" s="20" t="str">
        <f>VLOOKUP($A1519,Cleaned_Medical_Exam!$A1518:$J3853,5,0)</f>
        <v>No</v>
      </c>
      <c r="I1519" s="20" t="str">
        <f>VLOOKUP($A1519,Cleaned_Medical_Exam!$A1518:$J3853,6,0)</f>
        <v>No</v>
      </c>
      <c r="J1519" s="48">
        <f>VLOOKUP($A1519,Cleaned_Medical_Exam!$A1518:$J3853,7,0)</f>
        <v>0</v>
      </c>
      <c r="K1519" s="8" t="str">
        <f>VLOOKUP($A1519,Cleaned_Medical_Exam!$A1518:$J3853,8,0)</f>
        <v>No</v>
      </c>
      <c r="L1519" s="20" t="str">
        <f>VLOOKUP($A1519,Cleaned_Medical_Exam!$A1518:$J3853,9,0)</f>
        <v>Obesity</v>
      </c>
      <c r="M1519" s="20" t="str">
        <f>VLOOKUP($A1519,Cleaned_Medical_Exam!$A1518:$J3853,10,0)</f>
        <v>Diabetes</v>
      </c>
      <c r="N1519" s="48">
        <f>_xlfn.XLOOKUP(A1519,Cleaned_Hospital_Details!A:A,Cleaned_Hospital_Details!B:B)</f>
        <v>1</v>
      </c>
      <c r="O1519" s="49">
        <f>_xlfn.XLOOKUP($A1519,Cleaned_Hospital_Details!$A:$A,Cleaned_Hospital_Details!C:C)</f>
        <v>6775.96</v>
      </c>
      <c r="P1519" s="8" t="str">
        <f>_xlfn.XLOOKUP($A1519,Cleaned_Hospital_Details!$A:$A,Cleaned_Hospital_Details!D:D)</f>
        <v>Tier - 2</v>
      </c>
      <c r="Q1519" s="8" t="str">
        <f>_xlfn.XLOOKUP($A1519,Cleaned_Hospital_Details!$A:$A,Cleaned_Hospital_Details!E:E)</f>
        <v>Tier - 3</v>
      </c>
      <c r="R1519" s="8" t="str">
        <f>_xlfn.XLOOKUP($A1519,Cleaned_Hospital_Details!$A:$A,Cleaned_Hospital_Details!F:F)</f>
        <v>R1011</v>
      </c>
      <c r="S1519" s="15">
        <f>_xlfn.XLOOKUP($A1519,Cleaned_Hospital_Details!$A:$A,Cleaned_Hospital_Details!G:G)</f>
        <v>29832</v>
      </c>
      <c r="T1519" s="8">
        <f>_xlfn.XLOOKUP($A1519,Cleaned_Hospital_Details!$A:$A,Cleaned_Hospital_Details!H:H)</f>
        <v>41</v>
      </c>
      <c r="U1519" s="8" t="str">
        <f>_xlfn.XLOOKUP($A1519,Cleaned_Hospital_Details!$A:$A,Cleaned_Hospital_Details!I:I)</f>
        <v>Adult</v>
      </c>
      <c r="V1519" t="str">
        <f t="shared" si="23"/>
        <v>Lauren Manuel</v>
      </c>
    </row>
    <row r="1520" spans="1:22" ht="15.6" x14ac:dyDescent="0.3">
      <c r="A1520" s="10" t="s">
        <v>1556</v>
      </c>
      <c r="B1520" s="8" t="str">
        <f>VLOOKUP(A1520,Cleaned_Customer_Names!A1519:D3854,2,0)</f>
        <v>Ms.</v>
      </c>
      <c r="C1520" s="8" t="str">
        <f>VLOOKUP(A1520,Cleaned_Customer_Names!A1519:D3854,3,0)</f>
        <v>Misti</v>
      </c>
      <c r="D1520" s="8" t="str">
        <f>VLOOKUP($A1520,Cleaned_Customer_Names!$A1519:$D3854,4,0)</f>
        <v>Demko</v>
      </c>
      <c r="E1520" s="22">
        <f>VLOOKUP($A1520,Cleaned_Medical_Exam!$A1519:$J3854,2,0)</f>
        <v>28.05</v>
      </c>
      <c r="F1520" s="24">
        <f>VLOOKUP($A1520,Cleaned_Medical_Exam!$A1519:$J3854,3,0)</f>
        <v>11.85</v>
      </c>
      <c r="G1520" s="20" t="str">
        <f>VLOOKUP($A1520,Cleaned_Medical_Exam!$A1519:$J3854,4,0)</f>
        <v>Yes</v>
      </c>
      <c r="H1520" s="20" t="str">
        <f>VLOOKUP($A1520,Cleaned_Medical_Exam!$A1519:$J3854,5,0)</f>
        <v>No</v>
      </c>
      <c r="I1520" s="20" t="str">
        <f>VLOOKUP($A1520,Cleaned_Medical_Exam!$A1519:$J3854,6,0)</f>
        <v>No</v>
      </c>
      <c r="J1520" s="48">
        <f>VLOOKUP($A1520,Cleaned_Medical_Exam!$A1519:$J3854,7,0)</f>
        <v>0</v>
      </c>
      <c r="K1520" s="8" t="str">
        <f>VLOOKUP($A1520,Cleaned_Medical_Exam!$A1519:$J3854,8,0)</f>
        <v>No</v>
      </c>
      <c r="L1520" s="20" t="str">
        <f>VLOOKUP($A1520,Cleaned_Medical_Exam!$A1519:$J3854,9,0)</f>
        <v>Overweight</v>
      </c>
      <c r="M1520" s="20" t="str">
        <f>VLOOKUP($A1520,Cleaned_Medical_Exam!$A1519:$J3854,10,0)</f>
        <v>Diabetes</v>
      </c>
      <c r="N1520" s="48">
        <f>_xlfn.XLOOKUP(A1520,Cleaned_Hospital_Details!A:A,Cleaned_Hospital_Details!B:B)</f>
        <v>1</v>
      </c>
      <c r="O1520" s="49">
        <f>_xlfn.XLOOKUP($A1520,Cleaned_Hospital_Details!$A:$A,Cleaned_Hospital_Details!C:C)</f>
        <v>6770.19</v>
      </c>
      <c r="P1520" s="8" t="str">
        <f>_xlfn.XLOOKUP($A1520,Cleaned_Hospital_Details!$A:$A,Cleaned_Hospital_Details!D:D)</f>
        <v>Tier - 2</v>
      </c>
      <c r="Q1520" s="8" t="str">
        <f>_xlfn.XLOOKUP($A1520,Cleaned_Hospital_Details!$A:$A,Cleaned_Hospital_Details!E:E)</f>
        <v>Tier - 3</v>
      </c>
      <c r="R1520" s="8" t="str">
        <f>_xlfn.XLOOKUP($A1520,Cleaned_Hospital_Details!$A:$A,Cleaned_Hospital_Details!F:F)</f>
        <v>R1013</v>
      </c>
      <c r="S1520" s="15">
        <f>_xlfn.XLOOKUP($A1520,Cleaned_Hospital_Details!$A:$A,Cleaned_Hospital_Details!G:G)</f>
        <v>29850</v>
      </c>
      <c r="T1520" s="8">
        <f>_xlfn.XLOOKUP($A1520,Cleaned_Hospital_Details!$A:$A,Cleaned_Hospital_Details!H:H)</f>
        <v>41</v>
      </c>
      <c r="U1520" s="8" t="str">
        <f>_xlfn.XLOOKUP($A1520,Cleaned_Hospital_Details!$A:$A,Cleaned_Hospital_Details!I:I)</f>
        <v>Adult</v>
      </c>
      <c r="V1520" t="str">
        <f t="shared" si="23"/>
        <v>Misti Demko</v>
      </c>
    </row>
    <row r="1521" spans="1:22" ht="15.6" x14ac:dyDescent="0.3">
      <c r="A1521" s="10" t="s">
        <v>1557</v>
      </c>
      <c r="B1521" s="8" t="str">
        <f>VLOOKUP(A1521,Cleaned_Customer_Names!A1520:D3855,2,0)</f>
        <v>Ms.</v>
      </c>
      <c r="C1521" s="8" t="str">
        <f>VLOOKUP(A1521,Cleaned_Customer_Names!A1520:D3855,3,0)</f>
        <v>Angela</v>
      </c>
      <c r="D1521" s="8" t="str">
        <f>VLOOKUP($A1521,Cleaned_Customer_Names!$A1520:$D3855,4,0)</f>
        <v>Battaglia</v>
      </c>
      <c r="E1521" s="22">
        <f>VLOOKUP($A1521,Cleaned_Medical_Exam!$A1520:$J3855,2,0)</f>
        <v>19</v>
      </c>
      <c r="F1521" s="24">
        <f>VLOOKUP($A1521,Cleaned_Medical_Exam!$A1520:$J3855,3,0)</f>
        <v>5.46</v>
      </c>
      <c r="G1521" s="20" t="str">
        <f>VLOOKUP($A1521,Cleaned_Medical_Exam!$A1520:$J3855,4,0)</f>
        <v>Yes</v>
      </c>
      <c r="H1521" s="20" t="str">
        <f>VLOOKUP($A1521,Cleaned_Medical_Exam!$A1520:$J3855,5,0)</f>
        <v>No</v>
      </c>
      <c r="I1521" s="20" t="str">
        <f>VLOOKUP($A1521,Cleaned_Medical_Exam!$A1520:$J3855,6,0)</f>
        <v>No</v>
      </c>
      <c r="J1521" s="48">
        <f>VLOOKUP($A1521,Cleaned_Medical_Exam!$A1520:$J3855,7,0)</f>
        <v>1</v>
      </c>
      <c r="K1521" s="8" t="str">
        <f>VLOOKUP($A1521,Cleaned_Medical_Exam!$A1520:$J3855,8,0)</f>
        <v>No</v>
      </c>
      <c r="L1521" s="20" t="str">
        <f>VLOOKUP($A1521,Cleaned_Medical_Exam!$A1520:$J3855,9,0)</f>
        <v>Healthy Weight</v>
      </c>
      <c r="M1521" s="20" t="str">
        <f>VLOOKUP($A1521,Cleaned_Medical_Exam!$A1520:$J3855,10,0)</f>
        <v>Normal</v>
      </c>
      <c r="N1521" s="48">
        <f>_xlfn.XLOOKUP(A1521,Cleaned_Hospital_Details!A:A,Cleaned_Hospital_Details!B:B)</f>
        <v>3</v>
      </c>
      <c r="O1521" s="49">
        <f>_xlfn.XLOOKUP($A1521,Cleaned_Hospital_Details!$A:$A,Cleaned_Hospital_Details!C:C)</f>
        <v>6753.04</v>
      </c>
      <c r="P1521" s="8" t="str">
        <f>_xlfn.XLOOKUP($A1521,Cleaned_Hospital_Details!$A:$A,Cleaned_Hospital_Details!D:D)</f>
        <v>Tier - 2</v>
      </c>
      <c r="Q1521" s="8" t="str">
        <f>_xlfn.XLOOKUP($A1521,Cleaned_Hospital_Details!$A:$A,Cleaned_Hospital_Details!E:E)</f>
        <v>Tier - 2</v>
      </c>
      <c r="R1521" s="8" t="str">
        <f>_xlfn.XLOOKUP($A1521,Cleaned_Hospital_Details!$A:$A,Cleaned_Hospital_Details!F:F)</f>
        <v>R1024</v>
      </c>
      <c r="S1521" s="15">
        <f>_xlfn.XLOOKUP($A1521,Cleaned_Hospital_Details!$A:$A,Cleaned_Hospital_Details!G:G)</f>
        <v>32426</v>
      </c>
      <c r="T1521" s="8">
        <f>_xlfn.XLOOKUP($A1521,Cleaned_Hospital_Details!$A:$A,Cleaned_Hospital_Details!H:H)</f>
        <v>34</v>
      </c>
      <c r="U1521" s="8" t="str">
        <f>_xlfn.XLOOKUP($A1521,Cleaned_Hospital_Details!$A:$A,Cleaned_Hospital_Details!I:I)</f>
        <v>Adult</v>
      </c>
      <c r="V1521" t="str">
        <f t="shared" si="23"/>
        <v>Angela Battaglia</v>
      </c>
    </row>
    <row r="1522" spans="1:22" ht="15.6" x14ac:dyDescent="0.3">
      <c r="A1522" s="10" t="s">
        <v>1558</v>
      </c>
      <c r="B1522" s="8" t="str">
        <f>VLOOKUP(A1522,Cleaned_Customer_Names!A1521:D3856,2,0)</f>
        <v>Mr.</v>
      </c>
      <c r="C1522" s="8" t="str">
        <f>VLOOKUP(A1522,Cleaned_Customer_Names!A1521:D3856,3,0)</f>
        <v>Jonathan</v>
      </c>
      <c r="D1522" s="8" t="str">
        <f>VLOOKUP($A1522,Cleaned_Customer_Names!$A1521:$D3856,4,0)</f>
        <v>Follo</v>
      </c>
      <c r="E1522" s="22">
        <f>VLOOKUP($A1522,Cleaned_Medical_Exam!$A1521:$J3856,2,0)</f>
        <v>16.13</v>
      </c>
      <c r="F1522" s="24">
        <f>VLOOKUP($A1522,Cleaned_Medical_Exam!$A1521:$J3856,3,0)</f>
        <v>4.54</v>
      </c>
      <c r="G1522" s="20" t="str">
        <f>VLOOKUP($A1522,Cleaned_Medical_Exam!$A1521:$J3856,4,0)</f>
        <v>Yes</v>
      </c>
      <c r="H1522" s="20" t="str">
        <f>VLOOKUP($A1522,Cleaned_Medical_Exam!$A1521:$J3856,5,0)</f>
        <v>No</v>
      </c>
      <c r="I1522" s="20" t="str">
        <f>VLOOKUP($A1522,Cleaned_Medical_Exam!$A1521:$J3856,6,0)</f>
        <v>No</v>
      </c>
      <c r="J1522" s="48">
        <f>VLOOKUP($A1522,Cleaned_Medical_Exam!$A1521:$J3856,7,0)</f>
        <v>2</v>
      </c>
      <c r="K1522" s="8" t="str">
        <f>VLOOKUP($A1522,Cleaned_Medical_Exam!$A1521:$J3856,8,0)</f>
        <v>No</v>
      </c>
      <c r="L1522" s="20" t="str">
        <f>VLOOKUP($A1522,Cleaned_Medical_Exam!$A1521:$J3856,9,0)</f>
        <v>Underweight</v>
      </c>
      <c r="M1522" s="20" t="str">
        <f>VLOOKUP($A1522,Cleaned_Medical_Exam!$A1521:$J3856,10,0)</f>
        <v>Normal</v>
      </c>
      <c r="N1522" s="48">
        <f>_xlfn.XLOOKUP(A1522,Cleaned_Hospital_Details!A:A,Cleaned_Hospital_Details!B:B)</f>
        <v>0</v>
      </c>
      <c r="O1522" s="49">
        <f>_xlfn.XLOOKUP($A1522,Cleaned_Hospital_Details!$A:$A,Cleaned_Hospital_Details!C:C)</f>
        <v>6750.27</v>
      </c>
      <c r="P1522" s="8" t="str">
        <f>_xlfn.XLOOKUP($A1522,Cleaned_Hospital_Details!$A:$A,Cleaned_Hospital_Details!D:D)</f>
        <v>Tier - 3</v>
      </c>
      <c r="Q1522" s="8" t="str">
        <f>_xlfn.XLOOKUP($A1522,Cleaned_Hospital_Details!$A:$A,Cleaned_Hospital_Details!E:E)</f>
        <v>Tier - 2</v>
      </c>
      <c r="R1522" s="8" t="str">
        <f>_xlfn.XLOOKUP($A1522,Cleaned_Hospital_Details!$A:$A,Cleaned_Hospital_Details!F:F)</f>
        <v>R1013</v>
      </c>
      <c r="S1522" s="15">
        <f>_xlfn.XLOOKUP($A1522,Cleaned_Hospital_Details!$A:$A,Cleaned_Hospital_Details!G:G)</f>
        <v>24450</v>
      </c>
      <c r="T1522" s="8">
        <f>_xlfn.XLOOKUP($A1522,Cleaned_Hospital_Details!$A:$A,Cleaned_Hospital_Details!H:H)</f>
        <v>56</v>
      </c>
      <c r="U1522" s="8" t="str">
        <f>_xlfn.XLOOKUP($A1522,Cleaned_Hospital_Details!$A:$A,Cleaned_Hospital_Details!I:I)</f>
        <v>Old</v>
      </c>
      <c r="V1522" t="str">
        <f t="shared" si="23"/>
        <v>Jonathan Follo</v>
      </c>
    </row>
    <row r="1523" spans="1:22" ht="15.6" x14ac:dyDescent="0.3">
      <c r="A1523" s="10" t="s">
        <v>1559</v>
      </c>
      <c r="B1523" s="8" t="str">
        <f>VLOOKUP(A1523,Cleaned_Customer_Names!A1522:D3857,2,0)</f>
        <v>Ms.</v>
      </c>
      <c r="C1523" s="8" t="str">
        <f>VLOOKUP(A1523,Cleaned_Customer_Names!A1522:D3857,3,0)</f>
        <v>Victoria</v>
      </c>
      <c r="D1523" s="8" t="str">
        <f>VLOOKUP($A1523,Cleaned_Customer_Names!$A1522:$D3857,4,0)</f>
        <v>Barana</v>
      </c>
      <c r="E1523" s="22">
        <f>VLOOKUP($A1523,Cleaned_Medical_Exam!$A1522:$J3857,2,0)</f>
        <v>18.77</v>
      </c>
      <c r="F1523" s="24">
        <f>VLOOKUP($A1523,Cleaned_Medical_Exam!$A1522:$J3857,3,0)</f>
        <v>11.98</v>
      </c>
      <c r="G1523" s="20" t="str">
        <f>VLOOKUP($A1523,Cleaned_Medical_Exam!$A1522:$J3857,4,0)</f>
        <v>Yes</v>
      </c>
      <c r="H1523" s="20" t="str">
        <f>VLOOKUP($A1523,Cleaned_Medical_Exam!$A1522:$J3857,5,0)</f>
        <v>No</v>
      </c>
      <c r="I1523" s="20" t="str">
        <f>VLOOKUP($A1523,Cleaned_Medical_Exam!$A1522:$J3857,6,0)</f>
        <v>No</v>
      </c>
      <c r="J1523" s="48">
        <f>VLOOKUP($A1523,Cleaned_Medical_Exam!$A1522:$J3857,7,0)</f>
        <v>2</v>
      </c>
      <c r="K1523" s="8" t="str">
        <f>VLOOKUP($A1523,Cleaned_Medical_Exam!$A1522:$J3857,8,0)</f>
        <v>No</v>
      </c>
      <c r="L1523" s="20" t="str">
        <f>VLOOKUP($A1523,Cleaned_Medical_Exam!$A1522:$J3857,9,0)</f>
        <v>Healthy Weight</v>
      </c>
      <c r="M1523" s="20" t="str">
        <f>VLOOKUP($A1523,Cleaned_Medical_Exam!$A1522:$J3857,10,0)</f>
        <v>Diabetes</v>
      </c>
      <c r="N1523" s="48">
        <f>_xlfn.XLOOKUP(A1523,Cleaned_Hospital_Details!A:A,Cleaned_Hospital_Details!B:B)</f>
        <v>0</v>
      </c>
      <c r="O1523" s="49">
        <f>_xlfn.XLOOKUP($A1523,Cleaned_Hospital_Details!$A:$A,Cleaned_Hospital_Details!C:C)</f>
        <v>6749.63</v>
      </c>
      <c r="P1523" s="8" t="str">
        <f>_xlfn.XLOOKUP($A1523,Cleaned_Hospital_Details!$A:$A,Cleaned_Hospital_Details!D:D)</f>
        <v>Tier - 2</v>
      </c>
      <c r="Q1523" s="8" t="str">
        <f>_xlfn.XLOOKUP($A1523,Cleaned_Hospital_Details!$A:$A,Cleaned_Hospital_Details!E:E)</f>
        <v>Tier - 1</v>
      </c>
      <c r="R1523" s="8" t="str">
        <f>_xlfn.XLOOKUP($A1523,Cleaned_Hospital_Details!$A:$A,Cleaned_Hospital_Details!F:F)</f>
        <v>R1013</v>
      </c>
      <c r="S1523" s="15">
        <f>_xlfn.XLOOKUP($A1523,Cleaned_Hospital_Details!$A:$A,Cleaned_Hospital_Details!G:G)</f>
        <v>25736</v>
      </c>
      <c r="T1523" s="8">
        <f>_xlfn.XLOOKUP($A1523,Cleaned_Hospital_Details!$A:$A,Cleaned_Hospital_Details!H:H)</f>
        <v>52</v>
      </c>
      <c r="U1523" s="8" t="str">
        <f>_xlfn.XLOOKUP($A1523,Cleaned_Hospital_Details!$A:$A,Cleaned_Hospital_Details!I:I)</f>
        <v>Adult</v>
      </c>
      <c r="V1523" t="str">
        <f t="shared" si="23"/>
        <v>Victoria Barana</v>
      </c>
    </row>
    <row r="1524" spans="1:22" ht="15.6" x14ac:dyDescent="0.3">
      <c r="A1524" s="10" t="s">
        <v>1560</v>
      </c>
      <c r="B1524" s="8" t="str">
        <f>VLOOKUP(A1524,Cleaned_Customer_Names!A1523:D3858,2,0)</f>
        <v>Mr.</v>
      </c>
      <c r="C1524" s="8" t="str">
        <f>VLOOKUP(A1524,Cleaned_Customer_Names!A1523:D3858,3,0)</f>
        <v>Adrian</v>
      </c>
      <c r="D1524" s="8" t="str">
        <f>VLOOKUP($A1524,Cleaned_Customer_Names!$A1523:$D3858,4,0)</f>
        <v>Lysaght</v>
      </c>
      <c r="E1524" s="22">
        <f>VLOOKUP($A1524,Cleaned_Medical_Exam!$A1523:$J3858,2,0)</f>
        <v>28.88</v>
      </c>
      <c r="F1524" s="24">
        <f>VLOOKUP($A1524,Cleaned_Medical_Exam!$A1523:$J3858,3,0)</f>
        <v>6.59</v>
      </c>
      <c r="G1524" s="20" t="str">
        <f>VLOOKUP($A1524,Cleaned_Medical_Exam!$A1523:$J3858,4,0)</f>
        <v>Yes</v>
      </c>
      <c r="H1524" s="20" t="str">
        <f>VLOOKUP($A1524,Cleaned_Medical_Exam!$A1523:$J3858,5,0)</f>
        <v>No</v>
      </c>
      <c r="I1524" s="20" t="str">
        <f>VLOOKUP($A1524,Cleaned_Medical_Exam!$A1523:$J3858,6,0)</f>
        <v>No</v>
      </c>
      <c r="J1524" s="48">
        <f>VLOOKUP($A1524,Cleaned_Medical_Exam!$A1523:$J3858,7,0)</f>
        <v>1</v>
      </c>
      <c r="K1524" s="8" t="str">
        <f>VLOOKUP($A1524,Cleaned_Medical_Exam!$A1523:$J3858,8,0)</f>
        <v>No</v>
      </c>
      <c r="L1524" s="20" t="str">
        <f>VLOOKUP($A1524,Cleaned_Medical_Exam!$A1523:$J3858,9,0)</f>
        <v>Overweight</v>
      </c>
      <c r="M1524" s="20" t="str">
        <f>VLOOKUP($A1524,Cleaned_Medical_Exam!$A1523:$J3858,10,0)</f>
        <v>Diabetes</v>
      </c>
      <c r="N1524" s="48">
        <f>_xlfn.XLOOKUP(A1524,Cleaned_Hospital_Details!A:A,Cleaned_Hospital_Details!B:B)</f>
        <v>3</v>
      </c>
      <c r="O1524" s="49">
        <f>_xlfn.XLOOKUP($A1524,Cleaned_Hospital_Details!$A:$A,Cleaned_Hospital_Details!C:C)</f>
        <v>6748.59</v>
      </c>
      <c r="P1524" s="8" t="str">
        <f>_xlfn.XLOOKUP($A1524,Cleaned_Hospital_Details!$A:$A,Cleaned_Hospital_Details!D:D)</f>
        <v>Tier - 3</v>
      </c>
      <c r="Q1524" s="8" t="str">
        <f>_xlfn.XLOOKUP($A1524,Cleaned_Hospital_Details!$A:$A,Cleaned_Hospital_Details!E:E)</f>
        <v>Tier - 1</v>
      </c>
      <c r="R1524" s="8" t="str">
        <f>_xlfn.XLOOKUP($A1524,Cleaned_Hospital_Details!$A:$A,Cleaned_Hospital_Details!F:F)</f>
        <v>R1016</v>
      </c>
      <c r="S1524" s="15">
        <f>_xlfn.XLOOKUP($A1524,Cleaned_Hospital_Details!$A:$A,Cleaned_Hospital_Details!G:G)</f>
        <v>31568</v>
      </c>
      <c r="T1524" s="8">
        <f>_xlfn.XLOOKUP($A1524,Cleaned_Hospital_Details!$A:$A,Cleaned_Hospital_Details!H:H)</f>
        <v>37</v>
      </c>
      <c r="U1524" s="8" t="str">
        <f>_xlfn.XLOOKUP($A1524,Cleaned_Hospital_Details!$A:$A,Cleaned_Hospital_Details!I:I)</f>
        <v>Adult</v>
      </c>
      <c r="V1524" t="str">
        <f t="shared" si="23"/>
        <v>Adrian Lysaght</v>
      </c>
    </row>
    <row r="1525" spans="1:22" ht="15.6" x14ac:dyDescent="0.3">
      <c r="A1525" s="10" t="s">
        <v>1561</v>
      </c>
      <c r="B1525" s="8" t="str">
        <f>VLOOKUP(A1525,Cleaned_Customer_Names!A1524:D3859,2,0)</f>
        <v>Mr.</v>
      </c>
      <c r="C1525" s="8" t="str">
        <f>VLOOKUP(A1525,Cleaned_Customer_Names!A1524:D3859,3,0)</f>
        <v>Andrew</v>
      </c>
      <c r="D1525" s="8" t="str">
        <f>VLOOKUP($A1525,Cleaned_Customer_Names!$A1524:$D3859,4,0)</f>
        <v>Chalmers</v>
      </c>
      <c r="E1525" s="22">
        <f>VLOOKUP($A1525,Cleaned_Medical_Exam!$A1524:$J3859,2,0)</f>
        <v>27.55</v>
      </c>
      <c r="F1525" s="24">
        <f>VLOOKUP($A1525,Cleaned_Medical_Exam!$A1524:$J3859,3,0)</f>
        <v>10.83</v>
      </c>
      <c r="G1525" s="20" t="str">
        <f>VLOOKUP($A1525,Cleaned_Medical_Exam!$A1524:$J3859,4,0)</f>
        <v>Yes</v>
      </c>
      <c r="H1525" s="20" t="str">
        <f>VLOOKUP($A1525,Cleaned_Medical_Exam!$A1524:$J3859,5,0)</f>
        <v>No</v>
      </c>
      <c r="I1525" s="20" t="str">
        <f>VLOOKUP($A1525,Cleaned_Medical_Exam!$A1524:$J3859,6,0)</f>
        <v>No</v>
      </c>
      <c r="J1525" s="48">
        <f>VLOOKUP($A1525,Cleaned_Medical_Exam!$A1524:$J3859,7,0)</f>
        <v>1</v>
      </c>
      <c r="K1525" s="8" t="str">
        <f>VLOOKUP($A1525,Cleaned_Medical_Exam!$A1524:$J3859,8,0)</f>
        <v>No</v>
      </c>
      <c r="L1525" s="20" t="str">
        <f>VLOOKUP($A1525,Cleaned_Medical_Exam!$A1524:$J3859,9,0)</f>
        <v>Overweight</v>
      </c>
      <c r="M1525" s="20" t="str">
        <f>VLOOKUP($A1525,Cleaned_Medical_Exam!$A1524:$J3859,10,0)</f>
        <v>Diabetes</v>
      </c>
      <c r="N1525" s="48">
        <f>_xlfn.XLOOKUP(A1525,Cleaned_Hospital_Details!A:A,Cleaned_Hospital_Details!B:B)</f>
        <v>3</v>
      </c>
      <c r="O1525" s="49">
        <f>_xlfn.XLOOKUP($A1525,Cleaned_Hospital_Details!$A:$A,Cleaned_Hospital_Details!C:C)</f>
        <v>6746.74</v>
      </c>
      <c r="P1525" s="8" t="str">
        <f>_xlfn.XLOOKUP($A1525,Cleaned_Hospital_Details!$A:$A,Cleaned_Hospital_Details!D:D)</f>
        <v>Tier - 3</v>
      </c>
      <c r="Q1525" s="8" t="str">
        <f>_xlfn.XLOOKUP($A1525,Cleaned_Hospital_Details!$A:$A,Cleaned_Hospital_Details!E:E)</f>
        <v>Tier - 2</v>
      </c>
      <c r="R1525" s="8" t="str">
        <f>_xlfn.XLOOKUP($A1525,Cleaned_Hospital_Details!$A:$A,Cleaned_Hospital_Details!F:F)</f>
        <v>R1016</v>
      </c>
      <c r="S1525" s="15">
        <f>_xlfn.XLOOKUP($A1525,Cleaned_Hospital_Details!$A:$A,Cleaned_Hospital_Details!G:G)</f>
        <v>31631</v>
      </c>
      <c r="T1525" s="8">
        <f>_xlfn.XLOOKUP($A1525,Cleaned_Hospital_Details!$A:$A,Cleaned_Hospital_Details!H:H)</f>
        <v>36</v>
      </c>
      <c r="U1525" s="8" t="str">
        <f>_xlfn.XLOOKUP($A1525,Cleaned_Hospital_Details!$A:$A,Cleaned_Hospital_Details!I:I)</f>
        <v>Adult</v>
      </c>
      <c r="V1525" t="str">
        <f t="shared" si="23"/>
        <v>Andrew Chalmers</v>
      </c>
    </row>
    <row r="1526" spans="1:22" ht="15.6" x14ac:dyDescent="0.3">
      <c r="A1526" s="10" t="s">
        <v>1562</v>
      </c>
      <c r="B1526" s="8" t="str">
        <f>VLOOKUP(A1526,Cleaned_Customer_Names!A1525:D3860,2,0)</f>
        <v>Mr.</v>
      </c>
      <c r="C1526" s="8" t="str">
        <f>VLOOKUP(A1526,Cleaned_Customer_Names!A1525:D3860,3,0)</f>
        <v>Jason</v>
      </c>
      <c r="D1526" s="8" t="str">
        <f>VLOOKUP($A1526,Cleaned_Customer_Names!$A1525:$D3860,4,0)</f>
        <v>Phillippi</v>
      </c>
      <c r="E1526" s="22">
        <f>VLOOKUP($A1526,Cleaned_Medical_Exam!$A1525:$J3860,2,0)</f>
        <v>15.6</v>
      </c>
      <c r="F1526" s="24">
        <f>VLOOKUP($A1526,Cleaned_Medical_Exam!$A1525:$J3860,3,0)</f>
        <v>8.6</v>
      </c>
      <c r="G1526" s="20" t="str">
        <f>VLOOKUP($A1526,Cleaned_Medical_Exam!$A1525:$J3860,4,0)</f>
        <v>No</v>
      </c>
      <c r="H1526" s="20" t="str">
        <f>VLOOKUP($A1526,Cleaned_Medical_Exam!$A1525:$J3860,5,0)</f>
        <v>No</v>
      </c>
      <c r="I1526" s="20" t="str">
        <f>VLOOKUP($A1526,Cleaned_Medical_Exam!$A1525:$J3860,6,0)</f>
        <v>No</v>
      </c>
      <c r="J1526" s="48">
        <f>VLOOKUP($A1526,Cleaned_Medical_Exam!$A1525:$J3860,7,0)</f>
        <v>0</v>
      </c>
      <c r="K1526" s="8" t="str">
        <f>VLOOKUP($A1526,Cleaned_Medical_Exam!$A1525:$J3860,8,0)</f>
        <v>No</v>
      </c>
      <c r="L1526" s="20" t="str">
        <f>VLOOKUP($A1526,Cleaned_Medical_Exam!$A1525:$J3860,9,0)</f>
        <v>Underweight</v>
      </c>
      <c r="M1526" s="20" t="str">
        <f>VLOOKUP($A1526,Cleaned_Medical_Exam!$A1525:$J3860,10,0)</f>
        <v>Diabetes</v>
      </c>
      <c r="N1526" s="48">
        <f>_xlfn.XLOOKUP(A1526,Cleaned_Hospital_Details!A:A,Cleaned_Hospital_Details!B:B)</f>
        <v>0</v>
      </c>
      <c r="O1526" s="49">
        <f>_xlfn.XLOOKUP($A1526,Cleaned_Hospital_Details!$A:$A,Cleaned_Hospital_Details!C:C)</f>
        <v>6738.84</v>
      </c>
      <c r="P1526" s="8" t="str">
        <f>_xlfn.XLOOKUP($A1526,Cleaned_Hospital_Details!$A:$A,Cleaned_Hospital_Details!D:D)</f>
        <v>Tier - 3</v>
      </c>
      <c r="Q1526" s="8" t="str">
        <f>_xlfn.XLOOKUP($A1526,Cleaned_Hospital_Details!$A:$A,Cleaned_Hospital_Details!E:E)</f>
        <v>Tier - 1</v>
      </c>
      <c r="R1526" s="8" t="str">
        <f>_xlfn.XLOOKUP($A1526,Cleaned_Hospital_Details!$A:$A,Cleaned_Hospital_Details!F:F)</f>
        <v>R1012</v>
      </c>
      <c r="S1526" s="15">
        <f>_xlfn.XLOOKUP($A1526,Cleaned_Hospital_Details!$A:$A,Cleaned_Hospital_Details!G:G)</f>
        <v>25037</v>
      </c>
      <c r="T1526" s="8">
        <f>_xlfn.XLOOKUP($A1526,Cleaned_Hospital_Details!$A:$A,Cleaned_Hospital_Details!H:H)</f>
        <v>54</v>
      </c>
      <c r="U1526" s="8" t="str">
        <f>_xlfn.XLOOKUP($A1526,Cleaned_Hospital_Details!$A:$A,Cleaned_Hospital_Details!I:I)</f>
        <v>Adult</v>
      </c>
      <c r="V1526" t="str">
        <f t="shared" si="23"/>
        <v>Jason Phillippi</v>
      </c>
    </row>
    <row r="1527" spans="1:22" ht="15.6" x14ac:dyDescent="0.3">
      <c r="A1527" s="10" t="s">
        <v>1563</v>
      </c>
      <c r="B1527" s="8" t="str">
        <f>VLOOKUP(A1527,Cleaned_Customer_Names!A1526:D3861,2,0)</f>
        <v>Ms.</v>
      </c>
      <c r="C1527" s="8" t="str">
        <f>VLOOKUP(A1527,Cleaned_Customer_Names!A1526:D3861,3,0)</f>
        <v>Rachel</v>
      </c>
      <c r="D1527" s="8" t="str">
        <f>VLOOKUP($A1527,Cleaned_Customer_Names!$A1526:$D3861,4,0)</f>
        <v>MacPherson</v>
      </c>
      <c r="E1527" s="22">
        <f>VLOOKUP($A1527,Cleaned_Medical_Exam!$A1526:$J3861,2,0)</f>
        <v>21.99</v>
      </c>
      <c r="F1527" s="24">
        <f>VLOOKUP($A1527,Cleaned_Medical_Exam!$A1526:$J3861,3,0)</f>
        <v>11.17</v>
      </c>
      <c r="G1527" s="20" t="str">
        <f>VLOOKUP($A1527,Cleaned_Medical_Exam!$A1526:$J3861,4,0)</f>
        <v>No</v>
      </c>
      <c r="H1527" s="20" t="str">
        <f>VLOOKUP($A1527,Cleaned_Medical_Exam!$A1526:$J3861,5,0)</f>
        <v>No</v>
      </c>
      <c r="I1527" s="20" t="str">
        <f>VLOOKUP($A1527,Cleaned_Medical_Exam!$A1526:$J3861,6,0)</f>
        <v>No</v>
      </c>
      <c r="J1527" s="48">
        <f>VLOOKUP($A1527,Cleaned_Medical_Exam!$A1526:$J3861,7,0)</f>
        <v>0</v>
      </c>
      <c r="K1527" s="8" t="str">
        <f>VLOOKUP($A1527,Cleaned_Medical_Exam!$A1526:$J3861,8,0)</f>
        <v>No</v>
      </c>
      <c r="L1527" s="20" t="str">
        <f>VLOOKUP($A1527,Cleaned_Medical_Exam!$A1526:$J3861,9,0)</f>
        <v>Healthy Weight</v>
      </c>
      <c r="M1527" s="20" t="str">
        <f>VLOOKUP($A1527,Cleaned_Medical_Exam!$A1526:$J3861,10,0)</f>
        <v>Diabetes</v>
      </c>
      <c r="N1527" s="48">
        <f>_xlfn.XLOOKUP(A1527,Cleaned_Hospital_Details!A:A,Cleaned_Hospital_Details!B:B)</f>
        <v>2</v>
      </c>
      <c r="O1527" s="49">
        <f>_xlfn.XLOOKUP($A1527,Cleaned_Hospital_Details!$A:$A,Cleaned_Hospital_Details!C:C)</f>
        <v>6737.98</v>
      </c>
      <c r="P1527" s="8" t="str">
        <f>_xlfn.XLOOKUP($A1527,Cleaned_Hospital_Details!$A:$A,Cleaned_Hospital_Details!D:D)</f>
        <v>Tier - 2</v>
      </c>
      <c r="Q1527" s="8" t="str">
        <f>_xlfn.XLOOKUP($A1527,Cleaned_Hospital_Details!$A:$A,Cleaned_Hospital_Details!E:E)</f>
        <v>Tier - 3</v>
      </c>
      <c r="R1527" s="8" t="str">
        <f>_xlfn.XLOOKUP($A1527,Cleaned_Hospital_Details!$A:$A,Cleaned_Hospital_Details!F:F)</f>
        <v>R1013</v>
      </c>
      <c r="S1527" s="15">
        <f>_xlfn.XLOOKUP($A1527,Cleaned_Hospital_Details!$A:$A,Cleaned_Hospital_Details!G:G)</f>
        <v>28784</v>
      </c>
      <c r="T1527" s="8">
        <f>_xlfn.XLOOKUP($A1527,Cleaned_Hospital_Details!$A:$A,Cleaned_Hospital_Details!H:H)</f>
        <v>44</v>
      </c>
      <c r="U1527" s="8" t="str">
        <f>_xlfn.XLOOKUP($A1527,Cleaned_Hospital_Details!$A:$A,Cleaned_Hospital_Details!I:I)</f>
        <v>Adult</v>
      </c>
      <c r="V1527" t="str">
        <f t="shared" si="23"/>
        <v>Rachel MacPherson</v>
      </c>
    </row>
    <row r="1528" spans="1:22" ht="15.6" x14ac:dyDescent="0.3">
      <c r="A1528" s="10" t="s">
        <v>1564</v>
      </c>
      <c r="B1528" s="8" t="str">
        <f>VLOOKUP(A1528,Cleaned_Customer_Names!A1527:D3862,2,0)</f>
        <v>Ms.</v>
      </c>
      <c r="C1528" s="8" t="str">
        <f>VLOOKUP(A1528,Cleaned_Customer_Names!A1527:D3862,3,0)</f>
        <v>Susan</v>
      </c>
      <c r="D1528" s="8" t="str">
        <f>VLOOKUP($A1528,Cleaned_Customer_Names!$A1527:$D3862,4,0)</f>
        <v>Delfidio</v>
      </c>
      <c r="E1528" s="22">
        <f>VLOOKUP($A1528,Cleaned_Medical_Exam!$A1527:$J3862,2,0)</f>
        <v>34.85</v>
      </c>
      <c r="F1528" s="24">
        <f>VLOOKUP($A1528,Cleaned_Medical_Exam!$A1527:$J3862,3,0)</f>
        <v>5.75</v>
      </c>
      <c r="G1528" s="20" t="str">
        <f>VLOOKUP($A1528,Cleaned_Medical_Exam!$A1527:$J3862,4,0)</f>
        <v>No</v>
      </c>
      <c r="H1528" s="20" t="str">
        <f>VLOOKUP($A1528,Cleaned_Medical_Exam!$A1527:$J3862,5,0)</f>
        <v>No</v>
      </c>
      <c r="I1528" s="20" t="str">
        <f>VLOOKUP($A1528,Cleaned_Medical_Exam!$A1527:$J3862,6,0)</f>
        <v>No</v>
      </c>
      <c r="J1528" s="48">
        <f>VLOOKUP($A1528,Cleaned_Medical_Exam!$A1527:$J3862,7,0)</f>
        <v>0</v>
      </c>
      <c r="K1528" s="8" t="str">
        <f>VLOOKUP($A1528,Cleaned_Medical_Exam!$A1527:$J3862,8,0)</f>
        <v>No</v>
      </c>
      <c r="L1528" s="20" t="str">
        <f>VLOOKUP($A1528,Cleaned_Medical_Exam!$A1527:$J3862,9,0)</f>
        <v>Obesity</v>
      </c>
      <c r="M1528" s="20" t="str">
        <f>VLOOKUP($A1528,Cleaned_Medical_Exam!$A1527:$J3862,10,0)</f>
        <v>Prediabetes</v>
      </c>
      <c r="N1528" s="48">
        <f>_xlfn.XLOOKUP(A1528,Cleaned_Hospital_Details!A:A,Cleaned_Hospital_Details!B:B)</f>
        <v>0</v>
      </c>
      <c r="O1528" s="49">
        <f>_xlfn.XLOOKUP($A1528,Cleaned_Hospital_Details!$A:$A,Cleaned_Hospital_Details!C:C)</f>
        <v>6721.37</v>
      </c>
      <c r="P1528" s="8" t="str">
        <f>_xlfn.XLOOKUP($A1528,Cleaned_Hospital_Details!$A:$A,Cleaned_Hospital_Details!D:D)</f>
        <v>Tier - 2</v>
      </c>
      <c r="Q1528" s="8" t="str">
        <f>_xlfn.XLOOKUP($A1528,Cleaned_Hospital_Details!$A:$A,Cleaned_Hospital_Details!E:E)</f>
        <v>Tier - 1</v>
      </c>
      <c r="R1528" s="8" t="str">
        <f>_xlfn.XLOOKUP($A1528,Cleaned_Hospital_Details!$A:$A,Cleaned_Hospital_Details!F:F)</f>
        <v>R1012</v>
      </c>
      <c r="S1528" s="15">
        <f>_xlfn.XLOOKUP($A1528,Cleaned_Hospital_Details!$A:$A,Cleaned_Hospital_Details!G:G)</f>
        <v>34498</v>
      </c>
      <c r="T1528" s="8">
        <f>_xlfn.XLOOKUP($A1528,Cleaned_Hospital_Details!$A:$A,Cleaned_Hospital_Details!H:H)</f>
        <v>28</v>
      </c>
      <c r="U1528" s="8" t="str">
        <f>_xlfn.XLOOKUP($A1528,Cleaned_Hospital_Details!$A:$A,Cleaned_Hospital_Details!I:I)</f>
        <v>Adult</v>
      </c>
      <c r="V1528" t="str">
        <f t="shared" si="23"/>
        <v>Susan Delfidio</v>
      </c>
    </row>
    <row r="1529" spans="1:22" ht="15.6" x14ac:dyDescent="0.3">
      <c r="A1529" s="10" t="s">
        <v>1565</v>
      </c>
      <c r="B1529" s="8" t="str">
        <f>VLOOKUP(A1529,Cleaned_Customer_Names!A1528:D3863,2,0)</f>
        <v>Mr.</v>
      </c>
      <c r="C1529" s="8" t="str">
        <f>VLOOKUP(A1529,Cleaned_Customer_Names!A1528:D3863,3,0)</f>
        <v>Cameron</v>
      </c>
      <c r="D1529" s="8" t="str">
        <f>VLOOKUP($A1529,Cleaned_Customer_Names!$A1528:$D3863,4,0)</f>
        <v>Cummings</v>
      </c>
      <c r="E1529" s="22">
        <f>VLOOKUP($A1529,Cleaned_Medical_Exam!$A1528:$J3863,2,0)</f>
        <v>24.51</v>
      </c>
      <c r="F1529" s="24">
        <f>VLOOKUP($A1529,Cleaned_Medical_Exam!$A1528:$J3863,3,0)</f>
        <v>4.83</v>
      </c>
      <c r="G1529" s="20" t="str">
        <f>VLOOKUP($A1529,Cleaned_Medical_Exam!$A1528:$J3863,4,0)</f>
        <v>Yes</v>
      </c>
      <c r="H1529" s="20" t="str">
        <f>VLOOKUP($A1529,Cleaned_Medical_Exam!$A1528:$J3863,5,0)</f>
        <v>No</v>
      </c>
      <c r="I1529" s="20" t="str">
        <f>VLOOKUP($A1529,Cleaned_Medical_Exam!$A1528:$J3863,6,0)</f>
        <v>Yes</v>
      </c>
      <c r="J1529" s="48">
        <f>VLOOKUP($A1529,Cleaned_Medical_Exam!$A1528:$J3863,7,0)</f>
        <v>1</v>
      </c>
      <c r="K1529" s="8" t="str">
        <f>VLOOKUP($A1529,Cleaned_Medical_Exam!$A1528:$J3863,8,0)</f>
        <v>No</v>
      </c>
      <c r="L1529" s="20" t="str">
        <f>VLOOKUP($A1529,Cleaned_Medical_Exam!$A1528:$J3863,9,0)</f>
        <v>Healthy Weight</v>
      </c>
      <c r="M1529" s="20" t="str">
        <f>VLOOKUP($A1529,Cleaned_Medical_Exam!$A1528:$J3863,10,0)</f>
        <v>Normal</v>
      </c>
      <c r="N1529" s="48">
        <f>_xlfn.XLOOKUP(A1529,Cleaned_Hospital_Details!A:A,Cleaned_Hospital_Details!B:B)</f>
        <v>2</v>
      </c>
      <c r="O1529" s="49">
        <f>_xlfn.XLOOKUP($A1529,Cleaned_Hospital_Details!$A:$A,Cleaned_Hospital_Details!C:C)</f>
        <v>6710.19</v>
      </c>
      <c r="P1529" s="8" t="str">
        <f>_xlfn.XLOOKUP($A1529,Cleaned_Hospital_Details!$A:$A,Cleaned_Hospital_Details!D:D)</f>
        <v>Tier - 3</v>
      </c>
      <c r="Q1529" s="8" t="str">
        <f>_xlfn.XLOOKUP($A1529,Cleaned_Hospital_Details!$A:$A,Cleaned_Hospital_Details!E:E)</f>
        <v>Tier - 3</v>
      </c>
      <c r="R1529" s="8" t="str">
        <f>_xlfn.XLOOKUP($A1529,Cleaned_Hospital_Details!$A:$A,Cleaned_Hospital_Details!F:F)</f>
        <v>R1012</v>
      </c>
      <c r="S1529" s="15">
        <f>_xlfn.XLOOKUP($A1529,Cleaned_Hospital_Details!$A:$A,Cleaned_Hospital_Details!G:G)</f>
        <v>30479</v>
      </c>
      <c r="T1529" s="8">
        <f>_xlfn.XLOOKUP($A1529,Cleaned_Hospital_Details!$A:$A,Cleaned_Hospital_Details!H:H)</f>
        <v>39</v>
      </c>
      <c r="U1529" s="8" t="str">
        <f>_xlfn.XLOOKUP($A1529,Cleaned_Hospital_Details!$A:$A,Cleaned_Hospital_Details!I:I)</f>
        <v>Adult</v>
      </c>
      <c r="V1529" t="str">
        <f t="shared" si="23"/>
        <v>Cameron Cummings</v>
      </c>
    </row>
    <row r="1530" spans="1:22" ht="15.6" x14ac:dyDescent="0.3">
      <c r="A1530" s="10" t="s">
        <v>1566</v>
      </c>
      <c r="B1530" s="8" t="str">
        <f>VLOOKUP(A1530,Cleaned_Customer_Names!A1529:D3864,2,0)</f>
        <v>Ms.</v>
      </c>
      <c r="C1530" s="8" t="str">
        <f>VLOOKUP(A1530,Cleaned_Customer_Names!A1529:D3864,3,0)</f>
        <v>Claudia</v>
      </c>
      <c r="D1530" s="8" t="str">
        <f>VLOOKUP($A1530,Cleaned_Customer_Names!$A1529:$D3864,4,0)</f>
        <v>Schroegel</v>
      </c>
      <c r="E1530" s="22">
        <f>VLOOKUP($A1530,Cleaned_Medical_Exam!$A1529:$J3864,2,0)</f>
        <v>19.399999999999999</v>
      </c>
      <c r="F1530" s="24">
        <f>VLOOKUP($A1530,Cleaned_Medical_Exam!$A1529:$J3864,3,0)</f>
        <v>11.93</v>
      </c>
      <c r="G1530" s="20" t="str">
        <f>VLOOKUP($A1530,Cleaned_Medical_Exam!$A1529:$J3864,4,0)</f>
        <v>No</v>
      </c>
      <c r="H1530" s="20" t="str">
        <f>VLOOKUP($A1530,Cleaned_Medical_Exam!$A1529:$J3864,5,0)</f>
        <v>No</v>
      </c>
      <c r="I1530" s="20" t="str">
        <f>VLOOKUP($A1530,Cleaned_Medical_Exam!$A1529:$J3864,6,0)</f>
        <v>No</v>
      </c>
      <c r="J1530" s="48">
        <f>VLOOKUP($A1530,Cleaned_Medical_Exam!$A1529:$J3864,7,0)</f>
        <v>0</v>
      </c>
      <c r="K1530" s="8" t="str">
        <f>VLOOKUP($A1530,Cleaned_Medical_Exam!$A1529:$J3864,8,0)</f>
        <v>No</v>
      </c>
      <c r="L1530" s="20" t="str">
        <f>VLOOKUP($A1530,Cleaned_Medical_Exam!$A1529:$J3864,9,0)</f>
        <v>Healthy Weight</v>
      </c>
      <c r="M1530" s="20" t="str">
        <f>VLOOKUP($A1530,Cleaned_Medical_Exam!$A1529:$J3864,10,0)</f>
        <v>Diabetes</v>
      </c>
      <c r="N1530" s="48">
        <f>_xlfn.XLOOKUP(A1530,Cleaned_Hospital_Details!A:A,Cleaned_Hospital_Details!B:B)</f>
        <v>0</v>
      </c>
      <c r="O1530" s="49">
        <f>_xlfn.XLOOKUP($A1530,Cleaned_Hospital_Details!$A:$A,Cleaned_Hospital_Details!C:C)</f>
        <v>6706.47</v>
      </c>
      <c r="P1530" s="8" t="str">
        <f>_xlfn.XLOOKUP($A1530,Cleaned_Hospital_Details!$A:$A,Cleaned_Hospital_Details!D:D)</f>
        <v>Tier - 2</v>
      </c>
      <c r="Q1530" s="8" t="str">
        <f>_xlfn.XLOOKUP($A1530,Cleaned_Hospital_Details!$A:$A,Cleaned_Hospital_Details!E:E)</f>
        <v>Tier - 1</v>
      </c>
      <c r="R1530" s="8" t="str">
        <f>_xlfn.XLOOKUP($A1530,Cleaned_Hospital_Details!$A:$A,Cleaned_Hospital_Details!F:F)</f>
        <v>R1013</v>
      </c>
      <c r="S1530" s="15">
        <f>_xlfn.XLOOKUP($A1530,Cleaned_Hospital_Details!$A:$A,Cleaned_Hospital_Details!G:G)</f>
        <v>26279</v>
      </c>
      <c r="T1530" s="8">
        <f>_xlfn.XLOOKUP($A1530,Cleaned_Hospital_Details!$A:$A,Cleaned_Hospital_Details!H:H)</f>
        <v>51</v>
      </c>
      <c r="U1530" s="8" t="str">
        <f>_xlfn.XLOOKUP($A1530,Cleaned_Hospital_Details!$A:$A,Cleaned_Hospital_Details!I:I)</f>
        <v>Adult</v>
      </c>
      <c r="V1530" t="str">
        <f t="shared" si="23"/>
        <v>Claudia Schroegel</v>
      </c>
    </row>
    <row r="1531" spans="1:22" ht="15.6" x14ac:dyDescent="0.3">
      <c r="A1531" s="10" t="s">
        <v>1567</v>
      </c>
      <c r="B1531" s="8" t="str">
        <f>VLOOKUP(A1531,Cleaned_Customer_Names!A1530:D3865,2,0)</f>
        <v>Ms.</v>
      </c>
      <c r="C1531" s="8" t="str">
        <f>VLOOKUP(A1531,Cleaned_Customer_Names!A1530:D3865,3,0)</f>
        <v>Kate</v>
      </c>
      <c r="D1531" s="8" t="str">
        <f>VLOOKUP($A1531,Cleaned_Customer_Names!$A1530:$D3865,4,0)</f>
        <v>Williams</v>
      </c>
      <c r="E1531" s="22">
        <f>VLOOKUP($A1531,Cleaned_Medical_Exam!$A1530:$J3865,2,0)</f>
        <v>15.1</v>
      </c>
      <c r="F1531" s="24">
        <f>VLOOKUP($A1531,Cleaned_Medical_Exam!$A1530:$J3865,3,0)</f>
        <v>8.41</v>
      </c>
      <c r="G1531" s="20" t="str">
        <f>VLOOKUP($A1531,Cleaned_Medical_Exam!$A1530:$J3865,4,0)</f>
        <v>No</v>
      </c>
      <c r="H1531" s="20" t="str">
        <f>VLOOKUP($A1531,Cleaned_Medical_Exam!$A1530:$J3865,5,0)</f>
        <v>No</v>
      </c>
      <c r="I1531" s="20" t="str">
        <f>VLOOKUP($A1531,Cleaned_Medical_Exam!$A1530:$J3865,6,0)</f>
        <v>No</v>
      </c>
      <c r="J1531" s="48">
        <f>VLOOKUP($A1531,Cleaned_Medical_Exam!$A1530:$J3865,7,0)</f>
        <v>0</v>
      </c>
      <c r="K1531" s="8" t="str">
        <f>VLOOKUP($A1531,Cleaned_Medical_Exam!$A1530:$J3865,8,0)</f>
        <v>No</v>
      </c>
      <c r="L1531" s="20" t="str">
        <f>VLOOKUP($A1531,Cleaned_Medical_Exam!$A1530:$J3865,9,0)</f>
        <v>Underweight</v>
      </c>
      <c r="M1531" s="20" t="str">
        <f>VLOOKUP($A1531,Cleaned_Medical_Exam!$A1530:$J3865,10,0)</f>
        <v>Diabetes</v>
      </c>
      <c r="N1531" s="48">
        <f>_xlfn.XLOOKUP(A1531,Cleaned_Hospital_Details!A:A,Cleaned_Hospital_Details!B:B)</f>
        <v>0</v>
      </c>
      <c r="O1531" s="49">
        <f>_xlfn.XLOOKUP($A1531,Cleaned_Hospital_Details!$A:$A,Cleaned_Hospital_Details!C:C)</f>
        <v>6700.56</v>
      </c>
      <c r="P1531" s="8" t="str">
        <f>_xlfn.XLOOKUP($A1531,Cleaned_Hospital_Details!$A:$A,Cleaned_Hospital_Details!D:D)</f>
        <v>Tier - 3</v>
      </c>
      <c r="Q1531" s="8" t="str">
        <f>_xlfn.XLOOKUP($A1531,Cleaned_Hospital_Details!$A:$A,Cleaned_Hospital_Details!E:E)</f>
        <v>Tier - 1</v>
      </c>
      <c r="R1531" s="8" t="str">
        <f>_xlfn.XLOOKUP($A1531,Cleaned_Hospital_Details!$A:$A,Cleaned_Hospital_Details!F:F)</f>
        <v>R1012</v>
      </c>
      <c r="S1531" s="15">
        <f>_xlfn.XLOOKUP($A1531,Cleaned_Hospital_Details!$A:$A,Cleaned_Hospital_Details!G:G)</f>
        <v>25032</v>
      </c>
      <c r="T1531" s="8">
        <f>_xlfn.XLOOKUP($A1531,Cleaned_Hospital_Details!$A:$A,Cleaned_Hospital_Details!H:H)</f>
        <v>54</v>
      </c>
      <c r="U1531" s="8" t="str">
        <f>_xlfn.XLOOKUP($A1531,Cleaned_Hospital_Details!$A:$A,Cleaned_Hospital_Details!I:I)</f>
        <v>Adult</v>
      </c>
      <c r="V1531" t="str">
        <f t="shared" si="23"/>
        <v>Kate Williams</v>
      </c>
    </row>
    <row r="1532" spans="1:22" ht="15.6" x14ac:dyDescent="0.3">
      <c r="A1532" s="10" t="s">
        <v>1568</v>
      </c>
      <c r="B1532" s="8" t="str">
        <f>VLOOKUP(A1532,Cleaned_Customer_Names!A1531:D3866,2,0)</f>
        <v>Ms.</v>
      </c>
      <c r="C1532" s="8" t="str">
        <f>VLOOKUP(A1532,Cleaned_Customer_Names!A1531:D3866,3,0)</f>
        <v>Nicole</v>
      </c>
      <c r="D1532" s="8" t="str">
        <f>VLOOKUP($A1532,Cleaned_Customer_Names!$A1531:$D3866,4,0)</f>
        <v>Casey</v>
      </c>
      <c r="E1532" s="22">
        <f>VLOOKUP($A1532,Cleaned_Medical_Exam!$A1531:$J3866,2,0)</f>
        <v>23.37</v>
      </c>
      <c r="F1532" s="24">
        <f>VLOOKUP($A1532,Cleaned_Medical_Exam!$A1531:$J3866,3,0)</f>
        <v>5.59</v>
      </c>
      <c r="G1532" s="20" t="str">
        <f>VLOOKUP($A1532,Cleaned_Medical_Exam!$A1531:$J3866,4,0)</f>
        <v>Yes</v>
      </c>
      <c r="H1532" s="20" t="str">
        <f>VLOOKUP($A1532,Cleaned_Medical_Exam!$A1531:$J3866,5,0)</f>
        <v>No</v>
      </c>
      <c r="I1532" s="20" t="str">
        <f>VLOOKUP($A1532,Cleaned_Medical_Exam!$A1531:$J3866,6,0)</f>
        <v>No</v>
      </c>
      <c r="J1532" s="48">
        <f>VLOOKUP($A1532,Cleaned_Medical_Exam!$A1531:$J3866,7,0)</f>
        <v>0</v>
      </c>
      <c r="K1532" s="8" t="str">
        <f>VLOOKUP($A1532,Cleaned_Medical_Exam!$A1531:$J3866,8,0)</f>
        <v>No</v>
      </c>
      <c r="L1532" s="20" t="str">
        <f>VLOOKUP($A1532,Cleaned_Medical_Exam!$A1531:$J3866,9,0)</f>
        <v>Healthy Weight</v>
      </c>
      <c r="M1532" s="20" t="str">
        <f>VLOOKUP($A1532,Cleaned_Medical_Exam!$A1531:$J3866,10,0)</f>
        <v>Normal</v>
      </c>
      <c r="N1532" s="48">
        <f>_xlfn.XLOOKUP(A1532,Cleaned_Hospital_Details!A:A,Cleaned_Hospital_Details!B:B)</f>
        <v>2</v>
      </c>
      <c r="O1532" s="49">
        <f>_xlfn.XLOOKUP($A1532,Cleaned_Hospital_Details!$A:$A,Cleaned_Hospital_Details!C:C)</f>
        <v>6686.43</v>
      </c>
      <c r="P1532" s="8" t="str">
        <f>_xlfn.XLOOKUP($A1532,Cleaned_Hospital_Details!$A:$A,Cleaned_Hospital_Details!D:D)</f>
        <v>Tier - 2</v>
      </c>
      <c r="Q1532" s="8" t="str">
        <f>_xlfn.XLOOKUP($A1532,Cleaned_Hospital_Details!$A:$A,Cleaned_Hospital_Details!E:E)</f>
        <v>Tier - 3</v>
      </c>
      <c r="R1532" s="8" t="str">
        <f>_xlfn.XLOOKUP($A1532,Cleaned_Hospital_Details!$A:$A,Cleaned_Hospital_Details!F:F)</f>
        <v>R1012</v>
      </c>
      <c r="S1532" s="15">
        <f>_xlfn.XLOOKUP($A1532,Cleaned_Hospital_Details!$A:$A,Cleaned_Hospital_Details!G:G)</f>
        <v>31237</v>
      </c>
      <c r="T1532" s="8">
        <f>_xlfn.XLOOKUP($A1532,Cleaned_Hospital_Details!$A:$A,Cleaned_Hospital_Details!H:H)</f>
        <v>37</v>
      </c>
      <c r="U1532" s="8" t="str">
        <f>_xlfn.XLOOKUP($A1532,Cleaned_Hospital_Details!$A:$A,Cleaned_Hospital_Details!I:I)</f>
        <v>Adult</v>
      </c>
      <c r="V1532" t="str">
        <f t="shared" si="23"/>
        <v>Nicole Casey</v>
      </c>
    </row>
    <row r="1533" spans="1:22" ht="15.6" x14ac:dyDescent="0.3">
      <c r="A1533" s="10" t="s">
        <v>1569</v>
      </c>
      <c r="B1533" s="8" t="str">
        <f>VLOOKUP(A1533,Cleaned_Customer_Names!A1532:D3867,2,0)</f>
        <v>Mr.</v>
      </c>
      <c r="C1533" s="8" t="str">
        <f>VLOOKUP(A1533,Cleaned_Customer_Names!A1532:D3867,3,0)</f>
        <v>Jack</v>
      </c>
      <c r="D1533" s="8" t="str">
        <f>VLOOKUP($A1533,Cleaned_Customer_Names!$A1532:$D3867,4,0)</f>
        <v>Randall</v>
      </c>
      <c r="E1533" s="22">
        <f>VLOOKUP($A1533,Cleaned_Medical_Exam!$A1532:$J3867,2,0)</f>
        <v>42.4</v>
      </c>
      <c r="F1533" s="24">
        <f>VLOOKUP($A1533,Cleaned_Medical_Exam!$A1532:$J3867,3,0)</f>
        <v>4.0599999999999996</v>
      </c>
      <c r="G1533" s="20" t="str">
        <f>VLOOKUP($A1533,Cleaned_Medical_Exam!$A1532:$J3867,4,0)</f>
        <v>No</v>
      </c>
      <c r="H1533" s="20" t="str">
        <f>VLOOKUP($A1533,Cleaned_Medical_Exam!$A1532:$J3867,5,0)</f>
        <v>No</v>
      </c>
      <c r="I1533" s="20" t="str">
        <f>VLOOKUP($A1533,Cleaned_Medical_Exam!$A1532:$J3867,6,0)</f>
        <v>No</v>
      </c>
      <c r="J1533" s="48">
        <f>VLOOKUP($A1533,Cleaned_Medical_Exam!$A1532:$J3867,7,0)</f>
        <v>0</v>
      </c>
      <c r="K1533" s="8" t="str">
        <f>VLOOKUP($A1533,Cleaned_Medical_Exam!$A1532:$J3867,8,0)</f>
        <v>No</v>
      </c>
      <c r="L1533" s="20" t="str">
        <f>VLOOKUP($A1533,Cleaned_Medical_Exam!$A1532:$J3867,9,0)</f>
        <v>Obesity</v>
      </c>
      <c r="M1533" s="20" t="str">
        <f>VLOOKUP($A1533,Cleaned_Medical_Exam!$A1532:$J3867,10,0)</f>
        <v>Normal</v>
      </c>
      <c r="N1533" s="48">
        <f>_xlfn.XLOOKUP(A1533,Cleaned_Hospital_Details!A:A,Cleaned_Hospital_Details!B:B)</f>
        <v>5</v>
      </c>
      <c r="O1533" s="49">
        <f>_xlfn.XLOOKUP($A1533,Cleaned_Hospital_Details!$A:$A,Cleaned_Hospital_Details!C:C)</f>
        <v>6666.24</v>
      </c>
      <c r="P1533" s="8" t="str">
        <f>_xlfn.XLOOKUP($A1533,Cleaned_Hospital_Details!$A:$A,Cleaned_Hospital_Details!D:D)</f>
        <v>Tier - 3</v>
      </c>
      <c r="Q1533" s="8" t="str">
        <f>_xlfn.XLOOKUP($A1533,Cleaned_Hospital_Details!$A:$A,Cleaned_Hospital_Details!E:E)</f>
        <v>Tier - 1</v>
      </c>
      <c r="R1533" s="8" t="str">
        <f>_xlfn.XLOOKUP($A1533,Cleaned_Hospital_Details!$A:$A,Cleaned_Hospital_Details!F:F)</f>
        <v>R1011</v>
      </c>
      <c r="S1533" s="15">
        <f>_xlfn.XLOOKUP($A1533,Cleaned_Hospital_Details!$A:$A,Cleaned_Hospital_Details!G:G)</f>
        <v>32801</v>
      </c>
      <c r="T1533" s="8">
        <f>_xlfn.XLOOKUP($A1533,Cleaned_Hospital_Details!$A:$A,Cleaned_Hospital_Details!H:H)</f>
        <v>33</v>
      </c>
      <c r="U1533" s="8" t="str">
        <f>_xlfn.XLOOKUP($A1533,Cleaned_Hospital_Details!$A:$A,Cleaned_Hospital_Details!I:I)</f>
        <v>Adult</v>
      </c>
      <c r="V1533" t="str">
        <f t="shared" si="23"/>
        <v>Jack Randall</v>
      </c>
    </row>
    <row r="1534" spans="1:22" ht="15.6" x14ac:dyDescent="0.3">
      <c r="A1534" s="10" t="s">
        <v>1570</v>
      </c>
      <c r="B1534" s="8" t="str">
        <f>VLOOKUP(A1534,Cleaned_Customer_Names!A1533:D3868,2,0)</f>
        <v>Mr.</v>
      </c>
      <c r="C1534" s="8" t="str">
        <f>VLOOKUP(A1534,Cleaned_Customer_Names!A1533:D3868,3,0)</f>
        <v>Gregory</v>
      </c>
      <c r="D1534" s="8" t="str">
        <f>VLOOKUP($A1534,Cleaned_Customer_Names!$A1533:$D3868,4,0)</f>
        <v>Doyon</v>
      </c>
      <c r="E1534" s="22">
        <f>VLOOKUP($A1534,Cleaned_Medical_Exam!$A1533:$J3868,2,0)</f>
        <v>28.405000000000001</v>
      </c>
      <c r="F1534" s="24">
        <f>VLOOKUP($A1534,Cleaned_Medical_Exam!$A1533:$J3868,3,0)</f>
        <v>7.02</v>
      </c>
      <c r="G1534" s="20" t="str">
        <f>VLOOKUP($A1534,Cleaned_Medical_Exam!$A1533:$J3868,4,0)</f>
        <v>Yes</v>
      </c>
      <c r="H1534" s="20" t="str">
        <f>VLOOKUP($A1534,Cleaned_Medical_Exam!$A1533:$J3868,5,0)</f>
        <v>No</v>
      </c>
      <c r="I1534" s="20" t="str">
        <f>VLOOKUP($A1534,Cleaned_Medical_Exam!$A1533:$J3868,6,0)</f>
        <v>No</v>
      </c>
      <c r="J1534" s="48">
        <f>VLOOKUP($A1534,Cleaned_Medical_Exam!$A1533:$J3868,7,0)</f>
        <v>0</v>
      </c>
      <c r="K1534" s="8" t="str">
        <f>VLOOKUP($A1534,Cleaned_Medical_Exam!$A1533:$J3868,8,0)</f>
        <v>No</v>
      </c>
      <c r="L1534" s="20" t="str">
        <f>VLOOKUP($A1534,Cleaned_Medical_Exam!$A1533:$J3868,9,0)</f>
        <v>Overweight</v>
      </c>
      <c r="M1534" s="20" t="str">
        <f>VLOOKUP($A1534,Cleaned_Medical_Exam!$A1533:$J3868,10,0)</f>
        <v>Diabetes</v>
      </c>
      <c r="N1534" s="48">
        <f>_xlfn.XLOOKUP(A1534,Cleaned_Hospital_Details!A:A,Cleaned_Hospital_Details!B:B)</f>
        <v>1</v>
      </c>
      <c r="O1534" s="49">
        <f>_xlfn.XLOOKUP($A1534,Cleaned_Hospital_Details!$A:$A,Cleaned_Hospital_Details!C:C)</f>
        <v>6664.69</v>
      </c>
      <c r="P1534" s="8" t="str">
        <f>_xlfn.XLOOKUP($A1534,Cleaned_Hospital_Details!$A:$A,Cleaned_Hospital_Details!D:D)</f>
        <v>Tier - 3</v>
      </c>
      <c r="Q1534" s="8" t="str">
        <f>_xlfn.XLOOKUP($A1534,Cleaned_Hospital_Details!$A:$A,Cleaned_Hospital_Details!E:E)</f>
        <v>Tier - 1</v>
      </c>
      <c r="R1534" s="8" t="str">
        <f>_xlfn.XLOOKUP($A1534,Cleaned_Hospital_Details!$A:$A,Cleaned_Hospital_Details!F:F)</f>
        <v>R1012</v>
      </c>
      <c r="S1534" s="15">
        <f>_xlfn.XLOOKUP($A1534,Cleaned_Hospital_Details!$A:$A,Cleaned_Hospital_Details!G:G)</f>
        <v>29846</v>
      </c>
      <c r="T1534" s="8">
        <f>_xlfn.XLOOKUP($A1534,Cleaned_Hospital_Details!$A:$A,Cleaned_Hospital_Details!H:H)</f>
        <v>41</v>
      </c>
      <c r="U1534" s="8" t="str">
        <f>_xlfn.XLOOKUP($A1534,Cleaned_Hospital_Details!$A:$A,Cleaned_Hospital_Details!I:I)</f>
        <v>Adult</v>
      </c>
      <c r="V1534" t="str">
        <f t="shared" si="23"/>
        <v>Gregory Doyon</v>
      </c>
    </row>
    <row r="1535" spans="1:22" ht="15.6" x14ac:dyDescent="0.3">
      <c r="A1535" s="10" t="s">
        <v>1571</v>
      </c>
      <c r="B1535" s="8" t="str">
        <f>VLOOKUP(A1535,Cleaned_Customer_Names!A1534:D3869,2,0)</f>
        <v>Ms.</v>
      </c>
      <c r="C1535" s="8" t="str">
        <f>VLOOKUP(A1535,Cleaned_Customer_Names!A1534:D3869,3,0)</f>
        <v>Rebecca</v>
      </c>
      <c r="D1535" s="8" t="str">
        <f>VLOOKUP($A1535,Cleaned_Customer_Names!$A1534:$D3869,4,0)</f>
        <v>Sankey</v>
      </c>
      <c r="E1535" s="22">
        <f>VLOOKUP($A1535,Cleaned_Medical_Exam!$A1534:$J3869,2,0)</f>
        <v>23.4</v>
      </c>
      <c r="F1535" s="24">
        <f>VLOOKUP($A1535,Cleaned_Medical_Exam!$A1534:$J3869,3,0)</f>
        <v>4.47</v>
      </c>
      <c r="G1535" s="20" t="str">
        <f>VLOOKUP($A1535,Cleaned_Medical_Exam!$A1534:$J3869,4,0)</f>
        <v>No</v>
      </c>
      <c r="H1535" s="20" t="str">
        <f>VLOOKUP($A1535,Cleaned_Medical_Exam!$A1534:$J3869,5,0)</f>
        <v>No</v>
      </c>
      <c r="I1535" s="20" t="str">
        <f>VLOOKUP($A1535,Cleaned_Medical_Exam!$A1534:$J3869,6,0)</f>
        <v>No</v>
      </c>
      <c r="J1535" s="48">
        <f>VLOOKUP($A1535,Cleaned_Medical_Exam!$A1534:$J3869,7,0)</f>
        <v>0</v>
      </c>
      <c r="K1535" s="8" t="str">
        <f>VLOOKUP($A1535,Cleaned_Medical_Exam!$A1534:$J3869,8,0)</f>
        <v>No</v>
      </c>
      <c r="L1535" s="20" t="str">
        <f>VLOOKUP($A1535,Cleaned_Medical_Exam!$A1534:$J3869,9,0)</f>
        <v>Healthy Weight</v>
      </c>
      <c r="M1535" s="20" t="str">
        <f>VLOOKUP($A1535,Cleaned_Medical_Exam!$A1534:$J3869,10,0)</f>
        <v>Normal</v>
      </c>
      <c r="N1535" s="48">
        <f>_xlfn.XLOOKUP(A1535,Cleaned_Hospital_Details!A:A,Cleaned_Hospital_Details!B:B)</f>
        <v>3</v>
      </c>
      <c r="O1535" s="49">
        <f>_xlfn.XLOOKUP($A1535,Cleaned_Hospital_Details!$A:$A,Cleaned_Hospital_Details!C:C)</f>
        <v>6664.32</v>
      </c>
      <c r="P1535" s="8" t="str">
        <f>_xlfn.XLOOKUP($A1535,Cleaned_Hospital_Details!$A:$A,Cleaned_Hospital_Details!D:D)</f>
        <v>Tier - 2</v>
      </c>
      <c r="Q1535" s="8" t="str">
        <f>_xlfn.XLOOKUP($A1535,Cleaned_Hospital_Details!$A:$A,Cleaned_Hospital_Details!E:E)</f>
        <v>Tier - 2</v>
      </c>
      <c r="R1535" s="8" t="str">
        <f>_xlfn.XLOOKUP($A1535,Cleaned_Hospital_Details!$A:$A,Cleaned_Hospital_Details!F:F)</f>
        <v>R1013</v>
      </c>
      <c r="S1535" s="15">
        <f>_xlfn.XLOOKUP($A1535,Cleaned_Hospital_Details!$A:$A,Cleaned_Hospital_Details!G:G)</f>
        <v>30221</v>
      </c>
      <c r="T1535" s="8">
        <f>_xlfn.XLOOKUP($A1535,Cleaned_Hospital_Details!$A:$A,Cleaned_Hospital_Details!H:H)</f>
        <v>40</v>
      </c>
      <c r="U1535" s="8" t="str">
        <f>_xlfn.XLOOKUP($A1535,Cleaned_Hospital_Details!$A:$A,Cleaned_Hospital_Details!I:I)</f>
        <v>Adult</v>
      </c>
      <c r="V1535" t="str">
        <f t="shared" si="23"/>
        <v>Rebecca Sankey</v>
      </c>
    </row>
    <row r="1536" spans="1:22" ht="15.6" x14ac:dyDescent="0.3">
      <c r="A1536" s="10" t="s">
        <v>1572</v>
      </c>
      <c r="B1536" s="8" t="str">
        <f>VLOOKUP(A1536,Cleaned_Customer_Names!A1535:D3870,2,0)</f>
        <v>Mr.</v>
      </c>
      <c r="C1536" s="8" t="str">
        <f>VLOOKUP(A1536,Cleaned_Customer_Names!A1535:D3870,3,0)</f>
        <v>Adam</v>
      </c>
      <c r="D1536" s="8" t="str">
        <f>VLOOKUP($A1536,Cleaned_Customer_Names!$A1535:$D3870,4,0)</f>
        <v>Stilgenbauer</v>
      </c>
      <c r="E1536" s="22">
        <f>VLOOKUP($A1536,Cleaned_Medical_Exam!$A1535:$J3870,2,0)</f>
        <v>33.44</v>
      </c>
      <c r="F1536" s="24">
        <f>VLOOKUP($A1536,Cleaned_Medical_Exam!$A1535:$J3870,3,0)</f>
        <v>4.54</v>
      </c>
      <c r="G1536" s="20" t="str">
        <f>VLOOKUP($A1536,Cleaned_Medical_Exam!$A1535:$J3870,4,0)</f>
        <v>No</v>
      </c>
      <c r="H1536" s="20" t="str">
        <f>VLOOKUP($A1536,Cleaned_Medical_Exam!$A1535:$J3870,5,0)</f>
        <v>No</v>
      </c>
      <c r="I1536" s="20" t="str">
        <f>VLOOKUP($A1536,Cleaned_Medical_Exam!$A1535:$J3870,6,0)</f>
        <v>No</v>
      </c>
      <c r="J1536" s="48">
        <f>VLOOKUP($A1536,Cleaned_Medical_Exam!$A1535:$J3870,7,0)</f>
        <v>0</v>
      </c>
      <c r="K1536" s="8" t="str">
        <f>VLOOKUP($A1536,Cleaned_Medical_Exam!$A1535:$J3870,8,0)</f>
        <v>No</v>
      </c>
      <c r="L1536" s="20" t="str">
        <f>VLOOKUP($A1536,Cleaned_Medical_Exam!$A1535:$J3870,9,0)</f>
        <v>Obesity</v>
      </c>
      <c r="M1536" s="20" t="str">
        <f>VLOOKUP($A1536,Cleaned_Medical_Exam!$A1535:$J3870,10,0)</f>
        <v>Normal</v>
      </c>
      <c r="N1536" s="48">
        <f>_xlfn.XLOOKUP(A1536,Cleaned_Hospital_Details!A:A,Cleaned_Hospital_Details!B:B)</f>
        <v>5</v>
      </c>
      <c r="O1536" s="49">
        <f>_xlfn.XLOOKUP($A1536,Cleaned_Hospital_Details!$A:$A,Cleaned_Hospital_Details!C:C)</f>
        <v>6653.79</v>
      </c>
      <c r="P1536" s="8" t="str">
        <f>_xlfn.XLOOKUP($A1536,Cleaned_Hospital_Details!$A:$A,Cleaned_Hospital_Details!D:D)</f>
        <v>Tier - 2</v>
      </c>
      <c r="Q1536" s="8" t="str">
        <f>_xlfn.XLOOKUP($A1536,Cleaned_Hospital_Details!$A:$A,Cleaned_Hospital_Details!E:E)</f>
        <v>Tier - 1</v>
      </c>
      <c r="R1536" s="8" t="str">
        <f>_xlfn.XLOOKUP($A1536,Cleaned_Hospital_Details!$A:$A,Cleaned_Hospital_Details!F:F)</f>
        <v>R1013</v>
      </c>
      <c r="S1536" s="15">
        <f>_xlfn.XLOOKUP($A1536,Cleaned_Hospital_Details!$A:$A,Cleaned_Hospital_Details!G:G)</f>
        <v>32831</v>
      </c>
      <c r="T1536" s="8">
        <f>_xlfn.XLOOKUP($A1536,Cleaned_Hospital_Details!$A:$A,Cleaned_Hospital_Details!H:H)</f>
        <v>33</v>
      </c>
      <c r="U1536" s="8" t="str">
        <f>_xlfn.XLOOKUP($A1536,Cleaned_Hospital_Details!$A:$A,Cleaned_Hospital_Details!I:I)</f>
        <v>Adult</v>
      </c>
      <c r="V1536" t="str">
        <f t="shared" si="23"/>
        <v>Adam Stilgenbauer</v>
      </c>
    </row>
    <row r="1537" spans="1:22" ht="15.6" x14ac:dyDescent="0.3">
      <c r="A1537" s="10" t="s">
        <v>1573</v>
      </c>
      <c r="B1537" s="8" t="str">
        <f>VLOOKUP(A1537,Cleaned_Customer_Names!A1536:D3871,2,0)</f>
        <v>Mr.</v>
      </c>
      <c r="C1537" s="8" t="str">
        <f>VLOOKUP(A1537,Cleaned_Customer_Names!A1536:D3871,3,0)</f>
        <v>Ryan</v>
      </c>
      <c r="D1537" s="8" t="str">
        <f>VLOOKUP($A1537,Cleaned_Customer_Names!$A1536:$D3871,4,0)</f>
        <v>Jaskiewicz</v>
      </c>
      <c r="E1537" s="22">
        <f>VLOOKUP($A1537,Cleaned_Medical_Exam!$A1536:$J3871,2,0)</f>
        <v>21.12</v>
      </c>
      <c r="F1537" s="24">
        <f>VLOOKUP($A1537,Cleaned_Medical_Exam!$A1536:$J3871,3,0)</f>
        <v>4.99</v>
      </c>
      <c r="G1537" s="20" t="str">
        <f>VLOOKUP($A1537,Cleaned_Medical_Exam!$A1536:$J3871,4,0)</f>
        <v>No</v>
      </c>
      <c r="H1537" s="20" t="str">
        <f>VLOOKUP($A1537,Cleaned_Medical_Exam!$A1536:$J3871,5,0)</f>
        <v>No</v>
      </c>
      <c r="I1537" s="20" t="str">
        <f>VLOOKUP($A1537,Cleaned_Medical_Exam!$A1536:$J3871,6,0)</f>
        <v>No</v>
      </c>
      <c r="J1537" s="48">
        <f>VLOOKUP($A1537,Cleaned_Medical_Exam!$A1536:$J3871,7,0)</f>
        <v>1</v>
      </c>
      <c r="K1537" s="8" t="str">
        <f>VLOOKUP($A1537,Cleaned_Medical_Exam!$A1536:$J3871,8,0)</f>
        <v>No</v>
      </c>
      <c r="L1537" s="20" t="str">
        <f>VLOOKUP($A1537,Cleaned_Medical_Exam!$A1536:$J3871,9,0)</f>
        <v>Healthy Weight</v>
      </c>
      <c r="M1537" s="20" t="str">
        <f>VLOOKUP($A1537,Cleaned_Medical_Exam!$A1536:$J3871,10,0)</f>
        <v>Normal</v>
      </c>
      <c r="N1537" s="48">
        <f>_xlfn.XLOOKUP(A1537,Cleaned_Hospital_Details!A:A,Cleaned_Hospital_Details!B:B)</f>
        <v>3</v>
      </c>
      <c r="O1537" s="49">
        <f>_xlfn.XLOOKUP($A1537,Cleaned_Hospital_Details!$A:$A,Cleaned_Hospital_Details!C:C)</f>
        <v>6652.53</v>
      </c>
      <c r="P1537" s="8" t="str">
        <f>_xlfn.XLOOKUP($A1537,Cleaned_Hospital_Details!$A:$A,Cleaned_Hospital_Details!D:D)</f>
        <v>Tier - 3</v>
      </c>
      <c r="Q1537" s="8" t="str">
        <f>_xlfn.XLOOKUP($A1537,Cleaned_Hospital_Details!$A:$A,Cleaned_Hospital_Details!E:E)</f>
        <v>Tier - 2</v>
      </c>
      <c r="R1537" s="8" t="str">
        <f>_xlfn.XLOOKUP($A1537,Cleaned_Hospital_Details!$A:$A,Cleaned_Hospital_Details!F:F)</f>
        <v>R1013</v>
      </c>
      <c r="S1537" s="15">
        <f>_xlfn.XLOOKUP($A1537,Cleaned_Hospital_Details!$A:$A,Cleaned_Hospital_Details!G:G)</f>
        <v>30864</v>
      </c>
      <c r="T1537" s="8">
        <f>_xlfn.XLOOKUP($A1537,Cleaned_Hospital_Details!$A:$A,Cleaned_Hospital_Details!H:H)</f>
        <v>38</v>
      </c>
      <c r="U1537" s="8" t="str">
        <f>_xlfn.XLOOKUP($A1537,Cleaned_Hospital_Details!$A:$A,Cleaned_Hospital_Details!I:I)</f>
        <v>Adult</v>
      </c>
      <c r="V1537" t="str">
        <f t="shared" si="23"/>
        <v>Ryan Jaskiewicz</v>
      </c>
    </row>
    <row r="1538" spans="1:22" ht="15.6" x14ac:dyDescent="0.3">
      <c r="A1538" s="10" t="s">
        <v>1574</v>
      </c>
      <c r="B1538" s="8" t="str">
        <f>VLOOKUP(A1538,Cleaned_Customer_Names!A1537:D3872,2,0)</f>
        <v>Ms.</v>
      </c>
      <c r="C1538" s="8" t="str">
        <f>VLOOKUP(A1538,Cleaned_Customer_Names!A1537:D3872,3,0)</f>
        <v>Jackie</v>
      </c>
      <c r="D1538" s="8" t="str">
        <f>VLOOKUP($A1538,Cleaned_Customer_Names!$A1537:$D3872,4,0)</f>
        <v>Deppen</v>
      </c>
      <c r="E1538" s="22">
        <f>VLOOKUP($A1538,Cleaned_Medical_Exam!$A1537:$J3872,2,0)</f>
        <v>18.48</v>
      </c>
      <c r="F1538" s="24">
        <f>VLOOKUP($A1538,Cleaned_Medical_Exam!$A1537:$J3872,3,0)</f>
        <v>10.84</v>
      </c>
      <c r="G1538" s="20" t="str">
        <f>VLOOKUP($A1538,Cleaned_Medical_Exam!$A1537:$J3872,4,0)</f>
        <v>Yes</v>
      </c>
      <c r="H1538" s="20" t="str">
        <f>VLOOKUP($A1538,Cleaned_Medical_Exam!$A1537:$J3872,5,0)</f>
        <v>No</v>
      </c>
      <c r="I1538" s="20" t="str">
        <f>VLOOKUP($A1538,Cleaned_Medical_Exam!$A1537:$J3872,6,0)</f>
        <v>No</v>
      </c>
      <c r="J1538" s="48">
        <f>VLOOKUP($A1538,Cleaned_Medical_Exam!$A1537:$J3872,7,0)</f>
        <v>2</v>
      </c>
      <c r="K1538" s="8" t="str">
        <f>VLOOKUP($A1538,Cleaned_Medical_Exam!$A1537:$J3872,8,0)</f>
        <v>No</v>
      </c>
      <c r="L1538" s="20" t="str">
        <f>VLOOKUP($A1538,Cleaned_Medical_Exam!$A1537:$J3872,9,0)</f>
        <v>Underweight</v>
      </c>
      <c r="M1538" s="20" t="str">
        <f>VLOOKUP($A1538,Cleaned_Medical_Exam!$A1537:$J3872,10,0)</f>
        <v>Diabetes</v>
      </c>
      <c r="N1538" s="48">
        <f>_xlfn.XLOOKUP(A1538,Cleaned_Hospital_Details!A:A,Cleaned_Hospital_Details!B:B)</f>
        <v>0</v>
      </c>
      <c r="O1538" s="49">
        <f>_xlfn.XLOOKUP($A1538,Cleaned_Hospital_Details!$A:$A,Cleaned_Hospital_Details!C:C)</f>
        <v>6651.26</v>
      </c>
      <c r="P1538" s="8" t="str">
        <f>_xlfn.XLOOKUP($A1538,Cleaned_Hospital_Details!$A:$A,Cleaned_Hospital_Details!D:D)</f>
        <v>Tier - 2</v>
      </c>
      <c r="Q1538" s="8" t="str">
        <f>_xlfn.XLOOKUP($A1538,Cleaned_Hospital_Details!$A:$A,Cleaned_Hospital_Details!E:E)</f>
        <v>Tier - 3</v>
      </c>
      <c r="R1538" s="8" t="str">
        <f>_xlfn.XLOOKUP($A1538,Cleaned_Hospital_Details!$A:$A,Cleaned_Hospital_Details!F:F)</f>
        <v>R1013</v>
      </c>
      <c r="S1538" s="15">
        <f>_xlfn.XLOOKUP($A1538,Cleaned_Hospital_Details!$A:$A,Cleaned_Hospital_Details!G:G)</f>
        <v>25880</v>
      </c>
      <c r="T1538" s="8">
        <f>_xlfn.XLOOKUP($A1538,Cleaned_Hospital_Details!$A:$A,Cleaned_Hospital_Details!H:H)</f>
        <v>52</v>
      </c>
      <c r="U1538" s="8" t="str">
        <f>_xlfn.XLOOKUP($A1538,Cleaned_Hospital_Details!$A:$A,Cleaned_Hospital_Details!I:I)</f>
        <v>Adult</v>
      </c>
      <c r="V1538" t="str">
        <f t="shared" si="23"/>
        <v>Jackie Deppen</v>
      </c>
    </row>
    <row r="1539" spans="1:22" ht="15.6" x14ac:dyDescent="0.3">
      <c r="A1539" s="10" t="s">
        <v>1575</v>
      </c>
      <c r="B1539" s="8" t="str">
        <f>VLOOKUP(A1539,Cleaned_Customer_Names!A1538:D3873,2,0)</f>
        <v>Mr.</v>
      </c>
      <c r="C1539" s="8" t="str">
        <f>VLOOKUP(A1539,Cleaned_Customer_Names!A1538:D3873,3,0)</f>
        <v>Chris</v>
      </c>
      <c r="D1539" s="8" t="str">
        <f>VLOOKUP($A1539,Cleaned_Customer_Names!$A1538:$D3873,4,0)</f>
        <v>Hine</v>
      </c>
      <c r="E1539" s="22">
        <f>VLOOKUP($A1539,Cleaned_Medical_Exam!$A1538:$J3873,2,0)</f>
        <v>16.815000000000001</v>
      </c>
      <c r="F1539" s="24">
        <f>VLOOKUP($A1539,Cleaned_Medical_Exam!$A1538:$J3873,3,0)</f>
        <v>5.63</v>
      </c>
      <c r="G1539" s="20" t="str">
        <f>VLOOKUP($A1539,Cleaned_Medical_Exam!$A1538:$J3873,4,0)</f>
        <v>No</v>
      </c>
      <c r="H1539" s="20" t="str">
        <f>VLOOKUP($A1539,Cleaned_Medical_Exam!$A1538:$J3873,5,0)</f>
        <v>No</v>
      </c>
      <c r="I1539" s="20" t="str">
        <f>VLOOKUP($A1539,Cleaned_Medical_Exam!$A1538:$J3873,6,0)</f>
        <v>No</v>
      </c>
      <c r="J1539" s="48">
        <f>VLOOKUP($A1539,Cleaned_Medical_Exam!$A1538:$J3873,7,0)</f>
        <v>1</v>
      </c>
      <c r="K1539" s="8" t="str">
        <f>VLOOKUP($A1539,Cleaned_Medical_Exam!$A1538:$J3873,8,0)</f>
        <v>No</v>
      </c>
      <c r="L1539" s="20" t="str">
        <f>VLOOKUP($A1539,Cleaned_Medical_Exam!$A1538:$J3873,9,0)</f>
        <v>Underweight</v>
      </c>
      <c r="M1539" s="20" t="str">
        <f>VLOOKUP($A1539,Cleaned_Medical_Exam!$A1538:$J3873,10,0)</f>
        <v>Normal</v>
      </c>
      <c r="N1539" s="48">
        <f>_xlfn.XLOOKUP(A1539,Cleaned_Hospital_Details!A:A,Cleaned_Hospital_Details!B:B)</f>
        <v>2</v>
      </c>
      <c r="O1539" s="49">
        <f>_xlfn.XLOOKUP($A1539,Cleaned_Hospital_Details!$A:$A,Cleaned_Hospital_Details!C:C)</f>
        <v>6640.54</v>
      </c>
      <c r="P1539" s="8" t="str">
        <f>_xlfn.XLOOKUP($A1539,Cleaned_Hospital_Details!$A:$A,Cleaned_Hospital_Details!D:D)</f>
        <v>Tier - 2</v>
      </c>
      <c r="Q1539" s="8" t="str">
        <f>_xlfn.XLOOKUP($A1539,Cleaned_Hospital_Details!$A:$A,Cleaned_Hospital_Details!E:E)</f>
        <v>Tier - 3</v>
      </c>
      <c r="R1539" s="8" t="str">
        <f>_xlfn.XLOOKUP($A1539,Cleaned_Hospital_Details!$A:$A,Cleaned_Hospital_Details!F:F)</f>
        <v>R1019</v>
      </c>
      <c r="S1539" s="15">
        <f>_xlfn.XLOOKUP($A1539,Cleaned_Hospital_Details!$A:$A,Cleaned_Hospital_Details!G:G)</f>
        <v>31024</v>
      </c>
      <c r="T1539" s="8">
        <f>_xlfn.XLOOKUP($A1539,Cleaned_Hospital_Details!$A:$A,Cleaned_Hospital_Details!H:H)</f>
        <v>38</v>
      </c>
      <c r="U1539" s="8" t="str">
        <f>_xlfn.XLOOKUP($A1539,Cleaned_Hospital_Details!$A:$A,Cleaned_Hospital_Details!I:I)</f>
        <v>Adult</v>
      </c>
      <c r="V1539" t="str">
        <f t="shared" ref="V1539:V1602" si="24">_xlfn.CONCAT(C1539, " ", D1539)</f>
        <v>Chris Hine</v>
      </c>
    </row>
    <row r="1540" spans="1:22" ht="15.6" x14ac:dyDescent="0.3">
      <c r="A1540" s="10" t="s">
        <v>1576</v>
      </c>
      <c r="B1540" s="8" t="str">
        <f>VLOOKUP(A1540,Cleaned_Customer_Names!A1539:D3874,2,0)</f>
        <v>Mr.</v>
      </c>
      <c r="C1540" s="8" t="str">
        <f>VLOOKUP(A1540,Cleaned_Customer_Names!A1539:D3874,3,0)</f>
        <v>Tyler</v>
      </c>
      <c r="D1540" s="8" t="str">
        <f>VLOOKUP($A1540,Cleaned_Customer_Names!$A1539:$D3874,4,0)</f>
        <v>Mathews</v>
      </c>
      <c r="E1540" s="22">
        <f>VLOOKUP($A1540,Cleaned_Medical_Exam!$A1539:$J3874,2,0)</f>
        <v>26.72</v>
      </c>
      <c r="F1540" s="24">
        <f>VLOOKUP($A1540,Cleaned_Medical_Exam!$A1539:$J3874,3,0)</f>
        <v>4.1399999999999997</v>
      </c>
      <c r="G1540" s="20" t="str">
        <f>VLOOKUP($A1540,Cleaned_Medical_Exam!$A1539:$J3874,4,0)</f>
        <v>No</v>
      </c>
      <c r="H1540" s="20" t="str">
        <f>VLOOKUP($A1540,Cleaned_Medical_Exam!$A1539:$J3874,5,0)</f>
        <v>No</v>
      </c>
      <c r="I1540" s="20" t="str">
        <f>VLOOKUP($A1540,Cleaned_Medical_Exam!$A1539:$J3874,6,0)</f>
        <v>No</v>
      </c>
      <c r="J1540" s="48">
        <f>VLOOKUP($A1540,Cleaned_Medical_Exam!$A1539:$J3874,7,0)</f>
        <v>0</v>
      </c>
      <c r="K1540" s="8" t="str">
        <f>VLOOKUP($A1540,Cleaned_Medical_Exam!$A1539:$J3874,8,0)</f>
        <v>No</v>
      </c>
      <c r="L1540" s="20" t="str">
        <f>VLOOKUP($A1540,Cleaned_Medical_Exam!$A1539:$J3874,9,0)</f>
        <v>Overweight</v>
      </c>
      <c r="M1540" s="20" t="str">
        <f>VLOOKUP($A1540,Cleaned_Medical_Exam!$A1539:$J3874,10,0)</f>
        <v>Normal</v>
      </c>
      <c r="N1540" s="48">
        <f>_xlfn.XLOOKUP(A1540,Cleaned_Hospital_Details!A:A,Cleaned_Hospital_Details!B:B)</f>
        <v>3</v>
      </c>
      <c r="O1540" s="49">
        <f>_xlfn.XLOOKUP($A1540,Cleaned_Hospital_Details!$A:$A,Cleaned_Hospital_Details!C:C)</f>
        <v>6639.3</v>
      </c>
      <c r="P1540" s="8" t="str">
        <f>_xlfn.XLOOKUP($A1540,Cleaned_Hospital_Details!$A:$A,Cleaned_Hospital_Details!D:D)</f>
        <v>Tier - 2</v>
      </c>
      <c r="Q1540" s="8" t="str">
        <f>_xlfn.XLOOKUP($A1540,Cleaned_Hospital_Details!$A:$A,Cleaned_Hospital_Details!E:E)</f>
        <v>Tier - 2</v>
      </c>
      <c r="R1540" s="8" t="str">
        <f>_xlfn.XLOOKUP($A1540,Cleaned_Hospital_Details!$A:$A,Cleaned_Hospital_Details!F:F)</f>
        <v>R1021</v>
      </c>
      <c r="S1540" s="15">
        <f>_xlfn.XLOOKUP($A1540,Cleaned_Hospital_Details!$A:$A,Cleaned_Hospital_Details!G:G)</f>
        <v>33030</v>
      </c>
      <c r="T1540" s="8">
        <f>_xlfn.XLOOKUP($A1540,Cleaned_Hospital_Details!$A:$A,Cleaned_Hospital_Details!H:H)</f>
        <v>33</v>
      </c>
      <c r="U1540" s="8" t="str">
        <f>_xlfn.XLOOKUP($A1540,Cleaned_Hospital_Details!$A:$A,Cleaned_Hospital_Details!I:I)</f>
        <v>Adult</v>
      </c>
      <c r="V1540" t="str">
        <f t="shared" si="24"/>
        <v>Tyler Mathews</v>
      </c>
    </row>
    <row r="1541" spans="1:22" ht="15.6" x14ac:dyDescent="0.3">
      <c r="A1541" s="10" t="s">
        <v>1577</v>
      </c>
      <c r="B1541" s="8" t="str">
        <f>VLOOKUP(A1541,Cleaned_Customer_Names!A1540:D3875,2,0)</f>
        <v>Ms.</v>
      </c>
      <c r="C1541" s="8" t="str">
        <f>VLOOKUP(A1541,Cleaned_Customer_Names!A1540:D3875,3,0)</f>
        <v>Yoshie</v>
      </c>
      <c r="D1541" s="8" t="str">
        <f>VLOOKUP($A1541,Cleaned_Customer_Names!$A1540:$D3875,4,0)</f>
        <v>Yabu</v>
      </c>
      <c r="E1541" s="22">
        <f>VLOOKUP($A1541,Cleaned_Medical_Exam!$A1540:$J3875,2,0)</f>
        <v>41.42</v>
      </c>
      <c r="F1541" s="24">
        <f>VLOOKUP($A1541,Cleaned_Medical_Exam!$A1540:$J3875,3,0)</f>
        <v>5.17</v>
      </c>
      <c r="G1541" s="20" t="str">
        <f>VLOOKUP($A1541,Cleaned_Medical_Exam!$A1540:$J3875,4,0)</f>
        <v>No</v>
      </c>
      <c r="H1541" s="20" t="str">
        <f>VLOOKUP($A1541,Cleaned_Medical_Exam!$A1540:$J3875,5,0)</f>
        <v>No</v>
      </c>
      <c r="I1541" s="20" t="str">
        <f>VLOOKUP($A1541,Cleaned_Medical_Exam!$A1540:$J3875,6,0)</f>
        <v>Yes</v>
      </c>
      <c r="J1541" s="48">
        <f>VLOOKUP($A1541,Cleaned_Medical_Exam!$A1540:$J3875,7,0)</f>
        <v>1</v>
      </c>
      <c r="K1541" s="8" t="str">
        <f>VLOOKUP($A1541,Cleaned_Medical_Exam!$A1540:$J3875,8,0)</f>
        <v>No</v>
      </c>
      <c r="L1541" s="20" t="str">
        <f>VLOOKUP($A1541,Cleaned_Medical_Exam!$A1540:$J3875,9,0)</f>
        <v>Obesity</v>
      </c>
      <c r="M1541" s="20" t="str">
        <f>VLOOKUP($A1541,Cleaned_Medical_Exam!$A1540:$J3875,10,0)</f>
        <v>Normal</v>
      </c>
      <c r="N1541" s="48">
        <f>_xlfn.XLOOKUP(A1541,Cleaned_Hospital_Details!A:A,Cleaned_Hospital_Details!B:B)</f>
        <v>0</v>
      </c>
      <c r="O1541" s="49">
        <f>_xlfn.XLOOKUP($A1541,Cleaned_Hospital_Details!$A:$A,Cleaned_Hospital_Details!C:C)</f>
        <v>6638.16</v>
      </c>
      <c r="P1541" s="8" t="str">
        <f>_xlfn.XLOOKUP($A1541,Cleaned_Hospital_Details!$A:$A,Cleaned_Hospital_Details!D:D)</f>
        <v>Tier - 2</v>
      </c>
      <c r="Q1541" s="8" t="str">
        <f>_xlfn.XLOOKUP($A1541,Cleaned_Hospital_Details!$A:$A,Cleaned_Hospital_Details!E:E)</f>
        <v>Tier - 1</v>
      </c>
      <c r="R1541" s="8" t="str">
        <f>_xlfn.XLOOKUP($A1541,Cleaned_Hospital_Details!$A:$A,Cleaned_Hospital_Details!F:F)</f>
        <v>R1012</v>
      </c>
      <c r="S1541" s="15">
        <f>_xlfn.XLOOKUP($A1541,Cleaned_Hospital_Details!$A:$A,Cleaned_Hospital_Details!G:G)</f>
        <v>37868</v>
      </c>
      <c r="T1541" s="8">
        <f>_xlfn.XLOOKUP($A1541,Cleaned_Hospital_Details!$A:$A,Cleaned_Hospital_Details!H:H)</f>
        <v>19</v>
      </c>
      <c r="U1541" s="8" t="str">
        <f>_xlfn.XLOOKUP($A1541,Cleaned_Hospital_Details!$A:$A,Cleaned_Hospital_Details!I:I)</f>
        <v>Adult</v>
      </c>
      <c r="V1541" t="str">
        <f t="shared" si="24"/>
        <v>Yoshie Yabu</v>
      </c>
    </row>
    <row r="1542" spans="1:22" ht="15.6" x14ac:dyDescent="0.3">
      <c r="A1542" s="10" t="s">
        <v>1578</v>
      </c>
      <c r="B1542" s="8" t="str">
        <f>VLOOKUP(A1542,Cleaned_Customer_Names!A1541:D3876,2,0)</f>
        <v>Ms.</v>
      </c>
      <c r="C1542" s="8" t="str">
        <f>VLOOKUP(A1542,Cleaned_Customer_Names!A1541:D3876,3,0)</f>
        <v>Lauren</v>
      </c>
      <c r="D1542" s="8" t="str">
        <f>VLOOKUP($A1542,Cleaned_Customer_Names!$A1541:$D3876,4,0)</f>
        <v>Strang</v>
      </c>
      <c r="E1542" s="22">
        <f>VLOOKUP($A1542,Cleaned_Medical_Exam!$A1541:$J3876,2,0)</f>
        <v>20.69</v>
      </c>
      <c r="F1542" s="24">
        <f>VLOOKUP($A1542,Cleaned_Medical_Exam!$A1541:$J3876,3,0)</f>
        <v>6.93</v>
      </c>
      <c r="G1542" s="20" t="str">
        <f>VLOOKUP($A1542,Cleaned_Medical_Exam!$A1541:$J3876,4,0)</f>
        <v>No</v>
      </c>
      <c r="H1542" s="20" t="str">
        <f>VLOOKUP($A1542,Cleaned_Medical_Exam!$A1541:$J3876,5,0)</f>
        <v>No</v>
      </c>
      <c r="I1542" s="20" t="str">
        <f>VLOOKUP($A1542,Cleaned_Medical_Exam!$A1541:$J3876,6,0)</f>
        <v>No</v>
      </c>
      <c r="J1542" s="48">
        <f>VLOOKUP($A1542,Cleaned_Medical_Exam!$A1541:$J3876,7,0)</f>
        <v>2</v>
      </c>
      <c r="K1542" s="8" t="str">
        <f>VLOOKUP($A1542,Cleaned_Medical_Exam!$A1541:$J3876,8,0)</f>
        <v>No</v>
      </c>
      <c r="L1542" s="20" t="str">
        <f>VLOOKUP($A1542,Cleaned_Medical_Exam!$A1541:$J3876,9,0)</f>
        <v>Healthy Weight</v>
      </c>
      <c r="M1542" s="20" t="str">
        <f>VLOOKUP($A1542,Cleaned_Medical_Exam!$A1541:$J3876,10,0)</f>
        <v>Diabetes</v>
      </c>
      <c r="N1542" s="48">
        <f>_xlfn.XLOOKUP(A1542,Cleaned_Hospital_Details!A:A,Cleaned_Hospital_Details!B:B)</f>
        <v>0</v>
      </c>
      <c r="O1542" s="49">
        <f>_xlfn.XLOOKUP($A1542,Cleaned_Hospital_Details!$A:$A,Cleaned_Hospital_Details!C:C)</f>
        <v>6630.31</v>
      </c>
      <c r="P1542" s="8" t="str">
        <f>_xlfn.XLOOKUP($A1542,Cleaned_Hospital_Details!$A:$A,Cleaned_Hospital_Details!D:D)</f>
        <v>Tier - 2</v>
      </c>
      <c r="Q1542" s="8" t="str">
        <f>_xlfn.XLOOKUP($A1542,Cleaned_Hospital_Details!$A:$A,Cleaned_Hospital_Details!E:E)</f>
        <v>Tier - 1</v>
      </c>
      <c r="R1542" s="8" t="str">
        <f>_xlfn.XLOOKUP($A1542,Cleaned_Hospital_Details!$A:$A,Cleaned_Hospital_Details!F:F)</f>
        <v>R1013</v>
      </c>
      <c r="S1542" s="15">
        <f>_xlfn.XLOOKUP($A1542,Cleaned_Hospital_Details!$A:$A,Cleaned_Hospital_Details!G:G)</f>
        <v>26905</v>
      </c>
      <c r="T1542" s="8">
        <f>_xlfn.XLOOKUP($A1542,Cleaned_Hospital_Details!$A:$A,Cleaned_Hospital_Details!H:H)</f>
        <v>49</v>
      </c>
      <c r="U1542" s="8" t="str">
        <f>_xlfn.XLOOKUP($A1542,Cleaned_Hospital_Details!$A:$A,Cleaned_Hospital_Details!I:I)</f>
        <v>Adult</v>
      </c>
      <c r="V1542" t="str">
        <f t="shared" si="24"/>
        <v>Lauren Strang</v>
      </c>
    </row>
    <row r="1543" spans="1:22" ht="15.6" x14ac:dyDescent="0.3">
      <c r="A1543" s="10" t="s">
        <v>1579</v>
      </c>
      <c r="B1543" s="8" t="str">
        <f>VLOOKUP(A1543,Cleaned_Customer_Names!A1542:D3877,2,0)</f>
        <v>Mr.</v>
      </c>
      <c r="C1543" s="8" t="str">
        <f>VLOOKUP(A1543,Cleaned_Customer_Names!A1542:D3877,3,0)</f>
        <v>Mason</v>
      </c>
      <c r="D1543" s="8" t="str">
        <f>VLOOKUP($A1543,Cleaned_Customer_Names!$A1542:$D3877,4,0)</f>
        <v>Frank</v>
      </c>
      <c r="E1543" s="22">
        <f>VLOOKUP($A1543,Cleaned_Medical_Exam!$A1542:$J3877,2,0)</f>
        <v>41.23</v>
      </c>
      <c r="F1543" s="24">
        <f>VLOOKUP($A1543,Cleaned_Medical_Exam!$A1542:$J3877,3,0)</f>
        <v>4.24</v>
      </c>
      <c r="G1543" s="20" t="str">
        <f>VLOOKUP($A1543,Cleaned_Medical_Exam!$A1542:$J3877,4,0)</f>
        <v>No</v>
      </c>
      <c r="H1543" s="20" t="str">
        <f>VLOOKUP($A1543,Cleaned_Medical_Exam!$A1542:$J3877,5,0)</f>
        <v>No</v>
      </c>
      <c r="I1543" s="20" t="str">
        <f>VLOOKUP($A1543,Cleaned_Medical_Exam!$A1542:$J3877,6,0)</f>
        <v>No</v>
      </c>
      <c r="J1543" s="48">
        <f>VLOOKUP($A1543,Cleaned_Medical_Exam!$A1542:$J3877,7,0)</f>
        <v>0</v>
      </c>
      <c r="K1543" s="8" t="str">
        <f>VLOOKUP($A1543,Cleaned_Medical_Exam!$A1542:$J3877,8,0)</f>
        <v>No</v>
      </c>
      <c r="L1543" s="20" t="str">
        <f>VLOOKUP($A1543,Cleaned_Medical_Exam!$A1542:$J3877,9,0)</f>
        <v>Obesity</v>
      </c>
      <c r="M1543" s="20" t="str">
        <f>VLOOKUP($A1543,Cleaned_Medical_Exam!$A1542:$J3877,10,0)</f>
        <v>Normal</v>
      </c>
      <c r="N1543" s="48">
        <f>_xlfn.XLOOKUP(A1543,Cleaned_Hospital_Details!A:A,Cleaned_Hospital_Details!B:B)</f>
        <v>1</v>
      </c>
      <c r="O1543" s="49">
        <f>_xlfn.XLOOKUP($A1543,Cleaned_Hospital_Details!$A:$A,Cleaned_Hospital_Details!C:C)</f>
        <v>6610.11</v>
      </c>
      <c r="P1543" s="8" t="str">
        <f>_xlfn.XLOOKUP($A1543,Cleaned_Hospital_Details!$A:$A,Cleaned_Hospital_Details!D:D)</f>
        <v>Tier - 3</v>
      </c>
      <c r="Q1543" s="8" t="str">
        <f>_xlfn.XLOOKUP($A1543,Cleaned_Hospital_Details!$A:$A,Cleaned_Hospital_Details!E:E)</f>
        <v>Tier - 2</v>
      </c>
      <c r="R1543" s="8" t="str">
        <f>_xlfn.XLOOKUP($A1543,Cleaned_Hospital_Details!$A:$A,Cleaned_Hospital_Details!F:F)</f>
        <v>R1015</v>
      </c>
      <c r="S1543" s="15">
        <f>_xlfn.XLOOKUP($A1543,Cleaned_Hospital_Details!$A:$A,Cleaned_Hospital_Details!G:G)</f>
        <v>30191</v>
      </c>
      <c r="T1543" s="8">
        <f>_xlfn.XLOOKUP($A1543,Cleaned_Hospital_Details!$A:$A,Cleaned_Hospital_Details!H:H)</f>
        <v>40</v>
      </c>
      <c r="U1543" s="8" t="str">
        <f>_xlfn.XLOOKUP($A1543,Cleaned_Hospital_Details!$A:$A,Cleaned_Hospital_Details!I:I)</f>
        <v>Adult</v>
      </c>
      <c r="V1543" t="str">
        <f t="shared" si="24"/>
        <v>Mason Frank</v>
      </c>
    </row>
    <row r="1544" spans="1:22" ht="15.6" x14ac:dyDescent="0.3">
      <c r="A1544" s="10" t="s">
        <v>1580</v>
      </c>
      <c r="B1544" s="8" t="str">
        <f>VLOOKUP(A1544,Cleaned_Customer_Names!A1543:D3878,2,0)</f>
        <v>Mr.</v>
      </c>
      <c r="C1544" s="8" t="str">
        <f>VLOOKUP(A1544,Cleaned_Customer_Names!A1543:D3878,3,0)</f>
        <v>Ryan</v>
      </c>
      <c r="D1544" s="8" t="str">
        <f>VLOOKUP($A1544,Cleaned_Customer_Names!$A1543:$D3878,4,0)</f>
        <v>Shanley</v>
      </c>
      <c r="E1544" s="22">
        <f>VLOOKUP($A1544,Cleaned_Medical_Exam!$A1543:$J3878,2,0)</f>
        <v>29.9</v>
      </c>
      <c r="F1544" s="24">
        <f>VLOOKUP($A1544,Cleaned_Medical_Exam!$A1543:$J3878,3,0)</f>
        <v>5.91</v>
      </c>
      <c r="G1544" s="20" t="str">
        <f>VLOOKUP($A1544,Cleaned_Medical_Exam!$A1543:$J3878,4,0)</f>
        <v>No</v>
      </c>
      <c r="H1544" s="20" t="str">
        <f>VLOOKUP($A1544,Cleaned_Medical_Exam!$A1543:$J3878,5,0)</f>
        <v>No</v>
      </c>
      <c r="I1544" s="20" t="str">
        <f>VLOOKUP($A1544,Cleaned_Medical_Exam!$A1543:$J3878,6,0)</f>
        <v>No</v>
      </c>
      <c r="J1544" s="48">
        <f>VLOOKUP($A1544,Cleaned_Medical_Exam!$A1543:$J3878,7,0)</f>
        <v>0</v>
      </c>
      <c r="K1544" s="8" t="str">
        <f>VLOOKUP($A1544,Cleaned_Medical_Exam!$A1543:$J3878,8,0)</f>
        <v>No</v>
      </c>
      <c r="L1544" s="20" t="str">
        <f>VLOOKUP($A1544,Cleaned_Medical_Exam!$A1543:$J3878,9,0)</f>
        <v>Overweight</v>
      </c>
      <c r="M1544" s="20" t="str">
        <f>VLOOKUP($A1544,Cleaned_Medical_Exam!$A1543:$J3878,10,0)</f>
        <v>Prediabetes</v>
      </c>
      <c r="N1544" s="48">
        <f>_xlfn.XLOOKUP(A1544,Cleaned_Hospital_Details!A:A,Cleaned_Hospital_Details!B:B)</f>
        <v>2</v>
      </c>
      <c r="O1544" s="49">
        <f>_xlfn.XLOOKUP($A1544,Cleaned_Hospital_Details!$A:$A,Cleaned_Hospital_Details!C:C)</f>
        <v>6600.36</v>
      </c>
      <c r="P1544" s="8" t="str">
        <f>_xlfn.XLOOKUP($A1544,Cleaned_Hospital_Details!$A:$A,Cleaned_Hospital_Details!D:D)</f>
        <v>Tier - 2</v>
      </c>
      <c r="Q1544" s="8" t="str">
        <f>_xlfn.XLOOKUP($A1544,Cleaned_Hospital_Details!$A:$A,Cleaned_Hospital_Details!E:E)</f>
        <v>Tier - 3</v>
      </c>
      <c r="R1544" s="8" t="str">
        <f>_xlfn.XLOOKUP($A1544,Cleaned_Hospital_Details!$A:$A,Cleaned_Hospital_Details!F:F)</f>
        <v>R1011</v>
      </c>
      <c r="S1544" s="15">
        <f>_xlfn.XLOOKUP($A1544,Cleaned_Hospital_Details!$A:$A,Cleaned_Hospital_Details!G:G)</f>
        <v>30262</v>
      </c>
      <c r="T1544" s="8">
        <f>_xlfn.XLOOKUP($A1544,Cleaned_Hospital_Details!$A:$A,Cleaned_Hospital_Details!H:H)</f>
        <v>40</v>
      </c>
      <c r="U1544" s="8" t="str">
        <f>_xlfn.XLOOKUP($A1544,Cleaned_Hospital_Details!$A:$A,Cleaned_Hospital_Details!I:I)</f>
        <v>Adult</v>
      </c>
      <c r="V1544" t="str">
        <f t="shared" si="24"/>
        <v>Ryan Shanley</v>
      </c>
    </row>
    <row r="1545" spans="1:22" ht="15.6" x14ac:dyDescent="0.3">
      <c r="A1545" s="10" t="s">
        <v>1581</v>
      </c>
      <c r="B1545" s="8" t="str">
        <f>VLOOKUP(A1545,Cleaned_Customer_Names!A1544:D3879,2,0)</f>
        <v>Mr.</v>
      </c>
      <c r="C1545" s="8" t="str">
        <f>VLOOKUP(A1545,Cleaned_Customer_Names!A1544:D3879,3,0)</f>
        <v>Arturo</v>
      </c>
      <c r="D1545" s="8" t="str">
        <f>VLOOKUP($A1545,Cleaned_Customer_Names!$A1544:$D3879,4,0)</f>
        <v>Mancebo</v>
      </c>
      <c r="E1545" s="22">
        <f>VLOOKUP($A1545,Cleaned_Medical_Exam!$A1544:$J3879,2,0)</f>
        <v>34.104999999999997</v>
      </c>
      <c r="F1545" s="24">
        <f>VLOOKUP($A1545,Cleaned_Medical_Exam!$A1544:$J3879,3,0)</f>
        <v>5.93</v>
      </c>
      <c r="G1545" s="20" t="str">
        <f>VLOOKUP($A1545,Cleaned_Medical_Exam!$A1544:$J3879,4,0)</f>
        <v>No</v>
      </c>
      <c r="H1545" s="20" t="str">
        <f>VLOOKUP($A1545,Cleaned_Medical_Exam!$A1544:$J3879,5,0)</f>
        <v>No</v>
      </c>
      <c r="I1545" s="20" t="str">
        <f>VLOOKUP($A1545,Cleaned_Medical_Exam!$A1544:$J3879,6,0)</f>
        <v>No</v>
      </c>
      <c r="J1545" s="48">
        <f>VLOOKUP($A1545,Cleaned_Medical_Exam!$A1544:$J3879,7,0)</f>
        <v>0</v>
      </c>
      <c r="K1545" s="8" t="str">
        <f>VLOOKUP($A1545,Cleaned_Medical_Exam!$A1544:$J3879,8,0)</f>
        <v>No</v>
      </c>
      <c r="L1545" s="20" t="str">
        <f>VLOOKUP($A1545,Cleaned_Medical_Exam!$A1544:$J3879,9,0)</f>
        <v>Obesity</v>
      </c>
      <c r="M1545" s="20" t="str">
        <f>VLOOKUP($A1545,Cleaned_Medical_Exam!$A1544:$J3879,10,0)</f>
        <v>Prediabetes</v>
      </c>
      <c r="N1545" s="48">
        <f>_xlfn.XLOOKUP(A1545,Cleaned_Hospital_Details!A:A,Cleaned_Hospital_Details!B:B)</f>
        <v>1</v>
      </c>
      <c r="O1545" s="49">
        <f>_xlfn.XLOOKUP($A1545,Cleaned_Hospital_Details!$A:$A,Cleaned_Hospital_Details!C:C)</f>
        <v>6600.21</v>
      </c>
      <c r="P1545" s="8" t="str">
        <f>_xlfn.XLOOKUP($A1545,Cleaned_Hospital_Details!$A:$A,Cleaned_Hospital_Details!D:D)</f>
        <v>Tier - 3</v>
      </c>
      <c r="Q1545" s="8" t="str">
        <f>_xlfn.XLOOKUP($A1545,Cleaned_Hospital_Details!$A:$A,Cleaned_Hospital_Details!E:E)</f>
        <v>Tier - 2</v>
      </c>
      <c r="R1545" s="8" t="str">
        <f>_xlfn.XLOOKUP($A1545,Cleaned_Hospital_Details!$A:$A,Cleaned_Hospital_Details!F:F)</f>
        <v>R1016</v>
      </c>
      <c r="S1545" s="15">
        <f>_xlfn.XLOOKUP($A1545,Cleaned_Hospital_Details!$A:$A,Cleaned_Hospital_Details!G:G)</f>
        <v>30314</v>
      </c>
      <c r="T1545" s="8">
        <f>_xlfn.XLOOKUP($A1545,Cleaned_Hospital_Details!$A:$A,Cleaned_Hospital_Details!H:H)</f>
        <v>40</v>
      </c>
      <c r="U1545" s="8" t="str">
        <f>_xlfn.XLOOKUP($A1545,Cleaned_Hospital_Details!$A:$A,Cleaned_Hospital_Details!I:I)</f>
        <v>Adult</v>
      </c>
      <c r="V1545" t="str">
        <f t="shared" si="24"/>
        <v>Arturo Mancebo</v>
      </c>
    </row>
    <row r="1546" spans="1:22" ht="15.6" x14ac:dyDescent="0.3">
      <c r="A1546" s="10" t="s">
        <v>1582</v>
      </c>
      <c r="B1546" s="8" t="str">
        <f>VLOOKUP(A1546,Cleaned_Customer_Names!A1545:D3880,2,0)</f>
        <v>Mr.</v>
      </c>
      <c r="C1546" s="8" t="str">
        <f>VLOOKUP(A1546,Cleaned_Customer_Names!A1545:D3880,3,0)</f>
        <v>Jake</v>
      </c>
      <c r="D1546" s="8" t="str">
        <f>VLOOKUP($A1546,Cleaned_Customer_Names!$A1545:$D3880,4,0)</f>
        <v>Keehan</v>
      </c>
      <c r="E1546" s="22">
        <f>VLOOKUP($A1546,Cleaned_Medical_Exam!$A1545:$J3880,2,0)</f>
        <v>24.97</v>
      </c>
      <c r="F1546" s="24">
        <f>VLOOKUP($A1546,Cleaned_Medical_Exam!$A1545:$J3880,3,0)</f>
        <v>5.66</v>
      </c>
      <c r="G1546" s="20" t="str">
        <f>VLOOKUP($A1546,Cleaned_Medical_Exam!$A1545:$J3880,4,0)</f>
        <v>No</v>
      </c>
      <c r="H1546" s="20" t="str">
        <f>VLOOKUP($A1546,Cleaned_Medical_Exam!$A1545:$J3880,5,0)</f>
        <v>No</v>
      </c>
      <c r="I1546" s="20" t="str">
        <f>VLOOKUP($A1546,Cleaned_Medical_Exam!$A1545:$J3880,6,0)</f>
        <v>No</v>
      </c>
      <c r="J1546" s="48">
        <f>VLOOKUP($A1546,Cleaned_Medical_Exam!$A1545:$J3880,7,0)</f>
        <v>0</v>
      </c>
      <c r="K1546" s="8" t="str">
        <f>VLOOKUP($A1546,Cleaned_Medical_Exam!$A1545:$J3880,8,0)</f>
        <v>No</v>
      </c>
      <c r="L1546" s="20" t="str">
        <f>VLOOKUP($A1546,Cleaned_Medical_Exam!$A1545:$J3880,9,0)</f>
        <v>Healthy Weight</v>
      </c>
      <c r="M1546" s="20" t="str">
        <f>VLOOKUP($A1546,Cleaned_Medical_Exam!$A1545:$J3880,10,0)</f>
        <v>Normal</v>
      </c>
      <c r="N1546" s="48">
        <f>_xlfn.XLOOKUP(A1546,Cleaned_Hospital_Details!A:A,Cleaned_Hospital_Details!B:B)</f>
        <v>2</v>
      </c>
      <c r="O1546" s="49">
        <f>_xlfn.XLOOKUP($A1546,Cleaned_Hospital_Details!$A:$A,Cleaned_Hospital_Details!C:C)</f>
        <v>6593.51</v>
      </c>
      <c r="P1546" s="8" t="str">
        <f>_xlfn.XLOOKUP($A1546,Cleaned_Hospital_Details!$A:$A,Cleaned_Hospital_Details!D:D)</f>
        <v>Tier - 2</v>
      </c>
      <c r="Q1546" s="8" t="str">
        <f>_xlfn.XLOOKUP($A1546,Cleaned_Hospital_Details!$A:$A,Cleaned_Hospital_Details!E:E)</f>
        <v>Tier - 1</v>
      </c>
      <c r="R1546" s="8" t="str">
        <f>_xlfn.XLOOKUP($A1546,Cleaned_Hospital_Details!$A:$A,Cleaned_Hospital_Details!F:F)</f>
        <v>R1013</v>
      </c>
      <c r="S1546" s="15">
        <f>_xlfn.XLOOKUP($A1546,Cleaned_Hospital_Details!$A:$A,Cleaned_Hospital_Details!G:G)</f>
        <v>30277</v>
      </c>
      <c r="T1546" s="8">
        <f>_xlfn.XLOOKUP($A1546,Cleaned_Hospital_Details!$A:$A,Cleaned_Hospital_Details!H:H)</f>
        <v>40</v>
      </c>
      <c r="U1546" s="8" t="str">
        <f>_xlfn.XLOOKUP($A1546,Cleaned_Hospital_Details!$A:$A,Cleaned_Hospital_Details!I:I)</f>
        <v>Adult</v>
      </c>
      <c r="V1546" t="str">
        <f t="shared" si="24"/>
        <v>Jake Keehan</v>
      </c>
    </row>
    <row r="1547" spans="1:22" ht="15.6" x14ac:dyDescent="0.3">
      <c r="A1547" s="10" t="s">
        <v>1583</v>
      </c>
      <c r="B1547" s="8" t="str">
        <f>VLOOKUP(A1547,Cleaned_Customer_Names!A1546:D3881,2,0)</f>
        <v>Ms.</v>
      </c>
      <c r="C1547" s="8" t="str">
        <f>VLOOKUP(A1547,Cleaned_Customer_Names!A1546:D3881,3,0)</f>
        <v>Sarah</v>
      </c>
      <c r="D1547" s="8" t="str">
        <f>VLOOKUP($A1547,Cleaned_Customer_Names!$A1546:$D3881,4,0)</f>
        <v>Mahaney</v>
      </c>
      <c r="E1547" s="22">
        <f>VLOOKUP($A1547,Cleaned_Medical_Exam!$A1546:$J3881,2,0)</f>
        <v>34.799999999999997</v>
      </c>
      <c r="F1547" s="24">
        <f>VLOOKUP($A1547,Cleaned_Medical_Exam!$A1546:$J3881,3,0)</f>
        <v>4.1900000000000004</v>
      </c>
      <c r="G1547" s="20" t="str">
        <f>VLOOKUP($A1547,Cleaned_Medical_Exam!$A1546:$J3881,4,0)</f>
        <v>No</v>
      </c>
      <c r="H1547" s="20" t="str">
        <f>VLOOKUP($A1547,Cleaned_Medical_Exam!$A1546:$J3881,5,0)</f>
        <v>No</v>
      </c>
      <c r="I1547" s="20" t="str">
        <f>VLOOKUP($A1547,Cleaned_Medical_Exam!$A1546:$J3881,6,0)</f>
        <v>No</v>
      </c>
      <c r="J1547" s="48">
        <f>VLOOKUP($A1547,Cleaned_Medical_Exam!$A1546:$J3881,7,0)</f>
        <v>1</v>
      </c>
      <c r="K1547" s="8" t="str">
        <f>VLOOKUP($A1547,Cleaned_Medical_Exam!$A1546:$J3881,8,0)</f>
        <v>No</v>
      </c>
      <c r="L1547" s="20" t="str">
        <f>VLOOKUP($A1547,Cleaned_Medical_Exam!$A1546:$J3881,9,0)</f>
        <v>Obesity</v>
      </c>
      <c r="M1547" s="20" t="str">
        <f>VLOOKUP($A1547,Cleaned_Medical_Exam!$A1546:$J3881,10,0)</f>
        <v>Normal</v>
      </c>
      <c r="N1547" s="48">
        <f>_xlfn.XLOOKUP(A1547,Cleaned_Hospital_Details!A:A,Cleaned_Hospital_Details!B:B)</f>
        <v>2</v>
      </c>
      <c r="O1547" s="49">
        <f>_xlfn.XLOOKUP($A1547,Cleaned_Hospital_Details!$A:$A,Cleaned_Hospital_Details!C:C)</f>
        <v>6571.54</v>
      </c>
      <c r="P1547" s="8" t="str">
        <f>_xlfn.XLOOKUP($A1547,Cleaned_Hospital_Details!$A:$A,Cleaned_Hospital_Details!D:D)</f>
        <v>Tier - 2</v>
      </c>
      <c r="Q1547" s="8" t="str">
        <f>_xlfn.XLOOKUP($A1547,Cleaned_Hospital_Details!$A:$A,Cleaned_Hospital_Details!E:E)</f>
        <v>Tier - 3</v>
      </c>
      <c r="R1547" s="8" t="str">
        <f>_xlfn.XLOOKUP($A1547,Cleaned_Hospital_Details!$A:$A,Cleaned_Hospital_Details!F:F)</f>
        <v>R1011</v>
      </c>
      <c r="S1547" s="15">
        <f>_xlfn.XLOOKUP($A1547,Cleaned_Hospital_Details!$A:$A,Cleaned_Hospital_Details!G:G)</f>
        <v>30960</v>
      </c>
      <c r="T1547" s="8">
        <f>_xlfn.XLOOKUP($A1547,Cleaned_Hospital_Details!$A:$A,Cleaned_Hospital_Details!H:H)</f>
        <v>38</v>
      </c>
      <c r="U1547" s="8" t="str">
        <f>_xlfn.XLOOKUP($A1547,Cleaned_Hospital_Details!$A:$A,Cleaned_Hospital_Details!I:I)</f>
        <v>Adult</v>
      </c>
      <c r="V1547" t="str">
        <f t="shared" si="24"/>
        <v>Sarah Mahaney</v>
      </c>
    </row>
    <row r="1548" spans="1:22" ht="15.6" x14ac:dyDescent="0.3">
      <c r="A1548" s="10" t="s">
        <v>1584</v>
      </c>
      <c r="B1548" s="8" t="str">
        <f>VLOOKUP(A1548,Cleaned_Customer_Names!A1547:D3882,2,0)</f>
        <v>Ms.</v>
      </c>
      <c r="C1548" s="8" t="str">
        <f>VLOOKUP(A1548,Cleaned_Customer_Names!A1547:D3882,3,0)</f>
        <v>Alison</v>
      </c>
      <c r="D1548" s="8" t="str">
        <f>VLOOKUP($A1548,Cleaned_Customer_Names!$A1547:$D3882,4,0)</f>
        <v>Nolan</v>
      </c>
      <c r="E1548" s="22">
        <f>VLOOKUP($A1548,Cleaned_Medical_Exam!$A1547:$J3882,2,0)</f>
        <v>32.965000000000003</v>
      </c>
      <c r="F1548" s="24">
        <f>VLOOKUP($A1548,Cleaned_Medical_Exam!$A1547:$J3882,3,0)</f>
        <v>9.2100000000000009</v>
      </c>
      <c r="G1548" s="20" t="str">
        <f>VLOOKUP($A1548,Cleaned_Medical_Exam!$A1547:$J3882,4,0)</f>
        <v>Yes</v>
      </c>
      <c r="H1548" s="20" t="str">
        <f>VLOOKUP($A1548,Cleaned_Medical_Exam!$A1547:$J3882,5,0)</f>
        <v>No</v>
      </c>
      <c r="I1548" s="20" t="str">
        <f>VLOOKUP($A1548,Cleaned_Medical_Exam!$A1547:$J3882,6,0)</f>
        <v>No</v>
      </c>
      <c r="J1548" s="48">
        <f>VLOOKUP($A1548,Cleaned_Medical_Exam!$A1547:$J3882,7,0)</f>
        <v>0</v>
      </c>
      <c r="K1548" s="8" t="str">
        <f>VLOOKUP($A1548,Cleaned_Medical_Exam!$A1547:$J3882,8,0)</f>
        <v>No</v>
      </c>
      <c r="L1548" s="20" t="str">
        <f>VLOOKUP($A1548,Cleaned_Medical_Exam!$A1547:$J3882,9,0)</f>
        <v>Obesity</v>
      </c>
      <c r="M1548" s="20" t="str">
        <f>VLOOKUP($A1548,Cleaned_Medical_Exam!$A1547:$J3882,10,0)</f>
        <v>Diabetes</v>
      </c>
      <c r="N1548" s="48">
        <f>_xlfn.XLOOKUP(A1548,Cleaned_Hospital_Details!A:A,Cleaned_Hospital_Details!B:B)</f>
        <v>0</v>
      </c>
      <c r="O1548" s="49">
        <f>_xlfn.XLOOKUP($A1548,Cleaned_Hospital_Details!$A:$A,Cleaned_Hospital_Details!C:C)</f>
        <v>6571.02</v>
      </c>
      <c r="P1548" s="8" t="str">
        <f>_xlfn.XLOOKUP($A1548,Cleaned_Hospital_Details!$A:$A,Cleaned_Hospital_Details!D:D)</f>
        <v>Tier - 2</v>
      </c>
      <c r="Q1548" s="8" t="str">
        <f>_xlfn.XLOOKUP($A1548,Cleaned_Hospital_Details!$A:$A,Cleaned_Hospital_Details!E:E)</f>
        <v>Tier - 1</v>
      </c>
      <c r="R1548" s="8" t="str">
        <f>_xlfn.XLOOKUP($A1548,Cleaned_Hospital_Details!$A:$A,Cleaned_Hospital_Details!F:F)</f>
        <v>R1012</v>
      </c>
      <c r="S1548" s="15">
        <f>_xlfn.XLOOKUP($A1548,Cleaned_Hospital_Details!$A:$A,Cleaned_Hospital_Details!G:G)</f>
        <v>29787</v>
      </c>
      <c r="T1548" s="8">
        <f>_xlfn.XLOOKUP($A1548,Cleaned_Hospital_Details!$A:$A,Cleaned_Hospital_Details!H:H)</f>
        <v>41</v>
      </c>
      <c r="U1548" s="8" t="str">
        <f>_xlfn.XLOOKUP($A1548,Cleaned_Hospital_Details!$A:$A,Cleaned_Hospital_Details!I:I)</f>
        <v>Adult</v>
      </c>
      <c r="V1548" t="str">
        <f t="shared" si="24"/>
        <v>Alison Nolan</v>
      </c>
    </row>
    <row r="1549" spans="1:22" ht="15.6" x14ac:dyDescent="0.3">
      <c r="A1549" s="10" t="s">
        <v>1585</v>
      </c>
      <c r="B1549" s="8" t="str">
        <f>VLOOKUP(A1549,Cleaned_Customer_Names!A1548:D3883,2,0)</f>
        <v>Ms.</v>
      </c>
      <c r="C1549" s="8" t="str">
        <f>VLOOKUP(A1549,Cleaned_Customer_Names!A1548:D3883,3,0)</f>
        <v>Karen</v>
      </c>
      <c r="D1549" s="8" t="str">
        <f>VLOOKUP($A1549,Cleaned_Customer_Names!$A1548:$D3883,4,0)</f>
        <v>Sobrino</v>
      </c>
      <c r="E1549" s="22">
        <f>VLOOKUP($A1549,Cleaned_Medical_Exam!$A1548:$J3883,2,0)</f>
        <v>27.265000000000001</v>
      </c>
      <c r="F1549" s="24">
        <f>VLOOKUP($A1549,Cleaned_Medical_Exam!$A1548:$J3883,3,0)</f>
        <v>5.51</v>
      </c>
      <c r="G1549" s="20" t="str">
        <f>VLOOKUP($A1549,Cleaned_Medical_Exam!$A1548:$J3883,4,0)</f>
        <v>No</v>
      </c>
      <c r="H1549" s="20" t="str">
        <f>VLOOKUP($A1549,Cleaned_Medical_Exam!$A1548:$J3883,5,0)</f>
        <v>No</v>
      </c>
      <c r="I1549" s="20" t="str">
        <f>VLOOKUP($A1549,Cleaned_Medical_Exam!$A1548:$J3883,6,0)</f>
        <v>No</v>
      </c>
      <c r="J1549" s="48">
        <f>VLOOKUP($A1549,Cleaned_Medical_Exam!$A1548:$J3883,7,0)</f>
        <v>1</v>
      </c>
      <c r="K1549" s="8" t="str">
        <f>VLOOKUP($A1549,Cleaned_Medical_Exam!$A1548:$J3883,8,0)</f>
        <v>No</v>
      </c>
      <c r="L1549" s="20" t="str">
        <f>VLOOKUP($A1549,Cleaned_Medical_Exam!$A1548:$J3883,9,0)</f>
        <v>Overweight</v>
      </c>
      <c r="M1549" s="20" t="str">
        <f>VLOOKUP($A1549,Cleaned_Medical_Exam!$A1548:$J3883,10,0)</f>
        <v>Normal</v>
      </c>
      <c r="N1549" s="48">
        <f>_xlfn.XLOOKUP(A1549,Cleaned_Hospital_Details!A:A,Cleaned_Hospital_Details!B:B)</f>
        <v>1</v>
      </c>
      <c r="O1549" s="49">
        <f>_xlfn.XLOOKUP($A1549,Cleaned_Hospital_Details!$A:$A,Cleaned_Hospital_Details!C:C)</f>
        <v>6555.07</v>
      </c>
      <c r="P1549" s="8" t="str">
        <f>_xlfn.XLOOKUP($A1549,Cleaned_Hospital_Details!$A:$A,Cleaned_Hospital_Details!D:D)</f>
        <v>Tier - 2</v>
      </c>
      <c r="Q1549" s="8" t="str">
        <f>_xlfn.XLOOKUP($A1549,Cleaned_Hospital_Details!$A:$A,Cleaned_Hospital_Details!E:E)</f>
        <v>Tier - 2</v>
      </c>
      <c r="R1549" s="8" t="str">
        <f>_xlfn.XLOOKUP($A1549,Cleaned_Hospital_Details!$A:$A,Cleaned_Hospital_Details!F:F)</f>
        <v>R1024</v>
      </c>
      <c r="S1549" s="15">
        <f>_xlfn.XLOOKUP($A1549,Cleaned_Hospital_Details!$A:$A,Cleaned_Hospital_Details!G:G)</f>
        <v>30945</v>
      </c>
      <c r="T1549" s="8">
        <f>_xlfn.XLOOKUP($A1549,Cleaned_Hospital_Details!$A:$A,Cleaned_Hospital_Details!H:H)</f>
        <v>38</v>
      </c>
      <c r="U1549" s="8" t="str">
        <f>_xlfn.XLOOKUP($A1549,Cleaned_Hospital_Details!$A:$A,Cleaned_Hospital_Details!I:I)</f>
        <v>Adult</v>
      </c>
      <c r="V1549" t="str">
        <f t="shared" si="24"/>
        <v>Karen Sobrino</v>
      </c>
    </row>
    <row r="1550" spans="1:22" ht="15.6" x14ac:dyDescent="0.3">
      <c r="A1550" s="10" t="s">
        <v>1586</v>
      </c>
      <c r="B1550" s="8" t="str">
        <f>VLOOKUP(A1550,Cleaned_Customer_Names!A1549:D3884,2,0)</f>
        <v>Mr.</v>
      </c>
      <c r="C1550" s="8" t="str">
        <f>VLOOKUP(A1550,Cleaned_Customer_Names!A1549:D3884,3,0)</f>
        <v>Thomas</v>
      </c>
      <c r="D1550" s="8" t="str">
        <f>VLOOKUP($A1550,Cleaned_Customer_Names!$A1549:$D3884,4,0)</f>
        <v>Gennaro</v>
      </c>
      <c r="E1550" s="22">
        <f>VLOOKUP($A1550,Cleaned_Medical_Exam!$A1549:$J3884,2,0)</f>
        <v>17.059999999999999</v>
      </c>
      <c r="F1550" s="24">
        <f>VLOOKUP($A1550,Cleaned_Medical_Exam!$A1549:$J3884,3,0)</f>
        <v>8.5</v>
      </c>
      <c r="G1550" s="20" t="str">
        <f>VLOOKUP($A1550,Cleaned_Medical_Exam!$A1549:$J3884,4,0)</f>
        <v>No</v>
      </c>
      <c r="H1550" s="20" t="str">
        <f>VLOOKUP($A1550,Cleaned_Medical_Exam!$A1549:$J3884,5,0)</f>
        <v>No</v>
      </c>
      <c r="I1550" s="20" t="str">
        <f>VLOOKUP($A1550,Cleaned_Medical_Exam!$A1549:$J3884,6,0)</f>
        <v>No</v>
      </c>
      <c r="J1550" s="48">
        <f>VLOOKUP($A1550,Cleaned_Medical_Exam!$A1549:$J3884,7,0)</f>
        <v>0</v>
      </c>
      <c r="K1550" s="8" t="str">
        <f>VLOOKUP($A1550,Cleaned_Medical_Exam!$A1549:$J3884,8,0)</f>
        <v>No</v>
      </c>
      <c r="L1550" s="20" t="str">
        <f>VLOOKUP($A1550,Cleaned_Medical_Exam!$A1549:$J3884,9,0)</f>
        <v>Underweight</v>
      </c>
      <c r="M1550" s="20" t="str">
        <f>VLOOKUP($A1550,Cleaned_Medical_Exam!$A1549:$J3884,10,0)</f>
        <v>Diabetes</v>
      </c>
      <c r="N1550" s="48">
        <f>_xlfn.XLOOKUP(A1550,Cleaned_Hospital_Details!A:A,Cleaned_Hospital_Details!B:B)</f>
        <v>0</v>
      </c>
      <c r="O1550" s="49">
        <f>_xlfn.XLOOKUP($A1550,Cleaned_Hospital_Details!$A:$A,Cleaned_Hospital_Details!C:C)</f>
        <v>6552.01</v>
      </c>
      <c r="P1550" s="8" t="str">
        <f>_xlfn.XLOOKUP($A1550,Cleaned_Hospital_Details!$A:$A,Cleaned_Hospital_Details!D:D)</f>
        <v>Tier - 3</v>
      </c>
      <c r="Q1550" s="8" t="str">
        <f>_xlfn.XLOOKUP($A1550,Cleaned_Hospital_Details!$A:$A,Cleaned_Hospital_Details!E:E)</f>
        <v>Tier - 2</v>
      </c>
      <c r="R1550" s="8" t="str">
        <f>_xlfn.XLOOKUP($A1550,Cleaned_Hospital_Details!$A:$A,Cleaned_Hospital_Details!F:F)</f>
        <v>R1013</v>
      </c>
      <c r="S1550" s="15">
        <f>_xlfn.XLOOKUP($A1550,Cleaned_Hospital_Details!$A:$A,Cleaned_Hospital_Details!G:G)</f>
        <v>25183</v>
      </c>
      <c r="T1550" s="8">
        <f>_xlfn.XLOOKUP($A1550,Cleaned_Hospital_Details!$A:$A,Cleaned_Hospital_Details!H:H)</f>
        <v>54</v>
      </c>
      <c r="U1550" s="8" t="str">
        <f>_xlfn.XLOOKUP($A1550,Cleaned_Hospital_Details!$A:$A,Cleaned_Hospital_Details!I:I)</f>
        <v>Adult</v>
      </c>
      <c r="V1550" t="str">
        <f t="shared" si="24"/>
        <v>Thomas Gennaro</v>
      </c>
    </row>
    <row r="1551" spans="1:22" ht="15.6" x14ac:dyDescent="0.3">
      <c r="A1551" s="10" t="s">
        <v>1587</v>
      </c>
      <c r="B1551" s="8" t="str">
        <f>VLOOKUP(A1551,Cleaned_Customer_Names!A1550:D3885,2,0)</f>
        <v>Ms.</v>
      </c>
      <c r="C1551" s="8" t="str">
        <f>VLOOKUP(A1551,Cleaned_Customer_Names!A1550:D3885,3,0)</f>
        <v>Stephanie</v>
      </c>
      <c r="D1551" s="8" t="str">
        <f>VLOOKUP($A1551,Cleaned_Customer_Names!$A1550:$D3885,4,0)</f>
        <v>Mayer</v>
      </c>
      <c r="E1551" s="22">
        <f>VLOOKUP($A1551,Cleaned_Medical_Exam!$A1550:$J3885,2,0)</f>
        <v>36.29</v>
      </c>
      <c r="F1551" s="24">
        <f>VLOOKUP($A1551,Cleaned_Medical_Exam!$A1550:$J3885,3,0)</f>
        <v>6.23</v>
      </c>
      <c r="G1551" s="20" t="str">
        <f>VLOOKUP($A1551,Cleaned_Medical_Exam!$A1550:$J3885,4,0)</f>
        <v>No</v>
      </c>
      <c r="H1551" s="20" t="str">
        <f>VLOOKUP($A1551,Cleaned_Medical_Exam!$A1550:$J3885,5,0)</f>
        <v>No</v>
      </c>
      <c r="I1551" s="20" t="str">
        <f>VLOOKUP($A1551,Cleaned_Medical_Exam!$A1550:$J3885,6,0)</f>
        <v>No</v>
      </c>
      <c r="J1551" s="48">
        <f>VLOOKUP($A1551,Cleaned_Medical_Exam!$A1550:$J3885,7,0)</f>
        <v>0</v>
      </c>
      <c r="K1551" s="8" t="str">
        <f>VLOOKUP($A1551,Cleaned_Medical_Exam!$A1550:$J3885,8,0)</f>
        <v>No</v>
      </c>
      <c r="L1551" s="20" t="str">
        <f>VLOOKUP($A1551,Cleaned_Medical_Exam!$A1550:$J3885,9,0)</f>
        <v>Obesity</v>
      </c>
      <c r="M1551" s="20" t="str">
        <f>VLOOKUP($A1551,Cleaned_Medical_Exam!$A1550:$J3885,10,0)</f>
        <v>Prediabetes</v>
      </c>
      <c r="N1551" s="48">
        <f>_xlfn.XLOOKUP(A1551,Cleaned_Hospital_Details!A:A,Cleaned_Hospital_Details!B:B)</f>
        <v>3</v>
      </c>
      <c r="O1551" s="49">
        <f>_xlfn.XLOOKUP($A1551,Cleaned_Hospital_Details!$A:$A,Cleaned_Hospital_Details!C:C)</f>
        <v>6551.75</v>
      </c>
      <c r="P1551" s="8" t="str">
        <f>_xlfn.XLOOKUP($A1551,Cleaned_Hospital_Details!$A:$A,Cleaned_Hospital_Details!D:D)</f>
        <v>Tier - 2</v>
      </c>
      <c r="Q1551" s="8" t="str">
        <f>_xlfn.XLOOKUP($A1551,Cleaned_Hospital_Details!$A:$A,Cleaned_Hospital_Details!E:E)</f>
        <v>Tier - 2</v>
      </c>
      <c r="R1551" s="8" t="str">
        <f>_xlfn.XLOOKUP($A1551,Cleaned_Hospital_Details!$A:$A,Cleaned_Hospital_Details!F:F)</f>
        <v>R1024</v>
      </c>
      <c r="S1551" s="15">
        <f>_xlfn.XLOOKUP($A1551,Cleaned_Hospital_Details!$A:$A,Cleaned_Hospital_Details!G:G)</f>
        <v>32726</v>
      </c>
      <c r="T1551" s="8">
        <f>_xlfn.XLOOKUP($A1551,Cleaned_Hospital_Details!$A:$A,Cleaned_Hospital_Details!H:H)</f>
        <v>33</v>
      </c>
      <c r="U1551" s="8" t="str">
        <f>_xlfn.XLOOKUP($A1551,Cleaned_Hospital_Details!$A:$A,Cleaned_Hospital_Details!I:I)</f>
        <v>Adult</v>
      </c>
      <c r="V1551" t="str">
        <f t="shared" si="24"/>
        <v>Stephanie Mayer</v>
      </c>
    </row>
    <row r="1552" spans="1:22" ht="15.6" x14ac:dyDescent="0.3">
      <c r="A1552" s="10" t="s">
        <v>1588</v>
      </c>
      <c r="B1552" s="8" t="str">
        <f>VLOOKUP(A1552,Cleaned_Customer_Names!A1551:D3886,2,0)</f>
        <v>Mr.</v>
      </c>
      <c r="C1552" s="8" t="str">
        <f>VLOOKUP(A1552,Cleaned_Customer_Names!A1551:D3886,3,0)</f>
        <v>Ezra</v>
      </c>
      <c r="D1552" s="8" t="str">
        <f>VLOOKUP($A1552,Cleaned_Customer_Names!$A1551:$D3886,4,0)</f>
        <v>Becker</v>
      </c>
      <c r="E1552" s="22">
        <f>VLOOKUP($A1552,Cleaned_Medical_Exam!$A1551:$J3886,2,0)</f>
        <v>28.594999999999999</v>
      </c>
      <c r="F1552" s="24">
        <f>VLOOKUP($A1552,Cleaned_Medical_Exam!$A1551:$J3886,3,0)</f>
        <v>8.5299999999999994</v>
      </c>
      <c r="G1552" s="20" t="str">
        <f>VLOOKUP($A1552,Cleaned_Medical_Exam!$A1551:$J3886,4,0)</f>
        <v>Yes</v>
      </c>
      <c r="H1552" s="20" t="str">
        <f>VLOOKUP($A1552,Cleaned_Medical_Exam!$A1551:$J3886,5,0)</f>
        <v>No</v>
      </c>
      <c r="I1552" s="20" t="str">
        <f>VLOOKUP($A1552,Cleaned_Medical_Exam!$A1551:$J3886,6,0)</f>
        <v>No</v>
      </c>
      <c r="J1552" s="48">
        <f>VLOOKUP($A1552,Cleaned_Medical_Exam!$A1551:$J3886,7,0)</f>
        <v>1</v>
      </c>
      <c r="K1552" s="8" t="str">
        <f>VLOOKUP($A1552,Cleaned_Medical_Exam!$A1551:$J3886,8,0)</f>
        <v>No</v>
      </c>
      <c r="L1552" s="20" t="str">
        <f>VLOOKUP($A1552,Cleaned_Medical_Exam!$A1551:$J3886,9,0)</f>
        <v>Overweight</v>
      </c>
      <c r="M1552" s="20" t="str">
        <f>VLOOKUP($A1552,Cleaned_Medical_Exam!$A1551:$J3886,10,0)</f>
        <v>Diabetes</v>
      </c>
      <c r="N1552" s="48">
        <f>_xlfn.XLOOKUP(A1552,Cleaned_Hospital_Details!A:A,Cleaned_Hospital_Details!B:B)</f>
        <v>3</v>
      </c>
      <c r="O1552" s="49">
        <f>_xlfn.XLOOKUP($A1552,Cleaned_Hospital_Details!$A:$A,Cleaned_Hospital_Details!C:C)</f>
        <v>6548.2</v>
      </c>
      <c r="P1552" s="8" t="str">
        <f>_xlfn.XLOOKUP($A1552,Cleaned_Hospital_Details!$A:$A,Cleaned_Hospital_Details!D:D)</f>
        <v>Tier - 2</v>
      </c>
      <c r="Q1552" s="8" t="str">
        <f>_xlfn.XLOOKUP($A1552,Cleaned_Hospital_Details!$A:$A,Cleaned_Hospital_Details!E:E)</f>
        <v>Tier - 3</v>
      </c>
      <c r="R1552" s="8" t="str">
        <f>_xlfn.XLOOKUP($A1552,Cleaned_Hospital_Details!$A:$A,Cleaned_Hospital_Details!F:F)</f>
        <v>R1012</v>
      </c>
      <c r="S1552" s="15">
        <f>_xlfn.XLOOKUP($A1552,Cleaned_Hospital_Details!$A:$A,Cleaned_Hospital_Details!G:G)</f>
        <v>31764</v>
      </c>
      <c r="T1552" s="8">
        <f>_xlfn.XLOOKUP($A1552,Cleaned_Hospital_Details!$A:$A,Cleaned_Hospital_Details!H:H)</f>
        <v>36</v>
      </c>
      <c r="U1552" s="8" t="str">
        <f>_xlfn.XLOOKUP($A1552,Cleaned_Hospital_Details!$A:$A,Cleaned_Hospital_Details!I:I)</f>
        <v>Adult</v>
      </c>
      <c r="V1552" t="str">
        <f t="shared" si="24"/>
        <v>Ezra Becker</v>
      </c>
    </row>
    <row r="1553" spans="1:22" ht="15.6" x14ac:dyDescent="0.3">
      <c r="A1553" s="10" t="s">
        <v>1589</v>
      </c>
      <c r="B1553" s="8" t="str">
        <f>VLOOKUP(A1553,Cleaned_Customer_Names!A1552:D3887,2,0)</f>
        <v>Mr.</v>
      </c>
      <c r="C1553" s="8" t="str">
        <f>VLOOKUP(A1553,Cleaned_Customer_Names!A1552:D3887,3,0)</f>
        <v>Jim</v>
      </c>
      <c r="D1553" s="8" t="str">
        <f>VLOOKUP($A1553,Cleaned_Customer_Names!$A1552:$D3887,4,0)</f>
        <v>Moore</v>
      </c>
      <c r="E1553" s="22">
        <f>VLOOKUP($A1553,Cleaned_Medical_Exam!$A1552:$J3887,2,0)</f>
        <v>17.8</v>
      </c>
      <c r="F1553" s="24">
        <f>VLOOKUP($A1553,Cleaned_Medical_Exam!$A1552:$J3887,3,0)</f>
        <v>5.75</v>
      </c>
      <c r="G1553" s="20" t="str">
        <f>VLOOKUP($A1553,Cleaned_Medical_Exam!$A1552:$J3887,4,0)</f>
        <v>Yes</v>
      </c>
      <c r="H1553" s="20" t="str">
        <f>VLOOKUP($A1553,Cleaned_Medical_Exam!$A1552:$J3887,5,0)</f>
        <v>No</v>
      </c>
      <c r="I1553" s="20" t="str">
        <f>VLOOKUP($A1553,Cleaned_Medical_Exam!$A1552:$J3887,6,0)</f>
        <v>Yes</v>
      </c>
      <c r="J1553" s="48">
        <f>VLOOKUP($A1553,Cleaned_Medical_Exam!$A1552:$J3887,7,0)</f>
        <v>1</v>
      </c>
      <c r="K1553" s="8" t="str">
        <f>VLOOKUP($A1553,Cleaned_Medical_Exam!$A1552:$J3887,8,0)</f>
        <v>No</v>
      </c>
      <c r="L1553" s="20" t="str">
        <f>VLOOKUP($A1553,Cleaned_Medical_Exam!$A1552:$J3887,9,0)</f>
        <v>Underweight</v>
      </c>
      <c r="M1553" s="20" t="str">
        <f>VLOOKUP($A1553,Cleaned_Medical_Exam!$A1552:$J3887,10,0)</f>
        <v>Prediabetes</v>
      </c>
      <c r="N1553" s="48">
        <f>_xlfn.XLOOKUP(A1553,Cleaned_Hospital_Details!A:A,Cleaned_Hospital_Details!B:B)</f>
        <v>0</v>
      </c>
      <c r="O1553" s="49">
        <f>_xlfn.XLOOKUP($A1553,Cleaned_Hospital_Details!$A:$A,Cleaned_Hospital_Details!C:C)</f>
        <v>6546.16</v>
      </c>
      <c r="P1553" s="8" t="str">
        <f>_xlfn.XLOOKUP($A1553,Cleaned_Hospital_Details!$A:$A,Cleaned_Hospital_Details!D:D)</f>
        <v>Tier - 2</v>
      </c>
      <c r="Q1553" s="8" t="str">
        <f>_xlfn.XLOOKUP($A1553,Cleaned_Hospital_Details!$A:$A,Cleaned_Hospital_Details!E:E)</f>
        <v>Tier - 3</v>
      </c>
      <c r="R1553" s="8" t="str">
        <f>_xlfn.XLOOKUP($A1553,Cleaned_Hospital_Details!$A:$A,Cleaned_Hospital_Details!F:F)</f>
        <v>R1013</v>
      </c>
      <c r="S1553" s="15">
        <f>_xlfn.XLOOKUP($A1553,Cleaned_Hospital_Details!$A:$A,Cleaned_Hospital_Details!G:G)</f>
        <v>25540</v>
      </c>
      <c r="T1553" s="8">
        <f>_xlfn.XLOOKUP($A1553,Cleaned_Hospital_Details!$A:$A,Cleaned_Hospital_Details!H:H)</f>
        <v>53</v>
      </c>
      <c r="U1553" s="8" t="str">
        <f>_xlfn.XLOOKUP($A1553,Cleaned_Hospital_Details!$A:$A,Cleaned_Hospital_Details!I:I)</f>
        <v>Adult</v>
      </c>
      <c r="V1553" t="str">
        <f t="shared" si="24"/>
        <v>Jim Moore</v>
      </c>
    </row>
    <row r="1554" spans="1:22" ht="15.6" x14ac:dyDescent="0.3">
      <c r="A1554" s="10" t="s">
        <v>1590</v>
      </c>
      <c r="B1554" s="8" t="str">
        <f>VLOOKUP(A1554,Cleaned_Customer_Names!A1553:D3888,2,0)</f>
        <v>Mr.</v>
      </c>
      <c r="C1554" s="8" t="str">
        <f>VLOOKUP(A1554,Cleaned_Customer_Names!A1553:D3888,3,0)</f>
        <v>Ari</v>
      </c>
      <c r="D1554" s="8" t="str">
        <f>VLOOKUP($A1554,Cleaned_Customer_Names!$A1553:$D3888,4,0)</f>
        <v>Platt</v>
      </c>
      <c r="E1554" s="22">
        <f>VLOOKUP($A1554,Cleaned_Medical_Exam!$A1553:$J3888,2,0)</f>
        <v>21.4</v>
      </c>
      <c r="F1554" s="24">
        <f>VLOOKUP($A1554,Cleaned_Medical_Exam!$A1553:$J3888,3,0)</f>
        <v>5.6</v>
      </c>
      <c r="G1554" s="20" t="str">
        <f>VLOOKUP($A1554,Cleaned_Medical_Exam!$A1553:$J3888,4,0)</f>
        <v>No</v>
      </c>
      <c r="H1554" s="20" t="str">
        <f>VLOOKUP($A1554,Cleaned_Medical_Exam!$A1553:$J3888,5,0)</f>
        <v>No</v>
      </c>
      <c r="I1554" s="20" t="str">
        <f>VLOOKUP($A1554,Cleaned_Medical_Exam!$A1553:$J3888,6,0)</f>
        <v>No</v>
      </c>
      <c r="J1554" s="48">
        <f>VLOOKUP($A1554,Cleaned_Medical_Exam!$A1553:$J3888,7,0)</f>
        <v>0</v>
      </c>
      <c r="K1554" s="8" t="str">
        <f>VLOOKUP($A1554,Cleaned_Medical_Exam!$A1553:$J3888,8,0)</f>
        <v>No</v>
      </c>
      <c r="L1554" s="20" t="str">
        <f>VLOOKUP($A1554,Cleaned_Medical_Exam!$A1553:$J3888,9,0)</f>
        <v>Healthy Weight</v>
      </c>
      <c r="M1554" s="20" t="str">
        <f>VLOOKUP($A1554,Cleaned_Medical_Exam!$A1553:$J3888,10,0)</f>
        <v>Normal</v>
      </c>
      <c r="N1554" s="48">
        <f>_xlfn.XLOOKUP(A1554,Cleaned_Hospital_Details!A:A,Cleaned_Hospital_Details!B:B)</f>
        <v>3</v>
      </c>
      <c r="O1554" s="49">
        <f>_xlfn.XLOOKUP($A1554,Cleaned_Hospital_Details!$A:$A,Cleaned_Hospital_Details!C:C)</f>
        <v>6536.68</v>
      </c>
      <c r="P1554" s="8" t="str">
        <f>_xlfn.XLOOKUP($A1554,Cleaned_Hospital_Details!$A:$A,Cleaned_Hospital_Details!D:D)</f>
        <v>Tier - 2</v>
      </c>
      <c r="Q1554" s="8" t="str">
        <f>_xlfn.XLOOKUP($A1554,Cleaned_Hospital_Details!$A:$A,Cleaned_Hospital_Details!E:E)</f>
        <v>Tier - 2</v>
      </c>
      <c r="R1554" s="8" t="str">
        <f>_xlfn.XLOOKUP($A1554,Cleaned_Hospital_Details!$A:$A,Cleaned_Hospital_Details!F:F)</f>
        <v>R1012</v>
      </c>
      <c r="S1554" s="15">
        <f>_xlfn.XLOOKUP($A1554,Cleaned_Hospital_Details!$A:$A,Cleaned_Hospital_Details!G:G)</f>
        <v>30226</v>
      </c>
      <c r="T1554" s="8">
        <f>_xlfn.XLOOKUP($A1554,Cleaned_Hospital_Details!$A:$A,Cleaned_Hospital_Details!H:H)</f>
        <v>40</v>
      </c>
      <c r="U1554" s="8" t="str">
        <f>_xlfn.XLOOKUP($A1554,Cleaned_Hospital_Details!$A:$A,Cleaned_Hospital_Details!I:I)</f>
        <v>Adult</v>
      </c>
      <c r="V1554" t="str">
        <f t="shared" si="24"/>
        <v>Ari Platt</v>
      </c>
    </row>
    <row r="1555" spans="1:22" ht="15.6" x14ac:dyDescent="0.3">
      <c r="A1555" s="10" t="s">
        <v>1591</v>
      </c>
      <c r="B1555" s="8" t="str">
        <f>VLOOKUP(A1555,Cleaned_Customer_Names!A1554:D3889,2,0)</f>
        <v>Ms.</v>
      </c>
      <c r="C1555" s="8" t="str">
        <f>VLOOKUP(A1555,Cleaned_Customer_Names!A1554:D3889,3,0)</f>
        <v>Fanny</v>
      </c>
      <c r="D1555" s="8" t="str">
        <f>VLOOKUP($A1555,Cleaned_Customer_Names!$A1554:$D3889,4,0)</f>
        <v>Brodeur</v>
      </c>
      <c r="E1555" s="22">
        <f>VLOOKUP($A1555,Cleaned_Medical_Exam!$A1554:$J3889,2,0)</f>
        <v>23.01</v>
      </c>
      <c r="F1555" s="24">
        <f>VLOOKUP($A1555,Cleaned_Medical_Exam!$A1554:$J3889,3,0)</f>
        <v>4.68</v>
      </c>
      <c r="G1555" s="20" t="str">
        <f>VLOOKUP($A1555,Cleaned_Medical_Exam!$A1554:$J3889,4,0)</f>
        <v>No</v>
      </c>
      <c r="H1555" s="20" t="str">
        <f>VLOOKUP($A1555,Cleaned_Medical_Exam!$A1554:$J3889,5,0)</f>
        <v>No</v>
      </c>
      <c r="I1555" s="20" t="str">
        <f>VLOOKUP($A1555,Cleaned_Medical_Exam!$A1554:$J3889,6,0)</f>
        <v>No</v>
      </c>
      <c r="J1555" s="48">
        <f>VLOOKUP($A1555,Cleaned_Medical_Exam!$A1554:$J3889,7,0)</f>
        <v>0</v>
      </c>
      <c r="K1555" s="8" t="str">
        <f>VLOOKUP($A1555,Cleaned_Medical_Exam!$A1554:$J3889,8,0)</f>
        <v>No</v>
      </c>
      <c r="L1555" s="20" t="str">
        <f>VLOOKUP($A1555,Cleaned_Medical_Exam!$A1554:$J3889,9,0)</f>
        <v>Healthy Weight</v>
      </c>
      <c r="M1555" s="20" t="str">
        <f>VLOOKUP($A1555,Cleaned_Medical_Exam!$A1554:$J3889,10,0)</f>
        <v>Normal</v>
      </c>
      <c r="N1555" s="48">
        <f>_xlfn.XLOOKUP(A1555,Cleaned_Hospital_Details!A:A,Cleaned_Hospital_Details!B:B)</f>
        <v>3</v>
      </c>
      <c r="O1555" s="49">
        <f>_xlfn.XLOOKUP($A1555,Cleaned_Hospital_Details!$A:$A,Cleaned_Hospital_Details!C:C)</f>
        <v>6532.04</v>
      </c>
      <c r="P1555" s="8" t="str">
        <f>_xlfn.XLOOKUP($A1555,Cleaned_Hospital_Details!$A:$A,Cleaned_Hospital_Details!D:D)</f>
        <v>Tier - 2</v>
      </c>
      <c r="Q1555" s="8" t="str">
        <f>_xlfn.XLOOKUP($A1555,Cleaned_Hospital_Details!$A:$A,Cleaned_Hospital_Details!E:E)</f>
        <v>Tier - 1</v>
      </c>
      <c r="R1555" s="8" t="str">
        <f>_xlfn.XLOOKUP($A1555,Cleaned_Hospital_Details!$A:$A,Cleaned_Hospital_Details!F:F)</f>
        <v>R1013</v>
      </c>
      <c r="S1555" s="15">
        <f>_xlfn.XLOOKUP($A1555,Cleaned_Hospital_Details!$A:$A,Cleaned_Hospital_Details!G:G)</f>
        <v>30175</v>
      </c>
      <c r="T1555" s="8">
        <f>_xlfn.XLOOKUP($A1555,Cleaned_Hospital_Details!$A:$A,Cleaned_Hospital_Details!H:H)</f>
        <v>40</v>
      </c>
      <c r="U1555" s="8" t="str">
        <f>_xlfn.XLOOKUP($A1555,Cleaned_Hospital_Details!$A:$A,Cleaned_Hospital_Details!I:I)</f>
        <v>Adult</v>
      </c>
      <c r="V1555" t="str">
        <f t="shared" si="24"/>
        <v>Fanny Brodeur</v>
      </c>
    </row>
    <row r="1556" spans="1:22" ht="15.6" x14ac:dyDescent="0.3">
      <c r="A1556" s="10" t="s">
        <v>1592</v>
      </c>
      <c r="B1556" s="8" t="str">
        <f>VLOOKUP(A1556,Cleaned_Customer_Names!A1555:D3890,2,0)</f>
        <v>Ms.</v>
      </c>
      <c r="C1556" s="8" t="str">
        <f>VLOOKUP(A1556,Cleaned_Customer_Names!A1555:D3890,3,0)</f>
        <v>Heather</v>
      </c>
      <c r="D1556" s="8" t="str">
        <f>VLOOKUP($A1556,Cleaned_Customer_Names!$A1555:$D3890,4,0)</f>
        <v>Knight</v>
      </c>
      <c r="E1556" s="22">
        <f>VLOOKUP($A1556,Cleaned_Medical_Exam!$A1555:$J3890,2,0)</f>
        <v>19.86</v>
      </c>
      <c r="F1556" s="24">
        <f>VLOOKUP($A1556,Cleaned_Medical_Exam!$A1555:$J3890,3,0)</f>
        <v>5.62</v>
      </c>
      <c r="G1556" s="20" t="str">
        <f>VLOOKUP($A1556,Cleaned_Medical_Exam!$A1555:$J3890,4,0)</f>
        <v>Yes</v>
      </c>
      <c r="H1556" s="20" t="str">
        <f>VLOOKUP($A1556,Cleaned_Medical_Exam!$A1555:$J3890,5,0)</f>
        <v>No</v>
      </c>
      <c r="I1556" s="20" t="str">
        <f>VLOOKUP($A1556,Cleaned_Medical_Exam!$A1555:$J3890,6,0)</f>
        <v>No</v>
      </c>
      <c r="J1556" s="48">
        <f>VLOOKUP($A1556,Cleaned_Medical_Exam!$A1555:$J3890,7,0)</f>
        <v>0</v>
      </c>
      <c r="K1556" s="8" t="str">
        <f>VLOOKUP($A1556,Cleaned_Medical_Exam!$A1555:$J3890,8,0)</f>
        <v>No</v>
      </c>
      <c r="L1556" s="20" t="str">
        <f>VLOOKUP($A1556,Cleaned_Medical_Exam!$A1555:$J3890,9,0)</f>
        <v>Healthy Weight</v>
      </c>
      <c r="M1556" s="20" t="str">
        <f>VLOOKUP($A1556,Cleaned_Medical_Exam!$A1555:$J3890,10,0)</f>
        <v>Normal</v>
      </c>
      <c r="N1556" s="48">
        <f>_xlfn.XLOOKUP(A1556,Cleaned_Hospital_Details!A:A,Cleaned_Hospital_Details!B:B)</f>
        <v>2</v>
      </c>
      <c r="O1556" s="49">
        <f>_xlfn.XLOOKUP($A1556,Cleaned_Hospital_Details!$A:$A,Cleaned_Hospital_Details!C:C)</f>
        <v>6529.21</v>
      </c>
      <c r="P1556" s="8" t="str">
        <f>_xlfn.XLOOKUP($A1556,Cleaned_Hospital_Details!$A:$A,Cleaned_Hospital_Details!D:D)</f>
        <v>Tier - 2</v>
      </c>
      <c r="Q1556" s="8" t="str">
        <f>_xlfn.XLOOKUP($A1556,Cleaned_Hospital_Details!$A:$A,Cleaned_Hospital_Details!E:E)</f>
        <v>Tier - 1</v>
      </c>
      <c r="R1556" s="8" t="str">
        <f>_xlfn.XLOOKUP($A1556,Cleaned_Hospital_Details!$A:$A,Cleaned_Hospital_Details!F:F)</f>
        <v>R1013</v>
      </c>
      <c r="S1556" s="15">
        <f>_xlfn.XLOOKUP($A1556,Cleaned_Hospital_Details!$A:$A,Cleaned_Hospital_Details!G:G)</f>
        <v>28056</v>
      </c>
      <c r="T1556" s="8">
        <f>_xlfn.XLOOKUP($A1556,Cleaned_Hospital_Details!$A:$A,Cleaned_Hospital_Details!H:H)</f>
        <v>46</v>
      </c>
      <c r="U1556" s="8" t="str">
        <f>_xlfn.XLOOKUP($A1556,Cleaned_Hospital_Details!$A:$A,Cleaned_Hospital_Details!I:I)</f>
        <v>Adult</v>
      </c>
      <c r="V1556" t="str">
        <f t="shared" si="24"/>
        <v>Heather Knight</v>
      </c>
    </row>
    <row r="1557" spans="1:22" ht="15.6" x14ac:dyDescent="0.3">
      <c r="A1557" s="10" t="s">
        <v>1593</v>
      </c>
      <c r="B1557" s="8" t="str">
        <f>VLOOKUP(A1557,Cleaned_Customer_Names!A1556:D3891,2,0)</f>
        <v>Mr.</v>
      </c>
      <c r="C1557" s="8" t="str">
        <f>VLOOKUP(A1557,Cleaned_Customer_Names!A1556:D3891,3,0)</f>
        <v>Peter</v>
      </c>
      <c r="D1557" s="8" t="str">
        <f>VLOOKUP($A1557,Cleaned_Customer_Names!$A1556:$D3891,4,0)</f>
        <v>Richter</v>
      </c>
      <c r="E1557" s="22">
        <f>VLOOKUP($A1557,Cleaned_Medical_Exam!$A1556:$J3891,2,0)</f>
        <v>33.58</v>
      </c>
      <c r="F1557" s="24">
        <f>VLOOKUP($A1557,Cleaned_Medical_Exam!$A1556:$J3891,3,0)</f>
        <v>5.08</v>
      </c>
      <c r="G1557" s="20" t="str">
        <f>VLOOKUP($A1557,Cleaned_Medical_Exam!$A1556:$J3891,4,0)</f>
        <v>No</v>
      </c>
      <c r="H1557" s="20" t="str">
        <f>VLOOKUP($A1557,Cleaned_Medical_Exam!$A1556:$J3891,5,0)</f>
        <v>No</v>
      </c>
      <c r="I1557" s="20" t="str">
        <f>VLOOKUP($A1557,Cleaned_Medical_Exam!$A1556:$J3891,6,0)</f>
        <v>No</v>
      </c>
      <c r="J1557" s="48">
        <f>VLOOKUP($A1557,Cleaned_Medical_Exam!$A1556:$J3891,7,0)</f>
        <v>0</v>
      </c>
      <c r="K1557" s="8" t="str">
        <f>VLOOKUP($A1557,Cleaned_Medical_Exam!$A1556:$J3891,8,0)</f>
        <v>No</v>
      </c>
      <c r="L1557" s="20" t="str">
        <f>VLOOKUP($A1557,Cleaned_Medical_Exam!$A1556:$J3891,9,0)</f>
        <v>Obesity</v>
      </c>
      <c r="M1557" s="20" t="str">
        <f>VLOOKUP($A1557,Cleaned_Medical_Exam!$A1556:$J3891,10,0)</f>
        <v>Normal</v>
      </c>
      <c r="N1557" s="48">
        <f>_xlfn.XLOOKUP(A1557,Cleaned_Hospital_Details!A:A,Cleaned_Hospital_Details!B:B)</f>
        <v>0</v>
      </c>
      <c r="O1557" s="49">
        <f>_xlfn.XLOOKUP($A1557,Cleaned_Hospital_Details!$A:$A,Cleaned_Hospital_Details!C:C)</f>
        <v>6512.24</v>
      </c>
      <c r="P1557" s="8" t="str">
        <f>_xlfn.XLOOKUP($A1557,Cleaned_Hospital_Details!$A:$A,Cleaned_Hospital_Details!D:D)</f>
        <v>Tier - 2</v>
      </c>
      <c r="Q1557" s="8" t="str">
        <f>_xlfn.XLOOKUP($A1557,Cleaned_Hospital_Details!$A:$A,Cleaned_Hospital_Details!E:E)</f>
        <v>Tier - 1</v>
      </c>
      <c r="R1557" s="8" t="str">
        <f>_xlfn.XLOOKUP($A1557,Cleaned_Hospital_Details!$A:$A,Cleaned_Hospital_Details!F:F)</f>
        <v>R1021</v>
      </c>
      <c r="S1557" s="15">
        <f>_xlfn.XLOOKUP($A1557,Cleaned_Hospital_Details!$A:$A,Cleaned_Hospital_Details!G:G)</f>
        <v>34522</v>
      </c>
      <c r="T1557" s="8">
        <f>_xlfn.XLOOKUP($A1557,Cleaned_Hospital_Details!$A:$A,Cleaned_Hospital_Details!H:H)</f>
        <v>28</v>
      </c>
      <c r="U1557" s="8" t="str">
        <f>_xlfn.XLOOKUP($A1557,Cleaned_Hospital_Details!$A:$A,Cleaned_Hospital_Details!I:I)</f>
        <v>Adult</v>
      </c>
      <c r="V1557" t="str">
        <f t="shared" si="24"/>
        <v>Peter Richter</v>
      </c>
    </row>
    <row r="1558" spans="1:22" ht="15.6" x14ac:dyDescent="0.3">
      <c r="A1558" s="10" t="s">
        <v>1594</v>
      </c>
      <c r="B1558" s="8" t="str">
        <f>VLOOKUP(A1558,Cleaned_Customer_Names!A1557:D3892,2,0)</f>
        <v>Ms.</v>
      </c>
      <c r="C1558" s="8" t="str">
        <f>VLOOKUP(A1558,Cleaned_Customer_Names!A1557:D3892,3,0)</f>
        <v>Catherine</v>
      </c>
      <c r="D1558" s="8" t="str">
        <f>VLOOKUP($A1558,Cleaned_Customer_Names!$A1557:$D3892,4,0)</f>
        <v>Jubinski</v>
      </c>
      <c r="E1558" s="22">
        <f>VLOOKUP($A1558,Cleaned_Medical_Exam!$A1557:$J3892,2,0)</f>
        <v>29.81</v>
      </c>
      <c r="F1558" s="24">
        <f>VLOOKUP($A1558,Cleaned_Medical_Exam!$A1557:$J3892,3,0)</f>
        <v>5.28</v>
      </c>
      <c r="G1558" s="20" t="str">
        <f>VLOOKUP($A1558,Cleaned_Medical_Exam!$A1557:$J3892,4,0)</f>
        <v>No</v>
      </c>
      <c r="H1558" s="20" t="str">
        <f>VLOOKUP($A1558,Cleaned_Medical_Exam!$A1557:$J3892,5,0)</f>
        <v>No</v>
      </c>
      <c r="I1558" s="20" t="str">
        <f>VLOOKUP($A1558,Cleaned_Medical_Exam!$A1557:$J3892,6,0)</f>
        <v>No</v>
      </c>
      <c r="J1558" s="48">
        <f>VLOOKUP($A1558,Cleaned_Medical_Exam!$A1557:$J3892,7,0)</f>
        <v>0</v>
      </c>
      <c r="K1558" s="8" t="str">
        <f>VLOOKUP($A1558,Cleaned_Medical_Exam!$A1557:$J3892,8,0)</f>
        <v>No</v>
      </c>
      <c r="L1558" s="20" t="str">
        <f>VLOOKUP($A1558,Cleaned_Medical_Exam!$A1557:$J3892,9,0)</f>
        <v>Overweight</v>
      </c>
      <c r="M1558" s="20" t="str">
        <f>VLOOKUP($A1558,Cleaned_Medical_Exam!$A1557:$J3892,10,0)</f>
        <v>Normal</v>
      </c>
      <c r="N1558" s="48">
        <f>_xlfn.XLOOKUP(A1558,Cleaned_Hospital_Details!A:A,Cleaned_Hospital_Details!B:B)</f>
        <v>1</v>
      </c>
      <c r="O1558" s="49">
        <f>_xlfn.XLOOKUP($A1558,Cleaned_Hospital_Details!$A:$A,Cleaned_Hospital_Details!C:C)</f>
        <v>6500.24</v>
      </c>
      <c r="P1558" s="8" t="str">
        <f>_xlfn.XLOOKUP($A1558,Cleaned_Hospital_Details!$A:$A,Cleaned_Hospital_Details!D:D)</f>
        <v>Tier - 2</v>
      </c>
      <c r="Q1558" s="8" t="str">
        <f>_xlfn.XLOOKUP($A1558,Cleaned_Hospital_Details!$A:$A,Cleaned_Hospital_Details!E:E)</f>
        <v>Tier - 2</v>
      </c>
      <c r="R1558" s="8" t="str">
        <f>_xlfn.XLOOKUP($A1558,Cleaned_Hospital_Details!$A:$A,Cleaned_Hospital_Details!F:F)</f>
        <v>R1013</v>
      </c>
      <c r="S1558" s="15">
        <f>_xlfn.XLOOKUP($A1558,Cleaned_Hospital_Details!$A:$A,Cleaned_Hospital_Details!G:G)</f>
        <v>30191</v>
      </c>
      <c r="T1558" s="8">
        <f>_xlfn.XLOOKUP($A1558,Cleaned_Hospital_Details!$A:$A,Cleaned_Hospital_Details!H:H)</f>
        <v>40</v>
      </c>
      <c r="U1558" s="8" t="str">
        <f>_xlfn.XLOOKUP($A1558,Cleaned_Hospital_Details!$A:$A,Cleaned_Hospital_Details!I:I)</f>
        <v>Adult</v>
      </c>
      <c r="V1558" t="str">
        <f t="shared" si="24"/>
        <v>Catherine Jubinski</v>
      </c>
    </row>
    <row r="1559" spans="1:22" ht="15.6" x14ac:dyDescent="0.3">
      <c r="A1559" s="10" t="s">
        <v>1595</v>
      </c>
      <c r="B1559" s="8" t="str">
        <f>VLOOKUP(A1559,Cleaned_Customer_Names!A1558:D3893,2,0)</f>
        <v>Ms.</v>
      </c>
      <c r="C1559" s="8" t="str">
        <f>VLOOKUP(A1559,Cleaned_Customer_Names!A1558:D3893,3,0)</f>
        <v>Kelly</v>
      </c>
      <c r="D1559" s="8" t="str">
        <f>VLOOKUP($A1559,Cleaned_Customer_Names!$A1558:$D3893,4,0)</f>
        <v>Wall</v>
      </c>
      <c r="E1559" s="22">
        <f>VLOOKUP($A1559,Cleaned_Medical_Exam!$A1558:$J3893,2,0)</f>
        <v>27.4</v>
      </c>
      <c r="F1559" s="24">
        <f>VLOOKUP($A1559,Cleaned_Medical_Exam!$A1558:$J3893,3,0)</f>
        <v>4.6100000000000003</v>
      </c>
      <c r="G1559" s="20" t="str">
        <f>VLOOKUP($A1559,Cleaned_Medical_Exam!$A1558:$J3893,4,0)</f>
        <v>No</v>
      </c>
      <c r="H1559" s="20" t="str">
        <f>VLOOKUP($A1559,Cleaned_Medical_Exam!$A1558:$J3893,5,0)</f>
        <v>No</v>
      </c>
      <c r="I1559" s="20" t="str">
        <f>VLOOKUP($A1559,Cleaned_Medical_Exam!$A1558:$J3893,6,0)</f>
        <v>No</v>
      </c>
      <c r="J1559" s="48">
        <f>VLOOKUP($A1559,Cleaned_Medical_Exam!$A1558:$J3893,7,0)</f>
        <v>0</v>
      </c>
      <c r="K1559" s="8" t="str">
        <f>VLOOKUP($A1559,Cleaned_Medical_Exam!$A1558:$J3893,8,0)</f>
        <v>No</v>
      </c>
      <c r="L1559" s="20" t="str">
        <f>VLOOKUP($A1559,Cleaned_Medical_Exam!$A1558:$J3893,9,0)</f>
        <v>Overweight</v>
      </c>
      <c r="M1559" s="20" t="str">
        <f>VLOOKUP($A1559,Cleaned_Medical_Exam!$A1558:$J3893,10,0)</f>
        <v>Normal</v>
      </c>
      <c r="N1559" s="48">
        <f>_xlfn.XLOOKUP(A1559,Cleaned_Hospital_Details!A:A,Cleaned_Hospital_Details!B:B)</f>
        <v>1</v>
      </c>
      <c r="O1559" s="49">
        <f>_xlfn.XLOOKUP($A1559,Cleaned_Hospital_Details!$A:$A,Cleaned_Hospital_Details!C:C)</f>
        <v>6496.89</v>
      </c>
      <c r="P1559" s="8" t="str">
        <f>_xlfn.XLOOKUP($A1559,Cleaned_Hospital_Details!$A:$A,Cleaned_Hospital_Details!D:D)</f>
        <v>Tier - 2</v>
      </c>
      <c r="Q1559" s="8" t="str">
        <f>_xlfn.XLOOKUP($A1559,Cleaned_Hospital_Details!$A:$A,Cleaned_Hospital_Details!E:E)</f>
        <v>Tier - 3</v>
      </c>
      <c r="R1559" s="8" t="str">
        <f>_xlfn.XLOOKUP($A1559,Cleaned_Hospital_Details!$A:$A,Cleaned_Hospital_Details!F:F)</f>
        <v>R1011</v>
      </c>
      <c r="S1559" s="15">
        <f>_xlfn.XLOOKUP($A1559,Cleaned_Hospital_Details!$A:$A,Cleaned_Hospital_Details!G:G)</f>
        <v>30233</v>
      </c>
      <c r="T1559" s="8">
        <f>_xlfn.XLOOKUP($A1559,Cleaned_Hospital_Details!$A:$A,Cleaned_Hospital_Details!H:H)</f>
        <v>40</v>
      </c>
      <c r="U1559" s="8" t="str">
        <f>_xlfn.XLOOKUP($A1559,Cleaned_Hospital_Details!$A:$A,Cleaned_Hospital_Details!I:I)</f>
        <v>Adult</v>
      </c>
      <c r="V1559" t="str">
        <f t="shared" si="24"/>
        <v>Kelly Wall</v>
      </c>
    </row>
    <row r="1560" spans="1:22" ht="15.6" x14ac:dyDescent="0.3">
      <c r="A1560" s="10" t="s">
        <v>1596</v>
      </c>
      <c r="B1560" s="8" t="str">
        <f>VLOOKUP(A1560,Cleaned_Customer_Names!A1559:D3894,2,0)</f>
        <v>Ms.</v>
      </c>
      <c r="C1560" s="8" t="str">
        <f>VLOOKUP(A1560,Cleaned_Customer_Names!A1559:D3894,3,0)</f>
        <v>Janel</v>
      </c>
      <c r="D1560" s="8" t="str">
        <f>VLOOKUP($A1560,Cleaned_Customer_Names!$A1559:$D3894,4,0)</f>
        <v>McKay</v>
      </c>
      <c r="E1560" s="22">
        <f>VLOOKUP($A1560,Cleaned_Medical_Exam!$A1559:$J3894,2,0)</f>
        <v>17.98</v>
      </c>
      <c r="F1560" s="24">
        <f>VLOOKUP($A1560,Cleaned_Medical_Exam!$A1559:$J3894,3,0)</f>
        <v>6.57</v>
      </c>
      <c r="G1560" s="20" t="str">
        <f>VLOOKUP($A1560,Cleaned_Medical_Exam!$A1559:$J3894,4,0)</f>
        <v>Yes</v>
      </c>
      <c r="H1560" s="20" t="str">
        <f>VLOOKUP($A1560,Cleaned_Medical_Exam!$A1559:$J3894,5,0)</f>
        <v>No</v>
      </c>
      <c r="I1560" s="20" t="str">
        <f>VLOOKUP($A1560,Cleaned_Medical_Exam!$A1559:$J3894,6,0)</f>
        <v>No</v>
      </c>
      <c r="J1560" s="48">
        <f>VLOOKUP($A1560,Cleaned_Medical_Exam!$A1559:$J3894,7,0)</f>
        <v>2</v>
      </c>
      <c r="K1560" s="8" t="str">
        <f>VLOOKUP($A1560,Cleaned_Medical_Exam!$A1559:$J3894,8,0)</f>
        <v>No</v>
      </c>
      <c r="L1560" s="20" t="str">
        <f>VLOOKUP($A1560,Cleaned_Medical_Exam!$A1559:$J3894,9,0)</f>
        <v>Underweight</v>
      </c>
      <c r="M1560" s="20" t="str">
        <f>VLOOKUP($A1560,Cleaned_Medical_Exam!$A1559:$J3894,10,0)</f>
        <v>Diabetes</v>
      </c>
      <c r="N1560" s="48">
        <f>_xlfn.XLOOKUP(A1560,Cleaned_Hospital_Details!A:A,Cleaned_Hospital_Details!B:B)</f>
        <v>0</v>
      </c>
      <c r="O1560" s="49">
        <f>_xlfn.XLOOKUP($A1560,Cleaned_Hospital_Details!$A:$A,Cleaned_Hospital_Details!C:C)</f>
        <v>6481.67</v>
      </c>
      <c r="P1560" s="8" t="str">
        <f>_xlfn.XLOOKUP($A1560,Cleaned_Hospital_Details!$A:$A,Cleaned_Hospital_Details!D:D)</f>
        <v>Tier - 2</v>
      </c>
      <c r="Q1560" s="8" t="str">
        <f>_xlfn.XLOOKUP($A1560,Cleaned_Hospital_Details!$A:$A,Cleaned_Hospital_Details!E:E)</f>
        <v>Tier - 2</v>
      </c>
      <c r="R1560" s="8" t="str">
        <f>_xlfn.XLOOKUP($A1560,Cleaned_Hospital_Details!$A:$A,Cleaned_Hospital_Details!F:F)</f>
        <v>R1013</v>
      </c>
      <c r="S1560" s="15">
        <f>_xlfn.XLOOKUP($A1560,Cleaned_Hospital_Details!$A:$A,Cleaned_Hospital_Details!G:G)</f>
        <v>25903</v>
      </c>
      <c r="T1560" s="8">
        <f>_xlfn.XLOOKUP($A1560,Cleaned_Hospital_Details!$A:$A,Cleaned_Hospital_Details!H:H)</f>
        <v>52</v>
      </c>
      <c r="U1560" s="8" t="str">
        <f>_xlfn.XLOOKUP($A1560,Cleaned_Hospital_Details!$A:$A,Cleaned_Hospital_Details!I:I)</f>
        <v>Adult</v>
      </c>
      <c r="V1560" t="str">
        <f t="shared" si="24"/>
        <v>Janel McKay</v>
      </c>
    </row>
    <row r="1561" spans="1:22" ht="15.6" x14ac:dyDescent="0.3">
      <c r="A1561" s="10" t="s">
        <v>1597</v>
      </c>
      <c r="B1561" s="8" t="str">
        <f>VLOOKUP(A1561,Cleaned_Customer_Names!A1560:D3895,2,0)</f>
        <v>Ms.</v>
      </c>
      <c r="C1561" s="8" t="str">
        <f>VLOOKUP(A1561,Cleaned_Customer_Names!A1560:D3895,3,0)</f>
        <v>Yann</v>
      </c>
      <c r="D1561" s="8" t="str">
        <f>VLOOKUP($A1561,Cleaned_Customer_Names!$A1560:$D3895,4,0)</f>
        <v>Oh</v>
      </c>
      <c r="E1561" s="22">
        <f>VLOOKUP($A1561,Cleaned_Medical_Exam!$A1560:$J3895,2,0)</f>
        <v>37.9</v>
      </c>
      <c r="F1561" s="24">
        <f>VLOOKUP($A1561,Cleaned_Medical_Exam!$A1560:$J3895,3,0)</f>
        <v>5.83</v>
      </c>
      <c r="G1561" s="20" t="str">
        <f>VLOOKUP($A1561,Cleaned_Medical_Exam!$A1560:$J3895,4,0)</f>
        <v>No</v>
      </c>
      <c r="H1561" s="20" t="str">
        <f>VLOOKUP($A1561,Cleaned_Medical_Exam!$A1560:$J3895,5,0)</f>
        <v>No</v>
      </c>
      <c r="I1561" s="20" t="str">
        <f>VLOOKUP($A1561,Cleaned_Medical_Exam!$A1560:$J3895,6,0)</f>
        <v>No</v>
      </c>
      <c r="J1561" s="48">
        <f>VLOOKUP($A1561,Cleaned_Medical_Exam!$A1560:$J3895,7,0)</f>
        <v>0</v>
      </c>
      <c r="K1561" s="8" t="str">
        <f>VLOOKUP($A1561,Cleaned_Medical_Exam!$A1560:$J3895,8,0)</f>
        <v>No</v>
      </c>
      <c r="L1561" s="20" t="str">
        <f>VLOOKUP($A1561,Cleaned_Medical_Exam!$A1560:$J3895,9,0)</f>
        <v>Obesity</v>
      </c>
      <c r="M1561" s="20" t="str">
        <f>VLOOKUP($A1561,Cleaned_Medical_Exam!$A1560:$J3895,10,0)</f>
        <v>Prediabetes</v>
      </c>
      <c r="N1561" s="48">
        <f>_xlfn.XLOOKUP(A1561,Cleaned_Hospital_Details!A:A,Cleaned_Hospital_Details!B:B)</f>
        <v>0</v>
      </c>
      <c r="O1561" s="49">
        <f>_xlfn.XLOOKUP($A1561,Cleaned_Hospital_Details!$A:$A,Cleaned_Hospital_Details!C:C)</f>
        <v>6474.01</v>
      </c>
      <c r="P1561" s="8" t="str">
        <f>_xlfn.XLOOKUP($A1561,Cleaned_Hospital_Details!$A:$A,Cleaned_Hospital_Details!D:D)</f>
        <v>Tier - 2</v>
      </c>
      <c r="Q1561" s="8" t="str">
        <f>_xlfn.XLOOKUP($A1561,Cleaned_Hospital_Details!$A:$A,Cleaned_Hospital_Details!E:E)</f>
        <v>Tier - 3</v>
      </c>
      <c r="R1561" s="8" t="str">
        <f>_xlfn.XLOOKUP($A1561,Cleaned_Hospital_Details!$A:$A,Cleaned_Hospital_Details!F:F)</f>
        <v>R1011</v>
      </c>
      <c r="S1561" s="15">
        <f>_xlfn.XLOOKUP($A1561,Cleaned_Hospital_Details!$A:$A,Cleaned_Hospital_Details!G:G)</f>
        <v>29380</v>
      </c>
      <c r="T1561" s="8">
        <f>_xlfn.XLOOKUP($A1561,Cleaned_Hospital_Details!$A:$A,Cleaned_Hospital_Details!H:H)</f>
        <v>43</v>
      </c>
      <c r="U1561" s="8" t="str">
        <f>_xlfn.XLOOKUP($A1561,Cleaned_Hospital_Details!$A:$A,Cleaned_Hospital_Details!I:I)</f>
        <v>Adult</v>
      </c>
      <c r="V1561" t="str">
        <f t="shared" si="24"/>
        <v>Yann Oh</v>
      </c>
    </row>
    <row r="1562" spans="1:22" ht="15.6" x14ac:dyDescent="0.3">
      <c r="A1562" s="10" t="s">
        <v>1598</v>
      </c>
      <c r="B1562" s="8" t="str">
        <f>VLOOKUP(A1562,Cleaned_Customer_Names!A1561:D3896,2,0)</f>
        <v>Mr.</v>
      </c>
      <c r="C1562" s="8" t="str">
        <f>VLOOKUP(A1562,Cleaned_Customer_Names!A1561:D3896,3,0)</f>
        <v>Zachary</v>
      </c>
      <c r="D1562" s="8" t="str">
        <f>VLOOKUP($A1562,Cleaned_Customer_Names!$A1561:$D3896,4,0)</f>
        <v>Kessell</v>
      </c>
      <c r="E1562" s="22">
        <f>VLOOKUP($A1562,Cleaned_Medical_Exam!$A1561:$J3896,2,0)</f>
        <v>25.27</v>
      </c>
      <c r="F1562" s="24">
        <f>VLOOKUP($A1562,Cleaned_Medical_Exam!$A1561:$J3896,3,0)</f>
        <v>6.98</v>
      </c>
      <c r="G1562" s="20" t="str">
        <f>VLOOKUP($A1562,Cleaned_Medical_Exam!$A1561:$J3896,4,0)</f>
        <v>Yes</v>
      </c>
      <c r="H1562" s="20" t="str">
        <f>VLOOKUP($A1562,Cleaned_Medical_Exam!$A1561:$J3896,5,0)</f>
        <v>No</v>
      </c>
      <c r="I1562" s="20" t="str">
        <f>VLOOKUP($A1562,Cleaned_Medical_Exam!$A1561:$J3896,6,0)</f>
        <v>No</v>
      </c>
      <c r="J1562" s="48">
        <f>VLOOKUP($A1562,Cleaned_Medical_Exam!$A1561:$J3896,7,0)</f>
        <v>0</v>
      </c>
      <c r="K1562" s="8" t="str">
        <f>VLOOKUP($A1562,Cleaned_Medical_Exam!$A1561:$J3896,8,0)</f>
        <v>No</v>
      </c>
      <c r="L1562" s="20" t="str">
        <f>VLOOKUP($A1562,Cleaned_Medical_Exam!$A1561:$J3896,9,0)</f>
        <v>Overweight</v>
      </c>
      <c r="M1562" s="20" t="str">
        <f>VLOOKUP($A1562,Cleaned_Medical_Exam!$A1561:$J3896,10,0)</f>
        <v>Diabetes</v>
      </c>
      <c r="N1562" s="48">
        <f>_xlfn.XLOOKUP(A1562,Cleaned_Hospital_Details!A:A,Cleaned_Hospital_Details!B:B)</f>
        <v>1</v>
      </c>
      <c r="O1562" s="49">
        <f>_xlfn.XLOOKUP($A1562,Cleaned_Hospital_Details!$A:$A,Cleaned_Hospital_Details!C:C)</f>
        <v>6473.15</v>
      </c>
      <c r="P1562" s="8" t="str">
        <f>_xlfn.XLOOKUP($A1562,Cleaned_Hospital_Details!$A:$A,Cleaned_Hospital_Details!D:D)</f>
        <v>Tier - 2</v>
      </c>
      <c r="Q1562" s="8" t="str">
        <f>_xlfn.XLOOKUP($A1562,Cleaned_Hospital_Details!$A:$A,Cleaned_Hospital_Details!E:E)</f>
        <v>Tier - 2</v>
      </c>
      <c r="R1562" s="8" t="str">
        <f>_xlfn.XLOOKUP($A1562,Cleaned_Hospital_Details!$A:$A,Cleaned_Hospital_Details!F:F)</f>
        <v>R1013</v>
      </c>
      <c r="S1562" s="15">
        <f>_xlfn.XLOOKUP($A1562,Cleaned_Hospital_Details!$A:$A,Cleaned_Hospital_Details!G:G)</f>
        <v>29794</v>
      </c>
      <c r="T1562" s="8">
        <f>_xlfn.XLOOKUP($A1562,Cleaned_Hospital_Details!$A:$A,Cleaned_Hospital_Details!H:H)</f>
        <v>41</v>
      </c>
      <c r="U1562" s="8" t="str">
        <f>_xlfn.XLOOKUP($A1562,Cleaned_Hospital_Details!$A:$A,Cleaned_Hospital_Details!I:I)</f>
        <v>Adult</v>
      </c>
      <c r="V1562" t="str">
        <f t="shared" si="24"/>
        <v>Zachary Kessell</v>
      </c>
    </row>
    <row r="1563" spans="1:22" ht="15.6" x14ac:dyDescent="0.3">
      <c r="A1563" s="10" t="s">
        <v>1599</v>
      </c>
      <c r="B1563" s="8" t="str">
        <f>VLOOKUP(A1563,Cleaned_Customer_Names!A1562:D3897,2,0)</f>
        <v>Mr.</v>
      </c>
      <c r="C1563" s="8" t="str">
        <f>VLOOKUP(A1563,Cleaned_Customer_Names!A1562:D3897,3,0)</f>
        <v>Alejandro</v>
      </c>
      <c r="D1563" s="8" t="str">
        <f>VLOOKUP($A1563,Cleaned_Customer_Names!$A1562:$D3897,4,0)</f>
        <v>Hidalgo</v>
      </c>
      <c r="E1563" s="22">
        <f>VLOOKUP($A1563,Cleaned_Medical_Exam!$A1562:$J3897,2,0)</f>
        <v>29.26</v>
      </c>
      <c r="F1563" s="24">
        <f>VLOOKUP($A1563,Cleaned_Medical_Exam!$A1562:$J3897,3,0)</f>
        <v>4.03</v>
      </c>
      <c r="G1563" s="20" t="str">
        <f>VLOOKUP($A1563,Cleaned_Medical_Exam!$A1562:$J3897,4,0)</f>
        <v>No</v>
      </c>
      <c r="H1563" s="20" t="str">
        <f>VLOOKUP($A1563,Cleaned_Medical_Exam!$A1562:$J3897,5,0)</f>
        <v>No</v>
      </c>
      <c r="I1563" s="20" t="str">
        <f>VLOOKUP($A1563,Cleaned_Medical_Exam!$A1562:$J3897,6,0)</f>
        <v>No</v>
      </c>
      <c r="J1563" s="48">
        <f>VLOOKUP($A1563,Cleaned_Medical_Exam!$A1562:$J3897,7,0)</f>
        <v>1</v>
      </c>
      <c r="K1563" s="8" t="str">
        <f>VLOOKUP($A1563,Cleaned_Medical_Exam!$A1562:$J3897,8,0)</f>
        <v>No</v>
      </c>
      <c r="L1563" s="20" t="str">
        <f>VLOOKUP($A1563,Cleaned_Medical_Exam!$A1562:$J3897,9,0)</f>
        <v>Overweight</v>
      </c>
      <c r="M1563" s="20" t="str">
        <f>VLOOKUP($A1563,Cleaned_Medical_Exam!$A1562:$J3897,10,0)</f>
        <v>Normal</v>
      </c>
      <c r="N1563" s="48">
        <f>_xlfn.XLOOKUP(A1563,Cleaned_Hospital_Details!A:A,Cleaned_Hospital_Details!B:B)</f>
        <v>2</v>
      </c>
      <c r="O1563" s="49">
        <f>_xlfn.XLOOKUP($A1563,Cleaned_Hospital_Details!$A:$A,Cleaned_Hospital_Details!C:C)</f>
        <v>6457.84</v>
      </c>
      <c r="P1563" s="8" t="str">
        <f>_xlfn.XLOOKUP($A1563,Cleaned_Hospital_Details!$A:$A,Cleaned_Hospital_Details!D:D)</f>
        <v>Tier - 2</v>
      </c>
      <c r="Q1563" s="8" t="str">
        <f>_xlfn.XLOOKUP($A1563,Cleaned_Hospital_Details!$A:$A,Cleaned_Hospital_Details!E:E)</f>
        <v>Tier - 3</v>
      </c>
      <c r="R1563" s="8" t="str">
        <f>_xlfn.XLOOKUP($A1563,Cleaned_Hospital_Details!$A:$A,Cleaned_Hospital_Details!F:F)</f>
        <v>R1012</v>
      </c>
      <c r="S1563" s="15">
        <f>_xlfn.XLOOKUP($A1563,Cleaned_Hospital_Details!$A:$A,Cleaned_Hospital_Details!G:G)</f>
        <v>30987</v>
      </c>
      <c r="T1563" s="8">
        <f>_xlfn.XLOOKUP($A1563,Cleaned_Hospital_Details!$A:$A,Cleaned_Hospital_Details!H:H)</f>
        <v>38</v>
      </c>
      <c r="U1563" s="8" t="str">
        <f>_xlfn.XLOOKUP($A1563,Cleaned_Hospital_Details!$A:$A,Cleaned_Hospital_Details!I:I)</f>
        <v>Adult</v>
      </c>
      <c r="V1563" t="str">
        <f t="shared" si="24"/>
        <v>Alejandro Hidalgo</v>
      </c>
    </row>
    <row r="1564" spans="1:22" ht="15.6" x14ac:dyDescent="0.3">
      <c r="A1564" s="10" t="s">
        <v>1600</v>
      </c>
      <c r="B1564" s="8" t="str">
        <f>VLOOKUP(A1564,Cleaned_Customer_Names!A1563:D3898,2,0)</f>
        <v>Mr.</v>
      </c>
      <c r="C1564" s="8" t="str">
        <f>VLOOKUP(A1564,Cleaned_Customer_Names!A1563:D3898,3,0)</f>
        <v>Nicholas</v>
      </c>
      <c r="D1564" s="8" t="str">
        <f>VLOOKUP($A1564,Cleaned_Customer_Names!$A1563:$D3898,4,0)</f>
        <v>Caprario</v>
      </c>
      <c r="E1564" s="22">
        <f>VLOOKUP($A1564,Cleaned_Medical_Exam!$A1563:$J3898,2,0)</f>
        <v>27.835000000000001</v>
      </c>
      <c r="F1564" s="24">
        <f>VLOOKUP($A1564,Cleaned_Medical_Exam!$A1563:$J3898,3,0)</f>
        <v>4.5599999999999996</v>
      </c>
      <c r="G1564" s="20" t="str">
        <f>VLOOKUP($A1564,Cleaned_Medical_Exam!$A1563:$J3898,4,0)</f>
        <v>No</v>
      </c>
      <c r="H1564" s="20" t="str">
        <f>VLOOKUP($A1564,Cleaned_Medical_Exam!$A1563:$J3898,5,0)</f>
        <v>No</v>
      </c>
      <c r="I1564" s="20" t="str">
        <f>VLOOKUP($A1564,Cleaned_Medical_Exam!$A1563:$J3898,6,0)</f>
        <v>No</v>
      </c>
      <c r="J1564" s="48">
        <f>VLOOKUP($A1564,Cleaned_Medical_Exam!$A1563:$J3898,7,0)</f>
        <v>1</v>
      </c>
      <c r="K1564" s="8" t="str">
        <f>VLOOKUP($A1564,Cleaned_Medical_Exam!$A1563:$J3898,8,0)</f>
        <v>No</v>
      </c>
      <c r="L1564" s="20" t="str">
        <f>VLOOKUP($A1564,Cleaned_Medical_Exam!$A1563:$J3898,9,0)</f>
        <v>Overweight</v>
      </c>
      <c r="M1564" s="20" t="str">
        <f>VLOOKUP($A1564,Cleaned_Medical_Exam!$A1563:$J3898,10,0)</f>
        <v>Normal</v>
      </c>
      <c r="N1564" s="48">
        <f>_xlfn.XLOOKUP(A1564,Cleaned_Hospital_Details!A:A,Cleaned_Hospital_Details!B:B)</f>
        <v>2</v>
      </c>
      <c r="O1564" s="49">
        <f>_xlfn.XLOOKUP($A1564,Cleaned_Hospital_Details!$A:$A,Cleaned_Hospital_Details!C:C)</f>
        <v>6455.86</v>
      </c>
      <c r="P1564" s="8" t="str">
        <f>_xlfn.XLOOKUP($A1564,Cleaned_Hospital_Details!$A:$A,Cleaned_Hospital_Details!D:D)</f>
        <v>Tier - 3</v>
      </c>
      <c r="Q1564" s="8" t="str">
        <f>_xlfn.XLOOKUP($A1564,Cleaned_Hospital_Details!$A:$A,Cleaned_Hospital_Details!E:E)</f>
        <v>Tier - 3</v>
      </c>
      <c r="R1564" s="8" t="str">
        <f>_xlfn.XLOOKUP($A1564,Cleaned_Hospital_Details!$A:$A,Cleaned_Hospital_Details!F:F)</f>
        <v>R1012</v>
      </c>
      <c r="S1564" s="15">
        <f>_xlfn.XLOOKUP($A1564,Cleaned_Hospital_Details!$A:$A,Cleaned_Hospital_Details!G:G)</f>
        <v>30920</v>
      </c>
      <c r="T1564" s="8">
        <f>_xlfn.XLOOKUP($A1564,Cleaned_Hospital_Details!$A:$A,Cleaned_Hospital_Details!H:H)</f>
        <v>38</v>
      </c>
      <c r="U1564" s="8" t="str">
        <f>_xlfn.XLOOKUP($A1564,Cleaned_Hospital_Details!$A:$A,Cleaned_Hospital_Details!I:I)</f>
        <v>Adult</v>
      </c>
      <c r="V1564" t="str">
        <f t="shared" si="24"/>
        <v>Nicholas Caprario</v>
      </c>
    </row>
    <row r="1565" spans="1:22" ht="15.6" x14ac:dyDescent="0.3">
      <c r="A1565" s="10" t="s">
        <v>1601</v>
      </c>
      <c r="B1565" s="8" t="str">
        <f>VLOOKUP(A1565,Cleaned_Customer_Names!A1564:D3899,2,0)</f>
        <v>Mr.</v>
      </c>
      <c r="C1565" s="8" t="str">
        <f>VLOOKUP(A1565,Cleaned_Customer_Names!A1564:D3899,3,0)</f>
        <v>Paul</v>
      </c>
      <c r="D1565" s="8" t="str">
        <f>VLOOKUP($A1565,Cleaned_Customer_Names!$A1564:$D3899,4,0)</f>
        <v>Ryan</v>
      </c>
      <c r="E1565" s="22">
        <f>VLOOKUP($A1565,Cleaned_Medical_Exam!$A1564:$J3899,2,0)</f>
        <v>46.53</v>
      </c>
      <c r="F1565" s="24">
        <f>VLOOKUP($A1565,Cleaned_Medical_Exam!$A1564:$J3899,3,0)</f>
        <v>5.38</v>
      </c>
      <c r="G1565" s="20" t="str">
        <f>VLOOKUP($A1565,Cleaned_Medical_Exam!$A1564:$J3899,4,0)</f>
        <v>Yes</v>
      </c>
      <c r="H1565" s="20" t="str">
        <f>VLOOKUP($A1565,Cleaned_Medical_Exam!$A1564:$J3899,5,0)</f>
        <v>No</v>
      </c>
      <c r="I1565" s="20" t="str">
        <f>VLOOKUP($A1565,Cleaned_Medical_Exam!$A1564:$J3899,6,0)</f>
        <v>No</v>
      </c>
      <c r="J1565" s="48">
        <f>VLOOKUP($A1565,Cleaned_Medical_Exam!$A1564:$J3899,7,0)</f>
        <v>0</v>
      </c>
      <c r="K1565" s="8" t="str">
        <f>VLOOKUP($A1565,Cleaned_Medical_Exam!$A1564:$J3899,8,0)</f>
        <v>No</v>
      </c>
      <c r="L1565" s="20" t="str">
        <f>VLOOKUP($A1565,Cleaned_Medical_Exam!$A1564:$J3899,9,0)</f>
        <v>Obesity</v>
      </c>
      <c r="M1565" s="20" t="str">
        <f>VLOOKUP($A1565,Cleaned_Medical_Exam!$A1564:$J3899,10,0)</f>
        <v>Normal</v>
      </c>
      <c r="N1565" s="48">
        <f>_xlfn.XLOOKUP(A1565,Cleaned_Hospital_Details!A:A,Cleaned_Hospital_Details!B:B)</f>
        <v>3</v>
      </c>
      <c r="O1565" s="49">
        <f>_xlfn.XLOOKUP($A1565,Cleaned_Hospital_Details!$A:$A,Cleaned_Hospital_Details!C:C)</f>
        <v>6435.62</v>
      </c>
      <c r="P1565" s="8" t="str">
        <f>_xlfn.XLOOKUP($A1565,Cleaned_Hospital_Details!$A:$A,Cleaned_Hospital_Details!D:D)</f>
        <v>Tier - 3</v>
      </c>
      <c r="Q1565" s="8" t="str">
        <f>_xlfn.XLOOKUP($A1565,Cleaned_Hospital_Details!$A:$A,Cleaned_Hospital_Details!E:E)</f>
        <v>Tier - 2</v>
      </c>
      <c r="R1565" s="8" t="str">
        <f>_xlfn.XLOOKUP($A1565,Cleaned_Hospital_Details!$A:$A,Cleaned_Hospital_Details!F:F)</f>
        <v>R1013</v>
      </c>
      <c r="S1565" s="15">
        <f>_xlfn.XLOOKUP($A1565,Cleaned_Hospital_Details!$A:$A,Cleaned_Hospital_Details!G:G)</f>
        <v>31250</v>
      </c>
      <c r="T1565" s="8">
        <f>_xlfn.XLOOKUP($A1565,Cleaned_Hospital_Details!$A:$A,Cleaned_Hospital_Details!H:H)</f>
        <v>37</v>
      </c>
      <c r="U1565" s="8" t="str">
        <f>_xlfn.XLOOKUP($A1565,Cleaned_Hospital_Details!$A:$A,Cleaned_Hospital_Details!I:I)</f>
        <v>Adult</v>
      </c>
      <c r="V1565" t="str">
        <f t="shared" si="24"/>
        <v>Paul Ryan</v>
      </c>
    </row>
    <row r="1566" spans="1:22" ht="15.6" x14ac:dyDescent="0.3">
      <c r="A1566" s="10" t="s">
        <v>1602</v>
      </c>
      <c r="B1566" s="8" t="str">
        <f>VLOOKUP(A1566,Cleaned_Customer_Names!A1565:D3900,2,0)</f>
        <v>Mr.</v>
      </c>
      <c r="C1566" s="8" t="str">
        <f>VLOOKUP(A1566,Cleaned_Customer_Names!A1565:D3900,3,0)</f>
        <v>Michael</v>
      </c>
      <c r="D1566" s="8" t="str">
        <f>VLOOKUP($A1566,Cleaned_Customer_Names!$A1565:$D3900,4,0)</f>
        <v>Hoffman</v>
      </c>
      <c r="E1566" s="22">
        <f>VLOOKUP($A1566,Cleaned_Medical_Exam!$A1565:$J3900,2,0)</f>
        <v>20.58</v>
      </c>
      <c r="F1566" s="24">
        <f>VLOOKUP($A1566,Cleaned_Medical_Exam!$A1565:$J3900,3,0)</f>
        <v>11.04</v>
      </c>
      <c r="G1566" s="20" t="str">
        <f>VLOOKUP($A1566,Cleaned_Medical_Exam!$A1565:$J3900,4,0)</f>
        <v>Yes</v>
      </c>
      <c r="H1566" s="20" t="str">
        <f>VLOOKUP($A1566,Cleaned_Medical_Exam!$A1565:$J3900,5,0)</f>
        <v>No</v>
      </c>
      <c r="I1566" s="20" t="str">
        <f>VLOOKUP($A1566,Cleaned_Medical_Exam!$A1565:$J3900,6,0)</f>
        <v>No</v>
      </c>
      <c r="J1566" s="48">
        <f>VLOOKUP($A1566,Cleaned_Medical_Exam!$A1565:$J3900,7,0)</f>
        <v>1</v>
      </c>
      <c r="K1566" s="8" t="str">
        <f>VLOOKUP($A1566,Cleaned_Medical_Exam!$A1565:$J3900,8,0)</f>
        <v>No</v>
      </c>
      <c r="L1566" s="20" t="str">
        <f>VLOOKUP($A1566,Cleaned_Medical_Exam!$A1565:$J3900,9,0)</f>
        <v>Healthy Weight</v>
      </c>
      <c r="M1566" s="20" t="str">
        <f>VLOOKUP($A1566,Cleaned_Medical_Exam!$A1565:$J3900,10,0)</f>
        <v>Diabetes</v>
      </c>
      <c r="N1566" s="48">
        <f>_xlfn.XLOOKUP(A1566,Cleaned_Hospital_Details!A:A,Cleaned_Hospital_Details!B:B)</f>
        <v>1</v>
      </c>
      <c r="O1566" s="49">
        <f>_xlfn.XLOOKUP($A1566,Cleaned_Hospital_Details!$A:$A,Cleaned_Hospital_Details!C:C)</f>
        <v>6423.48</v>
      </c>
      <c r="P1566" s="8" t="str">
        <f>_xlfn.XLOOKUP($A1566,Cleaned_Hospital_Details!$A:$A,Cleaned_Hospital_Details!D:D)</f>
        <v>Tier - 2</v>
      </c>
      <c r="Q1566" s="8" t="str">
        <f>_xlfn.XLOOKUP($A1566,Cleaned_Hospital_Details!$A:$A,Cleaned_Hospital_Details!E:E)</f>
        <v>Tier - 3</v>
      </c>
      <c r="R1566" s="8" t="str">
        <f>_xlfn.XLOOKUP($A1566,Cleaned_Hospital_Details!$A:$A,Cleaned_Hospital_Details!F:F)</f>
        <v>R1013</v>
      </c>
      <c r="S1566" s="15">
        <f>_xlfn.XLOOKUP($A1566,Cleaned_Hospital_Details!$A:$A,Cleaned_Hospital_Details!G:G)</f>
        <v>27611</v>
      </c>
      <c r="T1566" s="8">
        <f>_xlfn.XLOOKUP($A1566,Cleaned_Hospital_Details!$A:$A,Cleaned_Hospital_Details!H:H)</f>
        <v>47</v>
      </c>
      <c r="U1566" s="8" t="str">
        <f>_xlfn.XLOOKUP($A1566,Cleaned_Hospital_Details!$A:$A,Cleaned_Hospital_Details!I:I)</f>
        <v>Adult</v>
      </c>
      <c r="V1566" t="str">
        <f t="shared" si="24"/>
        <v>Michael Hoffman</v>
      </c>
    </row>
    <row r="1567" spans="1:22" ht="15.6" x14ac:dyDescent="0.3">
      <c r="A1567" s="10" t="s">
        <v>1603</v>
      </c>
      <c r="B1567" s="8" t="str">
        <f>VLOOKUP(A1567,Cleaned_Customer_Names!A1566:D3901,2,0)</f>
        <v>Ms.</v>
      </c>
      <c r="C1567" s="8" t="str">
        <f>VLOOKUP(A1567,Cleaned_Customer_Names!A1566:D3901,3,0)</f>
        <v>Marina</v>
      </c>
      <c r="D1567" s="8" t="str">
        <f>VLOOKUP($A1567,Cleaned_Customer_Names!$A1566:$D3901,4,0)</f>
        <v>Wong</v>
      </c>
      <c r="E1567" s="22">
        <f>VLOOKUP($A1567,Cleaned_Medical_Exam!$A1566:$J3901,2,0)</f>
        <v>19.53</v>
      </c>
      <c r="F1567" s="24">
        <f>VLOOKUP($A1567,Cleaned_Medical_Exam!$A1566:$J3901,3,0)</f>
        <v>6.09</v>
      </c>
      <c r="G1567" s="20" t="str">
        <f>VLOOKUP($A1567,Cleaned_Medical_Exam!$A1566:$J3901,4,0)</f>
        <v>Yes</v>
      </c>
      <c r="H1567" s="20" t="str">
        <f>VLOOKUP($A1567,Cleaned_Medical_Exam!$A1566:$J3901,5,0)</f>
        <v>No</v>
      </c>
      <c r="I1567" s="20" t="str">
        <f>VLOOKUP($A1567,Cleaned_Medical_Exam!$A1566:$J3901,6,0)</f>
        <v>No</v>
      </c>
      <c r="J1567" s="48">
        <f>VLOOKUP($A1567,Cleaned_Medical_Exam!$A1566:$J3901,7,0)</f>
        <v>0</v>
      </c>
      <c r="K1567" s="8" t="str">
        <f>VLOOKUP($A1567,Cleaned_Medical_Exam!$A1566:$J3901,8,0)</f>
        <v>No</v>
      </c>
      <c r="L1567" s="20" t="str">
        <f>VLOOKUP($A1567,Cleaned_Medical_Exam!$A1566:$J3901,9,0)</f>
        <v>Healthy Weight</v>
      </c>
      <c r="M1567" s="20" t="str">
        <f>VLOOKUP($A1567,Cleaned_Medical_Exam!$A1566:$J3901,10,0)</f>
        <v>Prediabetes</v>
      </c>
      <c r="N1567" s="48">
        <f>_xlfn.XLOOKUP(A1567,Cleaned_Hospital_Details!A:A,Cleaned_Hospital_Details!B:B)</f>
        <v>2</v>
      </c>
      <c r="O1567" s="49">
        <f>_xlfn.XLOOKUP($A1567,Cleaned_Hospital_Details!$A:$A,Cleaned_Hospital_Details!C:C)</f>
        <v>6417.28</v>
      </c>
      <c r="P1567" s="8" t="str">
        <f>_xlfn.XLOOKUP($A1567,Cleaned_Hospital_Details!$A:$A,Cleaned_Hospital_Details!D:D)</f>
        <v>Tier - 2</v>
      </c>
      <c r="Q1567" s="8" t="str">
        <f>_xlfn.XLOOKUP($A1567,Cleaned_Hospital_Details!$A:$A,Cleaned_Hospital_Details!E:E)</f>
        <v>Tier - 3</v>
      </c>
      <c r="R1567" s="8" t="str">
        <f>_xlfn.XLOOKUP($A1567,Cleaned_Hospital_Details!$A:$A,Cleaned_Hospital_Details!F:F)</f>
        <v>R1013</v>
      </c>
      <c r="S1567" s="15">
        <f>_xlfn.XLOOKUP($A1567,Cleaned_Hospital_Details!$A:$A,Cleaned_Hospital_Details!G:G)</f>
        <v>28124</v>
      </c>
      <c r="T1567" s="8">
        <f>_xlfn.XLOOKUP($A1567,Cleaned_Hospital_Details!$A:$A,Cleaned_Hospital_Details!H:H)</f>
        <v>46</v>
      </c>
      <c r="U1567" s="8" t="str">
        <f>_xlfn.XLOOKUP($A1567,Cleaned_Hospital_Details!$A:$A,Cleaned_Hospital_Details!I:I)</f>
        <v>Adult</v>
      </c>
      <c r="V1567" t="str">
        <f t="shared" si="24"/>
        <v>Marina Wong</v>
      </c>
    </row>
    <row r="1568" spans="1:22" ht="15.6" x14ac:dyDescent="0.3">
      <c r="A1568" s="10" t="s">
        <v>1604</v>
      </c>
      <c r="B1568" s="8" t="str">
        <f>VLOOKUP(A1568,Cleaned_Customer_Names!A1567:D3902,2,0)</f>
        <v>Ms.</v>
      </c>
      <c r="C1568" s="8" t="str">
        <f>VLOOKUP(A1568,Cleaned_Customer_Names!A1567:D3902,3,0)</f>
        <v>Caroline</v>
      </c>
      <c r="D1568" s="8" t="str">
        <f>VLOOKUP($A1568,Cleaned_Customer_Names!$A1567:$D3902,4,0)</f>
        <v>Lea</v>
      </c>
      <c r="E1568" s="22">
        <f>VLOOKUP($A1568,Cleaned_Medical_Exam!$A1567:$J3902,2,0)</f>
        <v>27.7</v>
      </c>
      <c r="F1568" s="24">
        <f>VLOOKUP($A1568,Cleaned_Medical_Exam!$A1567:$J3902,3,0)</f>
        <v>4.71</v>
      </c>
      <c r="G1568" s="20" t="str">
        <f>VLOOKUP($A1568,Cleaned_Medical_Exam!$A1567:$J3902,4,0)</f>
        <v>No</v>
      </c>
      <c r="H1568" s="20" t="str">
        <f>VLOOKUP($A1568,Cleaned_Medical_Exam!$A1567:$J3902,5,0)</f>
        <v>No</v>
      </c>
      <c r="I1568" s="20" t="str">
        <f>VLOOKUP($A1568,Cleaned_Medical_Exam!$A1567:$J3902,6,0)</f>
        <v>No</v>
      </c>
      <c r="J1568" s="48">
        <f>VLOOKUP($A1568,Cleaned_Medical_Exam!$A1567:$J3902,7,0)</f>
        <v>1</v>
      </c>
      <c r="K1568" s="8" t="str">
        <f>VLOOKUP($A1568,Cleaned_Medical_Exam!$A1567:$J3902,8,0)</f>
        <v>No</v>
      </c>
      <c r="L1568" s="20" t="str">
        <f>VLOOKUP($A1568,Cleaned_Medical_Exam!$A1567:$J3902,9,0)</f>
        <v>Overweight</v>
      </c>
      <c r="M1568" s="20" t="str">
        <f>VLOOKUP($A1568,Cleaned_Medical_Exam!$A1567:$J3902,10,0)</f>
        <v>Normal</v>
      </c>
      <c r="N1568" s="48">
        <f>_xlfn.XLOOKUP(A1568,Cleaned_Hospital_Details!A:A,Cleaned_Hospital_Details!B:B)</f>
        <v>3</v>
      </c>
      <c r="O1568" s="49">
        <f>_xlfn.XLOOKUP($A1568,Cleaned_Hospital_Details!$A:$A,Cleaned_Hospital_Details!C:C)</f>
        <v>6414.18</v>
      </c>
      <c r="P1568" s="8" t="str">
        <f>_xlfn.XLOOKUP($A1568,Cleaned_Hospital_Details!$A:$A,Cleaned_Hospital_Details!D:D)</f>
        <v>Tier - 2</v>
      </c>
      <c r="Q1568" s="8" t="str">
        <f>_xlfn.XLOOKUP($A1568,Cleaned_Hospital_Details!$A:$A,Cleaned_Hospital_Details!E:E)</f>
        <v>Tier - 2</v>
      </c>
      <c r="R1568" s="8" t="str">
        <f>_xlfn.XLOOKUP($A1568,Cleaned_Hospital_Details!$A:$A,Cleaned_Hospital_Details!F:F)</f>
        <v>R1011</v>
      </c>
      <c r="S1568" s="15">
        <f>_xlfn.XLOOKUP($A1568,Cleaned_Hospital_Details!$A:$A,Cleaned_Hospital_Details!G:G)</f>
        <v>32024</v>
      </c>
      <c r="T1568" s="8">
        <f>_xlfn.XLOOKUP($A1568,Cleaned_Hospital_Details!$A:$A,Cleaned_Hospital_Details!H:H)</f>
        <v>35</v>
      </c>
      <c r="U1568" s="8" t="str">
        <f>_xlfn.XLOOKUP($A1568,Cleaned_Hospital_Details!$A:$A,Cleaned_Hospital_Details!I:I)</f>
        <v>Adult</v>
      </c>
      <c r="V1568" t="str">
        <f t="shared" si="24"/>
        <v>Caroline Lea</v>
      </c>
    </row>
    <row r="1569" spans="1:22" ht="15.6" x14ac:dyDescent="0.3">
      <c r="A1569" s="10" t="s">
        <v>1605</v>
      </c>
      <c r="B1569" s="8" t="str">
        <f>VLOOKUP(A1569,Cleaned_Customer_Names!A1568:D3903,2,0)</f>
        <v>Mr.</v>
      </c>
      <c r="C1569" s="8" t="str">
        <f>VLOOKUP(A1569,Cleaned_Customer_Names!A1568:D3903,3,0)</f>
        <v>Ross</v>
      </c>
      <c r="D1569" s="8" t="str">
        <f>VLOOKUP($A1569,Cleaned_Customer_Names!$A1568:$D3903,4,0)</f>
        <v>Patterson</v>
      </c>
      <c r="E1569" s="22">
        <f>VLOOKUP($A1569,Cleaned_Medical_Exam!$A1568:$J3903,2,0)</f>
        <v>18.920000000000002</v>
      </c>
      <c r="F1569" s="24">
        <f>VLOOKUP($A1569,Cleaned_Medical_Exam!$A1568:$J3903,3,0)</f>
        <v>8.18</v>
      </c>
      <c r="G1569" s="20" t="str">
        <f>VLOOKUP($A1569,Cleaned_Medical_Exam!$A1568:$J3903,4,0)</f>
        <v>No</v>
      </c>
      <c r="H1569" s="20" t="str">
        <f>VLOOKUP($A1569,Cleaned_Medical_Exam!$A1568:$J3903,5,0)</f>
        <v>No</v>
      </c>
      <c r="I1569" s="20" t="str">
        <f>VLOOKUP($A1569,Cleaned_Medical_Exam!$A1568:$J3903,6,0)</f>
        <v>No</v>
      </c>
      <c r="J1569" s="48">
        <f>VLOOKUP($A1569,Cleaned_Medical_Exam!$A1568:$J3903,7,0)</f>
        <v>0</v>
      </c>
      <c r="K1569" s="8" t="str">
        <f>VLOOKUP($A1569,Cleaned_Medical_Exam!$A1568:$J3903,8,0)</f>
        <v>No</v>
      </c>
      <c r="L1569" s="20" t="str">
        <f>VLOOKUP($A1569,Cleaned_Medical_Exam!$A1568:$J3903,9,0)</f>
        <v>Healthy Weight</v>
      </c>
      <c r="M1569" s="20" t="str">
        <f>VLOOKUP($A1569,Cleaned_Medical_Exam!$A1568:$J3903,10,0)</f>
        <v>Diabetes</v>
      </c>
      <c r="N1569" s="48">
        <f>_xlfn.XLOOKUP(A1569,Cleaned_Hospital_Details!A:A,Cleaned_Hospital_Details!B:B)</f>
        <v>0</v>
      </c>
      <c r="O1569" s="49">
        <f>_xlfn.XLOOKUP($A1569,Cleaned_Hospital_Details!$A:$A,Cleaned_Hospital_Details!C:C)</f>
        <v>6412.34</v>
      </c>
      <c r="P1569" s="8" t="str">
        <f>_xlfn.XLOOKUP($A1569,Cleaned_Hospital_Details!$A:$A,Cleaned_Hospital_Details!D:D)</f>
        <v>Tier - 2</v>
      </c>
      <c r="Q1569" s="8" t="str">
        <f>_xlfn.XLOOKUP($A1569,Cleaned_Hospital_Details!$A:$A,Cleaned_Hospital_Details!E:E)</f>
        <v>Tier - 3</v>
      </c>
      <c r="R1569" s="8" t="str">
        <f>_xlfn.XLOOKUP($A1569,Cleaned_Hospital_Details!$A:$A,Cleaned_Hospital_Details!F:F)</f>
        <v>R1013</v>
      </c>
      <c r="S1569" s="15">
        <f>_xlfn.XLOOKUP($A1569,Cleaned_Hospital_Details!$A:$A,Cleaned_Hospital_Details!G:G)</f>
        <v>26167</v>
      </c>
      <c r="T1569" s="8">
        <f>_xlfn.XLOOKUP($A1569,Cleaned_Hospital_Details!$A:$A,Cleaned_Hospital_Details!H:H)</f>
        <v>51</v>
      </c>
      <c r="U1569" s="8" t="str">
        <f>_xlfn.XLOOKUP($A1569,Cleaned_Hospital_Details!$A:$A,Cleaned_Hospital_Details!I:I)</f>
        <v>Adult</v>
      </c>
      <c r="V1569" t="str">
        <f t="shared" si="24"/>
        <v>Ross Patterson</v>
      </c>
    </row>
    <row r="1570" spans="1:22" ht="15.6" x14ac:dyDescent="0.3">
      <c r="A1570" s="10" t="s">
        <v>1606</v>
      </c>
      <c r="B1570" s="8" t="str">
        <f>VLOOKUP(A1570,Cleaned_Customer_Names!A1569:D3904,2,0)</f>
        <v>Ms.</v>
      </c>
      <c r="C1570" s="8" t="str">
        <f>VLOOKUP(A1570,Cleaned_Customer_Names!A1569:D3904,3,0)</f>
        <v>Aoife</v>
      </c>
      <c r="D1570" s="8" t="str">
        <f>VLOOKUP($A1570,Cleaned_Customer_Names!$A1569:$D3904,4,0)</f>
        <v>Quigley</v>
      </c>
      <c r="E1570" s="22">
        <f>VLOOKUP($A1570,Cleaned_Medical_Exam!$A1569:$J3904,2,0)</f>
        <v>17.760000000000002</v>
      </c>
      <c r="F1570" s="24">
        <f>VLOOKUP($A1570,Cleaned_Medical_Exam!$A1569:$J3904,3,0)</f>
        <v>11.18</v>
      </c>
      <c r="G1570" s="20" t="str">
        <f>VLOOKUP($A1570,Cleaned_Medical_Exam!$A1569:$J3904,4,0)</f>
        <v>Yes</v>
      </c>
      <c r="H1570" s="20" t="str">
        <f>VLOOKUP($A1570,Cleaned_Medical_Exam!$A1569:$J3904,5,0)</f>
        <v>No</v>
      </c>
      <c r="I1570" s="20" t="str">
        <f>VLOOKUP($A1570,Cleaned_Medical_Exam!$A1569:$J3904,6,0)</f>
        <v>No</v>
      </c>
      <c r="J1570" s="48">
        <f>VLOOKUP($A1570,Cleaned_Medical_Exam!$A1569:$J3904,7,0)</f>
        <v>2</v>
      </c>
      <c r="K1570" s="8" t="str">
        <f>VLOOKUP($A1570,Cleaned_Medical_Exam!$A1569:$J3904,8,0)</f>
        <v>No</v>
      </c>
      <c r="L1570" s="20" t="str">
        <f>VLOOKUP($A1570,Cleaned_Medical_Exam!$A1569:$J3904,9,0)</f>
        <v>Underweight</v>
      </c>
      <c r="M1570" s="20" t="str">
        <f>VLOOKUP($A1570,Cleaned_Medical_Exam!$A1569:$J3904,10,0)</f>
        <v>Diabetes</v>
      </c>
      <c r="N1570" s="48">
        <f>_xlfn.XLOOKUP(A1570,Cleaned_Hospital_Details!A:A,Cleaned_Hospital_Details!B:B)</f>
        <v>0</v>
      </c>
      <c r="O1570" s="49">
        <f>_xlfn.XLOOKUP($A1570,Cleaned_Hospital_Details!$A:$A,Cleaned_Hospital_Details!C:C)</f>
        <v>6407.05</v>
      </c>
      <c r="P1570" s="8" t="str">
        <f>_xlfn.XLOOKUP($A1570,Cleaned_Hospital_Details!$A:$A,Cleaned_Hospital_Details!D:D)</f>
        <v>Tier - 2</v>
      </c>
      <c r="Q1570" s="8" t="str">
        <f>_xlfn.XLOOKUP($A1570,Cleaned_Hospital_Details!$A:$A,Cleaned_Hospital_Details!E:E)</f>
        <v>Tier - 1</v>
      </c>
      <c r="R1570" s="8" t="str">
        <f>_xlfn.XLOOKUP($A1570,Cleaned_Hospital_Details!$A:$A,Cleaned_Hospital_Details!F:F)</f>
        <v>R1013</v>
      </c>
      <c r="S1570" s="15">
        <f>_xlfn.XLOOKUP($A1570,Cleaned_Hospital_Details!$A:$A,Cleaned_Hospital_Details!G:G)</f>
        <v>25800</v>
      </c>
      <c r="T1570" s="8">
        <f>_xlfn.XLOOKUP($A1570,Cleaned_Hospital_Details!$A:$A,Cleaned_Hospital_Details!H:H)</f>
        <v>52</v>
      </c>
      <c r="U1570" s="8" t="str">
        <f>_xlfn.XLOOKUP($A1570,Cleaned_Hospital_Details!$A:$A,Cleaned_Hospital_Details!I:I)</f>
        <v>Adult</v>
      </c>
      <c r="V1570" t="str">
        <f t="shared" si="24"/>
        <v>Aoife Quigley</v>
      </c>
    </row>
    <row r="1571" spans="1:22" ht="15.6" x14ac:dyDescent="0.3">
      <c r="A1571" s="10" t="s">
        <v>1607</v>
      </c>
      <c r="B1571" s="8" t="str">
        <f>VLOOKUP(A1571,Cleaned_Customer_Names!A1570:D3905,2,0)</f>
        <v>Mr.</v>
      </c>
      <c r="C1571" s="8" t="str">
        <f>VLOOKUP(A1571,Cleaned_Customer_Names!A1570:D3905,3,0)</f>
        <v>Wesley</v>
      </c>
      <c r="D1571" s="8" t="str">
        <f>VLOOKUP($A1571,Cleaned_Customer_Names!$A1570:$D3905,4,0)</f>
        <v>Korir</v>
      </c>
      <c r="E1571" s="22">
        <f>VLOOKUP($A1571,Cleaned_Medical_Exam!$A1570:$J3905,2,0)</f>
        <v>29.83</v>
      </c>
      <c r="F1571" s="24">
        <f>VLOOKUP($A1571,Cleaned_Medical_Exam!$A1570:$J3905,3,0)</f>
        <v>5.03</v>
      </c>
      <c r="G1571" s="20" t="str">
        <f>VLOOKUP($A1571,Cleaned_Medical_Exam!$A1570:$J3905,4,0)</f>
        <v>Yes</v>
      </c>
      <c r="H1571" s="20" t="str">
        <f>VLOOKUP($A1571,Cleaned_Medical_Exam!$A1570:$J3905,5,0)</f>
        <v>No</v>
      </c>
      <c r="I1571" s="20" t="str">
        <f>VLOOKUP($A1571,Cleaned_Medical_Exam!$A1570:$J3905,6,0)</f>
        <v>No</v>
      </c>
      <c r="J1571" s="48">
        <f>VLOOKUP($A1571,Cleaned_Medical_Exam!$A1570:$J3905,7,0)</f>
        <v>0</v>
      </c>
      <c r="K1571" s="8" t="str">
        <f>VLOOKUP($A1571,Cleaned_Medical_Exam!$A1570:$J3905,8,0)</f>
        <v>No</v>
      </c>
      <c r="L1571" s="20" t="str">
        <f>VLOOKUP($A1571,Cleaned_Medical_Exam!$A1570:$J3905,9,0)</f>
        <v>Overweight</v>
      </c>
      <c r="M1571" s="20" t="str">
        <f>VLOOKUP($A1571,Cleaned_Medical_Exam!$A1570:$J3905,10,0)</f>
        <v>Normal</v>
      </c>
      <c r="N1571" s="48">
        <f>_xlfn.XLOOKUP(A1571,Cleaned_Hospital_Details!A:A,Cleaned_Hospital_Details!B:B)</f>
        <v>2</v>
      </c>
      <c r="O1571" s="49">
        <f>_xlfn.XLOOKUP($A1571,Cleaned_Hospital_Details!$A:$A,Cleaned_Hospital_Details!C:C)</f>
        <v>6406.41</v>
      </c>
      <c r="P1571" s="8" t="str">
        <f>_xlfn.XLOOKUP($A1571,Cleaned_Hospital_Details!$A:$A,Cleaned_Hospital_Details!D:D)</f>
        <v>Tier - 1</v>
      </c>
      <c r="Q1571" s="8" t="str">
        <f>_xlfn.XLOOKUP($A1571,Cleaned_Hospital_Details!$A:$A,Cleaned_Hospital_Details!E:E)</f>
        <v>Tier - 3</v>
      </c>
      <c r="R1571" s="8" t="str">
        <f>_xlfn.XLOOKUP($A1571,Cleaned_Hospital_Details!$A:$A,Cleaned_Hospital_Details!F:F)</f>
        <v>R1014</v>
      </c>
      <c r="S1571" s="15">
        <f>_xlfn.XLOOKUP($A1571,Cleaned_Hospital_Details!$A:$A,Cleaned_Hospital_Details!G:G)</f>
        <v>31391</v>
      </c>
      <c r="T1571" s="8">
        <f>_xlfn.XLOOKUP($A1571,Cleaned_Hospital_Details!$A:$A,Cleaned_Hospital_Details!H:H)</f>
        <v>37</v>
      </c>
      <c r="U1571" s="8" t="str">
        <f>_xlfn.XLOOKUP($A1571,Cleaned_Hospital_Details!$A:$A,Cleaned_Hospital_Details!I:I)</f>
        <v>Adult</v>
      </c>
      <c r="V1571" t="str">
        <f t="shared" si="24"/>
        <v>Wesley Korir</v>
      </c>
    </row>
    <row r="1572" spans="1:22" ht="15.6" x14ac:dyDescent="0.3">
      <c r="A1572" s="10" t="s">
        <v>1608</v>
      </c>
      <c r="B1572" s="8" t="str">
        <f>VLOOKUP(A1572,Cleaned_Customer_Names!A1571:D3906,2,0)</f>
        <v>Ms.</v>
      </c>
      <c r="C1572" s="8" t="str">
        <f>VLOOKUP(A1572,Cleaned_Customer_Names!A1571:D3906,3,0)</f>
        <v>Rebecca</v>
      </c>
      <c r="D1572" s="8" t="str">
        <f>VLOOKUP($A1572,Cleaned_Customer_Names!$A1571:$D3906,4,0)</f>
        <v>Downs</v>
      </c>
      <c r="E1572" s="22">
        <f>VLOOKUP($A1572,Cleaned_Medical_Exam!$A1571:$J3906,2,0)</f>
        <v>23.465</v>
      </c>
      <c r="F1572" s="24">
        <f>VLOOKUP($A1572,Cleaned_Medical_Exam!$A1571:$J3906,3,0)</f>
        <v>5.56</v>
      </c>
      <c r="G1572" s="20" t="str">
        <f>VLOOKUP($A1572,Cleaned_Medical_Exam!$A1571:$J3906,4,0)</f>
        <v>No</v>
      </c>
      <c r="H1572" s="20" t="str">
        <f>VLOOKUP($A1572,Cleaned_Medical_Exam!$A1571:$J3906,5,0)</f>
        <v>No</v>
      </c>
      <c r="I1572" s="20" t="str">
        <f>VLOOKUP($A1572,Cleaned_Medical_Exam!$A1571:$J3906,6,0)</f>
        <v>No</v>
      </c>
      <c r="J1572" s="48">
        <f>VLOOKUP($A1572,Cleaned_Medical_Exam!$A1571:$J3906,7,0)</f>
        <v>1</v>
      </c>
      <c r="K1572" s="8" t="str">
        <f>VLOOKUP($A1572,Cleaned_Medical_Exam!$A1571:$J3906,8,0)</f>
        <v>No</v>
      </c>
      <c r="L1572" s="20" t="str">
        <f>VLOOKUP($A1572,Cleaned_Medical_Exam!$A1571:$J3906,9,0)</f>
        <v>Healthy Weight</v>
      </c>
      <c r="M1572" s="20" t="str">
        <f>VLOOKUP($A1572,Cleaned_Medical_Exam!$A1571:$J3906,10,0)</f>
        <v>Normal</v>
      </c>
      <c r="N1572" s="48">
        <f>_xlfn.XLOOKUP(A1572,Cleaned_Hospital_Details!A:A,Cleaned_Hospital_Details!B:B)</f>
        <v>2</v>
      </c>
      <c r="O1572" s="49">
        <f>_xlfn.XLOOKUP($A1572,Cleaned_Hospital_Details!$A:$A,Cleaned_Hospital_Details!C:C)</f>
        <v>6402.29</v>
      </c>
      <c r="P1572" s="8" t="str">
        <f>_xlfn.XLOOKUP($A1572,Cleaned_Hospital_Details!$A:$A,Cleaned_Hospital_Details!D:D)</f>
        <v>Tier - 2</v>
      </c>
      <c r="Q1572" s="8" t="str">
        <f>_xlfn.XLOOKUP($A1572,Cleaned_Hospital_Details!$A:$A,Cleaned_Hospital_Details!E:E)</f>
        <v>Tier - 3</v>
      </c>
      <c r="R1572" s="8" t="str">
        <f>_xlfn.XLOOKUP($A1572,Cleaned_Hospital_Details!$A:$A,Cleaned_Hospital_Details!F:F)</f>
        <v>R1024</v>
      </c>
      <c r="S1572" s="15">
        <f>_xlfn.XLOOKUP($A1572,Cleaned_Hospital_Details!$A:$A,Cleaned_Hospital_Details!G:G)</f>
        <v>32029</v>
      </c>
      <c r="T1572" s="8">
        <f>_xlfn.XLOOKUP($A1572,Cleaned_Hospital_Details!$A:$A,Cleaned_Hospital_Details!H:H)</f>
        <v>35</v>
      </c>
      <c r="U1572" s="8" t="str">
        <f>_xlfn.XLOOKUP($A1572,Cleaned_Hospital_Details!$A:$A,Cleaned_Hospital_Details!I:I)</f>
        <v>Adult</v>
      </c>
      <c r="V1572" t="str">
        <f t="shared" si="24"/>
        <v>Rebecca Downs</v>
      </c>
    </row>
    <row r="1573" spans="1:22" ht="15.6" x14ac:dyDescent="0.3">
      <c r="A1573" s="10" t="s">
        <v>1609</v>
      </c>
      <c r="B1573" s="8" t="str">
        <f>VLOOKUP(A1573,Cleaned_Customer_Names!A1572:D3907,2,0)</f>
        <v>Mr.</v>
      </c>
      <c r="C1573" s="8" t="str">
        <f>VLOOKUP(A1573,Cleaned_Customer_Names!A1572:D3907,3,0)</f>
        <v>Barry</v>
      </c>
      <c r="D1573" s="8" t="str">
        <f>VLOOKUP($A1573,Cleaned_Customer_Names!$A1572:$D3907,4,0)</f>
        <v>Young</v>
      </c>
      <c r="E1573" s="22">
        <f>VLOOKUP($A1573,Cleaned_Medical_Exam!$A1572:$J3907,2,0)</f>
        <v>29.355</v>
      </c>
      <c r="F1573" s="24">
        <f>VLOOKUP($A1573,Cleaned_Medical_Exam!$A1572:$J3907,3,0)</f>
        <v>4.33</v>
      </c>
      <c r="G1573" s="20" t="str">
        <f>VLOOKUP($A1573,Cleaned_Medical_Exam!$A1572:$J3907,4,0)</f>
        <v>No</v>
      </c>
      <c r="H1573" s="20" t="str">
        <f>VLOOKUP($A1573,Cleaned_Medical_Exam!$A1572:$J3907,5,0)</f>
        <v>No</v>
      </c>
      <c r="I1573" s="20" t="str">
        <f>VLOOKUP($A1573,Cleaned_Medical_Exam!$A1572:$J3907,6,0)</f>
        <v>No</v>
      </c>
      <c r="J1573" s="48">
        <f>VLOOKUP($A1573,Cleaned_Medical_Exam!$A1572:$J3907,7,0)</f>
        <v>0</v>
      </c>
      <c r="K1573" s="8" t="str">
        <f>VLOOKUP($A1573,Cleaned_Medical_Exam!$A1572:$J3907,8,0)</f>
        <v>No</v>
      </c>
      <c r="L1573" s="20" t="str">
        <f>VLOOKUP($A1573,Cleaned_Medical_Exam!$A1572:$J3907,9,0)</f>
        <v>Overweight</v>
      </c>
      <c r="M1573" s="20" t="str">
        <f>VLOOKUP($A1573,Cleaned_Medical_Exam!$A1572:$J3907,10,0)</f>
        <v>Normal</v>
      </c>
      <c r="N1573" s="48">
        <f>_xlfn.XLOOKUP(A1573,Cleaned_Hospital_Details!A:A,Cleaned_Hospital_Details!B:B)</f>
        <v>1</v>
      </c>
      <c r="O1573" s="49">
        <f>_xlfn.XLOOKUP($A1573,Cleaned_Hospital_Details!$A:$A,Cleaned_Hospital_Details!C:C)</f>
        <v>6393.6</v>
      </c>
      <c r="P1573" s="8" t="str">
        <f>_xlfn.XLOOKUP($A1573,Cleaned_Hospital_Details!$A:$A,Cleaned_Hospital_Details!D:D)</f>
        <v>Tier - 2</v>
      </c>
      <c r="Q1573" s="8" t="str">
        <f>_xlfn.XLOOKUP($A1573,Cleaned_Hospital_Details!$A:$A,Cleaned_Hospital_Details!E:E)</f>
        <v>Tier - 1</v>
      </c>
      <c r="R1573" s="8" t="str">
        <f>_xlfn.XLOOKUP($A1573,Cleaned_Hospital_Details!$A:$A,Cleaned_Hospital_Details!F:F)</f>
        <v>R1012</v>
      </c>
      <c r="S1573" s="15">
        <f>_xlfn.XLOOKUP($A1573,Cleaned_Hospital_Details!$A:$A,Cleaned_Hospital_Details!G:G)</f>
        <v>30252</v>
      </c>
      <c r="T1573" s="8">
        <f>_xlfn.XLOOKUP($A1573,Cleaned_Hospital_Details!$A:$A,Cleaned_Hospital_Details!H:H)</f>
        <v>40</v>
      </c>
      <c r="U1573" s="8" t="str">
        <f>_xlfn.XLOOKUP($A1573,Cleaned_Hospital_Details!$A:$A,Cleaned_Hospital_Details!I:I)</f>
        <v>Adult</v>
      </c>
      <c r="V1573" t="str">
        <f t="shared" si="24"/>
        <v>Barry Young</v>
      </c>
    </row>
    <row r="1574" spans="1:22" ht="15.6" x14ac:dyDescent="0.3">
      <c r="A1574" s="10" t="s">
        <v>1610</v>
      </c>
      <c r="B1574" s="8" t="str">
        <f>VLOOKUP(A1574,Cleaned_Customer_Names!A1573:D3908,2,0)</f>
        <v>Mr.</v>
      </c>
      <c r="C1574" s="8" t="str">
        <f>VLOOKUP(A1574,Cleaned_Customer_Names!A1573:D3908,3,0)</f>
        <v>Maciej</v>
      </c>
      <c r="D1574" s="8" t="str">
        <f>VLOOKUP($A1574,Cleaned_Customer_Names!$A1573:$D3908,4,0)</f>
        <v>Zywek</v>
      </c>
      <c r="E1574" s="22">
        <f>VLOOKUP($A1574,Cleaned_Medical_Exam!$A1573:$J3908,2,0)</f>
        <v>35.49</v>
      </c>
      <c r="F1574" s="24">
        <f>VLOOKUP($A1574,Cleaned_Medical_Exam!$A1573:$J3908,3,0)</f>
        <v>5.21</v>
      </c>
      <c r="G1574" s="20" t="str">
        <f>VLOOKUP($A1574,Cleaned_Medical_Exam!$A1573:$J3908,4,0)</f>
        <v>Yes</v>
      </c>
      <c r="H1574" s="20" t="str">
        <f>VLOOKUP($A1574,Cleaned_Medical_Exam!$A1573:$J3908,5,0)</f>
        <v>No</v>
      </c>
      <c r="I1574" s="20" t="str">
        <f>VLOOKUP($A1574,Cleaned_Medical_Exam!$A1573:$J3908,6,0)</f>
        <v>Yes</v>
      </c>
      <c r="J1574" s="48">
        <f>VLOOKUP($A1574,Cleaned_Medical_Exam!$A1573:$J3908,7,0)</f>
        <v>1</v>
      </c>
      <c r="K1574" s="8" t="str">
        <f>VLOOKUP($A1574,Cleaned_Medical_Exam!$A1573:$J3908,8,0)</f>
        <v>No</v>
      </c>
      <c r="L1574" s="20" t="str">
        <f>VLOOKUP($A1574,Cleaned_Medical_Exam!$A1573:$J3908,9,0)</f>
        <v>Obesity</v>
      </c>
      <c r="M1574" s="20" t="str">
        <f>VLOOKUP($A1574,Cleaned_Medical_Exam!$A1573:$J3908,10,0)</f>
        <v>Normal</v>
      </c>
      <c r="N1574" s="48">
        <f>_xlfn.XLOOKUP(A1574,Cleaned_Hospital_Details!A:A,Cleaned_Hospital_Details!B:B)</f>
        <v>0</v>
      </c>
      <c r="O1574" s="49">
        <f>_xlfn.XLOOKUP($A1574,Cleaned_Hospital_Details!$A:$A,Cleaned_Hospital_Details!C:C)</f>
        <v>6389.53</v>
      </c>
      <c r="P1574" s="8" t="str">
        <f>_xlfn.XLOOKUP($A1574,Cleaned_Hospital_Details!$A:$A,Cleaned_Hospital_Details!D:D)</f>
        <v>Tier - 2</v>
      </c>
      <c r="Q1574" s="8" t="str">
        <f>_xlfn.XLOOKUP($A1574,Cleaned_Hospital_Details!$A:$A,Cleaned_Hospital_Details!E:E)</f>
        <v>Tier - 2</v>
      </c>
      <c r="R1574" s="8" t="str">
        <f>_xlfn.XLOOKUP($A1574,Cleaned_Hospital_Details!$A:$A,Cleaned_Hospital_Details!F:F)</f>
        <v>R1021</v>
      </c>
      <c r="S1574" s="15">
        <f>_xlfn.XLOOKUP($A1574,Cleaned_Hospital_Details!$A:$A,Cleaned_Hospital_Details!G:G)</f>
        <v>35658</v>
      </c>
      <c r="T1574" s="8">
        <f>_xlfn.XLOOKUP($A1574,Cleaned_Hospital_Details!$A:$A,Cleaned_Hospital_Details!H:H)</f>
        <v>25</v>
      </c>
      <c r="U1574" s="8" t="str">
        <f>_xlfn.XLOOKUP($A1574,Cleaned_Hospital_Details!$A:$A,Cleaned_Hospital_Details!I:I)</f>
        <v>Adult</v>
      </c>
      <c r="V1574" t="str">
        <f t="shared" si="24"/>
        <v>Maciej Zywek</v>
      </c>
    </row>
    <row r="1575" spans="1:22" ht="15.6" x14ac:dyDescent="0.3">
      <c r="A1575" s="10" t="s">
        <v>1611</v>
      </c>
      <c r="B1575" s="8" t="str">
        <f>VLOOKUP(A1575,Cleaned_Customer_Names!A1574:D3909,2,0)</f>
        <v>Mr.</v>
      </c>
      <c r="C1575" s="8" t="str">
        <f>VLOOKUP(A1575,Cleaned_Customer_Names!A1574:D3909,3,0)</f>
        <v>Jerry</v>
      </c>
      <c r="D1575" s="8" t="str">
        <f>VLOOKUP($A1575,Cleaned_Customer_Names!$A1574:$D3909,4,0)</f>
        <v>Faulkner</v>
      </c>
      <c r="E1575" s="22">
        <f>VLOOKUP($A1575,Cleaned_Medical_Exam!$A1574:$J3909,2,0)</f>
        <v>26.315000000000001</v>
      </c>
      <c r="F1575" s="24">
        <f>VLOOKUP($A1575,Cleaned_Medical_Exam!$A1574:$J3909,3,0)</f>
        <v>5.89</v>
      </c>
      <c r="G1575" s="20" t="str">
        <f>VLOOKUP($A1575,Cleaned_Medical_Exam!$A1574:$J3909,4,0)</f>
        <v>No</v>
      </c>
      <c r="H1575" s="20" t="str">
        <f>VLOOKUP($A1575,Cleaned_Medical_Exam!$A1574:$J3909,5,0)</f>
        <v>No</v>
      </c>
      <c r="I1575" s="20" t="str">
        <f>VLOOKUP($A1575,Cleaned_Medical_Exam!$A1574:$J3909,6,0)</f>
        <v>No</v>
      </c>
      <c r="J1575" s="48">
        <f>VLOOKUP($A1575,Cleaned_Medical_Exam!$A1574:$J3909,7,0)</f>
        <v>0</v>
      </c>
      <c r="K1575" s="8" t="str">
        <f>VLOOKUP($A1575,Cleaned_Medical_Exam!$A1574:$J3909,8,0)</f>
        <v>No</v>
      </c>
      <c r="L1575" s="20" t="str">
        <f>VLOOKUP($A1575,Cleaned_Medical_Exam!$A1574:$J3909,9,0)</f>
        <v>Overweight</v>
      </c>
      <c r="M1575" s="20" t="str">
        <f>VLOOKUP($A1575,Cleaned_Medical_Exam!$A1574:$J3909,10,0)</f>
        <v>Prediabetes</v>
      </c>
      <c r="N1575" s="48">
        <f>_xlfn.XLOOKUP(A1575,Cleaned_Hospital_Details!A:A,Cleaned_Hospital_Details!B:B)</f>
        <v>1</v>
      </c>
      <c r="O1575" s="49">
        <f>_xlfn.XLOOKUP($A1575,Cleaned_Hospital_Details!$A:$A,Cleaned_Hospital_Details!C:C)</f>
        <v>6389.38</v>
      </c>
      <c r="P1575" s="8" t="str">
        <f>_xlfn.XLOOKUP($A1575,Cleaned_Hospital_Details!$A:$A,Cleaned_Hospital_Details!D:D)</f>
        <v>Tier - 1</v>
      </c>
      <c r="Q1575" s="8" t="str">
        <f>_xlfn.XLOOKUP($A1575,Cleaned_Hospital_Details!$A:$A,Cleaned_Hospital_Details!E:E)</f>
        <v>Tier - 2</v>
      </c>
      <c r="R1575" s="8" t="str">
        <f>_xlfn.XLOOKUP($A1575,Cleaned_Hospital_Details!$A:$A,Cleaned_Hospital_Details!F:F)</f>
        <v>R1012</v>
      </c>
      <c r="S1575" s="15">
        <f>_xlfn.XLOOKUP($A1575,Cleaned_Hospital_Details!$A:$A,Cleaned_Hospital_Details!G:G)</f>
        <v>30169</v>
      </c>
      <c r="T1575" s="8">
        <f>_xlfn.XLOOKUP($A1575,Cleaned_Hospital_Details!$A:$A,Cleaned_Hospital_Details!H:H)</f>
        <v>40</v>
      </c>
      <c r="U1575" s="8" t="str">
        <f>_xlfn.XLOOKUP($A1575,Cleaned_Hospital_Details!$A:$A,Cleaned_Hospital_Details!I:I)</f>
        <v>Adult</v>
      </c>
      <c r="V1575" t="str">
        <f t="shared" si="24"/>
        <v>Jerry Faulkner</v>
      </c>
    </row>
    <row r="1576" spans="1:22" ht="15.6" x14ac:dyDescent="0.3">
      <c r="A1576" s="10" t="s">
        <v>1612</v>
      </c>
      <c r="B1576" s="8" t="str">
        <f>VLOOKUP(A1576,Cleaned_Customer_Names!A1575:D3910,2,0)</f>
        <v>Mr.</v>
      </c>
      <c r="C1576" s="8" t="str">
        <f>VLOOKUP(A1576,Cleaned_Customer_Names!A1575:D3910,3,0)</f>
        <v>Eric</v>
      </c>
      <c r="D1576" s="8" t="str">
        <f>VLOOKUP($A1576,Cleaned_Customer_Names!$A1575:$D3910,4,0)</f>
        <v>Erspamer</v>
      </c>
      <c r="E1576" s="22">
        <f>VLOOKUP($A1576,Cleaned_Medical_Exam!$A1575:$J3910,2,0)</f>
        <v>19.79</v>
      </c>
      <c r="F1576" s="24">
        <f>VLOOKUP($A1576,Cleaned_Medical_Exam!$A1575:$J3910,3,0)</f>
        <v>4.8099999999999996</v>
      </c>
      <c r="G1576" s="20" t="str">
        <f>VLOOKUP($A1576,Cleaned_Medical_Exam!$A1575:$J3910,4,0)</f>
        <v>Yes</v>
      </c>
      <c r="H1576" s="20" t="str">
        <f>VLOOKUP($A1576,Cleaned_Medical_Exam!$A1575:$J3910,5,0)</f>
        <v>No</v>
      </c>
      <c r="I1576" s="20" t="str">
        <f>VLOOKUP($A1576,Cleaned_Medical_Exam!$A1575:$J3910,6,0)</f>
        <v>No</v>
      </c>
      <c r="J1576" s="48">
        <f>VLOOKUP($A1576,Cleaned_Medical_Exam!$A1575:$J3910,7,0)</f>
        <v>0</v>
      </c>
      <c r="K1576" s="8" t="str">
        <f>VLOOKUP($A1576,Cleaned_Medical_Exam!$A1575:$J3910,8,0)</f>
        <v>No</v>
      </c>
      <c r="L1576" s="20" t="str">
        <f>VLOOKUP($A1576,Cleaned_Medical_Exam!$A1575:$J3910,9,0)</f>
        <v>Healthy Weight</v>
      </c>
      <c r="M1576" s="20" t="str">
        <f>VLOOKUP($A1576,Cleaned_Medical_Exam!$A1575:$J3910,10,0)</f>
        <v>Normal</v>
      </c>
      <c r="N1576" s="48">
        <f>_xlfn.XLOOKUP(A1576,Cleaned_Hospital_Details!A:A,Cleaned_Hospital_Details!B:B)</f>
        <v>2</v>
      </c>
      <c r="O1576" s="49">
        <f>_xlfn.XLOOKUP($A1576,Cleaned_Hospital_Details!$A:$A,Cleaned_Hospital_Details!C:C)</f>
        <v>6374.16</v>
      </c>
      <c r="P1576" s="8" t="str">
        <f>_xlfn.XLOOKUP($A1576,Cleaned_Hospital_Details!$A:$A,Cleaned_Hospital_Details!D:D)</f>
        <v>Tier - 2</v>
      </c>
      <c r="Q1576" s="8" t="str">
        <f>_xlfn.XLOOKUP($A1576,Cleaned_Hospital_Details!$A:$A,Cleaned_Hospital_Details!E:E)</f>
        <v>Tier - 2</v>
      </c>
      <c r="R1576" s="8" t="str">
        <f>_xlfn.XLOOKUP($A1576,Cleaned_Hospital_Details!$A:$A,Cleaned_Hospital_Details!F:F)</f>
        <v>R1013</v>
      </c>
      <c r="S1576" s="15">
        <f>_xlfn.XLOOKUP($A1576,Cleaned_Hospital_Details!$A:$A,Cleaned_Hospital_Details!G:G)</f>
        <v>28082</v>
      </c>
      <c r="T1576" s="8">
        <f>_xlfn.XLOOKUP($A1576,Cleaned_Hospital_Details!$A:$A,Cleaned_Hospital_Details!H:H)</f>
        <v>46</v>
      </c>
      <c r="U1576" s="8" t="str">
        <f>_xlfn.XLOOKUP($A1576,Cleaned_Hospital_Details!$A:$A,Cleaned_Hospital_Details!I:I)</f>
        <v>Adult</v>
      </c>
      <c r="V1576" t="str">
        <f t="shared" si="24"/>
        <v>Eric Erspamer</v>
      </c>
    </row>
    <row r="1577" spans="1:22" ht="15.6" x14ac:dyDescent="0.3">
      <c r="A1577" s="10" t="s">
        <v>1613</v>
      </c>
      <c r="B1577" s="8" t="str">
        <f>VLOOKUP(A1577,Cleaned_Customer_Names!A1576:D3911,2,0)</f>
        <v>Ms.</v>
      </c>
      <c r="C1577" s="8" t="str">
        <f>VLOOKUP(A1577,Cleaned_Customer_Names!A1576:D3911,3,0)</f>
        <v>Cathi</v>
      </c>
      <c r="D1577" s="8" t="str">
        <f>VLOOKUP($A1577,Cleaned_Customer_Names!$A1576:$D3911,4,0)</f>
        <v>Campbell</v>
      </c>
      <c r="E1577" s="22">
        <f>VLOOKUP($A1577,Cleaned_Medical_Exam!$A1576:$J3911,2,0)</f>
        <v>40.564999999999998</v>
      </c>
      <c r="F1577" s="24">
        <f>VLOOKUP($A1577,Cleaned_Medical_Exam!$A1576:$J3911,3,0)</f>
        <v>5.66</v>
      </c>
      <c r="G1577" s="20" t="str">
        <f>VLOOKUP($A1577,Cleaned_Medical_Exam!$A1576:$J3911,4,0)</f>
        <v>No</v>
      </c>
      <c r="H1577" s="20" t="str">
        <f>VLOOKUP($A1577,Cleaned_Medical_Exam!$A1576:$J3911,5,0)</f>
        <v>No</v>
      </c>
      <c r="I1577" s="20" t="str">
        <f>VLOOKUP($A1577,Cleaned_Medical_Exam!$A1576:$J3911,6,0)</f>
        <v>No</v>
      </c>
      <c r="J1577" s="48">
        <f>VLOOKUP($A1577,Cleaned_Medical_Exam!$A1576:$J3911,7,0)</f>
        <v>1</v>
      </c>
      <c r="K1577" s="8" t="str">
        <f>VLOOKUP($A1577,Cleaned_Medical_Exam!$A1576:$J3911,8,0)</f>
        <v>No</v>
      </c>
      <c r="L1577" s="20" t="str">
        <f>VLOOKUP($A1577,Cleaned_Medical_Exam!$A1576:$J3911,9,0)</f>
        <v>Obesity</v>
      </c>
      <c r="M1577" s="20" t="str">
        <f>VLOOKUP($A1577,Cleaned_Medical_Exam!$A1576:$J3911,10,0)</f>
        <v>Normal</v>
      </c>
      <c r="N1577" s="48">
        <f>_xlfn.XLOOKUP(A1577,Cleaned_Hospital_Details!A:A,Cleaned_Hospital_Details!B:B)</f>
        <v>1</v>
      </c>
      <c r="O1577" s="49">
        <f>_xlfn.XLOOKUP($A1577,Cleaned_Hospital_Details!$A:$A,Cleaned_Hospital_Details!C:C)</f>
        <v>6373.56</v>
      </c>
      <c r="P1577" s="8" t="str">
        <f>_xlfn.XLOOKUP($A1577,Cleaned_Hospital_Details!$A:$A,Cleaned_Hospital_Details!D:D)</f>
        <v>Tier - 2</v>
      </c>
      <c r="Q1577" s="8" t="str">
        <f>_xlfn.XLOOKUP($A1577,Cleaned_Hospital_Details!$A:$A,Cleaned_Hospital_Details!E:E)</f>
        <v>Tier - 1</v>
      </c>
      <c r="R1577" s="8" t="str">
        <f>_xlfn.XLOOKUP($A1577,Cleaned_Hospital_Details!$A:$A,Cleaned_Hospital_Details!F:F)</f>
        <v>R1012</v>
      </c>
      <c r="S1577" s="15">
        <f>_xlfn.XLOOKUP($A1577,Cleaned_Hospital_Details!$A:$A,Cleaned_Hospital_Details!G:G)</f>
        <v>30907</v>
      </c>
      <c r="T1577" s="8">
        <f>_xlfn.XLOOKUP($A1577,Cleaned_Hospital_Details!$A:$A,Cleaned_Hospital_Details!H:H)</f>
        <v>38</v>
      </c>
      <c r="U1577" s="8" t="str">
        <f>_xlfn.XLOOKUP($A1577,Cleaned_Hospital_Details!$A:$A,Cleaned_Hospital_Details!I:I)</f>
        <v>Adult</v>
      </c>
      <c r="V1577" t="str">
        <f t="shared" si="24"/>
        <v>Cathi Campbell</v>
      </c>
    </row>
    <row r="1578" spans="1:22" ht="15.6" x14ac:dyDescent="0.3">
      <c r="A1578" s="10" t="s">
        <v>1614</v>
      </c>
      <c r="B1578" s="8" t="str">
        <f>VLOOKUP(A1578,Cleaned_Customer_Names!A1577:D3912,2,0)</f>
        <v>Mr.</v>
      </c>
      <c r="C1578" s="8" t="str">
        <f>VLOOKUP(A1578,Cleaned_Customer_Names!A1577:D3912,3,0)</f>
        <v>Alex</v>
      </c>
      <c r="D1578" s="8" t="str">
        <f>VLOOKUP($A1578,Cleaned_Customer_Names!$A1577:$D3912,4,0)</f>
        <v>Addison</v>
      </c>
      <c r="E1578" s="22">
        <f>VLOOKUP($A1578,Cleaned_Medical_Exam!$A1577:$J3912,2,0)</f>
        <v>18.03</v>
      </c>
      <c r="F1578" s="24">
        <f>VLOOKUP($A1578,Cleaned_Medical_Exam!$A1577:$J3912,3,0)</f>
        <v>10.66</v>
      </c>
      <c r="G1578" s="20" t="str">
        <f>VLOOKUP($A1578,Cleaned_Medical_Exam!$A1577:$J3912,4,0)</f>
        <v>Yes</v>
      </c>
      <c r="H1578" s="20" t="str">
        <f>VLOOKUP($A1578,Cleaned_Medical_Exam!$A1577:$J3912,5,0)</f>
        <v>No</v>
      </c>
      <c r="I1578" s="20" t="str">
        <f>VLOOKUP($A1578,Cleaned_Medical_Exam!$A1577:$J3912,6,0)</f>
        <v>No</v>
      </c>
      <c r="J1578" s="48">
        <f>VLOOKUP($A1578,Cleaned_Medical_Exam!$A1577:$J3912,7,0)</f>
        <v>2</v>
      </c>
      <c r="K1578" s="8" t="str">
        <f>VLOOKUP($A1578,Cleaned_Medical_Exam!$A1577:$J3912,8,0)</f>
        <v>No</v>
      </c>
      <c r="L1578" s="20" t="str">
        <f>VLOOKUP($A1578,Cleaned_Medical_Exam!$A1577:$J3912,9,0)</f>
        <v>Underweight</v>
      </c>
      <c r="M1578" s="20" t="str">
        <f>VLOOKUP($A1578,Cleaned_Medical_Exam!$A1577:$J3912,10,0)</f>
        <v>Diabetes</v>
      </c>
      <c r="N1578" s="48">
        <f>_xlfn.XLOOKUP(A1578,Cleaned_Hospital_Details!A:A,Cleaned_Hospital_Details!B:B)</f>
        <v>0</v>
      </c>
      <c r="O1578" s="49">
        <f>_xlfn.XLOOKUP($A1578,Cleaned_Hospital_Details!$A:$A,Cleaned_Hospital_Details!C:C)</f>
        <v>6367.31</v>
      </c>
      <c r="P1578" s="8" t="str">
        <f>_xlfn.XLOOKUP($A1578,Cleaned_Hospital_Details!$A:$A,Cleaned_Hospital_Details!D:D)</f>
        <v>Tier - 2</v>
      </c>
      <c r="Q1578" s="8" t="str">
        <f>_xlfn.XLOOKUP($A1578,Cleaned_Hospital_Details!$A:$A,Cleaned_Hospital_Details!E:E)</f>
        <v>Tier - 1</v>
      </c>
      <c r="R1578" s="8" t="str">
        <f>_xlfn.XLOOKUP($A1578,Cleaned_Hospital_Details!$A:$A,Cleaned_Hospital_Details!F:F)</f>
        <v>R1013</v>
      </c>
      <c r="S1578" s="15">
        <f>_xlfn.XLOOKUP($A1578,Cleaned_Hospital_Details!$A:$A,Cleaned_Hospital_Details!G:G)</f>
        <v>25881</v>
      </c>
      <c r="T1578" s="8">
        <f>_xlfn.XLOOKUP($A1578,Cleaned_Hospital_Details!$A:$A,Cleaned_Hospital_Details!H:H)</f>
        <v>52</v>
      </c>
      <c r="U1578" s="8" t="str">
        <f>_xlfn.XLOOKUP($A1578,Cleaned_Hospital_Details!$A:$A,Cleaned_Hospital_Details!I:I)</f>
        <v>Adult</v>
      </c>
      <c r="V1578" t="str">
        <f t="shared" si="24"/>
        <v>Alex Addison</v>
      </c>
    </row>
    <row r="1579" spans="1:22" ht="15.6" x14ac:dyDescent="0.3">
      <c r="A1579" s="10" t="s">
        <v>1615</v>
      </c>
      <c r="B1579" s="8" t="str">
        <f>VLOOKUP(A1579,Cleaned_Customer_Names!A1578:D3913,2,0)</f>
        <v>Mr.</v>
      </c>
      <c r="C1579" s="8" t="str">
        <f>VLOOKUP(A1579,Cleaned_Customer_Names!A1578:D3913,3,0)</f>
        <v>Liang</v>
      </c>
      <c r="D1579" s="8" t="str">
        <f>VLOOKUP($A1579,Cleaned_Customer_Names!$A1578:$D3913,4,0)</f>
        <v>Wu</v>
      </c>
      <c r="E1579" s="22">
        <f>VLOOKUP($A1579,Cleaned_Medical_Exam!$A1578:$J3913,2,0)</f>
        <v>34.65</v>
      </c>
      <c r="F1579" s="24">
        <f>VLOOKUP($A1579,Cleaned_Medical_Exam!$A1578:$J3913,3,0)</f>
        <v>5.98</v>
      </c>
      <c r="G1579" s="20" t="str">
        <f>VLOOKUP($A1579,Cleaned_Medical_Exam!$A1578:$J3913,4,0)</f>
        <v>Yes</v>
      </c>
      <c r="H1579" s="20" t="str">
        <f>VLOOKUP($A1579,Cleaned_Medical_Exam!$A1578:$J3913,5,0)</f>
        <v>No</v>
      </c>
      <c r="I1579" s="20" t="str">
        <f>VLOOKUP($A1579,Cleaned_Medical_Exam!$A1578:$J3913,6,0)</f>
        <v>No</v>
      </c>
      <c r="J1579" s="48">
        <f>VLOOKUP($A1579,Cleaned_Medical_Exam!$A1578:$J3913,7,0)</f>
        <v>0</v>
      </c>
      <c r="K1579" s="8" t="str">
        <f>VLOOKUP($A1579,Cleaned_Medical_Exam!$A1578:$J3913,8,0)</f>
        <v>No</v>
      </c>
      <c r="L1579" s="20" t="str">
        <f>VLOOKUP($A1579,Cleaned_Medical_Exam!$A1578:$J3913,9,0)</f>
        <v>Obesity</v>
      </c>
      <c r="M1579" s="20" t="str">
        <f>VLOOKUP($A1579,Cleaned_Medical_Exam!$A1578:$J3913,10,0)</f>
        <v>Prediabetes</v>
      </c>
      <c r="N1579" s="48">
        <f>_xlfn.XLOOKUP(A1579,Cleaned_Hospital_Details!A:A,Cleaned_Hospital_Details!B:B)</f>
        <v>0</v>
      </c>
      <c r="O1579" s="49">
        <f>_xlfn.XLOOKUP($A1579,Cleaned_Hospital_Details!$A:$A,Cleaned_Hospital_Details!C:C)</f>
        <v>6361.47</v>
      </c>
      <c r="P1579" s="8" t="str">
        <f>_xlfn.XLOOKUP($A1579,Cleaned_Hospital_Details!$A:$A,Cleaned_Hospital_Details!D:D)</f>
        <v>Tier - 2</v>
      </c>
      <c r="Q1579" s="8" t="str">
        <f>_xlfn.XLOOKUP($A1579,Cleaned_Hospital_Details!$A:$A,Cleaned_Hospital_Details!E:E)</f>
        <v>Tier - 3</v>
      </c>
      <c r="R1579" s="8" t="str">
        <f>_xlfn.XLOOKUP($A1579,Cleaned_Hospital_Details!$A:$A,Cleaned_Hospital_Details!F:F)</f>
        <v>R1021</v>
      </c>
      <c r="S1579" s="15">
        <f>_xlfn.XLOOKUP($A1579,Cleaned_Hospital_Details!$A:$A,Cleaned_Hospital_Details!G:G)</f>
        <v>35253</v>
      </c>
      <c r="T1579" s="8">
        <f>_xlfn.XLOOKUP($A1579,Cleaned_Hospital_Details!$A:$A,Cleaned_Hospital_Details!H:H)</f>
        <v>26</v>
      </c>
      <c r="U1579" s="8" t="str">
        <f>_xlfn.XLOOKUP($A1579,Cleaned_Hospital_Details!$A:$A,Cleaned_Hospital_Details!I:I)</f>
        <v>Adult</v>
      </c>
      <c r="V1579" t="str">
        <f t="shared" si="24"/>
        <v>Liang Wu</v>
      </c>
    </row>
    <row r="1580" spans="1:22" ht="15.6" x14ac:dyDescent="0.3">
      <c r="A1580" s="10" t="s">
        <v>1616</v>
      </c>
      <c r="B1580" s="8" t="str">
        <f>VLOOKUP(A1580,Cleaned_Customer_Names!A1579:D3914,2,0)</f>
        <v>Ms.</v>
      </c>
      <c r="C1580" s="8" t="str">
        <f>VLOOKUP(A1580,Cleaned_Customer_Names!A1579:D3914,3,0)</f>
        <v>Lexy</v>
      </c>
      <c r="D1580" s="8" t="str">
        <f>VLOOKUP($A1580,Cleaned_Customer_Names!$A1579:$D3914,4,0)</f>
        <v>Millett</v>
      </c>
      <c r="E1580" s="22">
        <f>VLOOKUP($A1580,Cleaned_Medical_Exam!$A1579:$J3914,2,0)</f>
        <v>42.94</v>
      </c>
      <c r="F1580" s="24">
        <f>VLOOKUP($A1580,Cleaned_Medical_Exam!$A1579:$J3914,3,0)</f>
        <v>4.34</v>
      </c>
      <c r="G1580" s="20" t="str">
        <f>VLOOKUP($A1580,Cleaned_Medical_Exam!$A1579:$J3914,4,0)</f>
        <v>No</v>
      </c>
      <c r="H1580" s="20" t="str">
        <f>VLOOKUP($A1580,Cleaned_Medical_Exam!$A1579:$J3914,5,0)</f>
        <v>No</v>
      </c>
      <c r="I1580" s="20" t="str">
        <f>VLOOKUP($A1580,Cleaned_Medical_Exam!$A1579:$J3914,6,0)</f>
        <v>No</v>
      </c>
      <c r="J1580" s="48">
        <f>VLOOKUP($A1580,Cleaned_Medical_Exam!$A1579:$J3914,7,0)</f>
        <v>0</v>
      </c>
      <c r="K1580" s="8" t="str">
        <f>VLOOKUP($A1580,Cleaned_Medical_Exam!$A1579:$J3914,8,0)</f>
        <v>No</v>
      </c>
      <c r="L1580" s="20" t="str">
        <f>VLOOKUP($A1580,Cleaned_Medical_Exam!$A1579:$J3914,9,0)</f>
        <v>Obesity</v>
      </c>
      <c r="M1580" s="20" t="str">
        <f>VLOOKUP($A1580,Cleaned_Medical_Exam!$A1579:$J3914,10,0)</f>
        <v>Normal</v>
      </c>
      <c r="N1580" s="48">
        <f>_xlfn.XLOOKUP(A1580,Cleaned_Hospital_Details!A:A,Cleaned_Hospital_Details!B:B)</f>
        <v>3</v>
      </c>
      <c r="O1580" s="49">
        <f>_xlfn.XLOOKUP($A1580,Cleaned_Hospital_Details!$A:$A,Cleaned_Hospital_Details!C:C)</f>
        <v>6360.99</v>
      </c>
      <c r="P1580" s="8" t="str">
        <f>_xlfn.XLOOKUP($A1580,Cleaned_Hospital_Details!$A:$A,Cleaned_Hospital_Details!D:D)</f>
        <v>Tier - 2</v>
      </c>
      <c r="Q1580" s="8" t="str">
        <f>_xlfn.XLOOKUP($A1580,Cleaned_Hospital_Details!$A:$A,Cleaned_Hospital_Details!E:E)</f>
        <v>Tier - 2</v>
      </c>
      <c r="R1580" s="8" t="str">
        <f>_xlfn.XLOOKUP($A1580,Cleaned_Hospital_Details!$A:$A,Cleaned_Hospital_Details!F:F)</f>
        <v>R1012</v>
      </c>
      <c r="S1580" s="15">
        <f>_xlfn.XLOOKUP($A1580,Cleaned_Hospital_Details!$A:$A,Cleaned_Hospital_Details!G:G)</f>
        <v>32683</v>
      </c>
      <c r="T1580" s="8">
        <f>_xlfn.XLOOKUP($A1580,Cleaned_Hospital_Details!$A:$A,Cleaned_Hospital_Details!H:H)</f>
        <v>33</v>
      </c>
      <c r="U1580" s="8" t="str">
        <f>_xlfn.XLOOKUP($A1580,Cleaned_Hospital_Details!$A:$A,Cleaned_Hospital_Details!I:I)</f>
        <v>Adult</v>
      </c>
      <c r="V1580" t="str">
        <f t="shared" si="24"/>
        <v>Lexy Millett</v>
      </c>
    </row>
    <row r="1581" spans="1:22" ht="15.6" x14ac:dyDescent="0.3">
      <c r="A1581" s="10" t="s">
        <v>1617</v>
      </c>
      <c r="B1581" s="8" t="str">
        <f>VLOOKUP(A1581,Cleaned_Customer_Names!A1580:D3915,2,0)</f>
        <v>Mr.</v>
      </c>
      <c r="C1581" s="8" t="str">
        <f>VLOOKUP(A1581,Cleaned_Customer_Names!A1580:D3915,3,0)</f>
        <v>Michael</v>
      </c>
      <c r="D1581" s="8" t="str">
        <f>VLOOKUP($A1581,Cleaned_Customer_Names!$A1580:$D3915,4,0)</f>
        <v>Bosl</v>
      </c>
      <c r="E1581" s="22">
        <f>VLOOKUP($A1581,Cleaned_Medical_Exam!$A1580:$J3915,2,0)</f>
        <v>31.254999999999999</v>
      </c>
      <c r="F1581" s="24">
        <f>VLOOKUP($A1581,Cleaned_Medical_Exam!$A1580:$J3915,3,0)</f>
        <v>5.17</v>
      </c>
      <c r="G1581" s="20" t="str">
        <f>VLOOKUP($A1581,Cleaned_Medical_Exam!$A1580:$J3915,4,0)</f>
        <v>No</v>
      </c>
      <c r="H1581" s="20" t="str">
        <f>VLOOKUP($A1581,Cleaned_Medical_Exam!$A1580:$J3915,5,0)</f>
        <v>No</v>
      </c>
      <c r="I1581" s="20" t="str">
        <f>VLOOKUP($A1581,Cleaned_Medical_Exam!$A1580:$J3915,6,0)</f>
        <v>No</v>
      </c>
      <c r="J1581" s="48">
        <f>VLOOKUP($A1581,Cleaned_Medical_Exam!$A1580:$J3915,7,0)</f>
        <v>0</v>
      </c>
      <c r="K1581" s="8" t="str">
        <f>VLOOKUP($A1581,Cleaned_Medical_Exam!$A1580:$J3915,8,0)</f>
        <v>No</v>
      </c>
      <c r="L1581" s="20" t="str">
        <f>VLOOKUP($A1581,Cleaned_Medical_Exam!$A1580:$J3915,9,0)</f>
        <v>Obesity</v>
      </c>
      <c r="M1581" s="20" t="str">
        <f>VLOOKUP($A1581,Cleaned_Medical_Exam!$A1580:$J3915,10,0)</f>
        <v>Normal</v>
      </c>
      <c r="N1581" s="48">
        <f>_xlfn.XLOOKUP(A1581,Cleaned_Hospital_Details!A:A,Cleaned_Hospital_Details!B:B)</f>
        <v>0</v>
      </c>
      <c r="O1581" s="49">
        <f>_xlfn.XLOOKUP($A1581,Cleaned_Hospital_Details!$A:$A,Cleaned_Hospital_Details!C:C)</f>
        <v>6358.78</v>
      </c>
      <c r="P1581" s="8" t="str">
        <f>_xlfn.XLOOKUP($A1581,Cleaned_Hospital_Details!$A:$A,Cleaned_Hospital_Details!D:D)</f>
        <v>Tier - 2</v>
      </c>
      <c r="Q1581" s="8" t="str">
        <f>_xlfn.XLOOKUP($A1581,Cleaned_Hospital_Details!$A:$A,Cleaned_Hospital_Details!E:E)</f>
        <v>Tier - 1</v>
      </c>
      <c r="R1581" s="8" t="str">
        <f>_xlfn.XLOOKUP($A1581,Cleaned_Hospital_Details!$A:$A,Cleaned_Hospital_Details!F:F)</f>
        <v>R1012</v>
      </c>
      <c r="S1581" s="15">
        <f>_xlfn.XLOOKUP($A1581,Cleaned_Hospital_Details!$A:$A,Cleaned_Hospital_Details!G:G)</f>
        <v>29524</v>
      </c>
      <c r="T1581" s="8">
        <f>_xlfn.XLOOKUP($A1581,Cleaned_Hospital_Details!$A:$A,Cleaned_Hospital_Details!H:H)</f>
        <v>42</v>
      </c>
      <c r="U1581" s="8" t="str">
        <f>_xlfn.XLOOKUP($A1581,Cleaned_Hospital_Details!$A:$A,Cleaned_Hospital_Details!I:I)</f>
        <v>Adult</v>
      </c>
      <c r="V1581" t="str">
        <f t="shared" si="24"/>
        <v>Michael Bosl</v>
      </c>
    </row>
    <row r="1582" spans="1:22" ht="15.6" x14ac:dyDescent="0.3">
      <c r="A1582" s="10" t="s">
        <v>1618</v>
      </c>
      <c r="B1582" s="8" t="str">
        <f>VLOOKUP(A1582,Cleaned_Customer_Names!A1581:D3916,2,0)</f>
        <v>Mr.</v>
      </c>
      <c r="C1582" s="8" t="str">
        <f>VLOOKUP(A1582,Cleaned_Customer_Names!A1581:D3916,3,0)</f>
        <v>Samuel</v>
      </c>
      <c r="D1582" s="8" t="str">
        <f>VLOOKUP($A1582,Cleaned_Customer_Names!$A1581:$D3916,4,0)</f>
        <v>Goldberg</v>
      </c>
      <c r="E1582" s="22">
        <f>VLOOKUP($A1582,Cleaned_Medical_Exam!$A1581:$J3916,2,0)</f>
        <v>45.43</v>
      </c>
      <c r="F1582" s="24">
        <f>VLOOKUP($A1582,Cleaned_Medical_Exam!$A1581:$J3916,3,0)</f>
        <v>4.2300000000000004</v>
      </c>
      <c r="G1582" s="20" t="str">
        <f>VLOOKUP($A1582,Cleaned_Medical_Exam!$A1581:$J3916,4,0)</f>
        <v>Yes</v>
      </c>
      <c r="H1582" s="20" t="str">
        <f>VLOOKUP($A1582,Cleaned_Medical_Exam!$A1581:$J3916,5,0)</f>
        <v>No</v>
      </c>
      <c r="I1582" s="20" t="str">
        <f>VLOOKUP($A1582,Cleaned_Medical_Exam!$A1581:$J3916,6,0)</f>
        <v>Yes</v>
      </c>
      <c r="J1582" s="48">
        <f>VLOOKUP($A1582,Cleaned_Medical_Exam!$A1581:$J3916,7,0)</f>
        <v>1</v>
      </c>
      <c r="K1582" s="8" t="str">
        <f>VLOOKUP($A1582,Cleaned_Medical_Exam!$A1581:$J3916,8,0)</f>
        <v>No</v>
      </c>
      <c r="L1582" s="20" t="str">
        <f>VLOOKUP($A1582,Cleaned_Medical_Exam!$A1581:$J3916,9,0)</f>
        <v>Obesity</v>
      </c>
      <c r="M1582" s="20" t="str">
        <f>VLOOKUP($A1582,Cleaned_Medical_Exam!$A1581:$J3916,10,0)</f>
        <v>Normal</v>
      </c>
      <c r="N1582" s="48">
        <f>_xlfn.XLOOKUP(A1582,Cleaned_Hospital_Details!A:A,Cleaned_Hospital_Details!B:B)</f>
        <v>2</v>
      </c>
      <c r="O1582" s="49">
        <f>_xlfn.XLOOKUP($A1582,Cleaned_Hospital_Details!$A:$A,Cleaned_Hospital_Details!C:C)</f>
        <v>6356.27</v>
      </c>
      <c r="P1582" s="8" t="str">
        <f>_xlfn.XLOOKUP($A1582,Cleaned_Hospital_Details!$A:$A,Cleaned_Hospital_Details!D:D)</f>
        <v>Tier - 3</v>
      </c>
      <c r="Q1582" s="8" t="str">
        <f>_xlfn.XLOOKUP($A1582,Cleaned_Hospital_Details!$A:$A,Cleaned_Hospital_Details!E:E)</f>
        <v>Tier - 2</v>
      </c>
      <c r="R1582" s="8" t="str">
        <f>_xlfn.XLOOKUP($A1582,Cleaned_Hospital_Details!$A:$A,Cleaned_Hospital_Details!F:F)</f>
        <v>R1013</v>
      </c>
      <c r="S1582" s="15">
        <f>_xlfn.XLOOKUP($A1582,Cleaned_Hospital_Details!$A:$A,Cleaned_Hospital_Details!G:G)</f>
        <v>30547</v>
      </c>
      <c r="T1582" s="8">
        <f>_xlfn.XLOOKUP($A1582,Cleaned_Hospital_Details!$A:$A,Cleaned_Hospital_Details!H:H)</f>
        <v>39</v>
      </c>
      <c r="U1582" s="8" t="str">
        <f>_xlfn.XLOOKUP($A1582,Cleaned_Hospital_Details!$A:$A,Cleaned_Hospital_Details!I:I)</f>
        <v>Adult</v>
      </c>
      <c r="V1582" t="str">
        <f t="shared" si="24"/>
        <v>Samuel Goldberg</v>
      </c>
    </row>
    <row r="1583" spans="1:22" ht="15.6" x14ac:dyDescent="0.3">
      <c r="A1583" s="10" t="s">
        <v>1619</v>
      </c>
      <c r="B1583" s="8" t="str">
        <f>VLOOKUP(A1583,Cleaned_Customer_Names!A1582:D3917,2,0)</f>
        <v>Mr.</v>
      </c>
      <c r="C1583" s="8" t="str">
        <f>VLOOKUP(A1583,Cleaned_Customer_Names!A1582:D3917,3,0)</f>
        <v>Spencer</v>
      </c>
      <c r="D1583" s="8" t="str">
        <f>VLOOKUP($A1583,Cleaned_Customer_Names!$A1582:$D3917,4,0)</f>
        <v>Kelley</v>
      </c>
      <c r="E1583" s="22">
        <f>VLOOKUP($A1583,Cleaned_Medical_Exam!$A1582:$J3917,2,0)</f>
        <v>32.340000000000003</v>
      </c>
      <c r="F1583" s="24">
        <f>VLOOKUP($A1583,Cleaned_Medical_Exam!$A1582:$J3917,3,0)</f>
        <v>4.88</v>
      </c>
      <c r="G1583" s="20" t="str">
        <f>VLOOKUP($A1583,Cleaned_Medical_Exam!$A1582:$J3917,4,0)</f>
        <v>Yes</v>
      </c>
      <c r="H1583" s="20" t="str">
        <f>VLOOKUP($A1583,Cleaned_Medical_Exam!$A1582:$J3917,5,0)</f>
        <v>No</v>
      </c>
      <c r="I1583" s="20" t="str">
        <f>VLOOKUP($A1583,Cleaned_Medical_Exam!$A1582:$J3917,6,0)</f>
        <v>Yes</v>
      </c>
      <c r="J1583" s="48">
        <f>VLOOKUP($A1583,Cleaned_Medical_Exam!$A1582:$J3917,7,0)</f>
        <v>1</v>
      </c>
      <c r="K1583" s="8" t="str">
        <f>VLOOKUP($A1583,Cleaned_Medical_Exam!$A1582:$J3917,8,0)</f>
        <v>No</v>
      </c>
      <c r="L1583" s="20" t="str">
        <f>VLOOKUP($A1583,Cleaned_Medical_Exam!$A1582:$J3917,9,0)</f>
        <v>Obesity</v>
      </c>
      <c r="M1583" s="20" t="str">
        <f>VLOOKUP($A1583,Cleaned_Medical_Exam!$A1582:$J3917,10,0)</f>
        <v>Normal</v>
      </c>
      <c r="N1583" s="48">
        <f>_xlfn.XLOOKUP(A1583,Cleaned_Hospital_Details!A:A,Cleaned_Hospital_Details!B:B)</f>
        <v>2</v>
      </c>
      <c r="O1583" s="49">
        <f>_xlfn.XLOOKUP($A1583,Cleaned_Hospital_Details!$A:$A,Cleaned_Hospital_Details!C:C)</f>
        <v>6338.08</v>
      </c>
      <c r="P1583" s="8" t="str">
        <f>_xlfn.XLOOKUP($A1583,Cleaned_Hospital_Details!$A:$A,Cleaned_Hospital_Details!D:D)</f>
        <v>Tier - 2</v>
      </c>
      <c r="Q1583" s="8" t="str">
        <f>_xlfn.XLOOKUP($A1583,Cleaned_Hospital_Details!$A:$A,Cleaned_Hospital_Details!E:E)</f>
        <v>Tier - 1</v>
      </c>
      <c r="R1583" s="8" t="str">
        <f>_xlfn.XLOOKUP($A1583,Cleaned_Hospital_Details!$A:$A,Cleaned_Hospital_Details!F:F)</f>
        <v>R1013</v>
      </c>
      <c r="S1583" s="15">
        <f>_xlfn.XLOOKUP($A1583,Cleaned_Hospital_Details!$A:$A,Cleaned_Hospital_Details!G:G)</f>
        <v>30610</v>
      </c>
      <c r="T1583" s="8">
        <f>_xlfn.XLOOKUP($A1583,Cleaned_Hospital_Details!$A:$A,Cleaned_Hospital_Details!H:H)</f>
        <v>39</v>
      </c>
      <c r="U1583" s="8" t="str">
        <f>_xlfn.XLOOKUP($A1583,Cleaned_Hospital_Details!$A:$A,Cleaned_Hospital_Details!I:I)</f>
        <v>Adult</v>
      </c>
      <c r="V1583" t="str">
        <f t="shared" si="24"/>
        <v>Spencer Kelley</v>
      </c>
    </row>
    <row r="1584" spans="1:22" ht="15.6" x14ac:dyDescent="0.3">
      <c r="A1584" s="10" t="s">
        <v>1620</v>
      </c>
      <c r="B1584" s="8" t="str">
        <f>VLOOKUP(A1584,Cleaned_Customer_Names!A1583:D3918,2,0)</f>
        <v>Mrs.</v>
      </c>
      <c r="C1584" s="8" t="str">
        <f>VLOOKUP(A1584,Cleaned_Customer_Names!A1583:D3918,3,0)</f>
        <v>Rochelle</v>
      </c>
      <c r="D1584" s="8" t="str">
        <f>VLOOKUP($A1584,Cleaned_Customer_Names!$A1583:$D3918,4,0)</f>
        <v>Johnston</v>
      </c>
      <c r="E1584" s="22">
        <f>VLOOKUP($A1584,Cleaned_Medical_Exam!$A1583:$J3918,2,0)</f>
        <v>25.46</v>
      </c>
      <c r="F1584" s="24">
        <f>VLOOKUP($A1584,Cleaned_Medical_Exam!$A1583:$J3918,3,0)</f>
        <v>9.7100000000000009</v>
      </c>
      <c r="G1584" s="20" t="str">
        <f>VLOOKUP($A1584,Cleaned_Medical_Exam!$A1583:$J3918,4,0)</f>
        <v>Yes</v>
      </c>
      <c r="H1584" s="20" t="str">
        <f>VLOOKUP($A1584,Cleaned_Medical_Exam!$A1583:$J3918,5,0)</f>
        <v>No</v>
      </c>
      <c r="I1584" s="20" t="str">
        <f>VLOOKUP($A1584,Cleaned_Medical_Exam!$A1583:$J3918,6,0)</f>
        <v>No</v>
      </c>
      <c r="J1584" s="48">
        <f>VLOOKUP($A1584,Cleaned_Medical_Exam!$A1583:$J3918,7,0)</f>
        <v>1</v>
      </c>
      <c r="K1584" s="8" t="str">
        <f>VLOOKUP($A1584,Cleaned_Medical_Exam!$A1583:$J3918,8,0)</f>
        <v>No</v>
      </c>
      <c r="L1584" s="20" t="str">
        <f>VLOOKUP($A1584,Cleaned_Medical_Exam!$A1583:$J3918,9,0)</f>
        <v>Overweight</v>
      </c>
      <c r="M1584" s="20" t="str">
        <f>VLOOKUP($A1584,Cleaned_Medical_Exam!$A1583:$J3918,10,0)</f>
        <v>Diabetes</v>
      </c>
      <c r="N1584" s="48">
        <f>_xlfn.XLOOKUP(A1584,Cleaned_Hospital_Details!A:A,Cleaned_Hospital_Details!B:B)</f>
        <v>3</v>
      </c>
      <c r="O1584" s="49">
        <f>_xlfn.XLOOKUP($A1584,Cleaned_Hospital_Details!$A:$A,Cleaned_Hospital_Details!C:C)</f>
        <v>6335.64</v>
      </c>
      <c r="P1584" s="8" t="str">
        <f>_xlfn.XLOOKUP($A1584,Cleaned_Hospital_Details!$A:$A,Cleaned_Hospital_Details!D:D)</f>
        <v>Tier - 2</v>
      </c>
      <c r="Q1584" s="8" t="str">
        <f>_xlfn.XLOOKUP($A1584,Cleaned_Hospital_Details!$A:$A,Cleaned_Hospital_Details!E:E)</f>
        <v>Tier - 2</v>
      </c>
      <c r="R1584" s="8" t="str">
        <f>_xlfn.XLOOKUP($A1584,Cleaned_Hospital_Details!$A:$A,Cleaned_Hospital_Details!F:F)</f>
        <v>R1013</v>
      </c>
      <c r="S1584" s="15">
        <f>_xlfn.XLOOKUP($A1584,Cleaned_Hospital_Details!$A:$A,Cleaned_Hospital_Details!G:G)</f>
        <v>31680</v>
      </c>
      <c r="T1584" s="8">
        <f>_xlfn.XLOOKUP($A1584,Cleaned_Hospital_Details!$A:$A,Cleaned_Hospital_Details!H:H)</f>
        <v>36</v>
      </c>
      <c r="U1584" s="8" t="str">
        <f>_xlfn.XLOOKUP($A1584,Cleaned_Hospital_Details!$A:$A,Cleaned_Hospital_Details!I:I)</f>
        <v>Adult</v>
      </c>
      <c r="V1584" t="str">
        <f t="shared" si="24"/>
        <v>Rochelle Johnston</v>
      </c>
    </row>
    <row r="1585" spans="1:22" ht="15.6" x14ac:dyDescent="0.3">
      <c r="A1585" s="10" t="s">
        <v>1621</v>
      </c>
      <c r="B1585" s="8" t="str">
        <f>VLOOKUP(A1585,Cleaned_Customer_Names!A1584:D3919,2,0)</f>
        <v>Ms.</v>
      </c>
      <c r="C1585" s="8" t="str">
        <f>VLOOKUP(A1585,Cleaned_Customer_Names!A1584:D3919,3,0)</f>
        <v>Paula</v>
      </c>
      <c r="D1585" s="8" t="str">
        <f>VLOOKUP($A1585,Cleaned_Customer_Names!$A1584:$D3919,4,0)</f>
        <v>Keating</v>
      </c>
      <c r="E1585" s="22">
        <f>VLOOKUP($A1585,Cleaned_Medical_Exam!$A1584:$J3919,2,0)</f>
        <v>37.145000000000003</v>
      </c>
      <c r="F1585" s="24">
        <f>VLOOKUP($A1585,Cleaned_Medical_Exam!$A1584:$J3919,3,0)</f>
        <v>5.32</v>
      </c>
      <c r="G1585" s="20" t="str">
        <f>VLOOKUP($A1585,Cleaned_Medical_Exam!$A1584:$J3919,4,0)</f>
        <v>No</v>
      </c>
      <c r="H1585" s="20" t="str">
        <f>VLOOKUP($A1585,Cleaned_Medical_Exam!$A1584:$J3919,5,0)</f>
        <v>No</v>
      </c>
      <c r="I1585" s="20" t="str">
        <f>VLOOKUP($A1585,Cleaned_Medical_Exam!$A1584:$J3919,6,0)</f>
        <v>No</v>
      </c>
      <c r="J1585" s="48">
        <f>VLOOKUP($A1585,Cleaned_Medical_Exam!$A1584:$J3919,7,0)</f>
        <v>0</v>
      </c>
      <c r="K1585" s="8" t="str">
        <f>VLOOKUP($A1585,Cleaned_Medical_Exam!$A1584:$J3919,8,0)</f>
        <v>No</v>
      </c>
      <c r="L1585" s="20" t="str">
        <f>VLOOKUP($A1585,Cleaned_Medical_Exam!$A1584:$J3919,9,0)</f>
        <v>Obesity</v>
      </c>
      <c r="M1585" s="20" t="str">
        <f>VLOOKUP($A1585,Cleaned_Medical_Exam!$A1584:$J3919,10,0)</f>
        <v>Normal</v>
      </c>
      <c r="N1585" s="48">
        <f>_xlfn.XLOOKUP(A1585,Cleaned_Hospital_Details!A:A,Cleaned_Hospital_Details!B:B)</f>
        <v>3</v>
      </c>
      <c r="O1585" s="49">
        <f>_xlfn.XLOOKUP($A1585,Cleaned_Hospital_Details!$A:$A,Cleaned_Hospital_Details!C:C)</f>
        <v>6334.34</v>
      </c>
      <c r="P1585" s="8" t="str">
        <f>_xlfn.XLOOKUP($A1585,Cleaned_Hospital_Details!$A:$A,Cleaned_Hospital_Details!D:D)</f>
        <v>Tier - 2</v>
      </c>
      <c r="Q1585" s="8" t="str">
        <f>_xlfn.XLOOKUP($A1585,Cleaned_Hospital_Details!$A:$A,Cleaned_Hospital_Details!E:E)</f>
        <v>Tier - 2</v>
      </c>
      <c r="R1585" s="8" t="str">
        <f>_xlfn.XLOOKUP($A1585,Cleaned_Hospital_Details!$A:$A,Cleaned_Hospital_Details!F:F)</f>
        <v>R1024</v>
      </c>
      <c r="S1585" s="15">
        <f>_xlfn.XLOOKUP($A1585,Cleaned_Hospital_Details!$A:$A,Cleaned_Hospital_Details!G:G)</f>
        <v>33098</v>
      </c>
      <c r="T1585" s="8">
        <f>_xlfn.XLOOKUP($A1585,Cleaned_Hospital_Details!$A:$A,Cleaned_Hospital_Details!H:H)</f>
        <v>32</v>
      </c>
      <c r="U1585" s="8" t="str">
        <f>_xlfn.XLOOKUP($A1585,Cleaned_Hospital_Details!$A:$A,Cleaned_Hospital_Details!I:I)</f>
        <v>Adult</v>
      </c>
      <c r="V1585" t="str">
        <f t="shared" si="24"/>
        <v>Paula Keating</v>
      </c>
    </row>
    <row r="1586" spans="1:22" ht="15.6" x14ac:dyDescent="0.3">
      <c r="A1586" s="10" t="s">
        <v>1622</v>
      </c>
      <c r="B1586" s="8" t="str">
        <f>VLOOKUP(A1586,Cleaned_Customer_Names!A1585:D3920,2,0)</f>
        <v>Mrs.</v>
      </c>
      <c r="C1586" s="8" t="str">
        <f>VLOOKUP(A1586,Cleaned_Customer_Names!A1585:D3920,3,0)</f>
        <v>Madeline</v>
      </c>
      <c r="D1586" s="8" t="str">
        <f>VLOOKUP($A1586,Cleaned_Customer_Names!$A1585:$D3920,4,0)</f>
        <v>Duhon</v>
      </c>
      <c r="E1586" s="22">
        <f>VLOOKUP($A1586,Cleaned_Medical_Exam!$A1585:$J3920,2,0)</f>
        <v>30.8</v>
      </c>
      <c r="F1586" s="24">
        <f>VLOOKUP($A1586,Cleaned_Medical_Exam!$A1585:$J3920,3,0)</f>
        <v>5.83</v>
      </c>
      <c r="G1586" s="20" t="str">
        <f>VLOOKUP($A1586,Cleaned_Medical_Exam!$A1585:$J3920,4,0)</f>
        <v>Yes</v>
      </c>
      <c r="H1586" s="20" t="str">
        <f>VLOOKUP($A1586,Cleaned_Medical_Exam!$A1585:$J3920,5,0)</f>
        <v>No</v>
      </c>
      <c r="I1586" s="20" t="str">
        <f>VLOOKUP($A1586,Cleaned_Medical_Exam!$A1585:$J3920,6,0)</f>
        <v>No</v>
      </c>
      <c r="J1586" s="48">
        <f>VLOOKUP($A1586,Cleaned_Medical_Exam!$A1585:$J3920,7,0)</f>
        <v>0</v>
      </c>
      <c r="K1586" s="8" t="str">
        <f>VLOOKUP($A1586,Cleaned_Medical_Exam!$A1585:$J3920,8,0)</f>
        <v>No</v>
      </c>
      <c r="L1586" s="20" t="str">
        <f>VLOOKUP($A1586,Cleaned_Medical_Exam!$A1585:$J3920,9,0)</f>
        <v>Obesity</v>
      </c>
      <c r="M1586" s="20" t="str">
        <f>VLOOKUP($A1586,Cleaned_Medical_Exam!$A1585:$J3920,10,0)</f>
        <v>Prediabetes</v>
      </c>
      <c r="N1586" s="48">
        <f>_xlfn.XLOOKUP(A1586,Cleaned_Hospital_Details!A:A,Cleaned_Hospital_Details!B:B)</f>
        <v>2</v>
      </c>
      <c r="O1586" s="49">
        <f>_xlfn.XLOOKUP($A1586,Cleaned_Hospital_Details!$A:$A,Cleaned_Hospital_Details!C:C)</f>
        <v>6313.76</v>
      </c>
      <c r="P1586" s="8" t="str">
        <f>_xlfn.XLOOKUP($A1586,Cleaned_Hospital_Details!$A:$A,Cleaned_Hospital_Details!D:D)</f>
        <v>Tier - 2</v>
      </c>
      <c r="Q1586" s="8" t="str">
        <f>_xlfn.XLOOKUP($A1586,Cleaned_Hospital_Details!$A:$A,Cleaned_Hospital_Details!E:E)</f>
        <v>Tier - 1</v>
      </c>
      <c r="R1586" s="8" t="str">
        <f>_xlfn.XLOOKUP($A1586,Cleaned_Hospital_Details!$A:$A,Cleaned_Hospital_Details!F:F)</f>
        <v>R1013</v>
      </c>
      <c r="S1586" s="15">
        <f>_xlfn.XLOOKUP($A1586,Cleaned_Hospital_Details!$A:$A,Cleaned_Hospital_Details!G:G)</f>
        <v>31396</v>
      </c>
      <c r="T1586" s="8">
        <f>_xlfn.XLOOKUP($A1586,Cleaned_Hospital_Details!$A:$A,Cleaned_Hospital_Details!H:H)</f>
        <v>37</v>
      </c>
      <c r="U1586" s="8" t="str">
        <f>_xlfn.XLOOKUP($A1586,Cleaned_Hospital_Details!$A:$A,Cleaned_Hospital_Details!I:I)</f>
        <v>Adult</v>
      </c>
      <c r="V1586" t="str">
        <f t="shared" si="24"/>
        <v>Madeline Duhon</v>
      </c>
    </row>
    <row r="1587" spans="1:22" ht="15.6" x14ac:dyDescent="0.3">
      <c r="A1587" s="10" t="s">
        <v>1623</v>
      </c>
      <c r="B1587" s="8" t="str">
        <f>VLOOKUP(A1587,Cleaned_Customer_Names!A1586:D3921,2,0)</f>
        <v>Ms.</v>
      </c>
      <c r="C1587" s="8" t="str">
        <f>VLOOKUP(A1587,Cleaned_Customer_Names!A1586:D3921,3,0)</f>
        <v>Maria</v>
      </c>
      <c r="D1587" s="8" t="str">
        <f>VLOOKUP($A1587,Cleaned_Customer_Names!$A1586:$D3921,4,0)</f>
        <v>Briseno</v>
      </c>
      <c r="E1587" s="22">
        <f>VLOOKUP($A1587,Cleaned_Medical_Exam!$A1586:$J3921,2,0)</f>
        <v>29.5</v>
      </c>
      <c r="F1587" s="24">
        <f>VLOOKUP($A1587,Cleaned_Medical_Exam!$A1586:$J3921,3,0)</f>
        <v>5.54</v>
      </c>
      <c r="G1587" s="20" t="str">
        <f>VLOOKUP($A1587,Cleaned_Medical_Exam!$A1586:$J3921,4,0)</f>
        <v>Yes</v>
      </c>
      <c r="H1587" s="20" t="str">
        <f>VLOOKUP($A1587,Cleaned_Medical_Exam!$A1586:$J3921,5,0)</f>
        <v>No</v>
      </c>
      <c r="I1587" s="20" t="str">
        <f>VLOOKUP($A1587,Cleaned_Medical_Exam!$A1586:$J3921,6,0)</f>
        <v>No</v>
      </c>
      <c r="J1587" s="48">
        <f>VLOOKUP($A1587,Cleaned_Medical_Exam!$A1586:$J3921,7,0)</f>
        <v>0</v>
      </c>
      <c r="K1587" s="8" t="str">
        <f>VLOOKUP($A1587,Cleaned_Medical_Exam!$A1586:$J3921,8,0)</f>
        <v>No</v>
      </c>
      <c r="L1587" s="20" t="str">
        <f>VLOOKUP($A1587,Cleaned_Medical_Exam!$A1586:$J3921,9,0)</f>
        <v>Overweight</v>
      </c>
      <c r="M1587" s="20" t="str">
        <f>VLOOKUP($A1587,Cleaned_Medical_Exam!$A1586:$J3921,10,0)</f>
        <v>Normal</v>
      </c>
      <c r="N1587" s="48">
        <f>_xlfn.XLOOKUP(A1587,Cleaned_Hospital_Details!A:A,Cleaned_Hospital_Details!B:B)</f>
        <v>2</v>
      </c>
      <c r="O1587" s="49">
        <f>_xlfn.XLOOKUP($A1587,Cleaned_Hospital_Details!$A:$A,Cleaned_Hospital_Details!C:C)</f>
        <v>6311.95</v>
      </c>
      <c r="P1587" s="8" t="str">
        <f>_xlfn.XLOOKUP($A1587,Cleaned_Hospital_Details!$A:$A,Cleaned_Hospital_Details!D:D)</f>
        <v>Tier - 2</v>
      </c>
      <c r="Q1587" s="8" t="str">
        <f>_xlfn.XLOOKUP($A1587,Cleaned_Hospital_Details!$A:$A,Cleaned_Hospital_Details!E:E)</f>
        <v>Tier - 1</v>
      </c>
      <c r="R1587" s="8" t="str">
        <f>_xlfn.XLOOKUP($A1587,Cleaned_Hospital_Details!$A:$A,Cleaned_Hospital_Details!F:F)</f>
        <v>R1011</v>
      </c>
      <c r="S1587" s="15">
        <f>_xlfn.XLOOKUP($A1587,Cleaned_Hospital_Details!$A:$A,Cleaned_Hospital_Details!G:G)</f>
        <v>31370</v>
      </c>
      <c r="T1587" s="8">
        <f>_xlfn.XLOOKUP($A1587,Cleaned_Hospital_Details!$A:$A,Cleaned_Hospital_Details!H:H)</f>
        <v>37</v>
      </c>
      <c r="U1587" s="8" t="str">
        <f>_xlfn.XLOOKUP($A1587,Cleaned_Hospital_Details!$A:$A,Cleaned_Hospital_Details!I:I)</f>
        <v>Adult</v>
      </c>
      <c r="V1587" t="str">
        <f t="shared" si="24"/>
        <v>Maria Briseno</v>
      </c>
    </row>
    <row r="1588" spans="1:22" ht="15.6" x14ac:dyDescent="0.3">
      <c r="A1588" s="10" t="s">
        <v>1624</v>
      </c>
      <c r="B1588" s="8" t="str">
        <f>VLOOKUP(A1588,Cleaned_Customer_Names!A1587:D3922,2,0)</f>
        <v>Mr.</v>
      </c>
      <c r="C1588" s="8" t="str">
        <f>VLOOKUP(A1588,Cleaned_Customer_Names!A1587:D3922,3,0)</f>
        <v>Arthur</v>
      </c>
      <c r="D1588" s="8" t="str">
        <f>VLOOKUP($A1588,Cleaned_Customer_Names!$A1587:$D3922,4,0)</f>
        <v>Besse</v>
      </c>
      <c r="E1588" s="22">
        <f>VLOOKUP($A1588,Cleaned_Medical_Exam!$A1587:$J3922,2,0)</f>
        <v>43.39</v>
      </c>
      <c r="F1588" s="24">
        <f>VLOOKUP($A1588,Cleaned_Medical_Exam!$A1587:$J3922,3,0)</f>
        <v>5.85</v>
      </c>
      <c r="G1588" s="20" t="str">
        <f>VLOOKUP($A1588,Cleaned_Medical_Exam!$A1587:$J3922,4,0)</f>
        <v>No</v>
      </c>
      <c r="H1588" s="20" t="str">
        <f>VLOOKUP($A1588,Cleaned_Medical_Exam!$A1587:$J3922,5,0)</f>
        <v>Yes</v>
      </c>
      <c r="I1588" s="20" t="str">
        <f>VLOOKUP($A1588,Cleaned_Medical_Exam!$A1587:$J3922,6,0)</f>
        <v>No</v>
      </c>
      <c r="J1588" s="48">
        <f>VLOOKUP($A1588,Cleaned_Medical_Exam!$A1587:$J3922,7,0)</f>
        <v>1</v>
      </c>
      <c r="K1588" s="8" t="str">
        <f>VLOOKUP($A1588,Cleaned_Medical_Exam!$A1587:$J3922,8,0)</f>
        <v>No</v>
      </c>
      <c r="L1588" s="20" t="str">
        <f>VLOOKUP($A1588,Cleaned_Medical_Exam!$A1587:$J3922,9,0)</f>
        <v>Obesity</v>
      </c>
      <c r="M1588" s="20" t="str">
        <f>VLOOKUP($A1588,Cleaned_Medical_Exam!$A1587:$J3922,10,0)</f>
        <v>Prediabetes</v>
      </c>
      <c r="N1588" s="48">
        <f>_xlfn.XLOOKUP(A1588,Cleaned_Hospital_Details!A:A,Cleaned_Hospital_Details!B:B)</f>
        <v>0</v>
      </c>
      <c r="O1588" s="49">
        <f>_xlfn.XLOOKUP($A1588,Cleaned_Hospital_Details!$A:$A,Cleaned_Hospital_Details!C:C)</f>
        <v>6311.11</v>
      </c>
      <c r="P1588" s="8" t="str">
        <f>_xlfn.XLOOKUP($A1588,Cleaned_Hospital_Details!$A:$A,Cleaned_Hospital_Details!D:D)</f>
        <v>Tier - 2</v>
      </c>
      <c r="Q1588" s="8" t="str">
        <f>_xlfn.XLOOKUP($A1588,Cleaned_Hospital_Details!$A:$A,Cleaned_Hospital_Details!E:E)</f>
        <v>Tier - 2</v>
      </c>
      <c r="R1588" s="8" t="str">
        <f>_xlfn.XLOOKUP($A1588,Cleaned_Hospital_Details!$A:$A,Cleaned_Hospital_Details!F:F)</f>
        <v>R1011</v>
      </c>
      <c r="S1588" s="15">
        <f>_xlfn.XLOOKUP($A1588,Cleaned_Hospital_Details!$A:$A,Cleaned_Hospital_Details!G:G)</f>
        <v>38195</v>
      </c>
      <c r="T1588" s="8">
        <f>_xlfn.XLOOKUP($A1588,Cleaned_Hospital_Details!$A:$A,Cleaned_Hospital_Details!H:H)</f>
        <v>18</v>
      </c>
      <c r="U1588" s="8" t="str">
        <f>_xlfn.XLOOKUP($A1588,Cleaned_Hospital_Details!$A:$A,Cleaned_Hospital_Details!I:I)</f>
        <v>Child</v>
      </c>
      <c r="V1588" t="str">
        <f t="shared" si="24"/>
        <v>Arthur Besse</v>
      </c>
    </row>
    <row r="1589" spans="1:22" ht="15.6" x14ac:dyDescent="0.3">
      <c r="A1589" s="10" t="s">
        <v>1625</v>
      </c>
      <c r="B1589" s="8" t="str">
        <f>VLOOKUP(A1589,Cleaned_Customer_Names!A1588:D3923,2,0)</f>
        <v>Mr.</v>
      </c>
      <c r="C1589" s="8" t="str">
        <f>VLOOKUP(A1589,Cleaned_Customer_Names!A1588:D3923,3,0)</f>
        <v>Joseph</v>
      </c>
      <c r="D1589" s="8" t="str">
        <f>VLOOKUP($A1589,Cleaned_Customer_Names!$A1588:$D3923,4,0)</f>
        <v>Shillings</v>
      </c>
      <c r="E1589" s="22">
        <f>VLOOKUP($A1589,Cleaned_Medical_Exam!$A1588:$J3923,2,0)</f>
        <v>15.08</v>
      </c>
      <c r="F1589" s="24">
        <f>VLOOKUP($A1589,Cleaned_Medical_Exam!$A1588:$J3923,3,0)</f>
        <v>4.8499999999999996</v>
      </c>
      <c r="G1589" s="20" t="str">
        <f>VLOOKUP($A1589,Cleaned_Medical_Exam!$A1588:$J3923,4,0)</f>
        <v>Yes</v>
      </c>
      <c r="H1589" s="20" t="str">
        <f>VLOOKUP($A1589,Cleaned_Medical_Exam!$A1588:$J3923,5,0)</f>
        <v>No</v>
      </c>
      <c r="I1589" s="20" t="str">
        <f>VLOOKUP($A1589,Cleaned_Medical_Exam!$A1588:$J3923,6,0)</f>
        <v>Yes</v>
      </c>
      <c r="J1589" s="48">
        <f>VLOOKUP($A1589,Cleaned_Medical_Exam!$A1588:$J3923,7,0)</f>
        <v>1</v>
      </c>
      <c r="K1589" s="8" t="str">
        <f>VLOOKUP($A1589,Cleaned_Medical_Exam!$A1588:$J3923,8,0)</f>
        <v>No</v>
      </c>
      <c r="L1589" s="20" t="str">
        <f>VLOOKUP($A1589,Cleaned_Medical_Exam!$A1588:$J3923,9,0)</f>
        <v>Underweight</v>
      </c>
      <c r="M1589" s="20" t="str">
        <f>VLOOKUP($A1589,Cleaned_Medical_Exam!$A1588:$J3923,10,0)</f>
        <v>Normal</v>
      </c>
      <c r="N1589" s="48">
        <f>_xlfn.XLOOKUP(A1589,Cleaned_Hospital_Details!A:A,Cleaned_Hospital_Details!B:B)</f>
        <v>0</v>
      </c>
      <c r="O1589" s="49">
        <f>_xlfn.XLOOKUP($A1589,Cleaned_Hospital_Details!$A:$A,Cleaned_Hospital_Details!C:C)</f>
        <v>6305.61</v>
      </c>
      <c r="P1589" s="8" t="str">
        <f>_xlfn.XLOOKUP($A1589,Cleaned_Hospital_Details!$A:$A,Cleaned_Hospital_Details!D:D)</f>
        <v>Tier - 2</v>
      </c>
      <c r="Q1589" s="8" t="str">
        <f>_xlfn.XLOOKUP($A1589,Cleaned_Hospital_Details!$A:$A,Cleaned_Hospital_Details!E:E)</f>
        <v>Tier - 2</v>
      </c>
      <c r="R1589" s="8" t="str">
        <f>_xlfn.XLOOKUP($A1589,Cleaned_Hospital_Details!$A:$A,Cleaned_Hospital_Details!F:F)</f>
        <v>R1012</v>
      </c>
      <c r="S1589" s="15">
        <f>_xlfn.XLOOKUP($A1589,Cleaned_Hospital_Details!$A:$A,Cleaned_Hospital_Details!G:G)</f>
        <v>25450</v>
      </c>
      <c r="T1589" s="8">
        <f>_xlfn.XLOOKUP($A1589,Cleaned_Hospital_Details!$A:$A,Cleaned_Hospital_Details!H:H)</f>
        <v>53</v>
      </c>
      <c r="U1589" s="8" t="str">
        <f>_xlfn.XLOOKUP($A1589,Cleaned_Hospital_Details!$A:$A,Cleaned_Hospital_Details!I:I)</f>
        <v>Adult</v>
      </c>
      <c r="V1589" t="str">
        <f t="shared" si="24"/>
        <v>Joseph Shillings</v>
      </c>
    </row>
    <row r="1590" spans="1:22" ht="15.6" x14ac:dyDescent="0.3">
      <c r="A1590" s="10" t="s">
        <v>1626</v>
      </c>
      <c r="B1590" s="8" t="str">
        <f>VLOOKUP(A1590,Cleaned_Customer_Names!A1589:D3924,2,0)</f>
        <v>Ms.</v>
      </c>
      <c r="C1590" s="8" t="str">
        <f>VLOOKUP(A1590,Cleaned_Customer_Names!A1589:D3924,3,0)</f>
        <v>Sachiko</v>
      </c>
      <c r="D1590" s="8" t="str">
        <f>VLOOKUP($A1590,Cleaned_Customer_Names!$A1589:$D3924,4,0)</f>
        <v>Tate</v>
      </c>
      <c r="E1590" s="22">
        <f>VLOOKUP($A1590,Cleaned_Medical_Exam!$A1589:$J3924,2,0)</f>
        <v>20.48</v>
      </c>
      <c r="F1590" s="24">
        <f>VLOOKUP($A1590,Cleaned_Medical_Exam!$A1589:$J3924,3,0)</f>
        <v>11.09</v>
      </c>
      <c r="G1590" s="20" t="str">
        <f>VLOOKUP($A1590,Cleaned_Medical_Exam!$A1589:$J3924,4,0)</f>
        <v>No</v>
      </c>
      <c r="H1590" s="20" t="str">
        <f>VLOOKUP($A1590,Cleaned_Medical_Exam!$A1589:$J3924,5,0)</f>
        <v>No</v>
      </c>
      <c r="I1590" s="20" t="str">
        <f>VLOOKUP($A1590,Cleaned_Medical_Exam!$A1589:$J3924,6,0)</f>
        <v>No</v>
      </c>
      <c r="J1590" s="48">
        <f>VLOOKUP($A1590,Cleaned_Medical_Exam!$A1589:$J3924,7,0)</f>
        <v>0</v>
      </c>
      <c r="K1590" s="8" t="str">
        <f>VLOOKUP($A1590,Cleaned_Medical_Exam!$A1589:$J3924,8,0)</f>
        <v>No</v>
      </c>
      <c r="L1590" s="20" t="str">
        <f>VLOOKUP($A1590,Cleaned_Medical_Exam!$A1589:$J3924,9,0)</f>
        <v>Healthy Weight</v>
      </c>
      <c r="M1590" s="20" t="str">
        <f>VLOOKUP($A1590,Cleaned_Medical_Exam!$A1589:$J3924,10,0)</f>
        <v>Diabetes</v>
      </c>
      <c r="N1590" s="48">
        <f>_xlfn.XLOOKUP(A1590,Cleaned_Hospital_Details!A:A,Cleaned_Hospital_Details!B:B)</f>
        <v>0</v>
      </c>
      <c r="O1590" s="49">
        <f>_xlfn.XLOOKUP($A1590,Cleaned_Hospital_Details!$A:$A,Cleaned_Hospital_Details!C:C)</f>
        <v>6302.23</v>
      </c>
      <c r="P1590" s="8" t="str">
        <f>_xlfn.XLOOKUP($A1590,Cleaned_Hospital_Details!$A:$A,Cleaned_Hospital_Details!D:D)</f>
        <v>Tier - 2</v>
      </c>
      <c r="Q1590" s="8" t="str">
        <f>_xlfn.XLOOKUP($A1590,Cleaned_Hospital_Details!$A:$A,Cleaned_Hospital_Details!E:E)</f>
        <v>Tier - 1</v>
      </c>
      <c r="R1590" s="8" t="str">
        <f>_xlfn.XLOOKUP($A1590,Cleaned_Hospital_Details!$A:$A,Cleaned_Hospital_Details!F:F)</f>
        <v>R1013</v>
      </c>
      <c r="S1590" s="15">
        <f>_xlfn.XLOOKUP($A1590,Cleaned_Hospital_Details!$A:$A,Cleaned_Hospital_Details!G:G)</f>
        <v>27289</v>
      </c>
      <c r="T1590" s="8">
        <f>_xlfn.XLOOKUP($A1590,Cleaned_Hospital_Details!$A:$A,Cleaned_Hospital_Details!H:H)</f>
        <v>48</v>
      </c>
      <c r="U1590" s="8" t="str">
        <f>_xlfn.XLOOKUP($A1590,Cleaned_Hospital_Details!$A:$A,Cleaned_Hospital_Details!I:I)</f>
        <v>Adult</v>
      </c>
      <c r="V1590" t="str">
        <f t="shared" si="24"/>
        <v>Sachiko Tate</v>
      </c>
    </row>
    <row r="1591" spans="1:22" ht="15.6" x14ac:dyDescent="0.3">
      <c r="A1591" s="10" t="s">
        <v>1627</v>
      </c>
      <c r="B1591" s="8" t="str">
        <f>VLOOKUP(A1591,Cleaned_Customer_Names!A1590:D3925,2,0)</f>
        <v>Mr.</v>
      </c>
      <c r="C1591" s="8" t="str">
        <f>VLOOKUP(A1591,Cleaned_Customer_Names!A1590:D3925,3,0)</f>
        <v>Christopher</v>
      </c>
      <c r="D1591" s="8" t="str">
        <f>VLOOKUP($A1591,Cleaned_Customer_Names!$A1590:$D3925,4,0)</f>
        <v>Arsenault</v>
      </c>
      <c r="E1591" s="22">
        <f>VLOOKUP($A1591,Cleaned_Medical_Exam!$A1590:$J3925,2,0)</f>
        <v>34.450000000000003</v>
      </c>
      <c r="F1591" s="24">
        <f>VLOOKUP($A1591,Cleaned_Medical_Exam!$A1590:$J3925,3,0)</f>
        <v>5.58</v>
      </c>
      <c r="G1591" s="20" t="str">
        <f>VLOOKUP($A1591,Cleaned_Medical_Exam!$A1590:$J3925,4,0)</f>
        <v>Yes</v>
      </c>
      <c r="H1591" s="20" t="str">
        <f>VLOOKUP($A1591,Cleaned_Medical_Exam!$A1590:$J3925,5,0)</f>
        <v>No</v>
      </c>
      <c r="I1591" s="20" t="str">
        <f>VLOOKUP($A1591,Cleaned_Medical_Exam!$A1590:$J3925,6,0)</f>
        <v>No</v>
      </c>
      <c r="J1591" s="48">
        <f>VLOOKUP($A1591,Cleaned_Medical_Exam!$A1590:$J3925,7,0)</f>
        <v>0</v>
      </c>
      <c r="K1591" s="8" t="str">
        <f>VLOOKUP($A1591,Cleaned_Medical_Exam!$A1590:$J3925,8,0)</f>
        <v>No</v>
      </c>
      <c r="L1591" s="20" t="str">
        <f>VLOOKUP($A1591,Cleaned_Medical_Exam!$A1590:$J3925,9,0)</f>
        <v>Obesity</v>
      </c>
      <c r="M1591" s="20" t="str">
        <f>VLOOKUP($A1591,Cleaned_Medical_Exam!$A1590:$J3925,10,0)</f>
        <v>Normal</v>
      </c>
      <c r="N1591" s="48">
        <f>_xlfn.XLOOKUP(A1591,Cleaned_Hospital_Details!A:A,Cleaned_Hospital_Details!B:B)</f>
        <v>0</v>
      </c>
      <c r="O1591" s="49">
        <f>_xlfn.XLOOKUP($A1591,Cleaned_Hospital_Details!$A:$A,Cleaned_Hospital_Details!C:C)</f>
        <v>6293.63</v>
      </c>
      <c r="P1591" s="8" t="str">
        <f>_xlfn.XLOOKUP($A1591,Cleaned_Hospital_Details!$A:$A,Cleaned_Hospital_Details!D:D)</f>
        <v>Tier - 2</v>
      </c>
      <c r="Q1591" s="8" t="str">
        <f>_xlfn.XLOOKUP($A1591,Cleaned_Hospital_Details!$A:$A,Cleaned_Hospital_Details!E:E)</f>
        <v>Tier - 3</v>
      </c>
      <c r="R1591" s="8" t="str">
        <f>_xlfn.XLOOKUP($A1591,Cleaned_Hospital_Details!$A:$A,Cleaned_Hospital_Details!F:F)</f>
        <v>R1021</v>
      </c>
      <c r="S1591" s="15">
        <f>_xlfn.XLOOKUP($A1591,Cleaned_Hospital_Details!$A:$A,Cleaned_Hospital_Details!G:G)</f>
        <v>35250</v>
      </c>
      <c r="T1591" s="8">
        <f>_xlfn.XLOOKUP($A1591,Cleaned_Hospital_Details!$A:$A,Cleaned_Hospital_Details!H:H)</f>
        <v>26</v>
      </c>
      <c r="U1591" s="8" t="str">
        <f>_xlfn.XLOOKUP($A1591,Cleaned_Hospital_Details!$A:$A,Cleaned_Hospital_Details!I:I)</f>
        <v>Adult</v>
      </c>
      <c r="V1591" t="str">
        <f t="shared" si="24"/>
        <v>Christopher Arsenault</v>
      </c>
    </row>
    <row r="1592" spans="1:22" ht="15.6" x14ac:dyDescent="0.3">
      <c r="A1592" s="10" t="s">
        <v>1628</v>
      </c>
      <c r="B1592" s="8" t="str">
        <f>VLOOKUP(A1592,Cleaned_Customer_Names!A1591:D3926,2,0)</f>
        <v>Mr.</v>
      </c>
      <c r="C1592" s="8" t="str">
        <f>VLOOKUP(A1592,Cleaned_Customer_Names!A1591:D3926,3,0)</f>
        <v>Joseph</v>
      </c>
      <c r="D1592" s="8" t="str">
        <f>VLOOKUP($A1592,Cleaned_Customer_Names!$A1591:$D3926,4,0)</f>
        <v>Hengoed</v>
      </c>
      <c r="E1592" s="22">
        <f>VLOOKUP($A1592,Cleaned_Medical_Exam!$A1591:$J3926,2,0)</f>
        <v>34.21</v>
      </c>
      <c r="F1592" s="24">
        <f>VLOOKUP($A1592,Cleaned_Medical_Exam!$A1591:$J3926,3,0)</f>
        <v>9.7200000000000006</v>
      </c>
      <c r="G1592" s="20" t="str">
        <f>VLOOKUP($A1592,Cleaned_Medical_Exam!$A1591:$J3926,4,0)</f>
        <v>Yes</v>
      </c>
      <c r="H1592" s="20" t="str">
        <f>VLOOKUP($A1592,Cleaned_Medical_Exam!$A1591:$J3926,5,0)</f>
        <v>No</v>
      </c>
      <c r="I1592" s="20" t="str">
        <f>VLOOKUP($A1592,Cleaned_Medical_Exam!$A1591:$J3926,6,0)</f>
        <v>No</v>
      </c>
      <c r="J1592" s="48">
        <f>VLOOKUP($A1592,Cleaned_Medical_Exam!$A1591:$J3926,7,0)</f>
        <v>0</v>
      </c>
      <c r="K1592" s="8" t="str">
        <f>VLOOKUP($A1592,Cleaned_Medical_Exam!$A1591:$J3926,8,0)</f>
        <v>No</v>
      </c>
      <c r="L1592" s="20" t="str">
        <f>VLOOKUP($A1592,Cleaned_Medical_Exam!$A1591:$J3926,9,0)</f>
        <v>Obesity</v>
      </c>
      <c r="M1592" s="20" t="str">
        <f>VLOOKUP($A1592,Cleaned_Medical_Exam!$A1591:$J3926,10,0)</f>
        <v>Diabetes</v>
      </c>
      <c r="N1592" s="48">
        <f>_xlfn.XLOOKUP(A1592,Cleaned_Hospital_Details!A:A,Cleaned_Hospital_Details!B:B)</f>
        <v>1</v>
      </c>
      <c r="O1592" s="49">
        <f>_xlfn.XLOOKUP($A1592,Cleaned_Hospital_Details!$A:$A,Cleaned_Hospital_Details!C:C)</f>
        <v>6289.75</v>
      </c>
      <c r="P1592" s="8" t="str">
        <f>_xlfn.XLOOKUP($A1592,Cleaned_Hospital_Details!$A:$A,Cleaned_Hospital_Details!D:D)</f>
        <v>Tier - 2</v>
      </c>
      <c r="Q1592" s="8" t="str">
        <f>_xlfn.XLOOKUP($A1592,Cleaned_Hospital_Details!$A:$A,Cleaned_Hospital_Details!E:E)</f>
        <v>Tier - 3</v>
      </c>
      <c r="R1592" s="8" t="str">
        <f>_xlfn.XLOOKUP($A1592,Cleaned_Hospital_Details!$A:$A,Cleaned_Hospital_Details!F:F)</f>
        <v>R1013</v>
      </c>
      <c r="S1592" s="15">
        <f>_xlfn.XLOOKUP($A1592,Cleaned_Hospital_Details!$A:$A,Cleaned_Hospital_Details!G:G)</f>
        <v>29824</v>
      </c>
      <c r="T1592" s="8">
        <f>_xlfn.XLOOKUP($A1592,Cleaned_Hospital_Details!$A:$A,Cleaned_Hospital_Details!H:H)</f>
        <v>41</v>
      </c>
      <c r="U1592" s="8" t="str">
        <f>_xlfn.XLOOKUP($A1592,Cleaned_Hospital_Details!$A:$A,Cleaned_Hospital_Details!I:I)</f>
        <v>Adult</v>
      </c>
      <c r="V1592" t="str">
        <f t="shared" si="24"/>
        <v>Joseph Hengoed</v>
      </c>
    </row>
    <row r="1593" spans="1:22" ht="15.6" x14ac:dyDescent="0.3">
      <c r="A1593" s="10" t="s">
        <v>1629</v>
      </c>
      <c r="B1593" s="8" t="str">
        <f>VLOOKUP(A1593,Cleaned_Customer_Names!A1592:D3927,2,0)</f>
        <v>Mr.</v>
      </c>
      <c r="C1593" s="8" t="str">
        <f>VLOOKUP(A1593,Cleaned_Customer_Names!A1592:D3927,3,0)</f>
        <v>Lawrence</v>
      </c>
      <c r="D1593" s="8" t="str">
        <f>VLOOKUP($A1593,Cleaned_Customer_Names!$A1592:$D3927,4,0)</f>
        <v>Aller</v>
      </c>
      <c r="E1593" s="22">
        <f>VLOOKUP($A1593,Cleaned_Medical_Exam!$A1592:$J3927,2,0)</f>
        <v>28.8</v>
      </c>
      <c r="F1593" s="24">
        <f>VLOOKUP($A1593,Cleaned_Medical_Exam!$A1592:$J3927,3,0)</f>
        <v>11.41</v>
      </c>
      <c r="G1593" s="20" t="str">
        <f>VLOOKUP($A1593,Cleaned_Medical_Exam!$A1592:$J3927,4,0)</f>
        <v>Yes</v>
      </c>
      <c r="H1593" s="20" t="str">
        <f>VLOOKUP($A1593,Cleaned_Medical_Exam!$A1592:$J3927,5,0)</f>
        <v>No</v>
      </c>
      <c r="I1593" s="20" t="str">
        <f>VLOOKUP($A1593,Cleaned_Medical_Exam!$A1592:$J3927,6,0)</f>
        <v>No</v>
      </c>
      <c r="J1593" s="48">
        <f>VLOOKUP($A1593,Cleaned_Medical_Exam!$A1592:$J3927,7,0)</f>
        <v>0</v>
      </c>
      <c r="K1593" s="8" t="str">
        <f>VLOOKUP($A1593,Cleaned_Medical_Exam!$A1592:$J3927,8,0)</f>
        <v>No</v>
      </c>
      <c r="L1593" s="20" t="str">
        <f>VLOOKUP($A1593,Cleaned_Medical_Exam!$A1592:$J3927,9,0)</f>
        <v>Overweight</v>
      </c>
      <c r="M1593" s="20" t="str">
        <f>VLOOKUP($A1593,Cleaned_Medical_Exam!$A1592:$J3927,10,0)</f>
        <v>Diabetes</v>
      </c>
      <c r="N1593" s="48">
        <f>_xlfn.XLOOKUP(A1593,Cleaned_Hospital_Details!A:A,Cleaned_Hospital_Details!B:B)</f>
        <v>1</v>
      </c>
      <c r="O1593" s="49">
        <f>_xlfn.XLOOKUP($A1593,Cleaned_Hospital_Details!$A:$A,Cleaned_Hospital_Details!C:C)</f>
        <v>6282.24</v>
      </c>
      <c r="P1593" s="8" t="str">
        <f>_xlfn.XLOOKUP($A1593,Cleaned_Hospital_Details!$A:$A,Cleaned_Hospital_Details!D:D)</f>
        <v>Tier - 2</v>
      </c>
      <c r="Q1593" s="8" t="str">
        <f>_xlfn.XLOOKUP($A1593,Cleaned_Hospital_Details!$A:$A,Cleaned_Hospital_Details!E:E)</f>
        <v>Tier - 1</v>
      </c>
      <c r="R1593" s="8" t="str">
        <f>_xlfn.XLOOKUP($A1593,Cleaned_Hospital_Details!$A:$A,Cleaned_Hospital_Details!F:F)</f>
        <v>R1011</v>
      </c>
      <c r="S1593" s="15">
        <f>_xlfn.XLOOKUP($A1593,Cleaned_Hospital_Details!$A:$A,Cleaned_Hospital_Details!G:G)</f>
        <v>29914</v>
      </c>
      <c r="T1593" s="8">
        <f>_xlfn.XLOOKUP($A1593,Cleaned_Hospital_Details!$A:$A,Cleaned_Hospital_Details!H:H)</f>
        <v>41</v>
      </c>
      <c r="U1593" s="8" t="str">
        <f>_xlfn.XLOOKUP($A1593,Cleaned_Hospital_Details!$A:$A,Cleaned_Hospital_Details!I:I)</f>
        <v>Adult</v>
      </c>
      <c r="V1593" t="str">
        <f t="shared" si="24"/>
        <v>Lawrence Aller</v>
      </c>
    </row>
    <row r="1594" spans="1:22" ht="15.6" x14ac:dyDescent="0.3">
      <c r="A1594" s="10" t="s">
        <v>1630</v>
      </c>
      <c r="B1594" s="8" t="str">
        <f>VLOOKUP(A1594,Cleaned_Customer_Names!A1593:D3928,2,0)</f>
        <v>Mrs.</v>
      </c>
      <c r="C1594" s="8" t="str">
        <f>VLOOKUP(A1594,Cleaned_Customer_Names!A1593:D3928,3,0)</f>
        <v>Katie</v>
      </c>
      <c r="D1594" s="8" t="str">
        <f>VLOOKUP($A1594,Cleaned_Customer_Names!$A1593:$D3928,4,0)</f>
        <v>Pisano</v>
      </c>
      <c r="E1594" s="22">
        <f>VLOOKUP($A1594,Cleaned_Medical_Exam!$A1593:$J3928,2,0)</f>
        <v>31.74</v>
      </c>
      <c r="F1594" s="24">
        <f>VLOOKUP($A1594,Cleaned_Medical_Exam!$A1593:$J3928,3,0)</f>
        <v>4.46</v>
      </c>
      <c r="G1594" s="20" t="str">
        <f>VLOOKUP($A1594,Cleaned_Medical_Exam!$A1593:$J3928,4,0)</f>
        <v>No</v>
      </c>
      <c r="H1594" s="20" t="str">
        <f>VLOOKUP($A1594,Cleaned_Medical_Exam!$A1593:$J3928,5,0)</f>
        <v>No</v>
      </c>
      <c r="I1594" s="20" t="str">
        <f>VLOOKUP($A1594,Cleaned_Medical_Exam!$A1593:$J3928,6,0)</f>
        <v>Yes</v>
      </c>
      <c r="J1594" s="48">
        <f>VLOOKUP($A1594,Cleaned_Medical_Exam!$A1593:$J3928,7,0)</f>
        <v>1</v>
      </c>
      <c r="K1594" s="8" t="str">
        <f>VLOOKUP($A1594,Cleaned_Medical_Exam!$A1593:$J3928,8,0)</f>
        <v>No</v>
      </c>
      <c r="L1594" s="20" t="str">
        <f>VLOOKUP($A1594,Cleaned_Medical_Exam!$A1593:$J3928,9,0)</f>
        <v>Obesity</v>
      </c>
      <c r="M1594" s="20" t="str">
        <f>VLOOKUP($A1594,Cleaned_Medical_Exam!$A1593:$J3928,10,0)</f>
        <v>Normal</v>
      </c>
      <c r="N1594" s="48">
        <f>_xlfn.XLOOKUP(A1594,Cleaned_Hospital_Details!A:A,Cleaned_Hospital_Details!B:B)</f>
        <v>0</v>
      </c>
      <c r="O1594" s="49">
        <f>_xlfn.XLOOKUP($A1594,Cleaned_Hospital_Details!$A:$A,Cleaned_Hospital_Details!C:C)</f>
        <v>6276.3</v>
      </c>
      <c r="P1594" s="8" t="str">
        <f>_xlfn.XLOOKUP($A1594,Cleaned_Hospital_Details!$A:$A,Cleaned_Hospital_Details!D:D)</f>
        <v>Tier - 2</v>
      </c>
      <c r="Q1594" s="8" t="str">
        <f>_xlfn.XLOOKUP($A1594,Cleaned_Hospital_Details!$A:$A,Cleaned_Hospital_Details!E:E)</f>
        <v>Tier - 1</v>
      </c>
      <c r="R1594" s="8" t="str">
        <f>_xlfn.XLOOKUP($A1594,Cleaned_Hospital_Details!$A:$A,Cleaned_Hospital_Details!F:F)</f>
        <v>R1025</v>
      </c>
      <c r="S1594" s="15">
        <f>_xlfn.XLOOKUP($A1594,Cleaned_Hospital_Details!$A:$A,Cleaned_Hospital_Details!G:G)</f>
        <v>34258</v>
      </c>
      <c r="T1594" s="8">
        <f>_xlfn.XLOOKUP($A1594,Cleaned_Hospital_Details!$A:$A,Cleaned_Hospital_Details!H:H)</f>
        <v>29</v>
      </c>
      <c r="U1594" s="8" t="str">
        <f>_xlfn.XLOOKUP($A1594,Cleaned_Hospital_Details!$A:$A,Cleaned_Hospital_Details!I:I)</f>
        <v>Adult</v>
      </c>
      <c r="V1594" t="str">
        <f t="shared" si="24"/>
        <v>Katie Pisano</v>
      </c>
    </row>
    <row r="1595" spans="1:22" ht="15.6" x14ac:dyDescent="0.3">
      <c r="A1595" s="10" t="s">
        <v>1631</v>
      </c>
      <c r="B1595" s="8" t="str">
        <f>VLOOKUP(A1595,Cleaned_Customer_Names!A1594:D3929,2,0)</f>
        <v>Mr.</v>
      </c>
      <c r="C1595" s="8" t="str">
        <f>VLOOKUP(A1595,Cleaned_Customer_Names!A1594:D3929,3,0)</f>
        <v>Ruben</v>
      </c>
      <c r="D1595" s="8" t="str">
        <f>VLOOKUP($A1595,Cleaned_Customer_Names!$A1594:$D3929,4,0)</f>
        <v>Sanca</v>
      </c>
      <c r="E1595" s="22">
        <f>VLOOKUP($A1595,Cleaned_Medical_Exam!$A1594:$J3929,2,0)</f>
        <v>21.78</v>
      </c>
      <c r="F1595" s="24">
        <f>VLOOKUP($A1595,Cleaned_Medical_Exam!$A1594:$J3929,3,0)</f>
        <v>9.31</v>
      </c>
      <c r="G1595" s="20" t="str">
        <f>VLOOKUP($A1595,Cleaned_Medical_Exam!$A1594:$J3929,4,0)</f>
        <v>Yes</v>
      </c>
      <c r="H1595" s="20" t="str">
        <f>VLOOKUP($A1595,Cleaned_Medical_Exam!$A1594:$J3929,5,0)</f>
        <v>No</v>
      </c>
      <c r="I1595" s="20" t="str">
        <f>VLOOKUP($A1595,Cleaned_Medical_Exam!$A1594:$J3929,6,0)</f>
        <v>No</v>
      </c>
      <c r="J1595" s="48">
        <f>VLOOKUP($A1595,Cleaned_Medical_Exam!$A1594:$J3929,7,0)</f>
        <v>0</v>
      </c>
      <c r="K1595" s="8" t="str">
        <f>VLOOKUP($A1595,Cleaned_Medical_Exam!$A1594:$J3929,8,0)</f>
        <v>No</v>
      </c>
      <c r="L1595" s="20" t="str">
        <f>VLOOKUP($A1595,Cleaned_Medical_Exam!$A1594:$J3929,9,0)</f>
        <v>Healthy Weight</v>
      </c>
      <c r="M1595" s="20" t="str">
        <f>VLOOKUP($A1595,Cleaned_Medical_Exam!$A1594:$J3929,10,0)</f>
        <v>Diabetes</v>
      </c>
      <c r="N1595" s="48">
        <f>_xlfn.XLOOKUP(A1595,Cleaned_Hospital_Details!A:A,Cleaned_Hospital_Details!B:B)</f>
        <v>1</v>
      </c>
      <c r="O1595" s="49">
        <f>_xlfn.XLOOKUP($A1595,Cleaned_Hospital_Details!$A:$A,Cleaned_Hospital_Details!C:C)</f>
        <v>6272.48</v>
      </c>
      <c r="P1595" s="8" t="str">
        <f>_xlfn.XLOOKUP($A1595,Cleaned_Hospital_Details!$A:$A,Cleaned_Hospital_Details!D:D)</f>
        <v>Tier - 1</v>
      </c>
      <c r="Q1595" s="8" t="str">
        <f>_xlfn.XLOOKUP($A1595,Cleaned_Hospital_Details!$A:$A,Cleaned_Hospital_Details!E:E)</f>
        <v>Tier - 3</v>
      </c>
      <c r="R1595" s="8" t="str">
        <f>_xlfn.XLOOKUP($A1595,Cleaned_Hospital_Details!$A:$A,Cleaned_Hospital_Details!F:F)</f>
        <v>R1013</v>
      </c>
      <c r="S1595" s="15">
        <f>_xlfn.XLOOKUP($A1595,Cleaned_Hospital_Details!$A:$A,Cleaned_Hospital_Details!G:G)</f>
        <v>29767</v>
      </c>
      <c r="T1595" s="8">
        <f>_xlfn.XLOOKUP($A1595,Cleaned_Hospital_Details!$A:$A,Cleaned_Hospital_Details!H:H)</f>
        <v>41</v>
      </c>
      <c r="U1595" s="8" t="str">
        <f>_xlfn.XLOOKUP($A1595,Cleaned_Hospital_Details!$A:$A,Cleaned_Hospital_Details!I:I)</f>
        <v>Adult</v>
      </c>
      <c r="V1595" t="str">
        <f t="shared" si="24"/>
        <v>Ruben Sanca</v>
      </c>
    </row>
    <row r="1596" spans="1:22" ht="15.6" x14ac:dyDescent="0.3">
      <c r="A1596" s="10" t="s">
        <v>1632</v>
      </c>
      <c r="B1596" s="8" t="str">
        <f>VLOOKUP(A1596,Cleaned_Customer_Names!A1595:D3930,2,0)</f>
        <v>Ms.</v>
      </c>
      <c r="C1596" s="8" t="str">
        <f>VLOOKUP(A1596,Cleaned_Customer_Names!A1595:D3930,3,0)</f>
        <v>Sarah</v>
      </c>
      <c r="D1596" s="8" t="str">
        <f>VLOOKUP($A1596,Cleaned_Customer_Names!$A1595:$D3930,4,0)</f>
        <v>Bond</v>
      </c>
      <c r="E1596" s="22">
        <f>VLOOKUP($A1596,Cleaned_Medical_Exam!$A1595:$J3930,2,0)</f>
        <v>23.75</v>
      </c>
      <c r="F1596" s="24">
        <f>VLOOKUP($A1596,Cleaned_Medical_Exam!$A1595:$J3930,3,0)</f>
        <v>5.03</v>
      </c>
      <c r="G1596" s="20" t="str">
        <f>VLOOKUP($A1596,Cleaned_Medical_Exam!$A1595:$J3930,4,0)</f>
        <v>No</v>
      </c>
      <c r="H1596" s="20" t="str">
        <f>VLOOKUP($A1596,Cleaned_Medical_Exam!$A1595:$J3930,5,0)</f>
        <v>No</v>
      </c>
      <c r="I1596" s="20" t="str">
        <f>VLOOKUP($A1596,Cleaned_Medical_Exam!$A1595:$J3930,6,0)</f>
        <v>No</v>
      </c>
      <c r="J1596" s="48">
        <f>VLOOKUP($A1596,Cleaned_Medical_Exam!$A1595:$J3930,7,0)</f>
        <v>1</v>
      </c>
      <c r="K1596" s="8" t="str">
        <f>VLOOKUP($A1596,Cleaned_Medical_Exam!$A1595:$J3930,8,0)</f>
        <v>No</v>
      </c>
      <c r="L1596" s="20" t="str">
        <f>VLOOKUP($A1596,Cleaned_Medical_Exam!$A1595:$J3930,9,0)</f>
        <v>Healthy Weight</v>
      </c>
      <c r="M1596" s="20" t="str">
        <f>VLOOKUP($A1596,Cleaned_Medical_Exam!$A1595:$J3930,10,0)</f>
        <v>Normal</v>
      </c>
      <c r="N1596" s="48">
        <f>_xlfn.XLOOKUP(A1596,Cleaned_Hospital_Details!A:A,Cleaned_Hospital_Details!B:B)</f>
        <v>3</v>
      </c>
      <c r="O1596" s="49">
        <f>_xlfn.XLOOKUP($A1596,Cleaned_Hospital_Details!$A:$A,Cleaned_Hospital_Details!C:C)</f>
        <v>6269.33</v>
      </c>
      <c r="P1596" s="8" t="str">
        <f>_xlfn.XLOOKUP($A1596,Cleaned_Hospital_Details!$A:$A,Cleaned_Hospital_Details!D:D)</f>
        <v>Tier - 2</v>
      </c>
      <c r="Q1596" s="8" t="str">
        <f>_xlfn.XLOOKUP($A1596,Cleaned_Hospital_Details!$A:$A,Cleaned_Hospital_Details!E:E)</f>
        <v>Tier - 1</v>
      </c>
      <c r="R1596" s="8" t="str">
        <f>_xlfn.XLOOKUP($A1596,Cleaned_Hospital_Details!$A:$A,Cleaned_Hospital_Details!F:F)</f>
        <v>R1013</v>
      </c>
      <c r="S1596" s="15">
        <f>_xlfn.XLOOKUP($A1596,Cleaned_Hospital_Details!$A:$A,Cleaned_Hospital_Details!G:G)</f>
        <v>30950</v>
      </c>
      <c r="T1596" s="8">
        <f>_xlfn.XLOOKUP($A1596,Cleaned_Hospital_Details!$A:$A,Cleaned_Hospital_Details!H:H)</f>
        <v>38</v>
      </c>
      <c r="U1596" s="8" t="str">
        <f>_xlfn.XLOOKUP($A1596,Cleaned_Hospital_Details!$A:$A,Cleaned_Hospital_Details!I:I)</f>
        <v>Adult</v>
      </c>
      <c r="V1596" t="str">
        <f t="shared" si="24"/>
        <v>Sarah Bond</v>
      </c>
    </row>
    <row r="1597" spans="1:22" ht="15.6" x14ac:dyDescent="0.3">
      <c r="A1597" s="10" t="s">
        <v>1633</v>
      </c>
      <c r="B1597" s="8" t="str">
        <f>VLOOKUP(A1597,Cleaned_Customer_Names!A1596:D3931,2,0)</f>
        <v>Mrs.</v>
      </c>
      <c r="C1597" s="8" t="str">
        <f>VLOOKUP(A1597,Cleaned_Customer_Names!A1596:D3931,3,0)</f>
        <v>Angela</v>
      </c>
      <c r="D1597" s="8" t="str">
        <f>VLOOKUP($A1597,Cleaned_Customer_Names!$A1596:$D3931,4,0)</f>
        <v>Carron</v>
      </c>
      <c r="E1597" s="22">
        <f>VLOOKUP($A1597,Cleaned_Medical_Exam!$A1596:$J3931,2,0)</f>
        <v>33.21</v>
      </c>
      <c r="F1597" s="24">
        <f>VLOOKUP($A1597,Cleaned_Medical_Exam!$A1596:$J3931,3,0)</f>
        <v>5.07</v>
      </c>
      <c r="G1597" s="20" t="str">
        <f>VLOOKUP($A1597,Cleaned_Medical_Exam!$A1596:$J3931,4,0)</f>
        <v>Yes</v>
      </c>
      <c r="H1597" s="20" t="str">
        <f>VLOOKUP($A1597,Cleaned_Medical_Exam!$A1596:$J3931,5,0)</f>
        <v>No</v>
      </c>
      <c r="I1597" s="20" t="str">
        <f>VLOOKUP($A1597,Cleaned_Medical_Exam!$A1596:$J3931,6,0)</f>
        <v>No</v>
      </c>
      <c r="J1597" s="48">
        <f>VLOOKUP($A1597,Cleaned_Medical_Exam!$A1596:$J3931,7,0)</f>
        <v>1</v>
      </c>
      <c r="K1597" s="8" t="str">
        <f>VLOOKUP($A1597,Cleaned_Medical_Exam!$A1596:$J3931,8,0)</f>
        <v>No</v>
      </c>
      <c r="L1597" s="20" t="str">
        <f>VLOOKUP($A1597,Cleaned_Medical_Exam!$A1596:$J3931,9,0)</f>
        <v>Obesity</v>
      </c>
      <c r="M1597" s="20" t="str">
        <f>VLOOKUP($A1597,Cleaned_Medical_Exam!$A1596:$J3931,10,0)</f>
        <v>Normal</v>
      </c>
      <c r="N1597" s="48">
        <f>_xlfn.XLOOKUP(A1597,Cleaned_Hospital_Details!A:A,Cleaned_Hospital_Details!B:B)</f>
        <v>0</v>
      </c>
      <c r="O1597" s="49">
        <f>_xlfn.XLOOKUP($A1597,Cleaned_Hospital_Details!$A:$A,Cleaned_Hospital_Details!C:C)</f>
        <v>6261.2</v>
      </c>
      <c r="P1597" s="8" t="str">
        <f>_xlfn.XLOOKUP($A1597,Cleaned_Hospital_Details!$A:$A,Cleaned_Hospital_Details!D:D)</f>
        <v>Tier - 2</v>
      </c>
      <c r="Q1597" s="8" t="str">
        <f>_xlfn.XLOOKUP($A1597,Cleaned_Hospital_Details!$A:$A,Cleaned_Hospital_Details!E:E)</f>
        <v>Tier - 1</v>
      </c>
      <c r="R1597" s="8" t="str">
        <f>_xlfn.XLOOKUP($A1597,Cleaned_Hospital_Details!$A:$A,Cleaned_Hospital_Details!F:F)</f>
        <v>R1026</v>
      </c>
      <c r="S1597" s="15">
        <f>_xlfn.XLOOKUP($A1597,Cleaned_Hospital_Details!$A:$A,Cleaned_Hospital_Details!G:G)</f>
        <v>34989</v>
      </c>
      <c r="T1597" s="8">
        <f>_xlfn.XLOOKUP($A1597,Cleaned_Hospital_Details!$A:$A,Cleaned_Hospital_Details!H:H)</f>
        <v>27</v>
      </c>
      <c r="U1597" s="8" t="str">
        <f>_xlfn.XLOOKUP($A1597,Cleaned_Hospital_Details!$A:$A,Cleaned_Hospital_Details!I:I)</f>
        <v>Adult</v>
      </c>
      <c r="V1597" t="str">
        <f t="shared" si="24"/>
        <v>Angela Carron</v>
      </c>
    </row>
    <row r="1598" spans="1:22" ht="15.6" x14ac:dyDescent="0.3">
      <c r="A1598" s="10" t="s">
        <v>1634</v>
      </c>
      <c r="B1598" s="8" t="str">
        <f>VLOOKUP(A1598,Cleaned_Customer_Names!A1597:D3932,2,0)</f>
        <v>Mr.</v>
      </c>
      <c r="C1598" s="8" t="str">
        <f>VLOOKUP(A1598,Cleaned_Customer_Names!A1597:D3932,3,0)</f>
        <v>Chatham</v>
      </c>
      <c r="D1598" s="8" t="str">
        <f>VLOOKUP($A1598,Cleaned_Customer_Names!$A1597:$D3932,4,0)</f>
        <v>Ellwanger</v>
      </c>
      <c r="E1598" s="22">
        <f>VLOOKUP($A1598,Cleaned_Medical_Exam!$A1597:$J3932,2,0)</f>
        <v>17.7</v>
      </c>
      <c r="F1598" s="24">
        <f>VLOOKUP($A1598,Cleaned_Medical_Exam!$A1597:$J3932,3,0)</f>
        <v>10.42</v>
      </c>
      <c r="G1598" s="20" t="str">
        <f>VLOOKUP($A1598,Cleaned_Medical_Exam!$A1597:$J3932,4,0)</f>
        <v>Yes</v>
      </c>
      <c r="H1598" s="20" t="str">
        <f>VLOOKUP($A1598,Cleaned_Medical_Exam!$A1597:$J3932,5,0)</f>
        <v>No</v>
      </c>
      <c r="I1598" s="20" t="str">
        <f>VLOOKUP($A1598,Cleaned_Medical_Exam!$A1597:$J3932,6,0)</f>
        <v>No</v>
      </c>
      <c r="J1598" s="48">
        <f>VLOOKUP($A1598,Cleaned_Medical_Exam!$A1597:$J3932,7,0)</f>
        <v>2</v>
      </c>
      <c r="K1598" s="8" t="str">
        <f>VLOOKUP($A1598,Cleaned_Medical_Exam!$A1597:$J3932,8,0)</f>
        <v>No</v>
      </c>
      <c r="L1598" s="20" t="str">
        <f>VLOOKUP($A1598,Cleaned_Medical_Exam!$A1597:$J3932,9,0)</f>
        <v>Underweight</v>
      </c>
      <c r="M1598" s="20" t="str">
        <f>VLOOKUP($A1598,Cleaned_Medical_Exam!$A1597:$J3932,10,0)</f>
        <v>Diabetes</v>
      </c>
      <c r="N1598" s="48">
        <f>_xlfn.XLOOKUP(A1598,Cleaned_Hospital_Details!A:A,Cleaned_Hospital_Details!B:B)</f>
        <v>0</v>
      </c>
      <c r="O1598" s="49">
        <f>_xlfn.XLOOKUP($A1598,Cleaned_Hospital_Details!$A:$A,Cleaned_Hospital_Details!C:C)</f>
        <v>6255.38</v>
      </c>
      <c r="P1598" s="8" t="str">
        <f>_xlfn.XLOOKUP($A1598,Cleaned_Hospital_Details!$A:$A,Cleaned_Hospital_Details!D:D)</f>
        <v>Tier - 2</v>
      </c>
      <c r="Q1598" s="8" t="str">
        <f>_xlfn.XLOOKUP($A1598,Cleaned_Hospital_Details!$A:$A,Cleaned_Hospital_Details!E:E)</f>
        <v>Tier - 2</v>
      </c>
      <c r="R1598" s="8" t="str">
        <f>_xlfn.XLOOKUP($A1598,Cleaned_Hospital_Details!$A:$A,Cleaned_Hospital_Details!F:F)</f>
        <v>R1013</v>
      </c>
      <c r="S1598" s="15">
        <f>_xlfn.XLOOKUP($A1598,Cleaned_Hospital_Details!$A:$A,Cleaned_Hospital_Details!G:G)</f>
        <v>25852</v>
      </c>
      <c r="T1598" s="8">
        <f>_xlfn.XLOOKUP($A1598,Cleaned_Hospital_Details!$A:$A,Cleaned_Hospital_Details!H:H)</f>
        <v>52</v>
      </c>
      <c r="U1598" s="8" t="str">
        <f>_xlfn.XLOOKUP($A1598,Cleaned_Hospital_Details!$A:$A,Cleaned_Hospital_Details!I:I)</f>
        <v>Adult</v>
      </c>
      <c r="V1598" t="str">
        <f t="shared" si="24"/>
        <v>Chatham Ellwanger</v>
      </c>
    </row>
    <row r="1599" spans="1:22" ht="15.6" x14ac:dyDescent="0.3">
      <c r="A1599" s="10" t="s">
        <v>1635</v>
      </c>
      <c r="B1599" s="8" t="str">
        <f>VLOOKUP(A1599,Cleaned_Customer_Names!A1598:D3933,2,0)</f>
        <v>Mr.</v>
      </c>
      <c r="C1599" s="8" t="str">
        <f>VLOOKUP(A1599,Cleaned_Customer_Names!A1598:D3933,3,0)</f>
        <v>Derek</v>
      </c>
      <c r="D1599" s="8" t="str">
        <f>VLOOKUP($A1599,Cleaned_Customer_Names!$A1598:$D3933,4,0)</f>
        <v>Hanson</v>
      </c>
      <c r="E1599" s="22">
        <f>VLOOKUP($A1599,Cleaned_Medical_Exam!$A1598:$J3933,2,0)</f>
        <v>17.2</v>
      </c>
      <c r="F1599" s="24">
        <f>VLOOKUP($A1599,Cleaned_Medical_Exam!$A1598:$J3933,3,0)</f>
        <v>6.45</v>
      </c>
      <c r="G1599" s="20" t="str">
        <f>VLOOKUP($A1599,Cleaned_Medical_Exam!$A1598:$J3933,4,0)</f>
        <v>No</v>
      </c>
      <c r="H1599" s="20" t="str">
        <f>VLOOKUP($A1599,Cleaned_Medical_Exam!$A1598:$J3933,5,0)</f>
        <v>No</v>
      </c>
      <c r="I1599" s="20" t="str">
        <f>VLOOKUP($A1599,Cleaned_Medical_Exam!$A1598:$J3933,6,0)</f>
        <v>No</v>
      </c>
      <c r="J1599" s="48">
        <f>VLOOKUP($A1599,Cleaned_Medical_Exam!$A1598:$J3933,7,0)</f>
        <v>2</v>
      </c>
      <c r="K1599" s="8" t="str">
        <f>VLOOKUP($A1599,Cleaned_Medical_Exam!$A1598:$J3933,8,0)</f>
        <v>No</v>
      </c>
      <c r="L1599" s="20" t="str">
        <f>VLOOKUP($A1599,Cleaned_Medical_Exam!$A1598:$J3933,9,0)</f>
        <v>Underweight</v>
      </c>
      <c r="M1599" s="20" t="str">
        <f>VLOOKUP($A1599,Cleaned_Medical_Exam!$A1598:$J3933,10,0)</f>
        <v>Prediabetes</v>
      </c>
      <c r="N1599" s="48">
        <f>_xlfn.XLOOKUP(A1599,Cleaned_Hospital_Details!A:A,Cleaned_Hospital_Details!B:B)</f>
        <v>0</v>
      </c>
      <c r="O1599" s="49">
        <f>_xlfn.XLOOKUP($A1599,Cleaned_Hospital_Details!$A:$A,Cleaned_Hospital_Details!C:C)</f>
        <v>6254.13</v>
      </c>
      <c r="P1599" s="8" t="str">
        <f>_xlfn.XLOOKUP($A1599,Cleaned_Hospital_Details!$A:$A,Cleaned_Hospital_Details!D:D)</f>
        <v>Tier - 2</v>
      </c>
      <c r="Q1599" s="8" t="str">
        <f>_xlfn.XLOOKUP($A1599,Cleaned_Hospital_Details!$A:$A,Cleaned_Hospital_Details!E:E)</f>
        <v>Tier - 2</v>
      </c>
      <c r="R1599" s="8" t="str">
        <f>_xlfn.XLOOKUP($A1599,Cleaned_Hospital_Details!$A:$A,Cleaned_Hospital_Details!F:F)</f>
        <v>R1012</v>
      </c>
      <c r="S1599" s="15">
        <f>_xlfn.XLOOKUP($A1599,Cleaned_Hospital_Details!$A:$A,Cleaned_Hospital_Details!G:G)</f>
        <v>26550</v>
      </c>
      <c r="T1599" s="8">
        <f>_xlfn.XLOOKUP($A1599,Cleaned_Hospital_Details!$A:$A,Cleaned_Hospital_Details!H:H)</f>
        <v>50</v>
      </c>
      <c r="U1599" s="8" t="str">
        <f>_xlfn.XLOOKUP($A1599,Cleaned_Hospital_Details!$A:$A,Cleaned_Hospital_Details!I:I)</f>
        <v>Adult</v>
      </c>
      <c r="V1599" t="str">
        <f t="shared" si="24"/>
        <v>Derek Hanson</v>
      </c>
    </row>
    <row r="1600" spans="1:22" ht="15.6" x14ac:dyDescent="0.3">
      <c r="A1600" s="10" t="s">
        <v>1636</v>
      </c>
      <c r="B1600" s="8" t="str">
        <f>VLOOKUP(A1600,Cleaned_Customer_Names!A1599:D3934,2,0)</f>
        <v>Mr.</v>
      </c>
      <c r="C1600" s="8" t="str">
        <f>VLOOKUP(A1600,Cleaned_Customer_Names!A1599:D3934,3,0)</f>
        <v>Kalvin</v>
      </c>
      <c r="D1600" s="8" t="str">
        <f>VLOOKUP($A1600,Cleaned_Customer_Names!$A1599:$D3934,4,0)</f>
        <v>Tucker</v>
      </c>
      <c r="E1600" s="22">
        <f>VLOOKUP($A1600,Cleaned_Medical_Exam!$A1599:$J3934,2,0)</f>
        <v>19.21</v>
      </c>
      <c r="F1600" s="24">
        <f>VLOOKUP($A1600,Cleaned_Medical_Exam!$A1599:$J3934,3,0)</f>
        <v>5.52</v>
      </c>
      <c r="G1600" s="20" t="str">
        <f>VLOOKUP($A1600,Cleaned_Medical_Exam!$A1599:$J3934,4,0)</f>
        <v>No</v>
      </c>
      <c r="H1600" s="20" t="str">
        <f>VLOOKUP($A1600,Cleaned_Medical_Exam!$A1599:$J3934,5,0)</f>
        <v>No</v>
      </c>
      <c r="I1600" s="20" t="str">
        <f>VLOOKUP($A1600,Cleaned_Medical_Exam!$A1599:$J3934,6,0)</f>
        <v>No</v>
      </c>
      <c r="J1600" s="48">
        <f>VLOOKUP($A1600,Cleaned_Medical_Exam!$A1599:$J3934,7,0)</f>
        <v>2</v>
      </c>
      <c r="K1600" s="8" t="str">
        <f>VLOOKUP($A1600,Cleaned_Medical_Exam!$A1599:$J3934,8,0)</f>
        <v>No</v>
      </c>
      <c r="L1600" s="20" t="str">
        <f>VLOOKUP($A1600,Cleaned_Medical_Exam!$A1599:$J3934,9,0)</f>
        <v>Healthy Weight</v>
      </c>
      <c r="M1600" s="20" t="str">
        <f>VLOOKUP($A1600,Cleaned_Medical_Exam!$A1599:$J3934,10,0)</f>
        <v>Normal</v>
      </c>
      <c r="N1600" s="48">
        <f>_xlfn.XLOOKUP(A1600,Cleaned_Hospital_Details!A:A,Cleaned_Hospital_Details!B:B)</f>
        <v>0</v>
      </c>
      <c r="O1600" s="49">
        <f>_xlfn.XLOOKUP($A1600,Cleaned_Hospital_Details!$A:$A,Cleaned_Hospital_Details!C:C)</f>
        <v>6253.85</v>
      </c>
      <c r="P1600" s="8" t="str">
        <f>_xlfn.XLOOKUP($A1600,Cleaned_Hospital_Details!$A:$A,Cleaned_Hospital_Details!D:D)</f>
        <v>Tier - 2</v>
      </c>
      <c r="Q1600" s="8" t="str">
        <f>_xlfn.XLOOKUP($A1600,Cleaned_Hospital_Details!$A:$A,Cleaned_Hospital_Details!E:E)</f>
        <v>Tier - 2</v>
      </c>
      <c r="R1600" s="8" t="str">
        <f>_xlfn.XLOOKUP($A1600,Cleaned_Hospital_Details!$A:$A,Cleaned_Hospital_Details!F:F)</f>
        <v>R1013</v>
      </c>
      <c r="S1600" s="15">
        <f>_xlfn.XLOOKUP($A1600,Cleaned_Hospital_Details!$A:$A,Cleaned_Hospital_Details!G:G)</f>
        <v>26614</v>
      </c>
      <c r="T1600" s="8">
        <f>_xlfn.XLOOKUP($A1600,Cleaned_Hospital_Details!$A:$A,Cleaned_Hospital_Details!H:H)</f>
        <v>50</v>
      </c>
      <c r="U1600" s="8" t="str">
        <f>_xlfn.XLOOKUP($A1600,Cleaned_Hospital_Details!$A:$A,Cleaned_Hospital_Details!I:I)</f>
        <v>Adult</v>
      </c>
      <c r="V1600" t="str">
        <f t="shared" si="24"/>
        <v>Kalvin Tucker</v>
      </c>
    </row>
    <row r="1601" spans="1:22" ht="15.6" x14ac:dyDescent="0.3">
      <c r="A1601" s="10" t="s">
        <v>1637</v>
      </c>
      <c r="B1601" s="8" t="str">
        <f>VLOOKUP(A1601,Cleaned_Customer_Names!A1600:D3935,2,0)</f>
        <v>Mr.</v>
      </c>
      <c r="C1601" s="8" t="str">
        <f>VLOOKUP(A1601,Cleaned_Customer_Names!A1600:D3935,3,0)</f>
        <v>Dave</v>
      </c>
      <c r="D1601" s="8" t="str">
        <f>VLOOKUP($A1601,Cleaned_Customer_Names!$A1600:$D3935,4,0)</f>
        <v>Counts</v>
      </c>
      <c r="E1601" s="22">
        <f>VLOOKUP($A1601,Cleaned_Medical_Exam!$A1600:$J3935,2,0)</f>
        <v>23.2</v>
      </c>
      <c r="F1601" s="24">
        <f>VLOOKUP($A1601,Cleaned_Medical_Exam!$A1600:$J3935,3,0)</f>
        <v>4.41</v>
      </c>
      <c r="G1601" s="20" t="str">
        <f>VLOOKUP($A1601,Cleaned_Medical_Exam!$A1600:$J3935,4,0)</f>
        <v>No</v>
      </c>
      <c r="H1601" s="20" t="str">
        <f>VLOOKUP($A1601,Cleaned_Medical_Exam!$A1600:$J3935,5,0)</f>
        <v>No</v>
      </c>
      <c r="I1601" s="20" t="str">
        <f>VLOOKUP($A1601,Cleaned_Medical_Exam!$A1600:$J3935,6,0)</f>
        <v>Yes</v>
      </c>
      <c r="J1601" s="48">
        <f>VLOOKUP($A1601,Cleaned_Medical_Exam!$A1600:$J3935,7,0)</f>
        <v>1</v>
      </c>
      <c r="K1601" s="8" t="str">
        <f>VLOOKUP($A1601,Cleaned_Medical_Exam!$A1600:$J3935,8,0)</f>
        <v>No</v>
      </c>
      <c r="L1601" s="20" t="str">
        <f>VLOOKUP($A1601,Cleaned_Medical_Exam!$A1600:$J3935,9,0)</f>
        <v>Healthy Weight</v>
      </c>
      <c r="M1601" s="20" t="str">
        <f>VLOOKUP($A1601,Cleaned_Medical_Exam!$A1600:$J3935,10,0)</f>
        <v>Normal</v>
      </c>
      <c r="N1601" s="48">
        <f>_xlfn.XLOOKUP(A1601,Cleaned_Hospital_Details!A:A,Cleaned_Hospital_Details!B:B)</f>
        <v>0</v>
      </c>
      <c r="O1601" s="49">
        <f>_xlfn.XLOOKUP($A1601,Cleaned_Hospital_Details!$A:$A,Cleaned_Hospital_Details!C:C)</f>
        <v>6250.44</v>
      </c>
      <c r="P1601" s="8" t="str">
        <f>_xlfn.XLOOKUP($A1601,Cleaned_Hospital_Details!$A:$A,Cleaned_Hospital_Details!D:D)</f>
        <v>Tier - 2</v>
      </c>
      <c r="Q1601" s="8" t="str">
        <f>_xlfn.XLOOKUP($A1601,Cleaned_Hospital_Details!$A:$A,Cleaned_Hospital_Details!E:E)</f>
        <v>Tier - 1</v>
      </c>
      <c r="R1601" s="8" t="str">
        <f>_xlfn.XLOOKUP($A1601,Cleaned_Hospital_Details!$A:$A,Cleaned_Hospital_Details!F:F)</f>
        <v>R1011</v>
      </c>
      <c r="S1601" s="15">
        <f>_xlfn.XLOOKUP($A1601,Cleaned_Hospital_Details!$A:$A,Cleaned_Hospital_Details!G:G)</f>
        <v>29138</v>
      </c>
      <c r="T1601" s="8">
        <f>_xlfn.XLOOKUP($A1601,Cleaned_Hospital_Details!$A:$A,Cleaned_Hospital_Details!H:H)</f>
        <v>43</v>
      </c>
      <c r="U1601" s="8" t="str">
        <f>_xlfn.XLOOKUP($A1601,Cleaned_Hospital_Details!$A:$A,Cleaned_Hospital_Details!I:I)</f>
        <v>Adult</v>
      </c>
      <c r="V1601" t="str">
        <f t="shared" si="24"/>
        <v>Dave Counts</v>
      </c>
    </row>
    <row r="1602" spans="1:22" ht="15.6" x14ac:dyDescent="0.3">
      <c r="A1602" s="10" t="s">
        <v>1638</v>
      </c>
      <c r="B1602" s="8" t="str">
        <f>VLOOKUP(A1602,Cleaned_Customer_Names!A1601:D3936,2,0)</f>
        <v>Ms.</v>
      </c>
      <c r="C1602" s="8" t="str">
        <f>VLOOKUP(A1602,Cleaned_Customer_Names!A1601:D3936,3,0)</f>
        <v>Barbara</v>
      </c>
      <c r="D1602" s="8" t="str">
        <f>VLOOKUP($A1602,Cleaned_Customer_Names!$A1601:$D3936,4,0)</f>
        <v>Carson</v>
      </c>
      <c r="E1602" s="22">
        <f>VLOOKUP($A1602,Cleaned_Medical_Exam!$A1601:$J3936,2,0)</f>
        <v>32.5</v>
      </c>
      <c r="F1602" s="24">
        <f>VLOOKUP($A1602,Cleaned_Medical_Exam!$A1601:$J3936,3,0)</f>
        <v>4.6900000000000004</v>
      </c>
      <c r="G1602" s="20" t="str">
        <f>VLOOKUP($A1602,Cleaned_Medical_Exam!$A1601:$J3936,4,0)</f>
        <v>Yes</v>
      </c>
      <c r="H1602" s="20" t="str">
        <f>VLOOKUP($A1602,Cleaned_Medical_Exam!$A1601:$J3936,5,0)</f>
        <v>No</v>
      </c>
      <c r="I1602" s="20" t="str">
        <f>VLOOKUP($A1602,Cleaned_Medical_Exam!$A1601:$J3936,6,0)</f>
        <v>Yes</v>
      </c>
      <c r="J1602" s="48">
        <f>VLOOKUP($A1602,Cleaned_Medical_Exam!$A1601:$J3936,7,0)</f>
        <v>1</v>
      </c>
      <c r="K1602" s="8" t="str">
        <f>VLOOKUP($A1602,Cleaned_Medical_Exam!$A1601:$J3936,8,0)</f>
        <v>No</v>
      </c>
      <c r="L1602" s="20" t="str">
        <f>VLOOKUP($A1602,Cleaned_Medical_Exam!$A1601:$J3936,9,0)</f>
        <v>Obesity</v>
      </c>
      <c r="M1602" s="20" t="str">
        <f>VLOOKUP($A1602,Cleaned_Medical_Exam!$A1601:$J3936,10,0)</f>
        <v>Normal</v>
      </c>
      <c r="N1602" s="48">
        <f>_xlfn.XLOOKUP(A1602,Cleaned_Hospital_Details!A:A,Cleaned_Hospital_Details!B:B)</f>
        <v>1</v>
      </c>
      <c r="O1602" s="49">
        <f>_xlfn.XLOOKUP($A1602,Cleaned_Hospital_Details!$A:$A,Cleaned_Hospital_Details!C:C)</f>
        <v>6238.3</v>
      </c>
      <c r="P1602" s="8" t="str">
        <f>_xlfn.XLOOKUP($A1602,Cleaned_Hospital_Details!$A:$A,Cleaned_Hospital_Details!D:D)</f>
        <v>Tier - 2</v>
      </c>
      <c r="Q1602" s="8" t="str">
        <f>_xlfn.XLOOKUP($A1602,Cleaned_Hospital_Details!$A:$A,Cleaned_Hospital_Details!E:E)</f>
        <v>Tier - 1</v>
      </c>
      <c r="R1602" s="8" t="str">
        <f>_xlfn.XLOOKUP($A1602,Cleaned_Hospital_Details!$A:$A,Cleaned_Hospital_Details!F:F)</f>
        <v>R1011</v>
      </c>
      <c r="S1602" s="15">
        <f>_xlfn.XLOOKUP($A1602,Cleaned_Hospital_Details!$A:$A,Cleaned_Hospital_Details!G:G)</f>
        <v>30539</v>
      </c>
      <c r="T1602" s="8">
        <f>_xlfn.XLOOKUP($A1602,Cleaned_Hospital_Details!$A:$A,Cleaned_Hospital_Details!H:H)</f>
        <v>39</v>
      </c>
      <c r="U1602" s="8" t="str">
        <f>_xlfn.XLOOKUP($A1602,Cleaned_Hospital_Details!$A:$A,Cleaned_Hospital_Details!I:I)</f>
        <v>Adult</v>
      </c>
      <c r="V1602" t="str">
        <f t="shared" si="24"/>
        <v>Barbara Carson</v>
      </c>
    </row>
    <row r="1603" spans="1:22" ht="15.6" x14ac:dyDescent="0.3">
      <c r="A1603" s="10" t="s">
        <v>1639</v>
      </c>
      <c r="B1603" s="8" t="str">
        <f>VLOOKUP(A1603,Cleaned_Customer_Names!A1602:D3937,2,0)</f>
        <v>Mr.</v>
      </c>
      <c r="C1603" s="8" t="str">
        <f>VLOOKUP(A1603,Cleaned_Customer_Names!A1602:D3937,3,0)</f>
        <v>Skylar</v>
      </c>
      <c r="D1603" s="8" t="str">
        <f>VLOOKUP($A1603,Cleaned_Customer_Names!$A1602:$D3937,4,0)</f>
        <v>Haines</v>
      </c>
      <c r="E1603" s="22">
        <f>VLOOKUP($A1603,Cleaned_Medical_Exam!$A1602:$J3937,2,0)</f>
        <v>20.9</v>
      </c>
      <c r="F1603" s="24">
        <f>VLOOKUP($A1603,Cleaned_Medical_Exam!$A1602:$J3937,3,0)</f>
        <v>6.94</v>
      </c>
      <c r="G1603" s="20" t="str">
        <f>VLOOKUP($A1603,Cleaned_Medical_Exam!$A1602:$J3937,4,0)</f>
        <v>No</v>
      </c>
      <c r="H1603" s="20" t="str">
        <f>VLOOKUP($A1603,Cleaned_Medical_Exam!$A1602:$J3937,5,0)</f>
        <v>No</v>
      </c>
      <c r="I1603" s="20" t="str">
        <f>VLOOKUP($A1603,Cleaned_Medical_Exam!$A1602:$J3937,6,0)</f>
        <v>No</v>
      </c>
      <c r="J1603" s="48">
        <f>VLOOKUP($A1603,Cleaned_Medical_Exam!$A1602:$J3937,7,0)</f>
        <v>0</v>
      </c>
      <c r="K1603" s="8" t="str">
        <f>VLOOKUP($A1603,Cleaned_Medical_Exam!$A1602:$J3937,8,0)</f>
        <v>No</v>
      </c>
      <c r="L1603" s="20" t="str">
        <f>VLOOKUP($A1603,Cleaned_Medical_Exam!$A1602:$J3937,9,0)</f>
        <v>Healthy Weight</v>
      </c>
      <c r="M1603" s="20" t="str">
        <f>VLOOKUP($A1603,Cleaned_Medical_Exam!$A1602:$J3937,10,0)</f>
        <v>Diabetes</v>
      </c>
      <c r="N1603" s="48">
        <f>_xlfn.XLOOKUP(A1603,Cleaned_Hospital_Details!A:A,Cleaned_Hospital_Details!B:B)</f>
        <v>2</v>
      </c>
      <c r="O1603" s="49">
        <f>_xlfn.XLOOKUP($A1603,Cleaned_Hospital_Details!$A:$A,Cleaned_Hospital_Details!C:C)</f>
        <v>6236.95</v>
      </c>
      <c r="P1603" s="8" t="str">
        <f>_xlfn.XLOOKUP($A1603,Cleaned_Hospital_Details!$A:$A,Cleaned_Hospital_Details!D:D)</f>
        <v>Tier - 2</v>
      </c>
      <c r="Q1603" s="8" t="str">
        <f>_xlfn.XLOOKUP($A1603,Cleaned_Hospital_Details!$A:$A,Cleaned_Hospital_Details!E:E)</f>
        <v>Tier - 2</v>
      </c>
      <c r="R1603" s="8" t="str">
        <f>_xlfn.XLOOKUP($A1603,Cleaned_Hospital_Details!$A:$A,Cleaned_Hospital_Details!F:F)</f>
        <v>R1013</v>
      </c>
      <c r="S1603" s="15">
        <f>_xlfn.XLOOKUP($A1603,Cleaned_Hospital_Details!$A:$A,Cleaned_Hospital_Details!G:G)</f>
        <v>28752</v>
      </c>
      <c r="T1603" s="8">
        <f>_xlfn.XLOOKUP($A1603,Cleaned_Hospital_Details!$A:$A,Cleaned_Hospital_Details!H:H)</f>
        <v>44</v>
      </c>
      <c r="U1603" s="8" t="str">
        <f>_xlfn.XLOOKUP($A1603,Cleaned_Hospital_Details!$A:$A,Cleaned_Hospital_Details!I:I)</f>
        <v>Adult</v>
      </c>
      <c r="V1603" t="str">
        <f t="shared" ref="V1603:V1666" si="25">_xlfn.CONCAT(C1603, " ", D1603)</f>
        <v>Skylar Haines</v>
      </c>
    </row>
    <row r="1604" spans="1:22" ht="15.6" x14ac:dyDescent="0.3">
      <c r="A1604" s="10" t="s">
        <v>1640</v>
      </c>
      <c r="B1604" s="8" t="str">
        <f>VLOOKUP(A1604,Cleaned_Customer_Names!A1603:D3938,2,0)</f>
        <v>Mr.</v>
      </c>
      <c r="C1604" s="8" t="str">
        <f>VLOOKUP(A1604,Cleaned_Customer_Names!A1603:D3938,3,0)</f>
        <v>Nick</v>
      </c>
      <c r="D1604" s="8" t="str">
        <f>VLOOKUP($A1604,Cleaned_Customer_Names!$A1603:$D3938,4,0)</f>
        <v>Schnabel</v>
      </c>
      <c r="E1604" s="22">
        <f>VLOOKUP($A1604,Cleaned_Medical_Exam!$A1603:$J3938,2,0)</f>
        <v>19.11</v>
      </c>
      <c r="F1604" s="24">
        <f>VLOOKUP($A1604,Cleaned_Medical_Exam!$A1603:$J3938,3,0)</f>
        <v>4.3499999999999996</v>
      </c>
      <c r="G1604" s="20" t="str">
        <f>VLOOKUP($A1604,Cleaned_Medical_Exam!$A1603:$J3938,4,0)</f>
        <v>No</v>
      </c>
      <c r="H1604" s="20" t="str">
        <f>VLOOKUP($A1604,Cleaned_Medical_Exam!$A1603:$J3938,5,0)</f>
        <v>No</v>
      </c>
      <c r="I1604" s="20" t="str">
        <f>VLOOKUP($A1604,Cleaned_Medical_Exam!$A1603:$J3938,6,0)</f>
        <v>No</v>
      </c>
      <c r="J1604" s="48">
        <f>VLOOKUP($A1604,Cleaned_Medical_Exam!$A1603:$J3938,7,0)</f>
        <v>2</v>
      </c>
      <c r="K1604" s="8" t="str">
        <f>VLOOKUP($A1604,Cleaned_Medical_Exam!$A1603:$J3938,8,0)</f>
        <v>No</v>
      </c>
      <c r="L1604" s="20" t="str">
        <f>VLOOKUP($A1604,Cleaned_Medical_Exam!$A1603:$J3938,9,0)</f>
        <v>Healthy Weight</v>
      </c>
      <c r="M1604" s="20" t="str">
        <f>VLOOKUP($A1604,Cleaned_Medical_Exam!$A1603:$J3938,10,0)</f>
        <v>Normal</v>
      </c>
      <c r="N1604" s="48">
        <f>_xlfn.XLOOKUP(A1604,Cleaned_Hospital_Details!A:A,Cleaned_Hospital_Details!B:B)</f>
        <v>0</v>
      </c>
      <c r="O1604" s="49">
        <f>_xlfn.XLOOKUP($A1604,Cleaned_Hospital_Details!$A:$A,Cleaned_Hospital_Details!C:C)</f>
        <v>6219.93</v>
      </c>
      <c r="P1604" s="8" t="str">
        <f>_xlfn.XLOOKUP($A1604,Cleaned_Hospital_Details!$A:$A,Cleaned_Hospital_Details!D:D)</f>
        <v>Tier - 2</v>
      </c>
      <c r="Q1604" s="8" t="str">
        <f>_xlfn.XLOOKUP($A1604,Cleaned_Hospital_Details!$A:$A,Cleaned_Hospital_Details!E:E)</f>
        <v>Tier - 2</v>
      </c>
      <c r="R1604" s="8" t="str">
        <f>_xlfn.XLOOKUP($A1604,Cleaned_Hospital_Details!$A:$A,Cleaned_Hospital_Details!F:F)</f>
        <v>R1013</v>
      </c>
      <c r="S1604" s="15">
        <f>_xlfn.XLOOKUP($A1604,Cleaned_Hospital_Details!$A:$A,Cleaned_Hospital_Details!G:G)</f>
        <v>26479</v>
      </c>
      <c r="T1604" s="8">
        <f>_xlfn.XLOOKUP($A1604,Cleaned_Hospital_Details!$A:$A,Cleaned_Hospital_Details!H:H)</f>
        <v>50</v>
      </c>
      <c r="U1604" s="8" t="str">
        <f>_xlfn.XLOOKUP($A1604,Cleaned_Hospital_Details!$A:$A,Cleaned_Hospital_Details!I:I)</f>
        <v>Adult</v>
      </c>
      <c r="V1604" t="str">
        <f t="shared" si="25"/>
        <v>Nick Schnabel</v>
      </c>
    </row>
    <row r="1605" spans="1:22" ht="15.6" x14ac:dyDescent="0.3">
      <c r="A1605" s="10" t="s">
        <v>1641</v>
      </c>
      <c r="B1605" s="8" t="str">
        <f>VLOOKUP(A1605,Cleaned_Customer_Names!A1604:D3939,2,0)</f>
        <v>Mr.</v>
      </c>
      <c r="C1605" s="8" t="str">
        <f>VLOOKUP(A1605,Cleaned_Customer_Names!A1604:D3939,3,0)</f>
        <v>Sunny</v>
      </c>
      <c r="D1605" s="8" t="str">
        <f>VLOOKUP($A1605,Cleaned_Customer_Names!$A1604:$D3939,4,0)</f>
        <v>Thind</v>
      </c>
      <c r="E1605" s="22">
        <f>VLOOKUP($A1605,Cleaned_Medical_Exam!$A1604:$J3939,2,0)</f>
        <v>31.17</v>
      </c>
      <c r="F1605" s="24">
        <f>VLOOKUP($A1605,Cleaned_Medical_Exam!$A1604:$J3939,3,0)</f>
        <v>5.28</v>
      </c>
      <c r="G1605" s="20" t="str">
        <f>VLOOKUP($A1605,Cleaned_Medical_Exam!$A1604:$J3939,4,0)</f>
        <v>No</v>
      </c>
      <c r="H1605" s="20" t="str">
        <f>VLOOKUP($A1605,Cleaned_Medical_Exam!$A1604:$J3939,5,0)</f>
        <v>No</v>
      </c>
      <c r="I1605" s="20" t="str">
        <f>VLOOKUP($A1605,Cleaned_Medical_Exam!$A1604:$J3939,6,0)</f>
        <v>No</v>
      </c>
      <c r="J1605" s="48">
        <f>VLOOKUP($A1605,Cleaned_Medical_Exam!$A1604:$J3939,7,0)</f>
        <v>1</v>
      </c>
      <c r="K1605" s="8" t="str">
        <f>VLOOKUP($A1605,Cleaned_Medical_Exam!$A1604:$J3939,8,0)</f>
        <v>No</v>
      </c>
      <c r="L1605" s="20" t="str">
        <f>VLOOKUP($A1605,Cleaned_Medical_Exam!$A1604:$J3939,9,0)</f>
        <v>Obesity</v>
      </c>
      <c r="M1605" s="20" t="str">
        <f>VLOOKUP($A1605,Cleaned_Medical_Exam!$A1604:$J3939,10,0)</f>
        <v>Normal</v>
      </c>
      <c r="N1605" s="48">
        <f>_xlfn.XLOOKUP(A1605,Cleaned_Hospital_Details!A:A,Cleaned_Hospital_Details!B:B)</f>
        <v>0</v>
      </c>
      <c r="O1605" s="49">
        <f>_xlfn.XLOOKUP($A1605,Cleaned_Hospital_Details!$A:$A,Cleaned_Hospital_Details!C:C)</f>
        <v>6208.5</v>
      </c>
      <c r="P1605" s="8" t="str">
        <f>_xlfn.XLOOKUP($A1605,Cleaned_Hospital_Details!$A:$A,Cleaned_Hospital_Details!D:D)</f>
        <v>Tier - 2</v>
      </c>
      <c r="Q1605" s="8" t="str">
        <f>_xlfn.XLOOKUP($A1605,Cleaned_Hospital_Details!$A:$A,Cleaned_Hospital_Details!E:E)</f>
        <v>Tier - 1</v>
      </c>
      <c r="R1605" s="8" t="str">
        <f>_xlfn.XLOOKUP($A1605,Cleaned_Hospital_Details!$A:$A,Cleaned_Hospital_Details!F:F)</f>
        <v>R1021</v>
      </c>
      <c r="S1605" s="15">
        <f>_xlfn.XLOOKUP($A1605,Cleaned_Hospital_Details!$A:$A,Cleaned_Hospital_Details!G:G)</f>
        <v>33828</v>
      </c>
      <c r="T1605" s="8">
        <f>_xlfn.XLOOKUP($A1605,Cleaned_Hospital_Details!$A:$A,Cleaned_Hospital_Details!H:H)</f>
        <v>30</v>
      </c>
      <c r="U1605" s="8" t="str">
        <f>_xlfn.XLOOKUP($A1605,Cleaned_Hospital_Details!$A:$A,Cleaned_Hospital_Details!I:I)</f>
        <v>Adult</v>
      </c>
      <c r="V1605" t="str">
        <f t="shared" si="25"/>
        <v>Sunny Thind</v>
      </c>
    </row>
    <row r="1606" spans="1:22" ht="15.6" x14ac:dyDescent="0.3">
      <c r="A1606" s="10" t="s">
        <v>1642</v>
      </c>
      <c r="B1606" s="8" t="str">
        <f>VLOOKUP(A1606,Cleaned_Customer_Names!A1605:D3940,2,0)</f>
        <v>Mrs.</v>
      </c>
      <c r="C1606" s="8" t="str">
        <f>VLOOKUP(A1606,Cleaned_Customer_Names!A1605:D3940,3,0)</f>
        <v>Anne-Marie</v>
      </c>
      <c r="D1606" s="8" t="str">
        <f>VLOOKUP($A1606,Cleaned_Customer_Names!$A1605:$D3940,4,0)</f>
        <v>Simon</v>
      </c>
      <c r="E1606" s="22">
        <f>VLOOKUP($A1606,Cleaned_Medical_Exam!$A1605:$J3940,2,0)</f>
        <v>36.08</v>
      </c>
      <c r="F1606" s="24">
        <f>VLOOKUP($A1606,Cleaned_Medical_Exam!$A1605:$J3940,3,0)</f>
        <v>4.29</v>
      </c>
      <c r="G1606" s="20" t="str">
        <f>VLOOKUP($A1606,Cleaned_Medical_Exam!$A1605:$J3940,4,0)</f>
        <v>No</v>
      </c>
      <c r="H1606" s="20" t="str">
        <f>VLOOKUP($A1606,Cleaned_Medical_Exam!$A1605:$J3940,5,0)</f>
        <v>No</v>
      </c>
      <c r="I1606" s="20" t="str">
        <f>VLOOKUP($A1606,Cleaned_Medical_Exam!$A1605:$J3940,6,0)</f>
        <v>No</v>
      </c>
      <c r="J1606" s="48">
        <f>VLOOKUP($A1606,Cleaned_Medical_Exam!$A1605:$J3940,7,0)</f>
        <v>0</v>
      </c>
      <c r="K1606" s="8" t="str">
        <f>VLOOKUP($A1606,Cleaned_Medical_Exam!$A1605:$J3940,8,0)</f>
        <v>No</v>
      </c>
      <c r="L1606" s="20" t="str">
        <f>VLOOKUP($A1606,Cleaned_Medical_Exam!$A1605:$J3940,9,0)</f>
        <v>Obesity</v>
      </c>
      <c r="M1606" s="20" t="str">
        <f>VLOOKUP($A1606,Cleaned_Medical_Exam!$A1605:$J3940,10,0)</f>
        <v>Normal</v>
      </c>
      <c r="N1606" s="48">
        <f>_xlfn.XLOOKUP(A1606,Cleaned_Hospital_Details!A:A,Cleaned_Hospital_Details!B:B)</f>
        <v>0</v>
      </c>
      <c r="O1606" s="49">
        <f>_xlfn.XLOOKUP($A1606,Cleaned_Hospital_Details!$A:$A,Cleaned_Hospital_Details!C:C)</f>
        <v>6207.26</v>
      </c>
      <c r="P1606" s="8" t="str">
        <f>_xlfn.XLOOKUP($A1606,Cleaned_Hospital_Details!$A:$A,Cleaned_Hospital_Details!D:D)</f>
        <v>Tier - 2</v>
      </c>
      <c r="Q1606" s="8" t="str">
        <f>_xlfn.XLOOKUP($A1606,Cleaned_Hospital_Details!$A:$A,Cleaned_Hospital_Details!E:E)</f>
        <v>Tier - 2</v>
      </c>
      <c r="R1606" s="8" t="str">
        <f>_xlfn.XLOOKUP($A1606,Cleaned_Hospital_Details!$A:$A,Cleaned_Hospital_Details!F:F)</f>
        <v>R1026</v>
      </c>
      <c r="S1606" s="15">
        <f>_xlfn.XLOOKUP($A1606,Cleaned_Hospital_Details!$A:$A,Cleaned_Hospital_Details!G:G)</f>
        <v>36413</v>
      </c>
      <c r="T1606" s="8">
        <f>_xlfn.XLOOKUP($A1606,Cleaned_Hospital_Details!$A:$A,Cleaned_Hospital_Details!H:H)</f>
        <v>23</v>
      </c>
      <c r="U1606" s="8" t="str">
        <f>_xlfn.XLOOKUP($A1606,Cleaned_Hospital_Details!$A:$A,Cleaned_Hospital_Details!I:I)</f>
        <v>Adult</v>
      </c>
      <c r="V1606" t="str">
        <f t="shared" si="25"/>
        <v>Anne-Marie Simon</v>
      </c>
    </row>
    <row r="1607" spans="1:22" ht="15.6" x14ac:dyDescent="0.3">
      <c r="A1607" s="10" t="s">
        <v>1643</v>
      </c>
      <c r="B1607" s="8" t="str">
        <f>VLOOKUP(A1607,Cleaned_Customer_Names!A1606:D3941,2,0)</f>
        <v>Mr.</v>
      </c>
      <c r="C1607" s="8" t="str">
        <f>VLOOKUP(A1607,Cleaned_Customer_Names!A1606:D3941,3,0)</f>
        <v>Nicholas</v>
      </c>
      <c r="D1607" s="8" t="str">
        <f>VLOOKUP($A1607,Cleaned_Customer_Names!$A1606:$D3941,4,0)</f>
        <v>Arciniaga</v>
      </c>
      <c r="E1607" s="22">
        <f>VLOOKUP($A1607,Cleaned_Medical_Exam!$A1606:$J3941,2,0)</f>
        <v>28.024999999999999</v>
      </c>
      <c r="F1607" s="24">
        <f>VLOOKUP($A1607,Cleaned_Medical_Exam!$A1606:$J3941,3,0)</f>
        <v>5.69</v>
      </c>
      <c r="G1607" s="20" t="str">
        <f>VLOOKUP($A1607,Cleaned_Medical_Exam!$A1606:$J3941,4,0)</f>
        <v>Yes</v>
      </c>
      <c r="H1607" s="20" t="str">
        <f>VLOOKUP($A1607,Cleaned_Medical_Exam!$A1606:$J3941,5,0)</f>
        <v>No</v>
      </c>
      <c r="I1607" s="20" t="str">
        <f>VLOOKUP($A1607,Cleaned_Medical_Exam!$A1606:$J3941,6,0)</f>
        <v>No</v>
      </c>
      <c r="J1607" s="48">
        <f>VLOOKUP($A1607,Cleaned_Medical_Exam!$A1606:$J3941,7,0)</f>
        <v>0</v>
      </c>
      <c r="K1607" s="8" t="str">
        <f>VLOOKUP($A1607,Cleaned_Medical_Exam!$A1606:$J3941,8,0)</f>
        <v>No</v>
      </c>
      <c r="L1607" s="20" t="str">
        <f>VLOOKUP($A1607,Cleaned_Medical_Exam!$A1606:$J3941,9,0)</f>
        <v>Overweight</v>
      </c>
      <c r="M1607" s="20" t="str">
        <f>VLOOKUP($A1607,Cleaned_Medical_Exam!$A1606:$J3941,10,0)</f>
        <v>Normal</v>
      </c>
      <c r="N1607" s="48">
        <f>_xlfn.XLOOKUP(A1607,Cleaned_Hospital_Details!A:A,Cleaned_Hospital_Details!B:B)</f>
        <v>2</v>
      </c>
      <c r="O1607" s="49">
        <f>_xlfn.XLOOKUP($A1607,Cleaned_Hospital_Details!$A:$A,Cleaned_Hospital_Details!C:C)</f>
        <v>6203.9</v>
      </c>
      <c r="P1607" s="8" t="str">
        <f>_xlfn.XLOOKUP($A1607,Cleaned_Hospital_Details!$A:$A,Cleaned_Hospital_Details!D:D)</f>
        <v>Tier - 2</v>
      </c>
      <c r="Q1607" s="8" t="str">
        <f>_xlfn.XLOOKUP($A1607,Cleaned_Hospital_Details!$A:$A,Cleaned_Hospital_Details!E:E)</f>
        <v>Tier - 2</v>
      </c>
      <c r="R1607" s="8" t="str">
        <f>_xlfn.XLOOKUP($A1607,Cleaned_Hospital_Details!$A:$A,Cleaned_Hospital_Details!F:F)</f>
        <v>R1012</v>
      </c>
      <c r="S1607" s="15">
        <f>_xlfn.XLOOKUP($A1607,Cleaned_Hospital_Details!$A:$A,Cleaned_Hospital_Details!G:G)</f>
        <v>31312</v>
      </c>
      <c r="T1607" s="8">
        <f>_xlfn.XLOOKUP($A1607,Cleaned_Hospital_Details!$A:$A,Cleaned_Hospital_Details!H:H)</f>
        <v>37</v>
      </c>
      <c r="U1607" s="8" t="str">
        <f>_xlfn.XLOOKUP($A1607,Cleaned_Hospital_Details!$A:$A,Cleaned_Hospital_Details!I:I)</f>
        <v>Adult</v>
      </c>
      <c r="V1607" t="str">
        <f t="shared" si="25"/>
        <v>Nicholas Arciniaga</v>
      </c>
    </row>
    <row r="1608" spans="1:22" ht="15.6" x14ac:dyDescent="0.3">
      <c r="A1608" s="10" t="s">
        <v>1644</v>
      </c>
      <c r="B1608" s="8" t="str">
        <f>VLOOKUP(A1608,Cleaned_Customer_Names!A1607:D3942,2,0)</f>
        <v>Mr.</v>
      </c>
      <c r="C1608" s="8" t="str">
        <f>VLOOKUP(A1608,Cleaned_Customer_Names!A1607:D3942,3,0)</f>
        <v>Scott</v>
      </c>
      <c r="D1608" s="8" t="str">
        <f>VLOOKUP($A1608,Cleaned_Customer_Names!$A1607:$D3942,4,0)</f>
        <v>Ryan</v>
      </c>
      <c r="E1608" s="22">
        <f>VLOOKUP($A1608,Cleaned_Medical_Exam!$A1607:$J3942,2,0)</f>
        <v>24.32</v>
      </c>
      <c r="F1608" s="24">
        <f>VLOOKUP($A1608,Cleaned_Medical_Exam!$A1607:$J3942,3,0)</f>
        <v>5.56</v>
      </c>
      <c r="G1608" s="20" t="str">
        <f>VLOOKUP($A1608,Cleaned_Medical_Exam!$A1607:$J3942,4,0)</f>
        <v>Yes</v>
      </c>
      <c r="H1608" s="20" t="str">
        <f>VLOOKUP($A1608,Cleaned_Medical_Exam!$A1607:$J3942,5,0)</f>
        <v>No</v>
      </c>
      <c r="I1608" s="20" t="str">
        <f>VLOOKUP($A1608,Cleaned_Medical_Exam!$A1607:$J3942,6,0)</f>
        <v>No</v>
      </c>
      <c r="J1608" s="48">
        <f>VLOOKUP($A1608,Cleaned_Medical_Exam!$A1607:$J3942,7,0)</f>
        <v>0</v>
      </c>
      <c r="K1608" s="8" t="str">
        <f>VLOOKUP($A1608,Cleaned_Medical_Exam!$A1607:$J3942,8,0)</f>
        <v>No</v>
      </c>
      <c r="L1608" s="20" t="str">
        <f>VLOOKUP($A1608,Cleaned_Medical_Exam!$A1607:$J3942,9,0)</f>
        <v>Healthy Weight</v>
      </c>
      <c r="M1608" s="20" t="str">
        <f>VLOOKUP($A1608,Cleaned_Medical_Exam!$A1607:$J3942,10,0)</f>
        <v>Normal</v>
      </c>
      <c r="N1608" s="48">
        <f>_xlfn.XLOOKUP(A1608,Cleaned_Hospital_Details!A:A,Cleaned_Hospital_Details!B:B)</f>
        <v>2</v>
      </c>
      <c r="O1608" s="49">
        <f>_xlfn.XLOOKUP($A1608,Cleaned_Hospital_Details!$A:$A,Cleaned_Hospital_Details!C:C)</f>
        <v>6198.75</v>
      </c>
      <c r="P1608" s="8" t="str">
        <f>_xlfn.XLOOKUP($A1608,Cleaned_Hospital_Details!$A:$A,Cleaned_Hospital_Details!D:D)</f>
        <v>Tier - 2</v>
      </c>
      <c r="Q1608" s="8" t="str">
        <f>_xlfn.XLOOKUP($A1608,Cleaned_Hospital_Details!$A:$A,Cleaned_Hospital_Details!E:E)</f>
        <v>Tier - 1</v>
      </c>
      <c r="R1608" s="8" t="str">
        <f>_xlfn.XLOOKUP($A1608,Cleaned_Hospital_Details!$A:$A,Cleaned_Hospital_Details!F:F)</f>
        <v>R1012</v>
      </c>
      <c r="S1608" s="15">
        <f>_xlfn.XLOOKUP($A1608,Cleaned_Hospital_Details!$A:$A,Cleaned_Hospital_Details!G:G)</f>
        <v>31250</v>
      </c>
      <c r="T1608" s="8">
        <f>_xlfn.XLOOKUP($A1608,Cleaned_Hospital_Details!$A:$A,Cleaned_Hospital_Details!H:H)</f>
        <v>37</v>
      </c>
      <c r="U1608" s="8" t="str">
        <f>_xlfn.XLOOKUP($A1608,Cleaned_Hospital_Details!$A:$A,Cleaned_Hospital_Details!I:I)</f>
        <v>Adult</v>
      </c>
      <c r="V1608" t="str">
        <f t="shared" si="25"/>
        <v>Scott Ryan</v>
      </c>
    </row>
    <row r="1609" spans="1:22" ht="15.6" x14ac:dyDescent="0.3">
      <c r="A1609" s="10" t="s">
        <v>1645</v>
      </c>
      <c r="B1609" s="8" t="str">
        <f>VLOOKUP(A1609,Cleaned_Customer_Names!A1608:D3943,2,0)</f>
        <v>Ms.</v>
      </c>
      <c r="C1609" s="8" t="str">
        <f>VLOOKUP(A1609,Cleaned_Customer_Names!A1608:D3943,3,0)</f>
        <v>Marisa</v>
      </c>
      <c r="D1609" s="8" t="str">
        <f>VLOOKUP($A1609,Cleaned_Customer_Names!$A1608:$D3943,4,0)</f>
        <v>Lizak</v>
      </c>
      <c r="E1609" s="22">
        <f>VLOOKUP($A1609,Cleaned_Medical_Exam!$A1608:$J3943,2,0)</f>
        <v>38</v>
      </c>
      <c r="F1609" s="24">
        <f>VLOOKUP($A1609,Cleaned_Medical_Exam!$A1608:$J3943,3,0)</f>
        <v>5.41</v>
      </c>
      <c r="G1609" s="20" t="str">
        <f>VLOOKUP($A1609,Cleaned_Medical_Exam!$A1608:$J3943,4,0)</f>
        <v>Yes</v>
      </c>
      <c r="H1609" s="20" t="str">
        <f>VLOOKUP($A1609,Cleaned_Medical_Exam!$A1608:$J3943,5,0)</f>
        <v>No</v>
      </c>
      <c r="I1609" s="20" t="str">
        <f>VLOOKUP($A1609,Cleaned_Medical_Exam!$A1608:$J3943,6,0)</f>
        <v>No</v>
      </c>
      <c r="J1609" s="48">
        <f>VLOOKUP($A1609,Cleaned_Medical_Exam!$A1608:$J3943,7,0)</f>
        <v>1</v>
      </c>
      <c r="K1609" s="8" t="str">
        <f>VLOOKUP($A1609,Cleaned_Medical_Exam!$A1608:$J3943,8,0)</f>
        <v>No</v>
      </c>
      <c r="L1609" s="20" t="str">
        <f>VLOOKUP($A1609,Cleaned_Medical_Exam!$A1608:$J3943,9,0)</f>
        <v>Obesity</v>
      </c>
      <c r="M1609" s="20" t="str">
        <f>VLOOKUP($A1609,Cleaned_Medical_Exam!$A1608:$J3943,10,0)</f>
        <v>Normal</v>
      </c>
      <c r="N1609" s="48">
        <f>_xlfn.XLOOKUP(A1609,Cleaned_Hospital_Details!A:A,Cleaned_Hospital_Details!B:B)</f>
        <v>3</v>
      </c>
      <c r="O1609" s="49">
        <f>_xlfn.XLOOKUP($A1609,Cleaned_Hospital_Details!$A:$A,Cleaned_Hospital_Details!C:C)</f>
        <v>6196.45</v>
      </c>
      <c r="P1609" s="8" t="str">
        <f>_xlfn.XLOOKUP($A1609,Cleaned_Hospital_Details!$A:$A,Cleaned_Hospital_Details!D:D)</f>
        <v>Tier - 2</v>
      </c>
      <c r="Q1609" s="8" t="str">
        <f>_xlfn.XLOOKUP($A1609,Cleaned_Hospital_Details!$A:$A,Cleaned_Hospital_Details!E:E)</f>
        <v>Tier - 1</v>
      </c>
      <c r="R1609" s="8" t="str">
        <f>_xlfn.XLOOKUP($A1609,Cleaned_Hospital_Details!$A:$A,Cleaned_Hospital_Details!F:F)</f>
        <v>R1011</v>
      </c>
      <c r="S1609" s="15">
        <f>_xlfn.XLOOKUP($A1609,Cleaned_Hospital_Details!$A:$A,Cleaned_Hospital_Details!G:G)</f>
        <v>32439</v>
      </c>
      <c r="T1609" s="8">
        <f>_xlfn.XLOOKUP($A1609,Cleaned_Hospital_Details!$A:$A,Cleaned_Hospital_Details!H:H)</f>
        <v>34</v>
      </c>
      <c r="U1609" s="8" t="str">
        <f>_xlfn.XLOOKUP($A1609,Cleaned_Hospital_Details!$A:$A,Cleaned_Hospital_Details!I:I)</f>
        <v>Adult</v>
      </c>
      <c r="V1609" t="str">
        <f t="shared" si="25"/>
        <v>Marisa Lizak</v>
      </c>
    </row>
    <row r="1610" spans="1:22" ht="15.6" x14ac:dyDescent="0.3">
      <c r="A1610" s="10" t="s">
        <v>1646</v>
      </c>
      <c r="B1610" s="8" t="str">
        <f>VLOOKUP(A1610,Cleaned_Customer_Names!A1609:D3944,2,0)</f>
        <v>Ms.</v>
      </c>
      <c r="C1610" s="8" t="str">
        <f>VLOOKUP(A1610,Cleaned_Customer_Names!A1609:D3944,3,0)</f>
        <v>Katie</v>
      </c>
      <c r="D1610" s="8" t="str">
        <f>VLOOKUP($A1610,Cleaned_Customer_Names!$A1609:$D3944,4,0)</f>
        <v>Howery</v>
      </c>
      <c r="E1610" s="22">
        <f>VLOOKUP($A1610,Cleaned_Medical_Exam!$A1609:$J3944,2,0)</f>
        <v>31.6</v>
      </c>
      <c r="F1610" s="24">
        <f>VLOOKUP($A1610,Cleaned_Medical_Exam!$A1609:$J3944,3,0)</f>
        <v>10.85</v>
      </c>
      <c r="G1610" s="20" t="str">
        <f>VLOOKUP($A1610,Cleaned_Medical_Exam!$A1609:$J3944,4,0)</f>
        <v>Yes</v>
      </c>
      <c r="H1610" s="20" t="str">
        <f>VLOOKUP($A1610,Cleaned_Medical_Exam!$A1609:$J3944,5,0)</f>
        <v>No</v>
      </c>
      <c r="I1610" s="20" t="str">
        <f>VLOOKUP($A1610,Cleaned_Medical_Exam!$A1609:$J3944,6,0)</f>
        <v>No</v>
      </c>
      <c r="J1610" s="48">
        <f>VLOOKUP($A1610,Cleaned_Medical_Exam!$A1609:$J3944,7,0)</f>
        <v>0</v>
      </c>
      <c r="K1610" s="8" t="str">
        <f>VLOOKUP($A1610,Cleaned_Medical_Exam!$A1609:$J3944,8,0)</f>
        <v>No</v>
      </c>
      <c r="L1610" s="20" t="str">
        <f>VLOOKUP($A1610,Cleaned_Medical_Exam!$A1609:$J3944,9,0)</f>
        <v>Obesity</v>
      </c>
      <c r="M1610" s="20" t="str">
        <f>VLOOKUP($A1610,Cleaned_Medical_Exam!$A1609:$J3944,10,0)</f>
        <v>Diabetes</v>
      </c>
      <c r="N1610" s="48">
        <f>_xlfn.XLOOKUP(A1610,Cleaned_Hospital_Details!A:A,Cleaned_Hospital_Details!B:B)</f>
        <v>0</v>
      </c>
      <c r="O1610" s="49">
        <f>_xlfn.XLOOKUP($A1610,Cleaned_Hospital_Details!$A:$A,Cleaned_Hospital_Details!C:C)</f>
        <v>6186.13</v>
      </c>
      <c r="P1610" s="8" t="str">
        <f>_xlfn.XLOOKUP($A1610,Cleaned_Hospital_Details!$A:$A,Cleaned_Hospital_Details!D:D)</f>
        <v>Tier - 2</v>
      </c>
      <c r="Q1610" s="8" t="str">
        <f>_xlfn.XLOOKUP($A1610,Cleaned_Hospital_Details!$A:$A,Cleaned_Hospital_Details!E:E)</f>
        <v>Tier - 3</v>
      </c>
      <c r="R1610" s="8" t="str">
        <f>_xlfn.XLOOKUP($A1610,Cleaned_Hospital_Details!$A:$A,Cleaned_Hospital_Details!F:F)</f>
        <v>R1011</v>
      </c>
      <c r="S1610" s="15">
        <f>_xlfn.XLOOKUP($A1610,Cleaned_Hospital_Details!$A:$A,Cleaned_Hospital_Details!G:G)</f>
        <v>29860</v>
      </c>
      <c r="T1610" s="8">
        <f>_xlfn.XLOOKUP($A1610,Cleaned_Hospital_Details!$A:$A,Cleaned_Hospital_Details!H:H)</f>
        <v>41</v>
      </c>
      <c r="U1610" s="8" t="str">
        <f>_xlfn.XLOOKUP($A1610,Cleaned_Hospital_Details!$A:$A,Cleaned_Hospital_Details!I:I)</f>
        <v>Adult</v>
      </c>
      <c r="V1610" t="str">
        <f t="shared" si="25"/>
        <v>Katie Howery</v>
      </c>
    </row>
    <row r="1611" spans="1:22" ht="15.6" x14ac:dyDescent="0.3">
      <c r="A1611" s="10" t="s">
        <v>1647</v>
      </c>
      <c r="B1611" s="8" t="str">
        <f>VLOOKUP(A1611,Cleaned_Customer_Names!A1610:D3945,2,0)</f>
        <v>Ms.</v>
      </c>
      <c r="C1611" s="8" t="str">
        <f>VLOOKUP(A1611,Cleaned_Customer_Names!A1610:D3945,3,0)</f>
        <v>Amy</v>
      </c>
      <c r="D1611" s="8" t="str">
        <f>VLOOKUP($A1611,Cleaned_Customer_Names!$A1610:$D3945,4,0)</f>
        <v>Crain</v>
      </c>
      <c r="E1611" s="22">
        <f>VLOOKUP($A1611,Cleaned_Medical_Exam!$A1610:$J3945,2,0)</f>
        <v>31.02</v>
      </c>
      <c r="F1611" s="24">
        <f>VLOOKUP($A1611,Cleaned_Medical_Exam!$A1610:$J3945,3,0)</f>
        <v>11.63</v>
      </c>
      <c r="G1611" s="20" t="str">
        <f>VLOOKUP($A1611,Cleaned_Medical_Exam!$A1610:$J3945,4,0)</f>
        <v>Yes</v>
      </c>
      <c r="H1611" s="20" t="str">
        <f>VLOOKUP($A1611,Cleaned_Medical_Exam!$A1610:$J3945,5,0)</f>
        <v>No</v>
      </c>
      <c r="I1611" s="20" t="str">
        <f>VLOOKUP($A1611,Cleaned_Medical_Exam!$A1610:$J3945,6,0)</f>
        <v>No</v>
      </c>
      <c r="J1611" s="48">
        <f>VLOOKUP($A1611,Cleaned_Medical_Exam!$A1610:$J3945,7,0)</f>
        <v>0</v>
      </c>
      <c r="K1611" s="8" t="str">
        <f>VLOOKUP($A1611,Cleaned_Medical_Exam!$A1610:$J3945,8,0)</f>
        <v>No</v>
      </c>
      <c r="L1611" s="20" t="str">
        <f>VLOOKUP($A1611,Cleaned_Medical_Exam!$A1610:$J3945,9,0)</f>
        <v>Obesity</v>
      </c>
      <c r="M1611" s="20" t="str">
        <f>VLOOKUP($A1611,Cleaned_Medical_Exam!$A1610:$J3945,10,0)</f>
        <v>Diabetes</v>
      </c>
      <c r="N1611" s="48">
        <f>_xlfn.XLOOKUP(A1611,Cleaned_Hospital_Details!A:A,Cleaned_Hospital_Details!B:B)</f>
        <v>0</v>
      </c>
      <c r="O1611" s="49">
        <f>_xlfn.XLOOKUP($A1611,Cleaned_Hospital_Details!$A:$A,Cleaned_Hospital_Details!C:C)</f>
        <v>6185.32</v>
      </c>
      <c r="P1611" s="8" t="str">
        <f>_xlfn.XLOOKUP($A1611,Cleaned_Hospital_Details!$A:$A,Cleaned_Hospital_Details!D:D)</f>
        <v>Tier - 2</v>
      </c>
      <c r="Q1611" s="8" t="str">
        <f>_xlfn.XLOOKUP($A1611,Cleaned_Hospital_Details!$A:$A,Cleaned_Hospital_Details!E:E)</f>
        <v>Tier - 1</v>
      </c>
      <c r="R1611" s="8" t="str">
        <f>_xlfn.XLOOKUP($A1611,Cleaned_Hospital_Details!$A:$A,Cleaned_Hospital_Details!F:F)</f>
        <v>R1013</v>
      </c>
      <c r="S1611" s="15">
        <f>_xlfn.XLOOKUP($A1611,Cleaned_Hospital_Details!$A:$A,Cleaned_Hospital_Details!G:G)</f>
        <v>29912</v>
      </c>
      <c r="T1611" s="8">
        <f>_xlfn.XLOOKUP($A1611,Cleaned_Hospital_Details!$A:$A,Cleaned_Hospital_Details!H:H)</f>
        <v>41</v>
      </c>
      <c r="U1611" s="8" t="str">
        <f>_xlfn.XLOOKUP($A1611,Cleaned_Hospital_Details!$A:$A,Cleaned_Hospital_Details!I:I)</f>
        <v>Adult</v>
      </c>
      <c r="V1611" t="str">
        <f t="shared" si="25"/>
        <v>Amy Crain</v>
      </c>
    </row>
    <row r="1612" spans="1:22" ht="15.6" x14ac:dyDescent="0.3">
      <c r="A1612" s="10" t="s">
        <v>1648</v>
      </c>
      <c r="B1612" s="8" t="str">
        <f>VLOOKUP(A1612,Cleaned_Customer_Names!A1611:D3946,2,0)</f>
        <v>Ms.</v>
      </c>
      <c r="C1612" s="8" t="str">
        <f>VLOOKUP(A1612,Cleaned_Customer_Names!A1611:D3946,3,0)</f>
        <v>Jenna</v>
      </c>
      <c r="D1612" s="8" t="str">
        <f>VLOOKUP($A1612,Cleaned_Customer_Names!$A1611:$D3946,4,0)</f>
        <v>Hotze</v>
      </c>
      <c r="E1612" s="22">
        <f>VLOOKUP($A1612,Cleaned_Medical_Exam!$A1611:$J3946,2,0)</f>
        <v>29.26</v>
      </c>
      <c r="F1612" s="24">
        <f>VLOOKUP($A1612,Cleaned_Medical_Exam!$A1611:$J3946,3,0)</f>
        <v>5.68</v>
      </c>
      <c r="G1612" s="20" t="str">
        <f>VLOOKUP($A1612,Cleaned_Medical_Exam!$A1611:$J3946,4,0)</f>
        <v>Yes</v>
      </c>
      <c r="H1612" s="20" t="str">
        <f>VLOOKUP($A1612,Cleaned_Medical_Exam!$A1611:$J3946,5,0)</f>
        <v>No</v>
      </c>
      <c r="I1612" s="20" t="str">
        <f>VLOOKUP($A1612,Cleaned_Medical_Exam!$A1611:$J3946,6,0)</f>
        <v>No</v>
      </c>
      <c r="J1612" s="48">
        <f>VLOOKUP($A1612,Cleaned_Medical_Exam!$A1611:$J3946,7,0)</f>
        <v>1</v>
      </c>
      <c r="K1612" s="8" t="str">
        <f>VLOOKUP($A1612,Cleaned_Medical_Exam!$A1611:$J3946,8,0)</f>
        <v>No</v>
      </c>
      <c r="L1612" s="20" t="str">
        <f>VLOOKUP($A1612,Cleaned_Medical_Exam!$A1611:$J3946,9,0)</f>
        <v>Overweight</v>
      </c>
      <c r="M1612" s="20" t="str">
        <f>VLOOKUP($A1612,Cleaned_Medical_Exam!$A1611:$J3946,10,0)</f>
        <v>Normal</v>
      </c>
      <c r="N1612" s="48">
        <f>_xlfn.XLOOKUP(A1612,Cleaned_Hospital_Details!A:A,Cleaned_Hospital_Details!B:B)</f>
        <v>3</v>
      </c>
      <c r="O1612" s="49">
        <f>_xlfn.XLOOKUP($A1612,Cleaned_Hospital_Details!$A:$A,Cleaned_Hospital_Details!C:C)</f>
        <v>6184.3</v>
      </c>
      <c r="P1612" s="8" t="str">
        <f>_xlfn.XLOOKUP($A1612,Cleaned_Hospital_Details!$A:$A,Cleaned_Hospital_Details!D:D)</f>
        <v>Tier - 2</v>
      </c>
      <c r="Q1612" s="8" t="str">
        <f>_xlfn.XLOOKUP($A1612,Cleaned_Hospital_Details!$A:$A,Cleaned_Hospital_Details!E:E)</f>
        <v>Tier - 3</v>
      </c>
      <c r="R1612" s="8" t="str">
        <f>_xlfn.XLOOKUP($A1612,Cleaned_Hospital_Details!$A:$A,Cleaned_Hospital_Details!F:F)</f>
        <v>R1013</v>
      </c>
      <c r="S1612" s="15">
        <f>_xlfn.XLOOKUP($A1612,Cleaned_Hospital_Details!$A:$A,Cleaned_Hospital_Details!G:G)</f>
        <v>32448</v>
      </c>
      <c r="T1612" s="8">
        <f>_xlfn.XLOOKUP($A1612,Cleaned_Hospital_Details!$A:$A,Cleaned_Hospital_Details!H:H)</f>
        <v>34</v>
      </c>
      <c r="U1612" s="8" t="str">
        <f>_xlfn.XLOOKUP($A1612,Cleaned_Hospital_Details!$A:$A,Cleaned_Hospital_Details!I:I)</f>
        <v>Adult</v>
      </c>
      <c r="V1612" t="str">
        <f t="shared" si="25"/>
        <v>Jenna Hotze</v>
      </c>
    </row>
    <row r="1613" spans="1:22" ht="15.6" x14ac:dyDescent="0.3">
      <c r="A1613" s="10" t="s">
        <v>1649</v>
      </c>
      <c r="B1613" s="8" t="str">
        <f>VLOOKUP(A1613,Cleaned_Customer_Names!A1612:D3947,2,0)</f>
        <v>Ms.</v>
      </c>
      <c r="C1613" s="8" t="str">
        <f>VLOOKUP(A1613,Cleaned_Customer_Names!A1612:D3947,3,0)</f>
        <v>Elizabeth</v>
      </c>
      <c r="D1613" s="8" t="str">
        <f>VLOOKUP($A1613,Cleaned_Customer_Names!$A1612:$D3947,4,0)</f>
        <v>Chauhan</v>
      </c>
      <c r="E1613" s="22">
        <f>VLOOKUP($A1613,Cleaned_Medical_Exam!$A1612:$J3947,2,0)</f>
        <v>15.09</v>
      </c>
      <c r="F1613" s="24">
        <f>VLOOKUP($A1613,Cleaned_Medical_Exam!$A1612:$J3947,3,0)</f>
        <v>7.59</v>
      </c>
      <c r="G1613" s="20" t="str">
        <f>VLOOKUP($A1613,Cleaned_Medical_Exam!$A1612:$J3947,4,0)</f>
        <v>Yes</v>
      </c>
      <c r="H1613" s="20" t="str">
        <f>VLOOKUP($A1613,Cleaned_Medical_Exam!$A1612:$J3947,5,0)</f>
        <v>No</v>
      </c>
      <c r="I1613" s="20" t="str">
        <f>VLOOKUP($A1613,Cleaned_Medical_Exam!$A1612:$J3947,6,0)</f>
        <v>No</v>
      </c>
      <c r="J1613" s="48">
        <f>VLOOKUP($A1613,Cleaned_Medical_Exam!$A1612:$J3947,7,0)</f>
        <v>2</v>
      </c>
      <c r="K1613" s="8" t="str">
        <f>VLOOKUP($A1613,Cleaned_Medical_Exam!$A1612:$J3947,8,0)</f>
        <v>No</v>
      </c>
      <c r="L1613" s="20" t="str">
        <f>VLOOKUP($A1613,Cleaned_Medical_Exam!$A1612:$J3947,9,0)</f>
        <v>Underweight</v>
      </c>
      <c r="M1613" s="20" t="str">
        <f>VLOOKUP($A1613,Cleaned_Medical_Exam!$A1612:$J3947,10,0)</f>
        <v>Diabetes</v>
      </c>
      <c r="N1613" s="48">
        <f>_xlfn.XLOOKUP(A1613,Cleaned_Hospital_Details!A:A,Cleaned_Hospital_Details!B:B)</f>
        <v>0</v>
      </c>
      <c r="O1613" s="49">
        <f>_xlfn.XLOOKUP($A1613,Cleaned_Hospital_Details!$A:$A,Cleaned_Hospital_Details!C:C)</f>
        <v>6183.46</v>
      </c>
      <c r="P1613" s="8" t="str">
        <f>_xlfn.XLOOKUP($A1613,Cleaned_Hospital_Details!$A:$A,Cleaned_Hospital_Details!D:D)</f>
        <v>Tier - 2</v>
      </c>
      <c r="Q1613" s="8" t="str">
        <f>_xlfn.XLOOKUP($A1613,Cleaned_Hospital_Details!$A:$A,Cleaned_Hospital_Details!E:E)</f>
        <v>Tier - 2</v>
      </c>
      <c r="R1613" s="8" t="str">
        <f>_xlfn.XLOOKUP($A1613,Cleaned_Hospital_Details!$A:$A,Cleaned_Hospital_Details!F:F)</f>
        <v>R1012</v>
      </c>
      <c r="S1613" s="15">
        <f>_xlfn.XLOOKUP($A1613,Cleaned_Hospital_Details!$A:$A,Cleaned_Hospital_Details!G:G)</f>
        <v>25846</v>
      </c>
      <c r="T1613" s="8">
        <f>_xlfn.XLOOKUP($A1613,Cleaned_Hospital_Details!$A:$A,Cleaned_Hospital_Details!H:H)</f>
        <v>52</v>
      </c>
      <c r="U1613" s="8" t="str">
        <f>_xlfn.XLOOKUP($A1613,Cleaned_Hospital_Details!$A:$A,Cleaned_Hospital_Details!I:I)</f>
        <v>Adult</v>
      </c>
      <c r="V1613" t="str">
        <f t="shared" si="25"/>
        <v>Elizabeth Chauhan</v>
      </c>
    </row>
    <row r="1614" spans="1:22" ht="15.6" x14ac:dyDescent="0.3">
      <c r="A1614" s="10" t="s">
        <v>1650</v>
      </c>
      <c r="B1614" s="8" t="str">
        <f>VLOOKUP(A1614,Cleaned_Customer_Names!A1613:D3948,2,0)</f>
        <v>Mr.</v>
      </c>
      <c r="C1614" s="8" t="str">
        <f>VLOOKUP(A1614,Cleaned_Customer_Names!A1613:D3948,3,0)</f>
        <v>Lyazid</v>
      </c>
      <c r="D1614" s="8" t="str">
        <f>VLOOKUP($A1614,Cleaned_Customer_Names!$A1613:$D3948,4,0)</f>
        <v>Raab</v>
      </c>
      <c r="E1614" s="22">
        <f>VLOOKUP($A1614,Cleaned_Medical_Exam!$A1613:$J3948,2,0)</f>
        <v>22.63</v>
      </c>
      <c r="F1614" s="24">
        <f>VLOOKUP($A1614,Cleaned_Medical_Exam!$A1613:$J3948,3,0)</f>
        <v>5.09</v>
      </c>
      <c r="G1614" s="20" t="str">
        <f>VLOOKUP($A1614,Cleaned_Medical_Exam!$A1613:$J3948,4,0)</f>
        <v>Yes</v>
      </c>
      <c r="H1614" s="20" t="str">
        <f>VLOOKUP($A1614,Cleaned_Medical_Exam!$A1613:$J3948,5,0)</f>
        <v>No</v>
      </c>
      <c r="I1614" s="20" t="str">
        <f>VLOOKUP($A1614,Cleaned_Medical_Exam!$A1613:$J3948,6,0)</f>
        <v>No</v>
      </c>
      <c r="J1614" s="48">
        <f>VLOOKUP($A1614,Cleaned_Medical_Exam!$A1613:$J3948,7,0)</f>
        <v>0</v>
      </c>
      <c r="K1614" s="8" t="str">
        <f>VLOOKUP($A1614,Cleaned_Medical_Exam!$A1613:$J3948,8,0)</f>
        <v>No</v>
      </c>
      <c r="L1614" s="20" t="str">
        <f>VLOOKUP($A1614,Cleaned_Medical_Exam!$A1613:$J3948,9,0)</f>
        <v>Healthy Weight</v>
      </c>
      <c r="M1614" s="20" t="str">
        <f>VLOOKUP($A1614,Cleaned_Medical_Exam!$A1613:$J3948,10,0)</f>
        <v>Normal</v>
      </c>
      <c r="N1614" s="48">
        <f>_xlfn.XLOOKUP(A1614,Cleaned_Hospital_Details!A:A,Cleaned_Hospital_Details!B:B)</f>
        <v>3</v>
      </c>
      <c r="O1614" s="49">
        <f>_xlfn.XLOOKUP($A1614,Cleaned_Hospital_Details!$A:$A,Cleaned_Hospital_Details!C:C)</f>
        <v>6183.32</v>
      </c>
      <c r="P1614" s="8" t="str">
        <f>_xlfn.XLOOKUP($A1614,Cleaned_Hospital_Details!$A:$A,Cleaned_Hospital_Details!D:D)</f>
        <v>Tier - 2</v>
      </c>
      <c r="Q1614" s="8" t="str">
        <f>_xlfn.XLOOKUP($A1614,Cleaned_Hospital_Details!$A:$A,Cleaned_Hospital_Details!E:E)</f>
        <v>Tier - 2</v>
      </c>
      <c r="R1614" s="8" t="str">
        <f>_xlfn.XLOOKUP($A1614,Cleaned_Hospital_Details!$A:$A,Cleaned_Hospital_Details!F:F)</f>
        <v>R1012</v>
      </c>
      <c r="S1614" s="15">
        <f>_xlfn.XLOOKUP($A1614,Cleaned_Hospital_Details!$A:$A,Cleaned_Hospital_Details!G:G)</f>
        <v>31268</v>
      </c>
      <c r="T1614" s="8">
        <f>_xlfn.XLOOKUP($A1614,Cleaned_Hospital_Details!$A:$A,Cleaned_Hospital_Details!H:H)</f>
        <v>37</v>
      </c>
      <c r="U1614" s="8" t="str">
        <f>_xlfn.XLOOKUP($A1614,Cleaned_Hospital_Details!$A:$A,Cleaned_Hospital_Details!I:I)</f>
        <v>Adult</v>
      </c>
      <c r="V1614" t="str">
        <f t="shared" si="25"/>
        <v>Lyazid Raab</v>
      </c>
    </row>
    <row r="1615" spans="1:22" ht="15.6" x14ac:dyDescent="0.3">
      <c r="A1615" s="10" t="s">
        <v>1651</v>
      </c>
      <c r="B1615" s="8" t="str">
        <f>VLOOKUP(A1615,Cleaned_Customer_Names!A1614:D3949,2,0)</f>
        <v>Ms.</v>
      </c>
      <c r="C1615" s="8" t="str">
        <f>VLOOKUP(A1615,Cleaned_Customer_Names!A1614:D3949,3,0)</f>
        <v>Lindsey</v>
      </c>
      <c r="D1615" s="8" t="str">
        <f>VLOOKUP($A1615,Cleaned_Customer_Names!$A1614:$D3949,4,0)</f>
        <v>McKown</v>
      </c>
      <c r="E1615" s="22">
        <f>VLOOKUP($A1615,Cleaned_Medical_Exam!$A1614:$J3949,2,0)</f>
        <v>23.46</v>
      </c>
      <c r="F1615" s="24">
        <f>VLOOKUP($A1615,Cleaned_Medical_Exam!$A1614:$J3949,3,0)</f>
        <v>4.21</v>
      </c>
      <c r="G1615" s="20" t="str">
        <f>VLOOKUP($A1615,Cleaned_Medical_Exam!$A1614:$J3949,4,0)</f>
        <v>No</v>
      </c>
      <c r="H1615" s="20" t="str">
        <f>VLOOKUP($A1615,Cleaned_Medical_Exam!$A1614:$J3949,5,0)</f>
        <v>No</v>
      </c>
      <c r="I1615" s="20" t="str">
        <f>VLOOKUP($A1615,Cleaned_Medical_Exam!$A1614:$J3949,6,0)</f>
        <v>No</v>
      </c>
      <c r="J1615" s="48">
        <f>VLOOKUP($A1615,Cleaned_Medical_Exam!$A1614:$J3949,7,0)</f>
        <v>1</v>
      </c>
      <c r="K1615" s="8" t="str">
        <f>VLOOKUP($A1615,Cleaned_Medical_Exam!$A1614:$J3949,8,0)</f>
        <v>No</v>
      </c>
      <c r="L1615" s="20" t="str">
        <f>VLOOKUP($A1615,Cleaned_Medical_Exam!$A1614:$J3949,9,0)</f>
        <v>Healthy Weight</v>
      </c>
      <c r="M1615" s="20" t="str">
        <f>VLOOKUP($A1615,Cleaned_Medical_Exam!$A1614:$J3949,10,0)</f>
        <v>Normal</v>
      </c>
      <c r="N1615" s="48">
        <f>_xlfn.XLOOKUP(A1615,Cleaned_Hospital_Details!A:A,Cleaned_Hospital_Details!B:B)</f>
        <v>3</v>
      </c>
      <c r="O1615" s="49">
        <f>_xlfn.XLOOKUP($A1615,Cleaned_Hospital_Details!$A:$A,Cleaned_Hospital_Details!C:C)</f>
        <v>6170.96</v>
      </c>
      <c r="P1615" s="8" t="str">
        <f>_xlfn.XLOOKUP($A1615,Cleaned_Hospital_Details!$A:$A,Cleaned_Hospital_Details!D:D)</f>
        <v>Tier - 2</v>
      </c>
      <c r="Q1615" s="8" t="str">
        <f>_xlfn.XLOOKUP($A1615,Cleaned_Hospital_Details!$A:$A,Cleaned_Hospital_Details!E:E)</f>
        <v>Tier - 1</v>
      </c>
      <c r="R1615" s="8" t="str">
        <f>_xlfn.XLOOKUP($A1615,Cleaned_Hospital_Details!$A:$A,Cleaned_Hospital_Details!F:F)</f>
        <v>R1013</v>
      </c>
      <c r="S1615" s="15">
        <f>_xlfn.XLOOKUP($A1615,Cleaned_Hospital_Details!$A:$A,Cleaned_Hospital_Details!G:G)</f>
        <v>30961</v>
      </c>
      <c r="T1615" s="8">
        <f>_xlfn.XLOOKUP($A1615,Cleaned_Hospital_Details!$A:$A,Cleaned_Hospital_Details!H:H)</f>
        <v>38</v>
      </c>
      <c r="U1615" s="8" t="str">
        <f>_xlfn.XLOOKUP($A1615,Cleaned_Hospital_Details!$A:$A,Cleaned_Hospital_Details!I:I)</f>
        <v>Adult</v>
      </c>
      <c r="V1615" t="str">
        <f t="shared" si="25"/>
        <v>Lindsey McKown</v>
      </c>
    </row>
    <row r="1616" spans="1:22" ht="15.6" x14ac:dyDescent="0.3">
      <c r="A1616" s="10" t="s">
        <v>1652</v>
      </c>
      <c r="B1616" s="8" t="str">
        <f>VLOOKUP(A1616,Cleaned_Customer_Names!A1615:D3950,2,0)</f>
        <v>Mr.</v>
      </c>
      <c r="C1616" s="8" t="str">
        <f>VLOOKUP(A1616,Cleaned_Customer_Names!A1615:D3950,3,0)</f>
        <v>Chris</v>
      </c>
      <c r="D1616" s="8" t="str">
        <f>VLOOKUP($A1616,Cleaned_Customer_Names!$A1615:$D3950,4,0)</f>
        <v>Schiemann</v>
      </c>
      <c r="E1616" s="22">
        <f>VLOOKUP($A1616,Cleaned_Medical_Exam!$A1615:$J3950,2,0)</f>
        <v>22.56</v>
      </c>
      <c r="F1616" s="24">
        <f>VLOOKUP($A1616,Cleaned_Medical_Exam!$A1615:$J3950,3,0)</f>
        <v>4.34</v>
      </c>
      <c r="G1616" s="20" t="str">
        <f>VLOOKUP($A1616,Cleaned_Medical_Exam!$A1615:$J3950,4,0)</f>
        <v>Yes</v>
      </c>
      <c r="H1616" s="20" t="str">
        <f>VLOOKUP($A1616,Cleaned_Medical_Exam!$A1615:$J3950,5,0)</f>
        <v>No</v>
      </c>
      <c r="I1616" s="20" t="str">
        <f>VLOOKUP($A1616,Cleaned_Medical_Exam!$A1615:$J3950,6,0)</f>
        <v>No</v>
      </c>
      <c r="J1616" s="48">
        <f>VLOOKUP($A1616,Cleaned_Medical_Exam!$A1615:$J3950,7,0)</f>
        <v>0</v>
      </c>
      <c r="K1616" s="8" t="str">
        <f>VLOOKUP($A1616,Cleaned_Medical_Exam!$A1615:$J3950,8,0)</f>
        <v>No</v>
      </c>
      <c r="L1616" s="20" t="str">
        <f>VLOOKUP($A1616,Cleaned_Medical_Exam!$A1615:$J3950,9,0)</f>
        <v>Healthy Weight</v>
      </c>
      <c r="M1616" s="20" t="str">
        <f>VLOOKUP($A1616,Cleaned_Medical_Exam!$A1615:$J3950,10,0)</f>
        <v>Normal</v>
      </c>
      <c r="N1616" s="48">
        <f>_xlfn.XLOOKUP(A1616,Cleaned_Hospital_Details!A:A,Cleaned_Hospital_Details!B:B)</f>
        <v>3</v>
      </c>
      <c r="O1616" s="49">
        <f>_xlfn.XLOOKUP($A1616,Cleaned_Hospital_Details!$A:$A,Cleaned_Hospital_Details!C:C)</f>
        <v>6159.57</v>
      </c>
      <c r="P1616" s="8" t="str">
        <f>_xlfn.XLOOKUP($A1616,Cleaned_Hospital_Details!$A:$A,Cleaned_Hospital_Details!D:D)</f>
        <v>Tier - 2</v>
      </c>
      <c r="Q1616" s="8" t="str">
        <f>_xlfn.XLOOKUP($A1616,Cleaned_Hospital_Details!$A:$A,Cleaned_Hospital_Details!E:E)</f>
        <v>Tier - 1</v>
      </c>
      <c r="R1616" s="8" t="str">
        <f>_xlfn.XLOOKUP($A1616,Cleaned_Hospital_Details!$A:$A,Cleaned_Hospital_Details!F:F)</f>
        <v>R1012</v>
      </c>
      <c r="S1616" s="15">
        <f>_xlfn.XLOOKUP($A1616,Cleaned_Hospital_Details!$A:$A,Cleaned_Hospital_Details!G:G)</f>
        <v>31335</v>
      </c>
      <c r="T1616" s="8">
        <f>_xlfn.XLOOKUP($A1616,Cleaned_Hospital_Details!$A:$A,Cleaned_Hospital_Details!H:H)</f>
        <v>37</v>
      </c>
      <c r="U1616" s="8" t="str">
        <f>_xlfn.XLOOKUP($A1616,Cleaned_Hospital_Details!$A:$A,Cleaned_Hospital_Details!I:I)</f>
        <v>Adult</v>
      </c>
      <c r="V1616" t="str">
        <f t="shared" si="25"/>
        <v>Chris Schiemann</v>
      </c>
    </row>
    <row r="1617" spans="1:22" ht="15.6" x14ac:dyDescent="0.3">
      <c r="A1617" s="10" t="s">
        <v>1653</v>
      </c>
      <c r="B1617" s="8" t="str">
        <f>VLOOKUP(A1617,Cleaned_Customer_Names!A1616:D3951,2,0)</f>
        <v>Ms.</v>
      </c>
      <c r="C1617" s="8" t="str">
        <f>VLOOKUP(A1617,Cleaned_Customer_Names!A1616:D3951,3,0)</f>
        <v>Jennifer</v>
      </c>
      <c r="D1617" s="8" t="str">
        <f>VLOOKUP($A1617,Cleaned_Customer_Names!$A1616:$D3951,4,0)</f>
        <v>Cress</v>
      </c>
      <c r="E1617" s="22">
        <f>VLOOKUP($A1617,Cleaned_Medical_Exam!$A1616:$J3951,2,0)</f>
        <v>19.28</v>
      </c>
      <c r="F1617" s="24">
        <f>VLOOKUP($A1617,Cleaned_Medical_Exam!$A1616:$J3951,3,0)</f>
        <v>11.85</v>
      </c>
      <c r="G1617" s="20" t="str">
        <f>VLOOKUP($A1617,Cleaned_Medical_Exam!$A1616:$J3951,4,0)</f>
        <v>No</v>
      </c>
      <c r="H1617" s="20" t="str">
        <f>VLOOKUP($A1617,Cleaned_Medical_Exam!$A1616:$J3951,5,0)</f>
        <v>No</v>
      </c>
      <c r="I1617" s="20" t="str">
        <f>VLOOKUP($A1617,Cleaned_Medical_Exam!$A1616:$J3951,6,0)</f>
        <v>No</v>
      </c>
      <c r="J1617" s="48">
        <f>VLOOKUP($A1617,Cleaned_Medical_Exam!$A1616:$J3951,7,0)</f>
        <v>2</v>
      </c>
      <c r="K1617" s="8" t="str">
        <f>VLOOKUP($A1617,Cleaned_Medical_Exam!$A1616:$J3951,8,0)</f>
        <v>No</v>
      </c>
      <c r="L1617" s="20" t="str">
        <f>VLOOKUP($A1617,Cleaned_Medical_Exam!$A1616:$J3951,9,0)</f>
        <v>Healthy Weight</v>
      </c>
      <c r="M1617" s="20" t="str">
        <f>VLOOKUP($A1617,Cleaned_Medical_Exam!$A1616:$J3951,10,0)</f>
        <v>Diabetes</v>
      </c>
      <c r="N1617" s="48">
        <f>_xlfn.XLOOKUP(A1617,Cleaned_Hospital_Details!A:A,Cleaned_Hospital_Details!B:B)</f>
        <v>0</v>
      </c>
      <c r="O1617" s="49">
        <f>_xlfn.XLOOKUP($A1617,Cleaned_Hospital_Details!$A:$A,Cleaned_Hospital_Details!C:C)</f>
        <v>6152.05</v>
      </c>
      <c r="P1617" s="8" t="str">
        <f>_xlfn.XLOOKUP($A1617,Cleaned_Hospital_Details!$A:$A,Cleaned_Hospital_Details!D:D)</f>
        <v>Tier - 2</v>
      </c>
      <c r="Q1617" s="8" t="str">
        <f>_xlfn.XLOOKUP($A1617,Cleaned_Hospital_Details!$A:$A,Cleaned_Hospital_Details!E:E)</f>
        <v>Tier - 3</v>
      </c>
      <c r="R1617" s="8" t="str">
        <f>_xlfn.XLOOKUP($A1617,Cleaned_Hospital_Details!$A:$A,Cleaned_Hospital_Details!F:F)</f>
        <v>R1013</v>
      </c>
      <c r="S1617" s="15">
        <f>_xlfn.XLOOKUP($A1617,Cleaned_Hospital_Details!$A:$A,Cleaned_Hospital_Details!G:G)</f>
        <v>26974</v>
      </c>
      <c r="T1617" s="8">
        <f>_xlfn.XLOOKUP($A1617,Cleaned_Hospital_Details!$A:$A,Cleaned_Hospital_Details!H:H)</f>
        <v>49</v>
      </c>
      <c r="U1617" s="8" t="str">
        <f>_xlfn.XLOOKUP($A1617,Cleaned_Hospital_Details!$A:$A,Cleaned_Hospital_Details!I:I)</f>
        <v>Adult</v>
      </c>
      <c r="V1617" t="str">
        <f t="shared" si="25"/>
        <v>Jennifer Cress</v>
      </c>
    </row>
    <row r="1618" spans="1:22" ht="15.6" x14ac:dyDescent="0.3">
      <c r="A1618" s="10" t="s">
        <v>1654</v>
      </c>
      <c r="B1618" s="8" t="str">
        <f>VLOOKUP(A1618,Cleaned_Customer_Names!A1617:D3952,2,0)</f>
        <v>Mr.</v>
      </c>
      <c r="C1618" s="8" t="str">
        <f>VLOOKUP(A1618,Cleaned_Customer_Names!A1617:D3952,3,0)</f>
        <v>Leif</v>
      </c>
      <c r="D1618" s="8" t="str">
        <f>VLOOKUP($A1618,Cleaned_Customer_Names!$A1617:$D3952,4,0)</f>
        <v>Mawson</v>
      </c>
      <c r="E1618" s="22">
        <f>VLOOKUP($A1618,Cleaned_Medical_Exam!$A1617:$J3952,2,0)</f>
        <v>15.37</v>
      </c>
      <c r="F1618" s="24">
        <f>VLOOKUP($A1618,Cleaned_Medical_Exam!$A1617:$J3952,3,0)</f>
        <v>9.61</v>
      </c>
      <c r="G1618" s="20" t="str">
        <f>VLOOKUP($A1618,Cleaned_Medical_Exam!$A1617:$J3952,4,0)</f>
        <v>Yes</v>
      </c>
      <c r="H1618" s="20" t="str">
        <f>VLOOKUP($A1618,Cleaned_Medical_Exam!$A1617:$J3952,5,0)</f>
        <v>No</v>
      </c>
      <c r="I1618" s="20" t="str">
        <f>VLOOKUP($A1618,Cleaned_Medical_Exam!$A1617:$J3952,6,0)</f>
        <v>No</v>
      </c>
      <c r="J1618" s="48">
        <f>VLOOKUP($A1618,Cleaned_Medical_Exam!$A1617:$J3952,7,0)</f>
        <v>2</v>
      </c>
      <c r="K1618" s="8" t="str">
        <f>VLOOKUP($A1618,Cleaned_Medical_Exam!$A1617:$J3952,8,0)</f>
        <v>No</v>
      </c>
      <c r="L1618" s="20" t="str">
        <f>VLOOKUP($A1618,Cleaned_Medical_Exam!$A1617:$J3952,9,0)</f>
        <v>Underweight</v>
      </c>
      <c r="M1618" s="20" t="str">
        <f>VLOOKUP($A1618,Cleaned_Medical_Exam!$A1617:$J3952,10,0)</f>
        <v>Diabetes</v>
      </c>
      <c r="N1618" s="48">
        <f>_xlfn.XLOOKUP(A1618,Cleaned_Hospital_Details!A:A,Cleaned_Hospital_Details!B:B)</f>
        <v>0</v>
      </c>
      <c r="O1618" s="49">
        <f>_xlfn.XLOOKUP($A1618,Cleaned_Hospital_Details!$A:$A,Cleaned_Hospital_Details!C:C)</f>
        <v>6147.12</v>
      </c>
      <c r="P1618" s="8" t="str">
        <f>_xlfn.XLOOKUP($A1618,Cleaned_Hospital_Details!$A:$A,Cleaned_Hospital_Details!D:D)</f>
        <v>Tier - 2</v>
      </c>
      <c r="Q1618" s="8" t="str">
        <f>_xlfn.XLOOKUP($A1618,Cleaned_Hospital_Details!$A:$A,Cleaned_Hospital_Details!E:E)</f>
        <v>Tier - 3</v>
      </c>
      <c r="R1618" s="8" t="str">
        <f>_xlfn.XLOOKUP($A1618,Cleaned_Hospital_Details!$A:$A,Cleaned_Hospital_Details!F:F)</f>
        <v>R1012</v>
      </c>
      <c r="S1618" s="15">
        <f>_xlfn.XLOOKUP($A1618,Cleaned_Hospital_Details!$A:$A,Cleaned_Hospital_Details!G:G)</f>
        <v>25855</v>
      </c>
      <c r="T1618" s="8">
        <f>_xlfn.XLOOKUP($A1618,Cleaned_Hospital_Details!$A:$A,Cleaned_Hospital_Details!H:H)</f>
        <v>52</v>
      </c>
      <c r="U1618" s="8" t="str">
        <f>_xlfn.XLOOKUP($A1618,Cleaned_Hospital_Details!$A:$A,Cleaned_Hospital_Details!I:I)</f>
        <v>Adult</v>
      </c>
      <c r="V1618" t="str">
        <f t="shared" si="25"/>
        <v>Leif Mawson</v>
      </c>
    </row>
    <row r="1619" spans="1:22" ht="15.6" x14ac:dyDescent="0.3">
      <c r="A1619" s="10" t="s">
        <v>1655</v>
      </c>
      <c r="B1619" s="8" t="str">
        <f>VLOOKUP(A1619,Cleaned_Customer_Names!A1618:D3953,2,0)</f>
        <v>Ms.</v>
      </c>
      <c r="C1619" s="8" t="str">
        <f>VLOOKUP(A1619,Cleaned_Customer_Names!A1618:D3953,3,0)</f>
        <v>Stephanie</v>
      </c>
      <c r="D1619" s="8" t="str">
        <f>VLOOKUP($A1619,Cleaned_Customer_Names!$A1618:$D3953,4,0)</f>
        <v>Wigginton</v>
      </c>
      <c r="E1619" s="22">
        <f>VLOOKUP($A1619,Cleaned_Medical_Exam!$A1618:$J3953,2,0)</f>
        <v>18.71</v>
      </c>
      <c r="F1619" s="24">
        <f>VLOOKUP($A1619,Cleaned_Medical_Exam!$A1618:$J3953,3,0)</f>
        <v>5.29</v>
      </c>
      <c r="G1619" s="20" t="str">
        <f>VLOOKUP($A1619,Cleaned_Medical_Exam!$A1618:$J3953,4,0)</f>
        <v>Yes</v>
      </c>
      <c r="H1619" s="20" t="str">
        <f>VLOOKUP($A1619,Cleaned_Medical_Exam!$A1618:$J3953,5,0)</f>
        <v>No</v>
      </c>
      <c r="I1619" s="20" t="str">
        <f>VLOOKUP($A1619,Cleaned_Medical_Exam!$A1618:$J3953,6,0)</f>
        <v>No</v>
      </c>
      <c r="J1619" s="48">
        <f>VLOOKUP($A1619,Cleaned_Medical_Exam!$A1618:$J3953,7,0)</f>
        <v>0</v>
      </c>
      <c r="K1619" s="8" t="str">
        <f>VLOOKUP($A1619,Cleaned_Medical_Exam!$A1618:$J3953,8,0)</f>
        <v>No</v>
      </c>
      <c r="L1619" s="20" t="str">
        <f>VLOOKUP($A1619,Cleaned_Medical_Exam!$A1618:$J3953,9,0)</f>
        <v>Healthy Weight</v>
      </c>
      <c r="M1619" s="20" t="str">
        <f>VLOOKUP($A1619,Cleaned_Medical_Exam!$A1618:$J3953,10,0)</f>
        <v>Normal</v>
      </c>
      <c r="N1619" s="48">
        <f>_xlfn.XLOOKUP(A1619,Cleaned_Hospital_Details!A:A,Cleaned_Hospital_Details!B:B)</f>
        <v>2</v>
      </c>
      <c r="O1619" s="49">
        <f>_xlfn.XLOOKUP($A1619,Cleaned_Hospital_Details!$A:$A,Cleaned_Hospital_Details!C:C)</f>
        <v>6139.14</v>
      </c>
      <c r="P1619" s="8" t="str">
        <f>_xlfn.XLOOKUP($A1619,Cleaned_Hospital_Details!$A:$A,Cleaned_Hospital_Details!D:D)</f>
        <v>Tier - 2</v>
      </c>
      <c r="Q1619" s="8" t="str">
        <f>_xlfn.XLOOKUP($A1619,Cleaned_Hospital_Details!$A:$A,Cleaned_Hospital_Details!E:E)</f>
        <v>Tier - 3</v>
      </c>
      <c r="R1619" s="8" t="str">
        <f>_xlfn.XLOOKUP($A1619,Cleaned_Hospital_Details!$A:$A,Cleaned_Hospital_Details!F:F)</f>
        <v>R1013</v>
      </c>
      <c r="S1619" s="15">
        <f>_xlfn.XLOOKUP($A1619,Cleaned_Hospital_Details!$A:$A,Cleaned_Hospital_Details!G:G)</f>
        <v>28106</v>
      </c>
      <c r="T1619" s="8">
        <f>_xlfn.XLOOKUP($A1619,Cleaned_Hospital_Details!$A:$A,Cleaned_Hospital_Details!H:H)</f>
        <v>46</v>
      </c>
      <c r="U1619" s="8" t="str">
        <f>_xlfn.XLOOKUP($A1619,Cleaned_Hospital_Details!$A:$A,Cleaned_Hospital_Details!I:I)</f>
        <v>Adult</v>
      </c>
      <c r="V1619" t="str">
        <f t="shared" si="25"/>
        <v>Stephanie Wigginton</v>
      </c>
    </row>
    <row r="1620" spans="1:22" ht="15.6" x14ac:dyDescent="0.3">
      <c r="A1620" s="10" t="s">
        <v>1656</v>
      </c>
      <c r="B1620" s="8" t="str">
        <f>VLOOKUP(A1620,Cleaned_Customer_Names!A1619:D3954,2,0)</f>
        <v>Mr.</v>
      </c>
      <c r="C1620" s="8" t="str">
        <f>VLOOKUP(A1620,Cleaned_Customer_Names!A1619:D3954,3,0)</f>
        <v>Bo</v>
      </c>
      <c r="D1620" s="8" t="str">
        <f>VLOOKUP($A1620,Cleaned_Customer_Names!$A1619:$D3954,4,0)</f>
        <v>Wang</v>
      </c>
      <c r="E1620" s="22">
        <f>VLOOKUP($A1620,Cleaned_Medical_Exam!$A1619:$J3954,2,0)</f>
        <v>20.61</v>
      </c>
      <c r="F1620" s="24">
        <f>VLOOKUP($A1620,Cleaned_Medical_Exam!$A1619:$J3954,3,0)</f>
        <v>6.89</v>
      </c>
      <c r="G1620" s="20" t="str">
        <f>VLOOKUP($A1620,Cleaned_Medical_Exam!$A1619:$J3954,4,0)</f>
        <v>No</v>
      </c>
      <c r="H1620" s="20" t="str">
        <f>VLOOKUP($A1620,Cleaned_Medical_Exam!$A1619:$J3954,5,0)</f>
        <v>No</v>
      </c>
      <c r="I1620" s="20" t="str">
        <f>VLOOKUP($A1620,Cleaned_Medical_Exam!$A1619:$J3954,6,0)</f>
        <v>No</v>
      </c>
      <c r="J1620" s="48">
        <f>VLOOKUP($A1620,Cleaned_Medical_Exam!$A1619:$J3954,7,0)</f>
        <v>0</v>
      </c>
      <c r="K1620" s="8" t="str">
        <f>VLOOKUP($A1620,Cleaned_Medical_Exam!$A1619:$J3954,8,0)</f>
        <v>No</v>
      </c>
      <c r="L1620" s="20" t="str">
        <f>VLOOKUP($A1620,Cleaned_Medical_Exam!$A1619:$J3954,9,0)</f>
        <v>Healthy Weight</v>
      </c>
      <c r="M1620" s="20" t="str">
        <f>VLOOKUP($A1620,Cleaned_Medical_Exam!$A1619:$J3954,10,0)</f>
        <v>Diabetes</v>
      </c>
      <c r="N1620" s="48">
        <f>_xlfn.XLOOKUP(A1620,Cleaned_Hospital_Details!A:A,Cleaned_Hospital_Details!B:B)</f>
        <v>2</v>
      </c>
      <c r="O1620" s="49">
        <f>_xlfn.XLOOKUP($A1620,Cleaned_Hospital_Details!$A:$A,Cleaned_Hospital_Details!C:C)</f>
        <v>6138.58</v>
      </c>
      <c r="P1620" s="8" t="str">
        <f>_xlfn.XLOOKUP($A1620,Cleaned_Hospital_Details!$A:$A,Cleaned_Hospital_Details!D:D)</f>
        <v>Tier - 2</v>
      </c>
      <c r="Q1620" s="8" t="str">
        <f>_xlfn.XLOOKUP($A1620,Cleaned_Hospital_Details!$A:$A,Cleaned_Hospital_Details!E:E)</f>
        <v>Tier - 1</v>
      </c>
      <c r="R1620" s="8" t="str">
        <f>_xlfn.XLOOKUP($A1620,Cleaned_Hospital_Details!$A:$A,Cleaned_Hospital_Details!F:F)</f>
        <v>R1013</v>
      </c>
      <c r="S1620" s="15">
        <f>_xlfn.XLOOKUP($A1620,Cleaned_Hospital_Details!$A:$A,Cleaned_Hospital_Details!G:G)</f>
        <v>28738</v>
      </c>
      <c r="T1620" s="8">
        <f>_xlfn.XLOOKUP($A1620,Cleaned_Hospital_Details!$A:$A,Cleaned_Hospital_Details!H:H)</f>
        <v>44</v>
      </c>
      <c r="U1620" s="8" t="str">
        <f>_xlfn.XLOOKUP($A1620,Cleaned_Hospital_Details!$A:$A,Cleaned_Hospital_Details!I:I)</f>
        <v>Adult</v>
      </c>
      <c r="V1620" t="str">
        <f t="shared" si="25"/>
        <v>Bo Wang</v>
      </c>
    </row>
    <row r="1621" spans="1:22" ht="15.6" x14ac:dyDescent="0.3">
      <c r="A1621" s="10" t="s">
        <v>1657</v>
      </c>
      <c r="B1621" s="8" t="str">
        <f>VLOOKUP(A1621,Cleaned_Customer_Names!A1620:D3955,2,0)</f>
        <v>Ms.</v>
      </c>
      <c r="C1621" s="8" t="str">
        <f>VLOOKUP(A1621,Cleaned_Customer_Names!A1620:D3955,3,0)</f>
        <v>Leah</v>
      </c>
      <c r="D1621" s="8" t="str">
        <f>VLOOKUP($A1621,Cleaned_Customer_Names!$A1620:$D3955,4,0)</f>
        <v>Schroeder</v>
      </c>
      <c r="E1621" s="22">
        <f>VLOOKUP($A1621,Cleaned_Medical_Exam!$A1620:$J3955,2,0)</f>
        <v>15.99</v>
      </c>
      <c r="F1621" s="24">
        <f>VLOOKUP($A1621,Cleaned_Medical_Exam!$A1620:$J3955,3,0)</f>
        <v>4.57</v>
      </c>
      <c r="G1621" s="20" t="str">
        <f>VLOOKUP($A1621,Cleaned_Medical_Exam!$A1620:$J3955,4,0)</f>
        <v>Yes</v>
      </c>
      <c r="H1621" s="20" t="str">
        <f>VLOOKUP($A1621,Cleaned_Medical_Exam!$A1620:$J3955,5,0)</f>
        <v>No</v>
      </c>
      <c r="I1621" s="20" t="str">
        <f>VLOOKUP($A1621,Cleaned_Medical_Exam!$A1620:$J3955,6,0)</f>
        <v>Yes</v>
      </c>
      <c r="J1621" s="48">
        <f>VLOOKUP($A1621,Cleaned_Medical_Exam!$A1620:$J3955,7,0)</f>
        <v>1</v>
      </c>
      <c r="K1621" s="8" t="str">
        <f>VLOOKUP($A1621,Cleaned_Medical_Exam!$A1620:$J3955,8,0)</f>
        <v>No</v>
      </c>
      <c r="L1621" s="20" t="str">
        <f>VLOOKUP($A1621,Cleaned_Medical_Exam!$A1620:$J3955,9,0)</f>
        <v>Underweight</v>
      </c>
      <c r="M1621" s="20" t="str">
        <f>VLOOKUP($A1621,Cleaned_Medical_Exam!$A1620:$J3955,10,0)</f>
        <v>Normal</v>
      </c>
      <c r="N1621" s="48">
        <f>_xlfn.XLOOKUP(A1621,Cleaned_Hospital_Details!A:A,Cleaned_Hospital_Details!B:B)</f>
        <v>0</v>
      </c>
      <c r="O1621" s="49">
        <f>_xlfn.XLOOKUP($A1621,Cleaned_Hospital_Details!$A:$A,Cleaned_Hospital_Details!C:C)</f>
        <v>6138.5</v>
      </c>
      <c r="P1621" s="8" t="str">
        <f>_xlfn.XLOOKUP($A1621,Cleaned_Hospital_Details!$A:$A,Cleaned_Hospital_Details!D:D)</f>
        <v>Tier - 2</v>
      </c>
      <c r="Q1621" s="8" t="str">
        <f>_xlfn.XLOOKUP($A1621,Cleaned_Hospital_Details!$A:$A,Cleaned_Hospital_Details!E:E)</f>
        <v>Tier - 2</v>
      </c>
      <c r="R1621" s="8" t="str">
        <f>_xlfn.XLOOKUP($A1621,Cleaned_Hospital_Details!$A:$A,Cleaned_Hospital_Details!F:F)</f>
        <v>R1011</v>
      </c>
      <c r="S1621" s="15">
        <f>_xlfn.XLOOKUP($A1621,Cleaned_Hospital_Details!$A:$A,Cleaned_Hospital_Details!G:G)</f>
        <v>25516</v>
      </c>
      <c r="T1621" s="8">
        <f>_xlfn.XLOOKUP($A1621,Cleaned_Hospital_Details!$A:$A,Cleaned_Hospital_Details!H:H)</f>
        <v>53</v>
      </c>
      <c r="U1621" s="8" t="str">
        <f>_xlfn.XLOOKUP($A1621,Cleaned_Hospital_Details!$A:$A,Cleaned_Hospital_Details!I:I)</f>
        <v>Adult</v>
      </c>
      <c r="V1621" t="str">
        <f t="shared" si="25"/>
        <v>Leah Schroeder</v>
      </c>
    </row>
    <row r="1622" spans="1:22" ht="15.6" x14ac:dyDescent="0.3">
      <c r="A1622" s="10" t="s">
        <v>1658</v>
      </c>
      <c r="B1622" s="8" t="str">
        <f>VLOOKUP(A1622,Cleaned_Customer_Names!A1621:D3956,2,0)</f>
        <v>Ms.</v>
      </c>
      <c r="C1622" s="8" t="str">
        <f>VLOOKUP(A1622,Cleaned_Customer_Names!A1621:D3956,3,0)</f>
        <v>Kara</v>
      </c>
      <c r="D1622" s="8" t="str">
        <f>VLOOKUP($A1622,Cleaned_Customer_Names!$A1621:$D3956,4,0)</f>
        <v>Leonard</v>
      </c>
      <c r="E1622" s="22">
        <f>VLOOKUP($A1622,Cleaned_Medical_Exam!$A1621:$J3956,2,0)</f>
        <v>33.155000000000001</v>
      </c>
      <c r="F1622" s="24">
        <f>VLOOKUP($A1622,Cleaned_Medical_Exam!$A1621:$J3956,3,0)</f>
        <v>4.32</v>
      </c>
      <c r="G1622" s="20" t="str">
        <f>VLOOKUP($A1622,Cleaned_Medical_Exam!$A1621:$J3956,4,0)</f>
        <v>No</v>
      </c>
      <c r="H1622" s="20" t="str">
        <f>VLOOKUP($A1622,Cleaned_Medical_Exam!$A1621:$J3956,5,0)</f>
        <v>No</v>
      </c>
      <c r="I1622" s="20" t="str">
        <f>VLOOKUP($A1622,Cleaned_Medical_Exam!$A1621:$J3956,6,0)</f>
        <v>No</v>
      </c>
      <c r="J1622" s="48">
        <f>VLOOKUP($A1622,Cleaned_Medical_Exam!$A1621:$J3956,7,0)</f>
        <v>0</v>
      </c>
      <c r="K1622" s="8" t="str">
        <f>VLOOKUP($A1622,Cleaned_Medical_Exam!$A1621:$J3956,8,0)</f>
        <v>No</v>
      </c>
      <c r="L1622" s="20" t="str">
        <f>VLOOKUP($A1622,Cleaned_Medical_Exam!$A1621:$J3956,9,0)</f>
        <v>Obesity</v>
      </c>
      <c r="M1622" s="20" t="str">
        <f>VLOOKUP($A1622,Cleaned_Medical_Exam!$A1621:$J3956,10,0)</f>
        <v>Normal</v>
      </c>
      <c r="N1622" s="48">
        <f>_xlfn.XLOOKUP(A1622,Cleaned_Hospital_Details!A:A,Cleaned_Hospital_Details!B:B)</f>
        <v>3</v>
      </c>
      <c r="O1622" s="49">
        <f>_xlfn.XLOOKUP($A1622,Cleaned_Hospital_Details!$A:$A,Cleaned_Hospital_Details!C:C)</f>
        <v>6128.8</v>
      </c>
      <c r="P1622" s="8" t="str">
        <f>_xlfn.XLOOKUP($A1622,Cleaned_Hospital_Details!$A:$A,Cleaned_Hospital_Details!D:D)</f>
        <v>Tier - 2</v>
      </c>
      <c r="Q1622" s="8" t="str">
        <f>_xlfn.XLOOKUP($A1622,Cleaned_Hospital_Details!$A:$A,Cleaned_Hospital_Details!E:E)</f>
        <v>Tier - 3</v>
      </c>
      <c r="R1622" s="8" t="str">
        <f>_xlfn.XLOOKUP($A1622,Cleaned_Hospital_Details!$A:$A,Cleaned_Hospital_Details!F:F)</f>
        <v>R1012</v>
      </c>
      <c r="S1622" s="15">
        <f>_xlfn.XLOOKUP($A1622,Cleaned_Hospital_Details!$A:$A,Cleaned_Hospital_Details!G:G)</f>
        <v>33103</v>
      </c>
      <c r="T1622" s="8">
        <f>_xlfn.XLOOKUP($A1622,Cleaned_Hospital_Details!$A:$A,Cleaned_Hospital_Details!H:H)</f>
        <v>32</v>
      </c>
      <c r="U1622" s="8" t="str">
        <f>_xlfn.XLOOKUP($A1622,Cleaned_Hospital_Details!$A:$A,Cleaned_Hospital_Details!I:I)</f>
        <v>Adult</v>
      </c>
      <c r="V1622" t="str">
        <f t="shared" si="25"/>
        <v>Kara Leonard</v>
      </c>
    </row>
    <row r="1623" spans="1:22" ht="15.6" x14ac:dyDescent="0.3">
      <c r="A1623" s="10" t="s">
        <v>1659</v>
      </c>
      <c r="B1623" s="8" t="str">
        <f>VLOOKUP(A1623,Cleaned_Customer_Names!A1622:D3957,2,0)</f>
        <v>Mr.</v>
      </c>
      <c r="C1623" s="8" t="str">
        <f>VLOOKUP(A1623,Cleaned_Customer_Names!A1622:D3957,3,0)</f>
        <v>Jeffrey</v>
      </c>
      <c r="D1623" s="8" t="str">
        <f>VLOOKUP($A1623,Cleaned_Customer_Names!$A1622:$D3957,4,0)</f>
        <v>Tissue</v>
      </c>
      <c r="E1623" s="22">
        <f>VLOOKUP($A1623,Cleaned_Medical_Exam!$A1622:$J3957,2,0)</f>
        <v>26.22</v>
      </c>
      <c r="F1623" s="24">
        <f>VLOOKUP($A1623,Cleaned_Medical_Exam!$A1622:$J3957,3,0)</f>
        <v>5.57</v>
      </c>
      <c r="G1623" s="20" t="str">
        <f>VLOOKUP($A1623,Cleaned_Medical_Exam!$A1622:$J3957,4,0)</f>
        <v>Yes</v>
      </c>
      <c r="H1623" s="20" t="str">
        <f>VLOOKUP($A1623,Cleaned_Medical_Exam!$A1622:$J3957,5,0)</f>
        <v>No</v>
      </c>
      <c r="I1623" s="20" t="str">
        <f>VLOOKUP($A1623,Cleaned_Medical_Exam!$A1622:$J3957,6,0)</f>
        <v>Yes</v>
      </c>
      <c r="J1623" s="48">
        <f>VLOOKUP($A1623,Cleaned_Medical_Exam!$A1622:$J3957,7,0)</f>
        <v>1</v>
      </c>
      <c r="K1623" s="8" t="str">
        <f>VLOOKUP($A1623,Cleaned_Medical_Exam!$A1622:$J3957,8,0)</f>
        <v>No</v>
      </c>
      <c r="L1623" s="20" t="str">
        <f>VLOOKUP($A1623,Cleaned_Medical_Exam!$A1622:$J3957,9,0)</f>
        <v>Overweight</v>
      </c>
      <c r="M1623" s="20" t="str">
        <f>VLOOKUP($A1623,Cleaned_Medical_Exam!$A1622:$J3957,10,0)</f>
        <v>Normal</v>
      </c>
      <c r="N1623" s="48">
        <f>_xlfn.XLOOKUP(A1623,Cleaned_Hospital_Details!A:A,Cleaned_Hospital_Details!B:B)</f>
        <v>1</v>
      </c>
      <c r="O1623" s="49">
        <f>_xlfn.XLOOKUP($A1623,Cleaned_Hospital_Details!$A:$A,Cleaned_Hospital_Details!C:C)</f>
        <v>6123.57</v>
      </c>
      <c r="P1623" s="8" t="str">
        <f>_xlfn.XLOOKUP($A1623,Cleaned_Hospital_Details!$A:$A,Cleaned_Hospital_Details!D:D)</f>
        <v>Tier - 3</v>
      </c>
      <c r="Q1623" s="8" t="str">
        <f>_xlfn.XLOOKUP($A1623,Cleaned_Hospital_Details!$A:$A,Cleaned_Hospital_Details!E:E)</f>
        <v>Tier - 2</v>
      </c>
      <c r="R1623" s="8" t="str">
        <f>_xlfn.XLOOKUP($A1623,Cleaned_Hospital_Details!$A:$A,Cleaned_Hospital_Details!F:F)</f>
        <v>R1012</v>
      </c>
      <c r="S1623" s="15">
        <f>_xlfn.XLOOKUP($A1623,Cleaned_Hospital_Details!$A:$A,Cleaned_Hospital_Details!G:G)</f>
        <v>30636</v>
      </c>
      <c r="T1623" s="8">
        <f>_xlfn.XLOOKUP($A1623,Cleaned_Hospital_Details!$A:$A,Cleaned_Hospital_Details!H:H)</f>
        <v>39</v>
      </c>
      <c r="U1623" s="8" t="str">
        <f>_xlfn.XLOOKUP($A1623,Cleaned_Hospital_Details!$A:$A,Cleaned_Hospital_Details!I:I)</f>
        <v>Adult</v>
      </c>
      <c r="V1623" t="str">
        <f t="shared" si="25"/>
        <v>Jeffrey Tissue</v>
      </c>
    </row>
    <row r="1624" spans="1:22" ht="15.6" x14ac:dyDescent="0.3">
      <c r="A1624" s="10" t="s">
        <v>1660</v>
      </c>
      <c r="B1624" s="8" t="str">
        <f>VLOOKUP(A1624,Cleaned_Customer_Names!A1623:D3958,2,0)</f>
        <v>Mr.</v>
      </c>
      <c r="C1624" s="8" t="str">
        <f>VLOOKUP(A1624,Cleaned_Customer_Names!A1623:D3958,3,0)</f>
        <v>Justin</v>
      </c>
      <c r="D1624" s="8" t="str">
        <f>VLOOKUP($A1624,Cleaned_Customer_Names!$A1623:$D3958,4,0)</f>
        <v>Wood</v>
      </c>
      <c r="E1624" s="22">
        <f>VLOOKUP($A1624,Cleaned_Medical_Exam!$A1623:$J3958,2,0)</f>
        <v>21.85</v>
      </c>
      <c r="F1624" s="24">
        <f>VLOOKUP($A1624,Cleaned_Medical_Exam!$A1623:$J3958,3,0)</f>
        <v>5.26</v>
      </c>
      <c r="G1624" s="20" t="str">
        <f>VLOOKUP($A1624,Cleaned_Medical_Exam!$A1623:$J3958,4,0)</f>
        <v>Yes</v>
      </c>
      <c r="H1624" s="20" t="str">
        <f>VLOOKUP($A1624,Cleaned_Medical_Exam!$A1623:$J3958,5,0)</f>
        <v>No</v>
      </c>
      <c r="I1624" s="20" t="str">
        <f>VLOOKUP($A1624,Cleaned_Medical_Exam!$A1623:$J3958,6,0)</f>
        <v>Yes</v>
      </c>
      <c r="J1624" s="48">
        <f>VLOOKUP($A1624,Cleaned_Medical_Exam!$A1623:$J3958,7,0)</f>
        <v>1</v>
      </c>
      <c r="K1624" s="8" t="str">
        <f>VLOOKUP($A1624,Cleaned_Medical_Exam!$A1623:$J3958,8,0)</f>
        <v>No</v>
      </c>
      <c r="L1624" s="20" t="str">
        <f>VLOOKUP($A1624,Cleaned_Medical_Exam!$A1623:$J3958,9,0)</f>
        <v>Healthy Weight</v>
      </c>
      <c r="M1624" s="20" t="str">
        <f>VLOOKUP($A1624,Cleaned_Medical_Exam!$A1623:$J3958,10,0)</f>
        <v>Normal</v>
      </c>
      <c r="N1624" s="48">
        <f>_xlfn.XLOOKUP(A1624,Cleaned_Hospital_Details!A:A,Cleaned_Hospital_Details!B:B)</f>
        <v>1</v>
      </c>
      <c r="O1624" s="49">
        <f>_xlfn.XLOOKUP($A1624,Cleaned_Hospital_Details!$A:$A,Cleaned_Hospital_Details!C:C)</f>
        <v>6117.49</v>
      </c>
      <c r="P1624" s="8" t="str">
        <f>_xlfn.XLOOKUP($A1624,Cleaned_Hospital_Details!$A:$A,Cleaned_Hospital_Details!D:D)</f>
        <v>Tier - 2</v>
      </c>
      <c r="Q1624" s="8" t="str">
        <f>_xlfn.XLOOKUP($A1624,Cleaned_Hospital_Details!$A:$A,Cleaned_Hospital_Details!E:E)</f>
        <v>Tier - 3</v>
      </c>
      <c r="R1624" s="8" t="str">
        <f>_xlfn.XLOOKUP($A1624,Cleaned_Hospital_Details!$A:$A,Cleaned_Hospital_Details!F:F)</f>
        <v>R1012</v>
      </c>
      <c r="S1624" s="15">
        <f>_xlfn.XLOOKUP($A1624,Cleaned_Hospital_Details!$A:$A,Cleaned_Hospital_Details!G:G)</f>
        <v>30539</v>
      </c>
      <c r="T1624" s="8">
        <f>_xlfn.XLOOKUP($A1624,Cleaned_Hospital_Details!$A:$A,Cleaned_Hospital_Details!H:H)</f>
        <v>39</v>
      </c>
      <c r="U1624" s="8" t="str">
        <f>_xlfn.XLOOKUP($A1624,Cleaned_Hospital_Details!$A:$A,Cleaned_Hospital_Details!I:I)</f>
        <v>Adult</v>
      </c>
      <c r="V1624" t="str">
        <f t="shared" si="25"/>
        <v>Justin Wood</v>
      </c>
    </row>
    <row r="1625" spans="1:22" ht="15.6" x14ac:dyDescent="0.3">
      <c r="A1625" s="10" t="s">
        <v>1661</v>
      </c>
      <c r="B1625" s="8" t="str">
        <f>VLOOKUP(A1625,Cleaned_Customer_Names!A1624:D3959,2,0)</f>
        <v>Ms.</v>
      </c>
      <c r="C1625" s="8" t="str">
        <f>VLOOKUP(A1625,Cleaned_Customer_Names!A1624:D3959,3,0)</f>
        <v>Emily</v>
      </c>
      <c r="D1625" s="8" t="str">
        <f>VLOOKUP($A1625,Cleaned_Customer_Names!$A1624:$D3959,4,0)</f>
        <v>Denny</v>
      </c>
      <c r="E1625" s="22">
        <f>VLOOKUP($A1625,Cleaned_Medical_Exam!$A1624:$J3959,2,0)</f>
        <v>30.495000000000001</v>
      </c>
      <c r="F1625" s="24">
        <f>VLOOKUP($A1625,Cleaned_Medical_Exam!$A1624:$J3959,3,0)</f>
        <v>6.25</v>
      </c>
      <c r="G1625" s="20" t="str">
        <f>VLOOKUP($A1625,Cleaned_Medical_Exam!$A1624:$J3959,4,0)</f>
        <v>No</v>
      </c>
      <c r="H1625" s="20" t="str">
        <f>VLOOKUP($A1625,Cleaned_Medical_Exam!$A1624:$J3959,5,0)</f>
        <v>No</v>
      </c>
      <c r="I1625" s="20" t="str">
        <f>VLOOKUP($A1625,Cleaned_Medical_Exam!$A1624:$J3959,6,0)</f>
        <v>No</v>
      </c>
      <c r="J1625" s="48">
        <f>VLOOKUP($A1625,Cleaned_Medical_Exam!$A1624:$J3959,7,0)</f>
        <v>0</v>
      </c>
      <c r="K1625" s="8" t="str">
        <f>VLOOKUP($A1625,Cleaned_Medical_Exam!$A1624:$J3959,8,0)</f>
        <v>No</v>
      </c>
      <c r="L1625" s="20" t="str">
        <f>VLOOKUP($A1625,Cleaned_Medical_Exam!$A1624:$J3959,9,0)</f>
        <v>Obesity</v>
      </c>
      <c r="M1625" s="20" t="str">
        <f>VLOOKUP($A1625,Cleaned_Medical_Exam!$A1624:$J3959,10,0)</f>
        <v>Prediabetes</v>
      </c>
      <c r="N1625" s="48">
        <f>_xlfn.XLOOKUP(A1625,Cleaned_Hospital_Details!A:A,Cleaned_Hospital_Details!B:B)</f>
        <v>3</v>
      </c>
      <c r="O1625" s="49">
        <f>_xlfn.XLOOKUP($A1625,Cleaned_Hospital_Details!$A:$A,Cleaned_Hospital_Details!C:C)</f>
        <v>6113.23</v>
      </c>
      <c r="P1625" s="8" t="str">
        <f>_xlfn.XLOOKUP($A1625,Cleaned_Hospital_Details!$A:$A,Cleaned_Hospital_Details!D:D)</f>
        <v>Tier - 2</v>
      </c>
      <c r="Q1625" s="8" t="str">
        <f>_xlfn.XLOOKUP($A1625,Cleaned_Hospital_Details!$A:$A,Cleaned_Hospital_Details!E:E)</f>
        <v>Tier - 2</v>
      </c>
      <c r="R1625" s="8" t="str">
        <f>_xlfn.XLOOKUP($A1625,Cleaned_Hospital_Details!$A:$A,Cleaned_Hospital_Details!F:F)</f>
        <v>R1024</v>
      </c>
      <c r="S1625" s="15">
        <f>_xlfn.XLOOKUP($A1625,Cleaned_Hospital_Details!$A:$A,Cleaned_Hospital_Details!G:G)</f>
        <v>33444</v>
      </c>
      <c r="T1625" s="8">
        <f>_xlfn.XLOOKUP($A1625,Cleaned_Hospital_Details!$A:$A,Cleaned_Hospital_Details!H:H)</f>
        <v>31</v>
      </c>
      <c r="U1625" s="8" t="str">
        <f>_xlfn.XLOOKUP($A1625,Cleaned_Hospital_Details!$A:$A,Cleaned_Hospital_Details!I:I)</f>
        <v>Adult</v>
      </c>
      <c r="V1625" t="str">
        <f t="shared" si="25"/>
        <v>Emily Denny</v>
      </c>
    </row>
    <row r="1626" spans="1:22" ht="15.6" x14ac:dyDescent="0.3">
      <c r="A1626" s="10" t="s">
        <v>1662</v>
      </c>
      <c r="B1626" s="8" t="str">
        <f>VLOOKUP(A1626,Cleaned_Customer_Names!A1625:D3960,2,0)</f>
        <v>Ms.</v>
      </c>
      <c r="C1626" s="8" t="str">
        <f>VLOOKUP(A1626,Cleaned_Customer_Names!A1625:D3960,3,0)</f>
        <v>Rebecca</v>
      </c>
      <c r="D1626" s="8" t="str">
        <f>VLOOKUP($A1626,Cleaned_Customer_Names!$A1625:$D3960,4,0)</f>
        <v>Testa</v>
      </c>
      <c r="E1626" s="22">
        <f>VLOOKUP($A1626,Cleaned_Medical_Exam!$A1625:$J3960,2,0)</f>
        <v>34.104999999999997</v>
      </c>
      <c r="F1626" s="24">
        <f>VLOOKUP($A1626,Cleaned_Medical_Exam!$A1625:$J3960,3,0)</f>
        <v>5.67</v>
      </c>
      <c r="G1626" s="20" t="str">
        <f>VLOOKUP($A1626,Cleaned_Medical_Exam!$A1625:$J3960,4,0)</f>
        <v>Yes</v>
      </c>
      <c r="H1626" s="20" t="str">
        <f>VLOOKUP($A1626,Cleaned_Medical_Exam!$A1625:$J3960,5,0)</f>
        <v>No</v>
      </c>
      <c r="I1626" s="20" t="str">
        <f>VLOOKUP($A1626,Cleaned_Medical_Exam!$A1625:$J3960,6,0)</f>
        <v>No</v>
      </c>
      <c r="J1626" s="48">
        <f>VLOOKUP($A1626,Cleaned_Medical_Exam!$A1625:$J3960,7,0)</f>
        <v>0</v>
      </c>
      <c r="K1626" s="8" t="str">
        <f>VLOOKUP($A1626,Cleaned_Medical_Exam!$A1625:$J3960,8,0)</f>
        <v>No</v>
      </c>
      <c r="L1626" s="20" t="str">
        <f>VLOOKUP($A1626,Cleaned_Medical_Exam!$A1625:$J3960,9,0)</f>
        <v>Obesity</v>
      </c>
      <c r="M1626" s="20" t="str">
        <f>VLOOKUP($A1626,Cleaned_Medical_Exam!$A1625:$J3960,10,0)</f>
        <v>Normal</v>
      </c>
      <c r="N1626" s="48">
        <f>_xlfn.XLOOKUP(A1626,Cleaned_Hospital_Details!A:A,Cleaned_Hospital_Details!B:B)</f>
        <v>1</v>
      </c>
      <c r="O1626" s="49">
        <f>_xlfn.XLOOKUP($A1626,Cleaned_Hospital_Details!$A:$A,Cleaned_Hospital_Details!C:C)</f>
        <v>6112.35</v>
      </c>
      <c r="P1626" s="8" t="str">
        <f>_xlfn.XLOOKUP($A1626,Cleaned_Hospital_Details!$A:$A,Cleaned_Hospital_Details!D:D)</f>
        <v>Tier - 2</v>
      </c>
      <c r="Q1626" s="8" t="str">
        <f>_xlfn.XLOOKUP($A1626,Cleaned_Hospital_Details!$A:$A,Cleaned_Hospital_Details!E:E)</f>
        <v>Tier - 1</v>
      </c>
      <c r="R1626" s="8" t="str">
        <f>_xlfn.XLOOKUP($A1626,Cleaned_Hospital_Details!$A:$A,Cleaned_Hospital_Details!F:F)</f>
        <v>R1012</v>
      </c>
      <c r="S1626" s="15">
        <f>_xlfn.XLOOKUP($A1626,Cleaned_Hospital_Details!$A:$A,Cleaned_Hospital_Details!G:G)</f>
        <v>31249</v>
      </c>
      <c r="T1626" s="8">
        <f>_xlfn.XLOOKUP($A1626,Cleaned_Hospital_Details!$A:$A,Cleaned_Hospital_Details!H:H)</f>
        <v>37</v>
      </c>
      <c r="U1626" s="8" t="str">
        <f>_xlfn.XLOOKUP($A1626,Cleaned_Hospital_Details!$A:$A,Cleaned_Hospital_Details!I:I)</f>
        <v>Adult</v>
      </c>
      <c r="V1626" t="str">
        <f t="shared" si="25"/>
        <v>Rebecca Testa</v>
      </c>
    </row>
    <row r="1627" spans="1:22" ht="15.6" x14ac:dyDescent="0.3">
      <c r="A1627" s="10" t="s">
        <v>1663</v>
      </c>
      <c r="B1627" s="8" t="str">
        <f>VLOOKUP(A1627,Cleaned_Customer_Names!A1626:D3961,2,0)</f>
        <v>Mrs.</v>
      </c>
      <c r="C1627" s="8" t="str">
        <f>VLOOKUP(A1627,Cleaned_Customer_Names!A1626:D3961,3,0)</f>
        <v>Allie</v>
      </c>
      <c r="D1627" s="8" t="str">
        <f>VLOOKUP($A1627,Cleaned_Customer_Names!$A1626:$D3961,4,0)</f>
        <v>Mooney</v>
      </c>
      <c r="E1627" s="22">
        <f>VLOOKUP($A1627,Cleaned_Medical_Exam!$A1626:$J3961,2,0)</f>
        <v>32.770000000000003</v>
      </c>
      <c r="F1627" s="24">
        <f>VLOOKUP($A1627,Cleaned_Medical_Exam!$A1626:$J3961,3,0)</f>
        <v>4.42</v>
      </c>
      <c r="G1627" s="20" t="str">
        <f>VLOOKUP($A1627,Cleaned_Medical_Exam!$A1626:$J3961,4,0)</f>
        <v>Yes</v>
      </c>
      <c r="H1627" s="20" t="str">
        <f>VLOOKUP($A1627,Cleaned_Medical_Exam!$A1626:$J3961,5,0)</f>
        <v>No</v>
      </c>
      <c r="I1627" s="20" t="str">
        <f>VLOOKUP($A1627,Cleaned_Medical_Exam!$A1626:$J3961,6,0)</f>
        <v>No</v>
      </c>
      <c r="J1627" s="48">
        <f>VLOOKUP($A1627,Cleaned_Medical_Exam!$A1626:$J3961,7,0)</f>
        <v>1</v>
      </c>
      <c r="K1627" s="8" t="str">
        <f>VLOOKUP($A1627,Cleaned_Medical_Exam!$A1626:$J3961,8,0)</f>
        <v>No</v>
      </c>
      <c r="L1627" s="20" t="str">
        <f>VLOOKUP($A1627,Cleaned_Medical_Exam!$A1626:$J3961,9,0)</f>
        <v>Obesity</v>
      </c>
      <c r="M1627" s="20" t="str">
        <f>VLOOKUP($A1627,Cleaned_Medical_Exam!$A1626:$J3961,10,0)</f>
        <v>Normal</v>
      </c>
      <c r="N1627" s="48">
        <f>_xlfn.XLOOKUP(A1627,Cleaned_Hospital_Details!A:A,Cleaned_Hospital_Details!B:B)</f>
        <v>0</v>
      </c>
      <c r="O1627" s="49">
        <f>_xlfn.XLOOKUP($A1627,Cleaned_Hospital_Details!$A:$A,Cleaned_Hospital_Details!C:C)</f>
        <v>6111.95</v>
      </c>
      <c r="P1627" s="8" t="str">
        <f>_xlfn.XLOOKUP($A1627,Cleaned_Hospital_Details!$A:$A,Cleaned_Hospital_Details!D:D)</f>
        <v>Tier - 2</v>
      </c>
      <c r="Q1627" s="8" t="str">
        <f>_xlfn.XLOOKUP($A1627,Cleaned_Hospital_Details!$A:$A,Cleaned_Hospital_Details!E:E)</f>
        <v>Tier - 3</v>
      </c>
      <c r="R1627" s="8" t="str">
        <f>_xlfn.XLOOKUP($A1627,Cleaned_Hospital_Details!$A:$A,Cleaned_Hospital_Details!F:F)</f>
        <v>R1026</v>
      </c>
      <c r="S1627" s="15">
        <f>_xlfn.XLOOKUP($A1627,Cleaned_Hospital_Details!$A:$A,Cleaned_Hospital_Details!G:G)</f>
        <v>34951</v>
      </c>
      <c r="T1627" s="8">
        <f>_xlfn.XLOOKUP($A1627,Cleaned_Hospital_Details!$A:$A,Cleaned_Hospital_Details!H:H)</f>
        <v>27</v>
      </c>
      <c r="U1627" s="8" t="str">
        <f>_xlfn.XLOOKUP($A1627,Cleaned_Hospital_Details!$A:$A,Cleaned_Hospital_Details!I:I)</f>
        <v>Adult</v>
      </c>
      <c r="V1627" t="str">
        <f t="shared" si="25"/>
        <v>Allie Mooney</v>
      </c>
    </row>
    <row r="1628" spans="1:22" ht="15.6" x14ac:dyDescent="0.3">
      <c r="A1628" s="10" t="s">
        <v>1664</v>
      </c>
      <c r="B1628" s="8" t="str">
        <f>VLOOKUP(A1628,Cleaned_Customer_Names!A1627:D3962,2,0)</f>
        <v>Ms.</v>
      </c>
      <c r="C1628" s="8" t="str">
        <f>VLOOKUP(A1628,Cleaned_Customer_Names!A1627:D3962,3,0)</f>
        <v>Trasi</v>
      </c>
      <c r="D1628" s="8" t="str">
        <f>VLOOKUP($A1628,Cleaned_Customer_Names!$A1627:$D3962,4,0)</f>
        <v>Buchholtz</v>
      </c>
      <c r="E1628" s="22">
        <f>VLOOKUP($A1628,Cleaned_Medical_Exam!$A1627:$J3962,2,0)</f>
        <v>16.850000000000001</v>
      </c>
      <c r="F1628" s="24">
        <f>VLOOKUP($A1628,Cleaned_Medical_Exam!$A1627:$J3962,3,0)</f>
        <v>11.75</v>
      </c>
      <c r="G1628" s="20" t="str">
        <f>VLOOKUP($A1628,Cleaned_Medical_Exam!$A1627:$J3962,4,0)</f>
        <v>Yes</v>
      </c>
      <c r="H1628" s="20" t="str">
        <f>VLOOKUP($A1628,Cleaned_Medical_Exam!$A1627:$J3962,5,0)</f>
        <v>No</v>
      </c>
      <c r="I1628" s="20" t="str">
        <f>VLOOKUP($A1628,Cleaned_Medical_Exam!$A1627:$J3962,6,0)</f>
        <v>No</v>
      </c>
      <c r="J1628" s="48">
        <f>VLOOKUP($A1628,Cleaned_Medical_Exam!$A1627:$J3962,7,0)</f>
        <v>2</v>
      </c>
      <c r="K1628" s="8" t="str">
        <f>VLOOKUP($A1628,Cleaned_Medical_Exam!$A1627:$J3962,8,0)</f>
        <v>No</v>
      </c>
      <c r="L1628" s="20" t="str">
        <f>VLOOKUP($A1628,Cleaned_Medical_Exam!$A1627:$J3962,9,0)</f>
        <v>Underweight</v>
      </c>
      <c r="M1628" s="20" t="str">
        <f>VLOOKUP($A1628,Cleaned_Medical_Exam!$A1627:$J3962,10,0)</f>
        <v>Diabetes</v>
      </c>
      <c r="N1628" s="48">
        <f>_xlfn.XLOOKUP(A1628,Cleaned_Hospital_Details!A:A,Cleaned_Hospital_Details!B:B)</f>
        <v>0</v>
      </c>
      <c r="O1628" s="49">
        <f>_xlfn.XLOOKUP($A1628,Cleaned_Hospital_Details!$A:$A,Cleaned_Hospital_Details!C:C)</f>
        <v>6098.38</v>
      </c>
      <c r="P1628" s="8" t="str">
        <f>_xlfn.XLOOKUP($A1628,Cleaned_Hospital_Details!$A:$A,Cleaned_Hospital_Details!D:D)</f>
        <v>Tier - 2</v>
      </c>
      <c r="Q1628" s="8" t="str">
        <f>_xlfn.XLOOKUP($A1628,Cleaned_Hospital_Details!$A:$A,Cleaned_Hospital_Details!E:E)</f>
        <v>Tier - 2</v>
      </c>
      <c r="R1628" s="8" t="str">
        <f>_xlfn.XLOOKUP($A1628,Cleaned_Hospital_Details!$A:$A,Cleaned_Hospital_Details!F:F)</f>
        <v>R1013</v>
      </c>
      <c r="S1628" s="15">
        <f>_xlfn.XLOOKUP($A1628,Cleaned_Hospital_Details!$A:$A,Cleaned_Hospital_Details!G:G)</f>
        <v>25728</v>
      </c>
      <c r="T1628" s="8">
        <f>_xlfn.XLOOKUP($A1628,Cleaned_Hospital_Details!$A:$A,Cleaned_Hospital_Details!H:H)</f>
        <v>52</v>
      </c>
      <c r="U1628" s="8" t="str">
        <f>_xlfn.XLOOKUP($A1628,Cleaned_Hospital_Details!$A:$A,Cleaned_Hospital_Details!I:I)</f>
        <v>Adult</v>
      </c>
      <c r="V1628" t="str">
        <f t="shared" si="25"/>
        <v>Trasi Buchholtz</v>
      </c>
    </row>
    <row r="1629" spans="1:22" ht="15.6" x14ac:dyDescent="0.3">
      <c r="A1629" s="10" t="s">
        <v>1665</v>
      </c>
      <c r="B1629" s="8" t="str">
        <f>VLOOKUP(A1629,Cleaned_Customer_Names!A1628:D3963,2,0)</f>
        <v>Mr.</v>
      </c>
      <c r="C1629" s="8" t="str">
        <f>VLOOKUP(A1629,Cleaned_Customer_Names!A1628:D3963,3,0)</f>
        <v>Kevin</v>
      </c>
      <c r="D1629" s="8" t="str">
        <f>VLOOKUP($A1629,Cleaned_Customer_Names!$A1628:$D3963,4,0)</f>
        <v>Hoyt</v>
      </c>
      <c r="E1629" s="22">
        <f>VLOOKUP($A1629,Cleaned_Medical_Exam!$A1628:$J3963,2,0)</f>
        <v>34.700000000000003</v>
      </c>
      <c r="F1629" s="24">
        <f>VLOOKUP($A1629,Cleaned_Medical_Exam!$A1628:$J3963,3,0)</f>
        <v>6.06</v>
      </c>
      <c r="G1629" s="20" t="str">
        <f>VLOOKUP($A1629,Cleaned_Medical_Exam!$A1628:$J3963,4,0)</f>
        <v>No</v>
      </c>
      <c r="H1629" s="20" t="str">
        <f>VLOOKUP($A1629,Cleaned_Medical_Exam!$A1628:$J3963,5,0)</f>
        <v>No</v>
      </c>
      <c r="I1629" s="20" t="str">
        <f>VLOOKUP($A1629,Cleaned_Medical_Exam!$A1628:$J3963,6,0)</f>
        <v>No</v>
      </c>
      <c r="J1629" s="48">
        <f>VLOOKUP($A1629,Cleaned_Medical_Exam!$A1628:$J3963,7,0)</f>
        <v>1</v>
      </c>
      <c r="K1629" s="8" t="str">
        <f>VLOOKUP($A1629,Cleaned_Medical_Exam!$A1628:$J3963,8,0)</f>
        <v>No</v>
      </c>
      <c r="L1629" s="20" t="str">
        <f>VLOOKUP($A1629,Cleaned_Medical_Exam!$A1628:$J3963,9,0)</f>
        <v>Obesity</v>
      </c>
      <c r="M1629" s="20" t="str">
        <f>VLOOKUP($A1629,Cleaned_Medical_Exam!$A1628:$J3963,10,0)</f>
        <v>Prediabetes</v>
      </c>
      <c r="N1629" s="48">
        <f>_xlfn.XLOOKUP(A1629,Cleaned_Hospital_Details!A:A,Cleaned_Hospital_Details!B:B)</f>
        <v>2</v>
      </c>
      <c r="O1629" s="49">
        <f>_xlfn.XLOOKUP($A1629,Cleaned_Hospital_Details!$A:$A,Cleaned_Hospital_Details!C:C)</f>
        <v>6082.41</v>
      </c>
      <c r="P1629" s="8" t="str">
        <f>_xlfn.XLOOKUP($A1629,Cleaned_Hospital_Details!$A:$A,Cleaned_Hospital_Details!D:D)</f>
        <v>Tier - 1</v>
      </c>
      <c r="Q1629" s="8" t="str">
        <f>_xlfn.XLOOKUP($A1629,Cleaned_Hospital_Details!$A:$A,Cleaned_Hospital_Details!E:E)</f>
        <v>Tier - 2</v>
      </c>
      <c r="R1629" s="8" t="str">
        <f>_xlfn.XLOOKUP($A1629,Cleaned_Hospital_Details!$A:$A,Cleaned_Hospital_Details!F:F)</f>
        <v>R1011</v>
      </c>
      <c r="S1629" s="15">
        <f>_xlfn.XLOOKUP($A1629,Cleaned_Hospital_Details!$A:$A,Cleaned_Hospital_Details!G:G)</f>
        <v>30888</v>
      </c>
      <c r="T1629" s="8">
        <f>_xlfn.XLOOKUP($A1629,Cleaned_Hospital_Details!$A:$A,Cleaned_Hospital_Details!H:H)</f>
        <v>38</v>
      </c>
      <c r="U1629" s="8" t="str">
        <f>_xlfn.XLOOKUP($A1629,Cleaned_Hospital_Details!$A:$A,Cleaned_Hospital_Details!I:I)</f>
        <v>Adult</v>
      </c>
      <c r="V1629" t="str">
        <f t="shared" si="25"/>
        <v>Kevin Hoyt</v>
      </c>
    </row>
    <row r="1630" spans="1:22" ht="15.6" x14ac:dyDescent="0.3">
      <c r="A1630" s="10" t="s">
        <v>1666</v>
      </c>
      <c r="B1630" s="8" t="str">
        <f>VLOOKUP(A1630,Cleaned_Customer_Names!A1629:D3964,2,0)</f>
        <v>Mr.</v>
      </c>
      <c r="C1630" s="8" t="str">
        <f>VLOOKUP(A1630,Cleaned_Customer_Names!A1629:D3964,3,0)</f>
        <v>Fernando</v>
      </c>
      <c r="D1630" s="8" t="str">
        <f>VLOOKUP($A1630,Cleaned_Customer_Names!$A1629:$D3964,4,0)</f>
        <v>Cabada</v>
      </c>
      <c r="E1630" s="22">
        <f>VLOOKUP($A1630,Cleaned_Medical_Exam!$A1629:$J3964,2,0)</f>
        <v>37.049999999999997</v>
      </c>
      <c r="F1630" s="24">
        <f>VLOOKUP($A1630,Cleaned_Medical_Exam!$A1629:$J3964,3,0)</f>
        <v>5.48</v>
      </c>
      <c r="G1630" s="20" t="str">
        <f>VLOOKUP($A1630,Cleaned_Medical_Exam!$A1629:$J3964,4,0)</f>
        <v>No</v>
      </c>
      <c r="H1630" s="20" t="str">
        <f>VLOOKUP($A1630,Cleaned_Medical_Exam!$A1629:$J3964,5,0)</f>
        <v>No</v>
      </c>
      <c r="I1630" s="20" t="str">
        <f>VLOOKUP($A1630,Cleaned_Medical_Exam!$A1629:$J3964,6,0)</f>
        <v>No</v>
      </c>
      <c r="J1630" s="48">
        <f>VLOOKUP($A1630,Cleaned_Medical_Exam!$A1629:$J3964,7,0)</f>
        <v>1</v>
      </c>
      <c r="K1630" s="8" t="str">
        <f>VLOOKUP($A1630,Cleaned_Medical_Exam!$A1629:$J3964,8,0)</f>
        <v>No</v>
      </c>
      <c r="L1630" s="20" t="str">
        <f>VLOOKUP($A1630,Cleaned_Medical_Exam!$A1629:$J3964,9,0)</f>
        <v>Obesity</v>
      </c>
      <c r="M1630" s="20" t="str">
        <f>VLOOKUP($A1630,Cleaned_Medical_Exam!$A1629:$J3964,10,0)</f>
        <v>Normal</v>
      </c>
      <c r="N1630" s="48">
        <f>_xlfn.XLOOKUP(A1630,Cleaned_Hospital_Details!A:A,Cleaned_Hospital_Details!B:B)</f>
        <v>1</v>
      </c>
      <c r="O1630" s="49">
        <f>_xlfn.XLOOKUP($A1630,Cleaned_Hospital_Details!$A:$A,Cleaned_Hospital_Details!C:C)</f>
        <v>6079.67</v>
      </c>
      <c r="P1630" s="8" t="str">
        <f>_xlfn.XLOOKUP($A1630,Cleaned_Hospital_Details!$A:$A,Cleaned_Hospital_Details!D:D)</f>
        <v>Tier - 1</v>
      </c>
      <c r="Q1630" s="8" t="str">
        <f>_xlfn.XLOOKUP($A1630,Cleaned_Hospital_Details!$A:$A,Cleaned_Hospital_Details!E:E)</f>
        <v>Tier - 1</v>
      </c>
      <c r="R1630" s="8" t="str">
        <f>_xlfn.XLOOKUP($A1630,Cleaned_Hospital_Details!$A:$A,Cleaned_Hospital_Details!F:F)</f>
        <v>R1014</v>
      </c>
      <c r="S1630" s="15">
        <f>_xlfn.XLOOKUP($A1630,Cleaned_Hospital_Details!$A:$A,Cleaned_Hospital_Details!G:G)</f>
        <v>30969</v>
      </c>
      <c r="T1630" s="8">
        <f>_xlfn.XLOOKUP($A1630,Cleaned_Hospital_Details!$A:$A,Cleaned_Hospital_Details!H:H)</f>
        <v>38</v>
      </c>
      <c r="U1630" s="8" t="str">
        <f>_xlfn.XLOOKUP($A1630,Cleaned_Hospital_Details!$A:$A,Cleaned_Hospital_Details!I:I)</f>
        <v>Adult</v>
      </c>
      <c r="V1630" t="str">
        <f t="shared" si="25"/>
        <v>Fernando Cabada</v>
      </c>
    </row>
    <row r="1631" spans="1:22" ht="15.6" x14ac:dyDescent="0.3">
      <c r="A1631" s="10" t="s">
        <v>1667</v>
      </c>
      <c r="B1631" s="8" t="str">
        <f>VLOOKUP(A1631,Cleaned_Customer_Names!A1630:D3965,2,0)</f>
        <v>Ms.</v>
      </c>
      <c r="C1631" s="8" t="str">
        <f>VLOOKUP(A1631,Cleaned_Customer_Names!A1630:D3965,3,0)</f>
        <v>Ieva</v>
      </c>
      <c r="D1631" s="8" t="str">
        <f>VLOOKUP($A1631,Cleaned_Customer_Names!$A1630:$D3965,4,0)</f>
        <v>Lobaciute</v>
      </c>
      <c r="E1631" s="22">
        <f>VLOOKUP($A1631,Cleaned_Medical_Exam!$A1630:$J3965,2,0)</f>
        <v>18.78</v>
      </c>
      <c r="F1631" s="24">
        <f>VLOOKUP($A1631,Cleaned_Medical_Exam!$A1630:$J3965,3,0)</f>
        <v>4.45</v>
      </c>
      <c r="G1631" s="20" t="str">
        <f>VLOOKUP($A1631,Cleaned_Medical_Exam!$A1630:$J3965,4,0)</f>
        <v>No</v>
      </c>
      <c r="H1631" s="20" t="str">
        <f>VLOOKUP($A1631,Cleaned_Medical_Exam!$A1630:$J3965,5,0)</f>
        <v>No</v>
      </c>
      <c r="I1631" s="20" t="str">
        <f>VLOOKUP($A1631,Cleaned_Medical_Exam!$A1630:$J3965,6,0)</f>
        <v>Yes</v>
      </c>
      <c r="J1631" s="48">
        <f>VLOOKUP($A1631,Cleaned_Medical_Exam!$A1630:$J3965,7,0)</f>
        <v>1</v>
      </c>
      <c r="K1631" s="8" t="str">
        <f>VLOOKUP($A1631,Cleaned_Medical_Exam!$A1630:$J3965,8,0)</f>
        <v>No</v>
      </c>
      <c r="L1631" s="20" t="str">
        <f>VLOOKUP($A1631,Cleaned_Medical_Exam!$A1630:$J3965,9,0)</f>
        <v>Healthy Weight</v>
      </c>
      <c r="M1631" s="20" t="str">
        <f>VLOOKUP($A1631,Cleaned_Medical_Exam!$A1630:$J3965,10,0)</f>
        <v>Normal</v>
      </c>
      <c r="N1631" s="48">
        <f>_xlfn.XLOOKUP(A1631,Cleaned_Hospital_Details!A:A,Cleaned_Hospital_Details!B:B)</f>
        <v>2</v>
      </c>
      <c r="O1631" s="49">
        <f>_xlfn.XLOOKUP($A1631,Cleaned_Hospital_Details!$A:$A,Cleaned_Hospital_Details!C:C)</f>
        <v>6074.37</v>
      </c>
      <c r="P1631" s="8" t="str">
        <f>_xlfn.XLOOKUP($A1631,Cleaned_Hospital_Details!$A:$A,Cleaned_Hospital_Details!D:D)</f>
        <v>Tier - 2</v>
      </c>
      <c r="Q1631" s="8" t="str">
        <f>_xlfn.XLOOKUP($A1631,Cleaned_Hospital_Details!$A:$A,Cleaned_Hospital_Details!E:E)</f>
        <v>Tier - 2</v>
      </c>
      <c r="R1631" s="8" t="str">
        <f>_xlfn.XLOOKUP($A1631,Cleaned_Hospital_Details!$A:$A,Cleaned_Hospital_Details!F:F)</f>
        <v>R1012</v>
      </c>
      <c r="S1631" s="15">
        <f>_xlfn.XLOOKUP($A1631,Cleaned_Hospital_Details!$A:$A,Cleaned_Hospital_Details!G:G)</f>
        <v>29075</v>
      </c>
      <c r="T1631" s="8">
        <f>_xlfn.XLOOKUP($A1631,Cleaned_Hospital_Details!$A:$A,Cleaned_Hospital_Details!H:H)</f>
        <v>43</v>
      </c>
      <c r="U1631" s="8" t="str">
        <f>_xlfn.XLOOKUP($A1631,Cleaned_Hospital_Details!$A:$A,Cleaned_Hospital_Details!I:I)</f>
        <v>Adult</v>
      </c>
      <c r="V1631" t="str">
        <f t="shared" si="25"/>
        <v>Ieva Lobaciute</v>
      </c>
    </row>
    <row r="1632" spans="1:22" ht="15.6" x14ac:dyDescent="0.3">
      <c r="A1632" s="10" t="s">
        <v>1668</v>
      </c>
      <c r="B1632" s="8" t="str">
        <f>VLOOKUP(A1632,Cleaned_Customer_Names!A1631:D3966,2,0)</f>
        <v>Mr.</v>
      </c>
      <c r="C1632" s="8" t="str">
        <f>VLOOKUP(A1632,Cleaned_Customer_Names!A1631:D3966,3,0)</f>
        <v>Chris</v>
      </c>
      <c r="D1632" s="8" t="str">
        <f>VLOOKUP($A1632,Cleaned_Customer_Names!$A1631:$D3966,4,0)</f>
        <v>Dawes</v>
      </c>
      <c r="E1632" s="22">
        <f>VLOOKUP($A1632,Cleaned_Medical_Exam!$A1631:$J3966,2,0)</f>
        <v>28.024999999999999</v>
      </c>
      <c r="F1632" s="24">
        <f>VLOOKUP($A1632,Cleaned_Medical_Exam!$A1631:$J3966,3,0)</f>
        <v>5</v>
      </c>
      <c r="G1632" s="20" t="str">
        <f>VLOOKUP($A1632,Cleaned_Medical_Exam!$A1631:$J3966,4,0)</f>
        <v>No</v>
      </c>
      <c r="H1632" s="20" t="str">
        <f>VLOOKUP($A1632,Cleaned_Medical_Exam!$A1631:$J3966,5,0)</f>
        <v>No</v>
      </c>
      <c r="I1632" s="20" t="str">
        <f>VLOOKUP($A1632,Cleaned_Medical_Exam!$A1631:$J3966,6,0)</f>
        <v>No</v>
      </c>
      <c r="J1632" s="48">
        <f>VLOOKUP($A1632,Cleaned_Medical_Exam!$A1631:$J3966,7,0)</f>
        <v>1</v>
      </c>
      <c r="K1632" s="8" t="str">
        <f>VLOOKUP($A1632,Cleaned_Medical_Exam!$A1631:$J3966,8,0)</f>
        <v>No</v>
      </c>
      <c r="L1632" s="20" t="str">
        <f>VLOOKUP($A1632,Cleaned_Medical_Exam!$A1631:$J3966,9,0)</f>
        <v>Overweight</v>
      </c>
      <c r="M1632" s="20" t="str">
        <f>VLOOKUP($A1632,Cleaned_Medical_Exam!$A1631:$J3966,10,0)</f>
        <v>Normal</v>
      </c>
      <c r="N1632" s="48">
        <f>_xlfn.XLOOKUP(A1632,Cleaned_Hospital_Details!A:A,Cleaned_Hospital_Details!B:B)</f>
        <v>1</v>
      </c>
      <c r="O1632" s="49">
        <f>_xlfn.XLOOKUP($A1632,Cleaned_Hospital_Details!$A:$A,Cleaned_Hospital_Details!C:C)</f>
        <v>6067.13</v>
      </c>
      <c r="P1632" s="8" t="str">
        <f>_xlfn.XLOOKUP($A1632,Cleaned_Hospital_Details!$A:$A,Cleaned_Hospital_Details!D:D)</f>
        <v>Tier - 3</v>
      </c>
      <c r="Q1632" s="8" t="str">
        <f>_xlfn.XLOOKUP($A1632,Cleaned_Hospital_Details!$A:$A,Cleaned_Hospital_Details!E:E)</f>
        <v>Tier - 1</v>
      </c>
      <c r="R1632" s="8" t="str">
        <f>_xlfn.XLOOKUP($A1632,Cleaned_Hospital_Details!$A:$A,Cleaned_Hospital_Details!F:F)</f>
        <v>R1016</v>
      </c>
      <c r="S1632" s="15">
        <f>_xlfn.XLOOKUP($A1632,Cleaned_Hospital_Details!$A:$A,Cleaned_Hospital_Details!G:G)</f>
        <v>30946</v>
      </c>
      <c r="T1632" s="8">
        <f>_xlfn.XLOOKUP($A1632,Cleaned_Hospital_Details!$A:$A,Cleaned_Hospital_Details!H:H)</f>
        <v>38</v>
      </c>
      <c r="U1632" s="8" t="str">
        <f>_xlfn.XLOOKUP($A1632,Cleaned_Hospital_Details!$A:$A,Cleaned_Hospital_Details!I:I)</f>
        <v>Adult</v>
      </c>
      <c r="V1632" t="str">
        <f t="shared" si="25"/>
        <v>Chris Dawes</v>
      </c>
    </row>
    <row r="1633" spans="1:22" ht="15.6" x14ac:dyDescent="0.3">
      <c r="A1633" s="10" t="s">
        <v>1669</v>
      </c>
      <c r="B1633" s="8" t="str">
        <f>VLOOKUP(A1633,Cleaned_Customer_Names!A1632:D3967,2,0)</f>
        <v>Mr.</v>
      </c>
      <c r="C1633" s="8" t="str">
        <f>VLOOKUP(A1633,Cleaned_Customer_Names!A1632:D3967,3,0)</f>
        <v>Drew</v>
      </c>
      <c r="D1633" s="8" t="str">
        <f>VLOOKUP($A1633,Cleaned_Customer_Names!$A1632:$D3967,4,0)</f>
        <v>Deppen</v>
      </c>
      <c r="E1633" s="22">
        <f>VLOOKUP($A1633,Cleaned_Medical_Exam!$A1632:$J3967,2,0)</f>
        <v>35.090000000000003</v>
      </c>
      <c r="F1633" s="24">
        <f>VLOOKUP($A1633,Cleaned_Medical_Exam!$A1632:$J3967,3,0)</f>
        <v>5.84</v>
      </c>
      <c r="G1633" s="20" t="str">
        <f>VLOOKUP($A1633,Cleaned_Medical_Exam!$A1632:$J3967,4,0)</f>
        <v>No</v>
      </c>
      <c r="H1633" s="20" t="str">
        <f>VLOOKUP($A1633,Cleaned_Medical_Exam!$A1632:$J3967,5,0)</f>
        <v>No</v>
      </c>
      <c r="I1633" s="20" t="str">
        <f>VLOOKUP($A1633,Cleaned_Medical_Exam!$A1632:$J3967,6,0)</f>
        <v>No</v>
      </c>
      <c r="J1633" s="48">
        <f>VLOOKUP($A1633,Cleaned_Medical_Exam!$A1632:$J3967,7,0)</f>
        <v>0</v>
      </c>
      <c r="K1633" s="8" t="str">
        <f>VLOOKUP($A1633,Cleaned_Medical_Exam!$A1632:$J3967,8,0)</f>
        <v>No</v>
      </c>
      <c r="L1633" s="20" t="str">
        <f>VLOOKUP($A1633,Cleaned_Medical_Exam!$A1632:$J3967,9,0)</f>
        <v>Obesity</v>
      </c>
      <c r="M1633" s="20" t="str">
        <f>VLOOKUP($A1633,Cleaned_Medical_Exam!$A1632:$J3967,10,0)</f>
        <v>Prediabetes</v>
      </c>
      <c r="N1633" s="48">
        <f>_xlfn.XLOOKUP(A1633,Cleaned_Hospital_Details!A:A,Cleaned_Hospital_Details!B:B)</f>
        <v>0</v>
      </c>
      <c r="O1633" s="49">
        <f>_xlfn.XLOOKUP($A1633,Cleaned_Hospital_Details!$A:$A,Cleaned_Hospital_Details!C:C)</f>
        <v>6064.37</v>
      </c>
      <c r="P1633" s="8" t="str">
        <f>_xlfn.XLOOKUP($A1633,Cleaned_Hospital_Details!$A:$A,Cleaned_Hospital_Details!D:D)</f>
        <v>Tier - 2</v>
      </c>
      <c r="Q1633" s="8" t="str">
        <f>_xlfn.XLOOKUP($A1633,Cleaned_Hospital_Details!$A:$A,Cleaned_Hospital_Details!E:E)</f>
        <v>Tier - 2</v>
      </c>
      <c r="R1633" s="8" t="str">
        <f>_xlfn.XLOOKUP($A1633,Cleaned_Hospital_Details!$A:$A,Cleaned_Hospital_Details!F:F)</f>
        <v>R1011</v>
      </c>
      <c r="S1633" s="15">
        <f>_xlfn.XLOOKUP($A1633,Cleaned_Hospital_Details!$A:$A,Cleaned_Hospital_Details!G:G)</f>
        <v>34646</v>
      </c>
      <c r="T1633" s="8">
        <f>_xlfn.XLOOKUP($A1633,Cleaned_Hospital_Details!$A:$A,Cleaned_Hospital_Details!H:H)</f>
        <v>28</v>
      </c>
      <c r="U1633" s="8" t="str">
        <f>_xlfn.XLOOKUP($A1633,Cleaned_Hospital_Details!$A:$A,Cleaned_Hospital_Details!I:I)</f>
        <v>Adult</v>
      </c>
      <c r="V1633" t="str">
        <f t="shared" si="25"/>
        <v>Drew Deppen</v>
      </c>
    </row>
    <row r="1634" spans="1:22" ht="15.6" x14ac:dyDescent="0.3">
      <c r="A1634" s="10" t="s">
        <v>1670</v>
      </c>
      <c r="B1634" s="8" t="str">
        <f>VLOOKUP(A1634,Cleaned_Customer_Names!A1633:D3968,2,0)</f>
        <v>Ms.</v>
      </c>
      <c r="C1634" s="8" t="str">
        <f>VLOOKUP(A1634,Cleaned_Customer_Names!A1633:D3968,3,0)</f>
        <v>Christina</v>
      </c>
      <c r="D1634" s="8" t="str">
        <f>VLOOKUP($A1634,Cleaned_Customer_Names!$A1633:$D3968,4,0)</f>
        <v>Oberndorfer</v>
      </c>
      <c r="E1634" s="22">
        <f>VLOOKUP($A1634,Cleaned_Medical_Exam!$A1633:$J3968,2,0)</f>
        <v>34.42</v>
      </c>
      <c r="F1634" s="24">
        <f>VLOOKUP($A1634,Cleaned_Medical_Exam!$A1633:$J3968,3,0)</f>
        <v>5.21</v>
      </c>
      <c r="G1634" s="20" t="str">
        <f>VLOOKUP($A1634,Cleaned_Medical_Exam!$A1633:$J3968,4,0)</f>
        <v>Yes</v>
      </c>
      <c r="H1634" s="20" t="str">
        <f>VLOOKUP($A1634,Cleaned_Medical_Exam!$A1633:$J3968,5,0)</f>
        <v>No</v>
      </c>
      <c r="I1634" s="20" t="str">
        <f>VLOOKUP($A1634,Cleaned_Medical_Exam!$A1633:$J3968,6,0)</f>
        <v>No</v>
      </c>
      <c r="J1634" s="48">
        <f>VLOOKUP($A1634,Cleaned_Medical_Exam!$A1633:$J3968,7,0)</f>
        <v>0</v>
      </c>
      <c r="K1634" s="8" t="str">
        <f>VLOOKUP($A1634,Cleaned_Medical_Exam!$A1633:$J3968,8,0)</f>
        <v>No</v>
      </c>
      <c r="L1634" s="20" t="str">
        <f>VLOOKUP($A1634,Cleaned_Medical_Exam!$A1633:$J3968,9,0)</f>
        <v>Obesity</v>
      </c>
      <c r="M1634" s="20" t="str">
        <f>VLOOKUP($A1634,Cleaned_Medical_Exam!$A1633:$J3968,10,0)</f>
        <v>Normal</v>
      </c>
      <c r="N1634" s="48">
        <f>_xlfn.XLOOKUP(A1634,Cleaned_Hospital_Details!A:A,Cleaned_Hospital_Details!B:B)</f>
        <v>0</v>
      </c>
      <c r="O1634" s="49">
        <f>_xlfn.XLOOKUP($A1634,Cleaned_Hospital_Details!$A:$A,Cleaned_Hospital_Details!C:C)</f>
        <v>6061.8</v>
      </c>
      <c r="P1634" s="8" t="str">
        <f>_xlfn.XLOOKUP($A1634,Cleaned_Hospital_Details!$A:$A,Cleaned_Hospital_Details!D:D)</f>
        <v>Tier - 2</v>
      </c>
      <c r="Q1634" s="8" t="str">
        <f>_xlfn.XLOOKUP($A1634,Cleaned_Hospital_Details!$A:$A,Cleaned_Hospital_Details!E:E)</f>
        <v>Tier - 3</v>
      </c>
      <c r="R1634" s="8" t="str">
        <f>_xlfn.XLOOKUP($A1634,Cleaned_Hospital_Details!$A:$A,Cleaned_Hospital_Details!F:F)</f>
        <v>R1012</v>
      </c>
      <c r="S1634" s="15">
        <f>_xlfn.XLOOKUP($A1634,Cleaned_Hospital_Details!$A:$A,Cleaned_Hospital_Details!G:G)</f>
        <v>35274</v>
      </c>
      <c r="T1634" s="8">
        <f>_xlfn.XLOOKUP($A1634,Cleaned_Hospital_Details!$A:$A,Cleaned_Hospital_Details!H:H)</f>
        <v>26</v>
      </c>
      <c r="U1634" s="8" t="str">
        <f>_xlfn.XLOOKUP($A1634,Cleaned_Hospital_Details!$A:$A,Cleaned_Hospital_Details!I:I)</f>
        <v>Adult</v>
      </c>
      <c r="V1634" t="str">
        <f t="shared" si="25"/>
        <v>Christina Oberndorfer</v>
      </c>
    </row>
    <row r="1635" spans="1:22" ht="15.6" x14ac:dyDescent="0.3">
      <c r="A1635" s="10" t="s">
        <v>1671</v>
      </c>
      <c r="B1635" s="8" t="str">
        <f>VLOOKUP(A1635,Cleaned_Customer_Names!A1634:D3969,2,0)</f>
        <v>Mr.</v>
      </c>
      <c r="C1635" s="8" t="str">
        <f>VLOOKUP(A1635,Cleaned_Customer_Names!A1634:D3969,3,0)</f>
        <v>Alexander</v>
      </c>
      <c r="D1635" s="8" t="str">
        <f>VLOOKUP($A1635,Cleaned_Customer_Names!$A1634:$D3969,4,0)</f>
        <v>Hetherington</v>
      </c>
      <c r="E1635" s="22">
        <f>VLOOKUP($A1635,Cleaned_Medical_Exam!$A1634:$J3969,2,0)</f>
        <v>29.4</v>
      </c>
      <c r="F1635" s="24">
        <f>VLOOKUP($A1635,Cleaned_Medical_Exam!$A1634:$J3969,3,0)</f>
        <v>4.26</v>
      </c>
      <c r="G1635" s="20" t="str">
        <f>VLOOKUP($A1635,Cleaned_Medical_Exam!$A1634:$J3969,4,0)</f>
        <v>No</v>
      </c>
      <c r="H1635" s="20" t="str">
        <f>VLOOKUP($A1635,Cleaned_Medical_Exam!$A1634:$J3969,5,0)</f>
        <v>No</v>
      </c>
      <c r="I1635" s="20" t="str">
        <f>VLOOKUP($A1635,Cleaned_Medical_Exam!$A1634:$J3969,6,0)</f>
        <v>No</v>
      </c>
      <c r="J1635" s="48">
        <f>VLOOKUP($A1635,Cleaned_Medical_Exam!$A1634:$J3969,7,0)</f>
        <v>0</v>
      </c>
      <c r="K1635" s="8" t="str">
        <f>VLOOKUP($A1635,Cleaned_Medical_Exam!$A1634:$J3969,8,0)</f>
        <v>No</v>
      </c>
      <c r="L1635" s="20" t="str">
        <f>VLOOKUP($A1635,Cleaned_Medical_Exam!$A1634:$J3969,9,0)</f>
        <v>Overweight</v>
      </c>
      <c r="M1635" s="20" t="str">
        <f>VLOOKUP($A1635,Cleaned_Medical_Exam!$A1634:$J3969,10,0)</f>
        <v>Normal</v>
      </c>
      <c r="N1635" s="48">
        <f>_xlfn.XLOOKUP(A1635,Cleaned_Hospital_Details!A:A,Cleaned_Hospital_Details!B:B)</f>
        <v>4</v>
      </c>
      <c r="O1635" s="49">
        <f>_xlfn.XLOOKUP($A1635,Cleaned_Hospital_Details!$A:$A,Cleaned_Hospital_Details!C:C)</f>
        <v>6059.17</v>
      </c>
      <c r="P1635" s="8" t="str">
        <f>_xlfn.XLOOKUP($A1635,Cleaned_Hospital_Details!$A:$A,Cleaned_Hospital_Details!D:D)</f>
        <v>Tier - 2</v>
      </c>
      <c r="Q1635" s="8" t="str">
        <f>_xlfn.XLOOKUP($A1635,Cleaned_Hospital_Details!$A:$A,Cleaned_Hospital_Details!E:E)</f>
        <v>Tier - 1</v>
      </c>
      <c r="R1635" s="8" t="str">
        <f>_xlfn.XLOOKUP($A1635,Cleaned_Hospital_Details!$A:$A,Cleaned_Hospital_Details!F:F)</f>
        <v>R1011</v>
      </c>
      <c r="S1635" s="15">
        <f>_xlfn.XLOOKUP($A1635,Cleaned_Hospital_Details!$A:$A,Cleaned_Hospital_Details!G:G)</f>
        <v>32736</v>
      </c>
      <c r="T1635" s="8">
        <f>_xlfn.XLOOKUP($A1635,Cleaned_Hospital_Details!$A:$A,Cleaned_Hospital_Details!H:H)</f>
        <v>33</v>
      </c>
      <c r="U1635" s="8" t="str">
        <f>_xlfn.XLOOKUP($A1635,Cleaned_Hospital_Details!$A:$A,Cleaned_Hospital_Details!I:I)</f>
        <v>Adult</v>
      </c>
      <c r="V1635" t="str">
        <f t="shared" si="25"/>
        <v>Alexander Hetherington</v>
      </c>
    </row>
    <row r="1636" spans="1:22" ht="15.6" x14ac:dyDescent="0.3">
      <c r="A1636" s="10" t="s">
        <v>1672</v>
      </c>
      <c r="B1636" s="8" t="str">
        <f>VLOOKUP(A1636,Cleaned_Customer_Names!A1635:D3970,2,0)</f>
        <v>Ms.</v>
      </c>
      <c r="C1636" s="8" t="str">
        <f>VLOOKUP(A1636,Cleaned_Customer_Names!A1635:D3970,3,0)</f>
        <v>Meaghan</v>
      </c>
      <c r="D1636" s="8" t="str">
        <f>VLOOKUP($A1636,Cleaned_Customer_Names!$A1635:$D3970,4,0)</f>
        <v>Murray</v>
      </c>
      <c r="E1636" s="22">
        <f>VLOOKUP($A1636,Cleaned_Medical_Exam!$A1635:$J3970,2,0)</f>
        <v>21.31</v>
      </c>
      <c r="F1636" s="24">
        <f>VLOOKUP($A1636,Cleaned_Medical_Exam!$A1635:$J3970,3,0)</f>
        <v>4.17</v>
      </c>
      <c r="G1636" s="20" t="str">
        <f>VLOOKUP($A1636,Cleaned_Medical_Exam!$A1635:$J3970,4,0)</f>
        <v>No</v>
      </c>
      <c r="H1636" s="20" t="str">
        <f>VLOOKUP($A1636,Cleaned_Medical_Exam!$A1635:$J3970,5,0)</f>
        <v>No</v>
      </c>
      <c r="I1636" s="20" t="str">
        <f>VLOOKUP($A1636,Cleaned_Medical_Exam!$A1635:$J3970,6,0)</f>
        <v>No</v>
      </c>
      <c r="J1636" s="48">
        <f>VLOOKUP($A1636,Cleaned_Medical_Exam!$A1635:$J3970,7,0)</f>
        <v>0</v>
      </c>
      <c r="K1636" s="8" t="str">
        <f>VLOOKUP($A1636,Cleaned_Medical_Exam!$A1635:$J3970,8,0)</f>
        <v>No</v>
      </c>
      <c r="L1636" s="20" t="str">
        <f>VLOOKUP($A1636,Cleaned_Medical_Exam!$A1635:$J3970,9,0)</f>
        <v>Healthy Weight</v>
      </c>
      <c r="M1636" s="20" t="str">
        <f>VLOOKUP($A1636,Cleaned_Medical_Exam!$A1635:$J3970,10,0)</f>
        <v>Normal</v>
      </c>
      <c r="N1636" s="48">
        <f>_xlfn.XLOOKUP(A1636,Cleaned_Hospital_Details!A:A,Cleaned_Hospital_Details!B:B)</f>
        <v>2</v>
      </c>
      <c r="O1636" s="49">
        <f>_xlfn.XLOOKUP($A1636,Cleaned_Hospital_Details!$A:$A,Cleaned_Hospital_Details!C:C)</f>
        <v>5993.62</v>
      </c>
      <c r="P1636" s="8" t="str">
        <f>_xlfn.XLOOKUP($A1636,Cleaned_Hospital_Details!$A:$A,Cleaned_Hospital_Details!D:D)</f>
        <v>Tier - 2</v>
      </c>
      <c r="Q1636" s="8" t="str">
        <f>_xlfn.XLOOKUP($A1636,Cleaned_Hospital_Details!$A:$A,Cleaned_Hospital_Details!E:E)</f>
        <v>Tier - 3</v>
      </c>
      <c r="R1636" s="8" t="str">
        <f>_xlfn.XLOOKUP($A1636,Cleaned_Hospital_Details!$A:$A,Cleaned_Hospital_Details!F:F)</f>
        <v>R1013</v>
      </c>
      <c r="S1636" s="15">
        <f>_xlfn.XLOOKUP($A1636,Cleaned_Hospital_Details!$A:$A,Cleaned_Hospital_Details!G:G)</f>
        <v>29441</v>
      </c>
      <c r="T1636" s="8">
        <f>_xlfn.XLOOKUP($A1636,Cleaned_Hospital_Details!$A:$A,Cleaned_Hospital_Details!H:H)</f>
        <v>42</v>
      </c>
      <c r="U1636" s="8" t="str">
        <f>_xlfn.XLOOKUP($A1636,Cleaned_Hospital_Details!$A:$A,Cleaned_Hospital_Details!I:I)</f>
        <v>Adult</v>
      </c>
      <c r="V1636" t="str">
        <f t="shared" si="25"/>
        <v>Meaghan Murray</v>
      </c>
    </row>
    <row r="1637" spans="1:22" ht="15.6" x14ac:dyDescent="0.3">
      <c r="A1637" s="10" t="s">
        <v>1673</v>
      </c>
      <c r="B1637" s="8" t="str">
        <f>VLOOKUP(A1637,Cleaned_Customer_Names!A1636:D3971,2,0)</f>
        <v>Ms.</v>
      </c>
      <c r="C1637" s="8" t="str">
        <f>VLOOKUP(A1637,Cleaned_Customer_Names!A1636:D3971,3,0)</f>
        <v>Kristin</v>
      </c>
      <c r="D1637" s="8" t="str">
        <f>VLOOKUP($A1637,Cleaned_Customer_Names!$A1636:$D3971,4,0)</f>
        <v>Higden</v>
      </c>
      <c r="E1637" s="22">
        <f>VLOOKUP($A1637,Cleaned_Medical_Exam!$A1636:$J3971,2,0)</f>
        <v>19.559999999999999</v>
      </c>
      <c r="F1637" s="24">
        <f>VLOOKUP($A1637,Cleaned_Medical_Exam!$A1636:$J3971,3,0)</f>
        <v>11.96</v>
      </c>
      <c r="G1637" s="20" t="str">
        <f>VLOOKUP($A1637,Cleaned_Medical_Exam!$A1636:$J3971,4,0)</f>
        <v>No</v>
      </c>
      <c r="H1637" s="20" t="str">
        <f>VLOOKUP($A1637,Cleaned_Medical_Exam!$A1636:$J3971,5,0)</f>
        <v>No</v>
      </c>
      <c r="I1637" s="20" t="str">
        <f>VLOOKUP($A1637,Cleaned_Medical_Exam!$A1636:$J3971,6,0)</f>
        <v>No</v>
      </c>
      <c r="J1637" s="48">
        <f>VLOOKUP($A1637,Cleaned_Medical_Exam!$A1636:$J3971,7,0)</f>
        <v>0</v>
      </c>
      <c r="K1637" s="8" t="str">
        <f>VLOOKUP($A1637,Cleaned_Medical_Exam!$A1636:$J3971,8,0)</f>
        <v>No</v>
      </c>
      <c r="L1637" s="20" t="str">
        <f>VLOOKUP($A1637,Cleaned_Medical_Exam!$A1636:$J3971,9,0)</f>
        <v>Healthy Weight</v>
      </c>
      <c r="M1637" s="20" t="str">
        <f>VLOOKUP($A1637,Cleaned_Medical_Exam!$A1636:$J3971,10,0)</f>
        <v>Diabetes</v>
      </c>
      <c r="N1637" s="48">
        <f>_xlfn.XLOOKUP(A1637,Cleaned_Hospital_Details!A:A,Cleaned_Hospital_Details!B:B)</f>
        <v>0</v>
      </c>
      <c r="O1637" s="49">
        <f>_xlfn.XLOOKUP($A1637,Cleaned_Hospital_Details!$A:$A,Cleaned_Hospital_Details!C:C)</f>
        <v>5990.17</v>
      </c>
      <c r="P1637" s="8" t="str">
        <f>_xlfn.XLOOKUP($A1637,Cleaned_Hospital_Details!$A:$A,Cleaned_Hospital_Details!D:D)</f>
        <v>Tier - 2</v>
      </c>
      <c r="Q1637" s="8" t="str">
        <f>_xlfn.XLOOKUP($A1637,Cleaned_Hospital_Details!$A:$A,Cleaned_Hospital_Details!E:E)</f>
        <v>Tier - 2</v>
      </c>
      <c r="R1637" s="8" t="str">
        <f>_xlfn.XLOOKUP($A1637,Cleaned_Hospital_Details!$A:$A,Cleaned_Hospital_Details!F:F)</f>
        <v>R1013</v>
      </c>
      <c r="S1637" s="15">
        <f>_xlfn.XLOOKUP($A1637,Cleaned_Hospital_Details!$A:$A,Cleaned_Hospital_Details!G:G)</f>
        <v>27258</v>
      </c>
      <c r="T1637" s="8">
        <f>_xlfn.XLOOKUP($A1637,Cleaned_Hospital_Details!$A:$A,Cleaned_Hospital_Details!H:H)</f>
        <v>48</v>
      </c>
      <c r="U1637" s="8" t="str">
        <f>_xlfn.XLOOKUP($A1637,Cleaned_Hospital_Details!$A:$A,Cleaned_Hospital_Details!I:I)</f>
        <v>Adult</v>
      </c>
      <c r="V1637" t="str">
        <f t="shared" si="25"/>
        <v>Kristin Higden</v>
      </c>
    </row>
    <row r="1638" spans="1:22" ht="15.6" x14ac:dyDescent="0.3">
      <c r="A1638" s="10" t="s">
        <v>1674</v>
      </c>
      <c r="B1638" s="8" t="str">
        <f>VLOOKUP(A1638,Cleaned_Customer_Names!A1637:D3972,2,0)</f>
        <v>Ms.</v>
      </c>
      <c r="C1638" s="8" t="str">
        <f>VLOOKUP(A1638,Cleaned_Customer_Names!A1637:D3972,3,0)</f>
        <v>Andrea</v>
      </c>
      <c r="D1638" s="8" t="str">
        <f>VLOOKUP($A1638,Cleaned_Customer_Names!$A1637:$D3972,4,0)</f>
        <v>Rediger</v>
      </c>
      <c r="E1638" s="22">
        <f>VLOOKUP($A1638,Cleaned_Medical_Exam!$A1637:$J3972,2,0)</f>
        <v>37.335000000000001</v>
      </c>
      <c r="F1638" s="24">
        <f>VLOOKUP($A1638,Cleaned_Medical_Exam!$A1637:$J3972,3,0)</f>
        <v>6.26</v>
      </c>
      <c r="G1638" s="20" t="str">
        <f>VLOOKUP($A1638,Cleaned_Medical_Exam!$A1637:$J3972,4,0)</f>
        <v>Yes</v>
      </c>
      <c r="H1638" s="20" t="str">
        <f>VLOOKUP($A1638,Cleaned_Medical_Exam!$A1637:$J3972,5,0)</f>
        <v>No</v>
      </c>
      <c r="I1638" s="20" t="str">
        <f>VLOOKUP($A1638,Cleaned_Medical_Exam!$A1637:$J3972,6,0)</f>
        <v>No</v>
      </c>
      <c r="J1638" s="48">
        <f>VLOOKUP($A1638,Cleaned_Medical_Exam!$A1637:$J3972,7,0)</f>
        <v>1</v>
      </c>
      <c r="K1638" s="8" t="str">
        <f>VLOOKUP($A1638,Cleaned_Medical_Exam!$A1637:$J3972,8,0)</f>
        <v>No</v>
      </c>
      <c r="L1638" s="20" t="str">
        <f>VLOOKUP($A1638,Cleaned_Medical_Exam!$A1637:$J3972,9,0)</f>
        <v>Obesity</v>
      </c>
      <c r="M1638" s="20" t="str">
        <f>VLOOKUP($A1638,Cleaned_Medical_Exam!$A1637:$J3972,10,0)</f>
        <v>Prediabetes</v>
      </c>
      <c r="N1638" s="48">
        <f>_xlfn.XLOOKUP(A1638,Cleaned_Hospital_Details!A:A,Cleaned_Hospital_Details!B:B)</f>
        <v>2</v>
      </c>
      <c r="O1638" s="49">
        <f>_xlfn.XLOOKUP($A1638,Cleaned_Hospital_Details!$A:$A,Cleaned_Hospital_Details!C:C)</f>
        <v>5989.52</v>
      </c>
      <c r="P1638" s="8" t="str">
        <f>_xlfn.XLOOKUP($A1638,Cleaned_Hospital_Details!$A:$A,Cleaned_Hospital_Details!D:D)</f>
        <v>Tier - 2</v>
      </c>
      <c r="Q1638" s="8" t="str">
        <f>_xlfn.XLOOKUP($A1638,Cleaned_Hospital_Details!$A:$A,Cleaned_Hospital_Details!E:E)</f>
        <v>Tier - 1</v>
      </c>
      <c r="R1638" s="8" t="str">
        <f>_xlfn.XLOOKUP($A1638,Cleaned_Hospital_Details!$A:$A,Cleaned_Hospital_Details!F:F)</f>
        <v>R1012</v>
      </c>
      <c r="S1638" s="15">
        <f>_xlfn.XLOOKUP($A1638,Cleaned_Hospital_Details!$A:$A,Cleaned_Hospital_Details!G:G)</f>
        <v>32304</v>
      </c>
      <c r="T1638" s="8">
        <f>_xlfn.XLOOKUP($A1638,Cleaned_Hospital_Details!$A:$A,Cleaned_Hospital_Details!H:H)</f>
        <v>34</v>
      </c>
      <c r="U1638" s="8" t="str">
        <f>_xlfn.XLOOKUP($A1638,Cleaned_Hospital_Details!$A:$A,Cleaned_Hospital_Details!I:I)</f>
        <v>Adult</v>
      </c>
      <c r="V1638" t="str">
        <f t="shared" si="25"/>
        <v>Andrea Rediger</v>
      </c>
    </row>
    <row r="1639" spans="1:22" ht="15.6" x14ac:dyDescent="0.3">
      <c r="A1639" s="10" t="s">
        <v>1675</v>
      </c>
      <c r="B1639" s="8" t="str">
        <f>VLOOKUP(A1639,Cleaned_Customer_Names!A1638:D3973,2,0)</f>
        <v>Ms.</v>
      </c>
      <c r="C1639" s="8" t="str">
        <f>VLOOKUP(A1639,Cleaned_Customer_Names!A1638:D3973,3,0)</f>
        <v>Kris</v>
      </c>
      <c r="D1639" s="8" t="str">
        <f>VLOOKUP($A1639,Cleaned_Customer_Names!$A1638:$D3973,4,0)</f>
        <v>Huff</v>
      </c>
      <c r="E1639" s="22">
        <f>VLOOKUP($A1639,Cleaned_Medical_Exam!$A1638:$J3973,2,0)</f>
        <v>19.53</v>
      </c>
      <c r="F1639" s="24">
        <f>VLOOKUP($A1639,Cleaned_Medical_Exam!$A1638:$J3973,3,0)</f>
        <v>11.68</v>
      </c>
      <c r="G1639" s="20" t="str">
        <f>VLOOKUP($A1639,Cleaned_Medical_Exam!$A1638:$J3973,4,0)</f>
        <v>No</v>
      </c>
      <c r="H1639" s="20" t="str">
        <f>VLOOKUP($A1639,Cleaned_Medical_Exam!$A1638:$J3973,5,0)</f>
        <v>No</v>
      </c>
      <c r="I1639" s="20" t="str">
        <f>VLOOKUP($A1639,Cleaned_Medical_Exam!$A1638:$J3973,6,0)</f>
        <v>No</v>
      </c>
      <c r="J1639" s="48">
        <f>VLOOKUP($A1639,Cleaned_Medical_Exam!$A1638:$J3973,7,0)</f>
        <v>0</v>
      </c>
      <c r="K1639" s="8" t="str">
        <f>VLOOKUP($A1639,Cleaned_Medical_Exam!$A1638:$J3973,8,0)</f>
        <v>No</v>
      </c>
      <c r="L1639" s="20" t="str">
        <f>VLOOKUP($A1639,Cleaned_Medical_Exam!$A1638:$J3973,9,0)</f>
        <v>Healthy Weight</v>
      </c>
      <c r="M1639" s="20" t="str">
        <f>VLOOKUP($A1639,Cleaned_Medical_Exam!$A1638:$J3973,10,0)</f>
        <v>Diabetes</v>
      </c>
      <c r="N1639" s="48">
        <f>_xlfn.XLOOKUP(A1639,Cleaned_Hospital_Details!A:A,Cleaned_Hospital_Details!B:B)</f>
        <v>0</v>
      </c>
      <c r="O1639" s="49">
        <f>_xlfn.XLOOKUP($A1639,Cleaned_Hospital_Details!$A:$A,Cleaned_Hospital_Details!C:C)</f>
        <v>5979.99</v>
      </c>
      <c r="P1639" s="8" t="str">
        <f>_xlfn.XLOOKUP($A1639,Cleaned_Hospital_Details!$A:$A,Cleaned_Hospital_Details!D:D)</f>
        <v>Tier - 2</v>
      </c>
      <c r="Q1639" s="8" t="str">
        <f>_xlfn.XLOOKUP($A1639,Cleaned_Hospital_Details!$A:$A,Cleaned_Hospital_Details!E:E)</f>
        <v>Tier - 3</v>
      </c>
      <c r="R1639" s="8" t="str">
        <f>_xlfn.XLOOKUP($A1639,Cleaned_Hospital_Details!$A:$A,Cleaned_Hospital_Details!F:F)</f>
        <v>R1013</v>
      </c>
      <c r="S1639" s="15">
        <f>_xlfn.XLOOKUP($A1639,Cleaned_Hospital_Details!$A:$A,Cleaned_Hospital_Details!G:G)</f>
        <v>27313</v>
      </c>
      <c r="T1639" s="8">
        <f>_xlfn.XLOOKUP($A1639,Cleaned_Hospital_Details!$A:$A,Cleaned_Hospital_Details!H:H)</f>
        <v>48</v>
      </c>
      <c r="U1639" s="8" t="str">
        <f>_xlfn.XLOOKUP($A1639,Cleaned_Hospital_Details!$A:$A,Cleaned_Hospital_Details!I:I)</f>
        <v>Adult</v>
      </c>
      <c r="V1639" t="str">
        <f t="shared" si="25"/>
        <v>Kris Huff</v>
      </c>
    </row>
    <row r="1640" spans="1:22" ht="15.6" x14ac:dyDescent="0.3">
      <c r="A1640" s="10" t="s">
        <v>1676</v>
      </c>
      <c r="B1640" s="8" t="str">
        <f>VLOOKUP(A1640,Cleaned_Customer_Names!A1639:D3974,2,0)</f>
        <v>Mr.</v>
      </c>
      <c r="C1640" s="8" t="str">
        <f>VLOOKUP(A1640,Cleaned_Customer_Names!A1639:D3974,3,0)</f>
        <v>Alden</v>
      </c>
      <c r="D1640" s="8" t="str">
        <f>VLOOKUP($A1640,Cleaned_Customer_Names!$A1639:$D3974,4,0)</f>
        <v>Hall</v>
      </c>
      <c r="E1640" s="22">
        <f>VLOOKUP($A1640,Cleaned_Medical_Exam!$A1639:$J3974,2,0)</f>
        <v>34.1</v>
      </c>
      <c r="F1640" s="24">
        <f>VLOOKUP($A1640,Cleaned_Medical_Exam!$A1639:$J3974,3,0)</f>
        <v>5.16</v>
      </c>
      <c r="G1640" s="20" t="str">
        <f>VLOOKUP($A1640,Cleaned_Medical_Exam!$A1639:$J3974,4,0)</f>
        <v>No</v>
      </c>
      <c r="H1640" s="20" t="str">
        <f>VLOOKUP($A1640,Cleaned_Medical_Exam!$A1639:$J3974,5,0)</f>
        <v>No</v>
      </c>
      <c r="I1640" s="20" t="str">
        <f>VLOOKUP($A1640,Cleaned_Medical_Exam!$A1639:$J3974,6,0)</f>
        <v>No</v>
      </c>
      <c r="J1640" s="48">
        <f>VLOOKUP($A1640,Cleaned_Medical_Exam!$A1639:$J3974,7,0)</f>
        <v>0</v>
      </c>
      <c r="K1640" s="8" t="str">
        <f>VLOOKUP($A1640,Cleaned_Medical_Exam!$A1639:$J3974,8,0)</f>
        <v>No</v>
      </c>
      <c r="L1640" s="20" t="str">
        <f>VLOOKUP($A1640,Cleaned_Medical_Exam!$A1639:$J3974,9,0)</f>
        <v>Obesity</v>
      </c>
      <c r="M1640" s="20" t="str">
        <f>VLOOKUP($A1640,Cleaned_Medical_Exam!$A1639:$J3974,10,0)</f>
        <v>Normal</v>
      </c>
      <c r="N1640" s="48">
        <f>_xlfn.XLOOKUP(A1640,Cleaned_Hospital_Details!A:A,Cleaned_Hospital_Details!B:B)</f>
        <v>0</v>
      </c>
      <c r="O1640" s="49">
        <f>_xlfn.XLOOKUP($A1640,Cleaned_Hospital_Details!$A:$A,Cleaned_Hospital_Details!C:C)</f>
        <v>5979.73</v>
      </c>
      <c r="P1640" s="8" t="str">
        <f>_xlfn.XLOOKUP($A1640,Cleaned_Hospital_Details!$A:$A,Cleaned_Hospital_Details!D:D)</f>
        <v>Tier - 2</v>
      </c>
      <c r="Q1640" s="8" t="str">
        <f>_xlfn.XLOOKUP($A1640,Cleaned_Hospital_Details!$A:$A,Cleaned_Hospital_Details!E:E)</f>
        <v>Tier - 2</v>
      </c>
      <c r="R1640" s="8" t="str">
        <f>_xlfn.XLOOKUP($A1640,Cleaned_Hospital_Details!$A:$A,Cleaned_Hospital_Details!F:F)</f>
        <v>R1011</v>
      </c>
      <c r="S1640" s="15">
        <f>_xlfn.XLOOKUP($A1640,Cleaned_Hospital_Details!$A:$A,Cleaned_Hospital_Details!G:G)</f>
        <v>29504</v>
      </c>
      <c r="T1640" s="8">
        <f>_xlfn.XLOOKUP($A1640,Cleaned_Hospital_Details!$A:$A,Cleaned_Hospital_Details!H:H)</f>
        <v>42</v>
      </c>
      <c r="U1640" s="8" t="str">
        <f>_xlfn.XLOOKUP($A1640,Cleaned_Hospital_Details!$A:$A,Cleaned_Hospital_Details!I:I)</f>
        <v>Adult</v>
      </c>
      <c r="V1640" t="str">
        <f t="shared" si="25"/>
        <v>Alden Hall</v>
      </c>
    </row>
    <row r="1641" spans="1:22" ht="15.6" x14ac:dyDescent="0.3">
      <c r="A1641" s="10" t="s">
        <v>1677</v>
      </c>
      <c r="B1641" s="8" t="str">
        <f>VLOOKUP(A1641,Cleaned_Customer_Names!A1640:D3975,2,0)</f>
        <v>Ms.</v>
      </c>
      <c r="C1641" s="8" t="str">
        <f>VLOOKUP(A1641,Cleaned_Customer_Names!A1640:D3975,3,0)</f>
        <v>Suzanne</v>
      </c>
      <c r="D1641" s="8" t="str">
        <f>VLOOKUP($A1641,Cleaned_Customer_Names!$A1640:$D3975,4,0)</f>
        <v>Grise</v>
      </c>
      <c r="E1641" s="22">
        <f>VLOOKUP($A1641,Cleaned_Medical_Exam!$A1640:$J3975,2,0)</f>
        <v>16.5</v>
      </c>
      <c r="F1641" s="24">
        <f>VLOOKUP($A1641,Cleaned_Medical_Exam!$A1640:$J3975,3,0)</f>
        <v>6.9</v>
      </c>
      <c r="G1641" s="20" t="str">
        <f>VLOOKUP($A1641,Cleaned_Medical_Exam!$A1640:$J3975,4,0)</f>
        <v>Yes</v>
      </c>
      <c r="H1641" s="20" t="str">
        <f>VLOOKUP($A1641,Cleaned_Medical_Exam!$A1640:$J3975,5,0)</f>
        <v>No</v>
      </c>
      <c r="I1641" s="20" t="str">
        <f>VLOOKUP($A1641,Cleaned_Medical_Exam!$A1640:$J3975,6,0)</f>
        <v>No</v>
      </c>
      <c r="J1641" s="48">
        <f>VLOOKUP($A1641,Cleaned_Medical_Exam!$A1640:$J3975,7,0)</f>
        <v>2</v>
      </c>
      <c r="K1641" s="8" t="str">
        <f>VLOOKUP($A1641,Cleaned_Medical_Exam!$A1640:$J3975,8,0)</f>
        <v>No</v>
      </c>
      <c r="L1641" s="20" t="str">
        <f>VLOOKUP($A1641,Cleaned_Medical_Exam!$A1640:$J3975,9,0)</f>
        <v>Underweight</v>
      </c>
      <c r="M1641" s="20" t="str">
        <f>VLOOKUP($A1641,Cleaned_Medical_Exam!$A1640:$J3975,10,0)</f>
        <v>Diabetes</v>
      </c>
      <c r="N1641" s="48">
        <f>_xlfn.XLOOKUP(A1641,Cleaned_Hospital_Details!A:A,Cleaned_Hospital_Details!B:B)</f>
        <v>0</v>
      </c>
      <c r="O1641" s="49">
        <f>_xlfn.XLOOKUP($A1641,Cleaned_Hospital_Details!$A:$A,Cleaned_Hospital_Details!C:C)</f>
        <v>5979.66</v>
      </c>
      <c r="P1641" s="8" t="str">
        <f>_xlfn.XLOOKUP($A1641,Cleaned_Hospital_Details!$A:$A,Cleaned_Hospital_Details!D:D)</f>
        <v>Tier - 2</v>
      </c>
      <c r="Q1641" s="8" t="str">
        <f>_xlfn.XLOOKUP($A1641,Cleaned_Hospital_Details!$A:$A,Cleaned_Hospital_Details!E:E)</f>
        <v>Tier - 3</v>
      </c>
      <c r="R1641" s="8" t="str">
        <f>_xlfn.XLOOKUP($A1641,Cleaned_Hospital_Details!$A:$A,Cleaned_Hospital_Details!F:F)</f>
        <v>R1013</v>
      </c>
      <c r="S1641" s="15">
        <f>_xlfn.XLOOKUP($A1641,Cleaned_Hospital_Details!$A:$A,Cleaned_Hospital_Details!G:G)</f>
        <v>25744</v>
      </c>
      <c r="T1641" s="8">
        <f>_xlfn.XLOOKUP($A1641,Cleaned_Hospital_Details!$A:$A,Cleaned_Hospital_Details!H:H)</f>
        <v>52</v>
      </c>
      <c r="U1641" s="8" t="str">
        <f>_xlfn.XLOOKUP($A1641,Cleaned_Hospital_Details!$A:$A,Cleaned_Hospital_Details!I:I)</f>
        <v>Adult</v>
      </c>
      <c r="V1641" t="str">
        <f t="shared" si="25"/>
        <v>Suzanne Grise</v>
      </c>
    </row>
    <row r="1642" spans="1:22" ht="15.6" x14ac:dyDescent="0.3">
      <c r="A1642" s="10" t="s">
        <v>1678</v>
      </c>
      <c r="B1642" s="8" t="str">
        <f>VLOOKUP(A1642,Cleaned_Customer_Names!A1641:D3976,2,0)</f>
        <v>Ms.</v>
      </c>
      <c r="C1642" s="8" t="str">
        <f>VLOOKUP(A1642,Cleaned_Customer_Names!A1641:D3976,3,0)</f>
        <v>Heidi</v>
      </c>
      <c r="D1642" s="8" t="str">
        <f>VLOOKUP($A1642,Cleaned_Customer_Names!$A1641:$D3976,4,0)</f>
        <v>Skildum</v>
      </c>
      <c r="E1642" s="22">
        <f>VLOOKUP($A1642,Cleaned_Medical_Exam!$A1641:$J3976,2,0)</f>
        <v>30.69</v>
      </c>
      <c r="F1642" s="24">
        <f>VLOOKUP($A1642,Cleaned_Medical_Exam!$A1641:$J3976,3,0)</f>
        <v>4.83</v>
      </c>
      <c r="G1642" s="20" t="str">
        <f>VLOOKUP($A1642,Cleaned_Medical_Exam!$A1641:$J3976,4,0)</f>
        <v>No</v>
      </c>
      <c r="H1642" s="20" t="str">
        <f>VLOOKUP($A1642,Cleaned_Medical_Exam!$A1641:$J3976,5,0)</f>
        <v>No</v>
      </c>
      <c r="I1642" s="20" t="str">
        <f>VLOOKUP($A1642,Cleaned_Medical_Exam!$A1641:$J3976,6,0)</f>
        <v>No</v>
      </c>
      <c r="J1642" s="48">
        <f>VLOOKUP($A1642,Cleaned_Medical_Exam!$A1641:$J3976,7,0)</f>
        <v>1</v>
      </c>
      <c r="K1642" s="8" t="str">
        <f>VLOOKUP($A1642,Cleaned_Medical_Exam!$A1641:$J3976,8,0)</f>
        <v>No</v>
      </c>
      <c r="L1642" s="20" t="str">
        <f>VLOOKUP($A1642,Cleaned_Medical_Exam!$A1641:$J3976,9,0)</f>
        <v>Obesity</v>
      </c>
      <c r="M1642" s="20" t="str">
        <f>VLOOKUP($A1642,Cleaned_Medical_Exam!$A1641:$J3976,10,0)</f>
        <v>Normal</v>
      </c>
      <c r="N1642" s="48">
        <f>_xlfn.XLOOKUP(A1642,Cleaned_Hospital_Details!A:A,Cleaned_Hospital_Details!B:B)</f>
        <v>1</v>
      </c>
      <c r="O1642" s="49">
        <f>_xlfn.XLOOKUP($A1642,Cleaned_Hospital_Details!$A:$A,Cleaned_Hospital_Details!C:C)</f>
        <v>5976.83</v>
      </c>
      <c r="P1642" s="8" t="str">
        <f>_xlfn.XLOOKUP($A1642,Cleaned_Hospital_Details!$A:$A,Cleaned_Hospital_Details!D:D)</f>
        <v>Tier - 2</v>
      </c>
      <c r="Q1642" s="8" t="str">
        <f>_xlfn.XLOOKUP($A1642,Cleaned_Hospital_Details!$A:$A,Cleaned_Hospital_Details!E:E)</f>
        <v>Tier - 2</v>
      </c>
      <c r="R1642" s="8" t="str">
        <f>_xlfn.XLOOKUP($A1642,Cleaned_Hospital_Details!$A:$A,Cleaned_Hospital_Details!F:F)</f>
        <v>R1013</v>
      </c>
      <c r="S1642" s="15">
        <f>_xlfn.XLOOKUP($A1642,Cleaned_Hospital_Details!$A:$A,Cleaned_Hospital_Details!G:G)</f>
        <v>30997</v>
      </c>
      <c r="T1642" s="8">
        <f>_xlfn.XLOOKUP($A1642,Cleaned_Hospital_Details!$A:$A,Cleaned_Hospital_Details!H:H)</f>
        <v>38</v>
      </c>
      <c r="U1642" s="8" t="str">
        <f>_xlfn.XLOOKUP($A1642,Cleaned_Hospital_Details!$A:$A,Cleaned_Hospital_Details!I:I)</f>
        <v>Adult</v>
      </c>
      <c r="V1642" t="str">
        <f t="shared" si="25"/>
        <v>Heidi Skildum</v>
      </c>
    </row>
    <row r="1643" spans="1:22" ht="15.6" x14ac:dyDescent="0.3">
      <c r="A1643" s="10" t="s">
        <v>1679</v>
      </c>
      <c r="B1643" s="8" t="str">
        <f>VLOOKUP(A1643,Cleaned_Customer_Names!A1642:D3977,2,0)</f>
        <v>Ms.</v>
      </c>
      <c r="C1643" s="8" t="str">
        <f>VLOOKUP(A1643,Cleaned_Customer_Names!A1642:D3977,3,0)</f>
        <v>Carolyn</v>
      </c>
      <c r="D1643" s="8" t="str">
        <f>VLOOKUP($A1643,Cleaned_Customer_Names!$A1642:$D3977,4,0)</f>
        <v>Yang</v>
      </c>
      <c r="E1643" s="22">
        <f>VLOOKUP($A1643,Cleaned_Medical_Exam!$A1642:$J3977,2,0)</f>
        <v>28.93</v>
      </c>
      <c r="F1643" s="24">
        <f>VLOOKUP($A1643,Cleaned_Medical_Exam!$A1642:$J3977,3,0)</f>
        <v>4.87</v>
      </c>
      <c r="G1643" s="20" t="str">
        <f>VLOOKUP($A1643,Cleaned_Medical_Exam!$A1642:$J3977,4,0)</f>
        <v>No</v>
      </c>
      <c r="H1643" s="20" t="str">
        <f>VLOOKUP($A1643,Cleaned_Medical_Exam!$A1642:$J3977,5,0)</f>
        <v>No</v>
      </c>
      <c r="I1643" s="20" t="str">
        <f>VLOOKUP($A1643,Cleaned_Medical_Exam!$A1642:$J3977,6,0)</f>
        <v>No</v>
      </c>
      <c r="J1643" s="48">
        <f>VLOOKUP($A1643,Cleaned_Medical_Exam!$A1642:$J3977,7,0)</f>
        <v>1</v>
      </c>
      <c r="K1643" s="8" t="str">
        <f>VLOOKUP($A1643,Cleaned_Medical_Exam!$A1642:$J3977,8,0)</f>
        <v>No</v>
      </c>
      <c r="L1643" s="20" t="str">
        <f>VLOOKUP($A1643,Cleaned_Medical_Exam!$A1642:$J3977,9,0)</f>
        <v>Overweight</v>
      </c>
      <c r="M1643" s="20" t="str">
        <f>VLOOKUP($A1643,Cleaned_Medical_Exam!$A1642:$J3977,10,0)</f>
        <v>Normal</v>
      </c>
      <c r="N1643" s="48">
        <f>_xlfn.XLOOKUP(A1643,Cleaned_Hospital_Details!A:A,Cleaned_Hospital_Details!B:B)</f>
        <v>1</v>
      </c>
      <c r="O1643" s="49">
        <f>_xlfn.XLOOKUP($A1643,Cleaned_Hospital_Details!$A:$A,Cleaned_Hospital_Details!C:C)</f>
        <v>5974.38</v>
      </c>
      <c r="P1643" s="8" t="str">
        <f>_xlfn.XLOOKUP($A1643,Cleaned_Hospital_Details!$A:$A,Cleaned_Hospital_Details!D:D)</f>
        <v>Tier - 2</v>
      </c>
      <c r="Q1643" s="8" t="str">
        <f>_xlfn.XLOOKUP($A1643,Cleaned_Hospital_Details!$A:$A,Cleaned_Hospital_Details!E:E)</f>
        <v>Tier - 3</v>
      </c>
      <c r="R1643" s="8" t="str">
        <f>_xlfn.XLOOKUP($A1643,Cleaned_Hospital_Details!$A:$A,Cleaned_Hospital_Details!F:F)</f>
        <v>R1013</v>
      </c>
      <c r="S1643" s="15">
        <f>_xlfn.XLOOKUP($A1643,Cleaned_Hospital_Details!$A:$A,Cleaned_Hospital_Details!G:G)</f>
        <v>30944</v>
      </c>
      <c r="T1643" s="8">
        <f>_xlfn.XLOOKUP($A1643,Cleaned_Hospital_Details!$A:$A,Cleaned_Hospital_Details!H:H)</f>
        <v>38</v>
      </c>
      <c r="U1643" s="8" t="str">
        <f>_xlfn.XLOOKUP($A1643,Cleaned_Hospital_Details!$A:$A,Cleaned_Hospital_Details!I:I)</f>
        <v>Adult</v>
      </c>
      <c r="V1643" t="str">
        <f t="shared" si="25"/>
        <v>Carolyn Yang</v>
      </c>
    </row>
    <row r="1644" spans="1:22" ht="15.6" x14ac:dyDescent="0.3">
      <c r="A1644" s="10" t="s">
        <v>1680</v>
      </c>
      <c r="B1644" s="8" t="str">
        <f>VLOOKUP(A1644,Cleaned_Customer_Names!A1643:D3978,2,0)</f>
        <v>Ms.</v>
      </c>
      <c r="C1644" s="8" t="str">
        <f>VLOOKUP(A1644,Cleaned_Customer_Names!A1643:D3978,3,0)</f>
        <v>Sabine</v>
      </c>
      <c r="D1644" s="8" t="str">
        <f>VLOOKUP($A1644,Cleaned_Customer_Names!$A1643:$D3978,4,0)</f>
        <v>Fischer-Daly</v>
      </c>
      <c r="E1644" s="22">
        <f>VLOOKUP($A1644,Cleaned_Medical_Exam!$A1643:$J3978,2,0)</f>
        <v>38.9</v>
      </c>
      <c r="F1644" s="24">
        <f>VLOOKUP($A1644,Cleaned_Medical_Exam!$A1643:$J3978,3,0)</f>
        <v>4.28</v>
      </c>
      <c r="G1644" s="20" t="str">
        <f>VLOOKUP($A1644,Cleaned_Medical_Exam!$A1643:$J3978,4,0)</f>
        <v>No</v>
      </c>
      <c r="H1644" s="20" t="str">
        <f>VLOOKUP($A1644,Cleaned_Medical_Exam!$A1643:$J3978,5,0)</f>
        <v>No</v>
      </c>
      <c r="I1644" s="20" t="str">
        <f>VLOOKUP($A1644,Cleaned_Medical_Exam!$A1643:$J3978,6,0)</f>
        <v>No</v>
      </c>
      <c r="J1644" s="48">
        <f>VLOOKUP($A1644,Cleaned_Medical_Exam!$A1643:$J3978,7,0)</f>
        <v>0</v>
      </c>
      <c r="K1644" s="8" t="str">
        <f>VLOOKUP($A1644,Cleaned_Medical_Exam!$A1643:$J3978,8,0)</f>
        <v>No</v>
      </c>
      <c r="L1644" s="20" t="str">
        <f>VLOOKUP($A1644,Cleaned_Medical_Exam!$A1643:$J3978,9,0)</f>
        <v>Obesity</v>
      </c>
      <c r="M1644" s="20" t="str">
        <f>VLOOKUP($A1644,Cleaned_Medical_Exam!$A1643:$J3978,10,0)</f>
        <v>Normal</v>
      </c>
      <c r="N1644" s="48">
        <f>_xlfn.XLOOKUP(A1644,Cleaned_Hospital_Details!A:A,Cleaned_Hospital_Details!B:B)</f>
        <v>3</v>
      </c>
      <c r="O1644" s="49">
        <f>_xlfn.XLOOKUP($A1644,Cleaned_Hospital_Details!$A:$A,Cleaned_Hospital_Details!C:C)</f>
        <v>5972.38</v>
      </c>
      <c r="P1644" s="8" t="str">
        <f>_xlfn.XLOOKUP($A1644,Cleaned_Hospital_Details!$A:$A,Cleaned_Hospital_Details!D:D)</f>
        <v>Tier - 2</v>
      </c>
      <c r="Q1644" s="8" t="str">
        <f>_xlfn.XLOOKUP($A1644,Cleaned_Hospital_Details!$A:$A,Cleaned_Hospital_Details!E:E)</f>
        <v>Tier - 2</v>
      </c>
      <c r="R1644" s="8" t="str">
        <f>_xlfn.XLOOKUP($A1644,Cleaned_Hospital_Details!$A:$A,Cleaned_Hospital_Details!F:F)</f>
        <v>R1011</v>
      </c>
      <c r="S1644" s="15">
        <f>_xlfn.XLOOKUP($A1644,Cleaned_Hospital_Details!$A:$A,Cleaned_Hospital_Details!G:G)</f>
        <v>32711</v>
      </c>
      <c r="T1644" s="8">
        <f>_xlfn.XLOOKUP($A1644,Cleaned_Hospital_Details!$A:$A,Cleaned_Hospital_Details!H:H)</f>
        <v>33</v>
      </c>
      <c r="U1644" s="8" t="str">
        <f>_xlfn.XLOOKUP($A1644,Cleaned_Hospital_Details!$A:$A,Cleaned_Hospital_Details!I:I)</f>
        <v>Adult</v>
      </c>
      <c r="V1644" t="str">
        <f t="shared" si="25"/>
        <v>Sabine Fischer-Daly</v>
      </c>
    </row>
    <row r="1645" spans="1:22" ht="15.6" x14ac:dyDescent="0.3">
      <c r="A1645" s="10" t="s">
        <v>1681</v>
      </c>
      <c r="B1645" s="8" t="str">
        <f>VLOOKUP(A1645,Cleaned_Customer_Names!A1644:D3979,2,0)</f>
        <v>Mr.</v>
      </c>
      <c r="C1645" s="8" t="str">
        <f>VLOOKUP(A1645,Cleaned_Customer_Names!A1644:D3979,3,0)</f>
        <v>Bobby</v>
      </c>
      <c r="D1645" s="8" t="str">
        <f>VLOOKUP($A1645,Cleaned_Customer_Names!$A1644:$D3979,4,0)</f>
        <v>Asher</v>
      </c>
      <c r="E1645" s="22">
        <f>VLOOKUP($A1645,Cleaned_Medical_Exam!$A1644:$J3979,2,0)</f>
        <v>26.9</v>
      </c>
      <c r="F1645" s="24">
        <f>VLOOKUP($A1645,Cleaned_Medical_Exam!$A1644:$J3979,3,0)</f>
        <v>4.07</v>
      </c>
      <c r="G1645" s="20" t="str">
        <f>VLOOKUP($A1645,Cleaned_Medical_Exam!$A1644:$J3979,4,0)</f>
        <v>No</v>
      </c>
      <c r="H1645" s="20" t="str">
        <f>VLOOKUP($A1645,Cleaned_Medical_Exam!$A1644:$J3979,5,0)</f>
        <v>No</v>
      </c>
      <c r="I1645" s="20" t="str">
        <f>VLOOKUP($A1645,Cleaned_Medical_Exam!$A1644:$J3979,6,0)</f>
        <v>No</v>
      </c>
      <c r="J1645" s="48">
        <f>VLOOKUP($A1645,Cleaned_Medical_Exam!$A1644:$J3979,7,0)</f>
        <v>0</v>
      </c>
      <c r="K1645" s="8" t="str">
        <f>VLOOKUP($A1645,Cleaned_Medical_Exam!$A1644:$J3979,8,0)</f>
        <v>No</v>
      </c>
      <c r="L1645" s="20" t="str">
        <f>VLOOKUP($A1645,Cleaned_Medical_Exam!$A1644:$J3979,9,0)</f>
        <v>Overweight</v>
      </c>
      <c r="M1645" s="20" t="str">
        <f>VLOOKUP($A1645,Cleaned_Medical_Exam!$A1644:$J3979,10,0)</f>
        <v>Normal</v>
      </c>
      <c r="N1645" s="48">
        <f>_xlfn.XLOOKUP(A1645,Cleaned_Hospital_Details!A:A,Cleaned_Hospital_Details!B:B)</f>
        <v>0</v>
      </c>
      <c r="O1645" s="49">
        <f>_xlfn.XLOOKUP($A1645,Cleaned_Hospital_Details!$A:$A,Cleaned_Hospital_Details!C:C)</f>
        <v>5969.72</v>
      </c>
      <c r="P1645" s="8" t="str">
        <f>_xlfn.XLOOKUP($A1645,Cleaned_Hospital_Details!$A:$A,Cleaned_Hospital_Details!D:D)</f>
        <v>Tier - 3</v>
      </c>
      <c r="Q1645" s="8" t="str">
        <f>_xlfn.XLOOKUP($A1645,Cleaned_Hospital_Details!$A:$A,Cleaned_Hospital_Details!E:E)</f>
        <v>Tier - 3</v>
      </c>
      <c r="R1645" s="8" t="str">
        <f>_xlfn.XLOOKUP($A1645,Cleaned_Hospital_Details!$A:$A,Cleaned_Hospital_Details!F:F)</f>
        <v>R1011</v>
      </c>
      <c r="S1645" s="15">
        <f>_xlfn.XLOOKUP($A1645,Cleaned_Hospital_Details!$A:$A,Cleaned_Hospital_Details!G:G)</f>
        <v>29423</v>
      </c>
      <c r="T1645" s="8">
        <f>_xlfn.XLOOKUP($A1645,Cleaned_Hospital_Details!$A:$A,Cleaned_Hospital_Details!H:H)</f>
        <v>42</v>
      </c>
      <c r="U1645" s="8" t="str">
        <f>_xlfn.XLOOKUP($A1645,Cleaned_Hospital_Details!$A:$A,Cleaned_Hospital_Details!I:I)</f>
        <v>Adult</v>
      </c>
      <c r="V1645" t="str">
        <f t="shared" si="25"/>
        <v>Bobby Asher</v>
      </c>
    </row>
    <row r="1646" spans="1:22" ht="15.6" x14ac:dyDescent="0.3">
      <c r="A1646" s="10" t="s">
        <v>1682</v>
      </c>
      <c r="B1646" s="8" t="str">
        <f>VLOOKUP(A1646,Cleaned_Customer_Names!A1645:D3980,2,0)</f>
        <v>Mr.</v>
      </c>
      <c r="C1646" s="8" t="str">
        <f>VLOOKUP(A1646,Cleaned_Customer_Names!A1645:D3980,3,0)</f>
        <v>Fan</v>
      </c>
      <c r="D1646" s="8" t="str">
        <f>VLOOKUP($A1646,Cleaned_Customer_Names!$A1645:$D3980,4,0)</f>
        <v>Zhou</v>
      </c>
      <c r="E1646" s="22">
        <f>VLOOKUP($A1646,Cleaned_Medical_Exam!$A1645:$J3980,2,0)</f>
        <v>24.86</v>
      </c>
      <c r="F1646" s="24">
        <f>VLOOKUP($A1646,Cleaned_Medical_Exam!$A1645:$J3980,3,0)</f>
        <v>6.23</v>
      </c>
      <c r="G1646" s="20" t="str">
        <f>VLOOKUP($A1646,Cleaned_Medical_Exam!$A1645:$J3980,4,0)</f>
        <v>No</v>
      </c>
      <c r="H1646" s="20" t="str">
        <f>VLOOKUP($A1646,Cleaned_Medical_Exam!$A1645:$J3980,5,0)</f>
        <v>No</v>
      </c>
      <c r="I1646" s="20" t="str">
        <f>VLOOKUP($A1646,Cleaned_Medical_Exam!$A1645:$J3980,6,0)</f>
        <v>No</v>
      </c>
      <c r="J1646" s="48">
        <f>VLOOKUP($A1646,Cleaned_Medical_Exam!$A1645:$J3980,7,0)</f>
        <v>0</v>
      </c>
      <c r="K1646" s="8" t="str">
        <f>VLOOKUP($A1646,Cleaned_Medical_Exam!$A1645:$J3980,8,0)</f>
        <v>No</v>
      </c>
      <c r="L1646" s="20" t="str">
        <f>VLOOKUP($A1646,Cleaned_Medical_Exam!$A1645:$J3980,9,0)</f>
        <v>Healthy Weight</v>
      </c>
      <c r="M1646" s="20" t="str">
        <f>VLOOKUP($A1646,Cleaned_Medical_Exam!$A1645:$J3980,10,0)</f>
        <v>Prediabetes</v>
      </c>
      <c r="N1646" s="48">
        <f>_xlfn.XLOOKUP(A1646,Cleaned_Hospital_Details!A:A,Cleaned_Hospital_Details!B:B)</f>
        <v>0</v>
      </c>
      <c r="O1646" s="49">
        <f>_xlfn.XLOOKUP($A1646,Cleaned_Hospital_Details!$A:$A,Cleaned_Hospital_Details!C:C)</f>
        <v>5966.89</v>
      </c>
      <c r="P1646" s="8" t="str">
        <f>_xlfn.XLOOKUP($A1646,Cleaned_Hospital_Details!$A:$A,Cleaned_Hospital_Details!D:D)</f>
        <v>Tier - 2</v>
      </c>
      <c r="Q1646" s="8" t="str">
        <f>_xlfn.XLOOKUP($A1646,Cleaned_Hospital_Details!$A:$A,Cleaned_Hospital_Details!E:E)</f>
        <v>Tier - 3</v>
      </c>
      <c r="R1646" s="8" t="str">
        <f>_xlfn.XLOOKUP($A1646,Cleaned_Hospital_Details!$A:$A,Cleaned_Hospital_Details!F:F)</f>
        <v>R1013</v>
      </c>
      <c r="S1646" s="15">
        <f>_xlfn.XLOOKUP($A1646,Cleaned_Hospital_Details!$A:$A,Cleaned_Hospital_Details!G:G)</f>
        <v>29438</v>
      </c>
      <c r="T1646" s="8">
        <f>_xlfn.XLOOKUP($A1646,Cleaned_Hospital_Details!$A:$A,Cleaned_Hospital_Details!H:H)</f>
        <v>42</v>
      </c>
      <c r="U1646" s="8" t="str">
        <f>_xlfn.XLOOKUP($A1646,Cleaned_Hospital_Details!$A:$A,Cleaned_Hospital_Details!I:I)</f>
        <v>Adult</v>
      </c>
      <c r="V1646" t="str">
        <f t="shared" si="25"/>
        <v>Fan Zhou</v>
      </c>
    </row>
    <row r="1647" spans="1:22" ht="15.6" x14ac:dyDescent="0.3">
      <c r="A1647" s="10" t="s">
        <v>1683</v>
      </c>
      <c r="B1647" s="8" t="str">
        <f>VLOOKUP(A1647,Cleaned_Customer_Names!A1646:D3981,2,0)</f>
        <v>Mrs.</v>
      </c>
      <c r="C1647" s="8" t="str">
        <f>VLOOKUP(A1647,Cleaned_Customer_Names!A1646:D3981,3,0)</f>
        <v>Rachel</v>
      </c>
      <c r="D1647" s="8" t="str">
        <f>VLOOKUP($A1647,Cleaned_Customer_Names!$A1646:$D3981,4,0)</f>
        <v>Rudder</v>
      </c>
      <c r="E1647" s="22">
        <f>VLOOKUP($A1647,Cleaned_Medical_Exam!$A1646:$J3981,2,0)</f>
        <v>39.14</v>
      </c>
      <c r="F1647" s="24">
        <f>VLOOKUP($A1647,Cleaned_Medical_Exam!$A1646:$J3981,3,0)</f>
        <v>6.24</v>
      </c>
      <c r="G1647" s="20" t="str">
        <f>VLOOKUP($A1647,Cleaned_Medical_Exam!$A1646:$J3981,4,0)</f>
        <v>No</v>
      </c>
      <c r="H1647" s="20" t="str">
        <f>VLOOKUP($A1647,Cleaned_Medical_Exam!$A1646:$J3981,5,0)</f>
        <v>Yes</v>
      </c>
      <c r="I1647" s="20" t="str">
        <f>VLOOKUP($A1647,Cleaned_Medical_Exam!$A1646:$J3981,6,0)</f>
        <v>No</v>
      </c>
      <c r="J1647" s="48">
        <f>VLOOKUP($A1647,Cleaned_Medical_Exam!$A1646:$J3981,7,0)</f>
        <v>1</v>
      </c>
      <c r="K1647" s="8" t="str">
        <f>VLOOKUP($A1647,Cleaned_Medical_Exam!$A1646:$J3981,8,0)</f>
        <v>No</v>
      </c>
      <c r="L1647" s="20" t="str">
        <f>VLOOKUP($A1647,Cleaned_Medical_Exam!$A1646:$J3981,9,0)</f>
        <v>Obesity</v>
      </c>
      <c r="M1647" s="20" t="str">
        <f>VLOOKUP($A1647,Cleaned_Medical_Exam!$A1646:$J3981,10,0)</f>
        <v>Prediabetes</v>
      </c>
      <c r="N1647" s="48">
        <f>_xlfn.XLOOKUP(A1647,Cleaned_Hospital_Details!A:A,Cleaned_Hospital_Details!B:B)</f>
        <v>0</v>
      </c>
      <c r="O1647" s="49">
        <f>_xlfn.XLOOKUP($A1647,Cleaned_Hospital_Details!$A:$A,Cleaned_Hospital_Details!C:C)</f>
        <v>5960.91</v>
      </c>
      <c r="P1647" s="8" t="str">
        <f>_xlfn.XLOOKUP($A1647,Cleaned_Hospital_Details!$A:$A,Cleaned_Hospital_Details!D:D)</f>
        <v>Tier - 2</v>
      </c>
      <c r="Q1647" s="8" t="str">
        <f>_xlfn.XLOOKUP($A1647,Cleaned_Hospital_Details!$A:$A,Cleaned_Hospital_Details!E:E)</f>
        <v>Tier - 1</v>
      </c>
      <c r="R1647" s="8" t="str">
        <f>_xlfn.XLOOKUP($A1647,Cleaned_Hospital_Details!$A:$A,Cleaned_Hospital_Details!F:F)</f>
        <v>R1026</v>
      </c>
      <c r="S1647" s="15">
        <f>_xlfn.XLOOKUP($A1647,Cleaned_Hospital_Details!$A:$A,Cleaned_Hospital_Details!G:G)</f>
        <v>38183</v>
      </c>
      <c r="T1647" s="8">
        <f>_xlfn.XLOOKUP($A1647,Cleaned_Hospital_Details!$A:$A,Cleaned_Hospital_Details!H:H)</f>
        <v>18</v>
      </c>
      <c r="U1647" s="8" t="str">
        <f>_xlfn.XLOOKUP($A1647,Cleaned_Hospital_Details!$A:$A,Cleaned_Hospital_Details!I:I)</f>
        <v>Child</v>
      </c>
      <c r="V1647" t="str">
        <f t="shared" si="25"/>
        <v>Rachel Rudder</v>
      </c>
    </row>
    <row r="1648" spans="1:22" ht="15.6" x14ac:dyDescent="0.3">
      <c r="A1648" s="10" t="s">
        <v>1684</v>
      </c>
      <c r="B1648" s="8" t="str">
        <f>VLOOKUP(A1648,Cleaned_Customer_Names!A1647:D3982,2,0)</f>
        <v>Mr.</v>
      </c>
      <c r="C1648" s="8" t="str">
        <f>VLOOKUP(A1648,Cleaned_Customer_Names!A1647:D3982,3,0)</f>
        <v>Greg</v>
      </c>
      <c r="D1648" s="8" t="str">
        <f>VLOOKUP($A1648,Cleaned_Customer_Names!$A1647:$D3982,4,0)</f>
        <v>Cartmell</v>
      </c>
      <c r="E1648" s="22">
        <f>VLOOKUP($A1648,Cleaned_Medical_Exam!$A1647:$J3982,2,0)</f>
        <v>39.799999999999997</v>
      </c>
      <c r="F1648" s="24">
        <f>VLOOKUP($A1648,Cleaned_Medical_Exam!$A1647:$J3982,3,0)</f>
        <v>6.17</v>
      </c>
      <c r="G1648" s="20" t="str">
        <f>VLOOKUP($A1648,Cleaned_Medical_Exam!$A1647:$J3982,4,0)</f>
        <v>No</v>
      </c>
      <c r="H1648" s="20" t="str">
        <f>VLOOKUP($A1648,Cleaned_Medical_Exam!$A1647:$J3982,5,0)</f>
        <v>No</v>
      </c>
      <c r="I1648" s="20" t="str">
        <f>VLOOKUP($A1648,Cleaned_Medical_Exam!$A1647:$J3982,6,0)</f>
        <v>Yes</v>
      </c>
      <c r="J1648" s="48">
        <f>VLOOKUP($A1648,Cleaned_Medical_Exam!$A1647:$J3982,7,0)</f>
        <v>1</v>
      </c>
      <c r="K1648" s="8" t="str">
        <f>VLOOKUP($A1648,Cleaned_Medical_Exam!$A1647:$J3982,8,0)</f>
        <v>No</v>
      </c>
      <c r="L1648" s="20" t="str">
        <f>VLOOKUP($A1648,Cleaned_Medical_Exam!$A1647:$J3982,9,0)</f>
        <v>Obesity</v>
      </c>
      <c r="M1648" s="20" t="str">
        <f>VLOOKUP($A1648,Cleaned_Medical_Exam!$A1647:$J3982,10,0)</f>
        <v>Prediabetes</v>
      </c>
      <c r="N1648" s="48">
        <f>_xlfn.XLOOKUP(A1648,Cleaned_Hospital_Details!A:A,Cleaned_Hospital_Details!B:B)</f>
        <v>0</v>
      </c>
      <c r="O1648" s="49">
        <f>_xlfn.XLOOKUP($A1648,Cleaned_Hospital_Details!$A:$A,Cleaned_Hospital_Details!C:C)</f>
        <v>5957.35</v>
      </c>
      <c r="P1648" s="8" t="str">
        <f>_xlfn.XLOOKUP($A1648,Cleaned_Hospital_Details!$A:$A,Cleaned_Hospital_Details!D:D)</f>
        <v>Tier - 2</v>
      </c>
      <c r="Q1648" s="8" t="str">
        <f>_xlfn.XLOOKUP($A1648,Cleaned_Hospital_Details!$A:$A,Cleaned_Hospital_Details!E:E)</f>
        <v>Tier - 2</v>
      </c>
      <c r="R1648" s="8" t="str">
        <f>_xlfn.XLOOKUP($A1648,Cleaned_Hospital_Details!$A:$A,Cleaned_Hospital_Details!F:F)</f>
        <v>R1012</v>
      </c>
      <c r="S1648" s="15">
        <f>_xlfn.XLOOKUP($A1648,Cleaned_Hospital_Details!$A:$A,Cleaned_Hospital_Details!G:G)</f>
        <v>37846</v>
      </c>
      <c r="T1648" s="8">
        <f>_xlfn.XLOOKUP($A1648,Cleaned_Hospital_Details!$A:$A,Cleaned_Hospital_Details!H:H)</f>
        <v>19</v>
      </c>
      <c r="U1648" s="8" t="str">
        <f>_xlfn.XLOOKUP($A1648,Cleaned_Hospital_Details!$A:$A,Cleaned_Hospital_Details!I:I)</f>
        <v>Adult</v>
      </c>
      <c r="V1648" t="str">
        <f t="shared" si="25"/>
        <v>Greg Cartmell</v>
      </c>
    </row>
    <row r="1649" spans="1:22" ht="15.6" x14ac:dyDescent="0.3">
      <c r="A1649" s="10" t="s">
        <v>1685</v>
      </c>
      <c r="B1649" s="8" t="str">
        <f>VLOOKUP(A1649,Cleaned_Customer_Names!A1648:D3983,2,0)</f>
        <v>Mr.</v>
      </c>
      <c r="C1649" s="8" t="str">
        <f>VLOOKUP(A1649,Cleaned_Customer_Names!A1648:D3983,3,0)</f>
        <v>Dan</v>
      </c>
      <c r="D1649" s="8" t="str">
        <f>VLOOKUP($A1649,Cleaned_Customer_Names!$A1648:$D3983,4,0)</f>
        <v>Troland</v>
      </c>
      <c r="E1649" s="22">
        <f>VLOOKUP($A1649,Cleaned_Medical_Exam!$A1648:$J3983,2,0)</f>
        <v>34.32</v>
      </c>
      <c r="F1649" s="24">
        <f>VLOOKUP($A1649,Cleaned_Medical_Exam!$A1648:$J3983,3,0)</f>
        <v>5.16</v>
      </c>
      <c r="G1649" s="20" t="str">
        <f>VLOOKUP($A1649,Cleaned_Medical_Exam!$A1648:$J3983,4,0)</f>
        <v>No</v>
      </c>
      <c r="H1649" s="20" t="str">
        <f>VLOOKUP($A1649,Cleaned_Medical_Exam!$A1648:$J3983,5,0)</f>
        <v>No</v>
      </c>
      <c r="I1649" s="20" t="str">
        <f>VLOOKUP($A1649,Cleaned_Medical_Exam!$A1648:$J3983,6,0)</f>
        <v>No</v>
      </c>
      <c r="J1649" s="48">
        <f>VLOOKUP($A1649,Cleaned_Medical_Exam!$A1648:$J3983,7,0)</f>
        <v>1</v>
      </c>
      <c r="K1649" s="8" t="str">
        <f>VLOOKUP($A1649,Cleaned_Medical_Exam!$A1648:$J3983,8,0)</f>
        <v>No</v>
      </c>
      <c r="L1649" s="20" t="str">
        <f>VLOOKUP($A1649,Cleaned_Medical_Exam!$A1648:$J3983,9,0)</f>
        <v>Obesity</v>
      </c>
      <c r="M1649" s="20" t="str">
        <f>VLOOKUP($A1649,Cleaned_Medical_Exam!$A1648:$J3983,10,0)</f>
        <v>Normal</v>
      </c>
      <c r="N1649" s="48">
        <f>_xlfn.XLOOKUP(A1649,Cleaned_Hospital_Details!A:A,Cleaned_Hospital_Details!B:B)</f>
        <v>3</v>
      </c>
      <c r="O1649" s="49">
        <f>_xlfn.XLOOKUP($A1649,Cleaned_Hospital_Details!$A:$A,Cleaned_Hospital_Details!C:C)</f>
        <v>5934.38</v>
      </c>
      <c r="P1649" s="8" t="str">
        <f>_xlfn.XLOOKUP($A1649,Cleaned_Hospital_Details!$A:$A,Cleaned_Hospital_Details!D:D)</f>
        <v>Tier - 3</v>
      </c>
      <c r="Q1649" s="8" t="str">
        <f>_xlfn.XLOOKUP($A1649,Cleaned_Hospital_Details!$A:$A,Cleaned_Hospital_Details!E:E)</f>
        <v>Tier - 2</v>
      </c>
      <c r="R1649" s="8" t="str">
        <f>_xlfn.XLOOKUP($A1649,Cleaned_Hospital_Details!$A:$A,Cleaned_Hospital_Details!F:F)</f>
        <v>R1013</v>
      </c>
      <c r="S1649" s="15">
        <f>_xlfn.XLOOKUP($A1649,Cleaned_Hospital_Details!$A:$A,Cleaned_Hospital_Details!G:G)</f>
        <v>31972</v>
      </c>
      <c r="T1649" s="8">
        <f>_xlfn.XLOOKUP($A1649,Cleaned_Hospital_Details!$A:$A,Cleaned_Hospital_Details!H:H)</f>
        <v>35</v>
      </c>
      <c r="U1649" s="8" t="str">
        <f>_xlfn.XLOOKUP($A1649,Cleaned_Hospital_Details!$A:$A,Cleaned_Hospital_Details!I:I)</f>
        <v>Adult</v>
      </c>
      <c r="V1649" t="str">
        <f t="shared" si="25"/>
        <v>Dan Troland</v>
      </c>
    </row>
    <row r="1650" spans="1:22" ht="15.6" x14ac:dyDescent="0.3">
      <c r="A1650" s="10" t="s">
        <v>1686</v>
      </c>
      <c r="B1650" s="8" t="str">
        <f>VLOOKUP(A1650,Cleaned_Customer_Names!A1649:D3984,2,0)</f>
        <v>Ms.</v>
      </c>
      <c r="C1650" s="8" t="str">
        <f>VLOOKUP(A1650,Cleaned_Customer_Names!A1649:D3984,3,0)</f>
        <v>Jennifer</v>
      </c>
      <c r="D1650" s="8" t="str">
        <f>VLOOKUP($A1650,Cleaned_Customer_Names!$A1649:$D3984,4,0)</f>
        <v>Hall</v>
      </c>
      <c r="E1650" s="22">
        <f>VLOOKUP($A1650,Cleaned_Medical_Exam!$A1649:$J3984,2,0)</f>
        <v>32.51</v>
      </c>
      <c r="F1650" s="24">
        <f>VLOOKUP($A1650,Cleaned_Medical_Exam!$A1649:$J3984,3,0)</f>
        <v>4.3</v>
      </c>
      <c r="G1650" s="20" t="str">
        <f>VLOOKUP($A1650,Cleaned_Medical_Exam!$A1649:$J3984,4,0)</f>
        <v>No</v>
      </c>
      <c r="H1650" s="20" t="str">
        <f>VLOOKUP($A1650,Cleaned_Medical_Exam!$A1649:$J3984,5,0)</f>
        <v>No</v>
      </c>
      <c r="I1650" s="20" t="str">
        <f>VLOOKUP($A1650,Cleaned_Medical_Exam!$A1649:$J3984,6,0)</f>
        <v>No</v>
      </c>
      <c r="J1650" s="48">
        <f>VLOOKUP($A1650,Cleaned_Medical_Exam!$A1649:$J3984,7,0)</f>
        <v>0</v>
      </c>
      <c r="K1650" s="8" t="str">
        <f>VLOOKUP($A1650,Cleaned_Medical_Exam!$A1649:$J3984,8,0)</f>
        <v>No</v>
      </c>
      <c r="L1650" s="20" t="str">
        <f>VLOOKUP($A1650,Cleaned_Medical_Exam!$A1649:$J3984,9,0)</f>
        <v>Obesity</v>
      </c>
      <c r="M1650" s="20" t="str">
        <f>VLOOKUP($A1650,Cleaned_Medical_Exam!$A1649:$J3984,10,0)</f>
        <v>Normal</v>
      </c>
      <c r="N1650" s="48">
        <f>_xlfn.XLOOKUP(A1650,Cleaned_Hospital_Details!A:A,Cleaned_Hospital_Details!B:B)</f>
        <v>0</v>
      </c>
      <c r="O1650" s="49">
        <f>_xlfn.XLOOKUP($A1650,Cleaned_Hospital_Details!$A:$A,Cleaned_Hospital_Details!C:C)</f>
        <v>5927.65</v>
      </c>
      <c r="P1650" s="8" t="str">
        <f>_xlfn.XLOOKUP($A1650,Cleaned_Hospital_Details!$A:$A,Cleaned_Hospital_Details!D:D)</f>
        <v>Tier - 2</v>
      </c>
      <c r="Q1650" s="8" t="str">
        <f>_xlfn.XLOOKUP($A1650,Cleaned_Hospital_Details!$A:$A,Cleaned_Hospital_Details!E:E)</f>
        <v>Tier - 1</v>
      </c>
      <c r="R1650" s="8" t="str">
        <f>_xlfn.XLOOKUP($A1650,Cleaned_Hospital_Details!$A:$A,Cleaned_Hospital_Details!F:F)</f>
        <v>R1012</v>
      </c>
      <c r="S1650" s="15">
        <f>_xlfn.XLOOKUP($A1650,Cleaned_Hospital_Details!$A:$A,Cleaned_Hospital_Details!G:G)</f>
        <v>34545</v>
      </c>
      <c r="T1650" s="8">
        <f>_xlfn.XLOOKUP($A1650,Cleaned_Hospital_Details!$A:$A,Cleaned_Hospital_Details!H:H)</f>
        <v>28</v>
      </c>
      <c r="U1650" s="8" t="str">
        <f>_xlfn.XLOOKUP($A1650,Cleaned_Hospital_Details!$A:$A,Cleaned_Hospital_Details!I:I)</f>
        <v>Adult</v>
      </c>
      <c r="V1650" t="str">
        <f t="shared" si="25"/>
        <v>Jennifer Hall</v>
      </c>
    </row>
    <row r="1651" spans="1:22" ht="15.6" x14ac:dyDescent="0.3">
      <c r="A1651" s="10" t="s">
        <v>1687</v>
      </c>
      <c r="B1651" s="8" t="str">
        <f>VLOOKUP(A1651,Cleaned_Customer_Names!A1650:D3985,2,0)</f>
        <v>Mrs.</v>
      </c>
      <c r="C1651" s="8" t="str">
        <f>VLOOKUP(A1651,Cleaned_Customer_Names!A1650:D3985,3,0)</f>
        <v>Jessica</v>
      </c>
      <c r="D1651" s="8" t="str">
        <f>VLOOKUP($A1651,Cleaned_Customer_Names!$A1650:$D3985,4,0)</f>
        <v>Berg</v>
      </c>
      <c r="E1651" s="22">
        <f>VLOOKUP($A1651,Cleaned_Medical_Exam!$A1650:$J3985,2,0)</f>
        <v>30.71</v>
      </c>
      <c r="F1651" s="24">
        <f>VLOOKUP($A1651,Cleaned_Medical_Exam!$A1650:$J3985,3,0)</f>
        <v>6.14</v>
      </c>
      <c r="G1651" s="20" t="str">
        <f>VLOOKUP($A1651,Cleaned_Medical_Exam!$A1650:$J3985,4,0)</f>
        <v>No</v>
      </c>
      <c r="H1651" s="20" t="str">
        <f>VLOOKUP($A1651,Cleaned_Medical_Exam!$A1650:$J3985,5,0)</f>
        <v>No</v>
      </c>
      <c r="I1651" s="20" t="str">
        <f>VLOOKUP($A1651,Cleaned_Medical_Exam!$A1650:$J3985,6,0)</f>
        <v>Yes</v>
      </c>
      <c r="J1651" s="48">
        <f>VLOOKUP($A1651,Cleaned_Medical_Exam!$A1650:$J3985,7,0)</f>
        <v>1</v>
      </c>
      <c r="K1651" s="8" t="str">
        <f>VLOOKUP($A1651,Cleaned_Medical_Exam!$A1650:$J3985,8,0)</f>
        <v>No</v>
      </c>
      <c r="L1651" s="20" t="str">
        <f>VLOOKUP($A1651,Cleaned_Medical_Exam!$A1650:$J3985,9,0)</f>
        <v>Obesity</v>
      </c>
      <c r="M1651" s="20" t="str">
        <f>VLOOKUP($A1651,Cleaned_Medical_Exam!$A1650:$J3985,10,0)</f>
        <v>Prediabetes</v>
      </c>
      <c r="N1651" s="48">
        <f>_xlfn.XLOOKUP(A1651,Cleaned_Hospital_Details!A:A,Cleaned_Hospital_Details!B:B)</f>
        <v>0</v>
      </c>
      <c r="O1651" s="49">
        <f>_xlfn.XLOOKUP($A1651,Cleaned_Hospital_Details!$A:$A,Cleaned_Hospital_Details!C:C)</f>
        <v>5926.93</v>
      </c>
      <c r="P1651" s="8" t="str">
        <f>_xlfn.XLOOKUP($A1651,Cleaned_Hospital_Details!$A:$A,Cleaned_Hospital_Details!D:D)</f>
        <v>Tier - 2</v>
      </c>
      <c r="Q1651" s="8" t="str">
        <f>_xlfn.XLOOKUP($A1651,Cleaned_Hospital_Details!$A:$A,Cleaned_Hospital_Details!E:E)</f>
        <v>Tier - 2</v>
      </c>
      <c r="R1651" s="8" t="str">
        <f>_xlfn.XLOOKUP($A1651,Cleaned_Hospital_Details!$A:$A,Cleaned_Hospital_Details!F:F)</f>
        <v>R1025</v>
      </c>
      <c r="S1651" s="15">
        <f>_xlfn.XLOOKUP($A1651,Cleaned_Hospital_Details!$A:$A,Cleaned_Hospital_Details!G:G)</f>
        <v>34194</v>
      </c>
      <c r="T1651" s="8">
        <f>_xlfn.XLOOKUP($A1651,Cleaned_Hospital_Details!$A:$A,Cleaned_Hospital_Details!H:H)</f>
        <v>29</v>
      </c>
      <c r="U1651" s="8" t="str">
        <f>_xlfn.XLOOKUP($A1651,Cleaned_Hospital_Details!$A:$A,Cleaned_Hospital_Details!I:I)</f>
        <v>Adult</v>
      </c>
      <c r="V1651" t="str">
        <f t="shared" si="25"/>
        <v>Jessica Berg</v>
      </c>
    </row>
    <row r="1652" spans="1:22" ht="15.6" x14ac:dyDescent="0.3">
      <c r="A1652" s="10" t="s">
        <v>1688</v>
      </c>
      <c r="B1652" s="8" t="str">
        <f>VLOOKUP(A1652,Cleaned_Customer_Names!A1651:D3986,2,0)</f>
        <v>Mr.</v>
      </c>
      <c r="C1652" s="8" t="str">
        <f>VLOOKUP(A1652,Cleaned_Customer_Names!A1651:D3986,3,0)</f>
        <v>Chaiwat</v>
      </c>
      <c r="D1652" s="8" t="str">
        <f>VLOOKUP($A1652,Cleaned_Customer_Names!$A1651:$D3986,4,0)</f>
        <v>Engtrakul</v>
      </c>
      <c r="E1652" s="22">
        <f>VLOOKUP($A1652,Cleaned_Medical_Exam!$A1651:$J3986,2,0)</f>
        <v>28.9</v>
      </c>
      <c r="F1652" s="24">
        <f>VLOOKUP($A1652,Cleaned_Medical_Exam!$A1651:$J3986,3,0)</f>
        <v>5.36</v>
      </c>
      <c r="G1652" s="20" t="str">
        <f>VLOOKUP($A1652,Cleaned_Medical_Exam!$A1651:$J3986,4,0)</f>
        <v>No</v>
      </c>
      <c r="H1652" s="20" t="str">
        <f>VLOOKUP($A1652,Cleaned_Medical_Exam!$A1651:$J3986,5,0)</f>
        <v>No</v>
      </c>
      <c r="I1652" s="20" t="str">
        <f>VLOOKUP($A1652,Cleaned_Medical_Exam!$A1651:$J3986,6,0)</f>
        <v>No</v>
      </c>
      <c r="J1652" s="48">
        <f>VLOOKUP($A1652,Cleaned_Medical_Exam!$A1651:$J3986,7,0)</f>
        <v>1</v>
      </c>
      <c r="K1652" s="8" t="str">
        <f>VLOOKUP($A1652,Cleaned_Medical_Exam!$A1651:$J3986,8,0)</f>
        <v>No</v>
      </c>
      <c r="L1652" s="20" t="str">
        <f>VLOOKUP($A1652,Cleaned_Medical_Exam!$A1651:$J3986,9,0)</f>
        <v>Overweight</v>
      </c>
      <c r="M1652" s="20" t="str">
        <f>VLOOKUP($A1652,Cleaned_Medical_Exam!$A1651:$J3986,10,0)</f>
        <v>Normal</v>
      </c>
      <c r="N1652" s="48">
        <f>_xlfn.XLOOKUP(A1652,Cleaned_Hospital_Details!A:A,Cleaned_Hospital_Details!B:B)</f>
        <v>3</v>
      </c>
      <c r="O1652" s="49">
        <f>_xlfn.XLOOKUP($A1652,Cleaned_Hospital_Details!$A:$A,Cleaned_Hospital_Details!C:C)</f>
        <v>5926.85</v>
      </c>
      <c r="P1652" s="8" t="str">
        <f>_xlfn.XLOOKUP($A1652,Cleaned_Hospital_Details!$A:$A,Cleaned_Hospital_Details!D:D)</f>
        <v>Tier - 3</v>
      </c>
      <c r="Q1652" s="8" t="str">
        <f>_xlfn.XLOOKUP($A1652,Cleaned_Hospital_Details!$A:$A,Cleaned_Hospital_Details!E:E)</f>
        <v>Tier - 3</v>
      </c>
      <c r="R1652" s="8" t="str">
        <f>_xlfn.XLOOKUP($A1652,Cleaned_Hospital_Details!$A:$A,Cleaned_Hospital_Details!F:F)</f>
        <v>R1011</v>
      </c>
      <c r="S1652" s="15">
        <f>_xlfn.XLOOKUP($A1652,Cleaned_Hospital_Details!$A:$A,Cleaned_Hospital_Details!G:G)</f>
        <v>31987</v>
      </c>
      <c r="T1652" s="8">
        <f>_xlfn.XLOOKUP($A1652,Cleaned_Hospital_Details!$A:$A,Cleaned_Hospital_Details!H:H)</f>
        <v>35</v>
      </c>
      <c r="U1652" s="8" t="str">
        <f>_xlfn.XLOOKUP($A1652,Cleaned_Hospital_Details!$A:$A,Cleaned_Hospital_Details!I:I)</f>
        <v>Adult</v>
      </c>
      <c r="V1652" t="str">
        <f t="shared" si="25"/>
        <v>Chaiwat Engtrakul</v>
      </c>
    </row>
    <row r="1653" spans="1:22" ht="15.6" x14ac:dyDescent="0.3">
      <c r="A1653" s="10" t="s">
        <v>1689</v>
      </c>
      <c r="B1653" s="8" t="str">
        <f>VLOOKUP(A1653,Cleaned_Customer_Names!A1652:D3987,2,0)</f>
        <v>Ms.</v>
      </c>
      <c r="C1653" s="8" t="str">
        <f>VLOOKUP(A1653,Cleaned_Customer_Names!A1652:D3987,3,0)</f>
        <v>Kerri</v>
      </c>
      <c r="D1653" s="8" t="str">
        <f>VLOOKUP($A1653,Cleaned_Customer_Names!$A1652:$D3987,4,0)</f>
        <v>Leonhardt</v>
      </c>
      <c r="E1653" s="22">
        <f>VLOOKUP($A1653,Cleaned_Medical_Exam!$A1652:$J3987,2,0)</f>
        <v>36.19</v>
      </c>
      <c r="F1653" s="24">
        <f>VLOOKUP($A1653,Cleaned_Medical_Exam!$A1652:$J3987,3,0)</f>
        <v>4.3</v>
      </c>
      <c r="G1653" s="20" t="str">
        <f>VLOOKUP($A1653,Cleaned_Medical_Exam!$A1652:$J3987,4,0)</f>
        <v>No</v>
      </c>
      <c r="H1653" s="20" t="str">
        <f>VLOOKUP($A1653,Cleaned_Medical_Exam!$A1652:$J3987,5,0)</f>
        <v>No</v>
      </c>
      <c r="I1653" s="20" t="str">
        <f>VLOOKUP($A1653,Cleaned_Medical_Exam!$A1652:$J3987,6,0)</f>
        <v>No</v>
      </c>
      <c r="J1653" s="48">
        <f>VLOOKUP($A1653,Cleaned_Medical_Exam!$A1652:$J3987,7,0)</f>
        <v>0</v>
      </c>
      <c r="K1653" s="8" t="str">
        <f>VLOOKUP($A1653,Cleaned_Medical_Exam!$A1652:$J3987,8,0)</f>
        <v>No</v>
      </c>
      <c r="L1653" s="20" t="str">
        <f>VLOOKUP($A1653,Cleaned_Medical_Exam!$A1652:$J3987,9,0)</f>
        <v>Obesity</v>
      </c>
      <c r="M1653" s="20" t="str">
        <f>VLOOKUP($A1653,Cleaned_Medical_Exam!$A1652:$J3987,10,0)</f>
        <v>Normal</v>
      </c>
      <c r="N1653" s="48">
        <f>_xlfn.XLOOKUP(A1653,Cleaned_Hospital_Details!A:A,Cleaned_Hospital_Details!B:B)</f>
        <v>0</v>
      </c>
      <c r="O1653" s="49">
        <f>_xlfn.XLOOKUP($A1653,Cleaned_Hospital_Details!$A:$A,Cleaned_Hospital_Details!C:C)</f>
        <v>5920.1</v>
      </c>
      <c r="P1653" s="8" t="str">
        <f>_xlfn.XLOOKUP($A1653,Cleaned_Hospital_Details!$A:$A,Cleaned_Hospital_Details!D:D)</f>
        <v>Tier - 2</v>
      </c>
      <c r="Q1653" s="8" t="str">
        <f>_xlfn.XLOOKUP($A1653,Cleaned_Hospital_Details!$A:$A,Cleaned_Hospital_Details!E:E)</f>
        <v>Tier - 1</v>
      </c>
      <c r="R1653" s="8" t="str">
        <f>_xlfn.XLOOKUP($A1653,Cleaned_Hospital_Details!$A:$A,Cleaned_Hospital_Details!F:F)</f>
        <v>R1013</v>
      </c>
      <c r="S1653" s="15">
        <f>_xlfn.XLOOKUP($A1653,Cleaned_Hospital_Details!$A:$A,Cleaned_Hospital_Details!G:G)</f>
        <v>30306</v>
      </c>
      <c r="T1653" s="8">
        <f>_xlfn.XLOOKUP($A1653,Cleaned_Hospital_Details!$A:$A,Cleaned_Hospital_Details!H:H)</f>
        <v>40</v>
      </c>
      <c r="U1653" s="8" t="str">
        <f>_xlfn.XLOOKUP($A1653,Cleaned_Hospital_Details!$A:$A,Cleaned_Hospital_Details!I:I)</f>
        <v>Adult</v>
      </c>
      <c r="V1653" t="str">
        <f t="shared" si="25"/>
        <v>Kerri Leonhardt</v>
      </c>
    </row>
    <row r="1654" spans="1:22" ht="15.6" x14ac:dyDescent="0.3">
      <c r="A1654" s="10" t="s">
        <v>1690</v>
      </c>
      <c r="B1654" s="8" t="str">
        <f>VLOOKUP(A1654,Cleaned_Customer_Names!A1653:D3988,2,0)</f>
        <v>Ms.</v>
      </c>
      <c r="C1654" s="8" t="str">
        <f>VLOOKUP(A1654,Cleaned_Customer_Names!A1653:D3988,3,0)</f>
        <v>Lisa</v>
      </c>
      <c r="D1654" s="8" t="str">
        <f>VLOOKUP($A1654,Cleaned_Customer_Names!$A1653:$D3988,4,0)</f>
        <v>Goetz</v>
      </c>
      <c r="E1654" s="22">
        <f>VLOOKUP($A1654,Cleaned_Medical_Exam!$A1653:$J3988,2,0)</f>
        <v>29.6</v>
      </c>
      <c r="F1654" s="24">
        <f>VLOOKUP($A1654,Cleaned_Medical_Exam!$A1653:$J3988,3,0)</f>
        <v>4.09</v>
      </c>
      <c r="G1654" s="20" t="str">
        <f>VLOOKUP($A1654,Cleaned_Medical_Exam!$A1653:$J3988,4,0)</f>
        <v>No</v>
      </c>
      <c r="H1654" s="20" t="str">
        <f>VLOOKUP($A1654,Cleaned_Medical_Exam!$A1653:$J3988,5,0)</f>
        <v>No</v>
      </c>
      <c r="I1654" s="20" t="str">
        <f>VLOOKUP($A1654,Cleaned_Medical_Exam!$A1653:$J3988,6,0)</f>
        <v>No</v>
      </c>
      <c r="J1654" s="48">
        <f>VLOOKUP($A1654,Cleaned_Medical_Exam!$A1653:$J3988,7,0)</f>
        <v>0</v>
      </c>
      <c r="K1654" s="8" t="str">
        <f>VLOOKUP($A1654,Cleaned_Medical_Exam!$A1653:$J3988,8,0)</f>
        <v>No</v>
      </c>
      <c r="L1654" s="20" t="str">
        <f>VLOOKUP($A1654,Cleaned_Medical_Exam!$A1653:$J3988,9,0)</f>
        <v>Overweight</v>
      </c>
      <c r="M1654" s="20" t="str">
        <f>VLOOKUP($A1654,Cleaned_Medical_Exam!$A1653:$J3988,10,0)</f>
        <v>Normal</v>
      </c>
      <c r="N1654" s="48">
        <f>_xlfn.XLOOKUP(A1654,Cleaned_Hospital_Details!A:A,Cleaned_Hospital_Details!B:B)</f>
        <v>0</v>
      </c>
      <c r="O1654" s="49">
        <f>_xlfn.XLOOKUP($A1654,Cleaned_Hospital_Details!$A:$A,Cleaned_Hospital_Details!C:C)</f>
        <v>5910.94</v>
      </c>
      <c r="P1654" s="8" t="str">
        <f>_xlfn.XLOOKUP($A1654,Cleaned_Hospital_Details!$A:$A,Cleaned_Hospital_Details!D:D)</f>
        <v>Tier - 2</v>
      </c>
      <c r="Q1654" s="8" t="str">
        <f>_xlfn.XLOOKUP($A1654,Cleaned_Hospital_Details!$A:$A,Cleaned_Hospital_Details!E:E)</f>
        <v>Tier - 1</v>
      </c>
      <c r="R1654" s="8" t="str">
        <f>_xlfn.XLOOKUP($A1654,Cleaned_Hospital_Details!$A:$A,Cleaned_Hospital_Details!F:F)</f>
        <v>R1011</v>
      </c>
      <c r="S1654" s="15">
        <f>_xlfn.XLOOKUP($A1654,Cleaned_Hospital_Details!$A:$A,Cleaned_Hospital_Details!G:G)</f>
        <v>30140</v>
      </c>
      <c r="T1654" s="8">
        <f>_xlfn.XLOOKUP($A1654,Cleaned_Hospital_Details!$A:$A,Cleaned_Hospital_Details!H:H)</f>
        <v>40</v>
      </c>
      <c r="U1654" s="8" t="str">
        <f>_xlfn.XLOOKUP($A1654,Cleaned_Hospital_Details!$A:$A,Cleaned_Hospital_Details!I:I)</f>
        <v>Adult</v>
      </c>
      <c r="V1654" t="str">
        <f t="shared" si="25"/>
        <v>Lisa Goetz</v>
      </c>
    </row>
    <row r="1655" spans="1:22" ht="15.6" x14ac:dyDescent="0.3">
      <c r="A1655" s="10" t="s">
        <v>1691</v>
      </c>
      <c r="B1655" s="8" t="str">
        <f>VLOOKUP(A1655,Cleaned_Customer_Names!A1654:D3989,2,0)</f>
        <v>Mr.</v>
      </c>
      <c r="C1655" s="8" t="str">
        <f>VLOOKUP(A1655,Cleaned_Customer_Names!A1654:D3989,3,0)</f>
        <v>Nicholas</v>
      </c>
      <c r="D1655" s="8" t="str">
        <f>VLOOKUP($A1655,Cleaned_Customer_Names!$A1654:$D3989,4,0)</f>
        <v>Cacharelis</v>
      </c>
      <c r="E1655" s="22">
        <f>VLOOKUP($A1655,Cleaned_Medical_Exam!$A1654:$J3989,2,0)</f>
        <v>30.95</v>
      </c>
      <c r="F1655" s="24">
        <f>VLOOKUP($A1655,Cleaned_Medical_Exam!$A1654:$J3989,3,0)</f>
        <v>6.27</v>
      </c>
      <c r="G1655" s="20" t="str">
        <f>VLOOKUP($A1655,Cleaned_Medical_Exam!$A1654:$J3989,4,0)</f>
        <v>No</v>
      </c>
      <c r="H1655" s="20" t="str">
        <f>VLOOKUP($A1655,Cleaned_Medical_Exam!$A1654:$J3989,5,0)</f>
        <v>No</v>
      </c>
      <c r="I1655" s="20" t="str">
        <f>VLOOKUP($A1655,Cleaned_Medical_Exam!$A1654:$J3989,6,0)</f>
        <v>Yes</v>
      </c>
      <c r="J1655" s="48">
        <f>VLOOKUP($A1655,Cleaned_Medical_Exam!$A1654:$J3989,7,0)</f>
        <v>1</v>
      </c>
      <c r="K1655" s="8" t="str">
        <f>VLOOKUP($A1655,Cleaned_Medical_Exam!$A1654:$J3989,8,0)</f>
        <v>No</v>
      </c>
      <c r="L1655" s="20" t="str">
        <f>VLOOKUP($A1655,Cleaned_Medical_Exam!$A1654:$J3989,9,0)</f>
        <v>Obesity</v>
      </c>
      <c r="M1655" s="20" t="str">
        <f>VLOOKUP($A1655,Cleaned_Medical_Exam!$A1654:$J3989,10,0)</f>
        <v>Prediabetes</v>
      </c>
      <c r="N1655" s="48">
        <f>_xlfn.XLOOKUP(A1655,Cleaned_Hospital_Details!A:A,Cleaned_Hospital_Details!B:B)</f>
        <v>0</v>
      </c>
      <c r="O1655" s="49">
        <f>_xlfn.XLOOKUP($A1655,Cleaned_Hospital_Details!$A:$A,Cleaned_Hospital_Details!C:C)</f>
        <v>5877.02</v>
      </c>
      <c r="P1655" s="8" t="str">
        <f>_xlfn.XLOOKUP($A1655,Cleaned_Hospital_Details!$A:$A,Cleaned_Hospital_Details!D:D)</f>
        <v>Tier - 2</v>
      </c>
      <c r="Q1655" s="8" t="str">
        <f>_xlfn.XLOOKUP($A1655,Cleaned_Hospital_Details!$A:$A,Cleaned_Hospital_Details!E:E)</f>
        <v>Tier - 2</v>
      </c>
      <c r="R1655" s="8" t="str">
        <f>_xlfn.XLOOKUP($A1655,Cleaned_Hospital_Details!$A:$A,Cleaned_Hospital_Details!F:F)</f>
        <v>R1021</v>
      </c>
      <c r="S1655" s="15">
        <f>_xlfn.XLOOKUP($A1655,Cleaned_Hospital_Details!$A:$A,Cleaned_Hospital_Details!G:G)</f>
        <v>34261</v>
      </c>
      <c r="T1655" s="8">
        <f>_xlfn.XLOOKUP($A1655,Cleaned_Hospital_Details!$A:$A,Cleaned_Hospital_Details!H:H)</f>
        <v>29</v>
      </c>
      <c r="U1655" s="8" t="str">
        <f>_xlfn.XLOOKUP($A1655,Cleaned_Hospital_Details!$A:$A,Cleaned_Hospital_Details!I:I)</f>
        <v>Adult</v>
      </c>
      <c r="V1655" t="str">
        <f t="shared" si="25"/>
        <v>Nicholas Cacharelis</v>
      </c>
    </row>
    <row r="1656" spans="1:22" ht="15.6" x14ac:dyDescent="0.3">
      <c r="A1656" s="10" t="s">
        <v>1692</v>
      </c>
      <c r="B1656" s="8" t="str">
        <f>VLOOKUP(A1656,Cleaned_Customer_Names!A1655:D3990,2,0)</f>
        <v>Mr.</v>
      </c>
      <c r="C1656" s="8" t="str">
        <f>VLOOKUP(A1656,Cleaned_Customer_Names!A1655:D3990,3,0)</f>
        <v>Vasilis</v>
      </c>
      <c r="D1656" s="8" t="str">
        <f>VLOOKUP($A1656,Cleaned_Customer_Names!$A1655:$D3990,4,0)</f>
        <v>Kariolis</v>
      </c>
      <c r="E1656" s="22">
        <f>VLOOKUP($A1656,Cleaned_Medical_Exam!$A1655:$J3990,2,0)</f>
        <v>19.95</v>
      </c>
      <c r="F1656" s="24">
        <f>VLOOKUP($A1656,Cleaned_Medical_Exam!$A1655:$J3990,3,0)</f>
        <v>5.39</v>
      </c>
      <c r="G1656" s="20" t="str">
        <f>VLOOKUP($A1656,Cleaned_Medical_Exam!$A1655:$J3990,4,0)</f>
        <v>No</v>
      </c>
      <c r="H1656" s="20" t="str">
        <f>VLOOKUP($A1656,Cleaned_Medical_Exam!$A1655:$J3990,5,0)</f>
        <v>No</v>
      </c>
      <c r="I1656" s="20" t="str">
        <f>VLOOKUP($A1656,Cleaned_Medical_Exam!$A1655:$J3990,6,0)</f>
        <v>No</v>
      </c>
      <c r="J1656" s="48">
        <f>VLOOKUP($A1656,Cleaned_Medical_Exam!$A1655:$J3990,7,0)</f>
        <v>1</v>
      </c>
      <c r="K1656" s="8" t="str">
        <f>VLOOKUP($A1656,Cleaned_Medical_Exam!$A1655:$J3990,8,0)</f>
        <v>No</v>
      </c>
      <c r="L1656" s="20" t="str">
        <f>VLOOKUP($A1656,Cleaned_Medical_Exam!$A1655:$J3990,9,0)</f>
        <v>Healthy Weight</v>
      </c>
      <c r="M1656" s="20" t="str">
        <f>VLOOKUP($A1656,Cleaned_Medical_Exam!$A1655:$J3990,10,0)</f>
        <v>Normal</v>
      </c>
      <c r="N1656" s="48">
        <f>_xlfn.XLOOKUP(A1656,Cleaned_Hospital_Details!A:A,Cleaned_Hospital_Details!B:B)</f>
        <v>1</v>
      </c>
      <c r="O1656" s="49">
        <f>_xlfn.XLOOKUP($A1656,Cleaned_Hospital_Details!$A:$A,Cleaned_Hospital_Details!C:C)</f>
        <v>5855.9</v>
      </c>
      <c r="P1656" s="8" t="str">
        <f>_xlfn.XLOOKUP($A1656,Cleaned_Hospital_Details!$A:$A,Cleaned_Hospital_Details!D:D)</f>
        <v>Tier - 2</v>
      </c>
      <c r="Q1656" s="8" t="str">
        <f>_xlfn.XLOOKUP($A1656,Cleaned_Hospital_Details!$A:$A,Cleaned_Hospital_Details!E:E)</f>
        <v>Tier - 3</v>
      </c>
      <c r="R1656" s="8" t="str">
        <f>_xlfn.XLOOKUP($A1656,Cleaned_Hospital_Details!$A:$A,Cleaned_Hospital_Details!F:F)</f>
        <v>R1012</v>
      </c>
      <c r="S1656" s="15">
        <f>_xlfn.XLOOKUP($A1656,Cleaned_Hospital_Details!$A:$A,Cleaned_Hospital_Details!G:G)</f>
        <v>31008</v>
      </c>
      <c r="T1656" s="8">
        <f>_xlfn.XLOOKUP($A1656,Cleaned_Hospital_Details!$A:$A,Cleaned_Hospital_Details!H:H)</f>
        <v>38</v>
      </c>
      <c r="U1656" s="8" t="str">
        <f>_xlfn.XLOOKUP($A1656,Cleaned_Hospital_Details!$A:$A,Cleaned_Hospital_Details!I:I)</f>
        <v>Adult</v>
      </c>
      <c r="V1656" t="str">
        <f t="shared" si="25"/>
        <v>Vasilis Kariolis</v>
      </c>
    </row>
    <row r="1657" spans="1:22" ht="15.6" x14ac:dyDescent="0.3">
      <c r="A1657" s="10" t="s">
        <v>1693</v>
      </c>
      <c r="B1657" s="8" t="str">
        <f>VLOOKUP(A1657,Cleaned_Customer_Names!A1656:D3991,2,0)</f>
        <v>Mr.</v>
      </c>
      <c r="C1657" s="8" t="str">
        <f>VLOOKUP(A1657,Cleaned_Customer_Names!A1656:D3991,3,0)</f>
        <v>Michael</v>
      </c>
      <c r="D1657" s="8" t="str">
        <f>VLOOKUP($A1657,Cleaned_Customer_Names!$A1656:$D3991,4,0)</f>
        <v>Zelwin</v>
      </c>
      <c r="E1657" s="22">
        <f>VLOOKUP($A1657,Cleaned_Medical_Exam!$A1656:$J3991,2,0)</f>
        <v>23.65</v>
      </c>
      <c r="F1657" s="24">
        <f>VLOOKUP($A1657,Cleaned_Medical_Exam!$A1656:$J3991,3,0)</f>
        <v>5.75</v>
      </c>
      <c r="G1657" s="20" t="str">
        <f>VLOOKUP($A1657,Cleaned_Medical_Exam!$A1656:$J3991,4,0)</f>
        <v>Yes</v>
      </c>
      <c r="H1657" s="20" t="str">
        <f>VLOOKUP($A1657,Cleaned_Medical_Exam!$A1656:$J3991,5,0)</f>
        <v>No</v>
      </c>
      <c r="I1657" s="20" t="str">
        <f>VLOOKUP($A1657,Cleaned_Medical_Exam!$A1656:$J3991,6,0)</f>
        <v>No</v>
      </c>
      <c r="J1657" s="48">
        <f>VLOOKUP($A1657,Cleaned_Medical_Exam!$A1656:$J3991,7,0)</f>
        <v>0</v>
      </c>
      <c r="K1657" s="8" t="str">
        <f>VLOOKUP($A1657,Cleaned_Medical_Exam!$A1656:$J3991,8,0)</f>
        <v>No</v>
      </c>
      <c r="L1657" s="20" t="str">
        <f>VLOOKUP($A1657,Cleaned_Medical_Exam!$A1656:$J3991,9,0)</f>
        <v>Healthy Weight</v>
      </c>
      <c r="M1657" s="20" t="str">
        <f>VLOOKUP($A1657,Cleaned_Medical_Exam!$A1656:$J3991,10,0)</f>
        <v>Prediabetes</v>
      </c>
      <c r="N1657" s="48">
        <f>_xlfn.XLOOKUP(A1657,Cleaned_Hospital_Details!A:A,Cleaned_Hospital_Details!B:B)</f>
        <v>3</v>
      </c>
      <c r="O1657" s="49">
        <f>_xlfn.XLOOKUP($A1657,Cleaned_Hospital_Details!$A:$A,Cleaned_Hospital_Details!C:C)</f>
        <v>5847.24</v>
      </c>
      <c r="P1657" s="8" t="str">
        <f>_xlfn.XLOOKUP($A1657,Cleaned_Hospital_Details!$A:$A,Cleaned_Hospital_Details!D:D)</f>
        <v>Tier - 2</v>
      </c>
      <c r="Q1657" s="8" t="str">
        <f>_xlfn.XLOOKUP($A1657,Cleaned_Hospital_Details!$A:$A,Cleaned_Hospital_Details!E:E)</f>
        <v>Tier - 1</v>
      </c>
      <c r="R1657" s="8" t="str">
        <f>_xlfn.XLOOKUP($A1657,Cleaned_Hospital_Details!$A:$A,Cleaned_Hospital_Details!F:F)</f>
        <v>R1013</v>
      </c>
      <c r="S1657" s="15">
        <f>_xlfn.XLOOKUP($A1657,Cleaned_Hospital_Details!$A:$A,Cleaned_Hospital_Details!G:G)</f>
        <v>31216</v>
      </c>
      <c r="T1657" s="8">
        <f>_xlfn.XLOOKUP($A1657,Cleaned_Hospital_Details!$A:$A,Cleaned_Hospital_Details!H:H)</f>
        <v>37</v>
      </c>
      <c r="U1657" s="8" t="str">
        <f>_xlfn.XLOOKUP($A1657,Cleaned_Hospital_Details!$A:$A,Cleaned_Hospital_Details!I:I)</f>
        <v>Adult</v>
      </c>
      <c r="V1657" t="str">
        <f t="shared" si="25"/>
        <v>Michael Zelwin</v>
      </c>
    </row>
    <row r="1658" spans="1:22" ht="15.6" x14ac:dyDescent="0.3">
      <c r="A1658" s="10" t="s">
        <v>1694</v>
      </c>
      <c r="B1658" s="8" t="str">
        <f>VLOOKUP(A1658,Cleaned_Customer_Names!A1657:D3992,2,0)</f>
        <v>Ms.</v>
      </c>
      <c r="C1658" s="8" t="str">
        <f>VLOOKUP(A1658,Cleaned_Customer_Names!A1657:D3992,3,0)</f>
        <v>Colleen</v>
      </c>
      <c r="D1658" s="8" t="str">
        <f>VLOOKUP($A1658,Cleaned_Customer_Names!$A1657:$D3992,4,0)</f>
        <v>Barry</v>
      </c>
      <c r="E1658" s="22">
        <f>VLOOKUP($A1658,Cleaned_Medical_Exam!$A1657:$J3992,2,0)</f>
        <v>43.34</v>
      </c>
      <c r="F1658" s="24">
        <f>VLOOKUP($A1658,Cleaned_Medical_Exam!$A1657:$J3992,3,0)</f>
        <v>4.91</v>
      </c>
      <c r="G1658" s="20" t="str">
        <f>VLOOKUP($A1658,Cleaned_Medical_Exam!$A1657:$J3992,4,0)</f>
        <v>No</v>
      </c>
      <c r="H1658" s="20" t="str">
        <f>VLOOKUP($A1658,Cleaned_Medical_Exam!$A1657:$J3992,5,0)</f>
        <v>No</v>
      </c>
      <c r="I1658" s="20" t="str">
        <f>VLOOKUP($A1658,Cleaned_Medical_Exam!$A1657:$J3992,6,0)</f>
        <v>No</v>
      </c>
      <c r="J1658" s="48">
        <f>VLOOKUP($A1658,Cleaned_Medical_Exam!$A1657:$J3992,7,0)</f>
        <v>1</v>
      </c>
      <c r="K1658" s="8" t="str">
        <f>VLOOKUP($A1658,Cleaned_Medical_Exam!$A1657:$J3992,8,0)</f>
        <v>No</v>
      </c>
      <c r="L1658" s="20" t="str">
        <f>VLOOKUP($A1658,Cleaned_Medical_Exam!$A1657:$J3992,9,0)</f>
        <v>Obesity</v>
      </c>
      <c r="M1658" s="20" t="str">
        <f>VLOOKUP($A1658,Cleaned_Medical_Exam!$A1657:$J3992,10,0)</f>
        <v>Normal</v>
      </c>
      <c r="N1658" s="48">
        <f>_xlfn.XLOOKUP(A1658,Cleaned_Hospital_Details!A:A,Cleaned_Hospital_Details!B:B)</f>
        <v>2</v>
      </c>
      <c r="O1658" s="49">
        <f>_xlfn.XLOOKUP($A1658,Cleaned_Hospital_Details!$A:$A,Cleaned_Hospital_Details!C:C)</f>
        <v>5846.92</v>
      </c>
      <c r="P1658" s="8" t="str">
        <f>_xlfn.XLOOKUP($A1658,Cleaned_Hospital_Details!$A:$A,Cleaned_Hospital_Details!D:D)</f>
        <v>Tier - 2</v>
      </c>
      <c r="Q1658" s="8" t="str">
        <f>_xlfn.XLOOKUP($A1658,Cleaned_Hospital_Details!$A:$A,Cleaned_Hospital_Details!E:E)</f>
        <v>Tier - 2</v>
      </c>
      <c r="R1658" s="8" t="str">
        <f>_xlfn.XLOOKUP($A1658,Cleaned_Hospital_Details!$A:$A,Cleaned_Hospital_Details!F:F)</f>
        <v>R1013</v>
      </c>
      <c r="S1658" s="15">
        <f>_xlfn.XLOOKUP($A1658,Cleaned_Hospital_Details!$A:$A,Cleaned_Hospital_Details!G:G)</f>
        <v>32050</v>
      </c>
      <c r="T1658" s="8">
        <f>_xlfn.XLOOKUP($A1658,Cleaned_Hospital_Details!$A:$A,Cleaned_Hospital_Details!H:H)</f>
        <v>35</v>
      </c>
      <c r="U1658" s="8" t="str">
        <f>_xlfn.XLOOKUP($A1658,Cleaned_Hospital_Details!$A:$A,Cleaned_Hospital_Details!I:I)</f>
        <v>Adult</v>
      </c>
      <c r="V1658" t="str">
        <f t="shared" si="25"/>
        <v>Colleen Barry</v>
      </c>
    </row>
    <row r="1659" spans="1:22" ht="15.6" x14ac:dyDescent="0.3">
      <c r="A1659" s="10" t="s">
        <v>1695</v>
      </c>
      <c r="B1659" s="8" t="str">
        <f>VLOOKUP(A1659,Cleaned_Customer_Names!A1658:D3993,2,0)</f>
        <v>Mrs.</v>
      </c>
      <c r="C1659" s="8" t="str">
        <f>VLOOKUP(A1659,Cleaned_Customer_Names!A1658:D3993,3,0)</f>
        <v>Annika</v>
      </c>
      <c r="D1659" s="8" t="str">
        <f>VLOOKUP($A1659,Cleaned_Customer_Names!$A1658:$D3993,4,0)</f>
        <v>Bannon</v>
      </c>
      <c r="E1659" s="22">
        <f>VLOOKUP($A1659,Cleaned_Medical_Exam!$A1658:$J3993,2,0)</f>
        <v>31.98</v>
      </c>
      <c r="F1659" s="24">
        <f>VLOOKUP($A1659,Cleaned_Medical_Exam!$A1658:$J3993,3,0)</f>
        <v>4.46</v>
      </c>
      <c r="G1659" s="20" t="str">
        <f>VLOOKUP($A1659,Cleaned_Medical_Exam!$A1658:$J3993,4,0)</f>
        <v>Yes</v>
      </c>
      <c r="H1659" s="20" t="str">
        <f>VLOOKUP($A1659,Cleaned_Medical_Exam!$A1658:$J3993,5,0)</f>
        <v>No</v>
      </c>
      <c r="I1659" s="20" t="str">
        <f>VLOOKUP($A1659,Cleaned_Medical_Exam!$A1658:$J3993,6,0)</f>
        <v>No</v>
      </c>
      <c r="J1659" s="48">
        <f>VLOOKUP($A1659,Cleaned_Medical_Exam!$A1658:$J3993,7,0)</f>
        <v>1</v>
      </c>
      <c r="K1659" s="8" t="str">
        <f>VLOOKUP($A1659,Cleaned_Medical_Exam!$A1658:$J3993,8,0)</f>
        <v>No</v>
      </c>
      <c r="L1659" s="20" t="str">
        <f>VLOOKUP($A1659,Cleaned_Medical_Exam!$A1658:$J3993,9,0)</f>
        <v>Obesity</v>
      </c>
      <c r="M1659" s="20" t="str">
        <f>VLOOKUP($A1659,Cleaned_Medical_Exam!$A1658:$J3993,10,0)</f>
        <v>Normal</v>
      </c>
      <c r="N1659" s="48">
        <f>_xlfn.XLOOKUP(A1659,Cleaned_Hospital_Details!A:A,Cleaned_Hospital_Details!B:B)</f>
        <v>0</v>
      </c>
      <c r="O1659" s="49">
        <f>_xlfn.XLOOKUP($A1659,Cleaned_Hospital_Details!$A:$A,Cleaned_Hospital_Details!C:C)</f>
        <v>5843.99</v>
      </c>
      <c r="P1659" s="8" t="str">
        <f>_xlfn.XLOOKUP($A1659,Cleaned_Hospital_Details!$A:$A,Cleaned_Hospital_Details!D:D)</f>
        <v>Tier - 2</v>
      </c>
      <c r="Q1659" s="8" t="str">
        <f>_xlfn.XLOOKUP($A1659,Cleaned_Hospital_Details!$A:$A,Cleaned_Hospital_Details!E:E)</f>
        <v>Tier - 2</v>
      </c>
      <c r="R1659" s="8" t="str">
        <f>_xlfn.XLOOKUP($A1659,Cleaned_Hospital_Details!$A:$A,Cleaned_Hospital_Details!F:F)</f>
        <v>R1025</v>
      </c>
      <c r="S1659" s="15">
        <f>_xlfn.XLOOKUP($A1659,Cleaned_Hospital_Details!$A:$A,Cleaned_Hospital_Details!G:G)</f>
        <v>34931</v>
      </c>
      <c r="T1659" s="8">
        <f>_xlfn.XLOOKUP($A1659,Cleaned_Hospital_Details!$A:$A,Cleaned_Hospital_Details!H:H)</f>
        <v>27</v>
      </c>
      <c r="U1659" s="8" t="str">
        <f>_xlfn.XLOOKUP($A1659,Cleaned_Hospital_Details!$A:$A,Cleaned_Hospital_Details!I:I)</f>
        <v>Adult</v>
      </c>
      <c r="V1659" t="str">
        <f t="shared" si="25"/>
        <v>Annika Bannon</v>
      </c>
    </row>
    <row r="1660" spans="1:22" ht="15.6" x14ac:dyDescent="0.3">
      <c r="A1660" s="10" t="s">
        <v>1696</v>
      </c>
      <c r="B1660" s="8" t="str">
        <f>VLOOKUP(A1660,Cleaned_Customer_Names!A1659:D3994,2,0)</f>
        <v>Ms.</v>
      </c>
      <c r="C1660" s="8" t="str">
        <f>VLOOKUP(A1660,Cleaned_Customer_Names!A1659:D3994,3,0)</f>
        <v>Kelly</v>
      </c>
      <c r="D1660" s="8" t="str">
        <f>VLOOKUP($A1660,Cleaned_Customer_Names!$A1659:$D3994,4,0)</f>
        <v>Chang</v>
      </c>
      <c r="E1660" s="22">
        <f>VLOOKUP($A1660,Cleaned_Medical_Exam!$A1659:$J3994,2,0)</f>
        <v>35.86</v>
      </c>
      <c r="F1660" s="24">
        <f>VLOOKUP($A1660,Cleaned_Medical_Exam!$A1659:$J3994,3,0)</f>
        <v>6.22</v>
      </c>
      <c r="G1660" s="20" t="str">
        <f>VLOOKUP($A1660,Cleaned_Medical_Exam!$A1659:$J3994,4,0)</f>
        <v>No</v>
      </c>
      <c r="H1660" s="20" t="str">
        <f>VLOOKUP($A1660,Cleaned_Medical_Exam!$A1659:$J3994,5,0)</f>
        <v>No</v>
      </c>
      <c r="I1660" s="20" t="str">
        <f>VLOOKUP($A1660,Cleaned_Medical_Exam!$A1659:$J3994,6,0)</f>
        <v>No</v>
      </c>
      <c r="J1660" s="48">
        <f>VLOOKUP($A1660,Cleaned_Medical_Exam!$A1659:$J3994,7,0)</f>
        <v>1</v>
      </c>
      <c r="K1660" s="8" t="str">
        <f>VLOOKUP($A1660,Cleaned_Medical_Exam!$A1659:$J3994,8,0)</f>
        <v>No</v>
      </c>
      <c r="L1660" s="20" t="str">
        <f>VLOOKUP($A1660,Cleaned_Medical_Exam!$A1659:$J3994,9,0)</f>
        <v>Obesity</v>
      </c>
      <c r="M1660" s="20" t="str">
        <f>VLOOKUP($A1660,Cleaned_Medical_Exam!$A1659:$J3994,10,0)</f>
        <v>Prediabetes</v>
      </c>
      <c r="N1660" s="48">
        <f>_xlfn.XLOOKUP(A1660,Cleaned_Hospital_Details!A:A,Cleaned_Hospital_Details!B:B)</f>
        <v>2</v>
      </c>
      <c r="O1660" s="49">
        <f>_xlfn.XLOOKUP($A1660,Cleaned_Hospital_Details!$A:$A,Cleaned_Hospital_Details!C:C)</f>
        <v>5836.52</v>
      </c>
      <c r="P1660" s="8" t="str">
        <f>_xlfn.XLOOKUP($A1660,Cleaned_Hospital_Details!$A:$A,Cleaned_Hospital_Details!D:D)</f>
        <v>Tier - 2</v>
      </c>
      <c r="Q1660" s="8" t="str">
        <f>_xlfn.XLOOKUP($A1660,Cleaned_Hospital_Details!$A:$A,Cleaned_Hospital_Details!E:E)</f>
        <v>Tier - 3</v>
      </c>
      <c r="R1660" s="8" t="str">
        <f>_xlfn.XLOOKUP($A1660,Cleaned_Hospital_Details!$A:$A,Cleaned_Hospital_Details!F:F)</f>
        <v>R1013</v>
      </c>
      <c r="S1660" s="15">
        <f>_xlfn.XLOOKUP($A1660,Cleaned_Hospital_Details!$A:$A,Cleaned_Hospital_Details!G:G)</f>
        <v>31985</v>
      </c>
      <c r="T1660" s="8">
        <f>_xlfn.XLOOKUP($A1660,Cleaned_Hospital_Details!$A:$A,Cleaned_Hospital_Details!H:H)</f>
        <v>35</v>
      </c>
      <c r="U1660" s="8" t="str">
        <f>_xlfn.XLOOKUP($A1660,Cleaned_Hospital_Details!$A:$A,Cleaned_Hospital_Details!I:I)</f>
        <v>Adult</v>
      </c>
      <c r="V1660" t="str">
        <f t="shared" si="25"/>
        <v>Kelly Chang</v>
      </c>
    </row>
    <row r="1661" spans="1:22" ht="15.6" x14ac:dyDescent="0.3">
      <c r="A1661" s="10" t="s">
        <v>1697</v>
      </c>
      <c r="B1661" s="8" t="str">
        <f>VLOOKUP(A1661,Cleaned_Customer_Names!A1660:D3995,2,0)</f>
        <v>Mr.</v>
      </c>
      <c r="C1661" s="8" t="str">
        <f>VLOOKUP(A1661,Cleaned_Customer_Names!A1660:D3995,3,0)</f>
        <v>Nicholas</v>
      </c>
      <c r="D1661" s="8" t="str">
        <f>VLOOKUP($A1661,Cleaned_Customer_Names!$A1660:$D3995,4,0)</f>
        <v>Vetter</v>
      </c>
      <c r="E1661" s="22">
        <f>VLOOKUP($A1661,Cleaned_Medical_Exam!$A1660:$J3995,2,0)</f>
        <v>15.2</v>
      </c>
      <c r="F1661" s="24">
        <f>VLOOKUP($A1661,Cleaned_Medical_Exam!$A1660:$J3995,3,0)</f>
        <v>8.82</v>
      </c>
      <c r="G1661" s="20" t="str">
        <f>VLOOKUP($A1661,Cleaned_Medical_Exam!$A1660:$J3995,4,0)</f>
        <v>No</v>
      </c>
      <c r="H1661" s="20" t="str">
        <f>VLOOKUP($A1661,Cleaned_Medical_Exam!$A1660:$J3995,5,0)</f>
        <v>No</v>
      </c>
      <c r="I1661" s="20" t="str">
        <f>VLOOKUP($A1661,Cleaned_Medical_Exam!$A1660:$J3995,6,0)</f>
        <v>No</v>
      </c>
      <c r="J1661" s="48">
        <f>VLOOKUP($A1661,Cleaned_Medical_Exam!$A1660:$J3995,7,0)</f>
        <v>0</v>
      </c>
      <c r="K1661" s="8" t="str">
        <f>VLOOKUP($A1661,Cleaned_Medical_Exam!$A1660:$J3995,8,0)</f>
        <v>No</v>
      </c>
      <c r="L1661" s="20" t="str">
        <f>VLOOKUP($A1661,Cleaned_Medical_Exam!$A1660:$J3995,9,0)</f>
        <v>Underweight</v>
      </c>
      <c r="M1661" s="20" t="str">
        <f>VLOOKUP($A1661,Cleaned_Medical_Exam!$A1660:$J3995,10,0)</f>
        <v>Diabetes</v>
      </c>
      <c r="N1661" s="48">
        <f>_xlfn.XLOOKUP(A1661,Cleaned_Hospital_Details!A:A,Cleaned_Hospital_Details!B:B)</f>
        <v>0</v>
      </c>
      <c r="O1661" s="49">
        <f>_xlfn.XLOOKUP($A1661,Cleaned_Hospital_Details!$A:$A,Cleaned_Hospital_Details!C:C)</f>
        <v>5832.6</v>
      </c>
      <c r="P1661" s="8" t="str">
        <f>_xlfn.XLOOKUP($A1661,Cleaned_Hospital_Details!$A:$A,Cleaned_Hospital_Details!D:D)</f>
        <v>Tier - 2</v>
      </c>
      <c r="Q1661" s="8" t="str">
        <f>_xlfn.XLOOKUP($A1661,Cleaned_Hospital_Details!$A:$A,Cleaned_Hospital_Details!E:E)</f>
        <v>Tier - 3</v>
      </c>
      <c r="R1661" s="8" t="str">
        <f>_xlfn.XLOOKUP($A1661,Cleaned_Hospital_Details!$A:$A,Cleaned_Hospital_Details!F:F)</f>
        <v>R1012</v>
      </c>
      <c r="S1661" s="15">
        <f>_xlfn.XLOOKUP($A1661,Cleaned_Hospital_Details!$A:$A,Cleaned_Hospital_Details!G:G)</f>
        <v>26203</v>
      </c>
      <c r="T1661" s="8">
        <f>_xlfn.XLOOKUP($A1661,Cleaned_Hospital_Details!$A:$A,Cleaned_Hospital_Details!H:H)</f>
        <v>51</v>
      </c>
      <c r="U1661" s="8" t="str">
        <f>_xlfn.XLOOKUP($A1661,Cleaned_Hospital_Details!$A:$A,Cleaned_Hospital_Details!I:I)</f>
        <v>Adult</v>
      </c>
      <c r="V1661" t="str">
        <f t="shared" si="25"/>
        <v>Nicholas Vetter</v>
      </c>
    </row>
    <row r="1662" spans="1:22" ht="15.6" x14ac:dyDescent="0.3">
      <c r="A1662" s="10" t="s">
        <v>1698</v>
      </c>
      <c r="B1662" s="8" t="str">
        <f>VLOOKUP(A1662,Cleaned_Customer_Names!A1661:D3996,2,0)</f>
        <v>Mrs.</v>
      </c>
      <c r="C1662" s="8" t="str">
        <f>VLOOKUP(A1662,Cleaned_Customer_Names!A1661:D3996,3,0)</f>
        <v>Kelly</v>
      </c>
      <c r="D1662" s="8" t="str">
        <f>VLOOKUP($A1662,Cleaned_Customer_Names!$A1661:$D3996,4,0)</f>
        <v>Jablonski</v>
      </c>
      <c r="E1662" s="22">
        <f>VLOOKUP($A1662,Cleaned_Medical_Exam!$A1661:$J3996,2,0)</f>
        <v>37.200000000000003</v>
      </c>
      <c r="F1662" s="24">
        <f>VLOOKUP($A1662,Cleaned_Medical_Exam!$A1661:$J3996,3,0)</f>
        <v>10.14</v>
      </c>
      <c r="G1662" s="20" t="str">
        <f>VLOOKUP($A1662,Cleaned_Medical_Exam!$A1661:$J3996,4,0)</f>
        <v>No</v>
      </c>
      <c r="H1662" s="20" t="str">
        <f>VLOOKUP($A1662,Cleaned_Medical_Exam!$A1661:$J3996,5,0)</f>
        <v>No</v>
      </c>
      <c r="I1662" s="20" t="str">
        <f>VLOOKUP($A1662,Cleaned_Medical_Exam!$A1661:$J3996,6,0)</f>
        <v>No</v>
      </c>
      <c r="J1662" s="48">
        <f>VLOOKUP($A1662,Cleaned_Medical_Exam!$A1661:$J3996,7,0)</f>
        <v>0</v>
      </c>
      <c r="K1662" s="8" t="str">
        <f>VLOOKUP($A1662,Cleaned_Medical_Exam!$A1661:$J3996,8,0)</f>
        <v>No</v>
      </c>
      <c r="L1662" s="20" t="str">
        <f>VLOOKUP($A1662,Cleaned_Medical_Exam!$A1661:$J3996,9,0)</f>
        <v>Obesity</v>
      </c>
      <c r="M1662" s="20" t="str">
        <f>VLOOKUP($A1662,Cleaned_Medical_Exam!$A1661:$J3996,10,0)</f>
        <v>Diabetes</v>
      </c>
      <c r="N1662" s="48">
        <f>_xlfn.XLOOKUP(A1662,Cleaned_Hospital_Details!A:A,Cleaned_Hospital_Details!B:B)</f>
        <v>0</v>
      </c>
      <c r="O1662" s="49">
        <f>_xlfn.XLOOKUP($A1662,Cleaned_Hospital_Details!$A:$A,Cleaned_Hospital_Details!C:C)</f>
        <v>5816.58</v>
      </c>
      <c r="P1662" s="8" t="str">
        <f>_xlfn.XLOOKUP($A1662,Cleaned_Hospital_Details!$A:$A,Cleaned_Hospital_Details!D:D)</f>
        <v>Tier - 2</v>
      </c>
      <c r="Q1662" s="8" t="str">
        <f>_xlfn.XLOOKUP($A1662,Cleaned_Hospital_Details!$A:$A,Cleaned_Hospital_Details!E:E)</f>
        <v>Tier - 2</v>
      </c>
      <c r="R1662" s="8" t="str">
        <f>_xlfn.XLOOKUP($A1662,Cleaned_Hospital_Details!$A:$A,Cleaned_Hospital_Details!F:F)</f>
        <v>R1026</v>
      </c>
      <c r="S1662" s="15">
        <f>_xlfn.XLOOKUP($A1662,Cleaned_Hospital_Details!$A:$A,Cleaned_Hospital_Details!G:G)</f>
        <v>37459</v>
      </c>
      <c r="T1662" s="8">
        <f>_xlfn.XLOOKUP($A1662,Cleaned_Hospital_Details!$A:$A,Cleaned_Hospital_Details!H:H)</f>
        <v>20</v>
      </c>
      <c r="U1662" s="8" t="str">
        <f>_xlfn.XLOOKUP($A1662,Cleaned_Hospital_Details!$A:$A,Cleaned_Hospital_Details!I:I)</f>
        <v>Adult</v>
      </c>
      <c r="V1662" t="str">
        <f t="shared" si="25"/>
        <v>Kelly Jablonski</v>
      </c>
    </row>
    <row r="1663" spans="1:22" ht="15.6" x14ac:dyDescent="0.3">
      <c r="A1663" s="10" t="s">
        <v>1699</v>
      </c>
      <c r="B1663" s="8" t="str">
        <f>VLOOKUP(A1663,Cleaned_Customer_Names!A1662:D3997,2,0)</f>
        <v>Mr.</v>
      </c>
      <c r="C1663" s="8" t="str">
        <f>VLOOKUP(A1663,Cleaned_Customer_Names!A1662:D3997,3,0)</f>
        <v>Andrew</v>
      </c>
      <c r="D1663" s="8" t="str">
        <f>VLOOKUP($A1663,Cleaned_Customer_Names!$A1662:$D3997,4,0)</f>
        <v>Jakubowitch</v>
      </c>
      <c r="E1663" s="22">
        <f>VLOOKUP($A1663,Cleaned_Medical_Exam!$A1662:$J3997,2,0)</f>
        <v>17.91</v>
      </c>
      <c r="F1663" s="24">
        <f>VLOOKUP($A1663,Cleaned_Medical_Exam!$A1662:$J3997,3,0)</f>
        <v>4.66</v>
      </c>
      <c r="G1663" s="20" t="str">
        <f>VLOOKUP($A1663,Cleaned_Medical_Exam!$A1662:$J3997,4,0)</f>
        <v>No</v>
      </c>
      <c r="H1663" s="20" t="str">
        <f>VLOOKUP($A1663,Cleaned_Medical_Exam!$A1662:$J3997,5,0)</f>
        <v>No</v>
      </c>
      <c r="I1663" s="20" t="str">
        <f>VLOOKUP($A1663,Cleaned_Medical_Exam!$A1662:$J3997,6,0)</f>
        <v>No</v>
      </c>
      <c r="J1663" s="48">
        <f>VLOOKUP($A1663,Cleaned_Medical_Exam!$A1662:$J3997,7,0)</f>
        <v>2</v>
      </c>
      <c r="K1663" s="8" t="str">
        <f>VLOOKUP($A1663,Cleaned_Medical_Exam!$A1662:$J3997,8,0)</f>
        <v>No</v>
      </c>
      <c r="L1663" s="20" t="str">
        <f>VLOOKUP($A1663,Cleaned_Medical_Exam!$A1662:$J3997,9,0)</f>
        <v>Underweight</v>
      </c>
      <c r="M1663" s="20" t="str">
        <f>VLOOKUP($A1663,Cleaned_Medical_Exam!$A1662:$J3997,10,0)</f>
        <v>Normal</v>
      </c>
      <c r="N1663" s="48">
        <f>_xlfn.XLOOKUP(A1663,Cleaned_Hospital_Details!A:A,Cleaned_Hospital_Details!B:B)</f>
        <v>0</v>
      </c>
      <c r="O1663" s="49">
        <f>_xlfn.XLOOKUP($A1663,Cleaned_Hospital_Details!$A:$A,Cleaned_Hospital_Details!C:C)</f>
        <v>5812.9</v>
      </c>
      <c r="P1663" s="8" t="str">
        <f>_xlfn.XLOOKUP($A1663,Cleaned_Hospital_Details!$A:$A,Cleaned_Hospital_Details!D:D)</f>
        <v>Tier - 2</v>
      </c>
      <c r="Q1663" s="8" t="str">
        <f>_xlfn.XLOOKUP($A1663,Cleaned_Hospital_Details!$A:$A,Cleaned_Hospital_Details!E:E)</f>
        <v>Tier - 2</v>
      </c>
      <c r="R1663" s="8" t="str">
        <f>_xlfn.XLOOKUP($A1663,Cleaned_Hospital_Details!$A:$A,Cleaned_Hospital_Details!F:F)</f>
        <v>R1013</v>
      </c>
      <c r="S1663" s="15">
        <f>_xlfn.XLOOKUP($A1663,Cleaned_Hospital_Details!$A:$A,Cleaned_Hospital_Details!G:G)</f>
        <v>26605</v>
      </c>
      <c r="T1663" s="8">
        <f>_xlfn.XLOOKUP($A1663,Cleaned_Hospital_Details!$A:$A,Cleaned_Hospital_Details!H:H)</f>
        <v>50</v>
      </c>
      <c r="U1663" s="8" t="str">
        <f>_xlfn.XLOOKUP($A1663,Cleaned_Hospital_Details!$A:$A,Cleaned_Hospital_Details!I:I)</f>
        <v>Adult</v>
      </c>
      <c r="V1663" t="str">
        <f t="shared" si="25"/>
        <v>Andrew Jakubowitch</v>
      </c>
    </row>
    <row r="1664" spans="1:22" ht="15.6" x14ac:dyDescent="0.3">
      <c r="A1664" s="10" t="s">
        <v>1700</v>
      </c>
      <c r="B1664" s="8" t="str">
        <f>VLOOKUP(A1664,Cleaned_Customer_Names!A1663:D3998,2,0)</f>
        <v>Ms.</v>
      </c>
      <c r="C1664" s="8" t="str">
        <f>VLOOKUP(A1664,Cleaned_Customer_Names!A1663:D3998,3,0)</f>
        <v>Hannah</v>
      </c>
      <c r="D1664" s="8" t="str">
        <f>VLOOKUP($A1664,Cleaned_Customer_Names!$A1663:$D3998,4,0)</f>
        <v>Altshuler</v>
      </c>
      <c r="E1664" s="22">
        <f>VLOOKUP($A1664,Cleaned_Medical_Exam!$A1663:$J3998,2,0)</f>
        <v>20.76</v>
      </c>
      <c r="F1664" s="24">
        <f>VLOOKUP($A1664,Cleaned_Medical_Exam!$A1663:$J3998,3,0)</f>
        <v>6.26</v>
      </c>
      <c r="G1664" s="20" t="str">
        <f>VLOOKUP($A1664,Cleaned_Medical_Exam!$A1663:$J3998,4,0)</f>
        <v>No</v>
      </c>
      <c r="H1664" s="20" t="str">
        <f>VLOOKUP($A1664,Cleaned_Medical_Exam!$A1663:$J3998,5,0)</f>
        <v>No</v>
      </c>
      <c r="I1664" s="20" t="str">
        <f>VLOOKUP($A1664,Cleaned_Medical_Exam!$A1663:$J3998,6,0)</f>
        <v>No</v>
      </c>
      <c r="J1664" s="48">
        <f>VLOOKUP($A1664,Cleaned_Medical_Exam!$A1663:$J3998,7,0)</f>
        <v>0</v>
      </c>
      <c r="K1664" s="8" t="str">
        <f>VLOOKUP($A1664,Cleaned_Medical_Exam!$A1663:$J3998,8,0)</f>
        <v>No</v>
      </c>
      <c r="L1664" s="20" t="str">
        <f>VLOOKUP($A1664,Cleaned_Medical_Exam!$A1663:$J3998,9,0)</f>
        <v>Healthy Weight</v>
      </c>
      <c r="M1664" s="20" t="str">
        <f>VLOOKUP($A1664,Cleaned_Medical_Exam!$A1663:$J3998,10,0)</f>
        <v>Prediabetes</v>
      </c>
      <c r="N1664" s="48">
        <f>_xlfn.XLOOKUP(A1664,Cleaned_Hospital_Details!A:A,Cleaned_Hospital_Details!B:B)</f>
        <v>2</v>
      </c>
      <c r="O1664" s="49">
        <f>_xlfn.XLOOKUP($A1664,Cleaned_Hospital_Details!$A:$A,Cleaned_Hospital_Details!C:C)</f>
        <v>5807.06</v>
      </c>
      <c r="P1664" s="8" t="str">
        <f>_xlfn.XLOOKUP($A1664,Cleaned_Hospital_Details!$A:$A,Cleaned_Hospital_Details!D:D)</f>
        <v>Tier - 2</v>
      </c>
      <c r="Q1664" s="8" t="str">
        <f>_xlfn.XLOOKUP($A1664,Cleaned_Hospital_Details!$A:$A,Cleaned_Hospital_Details!E:E)</f>
        <v>Tier - 3</v>
      </c>
      <c r="R1664" s="8" t="str">
        <f>_xlfn.XLOOKUP($A1664,Cleaned_Hospital_Details!$A:$A,Cleaned_Hospital_Details!F:F)</f>
        <v>R1013</v>
      </c>
      <c r="S1664" s="15">
        <f>_xlfn.XLOOKUP($A1664,Cleaned_Hospital_Details!$A:$A,Cleaned_Hospital_Details!G:G)</f>
        <v>29482</v>
      </c>
      <c r="T1664" s="8">
        <f>_xlfn.XLOOKUP($A1664,Cleaned_Hospital_Details!$A:$A,Cleaned_Hospital_Details!H:H)</f>
        <v>42</v>
      </c>
      <c r="U1664" s="8" t="str">
        <f>_xlfn.XLOOKUP($A1664,Cleaned_Hospital_Details!$A:$A,Cleaned_Hospital_Details!I:I)</f>
        <v>Adult</v>
      </c>
      <c r="V1664" t="str">
        <f t="shared" si="25"/>
        <v>Hannah Altshuler</v>
      </c>
    </row>
    <row r="1665" spans="1:22" ht="15.6" x14ac:dyDescent="0.3">
      <c r="A1665" s="10" t="s">
        <v>1701</v>
      </c>
      <c r="B1665" s="8" t="str">
        <f>VLOOKUP(A1665,Cleaned_Customer_Names!A1664:D3999,2,0)</f>
        <v>Mr.</v>
      </c>
      <c r="C1665" s="8" t="str">
        <f>VLOOKUP(A1665,Cleaned_Customer_Names!A1664:D3999,3,0)</f>
        <v>Patricio</v>
      </c>
      <c r="D1665" s="8" t="str">
        <f>VLOOKUP($A1665,Cleaned_Customer_Names!$A1664:$D3999,4,0)</f>
        <v>Ugarte</v>
      </c>
      <c r="E1665" s="22">
        <f>VLOOKUP($A1665,Cleaned_Medical_Exam!$A1664:$J3999,2,0)</f>
        <v>38.99</v>
      </c>
      <c r="F1665" s="24">
        <f>VLOOKUP($A1665,Cleaned_Medical_Exam!$A1664:$J3999,3,0)</f>
        <v>5.21</v>
      </c>
      <c r="G1665" s="20" t="str">
        <f>VLOOKUP($A1665,Cleaned_Medical_Exam!$A1664:$J3999,4,0)</f>
        <v>No</v>
      </c>
      <c r="H1665" s="20" t="str">
        <f>VLOOKUP($A1665,Cleaned_Medical_Exam!$A1664:$J3999,5,0)</f>
        <v>Yes</v>
      </c>
      <c r="I1665" s="20" t="str">
        <f>VLOOKUP($A1665,Cleaned_Medical_Exam!$A1664:$J3999,6,0)</f>
        <v>No</v>
      </c>
      <c r="J1665" s="48">
        <f>VLOOKUP($A1665,Cleaned_Medical_Exam!$A1664:$J3999,7,0)</f>
        <v>1</v>
      </c>
      <c r="K1665" s="8" t="str">
        <f>VLOOKUP($A1665,Cleaned_Medical_Exam!$A1664:$J3999,8,0)</f>
        <v>No</v>
      </c>
      <c r="L1665" s="20" t="str">
        <f>VLOOKUP($A1665,Cleaned_Medical_Exam!$A1664:$J3999,9,0)</f>
        <v>Obesity</v>
      </c>
      <c r="M1665" s="20" t="str">
        <f>VLOOKUP($A1665,Cleaned_Medical_Exam!$A1664:$J3999,10,0)</f>
        <v>Normal</v>
      </c>
      <c r="N1665" s="48">
        <f>_xlfn.XLOOKUP(A1665,Cleaned_Hospital_Details!A:A,Cleaned_Hospital_Details!B:B)</f>
        <v>0</v>
      </c>
      <c r="O1665" s="49">
        <f>_xlfn.XLOOKUP($A1665,Cleaned_Hospital_Details!$A:$A,Cleaned_Hospital_Details!C:C)</f>
        <v>5778.71</v>
      </c>
      <c r="P1665" s="8" t="str">
        <f>_xlfn.XLOOKUP($A1665,Cleaned_Hospital_Details!$A:$A,Cleaned_Hospital_Details!D:D)</f>
        <v>Tier - 2</v>
      </c>
      <c r="Q1665" s="8" t="str">
        <f>_xlfn.XLOOKUP($A1665,Cleaned_Hospital_Details!$A:$A,Cleaned_Hospital_Details!E:E)</f>
        <v>Tier - 3</v>
      </c>
      <c r="R1665" s="8" t="str">
        <f>_xlfn.XLOOKUP($A1665,Cleaned_Hospital_Details!$A:$A,Cleaned_Hospital_Details!F:F)</f>
        <v>R1022</v>
      </c>
      <c r="S1665" s="15">
        <f>_xlfn.XLOOKUP($A1665,Cleaned_Hospital_Details!$A:$A,Cleaned_Hospital_Details!G:G)</f>
        <v>38292</v>
      </c>
      <c r="T1665" s="8">
        <f>_xlfn.XLOOKUP($A1665,Cleaned_Hospital_Details!$A:$A,Cleaned_Hospital_Details!H:H)</f>
        <v>18</v>
      </c>
      <c r="U1665" s="8" t="str">
        <f>_xlfn.XLOOKUP($A1665,Cleaned_Hospital_Details!$A:$A,Cleaned_Hospital_Details!I:I)</f>
        <v>Child</v>
      </c>
      <c r="V1665" t="str">
        <f t="shared" si="25"/>
        <v>Patricio Ugarte</v>
      </c>
    </row>
    <row r="1666" spans="1:22" ht="15.6" x14ac:dyDescent="0.3">
      <c r="A1666" s="10" t="s">
        <v>1702</v>
      </c>
      <c r="B1666" s="8" t="str">
        <f>VLOOKUP(A1666,Cleaned_Customer_Names!A1665:D4000,2,0)</f>
        <v>Mr.</v>
      </c>
      <c r="C1666" s="8" t="str">
        <f>VLOOKUP(A1666,Cleaned_Customer_Names!A1665:D4000,3,0)</f>
        <v>Robert</v>
      </c>
      <c r="D1666" s="8" t="str">
        <f>VLOOKUP($A1666,Cleaned_Customer_Names!$A1665:$D4000,4,0)</f>
        <v>Tusso</v>
      </c>
      <c r="E1666" s="22">
        <f>VLOOKUP($A1666,Cleaned_Medical_Exam!$A1665:$J4000,2,0)</f>
        <v>42.655000000000001</v>
      </c>
      <c r="F1666" s="24">
        <f>VLOOKUP($A1666,Cleaned_Medical_Exam!$A1665:$J4000,3,0)</f>
        <v>5.94</v>
      </c>
      <c r="G1666" s="20" t="str">
        <f>VLOOKUP($A1666,Cleaned_Medical_Exam!$A1665:$J4000,4,0)</f>
        <v>Yes</v>
      </c>
      <c r="H1666" s="20" t="str">
        <f>VLOOKUP($A1666,Cleaned_Medical_Exam!$A1665:$J4000,5,0)</f>
        <v>No</v>
      </c>
      <c r="I1666" s="20" t="str">
        <f>VLOOKUP($A1666,Cleaned_Medical_Exam!$A1665:$J4000,6,0)</f>
        <v>Yes</v>
      </c>
      <c r="J1666" s="48">
        <f>VLOOKUP($A1666,Cleaned_Medical_Exam!$A1665:$J4000,7,0)</f>
        <v>1</v>
      </c>
      <c r="K1666" s="8" t="str">
        <f>VLOOKUP($A1666,Cleaned_Medical_Exam!$A1665:$J4000,8,0)</f>
        <v>No</v>
      </c>
      <c r="L1666" s="20" t="str">
        <f>VLOOKUP($A1666,Cleaned_Medical_Exam!$A1665:$J4000,9,0)</f>
        <v>Obesity</v>
      </c>
      <c r="M1666" s="20" t="str">
        <f>VLOOKUP($A1666,Cleaned_Medical_Exam!$A1665:$J4000,10,0)</f>
        <v>Prediabetes</v>
      </c>
      <c r="N1666" s="48">
        <f>_xlfn.XLOOKUP(A1666,Cleaned_Hospital_Details!A:A,Cleaned_Hospital_Details!B:B)</f>
        <v>0</v>
      </c>
      <c r="O1666" s="49">
        <f>_xlfn.XLOOKUP($A1666,Cleaned_Hospital_Details!$A:$A,Cleaned_Hospital_Details!C:C)</f>
        <v>5757.41</v>
      </c>
      <c r="P1666" s="8" t="str">
        <f>_xlfn.XLOOKUP($A1666,Cleaned_Hospital_Details!$A:$A,Cleaned_Hospital_Details!D:D)</f>
        <v>Tier - 2</v>
      </c>
      <c r="Q1666" s="8" t="str">
        <f>_xlfn.XLOOKUP($A1666,Cleaned_Hospital_Details!$A:$A,Cleaned_Hospital_Details!E:E)</f>
        <v>Tier - 3</v>
      </c>
      <c r="R1666" s="8" t="str">
        <f>_xlfn.XLOOKUP($A1666,Cleaned_Hospital_Details!$A:$A,Cleaned_Hospital_Details!F:F)</f>
        <v>R1019</v>
      </c>
      <c r="S1666" s="15">
        <f>_xlfn.XLOOKUP($A1666,Cleaned_Hospital_Details!$A:$A,Cleaned_Hospital_Details!G:G)</f>
        <v>30558</v>
      </c>
      <c r="T1666" s="8">
        <f>_xlfn.XLOOKUP($A1666,Cleaned_Hospital_Details!$A:$A,Cleaned_Hospital_Details!H:H)</f>
        <v>39</v>
      </c>
      <c r="U1666" s="8" t="str">
        <f>_xlfn.XLOOKUP($A1666,Cleaned_Hospital_Details!$A:$A,Cleaned_Hospital_Details!I:I)</f>
        <v>Adult</v>
      </c>
      <c r="V1666" t="str">
        <f t="shared" si="25"/>
        <v>Robert Tusso</v>
      </c>
    </row>
    <row r="1667" spans="1:22" ht="15.6" x14ac:dyDescent="0.3">
      <c r="A1667" s="10" t="s">
        <v>1703</v>
      </c>
      <c r="B1667" s="8" t="str">
        <f>VLOOKUP(A1667,Cleaned_Customer_Names!A1666:D4001,2,0)</f>
        <v>Mr.</v>
      </c>
      <c r="C1667" s="8" t="str">
        <f>VLOOKUP(A1667,Cleaned_Customer_Names!A1666:D4001,3,0)</f>
        <v>Benjamin</v>
      </c>
      <c r="D1667" s="8" t="str">
        <f>VLOOKUP($A1667,Cleaned_Customer_Names!$A1666:$D4001,4,0)</f>
        <v>Johnson</v>
      </c>
      <c r="E1667" s="22">
        <f>VLOOKUP($A1667,Cleaned_Medical_Exam!$A1666:$J4001,2,0)</f>
        <v>30.57</v>
      </c>
      <c r="F1667" s="24">
        <f>VLOOKUP($A1667,Cleaned_Medical_Exam!$A1666:$J4001,3,0)</f>
        <v>5.34</v>
      </c>
      <c r="G1667" s="20" t="str">
        <f>VLOOKUP($A1667,Cleaned_Medical_Exam!$A1666:$J4001,4,0)</f>
        <v>No</v>
      </c>
      <c r="H1667" s="20" t="str">
        <f>VLOOKUP($A1667,Cleaned_Medical_Exam!$A1666:$J4001,5,0)</f>
        <v>No</v>
      </c>
      <c r="I1667" s="20" t="str">
        <f>VLOOKUP($A1667,Cleaned_Medical_Exam!$A1666:$J4001,6,0)</f>
        <v>Yes</v>
      </c>
      <c r="J1667" s="48">
        <f>VLOOKUP($A1667,Cleaned_Medical_Exam!$A1666:$J4001,7,0)</f>
        <v>1</v>
      </c>
      <c r="K1667" s="8" t="str">
        <f>VLOOKUP($A1667,Cleaned_Medical_Exam!$A1666:$J4001,8,0)</f>
        <v>No</v>
      </c>
      <c r="L1667" s="20" t="str">
        <f>VLOOKUP($A1667,Cleaned_Medical_Exam!$A1666:$J4001,9,0)</f>
        <v>Obesity</v>
      </c>
      <c r="M1667" s="20" t="str">
        <f>VLOOKUP($A1667,Cleaned_Medical_Exam!$A1666:$J4001,10,0)</f>
        <v>Normal</v>
      </c>
      <c r="N1667" s="48">
        <f>_xlfn.XLOOKUP(A1667,Cleaned_Hospital_Details!A:A,Cleaned_Hospital_Details!B:B)</f>
        <v>0</v>
      </c>
      <c r="O1667" s="49">
        <f>_xlfn.XLOOKUP($A1667,Cleaned_Hospital_Details!$A:$A,Cleaned_Hospital_Details!C:C)</f>
        <v>5748.13</v>
      </c>
      <c r="P1667" s="8" t="str">
        <f>_xlfn.XLOOKUP($A1667,Cleaned_Hospital_Details!$A:$A,Cleaned_Hospital_Details!D:D)</f>
        <v>Tier - 2</v>
      </c>
      <c r="Q1667" s="8" t="str">
        <f>_xlfn.XLOOKUP($A1667,Cleaned_Hospital_Details!$A:$A,Cleaned_Hospital_Details!E:E)</f>
        <v>Tier - 1</v>
      </c>
      <c r="R1667" s="8" t="str">
        <f>_xlfn.XLOOKUP($A1667,Cleaned_Hospital_Details!$A:$A,Cleaned_Hospital_Details!F:F)</f>
        <v>R1021</v>
      </c>
      <c r="S1667" s="15">
        <f>_xlfn.XLOOKUP($A1667,Cleaned_Hospital_Details!$A:$A,Cleaned_Hospital_Details!G:G)</f>
        <v>34130</v>
      </c>
      <c r="T1667" s="8">
        <f>_xlfn.XLOOKUP($A1667,Cleaned_Hospital_Details!$A:$A,Cleaned_Hospital_Details!H:H)</f>
        <v>29</v>
      </c>
      <c r="U1667" s="8" t="str">
        <f>_xlfn.XLOOKUP($A1667,Cleaned_Hospital_Details!$A:$A,Cleaned_Hospital_Details!I:I)</f>
        <v>Adult</v>
      </c>
      <c r="V1667" t="str">
        <f t="shared" ref="V1667:V1730" si="26">_xlfn.CONCAT(C1667, " ", D1667)</f>
        <v>Benjamin Johnson</v>
      </c>
    </row>
    <row r="1668" spans="1:22" ht="15.6" x14ac:dyDescent="0.3">
      <c r="A1668" s="10" t="s">
        <v>1704</v>
      </c>
      <c r="B1668" s="8" t="str">
        <f>VLOOKUP(A1668,Cleaned_Customer_Names!A1667:D4002,2,0)</f>
        <v>Mr.</v>
      </c>
      <c r="C1668" s="8" t="str">
        <f>VLOOKUP(A1668,Cleaned_Customer_Names!A1667:D4002,3,0)</f>
        <v>Robert</v>
      </c>
      <c r="D1668" s="8" t="str">
        <f>VLOOKUP($A1668,Cleaned_Customer_Names!$A1667:$D4002,4,0)</f>
        <v>Landry</v>
      </c>
      <c r="E1668" s="22">
        <f>VLOOKUP($A1668,Cleaned_Medical_Exam!$A1667:$J4002,2,0)</f>
        <v>17.7</v>
      </c>
      <c r="F1668" s="24">
        <f>VLOOKUP($A1668,Cleaned_Medical_Exam!$A1667:$J4002,3,0)</f>
        <v>6.38</v>
      </c>
      <c r="G1668" s="20" t="str">
        <f>VLOOKUP($A1668,Cleaned_Medical_Exam!$A1667:$J4002,4,0)</f>
        <v>No</v>
      </c>
      <c r="H1668" s="20" t="str">
        <f>VLOOKUP($A1668,Cleaned_Medical_Exam!$A1667:$J4002,5,0)</f>
        <v>No</v>
      </c>
      <c r="I1668" s="20" t="str">
        <f>VLOOKUP($A1668,Cleaned_Medical_Exam!$A1667:$J4002,6,0)</f>
        <v>No</v>
      </c>
      <c r="J1668" s="48">
        <f>VLOOKUP($A1668,Cleaned_Medical_Exam!$A1667:$J4002,7,0)</f>
        <v>2</v>
      </c>
      <c r="K1668" s="8" t="str">
        <f>VLOOKUP($A1668,Cleaned_Medical_Exam!$A1667:$J4002,8,0)</f>
        <v>No</v>
      </c>
      <c r="L1668" s="20" t="str">
        <f>VLOOKUP($A1668,Cleaned_Medical_Exam!$A1667:$J4002,9,0)</f>
        <v>Underweight</v>
      </c>
      <c r="M1668" s="20" t="str">
        <f>VLOOKUP($A1668,Cleaned_Medical_Exam!$A1667:$J4002,10,0)</f>
        <v>Prediabetes</v>
      </c>
      <c r="N1668" s="48">
        <f>_xlfn.XLOOKUP(A1668,Cleaned_Hospital_Details!A:A,Cleaned_Hospital_Details!B:B)</f>
        <v>0</v>
      </c>
      <c r="O1668" s="49">
        <f>_xlfn.XLOOKUP($A1668,Cleaned_Hospital_Details!$A:$A,Cleaned_Hospital_Details!C:C)</f>
        <v>5741.67</v>
      </c>
      <c r="P1668" s="8" t="str">
        <f>_xlfn.XLOOKUP($A1668,Cleaned_Hospital_Details!$A:$A,Cleaned_Hospital_Details!D:D)</f>
        <v>Tier - 2</v>
      </c>
      <c r="Q1668" s="8" t="str">
        <f>_xlfn.XLOOKUP($A1668,Cleaned_Hospital_Details!$A:$A,Cleaned_Hospital_Details!E:E)</f>
        <v>Tier - 3</v>
      </c>
      <c r="R1668" s="8" t="str">
        <f>_xlfn.XLOOKUP($A1668,Cleaned_Hospital_Details!$A:$A,Cleaned_Hospital_Details!F:F)</f>
        <v>R1013</v>
      </c>
      <c r="S1668" s="15">
        <f>_xlfn.XLOOKUP($A1668,Cleaned_Hospital_Details!$A:$A,Cleaned_Hospital_Details!G:G)</f>
        <v>26532</v>
      </c>
      <c r="T1668" s="8">
        <f>_xlfn.XLOOKUP($A1668,Cleaned_Hospital_Details!$A:$A,Cleaned_Hospital_Details!H:H)</f>
        <v>50</v>
      </c>
      <c r="U1668" s="8" t="str">
        <f>_xlfn.XLOOKUP($A1668,Cleaned_Hospital_Details!$A:$A,Cleaned_Hospital_Details!I:I)</f>
        <v>Adult</v>
      </c>
      <c r="V1668" t="str">
        <f t="shared" si="26"/>
        <v>Robert Landry</v>
      </c>
    </row>
    <row r="1669" spans="1:22" ht="15.6" x14ac:dyDescent="0.3">
      <c r="A1669" s="10" t="s">
        <v>1705</v>
      </c>
      <c r="B1669" s="8" t="str">
        <f>VLOOKUP(A1669,Cleaned_Customer_Names!A1668:D4003,2,0)</f>
        <v>Mr.</v>
      </c>
      <c r="C1669" s="8" t="str">
        <f>VLOOKUP(A1669,Cleaned_Customer_Names!A1668:D4003,3,0)</f>
        <v>Eric</v>
      </c>
      <c r="D1669" s="8" t="str">
        <f>VLOOKUP($A1669,Cleaned_Customer_Names!$A1668:$D4003,4,0)</f>
        <v>McDonald</v>
      </c>
      <c r="E1669" s="22">
        <f>VLOOKUP($A1669,Cleaned_Medical_Exam!$A1668:$J4003,2,0)</f>
        <v>34.770000000000003</v>
      </c>
      <c r="F1669" s="24">
        <f>VLOOKUP($A1669,Cleaned_Medical_Exam!$A1668:$J4003,3,0)</f>
        <v>4.47</v>
      </c>
      <c r="G1669" s="20" t="str">
        <f>VLOOKUP($A1669,Cleaned_Medical_Exam!$A1668:$J4003,4,0)</f>
        <v>No</v>
      </c>
      <c r="H1669" s="20" t="str">
        <f>VLOOKUP($A1669,Cleaned_Medical_Exam!$A1668:$J4003,5,0)</f>
        <v>No</v>
      </c>
      <c r="I1669" s="20" t="str">
        <f>VLOOKUP($A1669,Cleaned_Medical_Exam!$A1668:$J4003,6,0)</f>
        <v>No</v>
      </c>
      <c r="J1669" s="48">
        <f>VLOOKUP($A1669,Cleaned_Medical_Exam!$A1668:$J4003,7,0)</f>
        <v>1</v>
      </c>
      <c r="K1669" s="8" t="str">
        <f>VLOOKUP($A1669,Cleaned_Medical_Exam!$A1668:$J4003,8,0)</f>
        <v>No</v>
      </c>
      <c r="L1669" s="20" t="str">
        <f>VLOOKUP($A1669,Cleaned_Medical_Exam!$A1668:$J4003,9,0)</f>
        <v>Obesity</v>
      </c>
      <c r="M1669" s="20" t="str">
        <f>VLOOKUP($A1669,Cleaned_Medical_Exam!$A1668:$J4003,10,0)</f>
        <v>Normal</v>
      </c>
      <c r="N1669" s="48">
        <f>_xlfn.XLOOKUP(A1669,Cleaned_Hospital_Details!A:A,Cleaned_Hospital_Details!B:B)</f>
        <v>2</v>
      </c>
      <c r="O1669" s="49">
        <f>_xlfn.XLOOKUP($A1669,Cleaned_Hospital_Details!$A:$A,Cleaned_Hospital_Details!C:C)</f>
        <v>5729.01</v>
      </c>
      <c r="P1669" s="8" t="str">
        <f>_xlfn.XLOOKUP($A1669,Cleaned_Hospital_Details!$A:$A,Cleaned_Hospital_Details!D:D)</f>
        <v>Tier - 1</v>
      </c>
      <c r="Q1669" s="8" t="str">
        <f>_xlfn.XLOOKUP($A1669,Cleaned_Hospital_Details!$A:$A,Cleaned_Hospital_Details!E:E)</f>
        <v>Tier - 2</v>
      </c>
      <c r="R1669" s="8" t="str">
        <f>_xlfn.XLOOKUP($A1669,Cleaned_Hospital_Details!$A:$A,Cleaned_Hospital_Details!F:F)</f>
        <v>R1012</v>
      </c>
      <c r="S1669" s="15">
        <f>_xlfn.XLOOKUP($A1669,Cleaned_Hospital_Details!$A:$A,Cleaned_Hospital_Details!G:G)</f>
        <v>32069</v>
      </c>
      <c r="T1669" s="8">
        <f>_xlfn.XLOOKUP($A1669,Cleaned_Hospital_Details!$A:$A,Cleaned_Hospital_Details!H:H)</f>
        <v>35</v>
      </c>
      <c r="U1669" s="8" t="str">
        <f>_xlfn.XLOOKUP($A1669,Cleaned_Hospital_Details!$A:$A,Cleaned_Hospital_Details!I:I)</f>
        <v>Adult</v>
      </c>
      <c r="V1669" t="str">
        <f t="shared" si="26"/>
        <v>Eric McDonald</v>
      </c>
    </row>
    <row r="1670" spans="1:22" ht="15.6" x14ac:dyDescent="0.3">
      <c r="A1670" s="10" t="s">
        <v>1706</v>
      </c>
      <c r="B1670" s="8" t="str">
        <f>VLOOKUP(A1670,Cleaned_Customer_Names!A1669:D4004,2,0)</f>
        <v>Mr.</v>
      </c>
      <c r="C1670" s="8" t="str">
        <f>VLOOKUP(A1670,Cleaned_Customer_Names!A1669:D4004,3,0)</f>
        <v>Matthew</v>
      </c>
      <c r="D1670" s="8" t="str">
        <f>VLOOKUP($A1670,Cleaned_Customer_Names!$A1669:$D4004,4,0)</f>
        <v>Dunlap</v>
      </c>
      <c r="E1670" s="22">
        <f>VLOOKUP($A1670,Cleaned_Medical_Exam!$A1669:$J4004,2,0)</f>
        <v>16.88</v>
      </c>
      <c r="F1670" s="24">
        <f>VLOOKUP($A1670,Cleaned_Medical_Exam!$A1669:$J4004,3,0)</f>
        <v>9.9600000000000009</v>
      </c>
      <c r="G1670" s="20" t="str">
        <f>VLOOKUP($A1670,Cleaned_Medical_Exam!$A1669:$J4004,4,0)</f>
        <v>No</v>
      </c>
      <c r="H1670" s="20" t="str">
        <f>VLOOKUP($A1670,Cleaned_Medical_Exam!$A1669:$J4004,5,0)</f>
        <v>No</v>
      </c>
      <c r="I1670" s="20" t="str">
        <f>VLOOKUP($A1670,Cleaned_Medical_Exam!$A1669:$J4004,6,0)</f>
        <v>No</v>
      </c>
      <c r="J1670" s="48">
        <f>VLOOKUP($A1670,Cleaned_Medical_Exam!$A1669:$J4004,7,0)</f>
        <v>0</v>
      </c>
      <c r="K1670" s="8" t="str">
        <f>VLOOKUP($A1670,Cleaned_Medical_Exam!$A1669:$J4004,8,0)</f>
        <v>No</v>
      </c>
      <c r="L1670" s="20" t="str">
        <f>VLOOKUP($A1670,Cleaned_Medical_Exam!$A1669:$J4004,9,0)</f>
        <v>Underweight</v>
      </c>
      <c r="M1670" s="20" t="str">
        <f>VLOOKUP($A1670,Cleaned_Medical_Exam!$A1669:$J4004,10,0)</f>
        <v>Diabetes</v>
      </c>
      <c r="N1670" s="48">
        <f>_xlfn.XLOOKUP(A1670,Cleaned_Hospital_Details!A:A,Cleaned_Hospital_Details!B:B)</f>
        <v>0</v>
      </c>
      <c r="O1670" s="49">
        <f>_xlfn.XLOOKUP($A1670,Cleaned_Hospital_Details!$A:$A,Cleaned_Hospital_Details!C:C)</f>
        <v>5720.38</v>
      </c>
      <c r="P1670" s="8" t="str">
        <f>_xlfn.XLOOKUP($A1670,Cleaned_Hospital_Details!$A:$A,Cleaned_Hospital_Details!D:D)</f>
        <v>Tier - 2</v>
      </c>
      <c r="Q1670" s="8" t="str">
        <f>_xlfn.XLOOKUP($A1670,Cleaned_Hospital_Details!$A:$A,Cleaned_Hospital_Details!E:E)</f>
        <v>Tier - 1</v>
      </c>
      <c r="R1670" s="8" t="str">
        <f>_xlfn.XLOOKUP($A1670,Cleaned_Hospital_Details!$A:$A,Cleaned_Hospital_Details!F:F)</f>
        <v>R1013</v>
      </c>
      <c r="S1670" s="15">
        <f>_xlfn.XLOOKUP($A1670,Cleaned_Hospital_Details!$A:$A,Cleaned_Hospital_Details!G:G)</f>
        <v>26285</v>
      </c>
      <c r="T1670" s="8">
        <f>_xlfn.XLOOKUP($A1670,Cleaned_Hospital_Details!$A:$A,Cleaned_Hospital_Details!H:H)</f>
        <v>51</v>
      </c>
      <c r="U1670" s="8" t="str">
        <f>_xlfn.XLOOKUP($A1670,Cleaned_Hospital_Details!$A:$A,Cleaned_Hospital_Details!I:I)</f>
        <v>Adult</v>
      </c>
      <c r="V1670" t="str">
        <f t="shared" si="26"/>
        <v>Matthew Dunlap</v>
      </c>
    </row>
    <row r="1671" spans="1:22" ht="15.6" x14ac:dyDescent="0.3">
      <c r="A1671" s="10" t="s">
        <v>1707</v>
      </c>
      <c r="B1671" s="8" t="str">
        <f>VLOOKUP(A1671,Cleaned_Customer_Names!A1670:D4005,2,0)</f>
        <v>Mr.</v>
      </c>
      <c r="C1671" s="8" t="str">
        <f>VLOOKUP(A1671,Cleaned_Customer_Names!A1670:D4005,3,0)</f>
        <v>Bob</v>
      </c>
      <c r="D1671" s="8" t="str">
        <f>VLOOKUP($A1671,Cleaned_Customer_Names!$A1670:$D4005,4,0)</f>
        <v>Larue</v>
      </c>
      <c r="E1671" s="22">
        <f>VLOOKUP($A1671,Cleaned_Medical_Exam!$A1670:$J4005,2,0)</f>
        <v>40.26</v>
      </c>
      <c r="F1671" s="24">
        <f>VLOOKUP($A1671,Cleaned_Medical_Exam!$A1670:$J4005,3,0)</f>
        <v>9.92</v>
      </c>
      <c r="G1671" s="20" t="str">
        <f>VLOOKUP($A1671,Cleaned_Medical_Exam!$A1670:$J4005,4,0)</f>
        <v>Yes</v>
      </c>
      <c r="H1671" s="20" t="str">
        <f>VLOOKUP($A1671,Cleaned_Medical_Exam!$A1670:$J4005,5,0)</f>
        <v>No</v>
      </c>
      <c r="I1671" s="20" t="str">
        <f>VLOOKUP($A1671,Cleaned_Medical_Exam!$A1670:$J4005,6,0)</f>
        <v>No</v>
      </c>
      <c r="J1671" s="48">
        <f>VLOOKUP($A1671,Cleaned_Medical_Exam!$A1670:$J4005,7,0)</f>
        <v>0</v>
      </c>
      <c r="K1671" s="8" t="str">
        <f>VLOOKUP($A1671,Cleaned_Medical_Exam!$A1670:$J4005,8,0)</f>
        <v>No</v>
      </c>
      <c r="L1671" s="20" t="str">
        <f>VLOOKUP($A1671,Cleaned_Medical_Exam!$A1670:$J4005,9,0)</f>
        <v>Obesity</v>
      </c>
      <c r="M1671" s="20" t="str">
        <f>VLOOKUP($A1671,Cleaned_Medical_Exam!$A1670:$J4005,10,0)</f>
        <v>Diabetes</v>
      </c>
      <c r="N1671" s="48">
        <f>_xlfn.XLOOKUP(A1671,Cleaned_Hospital_Details!A:A,Cleaned_Hospital_Details!B:B)</f>
        <v>0</v>
      </c>
      <c r="O1671" s="49">
        <f>_xlfn.XLOOKUP($A1671,Cleaned_Hospital_Details!$A:$A,Cleaned_Hospital_Details!C:C)</f>
        <v>5709.16</v>
      </c>
      <c r="P1671" s="8" t="str">
        <f>_xlfn.XLOOKUP($A1671,Cleaned_Hospital_Details!$A:$A,Cleaned_Hospital_Details!D:D)</f>
        <v>Tier - 3</v>
      </c>
      <c r="Q1671" s="8" t="str">
        <f>_xlfn.XLOOKUP($A1671,Cleaned_Hospital_Details!$A:$A,Cleaned_Hospital_Details!E:E)</f>
        <v>Tier - 3</v>
      </c>
      <c r="R1671" s="8" t="str">
        <f>_xlfn.XLOOKUP($A1671,Cleaned_Hospital_Details!$A:$A,Cleaned_Hospital_Details!F:F)</f>
        <v>R1013</v>
      </c>
      <c r="S1671" s="15">
        <f>_xlfn.XLOOKUP($A1671,Cleaned_Hospital_Details!$A:$A,Cleaned_Hospital_Details!G:G)</f>
        <v>29828</v>
      </c>
      <c r="T1671" s="8">
        <f>_xlfn.XLOOKUP($A1671,Cleaned_Hospital_Details!$A:$A,Cleaned_Hospital_Details!H:H)</f>
        <v>41</v>
      </c>
      <c r="U1671" s="8" t="str">
        <f>_xlfn.XLOOKUP($A1671,Cleaned_Hospital_Details!$A:$A,Cleaned_Hospital_Details!I:I)</f>
        <v>Adult</v>
      </c>
      <c r="V1671" t="str">
        <f t="shared" si="26"/>
        <v>Bob Larue</v>
      </c>
    </row>
    <row r="1672" spans="1:22" ht="15.6" x14ac:dyDescent="0.3">
      <c r="A1672" s="10" t="s">
        <v>1708</v>
      </c>
      <c r="B1672" s="8" t="str">
        <f>VLOOKUP(A1672,Cleaned_Customer_Names!A1671:D4006,2,0)</f>
        <v>Ms.</v>
      </c>
      <c r="C1672" s="8" t="str">
        <f>VLOOKUP(A1672,Cleaned_Customer_Names!A1671:D4006,3,0)</f>
        <v>Stephanie</v>
      </c>
      <c r="D1672" s="8" t="str">
        <f>VLOOKUP($A1672,Cleaned_Customer_Names!$A1671:$D4006,4,0)</f>
        <v>Hodge</v>
      </c>
      <c r="E1672" s="22">
        <f>VLOOKUP($A1672,Cleaned_Medical_Exam!$A1671:$J4006,2,0)</f>
        <v>25.6</v>
      </c>
      <c r="F1672" s="24">
        <f>VLOOKUP($A1672,Cleaned_Medical_Exam!$A1671:$J4006,3,0)</f>
        <v>6.03</v>
      </c>
      <c r="G1672" s="20" t="str">
        <f>VLOOKUP($A1672,Cleaned_Medical_Exam!$A1671:$J4006,4,0)</f>
        <v>No</v>
      </c>
      <c r="H1672" s="20" t="str">
        <f>VLOOKUP($A1672,Cleaned_Medical_Exam!$A1671:$J4006,5,0)</f>
        <v>No</v>
      </c>
      <c r="I1672" s="20" t="str">
        <f>VLOOKUP($A1672,Cleaned_Medical_Exam!$A1671:$J4006,6,0)</f>
        <v>Yes</v>
      </c>
      <c r="J1672" s="48">
        <f>VLOOKUP($A1672,Cleaned_Medical_Exam!$A1671:$J4006,7,0)</f>
        <v>1</v>
      </c>
      <c r="K1672" s="8" t="str">
        <f>VLOOKUP($A1672,Cleaned_Medical_Exam!$A1671:$J4006,8,0)</f>
        <v>No</v>
      </c>
      <c r="L1672" s="20" t="str">
        <f>VLOOKUP($A1672,Cleaned_Medical_Exam!$A1671:$J4006,9,0)</f>
        <v>Overweight</v>
      </c>
      <c r="M1672" s="20" t="str">
        <f>VLOOKUP($A1672,Cleaned_Medical_Exam!$A1671:$J4006,10,0)</f>
        <v>Prediabetes</v>
      </c>
      <c r="N1672" s="48">
        <f>_xlfn.XLOOKUP(A1672,Cleaned_Hospital_Details!A:A,Cleaned_Hospital_Details!B:B)</f>
        <v>4</v>
      </c>
      <c r="O1672" s="49">
        <f>_xlfn.XLOOKUP($A1672,Cleaned_Hospital_Details!$A:$A,Cleaned_Hospital_Details!C:C)</f>
        <v>5708.87</v>
      </c>
      <c r="P1672" s="8" t="str">
        <f>_xlfn.XLOOKUP($A1672,Cleaned_Hospital_Details!$A:$A,Cleaned_Hospital_Details!D:D)</f>
        <v>Tier - 2</v>
      </c>
      <c r="Q1672" s="8" t="str">
        <f>_xlfn.XLOOKUP($A1672,Cleaned_Hospital_Details!$A:$A,Cleaned_Hospital_Details!E:E)</f>
        <v>Tier - 1</v>
      </c>
      <c r="R1672" s="8" t="str">
        <f>_xlfn.XLOOKUP($A1672,Cleaned_Hospital_Details!$A:$A,Cleaned_Hospital_Details!F:F)</f>
        <v>R1011</v>
      </c>
      <c r="S1672" s="15">
        <f>_xlfn.XLOOKUP($A1672,Cleaned_Hospital_Details!$A:$A,Cleaned_Hospital_Details!G:G)</f>
        <v>34276</v>
      </c>
      <c r="T1672" s="8">
        <f>_xlfn.XLOOKUP($A1672,Cleaned_Hospital_Details!$A:$A,Cleaned_Hospital_Details!H:H)</f>
        <v>29</v>
      </c>
      <c r="U1672" s="8" t="str">
        <f>_xlfn.XLOOKUP($A1672,Cleaned_Hospital_Details!$A:$A,Cleaned_Hospital_Details!I:I)</f>
        <v>Adult</v>
      </c>
      <c r="V1672" t="str">
        <f t="shared" si="26"/>
        <v>Stephanie Hodge</v>
      </c>
    </row>
    <row r="1673" spans="1:22" ht="15.6" x14ac:dyDescent="0.3">
      <c r="A1673" s="10" t="s">
        <v>1709</v>
      </c>
      <c r="B1673" s="8" t="str">
        <f>VLOOKUP(A1673,Cleaned_Customer_Names!A1672:D4007,2,0)</f>
        <v>Mr.</v>
      </c>
      <c r="C1673" s="8" t="str">
        <f>VLOOKUP(A1673,Cleaned_Customer_Names!A1672:D4007,3,0)</f>
        <v>Jake</v>
      </c>
      <c r="D1673" s="8" t="str">
        <f>VLOOKUP($A1673,Cleaned_Customer_Names!$A1672:$D4007,4,0)</f>
        <v>Marcus</v>
      </c>
      <c r="E1673" s="22">
        <f>VLOOKUP($A1673,Cleaned_Medical_Exam!$A1672:$J4007,2,0)</f>
        <v>33.549999999999997</v>
      </c>
      <c r="F1673" s="24">
        <f>VLOOKUP($A1673,Cleaned_Medical_Exam!$A1672:$J4007,3,0)</f>
        <v>10.9</v>
      </c>
      <c r="G1673" s="20" t="str">
        <f>VLOOKUP($A1673,Cleaned_Medical_Exam!$A1672:$J4007,4,0)</f>
        <v>Yes</v>
      </c>
      <c r="H1673" s="20" t="str">
        <f>VLOOKUP($A1673,Cleaned_Medical_Exam!$A1672:$J4007,5,0)</f>
        <v>No</v>
      </c>
      <c r="I1673" s="20" t="str">
        <f>VLOOKUP($A1673,Cleaned_Medical_Exam!$A1672:$J4007,6,0)</f>
        <v>No</v>
      </c>
      <c r="J1673" s="48">
        <f>VLOOKUP($A1673,Cleaned_Medical_Exam!$A1672:$J4007,7,0)</f>
        <v>0</v>
      </c>
      <c r="K1673" s="8" t="str">
        <f>VLOOKUP($A1673,Cleaned_Medical_Exam!$A1672:$J4007,8,0)</f>
        <v>No</v>
      </c>
      <c r="L1673" s="20" t="str">
        <f>VLOOKUP($A1673,Cleaned_Medical_Exam!$A1672:$J4007,9,0)</f>
        <v>Obesity</v>
      </c>
      <c r="M1673" s="20" t="str">
        <f>VLOOKUP($A1673,Cleaned_Medical_Exam!$A1672:$J4007,10,0)</f>
        <v>Diabetes</v>
      </c>
      <c r="N1673" s="48">
        <f>_xlfn.XLOOKUP(A1673,Cleaned_Hospital_Details!A:A,Cleaned_Hospital_Details!B:B)</f>
        <v>0</v>
      </c>
      <c r="O1673" s="49">
        <f>_xlfn.XLOOKUP($A1673,Cleaned_Hospital_Details!$A:$A,Cleaned_Hospital_Details!C:C)</f>
        <v>5699.84</v>
      </c>
      <c r="P1673" s="8" t="str">
        <f>_xlfn.XLOOKUP($A1673,Cleaned_Hospital_Details!$A:$A,Cleaned_Hospital_Details!D:D)</f>
        <v>Tier - 2</v>
      </c>
      <c r="Q1673" s="8" t="str">
        <f>_xlfn.XLOOKUP($A1673,Cleaned_Hospital_Details!$A:$A,Cleaned_Hospital_Details!E:E)</f>
        <v>Tier - 3</v>
      </c>
      <c r="R1673" s="8" t="str">
        <f>_xlfn.XLOOKUP($A1673,Cleaned_Hospital_Details!$A:$A,Cleaned_Hospital_Details!F:F)</f>
        <v>R1013</v>
      </c>
      <c r="S1673" s="15">
        <f>_xlfn.XLOOKUP($A1673,Cleaned_Hospital_Details!$A:$A,Cleaned_Hospital_Details!G:G)</f>
        <v>29752</v>
      </c>
      <c r="T1673" s="8">
        <f>_xlfn.XLOOKUP($A1673,Cleaned_Hospital_Details!$A:$A,Cleaned_Hospital_Details!H:H)</f>
        <v>41</v>
      </c>
      <c r="U1673" s="8" t="str">
        <f>_xlfn.XLOOKUP($A1673,Cleaned_Hospital_Details!$A:$A,Cleaned_Hospital_Details!I:I)</f>
        <v>Adult</v>
      </c>
      <c r="V1673" t="str">
        <f t="shared" si="26"/>
        <v>Jake Marcus</v>
      </c>
    </row>
    <row r="1674" spans="1:22" ht="15.6" x14ac:dyDescent="0.3">
      <c r="A1674" s="10" t="s">
        <v>1710</v>
      </c>
      <c r="B1674" s="8" t="str">
        <f>VLOOKUP(A1674,Cleaned_Customer_Names!A1673:D4008,2,0)</f>
        <v>Ms.</v>
      </c>
      <c r="C1674" s="8" t="str">
        <f>VLOOKUP(A1674,Cleaned_Customer_Names!A1673:D4008,3,0)</f>
        <v>Alison</v>
      </c>
      <c r="D1674" s="8" t="str">
        <f>VLOOKUP($A1674,Cleaned_Customer_Names!$A1673:$D4008,4,0)</f>
        <v>Daubert</v>
      </c>
      <c r="E1674" s="22">
        <f>VLOOKUP($A1674,Cleaned_Medical_Exam!$A1673:$J4008,2,0)</f>
        <v>16.690000000000001</v>
      </c>
      <c r="F1674" s="24">
        <f>VLOOKUP($A1674,Cleaned_Medical_Exam!$A1673:$J4008,3,0)</f>
        <v>10.66</v>
      </c>
      <c r="G1674" s="20" t="str">
        <f>VLOOKUP($A1674,Cleaned_Medical_Exam!$A1673:$J4008,4,0)</f>
        <v>No</v>
      </c>
      <c r="H1674" s="20" t="str">
        <f>VLOOKUP($A1674,Cleaned_Medical_Exam!$A1673:$J4008,5,0)</f>
        <v>No</v>
      </c>
      <c r="I1674" s="20" t="str">
        <f>VLOOKUP($A1674,Cleaned_Medical_Exam!$A1673:$J4008,6,0)</f>
        <v>No</v>
      </c>
      <c r="J1674" s="48">
        <f>VLOOKUP($A1674,Cleaned_Medical_Exam!$A1673:$J4008,7,0)</f>
        <v>0</v>
      </c>
      <c r="K1674" s="8" t="str">
        <f>VLOOKUP($A1674,Cleaned_Medical_Exam!$A1673:$J4008,8,0)</f>
        <v>No</v>
      </c>
      <c r="L1674" s="20" t="str">
        <f>VLOOKUP($A1674,Cleaned_Medical_Exam!$A1673:$J4008,9,0)</f>
        <v>Underweight</v>
      </c>
      <c r="M1674" s="20" t="str">
        <f>VLOOKUP($A1674,Cleaned_Medical_Exam!$A1673:$J4008,10,0)</f>
        <v>Diabetes</v>
      </c>
      <c r="N1674" s="48">
        <f>_xlfn.XLOOKUP(A1674,Cleaned_Hospital_Details!A:A,Cleaned_Hospital_Details!B:B)</f>
        <v>0</v>
      </c>
      <c r="O1674" s="49">
        <f>_xlfn.XLOOKUP($A1674,Cleaned_Hospital_Details!$A:$A,Cleaned_Hospital_Details!C:C)</f>
        <v>5698.74</v>
      </c>
      <c r="P1674" s="8" t="str">
        <f>_xlfn.XLOOKUP($A1674,Cleaned_Hospital_Details!$A:$A,Cleaned_Hospital_Details!D:D)</f>
        <v>Tier - 2</v>
      </c>
      <c r="Q1674" s="8" t="str">
        <f>_xlfn.XLOOKUP($A1674,Cleaned_Hospital_Details!$A:$A,Cleaned_Hospital_Details!E:E)</f>
        <v>Tier - 2</v>
      </c>
      <c r="R1674" s="8" t="str">
        <f>_xlfn.XLOOKUP($A1674,Cleaned_Hospital_Details!$A:$A,Cleaned_Hospital_Details!F:F)</f>
        <v>R1012</v>
      </c>
      <c r="S1674" s="15">
        <f>_xlfn.XLOOKUP($A1674,Cleaned_Hospital_Details!$A:$A,Cleaned_Hospital_Details!G:G)</f>
        <v>27216</v>
      </c>
      <c r="T1674" s="8">
        <f>_xlfn.XLOOKUP($A1674,Cleaned_Hospital_Details!$A:$A,Cleaned_Hospital_Details!H:H)</f>
        <v>48</v>
      </c>
      <c r="U1674" s="8" t="str">
        <f>_xlfn.XLOOKUP($A1674,Cleaned_Hospital_Details!$A:$A,Cleaned_Hospital_Details!I:I)</f>
        <v>Adult</v>
      </c>
      <c r="V1674" t="str">
        <f t="shared" si="26"/>
        <v>Alison Daubert</v>
      </c>
    </row>
    <row r="1675" spans="1:22" ht="15.6" x14ac:dyDescent="0.3">
      <c r="A1675" s="10" t="s">
        <v>1711</v>
      </c>
      <c r="B1675" s="8" t="str">
        <f>VLOOKUP(A1675,Cleaned_Customer_Names!A1674:D4009,2,0)</f>
        <v>Ms.</v>
      </c>
      <c r="C1675" s="8" t="str">
        <f>VLOOKUP(A1675,Cleaned_Customer_Names!A1674:D4009,3,0)</f>
        <v>Lindsay</v>
      </c>
      <c r="D1675" s="8" t="str">
        <f>VLOOKUP($A1675,Cleaned_Customer_Names!$A1674:$D4009,4,0)</f>
        <v>Close</v>
      </c>
      <c r="E1675" s="22">
        <f>VLOOKUP($A1675,Cleaned_Medical_Exam!$A1674:$J4009,2,0)</f>
        <v>19.95</v>
      </c>
      <c r="F1675" s="24">
        <f>VLOOKUP($A1675,Cleaned_Medical_Exam!$A1674:$J4009,3,0)</f>
        <v>4.05</v>
      </c>
      <c r="G1675" s="20" t="str">
        <f>VLOOKUP($A1675,Cleaned_Medical_Exam!$A1674:$J4009,4,0)</f>
        <v>No</v>
      </c>
      <c r="H1675" s="20" t="str">
        <f>VLOOKUP($A1675,Cleaned_Medical_Exam!$A1674:$J4009,5,0)</f>
        <v>No</v>
      </c>
      <c r="I1675" s="20" t="str">
        <f>VLOOKUP($A1675,Cleaned_Medical_Exam!$A1674:$J4009,6,0)</f>
        <v>No</v>
      </c>
      <c r="J1675" s="48">
        <f>VLOOKUP($A1675,Cleaned_Medical_Exam!$A1674:$J4009,7,0)</f>
        <v>1</v>
      </c>
      <c r="K1675" s="8" t="str">
        <f>VLOOKUP($A1675,Cleaned_Medical_Exam!$A1674:$J4009,8,0)</f>
        <v>No</v>
      </c>
      <c r="L1675" s="20" t="str">
        <f>VLOOKUP($A1675,Cleaned_Medical_Exam!$A1674:$J4009,9,0)</f>
        <v>Healthy Weight</v>
      </c>
      <c r="M1675" s="20" t="str">
        <f>VLOOKUP($A1675,Cleaned_Medical_Exam!$A1674:$J4009,10,0)</f>
        <v>Normal</v>
      </c>
      <c r="N1675" s="48">
        <f>_xlfn.XLOOKUP(A1675,Cleaned_Hospital_Details!A:A,Cleaned_Hospital_Details!B:B)</f>
        <v>3</v>
      </c>
      <c r="O1675" s="49">
        <f>_xlfn.XLOOKUP($A1675,Cleaned_Hospital_Details!$A:$A,Cleaned_Hospital_Details!C:C)</f>
        <v>5693.43</v>
      </c>
      <c r="P1675" s="8" t="str">
        <f>_xlfn.XLOOKUP($A1675,Cleaned_Hospital_Details!$A:$A,Cleaned_Hospital_Details!D:D)</f>
        <v>Tier - 2</v>
      </c>
      <c r="Q1675" s="8" t="str">
        <f>_xlfn.XLOOKUP($A1675,Cleaned_Hospital_Details!$A:$A,Cleaned_Hospital_Details!E:E)</f>
        <v>Tier - 3</v>
      </c>
      <c r="R1675" s="8" t="str">
        <f>_xlfn.XLOOKUP($A1675,Cleaned_Hospital_Details!$A:$A,Cleaned_Hospital_Details!F:F)</f>
        <v>R1012</v>
      </c>
      <c r="S1675" s="15">
        <f>_xlfn.XLOOKUP($A1675,Cleaned_Hospital_Details!$A:$A,Cleaned_Hospital_Details!G:G)</f>
        <v>33911</v>
      </c>
      <c r="T1675" s="8">
        <f>_xlfn.XLOOKUP($A1675,Cleaned_Hospital_Details!$A:$A,Cleaned_Hospital_Details!H:H)</f>
        <v>30</v>
      </c>
      <c r="U1675" s="8" t="str">
        <f>_xlfn.XLOOKUP($A1675,Cleaned_Hospital_Details!$A:$A,Cleaned_Hospital_Details!I:I)</f>
        <v>Adult</v>
      </c>
      <c r="V1675" t="str">
        <f t="shared" si="26"/>
        <v>Lindsay Close</v>
      </c>
    </row>
    <row r="1676" spans="1:22" ht="15.6" x14ac:dyDescent="0.3">
      <c r="A1676" s="10" t="s">
        <v>1712</v>
      </c>
      <c r="B1676" s="8" t="str">
        <f>VLOOKUP(A1676,Cleaned_Customer_Names!A1675:D4010,2,0)</f>
        <v>Mr.</v>
      </c>
      <c r="C1676" s="8" t="str">
        <f>VLOOKUP(A1676,Cleaned_Customer_Names!A1675:D4010,3,0)</f>
        <v>Guillaume</v>
      </c>
      <c r="D1676" s="8" t="str">
        <f>VLOOKUP($A1676,Cleaned_Customer_Names!$A1675:$D4010,4,0)</f>
        <v>Roels</v>
      </c>
      <c r="E1676" s="22">
        <f>VLOOKUP($A1676,Cleaned_Medical_Exam!$A1675:$J4010,2,0)</f>
        <v>17.55</v>
      </c>
      <c r="F1676" s="24">
        <f>VLOOKUP($A1676,Cleaned_Medical_Exam!$A1675:$J4010,3,0)</f>
        <v>4.2300000000000004</v>
      </c>
      <c r="G1676" s="20" t="str">
        <f>VLOOKUP($A1676,Cleaned_Medical_Exam!$A1675:$J4010,4,0)</f>
        <v>No</v>
      </c>
      <c r="H1676" s="20" t="str">
        <f>VLOOKUP($A1676,Cleaned_Medical_Exam!$A1675:$J4010,5,0)</f>
        <v>No</v>
      </c>
      <c r="I1676" s="20" t="str">
        <f>VLOOKUP($A1676,Cleaned_Medical_Exam!$A1675:$J4010,6,0)</f>
        <v>No</v>
      </c>
      <c r="J1676" s="48">
        <f>VLOOKUP($A1676,Cleaned_Medical_Exam!$A1675:$J4010,7,0)</f>
        <v>2</v>
      </c>
      <c r="K1676" s="8" t="str">
        <f>VLOOKUP($A1676,Cleaned_Medical_Exam!$A1675:$J4010,8,0)</f>
        <v>No</v>
      </c>
      <c r="L1676" s="20" t="str">
        <f>VLOOKUP($A1676,Cleaned_Medical_Exam!$A1675:$J4010,9,0)</f>
        <v>Underweight</v>
      </c>
      <c r="M1676" s="20" t="str">
        <f>VLOOKUP($A1676,Cleaned_Medical_Exam!$A1675:$J4010,10,0)</f>
        <v>Normal</v>
      </c>
      <c r="N1676" s="48">
        <f>_xlfn.XLOOKUP(A1676,Cleaned_Hospital_Details!A:A,Cleaned_Hospital_Details!B:B)</f>
        <v>0</v>
      </c>
      <c r="O1676" s="49">
        <f>_xlfn.XLOOKUP($A1676,Cleaned_Hospital_Details!$A:$A,Cleaned_Hospital_Details!C:C)</f>
        <v>5690.79</v>
      </c>
      <c r="P1676" s="8" t="str">
        <f>_xlfn.XLOOKUP($A1676,Cleaned_Hospital_Details!$A:$A,Cleaned_Hospital_Details!D:D)</f>
        <v>Tier - 2</v>
      </c>
      <c r="Q1676" s="8" t="str">
        <f>_xlfn.XLOOKUP($A1676,Cleaned_Hospital_Details!$A:$A,Cleaned_Hospital_Details!E:E)</f>
        <v>Tier - 1</v>
      </c>
      <c r="R1676" s="8" t="str">
        <f>_xlfn.XLOOKUP($A1676,Cleaned_Hospital_Details!$A:$A,Cleaned_Hospital_Details!F:F)</f>
        <v>R1013</v>
      </c>
      <c r="S1676" s="15">
        <f>_xlfn.XLOOKUP($A1676,Cleaned_Hospital_Details!$A:$A,Cleaned_Hospital_Details!G:G)</f>
        <v>26600</v>
      </c>
      <c r="T1676" s="8">
        <f>_xlfn.XLOOKUP($A1676,Cleaned_Hospital_Details!$A:$A,Cleaned_Hospital_Details!H:H)</f>
        <v>50</v>
      </c>
      <c r="U1676" s="8" t="str">
        <f>_xlfn.XLOOKUP($A1676,Cleaned_Hospital_Details!$A:$A,Cleaned_Hospital_Details!I:I)</f>
        <v>Adult</v>
      </c>
      <c r="V1676" t="str">
        <f t="shared" si="26"/>
        <v>Guillaume Roels</v>
      </c>
    </row>
    <row r="1677" spans="1:22" ht="15.6" x14ac:dyDescent="0.3">
      <c r="A1677" s="10" t="s">
        <v>1713</v>
      </c>
      <c r="B1677" s="8" t="str">
        <f>VLOOKUP(A1677,Cleaned_Customer_Names!A1676:D4011,2,0)</f>
        <v>Ms.</v>
      </c>
      <c r="C1677" s="8" t="str">
        <f>VLOOKUP(A1677,Cleaned_Customer_Names!A1676:D4011,3,0)</f>
        <v>Kaylee</v>
      </c>
      <c r="D1677" s="8" t="str">
        <f>VLOOKUP($A1677,Cleaned_Customer_Names!$A1676:$D4011,4,0)</f>
        <v>Venosky</v>
      </c>
      <c r="E1677" s="22">
        <f>VLOOKUP($A1677,Cleaned_Medical_Exam!$A1676:$J4011,2,0)</f>
        <v>22.01</v>
      </c>
      <c r="F1677" s="24">
        <f>VLOOKUP($A1677,Cleaned_Medical_Exam!$A1676:$J4011,3,0)</f>
        <v>5.01</v>
      </c>
      <c r="G1677" s="20" t="str">
        <f>VLOOKUP($A1677,Cleaned_Medical_Exam!$A1676:$J4011,4,0)</f>
        <v>No</v>
      </c>
      <c r="H1677" s="20" t="str">
        <f>VLOOKUP($A1677,Cleaned_Medical_Exam!$A1676:$J4011,5,0)</f>
        <v>No</v>
      </c>
      <c r="I1677" s="20" t="str">
        <f>VLOOKUP($A1677,Cleaned_Medical_Exam!$A1676:$J4011,6,0)</f>
        <v>No</v>
      </c>
      <c r="J1677" s="48">
        <f>VLOOKUP($A1677,Cleaned_Medical_Exam!$A1676:$J4011,7,0)</f>
        <v>1</v>
      </c>
      <c r="K1677" s="8" t="str">
        <f>VLOOKUP($A1677,Cleaned_Medical_Exam!$A1676:$J4011,8,0)</f>
        <v>No</v>
      </c>
      <c r="L1677" s="20" t="str">
        <f>VLOOKUP($A1677,Cleaned_Medical_Exam!$A1676:$J4011,9,0)</f>
        <v>Healthy Weight</v>
      </c>
      <c r="M1677" s="20" t="str">
        <f>VLOOKUP($A1677,Cleaned_Medical_Exam!$A1676:$J4011,10,0)</f>
        <v>Normal</v>
      </c>
      <c r="N1677" s="48">
        <f>_xlfn.XLOOKUP(A1677,Cleaned_Hospital_Details!A:A,Cleaned_Hospital_Details!B:B)</f>
        <v>3</v>
      </c>
      <c r="O1677" s="49">
        <f>_xlfn.XLOOKUP($A1677,Cleaned_Hospital_Details!$A:$A,Cleaned_Hospital_Details!C:C)</f>
        <v>5679.13</v>
      </c>
      <c r="P1677" s="8" t="str">
        <f>_xlfn.XLOOKUP($A1677,Cleaned_Hospital_Details!$A:$A,Cleaned_Hospital_Details!D:D)</f>
        <v>Tier - 2</v>
      </c>
      <c r="Q1677" s="8" t="str">
        <f>_xlfn.XLOOKUP($A1677,Cleaned_Hospital_Details!$A:$A,Cleaned_Hospital_Details!E:E)</f>
        <v>Tier - 2</v>
      </c>
      <c r="R1677" s="8" t="str">
        <f>_xlfn.XLOOKUP($A1677,Cleaned_Hospital_Details!$A:$A,Cleaned_Hospital_Details!F:F)</f>
        <v>R1013</v>
      </c>
      <c r="S1677" s="15">
        <f>_xlfn.XLOOKUP($A1677,Cleaned_Hospital_Details!$A:$A,Cleaned_Hospital_Details!G:G)</f>
        <v>30906</v>
      </c>
      <c r="T1677" s="8">
        <f>_xlfn.XLOOKUP($A1677,Cleaned_Hospital_Details!$A:$A,Cleaned_Hospital_Details!H:H)</f>
        <v>38</v>
      </c>
      <c r="U1677" s="8" t="str">
        <f>_xlfn.XLOOKUP($A1677,Cleaned_Hospital_Details!$A:$A,Cleaned_Hospital_Details!I:I)</f>
        <v>Adult</v>
      </c>
      <c r="V1677" t="str">
        <f t="shared" si="26"/>
        <v>Kaylee Venosky</v>
      </c>
    </row>
    <row r="1678" spans="1:22" ht="15.6" x14ac:dyDescent="0.3">
      <c r="A1678" s="10" t="s">
        <v>1714</v>
      </c>
      <c r="B1678" s="8" t="str">
        <f>VLOOKUP(A1678,Cleaned_Customer_Names!A1677:D4012,2,0)</f>
        <v>Ms.</v>
      </c>
      <c r="C1678" s="8" t="str">
        <f>VLOOKUP(A1678,Cleaned_Customer_Names!A1677:D4012,3,0)</f>
        <v>Theresa</v>
      </c>
      <c r="D1678" s="8" t="str">
        <f>VLOOKUP($A1678,Cleaned_Customer_Names!$A1677:$D4012,4,0)</f>
        <v>Gosnell</v>
      </c>
      <c r="E1678" s="22">
        <f>VLOOKUP($A1678,Cleaned_Medical_Exam!$A1677:$J4012,2,0)</f>
        <v>41.8</v>
      </c>
      <c r="F1678" s="24">
        <f>VLOOKUP($A1678,Cleaned_Medical_Exam!$A1677:$J4012,3,0)</f>
        <v>5.82</v>
      </c>
      <c r="G1678" s="20" t="str">
        <f>VLOOKUP($A1678,Cleaned_Medical_Exam!$A1677:$J4012,4,0)</f>
        <v>Yes</v>
      </c>
      <c r="H1678" s="20" t="str">
        <f>VLOOKUP($A1678,Cleaned_Medical_Exam!$A1677:$J4012,5,0)</f>
        <v>No</v>
      </c>
      <c r="I1678" s="20" t="str">
        <f>VLOOKUP($A1678,Cleaned_Medical_Exam!$A1677:$J4012,6,0)</f>
        <v>Yes</v>
      </c>
      <c r="J1678" s="48">
        <f>VLOOKUP($A1678,Cleaned_Medical_Exam!$A1677:$J4012,7,0)</f>
        <v>1</v>
      </c>
      <c r="K1678" s="8" t="str">
        <f>VLOOKUP($A1678,Cleaned_Medical_Exam!$A1677:$J4012,8,0)</f>
        <v>No</v>
      </c>
      <c r="L1678" s="20" t="str">
        <f>VLOOKUP($A1678,Cleaned_Medical_Exam!$A1677:$J4012,9,0)</f>
        <v>Obesity</v>
      </c>
      <c r="M1678" s="20" t="str">
        <f>VLOOKUP($A1678,Cleaned_Medical_Exam!$A1677:$J4012,10,0)</f>
        <v>Prediabetes</v>
      </c>
      <c r="N1678" s="48">
        <f>_xlfn.XLOOKUP(A1678,Cleaned_Hospital_Details!A:A,Cleaned_Hospital_Details!B:B)</f>
        <v>0</v>
      </c>
      <c r="O1678" s="49">
        <f>_xlfn.XLOOKUP($A1678,Cleaned_Hospital_Details!$A:$A,Cleaned_Hospital_Details!C:C)</f>
        <v>5662.23</v>
      </c>
      <c r="P1678" s="8" t="str">
        <f>_xlfn.XLOOKUP($A1678,Cleaned_Hospital_Details!$A:$A,Cleaned_Hospital_Details!D:D)</f>
        <v>Tier - 2</v>
      </c>
      <c r="Q1678" s="8" t="str">
        <f>_xlfn.XLOOKUP($A1678,Cleaned_Hospital_Details!$A:$A,Cleaned_Hospital_Details!E:E)</f>
        <v>Tier - 1</v>
      </c>
      <c r="R1678" s="8" t="str">
        <f>_xlfn.XLOOKUP($A1678,Cleaned_Hospital_Details!$A:$A,Cleaned_Hospital_Details!F:F)</f>
        <v>R1013</v>
      </c>
      <c r="S1678" s="15">
        <f>_xlfn.XLOOKUP($A1678,Cleaned_Hospital_Details!$A:$A,Cleaned_Hospital_Details!G:G)</f>
        <v>30562</v>
      </c>
      <c r="T1678" s="8">
        <f>_xlfn.XLOOKUP($A1678,Cleaned_Hospital_Details!$A:$A,Cleaned_Hospital_Details!H:H)</f>
        <v>39</v>
      </c>
      <c r="U1678" s="8" t="str">
        <f>_xlfn.XLOOKUP($A1678,Cleaned_Hospital_Details!$A:$A,Cleaned_Hospital_Details!I:I)</f>
        <v>Adult</v>
      </c>
      <c r="V1678" t="str">
        <f t="shared" si="26"/>
        <v>Theresa Gosnell</v>
      </c>
    </row>
    <row r="1679" spans="1:22" ht="15.6" x14ac:dyDescent="0.3">
      <c r="A1679" s="10" t="s">
        <v>1715</v>
      </c>
      <c r="B1679" s="8" t="str">
        <f>VLOOKUP(A1679,Cleaned_Customer_Names!A1678:D4013,2,0)</f>
        <v>Mr.</v>
      </c>
      <c r="C1679" s="8" t="str">
        <f>VLOOKUP(A1679,Cleaned_Customer_Names!A1678:D4013,3,0)</f>
        <v>Travis</v>
      </c>
      <c r="D1679" s="8" t="str">
        <f>VLOOKUP($A1679,Cleaned_Customer_Names!$A1678:$D4013,4,0)</f>
        <v>Chewning-Kulick</v>
      </c>
      <c r="E1679" s="22">
        <f>VLOOKUP($A1679,Cleaned_Medical_Exam!$A1678:$J4013,2,0)</f>
        <v>19.170000000000002</v>
      </c>
      <c r="F1679" s="24">
        <f>VLOOKUP($A1679,Cleaned_Medical_Exam!$A1678:$J4013,3,0)</f>
        <v>7.94</v>
      </c>
      <c r="G1679" s="20" t="str">
        <f>VLOOKUP($A1679,Cleaned_Medical_Exam!$A1678:$J4013,4,0)</f>
        <v>No</v>
      </c>
      <c r="H1679" s="20" t="str">
        <f>VLOOKUP($A1679,Cleaned_Medical_Exam!$A1678:$J4013,5,0)</f>
        <v>No</v>
      </c>
      <c r="I1679" s="20" t="str">
        <f>VLOOKUP($A1679,Cleaned_Medical_Exam!$A1678:$J4013,6,0)</f>
        <v>No</v>
      </c>
      <c r="J1679" s="48">
        <f>VLOOKUP($A1679,Cleaned_Medical_Exam!$A1678:$J4013,7,0)</f>
        <v>0</v>
      </c>
      <c r="K1679" s="8" t="str">
        <f>VLOOKUP($A1679,Cleaned_Medical_Exam!$A1678:$J4013,8,0)</f>
        <v>No</v>
      </c>
      <c r="L1679" s="20" t="str">
        <f>VLOOKUP($A1679,Cleaned_Medical_Exam!$A1678:$J4013,9,0)</f>
        <v>Healthy Weight</v>
      </c>
      <c r="M1679" s="20" t="str">
        <f>VLOOKUP($A1679,Cleaned_Medical_Exam!$A1678:$J4013,10,0)</f>
        <v>Diabetes</v>
      </c>
      <c r="N1679" s="48">
        <f>_xlfn.XLOOKUP(A1679,Cleaned_Hospital_Details!A:A,Cleaned_Hospital_Details!B:B)</f>
        <v>2</v>
      </c>
      <c r="O1679" s="49">
        <f>_xlfn.XLOOKUP($A1679,Cleaned_Hospital_Details!$A:$A,Cleaned_Hospital_Details!C:C)</f>
        <v>5650.14</v>
      </c>
      <c r="P1679" s="8" t="str">
        <f>_xlfn.XLOOKUP($A1679,Cleaned_Hospital_Details!$A:$A,Cleaned_Hospital_Details!D:D)</f>
        <v>Tier - 2</v>
      </c>
      <c r="Q1679" s="8" t="str">
        <f>_xlfn.XLOOKUP($A1679,Cleaned_Hospital_Details!$A:$A,Cleaned_Hospital_Details!E:E)</f>
        <v>Tier - 1</v>
      </c>
      <c r="R1679" s="8" t="str">
        <f>_xlfn.XLOOKUP($A1679,Cleaned_Hospital_Details!$A:$A,Cleaned_Hospital_Details!F:F)</f>
        <v>R1013</v>
      </c>
      <c r="S1679" s="15">
        <f>_xlfn.XLOOKUP($A1679,Cleaned_Hospital_Details!$A:$A,Cleaned_Hospital_Details!G:G)</f>
        <v>28760</v>
      </c>
      <c r="T1679" s="8">
        <f>_xlfn.XLOOKUP($A1679,Cleaned_Hospital_Details!$A:$A,Cleaned_Hospital_Details!H:H)</f>
        <v>44</v>
      </c>
      <c r="U1679" s="8" t="str">
        <f>_xlfn.XLOOKUP($A1679,Cleaned_Hospital_Details!$A:$A,Cleaned_Hospital_Details!I:I)</f>
        <v>Adult</v>
      </c>
      <c r="V1679" t="str">
        <f t="shared" si="26"/>
        <v>Travis Chewning-Kulick</v>
      </c>
    </row>
    <row r="1680" spans="1:22" ht="15.6" x14ac:dyDescent="0.3">
      <c r="A1680" s="10" t="s">
        <v>1716</v>
      </c>
      <c r="B1680" s="8" t="str">
        <f>VLOOKUP(A1680,Cleaned_Customer_Names!A1679:D4014,2,0)</f>
        <v>Ms.</v>
      </c>
      <c r="C1680" s="8" t="str">
        <f>VLOOKUP(A1680,Cleaned_Customer_Names!A1679:D4014,3,0)</f>
        <v>Emma</v>
      </c>
      <c r="D1680" s="8" t="str">
        <f>VLOOKUP($A1680,Cleaned_Customer_Names!$A1679:$D4014,4,0)</f>
        <v>McCarron</v>
      </c>
      <c r="E1680" s="22">
        <f>VLOOKUP($A1680,Cleaned_Medical_Exam!$A1679:$J4014,2,0)</f>
        <v>32.799999999999997</v>
      </c>
      <c r="F1680" s="24">
        <f>VLOOKUP($A1680,Cleaned_Medical_Exam!$A1679:$J4014,3,0)</f>
        <v>6.16</v>
      </c>
      <c r="G1680" s="20" t="str">
        <f>VLOOKUP($A1680,Cleaned_Medical_Exam!$A1679:$J4014,4,0)</f>
        <v>Yes</v>
      </c>
      <c r="H1680" s="20" t="str">
        <f>VLOOKUP($A1680,Cleaned_Medical_Exam!$A1679:$J4014,5,0)</f>
        <v>No</v>
      </c>
      <c r="I1680" s="20" t="str">
        <f>VLOOKUP($A1680,Cleaned_Medical_Exam!$A1679:$J4014,6,0)</f>
        <v>Yes</v>
      </c>
      <c r="J1680" s="48">
        <f>VLOOKUP($A1680,Cleaned_Medical_Exam!$A1679:$J4014,7,0)</f>
        <v>1</v>
      </c>
      <c r="K1680" s="8" t="str">
        <f>VLOOKUP($A1680,Cleaned_Medical_Exam!$A1679:$J4014,8,0)</f>
        <v>No</v>
      </c>
      <c r="L1680" s="20" t="str">
        <f>VLOOKUP($A1680,Cleaned_Medical_Exam!$A1679:$J4014,9,0)</f>
        <v>Obesity</v>
      </c>
      <c r="M1680" s="20" t="str">
        <f>VLOOKUP($A1680,Cleaned_Medical_Exam!$A1679:$J4014,10,0)</f>
        <v>Prediabetes</v>
      </c>
      <c r="N1680" s="48">
        <f>_xlfn.XLOOKUP(A1680,Cleaned_Hospital_Details!A:A,Cleaned_Hospital_Details!B:B)</f>
        <v>0</v>
      </c>
      <c r="O1680" s="49">
        <f>_xlfn.XLOOKUP($A1680,Cleaned_Hospital_Details!$A:$A,Cleaned_Hospital_Details!C:C)</f>
        <v>5649.72</v>
      </c>
      <c r="P1680" s="8" t="str">
        <f>_xlfn.XLOOKUP($A1680,Cleaned_Hospital_Details!$A:$A,Cleaned_Hospital_Details!D:D)</f>
        <v>Tier - 2</v>
      </c>
      <c r="Q1680" s="8" t="str">
        <f>_xlfn.XLOOKUP($A1680,Cleaned_Hospital_Details!$A:$A,Cleaned_Hospital_Details!E:E)</f>
        <v>Tier - 3</v>
      </c>
      <c r="R1680" s="8" t="str">
        <f>_xlfn.XLOOKUP($A1680,Cleaned_Hospital_Details!$A:$A,Cleaned_Hospital_Details!F:F)</f>
        <v>R1011</v>
      </c>
      <c r="S1680" s="15">
        <f>_xlfn.XLOOKUP($A1680,Cleaned_Hospital_Details!$A:$A,Cleaned_Hospital_Details!G:G)</f>
        <v>30475</v>
      </c>
      <c r="T1680" s="8">
        <f>_xlfn.XLOOKUP($A1680,Cleaned_Hospital_Details!$A:$A,Cleaned_Hospital_Details!H:H)</f>
        <v>40</v>
      </c>
      <c r="U1680" s="8" t="str">
        <f>_xlfn.XLOOKUP($A1680,Cleaned_Hospital_Details!$A:$A,Cleaned_Hospital_Details!I:I)</f>
        <v>Adult</v>
      </c>
      <c r="V1680" t="str">
        <f t="shared" si="26"/>
        <v>Emma McCarron</v>
      </c>
    </row>
    <row r="1681" spans="1:22" ht="15.6" x14ac:dyDescent="0.3">
      <c r="A1681" s="10" t="s">
        <v>1717</v>
      </c>
      <c r="B1681" s="8" t="str">
        <f>VLOOKUP(A1681,Cleaned_Customer_Names!A1680:D4015,2,0)</f>
        <v>Ms.</v>
      </c>
      <c r="C1681" s="8" t="str">
        <f>VLOOKUP(A1681,Cleaned_Customer_Names!A1680:D4015,3,0)</f>
        <v>Linda</v>
      </c>
      <c r="D1681" s="8" t="str">
        <f>VLOOKUP($A1681,Cleaned_Customer_Names!$A1680:$D4015,4,0)</f>
        <v>Manion</v>
      </c>
      <c r="E1681" s="22">
        <f>VLOOKUP($A1681,Cleaned_Medical_Exam!$A1680:$J4015,2,0)</f>
        <v>35.814999999999998</v>
      </c>
      <c r="F1681" s="24">
        <f>VLOOKUP($A1681,Cleaned_Medical_Exam!$A1680:$J4015,3,0)</f>
        <v>4.1500000000000004</v>
      </c>
      <c r="G1681" s="20" t="str">
        <f>VLOOKUP($A1681,Cleaned_Medical_Exam!$A1680:$J4015,4,0)</f>
        <v>No</v>
      </c>
      <c r="H1681" s="20" t="str">
        <f>VLOOKUP($A1681,Cleaned_Medical_Exam!$A1680:$J4015,5,0)</f>
        <v>No</v>
      </c>
      <c r="I1681" s="20" t="str">
        <f>VLOOKUP($A1681,Cleaned_Medical_Exam!$A1680:$J4015,6,0)</f>
        <v>No</v>
      </c>
      <c r="J1681" s="48">
        <f>VLOOKUP($A1681,Cleaned_Medical_Exam!$A1680:$J4015,7,0)</f>
        <v>1</v>
      </c>
      <c r="K1681" s="8" t="str">
        <f>VLOOKUP($A1681,Cleaned_Medical_Exam!$A1680:$J4015,8,0)</f>
        <v>No</v>
      </c>
      <c r="L1681" s="20" t="str">
        <f>VLOOKUP($A1681,Cleaned_Medical_Exam!$A1680:$J4015,9,0)</f>
        <v>Obesity</v>
      </c>
      <c r="M1681" s="20" t="str">
        <f>VLOOKUP($A1681,Cleaned_Medical_Exam!$A1680:$J4015,10,0)</f>
        <v>Normal</v>
      </c>
      <c r="N1681" s="48">
        <f>_xlfn.XLOOKUP(A1681,Cleaned_Hospital_Details!A:A,Cleaned_Hospital_Details!B:B)</f>
        <v>1</v>
      </c>
      <c r="O1681" s="49">
        <f>_xlfn.XLOOKUP($A1681,Cleaned_Hospital_Details!$A:$A,Cleaned_Hospital_Details!C:C)</f>
        <v>5630.46</v>
      </c>
      <c r="P1681" s="8" t="str">
        <f>_xlfn.XLOOKUP($A1681,Cleaned_Hospital_Details!$A:$A,Cleaned_Hospital_Details!D:D)</f>
        <v>Tier - 2</v>
      </c>
      <c r="Q1681" s="8" t="str">
        <f>_xlfn.XLOOKUP($A1681,Cleaned_Hospital_Details!$A:$A,Cleaned_Hospital_Details!E:E)</f>
        <v>Tier - 3</v>
      </c>
      <c r="R1681" s="8" t="str">
        <f>_xlfn.XLOOKUP($A1681,Cleaned_Hospital_Details!$A:$A,Cleaned_Hospital_Details!F:F)</f>
        <v>R1012</v>
      </c>
      <c r="S1681" s="15">
        <f>_xlfn.XLOOKUP($A1681,Cleaned_Hospital_Details!$A:$A,Cleaned_Hospital_Details!G:G)</f>
        <v>32120</v>
      </c>
      <c r="T1681" s="8">
        <f>_xlfn.XLOOKUP($A1681,Cleaned_Hospital_Details!$A:$A,Cleaned_Hospital_Details!H:H)</f>
        <v>35</v>
      </c>
      <c r="U1681" s="8" t="str">
        <f>_xlfn.XLOOKUP($A1681,Cleaned_Hospital_Details!$A:$A,Cleaned_Hospital_Details!I:I)</f>
        <v>Adult</v>
      </c>
      <c r="V1681" t="str">
        <f t="shared" si="26"/>
        <v>Linda Manion</v>
      </c>
    </row>
    <row r="1682" spans="1:22" ht="15.6" x14ac:dyDescent="0.3">
      <c r="A1682" s="10" t="s">
        <v>1718</v>
      </c>
      <c r="B1682" s="8" t="str">
        <f>VLOOKUP(A1682,Cleaned_Customer_Names!A1681:D4016,2,0)</f>
        <v>Mr.</v>
      </c>
      <c r="C1682" s="8" t="str">
        <f>VLOOKUP(A1682,Cleaned_Customer_Names!A1681:D4016,3,0)</f>
        <v>Owen</v>
      </c>
      <c r="D1682" s="8" t="str">
        <f>VLOOKUP($A1682,Cleaned_Customer_Names!$A1681:$D4016,4,0)</f>
        <v>Strong</v>
      </c>
      <c r="E1682" s="22">
        <f>VLOOKUP($A1682,Cleaned_Medical_Exam!$A1681:$J4016,2,0)</f>
        <v>24.3</v>
      </c>
      <c r="F1682" s="24">
        <f>VLOOKUP($A1682,Cleaned_Medical_Exam!$A1681:$J4016,3,0)</f>
        <v>6.23</v>
      </c>
      <c r="G1682" s="20" t="str">
        <f>VLOOKUP($A1682,Cleaned_Medical_Exam!$A1681:$J4016,4,0)</f>
        <v>No</v>
      </c>
      <c r="H1682" s="20" t="str">
        <f>VLOOKUP($A1682,Cleaned_Medical_Exam!$A1681:$J4016,5,0)</f>
        <v>No</v>
      </c>
      <c r="I1682" s="20" t="str">
        <f>VLOOKUP($A1682,Cleaned_Medical_Exam!$A1681:$J4016,6,0)</f>
        <v>No</v>
      </c>
      <c r="J1682" s="48">
        <f>VLOOKUP($A1682,Cleaned_Medical_Exam!$A1681:$J4016,7,0)</f>
        <v>0</v>
      </c>
      <c r="K1682" s="8" t="str">
        <f>VLOOKUP($A1682,Cleaned_Medical_Exam!$A1681:$J4016,8,0)</f>
        <v>No</v>
      </c>
      <c r="L1682" s="20" t="str">
        <f>VLOOKUP($A1682,Cleaned_Medical_Exam!$A1681:$J4016,9,0)</f>
        <v>Healthy Weight</v>
      </c>
      <c r="M1682" s="20" t="str">
        <f>VLOOKUP($A1682,Cleaned_Medical_Exam!$A1681:$J4016,10,0)</f>
        <v>Prediabetes</v>
      </c>
      <c r="N1682" s="48">
        <f>_xlfn.XLOOKUP(A1682,Cleaned_Hospital_Details!A:A,Cleaned_Hospital_Details!B:B)</f>
        <v>5</v>
      </c>
      <c r="O1682" s="49">
        <f>_xlfn.XLOOKUP($A1682,Cleaned_Hospital_Details!$A:$A,Cleaned_Hospital_Details!C:C)</f>
        <v>5615.37</v>
      </c>
      <c r="P1682" s="8" t="str">
        <f>_xlfn.XLOOKUP($A1682,Cleaned_Hospital_Details!$A:$A,Cleaned_Hospital_Details!D:D)</f>
        <v>Tier - 2</v>
      </c>
      <c r="Q1682" s="8" t="str">
        <f>_xlfn.XLOOKUP($A1682,Cleaned_Hospital_Details!$A:$A,Cleaned_Hospital_Details!E:E)</f>
        <v>Tier - 3</v>
      </c>
      <c r="R1682" s="8" t="str">
        <f>_xlfn.XLOOKUP($A1682,Cleaned_Hospital_Details!$A:$A,Cleaned_Hospital_Details!F:F)</f>
        <v>R1011</v>
      </c>
      <c r="S1682" s="15">
        <f>_xlfn.XLOOKUP($A1682,Cleaned_Hospital_Details!$A:$A,Cleaned_Hospital_Details!G:G)</f>
        <v>34653</v>
      </c>
      <c r="T1682" s="8">
        <f>_xlfn.XLOOKUP($A1682,Cleaned_Hospital_Details!$A:$A,Cleaned_Hospital_Details!H:H)</f>
        <v>28</v>
      </c>
      <c r="U1682" s="8" t="str">
        <f>_xlfn.XLOOKUP($A1682,Cleaned_Hospital_Details!$A:$A,Cleaned_Hospital_Details!I:I)</f>
        <v>Adult</v>
      </c>
      <c r="V1682" t="str">
        <f t="shared" si="26"/>
        <v>Owen Strong</v>
      </c>
    </row>
    <row r="1683" spans="1:22" ht="15.6" x14ac:dyDescent="0.3">
      <c r="A1683" s="10" t="s">
        <v>1719</v>
      </c>
      <c r="B1683" s="8" t="str">
        <f>VLOOKUP(A1683,Cleaned_Customer_Names!A1682:D4017,2,0)</f>
        <v>Mr.</v>
      </c>
      <c r="C1683" s="8" t="str">
        <f>VLOOKUP(A1683,Cleaned_Customer_Names!A1682:D4017,3,0)</f>
        <v>Jacob</v>
      </c>
      <c r="D1683" s="8" t="str">
        <f>VLOOKUP($A1683,Cleaned_Customer_Names!$A1682:$D4017,4,0)</f>
        <v>Leblanc</v>
      </c>
      <c r="E1683" s="22">
        <f>VLOOKUP($A1683,Cleaned_Medical_Exam!$A1682:$J4017,2,0)</f>
        <v>19.059999999999999</v>
      </c>
      <c r="F1683" s="24">
        <f>VLOOKUP($A1683,Cleaned_Medical_Exam!$A1682:$J4017,3,0)</f>
        <v>7.41</v>
      </c>
      <c r="G1683" s="20" t="str">
        <f>VLOOKUP($A1683,Cleaned_Medical_Exam!$A1682:$J4017,4,0)</f>
        <v>No</v>
      </c>
      <c r="H1683" s="20" t="str">
        <f>VLOOKUP($A1683,Cleaned_Medical_Exam!$A1682:$J4017,5,0)</f>
        <v>No</v>
      </c>
      <c r="I1683" s="20" t="str">
        <f>VLOOKUP($A1683,Cleaned_Medical_Exam!$A1682:$J4017,6,0)</f>
        <v>No</v>
      </c>
      <c r="J1683" s="48">
        <f>VLOOKUP($A1683,Cleaned_Medical_Exam!$A1682:$J4017,7,0)</f>
        <v>0</v>
      </c>
      <c r="K1683" s="8" t="str">
        <f>VLOOKUP($A1683,Cleaned_Medical_Exam!$A1682:$J4017,8,0)</f>
        <v>No</v>
      </c>
      <c r="L1683" s="20" t="str">
        <f>VLOOKUP($A1683,Cleaned_Medical_Exam!$A1682:$J4017,9,0)</f>
        <v>Healthy Weight</v>
      </c>
      <c r="M1683" s="20" t="str">
        <f>VLOOKUP($A1683,Cleaned_Medical_Exam!$A1682:$J4017,10,0)</f>
        <v>Diabetes</v>
      </c>
      <c r="N1683" s="48">
        <f>_xlfn.XLOOKUP(A1683,Cleaned_Hospital_Details!A:A,Cleaned_Hospital_Details!B:B)</f>
        <v>2</v>
      </c>
      <c r="O1683" s="49">
        <f>_xlfn.XLOOKUP($A1683,Cleaned_Hospital_Details!$A:$A,Cleaned_Hospital_Details!C:C)</f>
        <v>5612.83</v>
      </c>
      <c r="P1683" s="8" t="str">
        <f>_xlfn.XLOOKUP($A1683,Cleaned_Hospital_Details!$A:$A,Cleaned_Hospital_Details!D:D)</f>
        <v>Tier - 2</v>
      </c>
      <c r="Q1683" s="8" t="str">
        <f>_xlfn.XLOOKUP($A1683,Cleaned_Hospital_Details!$A:$A,Cleaned_Hospital_Details!E:E)</f>
        <v>Tier - 3</v>
      </c>
      <c r="R1683" s="8" t="str">
        <f>_xlfn.XLOOKUP($A1683,Cleaned_Hospital_Details!$A:$A,Cleaned_Hospital_Details!F:F)</f>
        <v>R1013</v>
      </c>
      <c r="S1683" s="15">
        <f>_xlfn.XLOOKUP($A1683,Cleaned_Hospital_Details!$A:$A,Cleaned_Hospital_Details!G:G)</f>
        <v>28744</v>
      </c>
      <c r="T1683" s="8">
        <f>_xlfn.XLOOKUP($A1683,Cleaned_Hospital_Details!$A:$A,Cleaned_Hospital_Details!H:H)</f>
        <v>44</v>
      </c>
      <c r="U1683" s="8" t="str">
        <f>_xlfn.XLOOKUP($A1683,Cleaned_Hospital_Details!$A:$A,Cleaned_Hospital_Details!I:I)</f>
        <v>Adult</v>
      </c>
      <c r="V1683" t="str">
        <f t="shared" si="26"/>
        <v>Jacob Leblanc</v>
      </c>
    </row>
    <row r="1684" spans="1:22" ht="15.6" x14ac:dyDescent="0.3">
      <c r="A1684" s="10" t="s">
        <v>1720</v>
      </c>
      <c r="B1684" s="8" t="str">
        <f>VLOOKUP(A1684,Cleaned_Customer_Names!A1683:D4018,2,0)</f>
        <v>Ms.</v>
      </c>
      <c r="C1684" s="8" t="str">
        <f>VLOOKUP(A1684,Cleaned_Customer_Names!A1683:D4018,3,0)</f>
        <v>Jacqueline</v>
      </c>
      <c r="D1684" s="8" t="str">
        <f>VLOOKUP($A1684,Cleaned_Customer_Names!$A1683:$D4018,4,0)</f>
        <v>Palmer</v>
      </c>
      <c r="E1684" s="22">
        <f>VLOOKUP($A1684,Cleaned_Medical_Exam!$A1683:$J4018,2,0)</f>
        <v>33.25</v>
      </c>
      <c r="F1684" s="24">
        <f>VLOOKUP($A1684,Cleaned_Medical_Exam!$A1683:$J4018,3,0)</f>
        <v>5.62</v>
      </c>
      <c r="G1684" s="20" t="str">
        <f>VLOOKUP($A1684,Cleaned_Medical_Exam!$A1683:$J4018,4,0)</f>
        <v>Yes</v>
      </c>
      <c r="H1684" s="20" t="str">
        <f>VLOOKUP($A1684,Cleaned_Medical_Exam!$A1683:$J4018,5,0)</f>
        <v>No</v>
      </c>
      <c r="I1684" s="20" t="str">
        <f>VLOOKUP($A1684,Cleaned_Medical_Exam!$A1683:$J4018,6,0)</f>
        <v>No</v>
      </c>
      <c r="J1684" s="48">
        <f>VLOOKUP($A1684,Cleaned_Medical_Exam!$A1683:$J4018,7,0)</f>
        <v>1</v>
      </c>
      <c r="K1684" s="8" t="str">
        <f>VLOOKUP($A1684,Cleaned_Medical_Exam!$A1683:$J4018,8,0)</f>
        <v>No</v>
      </c>
      <c r="L1684" s="20" t="str">
        <f>VLOOKUP($A1684,Cleaned_Medical_Exam!$A1683:$J4018,9,0)</f>
        <v>Obesity</v>
      </c>
      <c r="M1684" s="20" t="str">
        <f>VLOOKUP($A1684,Cleaned_Medical_Exam!$A1683:$J4018,10,0)</f>
        <v>Normal</v>
      </c>
      <c r="N1684" s="48">
        <f>_xlfn.XLOOKUP(A1684,Cleaned_Hospital_Details!A:A,Cleaned_Hospital_Details!B:B)</f>
        <v>1</v>
      </c>
      <c r="O1684" s="49">
        <f>_xlfn.XLOOKUP($A1684,Cleaned_Hospital_Details!$A:$A,Cleaned_Hospital_Details!C:C)</f>
        <v>5594.85</v>
      </c>
      <c r="P1684" s="8" t="str">
        <f>_xlfn.XLOOKUP($A1684,Cleaned_Hospital_Details!$A:$A,Cleaned_Hospital_Details!D:D)</f>
        <v>Tier - 2</v>
      </c>
      <c r="Q1684" s="8" t="str">
        <f>_xlfn.XLOOKUP($A1684,Cleaned_Hospital_Details!$A:$A,Cleaned_Hospital_Details!E:E)</f>
        <v>Tier - 3</v>
      </c>
      <c r="R1684" s="8" t="str">
        <f>_xlfn.XLOOKUP($A1684,Cleaned_Hospital_Details!$A:$A,Cleaned_Hospital_Details!F:F)</f>
        <v>R1024</v>
      </c>
      <c r="S1684" s="15">
        <f>_xlfn.XLOOKUP($A1684,Cleaned_Hospital_Details!$A:$A,Cleaned_Hospital_Details!G:G)</f>
        <v>32465</v>
      </c>
      <c r="T1684" s="8">
        <f>_xlfn.XLOOKUP($A1684,Cleaned_Hospital_Details!$A:$A,Cleaned_Hospital_Details!H:H)</f>
        <v>34</v>
      </c>
      <c r="U1684" s="8" t="str">
        <f>_xlfn.XLOOKUP($A1684,Cleaned_Hospital_Details!$A:$A,Cleaned_Hospital_Details!I:I)</f>
        <v>Adult</v>
      </c>
      <c r="V1684" t="str">
        <f t="shared" si="26"/>
        <v>Jacqueline Palmer</v>
      </c>
    </row>
    <row r="1685" spans="1:22" ht="15.6" x14ac:dyDescent="0.3">
      <c r="A1685" s="10" t="s">
        <v>1721</v>
      </c>
      <c r="B1685" s="8" t="str">
        <f>VLOOKUP(A1685,Cleaned_Customer_Names!A1684:D4019,2,0)</f>
        <v>Mr.</v>
      </c>
      <c r="C1685" s="8" t="str">
        <f>VLOOKUP(A1685,Cleaned_Customer_Names!A1684:D4019,3,0)</f>
        <v>Yefeng</v>
      </c>
      <c r="D1685" s="8" t="str">
        <f>VLOOKUP($A1685,Cleaned_Customer_Names!$A1684:$D4019,4,0)</f>
        <v>Shen</v>
      </c>
      <c r="E1685" s="22">
        <f>VLOOKUP($A1685,Cleaned_Medical_Exam!$A1684:$J4019,2,0)</f>
        <v>21.37</v>
      </c>
      <c r="F1685" s="24">
        <f>VLOOKUP($A1685,Cleaned_Medical_Exam!$A1684:$J4019,3,0)</f>
        <v>4.54</v>
      </c>
      <c r="G1685" s="20" t="str">
        <f>VLOOKUP($A1685,Cleaned_Medical_Exam!$A1684:$J4019,4,0)</f>
        <v>Yes</v>
      </c>
      <c r="H1685" s="20" t="str">
        <f>VLOOKUP($A1685,Cleaned_Medical_Exam!$A1684:$J4019,5,0)</f>
        <v>No</v>
      </c>
      <c r="I1685" s="20" t="str">
        <f>VLOOKUP($A1685,Cleaned_Medical_Exam!$A1684:$J4019,6,0)</f>
        <v>Yes</v>
      </c>
      <c r="J1685" s="48">
        <f>VLOOKUP($A1685,Cleaned_Medical_Exam!$A1684:$J4019,7,0)</f>
        <v>1</v>
      </c>
      <c r="K1685" s="8" t="str">
        <f>VLOOKUP($A1685,Cleaned_Medical_Exam!$A1684:$J4019,8,0)</f>
        <v>No</v>
      </c>
      <c r="L1685" s="20" t="str">
        <f>VLOOKUP($A1685,Cleaned_Medical_Exam!$A1684:$J4019,9,0)</f>
        <v>Healthy Weight</v>
      </c>
      <c r="M1685" s="20" t="str">
        <f>VLOOKUP($A1685,Cleaned_Medical_Exam!$A1684:$J4019,10,0)</f>
        <v>Normal</v>
      </c>
      <c r="N1685" s="48">
        <f>_xlfn.XLOOKUP(A1685,Cleaned_Hospital_Details!A:A,Cleaned_Hospital_Details!B:B)</f>
        <v>3</v>
      </c>
      <c r="O1685" s="49">
        <f>_xlfn.XLOOKUP($A1685,Cleaned_Hospital_Details!$A:$A,Cleaned_Hospital_Details!C:C)</f>
        <v>5587.59</v>
      </c>
      <c r="P1685" s="8" t="str">
        <f>_xlfn.XLOOKUP($A1685,Cleaned_Hospital_Details!$A:$A,Cleaned_Hospital_Details!D:D)</f>
        <v>Tier - 2</v>
      </c>
      <c r="Q1685" s="8" t="str">
        <f>_xlfn.XLOOKUP($A1685,Cleaned_Hospital_Details!$A:$A,Cleaned_Hospital_Details!E:E)</f>
        <v>Tier - 1</v>
      </c>
      <c r="R1685" s="8" t="str">
        <f>_xlfn.XLOOKUP($A1685,Cleaned_Hospital_Details!$A:$A,Cleaned_Hospital_Details!F:F)</f>
        <v>R1013</v>
      </c>
      <c r="S1685" s="15">
        <f>_xlfn.XLOOKUP($A1685,Cleaned_Hospital_Details!$A:$A,Cleaned_Hospital_Details!G:G)</f>
        <v>30592</v>
      </c>
      <c r="T1685" s="8">
        <f>_xlfn.XLOOKUP($A1685,Cleaned_Hospital_Details!$A:$A,Cleaned_Hospital_Details!H:H)</f>
        <v>39</v>
      </c>
      <c r="U1685" s="8" t="str">
        <f>_xlfn.XLOOKUP($A1685,Cleaned_Hospital_Details!$A:$A,Cleaned_Hospital_Details!I:I)</f>
        <v>Adult</v>
      </c>
      <c r="V1685" t="str">
        <f t="shared" si="26"/>
        <v>Yefeng Shen</v>
      </c>
    </row>
    <row r="1686" spans="1:22" ht="15.6" x14ac:dyDescent="0.3">
      <c r="A1686" s="10" t="s">
        <v>1722</v>
      </c>
      <c r="B1686" s="8" t="str">
        <f>VLOOKUP(A1686,Cleaned_Customer_Names!A1685:D4020,2,0)</f>
        <v>Mr.</v>
      </c>
      <c r="C1686" s="8" t="str">
        <f>VLOOKUP(A1686,Cleaned_Customer_Names!A1685:D4020,3,0)</f>
        <v>Thomas</v>
      </c>
      <c r="D1686" s="8" t="str">
        <f>VLOOKUP($A1686,Cleaned_Customer_Names!$A1685:$D4020,4,0)</f>
        <v>Goldsby</v>
      </c>
      <c r="E1686" s="22">
        <f>VLOOKUP($A1686,Cleaned_Medical_Exam!$A1685:$J4020,2,0)</f>
        <v>34.43</v>
      </c>
      <c r="F1686" s="24">
        <f>VLOOKUP($A1686,Cleaned_Medical_Exam!$A1685:$J4020,3,0)</f>
        <v>8.6199999999999992</v>
      </c>
      <c r="G1686" s="20" t="str">
        <f>VLOOKUP($A1686,Cleaned_Medical_Exam!$A1685:$J4020,4,0)</f>
        <v>Yes</v>
      </c>
      <c r="H1686" s="20" t="str">
        <f>VLOOKUP($A1686,Cleaned_Medical_Exam!$A1685:$J4020,5,0)</f>
        <v>No</v>
      </c>
      <c r="I1686" s="20" t="str">
        <f>VLOOKUP($A1686,Cleaned_Medical_Exam!$A1685:$J4020,6,0)</f>
        <v>No</v>
      </c>
      <c r="J1686" s="48">
        <f>VLOOKUP($A1686,Cleaned_Medical_Exam!$A1685:$J4020,7,0)</f>
        <v>1</v>
      </c>
      <c r="K1686" s="8" t="str">
        <f>VLOOKUP($A1686,Cleaned_Medical_Exam!$A1685:$J4020,8,0)</f>
        <v>No</v>
      </c>
      <c r="L1686" s="20" t="str">
        <f>VLOOKUP($A1686,Cleaned_Medical_Exam!$A1685:$J4020,9,0)</f>
        <v>Obesity</v>
      </c>
      <c r="M1686" s="20" t="str">
        <f>VLOOKUP($A1686,Cleaned_Medical_Exam!$A1685:$J4020,10,0)</f>
        <v>Diabetes</v>
      </c>
      <c r="N1686" s="48">
        <f>_xlfn.XLOOKUP(A1686,Cleaned_Hospital_Details!A:A,Cleaned_Hospital_Details!B:B)</f>
        <v>2</v>
      </c>
      <c r="O1686" s="49">
        <f>_xlfn.XLOOKUP($A1686,Cleaned_Hospital_Details!$A:$A,Cleaned_Hospital_Details!C:C)</f>
        <v>5584.31</v>
      </c>
      <c r="P1686" s="8" t="str">
        <f>_xlfn.XLOOKUP($A1686,Cleaned_Hospital_Details!$A:$A,Cleaned_Hospital_Details!D:D)</f>
        <v>Tier - 3</v>
      </c>
      <c r="Q1686" s="8" t="str">
        <f>_xlfn.XLOOKUP($A1686,Cleaned_Hospital_Details!$A:$A,Cleaned_Hospital_Details!E:E)</f>
        <v>Tier - 1</v>
      </c>
      <c r="R1686" s="8" t="str">
        <f>_xlfn.XLOOKUP($A1686,Cleaned_Hospital_Details!$A:$A,Cleaned_Hospital_Details!F:F)</f>
        <v>R1013</v>
      </c>
      <c r="S1686" s="15">
        <f>_xlfn.XLOOKUP($A1686,Cleaned_Hospital_Details!$A:$A,Cleaned_Hospital_Details!G:G)</f>
        <v>31737</v>
      </c>
      <c r="T1686" s="8">
        <f>_xlfn.XLOOKUP($A1686,Cleaned_Hospital_Details!$A:$A,Cleaned_Hospital_Details!H:H)</f>
        <v>36</v>
      </c>
      <c r="U1686" s="8" t="str">
        <f>_xlfn.XLOOKUP($A1686,Cleaned_Hospital_Details!$A:$A,Cleaned_Hospital_Details!I:I)</f>
        <v>Adult</v>
      </c>
      <c r="V1686" t="str">
        <f t="shared" si="26"/>
        <v>Thomas Goldsby</v>
      </c>
    </row>
    <row r="1687" spans="1:22" ht="15.6" x14ac:dyDescent="0.3">
      <c r="A1687" s="10" t="s">
        <v>1723</v>
      </c>
      <c r="B1687" s="8" t="str">
        <f>VLOOKUP(A1687,Cleaned_Customer_Names!A1686:D4021,2,0)</f>
        <v>Mr.</v>
      </c>
      <c r="C1687" s="8" t="str">
        <f>VLOOKUP(A1687,Cleaned_Customer_Names!A1686:D4021,3,0)</f>
        <v>Ken</v>
      </c>
      <c r="D1687" s="8" t="str">
        <f>VLOOKUP($A1687,Cleaned_Customer_Names!$A1686:$D4021,4,0)</f>
        <v>Whitney</v>
      </c>
      <c r="E1687" s="22">
        <f>VLOOKUP($A1687,Cleaned_Medical_Exam!$A1686:$J4021,2,0)</f>
        <v>20.86</v>
      </c>
      <c r="F1687" s="24">
        <f>VLOOKUP($A1687,Cleaned_Medical_Exam!$A1686:$J4021,3,0)</f>
        <v>4.3600000000000003</v>
      </c>
      <c r="G1687" s="20" t="str">
        <f>VLOOKUP($A1687,Cleaned_Medical_Exam!$A1686:$J4021,4,0)</f>
        <v>Yes</v>
      </c>
      <c r="H1687" s="20" t="str">
        <f>VLOOKUP($A1687,Cleaned_Medical_Exam!$A1686:$J4021,5,0)</f>
        <v>No</v>
      </c>
      <c r="I1687" s="20" t="str">
        <f>VLOOKUP($A1687,Cleaned_Medical_Exam!$A1686:$J4021,6,0)</f>
        <v>No</v>
      </c>
      <c r="J1687" s="48">
        <f>VLOOKUP($A1687,Cleaned_Medical_Exam!$A1686:$J4021,7,0)</f>
        <v>0</v>
      </c>
      <c r="K1687" s="8" t="str">
        <f>VLOOKUP($A1687,Cleaned_Medical_Exam!$A1686:$J4021,8,0)</f>
        <v>No</v>
      </c>
      <c r="L1687" s="20" t="str">
        <f>VLOOKUP($A1687,Cleaned_Medical_Exam!$A1686:$J4021,9,0)</f>
        <v>Healthy Weight</v>
      </c>
      <c r="M1687" s="20" t="str">
        <f>VLOOKUP($A1687,Cleaned_Medical_Exam!$A1686:$J4021,10,0)</f>
        <v>Normal</v>
      </c>
      <c r="N1687" s="48">
        <f>_xlfn.XLOOKUP(A1687,Cleaned_Hospital_Details!A:A,Cleaned_Hospital_Details!B:B)</f>
        <v>3</v>
      </c>
      <c r="O1687" s="49">
        <f>_xlfn.XLOOKUP($A1687,Cleaned_Hospital_Details!$A:$A,Cleaned_Hospital_Details!C:C)</f>
        <v>5582.95</v>
      </c>
      <c r="P1687" s="8" t="str">
        <f>_xlfn.XLOOKUP($A1687,Cleaned_Hospital_Details!$A:$A,Cleaned_Hospital_Details!D:D)</f>
        <v>Tier - 2</v>
      </c>
      <c r="Q1687" s="8" t="str">
        <f>_xlfn.XLOOKUP($A1687,Cleaned_Hospital_Details!$A:$A,Cleaned_Hospital_Details!E:E)</f>
        <v>Tier - 1</v>
      </c>
      <c r="R1687" s="8" t="str">
        <f>_xlfn.XLOOKUP($A1687,Cleaned_Hospital_Details!$A:$A,Cleaned_Hospital_Details!F:F)</f>
        <v>R1012</v>
      </c>
      <c r="S1687" s="15">
        <f>_xlfn.XLOOKUP($A1687,Cleaned_Hospital_Details!$A:$A,Cleaned_Hospital_Details!G:G)</f>
        <v>31295</v>
      </c>
      <c r="T1687" s="8">
        <f>_xlfn.XLOOKUP($A1687,Cleaned_Hospital_Details!$A:$A,Cleaned_Hospital_Details!H:H)</f>
        <v>37</v>
      </c>
      <c r="U1687" s="8" t="str">
        <f>_xlfn.XLOOKUP($A1687,Cleaned_Hospital_Details!$A:$A,Cleaned_Hospital_Details!I:I)</f>
        <v>Adult</v>
      </c>
      <c r="V1687" t="str">
        <f t="shared" si="26"/>
        <v>Ken Whitney</v>
      </c>
    </row>
    <row r="1688" spans="1:22" ht="15.6" x14ac:dyDescent="0.3">
      <c r="A1688" s="10" t="s">
        <v>1724</v>
      </c>
      <c r="B1688" s="8" t="str">
        <f>VLOOKUP(A1688,Cleaned_Customer_Names!A1687:D4022,2,0)</f>
        <v>Ms.</v>
      </c>
      <c r="C1688" s="8" t="str">
        <f>VLOOKUP(A1688,Cleaned_Customer_Names!A1687:D4022,3,0)</f>
        <v>Annie</v>
      </c>
      <c r="D1688" s="8" t="str">
        <f>VLOOKUP($A1688,Cleaned_Customer_Names!$A1687:$D4022,4,0)</f>
        <v>Mahoney</v>
      </c>
      <c r="E1688" s="22">
        <f>VLOOKUP($A1688,Cleaned_Medical_Exam!$A1687:$J4022,2,0)</f>
        <v>18.34</v>
      </c>
      <c r="F1688" s="24">
        <f>VLOOKUP($A1688,Cleaned_Medical_Exam!$A1687:$J4022,3,0)</f>
        <v>10.01</v>
      </c>
      <c r="G1688" s="20" t="str">
        <f>VLOOKUP($A1688,Cleaned_Medical_Exam!$A1687:$J4022,4,0)</f>
        <v>No</v>
      </c>
      <c r="H1688" s="20" t="str">
        <f>VLOOKUP($A1688,Cleaned_Medical_Exam!$A1687:$J4022,5,0)</f>
        <v>No</v>
      </c>
      <c r="I1688" s="20" t="str">
        <f>VLOOKUP($A1688,Cleaned_Medical_Exam!$A1687:$J4022,6,0)</f>
        <v>No</v>
      </c>
      <c r="J1688" s="48">
        <f>VLOOKUP($A1688,Cleaned_Medical_Exam!$A1687:$J4022,7,0)</f>
        <v>0</v>
      </c>
      <c r="K1688" s="8" t="str">
        <f>VLOOKUP($A1688,Cleaned_Medical_Exam!$A1687:$J4022,8,0)</f>
        <v>No</v>
      </c>
      <c r="L1688" s="20" t="str">
        <f>VLOOKUP($A1688,Cleaned_Medical_Exam!$A1687:$J4022,9,0)</f>
        <v>Underweight</v>
      </c>
      <c r="M1688" s="20" t="str">
        <f>VLOOKUP($A1688,Cleaned_Medical_Exam!$A1687:$J4022,10,0)</f>
        <v>Diabetes</v>
      </c>
      <c r="N1688" s="48">
        <f>_xlfn.XLOOKUP(A1688,Cleaned_Hospital_Details!A:A,Cleaned_Hospital_Details!B:B)</f>
        <v>0</v>
      </c>
      <c r="O1688" s="49">
        <f>_xlfn.XLOOKUP($A1688,Cleaned_Hospital_Details!$A:$A,Cleaned_Hospital_Details!C:C)</f>
        <v>5576.35</v>
      </c>
      <c r="P1688" s="8" t="str">
        <f>_xlfn.XLOOKUP($A1688,Cleaned_Hospital_Details!$A:$A,Cleaned_Hospital_Details!D:D)</f>
        <v>Tier - 2</v>
      </c>
      <c r="Q1688" s="8" t="str">
        <f>_xlfn.XLOOKUP($A1688,Cleaned_Hospital_Details!$A:$A,Cleaned_Hospital_Details!E:E)</f>
        <v>Tier - 3</v>
      </c>
      <c r="R1688" s="8" t="str">
        <f>_xlfn.XLOOKUP($A1688,Cleaned_Hospital_Details!$A:$A,Cleaned_Hospital_Details!F:F)</f>
        <v>R1013</v>
      </c>
      <c r="S1688" s="15">
        <f>_xlfn.XLOOKUP($A1688,Cleaned_Hospital_Details!$A:$A,Cleaned_Hospital_Details!G:G)</f>
        <v>27290</v>
      </c>
      <c r="T1688" s="8">
        <f>_xlfn.XLOOKUP($A1688,Cleaned_Hospital_Details!$A:$A,Cleaned_Hospital_Details!H:H)</f>
        <v>48</v>
      </c>
      <c r="U1688" s="8" t="str">
        <f>_xlfn.XLOOKUP($A1688,Cleaned_Hospital_Details!$A:$A,Cleaned_Hospital_Details!I:I)</f>
        <v>Adult</v>
      </c>
      <c r="V1688" t="str">
        <f t="shared" si="26"/>
        <v>Annie Mahoney</v>
      </c>
    </row>
    <row r="1689" spans="1:22" ht="15.6" x14ac:dyDescent="0.3">
      <c r="A1689" s="10" t="s">
        <v>1725</v>
      </c>
      <c r="B1689" s="8" t="str">
        <f>VLOOKUP(A1689,Cleaned_Customer_Names!A1688:D4023,2,0)</f>
        <v>Mrs.</v>
      </c>
      <c r="C1689" s="8" t="str">
        <f>VLOOKUP(A1689,Cleaned_Customer_Names!A1688:D4023,3,0)</f>
        <v>Noel</v>
      </c>
      <c r="D1689" s="8" t="str">
        <f>VLOOKUP($A1689,Cleaned_Customer_Names!$A1688:$D4023,4,0)</f>
        <v>McCracken</v>
      </c>
      <c r="E1689" s="22">
        <f>VLOOKUP($A1689,Cleaned_Medical_Exam!$A1688:$J4023,2,0)</f>
        <v>34.15</v>
      </c>
      <c r="F1689" s="24">
        <f>VLOOKUP($A1689,Cleaned_Medical_Exam!$A1688:$J4023,3,0)</f>
        <v>5.42</v>
      </c>
      <c r="G1689" s="20" t="str">
        <f>VLOOKUP($A1689,Cleaned_Medical_Exam!$A1688:$J4023,4,0)</f>
        <v>No</v>
      </c>
      <c r="H1689" s="20" t="str">
        <f>VLOOKUP($A1689,Cleaned_Medical_Exam!$A1688:$J4023,5,0)</f>
        <v>No</v>
      </c>
      <c r="I1689" s="20" t="str">
        <f>VLOOKUP($A1689,Cleaned_Medical_Exam!$A1688:$J4023,6,0)</f>
        <v>No</v>
      </c>
      <c r="J1689" s="48">
        <f>VLOOKUP($A1689,Cleaned_Medical_Exam!$A1688:$J4023,7,0)</f>
        <v>0</v>
      </c>
      <c r="K1689" s="8" t="str">
        <f>VLOOKUP($A1689,Cleaned_Medical_Exam!$A1688:$J4023,8,0)</f>
        <v>No</v>
      </c>
      <c r="L1689" s="20" t="str">
        <f>VLOOKUP($A1689,Cleaned_Medical_Exam!$A1688:$J4023,9,0)</f>
        <v>Obesity</v>
      </c>
      <c r="M1689" s="20" t="str">
        <f>VLOOKUP($A1689,Cleaned_Medical_Exam!$A1688:$J4023,10,0)</f>
        <v>Normal</v>
      </c>
      <c r="N1689" s="48">
        <f>_xlfn.XLOOKUP(A1689,Cleaned_Hospital_Details!A:A,Cleaned_Hospital_Details!B:B)</f>
        <v>0</v>
      </c>
      <c r="O1689" s="49">
        <f>_xlfn.XLOOKUP($A1689,Cleaned_Hospital_Details!$A:$A,Cleaned_Hospital_Details!C:C)</f>
        <v>5552.61</v>
      </c>
      <c r="P1689" s="8" t="str">
        <f>_xlfn.XLOOKUP($A1689,Cleaned_Hospital_Details!$A:$A,Cleaned_Hospital_Details!D:D)</f>
        <v>Tier - 2</v>
      </c>
      <c r="Q1689" s="8" t="str">
        <f>_xlfn.XLOOKUP($A1689,Cleaned_Hospital_Details!$A:$A,Cleaned_Hospital_Details!E:E)</f>
        <v>Tier - 3</v>
      </c>
      <c r="R1689" s="8" t="str">
        <f>_xlfn.XLOOKUP($A1689,Cleaned_Hospital_Details!$A:$A,Cleaned_Hospital_Details!F:F)</f>
        <v>R1026</v>
      </c>
      <c r="S1689" s="15">
        <f>_xlfn.XLOOKUP($A1689,Cleaned_Hospital_Details!$A:$A,Cleaned_Hospital_Details!G:G)</f>
        <v>36425</v>
      </c>
      <c r="T1689" s="8">
        <f>_xlfn.XLOOKUP($A1689,Cleaned_Hospital_Details!$A:$A,Cleaned_Hospital_Details!H:H)</f>
        <v>23</v>
      </c>
      <c r="U1689" s="8" t="str">
        <f>_xlfn.XLOOKUP($A1689,Cleaned_Hospital_Details!$A:$A,Cleaned_Hospital_Details!I:I)</f>
        <v>Adult</v>
      </c>
      <c r="V1689" t="str">
        <f t="shared" si="26"/>
        <v>Noel McCracken</v>
      </c>
    </row>
    <row r="1690" spans="1:22" ht="15.6" x14ac:dyDescent="0.3">
      <c r="A1690" s="10" t="s">
        <v>1726</v>
      </c>
      <c r="B1690" s="8" t="str">
        <f>VLOOKUP(A1690,Cleaned_Customer_Names!A1689:D4024,2,0)</f>
        <v>Mr.</v>
      </c>
      <c r="C1690" s="8" t="str">
        <f>VLOOKUP(A1690,Cleaned_Customer_Names!A1689:D4024,3,0)</f>
        <v>Mark</v>
      </c>
      <c r="D1690" s="8" t="str">
        <f>VLOOKUP($A1690,Cleaned_Customer_Names!$A1689:$D4024,4,0)</f>
        <v>Spewak</v>
      </c>
      <c r="E1690" s="22">
        <f>VLOOKUP($A1690,Cleaned_Medical_Exam!$A1689:$J4024,2,0)</f>
        <v>18.350000000000001</v>
      </c>
      <c r="F1690" s="24">
        <f>VLOOKUP($A1690,Cleaned_Medical_Exam!$A1689:$J4024,3,0)</f>
        <v>5.12</v>
      </c>
      <c r="G1690" s="20" t="str">
        <f>VLOOKUP($A1690,Cleaned_Medical_Exam!$A1689:$J4024,4,0)</f>
        <v>No</v>
      </c>
      <c r="H1690" s="20" t="str">
        <f>VLOOKUP($A1690,Cleaned_Medical_Exam!$A1689:$J4024,5,0)</f>
        <v>No</v>
      </c>
      <c r="I1690" s="20" t="str">
        <f>VLOOKUP($A1690,Cleaned_Medical_Exam!$A1689:$J4024,6,0)</f>
        <v>No</v>
      </c>
      <c r="J1690" s="48">
        <f>VLOOKUP($A1690,Cleaned_Medical_Exam!$A1689:$J4024,7,0)</f>
        <v>0</v>
      </c>
      <c r="K1690" s="8" t="str">
        <f>VLOOKUP($A1690,Cleaned_Medical_Exam!$A1689:$J4024,8,0)</f>
        <v>No</v>
      </c>
      <c r="L1690" s="20" t="str">
        <f>VLOOKUP($A1690,Cleaned_Medical_Exam!$A1689:$J4024,9,0)</f>
        <v>Underweight</v>
      </c>
      <c r="M1690" s="20" t="str">
        <f>VLOOKUP($A1690,Cleaned_Medical_Exam!$A1689:$J4024,10,0)</f>
        <v>Normal</v>
      </c>
      <c r="N1690" s="48">
        <f>_xlfn.XLOOKUP(A1690,Cleaned_Hospital_Details!A:A,Cleaned_Hospital_Details!B:B)</f>
        <v>2</v>
      </c>
      <c r="O1690" s="49">
        <f>_xlfn.XLOOKUP($A1690,Cleaned_Hospital_Details!$A:$A,Cleaned_Hospital_Details!C:C)</f>
        <v>5540.35</v>
      </c>
      <c r="P1690" s="8" t="str">
        <f>_xlfn.XLOOKUP($A1690,Cleaned_Hospital_Details!$A:$A,Cleaned_Hospital_Details!D:D)</f>
        <v>Tier - 2</v>
      </c>
      <c r="Q1690" s="8" t="str">
        <f>_xlfn.XLOOKUP($A1690,Cleaned_Hospital_Details!$A:$A,Cleaned_Hospital_Details!E:E)</f>
        <v>Tier - 2</v>
      </c>
      <c r="R1690" s="8" t="str">
        <f>_xlfn.XLOOKUP($A1690,Cleaned_Hospital_Details!$A:$A,Cleaned_Hospital_Details!F:F)</f>
        <v>R1012</v>
      </c>
      <c r="S1690" s="15">
        <f>_xlfn.XLOOKUP($A1690,Cleaned_Hospital_Details!$A:$A,Cleaned_Hospital_Details!G:G)</f>
        <v>29562</v>
      </c>
      <c r="T1690" s="8">
        <f>_xlfn.XLOOKUP($A1690,Cleaned_Hospital_Details!$A:$A,Cleaned_Hospital_Details!H:H)</f>
        <v>42</v>
      </c>
      <c r="U1690" s="8" t="str">
        <f>_xlfn.XLOOKUP($A1690,Cleaned_Hospital_Details!$A:$A,Cleaned_Hospital_Details!I:I)</f>
        <v>Adult</v>
      </c>
      <c r="V1690" t="str">
        <f t="shared" si="26"/>
        <v>Mark Spewak</v>
      </c>
    </row>
    <row r="1691" spans="1:22" ht="15.6" x14ac:dyDescent="0.3">
      <c r="A1691" s="10" t="s">
        <v>1727</v>
      </c>
      <c r="B1691" s="8" t="str">
        <f>VLOOKUP(A1691,Cleaned_Customer_Names!A1690:D4025,2,0)</f>
        <v>Ms.</v>
      </c>
      <c r="C1691" s="8" t="str">
        <f>VLOOKUP(A1691,Cleaned_Customer_Names!A1690:D4025,3,0)</f>
        <v>Federica</v>
      </c>
      <c r="D1691" s="8" t="str">
        <f>VLOOKUP($A1691,Cleaned_Customer_Names!$A1690:$D4025,4,0)</f>
        <v>Cottini</v>
      </c>
      <c r="E1691" s="22">
        <f>VLOOKUP($A1691,Cleaned_Medical_Exam!$A1690:$J4025,2,0)</f>
        <v>22.13</v>
      </c>
      <c r="F1691" s="24">
        <f>VLOOKUP($A1691,Cleaned_Medical_Exam!$A1690:$J4025,3,0)</f>
        <v>9.1999999999999993</v>
      </c>
      <c r="G1691" s="20" t="str">
        <f>VLOOKUP($A1691,Cleaned_Medical_Exam!$A1690:$J4025,4,0)</f>
        <v>Yes</v>
      </c>
      <c r="H1691" s="20" t="str">
        <f>VLOOKUP($A1691,Cleaned_Medical_Exam!$A1690:$J4025,5,0)</f>
        <v>No</v>
      </c>
      <c r="I1691" s="20" t="str">
        <f>VLOOKUP($A1691,Cleaned_Medical_Exam!$A1690:$J4025,6,0)</f>
        <v>No</v>
      </c>
      <c r="J1691" s="48">
        <f>VLOOKUP($A1691,Cleaned_Medical_Exam!$A1690:$J4025,7,0)</f>
        <v>0</v>
      </c>
      <c r="K1691" s="8" t="str">
        <f>VLOOKUP($A1691,Cleaned_Medical_Exam!$A1690:$J4025,8,0)</f>
        <v>No</v>
      </c>
      <c r="L1691" s="20" t="str">
        <f>VLOOKUP($A1691,Cleaned_Medical_Exam!$A1690:$J4025,9,0)</f>
        <v>Healthy Weight</v>
      </c>
      <c r="M1691" s="20" t="str">
        <f>VLOOKUP($A1691,Cleaned_Medical_Exam!$A1690:$J4025,10,0)</f>
        <v>Diabetes</v>
      </c>
      <c r="N1691" s="48">
        <f>_xlfn.XLOOKUP(A1691,Cleaned_Hospital_Details!A:A,Cleaned_Hospital_Details!B:B)</f>
        <v>1</v>
      </c>
      <c r="O1691" s="49">
        <f>_xlfn.XLOOKUP($A1691,Cleaned_Hospital_Details!$A:$A,Cleaned_Hospital_Details!C:C)</f>
        <v>5539.4</v>
      </c>
      <c r="P1691" s="8" t="str">
        <f>_xlfn.XLOOKUP($A1691,Cleaned_Hospital_Details!$A:$A,Cleaned_Hospital_Details!D:D)</f>
        <v>Tier - 2</v>
      </c>
      <c r="Q1691" s="8" t="str">
        <f>_xlfn.XLOOKUP($A1691,Cleaned_Hospital_Details!$A:$A,Cleaned_Hospital_Details!E:E)</f>
        <v>Tier - 2</v>
      </c>
      <c r="R1691" s="8" t="str">
        <f>_xlfn.XLOOKUP($A1691,Cleaned_Hospital_Details!$A:$A,Cleaned_Hospital_Details!F:F)</f>
        <v>R1013</v>
      </c>
      <c r="S1691" s="15">
        <f>_xlfn.XLOOKUP($A1691,Cleaned_Hospital_Details!$A:$A,Cleaned_Hospital_Details!G:G)</f>
        <v>29897</v>
      </c>
      <c r="T1691" s="8">
        <f>_xlfn.XLOOKUP($A1691,Cleaned_Hospital_Details!$A:$A,Cleaned_Hospital_Details!H:H)</f>
        <v>41</v>
      </c>
      <c r="U1691" s="8" t="str">
        <f>_xlfn.XLOOKUP($A1691,Cleaned_Hospital_Details!$A:$A,Cleaned_Hospital_Details!I:I)</f>
        <v>Adult</v>
      </c>
      <c r="V1691" t="str">
        <f t="shared" si="26"/>
        <v>Federica Cottini</v>
      </c>
    </row>
    <row r="1692" spans="1:22" ht="15.6" x14ac:dyDescent="0.3">
      <c r="A1692" s="10" t="s">
        <v>1728</v>
      </c>
      <c r="B1692" s="8" t="str">
        <f>VLOOKUP(A1692,Cleaned_Customer_Names!A1691:D4026,2,0)</f>
        <v>Ms.</v>
      </c>
      <c r="C1692" s="8" t="str">
        <f>VLOOKUP(A1692,Cleaned_Customer_Names!A1691:D4026,3,0)</f>
        <v>Pamela</v>
      </c>
      <c r="D1692" s="8" t="str">
        <f>VLOOKUP($A1692,Cleaned_Customer_Names!$A1691:$D4026,4,0)</f>
        <v>Findlay</v>
      </c>
      <c r="E1692" s="22">
        <f>VLOOKUP($A1692,Cleaned_Medical_Exam!$A1691:$J4026,2,0)</f>
        <v>22.51</v>
      </c>
      <c r="F1692" s="24">
        <f>VLOOKUP($A1692,Cleaned_Medical_Exam!$A1691:$J4026,3,0)</f>
        <v>6.08</v>
      </c>
      <c r="G1692" s="20" t="str">
        <f>VLOOKUP($A1692,Cleaned_Medical_Exam!$A1691:$J4026,4,0)</f>
        <v>Yes</v>
      </c>
      <c r="H1692" s="20" t="str">
        <f>VLOOKUP($A1692,Cleaned_Medical_Exam!$A1691:$J4026,5,0)</f>
        <v>No</v>
      </c>
      <c r="I1692" s="20" t="str">
        <f>VLOOKUP($A1692,Cleaned_Medical_Exam!$A1691:$J4026,6,0)</f>
        <v>No</v>
      </c>
      <c r="J1692" s="48">
        <f>VLOOKUP($A1692,Cleaned_Medical_Exam!$A1691:$J4026,7,0)</f>
        <v>1</v>
      </c>
      <c r="K1692" s="8" t="str">
        <f>VLOOKUP($A1692,Cleaned_Medical_Exam!$A1691:$J4026,8,0)</f>
        <v>No</v>
      </c>
      <c r="L1692" s="20" t="str">
        <f>VLOOKUP($A1692,Cleaned_Medical_Exam!$A1691:$J4026,9,0)</f>
        <v>Healthy Weight</v>
      </c>
      <c r="M1692" s="20" t="str">
        <f>VLOOKUP($A1692,Cleaned_Medical_Exam!$A1691:$J4026,10,0)</f>
        <v>Prediabetes</v>
      </c>
      <c r="N1692" s="48">
        <f>_xlfn.XLOOKUP(A1692,Cleaned_Hospital_Details!A:A,Cleaned_Hospital_Details!B:B)</f>
        <v>3</v>
      </c>
      <c r="O1692" s="49">
        <f>_xlfn.XLOOKUP($A1692,Cleaned_Hospital_Details!$A:$A,Cleaned_Hospital_Details!C:C)</f>
        <v>5503.36</v>
      </c>
      <c r="P1692" s="8" t="str">
        <f>_xlfn.XLOOKUP($A1692,Cleaned_Hospital_Details!$A:$A,Cleaned_Hospital_Details!D:D)</f>
        <v>Tier - 2</v>
      </c>
      <c r="Q1692" s="8" t="str">
        <f>_xlfn.XLOOKUP($A1692,Cleaned_Hospital_Details!$A:$A,Cleaned_Hospital_Details!E:E)</f>
        <v>Tier - 2</v>
      </c>
      <c r="R1692" s="8" t="str">
        <f>_xlfn.XLOOKUP($A1692,Cleaned_Hospital_Details!$A:$A,Cleaned_Hospital_Details!F:F)</f>
        <v>R1012</v>
      </c>
      <c r="S1692" s="15">
        <f>_xlfn.XLOOKUP($A1692,Cleaned_Hospital_Details!$A:$A,Cleaned_Hospital_Details!G:G)</f>
        <v>32353</v>
      </c>
      <c r="T1692" s="8">
        <f>_xlfn.XLOOKUP($A1692,Cleaned_Hospital_Details!$A:$A,Cleaned_Hospital_Details!H:H)</f>
        <v>34</v>
      </c>
      <c r="U1692" s="8" t="str">
        <f>_xlfn.XLOOKUP($A1692,Cleaned_Hospital_Details!$A:$A,Cleaned_Hospital_Details!I:I)</f>
        <v>Adult</v>
      </c>
      <c r="V1692" t="str">
        <f t="shared" si="26"/>
        <v>Pamela Findlay</v>
      </c>
    </row>
    <row r="1693" spans="1:22" ht="15.6" x14ac:dyDescent="0.3">
      <c r="A1693" s="10" t="s">
        <v>1729</v>
      </c>
      <c r="B1693" s="8" t="str">
        <f>VLOOKUP(A1693,Cleaned_Customer_Names!A1692:D4027,2,0)</f>
        <v>Mr.</v>
      </c>
      <c r="C1693" s="8" t="str">
        <f>VLOOKUP(A1693,Cleaned_Customer_Names!A1692:D4027,3,0)</f>
        <v>Andrew</v>
      </c>
      <c r="D1693" s="8" t="str">
        <f>VLOOKUP($A1693,Cleaned_Customer_Names!$A1692:$D4027,4,0)</f>
        <v>Strasburg</v>
      </c>
      <c r="E1693" s="22">
        <f>VLOOKUP($A1693,Cleaned_Medical_Exam!$A1692:$J4027,2,0)</f>
        <v>31</v>
      </c>
      <c r="F1693" s="24">
        <f>VLOOKUP($A1693,Cleaned_Medical_Exam!$A1692:$J4027,3,0)</f>
        <v>4.7699999999999996</v>
      </c>
      <c r="G1693" s="20" t="str">
        <f>VLOOKUP($A1693,Cleaned_Medical_Exam!$A1692:$J4027,4,0)</f>
        <v>No</v>
      </c>
      <c r="H1693" s="20" t="str">
        <f>VLOOKUP($A1693,Cleaned_Medical_Exam!$A1692:$J4027,5,0)</f>
        <v>No</v>
      </c>
      <c r="I1693" s="20" t="str">
        <f>VLOOKUP($A1693,Cleaned_Medical_Exam!$A1692:$J4027,6,0)</f>
        <v>No</v>
      </c>
      <c r="J1693" s="48">
        <f>VLOOKUP($A1693,Cleaned_Medical_Exam!$A1692:$J4027,7,0)</f>
        <v>1</v>
      </c>
      <c r="K1693" s="8" t="str">
        <f>VLOOKUP($A1693,Cleaned_Medical_Exam!$A1692:$J4027,8,0)</f>
        <v>No</v>
      </c>
      <c r="L1693" s="20" t="str">
        <f>VLOOKUP($A1693,Cleaned_Medical_Exam!$A1692:$J4027,9,0)</f>
        <v>Obesity</v>
      </c>
      <c r="M1693" s="20" t="str">
        <f>VLOOKUP($A1693,Cleaned_Medical_Exam!$A1692:$J4027,10,0)</f>
        <v>Normal</v>
      </c>
      <c r="N1693" s="48">
        <f>_xlfn.XLOOKUP(A1693,Cleaned_Hospital_Details!A:A,Cleaned_Hospital_Details!B:B)</f>
        <v>1</v>
      </c>
      <c r="O1693" s="49">
        <f>_xlfn.XLOOKUP($A1693,Cleaned_Hospital_Details!$A:$A,Cleaned_Hospital_Details!C:C)</f>
        <v>5488.26</v>
      </c>
      <c r="P1693" s="8" t="str">
        <f>_xlfn.XLOOKUP($A1693,Cleaned_Hospital_Details!$A:$A,Cleaned_Hospital_Details!D:D)</f>
        <v>Tier - 2</v>
      </c>
      <c r="Q1693" s="8" t="str">
        <f>_xlfn.XLOOKUP($A1693,Cleaned_Hospital_Details!$A:$A,Cleaned_Hospital_Details!E:E)</f>
        <v>Tier - 3</v>
      </c>
      <c r="R1693" s="8" t="str">
        <f>_xlfn.XLOOKUP($A1693,Cleaned_Hospital_Details!$A:$A,Cleaned_Hospital_Details!F:F)</f>
        <v>R1011</v>
      </c>
      <c r="S1693" s="15">
        <f>_xlfn.XLOOKUP($A1693,Cleaned_Hospital_Details!$A:$A,Cleaned_Hospital_Details!G:G)</f>
        <v>30911</v>
      </c>
      <c r="T1693" s="8">
        <f>_xlfn.XLOOKUP($A1693,Cleaned_Hospital_Details!$A:$A,Cleaned_Hospital_Details!H:H)</f>
        <v>38</v>
      </c>
      <c r="U1693" s="8" t="str">
        <f>_xlfn.XLOOKUP($A1693,Cleaned_Hospital_Details!$A:$A,Cleaned_Hospital_Details!I:I)</f>
        <v>Adult</v>
      </c>
      <c r="V1693" t="str">
        <f t="shared" si="26"/>
        <v>Andrew Strasburg</v>
      </c>
    </row>
    <row r="1694" spans="1:22" ht="15.6" x14ac:dyDescent="0.3">
      <c r="A1694" s="10" t="s">
        <v>1730</v>
      </c>
      <c r="B1694" s="8" t="str">
        <f>VLOOKUP(A1694,Cleaned_Customer_Names!A1693:D4028,2,0)</f>
        <v>Mr.</v>
      </c>
      <c r="C1694" s="8" t="str">
        <f>VLOOKUP(A1694,Cleaned_Customer_Names!A1693:D4028,3,0)</f>
        <v>Randall</v>
      </c>
      <c r="D1694" s="8" t="str">
        <f>VLOOKUP($A1694,Cleaned_Customer_Names!$A1693:$D4028,4,0)</f>
        <v>Adams</v>
      </c>
      <c r="E1694" s="22">
        <f>VLOOKUP($A1694,Cleaned_Medical_Exam!$A1693:$J4028,2,0)</f>
        <v>28.27</v>
      </c>
      <c r="F1694" s="24">
        <f>VLOOKUP($A1694,Cleaned_Medical_Exam!$A1693:$J4028,3,0)</f>
        <v>4.62</v>
      </c>
      <c r="G1694" s="20" t="str">
        <f>VLOOKUP($A1694,Cleaned_Medical_Exam!$A1693:$J4028,4,0)</f>
        <v>No</v>
      </c>
      <c r="H1694" s="20" t="str">
        <f>VLOOKUP($A1694,Cleaned_Medical_Exam!$A1693:$J4028,5,0)</f>
        <v>No</v>
      </c>
      <c r="I1694" s="20" t="str">
        <f>VLOOKUP($A1694,Cleaned_Medical_Exam!$A1693:$J4028,6,0)</f>
        <v>No</v>
      </c>
      <c r="J1694" s="48">
        <f>VLOOKUP($A1694,Cleaned_Medical_Exam!$A1693:$J4028,7,0)</f>
        <v>1</v>
      </c>
      <c r="K1694" s="8" t="str">
        <f>VLOOKUP($A1694,Cleaned_Medical_Exam!$A1693:$J4028,8,0)</f>
        <v>No</v>
      </c>
      <c r="L1694" s="20" t="str">
        <f>VLOOKUP($A1694,Cleaned_Medical_Exam!$A1693:$J4028,9,0)</f>
        <v>Overweight</v>
      </c>
      <c r="M1694" s="20" t="str">
        <f>VLOOKUP($A1694,Cleaned_Medical_Exam!$A1693:$J4028,10,0)</f>
        <v>Normal</v>
      </c>
      <c r="N1694" s="48">
        <f>_xlfn.XLOOKUP(A1694,Cleaned_Hospital_Details!A:A,Cleaned_Hospital_Details!B:B)</f>
        <v>1</v>
      </c>
      <c r="O1694" s="49">
        <f>_xlfn.XLOOKUP($A1694,Cleaned_Hospital_Details!$A:$A,Cleaned_Hospital_Details!C:C)</f>
        <v>5484.47</v>
      </c>
      <c r="P1694" s="8" t="str">
        <f>_xlfn.XLOOKUP($A1694,Cleaned_Hospital_Details!$A:$A,Cleaned_Hospital_Details!D:D)</f>
        <v>Tier - 2</v>
      </c>
      <c r="Q1694" s="8" t="str">
        <f>_xlfn.XLOOKUP($A1694,Cleaned_Hospital_Details!$A:$A,Cleaned_Hospital_Details!E:E)</f>
        <v>Tier - 2</v>
      </c>
      <c r="R1694" s="8" t="str">
        <f>_xlfn.XLOOKUP($A1694,Cleaned_Hospital_Details!$A:$A,Cleaned_Hospital_Details!F:F)</f>
        <v>R1013</v>
      </c>
      <c r="S1694" s="15">
        <f>_xlfn.XLOOKUP($A1694,Cleaned_Hospital_Details!$A:$A,Cleaned_Hospital_Details!G:G)</f>
        <v>30920</v>
      </c>
      <c r="T1694" s="8">
        <f>_xlfn.XLOOKUP($A1694,Cleaned_Hospital_Details!$A:$A,Cleaned_Hospital_Details!H:H)</f>
        <v>38</v>
      </c>
      <c r="U1694" s="8" t="str">
        <f>_xlfn.XLOOKUP($A1694,Cleaned_Hospital_Details!$A:$A,Cleaned_Hospital_Details!I:I)</f>
        <v>Adult</v>
      </c>
      <c r="V1694" t="str">
        <f t="shared" si="26"/>
        <v>Randall Adams</v>
      </c>
    </row>
    <row r="1695" spans="1:22" ht="15.6" x14ac:dyDescent="0.3">
      <c r="A1695" s="10" t="s">
        <v>1731</v>
      </c>
      <c r="B1695" s="8" t="str">
        <f>VLOOKUP(A1695,Cleaned_Customer_Names!A1694:D4029,2,0)</f>
        <v>Ms.</v>
      </c>
      <c r="C1695" s="8" t="str">
        <f>VLOOKUP(A1695,Cleaned_Customer_Names!A1694:D4029,3,0)</f>
        <v>Tracy</v>
      </c>
      <c r="D1695" s="8" t="str">
        <f>VLOOKUP($A1695,Cleaned_Customer_Names!$A1694:$D4029,4,0)</f>
        <v>Deeter</v>
      </c>
      <c r="E1695" s="22">
        <f>VLOOKUP($A1695,Cleaned_Medical_Exam!$A1694:$J4029,2,0)</f>
        <v>29.92</v>
      </c>
      <c r="F1695" s="24">
        <f>VLOOKUP($A1695,Cleaned_Medical_Exam!$A1694:$J4029,3,0)</f>
        <v>9.07</v>
      </c>
      <c r="G1695" s="20" t="str">
        <f>VLOOKUP($A1695,Cleaned_Medical_Exam!$A1694:$J4029,4,0)</f>
        <v>Yes</v>
      </c>
      <c r="H1695" s="20" t="str">
        <f>VLOOKUP($A1695,Cleaned_Medical_Exam!$A1694:$J4029,5,0)</f>
        <v>No</v>
      </c>
      <c r="I1695" s="20" t="str">
        <f>VLOOKUP($A1695,Cleaned_Medical_Exam!$A1694:$J4029,6,0)</f>
        <v>No</v>
      </c>
      <c r="J1695" s="48">
        <f>VLOOKUP($A1695,Cleaned_Medical_Exam!$A1694:$J4029,7,0)</f>
        <v>1</v>
      </c>
      <c r="K1695" s="8" t="str">
        <f>VLOOKUP($A1695,Cleaned_Medical_Exam!$A1694:$J4029,8,0)</f>
        <v>No</v>
      </c>
      <c r="L1695" s="20" t="str">
        <f>VLOOKUP($A1695,Cleaned_Medical_Exam!$A1694:$J4029,9,0)</f>
        <v>Overweight</v>
      </c>
      <c r="M1695" s="20" t="str">
        <f>VLOOKUP($A1695,Cleaned_Medical_Exam!$A1694:$J4029,10,0)</f>
        <v>Diabetes</v>
      </c>
      <c r="N1695" s="48">
        <f>_xlfn.XLOOKUP(A1695,Cleaned_Hospital_Details!A:A,Cleaned_Hospital_Details!B:B)</f>
        <v>1</v>
      </c>
      <c r="O1695" s="49">
        <f>_xlfn.XLOOKUP($A1695,Cleaned_Hospital_Details!$A:$A,Cleaned_Hospital_Details!C:C)</f>
        <v>5478.04</v>
      </c>
      <c r="P1695" s="8" t="str">
        <f>_xlfn.XLOOKUP($A1695,Cleaned_Hospital_Details!$A:$A,Cleaned_Hospital_Details!D:D)</f>
        <v>Tier - 2</v>
      </c>
      <c r="Q1695" s="8" t="str">
        <f>_xlfn.XLOOKUP($A1695,Cleaned_Hospital_Details!$A:$A,Cleaned_Hospital_Details!E:E)</f>
        <v>Tier - 3</v>
      </c>
      <c r="R1695" s="8" t="str">
        <f>_xlfn.XLOOKUP($A1695,Cleaned_Hospital_Details!$A:$A,Cleaned_Hospital_Details!F:F)</f>
        <v>R1013</v>
      </c>
      <c r="S1695" s="15">
        <f>_xlfn.XLOOKUP($A1695,Cleaned_Hospital_Details!$A:$A,Cleaned_Hospital_Details!G:G)</f>
        <v>31685</v>
      </c>
      <c r="T1695" s="8">
        <f>_xlfn.XLOOKUP($A1695,Cleaned_Hospital_Details!$A:$A,Cleaned_Hospital_Details!H:H)</f>
        <v>36</v>
      </c>
      <c r="U1695" s="8" t="str">
        <f>_xlfn.XLOOKUP($A1695,Cleaned_Hospital_Details!$A:$A,Cleaned_Hospital_Details!I:I)</f>
        <v>Adult</v>
      </c>
      <c r="V1695" t="str">
        <f t="shared" si="26"/>
        <v>Tracy Deeter</v>
      </c>
    </row>
    <row r="1696" spans="1:22" ht="15.6" x14ac:dyDescent="0.3">
      <c r="A1696" s="10" t="s">
        <v>1732</v>
      </c>
      <c r="B1696" s="8" t="str">
        <f>VLOOKUP(A1696,Cleaned_Customer_Names!A1695:D4030,2,0)</f>
        <v>Ms.</v>
      </c>
      <c r="C1696" s="8" t="str">
        <f>VLOOKUP(A1696,Cleaned_Customer_Names!A1695:D4030,3,0)</f>
        <v>Azelie</v>
      </c>
      <c r="D1696" s="8" t="str">
        <f>VLOOKUP($A1696,Cleaned_Customer_Names!$A1695:$D4030,4,0)</f>
        <v>Arpin</v>
      </c>
      <c r="E1696" s="22">
        <f>VLOOKUP($A1696,Cleaned_Medical_Exam!$A1695:$J4030,2,0)</f>
        <v>25.9</v>
      </c>
      <c r="F1696" s="24">
        <f>VLOOKUP($A1696,Cleaned_Medical_Exam!$A1695:$J4030,3,0)</f>
        <v>9.1199999999999992</v>
      </c>
      <c r="G1696" s="20" t="str">
        <f>VLOOKUP($A1696,Cleaned_Medical_Exam!$A1695:$J4030,4,0)</f>
        <v>Yes</v>
      </c>
      <c r="H1696" s="20" t="str">
        <f>VLOOKUP($A1696,Cleaned_Medical_Exam!$A1695:$J4030,5,0)</f>
        <v>No</v>
      </c>
      <c r="I1696" s="20" t="str">
        <f>VLOOKUP($A1696,Cleaned_Medical_Exam!$A1695:$J4030,6,0)</f>
        <v>No</v>
      </c>
      <c r="J1696" s="48">
        <f>VLOOKUP($A1696,Cleaned_Medical_Exam!$A1695:$J4030,7,0)</f>
        <v>1</v>
      </c>
      <c r="K1696" s="8" t="str">
        <f>VLOOKUP($A1696,Cleaned_Medical_Exam!$A1695:$J4030,8,0)</f>
        <v>No</v>
      </c>
      <c r="L1696" s="20" t="str">
        <f>VLOOKUP($A1696,Cleaned_Medical_Exam!$A1695:$J4030,9,0)</f>
        <v>Overweight</v>
      </c>
      <c r="M1696" s="20" t="str">
        <f>VLOOKUP($A1696,Cleaned_Medical_Exam!$A1695:$J4030,10,0)</f>
        <v>Diabetes</v>
      </c>
      <c r="N1696" s="48">
        <f>_xlfn.XLOOKUP(A1696,Cleaned_Hospital_Details!A:A,Cleaned_Hospital_Details!B:B)</f>
        <v>1</v>
      </c>
      <c r="O1696" s="49">
        <f>_xlfn.XLOOKUP($A1696,Cleaned_Hospital_Details!$A:$A,Cleaned_Hospital_Details!C:C)</f>
        <v>5472.45</v>
      </c>
      <c r="P1696" s="8" t="str">
        <f>_xlfn.XLOOKUP($A1696,Cleaned_Hospital_Details!$A:$A,Cleaned_Hospital_Details!D:D)</f>
        <v>Tier - 2</v>
      </c>
      <c r="Q1696" s="8" t="str">
        <f>_xlfn.XLOOKUP($A1696,Cleaned_Hospital_Details!$A:$A,Cleaned_Hospital_Details!E:E)</f>
        <v>Tier - 3</v>
      </c>
      <c r="R1696" s="8" t="str">
        <f>_xlfn.XLOOKUP($A1696,Cleaned_Hospital_Details!$A:$A,Cleaned_Hospital_Details!F:F)</f>
        <v>R1011</v>
      </c>
      <c r="S1696" s="15">
        <f>_xlfn.XLOOKUP($A1696,Cleaned_Hospital_Details!$A:$A,Cleaned_Hospital_Details!G:G)</f>
        <v>31605</v>
      </c>
      <c r="T1696" s="8">
        <f>_xlfn.XLOOKUP($A1696,Cleaned_Hospital_Details!$A:$A,Cleaned_Hospital_Details!H:H)</f>
        <v>36</v>
      </c>
      <c r="U1696" s="8" t="str">
        <f>_xlfn.XLOOKUP($A1696,Cleaned_Hospital_Details!$A:$A,Cleaned_Hospital_Details!I:I)</f>
        <v>Adult</v>
      </c>
      <c r="V1696" t="str">
        <f t="shared" si="26"/>
        <v>Azelie Arpin</v>
      </c>
    </row>
    <row r="1697" spans="1:22" ht="15.6" x14ac:dyDescent="0.3">
      <c r="A1697" s="10" t="s">
        <v>1733</v>
      </c>
      <c r="B1697" s="8" t="str">
        <f>VLOOKUP(A1697,Cleaned_Customer_Names!A1696:D4031,2,0)</f>
        <v>Ms.</v>
      </c>
      <c r="C1697" s="8" t="str">
        <f>VLOOKUP(A1697,Cleaned_Customer_Names!A1696:D4031,3,0)</f>
        <v>Monica</v>
      </c>
      <c r="D1697" s="8" t="str">
        <f>VLOOKUP($A1697,Cleaned_Customer_Names!$A1696:$D4031,4,0)</f>
        <v>Schoeneck</v>
      </c>
      <c r="E1697" s="22">
        <f>VLOOKUP($A1697,Cleaned_Medical_Exam!$A1696:$J4031,2,0)</f>
        <v>27.74</v>
      </c>
      <c r="F1697" s="24">
        <f>VLOOKUP($A1697,Cleaned_Medical_Exam!$A1696:$J4031,3,0)</f>
        <v>7.32</v>
      </c>
      <c r="G1697" s="20" t="str">
        <f>VLOOKUP($A1697,Cleaned_Medical_Exam!$A1696:$J4031,4,0)</f>
        <v>Yes</v>
      </c>
      <c r="H1697" s="20" t="str">
        <f>VLOOKUP($A1697,Cleaned_Medical_Exam!$A1696:$J4031,5,0)</f>
        <v>No</v>
      </c>
      <c r="I1697" s="20" t="str">
        <f>VLOOKUP($A1697,Cleaned_Medical_Exam!$A1696:$J4031,6,0)</f>
        <v>No</v>
      </c>
      <c r="J1697" s="48">
        <f>VLOOKUP($A1697,Cleaned_Medical_Exam!$A1696:$J4031,7,0)</f>
        <v>1</v>
      </c>
      <c r="K1697" s="8" t="str">
        <f>VLOOKUP($A1697,Cleaned_Medical_Exam!$A1696:$J4031,8,0)</f>
        <v>No</v>
      </c>
      <c r="L1697" s="20" t="str">
        <f>VLOOKUP($A1697,Cleaned_Medical_Exam!$A1696:$J4031,9,0)</f>
        <v>Overweight</v>
      </c>
      <c r="M1697" s="20" t="str">
        <f>VLOOKUP($A1697,Cleaned_Medical_Exam!$A1696:$J4031,10,0)</f>
        <v>Diabetes</v>
      </c>
      <c r="N1697" s="48">
        <f>_xlfn.XLOOKUP(A1697,Cleaned_Hospital_Details!A:A,Cleaned_Hospital_Details!B:B)</f>
        <v>0</v>
      </c>
      <c r="O1697" s="49">
        <f>_xlfn.XLOOKUP($A1697,Cleaned_Hospital_Details!$A:$A,Cleaned_Hospital_Details!C:C)</f>
        <v>5469.01</v>
      </c>
      <c r="P1697" s="8" t="str">
        <f>_xlfn.XLOOKUP($A1697,Cleaned_Hospital_Details!$A:$A,Cleaned_Hospital_Details!D:D)</f>
        <v>Tier - 2</v>
      </c>
      <c r="Q1697" s="8" t="str">
        <f>_xlfn.XLOOKUP($A1697,Cleaned_Hospital_Details!$A:$A,Cleaned_Hospital_Details!E:E)</f>
        <v>Tier - 2</v>
      </c>
      <c r="R1697" s="8" t="str">
        <f>_xlfn.XLOOKUP($A1697,Cleaned_Hospital_Details!$A:$A,Cleaned_Hospital_Details!F:F)</f>
        <v>R1024</v>
      </c>
      <c r="S1697" s="15">
        <f>_xlfn.XLOOKUP($A1697,Cleaned_Hospital_Details!$A:$A,Cleaned_Hospital_Details!G:G)</f>
        <v>31748</v>
      </c>
      <c r="T1697" s="8">
        <f>_xlfn.XLOOKUP($A1697,Cleaned_Hospital_Details!$A:$A,Cleaned_Hospital_Details!H:H)</f>
        <v>36</v>
      </c>
      <c r="U1697" s="8" t="str">
        <f>_xlfn.XLOOKUP($A1697,Cleaned_Hospital_Details!$A:$A,Cleaned_Hospital_Details!I:I)</f>
        <v>Adult</v>
      </c>
      <c r="V1697" t="str">
        <f t="shared" si="26"/>
        <v>Monica Schoeneck</v>
      </c>
    </row>
    <row r="1698" spans="1:22" ht="15.6" x14ac:dyDescent="0.3">
      <c r="A1698" s="10" t="s">
        <v>1734</v>
      </c>
      <c r="B1698" s="8" t="str">
        <f>VLOOKUP(A1698,Cleaned_Customer_Names!A1697:D4032,2,0)</f>
        <v>Ms.</v>
      </c>
      <c r="C1698" s="8" t="str">
        <f>VLOOKUP(A1698,Cleaned_Customer_Names!A1697:D4032,3,0)</f>
        <v>Katarina</v>
      </c>
      <c r="D1698" s="8" t="str">
        <f>VLOOKUP($A1698,Cleaned_Customer_Names!$A1697:$D4032,4,0)</f>
        <v>Mueller</v>
      </c>
      <c r="E1698" s="22">
        <f>VLOOKUP($A1698,Cleaned_Medical_Exam!$A1697:$J4032,2,0)</f>
        <v>17.260000000000002</v>
      </c>
      <c r="F1698" s="24">
        <f>VLOOKUP($A1698,Cleaned_Medical_Exam!$A1697:$J4032,3,0)</f>
        <v>11.73</v>
      </c>
      <c r="G1698" s="20" t="str">
        <f>VLOOKUP($A1698,Cleaned_Medical_Exam!$A1697:$J4032,4,0)</f>
        <v>No</v>
      </c>
      <c r="H1698" s="20" t="str">
        <f>VLOOKUP($A1698,Cleaned_Medical_Exam!$A1697:$J4032,5,0)</f>
        <v>No</v>
      </c>
      <c r="I1698" s="20" t="str">
        <f>VLOOKUP($A1698,Cleaned_Medical_Exam!$A1697:$J4032,6,0)</f>
        <v>No</v>
      </c>
      <c r="J1698" s="48">
        <f>VLOOKUP($A1698,Cleaned_Medical_Exam!$A1697:$J4032,7,0)</f>
        <v>2</v>
      </c>
      <c r="K1698" s="8" t="str">
        <f>VLOOKUP($A1698,Cleaned_Medical_Exam!$A1697:$J4032,8,0)</f>
        <v>No</v>
      </c>
      <c r="L1698" s="20" t="str">
        <f>VLOOKUP($A1698,Cleaned_Medical_Exam!$A1697:$J4032,9,0)</f>
        <v>Underweight</v>
      </c>
      <c r="M1698" s="20" t="str">
        <f>VLOOKUP($A1698,Cleaned_Medical_Exam!$A1697:$J4032,10,0)</f>
        <v>Diabetes</v>
      </c>
      <c r="N1698" s="48">
        <f>_xlfn.XLOOKUP(A1698,Cleaned_Hospital_Details!A:A,Cleaned_Hospital_Details!B:B)</f>
        <v>0</v>
      </c>
      <c r="O1698" s="49">
        <f>_xlfn.XLOOKUP($A1698,Cleaned_Hospital_Details!$A:$A,Cleaned_Hospital_Details!C:C)</f>
        <v>5466.88</v>
      </c>
      <c r="P1698" s="8" t="str">
        <f>_xlfn.XLOOKUP($A1698,Cleaned_Hospital_Details!$A:$A,Cleaned_Hospital_Details!D:D)</f>
        <v>Tier - 2</v>
      </c>
      <c r="Q1698" s="8" t="str">
        <f>_xlfn.XLOOKUP($A1698,Cleaned_Hospital_Details!$A:$A,Cleaned_Hospital_Details!E:E)</f>
        <v>Tier - 2</v>
      </c>
      <c r="R1698" s="8" t="str">
        <f>_xlfn.XLOOKUP($A1698,Cleaned_Hospital_Details!$A:$A,Cleaned_Hospital_Details!F:F)</f>
        <v>R1013</v>
      </c>
      <c r="S1698" s="15">
        <f>_xlfn.XLOOKUP($A1698,Cleaned_Hospital_Details!$A:$A,Cleaned_Hospital_Details!G:G)</f>
        <v>26961</v>
      </c>
      <c r="T1698" s="8">
        <f>_xlfn.XLOOKUP($A1698,Cleaned_Hospital_Details!$A:$A,Cleaned_Hospital_Details!H:H)</f>
        <v>49</v>
      </c>
      <c r="U1698" s="8" t="str">
        <f>_xlfn.XLOOKUP($A1698,Cleaned_Hospital_Details!$A:$A,Cleaned_Hospital_Details!I:I)</f>
        <v>Adult</v>
      </c>
      <c r="V1698" t="str">
        <f t="shared" si="26"/>
        <v>Katarina Mueller</v>
      </c>
    </row>
    <row r="1699" spans="1:22" ht="15.6" x14ac:dyDescent="0.3">
      <c r="A1699" s="10" t="s">
        <v>1735</v>
      </c>
      <c r="B1699" s="8" t="str">
        <f>VLOOKUP(A1699,Cleaned_Customer_Names!A1698:D4033,2,0)</f>
        <v>Ms.</v>
      </c>
      <c r="C1699" s="8" t="str">
        <f>VLOOKUP(A1699,Cleaned_Customer_Names!A1698:D4033,3,0)</f>
        <v>Jamie</v>
      </c>
      <c r="D1699" s="8" t="str">
        <f>VLOOKUP($A1699,Cleaned_Customer_Names!$A1698:$D4033,4,0)</f>
        <v>Willits</v>
      </c>
      <c r="E1699" s="22">
        <f>VLOOKUP($A1699,Cleaned_Medical_Exam!$A1698:$J4033,2,0)</f>
        <v>19.855</v>
      </c>
      <c r="F1699" s="24">
        <f>VLOOKUP($A1699,Cleaned_Medical_Exam!$A1698:$J4033,3,0)</f>
        <v>6.64</v>
      </c>
      <c r="G1699" s="20" t="str">
        <f>VLOOKUP($A1699,Cleaned_Medical_Exam!$A1698:$J4033,4,0)</f>
        <v>Yes</v>
      </c>
      <c r="H1699" s="20" t="str">
        <f>VLOOKUP($A1699,Cleaned_Medical_Exam!$A1698:$J4033,5,0)</f>
        <v>No</v>
      </c>
      <c r="I1699" s="20" t="str">
        <f>VLOOKUP($A1699,Cleaned_Medical_Exam!$A1698:$J4033,6,0)</f>
        <v>No</v>
      </c>
      <c r="J1699" s="48">
        <f>VLOOKUP($A1699,Cleaned_Medical_Exam!$A1698:$J4033,7,0)</f>
        <v>1</v>
      </c>
      <c r="K1699" s="8" t="str">
        <f>VLOOKUP($A1699,Cleaned_Medical_Exam!$A1698:$J4033,8,0)</f>
        <v>No</v>
      </c>
      <c r="L1699" s="20" t="str">
        <f>VLOOKUP($A1699,Cleaned_Medical_Exam!$A1698:$J4033,9,0)</f>
        <v>Healthy Weight</v>
      </c>
      <c r="M1699" s="20" t="str">
        <f>VLOOKUP($A1699,Cleaned_Medical_Exam!$A1698:$J4033,10,0)</f>
        <v>Diabetes</v>
      </c>
      <c r="N1699" s="48">
        <f>_xlfn.XLOOKUP(A1699,Cleaned_Hospital_Details!A:A,Cleaned_Hospital_Details!B:B)</f>
        <v>0</v>
      </c>
      <c r="O1699" s="49">
        <f>_xlfn.XLOOKUP($A1699,Cleaned_Hospital_Details!$A:$A,Cleaned_Hospital_Details!C:C)</f>
        <v>5458.05</v>
      </c>
      <c r="P1699" s="8" t="str">
        <f>_xlfn.XLOOKUP($A1699,Cleaned_Hospital_Details!$A:$A,Cleaned_Hospital_Details!D:D)</f>
        <v>Tier - 2</v>
      </c>
      <c r="Q1699" s="8" t="str">
        <f>_xlfn.XLOOKUP($A1699,Cleaned_Hospital_Details!$A:$A,Cleaned_Hospital_Details!E:E)</f>
        <v>Tier - 2</v>
      </c>
      <c r="R1699" s="8" t="str">
        <f>_xlfn.XLOOKUP($A1699,Cleaned_Hospital_Details!$A:$A,Cleaned_Hospital_Details!F:F)</f>
        <v>R1024</v>
      </c>
      <c r="S1699" s="15">
        <f>_xlfn.XLOOKUP($A1699,Cleaned_Hospital_Details!$A:$A,Cleaned_Hospital_Details!G:G)</f>
        <v>31771</v>
      </c>
      <c r="T1699" s="8">
        <f>_xlfn.XLOOKUP($A1699,Cleaned_Hospital_Details!$A:$A,Cleaned_Hospital_Details!H:H)</f>
        <v>36</v>
      </c>
      <c r="U1699" s="8" t="str">
        <f>_xlfn.XLOOKUP($A1699,Cleaned_Hospital_Details!$A:$A,Cleaned_Hospital_Details!I:I)</f>
        <v>Adult</v>
      </c>
      <c r="V1699" t="str">
        <f t="shared" si="26"/>
        <v>Jamie Willits</v>
      </c>
    </row>
    <row r="1700" spans="1:22" ht="15.6" x14ac:dyDescent="0.3">
      <c r="A1700" s="10" t="s">
        <v>1736</v>
      </c>
      <c r="B1700" s="8" t="str">
        <f>VLOOKUP(A1700,Cleaned_Customer_Names!A1699:D4034,2,0)</f>
        <v>Mr.</v>
      </c>
      <c r="C1700" s="8" t="str">
        <f>VLOOKUP(A1700,Cleaned_Customer_Names!A1699:D4034,3,0)</f>
        <v>Brian</v>
      </c>
      <c r="D1700" s="8" t="str">
        <f>VLOOKUP($A1700,Cleaned_Customer_Names!$A1699:$D4034,4,0)</f>
        <v>Syring</v>
      </c>
      <c r="E1700" s="22">
        <f>VLOOKUP($A1700,Cleaned_Medical_Exam!$A1699:$J4034,2,0)</f>
        <v>41.69</v>
      </c>
      <c r="F1700" s="24">
        <f>VLOOKUP($A1700,Cleaned_Medical_Exam!$A1699:$J4034,3,0)</f>
        <v>5.78</v>
      </c>
      <c r="G1700" s="20" t="str">
        <f>VLOOKUP($A1700,Cleaned_Medical_Exam!$A1699:$J4034,4,0)</f>
        <v>No</v>
      </c>
      <c r="H1700" s="20" t="str">
        <f>VLOOKUP($A1700,Cleaned_Medical_Exam!$A1699:$J4034,5,0)</f>
        <v>No</v>
      </c>
      <c r="I1700" s="20" t="str">
        <f>VLOOKUP($A1700,Cleaned_Medical_Exam!$A1699:$J4034,6,0)</f>
        <v>No</v>
      </c>
      <c r="J1700" s="48">
        <f>VLOOKUP($A1700,Cleaned_Medical_Exam!$A1699:$J4034,7,0)</f>
        <v>0</v>
      </c>
      <c r="K1700" s="8" t="str">
        <f>VLOOKUP($A1700,Cleaned_Medical_Exam!$A1699:$J4034,8,0)</f>
        <v>No</v>
      </c>
      <c r="L1700" s="20" t="str">
        <f>VLOOKUP($A1700,Cleaned_Medical_Exam!$A1699:$J4034,9,0)</f>
        <v>Obesity</v>
      </c>
      <c r="M1700" s="20" t="str">
        <f>VLOOKUP($A1700,Cleaned_Medical_Exam!$A1699:$J4034,10,0)</f>
        <v>Prediabetes</v>
      </c>
      <c r="N1700" s="48">
        <f>_xlfn.XLOOKUP(A1700,Cleaned_Hospital_Details!A:A,Cleaned_Hospital_Details!B:B)</f>
        <v>0</v>
      </c>
      <c r="O1700" s="49">
        <f>_xlfn.XLOOKUP($A1700,Cleaned_Hospital_Details!$A:$A,Cleaned_Hospital_Details!C:C)</f>
        <v>5438.75</v>
      </c>
      <c r="P1700" s="8" t="str">
        <f>_xlfn.XLOOKUP($A1700,Cleaned_Hospital_Details!$A:$A,Cleaned_Hospital_Details!D:D)</f>
        <v>Tier - 3</v>
      </c>
      <c r="Q1700" s="8" t="str">
        <f>_xlfn.XLOOKUP($A1700,Cleaned_Hospital_Details!$A:$A,Cleaned_Hospital_Details!E:E)</f>
        <v>Tier - 2</v>
      </c>
      <c r="R1700" s="8" t="str">
        <f>_xlfn.XLOOKUP($A1700,Cleaned_Hospital_Details!$A:$A,Cleaned_Hospital_Details!F:F)</f>
        <v>R1013</v>
      </c>
      <c r="S1700" s="15">
        <f>_xlfn.XLOOKUP($A1700,Cleaned_Hospital_Details!$A:$A,Cleaned_Hospital_Details!G:G)</f>
        <v>30188</v>
      </c>
      <c r="T1700" s="8">
        <f>_xlfn.XLOOKUP($A1700,Cleaned_Hospital_Details!$A:$A,Cleaned_Hospital_Details!H:H)</f>
        <v>40</v>
      </c>
      <c r="U1700" s="8" t="str">
        <f>_xlfn.XLOOKUP($A1700,Cleaned_Hospital_Details!$A:$A,Cleaned_Hospital_Details!I:I)</f>
        <v>Adult</v>
      </c>
      <c r="V1700" t="str">
        <f t="shared" si="26"/>
        <v>Brian Syring</v>
      </c>
    </row>
    <row r="1701" spans="1:22" ht="15.6" x14ac:dyDescent="0.3">
      <c r="A1701" s="10" t="s">
        <v>1737</v>
      </c>
      <c r="B1701" s="8" t="str">
        <f>VLOOKUP(A1701,Cleaned_Customer_Names!A1700:D4035,2,0)</f>
        <v>Ms.</v>
      </c>
      <c r="C1701" s="8" t="str">
        <f>VLOOKUP(A1701,Cleaned_Customer_Names!A1700:D4035,3,0)</f>
        <v>Stacey</v>
      </c>
      <c r="D1701" s="8" t="str">
        <f>VLOOKUP($A1701,Cleaned_Customer_Names!$A1700:$D4035,4,0)</f>
        <v>Strike</v>
      </c>
      <c r="E1701" s="22">
        <f>VLOOKUP($A1701,Cleaned_Medical_Exam!$A1700:$J4035,2,0)</f>
        <v>16.12</v>
      </c>
      <c r="F1701" s="24">
        <f>VLOOKUP($A1701,Cleaned_Medical_Exam!$A1700:$J4035,3,0)</f>
        <v>10.45</v>
      </c>
      <c r="G1701" s="20" t="str">
        <f>VLOOKUP($A1701,Cleaned_Medical_Exam!$A1700:$J4035,4,0)</f>
        <v>No</v>
      </c>
      <c r="H1701" s="20" t="str">
        <f>VLOOKUP($A1701,Cleaned_Medical_Exam!$A1700:$J4035,5,0)</f>
        <v>No</v>
      </c>
      <c r="I1701" s="20" t="str">
        <f>VLOOKUP($A1701,Cleaned_Medical_Exam!$A1700:$J4035,6,0)</f>
        <v>No</v>
      </c>
      <c r="J1701" s="48">
        <f>VLOOKUP($A1701,Cleaned_Medical_Exam!$A1700:$J4035,7,0)</f>
        <v>0</v>
      </c>
      <c r="K1701" s="8" t="str">
        <f>VLOOKUP($A1701,Cleaned_Medical_Exam!$A1700:$J4035,8,0)</f>
        <v>No</v>
      </c>
      <c r="L1701" s="20" t="str">
        <f>VLOOKUP($A1701,Cleaned_Medical_Exam!$A1700:$J4035,9,0)</f>
        <v>Underweight</v>
      </c>
      <c r="M1701" s="20" t="str">
        <f>VLOOKUP($A1701,Cleaned_Medical_Exam!$A1700:$J4035,10,0)</f>
        <v>Diabetes</v>
      </c>
      <c r="N1701" s="48">
        <f>_xlfn.XLOOKUP(A1701,Cleaned_Hospital_Details!A:A,Cleaned_Hospital_Details!B:B)</f>
        <v>2</v>
      </c>
      <c r="O1701" s="49">
        <f>_xlfn.XLOOKUP($A1701,Cleaned_Hospital_Details!$A:$A,Cleaned_Hospital_Details!C:C)</f>
        <v>5428.98</v>
      </c>
      <c r="P1701" s="8" t="str">
        <f>_xlfn.XLOOKUP($A1701,Cleaned_Hospital_Details!$A:$A,Cleaned_Hospital_Details!D:D)</f>
        <v>Tier - 2</v>
      </c>
      <c r="Q1701" s="8" t="str">
        <f>_xlfn.XLOOKUP($A1701,Cleaned_Hospital_Details!$A:$A,Cleaned_Hospital_Details!E:E)</f>
        <v>Tier - 2</v>
      </c>
      <c r="R1701" s="8" t="str">
        <f>_xlfn.XLOOKUP($A1701,Cleaned_Hospital_Details!$A:$A,Cleaned_Hospital_Details!F:F)</f>
        <v>R1012</v>
      </c>
      <c r="S1701" s="15">
        <f>_xlfn.XLOOKUP($A1701,Cleaned_Hospital_Details!$A:$A,Cleaned_Hospital_Details!G:G)</f>
        <v>28649</v>
      </c>
      <c r="T1701" s="8">
        <f>_xlfn.XLOOKUP($A1701,Cleaned_Hospital_Details!$A:$A,Cleaned_Hospital_Details!H:H)</f>
        <v>45</v>
      </c>
      <c r="U1701" s="8" t="str">
        <f>_xlfn.XLOOKUP($A1701,Cleaned_Hospital_Details!$A:$A,Cleaned_Hospital_Details!I:I)</f>
        <v>Adult</v>
      </c>
      <c r="V1701" t="str">
        <f t="shared" si="26"/>
        <v>Stacey Strike</v>
      </c>
    </row>
    <row r="1702" spans="1:22" ht="15.6" x14ac:dyDescent="0.3">
      <c r="A1702" s="10" t="s">
        <v>1738</v>
      </c>
      <c r="B1702" s="8" t="str">
        <f>VLOOKUP(A1702,Cleaned_Customer_Names!A1701:D4036,2,0)</f>
        <v>Mr.</v>
      </c>
      <c r="C1702" s="8" t="str">
        <f>VLOOKUP(A1702,Cleaned_Customer_Names!A1701:D4036,3,0)</f>
        <v>Stephen</v>
      </c>
      <c r="D1702" s="8" t="str">
        <f>VLOOKUP($A1702,Cleaned_Customer_Names!$A1701:$D4036,4,0)</f>
        <v>Hennigar</v>
      </c>
      <c r="E1702" s="22">
        <f>VLOOKUP($A1702,Cleaned_Medical_Exam!$A1701:$J4036,2,0)</f>
        <v>37.43</v>
      </c>
      <c r="F1702" s="24">
        <f>VLOOKUP($A1702,Cleaned_Medical_Exam!$A1701:$J4036,3,0)</f>
        <v>4.5199999999999996</v>
      </c>
      <c r="G1702" s="20" t="str">
        <f>VLOOKUP($A1702,Cleaned_Medical_Exam!$A1701:$J4036,4,0)</f>
        <v>No</v>
      </c>
      <c r="H1702" s="20" t="str">
        <f>VLOOKUP($A1702,Cleaned_Medical_Exam!$A1701:$J4036,5,0)</f>
        <v>No</v>
      </c>
      <c r="I1702" s="20" t="str">
        <f>VLOOKUP($A1702,Cleaned_Medical_Exam!$A1701:$J4036,6,0)</f>
        <v>No</v>
      </c>
      <c r="J1702" s="48">
        <f>VLOOKUP($A1702,Cleaned_Medical_Exam!$A1701:$J4036,7,0)</f>
        <v>1</v>
      </c>
      <c r="K1702" s="8" t="str">
        <f>VLOOKUP($A1702,Cleaned_Medical_Exam!$A1701:$J4036,8,0)</f>
        <v>No</v>
      </c>
      <c r="L1702" s="20" t="str">
        <f>VLOOKUP($A1702,Cleaned_Medical_Exam!$A1701:$J4036,9,0)</f>
        <v>Obesity</v>
      </c>
      <c r="M1702" s="20" t="str">
        <f>VLOOKUP($A1702,Cleaned_Medical_Exam!$A1701:$J4036,10,0)</f>
        <v>Normal</v>
      </c>
      <c r="N1702" s="48">
        <f>_xlfn.XLOOKUP(A1702,Cleaned_Hospital_Details!A:A,Cleaned_Hospital_Details!B:B)</f>
        <v>3</v>
      </c>
      <c r="O1702" s="49">
        <f>_xlfn.XLOOKUP($A1702,Cleaned_Hospital_Details!$A:$A,Cleaned_Hospital_Details!C:C)</f>
        <v>5428.73</v>
      </c>
      <c r="P1702" s="8" t="str">
        <f>_xlfn.XLOOKUP($A1702,Cleaned_Hospital_Details!$A:$A,Cleaned_Hospital_Details!D:D)</f>
        <v>Tier - 3</v>
      </c>
      <c r="Q1702" s="8" t="str">
        <f>_xlfn.XLOOKUP($A1702,Cleaned_Hospital_Details!$A:$A,Cleaned_Hospital_Details!E:E)</f>
        <v>Tier - 1</v>
      </c>
      <c r="R1702" s="8" t="str">
        <f>_xlfn.XLOOKUP($A1702,Cleaned_Hospital_Details!$A:$A,Cleaned_Hospital_Details!F:F)</f>
        <v>R1017</v>
      </c>
      <c r="S1702" s="15">
        <f>_xlfn.XLOOKUP($A1702,Cleaned_Hospital_Details!$A:$A,Cleaned_Hospital_Details!G:G)</f>
        <v>33864</v>
      </c>
      <c r="T1702" s="8">
        <f>_xlfn.XLOOKUP($A1702,Cleaned_Hospital_Details!$A:$A,Cleaned_Hospital_Details!H:H)</f>
        <v>30</v>
      </c>
      <c r="U1702" s="8" t="str">
        <f>_xlfn.XLOOKUP($A1702,Cleaned_Hospital_Details!$A:$A,Cleaned_Hospital_Details!I:I)</f>
        <v>Adult</v>
      </c>
      <c r="V1702" t="str">
        <f t="shared" si="26"/>
        <v>Stephen Hennigar</v>
      </c>
    </row>
    <row r="1703" spans="1:22" ht="15.6" x14ac:dyDescent="0.3">
      <c r="A1703" s="10" t="s">
        <v>1739</v>
      </c>
      <c r="B1703" s="8" t="str">
        <f>VLOOKUP(A1703,Cleaned_Customer_Names!A1702:D4037,2,0)</f>
        <v>Mr.</v>
      </c>
      <c r="C1703" s="8" t="str">
        <f>VLOOKUP(A1703,Cleaned_Customer_Names!A1702:D4037,3,0)</f>
        <v>Joshua</v>
      </c>
      <c r="D1703" s="8" t="str">
        <f>VLOOKUP($A1703,Cleaned_Customer_Names!$A1702:$D4037,4,0)</f>
        <v>May</v>
      </c>
      <c r="E1703" s="22">
        <f>VLOOKUP($A1703,Cleaned_Medical_Exam!$A1702:$J4037,2,0)</f>
        <v>31.065000000000001</v>
      </c>
      <c r="F1703" s="24">
        <f>VLOOKUP($A1703,Cleaned_Medical_Exam!$A1702:$J4037,3,0)</f>
        <v>5.71</v>
      </c>
      <c r="G1703" s="20" t="str">
        <f>VLOOKUP($A1703,Cleaned_Medical_Exam!$A1702:$J4037,4,0)</f>
        <v>No</v>
      </c>
      <c r="H1703" s="20" t="str">
        <f>VLOOKUP($A1703,Cleaned_Medical_Exam!$A1702:$J4037,5,0)</f>
        <v>No</v>
      </c>
      <c r="I1703" s="20" t="str">
        <f>VLOOKUP($A1703,Cleaned_Medical_Exam!$A1702:$J4037,6,0)</f>
        <v>No</v>
      </c>
      <c r="J1703" s="48">
        <f>VLOOKUP($A1703,Cleaned_Medical_Exam!$A1702:$J4037,7,0)</f>
        <v>0</v>
      </c>
      <c r="K1703" s="8" t="str">
        <f>VLOOKUP($A1703,Cleaned_Medical_Exam!$A1702:$J4037,8,0)</f>
        <v>No</v>
      </c>
      <c r="L1703" s="20" t="str">
        <f>VLOOKUP($A1703,Cleaned_Medical_Exam!$A1702:$J4037,9,0)</f>
        <v>Obesity</v>
      </c>
      <c r="M1703" s="20" t="str">
        <f>VLOOKUP($A1703,Cleaned_Medical_Exam!$A1702:$J4037,10,0)</f>
        <v>Prediabetes</v>
      </c>
      <c r="N1703" s="48">
        <f>_xlfn.XLOOKUP(A1703,Cleaned_Hospital_Details!A:A,Cleaned_Hospital_Details!B:B)</f>
        <v>3</v>
      </c>
      <c r="O1703" s="49">
        <f>_xlfn.XLOOKUP($A1703,Cleaned_Hospital_Details!$A:$A,Cleaned_Hospital_Details!C:C)</f>
        <v>5425.02</v>
      </c>
      <c r="P1703" s="8" t="str">
        <f>_xlfn.XLOOKUP($A1703,Cleaned_Hospital_Details!$A:$A,Cleaned_Hospital_Details!D:D)</f>
        <v>Tier - 2</v>
      </c>
      <c r="Q1703" s="8" t="str">
        <f>_xlfn.XLOOKUP($A1703,Cleaned_Hospital_Details!$A:$A,Cleaned_Hospital_Details!E:E)</f>
        <v>Tier - 1</v>
      </c>
      <c r="R1703" s="8" t="str">
        <f>_xlfn.XLOOKUP($A1703,Cleaned_Hospital_Details!$A:$A,Cleaned_Hospital_Details!F:F)</f>
        <v>R1012</v>
      </c>
      <c r="S1703" s="15">
        <f>_xlfn.XLOOKUP($A1703,Cleaned_Hospital_Details!$A:$A,Cleaned_Hospital_Details!G:G)</f>
        <v>33425</v>
      </c>
      <c r="T1703" s="8">
        <f>_xlfn.XLOOKUP($A1703,Cleaned_Hospital_Details!$A:$A,Cleaned_Hospital_Details!H:H)</f>
        <v>31</v>
      </c>
      <c r="U1703" s="8" t="str">
        <f>_xlfn.XLOOKUP($A1703,Cleaned_Hospital_Details!$A:$A,Cleaned_Hospital_Details!I:I)</f>
        <v>Adult</v>
      </c>
      <c r="V1703" t="str">
        <f t="shared" si="26"/>
        <v>Joshua May</v>
      </c>
    </row>
    <row r="1704" spans="1:22" ht="15.6" x14ac:dyDescent="0.3">
      <c r="A1704" s="10" t="s">
        <v>1740</v>
      </c>
      <c r="B1704" s="8" t="str">
        <f>VLOOKUP(A1704,Cleaned_Customer_Names!A1703:D4038,2,0)</f>
        <v>Mr.</v>
      </c>
      <c r="C1704" s="8" t="str">
        <f>VLOOKUP(A1704,Cleaned_Customer_Names!A1703:D4038,3,0)</f>
        <v>Josh</v>
      </c>
      <c r="D1704" s="8" t="str">
        <f>VLOOKUP($A1704,Cleaned_Customer_Names!$A1703:$D4038,4,0)</f>
        <v>Metcalf</v>
      </c>
      <c r="E1704" s="22">
        <f>VLOOKUP($A1704,Cleaned_Medical_Exam!$A1703:$J4038,2,0)</f>
        <v>25.08</v>
      </c>
      <c r="F1704" s="24">
        <f>VLOOKUP($A1704,Cleaned_Medical_Exam!$A1703:$J4038,3,0)</f>
        <v>4.7699999999999996</v>
      </c>
      <c r="G1704" s="20" t="str">
        <f>VLOOKUP($A1704,Cleaned_Medical_Exam!$A1703:$J4038,4,0)</f>
        <v>No</v>
      </c>
      <c r="H1704" s="20" t="str">
        <f>VLOOKUP($A1704,Cleaned_Medical_Exam!$A1703:$J4038,5,0)</f>
        <v>No</v>
      </c>
      <c r="I1704" s="20" t="str">
        <f>VLOOKUP($A1704,Cleaned_Medical_Exam!$A1703:$J4038,6,0)</f>
        <v>No</v>
      </c>
      <c r="J1704" s="48">
        <f>VLOOKUP($A1704,Cleaned_Medical_Exam!$A1703:$J4038,7,0)</f>
        <v>0</v>
      </c>
      <c r="K1704" s="8" t="str">
        <f>VLOOKUP($A1704,Cleaned_Medical_Exam!$A1703:$J4038,8,0)</f>
        <v>No</v>
      </c>
      <c r="L1704" s="20" t="str">
        <f>VLOOKUP($A1704,Cleaned_Medical_Exam!$A1703:$J4038,9,0)</f>
        <v>Overweight</v>
      </c>
      <c r="M1704" s="20" t="str">
        <f>VLOOKUP($A1704,Cleaned_Medical_Exam!$A1703:$J4038,10,0)</f>
        <v>Normal</v>
      </c>
      <c r="N1704" s="48">
        <f>_xlfn.XLOOKUP(A1704,Cleaned_Hospital_Details!A:A,Cleaned_Hospital_Details!B:B)</f>
        <v>0</v>
      </c>
      <c r="O1704" s="49">
        <f>_xlfn.XLOOKUP($A1704,Cleaned_Hospital_Details!$A:$A,Cleaned_Hospital_Details!C:C)</f>
        <v>5415.66</v>
      </c>
      <c r="P1704" s="8" t="str">
        <f>_xlfn.XLOOKUP($A1704,Cleaned_Hospital_Details!$A:$A,Cleaned_Hospital_Details!D:D)</f>
        <v>Tier - 2</v>
      </c>
      <c r="Q1704" s="8" t="str">
        <f>_xlfn.XLOOKUP($A1704,Cleaned_Hospital_Details!$A:$A,Cleaned_Hospital_Details!E:E)</f>
        <v>Tier - 3</v>
      </c>
      <c r="R1704" s="8" t="str">
        <f>_xlfn.XLOOKUP($A1704,Cleaned_Hospital_Details!$A:$A,Cleaned_Hospital_Details!F:F)</f>
        <v>R1013</v>
      </c>
      <c r="S1704" s="15">
        <f>_xlfn.XLOOKUP($A1704,Cleaned_Hospital_Details!$A:$A,Cleaned_Hospital_Details!G:G)</f>
        <v>30221</v>
      </c>
      <c r="T1704" s="8">
        <f>_xlfn.XLOOKUP($A1704,Cleaned_Hospital_Details!$A:$A,Cleaned_Hospital_Details!H:H)</f>
        <v>40</v>
      </c>
      <c r="U1704" s="8" t="str">
        <f>_xlfn.XLOOKUP($A1704,Cleaned_Hospital_Details!$A:$A,Cleaned_Hospital_Details!I:I)</f>
        <v>Adult</v>
      </c>
      <c r="V1704" t="str">
        <f t="shared" si="26"/>
        <v>Josh Metcalf</v>
      </c>
    </row>
    <row r="1705" spans="1:22" ht="15.6" x14ac:dyDescent="0.3">
      <c r="A1705" s="10" t="s">
        <v>1741</v>
      </c>
      <c r="B1705" s="8" t="str">
        <f>VLOOKUP(A1705,Cleaned_Customer_Names!A1704:D4039,2,0)</f>
        <v>Ms.</v>
      </c>
      <c r="C1705" s="8" t="str">
        <f>VLOOKUP(A1705,Cleaned_Customer_Names!A1704:D4039,3,0)</f>
        <v>Heather</v>
      </c>
      <c r="D1705" s="8" t="str">
        <f>VLOOKUP($A1705,Cleaned_Customer_Names!$A1704:$D4039,4,0)</f>
        <v>Tiska</v>
      </c>
      <c r="E1705" s="22">
        <f>VLOOKUP($A1705,Cleaned_Medical_Exam!$A1704:$J4039,2,0)</f>
        <v>15.2</v>
      </c>
      <c r="F1705" s="24">
        <f>VLOOKUP($A1705,Cleaned_Medical_Exam!$A1704:$J4039,3,0)</f>
        <v>7.81</v>
      </c>
      <c r="G1705" s="20" t="str">
        <f>VLOOKUP($A1705,Cleaned_Medical_Exam!$A1704:$J4039,4,0)</f>
        <v>Yes</v>
      </c>
      <c r="H1705" s="20" t="str">
        <f>VLOOKUP($A1705,Cleaned_Medical_Exam!$A1704:$J4039,5,0)</f>
        <v>No</v>
      </c>
      <c r="I1705" s="20" t="str">
        <f>VLOOKUP($A1705,Cleaned_Medical_Exam!$A1704:$J4039,6,0)</f>
        <v>No</v>
      </c>
      <c r="J1705" s="48">
        <f>VLOOKUP($A1705,Cleaned_Medical_Exam!$A1704:$J4039,7,0)</f>
        <v>1</v>
      </c>
      <c r="K1705" s="8" t="str">
        <f>VLOOKUP($A1705,Cleaned_Medical_Exam!$A1704:$J4039,8,0)</f>
        <v>No</v>
      </c>
      <c r="L1705" s="20" t="str">
        <f>VLOOKUP($A1705,Cleaned_Medical_Exam!$A1704:$J4039,9,0)</f>
        <v>Underweight</v>
      </c>
      <c r="M1705" s="20" t="str">
        <f>VLOOKUP($A1705,Cleaned_Medical_Exam!$A1704:$J4039,10,0)</f>
        <v>Diabetes</v>
      </c>
      <c r="N1705" s="48">
        <f>_xlfn.XLOOKUP(A1705,Cleaned_Hospital_Details!A:A,Cleaned_Hospital_Details!B:B)</f>
        <v>1</v>
      </c>
      <c r="O1705" s="49">
        <f>_xlfn.XLOOKUP($A1705,Cleaned_Hospital_Details!$A:$A,Cleaned_Hospital_Details!C:C)</f>
        <v>5411.99</v>
      </c>
      <c r="P1705" s="8" t="str">
        <f>_xlfn.XLOOKUP($A1705,Cleaned_Hospital_Details!$A:$A,Cleaned_Hospital_Details!D:D)</f>
        <v>Tier - 2</v>
      </c>
      <c r="Q1705" s="8" t="str">
        <f>_xlfn.XLOOKUP($A1705,Cleaned_Hospital_Details!$A:$A,Cleaned_Hospital_Details!E:E)</f>
        <v>Tier - 3</v>
      </c>
      <c r="R1705" s="8" t="str">
        <f>_xlfn.XLOOKUP($A1705,Cleaned_Hospital_Details!$A:$A,Cleaned_Hospital_Details!F:F)</f>
        <v>R1012</v>
      </c>
      <c r="S1705" s="15">
        <f>_xlfn.XLOOKUP($A1705,Cleaned_Hospital_Details!$A:$A,Cleaned_Hospital_Details!G:G)</f>
        <v>27664</v>
      </c>
      <c r="T1705" s="8">
        <f>_xlfn.XLOOKUP($A1705,Cleaned_Hospital_Details!$A:$A,Cleaned_Hospital_Details!H:H)</f>
        <v>47</v>
      </c>
      <c r="U1705" s="8" t="str">
        <f>_xlfn.XLOOKUP($A1705,Cleaned_Hospital_Details!$A:$A,Cleaned_Hospital_Details!I:I)</f>
        <v>Adult</v>
      </c>
      <c r="V1705" t="str">
        <f t="shared" si="26"/>
        <v>Heather Tiska</v>
      </c>
    </row>
    <row r="1706" spans="1:22" ht="15.6" x14ac:dyDescent="0.3">
      <c r="A1706" s="10" t="s">
        <v>1742</v>
      </c>
      <c r="B1706" s="8" t="str">
        <f>VLOOKUP(A1706,Cleaned_Customer_Names!A1705:D4040,2,0)</f>
        <v>Mr.</v>
      </c>
      <c r="C1706" s="8" t="str">
        <f>VLOOKUP(A1706,Cleaned_Customer_Names!A1705:D4040,3,0)</f>
        <v>James</v>
      </c>
      <c r="D1706" s="8" t="str">
        <f>VLOOKUP($A1706,Cleaned_Customer_Names!$A1705:$D4040,4,0)</f>
        <v>McDonough</v>
      </c>
      <c r="E1706" s="22">
        <f>VLOOKUP($A1706,Cleaned_Medical_Exam!$A1705:$J4040,2,0)</f>
        <v>22.34</v>
      </c>
      <c r="F1706" s="24">
        <f>VLOOKUP($A1706,Cleaned_Medical_Exam!$A1705:$J4040,3,0)</f>
        <v>5.19</v>
      </c>
      <c r="G1706" s="20" t="str">
        <f>VLOOKUP($A1706,Cleaned_Medical_Exam!$A1705:$J4040,4,0)</f>
        <v>Yes</v>
      </c>
      <c r="H1706" s="20" t="str">
        <f>VLOOKUP($A1706,Cleaned_Medical_Exam!$A1705:$J4040,5,0)</f>
        <v>No</v>
      </c>
      <c r="I1706" s="20" t="str">
        <f>VLOOKUP($A1706,Cleaned_Medical_Exam!$A1705:$J4040,6,0)</f>
        <v>No</v>
      </c>
      <c r="J1706" s="48">
        <f>VLOOKUP($A1706,Cleaned_Medical_Exam!$A1705:$J4040,7,0)</f>
        <v>0</v>
      </c>
      <c r="K1706" s="8" t="str">
        <f>VLOOKUP($A1706,Cleaned_Medical_Exam!$A1705:$J4040,8,0)</f>
        <v>No</v>
      </c>
      <c r="L1706" s="20" t="str">
        <f>VLOOKUP($A1706,Cleaned_Medical_Exam!$A1705:$J4040,9,0)</f>
        <v>Healthy Weight</v>
      </c>
      <c r="M1706" s="20" t="str">
        <f>VLOOKUP($A1706,Cleaned_Medical_Exam!$A1705:$J4040,10,0)</f>
        <v>Normal</v>
      </c>
      <c r="N1706" s="48">
        <f>_xlfn.XLOOKUP(A1706,Cleaned_Hospital_Details!A:A,Cleaned_Hospital_Details!B:B)</f>
        <v>3</v>
      </c>
      <c r="O1706" s="49">
        <f>_xlfn.XLOOKUP($A1706,Cleaned_Hospital_Details!$A:$A,Cleaned_Hospital_Details!C:C)</f>
        <v>5402.89</v>
      </c>
      <c r="P1706" s="8" t="str">
        <f>_xlfn.XLOOKUP($A1706,Cleaned_Hospital_Details!$A:$A,Cleaned_Hospital_Details!D:D)</f>
        <v>Tier - 2</v>
      </c>
      <c r="Q1706" s="8" t="str">
        <f>_xlfn.XLOOKUP($A1706,Cleaned_Hospital_Details!$A:$A,Cleaned_Hospital_Details!E:E)</f>
        <v>Tier - 1</v>
      </c>
      <c r="R1706" s="8" t="str">
        <f>_xlfn.XLOOKUP($A1706,Cleaned_Hospital_Details!$A:$A,Cleaned_Hospital_Details!F:F)</f>
        <v>R1013</v>
      </c>
      <c r="S1706" s="15">
        <f>_xlfn.XLOOKUP($A1706,Cleaned_Hospital_Details!$A:$A,Cleaned_Hospital_Details!G:G)</f>
        <v>31404</v>
      </c>
      <c r="T1706" s="8">
        <f>_xlfn.XLOOKUP($A1706,Cleaned_Hospital_Details!$A:$A,Cleaned_Hospital_Details!H:H)</f>
        <v>37</v>
      </c>
      <c r="U1706" s="8" t="str">
        <f>_xlfn.XLOOKUP($A1706,Cleaned_Hospital_Details!$A:$A,Cleaned_Hospital_Details!I:I)</f>
        <v>Adult</v>
      </c>
      <c r="V1706" t="str">
        <f t="shared" si="26"/>
        <v>James McDonough</v>
      </c>
    </row>
    <row r="1707" spans="1:22" ht="15.6" x14ac:dyDescent="0.3">
      <c r="A1707" s="10" t="s">
        <v>1743</v>
      </c>
      <c r="B1707" s="8" t="str">
        <f>VLOOKUP(A1707,Cleaned_Customer_Names!A1706:D4041,2,0)</f>
        <v>Ms.</v>
      </c>
      <c r="C1707" s="8" t="str">
        <f>VLOOKUP(A1707,Cleaned_Customer_Names!A1706:D4041,3,0)</f>
        <v>Kim</v>
      </c>
      <c r="D1707" s="8" t="str">
        <f>VLOOKUP($A1707,Cleaned_Customer_Names!$A1706:$D4041,4,0)</f>
        <v>Fairley</v>
      </c>
      <c r="E1707" s="22">
        <f>VLOOKUP($A1707,Cleaned_Medical_Exam!$A1706:$J4041,2,0)</f>
        <v>40.15</v>
      </c>
      <c r="F1707" s="24">
        <f>VLOOKUP($A1707,Cleaned_Medical_Exam!$A1706:$J4041,3,0)</f>
        <v>5.93</v>
      </c>
      <c r="G1707" s="20" t="str">
        <f>VLOOKUP($A1707,Cleaned_Medical_Exam!$A1706:$J4041,4,0)</f>
        <v>No</v>
      </c>
      <c r="H1707" s="20" t="str">
        <f>VLOOKUP($A1707,Cleaned_Medical_Exam!$A1706:$J4041,5,0)</f>
        <v>No</v>
      </c>
      <c r="I1707" s="20" t="str">
        <f>VLOOKUP($A1707,Cleaned_Medical_Exam!$A1706:$J4041,6,0)</f>
        <v>No</v>
      </c>
      <c r="J1707" s="48">
        <f>VLOOKUP($A1707,Cleaned_Medical_Exam!$A1706:$J4041,7,0)</f>
        <v>1</v>
      </c>
      <c r="K1707" s="8" t="str">
        <f>VLOOKUP($A1707,Cleaned_Medical_Exam!$A1706:$J4041,8,0)</f>
        <v>No</v>
      </c>
      <c r="L1707" s="20" t="str">
        <f>VLOOKUP($A1707,Cleaned_Medical_Exam!$A1706:$J4041,9,0)</f>
        <v>Obesity</v>
      </c>
      <c r="M1707" s="20" t="str">
        <f>VLOOKUP($A1707,Cleaned_Medical_Exam!$A1706:$J4041,10,0)</f>
        <v>Prediabetes</v>
      </c>
      <c r="N1707" s="48">
        <f>_xlfn.XLOOKUP(A1707,Cleaned_Hospital_Details!A:A,Cleaned_Hospital_Details!B:B)</f>
        <v>0</v>
      </c>
      <c r="O1707" s="49">
        <f>_xlfn.XLOOKUP($A1707,Cleaned_Hospital_Details!$A:$A,Cleaned_Hospital_Details!C:C)</f>
        <v>5400.98</v>
      </c>
      <c r="P1707" s="8" t="str">
        <f>_xlfn.XLOOKUP($A1707,Cleaned_Hospital_Details!$A:$A,Cleaned_Hospital_Details!D:D)</f>
        <v>Tier - 2</v>
      </c>
      <c r="Q1707" s="8" t="str">
        <f>_xlfn.XLOOKUP($A1707,Cleaned_Hospital_Details!$A:$A,Cleaned_Hospital_Details!E:E)</f>
        <v>Tier - 2</v>
      </c>
      <c r="R1707" s="8" t="str">
        <f>_xlfn.XLOOKUP($A1707,Cleaned_Hospital_Details!$A:$A,Cleaned_Hospital_Details!F:F)</f>
        <v>R1013</v>
      </c>
      <c r="S1707" s="15">
        <f>_xlfn.XLOOKUP($A1707,Cleaned_Hospital_Details!$A:$A,Cleaned_Hospital_Details!G:G)</f>
        <v>30895</v>
      </c>
      <c r="T1707" s="8">
        <f>_xlfn.XLOOKUP($A1707,Cleaned_Hospital_Details!$A:$A,Cleaned_Hospital_Details!H:H)</f>
        <v>38</v>
      </c>
      <c r="U1707" s="8" t="str">
        <f>_xlfn.XLOOKUP($A1707,Cleaned_Hospital_Details!$A:$A,Cleaned_Hospital_Details!I:I)</f>
        <v>Adult</v>
      </c>
      <c r="V1707" t="str">
        <f t="shared" si="26"/>
        <v>Kim Fairley</v>
      </c>
    </row>
    <row r="1708" spans="1:22" ht="15.6" x14ac:dyDescent="0.3">
      <c r="A1708" s="10" t="s">
        <v>1744</v>
      </c>
      <c r="B1708" s="8" t="str">
        <f>VLOOKUP(A1708,Cleaned_Customer_Names!A1707:D4042,2,0)</f>
        <v>Ms.</v>
      </c>
      <c r="C1708" s="8" t="str">
        <f>VLOOKUP(A1708,Cleaned_Customer_Names!A1707:D4042,3,0)</f>
        <v>Marie</v>
      </c>
      <c r="D1708" s="8" t="str">
        <f>VLOOKUP($A1708,Cleaned_Customer_Names!$A1707:$D4042,4,0)</f>
        <v>Barnett</v>
      </c>
      <c r="E1708" s="22">
        <f>VLOOKUP($A1708,Cleaned_Medical_Exam!$A1707:$J4042,2,0)</f>
        <v>37.729999999999997</v>
      </c>
      <c r="F1708" s="24">
        <f>VLOOKUP($A1708,Cleaned_Medical_Exam!$A1707:$J4042,3,0)</f>
        <v>6.29</v>
      </c>
      <c r="G1708" s="20" t="str">
        <f>VLOOKUP($A1708,Cleaned_Medical_Exam!$A1707:$J4042,4,0)</f>
        <v>No</v>
      </c>
      <c r="H1708" s="20" t="str">
        <f>VLOOKUP($A1708,Cleaned_Medical_Exam!$A1707:$J4042,5,0)</f>
        <v>No</v>
      </c>
      <c r="I1708" s="20" t="str">
        <f>VLOOKUP($A1708,Cleaned_Medical_Exam!$A1707:$J4042,6,0)</f>
        <v>No</v>
      </c>
      <c r="J1708" s="48">
        <f>VLOOKUP($A1708,Cleaned_Medical_Exam!$A1707:$J4042,7,0)</f>
        <v>1</v>
      </c>
      <c r="K1708" s="8" t="str">
        <f>VLOOKUP($A1708,Cleaned_Medical_Exam!$A1707:$J4042,8,0)</f>
        <v>No</v>
      </c>
      <c r="L1708" s="20" t="str">
        <f>VLOOKUP($A1708,Cleaned_Medical_Exam!$A1707:$J4042,9,0)</f>
        <v>Obesity</v>
      </c>
      <c r="M1708" s="20" t="str">
        <f>VLOOKUP($A1708,Cleaned_Medical_Exam!$A1707:$J4042,10,0)</f>
        <v>Prediabetes</v>
      </c>
      <c r="N1708" s="48">
        <f>_xlfn.XLOOKUP(A1708,Cleaned_Hospital_Details!A:A,Cleaned_Hospital_Details!B:B)</f>
        <v>0</v>
      </c>
      <c r="O1708" s="49">
        <f>_xlfn.XLOOKUP($A1708,Cleaned_Hospital_Details!$A:$A,Cleaned_Hospital_Details!C:C)</f>
        <v>5397.62</v>
      </c>
      <c r="P1708" s="8" t="str">
        <f>_xlfn.XLOOKUP($A1708,Cleaned_Hospital_Details!$A:$A,Cleaned_Hospital_Details!D:D)</f>
        <v>Tier - 2</v>
      </c>
      <c r="Q1708" s="8" t="str">
        <f>_xlfn.XLOOKUP($A1708,Cleaned_Hospital_Details!$A:$A,Cleaned_Hospital_Details!E:E)</f>
        <v>Tier - 2</v>
      </c>
      <c r="R1708" s="8" t="str">
        <f>_xlfn.XLOOKUP($A1708,Cleaned_Hospital_Details!$A:$A,Cleaned_Hospital_Details!F:F)</f>
        <v>R1013</v>
      </c>
      <c r="S1708" s="15">
        <f>_xlfn.XLOOKUP($A1708,Cleaned_Hospital_Details!$A:$A,Cleaned_Hospital_Details!G:G)</f>
        <v>30928</v>
      </c>
      <c r="T1708" s="8">
        <f>_xlfn.XLOOKUP($A1708,Cleaned_Hospital_Details!$A:$A,Cleaned_Hospital_Details!H:H)</f>
        <v>38</v>
      </c>
      <c r="U1708" s="8" t="str">
        <f>_xlfn.XLOOKUP($A1708,Cleaned_Hospital_Details!$A:$A,Cleaned_Hospital_Details!I:I)</f>
        <v>Adult</v>
      </c>
      <c r="V1708" t="str">
        <f t="shared" si="26"/>
        <v>Marie Barnett</v>
      </c>
    </row>
    <row r="1709" spans="1:22" ht="15.6" x14ac:dyDescent="0.3">
      <c r="A1709" s="10" t="s">
        <v>1745</v>
      </c>
      <c r="B1709" s="8" t="str">
        <f>VLOOKUP(A1709,Cleaned_Customer_Names!A1708:D4043,2,0)</f>
        <v>Mr.</v>
      </c>
      <c r="C1709" s="8" t="str">
        <f>VLOOKUP(A1709,Cleaned_Customer_Names!A1708:D4043,3,0)</f>
        <v>Dariusz</v>
      </c>
      <c r="D1709" s="8" t="str">
        <f>VLOOKUP($A1709,Cleaned_Customer_Names!$A1708:$D4043,4,0)</f>
        <v>Piasta</v>
      </c>
      <c r="E1709" s="22">
        <f>VLOOKUP($A1709,Cleaned_Medical_Exam!$A1708:$J4043,2,0)</f>
        <v>25.35</v>
      </c>
      <c r="F1709" s="24">
        <f>VLOOKUP($A1709,Cleaned_Medical_Exam!$A1708:$J4043,3,0)</f>
        <v>4.9000000000000004</v>
      </c>
      <c r="G1709" s="20" t="str">
        <f>VLOOKUP($A1709,Cleaned_Medical_Exam!$A1708:$J4043,4,0)</f>
        <v>No</v>
      </c>
      <c r="H1709" s="20" t="str">
        <f>VLOOKUP($A1709,Cleaned_Medical_Exam!$A1708:$J4043,5,0)</f>
        <v>No</v>
      </c>
      <c r="I1709" s="20" t="str">
        <f>VLOOKUP($A1709,Cleaned_Medical_Exam!$A1708:$J4043,6,0)</f>
        <v>No</v>
      </c>
      <c r="J1709" s="48">
        <f>VLOOKUP($A1709,Cleaned_Medical_Exam!$A1708:$J4043,7,0)</f>
        <v>0</v>
      </c>
      <c r="K1709" s="8" t="str">
        <f>VLOOKUP($A1709,Cleaned_Medical_Exam!$A1708:$J4043,8,0)</f>
        <v>No</v>
      </c>
      <c r="L1709" s="20" t="str">
        <f>VLOOKUP($A1709,Cleaned_Medical_Exam!$A1708:$J4043,9,0)</f>
        <v>Overweight</v>
      </c>
      <c r="M1709" s="20" t="str">
        <f>VLOOKUP($A1709,Cleaned_Medical_Exam!$A1708:$J4043,10,0)</f>
        <v>Normal</v>
      </c>
      <c r="N1709" s="48">
        <f>_xlfn.XLOOKUP(A1709,Cleaned_Hospital_Details!A:A,Cleaned_Hospital_Details!B:B)</f>
        <v>3</v>
      </c>
      <c r="O1709" s="49">
        <f>_xlfn.XLOOKUP($A1709,Cleaned_Hospital_Details!$A:$A,Cleaned_Hospital_Details!C:C)</f>
        <v>5396.44</v>
      </c>
      <c r="P1709" s="8" t="str">
        <f>_xlfn.XLOOKUP($A1709,Cleaned_Hospital_Details!$A:$A,Cleaned_Hospital_Details!D:D)</f>
        <v>Tier - 2</v>
      </c>
      <c r="Q1709" s="8" t="str">
        <f>_xlfn.XLOOKUP($A1709,Cleaned_Hospital_Details!$A:$A,Cleaned_Hospital_Details!E:E)</f>
        <v>Tier - 3</v>
      </c>
      <c r="R1709" s="8" t="str">
        <f>_xlfn.XLOOKUP($A1709,Cleaned_Hospital_Details!$A:$A,Cleaned_Hospital_Details!F:F)</f>
        <v>R1013</v>
      </c>
      <c r="S1709" s="15">
        <f>_xlfn.XLOOKUP($A1709,Cleaned_Hospital_Details!$A:$A,Cleaned_Hospital_Details!G:G)</f>
        <v>32818</v>
      </c>
      <c r="T1709" s="8">
        <f>_xlfn.XLOOKUP($A1709,Cleaned_Hospital_Details!$A:$A,Cleaned_Hospital_Details!H:H)</f>
        <v>33</v>
      </c>
      <c r="U1709" s="8" t="str">
        <f>_xlfn.XLOOKUP($A1709,Cleaned_Hospital_Details!$A:$A,Cleaned_Hospital_Details!I:I)</f>
        <v>Adult</v>
      </c>
      <c r="V1709" t="str">
        <f t="shared" si="26"/>
        <v>Dariusz Piasta</v>
      </c>
    </row>
    <row r="1710" spans="1:22" ht="15.6" x14ac:dyDescent="0.3">
      <c r="A1710" s="10" t="s">
        <v>1746</v>
      </c>
      <c r="B1710" s="8" t="str">
        <f>VLOOKUP(A1710,Cleaned_Customer_Names!A1709:D4044,2,0)</f>
        <v>Ms.</v>
      </c>
      <c r="C1710" s="8" t="str">
        <f>VLOOKUP(A1710,Cleaned_Customer_Names!A1709:D4044,3,0)</f>
        <v>Jessica</v>
      </c>
      <c r="D1710" s="8" t="str">
        <f>VLOOKUP($A1710,Cleaned_Customer_Names!$A1709:$D4044,4,0)</f>
        <v>Mueller</v>
      </c>
      <c r="E1710" s="22">
        <f>VLOOKUP($A1710,Cleaned_Medical_Exam!$A1709:$J4044,2,0)</f>
        <v>26.41</v>
      </c>
      <c r="F1710" s="24">
        <f>VLOOKUP($A1710,Cleaned_Medical_Exam!$A1709:$J4044,3,0)</f>
        <v>5.07</v>
      </c>
      <c r="G1710" s="20" t="str">
        <f>VLOOKUP($A1710,Cleaned_Medical_Exam!$A1709:$J4044,4,0)</f>
        <v>Yes</v>
      </c>
      <c r="H1710" s="20" t="str">
        <f>VLOOKUP($A1710,Cleaned_Medical_Exam!$A1709:$J4044,5,0)</f>
        <v>No</v>
      </c>
      <c r="I1710" s="20" t="str">
        <f>VLOOKUP($A1710,Cleaned_Medical_Exam!$A1709:$J4044,6,0)</f>
        <v>No</v>
      </c>
      <c r="J1710" s="48">
        <f>VLOOKUP($A1710,Cleaned_Medical_Exam!$A1709:$J4044,7,0)</f>
        <v>1</v>
      </c>
      <c r="K1710" s="8" t="str">
        <f>VLOOKUP($A1710,Cleaned_Medical_Exam!$A1709:$J4044,8,0)</f>
        <v>No</v>
      </c>
      <c r="L1710" s="20" t="str">
        <f>VLOOKUP($A1710,Cleaned_Medical_Exam!$A1709:$J4044,9,0)</f>
        <v>Overweight</v>
      </c>
      <c r="M1710" s="20" t="str">
        <f>VLOOKUP($A1710,Cleaned_Medical_Exam!$A1709:$J4044,10,0)</f>
        <v>Normal</v>
      </c>
      <c r="N1710" s="48">
        <f>_xlfn.XLOOKUP(A1710,Cleaned_Hospital_Details!A:A,Cleaned_Hospital_Details!B:B)</f>
        <v>1</v>
      </c>
      <c r="O1710" s="49">
        <f>_xlfn.XLOOKUP($A1710,Cleaned_Hospital_Details!$A:$A,Cleaned_Hospital_Details!C:C)</f>
        <v>5385.34</v>
      </c>
      <c r="P1710" s="8" t="str">
        <f>_xlfn.XLOOKUP($A1710,Cleaned_Hospital_Details!$A:$A,Cleaned_Hospital_Details!D:D)</f>
        <v>Tier - 2</v>
      </c>
      <c r="Q1710" s="8" t="str">
        <f>_xlfn.XLOOKUP($A1710,Cleaned_Hospital_Details!$A:$A,Cleaned_Hospital_Details!E:E)</f>
        <v>Tier - 3</v>
      </c>
      <c r="R1710" s="8" t="str">
        <f>_xlfn.XLOOKUP($A1710,Cleaned_Hospital_Details!$A:$A,Cleaned_Hospital_Details!F:F)</f>
        <v>R1012</v>
      </c>
      <c r="S1710" s="15">
        <f>_xlfn.XLOOKUP($A1710,Cleaned_Hospital_Details!$A:$A,Cleaned_Hospital_Details!G:G)</f>
        <v>32363</v>
      </c>
      <c r="T1710" s="8">
        <f>_xlfn.XLOOKUP($A1710,Cleaned_Hospital_Details!$A:$A,Cleaned_Hospital_Details!H:H)</f>
        <v>34</v>
      </c>
      <c r="U1710" s="8" t="str">
        <f>_xlfn.XLOOKUP($A1710,Cleaned_Hospital_Details!$A:$A,Cleaned_Hospital_Details!I:I)</f>
        <v>Adult</v>
      </c>
      <c r="V1710" t="str">
        <f t="shared" si="26"/>
        <v>Jessica Mueller</v>
      </c>
    </row>
    <row r="1711" spans="1:22" ht="15.6" x14ac:dyDescent="0.3">
      <c r="A1711" s="10" t="s">
        <v>1747</v>
      </c>
      <c r="B1711" s="8" t="str">
        <f>VLOOKUP(A1711,Cleaned_Customer_Names!A1710:D4045,2,0)</f>
        <v>Ms.</v>
      </c>
      <c r="C1711" s="8" t="str">
        <f>VLOOKUP(A1711,Cleaned_Customer_Names!A1710:D4045,3,0)</f>
        <v>Kristen</v>
      </c>
      <c r="D1711" s="8" t="str">
        <f>VLOOKUP($A1711,Cleaned_Customer_Names!$A1710:$D4045,4,0)</f>
        <v>Olsen</v>
      </c>
      <c r="E1711" s="22">
        <f>VLOOKUP($A1711,Cleaned_Medical_Exam!$A1710:$J4045,2,0)</f>
        <v>27.6</v>
      </c>
      <c r="F1711" s="24">
        <f>VLOOKUP($A1711,Cleaned_Medical_Exam!$A1710:$J4045,3,0)</f>
        <v>5.33</v>
      </c>
      <c r="G1711" s="20" t="str">
        <f>VLOOKUP($A1711,Cleaned_Medical_Exam!$A1710:$J4045,4,0)</f>
        <v>No</v>
      </c>
      <c r="H1711" s="20" t="str">
        <f>VLOOKUP($A1711,Cleaned_Medical_Exam!$A1710:$J4045,5,0)</f>
        <v>No</v>
      </c>
      <c r="I1711" s="20" t="str">
        <f>VLOOKUP($A1711,Cleaned_Medical_Exam!$A1710:$J4045,6,0)</f>
        <v>No</v>
      </c>
      <c r="J1711" s="48">
        <f>VLOOKUP($A1711,Cleaned_Medical_Exam!$A1710:$J4045,7,0)</f>
        <v>1</v>
      </c>
      <c r="K1711" s="8" t="str">
        <f>VLOOKUP($A1711,Cleaned_Medical_Exam!$A1710:$J4045,8,0)</f>
        <v>No</v>
      </c>
      <c r="L1711" s="20" t="str">
        <f>VLOOKUP($A1711,Cleaned_Medical_Exam!$A1710:$J4045,9,0)</f>
        <v>Overweight</v>
      </c>
      <c r="M1711" s="20" t="str">
        <f>VLOOKUP($A1711,Cleaned_Medical_Exam!$A1710:$J4045,10,0)</f>
        <v>Normal</v>
      </c>
      <c r="N1711" s="48">
        <f>_xlfn.XLOOKUP(A1711,Cleaned_Hospital_Details!A:A,Cleaned_Hospital_Details!B:B)</f>
        <v>0</v>
      </c>
      <c r="O1711" s="49">
        <f>_xlfn.XLOOKUP($A1711,Cleaned_Hospital_Details!$A:$A,Cleaned_Hospital_Details!C:C)</f>
        <v>5383.54</v>
      </c>
      <c r="P1711" s="8" t="str">
        <f>_xlfn.XLOOKUP($A1711,Cleaned_Hospital_Details!$A:$A,Cleaned_Hospital_Details!D:D)</f>
        <v>Tier - 2</v>
      </c>
      <c r="Q1711" s="8" t="str">
        <f>_xlfn.XLOOKUP($A1711,Cleaned_Hospital_Details!$A:$A,Cleaned_Hospital_Details!E:E)</f>
        <v>Tier - 3</v>
      </c>
      <c r="R1711" s="8" t="str">
        <f>_xlfn.XLOOKUP($A1711,Cleaned_Hospital_Details!$A:$A,Cleaned_Hospital_Details!F:F)</f>
        <v>R1011</v>
      </c>
      <c r="S1711" s="15">
        <f>_xlfn.XLOOKUP($A1711,Cleaned_Hospital_Details!$A:$A,Cleaned_Hospital_Details!G:G)</f>
        <v>30834</v>
      </c>
      <c r="T1711" s="8">
        <f>_xlfn.XLOOKUP($A1711,Cleaned_Hospital_Details!$A:$A,Cleaned_Hospital_Details!H:H)</f>
        <v>39</v>
      </c>
      <c r="U1711" s="8" t="str">
        <f>_xlfn.XLOOKUP($A1711,Cleaned_Hospital_Details!$A:$A,Cleaned_Hospital_Details!I:I)</f>
        <v>Adult</v>
      </c>
      <c r="V1711" t="str">
        <f t="shared" si="26"/>
        <v>Kristen Olsen</v>
      </c>
    </row>
    <row r="1712" spans="1:22" ht="15.6" x14ac:dyDescent="0.3">
      <c r="A1712" s="10" t="s">
        <v>1748</v>
      </c>
      <c r="B1712" s="8" t="str">
        <f>VLOOKUP(A1712,Cleaned_Customer_Names!A1711:D4046,2,0)</f>
        <v>Mr.</v>
      </c>
      <c r="C1712" s="8" t="str">
        <f>VLOOKUP(A1712,Cleaned_Customer_Names!A1711:D4046,3,0)</f>
        <v>Jose</v>
      </c>
      <c r="D1712" s="8" t="str">
        <f>VLOOKUP($A1712,Cleaned_Customer_Names!$A1711:$D4046,4,0)</f>
        <v>De</v>
      </c>
      <c r="E1712" s="22">
        <f>VLOOKUP($A1712,Cleaned_Medical_Exam!$A1711:$J4046,2,0)</f>
        <v>33.82</v>
      </c>
      <c r="F1712" s="24">
        <f>VLOOKUP($A1712,Cleaned_Medical_Exam!$A1711:$J4046,3,0)</f>
        <v>8.93</v>
      </c>
      <c r="G1712" s="20" t="str">
        <f>VLOOKUP($A1712,Cleaned_Medical_Exam!$A1711:$J4046,4,0)</f>
        <v>Yes</v>
      </c>
      <c r="H1712" s="20" t="str">
        <f>VLOOKUP($A1712,Cleaned_Medical_Exam!$A1711:$J4046,5,0)</f>
        <v>No</v>
      </c>
      <c r="I1712" s="20" t="str">
        <f>VLOOKUP($A1712,Cleaned_Medical_Exam!$A1711:$J4046,6,0)</f>
        <v>No</v>
      </c>
      <c r="J1712" s="48">
        <f>VLOOKUP($A1712,Cleaned_Medical_Exam!$A1711:$J4046,7,0)</f>
        <v>1</v>
      </c>
      <c r="K1712" s="8" t="str">
        <f>VLOOKUP($A1712,Cleaned_Medical_Exam!$A1711:$J4046,8,0)</f>
        <v>No</v>
      </c>
      <c r="L1712" s="20" t="str">
        <f>VLOOKUP($A1712,Cleaned_Medical_Exam!$A1711:$J4046,9,0)</f>
        <v>Obesity</v>
      </c>
      <c r="M1712" s="20" t="str">
        <f>VLOOKUP($A1712,Cleaned_Medical_Exam!$A1711:$J4046,10,0)</f>
        <v>Diabetes</v>
      </c>
      <c r="N1712" s="48">
        <f>_xlfn.XLOOKUP(A1712,Cleaned_Hospital_Details!A:A,Cleaned_Hospital_Details!B:B)</f>
        <v>1</v>
      </c>
      <c r="O1712" s="49">
        <f>_xlfn.XLOOKUP($A1712,Cleaned_Hospital_Details!$A:$A,Cleaned_Hospital_Details!C:C)</f>
        <v>5377.46</v>
      </c>
      <c r="P1712" s="8" t="str">
        <f>_xlfn.XLOOKUP($A1712,Cleaned_Hospital_Details!$A:$A,Cleaned_Hospital_Details!D:D)</f>
        <v>Tier - 2</v>
      </c>
      <c r="Q1712" s="8" t="str">
        <f>_xlfn.XLOOKUP($A1712,Cleaned_Hospital_Details!$A:$A,Cleaned_Hospital_Details!E:E)</f>
        <v>Tier - 3</v>
      </c>
      <c r="R1712" s="8" t="str">
        <f>_xlfn.XLOOKUP($A1712,Cleaned_Hospital_Details!$A:$A,Cleaned_Hospital_Details!F:F)</f>
        <v>R1012</v>
      </c>
      <c r="S1712" s="15">
        <f>_xlfn.XLOOKUP($A1712,Cleaned_Hospital_Details!$A:$A,Cleaned_Hospital_Details!G:G)</f>
        <v>31615</v>
      </c>
      <c r="T1712" s="8">
        <f>_xlfn.XLOOKUP($A1712,Cleaned_Hospital_Details!$A:$A,Cleaned_Hospital_Details!H:H)</f>
        <v>36</v>
      </c>
      <c r="U1712" s="8" t="str">
        <f>_xlfn.XLOOKUP($A1712,Cleaned_Hospital_Details!$A:$A,Cleaned_Hospital_Details!I:I)</f>
        <v>Adult</v>
      </c>
      <c r="V1712" t="str">
        <f t="shared" si="26"/>
        <v>Jose De</v>
      </c>
    </row>
    <row r="1713" spans="1:22" ht="15.6" x14ac:dyDescent="0.3">
      <c r="A1713" s="10" t="s">
        <v>1749</v>
      </c>
      <c r="B1713" s="8" t="str">
        <f>VLOOKUP(A1713,Cleaned_Customer_Names!A1712:D4047,2,0)</f>
        <v>Ms.</v>
      </c>
      <c r="C1713" s="8" t="str">
        <f>VLOOKUP(A1713,Cleaned_Customer_Names!A1712:D4047,3,0)</f>
        <v>Cynthia</v>
      </c>
      <c r="D1713" s="8" t="str">
        <f>VLOOKUP($A1713,Cleaned_Customer_Names!$A1712:$D4047,4,0)</f>
        <v>Bartus</v>
      </c>
      <c r="E1713" s="22">
        <f>VLOOKUP($A1713,Cleaned_Medical_Exam!$A1712:$J4047,2,0)</f>
        <v>32.9</v>
      </c>
      <c r="F1713" s="24">
        <f>VLOOKUP($A1713,Cleaned_Medical_Exam!$A1712:$J4047,3,0)</f>
        <v>4.3499999999999996</v>
      </c>
      <c r="G1713" s="20" t="str">
        <f>VLOOKUP($A1713,Cleaned_Medical_Exam!$A1712:$J4047,4,0)</f>
        <v>No</v>
      </c>
      <c r="H1713" s="20" t="str">
        <f>VLOOKUP($A1713,Cleaned_Medical_Exam!$A1712:$J4047,5,0)</f>
        <v>No</v>
      </c>
      <c r="I1713" s="20" t="str">
        <f>VLOOKUP($A1713,Cleaned_Medical_Exam!$A1712:$J4047,6,0)</f>
        <v>No</v>
      </c>
      <c r="J1713" s="48">
        <f>VLOOKUP($A1713,Cleaned_Medical_Exam!$A1712:$J4047,7,0)</f>
        <v>0</v>
      </c>
      <c r="K1713" s="8" t="str">
        <f>VLOOKUP($A1713,Cleaned_Medical_Exam!$A1712:$J4047,8,0)</f>
        <v>No</v>
      </c>
      <c r="L1713" s="20" t="str">
        <f>VLOOKUP($A1713,Cleaned_Medical_Exam!$A1712:$J4047,9,0)</f>
        <v>Obesity</v>
      </c>
      <c r="M1713" s="20" t="str">
        <f>VLOOKUP($A1713,Cleaned_Medical_Exam!$A1712:$J4047,10,0)</f>
        <v>Normal</v>
      </c>
      <c r="N1713" s="48">
        <f>_xlfn.XLOOKUP(A1713,Cleaned_Hospital_Details!A:A,Cleaned_Hospital_Details!B:B)</f>
        <v>2</v>
      </c>
      <c r="O1713" s="49">
        <f>_xlfn.XLOOKUP($A1713,Cleaned_Hospital_Details!$A:$A,Cleaned_Hospital_Details!C:C)</f>
        <v>5375.04</v>
      </c>
      <c r="P1713" s="8" t="str">
        <f>_xlfn.XLOOKUP($A1713,Cleaned_Hospital_Details!$A:$A,Cleaned_Hospital_Details!D:D)</f>
        <v>Tier - 2</v>
      </c>
      <c r="Q1713" s="8" t="str">
        <f>_xlfn.XLOOKUP($A1713,Cleaned_Hospital_Details!$A:$A,Cleaned_Hospital_Details!E:E)</f>
        <v>Tier - 1</v>
      </c>
      <c r="R1713" s="8" t="str">
        <f>_xlfn.XLOOKUP($A1713,Cleaned_Hospital_Details!$A:$A,Cleaned_Hospital_Details!F:F)</f>
        <v>R1011</v>
      </c>
      <c r="S1713" s="15">
        <f>_xlfn.XLOOKUP($A1713,Cleaned_Hospital_Details!$A:$A,Cleaned_Hospital_Details!G:G)</f>
        <v>32830</v>
      </c>
      <c r="T1713" s="8">
        <f>_xlfn.XLOOKUP($A1713,Cleaned_Hospital_Details!$A:$A,Cleaned_Hospital_Details!H:H)</f>
        <v>33</v>
      </c>
      <c r="U1713" s="8" t="str">
        <f>_xlfn.XLOOKUP($A1713,Cleaned_Hospital_Details!$A:$A,Cleaned_Hospital_Details!I:I)</f>
        <v>Adult</v>
      </c>
      <c r="V1713" t="str">
        <f t="shared" si="26"/>
        <v>Cynthia Bartus</v>
      </c>
    </row>
    <row r="1714" spans="1:22" ht="15.6" x14ac:dyDescent="0.3">
      <c r="A1714" s="10" t="s">
        <v>1750</v>
      </c>
      <c r="B1714" s="8" t="str">
        <f>VLOOKUP(A1714,Cleaned_Customer_Names!A1713:D4048,2,0)</f>
        <v>Mr.</v>
      </c>
      <c r="C1714" s="8" t="str">
        <f>VLOOKUP(A1714,Cleaned_Customer_Names!A1713:D4048,3,0)</f>
        <v>Tyler</v>
      </c>
      <c r="D1714" s="8" t="str">
        <f>VLOOKUP($A1714,Cleaned_Customer_Names!$A1713:$D4048,4,0)</f>
        <v>Stevens</v>
      </c>
      <c r="E1714" s="22">
        <f>VLOOKUP($A1714,Cleaned_Medical_Exam!$A1713:$J4048,2,0)</f>
        <v>30.875</v>
      </c>
      <c r="F1714" s="24">
        <f>VLOOKUP($A1714,Cleaned_Medical_Exam!$A1713:$J4048,3,0)</f>
        <v>9.5399999999999991</v>
      </c>
      <c r="G1714" s="20" t="str">
        <f>VLOOKUP($A1714,Cleaned_Medical_Exam!$A1713:$J4048,4,0)</f>
        <v>Yes</v>
      </c>
      <c r="H1714" s="20" t="str">
        <f>VLOOKUP($A1714,Cleaned_Medical_Exam!$A1713:$J4048,5,0)</f>
        <v>No</v>
      </c>
      <c r="I1714" s="20" t="str">
        <f>VLOOKUP($A1714,Cleaned_Medical_Exam!$A1713:$J4048,6,0)</f>
        <v>No</v>
      </c>
      <c r="J1714" s="48">
        <f>VLOOKUP($A1714,Cleaned_Medical_Exam!$A1713:$J4048,7,0)</f>
        <v>1</v>
      </c>
      <c r="K1714" s="8" t="str">
        <f>VLOOKUP($A1714,Cleaned_Medical_Exam!$A1713:$J4048,8,0)</f>
        <v>No</v>
      </c>
      <c r="L1714" s="20" t="str">
        <f>VLOOKUP($A1714,Cleaned_Medical_Exam!$A1713:$J4048,9,0)</f>
        <v>Obesity</v>
      </c>
      <c r="M1714" s="20" t="str">
        <f>VLOOKUP($A1714,Cleaned_Medical_Exam!$A1713:$J4048,10,0)</f>
        <v>Diabetes</v>
      </c>
      <c r="N1714" s="48">
        <f>_xlfn.XLOOKUP(A1714,Cleaned_Hospital_Details!A:A,Cleaned_Hospital_Details!B:B)</f>
        <v>1</v>
      </c>
      <c r="O1714" s="49">
        <f>_xlfn.XLOOKUP($A1714,Cleaned_Hospital_Details!$A:$A,Cleaned_Hospital_Details!C:C)</f>
        <v>5373.36</v>
      </c>
      <c r="P1714" s="8" t="str">
        <f>_xlfn.XLOOKUP($A1714,Cleaned_Hospital_Details!$A:$A,Cleaned_Hospital_Details!D:D)</f>
        <v>Tier - 2</v>
      </c>
      <c r="Q1714" s="8" t="str">
        <f>_xlfn.XLOOKUP($A1714,Cleaned_Hospital_Details!$A:$A,Cleaned_Hospital_Details!E:E)</f>
        <v>Tier - 2</v>
      </c>
      <c r="R1714" s="8" t="str">
        <f>_xlfn.XLOOKUP($A1714,Cleaned_Hospital_Details!$A:$A,Cleaned_Hospital_Details!F:F)</f>
        <v>R1012</v>
      </c>
      <c r="S1714" s="15">
        <f>_xlfn.XLOOKUP($A1714,Cleaned_Hospital_Details!$A:$A,Cleaned_Hospital_Details!G:G)</f>
        <v>31564</v>
      </c>
      <c r="T1714" s="8">
        <f>_xlfn.XLOOKUP($A1714,Cleaned_Hospital_Details!$A:$A,Cleaned_Hospital_Details!H:H)</f>
        <v>37</v>
      </c>
      <c r="U1714" s="8" t="str">
        <f>_xlfn.XLOOKUP($A1714,Cleaned_Hospital_Details!$A:$A,Cleaned_Hospital_Details!I:I)</f>
        <v>Adult</v>
      </c>
      <c r="V1714" t="str">
        <f t="shared" si="26"/>
        <v>Tyler Stevens</v>
      </c>
    </row>
    <row r="1715" spans="1:22" ht="15.6" x14ac:dyDescent="0.3">
      <c r="A1715" s="10" t="s">
        <v>1751</v>
      </c>
      <c r="B1715" s="8" t="str">
        <f>VLOOKUP(A1715,Cleaned_Customer_Names!A1714:D4049,2,0)</f>
        <v>Ms.</v>
      </c>
      <c r="C1715" s="8" t="str">
        <f>VLOOKUP(A1715,Cleaned_Customer_Names!A1714:D4049,3,0)</f>
        <v>Holly</v>
      </c>
      <c r="D1715" s="8" t="str">
        <f>VLOOKUP($A1715,Cleaned_Customer_Names!$A1714:$D4049,4,0)</f>
        <v>Rich</v>
      </c>
      <c r="E1715" s="22">
        <f>VLOOKUP($A1715,Cleaned_Medical_Exam!$A1714:$J4049,2,0)</f>
        <v>32.64</v>
      </c>
      <c r="F1715" s="24">
        <f>VLOOKUP($A1715,Cleaned_Medical_Exam!$A1714:$J4049,3,0)</f>
        <v>5.91</v>
      </c>
      <c r="G1715" s="20" t="str">
        <f>VLOOKUP($A1715,Cleaned_Medical_Exam!$A1714:$J4049,4,0)</f>
        <v>No</v>
      </c>
      <c r="H1715" s="20" t="str">
        <f>VLOOKUP($A1715,Cleaned_Medical_Exam!$A1714:$J4049,5,0)</f>
        <v>No</v>
      </c>
      <c r="I1715" s="20" t="str">
        <f>VLOOKUP($A1715,Cleaned_Medical_Exam!$A1714:$J4049,6,0)</f>
        <v>No</v>
      </c>
      <c r="J1715" s="48">
        <f>VLOOKUP($A1715,Cleaned_Medical_Exam!$A1714:$J4049,7,0)</f>
        <v>0</v>
      </c>
      <c r="K1715" s="8" t="str">
        <f>VLOOKUP($A1715,Cleaned_Medical_Exam!$A1714:$J4049,8,0)</f>
        <v>No</v>
      </c>
      <c r="L1715" s="20" t="str">
        <f>VLOOKUP($A1715,Cleaned_Medical_Exam!$A1714:$J4049,9,0)</f>
        <v>Obesity</v>
      </c>
      <c r="M1715" s="20" t="str">
        <f>VLOOKUP($A1715,Cleaned_Medical_Exam!$A1714:$J4049,10,0)</f>
        <v>Prediabetes</v>
      </c>
      <c r="N1715" s="48">
        <f>_xlfn.XLOOKUP(A1715,Cleaned_Hospital_Details!A:A,Cleaned_Hospital_Details!B:B)</f>
        <v>0</v>
      </c>
      <c r="O1715" s="49">
        <f>_xlfn.XLOOKUP($A1715,Cleaned_Hospital_Details!$A:$A,Cleaned_Hospital_Details!C:C)</f>
        <v>5364.66</v>
      </c>
      <c r="P1715" s="8" t="str">
        <f>_xlfn.XLOOKUP($A1715,Cleaned_Hospital_Details!$A:$A,Cleaned_Hospital_Details!D:D)</f>
        <v>Tier - 2</v>
      </c>
      <c r="Q1715" s="8" t="str">
        <f>_xlfn.XLOOKUP($A1715,Cleaned_Hospital_Details!$A:$A,Cleaned_Hospital_Details!E:E)</f>
        <v>Tier - 1</v>
      </c>
      <c r="R1715" s="8" t="str">
        <f>_xlfn.XLOOKUP($A1715,Cleaned_Hospital_Details!$A:$A,Cleaned_Hospital_Details!F:F)</f>
        <v>R1011</v>
      </c>
      <c r="S1715" s="15">
        <f>_xlfn.XLOOKUP($A1715,Cleaned_Hospital_Details!$A:$A,Cleaned_Hospital_Details!G:G)</f>
        <v>34675</v>
      </c>
      <c r="T1715" s="8">
        <f>_xlfn.XLOOKUP($A1715,Cleaned_Hospital_Details!$A:$A,Cleaned_Hospital_Details!H:H)</f>
        <v>28</v>
      </c>
      <c r="U1715" s="8" t="str">
        <f>_xlfn.XLOOKUP($A1715,Cleaned_Hospital_Details!$A:$A,Cleaned_Hospital_Details!I:I)</f>
        <v>Adult</v>
      </c>
      <c r="V1715" t="str">
        <f t="shared" si="26"/>
        <v>Holly Rich</v>
      </c>
    </row>
    <row r="1716" spans="1:22" ht="15.6" x14ac:dyDescent="0.3">
      <c r="A1716" s="10" t="s">
        <v>1752</v>
      </c>
      <c r="B1716" s="8" t="str">
        <f>VLOOKUP(A1716,Cleaned_Customer_Names!A1715:D4050,2,0)</f>
        <v>Ms.</v>
      </c>
      <c r="C1716" s="8" t="str">
        <f>VLOOKUP(A1716,Cleaned_Customer_Names!A1715:D4050,3,0)</f>
        <v>Kristen</v>
      </c>
      <c r="D1716" s="8" t="str">
        <f>VLOOKUP($A1716,Cleaned_Customer_Names!$A1715:$D4050,4,0)</f>
        <v>Fayter</v>
      </c>
      <c r="E1716" s="22">
        <f>VLOOKUP($A1716,Cleaned_Medical_Exam!$A1715:$J4050,2,0)</f>
        <v>22.135000000000002</v>
      </c>
      <c r="F1716" s="24">
        <f>VLOOKUP($A1716,Cleaned_Medical_Exam!$A1715:$J4050,3,0)</f>
        <v>5.0999999999999996</v>
      </c>
      <c r="G1716" s="20" t="str">
        <f>VLOOKUP($A1716,Cleaned_Medical_Exam!$A1715:$J4050,4,0)</f>
        <v>No</v>
      </c>
      <c r="H1716" s="20" t="str">
        <f>VLOOKUP($A1716,Cleaned_Medical_Exam!$A1715:$J4050,5,0)</f>
        <v>No</v>
      </c>
      <c r="I1716" s="20" t="str">
        <f>VLOOKUP($A1716,Cleaned_Medical_Exam!$A1715:$J4050,6,0)</f>
        <v>No</v>
      </c>
      <c r="J1716" s="48">
        <f>VLOOKUP($A1716,Cleaned_Medical_Exam!$A1715:$J4050,7,0)</f>
        <v>0</v>
      </c>
      <c r="K1716" s="8" t="str">
        <f>VLOOKUP($A1716,Cleaned_Medical_Exam!$A1715:$J4050,8,0)</f>
        <v>No</v>
      </c>
      <c r="L1716" s="20" t="str">
        <f>VLOOKUP($A1716,Cleaned_Medical_Exam!$A1715:$J4050,9,0)</f>
        <v>Healthy Weight</v>
      </c>
      <c r="M1716" s="20" t="str">
        <f>VLOOKUP($A1716,Cleaned_Medical_Exam!$A1715:$J4050,10,0)</f>
        <v>Normal</v>
      </c>
      <c r="N1716" s="48">
        <f>_xlfn.XLOOKUP(A1716,Cleaned_Hospital_Details!A:A,Cleaned_Hospital_Details!B:B)</f>
        <v>1</v>
      </c>
      <c r="O1716" s="49">
        <f>_xlfn.XLOOKUP($A1716,Cleaned_Hospital_Details!$A:$A,Cleaned_Hospital_Details!C:C)</f>
        <v>5354.07</v>
      </c>
      <c r="P1716" s="8" t="str">
        <f>_xlfn.XLOOKUP($A1716,Cleaned_Hospital_Details!$A:$A,Cleaned_Hospital_Details!D:D)</f>
        <v>Tier - 2</v>
      </c>
      <c r="Q1716" s="8" t="str">
        <f>_xlfn.XLOOKUP($A1716,Cleaned_Hospital_Details!$A:$A,Cleaned_Hospital_Details!E:E)</f>
        <v>Tier - 3</v>
      </c>
      <c r="R1716" s="8" t="str">
        <f>_xlfn.XLOOKUP($A1716,Cleaned_Hospital_Details!$A:$A,Cleaned_Hospital_Details!F:F)</f>
        <v>R1024</v>
      </c>
      <c r="S1716" s="15">
        <f>_xlfn.XLOOKUP($A1716,Cleaned_Hospital_Details!$A:$A,Cleaned_Hospital_Details!G:G)</f>
        <v>32819</v>
      </c>
      <c r="T1716" s="8">
        <f>_xlfn.XLOOKUP($A1716,Cleaned_Hospital_Details!$A:$A,Cleaned_Hospital_Details!H:H)</f>
        <v>33</v>
      </c>
      <c r="U1716" s="8" t="str">
        <f>_xlfn.XLOOKUP($A1716,Cleaned_Hospital_Details!$A:$A,Cleaned_Hospital_Details!I:I)</f>
        <v>Adult</v>
      </c>
      <c r="V1716" t="str">
        <f t="shared" si="26"/>
        <v>Kristen Fayter</v>
      </c>
    </row>
    <row r="1717" spans="1:22" ht="15.6" x14ac:dyDescent="0.3">
      <c r="A1717" s="10" t="s">
        <v>1753</v>
      </c>
      <c r="B1717" s="8" t="str">
        <f>VLOOKUP(A1717,Cleaned_Customer_Names!A1716:D4051,2,0)</f>
        <v>Mr.</v>
      </c>
      <c r="C1717" s="8" t="str">
        <f>VLOOKUP(A1717,Cleaned_Customer_Names!A1716:D4051,3,0)</f>
        <v>Thomas</v>
      </c>
      <c r="D1717" s="8" t="str">
        <f>VLOOKUP($A1717,Cleaned_Customer_Names!$A1716:$D4051,4,0)</f>
        <v>Parise</v>
      </c>
      <c r="E1717" s="22">
        <f>VLOOKUP($A1717,Cleaned_Medical_Exam!$A1716:$J4051,2,0)</f>
        <v>16.53</v>
      </c>
      <c r="F1717" s="24">
        <f>VLOOKUP($A1717,Cleaned_Medical_Exam!$A1716:$J4051,3,0)</f>
        <v>5.08</v>
      </c>
      <c r="G1717" s="20" t="str">
        <f>VLOOKUP($A1717,Cleaned_Medical_Exam!$A1716:$J4051,4,0)</f>
        <v>No</v>
      </c>
      <c r="H1717" s="20" t="str">
        <f>VLOOKUP($A1717,Cleaned_Medical_Exam!$A1716:$J4051,5,0)</f>
        <v>No</v>
      </c>
      <c r="I1717" s="20" t="str">
        <f>VLOOKUP($A1717,Cleaned_Medical_Exam!$A1716:$J4051,6,0)</f>
        <v>No</v>
      </c>
      <c r="J1717" s="48">
        <f>VLOOKUP($A1717,Cleaned_Medical_Exam!$A1716:$J4051,7,0)</f>
        <v>2</v>
      </c>
      <c r="K1717" s="8" t="str">
        <f>VLOOKUP($A1717,Cleaned_Medical_Exam!$A1716:$J4051,8,0)</f>
        <v>No</v>
      </c>
      <c r="L1717" s="20" t="str">
        <f>VLOOKUP($A1717,Cleaned_Medical_Exam!$A1716:$J4051,9,0)</f>
        <v>Underweight</v>
      </c>
      <c r="M1717" s="20" t="str">
        <f>VLOOKUP($A1717,Cleaned_Medical_Exam!$A1716:$J4051,10,0)</f>
        <v>Normal</v>
      </c>
      <c r="N1717" s="48">
        <f>_xlfn.XLOOKUP(A1717,Cleaned_Hospital_Details!A:A,Cleaned_Hospital_Details!B:B)</f>
        <v>0</v>
      </c>
      <c r="O1717" s="49">
        <f>_xlfn.XLOOKUP($A1717,Cleaned_Hospital_Details!$A:$A,Cleaned_Hospital_Details!C:C)</f>
        <v>5344.81</v>
      </c>
      <c r="P1717" s="8" t="str">
        <f>_xlfn.XLOOKUP($A1717,Cleaned_Hospital_Details!$A:$A,Cleaned_Hospital_Details!D:D)</f>
        <v>Tier - 2</v>
      </c>
      <c r="Q1717" s="8" t="str">
        <f>_xlfn.XLOOKUP($A1717,Cleaned_Hospital_Details!$A:$A,Cleaned_Hospital_Details!E:E)</f>
        <v>Tier - 3</v>
      </c>
      <c r="R1717" s="8" t="str">
        <f>_xlfn.XLOOKUP($A1717,Cleaned_Hospital_Details!$A:$A,Cleaned_Hospital_Details!F:F)</f>
        <v>R1013</v>
      </c>
      <c r="S1717" s="15">
        <f>_xlfn.XLOOKUP($A1717,Cleaned_Hospital_Details!$A:$A,Cleaned_Hospital_Details!G:G)</f>
        <v>26648</v>
      </c>
      <c r="T1717" s="8">
        <f>_xlfn.XLOOKUP($A1717,Cleaned_Hospital_Details!$A:$A,Cleaned_Hospital_Details!H:H)</f>
        <v>50</v>
      </c>
      <c r="U1717" s="8" t="str">
        <f>_xlfn.XLOOKUP($A1717,Cleaned_Hospital_Details!$A:$A,Cleaned_Hospital_Details!I:I)</f>
        <v>Adult</v>
      </c>
      <c r="V1717" t="str">
        <f t="shared" si="26"/>
        <v>Thomas Parise</v>
      </c>
    </row>
    <row r="1718" spans="1:22" ht="15.6" x14ac:dyDescent="0.3">
      <c r="A1718" s="10" t="s">
        <v>1754</v>
      </c>
      <c r="B1718" s="8" t="str">
        <f>VLOOKUP(A1718,Cleaned_Customer_Names!A1717:D4052,2,0)</f>
        <v>Ms.</v>
      </c>
      <c r="C1718" s="8" t="str">
        <f>VLOOKUP(A1718,Cleaned_Customer_Names!A1717:D4052,3,0)</f>
        <v>Tricity</v>
      </c>
      <c r="D1718" s="8" t="str">
        <f>VLOOKUP($A1718,Cleaned_Customer_Names!$A1717:$D4052,4,0)</f>
        <v>Andrew</v>
      </c>
      <c r="E1718" s="22">
        <f>VLOOKUP($A1718,Cleaned_Medical_Exam!$A1717:$J4052,2,0)</f>
        <v>32.774999999999999</v>
      </c>
      <c r="F1718" s="24">
        <f>VLOOKUP($A1718,Cleaned_Medical_Exam!$A1717:$J4052,3,0)</f>
        <v>4.75</v>
      </c>
      <c r="G1718" s="20" t="str">
        <f>VLOOKUP($A1718,Cleaned_Medical_Exam!$A1717:$J4052,4,0)</f>
        <v>No</v>
      </c>
      <c r="H1718" s="20" t="str">
        <f>VLOOKUP($A1718,Cleaned_Medical_Exam!$A1717:$J4052,5,0)</f>
        <v>No</v>
      </c>
      <c r="I1718" s="20" t="str">
        <f>VLOOKUP($A1718,Cleaned_Medical_Exam!$A1717:$J4052,6,0)</f>
        <v>No</v>
      </c>
      <c r="J1718" s="48">
        <f>VLOOKUP($A1718,Cleaned_Medical_Exam!$A1717:$J4052,7,0)</f>
        <v>0</v>
      </c>
      <c r="K1718" s="8" t="str">
        <f>VLOOKUP($A1718,Cleaned_Medical_Exam!$A1717:$J4052,8,0)</f>
        <v>No</v>
      </c>
      <c r="L1718" s="20" t="str">
        <f>VLOOKUP($A1718,Cleaned_Medical_Exam!$A1717:$J4052,9,0)</f>
        <v>Obesity</v>
      </c>
      <c r="M1718" s="20" t="str">
        <f>VLOOKUP($A1718,Cleaned_Medical_Exam!$A1717:$J4052,10,0)</f>
        <v>Normal</v>
      </c>
      <c r="N1718" s="48">
        <f>_xlfn.XLOOKUP(A1718,Cleaned_Hospital_Details!A:A,Cleaned_Hospital_Details!B:B)</f>
        <v>2</v>
      </c>
      <c r="O1718" s="49">
        <f>_xlfn.XLOOKUP($A1718,Cleaned_Hospital_Details!$A:$A,Cleaned_Hospital_Details!C:C)</f>
        <v>5327.4</v>
      </c>
      <c r="P1718" s="8" t="str">
        <f>_xlfn.XLOOKUP($A1718,Cleaned_Hospital_Details!$A:$A,Cleaned_Hospital_Details!D:D)</f>
        <v>Tier - 2</v>
      </c>
      <c r="Q1718" s="8" t="str">
        <f>_xlfn.XLOOKUP($A1718,Cleaned_Hospital_Details!$A:$A,Cleaned_Hospital_Details!E:E)</f>
        <v>Tier - 1</v>
      </c>
      <c r="R1718" s="8" t="str">
        <f>_xlfn.XLOOKUP($A1718,Cleaned_Hospital_Details!$A:$A,Cleaned_Hospital_Details!F:F)</f>
        <v>R1012</v>
      </c>
      <c r="S1718" s="15">
        <f>_xlfn.XLOOKUP($A1718,Cleaned_Hospital_Details!$A:$A,Cleaned_Hospital_Details!G:G)</f>
        <v>33478</v>
      </c>
      <c r="T1718" s="8">
        <f>_xlfn.XLOOKUP($A1718,Cleaned_Hospital_Details!$A:$A,Cleaned_Hospital_Details!H:H)</f>
        <v>31</v>
      </c>
      <c r="U1718" s="8" t="str">
        <f>_xlfn.XLOOKUP($A1718,Cleaned_Hospital_Details!$A:$A,Cleaned_Hospital_Details!I:I)</f>
        <v>Adult</v>
      </c>
      <c r="V1718" t="str">
        <f t="shared" si="26"/>
        <v>Tricity Andrew</v>
      </c>
    </row>
    <row r="1719" spans="1:22" ht="15.6" x14ac:dyDescent="0.3">
      <c r="A1719" s="10" t="s">
        <v>1755</v>
      </c>
      <c r="B1719" s="8" t="str">
        <f>VLOOKUP(A1719,Cleaned_Customer_Names!A1718:D4053,2,0)</f>
        <v>Ms.</v>
      </c>
      <c r="C1719" s="8" t="str">
        <f>VLOOKUP(A1719,Cleaned_Customer_Names!A1718:D4053,3,0)</f>
        <v>Sarah</v>
      </c>
      <c r="D1719" s="8" t="str">
        <f>VLOOKUP($A1719,Cleaned_Customer_Names!$A1718:$D4053,4,0)</f>
        <v>Gryniewicz</v>
      </c>
      <c r="E1719" s="22">
        <f>VLOOKUP($A1719,Cleaned_Medical_Exam!$A1718:$J4053,2,0)</f>
        <v>30.9</v>
      </c>
      <c r="F1719" s="24">
        <f>VLOOKUP($A1719,Cleaned_Medical_Exam!$A1718:$J4053,3,0)</f>
        <v>6.05</v>
      </c>
      <c r="G1719" s="20" t="str">
        <f>VLOOKUP($A1719,Cleaned_Medical_Exam!$A1718:$J4053,4,0)</f>
        <v>No</v>
      </c>
      <c r="H1719" s="20" t="str">
        <f>VLOOKUP($A1719,Cleaned_Medical_Exam!$A1718:$J4053,5,0)</f>
        <v>No</v>
      </c>
      <c r="I1719" s="20" t="str">
        <f>VLOOKUP($A1719,Cleaned_Medical_Exam!$A1718:$J4053,6,0)</f>
        <v>No</v>
      </c>
      <c r="J1719" s="48">
        <f>VLOOKUP($A1719,Cleaned_Medical_Exam!$A1718:$J4053,7,0)</f>
        <v>1</v>
      </c>
      <c r="K1719" s="8" t="str">
        <f>VLOOKUP($A1719,Cleaned_Medical_Exam!$A1718:$J4053,8,0)</f>
        <v>No</v>
      </c>
      <c r="L1719" s="20" t="str">
        <f>VLOOKUP($A1719,Cleaned_Medical_Exam!$A1718:$J4053,9,0)</f>
        <v>Obesity</v>
      </c>
      <c r="M1719" s="20" t="str">
        <f>VLOOKUP($A1719,Cleaned_Medical_Exam!$A1718:$J4053,10,0)</f>
        <v>Prediabetes</v>
      </c>
      <c r="N1719" s="48">
        <f>_xlfn.XLOOKUP(A1719,Cleaned_Hospital_Details!A:A,Cleaned_Hospital_Details!B:B)</f>
        <v>3</v>
      </c>
      <c r="O1719" s="49">
        <f>_xlfn.XLOOKUP($A1719,Cleaned_Hospital_Details!$A:$A,Cleaned_Hospital_Details!C:C)</f>
        <v>5325.65</v>
      </c>
      <c r="P1719" s="8" t="str">
        <f>_xlfn.XLOOKUP($A1719,Cleaned_Hospital_Details!$A:$A,Cleaned_Hospital_Details!D:D)</f>
        <v>Tier - 2</v>
      </c>
      <c r="Q1719" s="8" t="str">
        <f>_xlfn.XLOOKUP($A1719,Cleaned_Hospital_Details!$A:$A,Cleaned_Hospital_Details!E:E)</f>
        <v>Tier - 1</v>
      </c>
      <c r="R1719" s="8" t="str">
        <f>_xlfn.XLOOKUP($A1719,Cleaned_Hospital_Details!$A:$A,Cleaned_Hospital_Details!F:F)</f>
        <v>R1011</v>
      </c>
      <c r="S1719" s="15">
        <f>_xlfn.XLOOKUP($A1719,Cleaned_Hospital_Details!$A:$A,Cleaned_Hospital_Details!G:G)</f>
        <v>33773</v>
      </c>
      <c r="T1719" s="8">
        <f>_xlfn.XLOOKUP($A1719,Cleaned_Hospital_Details!$A:$A,Cleaned_Hospital_Details!H:H)</f>
        <v>30</v>
      </c>
      <c r="U1719" s="8" t="str">
        <f>_xlfn.XLOOKUP($A1719,Cleaned_Hospital_Details!$A:$A,Cleaned_Hospital_Details!I:I)</f>
        <v>Adult</v>
      </c>
      <c r="V1719" t="str">
        <f t="shared" si="26"/>
        <v>Sarah Gryniewicz</v>
      </c>
    </row>
    <row r="1720" spans="1:22" ht="15.6" x14ac:dyDescent="0.3">
      <c r="A1720" s="10" t="s">
        <v>1756</v>
      </c>
      <c r="B1720" s="8" t="str">
        <f>VLOOKUP(A1720,Cleaned_Customer_Names!A1719:D4054,2,0)</f>
        <v>Ms.</v>
      </c>
      <c r="C1720" s="8" t="str">
        <f>VLOOKUP(A1720,Cleaned_Customer_Names!A1719:D4054,3,0)</f>
        <v>Lisa</v>
      </c>
      <c r="D1720" s="8" t="str">
        <f>VLOOKUP($A1720,Cleaned_Customer_Names!$A1719:$D4054,4,0)</f>
        <v>Panora</v>
      </c>
      <c r="E1720" s="22">
        <f>VLOOKUP($A1720,Cleaned_Medical_Exam!$A1719:$J4054,2,0)</f>
        <v>15.58</v>
      </c>
      <c r="F1720" s="24">
        <f>VLOOKUP($A1720,Cleaned_Medical_Exam!$A1719:$J4054,3,0)</f>
        <v>11.56</v>
      </c>
      <c r="G1720" s="20" t="str">
        <f>VLOOKUP($A1720,Cleaned_Medical_Exam!$A1719:$J4054,4,0)</f>
        <v>No</v>
      </c>
      <c r="H1720" s="20" t="str">
        <f>VLOOKUP($A1720,Cleaned_Medical_Exam!$A1719:$J4054,5,0)</f>
        <v>No</v>
      </c>
      <c r="I1720" s="20" t="str">
        <f>VLOOKUP($A1720,Cleaned_Medical_Exam!$A1719:$J4054,6,0)</f>
        <v>No</v>
      </c>
      <c r="J1720" s="48">
        <f>VLOOKUP($A1720,Cleaned_Medical_Exam!$A1719:$J4054,7,0)</f>
        <v>0</v>
      </c>
      <c r="K1720" s="8" t="str">
        <f>VLOOKUP($A1720,Cleaned_Medical_Exam!$A1719:$J4054,8,0)</f>
        <v>No</v>
      </c>
      <c r="L1720" s="20" t="str">
        <f>VLOOKUP($A1720,Cleaned_Medical_Exam!$A1719:$J4054,9,0)</f>
        <v>Underweight</v>
      </c>
      <c r="M1720" s="20" t="str">
        <f>VLOOKUP($A1720,Cleaned_Medical_Exam!$A1719:$J4054,10,0)</f>
        <v>Diabetes</v>
      </c>
      <c r="N1720" s="48">
        <f>_xlfn.XLOOKUP(A1720,Cleaned_Hospital_Details!A:A,Cleaned_Hospital_Details!B:B)</f>
        <v>0</v>
      </c>
      <c r="O1720" s="49">
        <f>_xlfn.XLOOKUP($A1720,Cleaned_Hospital_Details!$A:$A,Cleaned_Hospital_Details!C:C)</f>
        <v>5322.24</v>
      </c>
      <c r="P1720" s="8" t="str">
        <f>_xlfn.XLOOKUP($A1720,Cleaned_Hospital_Details!$A:$A,Cleaned_Hospital_Details!D:D)</f>
        <v>Tier - 2</v>
      </c>
      <c r="Q1720" s="8" t="str">
        <f>_xlfn.XLOOKUP($A1720,Cleaned_Hospital_Details!$A:$A,Cleaned_Hospital_Details!E:E)</f>
        <v>Tier - 1</v>
      </c>
      <c r="R1720" s="8" t="str">
        <f>_xlfn.XLOOKUP($A1720,Cleaned_Hospital_Details!$A:$A,Cleaned_Hospital_Details!F:F)</f>
        <v>R1012</v>
      </c>
      <c r="S1720" s="15">
        <f>_xlfn.XLOOKUP($A1720,Cleaned_Hospital_Details!$A:$A,Cleaned_Hospital_Details!G:G)</f>
        <v>27274</v>
      </c>
      <c r="T1720" s="8">
        <f>_xlfn.XLOOKUP($A1720,Cleaned_Hospital_Details!$A:$A,Cleaned_Hospital_Details!H:H)</f>
        <v>48</v>
      </c>
      <c r="U1720" s="8" t="str">
        <f>_xlfn.XLOOKUP($A1720,Cleaned_Hospital_Details!$A:$A,Cleaned_Hospital_Details!I:I)</f>
        <v>Adult</v>
      </c>
      <c r="V1720" t="str">
        <f t="shared" si="26"/>
        <v>Lisa Panora</v>
      </c>
    </row>
    <row r="1721" spans="1:22" ht="15.6" x14ac:dyDescent="0.3">
      <c r="A1721" s="10" t="s">
        <v>1757</v>
      </c>
      <c r="B1721" s="8" t="str">
        <f>VLOOKUP(A1721,Cleaned_Customer_Names!A1720:D4055,2,0)</f>
        <v>Ms.</v>
      </c>
      <c r="C1721" s="8" t="str">
        <f>VLOOKUP(A1721,Cleaned_Customer_Names!A1720:D4055,3,0)</f>
        <v>Tracy</v>
      </c>
      <c r="D1721" s="8" t="str">
        <f>VLOOKUP($A1721,Cleaned_Customer_Names!$A1720:$D4055,4,0)</f>
        <v>Woodward</v>
      </c>
      <c r="E1721" s="22">
        <f>VLOOKUP($A1721,Cleaned_Medical_Exam!$A1720:$J4055,2,0)</f>
        <v>26.315000000000001</v>
      </c>
      <c r="F1721" s="24">
        <f>VLOOKUP($A1721,Cleaned_Medical_Exam!$A1720:$J4055,3,0)</f>
        <v>5.76</v>
      </c>
      <c r="G1721" s="20" t="str">
        <f>VLOOKUP($A1721,Cleaned_Medical_Exam!$A1720:$J4055,4,0)</f>
        <v>No</v>
      </c>
      <c r="H1721" s="20" t="str">
        <f>VLOOKUP($A1721,Cleaned_Medical_Exam!$A1720:$J4055,5,0)</f>
        <v>No</v>
      </c>
      <c r="I1721" s="20" t="str">
        <f>VLOOKUP($A1721,Cleaned_Medical_Exam!$A1720:$J4055,6,0)</f>
        <v>No</v>
      </c>
      <c r="J1721" s="48">
        <f>VLOOKUP($A1721,Cleaned_Medical_Exam!$A1720:$J4055,7,0)</f>
        <v>0</v>
      </c>
      <c r="K1721" s="8" t="str">
        <f>VLOOKUP($A1721,Cleaned_Medical_Exam!$A1720:$J4055,8,0)</f>
        <v>No</v>
      </c>
      <c r="L1721" s="20" t="str">
        <f>VLOOKUP($A1721,Cleaned_Medical_Exam!$A1720:$J4055,9,0)</f>
        <v>Overweight</v>
      </c>
      <c r="M1721" s="20" t="str">
        <f>VLOOKUP($A1721,Cleaned_Medical_Exam!$A1720:$J4055,10,0)</f>
        <v>Prediabetes</v>
      </c>
      <c r="N1721" s="48">
        <f>_xlfn.XLOOKUP(A1721,Cleaned_Hospital_Details!A:A,Cleaned_Hospital_Details!B:B)</f>
        <v>3</v>
      </c>
      <c r="O1721" s="49">
        <f>_xlfn.XLOOKUP($A1721,Cleaned_Hospital_Details!$A:$A,Cleaned_Hospital_Details!C:C)</f>
        <v>5312.17</v>
      </c>
      <c r="P1721" s="8" t="str">
        <f>_xlfn.XLOOKUP($A1721,Cleaned_Hospital_Details!$A:$A,Cleaned_Hospital_Details!D:D)</f>
        <v>Tier - 2</v>
      </c>
      <c r="Q1721" s="8" t="str">
        <f>_xlfn.XLOOKUP($A1721,Cleaned_Hospital_Details!$A:$A,Cleaned_Hospital_Details!E:E)</f>
        <v>Tier - 2</v>
      </c>
      <c r="R1721" s="8" t="str">
        <f>_xlfn.XLOOKUP($A1721,Cleaned_Hospital_Details!$A:$A,Cleaned_Hospital_Details!F:F)</f>
        <v>R1012</v>
      </c>
      <c r="S1721" s="15">
        <f>_xlfn.XLOOKUP($A1721,Cleaned_Hospital_Details!$A:$A,Cleaned_Hospital_Details!G:G)</f>
        <v>34651</v>
      </c>
      <c r="T1721" s="8">
        <f>_xlfn.XLOOKUP($A1721,Cleaned_Hospital_Details!$A:$A,Cleaned_Hospital_Details!H:H)</f>
        <v>28</v>
      </c>
      <c r="U1721" s="8" t="str">
        <f>_xlfn.XLOOKUP($A1721,Cleaned_Hospital_Details!$A:$A,Cleaned_Hospital_Details!I:I)</f>
        <v>Adult</v>
      </c>
      <c r="V1721" t="str">
        <f t="shared" si="26"/>
        <v>Tracy Woodward</v>
      </c>
    </row>
    <row r="1722" spans="1:22" ht="15.6" x14ac:dyDescent="0.3">
      <c r="A1722" s="10" t="s">
        <v>1758</v>
      </c>
      <c r="B1722" s="8" t="str">
        <f>VLOOKUP(A1722,Cleaned_Customer_Names!A1721:D4056,2,0)</f>
        <v>Mr.</v>
      </c>
      <c r="C1722" s="8" t="str">
        <f>VLOOKUP(A1722,Cleaned_Customer_Names!A1721:D4056,3,0)</f>
        <v>Patrick</v>
      </c>
      <c r="D1722" s="8" t="str">
        <f>VLOOKUP($A1722,Cleaned_Customer_Names!$A1721:$D4056,4,0)</f>
        <v>Lambe</v>
      </c>
      <c r="E1722" s="22">
        <f>VLOOKUP($A1722,Cleaned_Medical_Exam!$A1721:$J4056,2,0)</f>
        <v>35.61</v>
      </c>
      <c r="F1722" s="24">
        <f>VLOOKUP($A1722,Cleaned_Medical_Exam!$A1721:$J4056,3,0)</f>
        <v>5.65</v>
      </c>
      <c r="G1722" s="20" t="str">
        <f>VLOOKUP($A1722,Cleaned_Medical_Exam!$A1721:$J4056,4,0)</f>
        <v>No</v>
      </c>
      <c r="H1722" s="20" t="str">
        <f>VLOOKUP($A1722,Cleaned_Medical_Exam!$A1721:$J4056,5,0)</f>
        <v>Yes</v>
      </c>
      <c r="I1722" s="20" t="str">
        <f>VLOOKUP($A1722,Cleaned_Medical_Exam!$A1721:$J4056,6,0)</f>
        <v>No</v>
      </c>
      <c r="J1722" s="48">
        <f>VLOOKUP($A1722,Cleaned_Medical_Exam!$A1721:$J4056,7,0)</f>
        <v>1</v>
      </c>
      <c r="K1722" s="8" t="str">
        <f>VLOOKUP($A1722,Cleaned_Medical_Exam!$A1721:$J4056,8,0)</f>
        <v>No</v>
      </c>
      <c r="L1722" s="20" t="str">
        <f>VLOOKUP($A1722,Cleaned_Medical_Exam!$A1721:$J4056,9,0)</f>
        <v>Obesity</v>
      </c>
      <c r="M1722" s="20" t="str">
        <f>VLOOKUP($A1722,Cleaned_Medical_Exam!$A1721:$J4056,10,0)</f>
        <v>Normal</v>
      </c>
      <c r="N1722" s="48">
        <f>_xlfn.XLOOKUP(A1722,Cleaned_Hospital_Details!A:A,Cleaned_Hospital_Details!B:B)</f>
        <v>0</v>
      </c>
      <c r="O1722" s="49">
        <f>_xlfn.XLOOKUP($A1722,Cleaned_Hospital_Details!$A:$A,Cleaned_Hospital_Details!C:C)</f>
        <v>5306.7</v>
      </c>
      <c r="P1722" s="8" t="str">
        <f>_xlfn.XLOOKUP($A1722,Cleaned_Hospital_Details!$A:$A,Cleaned_Hospital_Details!D:D)</f>
        <v>Tier - 2</v>
      </c>
      <c r="Q1722" s="8" t="str">
        <f>_xlfn.XLOOKUP($A1722,Cleaned_Hospital_Details!$A:$A,Cleaned_Hospital_Details!E:E)</f>
        <v>Tier - 3</v>
      </c>
      <c r="R1722" s="8" t="str">
        <f>_xlfn.XLOOKUP($A1722,Cleaned_Hospital_Details!$A:$A,Cleaned_Hospital_Details!F:F)</f>
        <v>R1012</v>
      </c>
      <c r="S1722" s="15">
        <f>_xlfn.XLOOKUP($A1722,Cleaned_Hospital_Details!$A:$A,Cleaned_Hospital_Details!G:G)</f>
        <v>36778</v>
      </c>
      <c r="T1722" s="8">
        <f>_xlfn.XLOOKUP($A1722,Cleaned_Hospital_Details!$A:$A,Cleaned_Hospital_Details!H:H)</f>
        <v>22</v>
      </c>
      <c r="U1722" s="8" t="str">
        <f>_xlfn.XLOOKUP($A1722,Cleaned_Hospital_Details!$A:$A,Cleaned_Hospital_Details!I:I)</f>
        <v>Adult</v>
      </c>
      <c r="V1722" t="str">
        <f t="shared" si="26"/>
        <v>Patrick Lambe</v>
      </c>
    </row>
    <row r="1723" spans="1:22" ht="15.6" x14ac:dyDescent="0.3">
      <c r="A1723" s="10" t="s">
        <v>1759</v>
      </c>
      <c r="B1723" s="8" t="str">
        <f>VLOOKUP(A1723,Cleaned_Customer_Names!A1722:D4057,2,0)</f>
        <v>Mr.</v>
      </c>
      <c r="C1723" s="8" t="str">
        <f>VLOOKUP(A1723,Cleaned_Customer_Names!A1722:D4057,3,0)</f>
        <v>Trent</v>
      </c>
      <c r="D1723" s="8" t="str">
        <f>VLOOKUP($A1723,Cleaned_Customer_Names!$A1722:$D4057,4,0)</f>
        <v>Casto</v>
      </c>
      <c r="E1723" s="22">
        <f>VLOOKUP($A1723,Cleaned_Medical_Exam!$A1722:$J4057,2,0)</f>
        <v>37.56</v>
      </c>
      <c r="F1723" s="24">
        <f>VLOOKUP($A1723,Cleaned_Medical_Exam!$A1722:$J4057,3,0)</f>
        <v>5.88</v>
      </c>
      <c r="G1723" s="20" t="str">
        <f>VLOOKUP($A1723,Cleaned_Medical_Exam!$A1722:$J4057,4,0)</f>
        <v>No</v>
      </c>
      <c r="H1723" s="20" t="str">
        <f>VLOOKUP($A1723,Cleaned_Medical_Exam!$A1722:$J4057,5,0)</f>
        <v>Yes</v>
      </c>
      <c r="I1723" s="20" t="str">
        <f>VLOOKUP($A1723,Cleaned_Medical_Exam!$A1722:$J4057,6,0)</f>
        <v>No</v>
      </c>
      <c r="J1723" s="48">
        <f>VLOOKUP($A1723,Cleaned_Medical_Exam!$A1722:$J4057,7,0)</f>
        <v>1</v>
      </c>
      <c r="K1723" s="8" t="str">
        <f>VLOOKUP($A1723,Cleaned_Medical_Exam!$A1722:$J4057,8,0)</f>
        <v>No</v>
      </c>
      <c r="L1723" s="20" t="str">
        <f>VLOOKUP($A1723,Cleaned_Medical_Exam!$A1722:$J4057,9,0)</f>
        <v>Obesity</v>
      </c>
      <c r="M1723" s="20" t="str">
        <f>VLOOKUP($A1723,Cleaned_Medical_Exam!$A1722:$J4057,10,0)</f>
        <v>Prediabetes</v>
      </c>
      <c r="N1723" s="48">
        <f>_xlfn.XLOOKUP(A1723,Cleaned_Hospital_Details!A:A,Cleaned_Hospital_Details!B:B)</f>
        <v>0</v>
      </c>
      <c r="O1723" s="49">
        <f>_xlfn.XLOOKUP($A1723,Cleaned_Hospital_Details!$A:$A,Cleaned_Hospital_Details!C:C)</f>
        <v>5293.67</v>
      </c>
      <c r="P1723" s="8" t="str">
        <f>_xlfn.XLOOKUP($A1723,Cleaned_Hospital_Details!$A:$A,Cleaned_Hospital_Details!D:D)</f>
        <v>Tier - 2</v>
      </c>
      <c r="Q1723" s="8" t="str">
        <f>_xlfn.XLOOKUP($A1723,Cleaned_Hospital_Details!$A:$A,Cleaned_Hospital_Details!E:E)</f>
        <v>Tier - 2</v>
      </c>
      <c r="R1723" s="8" t="str">
        <f>_xlfn.XLOOKUP($A1723,Cleaned_Hospital_Details!$A:$A,Cleaned_Hospital_Details!F:F)</f>
        <v>R1022</v>
      </c>
      <c r="S1723" s="15">
        <f>_xlfn.XLOOKUP($A1723,Cleaned_Hospital_Details!$A:$A,Cleaned_Hospital_Details!G:G)</f>
        <v>38221</v>
      </c>
      <c r="T1723" s="8">
        <f>_xlfn.XLOOKUP($A1723,Cleaned_Hospital_Details!$A:$A,Cleaned_Hospital_Details!H:H)</f>
        <v>18</v>
      </c>
      <c r="U1723" s="8" t="str">
        <f>_xlfn.XLOOKUP($A1723,Cleaned_Hospital_Details!$A:$A,Cleaned_Hospital_Details!I:I)</f>
        <v>Child</v>
      </c>
      <c r="V1723" t="str">
        <f t="shared" si="26"/>
        <v>Trent Casto</v>
      </c>
    </row>
    <row r="1724" spans="1:22" ht="15.6" x14ac:dyDescent="0.3">
      <c r="A1724" s="10" t="s">
        <v>1760</v>
      </c>
      <c r="B1724" s="8" t="str">
        <f>VLOOKUP(A1724,Cleaned_Customer_Names!A1723:D4058,2,0)</f>
        <v>Ms.</v>
      </c>
      <c r="C1724" s="8" t="str">
        <f>VLOOKUP(A1724,Cleaned_Customer_Names!A1723:D4058,3,0)</f>
        <v>Julie</v>
      </c>
      <c r="D1724" s="8" t="str">
        <f>VLOOKUP($A1724,Cleaned_Customer_Names!$A1723:$D4058,4,0)</f>
        <v>Martelli</v>
      </c>
      <c r="E1724" s="22">
        <f>VLOOKUP($A1724,Cleaned_Medical_Exam!$A1723:$J4058,2,0)</f>
        <v>15.49</v>
      </c>
      <c r="F1724" s="24">
        <f>VLOOKUP($A1724,Cleaned_Medical_Exam!$A1723:$J4058,3,0)</f>
        <v>9.6</v>
      </c>
      <c r="G1724" s="20" t="str">
        <f>VLOOKUP($A1724,Cleaned_Medical_Exam!$A1723:$J4058,4,0)</f>
        <v>No</v>
      </c>
      <c r="H1724" s="20" t="str">
        <f>VLOOKUP($A1724,Cleaned_Medical_Exam!$A1723:$J4058,5,0)</f>
        <v>No</v>
      </c>
      <c r="I1724" s="20" t="str">
        <f>VLOOKUP($A1724,Cleaned_Medical_Exam!$A1723:$J4058,6,0)</f>
        <v>No</v>
      </c>
      <c r="J1724" s="48">
        <f>VLOOKUP($A1724,Cleaned_Medical_Exam!$A1723:$J4058,7,0)</f>
        <v>0</v>
      </c>
      <c r="K1724" s="8" t="str">
        <f>VLOOKUP($A1724,Cleaned_Medical_Exam!$A1723:$J4058,8,0)</f>
        <v>No</v>
      </c>
      <c r="L1724" s="20" t="str">
        <f>VLOOKUP($A1724,Cleaned_Medical_Exam!$A1723:$J4058,9,0)</f>
        <v>Underweight</v>
      </c>
      <c r="M1724" s="20" t="str">
        <f>VLOOKUP($A1724,Cleaned_Medical_Exam!$A1723:$J4058,10,0)</f>
        <v>Diabetes</v>
      </c>
      <c r="N1724" s="48">
        <f>_xlfn.XLOOKUP(A1724,Cleaned_Hospital_Details!A:A,Cleaned_Hospital_Details!B:B)</f>
        <v>0</v>
      </c>
      <c r="O1724" s="49">
        <f>_xlfn.XLOOKUP($A1724,Cleaned_Hospital_Details!$A:$A,Cleaned_Hospital_Details!C:C)</f>
        <v>5291.71</v>
      </c>
      <c r="P1724" s="8" t="str">
        <f>_xlfn.XLOOKUP($A1724,Cleaned_Hospital_Details!$A:$A,Cleaned_Hospital_Details!D:D)</f>
        <v>Tier - 2</v>
      </c>
      <c r="Q1724" s="8" t="str">
        <f>_xlfn.XLOOKUP($A1724,Cleaned_Hospital_Details!$A:$A,Cleaned_Hospital_Details!E:E)</f>
        <v>Tier - 2</v>
      </c>
      <c r="R1724" s="8" t="str">
        <f>_xlfn.XLOOKUP($A1724,Cleaned_Hospital_Details!$A:$A,Cleaned_Hospital_Details!F:F)</f>
        <v>R1012</v>
      </c>
      <c r="S1724" s="15">
        <f>_xlfn.XLOOKUP($A1724,Cleaned_Hospital_Details!$A:$A,Cleaned_Hospital_Details!G:G)</f>
        <v>27345</v>
      </c>
      <c r="T1724" s="8">
        <f>_xlfn.XLOOKUP($A1724,Cleaned_Hospital_Details!$A:$A,Cleaned_Hospital_Details!H:H)</f>
        <v>48</v>
      </c>
      <c r="U1724" s="8" t="str">
        <f>_xlfn.XLOOKUP($A1724,Cleaned_Hospital_Details!$A:$A,Cleaned_Hospital_Details!I:I)</f>
        <v>Adult</v>
      </c>
      <c r="V1724" t="str">
        <f t="shared" si="26"/>
        <v>Julie Martelli</v>
      </c>
    </row>
    <row r="1725" spans="1:22" ht="15.6" x14ac:dyDescent="0.3">
      <c r="A1725" s="10" t="s">
        <v>1761</v>
      </c>
      <c r="B1725" s="8" t="str">
        <f>VLOOKUP(A1725,Cleaned_Customer_Names!A1724:D4059,2,0)</f>
        <v>Mr.</v>
      </c>
      <c r="C1725" s="8" t="str">
        <f>VLOOKUP(A1725,Cleaned_Customer_Names!A1724:D4059,3,0)</f>
        <v>Sawomir</v>
      </c>
      <c r="D1725" s="8" t="str">
        <f>VLOOKUP($A1725,Cleaned_Customer_Names!$A1724:$D4059,4,0)</f>
        <v>Naskret</v>
      </c>
      <c r="E1725" s="22">
        <f>VLOOKUP($A1725,Cleaned_Medical_Exam!$A1724:$J4059,2,0)</f>
        <v>23.48</v>
      </c>
      <c r="F1725" s="24">
        <f>VLOOKUP($A1725,Cleaned_Medical_Exam!$A1724:$J4059,3,0)</f>
        <v>6.24</v>
      </c>
      <c r="G1725" s="20" t="str">
        <f>VLOOKUP($A1725,Cleaned_Medical_Exam!$A1724:$J4059,4,0)</f>
        <v>No</v>
      </c>
      <c r="H1725" s="20" t="str">
        <f>VLOOKUP($A1725,Cleaned_Medical_Exam!$A1724:$J4059,5,0)</f>
        <v>No</v>
      </c>
      <c r="I1725" s="20" t="str">
        <f>VLOOKUP($A1725,Cleaned_Medical_Exam!$A1724:$J4059,6,0)</f>
        <v>No</v>
      </c>
      <c r="J1725" s="48">
        <f>VLOOKUP($A1725,Cleaned_Medical_Exam!$A1724:$J4059,7,0)</f>
        <v>1</v>
      </c>
      <c r="K1725" s="8" t="str">
        <f>VLOOKUP($A1725,Cleaned_Medical_Exam!$A1724:$J4059,8,0)</f>
        <v>No</v>
      </c>
      <c r="L1725" s="20" t="str">
        <f>VLOOKUP($A1725,Cleaned_Medical_Exam!$A1724:$J4059,9,0)</f>
        <v>Healthy Weight</v>
      </c>
      <c r="M1725" s="20" t="str">
        <f>VLOOKUP($A1725,Cleaned_Medical_Exam!$A1724:$J4059,10,0)</f>
        <v>Prediabetes</v>
      </c>
      <c r="N1725" s="48">
        <f>_xlfn.XLOOKUP(A1725,Cleaned_Hospital_Details!A:A,Cleaned_Hospital_Details!B:B)</f>
        <v>3</v>
      </c>
      <c r="O1725" s="49">
        <f>_xlfn.XLOOKUP($A1725,Cleaned_Hospital_Details!$A:$A,Cleaned_Hospital_Details!C:C)</f>
        <v>5275.86</v>
      </c>
      <c r="P1725" s="8" t="str">
        <f>_xlfn.XLOOKUP($A1725,Cleaned_Hospital_Details!$A:$A,Cleaned_Hospital_Details!D:D)</f>
        <v>Tier - 2</v>
      </c>
      <c r="Q1725" s="8" t="str">
        <f>_xlfn.XLOOKUP($A1725,Cleaned_Hospital_Details!$A:$A,Cleaned_Hospital_Details!E:E)</f>
        <v>Tier - 2</v>
      </c>
      <c r="R1725" s="8" t="str">
        <f>_xlfn.XLOOKUP($A1725,Cleaned_Hospital_Details!$A:$A,Cleaned_Hospital_Details!F:F)</f>
        <v>R1013</v>
      </c>
      <c r="S1725" s="15">
        <f>_xlfn.XLOOKUP($A1725,Cleaned_Hospital_Details!$A:$A,Cleaned_Hospital_Details!G:G)</f>
        <v>32021</v>
      </c>
      <c r="T1725" s="8">
        <f>_xlfn.XLOOKUP($A1725,Cleaned_Hospital_Details!$A:$A,Cleaned_Hospital_Details!H:H)</f>
        <v>35</v>
      </c>
      <c r="U1725" s="8" t="str">
        <f>_xlfn.XLOOKUP($A1725,Cleaned_Hospital_Details!$A:$A,Cleaned_Hospital_Details!I:I)</f>
        <v>Adult</v>
      </c>
      <c r="V1725" t="str">
        <f t="shared" si="26"/>
        <v>Sawomir Naskret</v>
      </c>
    </row>
    <row r="1726" spans="1:22" ht="15.6" x14ac:dyDescent="0.3">
      <c r="A1726" s="10" t="s">
        <v>1762</v>
      </c>
      <c r="B1726" s="8" t="str">
        <f>VLOOKUP(A1726,Cleaned_Customer_Names!A1725:D4060,2,0)</f>
        <v>Ms.</v>
      </c>
      <c r="C1726" s="8" t="str">
        <f>VLOOKUP(A1726,Cleaned_Customer_Names!A1725:D4060,3,0)</f>
        <v>Micah</v>
      </c>
      <c r="D1726" s="8" t="str">
        <f>VLOOKUP($A1726,Cleaned_Customer_Names!$A1725:$D4060,4,0)</f>
        <v>Morgan</v>
      </c>
      <c r="E1726" s="22">
        <f>VLOOKUP($A1726,Cleaned_Medical_Exam!$A1725:$J4060,2,0)</f>
        <v>30.02</v>
      </c>
      <c r="F1726" s="24">
        <f>VLOOKUP($A1726,Cleaned_Medical_Exam!$A1725:$J4060,3,0)</f>
        <v>7.63</v>
      </c>
      <c r="G1726" s="20" t="str">
        <f>VLOOKUP($A1726,Cleaned_Medical_Exam!$A1725:$J4060,4,0)</f>
        <v>Yes</v>
      </c>
      <c r="H1726" s="20" t="str">
        <f>VLOOKUP($A1726,Cleaned_Medical_Exam!$A1725:$J4060,5,0)</f>
        <v>No</v>
      </c>
      <c r="I1726" s="20" t="str">
        <f>VLOOKUP($A1726,Cleaned_Medical_Exam!$A1725:$J4060,6,0)</f>
        <v>No</v>
      </c>
      <c r="J1726" s="48">
        <f>VLOOKUP($A1726,Cleaned_Medical_Exam!$A1725:$J4060,7,0)</f>
        <v>1</v>
      </c>
      <c r="K1726" s="8" t="str">
        <f>VLOOKUP($A1726,Cleaned_Medical_Exam!$A1725:$J4060,8,0)</f>
        <v>No</v>
      </c>
      <c r="L1726" s="20" t="str">
        <f>VLOOKUP($A1726,Cleaned_Medical_Exam!$A1725:$J4060,9,0)</f>
        <v>Obesity</v>
      </c>
      <c r="M1726" s="20" t="str">
        <f>VLOOKUP($A1726,Cleaned_Medical_Exam!$A1725:$J4060,10,0)</f>
        <v>Diabetes</v>
      </c>
      <c r="N1726" s="48">
        <f>_xlfn.XLOOKUP(A1726,Cleaned_Hospital_Details!A:A,Cleaned_Hospital_Details!B:B)</f>
        <v>0</v>
      </c>
      <c r="O1726" s="49">
        <f>_xlfn.XLOOKUP($A1726,Cleaned_Hospital_Details!$A:$A,Cleaned_Hospital_Details!C:C)</f>
        <v>5272.18</v>
      </c>
      <c r="P1726" s="8" t="str">
        <f>_xlfn.XLOOKUP($A1726,Cleaned_Hospital_Details!$A:$A,Cleaned_Hospital_Details!D:D)</f>
        <v>Tier - 2</v>
      </c>
      <c r="Q1726" s="8" t="str">
        <f>_xlfn.XLOOKUP($A1726,Cleaned_Hospital_Details!$A:$A,Cleaned_Hospital_Details!E:E)</f>
        <v>Tier - 3</v>
      </c>
      <c r="R1726" s="8" t="str">
        <f>_xlfn.XLOOKUP($A1726,Cleaned_Hospital_Details!$A:$A,Cleaned_Hospital_Details!F:F)</f>
        <v>R1012</v>
      </c>
      <c r="S1726" s="15">
        <f>_xlfn.XLOOKUP($A1726,Cleaned_Hospital_Details!$A:$A,Cleaned_Hospital_Details!G:G)</f>
        <v>31705</v>
      </c>
      <c r="T1726" s="8">
        <f>_xlfn.XLOOKUP($A1726,Cleaned_Hospital_Details!$A:$A,Cleaned_Hospital_Details!H:H)</f>
        <v>36</v>
      </c>
      <c r="U1726" s="8" t="str">
        <f>_xlfn.XLOOKUP($A1726,Cleaned_Hospital_Details!$A:$A,Cleaned_Hospital_Details!I:I)</f>
        <v>Adult</v>
      </c>
      <c r="V1726" t="str">
        <f t="shared" si="26"/>
        <v>Micah Morgan</v>
      </c>
    </row>
    <row r="1727" spans="1:22" ht="15.6" x14ac:dyDescent="0.3">
      <c r="A1727" s="10" t="s">
        <v>1763</v>
      </c>
      <c r="B1727" s="8" t="str">
        <f>VLOOKUP(A1727,Cleaned_Customer_Names!A1726:D4061,2,0)</f>
        <v>Ms.</v>
      </c>
      <c r="C1727" s="8" t="str">
        <f>VLOOKUP(A1727,Cleaned_Customer_Names!A1726:D4061,3,0)</f>
        <v>Kelly</v>
      </c>
      <c r="D1727" s="8" t="str">
        <f>VLOOKUP($A1727,Cleaned_Customer_Names!$A1726:$D4061,4,0)</f>
        <v>Maloney</v>
      </c>
      <c r="E1727" s="22">
        <f>VLOOKUP($A1727,Cleaned_Medical_Exam!$A1726:$J4061,2,0)</f>
        <v>26.885000000000002</v>
      </c>
      <c r="F1727" s="24">
        <f>VLOOKUP($A1727,Cleaned_Medical_Exam!$A1726:$J4061,3,0)</f>
        <v>8.66</v>
      </c>
      <c r="G1727" s="20" t="str">
        <f>VLOOKUP($A1727,Cleaned_Medical_Exam!$A1726:$J4061,4,0)</f>
        <v>Yes</v>
      </c>
      <c r="H1727" s="20" t="str">
        <f>VLOOKUP($A1727,Cleaned_Medical_Exam!$A1726:$J4061,5,0)</f>
        <v>No</v>
      </c>
      <c r="I1727" s="20" t="str">
        <f>VLOOKUP($A1727,Cleaned_Medical_Exam!$A1726:$J4061,6,0)</f>
        <v>No</v>
      </c>
      <c r="J1727" s="48">
        <f>VLOOKUP($A1727,Cleaned_Medical_Exam!$A1726:$J4061,7,0)</f>
        <v>1</v>
      </c>
      <c r="K1727" s="8" t="str">
        <f>VLOOKUP($A1727,Cleaned_Medical_Exam!$A1726:$J4061,8,0)</f>
        <v>No</v>
      </c>
      <c r="L1727" s="20" t="str">
        <f>VLOOKUP($A1727,Cleaned_Medical_Exam!$A1726:$J4061,9,0)</f>
        <v>Overweight</v>
      </c>
      <c r="M1727" s="20" t="str">
        <f>VLOOKUP($A1727,Cleaned_Medical_Exam!$A1726:$J4061,10,0)</f>
        <v>Diabetes</v>
      </c>
      <c r="N1727" s="48">
        <f>_xlfn.XLOOKUP(A1727,Cleaned_Hospital_Details!A:A,Cleaned_Hospital_Details!B:B)</f>
        <v>0</v>
      </c>
      <c r="O1727" s="49">
        <f>_xlfn.XLOOKUP($A1727,Cleaned_Hospital_Details!$A:$A,Cleaned_Hospital_Details!C:C)</f>
        <v>5267.82</v>
      </c>
      <c r="P1727" s="8" t="str">
        <f>_xlfn.XLOOKUP($A1727,Cleaned_Hospital_Details!$A:$A,Cleaned_Hospital_Details!D:D)</f>
        <v>Tier - 2</v>
      </c>
      <c r="Q1727" s="8" t="str">
        <f>_xlfn.XLOOKUP($A1727,Cleaned_Hospital_Details!$A:$A,Cleaned_Hospital_Details!E:E)</f>
        <v>Tier - 2</v>
      </c>
      <c r="R1727" s="8" t="str">
        <f>_xlfn.XLOOKUP($A1727,Cleaned_Hospital_Details!$A:$A,Cleaned_Hospital_Details!F:F)</f>
        <v>R1012</v>
      </c>
      <c r="S1727" s="15">
        <f>_xlfn.XLOOKUP($A1727,Cleaned_Hospital_Details!$A:$A,Cleaned_Hospital_Details!G:G)</f>
        <v>31675</v>
      </c>
      <c r="T1727" s="8">
        <f>_xlfn.XLOOKUP($A1727,Cleaned_Hospital_Details!$A:$A,Cleaned_Hospital_Details!H:H)</f>
        <v>36</v>
      </c>
      <c r="U1727" s="8" t="str">
        <f>_xlfn.XLOOKUP($A1727,Cleaned_Hospital_Details!$A:$A,Cleaned_Hospital_Details!I:I)</f>
        <v>Adult</v>
      </c>
      <c r="V1727" t="str">
        <f t="shared" si="26"/>
        <v>Kelly Maloney</v>
      </c>
    </row>
    <row r="1728" spans="1:22" ht="15.6" x14ac:dyDescent="0.3">
      <c r="A1728" s="10" t="s">
        <v>1764</v>
      </c>
      <c r="B1728" s="8" t="str">
        <f>VLOOKUP(A1728,Cleaned_Customer_Names!A1727:D4062,2,0)</f>
        <v>Ms.</v>
      </c>
      <c r="C1728" s="8" t="str">
        <f>VLOOKUP(A1728,Cleaned_Customer_Names!A1727:D4062,3,0)</f>
        <v>Lindsay</v>
      </c>
      <c r="D1728" s="8" t="str">
        <f>VLOOKUP($A1728,Cleaned_Customer_Names!$A1727:$D4062,4,0)</f>
        <v>Amherst</v>
      </c>
      <c r="E1728" s="22">
        <f>VLOOKUP($A1728,Cleaned_Medical_Exam!$A1727:$J4062,2,0)</f>
        <v>25.84</v>
      </c>
      <c r="F1728" s="24">
        <f>VLOOKUP($A1728,Cleaned_Medical_Exam!$A1727:$J4062,3,0)</f>
        <v>8.5500000000000007</v>
      </c>
      <c r="G1728" s="20" t="str">
        <f>VLOOKUP($A1728,Cleaned_Medical_Exam!$A1727:$J4062,4,0)</f>
        <v>Yes</v>
      </c>
      <c r="H1728" s="20" t="str">
        <f>VLOOKUP($A1728,Cleaned_Medical_Exam!$A1727:$J4062,5,0)</f>
        <v>No</v>
      </c>
      <c r="I1728" s="20" t="str">
        <f>VLOOKUP($A1728,Cleaned_Medical_Exam!$A1727:$J4062,6,0)</f>
        <v>No</v>
      </c>
      <c r="J1728" s="48">
        <f>VLOOKUP($A1728,Cleaned_Medical_Exam!$A1727:$J4062,7,0)</f>
        <v>1</v>
      </c>
      <c r="K1728" s="8" t="str">
        <f>VLOOKUP($A1728,Cleaned_Medical_Exam!$A1727:$J4062,8,0)</f>
        <v>No</v>
      </c>
      <c r="L1728" s="20" t="str">
        <f>VLOOKUP($A1728,Cleaned_Medical_Exam!$A1727:$J4062,9,0)</f>
        <v>Overweight</v>
      </c>
      <c r="M1728" s="20" t="str">
        <f>VLOOKUP($A1728,Cleaned_Medical_Exam!$A1727:$J4062,10,0)</f>
        <v>Diabetes</v>
      </c>
      <c r="N1728" s="48">
        <f>_xlfn.XLOOKUP(A1728,Cleaned_Hospital_Details!A:A,Cleaned_Hospital_Details!B:B)</f>
        <v>0</v>
      </c>
      <c r="O1728" s="49">
        <f>_xlfn.XLOOKUP($A1728,Cleaned_Hospital_Details!$A:$A,Cleaned_Hospital_Details!C:C)</f>
        <v>5266.37</v>
      </c>
      <c r="P1728" s="8" t="str">
        <f>_xlfn.XLOOKUP($A1728,Cleaned_Hospital_Details!$A:$A,Cleaned_Hospital_Details!D:D)</f>
        <v>Tier - 2</v>
      </c>
      <c r="Q1728" s="8" t="str">
        <f>_xlfn.XLOOKUP($A1728,Cleaned_Hospital_Details!$A:$A,Cleaned_Hospital_Details!E:E)</f>
        <v>Tier - 2</v>
      </c>
      <c r="R1728" s="8" t="str">
        <f>_xlfn.XLOOKUP($A1728,Cleaned_Hospital_Details!$A:$A,Cleaned_Hospital_Details!F:F)</f>
        <v>R1012</v>
      </c>
      <c r="S1728" s="15">
        <f>_xlfn.XLOOKUP($A1728,Cleaned_Hospital_Details!$A:$A,Cleaned_Hospital_Details!G:G)</f>
        <v>31710</v>
      </c>
      <c r="T1728" s="8">
        <f>_xlfn.XLOOKUP($A1728,Cleaned_Hospital_Details!$A:$A,Cleaned_Hospital_Details!H:H)</f>
        <v>36</v>
      </c>
      <c r="U1728" s="8" t="str">
        <f>_xlfn.XLOOKUP($A1728,Cleaned_Hospital_Details!$A:$A,Cleaned_Hospital_Details!I:I)</f>
        <v>Adult</v>
      </c>
      <c r="V1728" t="str">
        <f t="shared" si="26"/>
        <v>Lindsay Amherst</v>
      </c>
    </row>
    <row r="1729" spans="1:22" ht="15.6" x14ac:dyDescent="0.3">
      <c r="A1729" s="10" t="s">
        <v>1765</v>
      </c>
      <c r="B1729" s="8" t="str">
        <f>VLOOKUP(A1729,Cleaned_Customer_Names!A1728:D4063,2,0)</f>
        <v>Mr.</v>
      </c>
      <c r="C1729" s="8" t="str">
        <f>VLOOKUP(A1729,Cleaned_Customer_Names!A1728:D4063,3,0)</f>
        <v>Austen</v>
      </c>
      <c r="D1729" s="8" t="str">
        <f>VLOOKUP($A1729,Cleaned_Customer_Names!$A1728:$D4063,4,0)</f>
        <v>Davenport</v>
      </c>
      <c r="E1729" s="22">
        <f>VLOOKUP($A1729,Cleaned_Medical_Exam!$A1728:$J4063,2,0)</f>
        <v>27.454999999999998</v>
      </c>
      <c r="F1729" s="24">
        <f>VLOOKUP($A1729,Cleaned_Medical_Exam!$A1728:$J4063,3,0)</f>
        <v>4.54</v>
      </c>
      <c r="G1729" s="20" t="str">
        <f>VLOOKUP($A1729,Cleaned_Medical_Exam!$A1728:$J4063,4,0)</f>
        <v>No</v>
      </c>
      <c r="H1729" s="20" t="str">
        <f>VLOOKUP($A1729,Cleaned_Medical_Exam!$A1728:$J4063,5,0)</f>
        <v>No</v>
      </c>
      <c r="I1729" s="20" t="str">
        <f>VLOOKUP($A1729,Cleaned_Medical_Exam!$A1728:$J4063,6,0)</f>
        <v>No</v>
      </c>
      <c r="J1729" s="48">
        <f>VLOOKUP($A1729,Cleaned_Medical_Exam!$A1728:$J4063,7,0)</f>
        <v>0</v>
      </c>
      <c r="K1729" s="8" t="str">
        <f>VLOOKUP($A1729,Cleaned_Medical_Exam!$A1728:$J4063,8,0)</f>
        <v>No</v>
      </c>
      <c r="L1729" s="20" t="str">
        <f>VLOOKUP($A1729,Cleaned_Medical_Exam!$A1728:$J4063,9,0)</f>
        <v>Overweight</v>
      </c>
      <c r="M1729" s="20" t="str">
        <f>VLOOKUP($A1729,Cleaned_Medical_Exam!$A1728:$J4063,10,0)</f>
        <v>Normal</v>
      </c>
      <c r="N1729" s="48">
        <f>_xlfn.XLOOKUP(A1729,Cleaned_Hospital_Details!A:A,Cleaned_Hospital_Details!B:B)</f>
        <v>2</v>
      </c>
      <c r="O1729" s="49">
        <f>_xlfn.XLOOKUP($A1729,Cleaned_Hospital_Details!$A:$A,Cleaned_Hospital_Details!C:C)</f>
        <v>5261.47</v>
      </c>
      <c r="P1729" s="8" t="str">
        <f>_xlfn.XLOOKUP($A1729,Cleaned_Hospital_Details!$A:$A,Cleaned_Hospital_Details!D:D)</f>
        <v>Tier - 2</v>
      </c>
      <c r="Q1729" s="8" t="str">
        <f>_xlfn.XLOOKUP($A1729,Cleaned_Hospital_Details!$A:$A,Cleaned_Hospital_Details!E:E)</f>
        <v>Tier - 2</v>
      </c>
      <c r="R1729" s="8" t="str">
        <f>_xlfn.XLOOKUP($A1729,Cleaned_Hospital_Details!$A:$A,Cleaned_Hospital_Details!F:F)</f>
        <v>R1012</v>
      </c>
      <c r="S1729" s="15">
        <f>_xlfn.XLOOKUP($A1729,Cleaned_Hospital_Details!$A:$A,Cleaned_Hospital_Details!G:G)</f>
        <v>32708</v>
      </c>
      <c r="T1729" s="8">
        <f>_xlfn.XLOOKUP($A1729,Cleaned_Hospital_Details!$A:$A,Cleaned_Hospital_Details!H:H)</f>
        <v>33</v>
      </c>
      <c r="U1729" s="8" t="str">
        <f>_xlfn.XLOOKUP($A1729,Cleaned_Hospital_Details!$A:$A,Cleaned_Hospital_Details!I:I)</f>
        <v>Adult</v>
      </c>
      <c r="V1729" t="str">
        <f t="shared" si="26"/>
        <v>Austen Davenport</v>
      </c>
    </row>
    <row r="1730" spans="1:22" ht="15.6" x14ac:dyDescent="0.3">
      <c r="A1730" s="10" t="s">
        <v>1766</v>
      </c>
      <c r="B1730" s="8" t="str">
        <f>VLOOKUP(A1730,Cleaned_Customer_Names!A1729:D4064,2,0)</f>
        <v>Mr.</v>
      </c>
      <c r="C1730" s="8" t="str">
        <f>VLOOKUP(A1730,Cleaned_Customer_Names!A1729:D4064,3,0)</f>
        <v>Tory</v>
      </c>
      <c r="D1730" s="8" t="str">
        <f>VLOOKUP($A1730,Cleaned_Customer_Names!$A1729:$D4064,4,0)</f>
        <v>Johansen</v>
      </c>
      <c r="E1730" s="22">
        <f>VLOOKUP($A1730,Cleaned_Medical_Exam!$A1729:$J4064,2,0)</f>
        <v>24.605</v>
      </c>
      <c r="F1730" s="24">
        <f>VLOOKUP($A1730,Cleaned_Medical_Exam!$A1729:$J4064,3,0)</f>
        <v>5.7</v>
      </c>
      <c r="G1730" s="20" t="str">
        <f>VLOOKUP($A1730,Cleaned_Medical_Exam!$A1729:$J4064,4,0)</f>
        <v>No</v>
      </c>
      <c r="H1730" s="20" t="str">
        <f>VLOOKUP($A1730,Cleaned_Medical_Exam!$A1729:$J4064,5,0)</f>
        <v>No</v>
      </c>
      <c r="I1730" s="20" t="str">
        <f>VLOOKUP($A1730,Cleaned_Medical_Exam!$A1729:$J4064,6,0)</f>
        <v>No</v>
      </c>
      <c r="J1730" s="48">
        <f>VLOOKUP($A1730,Cleaned_Medical_Exam!$A1729:$J4064,7,0)</f>
        <v>0</v>
      </c>
      <c r="K1730" s="8" t="str">
        <f>VLOOKUP($A1730,Cleaned_Medical_Exam!$A1729:$J4064,8,0)</f>
        <v>No</v>
      </c>
      <c r="L1730" s="20" t="str">
        <f>VLOOKUP($A1730,Cleaned_Medical_Exam!$A1729:$J4064,9,0)</f>
        <v>Healthy Weight</v>
      </c>
      <c r="M1730" s="20" t="str">
        <f>VLOOKUP($A1730,Cleaned_Medical_Exam!$A1729:$J4064,10,0)</f>
        <v>Prediabetes</v>
      </c>
      <c r="N1730" s="48">
        <f>_xlfn.XLOOKUP(A1730,Cleaned_Hospital_Details!A:A,Cleaned_Hospital_Details!B:B)</f>
        <v>2</v>
      </c>
      <c r="O1730" s="49">
        <f>_xlfn.XLOOKUP($A1730,Cleaned_Hospital_Details!$A:$A,Cleaned_Hospital_Details!C:C)</f>
        <v>5257.51</v>
      </c>
      <c r="P1730" s="8" t="str">
        <f>_xlfn.XLOOKUP($A1730,Cleaned_Hospital_Details!$A:$A,Cleaned_Hospital_Details!D:D)</f>
        <v>Tier - 2</v>
      </c>
      <c r="Q1730" s="8" t="str">
        <f>_xlfn.XLOOKUP($A1730,Cleaned_Hospital_Details!$A:$A,Cleaned_Hospital_Details!E:E)</f>
        <v>Tier - 2</v>
      </c>
      <c r="R1730" s="8" t="str">
        <f>_xlfn.XLOOKUP($A1730,Cleaned_Hospital_Details!$A:$A,Cleaned_Hospital_Details!F:F)</f>
        <v>R1012</v>
      </c>
      <c r="S1730" s="15">
        <f>_xlfn.XLOOKUP($A1730,Cleaned_Hospital_Details!$A:$A,Cleaned_Hospital_Details!G:G)</f>
        <v>32837</v>
      </c>
      <c r="T1730" s="8">
        <f>_xlfn.XLOOKUP($A1730,Cleaned_Hospital_Details!$A:$A,Cleaned_Hospital_Details!H:H)</f>
        <v>33</v>
      </c>
      <c r="U1730" s="8" t="str">
        <f>_xlfn.XLOOKUP($A1730,Cleaned_Hospital_Details!$A:$A,Cleaned_Hospital_Details!I:I)</f>
        <v>Adult</v>
      </c>
      <c r="V1730" t="str">
        <f t="shared" si="26"/>
        <v>Tory Johansen</v>
      </c>
    </row>
    <row r="1731" spans="1:22" ht="15.6" x14ac:dyDescent="0.3">
      <c r="A1731" s="10" t="s">
        <v>1767</v>
      </c>
      <c r="B1731" s="8" t="str">
        <f>VLOOKUP(A1731,Cleaned_Customer_Names!A1730:D4065,2,0)</f>
        <v>Mr.</v>
      </c>
      <c r="C1731" s="8" t="str">
        <f>VLOOKUP(A1731,Cleaned_Customer_Names!A1730:D4065,3,0)</f>
        <v>Robert</v>
      </c>
      <c r="D1731" s="8" t="str">
        <f>VLOOKUP($A1731,Cleaned_Customer_Names!$A1730:$D4065,4,0)</f>
        <v>Bond</v>
      </c>
      <c r="E1731" s="22">
        <f>VLOOKUP($A1731,Cleaned_Medical_Exam!$A1730:$J4065,2,0)</f>
        <v>30.8</v>
      </c>
      <c r="F1731" s="24">
        <f>VLOOKUP($A1731,Cleaned_Medical_Exam!$A1730:$J4065,3,0)</f>
        <v>5.07</v>
      </c>
      <c r="G1731" s="20" t="str">
        <f>VLOOKUP($A1731,Cleaned_Medical_Exam!$A1730:$J4065,4,0)</f>
        <v>No</v>
      </c>
      <c r="H1731" s="20" t="str">
        <f>VLOOKUP($A1731,Cleaned_Medical_Exam!$A1730:$J4065,5,0)</f>
        <v>No</v>
      </c>
      <c r="I1731" s="20" t="str">
        <f>VLOOKUP($A1731,Cleaned_Medical_Exam!$A1730:$J4065,6,0)</f>
        <v>No</v>
      </c>
      <c r="J1731" s="48">
        <f>VLOOKUP($A1731,Cleaned_Medical_Exam!$A1730:$J4065,7,0)</f>
        <v>0</v>
      </c>
      <c r="K1731" s="8" t="str">
        <f>VLOOKUP($A1731,Cleaned_Medical_Exam!$A1730:$J4065,8,0)</f>
        <v>No</v>
      </c>
      <c r="L1731" s="20" t="str">
        <f>VLOOKUP($A1731,Cleaned_Medical_Exam!$A1730:$J4065,9,0)</f>
        <v>Obesity</v>
      </c>
      <c r="M1731" s="20" t="str">
        <f>VLOOKUP($A1731,Cleaned_Medical_Exam!$A1730:$J4065,10,0)</f>
        <v>Normal</v>
      </c>
      <c r="N1731" s="48">
        <f>_xlfn.XLOOKUP(A1731,Cleaned_Hospital_Details!A:A,Cleaned_Hospital_Details!B:B)</f>
        <v>3</v>
      </c>
      <c r="O1731" s="49">
        <f>_xlfn.XLOOKUP($A1731,Cleaned_Hospital_Details!$A:$A,Cleaned_Hospital_Details!C:C)</f>
        <v>5253.52</v>
      </c>
      <c r="P1731" s="8" t="str">
        <f>_xlfn.XLOOKUP($A1731,Cleaned_Hospital_Details!$A:$A,Cleaned_Hospital_Details!D:D)</f>
        <v>Tier - 3</v>
      </c>
      <c r="Q1731" s="8" t="str">
        <f>_xlfn.XLOOKUP($A1731,Cleaned_Hospital_Details!$A:$A,Cleaned_Hospital_Details!E:E)</f>
        <v>Tier - 3</v>
      </c>
      <c r="R1731" s="8" t="str">
        <f>_xlfn.XLOOKUP($A1731,Cleaned_Hospital_Details!$A:$A,Cleaned_Hospital_Details!F:F)</f>
        <v>R1011</v>
      </c>
      <c r="S1731" s="15">
        <f>_xlfn.XLOOKUP($A1731,Cleaned_Hospital_Details!$A:$A,Cleaned_Hospital_Details!G:G)</f>
        <v>33060</v>
      </c>
      <c r="T1731" s="8">
        <f>_xlfn.XLOOKUP($A1731,Cleaned_Hospital_Details!$A:$A,Cleaned_Hospital_Details!H:H)</f>
        <v>32</v>
      </c>
      <c r="U1731" s="8" t="str">
        <f>_xlfn.XLOOKUP($A1731,Cleaned_Hospital_Details!$A:$A,Cleaned_Hospital_Details!I:I)</f>
        <v>Adult</v>
      </c>
      <c r="V1731" t="str">
        <f t="shared" ref="V1731:V1794" si="27">_xlfn.CONCAT(C1731, " ", D1731)</f>
        <v>Robert Bond</v>
      </c>
    </row>
    <row r="1732" spans="1:22" ht="15.6" x14ac:dyDescent="0.3">
      <c r="A1732" s="10" t="s">
        <v>1768</v>
      </c>
      <c r="B1732" s="8" t="str">
        <f>VLOOKUP(A1732,Cleaned_Customer_Names!A1731:D4066,2,0)</f>
        <v>Ms.</v>
      </c>
      <c r="C1732" s="8" t="str">
        <f>VLOOKUP(A1732,Cleaned_Customer_Names!A1731:D4066,3,0)</f>
        <v>Steph</v>
      </c>
      <c r="D1732" s="8" t="str">
        <f>VLOOKUP($A1732,Cleaned_Customer_Names!$A1731:$D4066,4,0)</f>
        <v>Reilly</v>
      </c>
      <c r="E1732" s="22">
        <f>VLOOKUP($A1732,Cleaned_Medical_Exam!$A1731:$J4066,2,0)</f>
        <v>34.799999999999997</v>
      </c>
      <c r="F1732" s="24">
        <f>VLOOKUP($A1732,Cleaned_Medical_Exam!$A1731:$J4066,3,0)</f>
        <v>4.38</v>
      </c>
      <c r="G1732" s="20" t="str">
        <f>VLOOKUP($A1732,Cleaned_Medical_Exam!$A1731:$J4066,4,0)</f>
        <v>No</v>
      </c>
      <c r="H1732" s="20" t="str">
        <f>VLOOKUP($A1732,Cleaned_Medical_Exam!$A1731:$J4066,5,0)</f>
        <v>No</v>
      </c>
      <c r="I1732" s="20" t="str">
        <f>VLOOKUP($A1732,Cleaned_Medical_Exam!$A1731:$J4066,6,0)</f>
        <v>No</v>
      </c>
      <c r="J1732" s="48">
        <f>VLOOKUP($A1732,Cleaned_Medical_Exam!$A1731:$J4066,7,0)</f>
        <v>1</v>
      </c>
      <c r="K1732" s="8" t="str">
        <f>VLOOKUP($A1732,Cleaned_Medical_Exam!$A1731:$J4066,8,0)</f>
        <v>No</v>
      </c>
      <c r="L1732" s="20" t="str">
        <f>VLOOKUP($A1732,Cleaned_Medical_Exam!$A1731:$J4066,9,0)</f>
        <v>Obesity</v>
      </c>
      <c r="M1732" s="20" t="str">
        <f>VLOOKUP($A1732,Cleaned_Medical_Exam!$A1731:$J4066,10,0)</f>
        <v>Normal</v>
      </c>
      <c r="N1732" s="48">
        <f>_xlfn.XLOOKUP(A1732,Cleaned_Hospital_Details!A:A,Cleaned_Hospital_Details!B:B)</f>
        <v>1</v>
      </c>
      <c r="O1732" s="49">
        <f>_xlfn.XLOOKUP($A1732,Cleaned_Hospital_Details!$A:$A,Cleaned_Hospital_Details!C:C)</f>
        <v>5246.05</v>
      </c>
      <c r="P1732" s="8" t="str">
        <f>_xlfn.XLOOKUP($A1732,Cleaned_Hospital_Details!$A:$A,Cleaned_Hospital_Details!D:D)</f>
        <v>Tier - 2</v>
      </c>
      <c r="Q1732" s="8" t="str">
        <f>_xlfn.XLOOKUP($A1732,Cleaned_Hospital_Details!$A:$A,Cleaned_Hospital_Details!E:E)</f>
        <v>Tier - 3</v>
      </c>
      <c r="R1732" s="8" t="str">
        <f>_xlfn.XLOOKUP($A1732,Cleaned_Hospital_Details!$A:$A,Cleaned_Hospital_Details!F:F)</f>
        <v>R1011</v>
      </c>
      <c r="S1732" s="15">
        <f>_xlfn.XLOOKUP($A1732,Cleaned_Hospital_Details!$A:$A,Cleaned_Hospital_Details!G:G)</f>
        <v>32029</v>
      </c>
      <c r="T1732" s="8">
        <f>_xlfn.XLOOKUP($A1732,Cleaned_Hospital_Details!$A:$A,Cleaned_Hospital_Details!H:H)</f>
        <v>35</v>
      </c>
      <c r="U1732" s="8" t="str">
        <f>_xlfn.XLOOKUP($A1732,Cleaned_Hospital_Details!$A:$A,Cleaned_Hospital_Details!I:I)</f>
        <v>Adult</v>
      </c>
      <c r="V1732" t="str">
        <f t="shared" si="27"/>
        <v>Steph Reilly</v>
      </c>
    </row>
    <row r="1733" spans="1:22" ht="15.6" x14ac:dyDescent="0.3">
      <c r="A1733" s="10" t="s">
        <v>1769</v>
      </c>
      <c r="B1733" s="8" t="str">
        <f>VLOOKUP(A1733,Cleaned_Customer_Names!A1732:D4067,2,0)</f>
        <v>Ms.</v>
      </c>
      <c r="C1733" s="8" t="str">
        <f>VLOOKUP(A1733,Cleaned_Customer_Names!A1732:D4067,3,0)</f>
        <v>Kate</v>
      </c>
      <c r="D1733" s="8" t="str">
        <f>VLOOKUP($A1733,Cleaned_Customer_Names!$A1732:$D4067,4,0)</f>
        <v>Chandler</v>
      </c>
      <c r="E1733" s="22">
        <f>VLOOKUP($A1733,Cleaned_Medical_Exam!$A1732:$J4067,2,0)</f>
        <v>34.21</v>
      </c>
      <c r="F1733" s="24">
        <f>VLOOKUP($A1733,Cleaned_Medical_Exam!$A1732:$J4067,3,0)</f>
        <v>4.54</v>
      </c>
      <c r="G1733" s="20" t="str">
        <f>VLOOKUP($A1733,Cleaned_Medical_Exam!$A1732:$J4067,4,0)</f>
        <v>No</v>
      </c>
      <c r="H1733" s="20" t="str">
        <f>VLOOKUP($A1733,Cleaned_Medical_Exam!$A1732:$J4067,5,0)</f>
        <v>No</v>
      </c>
      <c r="I1733" s="20" t="str">
        <f>VLOOKUP($A1733,Cleaned_Medical_Exam!$A1732:$J4067,6,0)</f>
        <v>No</v>
      </c>
      <c r="J1733" s="48">
        <f>VLOOKUP($A1733,Cleaned_Medical_Exam!$A1732:$J4067,7,0)</f>
        <v>1</v>
      </c>
      <c r="K1733" s="8" t="str">
        <f>VLOOKUP($A1733,Cleaned_Medical_Exam!$A1732:$J4067,8,0)</f>
        <v>No</v>
      </c>
      <c r="L1733" s="20" t="str">
        <f>VLOOKUP($A1733,Cleaned_Medical_Exam!$A1732:$J4067,9,0)</f>
        <v>Obesity</v>
      </c>
      <c r="M1733" s="20" t="str">
        <f>VLOOKUP($A1733,Cleaned_Medical_Exam!$A1732:$J4067,10,0)</f>
        <v>Normal</v>
      </c>
      <c r="N1733" s="48">
        <f>_xlfn.XLOOKUP(A1733,Cleaned_Hospital_Details!A:A,Cleaned_Hospital_Details!B:B)</f>
        <v>1</v>
      </c>
      <c r="O1733" s="49">
        <f>_xlfn.XLOOKUP($A1733,Cleaned_Hospital_Details!$A:$A,Cleaned_Hospital_Details!C:C)</f>
        <v>5245.23</v>
      </c>
      <c r="P1733" s="8" t="str">
        <f>_xlfn.XLOOKUP($A1733,Cleaned_Hospital_Details!$A:$A,Cleaned_Hospital_Details!D:D)</f>
        <v>Tier - 2</v>
      </c>
      <c r="Q1733" s="8" t="str">
        <f>_xlfn.XLOOKUP($A1733,Cleaned_Hospital_Details!$A:$A,Cleaned_Hospital_Details!E:E)</f>
        <v>Tier - 2</v>
      </c>
      <c r="R1733" s="8" t="str">
        <f>_xlfn.XLOOKUP($A1733,Cleaned_Hospital_Details!$A:$A,Cleaned_Hospital_Details!F:F)</f>
        <v>R1013</v>
      </c>
      <c r="S1733" s="15">
        <f>_xlfn.XLOOKUP($A1733,Cleaned_Hospital_Details!$A:$A,Cleaned_Hospital_Details!G:G)</f>
        <v>31963</v>
      </c>
      <c r="T1733" s="8">
        <f>_xlfn.XLOOKUP($A1733,Cleaned_Hospital_Details!$A:$A,Cleaned_Hospital_Details!H:H)</f>
        <v>35</v>
      </c>
      <c r="U1733" s="8" t="str">
        <f>_xlfn.XLOOKUP($A1733,Cleaned_Hospital_Details!$A:$A,Cleaned_Hospital_Details!I:I)</f>
        <v>Adult</v>
      </c>
      <c r="V1733" t="str">
        <f t="shared" si="27"/>
        <v>Kate Chandler</v>
      </c>
    </row>
    <row r="1734" spans="1:22" ht="15.6" x14ac:dyDescent="0.3">
      <c r="A1734" s="10" t="s">
        <v>1770</v>
      </c>
      <c r="B1734" s="8" t="str">
        <f>VLOOKUP(A1734,Cleaned_Customer_Names!A1733:D4068,2,0)</f>
        <v>Ms.</v>
      </c>
      <c r="C1734" s="8" t="str">
        <f>VLOOKUP(A1734,Cleaned_Customer_Names!A1733:D4068,3,0)</f>
        <v>Kristina</v>
      </c>
      <c r="D1734" s="8" t="str">
        <f>VLOOKUP($A1734,Cleaned_Customer_Names!$A1733:$D4068,4,0)</f>
        <v>Kaufmann</v>
      </c>
      <c r="E1734" s="22">
        <f>VLOOKUP($A1734,Cleaned_Medical_Exam!$A1733:$J4068,2,0)</f>
        <v>31</v>
      </c>
      <c r="F1734" s="24">
        <f>VLOOKUP($A1734,Cleaned_Medical_Exam!$A1733:$J4068,3,0)</f>
        <v>5.38</v>
      </c>
      <c r="G1734" s="20" t="str">
        <f>VLOOKUP($A1734,Cleaned_Medical_Exam!$A1733:$J4068,4,0)</f>
        <v>No</v>
      </c>
      <c r="H1734" s="20" t="str">
        <f>VLOOKUP($A1734,Cleaned_Medical_Exam!$A1733:$J4068,5,0)</f>
        <v>No</v>
      </c>
      <c r="I1734" s="20" t="str">
        <f>VLOOKUP($A1734,Cleaned_Medical_Exam!$A1733:$J4068,6,0)</f>
        <v>No</v>
      </c>
      <c r="J1734" s="48">
        <f>VLOOKUP($A1734,Cleaned_Medical_Exam!$A1733:$J4068,7,0)</f>
        <v>1</v>
      </c>
      <c r="K1734" s="8" t="str">
        <f>VLOOKUP($A1734,Cleaned_Medical_Exam!$A1733:$J4068,8,0)</f>
        <v>No</v>
      </c>
      <c r="L1734" s="20" t="str">
        <f>VLOOKUP($A1734,Cleaned_Medical_Exam!$A1733:$J4068,9,0)</f>
        <v>Obesity</v>
      </c>
      <c r="M1734" s="20" t="str">
        <f>VLOOKUP($A1734,Cleaned_Medical_Exam!$A1733:$J4068,10,0)</f>
        <v>Normal</v>
      </c>
      <c r="N1734" s="48">
        <f>_xlfn.XLOOKUP(A1734,Cleaned_Hospital_Details!A:A,Cleaned_Hospital_Details!B:B)</f>
        <v>1</v>
      </c>
      <c r="O1734" s="49">
        <f>_xlfn.XLOOKUP($A1734,Cleaned_Hospital_Details!$A:$A,Cleaned_Hospital_Details!C:C)</f>
        <v>5240.7700000000004</v>
      </c>
      <c r="P1734" s="8" t="str">
        <f>_xlfn.XLOOKUP($A1734,Cleaned_Hospital_Details!$A:$A,Cleaned_Hospital_Details!D:D)</f>
        <v>Tier - 2</v>
      </c>
      <c r="Q1734" s="8" t="str">
        <f>_xlfn.XLOOKUP($A1734,Cleaned_Hospital_Details!$A:$A,Cleaned_Hospital_Details!E:E)</f>
        <v>Tier - 2</v>
      </c>
      <c r="R1734" s="8" t="str">
        <f>_xlfn.XLOOKUP($A1734,Cleaned_Hospital_Details!$A:$A,Cleaned_Hospital_Details!F:F)</f>
        <v>R1011</v>
      </c>
      <c r="S1734" s="15">
        <f>_xlfn.XLOOKUP($A1734,Cleaned_Hospital_Details!$A:$A,Cleaned_Hospital_Details!G:G)</f>
        <v>32137</v>
      </c>
      <c r="T1734" s="8">
        <f>_xlfn.XLOOKUP($A1734,Cleaned_Hospital_Details!$A:$A,Cleaned_Hospital_Details!H:H)</f>
        <v>35</v>
      </c>
      <c r="U1734" s="8" t="str">
        <f>_xlfn.XLOOKUP($A1734,Cleaned_Hospital_Details!$A:$A,Cleaned_Hospital_Details!I:I)</f>
        <v>Adult</v>
      </c>
      <c r="V1734" t="str">
        <f t="shared" si="27"/>
        <v>Kristina Kaufmann</v>
      </c>
    </row>
    <row r="1735" spans="1:22" ht="15.6" x14ac:dyDescent="0.3">
      <c r="A1735" s="10" t="s">
        <v>1771</v>
      </c>
      <c r="B1735" s="8" t="str">
        <f>VLOOKUP(A1735,Cleaned_Customer_Names!A1734:D4069,2,0)</f>
        <v>Ms.</v>
      </c>
      <c r="C1735" s="8" t="str">
        <f>VLOOKUP(A1735,Cleaned_Customer_Names!A1734:D4069,3,0)</f>
        <v>Flo</v>
      </c>
      <c r="D1735" s="8" t="str">
        <f>VLOOKUP($A1735,Cleaned_Customer_Names!$A1734:$D4069,4,0)</f>
        <v>Barnes-Zurkinden</v>
      </c>
      <c r="E1735" s="22">
        <f>VLOOKUP($A1735,Cleaned_Medical_Exam!$A1734:$J4069,2,0)</f>
        <v>26.125</v>
      </c>
      <c r="F1735" s="24">
        <f>VLOOKUP($A1735,Cleaned_Medical_Exam!$A1734:$J4069,3,0)</f>
        <v>5.55</v>
      </c>
      <c r="G1735" s="20" t="str">
        <f>VLOOKUP($A1735,Cleaned_Medical_Exam!$A1734:$J4069,4,0)</f>
        <v>No</v>
      </c>
      <c r="H1735" s="20" t="str">
        <f>VLOOKUP($A1735,Cleaned_Medical_Exam!$A1734:$J4069,5,0)</f>
        <v>No</v>
      </c>
      <c r="I1735" s="20" t="str">
        <f>VLOOKUP($A1735,Cleaned_Medical_Exam!$A1734:$J4069,6,0)</f>
        <v>No</v>
      </c>
      <c r="J1735" s="48">
        <f>VLOOKUP($A1735,Cleaned_Medical_Exam!$A1734:$J4069,7,0)</f>
        <v>1</v>
      </c>
      <c r="K1735" s="8" t="str">
        <f>VLOOKUP($A1735,Cleaned_Medical_Exam!$A1734:$J4069,8,0)</f>
        <v>No</v>
      </c>
      <c r="L1735" s="20" t="str">
        <f>VLOOKUP($A1735,Cleaned_Medical_Exam!$A1734:$J4069,9,0)</f>
        <v>Overweight</v>
      </c>
      <c r="M1735" s="20" t="str">
        <f>VLOOKUP($A1735,Cleaned_Medical_Exam!$A1734:$J4069,10,0)</f>
        <v>Normal</v>
      </c>
      <c r="N1735" s="48">
        <f>_xlfn.XLOOKUP(A1735,Cleaned_Hospital_Details!A:A,Cleaned_Hospital_Details!B:B)</f>
        <v>0</v>
      </c>
      <c r="O1735" s="49">
        <f>_xlfn.XLOOKUP($A1735,Cleaned_Hospital_Details!$A:$A,Cleaned_Hospital_Details!C:C)</f>
        <v>5227.99</v>
      </c>
      <c r="P1735" s="8" t="str">
        <f>_xlfn.XLOOKUP($A1735,Cleaned_Hospital_Details!$A:$A,Cleaned_Hospital_Details!D:D)</f>
        <v>Tier - 2</v>
      </c>
      <c r="Q1735" s="8" t="str">
        <f>_xlfn.XLOOKUP($A1735,Cleaned_Hospital_Details!$A:$A,Cleaned_Hospital_Details!E:E)</f>
        <v>Tier - 1</v>
      </c>
      <c r="R1735" s="8" t="str">
        <f>_xlfn.XLOOKUP($A1735,Cleaned_Hospital_Details!$A:$A,Cleaned_Hospital_Details!F:F)</f>
        <v>R1024</v>
      </c>
      <c r="S1735" s="15">
        <f>_xlfn.XLOOKUP($A1735,Cleaned_Hospital_Details!$A:$A,Cleaned_Hospital_Details!G:G)</f>
        <v>31957</v>
      </c>
      <c r="T1735" s="8">
        <f>_xlfn.XLOOKUP($A1735,Cleaned_Hospital_Details!$A:$A,Cleaned_Hospital_Details!H:H)</f>
        <v>35</v>
      </c>
      <c r="U1735" s="8" t="str">
        <f>_xlfn.XLOOKUP($A1735,Cleaned_Hospital_Details!$A:$A,Cleaned_Hospital_Details!I:I)</f>
        <v>Adult</v>
      </c>
      <c r="V1735" t="str">
        <f t="shared" si="27"/>
        <v>Flo Barnes-Zurkinden</v>
      </c>
    </row>
    <row r="1736" spans="1:22" ht="15.6" x14ac:dyDescent="0.3">
      <c r="A1736" s="10" t="s">
        <v>1772</v>
      </c>
      <c r="B1736" s="8" t="str">
        <f>VLOOKUP(A1736,Cleaned_Customer_Names!A1735:D4070,2,0)</f>
        <v>Mrs.</v>
      </c>
      <c r="C1736" s="8" t="str">
        <f>VLOOKUP(A1736,Cleaned_Customer_Names!A1735:D4070,3,0)</f>
        <v>Sarah</v>
      </c>
      <c r="D1736" s="8" t="str">
        <f>VLOOKUP($A1736,Cleaned_Customer_Names!$A1735:$D4070,4,0)</f>
        <v>Wolter</v>
      </c>
      <c r="E1736" s="22">
        <f>VLOOKUP($A1736,Cleaned_Medical_Exam!$A1735:$J4070,2,0)</f>
        <v>30.13</v>
      </c>
      <c r="F1736" s="24">
        <f>VLOOKUP($A1736,Cleaned_Medical_Exam!$A1735:$J4070,3,0)</f>
        <v>4.03</v>
      </c>
      <c r="G1736" s="20" t="str">
        <f>VLOOKUP($A1736,Cleaned_Medical_Exam!$A1735:$J4070,4,0)</f>
        <v>Yes</v>
      </c>
      <c r="H1736" s="20" t="str">
        <f>VLOOKUP($A1736,Cleaned_Medical_Exam!$A1735:$J4070,5,0)</f>
        <v>No</v>
      </c>
      <c r="I1736" s="20" t="str">
        <f>VLOOKUP($A1736,Cleaned_Medical_Exam!$A1735:$J4070,6,0)</f>
        <v>No</v>
      </c>
      <c r="J1736" s="48">
        <f>VLOOKUP($A1736,Cleaned_Medical_Exam!$A1735:$J4070,7,0)</f>
        <v>1</v>
      </c>
      <c r="K1736" s="8" t="str">
        <f>VLOOKUP($A1736,Cleaned_Medical_Exam!$A1735:$J4070,8,0)</f>
        <v>No</v>
      </c>
      <c r="L1736" s="20" t="str">
        <f>VLOOKUP($A1736,Cleaned_Medical_Exam!$A1735:$J4070,9,0)</f>
        <v>Obesity</v>
      </c>
      <c r="M1736" s="20" t="str">
        <f>VLOOKUP($A1736,Cleaned_Medical_Exam!$A1735:$J4070,10,0)</f>
        <v>Normal</v>
      </c>
      <c r="N1736" s="48">
        <f>_xlfn.XLOOKUP(A1736,Cleaned_Hospital_Details!A:A,Cleaned_Hospital_Details!B:B)</f>
        <v>0</v>
      </c>
      <c r="O1736" s="49">
        <f>_xlfn.XLOOKUP($A1736,Cleaned_Hospital_Details!$A:$A,Cleaned_Hospital_Details!C:C)</f>
        <v>5216.4799999999996</v>
      </c>
      <c r="P1736" s="8" t="str">
        <f>_xlfn.XLOOKUP($A1736,Cleaned_Hospital_Details!$A:$A,Cleaned_Hospital_Details!D:D)</f>
        <v>Tier - 2</v>
      </c>
      <c r="Q1736" s="8" t="str">
        <f>_xlfn.XLOOKUP($A1736,Cleaned_Hospital_Details!$A:$A,Cleaned_Hospital_Details!E:E)</f>
        <v>Tier - 2</v>
      </c>
      <c r="R1736" s="8" t="str">
        <f>_xlfn.XLOOKUP($A1736,Cleaned_Hospital_Details!$A:$A,Cleaned_Hospital_Details!F:F)</f>
        <v>R1025</v>
      </c>
      <c r="S1736" s="15">
        <f>_xlfn.XLOOKUP($A1736,Cleaned_Hospital_Details!$A:$A,Cleaned_Hospital_Details!G:G)</f>
        <v>34856</v>
      </c>
      <c r="T1736" s="8">
        <f>_xlfn.XLOOKUP($A1736,Cleaned_Hospital_Details!$A:$A,Cleaned_Hospital_Details!H:H)</f>
        <v>28</v>
      </c>
      <c r="U1736" s="8" t="str">
        <f>_xlfn.XLOOKUP($A1736,Cleaned_Hospital_Details!$A:$A,Cleaned_Hospital_Details!I:I)</f>
        <v>Adult</v>
      </c>
      <c r="V1736" t="str">
        <f t="shared" si="27"/>
        <v>Sarah Wolter</v>
      </c>
    </row>
    <row r="1737" spans="1:22" ht="15.6" x14ac:dyDescent="0.3">
      <c r="A1737" s="10" t="s">
        <v>1773</v>
      </c>
      <c r="B1737" s="8" t="str">
        <f>VLOOKUP(A1737,Cleaned_Customer_Names!A1736:D4071,2,0)</f>
        <v>Ms.</v>
      </c>
      <c r="C1737" s="8" t="str">
        <f>VLOOKUP(A1737,Cleaned_Customer_Names!A1736:D4071,3,0)</f>
        <v>Anabel</v>
      </c>
      <c r="D1737" s="8" t="str">
        <f>VLOOKUP($A1737,Cleaned_Customer_Names!$A1736:$D4071,4,0)</f>
        <v>Pearson</v>
      </c>
      <c r="E1737" s="22">
        <f>VLOOKUP($A1737,Cleaned_Medical_Exam!$A1736:$J4071,2,0)</f>
        <v>34.19</v>
      </c>
      <c r="F1737" s="24">
        <f>VLOOKUP($A1737,Cleaned_Medical_Exam!$A1736:$J4071,3,0)</f>
        <v>4.1900000000000004</v>
      </c>
      <c r="G1737" s="20" t="str">
        <f>VLOOKUP($A1737,Cleaned_Medical_Exam!$A1736:$J4071,4,0)</f>
        <v>No</v>
      </c>
      <c r="H1737" s="20" t="str">
        <f>VLOOKUP($A1737,Cleaned_Medical_Exam!$A1736:$J4071,5,0)</f>
        <v>No</v>
      </c>
      <c r="I1737" s="20" t="str">
        <f>VLOOKUP($A1737,Cleaned_Medical_Exam!$A1736:$J4071,6,0)</f>
        <v>No</v>
      </c>
      <c r="J1737" s="48">
        <f>VLOOKUP($A1737,Cleaned_Medical_Exam!$A1736:$J4071,7,0)</f>
        <v>0</v>
      </c>
      <c r="K1737" s="8" t="str">
        <f>VLOOKUP($A1737,Cleaned_Medical_Exam!$A1736:$J4071,8,0)</f>
        <v>No</v>
      </c>
      <c r="L1737" s="20" t="str">
        <f>VLOOKUP($A1737,Cleaned_Medical_Exam!$A1736:$J4071,9,0)</f>
        <v>Obesity</v>
      </c>
      <c r="M1737" s="20" t="str">
        <f>VLOOKUP($A1737,Cleaned_Medical_Exam!$A1736:$J4071,10,0)</f>
        <v>Normal</v>
      </c>
      <c r="N1737" s="48">
        <f>_xlfn.XLOOKUP(A1737,Cleaned_Hospital_Details!A:A,Cleaned_Hospital_Details!B:B)</f>
        <v>0</v>
      </c>
      <c r="O1737" s="49">
        <f>_xlfn.XLOOKUP($A1737,Cleaned_Hospital_Details!$A:$A,Cleaned_Hospital_Details!C:C)</f>
        <v>5213.22</v>
      </c>
      <c r="P1737" s="8" t="str">
        <f>_xlfn.XLOOKUP($A1737,Cleaned_Hospital_Details!$A:$A,Cleaned_Hospital_Details!D:D)</f>
        <v>Tier - 2</v>
      </c>
      <c r="Q1737" s="8" t="str">
        <f>_xlfn.XLOOKUP($A1737,Cleaned_Hospital_Details!$A:$A,Cleaned_Hospital_Details!E:E)</f>
        <v>Tier - 1</v>
      </c>
      <c r="R1737" s="8" t="str">
        <f>_xlfn.XLOOKUP($A1737,Cleaned_Hospital_Details!$A:$A,Cleaned_Hospital_Details!F:F)</f>
        <v>R1012</v>
      </c>
      <c r="S1737" s="15">
        <f>_xlfn.XLOOKUP($A1737,Cleaned_Hospital_Details!$A:$A,Cleaned_Hospital_Details!G:G)</f>
        <v>36495</v>
      </c>
      <c r="T1737" s="8">
        <f>_xlfn.XLOOKUP($A1737,Cleaned_Hospital_Details!$A:$A,Cleaned_Hospital_Details!H:H)</f>
        <v>23</v>
      </c>
      <c r="U1737" s="8" t="str">
        <f>_xlfn.XLOOKUP($A1737,Cleaned_Hospital_Details!$A:$A,Cleaned_Hospital_Details!I:I)</f>
        <v>Adult</v>
      </c>
      <c r="V1737" t="str">
        <f t="shared" si="27"/>
        <v>Anabel Pearson</v>
      </c>
    </row>
    <row r="1738" spans="1:22" ht="15.6" x14ac:dyDescent="0.3">
      <c r="A1738" s="10" t="s">
        <v>1774</v>
      </c>
      <c r="B1738" s="8" t="str">
        <f>VLOOKUP(A1738,Cleaned_Customer_Names!A1737:D4072,2,0)</f>
        <v>Mr.</v>
      </c>
      <c r="C1738" s="8" t="str">
        <f>VLOOKUP(A1738,Cleaned_Customer_Names!A1737:D4072,3,0)</f>
        <v>Ian</v>
      </c>
      <c r="D1738" s="8" t="str">
        <f>VLOOKUP($A1738,Cleaned_Customer_Names!$A1737:$D4072,4,0)</f>
        <v>Thomas</v>
      </c>
      <c r="E1738" s="22">
        <f>VLOOKUP($A1738,Cleaned_Medical_Exam!$A1737:$J4072,2,0)</f>
        <v>22.515000000000001</v>
      </c>
      <c r="F1738" s="24">
        <f>VLOOKUP($A1738,Cleaned_Medical_Exam!$A1737:$J4072,3,0)</f>
        <v>4.37</v>
      </c>
      <c r="G1738" s="20" t="str">
        <f>VLOOKUP($A1738,Cleaned_Medical_Exam!$A1737:$J4072,4,0)</f>
        <v>No</v>
      </c>
      <c r="H1738" s="20" t="str">
        <f>VLOOKUP($A1738,Cleaned_Medical_Exam!$A1737:$J4072,5,0)</f>
        <v>No</v>
      </c>
      <c r="I1738" s="20" t="str">
        <f>VLOOKUP($A1738,Cleaned_Medical_Exam!$A1737:$J4072,6,0)</f>
        <v>Yes</v>
      </c>
      <c r="J1738" s="48">
        <f>VLOOKUP($A1738,Cleaned_Medical_Exam!$A1737:$J4072,7,0)</f>
        <v>1</v>
      </c>
      <c r="K1738" s="8" t="str">
        <f>VLOOKUP($A1738,Cleaned_Medical_Exam!$A1737:$J4072,8,0)</f>
        <v>No</v>
      </c>
      <c r="L1738" s="20" t="str">
        <f>VLOOKUP($A1738,Cleaned_Medical_Exam!$A1737:$J4072,9,0)</f>
        <v>Healthy Weight</v>
      </c>
      <c r="M1738" s="20" t="str">
        <f>VLOOKUP($A1738,Cleaned_Medical_Exam!$A1737:$J4072,10,0)</f>
        <v>Normal</v>
      </c>
      <c r="N1738" s="48">
        <f>_xlfn.XLOOKUP(A1738,Cleaned_Hospital_Details!A:A,Cleaned_Hospital_Details!B:B)</f>
        <v>3</v>
      </c>
      <c r="O1738" s="49">
        <f>_xlfn.XLOOKUP($A1738,Cleaned_Hospital_Details!$A:$A,Cleaned_Hospital_Details!C:C)</f>
        <v>5209.58</v>
      </c>
      <c r="P1738" s="8" t="str">
        <f>_xlfn.XLOOKUP($A1738,Cleaned_Hospital_Details!$A:$A,Cleaned_Hospital_Details!D:D)</f>
        <v>Tier - 3</v>
      </c>
      <c r="Q1738" s="8" t="str">
        <f>_xlfn.XLOOKUP($A1738,Cleaned_Hospital_Details!$A:$A,Cleaned_Hospital_Details!E:E)</f>
        <v>Tier - 3</v>
      </c>
      <c r="R1738" s="8" t="str">
        <f>_xlfn.XLOOKUP($A1738,Cleaned_Hospital_Details!$A:$A,Cleaned_Hospital_Details!F:F)</f>
        <v>R1017</v>
      </c>
      <c r="S1738" s="15">
        <f>_xlfn.XLOOKUP($A1738,Cleaned_Hospital_Details!$A:$A,Cleaned_Hospital_Details!G:G)</f>
        <v>34137</v>
      </c>
      <c r="T1738" s="8">
        <f>_xlfn.XLOOKUP($A1738,Cleaned_Hospital_Details!$A:$A,Cleaned_Hospital_Details!H:H)</f>
        <v>29</v>
      </c>
      <c r="U1738" s="8" t="str">
        <f>_xlfn.XLOOKUP($A1738,Cleaned_Hospital_Details!$A:$A,Cleaned_Hospital_Details!I:I)</f>
        <v>Adult</v>
      </c>
      <c r="V1738" t="str">
        <f t="shared" si="27"/>
        <v>Ian Thomas</v>
      </c>
    </row>
    <row r="1739" spans="1:22" ht="15.6" x14ac:dyDescent="0.3">
      <c r="A1739" s="10" t="s">
        <v>1775</v>
      </c>
      <c r="B1739" s="8" t="str">
        <f>VLOOKUP(A1739,Cleaned_Customer_Names!A1738:D4073,2,0)</f>
        <v>Mr.</v>
      </c>
      <c r="C1739" s="8" t="str">
        <f>VLOOKUP(A1739,Cleaned_Customer_Names!A1738:D4073,3,0)</f>
        <v>Alex</v>
      </c>
      <c r="D1739" s="8" t="str">
        <f>VLOOKUP($A1739,Cleaned_Customer_Names!$A1738:$D4073,4,0)</f>
        <v>Leon</v>
      </c>
      <c r="E1739" s="22">
        <f>VLOOKUP($A1739,Cleaned_Medical_Exam!$A1738:$J4073,2,0)</f>
        <v>18.239999999999998</v>
      </c>
      <c r="F1739" s="24">
        <f>VLOOKUP($A1739,Cleaned_Medical_Exam!$A1738:$J4073,3,0)</f>
        <v>5.31</v>
      </c>
      <c r="G1739" s="20" t="str">
        <f>VLOOKUP($A1739,Cleaned_Medical_Exam!$A1738:$J4073,4,0)</f>
        <v>Yes</v>
      </c>
      <c r="H1739" s="20" t="str">
        <f>VLOOKUP($A1739,Cleaned_Medical_Exam!$A1738:$J4073,5,0)</f>
        <v>No</v>
      </c>
      <c r="I1739" s="20" t="str">
        <f>VLOOKUP($A1739,Cleaned_Medical_Exam!$A1738:$J4073,6,0)</f>
        <v>Yes</v>
      </c>
      <c r="J1739" s="48">
        <f>VLOOKUP($A1739,Cleaned_Medical_Exam!$A1738:$J4073,7,0)</f>
        <v>1</v>
      </c>
      <c r="K1739" s="8" t="str">
        <f>VLOOKUP($A1739,Cleaned_Medical_Exam!$A1738:$J4073,8,0)</f>
        <v>No</v>
      </c>
      <c r="L1739" s="20" t="str">
        <f>VLOOKUP($A1739,Cleaned_Medical_Exam!$A1738:$J4073,9,0)</f>
        <v>Underweight</v>
      </c>
      <c r="M1739" s="20" t="str">
        <f>VLOOKUP($A1739,Cleaned_Medical_Exam!$A1738:$J4073,10,0)</f>
        <v>Normal</v>
      </c>
      <c r="N1739" s="48">
        <f>_xlfn.XLOOKUP(A1739,Cleaned_Hospital_Details!A:A,Cleaned_Hospital_Details!B:B)</f>
        <v>3</v>
      </c>
      <c r="O1739" s="49">
        <f>_xlfn.XLOOKUP($A1739,Cleaned_Hospital_Details!$A:$A,Cleaned_Hospital_Details!C:C)</f>
        <v>5207.97</v>
      </c>
      <c r="P1739" s="8" t="str">
        <f>_xlfn.XLOOKUP($A1739,Cleaned_Hospital_Details!$A:$A,Cleaned_Hospital_Details!D:D)</f>
        <v>Tier - 2</v>
      </c>
      <c r="Q1739" s="8" t="str">
        <f>_xlfn.XLOOKUP($A1739,Cleaned_Hospital_Details!$A:$A,Cleaned_Hospital_Details!E:E)</f>
        <v>Tier - 2</v>
      </c>
      <c r="R1739" s="8" t="str">
        <f>_xlfn.XLOOKUP($A1739,Cleaned_Hospital_Details!$A:$A,Cleaned_Hospital_Details!F:F)</f>
        <v>R1012</v>
      </c>
      <c r="S1739" s="15">
        <f>_xlfn.XLOOKUP($A1739,Cleaned_Hospital_Details!$A:$A,Cleaned_Hospital_Details!G:G)</f>
        <v>30613</v>
      </c>
      <c r="T1739" s="8">
        <f>_xlfn.XLOOKUP($A1739,Cleaned_Hospital_Details!$A:$A,Cleaned_Hospital_Details!H:H)</f>
        <v>39</v>
      </c>
      <c r="U1739" s="8" t="str">
        <f>_xlfn.XLOOKUP($A1739,Cleaned_Hospital_Details!$A:$A,Cleaned_Hospital_Details!I:I)</f>
        <v>Adult</v>
      </c>
      <c r="V1739" t="str">
        <f t="shared" si="27"/>
        <v>Alex Leon</v>
      </c>
    </row>
    <row r="1740" spans="1:22" ht="15.6" x14ac:dyDescent="0.3">
      <c r="A1740" s="10" t="s">
        <v>1776</v>
      </c>
      <c r="B1740" s="8" t="str">
        <f>VLOOKUP(A1740,Cleaned_Customer_Names!A1739:D4074,2,0)</f>
        <v>Mr.</v>
      </c>
      <c r="C1740" s="8" t="str">
        <f>VLOOKUP(A1740,Cleaned_Customer_Names!A1739:D4074,3,0)</f>
        <v>Richard</v>
      </c>
      <c r="D1740" s="8" t="str">
        <f>VLOOKUP($A1740,Cleaned_Customer_Names!$A1739:$D4074,4,0)</f>
        <v>Marriott</v>
      </c>
      <c r="E1740" s="22">
        <f>VLOOKUP($A1740,Cleaned_Medical_Exam!$A1739:$J4074,2,0)</f>
        <v>37.28</v>
      </c>
      <c r="F1740" s="24">
        <f>VLOOKUP($A1740,Cleaned_Medical_Exam!$A1739:$J4074,3,0)</f>
        <v>4.66</v>
      </c>
      <c r="G1740" s="20" t="str">
        <f>VLOOKUP($A1740,Cleaned_Medical_Exam!$A1739:$J4074,4,0)</f>
        <v>No</v>
      </c>
      <c r="H1740" s="20" t="str">
        <f>VLOOKUP($A1740,Cleaned_Medical_Exam!$A1739:$J4074,5,0)</f>
        <v>Yes</v>
      </c>
      <c r="I1740" s="20" t="str">
        <f>VLOOKUP($A1740,Cleaned_Medical_Exam!$A1739:$J4074,6,0)</f>
        <v>No</v>
      </c>
      <c r="J1740" s="48">
        <f>VLOOKUP($A1740,Cleaned_Medical_Exam!$A1739:$J4074,7,0)</f>
        <v>1</v>
      </c>
      <c r="K1740" s="8" t="str">
        <f>VLOOKUP($A1740,Cleaned_Medical_Exam!$A1739:$J4074,8,0)</f>
        <v>No</v>
      </c>
      <c r="L1740" s="20" t="str">
        <f>VLOOKUP($A1740,Cleaned_Medical_Exam!$A1739:$J4074,9,0)</f>
        <v>Obesity</v>
      </c>
      <c r="M1740" s="20" t="str">
        <f>VLOOKUP($A1740,Cleaned_Medical_Exam!$A1739:$J4074,10,0)</f>
        <v>Normal</v>
      </c>
      <c r="N1740" s="48">
        <f>_xlfn.XLOOKUP(A1740,Cleaned_Hospital_Details!A:A,Cleaned_Hospital_Details!B:B)</f>
        <v>0</v>
      </c>
      <c r="O1740" s="49">
        <f>_xlfn.XLOOKUP($A1740,Cleaned_Hospital_Details!$A:$A,Cleaned_Hospital_Details!C:C)</f>
        <v>5198.6899999999996</v>
      </c>
      <c r="P1740" s="8" t="str">
        <f>_xlfn.XLOOKUP($A1740,Cleaned_Hospital_Details!$A:$A,Cleaned_Hospital_Details!D:D)</f>
        <v>Tier - 2</v>
      </c>
      <c r="Q1740" s="8" t="str">
        <f>_xlfn.XLOOKUP($A1740,Cleaned_Hospital_Details!$A:$A,Cleaned_Hospital_Details!E:E)</f>
        <v>Tier - 2</v>
      </c>
      <c r="R1740" s="8" t="str">
        <f>_xlfn.XLOOKUP($A1740,Cleaned_Hospital_Details!$A:$A,Cleaned_Hospital_Details!F:F)</f>
        <v>R1022</v>
      </c>
      <c r="S1740" s="15">
        <f>_xlfn.XLOOKUP($A1740,Cleaned_Hospital_Details!$A:$A,Cleaned_Hospital_Details!G:G)</f>
        <v>38144</v>
      </c>
      <c r="T1740" s="8">
        <f>_xlfn.XLOOKUP($A1740,Cleaned_Hospital_Details!$A:$A,Cleaned_Hospital_Details!H:H)</f>
        <v>19</v>
      </c>
      <c r="U1740" s="8" t="str">
        <f>_xlfn.XLOOKUP($A1740,Cleaned_Hospital_Details!$A:$A,Cleaned_Hospital_Details!I:I)</f>
        <v>Adult</v>
      </c>
      <c r="V1740" t="str">
        <f t="shared" si="27"/>
        <v>Richard Marriott</v>
      </c>
    </row>
    <row r="1741" spans="1:22" ht="15.6" x14ac:dyDescent="0.3">
      <c r="A1741" s="10" t="s">
        <v>1777</v>
      </c>
      <c r="B1741" s="8" t="str">
        <f>VLOOKUP(A1741,Cleaned_Customer_Names!A1740:D4075,2,0)</f>
        <v>Ms.</v>
      </c>
      <c r="C1741" s="8" t="str">
        <f>VLOOKUP(A1741,Cleaned_Customer_Names!A1740:D4075,3,0)</f>
        <v>Jacqueline</v>
      </c>
      <c r="D1741" s="8" t="str">
        <f>VLOOKUP($A1741,Cleaned_Customer_Names!$A1740:$D4075,4,0)</f>
        <v>Wilkins</v>
      </c>
      <c r="E1741" s="22">
        <f>VLOOKUP($A1741,Cleaned_Medical_Exam!$A1740:$J4075,2,0)</f>
        <v>18.2</v>
      </c>
      <c r="F1741" s="24">
        <f>VLOOKUP($A1741,Cleaned_Medical_Exam!$A1740:$J4075,3,0)</f>
        <v>6.19</v>
      </c>
      <c r="G1741" s="20" t="str">
        <f>VLOOKUP($A1741,Cleaned_Medical_Exam!$A1740:$J4075,4,0)</f>
        <v>No</v>
      </c>
      <c r="H1741" s="20" t="str">
        <f>VLOOKUP($A1741,Cleaned_Medical_Exam!$A1740:$J4075,5,0)</f>
        <v>No</v>
      </c>
      <c r="I1741" s="20" t="str">
        <f>VLOOKUP($A1741,Cleaned_Medical_Exam!$A1740:$J4075,6,0)</f>
        <v>Yes</v>
      </c>
      <c r="J1741" s="48">
        <f>VLOOKUP($A1741,Cleaned_Medical_Exam!$A1740:$J4075,7,0)</f>
        <v>1</v>
      </c>
      <c r="K1741" s="8" t="str">
        <f>VLOOKUP($A1741,Cleaned_Medical_Exam!$A1740:$J4075,8,0)</f>
        <v>No</v>
      </c>
      <c r="L1741" s="20" t="str">
        <f>VLOOKUP($A1741,Cleaned_Medical_Exam!$A1740:$J4075,9,0)</f>
        <v>Underweight</v>
      </c>
      <c r="M1741" s="20" t="str">
        <f>VLOOKUP($A1741,Cleaned_Medical_Exam!$A1740:$J4075,10,0)</f>
        <v>Prediabetes</v>
      </c>
      <c r="N1741" s="48">
        <f>_xlfn.XLOOKUP(A1741,Cleaned_Hospital_Details!A:A,Cleaned_Hospital_Details!B:B)</f>
        <v>2</v>
      </c>
      <c r="O1741" s="49">
        <f>_xlfn.XLOOKUP($A1741,Cleaned_Hospital_Details!$A:$A,Cleaned_Hospital_Details!C:C)</f>
        <v>5195.58</v>
      </c>
      <c r="P1741" s="8" t="str">
        <f>_xlfn.XLOOKUP($A1741,Cleaned_Hospital_Details!$A:$A,Cleaned_Hospital_Details!D:D)</f>
        <v>Tier - 2</v>
      </c>
      <c r="Q1741" s="8" t="str">
        <f>_xlfn.XLOOKUP($A1741,Cleaned_Hospital_Details!$A:$A,Cleaned_Hospital_Details!E:E)</f>
        <v>Tier - 2</v>
      </c>
      <c r="R1741" s="8" t="str">
        <f>_xlfn.XLOOKUP($A1741,Cleaned_Hospital_Details!$A:$A,Cleaned_Hospital_Details!F:F)</f>
        <v>R1013</v>
      </c>
      <c r="S1741" s="15">
        <f>_xlfn.XLOOKUP($A1741,Cleaned_Hospital_Details!$A:$A,Cleaned_Hospital_Details!G:G)</f>
        <v>29110</v>
      </c>
      <c r="T1741" s="8">
        <f>_xlfn.XLOOKUP($A1741,Cleaned_Hospital_Details!$A:$A,Cleaned_Hospital_Details!H:H)</f>
        <v>43</v>
      </c>
      <c r="U1741" s="8" t="str">
        <f>_xlfn.XLOOKUP($A1741,Cleaned_Hospital_Details!$A:$A,Cleaned_Hospital_Details!I:I)</f>
        <v>Adult</v>
      </c>
      <c r="V1741" t="str">
        <f t="shared" si="27"/>
        <v>Jacqueline Wilkins</v>
      </c>
    </row>
    <row r="1742" spans="1:22" ht="15.6" x14ac:dyDescent="0.3">
      <c r="A1742" s="10" t="s">
        <v>1778</v>
      </c>
      <c r="B1742" s="8" t="str">
        <f>VLOOKUP(A1742,Cleaned_Customer_Names!A1741:D4076,2,0)</f>
        <v>Ms.</v>
      </c>
      <c r="C1742" s="8" t="str">
        <f>VLOOKUP(A1742,Cleaned_Customer_Names!A1741:D4076,3,0)</f>
        <v>Cindy</v>
      </c>
      <c r="D1742" s="8" t="str">
        <f>VLOOKUP($A1742,Cleaned_Customer_Names!$A1741:$D4076,4,0)</f>
        <v>Saiter</v>
      </c>
      <c r="E1742" s="22">
        <f>VLOOKUP($A1742,Cleaned_Medical_Exam!$A1741:$J4076,2,0)</f>
        <v>20.53</v>
      </c>
      <c r="F1742" s="24">
        <f>VLOOKUP($A1742,Cleaned_Medical_Exam!$A1741:$J4076,3,0)</f>
        <v>4.8600000000000003</v>
      </c>
      <c r="G1742" s="20" t="str">
        <f>VLOOKUP($A1742,Cleaned_Medical_Exam!$A1741:$J4076,4,0)</f>
        <v>No</v>
      </c>
      <c r="H1742" s="20" t="str">
        <f>VLOOKUP($A1742,Cleaned_Medical_Exam!$A1741:$J4076,5,0)</f>
        <v>No</v>
      </c>
      <c r="I1742" s="20" t="str">
        <f>VLOOKUP($A1742,Cleaned_Medical_Exam!$A1741:$J4076,6,0)</f>
        <v>No</v>
      </c>
      <c r="J1742" s="48">
        <f>VLOOKUP($A1742,Cleaned_Medical_Exam!$A1741:$J4076,7,0)</f>
        <v>1</v>
      </c>
      <c r="K1742" s="8" t="str">
        <f>VLOOKUP($A1742,Cleaned_Medical_Exam!$A1741:$J4076,8,0)</f>
        <v>No</v>
      </c>
      <c r="L1742" s="20" t="str">
        <f>VLOOKUP($A1742,Cleaned_Medical_Exam!$A1741:$J4076,9,0)</f>
        <v>Healthy Weight</v>
      </c>
      <c r="M1742" s="20" t="str">
        <f>VLOOKUP($A1742,Cleaned_Medical_Exam!$A1741:$J4076,10,0)</f>
        <v>Normal</v>
      </c>
      <c r="N1742" s="48">
        <f>_xlfn.XLOOKUP(A1742,Cleaned_Hospital_Details!A:A,Cleaned_Hospital_Details!B:B)</f>
        <v>3</v>
      </c>
      <c r="O1742" s="49">
        <f>_xlfn.XLOOKUP($A1742,Cleaned_Hospital_Details!$A:$A,Cleaned_Hospital_Details!C:C)</f>
        <v>5177.12</v>
      </c>
      <c r="P1742" s="8" t="str">
        <f>_xlfn.XLOOKUP($A1742,Cleaned_Hospital_Details!$A:$A,Cleaned_Hospital_Details!D:D)</f>
        <v>Tier - 2</v>
      </c>
      <c r="Q1742" s="8" t="str">
        <f>_xlfn.XLOOKUP($A1742,Cleaned_Hospital_Details!$A:$A,Cleaned_Hospital_Details!E:E)</f>
        <v>Tier - 1</v>
      </c>
      <c r="R1742" s="8" t="str">
        <f>_xlfn.XLOOKUP($A1742,Cleaned_Hospital_Details!$A:$A,Cleaned_Hospital_Details!F:F)</f>
        <v>R1013</v>
      </c>
      <c r="S1742" s="15">
        <f>_xlfn.XLOOKUP($A1742,Cleaned_Hospital_Details!$A:$A,Cleaned_Hospital_Details!G:G)</f>
        <v>30971</v>
      </c>
      <c r="T1742" s="8">
        <f>_xlfn.XLOOKUP($A1742,Cleaned_Hospital_Details!$A:$A,Cleaned_Hospital_Details!H:H)</f>
        <v>38</v>
      </c>
      <c r="U1742" s="8" t="str">
        <f>_xlfn.XLOOKUP($A1742,Cleaned_Hospital_Details!$A:$A,Cleaned_Hospital_Details!I:I)</f>
        <v>Adult</v>
      </c>
      <c r="V1742" t="str">
        <f t="shared" si="27"/>
        <v>Cindy Saiter</v>
      </c>
    </row>
    <row r="1743" spans="1:22" ht="15.6" x14ac:dyDescent="0.3">
      <c r="A1743" s="10" t="s">
        <v>1779</v>
      </c>
      <c r="B1743" s="8" t="str">
        <f>VLOOKUP(A1743,Cleaned_Customer_Names!A1742:D4077,2,0)</f>
        <v>Ms.</v>
      </c>
      <c r="C1743" s="8" t="str">
        <f>VLOOKUP(A1743,Cleaned_Customer_Names!A1742:D4077,3,0)</f>
        <v>Marcia</v>
      </c>
      <c r="D1743" s="8" t="str">
        <f>VLOOKUP($A1743,Cleaned_Customer_Names!$A1742:$D4077,4,0)</f>
        <v>Winrow</v>
      </c>
      <c r="E1743" s="22">
        <f>VLOOKUP($A1743,Cleaned_Medical_Exam!$A1742:$J4077,2,0)</f>
        <v>23.79</v>
      </c>
      <c r="F1743" s="24">
        <f>VLOOKUP($A1743,Cleaned_Medical_Exam!$A1742:$J4077,3,0)</f>
        <v>4.74</v>
      </c>
      <c r="G1743" s="20" t="str">
        <f>VLOOKUP($A1743,Cleaned_Medical_Exam!$A1742:$J4077,4,0)</f>
        <v>No</v>
      </c>
      <c r="H1743" s="20" t="str">
        <f>VLOOKUP($A1743,Cleaned_Medical_Exam!$A1742:$J4077,5,0)</f>
        <v>No</v>
      </c>
      <c r="I1743" s="20" t="str">
        <f>VLOOKUP($A1743,Cleaned_Medical_Exam!$A1742:$J4077,6,0)</f>
        <v>No</v>
      </c>
      <c r="J1743" s="48">
        <f>VLOOKUP($A1743,Cleaned_Medical_Exam!$A1742:$J4077,7,0)</f>
        <v>0</v>
      </c>
      <c r="K1743" s="8" t="str">
        <f>VLOOKUP($A1743,Cleaned_Medical_Exam!$A1742:$J4077,8,0)</f>
        <v>No</v>
      </c>
      <c r="L1743" s="20" t="str">
        <f>VLOOKUP($A1743,Cleaned_Medical_Exam!$A1742:$J4077,9,0)</f>
        <v>Healthy Weight</v>
      </c>
      <c r="M1743" s="20" t="str">
        <f>VLOOKUP($A1743,Cleaned_Medical_Exam!$A1742:$J4077,10,0)</f>
        <v>Normal</v>
      </c>
      <c r="N1743" s="48">
        <f>_xlfn.XLOOKUP(A1743,Cleaned_Hospital_Details!A:A,Cleaned_Hospital_Details!B:B)</f>
        <v>3</v>
      </c>
      <c r="O1743" s="49">
        <f>_xlfn.XLOOKUP($A1743,Cleaned_Hospital_Details!$A:$A,Cleaned_Hospital_Details!C:C)</f>
        <v>5166.96</v>
      </c>
      <c r="P1743" s="8" t="str">
        <f>_xlfn.XLOOKUP($A1743,Cleaned_Hospital_Details!$A:$A,Cleaned_Hospital_Details!D:D)</f>
        <v>Tier - 2</v>
      </c>
      <c r="Q1743" s="8" t="str">
        <f>_xlfn.XLOOKUP($A1743,Cleaned_Hospital_Details!$A:$A,Cleaned_Hospital_Details!E:E)</f>
        <v>Tier - 2</v>
      </c>
      <c r="R1743" s="8" t="str">
        <f>_xlfn.XLOOKUP($A1743,Cleaned_Hospital_Details!$A:$A,Cleaned_Hospital_Details!F:F)</f>
        <v>R1012</v>
      </c>
      <c r="S1743" s="15">
        <f>_xlfn.XLOOKUP($A1743,Cleaned_Hospital_Details!$A:$A,Cleaned_Hospital_Details!G:G)</f>
        <v>33479</v>
      </c>
      <c r="T1743" s="8">
        <f>_xlfn.XLOOKUP($A1743,Cleaned_Hospital_Details!$A:$A,Cleaned_Hospital_Details!H:H)</f>
        <v>31</v>
      </c>
      <c r="U1743" s="8" t="str">
        <f>_xlfn.XLOOKUP($A1743,Cleaned_Hospital_Details!$A:$A,Cleaned_Hospital_Details!I:I)</f>
        <v>Adult</v>
      </c>
      <c r="V1743" t="str">
        <f t="shared" si="27"/>
        <v>Marcia Winrow</v>
      </c>
    </row>
    <row r="1744" spans="1:22" ht="15.6" x14ac:dyDescent="0.3">
      <c r="A1744" s="10" t="s">
        <v>1780</v>
      </c>
      <c r="B1744" s="8" t="str">
        <f>VLOOKUP(A1744,Cleaned_Customer_Names!A1743:D4078,2,0)</f>
        <v>Ms.</v>
      </c>
      <c r="C1744" s="8" t="str">
        <f>VLOOKUP(A1744,Cleaned_Customer_Names!A1743:D4078,3,0)</f>
        <v>Samantha</v>
      </c>
      <c r="D1744" s="8" t="str">
        <f>VLOOKUP($A1744,Cleaned_Customer_Names!$A1743:$D4078,4,0)</f>
        <v>Gries</v>
      </c>
      <c r="E1744" s="22">
        <f>VLOOKUP($A1744,Cleaned_Medical_Exam!$A1743:$J4078,2,0)</f>
        <v>29.8</v>
      </c>
      <c r="F1744" s="24">
        <f>VLOOKUP($A1744,Cleaned_Medical_Exam!$A1743:$J4078,3,0)</f>
        <v>6.03</v>
      </c>
      <c r="G1744" s="20" t="str">
        <f>VLOOKUP($A1744,Cleaned_Medical_Exam!$A1743:$J4078,4,0)</f>
        <v>No</v>
      </c>
      <c r="H1744" s="20" t="str">
        <f>VLOOKUP($A1744,Cleaned_Medical_Exam!$A1743:$J4078,5,0)</f>
        <v>No</v>
      </c>
      <c r="I1744" s="20" t="str">
        <f>VLOOKUP($A1744,Cleaned_Medical_Exam!$A1743:$J4078,6,0)</f>
        <v>No</v>
      </c>
      <c r="J1744" s="48">
        <f>VLOOKUP($A1744,Cleaned_Medical_Exam!$A1743:$J4078,7,0)</f>
        <v>0</v>
      </c>
      <c r="K1744" s="8" t="str">
        <f>VLOOKUP($A1744,Cleaned_Medical_Exam!$A1743:$J4078,8,0)</f>
        <v>No</v>
      </c>
      <c r="L1744" s="20" t="str">
        <f>VLOOKUP($A1744,Cleaned_Medical_Exam!$A1743:$J4078,9,0)</f>
        <v>Overweight</v>
      </c>
      <c r="M1744" s="20" t="str">
        <f>VLOOKUP($A1744,Cleaned_Medical_Exam!$A1743:$J4078,10,0)</f>
        <v>Prediabetes</v>
      </c>
      <c r="N1744" s="48">
        <f>_xlfn.XLOOKUP(A1744,Cleaned_Hospital_Details!A:A,Cleaned_Hospital_Details!B:B)</f>
        <v>2</v>
      </c>
      <c r="O1744" s="49">
        <f>_xlfn.XLOOKUP($A1744,Cleaned_Hospital_Details!$A:$A,Cleaned_Hospital_Details!C:C)</f>
        <v>5152.13</v>
      </c>
      <c r="P1744" s="8" t="str">
        <f>_xlfn.XLOOKUP($A1744,Cleaned_Hospital_Details!$A:$A,Cleaned_Hospital_Details!D:D)</f>
        <v>Tier - 2</v>
      </c>
      <c r="Q1744" s="8" t="str">
        <f>_xlfn.XLOOKUP($A1744,Cleaned_Hospital_Details!$A:$A,Cleaned_Hospital_Details!E:E)</f>
        <v>Tier - 2</v>
      </c>
      <c r="R1744" s="8" t="str">
        <f>_xlfn.XLOOKUP($A1744,Cleaned_Hospital_Details!$A:$A,Cleaned_Hospital_Details!F:F)</f>
        <v>R1011</v>
      </c>
      <c r="S1744" s="15">
        <f>_xlfn.XLOOKUP($A1744,Cleaned_Hospital_Details!$A:$A,Cleaned_Hospital_Details!G:G)</f>
        <v>33155</v>
      </c>
      <c r="T1744" s="8">
        <f>_xlfn.XLOOKUP($A1744,Cleaned_Hospital_Details!$A:$A,Cleaned_Hospital_Details!H:H)</f>
        <v>32</v>
      </c>
      <c r="U1744" s="8" t="str">
        <f>_xlfn.XLOOKUP($A1744,Cleaned_Hospital_Details!$A:$A,Cleaned_Hospital_Details!I:I)</f>
        <v>Adult</v>
      </c>
      <c r="V1744" t="str">
        <f t="shared" si="27"/>
        <v>Samantha Gries</v>
      </c>
    </row>
    <row r="1745" spans="1:22" ht="15.6" x14ac:dyDescent="0.3">
      <c r="A1745" s="10" t="s">
        <v>1781</v>
      </c>
      <c r="B1745" s="8" t="str">
        <f>VLOOKUP(A1745,Cleaned_Customer_Names!A1744:D4079,2,0)</f>
        <v>Ms.</v>
      </c>
      <c r="C1745" s="8" t="str">
        <f>VLOOKUP(A1745,Cleaned_Customer_Names!A1744:D4079,3,0)</f>
        <v>Katie</v>
      </c>
      <c r="D1745" s="8" t="str">
        <f>VLOOKUP($A1745,Cleaned_Customer_Names!$A1744:$D4079,4,0)</f>
        <v>Strohschein</v>
      </c>
      <c r="E1745" s="22">
        <f>VLOOKUP($A1745,Cleaned_Medical_Exam!$A1744:$J4079,2,0)</f>
        <v>31.54</v>
      </c>
      <c r="F1745" s="24">
        <f>VLOOKUP($A1745,Cleaned_Medical_Exam!$A1744:$J4079,3,0)</f>
        <v>4.71</v>
      </c>
      <c r="G1745" s="20" t="str">
        <f>VLOOKUP($A1745,Cleaned_Medical_Exam!$A1744:$J4079,4,0)</f>
        <v>No</v>
      </c>
      <c r="H1745" s="20" t="str">
        <f>VLOOKUP($A1745,Cleaned_Medical_Exam!$A1744:$J4079,5,0)</f>
        <v>No</v>
      </c>
      <c r="I1745" s="20" t="str">
        <f>VLOOKUP($A1745,Cleaned_Medical_Exam!$A1744:$J4079,6,0)</f>
        <v>No</v>
      </c>
      <c r="J1745" s="48">
        <f>VLOOKUP($A1745,Cleaned_Medical_Exam!$A1744:$J4079,7,0)</f>
        <v>0</v>
      </c>
      <c r="K1745" s="8" t="str">
        <f>VLOOKUP($A1745,Cleaned_Medical_Exam!$A1744:$J4079,8,0)</f>
        <v>No</v>
      </c>
      <c r="L1745" s="20" t="str">
        <f>VLOOKUP($A1745,Cleaned_Medical_Exam!$A1744:$J4079,9,0)</f>
        <v>Obesity</v>
      </c>
      <c r="M1745" s="20" t="str">
        <f>VLOOKUP($A1745,Cleaned_Medical_Exam!$A1744:$J4079,10,0)</f>
        <v>Normal</v>
      </c>
      <c r="N1745" s="48">
        <f>_xlfn.XLOOKUP(A1745,Cleaned_Hospital_Details!A:A,Cleaned_Hospital_Details!B:B)</f>
        <v>1</v>
      </c>
      <c r="O1745" s="49">
        <f>_xlfn.XLOOKUP($A1745,Cleaned_Hospital_Details!$A:$A,Cleaned_Hospital_Details!C:C)</f>
        <v>5148.55</v>
      </c>
      <c r="P1745" s="8" t="str">
        <f>_xlfn.XLOOKUP($A1745,Cleaned_Hospital_Details!$A:$A,Cleaned_Hospital_Details!D:D)</f>
        <v>Tier - 2</v>
      </c>
      <c r="Q1745" s="8" t="str">
        <f>_xlfn.XLOOKUP($A1745,Cleaned_Hospital_Details!$A:$A,Cleaned_Hospital_Details!E:E)</f>
        <v>Tier - 2</v>
      </c>
      <c r="R1745" s="8" t="str">
        <f>_xlfn.XLOOKUP($A1745,Cleaned_Hospital_Details!$A:$A,Cleaned_Hospital_Details!F:F)</f>
        <v>R1024</v>
      </c>
      <c r="S1745" s="15">
        <f>_xlfn.XLOOKUP($A1745,Cleaned_Hospital_Details!$A:$A,Cleaned_Hospital_Details!G:G)</f>
        <v>33107</v>
      </c>
      <c r="T1745" s="8">
        <f>_xlfn.XLOOKUP($A1745,Cleaned_Hospital_Details!$A:$A,Cleaned_Hospital_Details!H:H)</f>
        <v>32</v>
      </c>
      <c r="U1745" s="8" t="str">
        <f>_xlfn.XLOOKUP($A1745,Cleaned_Hospital_Details!$A:$A,Cleaned_Hospital_Details!I:I)</f>
        <v>Adult</v>
      </c>
      <c r="V1745" t="str">
        <f t="shared" si="27"/>
        <v>Katie Strohschein</v>
      </c>
    </row>
    <row r="1746" spans="1:22" ht="15.6" x14ac:dyDescent="0.3">
      <c r="A1746" s="10" t="s">
        <v>1782</v>
      </c>
      <c r="B1746" s="8" t="str">
        <f>VLOOKUP(A1746,Cleaned_Customer_Names!A1745:D4080,2,0)</f>
        <v>Mr.</v>
      </c>
      <c r="C1746" s="8" t="str">
        <f>VLOOKUP(A1746,Cleaned_Customer_Names!A1745:D4080,3,0)</f>
        <v>John</v>
      </c>
      <c r="D1746" s="8" t="str">
        <f>VLOOKUP($A1746,Cleaned_Customer_Names!$A1745:$D4080,4,0)</f>
        <v>Berger</v>
      </c>
      <c r="E1746" s="22">
        <f>VLOOKUP($A1746,Cleaned_Medical_Exam!$A1745:$J4080,2,0)</f>
        <v>20.82</v>
      </c>
      <c r="F1746" s="24">
        <f>VLOOKUP($A1746,Cleaned_Medical_Exam!$A1745:$J4080,3,0)</f>
        <v>5.55</v>
      </c>
      <c r="G1746" s="20" t="str">
        <f>VLOOKUP($A1746,Cleaned_Medical_Exam!$A1745:$J4080,4,0)</f>
        <v>No</v>
      </c>
      <c r="H1746" s="20" t="str">
        <f>VLOOKUP($A1746,Cleaned_Medical_Exam!$A1745:$J4080,5,0)</f>
        <v>No</v>
      </c>
      <c r="I1746" s="20" t="str">
        <f>VLOOKUP($A1746,Cleaned_Medical_Exam!$A1745:$J4080,6,0)</f>
        <v>No</v>
      </c>
      <c r="J1746" s="48">
        <f>VLOOKUP($A1746,Cleaned_Medical_Exam!$A1745:$J4080,7,0)</f>
        <v>1</v>
      </c>
      <c r="K1746" s="8" t="str">
        <f>VLOOKUP($A1746,Cleaned_Medical_Exam!$A1745:$J4080,8,0)</f>
        <v>No</v>
      </c>
      <c r="L1746" s="20" t="str">
        <f>VLOOKUP($A1746,Cleaned_Medical_Exam!$A1745:$J4080,9,0)</f>
        <v>Healthy Weight</v>
      </c>
      <c r="M1746" s="20" t="str">
        <f>VLOOKUP($A1746,Cleaned_Medical_Exam!$A1745:$J4080,10,0)</f>
        <v>Normal</v>
      </c>
      <c r="N1746" s="48">
        <f>_xlfn.XLOOKUP(A1746,Cleaned_Hospital_Details!A:A,Cleaned_Hospital_Details!B:B)</f>
        <v>3</v>
      </c>
      <c r="O1746" s="49">
        <f>_xlfn.XLOOKUP($A1746,Cleaned_Hospital_Details!$A:$A,Cleaned_Hospital_Details!C:C)</f>
        <v>5144.18</v>
      </c>
      <c r="P1746" s="8" t="str">
        <f>_xlfn.XLOOKUP($A1746,Cleaned_Hospital_Details!$A:$A,Cleaned_Hospital_Details!D:D)</f>
        <v>Tier - 2</v>
      </c>
      <c r="Q1746" s="8" t="str">
        <f>_xlfn.XLOOKUP($A1746,Cleaned_Hospital_Details!$A:$A,Cleaned_Hospital_Details!E:E)</f>
        <v>Tier - 1</v>
      </c>
      <c r="R1746" s="8" t="str">
        <f>_xlfn.XLOOKUP($A1746,Cleaned_Hospital_Details!$A:$A,Cleaned_Hospital_Details!F:F)</f>
        <v>R1013</v>
      </c>
      <c r="S1746" s="15">
        <f>_xlfn.XLOOKUP($A1746,Cleaned_Hospital_Details!$A:$A,Cleaned_Hospital_Details!G:G)</f>
        <v>30916</v>
      </c>
      <c r="T1746" s="8">
        <f>_xlfn.XLOOKUP($A1746,Cleaned_Hospital_Details!$A:$A,Cleaned_Hospital_Details!H:H)</f>
        <v>38</v>
      </c>
      <c r="U1746" s="8" t="str">
        <f>_xlfn.XLOOKUP($A1746,Cleaned_Hospital_Details!$A:$A,Cleaned_Hospital_Details!I:I)</f>
        <v>Adult</v>
      </c>
      <c r="V1746" t="str">
        <f t="shared" si="27"/>
        <v>John Berger</v>
      </c>
    </row>
    <row r="1747" spans="1:22" ht="15.6" x14ac:dyDescent="0.3">
      <c r="A1747" s="10" t="s">
        <v>1783</v>
      </c>
      <c r="B1747" s="8" t="str">
        <f>VLOOKUP(A1747,Cleaned_Customer_Names!A1746:D4081,2,0)</f>
        <v>Ms.</v>
      </c>
      <c r="C1747" s="8" t="str">
        <f>VLOOKUP(A1747,Cleaned_Customer_Names!A1746:D4081,3,0)</f>
        <v>Rachel</v>
      </c>
      <c r="D1747" s="8" t="str">
        <f>VLOOKUP($A1747,Cleaned_Customer_Names!$A1746:$D4081,4,0)</f>
        <v>Coogan</v>
      </c>
      <c r="E1747" s="22">
        <f>VLOOKUP($A1747,Cleaned_Medical_Exam!$A1746:$J4081,2,0)</f>
        <v>38.83</v>
      </c>
      <c r="F1747" s="24">
        <f>VLOOKUP($A1747,Cleaned_Medical_Exam!$A1746:$J4081,3,0)</f>
        <v>4.78</v>
      </c>
      <c r="G1747" s="20" t="str">
        <f>VLOOKUP($A1747,Cleaned_Medical_Exam!$A1746:$J4081,4,0)</f>
        <v>No</v>
      </c>
      <c r="H1747" s="20" t="str">
        <f>VLOOKUP($A1747,Cleaned_Medical_Exam!$A1746:$J4081,5,0)</f>
        <v>No</v>
      </c>
      <c r="I1747" s="20" t="str">
        <f>VLOOKUP($A1747,Cleaned_Medical_Exam!$A1746:$J4081,6,0)</f>
        <v>Yes</v>
      </c>
      <c r="J1747" s="48">
        <f>VLOOKUP($A1747,Cleaned_Medical_Exam!$A1746:$J4081,7,0)</f>
        <v>1</v>
      </c>
      <c r="K1747" s="8" t="str">
        <f>VLOOKUP($A1747,Cleaned_Medical_Exam!$A1746:$J4081,8,0)</f>
        <v>No</v>
      </c>
      <c r="L1747" s="20" t="str">
        <f>VLOOKUP($A1747,Cleaned_Medical_Exam!$A1746:$J4081,9,0)</f>
        <v>Obesity</v>
      </c>
      <c r="M1747" s="20" t="str">
        <f>VLOOKUP($A1747,Cleaned_Medical_Exam!$A1746:$J4081,10,0)</f>
        <v>Normal</v>
      </c>
      <c r="N1747" s="48">
        <f>_xlfn.XLOOKUP(A1747,Cleaned_Hospital_Details!A:A,Cleaned_Hospital_Details!B:B)</f>
        <v>3</v>
      </c>
      <c r="O1747" s="49">
        <f>_xlfn.XLOOKUP($A1747,Cleaned_Hospital_Details!$A:$A,Cleaned_Hospital_Details!C:C)</f>
        <v>5138.26</v>
      </c>
      <c r="P1747" s="8" t="str">
        <f>_xlfn.XLOOKUP($A1747,Cleaned_Hospital_Details!$A:$A,Cleaned_Hospital_Details!D:D)</f>
        <v>Tier - 2</v>
      </c>
      <c r="Q1747" s="8" t="str">
        <f>_xlfn.XLOOKUP($A1747,Cleaned_Hospital_Details!$A:$A,Cleaned_Hospital_Details!E:E)</f>
        <v>Tier - 2</v>
      </c>
      <c r="R1747" s="8" t="str">
        <f>_xlfn.XLOOKUP($A1747,Cleaned_Hospital_Details!$A:$A,Cleaned_Hospital_Details!F:F)</f>
        <v>R1013</v>
      </c>
      <c r="S1747" s="15">
        <f>_xlfn.XLOOKUP($A1747,Cleaned_Hospital_Details!$A:$A,Cleaned_Hospital_Details!G:G)</f>
        <v>34313</v>
      </c>
      <c r="T1747" s="8">
        <f>_xlfn.XLOOKUP($A1747,Cleaned_Hospital_Details!$A:$A,Cleaned_Hospital_Details!H:H)</f>
        <v>29</v>
      </c>
      <c r="U1747" s="8" t="str">
        <f>_xlfn.XLOOKUP($A1747,Cleaned_Hospital_Details!$A:$A,Cleaned_Hospital_Details!I:I)</f>
        <v>Adult</v>
      </c>
      <c r="V1747" t="str">
        <f t="shared" si="27"/>
        <v>Rachel Coogan</v>
      </c>
    </row>
    <row r="1748" spans="1:22" ht="15.6" x14ac:dyDescent="0.3">
      <c r="A1748" s="10" t="s">
        <v>1784</v>
      </c>
      <c r="B1748" s="8" t="str">
        <f>VLOOKUP(A1748,Cleaned_Customer_Names!A1747:D4082,2,0)</f>
        <v>Ms.</v>
      </c>
      <c r="C1748" s="8" t="str">
        <f>VLOOKUP(A1748,Cleaned_Customer_Names!A1747:D4082,3,0)</f>
        <v>Isabelle</v>
      </c>
      <c r="D1748" s="8" t="str">
        <f>VLOOKUP($A1748,Cleaned_Customer_Names!$A1747:$D4082,4,0)</f>
        <v>Gagnon</v>
      </c>
      <c r="E1748" s="22">
        <f>VLOOKUP($A1748,Cleaned_Medical_Exam!$A1747:$J4082,2,0)</f>
        <v>23.44</v>
      </c>
      <c r="F1748" s="24">
        <f>VLOOKUP($A1748,Cleaned_Medical_Exam!$A1747:$J4082,3,0)</f>
        <v>4.6500000000000004</v>
      </c>
      <c r="G1748" s="20" t="str">
        <f>VLOOKUP($A1748,Cleaned_Medical_Exam!$A1747:$J4082,4,0)</f>
        <v>Yes</v>
      </c>
      <c r="H1748" s="20" t="str">
        <f>VLOOKUP($A1748,Cleaned_Medical_Exam!$A1747:$J4082,5,0)</f>
        <v>No</v>
      </c>
      <c r="I1748" s="20" t="str">
        <f>VLOOKUP($A1748,Cleaned_Medical_Exam!$A1747:$J4082,6,0)</f>
        <v>No</v>
      </c>
      <c r="J1748" s="48">
        <f>VLOOKUP($A1748,Cleaned_Medical_Exam!$A1747:$J4082,7,0)</f>
        <v>1</v>
      </c>
      <c r="K1748" s="8" t="str">
        <f>VLOOKUP($A1748,Cleaned_Medical_Exam!$A1747:$J4082,8,0)</f>
        <v>No</v>
      </c>
      <c r="L1748" s="20" t="str">
        <f>VLOOKUP($A1748,Cleaned_Medical_Exam!$A1747:$J4082,9,0)</f>
        <v>Healthy Weight</v>
      </c>
      <c r="M1748" s="20" t="str">
        <f>VLOOKUP($A1748,Cleaned_Medical_Exam!$A1747:$J4082,10,0)</f>
        <v>Normal</v>
      </c>
      <c r="N1748" s="48">
        <f>_xlfn.XLOOKUP(A1748,Cleaned_Hospital_Details!A:A,Cleaned_Hospital_Details!B:B)</f>
        <v>3</v>
      </c>
      <c r="O1748" s="49">
        <f>_xlfn.XLOOKUP($A1748,Cleaned_Hospital_Details!$A:$A,Cleaned_Hospital_Details!C:C)</f>
        <v>5136.75</v>
      </c>
      <c r="P1748" s="8" t="str">
        <f>_xlfn.XLOOKUP($A1748,Cleaned_Hospital_Details!$A:$A,Cleaned_Hospital_Details!D:D)</f>
        <v>Tier - 2</v>
      </c>
      <c r="Q1748" s="8" t="str">
        <f>_xlfn.XLOOKUP($A1748,Cleaned_Hospital_Details!$A:$A,Cleaned_Hospital_Details!E:E)</f>
        <v>Tier - 1</v>
      </c>
      <c r="R1748" s="8" t="str">
        <f>_xlfn.XLOOKUP($A1748,Cleaned_Hospital_Details!$A:$A,Cleaned_Hospital_Details!F:F)</f>
        <v>R1013</v>
      </c>
      <c r="S1748" s="15">
        <f>_xlfn.XLOOKUP($A1748,Cleaned_Hospital_Details!$A:$A,Cleaned_Hospital_Details!G:G)</f>
        <v>32401</v>
      </c>
      <c r="T1748" s="8">
        <f>_xlfn.XLOOKUP($A1748,Cleaned_Hospital_Details!$A:$A,Cleaned_Hospital_Details!H:H)</f>
        <v>34</v>
      </c>
      <c r="U1748" s="8" t="str">
        <f>_xlfn.XLOOKUP($A1748,Cleaned_Hospital_Details!$A:$A,Cleaned_Hospital_Details!I:I)</f>
        <v>Adult</v>
      </c>
      <c r="V1748" t="str">
        <f t="shared" si="27"/>
        <v>Isabelle Gagnon</v>
      </c>
    </row>
    <row r="1749" spans="1:22" ht="15.6" x14ac:dyDescent="0.3">
      <c r="A1749" s="10" t="s">
        <v>1785</v>
      </c>
      <c r="B1749" s="8" t="str">
        <f>VLOOKUP(A1749,Cleaned_Customer_Names!A1748:D4083,2,0)</f>
        <v>Mr.</v>
      </c>
      <c r="C1749" s="8" t="str">
        <f>VLOOKUP(A1749,Cleaned_Customer_Names!A1748:D4083,3,0)</f>
        <v>Neil</v>
      </c>
      <c r="D1749" s="8" t="str">
        <f>VLOOKUP($A1749,Cleaned_Customer_Names!$A1748:$D4083,4,0)</f>
        <v>Pearson</v>
      </c>
      <c r="E1749" s="22">
        <f>VLOOKUP($A1749,Cleaned_Medical_Exam!$A1748:$J4083,2,0)</f>
        <v>24.13</v>
      </c>
      <c r="F1749" s="24">
        <f>VLOOKUP($A1749,Cleaned_Medical_Exam!$A1748:$J4083,3,0)</f>
        <v>5.2</v>
      </c>
      <c r="G1749" s="20" t="str">
        <f>VLOOKUP($A1749,Cleaned_Medical_Exam!$A1748:$J4083,4,0)</f>
        <v>No</v>
      </c>
      <c r="H1749" s="20" t="str">
        <f>VLOOKUP($A1749,Cleaned_Medical_Exam!$A1748:$J4083,5,0)</f>
        <v>No</v>
      </c>
      <c r="I1749" s="20" t="str">
        <f>VLOOKUP($A1749,Cleaned_Medical_Exam!$A1748:$J4083,6,0)</f>
        <v>No</v>
      </c>
      <c r="J1749" s="48">
        <f>VLOOKUP($A1749,Cleaned_Medical_Exam!$A1748:$J4083,7,0)</f>
        <v>1</v>
      </c>
      <c r="K1749" s="8" t="str">
        <f>VLOOKUP($A1749,Cleaned_Medical_Exam!$A1748:$J4083,8,0)</f>
        <v>No</v>
      </c>
      <c r="L1749" s="20" t="str">
        <f>VLOOKUP($A1749,Cleaned_Medical_Exam!$A1748:$J4083,9,0)</f>
        <v>Healthy Weight</v>
      </c>
      <c r="M1749" s="20" t="str">
        <f>VLOOKUP($A1749,Cleaned_Medical_Exam!$A1748:$J4083,10,0)</f>
        <v>Normal</v>
      </c>
      <c r="N1749" s="48">
        <f>_xlfn.XLOOKUP(A1749,Cleaned_Hospital_Details!A:A,Cleaned_Hospital_Details!B:B)</f>
        <v>1</v>
      </c>
      <c r="O1749" s="49">
        <f>_xlfn.XLOOKUP($A1749,Cleaned_Hospital_Details!$A:$A,Cleaned_Hospital_Details!C:C)</f>
        <v>5125.22</v>
      </c>
      <c r="P1749" s="8" t="str">
        <f>_xlfn.XLOOKUP($A1749,Cleaned_Hospital_Details!$A:$A,Cleaned_Hospital_Details!D:D)</f>
        <v>Tier - 1</v>
      </c>
      <c r="Q1749" s="8" t="str">
        <f>_xlfn.XLOOKUP($A1749,Cleaned_Hospital_Details!$A:$A,Cleaned_Hospital_Details!E:E)</f>
        <v>Tier - 2</v>
      </c>
      <c r="R1749" s="8" t="str">
        <f>_xlfn.XLOOKUP($A1749,Cleaned_Hospital_Details!$A:$A,Cleaned_Hospital_Details!F:F)</f>
        <v>R1012</v>
      </c>
      <c r="S1749" s="15">
        <f>_xlfn.XLOOKUP($A1749,Cleaned_Hospital_Details!$A:$A,Cleaned_Hospital_Details!G:G)</f>
        <v>32033</v>
      </c>
      <c r="T1749" s="8">
        <f>_xlfn.XLOOKUP($A1749,Cleaned_Hospital_Details!$A:$A,Cleaned_Hospital_Details!H:H)</f>
        <v>35</v>
      </c>
      <c r="U1749" s="8" t="str">
        <f>_xlfn.XLOOKUP($A1749,Cleaned_Hospital_Details!$A:$A,Cleaned_Hospital_Details!I:I)</f>
        <v>Adult</v>
      </c>
      <c r="V1749" t="str">
        <f t="shared" si="27"/>
        <v>Neil Pearson</v>
      </c>
    </row>
    <row r="1750" spans="1:22" ht="15.6" x14ac:dyDescent="0.3">
      <c r="A1750" s="10" t="s">
        <v>1786</v>
      </c>
      <c r="B1750" s="8" t="str">
        <f>VLOOKUP(A1750,Cleaned_Customer_Names!A1749:D4084,2,0)</f>
        <v>Mr.</v>
      </c>
      <c r="C1750" s="8" t="str">
        <f>VLOOKUP(A1750,Cleaned_Customer_Names!A1749:D4084,3,0)</f>
        <v>Tom</v>
      </c>
      <c r="D1750" s="8" t="str">
        <f>VLOOKUP($A1750,Cleaned_Customer_Names!$A1749:$D4084,4,0)</f>
        <v>Brian</v>
      </c>
      <c r="E1750" s="22">
        <f>VLOOKUP($A1750,Cleaned_Medical_Exam!$A1749:$J4084,2,0)</f>
        <v>42.13</v>
      </c>
      <c r="F1750" s="24">
        <f>VLOOKUP($A1750,Cleaned_Medical_Exam!$A1749:$J4084,3,0)</f>
        <v>4.54</v>
      </c>
      <c r="G1750" s="20" t="str">
        <f>VLOOKUP($A1750,Cleaned_Medical_Exam!$A1749:$J4084,4,0)</f>
        <v>Yes</v>
      </c>
      <c r="H1750" s="20" t="str">
        <f>VLOOKUP($A1750,Cleaned_Medical_Exam!$A1749:$J4084,5,0)</f>
        <v>No</v>
      </c>
      <c r="I1750" s="20" t="str">
        <f>VLOOKUP($A1750,Cleaned_Medical_Exam!$A1749:$J4084,6,0)</f>
        <v>No</v>
      </c>
      <c r="J1750" s="48">
        <f>VLOOKUP($A1750,Cleaned_Medical_Exam!$A1749:$J4084,7,0)</f>
        <v>1</v>
      </c>
      <c r="K1750" s="8" t="str">
        <f>VLOOKUP($A1750,Cleaned_Medical_Exam!$A1749:$J4084,8,0)</f>
        <v>No</v>
      </c>
      <c r="L1750" s="20" t="str">
        <f>VLOOKUP($A1750,Cleaned_Medical_Exam!$A1749:$J4084,9,0)</f>
        <v>Obesity</v>
      </c>
      <c r="M1750" s="20" t="str">
        <f>VLOOKUP($A1750,Cleaned_Medical_Exam!$A1749:$J4084,10,0)</f>
        <v>Normal</v>
      </c>
      <c r="N1750" s="48">
        <f>_xlfn.XLOOKUP(A1750,Cleaned_Hospital_Details!A:A,Cleaned_Hospital_Details!B:B)</f>
        <v>2</v>
      </c>
      <c r="O1750" s="49">
        <f>_xlfn.XLOOKUP($A1750,Cleaned_Hospital_Details!$A:$A,Cleaned_Hospital_Details!C:C)</f>
        <v>5124.1899999999996</v>
      </c>
      <c r="P1750" s="8" t="str">
        <f>_xlfn.XLOOKUP($A1750,Cleaned_Hospital_Details!$A:$A,Cleaned_Hospital_Details!D:D)</f>
        <v>Tier - 2</v>
      </c>
      <c r="Q1750" s="8" t="str">
        <f>_xlfn.XLOOKUP($A1750,Cleaned_Hospital_Details!$A:$A,Cleaned_Hospital_Details!E:E)</f>
        <v>Tier - 3</v>
      </c>
      <c r="R1750" s="8" t="str">
        <f>_xlfn.XLOOKUP($A1750,Cleaned_Hospital_Details!$A:$A,Cleaned_Hospital_Details!F:F)</f>
        <v>R1013</v>
      </c>
      <c r="S1750" s="15">
        <f>_xlfn.XLOOKUP($A1750,Cleaned_Hospital_Details!$A:$A,Cleaned_Hospital_Details!G:G)</f>
        <v>32448</v>
      </c>
      <c r="T1750" s="8">
        <f>_xlfn.XLOOKUP($A1750,Cleaned_Hospital_Details!$A:$A,Cleaned_Hospital_Details!H:H)</f>
        <v>34</v>
      </c>
      <c r="U1750" s="8" t="str">
        <f>_xlfn.XLOOKUP($A1750,Cleaned_Hospital_Details!$A:$A,Cleaned_Hospital_Details!I:I)</f>
        <v>Adult</v>
      </c>
      <c r="V1750" t="str">
        <f t="shared" si="27"/>
        <v>Tom Brian</v>
      </c>
    </row>
    <row r="1751" spans="1:22" ht="15.6" x14ac:dyDescent="0.3">
      <c r="A1751" s="10" t="s">
        <v>1787</v>
      </c>
      <c r="B1751" s="8" t="str">
        <f>VLOOKUP(A1751,Cleaned_Customer_Names!A1750:D4085,2,0)</f>
        <v>Mr.</v>
      </c>
      <c r="C1751" s="8" t="str">
        <f>VLOOKUP(A1751,Cleaned_Customer_Names!A1750:D4085,3,0)</f>
        <v>Nathan</v>
      </c>
      <c r="D1751" s="8" t="str">
        <f>VLOOKUP($A1751,Cleaned_Customer_Names!$A1750:$D4085,4,0)</f>
        <v>Brown</v>
      </c>
      <c r="E1751" s="22">
        <f>VLOOKUP($A1751,Cleaned_Medical_Exam!$A1750:$J4085,2,0)</f>
        <v>17.86</v>
      </c>
      <c r="F1751" s="24">
        <f>VLOOKUP($A1751,Cleaned_Medical_Exam!$A1750:$J4085,3,0)</f>
        <v>4.1100000000000003</v>
      </c>
      <c r="G1751" s="20" t="str">
        <f>VLOOKUP($A1751,Cleaned_Medical_Exam!$A1750:$J4085,4,0)</f>
        <v>No</v>
      </c>
      <c r="H1751" s="20" t="str">
        <f>VLOOKUP($A1751,Cleaned_Medical_Exam!$A1750:$J4085,5,0)</f>
        <v>No</v>
      </c>
      <c r="I1751" s="20" t="str">
        <f>VLOOKUP($A1751,Cleaned_Medical_Exam!$A1750:$J4085,6,0)</f>
        <v>No</v>
      </c>
      <c r="J1751" s="48">
        <f>VLOOKUP($A1751,Cleaned_Medical_Exam!$A1750:$J4085,7,0)</f>
        <v>1</v>
      </c>
      <c r="K1751" s="8" t="str">
        <f>VLOOKUP($A1751,Cleaned_Medical_Exam!$A1750:$J4085,8,0)</f>
        <v>No</v>
      </c>
      <c r="L1751" s="20" t="str">
        <f>VLOOKUP($A1751,Cleaned_Medical_Exam!$A1750:$J4085,9,0)</f>
        <v>Underweight</v>
      </c>
      <c r="M1751" s="20" t="str">
        <f>VLOOKUP($A1751,Cleaned_Medical_Exam!$A1750:$J4085,10,0)</f>
        <v>Normal</v>
      </c>
      <c r="N1751" s="48">
        <f>_xlfn.XLOOKUP(A1751,Cleaned_Hospital_Details!A:A,Cleaned_Hospital_Details!B:B)</f>
        <v>1</v>
      </c>
      <c r="O1751" s="49">
        <f>_xlfn.XLOOKUP($A1751,Cleaned_Hospital_Details!$A:$A,Cleaned_Hospital_Details!C:C)</f>
        <v>5116.5</v>
      </c>
      <c r="P1751" s="8" t="str">
        <f>_xlfn.XLOOKUP($A1751,Cleaned_Hospital_Details!$A:$A,Cleaned_Hospital_Details!D:D)</f>
        <v>Tier - 2</v>
      </c>
      <c r="Q1751" s="8" t="str">
        <f>_xlfn.XLOOKUP($A1751,Cleaned_Hospital_Details!$A:$A,Cleaned_Hospital_Details!E:E)</f>
        <v>Tier - 2</v>
      </c>
      <c r="R1751" s="8" t="str">
        <f>_xlfn.XLOOKUP($A1751,Cleaned_Hospital_Details!$A:$A,Cleaned_Hospital_Details!F:F)</f>
        <v>R1012</v>
      </c>
      <c r="S1751" s="15">
        <f>_xlfn.XLOOKUP($A1751,Cleaned_Hospital_Details!$A:$A,Cleaned_Hospital_Details!G:G)</f>
        <v>32099</v>
      </c>
      <c r="T1751" s="8">
        <f>_xlfn.XLOOKUP($A1751,Cleaned_Hospital_Details!$A:$A,Cleaned_Hospital_Details!H:H)</f>
        <v>35</v>
      </c>
      <c r="U1751" s="8" t="str">
        <f>_xlfn.XLOOKUP($A1751,Cleaned_Hospital_Details!$A:$A,Cleaned_Hospital_Details!I:I)</f>
        <v>Adult</v>
      </c>
      <c r="V1751" t="str">
        <f t="shared" si="27"/>
        <v>Nathan Brown</v>
      </c>
    </row>
    <row r="1752" spans="1:22" ht="15.6" x14ac:dyDescent="0.3">
      <c r="A1752" s="10" t="s">
        <v>1788</v>
      </c>
      <c r="B1752" s="8" t="str">
        <f>VLOOKUP(A1752,Cleaned_Customer_Names!A1751:D4086,2,0)</f>
        <v>Mrs.</v>
      </c>
      <c r="C1752" s="8" t="str">
        <f>VLOOKUP(A1752,Cleaned_Customer_Names!A1751:D4086,3,0)</f>
        <v>Kelli</v>
      </c>
      <c r="D1752" s="8" t="str">
        <f>VLOOKUP($A1752,Cleaned_Customer_Names!$A1751:$D4086,4,0)</f>
        <v>Fox</v>
      </c>
      <c r="E1752" s="22">
        <f>VLOOKUP($A1752,Cleaned_Medical_Exam!$A1751:$J4086,2,0)</f>
        <v>32.78</v>
      </c>
      <c r="F1752" s="24">
        <f>VLOOKUP($A1752,Cleaned_Medical_Exam!$A1751:$J4086,3,0)</f>
        <v>4.63</v>
      </c>
      <c r="G1752" s="20" t="str">
        <f>VLOOKUP($A1752,Cleaned_Medical_Exam!$A1751:$J4086,4,0)</f>
        <v>No</v>
      </c>
      <c r="H1752" s="20" t="str">
        <f>VLOOKUP($A1752,Cleaned_Medical_Exam!$A1751:$J4086,5,0)</f>
        <v>No</v>
      </c>
      <c r="I1752" s="20" t="str">
        <f>VLOOKUP($A1752,Cleaned_Medical_Exam!$A1751:$J4086,6,0)</f>
        <v>No</v>
      </c>
      <c r="J1752" s="48">
        <f>VLOOKUP($A1752,Cleaned_Medical_Exam!$A1751:$J4086,7,0)</f>
        <v>0</v>
      </c>
      <c r="K1752" s="8" t="str">
        <f>VLOOKUP($A1752,Cleaned_Medical_Exam!$A1751:$J4086,8,0)</f>
        <v>No</v>
      </c>
      <c r="L1752" s="20" t="str">
        <f>VLOOKUP($A1752,Cleaned_Medical_Exam!$A1751:$J4086,9,0)</f>
        <v>Obesity</v>
      </c>
      <c r="M1752" s="20" t="str">
        <f>VLOOKUP($A1752,Cleaned_Medical_Exam!$A1751:$J4086,10,0)</f>
        <v>Normal</v>
      </c>
      <c r="N1752" s="48">
        <f>_xlfn.XLOOKUP(A1752,Cleaned_Hospital_Details!A:A,Cleaned_Hospital_Details!B:B)</f>
        <v>0</v>
      </c>
      <c r="O1752" s="49">
        <f>_xlfn.XLOOKUP($A1752,Cleaned_Hospital_Details!$A:$A,Cleaned_Hospital_Details!C:C)</f>
        <v>5087.92</v>
      </c>
      <c r="P1752" s="8" t="str">
        <f>_xlfn.XLOOKUP($A1752,Cleaned_Hospital_Details!$A:$A,Cleaned_Hospital_Details!D:D)</f>
        <v>Tier - 2</v>
      </c>
      <c r="Q1752" s="8" t="str">
        <f>_xlfn.XLOOKUP($A1752,Cleaned_Hospital_Details!$A:$A,Cleaned_Hospital_Details!E:E)</f>
        <v>Tier - 2</v>
      </c>
      <c r="R1752" s="8" t="str">
        <f>_xlfn.XLOOKUP($A1752,Cleaned_Hospital_Details!$A:$A,Cleaned_Hospital_Details!F:F)</f>
        <v>R1026</v>
      </c>
      <c r="S1752" s="15">
        <f>_xlfn.XLOOKUP($A1752,Cleaned_Hospital_Details!$A:$A,Cleaned_Hospital_Details!G:G)</f>
        <v>36330</v>
      </c>
      <c r="T1752" s="8">
        <f>_xlfn.XLOOKUP($A1752,Cleaned_Hospital_Details!$A:$A,Cleaned_Hospital_Details!H:H)</f>
        <v>23</v>
      </c>
      <c r="U1752" s="8" t="str">
        <f>_xlfn.XLOOKUP($A1752,Cleaned_Hospital_Details!$A:$A,Cleaned_Hospital_Details!I:I)</f>
        <v>Adult</v>
      </c>
      <c r="V1752" t="str">
        <f t="shared" si="27"/>
        <v>Kelli Fox</v>
      </c>
    </row>
    <row r="1753" spans="1:22" ht="15.6" x14ac:dyDescent="0.3">
      <c r="A1753" s="10" t="s">
        <v>1789</v>
      </c>
      <c r="B1753" s="8" t="str">
        <f>VLOOKUP(A1753,Cleaned_Customer_Names!A1752:D4087,2,0)</f>
        <v>Mr.</v>
      </c>
      <c r="C1753" s="8" t="str">
        <f>VLOOKUP(A1753,Cleaned_Customer_Names!A1752:D4087,3,0)</f>
        <v>Scott</v>
      </c>
      <c r="D1753" s="8" t="str">
        <f>VLOOKUP($A1753,Cleaned_Customer_Names!$A1752:$D4087,4,0)</f>
        <v>Traver</v>
      </c>
      <c r="E1753" s="22">
        <f>VLOOKUP($A1753,Cleaned_Medical_Exam!$A1752:$J4087,2,0)</f>
        <v>23.9</v>
      </c>
      <c r="F1753" s="24">
        <f>VLOOKUP($A1753,Cleaned_Medical_Exam!$A1752:$J4087,3,0)</f>
        <v>6.06</v>
      </c>
      <c r="G1753" s="20" t="str">
        <f>VLOOKUP($A1753,Cleaned_Medical_Exam!$A1752:$J4087,4,0)</f>
        <v>Yes</v>
      </c>
      <c r="H1753" s="20" t="str">
        <f>VLOOKUP($A1753,Cleaned_Medical_Exam!$A1752:$J4087,5,0)</f>
        <v>No</v>
      </c>
      <c r="I1753" s="20" t="str">
        <f>VLOOKUP($A1753,Cleaned_Medical_Exam!$A1752:$J4087,6,0)</f>
        <v>Yes</v>
      </c>
      <c r="J1753" s="48">
        <f>VLOOKUP($A1753,Cleaned_Medical_Exam!$A1752:$J4087,7,0)</f>
        <v>1</v>
      </c>
      <c r="K1753" s="8" t="str">
        <f>VLOOKUP($A1753,Cleaned_Medical_Exam!$A1752:$J4087,8,0)</f>
        <v>No</v>
      </c>
      <c r="L1753" s="20" t="str">
        <f>VLOOKUP($A1753,Cleaned_Medical_Exam!$A1752:$J4087,9,0)</f>
        <v>Healthy Weight</v>
      </c>
      <c r="M1753" s="20" t="str">
        <f>VLOOKUP($A1753,Cleaned_Medical_Exam!$A1752:$J4087,10,0)</f>
        <v>Prediabetes</v>
      </c>
      <c r="N1753" s="48">
        <f>_xlfn.XLOOKUP(A1753,Cleaned_Hospital_Details!A:A,Cleaned_Hospital_Details!B:B)</f>
        <v>5</v>
      </c>
      <c r="O1753" s="49">
        <f>_xlfn.XLOOKUP($A1753,Cleaned_Hospital_Details!$A:$A,Cleaned_Hospital_Details!C:C)</f>
        <v>5080.1000000000004</v>
      </c>
      <c r="P1753" s="8" t="str">
        <f>_xlfn.XLOOKUP($A1753,Cleaned_Hospital_Details!$A:$A,Cleaned_Hospital_Details!D:D)</f>
        <v>Tier - 3</v>
      </c>
      <c r="Q1753" s="8" t="str">
        <f>_xlfn.XLOOKUP($A1753,Cleaned_Hospital_Details!$A:$A,Cleaned_Hospital_Details!E:E)</f>
        <v>Tier - 2</v>
      </c>
      <c r="R1753" s="8" t="str">
        <f>_xlfn.XLOOKUP($A1753,Cleaned_Hospital_Details!$A:$A,Cleaned_Hospital_Details!F:F)</f>
        <v>R1011</v>
      </c>
      <c r="S1753" s="15">
        <f>_xlfn.XLOOKUP($A1753,Cleaned_Hospital_Details!$A:$A,Cleaned_Hospital_Details!G:G)</f>
        <v>35625</v>
      </c>
      <c r="T1753" s="8">
        <f>_xlfn.XLOOKUP($A1753,Cleaned_Hospital_Details!$A:$A,Cleaned_Hospital_Details!H:H)</f>
        <v>25</v>
      </c>
      <c r="U1753" s="8" t="str">
        <f>_xlfn.XLOOKUP($A1753,Cleaned_Hospital_Details!$A:$A,Cleaned_Hospital_Details!I:I)</f>
        <v>Adult</v>
      </c>
      <c r="V1753" t="str">
        <f t="shared" si="27"/>
        <v>Scott Traver</v>
      </c>
    </row>
    <row r="1754" spans="1:22" ht="15.6" x14ac:dyDescent="0.3">
      <c r="A1754" s="10" t="s">
        <v>1790</v>
      </c>
      <c r="B1754" s="8" t="str">
        <f>VLOOKUP(A1754,Cleaned_Customer_Names!A1753:D4088,2,0)</f>
        <v>Mr.</v>
      </c>
      <c r="C1754" s="8" t="str">
        <f>VLOOKUP(A1754,Cleaned_Customer_Names!A1753:D4088,3,0)</f>
        <v>Grant</v>
      </c>
      <c r="D1754" s="8" t="str">
        <f>VLOOKUP($A1754,Cleaned_Customer_Names!$A1753:$D4088,4,0)</f>
        <v>Quick</v>
      </c>
      <c r="E1754" s="22">
        <f>VLOOKUP($A1754,Cleaned_Medical_Exam!$A1753:$J4088,2,0)</f>
        <v>15.47</v>
      </c>
      <c r="F1754" s="24">
        <f>VLOOKUP($A1754,Cleaned_Medical_Exam!$A1753:$J4088,3,0)</f>
        <v>8.43</v>
      </c>
      <c r="G1754" s="20" t="str">
        <f>VLOOKUP($A1754,Cleaned_Medical_Exam!$A1753:$J4088,4,0)</f>
        <v>No</v>
      </c>
      <c r="H1754" s="20" t="str">
        <f>VLOOKUP($A1754,Cleaned_Medical_Exam!$A1753:$J4088,5,0)</f>
        <v>No</v>
      </c>
      <c r="I1754" s="20" t="str">
        <f>VLOOKUP($A1754,Cleaned_Medical_Exam!$A1753:$J4088,6,0)</f>
        <v>No</v>
      </c>
      <c r="J1754" s="48">
        <f>VLOOKUP($A1754,Cleaned_Medical_Exam!$A1753:$J4088,7,0)</f>
        <v>0</v>
      </c>
      <c r="K1754" s="8" t="str">
        <f>VLOOKUP($A1754,Cleaned_Medical_Exam!$A1753:$J4088,8,0)</f>
        <v>No</v>
      </c>
      <c r="L1754" s="20" t="str">
        <f>VLOOKUP($A1754,Cleaned_Medical_Exam!$A1753:$J4088,9,0)</f>
        <v>Underweight</v>
      </c>
      <c r="M1754" s="20" t="str">
        <f>VLOOKUP($A1754,Cleaned_Medical_Exam!$A1753:$J4088,10,0)</f>
        <v>Diabetes</v>
      </c>
      <c r="N1754" s="48">
        <f>_xlfn.XLOOKUP(A1754,Cleaned_Hospital_Details!A:A,Cleaned_Hospital_Details!B:B)</f>
        <v>2</v>
      </c>
      <c r="O1754" s="49">
        <f>_xlfn.XLOOKUP($A1754,Cleaned_Hospital_Details!$A:$A,Cleaned_Hospital_Details!C:C)</f>
        <v>5077.1899999999996</v>
      </c>
      <c r="P1754" s="8" t="str">
        <f>_xlfn.XLOOKUP($A1754,Cleaned_Hospital_Details!$A:$A,Cleaned_Hospital_Details!D:D)</f>
        <v>Tier - 2</v>
      </c>
      <c r="Q1754" s="8" t="str">
        <f>_xlfn.XLOOKUP($A1754,Cleaned_Hospital_Details!$A:$A,Cleaned_Hospital_Details!E:E)</f>
        <v>Tier - 3</v>
      </c>
      <c r="R1754" s="8" t="str">
        <f>_xlfn.XLOOKUP($A1754,Cleaned_Hospital_Details!$A:$A,Cleaned_Hospital_Details!F:F)</f>
        <v>R1012</v>
      </c>
      <c r="S1754" s="15">
        <f>_xlfn.XLOOKUP($A1754,Cleaned_Hospital_Details!$A:$A,Cleaned_Hospital_Details!G:G)</f>
        <v>28816</v>
      </c>
      <c r="T1754" s="8">
        <f>_xlfn.XLOOKUP($A1754,Cleaned_Hospital_Details!$A:$A,Cleaned_Hospital_Details!H:H)</f>
        <v>44</v>
      </c>
      <c r="U1754" s="8" t="str">
        <f>_xlfn.XLOOKUP($A1754,Cleaned_Hospital_Details!$A:$A,Cleaned_Hospital_Details!I:I)</f>
        <v>Adult</v>
      </c>
      <c r="V1754" t="str">
        <f t="shared" si="27"/>
        <v>Grant Quick</v>
      </c>
    </row>
    <row r="1755" spans="1:22" ht="15.6" x14ac:dyDescent="0.3">
      <c r="A1755" s="10" t="s">
        <v>1791</v>
      </c>
      <c r="B1755" s="8" t="str">
        <f>VLOOKUP(A1755,Cleaned_Customer_Names!A1754:D4089,2,0)</f>
        <v>Mr.</v>
      </c>
      <c r="C1755" s="8" t="str">
        <f>VLOOKUP(A1755,Cleaned_Customer_Names!A1754:D4089,3,0)</f>
        <v>Jonathan</v>
      </c>
      <c r="D1755" s="8" t="str">
        <f>VLOOKUP($A1755,Cleaned_Customer_Names!$A1754:$D4089,4,0)</f>
        <v>Scott</v>
      </c>
      <c r="E1755" s="22">
        <f>VLOOKUP($A1755,Cleaned_Medical_Exam!$A1754:$J4089,2,0)</f>
        <v>28.54</v>
      </c>
      <c r="F1755" s="24">
        <f>VLOOKUP($A1755,Cleaned_Medical_Exam!$A1754:$J4089,3,0)</f>
        <v>5.51</v>
      </c>
      <c r="G1755" s="20" t="str">
        <f>VLOOKUP($A1755,Cleaned_Medical_Exam!$A1754:$J4089,4,0)</f>
        <v>No</v>
      </c>
      <c r="H1755" s="20" t="str">
        <f>VLOOKUP($A1755,Cleaned_Medical_Exam!$A1754:$J4089,5,0)</f>
        <v>No</v>
      </c>
      <c r="I1755" s="20" t="str">
        <f>VLOOKUP($A1755,Cleaned_Medical_Exam!$A1754:$J4089,6,0)</f>
        <v>Yes</v>
      </c>
      <c r="J1755" s="48">
        <f>VLOOKUP($A1755,Cleaned_Medical_Exam!$A1754:$J4089,7,0)</f>
        <v>1</v>
      </c>
      <c r="K1755" s="8" t="str">
        <f>VLOOKUP($A1755,Cleaned_Medical_Exam!$A1754:$J4089,8,0)</f>
        <v>No</v>
      </c>
      <c r="L1755" s="20" t="str">
        <f>VLOOKUP($A1755,Cleaned_Medical_Exam!$A1754:$J4089,9,0)</f>
        <v>Overweight</v>
      </c>
      <c r="M1755" s="20" t="str">
        <f>VLOOKUP($A1755,Cleaned_Medical_Exam!$A1754:$J4089,10,0)</f>
        <v>Normal</v>
      </c>
      <c r="N1755" s="48">
        <f>_xlfn.XLOOKUP(A1755,Cleaned_Hospital_Details!A:A,Cleaned_Hospital_Details!B:B)</f>
        <v>0</v>
      </c>
      <c r="O1755" s="49">
        <f>_xlfn.XLOOKUP($A1755,Cleaned_Hospital_Details!$A:$A,Cleaned_Hospital_Details!C:C)</f>
        <v>5059.5600000000004</v>
      </c>
      <c r="P1755" s="8" t="str">
        <f>_xlfn.XLOOKUP($A1755,Cleaned_Hospital_Details!$A:$A,Cleaned_Hospital_Details!D:D)</f>
        <v>Tier - 2</v>
      </c>
      <c r="Q1755" s="8" t="str">
        <f>_xlfn.XLOOKUP($A1755,Cleaned_Hospital_Details!$A:$A,Cleaned_Hospital_Details!E:E)</f>
        <v>Tier - 1</v>
      </c>
      <c r="R1755" s="8" t="str">
        <f>_xlfn.XLOOKUP($A1755,Cleaned_Hospital_Details!$A:$A,Cleaned_Hospital_Details!F:F)</f>
        <v>R1021</v>
      </c>
      <c r="S1755" s="15">
        <f>_xlfn.XLOOKUP($A1755,Cleaned_Hospital_Details!$A:$A,Cleaned_Hospital_Details!G:G)</f>
        <v>34131</v>
      </c>
      <c r="T1755" s="8">
        <f>_xlfn.XLOOKUP($A1755,Cleaned_Hospital_Details!$A:$A,Cleaned_Hospital_Details!H:H)</f>
        <v>29</v>
      </c>
      <c r="U1755" s="8" t="str">
        <f>_xlfn.XLOOKUP($A1755,Cleaned_Hospital_Details!$A:$A,Cleaned_Hospital_Details!I:I)</f>
        <v>Adult</v>
      </c>
      <c r="V1755" t="str">
        <f t="shared" si="27"/>
        <v>Jonathan Scott</v>
      </c>
    </row>
    <row r="1756" spans="1:22" ht="15.6" x14ac:dyDescent="0.3">
      <c r="A1756" s="10" t="s">
        <v>1792</v>
      </c>
      <c r="B1756" s="8" t="str">
        <f>VLOOKUP(A1756,Cleaned_Customer_Names!A1755:D4090,2,0)</f>
        <v>Ms.</v>
      </c>
      <c r="C1756" s="8" t="str">
        <f>VLOOKUP(A1756,Cleaned_Customer_Names!A1755:D4090,3,0)</f>
        <v>Rachael</v>
      </c>
      <c r="D1756" s="8" t="str">
        <f>VLOOKUP($A1756,Cleaned_Customer_Names!$A1755:$D4090,4,0)</f>
        <v>Theriot</v>
      </c>
      <c r="E1756" s="22">
        <f>VLOOKUP($A1756,Cleaned_Medical_Exam!$A1755:$J4090,2,0)</f>
        <v>18.54</v>
      </c>
      <c r="F1756" s="24">
        <f>VLOOKUP($A1756,Cleaned_Medical_Exam!$A1755:$J4090,3,0)</f>
        <v>4.95</v>
      </c>
      <c r="G1756" s="20" t="str">
        <f>VLOOKUP($A1756,Cleaned_Medical_Exam!$A1755:$J4090,4,0)</f>
        <v>No</v>
      </c>
      <c r="H1756" s="20" t="str">
        <f>VLOOKUP($A1756,Cleaned_Medical_Exam!$A1755:$J4090,5,0)</f>
        <v>No</v>
      </c>
      <c r="I1756" s="20" t="str">
        <f>VLOOKUP($A1756,Cleaned_Medical_Exam!$A1755:$J4090,6,0)</f>
        <v>No</v>
      </c>
      <c r="J1756" s="48">
        <f>VLOOKUP($A1756,Cleaned_Medical_Exam!$A1755:$J4090,7,0)</f>
        <v>0</v>
      </c>
      <c r="K1756" s="8" t="str">
        <f>VLOOKUP($A1756,Cleaned_Medical_Exam!$A1755:$J4090,8,0)</f>
        <v>No</v>
      </c>
      <c r="L1756" s="20" t="str">
        <f>VLOOKUP($A1756,Cleaned_Medical_Exam!$A1755:$J4090,9,0)</f>
        <v>Healthy Weight</v>
      </c>
      <c r="M1756" s="20" t="str">
        <f>VLOOKUP($A1756,Cleaned_Medical_Exam!$A1755:$J4090,10,0)</f>
        <v>Normal</v>
      </c>
      <c r="N1756" s="48">
        <f>_xlfn.XLOOKUP(A1756,Cleaned_Hospital_Details!A:A,Cleaned_Hospital_Details!B:B)</f>
        <v>2</v>
      </c>
      <c r="O1756" s="49">
        <f>_xlfn.XLOOKUP($A1756,Cleaned_Hospital_Details!$A:$A,Cleaned_Hospital_Details!C:C)</f>
        <v>5054.05</v>
      </c>
      <c r="P1756" s="8" t="str">
        <f>_xlfn.XLOOKUP($A1756,Cleaned_Hospital_Details!$A:$A,Cleaned_Hospital_Details!D:D)</f>
        <v>Tier - 2</v>
      </c>
      <c r="Q1756" s="8" t="str">
        <f>_xlfn.XLOOKUP($A1756,Cleaned_Hospital_Details!$A:$A,Cleaned_Hospital_Details!E:E)</f>
        <v>Tier - 2</v>
      </c>
      <c r="R1756" s="8" t="str">
        <f>_xlfn.XLOOKUP($A1756,Cleaned_Hospital_Details!$A:$A,Cleaned_Hospital_Details!F:F)</f>
        <v>R1013</v>
      </c>
      <c r="S1756" s="15">
        <f>_xlfn.XLOOKUP($A1756,Cleaned_Hospital_Details!$A:$A,Cleaned_Hospital_Details!G:G)</f>
        <v>29471</v>
      </c>
      <c r="T1756" s="8">
        <f>_xlfn.XLOOKUP($A1756,Cleaned_Hospital_Details!$A:$A,Cleaned_Hospital_Details!H:H)</f>
        <v>42</v>
      </c>
      <c r="U1756" s="8" t="str">
        <f>_xlfn.XLOOKUP($A1756,Cleaned_Hospital_Details!$A:$A,Cleaned_Hospital_Details!I:I)</f>
        <v>Adult</v>
      </c>
      <c r="V1756" t="str">
        <f t="shared" si="27"/>
        <v>Rachael Theriot</v>
      </c>
    </row>
    <row r="1757" spans="1:22" ht="15.6" x14ac:dyDescent="0.3">
      <c r="A1757" s="10" t="s">
        <v>1793</v>
      </c>
      <c r="B1757" s="8" t="str">
        <f>VLOOKUP(A1757,Cleaned_Customer_Names!A1756:D4091,2,0)</f>
        <v>Ms.</v>
      </c>
      <c r="C1757" s="8" t="str">
        <f>VLOOKUP(A1757,Cleaned_Customer_Names!A1756:D4091,3,0)</f>
        <v>Pilar</v>
      </c>
      <c r="D1757" s="8" t="str">
        <f>VLOOKUP($A1757,Cleaned_Customer_Names!$A1756:$D4091,4,0)</f>
        <v>Michalis</v>
      </c>
      <c r="E1757" s="22">
        <f>VLOOKUP($A1757,Cleaned_Medical_Exam!$A1756:$J4091,2,0)</f>
        <v>32.18</v>
      </c>
      <c r="F1757" s="24">
        <f>VLOOKUP($A1757,Cleaned_Medical_Exam!$A1756:$J4091,3,0)</f>
        <v>6.44</v>
      </c>
      <c r="G1757" s="20" t="str">
        <f>VLOOKUP($A1757,Cleaned_Medical_Exam!$A1756:$J4091,4,0)</f>
        <v>Yes</v>
      </c>
      <c r="H1757" s="20" t="str">
        <f>VLOOKUP($A1757,Cleaned_Medical_Exam!$A1756:$J4091,5,0)</f>
        <v>No</v>
      </c>
      <c r="I1757" s="20" t="str">
        <f>VLOOKUP($A1757,Cleaned_Medical_Exam!$A1756:$J4091,6,0)</f>
        <v>Yes</v>
      </c>
      <c r="J1757" s="48">
        <f>VLOOKUP($A1757,Cleaned_Medical_Exam!$A1756:$J4091,7,0)</f>
        <v>1</v>
      </c>
      <c r="K1757" s="8" t="str">
        <f>VLOOKUP($A1757,Cleaned_Medical_Exam!$A1756:$J4091,8,0)</f>
        <v>No</v>
      </c>
      <c r="L1757" s="20" t="str">
        <f>VLOOKUP($A1757,Cleaned_Medical_Exam!$A1756:$J4091,9,0)</f>
        <v>Obesity</v>
      </c>
      <c r="M1757" s="20" t="str">
        <f>VLOOKUP($A1757,Cleaned_Medical_Exam!$A1756:$J4091,10,0)</f>
        <v>Prediabetes</v>
      </c>
      <c r="N1757" s="48">
        <f>_xlfn.XLOOKUP(A1757,Cleaned_Hospital_Details!A:A,Cleaned_Hospital_Details!B:B)</f>
        <v>0</v>
      </c>
      <c r="O1757" s="49">
        <f>_xlfn.XLOOKUP($A1757,Cleaned_Hospital_Details!$A:$A,Cleaned_Hospital_Details!C:C)</f>
        <v>5045.1499999999996</v>
      </c>
      <c r="P1757" s="8" t="str">
        <f>_xlfn.XLOOKUP($A1757,Cleaned_Hospital_Details!$A:$A,Cleaned_Hospital_Details!D:D)</f>
        <v>Tier - 2</v>
      </c>
      <c r="Q1757" s="8" t="str">
        <f>_xlfn.XLOOKUP($A1757,Cleaned_Hospital_Details!$A:$A,Cleaned_Hospital_Details!E:E)</f>
        <v>Tier - 2</v>
      </c>
      <c r="R1757" s="8" t="str">
        <f>_xlfn.XLOOKUP($A1757,Cleaned_Hospital_Details!$A:$A,Cleaned_Hospital_Details!F:F)</f>
        <v>R1012</v>
      </c>
      <c r="S1757" s="15">
        <f>_xlfn.XLOOKUP($A1757,Cleaned_Hospital_Details!$A:$A,Cleaned_Hospital_Details!G:G)</f>
        <v>35640</v>
      </c>
      <c r="T1757" s="8">
        <f>_xlfn.XLOOKUP($A1757,Cleaned_Hospital_Details!$A:$A,Cleaned_Hospital_Details!H:H)</f>
        <v>25</v>
      </c>
      <c r="U1757" s="8" t="str">
        <f>_xlfn.XLOOKUP($A1757,Cleaned_Hospital_Details!$A:$A,Cleaned_Hospital_Details!I:I)</f>
        <v>Adult</v>
      </c>
      <c r="V1757" t="str">
        <f t="shared" si="27"/>
        <v>Pilar Michalis</v>
      </c>
    </row>
    <row r="1758" spans="1:22" ht="15.6" x14ac:dyDescent="0.3">
      <c r="A1758" s="10" t="s">
        <v>1794</v>
      </c>
      <c r="B1758" s="8" t="str">
        <f>VLOOKUP(A1758,Cleaned_Customer_Names!A1757:D4092,2,0)</f>
        <v>Mr.</v>
      </c>
      <c r="C1758" s="8" t="str">
        <f>VLOOKUP(A1758,Cleaned_Customer_Names!A1757:D4092,3,0)</f>
        <v>Kyle</v>
      </c>
      <c r="D1758" s="8" t="str">
        <f>VLOOKUP($A1758,Cleaned_Customer_Names!$A1757:$D4092,4,0)</f>
        <v>Hall</v>
      </c>
      <c r="E1758" s="22">
        <f>VLOOKUP($A1758,Cleaned_Medical_Exam!$A1757:$J4092,2,0)</f>
        <v>37.380000000000003</v>
      </c>
      <c r="F1758" s="24">
        <f>VLOOKUP($A1758,Cleaned_Medical_Exam!$A1757:$J4092,3,0)</f>
        <v>6.05</v>
      </c>
      <c r="G1758" s="20" t="str">
        <f>VLOOKUP($A1758,Cleaned_Medical_Exam!$A1757:$J4092,4,0)</f>
        <v>Yes</v>
      </c>
      <c r="H1758" s="20" t="str">
        <f>VLOOKUP($A1758,Cleaned_Medical_Exam!$A1757:$J4092,5,0)</f>
        <v>No</v>
      </c>
      <c r="I1758" s="20" t="str">
        <f>VLOOKUP($A1758,Cleaned_Medical_Exam!$A1757:$J4092,6,0)</f>
        <v>No</v>
      </c>
      <c r="J1758" s="48">
        <f>VLOOKUP($A1758,Cleaned_Medical_Exam!$A1757:$J4092,7,0)</f>
        <v>0</v>
      </c>
      <c r="K1758" s="8" t="str">
        <f>VLOOKUP($A1758,Cleaned_Medical_Exam!$A1757:$J4092,8,0)</f>
        <v>No</v>
      </c>
      <c r="L1758" s="20" t="str">
        <f>VLOOKUP($A1758,Cleaned_Medical_Exam!$A1757:$J4092,9,0)</f>
        <v>Obesity</v>
      </c>
      <c r="M1758" s="20" t="str">
        <f>VLOOKUP($A1758,Cleaned_Medical_Exam!$A1757:$J4092,10,0)</f>
        <v>Prediabetes</v>
      </c>
      <c r="N1758" s="48">
        <f>_xlfn.XLOOKUP(A1758,Cleaned_Hospital_Details!A:A,Cleaned_Hospital_Details!B:B)</f>
        <v>0</v>
      </c>
      <c r="O1758" s="49">
        <f>_xlfn.XLOOKUP($A1758,Cleaned_Hospital_Details!$A:$A,Cleaned_Hospital_Details!C:C)</f>
        <v>5043.13</v>
      </c>
      <c r="P1758" s="8" t="str">
        <f>_xlfn.XLOOKUP($A1758,Cleaned_Hospital_Details!$A:$A,Cleaned_Hospital_Details!D:D)</f>
        <v>Tier - 2</v>
      </c>
      <c r="Q1758" s="8" t="str">
        <f>_xlfn.XLOOKUP($A1758,Cleaned_Hospital_Details!$A:$A,Cleaned_Hospital_Details!E:E)</f>
        <v>Tier - 3</v>
      </c>
      <c r="R1758" s="8" t="str">
        <f>_xlfn.XLOOKUP($A1758,Cleaned_Hospital_Details!$A:$A,Cleaned_Hospital_Details!F:F)</f>
        <v>R1011</v>
      </c>
      <c r="S1758" s="15">
        <f>_xlfn.XLOOKUP($A1758,Cleaned_Hospital_Details!$A:$A,Cleaned_Hospital_Details!G:G)</f>
        <v>37180</v>
      </c>
      <c r="T1758" s="8">
        <f>_xlfn.XLOOKUP($A1758,Cleaned_Hospital_Details!$A:$A,Cleaned_Hospital_Details!H:H)</f>
        <v>21</v>
      </c>
      <c r="U1758" s="8" t="str">
        <f>_xlfn.XLOOKUP($A1758,Cleaned_Hospital_Details!$A:$A,Cleaned_Hospital_Details!I:I)</f>
        <v>Adult</v>
      </c>
      <c r="V1758" t="str">
        <f t="shared" si="27"/>
        <v>Kyle Hall</v>
      </c>
    </row>
    <row r="1759" spans="1:22" ht="15.6" x14ac:dyDescent="0.3">
      <c r="A1759" s="10" t="s">
        <v>1795</v>
      </c>
      <c r="B1759" s="8" t="str">
        <f>VLOOKUP(A1759,Cleaned_Customer_Names!A1758:D4093,2,0)</f>
        <v>Mrs.</v>
      </c>
      <c r="C1759" s="8" t="str">
        <f>VLOOKUP(A1759,Cleaned_Customer_Names!A1758:D4093,3,0)</f>
        <v>Christie</v>
      </c>
      <c r="D1759" s="8" t="str">
        <f>VLOOKUP($A1759,Cleaned_Customer_Names!$A1758:$D4093,4,0)</f>
        <v>Tjong</v>
      </c>
      <c r="E1759" s="22">
        <f>VLOOKUP($A1759,Cleaned_Medical_Exam!$A1758:$J4093,2,0)</f>
        <v>31.12</v>
      </c>
      <c r="F1759" s="24">
        <f>VLOOKUP($A1759,Cleaned_Medical_Exam!$A1758:$J4093,3,0)</f>
        <v>4.76</v>
      </c>
      <c r="G1759" s="20" t="str">
        <f>VLOOKUP($A1759,Cleaned_Medical_Exam!$A1758:$J4093,4,0)</f>
        <v>Yes</v>
      </c>
      <c r="H1759" s="20" t="str">
        <f>VLOOKUP($A1759,Cleaned_Medical_Exam!$A1758:$J4093,5,0)</f>
        <v>No</v>
      </c>
      <c r="I1759" s="20" t="str">
        <f>VLOOKUP($A1759,Cleaned_Medical_Exam!$A1758:$J4093,6,0)</f>
        <v>Yes</v>
      </c>
      <c r="J1759" s="48">
        <f>VLOOKUP($A1759,Cleaned_Medical_Exam!$A1758:$J4093,7,0)</f>
        <v>1</v>
      </c>
      <c r="K1759" s="8" t="str">
        <f>VLOOKUP($A1759,Cleaned_Medical_Exam!$A1758:$J4093,8,0)</f>
        <v>No</v>
      </c>
      <c r="L1759" s="20" t="str">
        <f>VLOOKUP($A1759,Cleaned_Medical_Exam!$A1758:$J4093,9,0)</f>
        <v>Obesity</v>
      </c>
      <c r="M1759" s="20" t="str">
        <f>VLOOKUP($A1759,Cleaned_Medical_Exam!$A1758:$J4093,10,0)</f>
        <v>Normal</v>
      </c>
      <c r="N1759" s="48">
        <f>_xlfn.XLOOKUP(A1759,Cleaned_Hospital_Details!A:A,Cleaned_Hospital_Details!B:B)</f>
        <v>0</v>
      </c>
      <c r="O1759" s="49">
        <f>_xlfn.XLOOKUP($A1759,Cleaned_Hospital_Details!$A:$A,Cleaned_Hospital_Details!C:C)</f>
        <v>5038.57</v>
      </c>
      <c r="P1759" s="8" t="str">
        <f>_xlfn.XLOOKUP($A1759,Cleaned_Hospital_Details!$A:$A,Cleaned_Hospital_Details!D:D)</f>
        <v>Tier - 2</v>
      </c>
      <c r="Q1759" s="8" t="str">
        <f>_xlfn.XLOOKUP($A1759,Cleaned_Hospital_Details!$A:$A,Cleaned_Hospital_Details!E:E)</f>
        <v>Tier - 2</v>
      </c>
      <c r="R1759" s="8" t="str">
        <f>_xlfn.XLOOKUP($A1759,Cleaned_Hospital_Details!$A:$A,Cleaned_Hospital_Details!F:F)</f>
        <v>R1025</v>
      </c>
      <c r="S1759" s="15">
        <f>_xlfn.XLOOKUP($A1759,Cleaned_Hospital_Details!$A:$A,Cleaned_Hospital_Details!G:G)</f>
        <v>35768</v>
      </c>
      <c r="T1759" s="8">
        <f>_xlfn.XLOOKUP($A1759,Cleaned_Hospital_Details!$A:$A,Cleaned_Hospital_Details!H:H)</f>
        <v>25</v>
      </c>
      <c r="U1759" s="8" t="str">
        <f>_xlfn.XLOOKUP($A1759,Cleaned_Hospital_Details!$A:$A,Cleaned_Hospital_Details!I:I)</f>
        <v>Adult</v>
      </c>
      <c r="V1759" t="str">
        <f t="shared" si="27"/>
        <v>Christie Tjong</v>
      </c>
    </row>
    <row r="1760" spans="1:22" ht="15.6" x14ac:dyDescent="0.3">
      <c r="A1760" s="10" t="s">
        <v>1796</v>
      </c>
      <c r="B1760" s="8" t="str">
        <f>VLOOKUP(A1760,Cleaned_Customer_Names!A1759:D4094,2,0)</f>
        <v>Mr.</v>
      </c>
      <c r="C1760" s="8" t="str">
        <f>VLOOKUP(A1760,Cleaned_Customer_Names!A1759:D4094,3,0)</f>
        <v>David</v>
      </c>
      <c r="D1760" s="8" t="str">
        <f>VLOOKUP($A1760,Cleaned_Customer_Names!$A1759:$D4094,4,0)</f>
        <v>Palma</v>
      </c>
      <c r="E1760" s="22">
        <f>VLOOKUP($A1760,Cleaned_Medical_Exam!$A1759:$J4094,2,0)</f>
        <v>22.01</v>
      </c>
      <c r="F1760" s="24">
        <f>VLOOKUP($A1760,Cleaned_Medical_Exam!$A1759:$J4094,3,0)</f>
        <v>6.72</v>
      </c>
      <c r="G1760" s="20" t="str">
        <f>VLOOKUP($A1760,Cleaned_Medical_Exam!$A1759:$J4094,4,0)</f>
        <v>Yes</v>
      </c>
      <c r="H1760" s="20" t="str">
        <f>VLOOKUP($A1760,Cleaned_Medical_Exam!$A1759:$J4094,5,0)</f>
        <v>No</v>
      </c>
      <c r="I1760" s="20" t="str">
        <f>VLOOKUP($A1760,Cleaned_Medical_Exam!$A1759:$J4094,6,0)</f>
        <v>No</v>
      </c>
      <c r="J1760" s="48">
        <f>VLOOKUP($A1760,Cleaned_Medical_Exam!$A1759:$J4094,7,0)</f>
        <v>1</v>
      </c>
      <c r="K1760" s="8" t="str">
        <f>VLOOKUP($A1760,Cleaned_Medical_Exam!$A1759:$J4094,8,0)</f>
        <v>No</v>
      </c>
      <c r="L1760" s="20" t="str">
        <f>VLOOKUP($A1760,Cleaned_Medical_Exam!$A1759:$J4094,9,0)</f>
        <v>Healthy Weight</v>
      </c>
      <c r="M1760" s="20" t="str">
        <f>VLOOKUP($A1760,Cleaned_Medical_Exam!$A1759:$J4094,10,0)</f>
        <v>Diabetes</v>
      </c>
      <c r="N1760" s="48">
        <f>_xlfn.XLOOKUP(A1760,Cleaned_Hospital_Details!A:A,Cleaned_Hospital_Details!B:B)</f>
        <v>3</v>
      </c>
      <c r="O1760" s="49">
        <f>_xlfn.XLOOKUP($A1760,Cleaned_Hospital_Details!$A:$A,Cleaned_Hospital_Details!C:C)</f>
        <v>5034.1000000000004</v>
      </c>
      <c r="P1760" s="8" t="str">
        <f>_xlfn.XLOOKUP($A1760,Cleaned_Hospital_Details!$A:$A,Cleaned_Hospital_Details!D:D)</f>
        <v>Tier - 2</v>
      </c>
      <c r="Q1760" s="8" t="str">
        <f>_xlfn.XLOOKUP($A1760,Cleaned_Hospital_Details!$A:$A,Cleaned_Hospital_Details!E:E)</f>
        <v>Tier - 2</v>
      </c>
      <c r="R1760" s="8" t="str">
        <f>_xlfn.XLOOKUP($A1760,Cleaned_Hospital_Details!$A:$A,Cleaned_Hospital_Details!F:F)</f>
        <v>R1013</v>
      </c>
      <c r="S1760" s="15">
        <f>_xlfn.XLOOKUP($A1760,Cleaned_Hospital_Details!$A:$A,Cleaned_Hospital_Details!G:G)</f>
        <v>31592</v>
      </c>
      <c r="T1760" s="8">
        <f>_xlfn.XLOOKUP($A1760,Cleaned_Hospital_Details!$A:$A,Cleaned_Hospital_Details!H:H)</f>
        <v>36</v>
      </c>
      <c r="U1760" s="8" t="str">
        <f>_xlfn.XLOOKUP($A1760,Cleaned_Hospital_Details!$A:$A,Cleaned_Hospital_Details!I:I)</f>
        <v>Adult</v>
      </c>
      <c r="V1760" t="str">
        <f t="shared" si="27"/>
        <v>David Palma</v>
      </c>
    </row>
    <row r="1761" spans="1:22" ht="15.6" x14ac:dyDescent="0.3">
      <c r="A1761" s="10" t="s">
        <v>1797</v>
      </c>
      <c r="B1761" s="8" t="str">
        <f>VLOOKUP(A1761,Cleaned_Customer_Names!A1760:D4095,2,0)</f>
        <v>Mr.</v>
      </c>
      <c r="C1761" s="8" t="str">
        <f>VLOOKUP(A1761,Cleaned_Customer_Names!A1760:D4095,3,0)</f>
        <v>Masahiro</v>
      </c>
      <c r="D1761" s="8" t="str">
        <f>VLOOKUP($A1761,Cleaned_Customer_Names!$A1760:$D4095,4,0)</f>
        <v>Takaoka</v>
      </c>
      <c r="E1761" s="22">
        <f>VLOOKUP($A1761,Cleaned_Medical_Exam!$A1760:$J4095,2,0)</f>
        <v>27.645</v>
      </c>
      <c r="F1761" s="24">
        <f>VLOOKUP($A1761,Cleaned_Medical_Exam!$A1760:$J4095,3,0)</f>
        <v>5.7</v>
      </c>
      <c r="G1761" s="20" t="str">
        <f>VLOOKUP($A1761,Cleaned_Medical_Exam!$A1760:$J4095,4,0)</f>
        <v>No</v>
      </c>
      <c r="H1761" s="20" t="str">
        <f>VLOOKUP($A1761,Cleaned_Medical_Exam!$A1760:$J4095,5,0)</f>
        <v>No</v>
      </c>
      <c r="I1761" s="20" t="str">
        <f>VLOOKUP($A1761,Cleaned_Medical_Exam!$A1760:$J4095,6,0)</f>
        <v>No</v>
      </c>
      <c r="J1761" s="48">
        <f>VLOOKUP($A1761,Cleaned_Medical_Exam!$A1760:$J4095,7,0)</f>
        <v>0</v>
      </c>
      <c r="K1761" s="8" t="str">
        <f>VLOOKUP($A1761,Cleaned_Medical_Exam!$A1760:$J4095,8,0)</f>
        <v>No</v>
      </c>
      <c r="L1761" s="20" t="str">
        <f>VLOOKUP($A1761,Cleaned_Medical_Exam!$A1760:$J4095,9,0)</f>
        <v>Overweight</v>
      </c>
      <c r="M1761" s="20" t="str">
        <f>VLOOKUP($A1761,Cleaned_Medical_Exam!$A1760:$J4095,10,0)</f>
        <v>Prediabetes</v>
      </c>
      <c r="N1761" s="48">
        <f>_xlfn.XLOOKUP(A1761,Cleaned_Hospital_Details!A:A,Cleaned_Hospital_Details!B:B)</f>
        <v>2</v>
      </c>
      <c r="O1761" s="49">
        <f>_xlfn.XLOOKUP($A1761,Cleaned_Hospital_Details!$A:$A,Cleaned_Hospital_Details!C:C)</f>
        <v>5031.2700000000004</v>
      </c>
      <c r="P1761" s="8" t="str">
        <f>_xlfn.XLOOKUP($A1761,Cleaned_Hospital_Details!$A:$A,Cleaned_Hospital_Details!D:D)</f>
        <v>Tier - 3</v>
      </c>
      <c r="Q1761" s="8" t="str">
        <f>_xlfn.XLOOKUP($A1761,Cleaned_Hospital_Details!$A:$A,Cleaned_Hospital_Details!E:E)</f>
        <v>Tier - 1</v>
      </c>
      <c r="R1761" s="8" t="str">
        <f>_xlfn.XLOOKUP($A1761,Cleaned_Hospital_Details!$A:$A,Cleaned_Hospital_Details!F:F)</f>
        <v>R1016</v>
      </c>
      <c r="S1761" s="15">
        <f>_xlfn.XLOOKUP($A1761,Cleaned_Hospital_Details!$A:$A,Cleaned_Hospital_Details!G:G)</f>
        <v>33491</v>
      </c>
      <c r="T1761" s="8">
        <f>_xlfn.XLOOKUP($A1761,Cleaned_Hospital_Details!$A:$A,Cleaned_Hospital_Details!H:H)</f>
        <v>31</v>
      </c>
      <c r="U1761" s="8" t="str">
        <f>_xlfn.XLOOKUP($A1761,Cleaned_Hospital_Details!$A:$A,Cleaned_Hospital_Details!I:I)</f>
        <v>Adult</v>
      </c>
      <c r="V1761" t="str">
        <f t="shared" si="27"/>
        <v>Masahiro Takaoka</v>
      </c>
    </row>
    <row r="1762" spans="1:22" ht="15.6" x14ac:dyDescent="0.3">
      <c r="A1762" s="10" t="s">
        <v>1798</v>
      </c>
      <c r="B1762" s="8" t="str">
        <f>VLOOKUP(A1762,Cleaned_Customer_Names!A1761:D4096,2,0)</f>
        <v>Mr.</v>
      </c>
      <c r="C1762" s="8" t="str">
        <f>VLOOKUP(A1762,Cleaned_Customer_Names!A1761:D4096,3,0)</f>
        <v>Logan</v>
      </c>
      <c r="D1762" s="8" t="str">
        <f>VLOOKUP($A1762,Cleaned_Customer_Names!$A1761:$D4096,4,0)</f>
        <v>Sherman</v>
      </c>
      <c r="E1762" s="22">
        <f>VLOOKUP($A1762,Cleaned_Medical_Exam!$A1761:$J4096,2,0)</f>
        <v>29.64</v>
      </c>
      <c r="F1762" s="24">
        <f>VLOOKUP($A1762,Cleaned_Medical_Exam!$A1761:$J4096,3,0)</f>
        <v>5.31</v>
      </c>
      <c r="G1762" s="20" t="str">
        <f>VLOOKUP($A1762,Cleaned_Medical_Exam!$A1761:$J4096,4,0)</f>
        <v>Yes</v>
      </c>
      <c r="H1762" s="20" t="str">
        <f>VLOOKUP($A1762,Cleaned_Medical_Exam!$A1761:$J4096,5,0)</f>
        <v>No</v>
      </c>
      <c r="I1762" s="20" t="str">
        <f>VLOOKUP($A1762,Cleaned_Medical_Exam!$A1761:$J4096,6,0)</f>
        <v>No</v>
      </c>
      <c r="J1762" s="48">
        <f>VLOOKUP($A1762,Cleaned_Medical_Exam!$A1761:$J4096,7,0)</f>
        <v>0</v>
      </c>
      <c r="K1762" s="8" t="str">
        <f>VLOOKUP($A1762,Cleaned_Medical_Exam!$A1761:$J4096,8,0)</f>
        <v>No</v>
      </c>
      <c r="L1762" s="20" t="str">
        <f>VLOOKUP($A1762,Cleaned_Medical_Exam!$A1761:$J4096,9,0)</f>
        <v>Overweight</v>
      </c>
      <c r="M1762" s="20" t="str">
        <f>VLOOKUP($A1762,Cleaned_Medical_Exam!$A1761:$J4096,10,0)</f>
        <v>Normal</v>
      </c>
      <c r="N1762" s="48">
        <f>_xlfn.XLOOKUP(A1762,Cleaned_Hospital_Details!A:A,Cleaned_Hospital_Details!B:B)</f>
        <v>0</v>
      </c>
      <c r="O1762" s="49">
        <f>_xlfn.XLOOKUP($A1762,Cleaned_Hospital_Details!$A:$A,Cleaned_Hospital_Details!C:C)</f>
        <v>5028.1499999999996</v>
      </c>
      <c r="P1762" s="8" t="str">
        <f>_xlfn.XLOOKUP($A1762,Cleaned_Hospital_Details!$A:$A,Cleaned_Hospital_Details!D:D)</f>
        <v>Tier - 1</v>
      </c>
      <c r="Q1762" s="8" t="str">
        <f>_xlfn.XLOOKUP($A1762,Cleaned_Hospital_Details!$A:$A,Cleaned_Hospital_Details!E:E)</f>
        <v>Tier - 2</v>
      </c>
      <c r="R1762" s="8" t="str">
        <f>_xlfn.XLOOKUP($A1762,Cleaned_Hospital_Details!$A:$A,Cleaned_Hospital_Details!F:F)</f>
        <v>R1012</v>
      </c>
      <c r="S1762" s="15">
        <f>_xlfn.XLOOKUP($A1762,Cleaned_Hospital_Details!$A:$A,Cleaned_Hospital_Details!G:G)</f>
        <v>31409</v>
      </c>
      <c r="T1762" s="8">
        <f>_xlfn.XLOOKUP($A1762,Cleaned_Hospital_Details!$A:$A,Cleaned_Hospital_Details!H:H)</f>
        <v>37</v>
      </c>
      <c r="U1762" s="8" t="str">
        <f>_xlfn.XLOOKUP($A1762,Cleaned_Hospital_Details!$A:$A,Cleaned_Hospital_Details!I:I)</f>
        <v>Adult</v>
      </c>
      <c r="V1762" t="str">
        <f t="shared" si="27"/>
        <v>Logan Sherman</v>
      </c>
    </row>
    <row r="1763" spans="1:22" ht="15.6" x14ac:dyDescent="0.3">
      <c r="A1763" s="10" t="s">
        <v>1799</v>
      </c>
      <c r="B1763" s="8" t="str">
        <f>VLOOKUP(A1763,Cleaned_Customer_Names!A1762:D4097,2,0)</f>
        <v>Ms.</v>
      </c>
      <c r="C1763" s="8" t="str">
        <f>VLOOKUP(A1763,Cleaned_Customer_Names!A1762:D4097,3,0)</f>
        <v>Stephanie</v>
      </c>
      <c r="D1763" s="8" t="str">
        <f>VLOOKUP($A1763,Cleaned_Customer_Names!$A1762:$D4097,4,0)</f>
        <v>Andre</v>
      </c>
      <c r="E1763" s="22">
        <f>VLOOKUP($A1763,Cleaned_Medical_Exam!$A1762:$J4097,2,0)</f>
        <v>33.700000000000003</v>
      </c>
      <c r="F1763" s="24">
        <f>VLOOKUP($A1763,Cleaned_Medical_Exam!$A1762:$J4097,3,0)</f>
        <v>4.32</v>
      </c>
      <c r="G1763" s="20" t="str">
        <f>VLOOKUP($A1763,Cleaned_Medical_Exam!$A1762:$J4097,4,0)</f>
        <v>Yes</v>
      </c>
      <c r="H1763" s="20" t="str">
        <f>VLOOKUP($A1763,Cleaned_Medical_Exam!$A1762:$J4097,5,0)</f>
        <v>No</v>
      </c>
      <c r="I1763" s="20" t="str">
        <f>VLOOKUP($A1763,Cleaned_Medical_Exam!$A1762:$J4097,6,0)</f>
        <v>No</v>
      </c>
      <c r="J1763" s="48">
        <f>VLOOKUP($A1763,Cleaned_Medical_Exam!$A1762:$J4097,7,0)</f>
        <v>1</v>
      </c>
      <c r="K1763" s="8" t="str">
        <f>VLOOKUP($A1763,Cleaned_Medical_Exam!$A1762:$J4097,8,0)</f>
        <v>No</v>
      </c>
      <c r="L1763" s="20" t="str">
        <f>VLOOKUP($A1763,Cleaned_Medical_Exam!$A1762:$J4097,9,0)</f>
        <v>Obesity</v>
      </c>
      <c r="M1763" s="20" t="str">
        <f>VLOOKUP($A1763,Cleaned_Medical_Exam!$A1762:$J4097,10,0)</f>
        <v>Normal</v>
      </c>
      <c r="N1763" s="48">
        <f>_xlfn.XLOOKUP(A1763,Cleaned_Hospital_Details!A:A,Cleaned_Hospital_Details!B:B)</f>
        <v>1</v>
      </c>
      <c r="O1763" s="49">
        <f>_xlfn.XLOOKUP($A1763,Cleaned_Hospital_Details!$A:$A,Cleaned_Hospital_Details!C:C)</f>
        <v>5012.47</v>
      </c>
      <c r="P1763" s="8" t="str">
        <f>_xlfn.XLOOKUP($A1763,Cleaned_Hospital_Details!$A:$A,Cleaned_Hospital_Details!D:D)</f>
        <v>Tier - 2</v>
      </c>
      <c r="Q1763" s="8" t="str">
        <f>_xlfn.XLOOKUP($A1763,Cleaned_Hospital_Details!$A:$A,Cleaned_Hospital_Details!E:E)</f>
        <v>Tier - 3</v>
      </c>
      <c r="R1763" s="8" t="str">
        <f>_xlfn.XLOOKUP($A1763,Cleaned_Hospital_Details!$A:$A,Cleaned_Hospital_Details!F:F)</f>
        <v>R1011</v>
      </c>
      <c r="S1763" s="15">
        <f>_xlfn.XLOOKUP($A1763,Cleaned_Hospital_Details!$A:$A,Cleaned_Hospital_Details!G:G)</f>
        <v>32456</v>
      </c>
      <c r="T1763" s="8">
        <f>_xlfn.XLOOKUP($A1763,Cleaned_Hospital_Details!$A:$A,Cleaned_Hospital_Details!H:H)</f>
        <v>34</v>
      </c>
      <c r="U1763" s="8" t="str">
        <f>_xlfn.XLOOKUP($A1763,Cleaned_Hospital_Details!$A:$A,Cleaned_Hospital_Details!I:I)</f>
        <v>Adult</v>
      </c>
      <c r="V1763" t="str">
        <f t="shared" si="27"/>
        <v>Stephanie Andre</v>
      </c>
    </row>
    <row r="1764" spans="1:22" ht="15.6" x14ac:dyDescent="0.3">
      <c r="A1764" s="10" t="s">
        <v>1800</v>
      </c>
      <c r="B1764" s="8" t="str">
        <f>VLOOKUP(A1764,Cleaned_Customer_Names!A1763:D4098,2,0)</f>
        <v>Ms.</v>
      </c>
      <c r="C1764" s="8" t="str">
        <f>VLOOKUP(A1764,Cleaned_Customer_Names!A1763:D4098,3,0)</f>
        <v>Angela</v>
      </c>
      <c r="D1764" s="8" t="str">
        <f>VLOOKUP($A1764,Cleaned_Customer_Names!$A1763:$D4098,4,0)</f>
        <v>Switt</v>
      </c>
      <c r="E1764" s="22">
        <f>VLOOKUP($A1764,Cleaned_Medical_Exam!$A1763:$J4098,2,0)</f>
        <v>27.5</v>
      </c>
      <c r="F1764" s="24">
        <f>VLOOKUP($A1764,Cleaned_Medical_Exam!$A1763:$J4098,3,0)</f>
        <v>4.2300000000000004</v>
      </c>
      <c r="G1764" s="20" t="str">
        <f>VLOOKUP($A1764,Cleaned_Medical_Exam!$A1763:$J4098,4,0)</f>
        <v>Yes</v>
      </c>
      <c r="H1764" s="20" t="str">
        <f>VLOOKUP($A1764,Cleaned_Medical_Exam!$A1763:$J4098,5,0)</f>
        <v>No</v>
      </c>
      <c r="I1764" s="20" t="str">
        <f>VLOOKUP($A1764,Cleaned_Medical_Exam!$A1763:$J4098,6,0)</f>
        <v>No</v>
      </c>
      <c r="J1764" s="48">
        <f>VLOOKUP($A1764,Cleaned_Medical_Exam!$A1763:$J4098,7,0)</f>
        <v>1</v>
      </c>
      <c r="K1764" s="8" t="str">
        <f>VLOOKUP($A1764,Cleaned_Medical_Exam!$A1763:$J4098,8,0)</f>
        <v>No</v>
      </c>
      <c r="L1764" s="20" t="str">
        <f>VLOOKUP($A1764,Cleaned_Medical_Exam!$A1763:$J4098,9,0)</f>
        <v>Overweight</v>
      </c>
      <c r="M1764" s="20" t="str">
        <f>VLOOKUP($A1764,Cleaned_Medical_Exam!$A1763:$J4098,10,0)</f>
        <v>Normal</v>
      </c>
      <c r="N1764" s="48">
        <f>_xlfn.XLOOKUP(A1764,Cleaned_Hospital_Details!A:A,Cleaned_Hospital_Details!B:B)</f>
        <v>1</v>
      </c>
      <c r="O1764" s="49">
        <f>_xlfn.XLOOKUP($A1764,Cleaned_Hospital_Details!$A:$A,Cleaned_Hospital_Details!C:C)</f>
        <v>5003.8500000000004</v>
      </c>
      <c r="P1764" s="8" t="str">
        <f>_xlfn.XLOOKUP($A1764,Cleaned_Hospital_Details!$A:$A,Cleaned_Hospital_Details!D:D)</f>
        <v>Tier - 2</v>
      </c>
      <c r="Q1764" s="8" t="str">
        <f>_xlfn.XLOOKUP($A1764,Cleaned_Hospital_Details!$A:$A,Cleaned_Hospital_Details!E:E)</f>
        <v>Tier - 3</v>
      </c>
      <c r="R1764" s="8" t="str">
        <f>_xlfn.XLOOKUP($A1764,Cleaned_Hospital_Details!$A:$A,Cleaned_Hospital_Details!F:F)</f>
        <v>R1011</v>
      </c>
      <c r="S1764" s="15">
        <f>_xlfn.XLOOKUP($A1764,Cleaned_Hospital_Details!$A:$A,Cleaned_Hospital_Details!G:G)</f>
        <v>32332</v>
      </c>
      <c r="T1764" s="8">
        <f>_xlfn.XLOOKUP($A1764,Cleaned_Hospital_Details!$A:$A,Cleaned_Hospital_Details!H:H)</f>
        <v>34</v>
      </c>
      <c r="U1764" s="8" t="str">
        <f>_xlfn.XLOOKUP($A1764,Cleaned_Hospital_Details!$A:$A,Cleaned_Hospital_Details!I:I)</f>
        <v>Adult</v>
      </c>
      <c r="V1764" t="str">
        <f t="shared" si="27"/>
        <v>Angela Switt</v>
      </c>
    </row>
    <row r="1765" spans="1:22" ht="15.6" x14ac:dyDescent="0.3">
      <c r="A1765" s="10" t="s">
        <v>1801</v>
      </c>
      <c r="B1765" s="8" t="str">
        <f>VLOOKUP(A1765,Cleaned_Customer_Names!A1764:D4099,2,0)</f>
        <v>Ms.</v>
      </c>
      <c r="C1765" s="8" t="str">
        <f>VLOOKUP(A1765,Cleaned_Customer_Names!A1764:D4099,3,0)</f>
        <v>Britt</v>
      </c>
      <c r="D1765" s="8" t="str">
        <f>VLOOKUP($A1765,Cleaned_Customer_Names!$A1764:$D4099,4,0)</f>
        <v>Erickson</v>
      </c>
      <c r="E1765" s="22">
        <f>VLOOKUP($A1765,Cleaned_Medical_Exam!$A1764:$J4099,2,0)</f>
        <v>16.12</v>
      </c>
      <c r="F1765" s="24">
        <f>VLOOKUP($A1765,Cleaned_Medical_Exam!$A1764:$J4099,3,0)</f>
        <v>6.09</v>
      </c>
      <c r="G1765" s="20" t="str">
        <f>VLOOKUP($A1765,Cleaned_Medical_Exam!$A1764:$J4099,4,0)</f>
        <v>No</v>
      </c>
      <c r="H1765" s="20" t="str">
        <f>VLOOKUP($A1765,Cleaned_Medical_Exam!$A1764:$J4099,5,0)</f>
        <v>No</v>
      </c>
      <c r="I1765" s="20" t="str">
        <f>VLOOKUP($A1765,Cleaned_Medical_Exam!$A1764:$J4099,6,0)</f>
        <v>No</v>
      </c>
      <c r="J1765" s="48">
        <f>VLOOKUP($A1765,Cleaned_Medical_Exam!$A1764:$J4099,7,0)</f>
        <v>0</v>
      </c>
      <c r="K1765" s="8" t="str">
        <f>VLOOKUP($A1765,Cleaned_Medical_Exam!$A1764:$J4099,8,0)</f>
        <v>No</v>
      </c>
      <c r="L1765" s="20" t="str">
        <f>VLOOKUP($A1765,Cleaned_Medical_Exam!$A1764:$J4099,9,0)</f>
        <v>Underweight</v>
      </c>
      <c r="M1765" s="20" t="str">
        <f>VLOOKUP($A1765,Cleaned_Medical_Exam!$A1764:$J4099,10,0)</f>
        <v>Prediabetes</v>
      </c>
      <c r="N1765" s="48">
        <f>_xlfn.XLOOKUP(A1765,Cleaned_Hospital_Details!A:A,Cleaned_Hospital_Details!B:B)</f>
        <v>2</v>
      </c>
      <c r="O1765" s="49">
        <f>_xlfn.XLOOKUP($A1765,Cleaned_Hospital_Details!$A:$A,Cleaned_Hospital_Details!C:C)</f>
        <v>5003.7700000000004</v>
      </c>
      <c r="P1765" s="8" t="str">
        <f>_xlfn.XLOOKUP($A1765,Cleaned_Hospital_Details!$A:$A,Cleaned_Hospital_Details!D:D)</f>
        <v>Tier - 2</v>
      </c>
      <c r="Q1765" s="8" t="str">
        <f>_xlfn.XLOOKUP($A1765,Cleaned_Hospital_Details!$A:$A,Cleaned_Hospital_Details!E:E)</f>
        <v>Tier - 3</v>
      </c>
      <c r="R1765" s="8" t="str">
        <f>_xlfn.XLOOKUP($A1765,Cleaned_Hospital_Details!$A:$A,Cleaned_Hospital_Details!F:F)</f>
        <v>R1013</v>
      </c>
      <c r="S1765" s="15">
        <f>_xlfn.XLOOKUP($A1765,Cleaned_Hospital_Details!$A:$A,Cleaned_Hospital_Details!G:G)</f>
        <v>28285</v>
      </c>
      <c r="T1765" s="8">
        <f>_xlfn.XLOOKUP($A1765,Cleaned_Hospital_Details!$A:$A,Cleaned_Hospital_Details!H:H)</f>
        <v>45</v>
      </c>
      <c r="U1765" s="8" t="str">
        <f>_xlfn.XLOOKUP($A1765,Cleaned_Hospital_Details!$A:$A,Cleaned_Hospital_Details!I:I)</f>
        <v>Adult</v>
      </c>
      <c r="V1765" t="str">
        <f t="shared" si="27"/>
        <v>Britt Erickson</v>
      </c>
    </row>
    <row r="1766" spans="1:22" ht="15.6" x14ac:dyDescent="0.3">
      <c r="A1766" s="10" t="s">
        <v>1802</v>
      </c>
      <c r="B1766" s="8" t="str">
        <f>VLOOKUP(A1766,Cleaned_Customer_Names!A1765:D4100,2,0)</f>
        <v>Ms.</v>
      </c>
      <c r="C1766" s="8" t="str">
        <f>VLOOKUP(A1766,Cleaned_Customer_Names!A1765:D4100,3,0)</f>
        <v>Joyce</v>
      </c>
      <c r="D1766" s="8" t="str">
        <f>VLOOKUP($A1766,Cleaned_Customer_Names!$A1765:$D4100,4,0)</f>
        <v>Miller</v>
      </c>
      <c r="E1766" s="22">
        <f>VLOOKUP($A1766,Cleaned_Medical_Exam!$A1765:$J4100,2,0)</f>
        <v>26.73</v>
      </c>
      <c r="F1766" s="24">
        <f>VLOOKUP($A1766,Cleaned_Medical_Exam!$A1765:$J4100,3,0)</f>
        <v>4.74</v>
      </c>
      <c r="G1766" s="20" t="str">
        <f>VLOOKUP($A1766,Cleaned_Medical_Exam!$A1765:$J4100,4,0)</f>
        <v>Yes</v>
      </c>
      <c r="H1766" s="20" t="str">
        <f>VLOOKUP($A1766,Cleaned_Medical_Exam!$A1765:$J4100,5,0)</f>
        <v>No</v>
      </c>
      <c r="I1766" s="20" t="str">
        <f>VLOOKUP($A1766,Cleaned_Medical_Exam!$A1765:$J4100,6,0)</f>
        <v>No</v>
      </c>
      <c r="J1766" s="48">
        <f>VLOOKUP($A1766,Cleaned_Medical_Exam!$A1765:$J4100,7,0)</f>
        <v>1</v>
      </c>
      <c r="K1766" s="8" t="str">
        <f>VLOOKUP($A1766,Cleaned_Medical_Exam!$A1765:$J4100,8,0)</f>
        <v>No</v>
      </c>
      <c r="L1766" s="20" t="str">
        <f>VLOOKUP($A1766,Cleaned_Medical_Exam!$A1765:$J4100,9,0)</f>
        <v>Overweight</v>
      </c>
      <c r="M1766" s="20" t="str">
        <f>VLOOKUP($A1766,Cleaned_Medical_Exam!$A1765:$J4100,10,0)</f>
        <v>Normal</v>
      </c>
      <c r="N1766" s="48">
        <f>_xlfn.XLOOKUP(A1766,Cleaned_Hospital_Details!A:A,Cleaned_Hospital_Details!B:B)</f>
        <v>1</v>
      </c>
      <c r="O1766" s="49">
        <f>_xlfn.XLOOKUP($A1766,Cleaned_Hospital_Details!$A:$A,Cleaned_Hospital_Details!C:C)</f>
        <v>5002.78</v>
      </c>
      <c r="P1766" s="8" t="str">
        <f>_xlfn.XLOOKUP($A1766,Cleaned_Hospital_Details!$A:$A,Cleaned_Hospital_Details!D:D)</f>
        <v>Tier - 2</v>
      </c>
      <c r="Q1766" s="8" t="str">
        <f>_xlfn.XLOOKUP($A1766,Cleaned_Hospital_Details!$A:$A,Cleaned_Hospital_Details!E:E)</f>
        <v>Tier - 2</v>
      </c>
      <c r="R1766" s="8" t="str">
        <f>_xlfn.XLOOKUP($A1766,Cleaned_Hospital_Details!$A:$A,Cleaned_Hospital_Details!F:F)</f>
        <v>R1013</v>
      </c>
      <c r="S1766" s="15">
        <f>_xlfn.XLOOKUP($A1766,Cleaned_Hospital_Details!$A:$A,Cleaned_Hospital_Details!G:G)</f>
        <v>32390</v>
      </c>
      <c r="T1766" s="8">
        <f>_xlfn.XLOOKUP($A1766,Cleaned_Hospital_Details!$A:$A,Cleaned_Hospital_Details!H:H)</f>
        <v>34</v>
      </c>
      <c r="U1766" s="8" t="str">
        <f>_xlfn.XLOOKUP($A1766,Cleaned_Hospital_Details!$A:$A,Cleaned_Hospital_Details!I:I)</f>
        <v>Adult</v>
      </c>
      <c r="V1766" t="str">
        <f t="shared" si="27"/>
        <v>Joyce Miller</v>
      </c>
    </row>
    <row r="1767" spans="1:22" ht="15.6" x14ac:dyDescent="0.3">
      <c r="A1767" s="10" t="s">
        <v>1803</v>
      </c>
      <c r="B1767" s="8" t="str">
        <f>VLOOKUP(A1767,Cleaned_Customer_Names!A1766:D4101,2,0)</f>
        <v>Mr.</v>
      </c>
      <c r="C1767" s="8" t="str">
        <f>VLOOKUP(A1767,Cleaned_Customer_Names!A1766:D4101,3,0)</f>
        <v>Ben</v>
      </c>
      <c r="D1767" s="8" t="str">
        <f>VLOOKUP($A1767,Cleaned_Customer_Names!$A1766:$D4101,4,0)</f>
        <v>Whitbeck</v>
      </c>
      <c r="E1767" s="22">
        <f>VLOOKUP($A1767,Cleaned_Medical_Exam!$A1766:$J4101,2,0)</f>
        <v>37.25</v>
      </c>
      <c r="F1767" s="24">
        <f>VLOOKUP($A1767,Cleaned_Medical_Exam!$A1766:$J4101,3,0)</f>
        <v>6.23</v>
      </c>
      <c r="G1767" s="20" t="str">
        <f>VLOOKUP($A1767,Cleaned_Medical_Exam!$A1766:$J4101,4,0)</f>
        <v>Yes</v>
      </c>
      <c r="H1767" s="20" t="str">
        <f>VLOOKUP($A1767,Cleaned_Medical_Exam!$A1766:$J4101,5,0)</f>
        <v>No</v>
      </c>
      <c r="I1767" s="20" t="str">
        <f>VLOOKUP($A1767,Cleaned_Medical_Exam!$A1766:$J4101,6,0)</f>
        <v>No</v>
      </c>
      <c r="J1767" s="48">
        <f>VLOOKUP($A1767,Cleaned_Medical_Exam!$A1766:$J4101,7,0)</f>
        <v>0</v>
      </c>
      <c r="K1767" s="8" t="str">
        <f>VLOOKUP($A1767,Cleaned_Medical_Exam!$A1766:$J4101,8,0)</f>
        <v>No</v>
      </c>
      <c r="L1767" s="20" t="str">
        <f>VLOOKUP($A1767,Cleaned_Medical_Exam!$A1766:$J4101,9,0)</f>
        <v>Obesity</v>
      </c>
      <c r="M1767" s="20" t="str">
        <f>VLOOKUP($A1767,Cleaned_Medical_Exam!$A1766:$J4101,10,0)</f>
        <v>Prediabetes</v>
      </c>
      <c r="N1767" s="48">
        <f>_xlfn.XLOOKUP(A1767,Cleaned_Hospital_Details!A:A,Cleaned_Hospital_Details!B:B)</f>
        <v>0</v>
      </c>
      <c r="O1767" s="49">
        <f>_xlfn.XLOOKUP($A1767,Cleaned_Hospital_Details!$A:$A,Cleaned_Hospital_Details!C:C)</f>
        <v>4999.04</v>
      </c>
      <c r="P1767" s="8" t="str">
        <f>_xlfn.XLOOKUP($A1767,Cleaned_Hospital_Details!$A:$A,Cleaned_Hospital_Details!D:D)</f>
        <v>Tier - 2</v>
      </c>
      <c r="Q1767" s="8" t="str">
        <f>_xlfn.XLOOKUP($A1767,Cleaned_Hospital_Details!$A:$A,Cleaned_Hospital_Details!E:E)</f>
        <v>Tier - 2</v>
      </c>
      <c r="R1767" s="8" t="str">
        <f>_xlfn.XLOOKUP($A1767,Cleaned_Hospital_Details!$A:$A,Cleaned_Hospital_Details!F:F)</f>
        <v>R1011</v>
      </c>
      <c r="S1767" s="15">
        <f>_xlfn.XLOOKUP($A1767,Cleaned_Hospital_Details!$A:$A,Cleaned_Hospital_Details!G:G)</f>
        <v>37169</v>
      </c>
      <c r="T1767" s="8">
        <f>_xlfn.XLOOKUP($A1767,Cleaned_Hospital_Details!$A:$A,Cleaned_Hospital_Details!H:H)</f>
        <v>21</v>
      </c>
      <c r="U1767" s="8" t="str">
        <f>_xlfn.XLOOKUP($A1767,Cleaned_Hospital_Details!$A:$A,Cleaned_Hospital_Details!I:I)</f>
        <v>Adult</v>
      </c>
      <c r="V1767" t="str">
        <f t="shared" si="27"/>
        <v>Ben Whitbeck</v>
      </c>
    </row>
    <row r="1768" spans="1:22" ht="15.6" x14ac:dyDescent="0.3">
      <c r="A1768" s="10" t="s">
        <v>1804</v>
      </c>
      <c r="B1768" s="8" t="str">
        <f>VLOOKUP(A1768,Cleaned_Customer_Names!A1767:D4102,2,0)</f>
        <v>Ms.</v>
      </c>
      <c r="C1768" s="8" t="str">
        <f>VLOOKUP(A1768,Cleaned_Customer_Names!A1767:D4102,3,0)</f>
        <v>Sarah</v>
      </c>
      <c r="D1768" s="8" t="str">
        <f>VLOOKUP($A1768,Cleaned_Customer_Names!$A1767:$D4102,4,0)</f>
        <v>Auer</v>
      </c>
      <c r="E1768" s="22">
        <f>VLOOKUP($A1768,Cleaned_Medical_Exam!$A1767:$J4102,2,0)</f>
        <v>23.56</v>
      </c>
      <c r="F1768" s="24">
        <f>VLOOKUP($A1768,Cleaned_Medical_Exam!$A1767:$J4102,3,0)</f>
        <v>5.45</v>
      </c>
      <c r="G1768" s="20" t="str">
        <f>VLOOKUP($A1768,Cleaned_Medical_Exam!$A1767:$J4102,4,0)</f>
        <v>Yes</v>
      </c>
      <c r="H1768" s="20" t="str">
        <f>VLOOKUP($A1768,Cleaned_Medical_Exam!$A1767:$J4102,5,0)</f>
        <v>No</v>
      </c>
      <c r="I1768" s="20" t="str">
        <f>VLOOKUP($A1768,Cleaned_Medical_Exam!$A1767:$J4102,6,0)</f>
        <v>No</v>
      </c>
      <c r="J1768" s="48">
        <f>VLOOKUP($A1768,Cleaned_Medical_Exam!$A1767:$J4102,7,0)</f>
        <v>1</v>
      </c>
      <c r="K1768" s="8" t="str">
        <f>VLOOKUP($A1768,Cleaned_Medical_Exam!$A1767:$J4102,8,0)</f>
        <v>No</v>
      </c>
      <c r="L1768" s="20" t="str">
        <f>VLOOKUP($A1768,Cleaned_Medical_Exam!$A1767:$J4102,9,0)</f>
        <v>Healthy Weight</v>
      </c>
      <c r="M1768" s="20" t="str">
        <f>VLOOKUP($A1768,Cleaned_Medical_Exam!$A1767:$J4102,10,0)</f>
        <v>Normal</v>
      </c>
      <c r="N1768" s="48">
        <f>_xlfn.XLOOKUP(A1768,Cleaned_Hospital_Details!A:A,Cleaned_Hospital_Details!B:B)</f>
        <v>0</v>
      </c>
      <c r="O1768" s="49">
        <f>_xlfn.XLOOKUP($A1768,Cleaned_Hospital_Details!$A:$A,Cleaned_Hospital_Details!C:C)</f>
        <v>4992.38</v>
      </c>
      <c r="P1768" s="8" t="str">
        <f>_xlfn.XLOOKUP($A1768,Cleaned_Hospital_Details!$A:$A,Cleaned_Hospital_Details!D:D)</f>
        <v>Tier - 2</v>
      </c>
      <c r="Q1768" s="8" t="str">
        <f>_xlfn.XLOOKUP($A1768,Cleaned_Hospital_Details!$A:$A,Cleaned_Hospital_Details!E:E)</f>
        <v>Tier - 3</v>
      </c>
      <c r="R1768" s="8" t="str">
        <f>_xlfn.XLOOKUP($A1768,Cleaned_Hospital_Details!$A:$A,Cleaned_Hospital_Details!F:F)</f>
        <v>R1024</v>
      </c>
      <c r="S1768" s="15">
        <f>_xlfn.XLOOKUP($A1768,Cleaned_Hospital_Details!$A:$A,Cleaned_Hospital_Details!G:G)</f>
        <v>32318</v>
      </c>
      <c r="T1768" s="8">
        <f>_xlfn.XLOOKUP($A1768,Cleaned_Hospital_Details!$A:$A,Cleaned_Hospital_Details!H:H)</f>
        <v>34</v>
      </c>
      <c r="U1768" s="8" t="str">
        <f>_xlfn.XLOOKUP($A1768,Cleaned_Hospital_Details!$A:$A,Cleaned_Hospital_Details!I:I)</f>
        <v>Adult</v>
      </c>
      <c r="V1768" t="str">
        <f t="shared" si="27"/>
        <v>Sarah Auer</v>
      </c>
    </row>
    <row r="1769" spans="1:22" ht="15.6" x14ac:dyDescent="0.3">
      <c r="A1769" s="10" t="s">
        <v>1805</v>
      </c>
      <c r="B1769" s="8" t="str">
        <f>VLOOKUP(A1769,Cleaned_Customer_Names!A1768:D4103,2,0)</f>
        <v>Ms.</v>
      </c>
      <c r="C1769" s="8" t="str">
        <f>VLOOKUP(A1769,Cleaned_Customer_Names!A1768:D4103,3,0)</f>
        <v>Sarah</v>
      </c>
      <c r="D1769" s="8" t="str">
        <f>VLOOKUP($A1769,Cleaned_Customer_Names!$A1768:$D4103,4,0)</f>
        <v>Attar</v>
      </c>
      <c r="E1769" s="22">
        <f>VLOOKUP($A1769,Cleaned_Medical_Exam!$A1768:$J4103,2,0)</f>
        <v>15.84</v>
      </c>
      <c r="F1769" s="24">
        <f>VLOOKUP($A1769,Cleaned_Medical_Exam!$A1768:$J4103,3,0)</f>
        <v>10.34</v>
      </c>
      <c r="G1769" s="20" t="str">
        <f>VLOOKUP($A1769,Cleaned_Medical_Exam!$A1768:$J4103,4,0)</f>
        <v>No</v>
      </c>
      <c r="H1769" s="20" t="str">
        <f>VLOOKUP($A1769,Cleaned_Medical_Exam!$A1768:$J4103,5,0)</f>
        <v>No</v>
      </c>
      <c r="I1769" s="20" t="str">
        <f>VLOOKUP($A1769,Cleaned_Medical_Exam!$A1768:$J4103,6,0)</f>
        <v>No</v>
      </c>
      <c r="J1769" s="48">
        <f>VLOOKUP($A1769,Cleaned_Medical_Exam!$A1768:$J4103,7,0)</f>
        <v>2</v>
      </c>
      <c r="K1769" s="8" t="str">
        <f>VLOOKUP($A1769,Cleaned_Medical_Exam!$A1768:$J4103,8,0)</f>
        <v>No</v>
      </c>
      <c r="L1769" s="20" t="str">
        <f>VLOOKUP($A1769,Cleaned_Medical_Exam!$A1768:$J4103,9,0)</f>
        <v>Underweight</v>
      </c>
      <c r="M1769" s="20" t="str">
        <f>VLOOKUP($A1769,Cleaned_Medical_Exam!$A1768:$J4103,10,0)</f>
        <v>Diabetes</v>
      </c>
      <c r="N1769" s="48">
        <f>_xlfn.XLOOKUP(A1769,Cleaned_Hospital_Details!A:A,Cleaned_Hospital_Details!B:B)</f>
        <v>0</v>
      </c>
      <c r="O1769" s="49">
        <f>_xlfn.XLOOKUP($A1769,Cleaned_Hospital_Details!$A:$A,Cleaned_Hospital_Details!C:C)</f>
        <v>4985.22</v>
      </c>
      <c r="P1769" s="8" t="str">
        <f>_xlfn.XLOOKUP($A1769,Cleaned_Hospital_Details!$A:$A,Cleaned_Hospital_Details!D:D)</f>
        <v>Tier - 2</v>
      </c>
      <c r="Q1769" s="8" t="str">
        <f>_xlfn.XLOOKUP($A1769,Cleaned_Hospital_Details!$A:$A,Cleaned_Hospital_Details!E:E)</f>
        <v>Tier - 3</v>
      </c>
      <c r="R1769" s="8" t="str">
        <f>_xlfn.XLOOKUP($A1769,Cleaned_Hospital_Details!$A:$A,Cleaned_Hospital_Details!F:F)</f>
        <v>R1013</v>
      </c>
      <c r="S1769" s="15">
        <f>_xlfn.XLOOKUP($A1769,Cleaned_Hospital_Details!$A:$A,Cleaned_Hospital_Details!G:G)</f>
        <v>26975</v>
      </c>
      <c r="T1769" s="8">
        <f>_xlfn.XLOOKUP($A1769,Cleaned_Hospital_Details!$A:$A,Cleaned_Hospital_Details!H:H)</f>
        <v>49</v>
      </c>
      <c r="U1769" s="8" t="str">
        <f>_xlfn.XLOOKUP($A1769,Cleaned_Hospital_Details!$A:$A,Cleaned_Hospital_Details!I:I)</f>
        <v>Adult</v>
      </c>
      <c r="V1769" t="str">
        <f t="shared" si="27"/>
        <v>Sarah Attar</v>
      </c>
    </row>
    <row r="1770" spans="1:22" ht="15.6" x14ac:dyDescent="0.3">
      <c r="A1770" s="10" t="s">
        <v>1806</v>
      </c>
      <c r="B1770" s="8" t="str">
        <f>VLOOKUP(A1770,Cleaned_Customer_Names!A1769:D4104,2,0)</f>
        <v>Ms.</v>
      </c>
      <c r="C1770" s="8" t="str">
        <f>VLOOKUP(A1770,Cleaned_Customer_Names!A1769:D4104,3,0)</f>
        <v>Katie</v>
      </c>
      <c r="D1770" s="8" t="str">
        <f>VLOOKUP($A1770,Cleaned_Customer_Names!$A1769:$D4104,4,0)</f>
        <v>Misuraca</v>
      </c>
      <c r="E1770" s="22">
        <f>VLOOKUP($A1770,Cleaned_Medical_Exam!$A1769:$J4104,2,0)</f>
        <v>36.630000000000003</v>
      </c>
      <c r="F1770" s="24">
        <f>VLOOKUP($A1770,Cleaned_Medical_Exam!$A1769:$J4104,3,0)</f>
        <v>5.15</v>
      </c>
      <c r="G1770" s="20" t="str">
        <f>VLOOKUP($A1770,Cleaned_Medical_Exam!$A1769:$J4104,4,0)</f>
        <v>No</v>
      </c>
      <c r="H1770" s="20" t="str">
        <f>VLOOKUP($A1770,Cleaned_Medical_Exam!$A1769:$J4104,5,0)</f>
        <v>No</v>
      </c>
      <c r="I1770" s="20" t="str">
        <f>VLOOKUP($A1770,Cleaned_Medical_Exam!$A1769:$J4104,6,0)</f>
        <v>No</v>
      </c>
      <c r="J1770" s="48">
        <f>VLOOKUP($A1770,Cleaned_Medical_Exam!$A1769:$J4104,7,0)</f>
        <v>0</v>
      </c>
      <c r="K1770" s="8" t="str">
        <f>VLOOKUP($A1770,Cleaned_Medical_Exam!$A1769:$J4104,8,0)</f>
        <v>No</v>
      </c>
      <c r="L1770" s="20" t="str">
        <f>VLOOKUP($A1770,Cleaned_Medical_Exam!$A1769:$J4104,9,0)</f>
        <v>Obesity</v>
      </c>
      <c r="M1770" s="20" t="str">
        <f>VLOOKUP($A1770,Cleaned_Medical_Exam!$A1769:$J4104,10,0)</f>
        <v>Normal</v>
      </c>
      <c r="N1770" s="48">
        <f>_xlfn.XLOOKUP(A1770,Cleaned_Hospital_Details!A:A,Cleaned_Hospital_Details!B:B)</f>
        <v>2</v>
      </c>
      <c r="O1770" s="49">
        <f>_xlfn.XLOOKUP($A1770,Cleaned_Hospital_Details!$A:$A,Cleaned_Hospital_Details!C:C)</f>
        <v>4949.76</v>
      </c>
      <c r="P1770" s="8" t="str">
        <f>_xlfn.XLOOKUP($A1770,Cleaned_Hospital_Details!$A:$A,Cleaned_Hospital_Details!D:D)</f>
        <v>Tier - 2</v>
      </c>
      <c r="Q1770" s="8" t="str">
        <f>_xlfn.XLOOKUP($A1770,Cleaned_Hospital_Details!$A:$A,Cleaned_Hospital_Details!E:E)</f>
        <v>Tier - 1</v>
      </c>
      <c r="R1770" s="8" t="str">
        <f>_xlfn.XLOOKUP($A1770,Cleaned_Hospital_Details!$A:$A,Cleaned_Hospital_Details!F:F)</f>
        <v>R1013</v>
      </c>
      <c r="S1770" s="15">
        <f>_xlfn.XLOOKUP($A1770,Cleaned_Hospital_Details!$A:$A,Cleaned_Hospital_Details!G:G)</f>
        <v>33480</v>
      </c>
      <c r="T1770" s="8">
        <f>_xlfn.XLOOKUP($A1770,Cleaned_Hospital_Details!$A:$A,Cleaned_Hospital_Details!H:H)</f>
        <v>31</v>
      </c>
      <c r="U1770" s="8" t="str">
        <f>_xlfn.XLOOKUP($A1770,Cleaned_Hospital_Details!$A:$A,Cleaned_Hospital_Details!I:I)</f>
        <v>Adult</v>
      </c>
      <c r="V1770" t="str">
        <f t="shared" si="27"/>
        <v>Katie Misuraca</v>
      </c>
    </row>
    <row r="1771" spans="1:22" ht="15.6" x14ac:dyDescent="0.3">
      <c r="A1771" s="10" t="s">
        <v>1807</v>
      </c>
      <c r="B1771" s="8" t="str">
        <f>VLOOKUP(A1771,Cleaned_Customer_Names!A1770:D4105,2,0)</f>
        <v>Ms.</v>
      </c>
      <c r="C1771" s="8" t="str">
        <f>VLOOKUP(A1771,Cleaned_Customer_Names!A1770:D4105,3,0)</f>
        <v>Michaela</v>
      </c>
      <c r="D1771" s="8" t="str">
        <f>VLOOKUP($A1771,Cleaned_Customer_Names!$A1770:$D4105,4,0)</f>
        <v>Spannaus</v>
      </c>
      <c r="E1771" s="22">
        <f>VLOOKUP($A1771,Cleaned_Medical_Exam!$A1770:$J4105,2,0)</f>
        <v>16.47</v>
      </c>
      <c r="F1771" s="24">
        <f>VLOOKUP($A1771,Cleaned_Medical_Exam!$A1770:$J4105,3,0)</f>
        <v>11.72</v>
      </c>
      <c r="G1771" s="20" t="str">
        <f>VLOOKUP($A1771,Cleaned_Medical_Exam!$A1770:$J4105,4,0)</f>
        <v>No</v>
      </c>
      <c r="H1771" s="20" t="str">
        <f>VLOOKUP($A1771,Cleaned_Medical_Exam!$A1770:$J4105,5,0)</f>
        <v>No</v>
      </c>
      <c r="I1771" s="20" t="str">
        <f>VLOOKUP($A1771,Cleaned_Medical_Exam!$A1770:$J4105,6,0)</f>
        <v>No</v>
      </c>
      <c r="J1771" s="48">
        <f>VLOOKUP($A1771,Cleaned_Medical_Exam!$A1770:$J4105,7,0)</f>
        <v>0</v>
      </c>
      <c r="K1771" s="8" t="str">
        <f>VLOOKUP($A1771,Cleaned_Medical_Exam!$A1770:$J4105,8,0)</f>
        <v>No</v>
      </c>
      <c r="L1771" s="20" t="str">
        <f>VLOOKUP($A1771,Cleaned_Medical_Exam!$A1770:$J4105,9,0)</f>
        <v>Underweight</v>
      </c>
      <c r="M1771" s="20" t="str">
        <f>VLOOKUP($A1771,Cleaned_Medical_Exam!$A1770:$J4105,10,0)</f>
        <v>Diabetes</v>
      </c>
      <c r="N1771" s="48">
        <f>_xlfn.XLOOKUP(A1771,Cleaned_Hospital_Details!A:A,Cleaned_Hospital_Details!B:B)</f>
        <v>0</v>
      </c>
      <c r="O1771" s="49">
        <f>_xlfn.XLOOKUP($A1771,Cleaned_Hospital_Details!$A:$A,Cleaned_Hospital_Details!C:C)</f>
        <v>4942.0600000000004</v>
      </c>
      <c r="P1771" s="8" t="str">
        <f>_xlfn.XLOOKUP($A1771,Cleaned_Hospital_Details!$A:$A,Cleaned_Hospital_Details!D:D)</f>
        <v>Tier - 2</v>
      </c>
      <c r="Q1771" s="8" t="str">
        <f>_xlfn.XLOOKUP($A1771,Cleaned_Hospital_Details!$A:$A,Cleaned_Hospital_Details!E:E)</f>
        <v>Tier - 2</v>
      </c>
      <c r="R1771" s="8" t="str">
        <f>_xlfn.XLOOKUP($A1771,Cleaned_Hospital_Details!$A:$A,Cleaned_Hospital_Details!F:F)</f>
        <v>R1013</v>
      </c>
      <c r="S1771" s="15">
        <f>_xlfn.XLOOKUP($A1771,Cleaned_Hospital_Details!$A:$A,Cleaned_Hospital_Details!G:G)</f>
        <v>27206</v>
      </c>
      <c r="T1771" s="8">
        <f>_xlfn.XLOOKUP($A1771,Cleaned_Hospital_Details!$A:$A,Cleaned_Hospital_Details!H:H)</f>
        <v>48</v>
      </c>
      <c r="U1771" s="8" t="str">
        <f>_xlfn.XLOOKUP($A1771,Cleaned_Hospital_Details!$A:$A,Cleaned_Hospital_Details!I:I)</f>
        <v>Adult</v>
      </c>
      <c r="V1771" t="str">
        <f t="shared" si="27"/>
        <v>Michaela Spannaus</v>
      </c>
    </row>
    <row r="1772" spans="1:22" ht="15.6" x14ac:dyDescent="0.3">
      <c r="A1772" s="10" t="s">
        <v>1808</v>
      </c>
      <c r="B1772" s="8" t="str">
        <f>VLOOKUP(A1772,Cleaned_Customer_Names!A1771:D4106,2,0)</f>
        <v>Ms.</v>
      </c>
      <c r="C1772" s="8" t="str">
        <f>VLOOKUP(A1772,Cleaned_Customer_Names!A1771:D4106,3,0)</f>
        <v>Shalaleh</v>
      </c>
      <c r="D1772" s="8" t="str">
        <f>VLOOKUP($A1772,Cleaned_Customer_Names!$A1771:$D4106,4,0)</f>
        <v>Tarbiat</v>
      </c>
      <c r="E1772" s="22">
        <f>VLOOKUP($A1772,Cleaned_Medical_Exam!$A1771:$J4106,2,0)</f>
        <v>25.8</v>
      </c>
      <c r="F1772" s="24">
        <f>VLOOKUP($A1772,Cleaned_Medical_Exam!$A1771:$J4106,3,0)</f>
        <v>5.29</v>
      </c>
      <c r="G1772" s="20" t="str">
        <f>VLOOKUP($A1772,Cleaned_Medical_Exam!$A1771:$J4106,4,0)</f>
        <v>No</v>
      </c>
      <c r="H1772" s="20" t="str">
        <f>VLOOKUP($A1772,Cleaned_Medical_Exam!$A1771:$J4106,5,0)</f>
        <v>No</v>
      </c>
      <c r="I1772" s="20" t="str">
        <f>VLOOKUP($A1772,Cleaned_Medical_Exam!$A1771:$J4106,6,0)</f>
        <v>No</v>
      </c>
      <c r="J1772" s="48">
        <f>VLOOKUP($A1772,Cleaned_Medical_Exam!$A1771:$J4106,7,0)</f>
        <v>0</v>
      </c>
      <c r="K1772" s="8" t="str">
        <f>VLOOKUP($A1772,Cleaned_Medical_Exam!$A1771:$J4106,8,0)</f>
        <v>No</v>
      </c>
      <c r="L1772" s="20" t="str">
        <f>VLOOKUP($A1772,Cleaned_Medical_Exam!$A1771:$J4106,9,0)</f>
        <v>Overweight</v>
      </c>
      <c r="M1772" s="20" t="str">
        <f>VLOOKUP($A1772,Cleaned_Medical_Exam!$A1771:$J4106,10,0)</f>
        <v>Normal</v>
      </c>
      <c r="N1772" s="48">
        <f>_xlfn.XLOOKUP(A1772,Cleaned_Hospital_Details!A:A,Cleaned_Hospital_Details!B:B)</f>
        <v>2</v>
      </c>
      <c r="O1772" s="49">
        <f>_xlfn.XLOOKUP($A1772,Cleaned_Hospital_Details!$A:$A,Cleaned_Hospital_Details!C:C)</f>
        <v>4934.71</v>
      </c>
      <c r="P1772" s="8" t="str">
        <f>_xlfn.XLOOKUP($A1772,Cleaned_Hospital_Details!$A:$A,Cleaned_Hospital_Details!D:D)</f>
        <v>Tier - 2</v>
      </c>
      <c r="Q1772" s="8" t="str">
        <f>_xlfn.XLOOKUP($A1772,Cleaned_Hospital_Details!$A:$A,Cleaned_Hospital_Details!E:E)</f>
        <v>Tier - 3</v>
      </c>
      <c r="R1772" s="8" t="str">
        <f>_xlfn.XLOOKUP($A1772,Cleaned_Hospital_Details!$A:$A,Cleaned_Hospital_Details!F:F)</f>
        <v>R1011</v>
      </c>
      <c r="S1772" s="15">
        <f>_xlfn.XLOOKUP($A1772,Cleaned_Hospital_Details!$A:$A,Cleaned_Hospital_Details!G:G)</f>
        <v>33569</v>
      </c>
      <c r="T1772" s="8">
        <f>_xlfn.XLOOKUP($A1772,Cleaned_Hospital_Details!$A:$A,Cleaned_Hospital_Details!H:H)</f>
        <v>31</v>
      </c>
      <c r="U1772" s="8" t="str">
        <f>_xlfn.XLOOKUP($A1772,Cleaned_Hospital_Details!$A:$A,Cleaned_Hospital_Details!I:I)</f>
        <v>Adult</v>
      </c>
      <c r="V1772" t="str">
        <f t="shared" si="27"/>
        <v>Shalaleh Tarbiat</v>
      </c>
    </row>
    <row r="1773" spans="1:22" ht="15.6" x14ac:dyDescent="0.3">
      <c r="A1773" s="10" t="s">
        <v>1809</v>
      </c>
      <c r="B1773" s="8" t="str">
        <f>VLOOKUP(A1773,Cleaned_Customer_Names!A1772:D4107,2,0)</f>
        <v>Ms.</v>
      </c>
      <c r="C1773" s="8" t="str">
        <f>VLOOKUP(A1773,Cleaned_Customer_Names!A1772:D4107,3,0)</f>
        <v>Karen</v>
      </c>
      <c r="D1773" s="8" t="str">
        <f>VLOOKUP($A1773,Cleaned_Customer_Names!$A1772:$D4107,4,0)</f>
        <v>Pulkkinen</v>
      </c>
      <c r="E1773" s="22">
        <f>VLOOKUP($A1773,Cleaned_Medical_Exam!$A1772:$J4107,2,0)</f>
        <v>23.6</v>
      </c>
      <c r="F1773" s="24">
        <f>VLOOKUP($A1773,Cleaned_Medical_Exam!$A1772:$J4107,3,0)</f>
        <v>4.33</v>
      </c>
      <c r="G1773" s="20" t="str">
        <f>VLOOKUP($A1773,Cleaned_Medical_Exam!$A1772:$J4107,4,0)</f>
        <v>No</v>
      </c>
      <c r="H1773" s="20" t="str">
        <f>VLOOKUP($A1773,Cleaned_Medical_Exam!$A1772:$J4107,5,0)</f>
        <v>No</v>
      </c>
      <c r="I1773" s="20" t="str">
        <f>VLOOKUP($A1773,Cleaned_Medical_Exam!$A1772:$J4107,6,0)</f>
        <v>No</v>
      </c>
      <c r="J1773" s="48">
        <f>VLOOKUP($A1773,Cleaned_Medical_Exam!$A1772:$J4107,7,0)</f>
        <v>0</v>
      </c>
      <c r="K1773" s="8" t="str">
        <f>VLOOKUP($A1773,Cleaned_Medical_Exam!$A1772:$J4107,8,0)</f>
        <v>No</v>
      </c>
      <c r="L1773" s="20" t="str">
        <f>VLOOKUP($A1773,Cleaned_Medical_Exam!$A1772:$J4107,9,0)</f>
        <v>Healthy Weight</v>
      </c>
      <c r="M1773" s="20" t="str">
        <f>VLOOKUP($A1773,Cleaned_Medical_Exam!$A1772:$J4107,10,0)</f>
        <v>Normal</v>
      </c>
      <c r="N1773" s="48">
        <f>_xlfn.XLOOKUP(A1773,Cleaned_Hospital_Details!A:A,Cleaned_Hospital_Details!B:B)</f>
        <v>2</v>
      </c>
      <c r="O1773" s="49">
        <f>_xlfn.XLOOKUP($A1773,Cleaned_Hospital_Details!$A:$A,Cleaned_Hospital_Details!C:C)</f>
        <v>4931.6499999999996</v>
      </c>
      <c r="P1773" s="8" t="str">
        <f>_xlfn.XLOOKUP($A1773,Cleaned_Hospital_Details!$A:$A,Cleaned_Hospital_Details!D:D)</f>
        <v>Tier - 2</v>
      </c>
      <c r="Q1773" s="8" t="str">
        <f>_xlfn.XLOOKUP($A1773,Cleaned_Hospital_Details!$A:$A,Cleaned_Hospital_Details!E:E)</f>
        <v>Tier - 3</v>
      </c>
      <c r="R1773" s="8" t="str">
        <f>_xlfn.XLOOKUP($A1773,Cleaned_Hospital_Details!$A:$A,Cleaned_Hospital_Details!F:F)</f>
        <v>R1011</v>
      </c>
      <c r="S1773" s="15">
        <f>_xlfn.XLOOKUP($A1773,Cleaned_Hospital_Details!$A:$A,Cleaned_Hospital_Details!G:G)</f>
        <v>33473</v>
      </c>
      <c r="T1773" s="8">
        <f>_xlfn.XLOOKUP($A1773,Cleaned_Hospital_Details!$A:$A,Cleaned_Hospital_Details!H:H)</f>
        <v>31</v>
      </c>
      <c r="U1773" s="8" t="str">
        <f>_xlfn.XLOOKUP($A1773,Cleaned_Hospital_Details!$A:$A,Cleaned_Hospital_Details!I:I)</f>
        <v>Adult</v>
      </c>
      <c r="V1773" t="str">
        <f t="shared" si="27"/>
        <v>Karen Pulkkinen</v>
      </c>
    </row>
    <row r="1774" spans="1:22" ht="15.6" x14ac:dyDescent="0.3">
      <c r="A1774" s="10" t="s">
        <v>1810</v>
      </c>
      <c r="B1774" s="8" t="str">
        <f>VLOOKUP(A1774,Cleaned_Customer_Names!A1773:D4108,2,0)</f>
        <v>Ms.</v>
      </c>
      <c r="C1774" s="8" t="str">
        <f>VLOOKUP(A1774,Cleaned_Customer_Names!A1773:D4108,3,0)</f>
        <v>Zuzana</v>
      </c>
      <c r="D1774" s="8" t="str">
        <f>VLOOKUP($A1774,Cleaned_Customer_Names!$A1773:$D4108,4,0)</f>
        <v>Trnovcova</v>
      </c>
      <c r="E1774" s="22">
        <f>VLOOKUP($A1774,Cleaned_Medical_Exam!$A1773:$J4108,2,0)</f>
        <v>32.11</v>
      </c>
      <c r="F1774" s="24">
        <f>VLOOKUP($A1774,Cleaned_Medical_Exam!$A1773:$J4108,3,0)</f>
        <v>6.24</v>
      </c>
      <c r="G1774" s="20" t="str">
        <f>VLOOKUP($A1774,Cleaned_Medical_Exam!$A1773:$J4108,4,0)</f>
        <v>No</v>
      </c>
      <c r="H1774" s="20" t="str">
        <f>VLOOKUP($A1774,Cleaned_Medical_Exam!$A1773:$J4108,5,0)</f>
        <v>No</v>
      </c>
      <c r="I1774" s="20" t="str">
        <f>VLOOKUP($A1774,Cleaned_Medical_Exam!$A1773:$J4108,6,0)</f>
        <v>Yes</v>
      </c>
      <c r="J1774" s="48">
        <f>VLOOKUP($A1774,Cleaned_Medical_Exam!$A1773:$J4108,7,0)</f>
        <v>1</v>
      </c>
      <c r="K1774" s="8" t="str">
        <f>VLOOKUP($A1774,Cleaned_Medical_Exam!$A1773:$J4108,8,0)</f>
        <v>No</v>
      </c>
      <c r="L1774" s="20" t="str">
        <f>VLOOKUP($A1774,Cleaned_Medical_Exam!$A1773:$J4108,9,0)</f>
        <v>Obesity</v>
      </c>
      <c r="M1774" s="20" t="str">
        <f>VLOOKUP($A1774,Cleaned_Medical_Exam!$A1773:$J4108,10,0)</f>
        <v>Prediabetes</v>
      </c>
      <c r="N1774" s="48">
        <f>_xlfn.XLOOKUP(A1774,Cleaned_Hospital_Details!A:A,Cleaned_Hospital_Details!B:B)</f>
        <v>2</v>
      </c>
      <c r="O1774" s="49">
        <f>_xlfn.XLOOKUP($A1774,Cleaned_Hospital_Details!$A:$A,Cleaned_Hospital_Details!C:C)</f>
        <v>4922.92</v>
      </c>
      <c r="P1774" s="8" t="str">
        <f>_xlfn.XLOOKUP($A1774,Cleaned_Hospital_Details!$A:$A,Cleaned_Hospital_Details!D:D)</f>
        <v>Tier - 2</v>
      </c>
      <c r="Q1774" s="8" t="str">
        <f>_xlfn.XLOOKUP($A1774,Cleaned_Hospital_Details!$A:$A,Cleaned_Hospital_Details!E:E)</f>
        <v>Tier - 2</v>
      </c>
      <c r="R1774" s="8" t="str">
        <f>_xlfn.XLOOKUP($A1774,Cleaned_Hospital_Details!$A:$A,Cleaned_Hospital_Details!F:F)</f>
        <v>R1012</v>
      </c>
      <c r="S1774" s="15">
        <f>_xlfn.XLOOKUP($A1774,Cleaned_Hospital_Details!$A:$A,Cleaned_Hospital_Details!G:G)</f>
        <v>34191</v>
      </c>
      <c r="T1774" s="8">
        <f>_xlfn.XLOOKUP($A1774,Cleaned_Hospital_Details!$A:$A,Cleaned_Hospital_Details!H:H)</f>
        <v>29</v>
      </c>
      <c r="U1774" s="8" t="str">
        <f>_xlfn.XLOOKUP($A1774,Cleaned_Hospital_Details!$A:$A,Cleaned_Hospital_Details!I:I)</f>
        <v>Adult</v>
      </c>
      <c r="V1774" t="str">
        <f t="shared" si="27"/>
        <v>Zuzana Trnovcova</v>
      </c>
    </row>
    <row r="1775" spans="1:22" ht="15.6" x14ac:dyDescent="0.3">
      <c r="A1775" s="10" t="s">
        <v>1811</v>
      </c>
      <c r="B1775" s="8" t="str">
        <f>VLOOKUP(A1775,Cleaned_Customer_Names!A1774:D4109,2,0)</f>
        <v>Mr.</v>
      </c>
      <c r="C1775" s="8" t="str">
        <f>VLOOKUP(A1775,Cleaned_Customer_Names!A1774:D4109,3,0)</f>
        <v>Daniel</v>
      </c>
      <c r="D1775" s="8" t="str">
        <f>VLOOKUP($A1775,Cleaned_Customer_Names!$A1774:$D4109,4,0)</f>
        <v>Anthony</v>
      </c>
      <c r="E1775" s="22">
        <f>VLOOKUP($A1775,Cleaned_Medical_Exam!$A1774:$J4109,2,0)</f>
        <v>30.114999999999998</v>
      </c>
      <c r="F1775" s="24">
        <f>VLOOKUP($A1775,Cleaned_Medical_Exam!$A1774:$J4109,3,0)</f>
        <v>11.61</v>
      </c>
      <c r="G1775" s="20" t="str">
        <f>VLOOKUP($A1775,Cleaned_Medical_Exam!$A1774:$J4109,4,0)</f>
        <v>No</v>
      </c>
      <c r="H1775" s="20" t="str">
        <f>VLOOKUP($A1775,Cleaned_Medical_Exam!$A1774:$J4109,5,0)</f>
        <v>No</v>
      </c>
      <c r="I1775" s="20" t="str">
        <f>VLOOKUP($A1775,Cleaned_Medical_Exam!$A1774:$J4109,6,0)</f>
        <v>No</v>
      </c>
      <c r="J1775" s="48">
        <f>VLOOKUP($A1775,Cleaned_Medical_Exam!$A1774:$J4109,7,0)</f>
        <v>0</v>
      </c>
      <c r="K1775" s="8" t="str">
        <f>VLOOKUP($A1775,Cleaned_Medical_Exam!$A1774:$J4109,8,0)</f>
        <v>No</v>
      </c>
      <c r="L1775" s="20" t="str">
        <f>VLOOKUP($A1775,Cleaned_Medical_Exam!$A1774:$J4109,9,0)</f>
        <v>Obesity</v>
      </c>
      <c r="M1775" s="20" t="str">
        <f>VLOOKUP($A1775,Cleaned_Medical_Exam!$A1774:$J4109,10,0)</f>
        <v>Diabetes</v>
      </c>
      <c r="N1775" s="48">
        <f>_xlfn.XLOOKUP(A1775,Cleaned_Hospital_Details!A:A,Cleaned_Hospital_Details!B:B)</f>
        <v>5</v>
      </c>
      <c r="O1775" s="49">
        <f>_xlfn.XLOOKUP($A1775,Cleaned_Hospital_Details!$A:$A,Cleaned_Hospital_Details!C:C)</f>
        <v>4915.0600000000004</v>
      </c>
      <c r="P1775" s="8" t="str">
        <f>_xlfn.XLOOKUP($A1775,Cleaned_Hospital_Details!$A:$A,Cleaned_Hospital_Details!D:D)</f>
        <v>Tier - 2</v>
      </c>
      <c r="Q1775" s="8" t="str">
        <f>_xlfn.XLOOKUP($A1775,Cleaned_Hospital_Details!$A:$A,Cleaned_Hospital_Details!E:E)</f>
        <v>Tier - 1</v>
      </c>
      <c r="R1775" s="8" t="str">
        <f>_xlfn.XLOOKUP($A1775,Cleaned_Hospital_Details!$A:$A,Cleaned_Hospital_Details!F:F)</f>
        <v>R1017</v>
      </c>
      <c r="S1775" s="15">
        <f>_xlfn.XLOOKUP($A1775,Cleaned_Hospital_Details!$A:$A,Cleaned_Hospital_Details!G:G)</f>
        <v>37489</v>
      </c>
      <c r="T1775" s="8">
        <f>_xlfn.XLOOKUP($A1775,Cleaned_Hospital_Details!$A:$A,Cleaned_Hospital_Details!H:H)</f>
        <v>20</v>
      </c>
      <c r="U1775" s="8" t="str">
        <f>_xlfn.XLOOKUP($A1775,Cleaned_Hospital_Details!$A:$A,Cleaned_Hospital_Details!I:I)</f>
        <v>Adult</v>
      </c>
      <c r="V1775" t="str">
        <f t="shared" si="27"/>
        <v>Daniel Anthony</v>
      </c>
    </row>
    <row r="1776" spans="1:22" ht="15.6" x14ac:dyDescent="0.3">
      <c r="A1776" s="10" t="s">
        <v>1812</v>
      </c>
      <c r="B1776" s="8" t="str">
        <f>VLOOKUP(A1776,Cleaned_Customer_Names!A1775:D4110,2,0)</f>
        <v>Ms.</v>
      </c>
      <c r="C1776" s="8" t="str">
        <f>VLOOKUP(A1776,Cleaned_Customer_Names!A1775:D4110,3,0)</f>
        <v>Alexandra</v>
      </c>
      <c r="D1776" s="8" t="str">
        <f>VLOOKUP($A1776,Cleaned_Customer_Names!$A1775:$D4110,4,0)</f>
        <v>Hetrick</v>
      </c>
      <c r="E1776" s="22">
        <f>VLOOKUP($A1776,Cleaned_Medical_Exam!$A1775:$J4110,2,0)</f>
        <v>20.28</v>
      </c>
      <c r="F1776" s="24">
        <f>VLOOKUP($A1776,Cleaned_Medical_Exam!$A1775:$J4110,3,0)</f>
        <v>11.07</v>
      </c>
      <c r="G1776" s="20" t="str">
        <f>VLOOKUP($A1776,Cleaned_Medical_Exam!$A1775:$J4110,4,0)</f>
        <v>Yes</v>
      </c>
      <c r="H1776" s="20" t="str">
        <f>VLOOKUP($A1776,Cleaned_Medical_Exam!$A1775:$J4110,5,0)</f>
        <v>No</v>
      </c>
      <c r="I1776" s="20" t="str">
        <f>VLOOKUP($A1776,Cleaned_Medical_Exam!$A1775:$J4110,6,0)</f>
        <v>No</v>
      </c>
      <c r="J1776" s="48">
        <f>VLOOKUP($A1776,Cleaned_Medical_Exam!$A1775:$J4110,7,0)</f>
        <v>0</v>
      </c>
      <c r="K1776" s="8" t="str">
        <f>VLOOKUP($A1776,Cleaned_Medical_Exam!$A1775:$J4110,8,0)</f>
        <v>No</v>
      </c>
      <c r="L1776" s="20" t="str">
        <f>VLOOKUP($A1776,Cleaned_Medical_Exam!$A1775:$J4110,9,0)</f>
        <v>Healthy Weight</v>
      </c>
      <c r="M1776" s="20" t="str">
        <f>VLOOKUP($A1776,Cleaned_Medical_Exam!$A1775:$J4110,10,0)</f>
        <v>Diabetes</v>
      </c>
      <c r="N1776" s="48">
        <f>_xlfn.XLOOKUP(A1776,Cleaned_Hospital_Details!A:A,Cleaned_Hospital_Details!B:B)</f>
        <v>1</v>
      </c>
      <c r="O1776" s="49">
        <f>_xlfn.XLOOKUP($A1776,Cleaned_Hospital_Details!$A:$A,Cleaned_Hospital_Details!C:C)</f>
        <v>4911.8900000000003</v>
      </c>
      <c r="P1776" s="8" t="str">
        <f>_xlfn.XLOOKUP($A1776,Cleaned_Hospital_Details!$A:$A,Cleaned_Hospital_Details!D:D)</f>
        <v>Tier - 2</v>
      </c>
      <c r="Q1776" s="8" t="str">
        <f>_xlfn.XLOOKUP($A1776,Cleaned_Hospital_Details!$A:$A,Cleaned_Hospital_Details!E:E)</f>
        <v>Tier - 3</v>
      </c>
      <c r="R1776" s="8" t="str">
        <f>_xlfn.XLOOKUP($A1776,Cleaned_Hospital_Details!$A:$A,Cleaned_Hospital_Details!F:F)</f>
        <v>R1013</v>
      </c>
      <c r="S1776" s="15">
        <f>_xlfn.XLOOKUP($A1776,Cleaned_Hospital_Details!$A:$A,Cleaned_Hospital_Details!G:G)</f>
        <v>29877</v>
      </c>
      <c r="T1776" s="8">
        <f>_xlfn.XLOOKUP($A1776,Cleaned_Hospital_Details!$A:$A,Cleaned_Hospital_Details!H:H)</f>
        <v>41</v>
      </c>
      <c r="U1776" s="8" t="str">
        <f>_xlfn.XLOOKUP($A1776,Cleaned_Hospital_Details!$A:$A,Cleaned_Hospital_Details!I:I)</f>
        <v>Adult</v>
      </c>
      <c r="V1776" t="str">
        <f t="shared" si="27"/>
        <v>Alexandra Hetrick</v>
      </c>
    </row>
    <row r="1777" spans="1:22" ht="15.6" x14ac:dyDescent="0.3">
      <c r="A1777" s="10" t="s">
        <v>1813</v>
      </c>
      <c r="B1777" s="8" t="str">
        <f>VLOOKUP(A1777,Cleaned_Customer_Names!A1776:D4111,2,0)</f>
        <v>Ms.</v>
      </c>
      <c r="C1777" s="8" t="str">
        <f>VLOOKUP(A1777,Cleaned_Customer_Names!A1776:D4111,3,0)</f>
        <v>Jessica</v>
      </c>
      <c r="D1777" s="8" t="str">
        <f>VLOOKUP($A1777,Cleaned_Customer_Names!$A1776:$D4111,4,0)</f>
        <v>Stern</v>
      </c>
      <c r="E1777" s="22">
        <f>VLOOKUP($A1777,Cleaned_Medical_Exam!$A1776:$J4111,2,0)</f>
        <v>20.234999999999999</v>
      </c>
      <c r="F1777" s="24">
        <f>VLOOKUP($A1777,Cleaned_Medical_Exam!$A1776:$J4111,3,0)</f>
        <v>5.19</v>
      </c>
      <c r="G1777" s="20" t="str">
        <f>VLOOKUP($A1777,Cleaned_Medical_Exam!$A1776:$J4111,4,0)</f>
        <v>No</v>
      </c>
      <c r="H1777" s="20" t="str">
        <f>VLOOKUP($A1777,Cleaned_Medical_Exam!$A1776:$J4111,5,0)</f>
        <v>No</v>
      </c>
      <c r="I1777" s="20" t="str">
        <f>VLOOKUP($A1777,Cleaned_Medical_Exam!$A1776:$J4111,6,0)</f>
        <v>Yes</v>
      </c>
      <c r="J1777" s="48">
        <f>VLOOKUP($A1777,Cleaned_Medical_Exam!$A1776:$J4111,7,0)</f>
        <v>1</v>
      </c>
      <c r="K1777" s="8" t="str">
        <f>VLOOKUP($A1777,Cleaned_Medical_Exam!$A1776:$J4111,8,0)</f>
        <v>No</v>
      </c>
      <c r="L1777" s="20" t="str">
        <f>VLOOKUP($A1777,Cleaned_Medical_Exam!$A1776:$J4111,9,0)</f>
        <v>Healthy Weight</v>
      </c>
      <c r="M1777" s="20" t="str">
        <f>VLOOKUP($A1777,Cleaned_Medical_Exam!$A1776:$J4111,10,0)</f>
        <v>Normal</v>
      </c>
      <c r="N1777" s="48">
        <f>_xlfn.XLOOKUP(A1777,Cleaned_Hospital_Details!A:A,Cleaned_Hospital_Details!B:B)</f>
        <v>2</v>
      </c>
      <c r="O1777" s="49">
        <f>_xlfn.XLOOKUP($A1777,Cleaned_Hospital_Details!$A:$A,Cleaned_Hospital_Details!C:C)</f>
        <v>4906.41</v>
      </c>
      <c r="P1777" s="8" t="str">
        <f>_xlfn.XLOOKUP($A1777,Cleaned_Hospital_Details!$A:$A,Cleaned_Hospital_Details!D:D)</f>
        <v>Tier - 2</v>
      </c>
      <c r="Q1777" s="8" t="str">
        <f>_xlfn.XLOOKUP($A1777,Cleaned_Hospital_Details!$A:$A,Cleaned_Hospital_Details!E:E)</f>
        <v>Tier - 1</v>
      </c>
      <c r="R1777" s="8" t="str">
        <f>_xlfn.XLOOKUP($A1777,Cleaned_Hospital_Details!$A:$A,Cleaned_Hospital_Details!F:F)</f>
        <v>R1012</v>
      </c>
      <c r="S1777" s="15">
        <f>_xlfn.XLOOKUP($A1777,Cleaned_Hospital_Details!$A:$A,Cleaned_Hospital_Details!G:G)</f>
        <v>34160</v>
      </c>
      <c r="T1777" s="8">
        <f>_xlfn.XLOOKUP($A1777,Cleaned_Hospital_Details!$A:$A,Cleaned_Hospital_Details!H:H)</f>
        <v>29</v>
      </c>
      <c r="U1777" s="8" t="str">
        <f>_xlfn.XLOOKUP($A1777,Cleaned_Hospital_Details!$A:$A,Cleaned_Hospital_Details!I:I)</f>
        <v>Adult</v>
      </c>
      <c r="V1777" t="str">
        <f t="shared" si="27"/>
        <v>Jessica Stern</v>
      </c>
    </row>
    <row r="1778" spans="1:22" ht="15.6" x14ac:dyDescent="0.3">
      <c r="A1778" s="10" t="s">
        <v>1814</v>
      </c>
      <c r="B1778" s="8" t="str">
        <f>VLOOKUP(A1778,Cleaned_Customer_Names!A1777:D4112,2,0)</f>
        <v>Mr.</v>
      </c>
      <c r="C1778" s="8" t="str">
        <f>VLOOKUP(A1778,Cleaned_Customer_Names!A1777:D4112,3,0)</f>
        <v>Matthew</v>
      </c>
      <c r="D1778" s="8" t="str">
        <f>VLOOKUP($A1778,Cleaned_Customer_Names!$A1777:$D4112,4,0)</f>
        <v>Newman</v>
      </c>
      <c r="E1778" s="22">
        <f>VLOOKUP($A1778,Cleaned_Medical_Exam!$A1777:$J4112,2,0)</f>
        <v>25.27</v>
      </c>
      <c r="F1778" s="24">
        <f>VLOOKUP($A1778,Cleaned_Medical_Exam!$A1777:$J4112,3,0)</f>
        <v>5.7</v>
      </c>
      <c r="G1778" s="20" t="str">
        <f>VLOOKUP($A1778,Cleaned_Medical_Exam!$A1777:$J4112,4,0)</f>
        <v>Yes</v>
      </c>
      <c r="H1778" s="20" t="str">
        <f>VLOOKUP($A1778,Cleaned_Medical_Exam!$A1777:$J4112,5,0)</f>
        <v>No</v>
      </c>
      <c r="I1778" s="20" t="str">
        <f>VLOOKUP($A1778,Cleaned_Medical_Exam!$A1777:$J4112,6,0)</f>
        <v>No</v>
      </c>
      <c r="J1778" s="48">
        <f>VLOOKUP($A1778,Cleaned_Medical_Exam!$A1777:$J4112,7,0)</f>
        <v>1</v>
      </c>
      <c r="K1778" s="8" t="str">
        <f>VLOOKUP($A1778,Cleaned_Medical_Exam!$A1777:$J4112,8,0)</f>
        <v>No</v>
      </c>
      <c r="L1778" s="20" t="str">
        <f>VLOOKUP($A1778,Cleaned_Medical_Exam!$A1777:$J4112,9,0)</f>
        <v>Overweight</v>
      </c>
      <c r="M1778" s="20" t="str">
        <f>VLOOKUP($A1778,Cleaned_Medical_Exam!$A1777:$J4112,10,0)</f>
        <v>Prediabetes</v>
      </c>
      <c r="N1778" s="48">
        <f>_xlfn.XLOOKUP(A1778,Cleaned_Hospital_Details!A:A,Cleaned_Hospital_Details!B:B)</f>
        <v>1</v>
      </c>
      <c r="O1778" s="49">
        <f>_xlfn.XLOOKUP($A1778,Cleaned_Hospital_Details!$A:$A,Cleaned_Hospital_Details!C:C)</f>
        <v>4894.75</v>
      </c>
      <c r="P1778" s="8" t="str">
        <f>_xlfn.XLOOKUP($A1778,Cleaned_Hospital_Details!$A:$A,Cleaned_Hospital_Details!D:D)</f>
        <v>Tier - 3</v>
      </c>
      <c r="Q1778" s="8" t="str">
        <f>_xlfn.XLOOKUP($A1778,Cleaned_Hospital_Details!$A:$A,Cleaned_Hospital_Details!E:E)</f>
        <v>Tier - 3</v>
      </c>
      <c r="R1778" s="8" t="str">
        <f>_xlfn.XLOOKUP($A1778,Cleaned_Hospital_Details!$A:$A,Cleaned_Hospital_Details!F:F)</f>
        <v>R1012</v>
      </c>
      <c r="S1778" s="15">
        <f>_xlfn.XLOOKUP($A1778,Cleaned_Hospital_Details!$A:$A,Cleaned_Hospital_Details!G:G)</f>
        <v>32409</v>
      </c>
      <c r="T1778" s="8">
        <f>_xlfn.XLOOKUP($A1778,Cleaned_Hospital_Details!$A:$A,Cleaned_Hospital_Details!H:H)</f>
        <v>34</v>
      </c>
      <c r="U1778" s="8" t="str">
        <f>_xlfn.XLOOKUP($A1778,Cleaned_Hospital_Details!$A:$A,Cleaned_Hospital_Details!I:I)</f>
        <v>Adult</v>
      </c>
      <c r="V1778" t="str">
        <f t="shared" si="27"/>
        <v>Matthew Newman</v>
      </c>
    </row>
    <row r="1779" spans="1:22" ht="15.6" x14ac:dyDescent="0.3">
      <c r="A1779" s="10" t="s">
        <v>1815</v>
      </c>
      <c r="B1779" s="8" t="str">
        <f>VLOOKUP(A1779,Cleaned_Customer_Names!A1778:D4113,2,0)</f>
        <v>Ms.</v>
      </c>
      <c r="C1779" s="8" t="str">
        <f>VLOOKUP(A1779,Cleaned_Customer_Names!A1778:D4113,3,0)</f>
        <v>Nadine</v>
      </c>
      <c r="D1779" s="8" t="str">
        <f>VLOOKUP($A1779,Cleaned_Customer_Names!$A1778:$D4113,4,0)</f>
        <v>Reasoner</v>
      </c>
      <c r="E1779" s="22">
        <f>VLOOKUP($A1779,Cleaned_Medical_Exam!$A1778:$J4113,2,0)</f>
        <v>24.24</v>
      </c>
      <c r="F1779" s="24">
        <f>VLOOKUP($A1779,Cleaned_Medical_Exam!$A1778:$J4113,3,0)</f>
        <v>6.15</v>
      </c>
      <c r="G1779" s="20" t="str">
        <f>VLOOKUP($A1779,Cleaned_Medical_Exam!$A1778:$J4113,4,0)</f>
        <v>No</v>
      </c>
      <c r="H1779" s="20" t="str">
        <f>VLOOKUP($A1779,Cleaned_Medical_Exam!$A1778:$J4113,5,0)</f>
        <v>No</v>
      </c>
      <c r="I1779" s="20" t="str">
        <f>VLOOKUP($A1779,Cleaned_Medical_Exam!$A1778:$J4113,6,0)</f>
        <v>No</v>
      </c>
      <c r="J1779" s="48">
        <f>VLOOKUP($A1779,Cleaned_Medical_Exam!$A1778:$J4113,7,0)</f>
        <v>0</v>
      </c>
      <c r="K1779" s="8" t="str">
        <f>VLOOKUP($A1779,Cleaned_Medical_Exam!$A1778:$J4113,8,0)</f>
        <v>No</v>
      </c>
      <c r="L1779" s="20" t="str">
        <f>VLOOKUP($A1779,Cleaned_Medical_Exam!$A1778:$J4113,9,0)</f>
        <v>Healthy Weight</v>
      </c>
      <c r="M1779" s="20" t="str">
        <f>VLOOKUP($A1779,Cleaned_Medical_Exam!$A1778:$J4113,10,0)</f>
        <v>Prediabetes</v>
      </c>
      <c r="N1779" s="48">
        <f>_xlfn.XLOOKUP(A1779,Cleaned_Hospital_Details!A:A,Cleaned_Hospital_Details!B:B)</f>
        <v>3</v>
      </c>
      <c r="O1779" s="49">
        <f>_xlfn.XLOOKUP($A1779,Cleaned_Hospital_Details!$A:$A,Cleaned_Hospital_Details!C:C)</f>
        <v>4894.3900000000003</v>
      </c>
      <c r="P1779" s="8" t="str">
        <f>_xlfn.XLOOKUP($A1779,Cleaned_Hospital_Details!$A:$A,Cleaned_Hospital_Details!D:D)</f>
        <v>Tier - 2</v>
      </c>
      <c r="Q1779" s="8" t="str">
        <f>_xlfn.XLOOKUP($A1779,Cleaned_Hospital_Details!$A:$A,Cleaned_Hospital_Details!E:E)</f>
        <v>Tier - 3</v>
      </c>
      <c r="R1779" s="8" t="str">
        <f>_xlfn.XLOOKUP($A1779,Cleaned_Hospital_Details!$A:$A,Cleaned_Hospital_Details!F:F)</f>
        <v>R1013</v>
      </c>
      <c r="S1779" s="15">
        <f>_xlfn.XLOOKUP($A1779,Cleaned_Hospital_Details!$A:$A,Cleaned_Hospital_Details!G:G)</f>
        <v>33205</v>
      </c>
      <c r="T1779" s="8">
        <f>_xlfn.XLOOKUP($A1779,Cleaned_Hospital_Details!$A:$A,Cleaned_Hospital_Details!H:H)</f>
        <v>32</v>
      </c>
      <c r="U1779" s="8" t="str">
        <f>_xlfn.XLOOKUP($A1779,Cleaned_Hospital_Details!$A:$A,Cleaned_Hospital_Details!I:I)</f>
        <v>Adult</v>
      </c>
      <c r="V1779" t="str">
        <f t="shared" si="27"/>
        <v>Nadine Reasoner</v>
      </c>
    </row>
    <row r="1780" spans="1:22" ht="15.6" x14ac:dyDescent="0.3">
      <c r="A1780" s="10" t="s">
        <v>1816</v>
      </c>
      <c r="B1780" s="8" t="str">
        <f>VLOOKUP(A1780,Cleaned_Customer_Names!A1779:D4114,2,0)</f>
        <v>Mr.</v>
      </c>
      <c r="C1780" s="8" t="str">
        <f>VLOOKUP(A1780,Cleaned_Customer_Names!A1779:D4114,3,0)</f>
        <v>Peter</v>
      </c>
      <c r="D1780" s="8" t="str">
        <f>VLOOKUP($A1780,Cleaned_Customer_Names!$A1779:$D4114,4,0)</f>
        <v>Mone</v>
      </c>
      <c r="E1780" s="22">
        <f>VLOOKUP($A1780,Cleaned_Medical_Exam!$A1779:$J4114,2,0)</f>
        <v>35.75</v>
      </c>
      <c r="F1780" s="24">
        <f>VLOOKUP($A1780,Cleaned_Medical_Exam!$A1779:$J4114,3,0)</f>
        <v>5.07</v>
      </c>
      <c r="G1780" s="20" t="str">
        <f>VLOOKUP($A1780,Cleaned_Medical_Exam!$A1779:$J4114,4,0)</f>
        <v>No</v>
      </c>
      <c r="H1780" s="20" t="str">
        <f>VLOOKUP($A1780,Cleaned_Medical_Exam!$A1779:$J4114,5,0)</f>
        <v>No</v>
      </c>
      <c r="I1780" s="20" t="str">
        <f>VLOOKUP($A1780,Cleaned_Medical_Exam!$A1779:$J4114,6,0)</f>
        <v>No</v>
      </c>
      <c r="J1780" s="48">
        <f>VLOOKUP($A1780,Cleaned_Medical_Exam!$A1779:$J4114,7,0)</f>
        <v>0</v>
      </c>
      <c r="K1780" s="8" t="str">
        <f>VLOOKUP($A1780,Cleaned_Medical_Exam!$A1779:$J4114,8,0)</f>
        <v>No</v>
      </c>
      <c r="L1780" s="20" t="str">
        <f>VLOOKUP($A1780,Cleaned_Medical_Exam!$A1779:$J4114,9,0)</f>
        <v>Obesity</v>
      </c>
      <c r="M1780" s="20" t="str">
        <f>VLOOKUP($A1780,Cleaned_Medical_Exam!$A1779:$J4114,10,0)</f>
        <v>Normal</v>
      </c>
      <c r="N1780" s="48">
        <f>_xlfn.XLOOKUP(A1780,Cleaned_Hospital_Details!A:A,Cleaned_Hospital_Details!B:B)</f>
        <v>2</v>
      </c>
      <c r="O1780" s="49">
        <f>_xlfn.XLOOKUP($A1780,Cleaned_Hospital_Details!$A:$A,Cleaned_Hospital_Details!C:C)</f>
        <v>4890</v>
      </c>
      <c r="P1780" s="8" t="str">
        <f>_xlfn.XLOOKUP($A1780,Cleaned_Hospital_Details!$A:$A,Cleaned_Hospital_Details!D:D)</f>
        <v>Tier - 3</v>
      </c>
      <c r="Q1780" s="8" t="str">
        <f>_xlfn.XLOOKUP($A1780,Cleaned_Hospital_Details!$A:$A,Cleaned_Hospital_Details!E:E)</f>
        <v>Tier - 2</v>
      </c>
      <c r="R1780" s="8" t="str">
        <f>_xlfn.XLOOKUP($A1780,Cleaned_Hospital_Details!$A:$A,Cleaned_Hospital_Details!F:F)</f>
        <v>R1013</v>
      </c>
      <c r="S1780" s="15">
        <f>_xlfn.XLOOKUP($A1780,Cleaned_Hospital_Details!$A:$A,Cleaned_Hospital_Details!G:G)</f>
        <v>32699</v>
      </c>
      <c r="T1780" s="8">
        <f>_xlfn.XLOOKUP($A1780,Cleaned_Hospital_Details!$A:$A,Cleaned_Hospital_Details!H:H)</f>
        <v>33</v>
      </c>
      <c r="U1780" s="8" t="str">
        <f>_xlfn.XLOOKUP($A1780,Cleaned_Hospital_Details!$A:$A,Cleaned_Hospital_Details!I:I)</f>
        <v>Adult</v>
      </c>
      <c r="V1780" t="str">
        <f t="shared" si="27"/>
        <v>Peter Mone</v>
      </c>
    </row>
    <row r="1781" spans="1:22" ht="15.6" x14ac:dyDescent="0.3">
      <c r="A1781" s="10" t="s">
        <v>1817</v>
      </c>
      <c r="B1781" s="8" t="str">
        <f>VLOOKUP(A1781,Cleaned_Customer_Names!A1780:D4115,2,0)</f>
        <v>Ms.</v>
      </c>
      <c r="C1781" s="8" t="str">
        <f>VLOOKUP(A1781,Cleaned_Customer_Names!A1780:D4115,3,0)</f>
        <v>Colleen</v>
      </c>
      <c r="D1781" s="8" t="str">
        <f>VLOOKUP($A1781,Cleaned_Customer_Names!$A1780:$D4115,4,0)</f>
        <v>Powers</v>
      </c>
      <c r="E1781" s="22">
        <f>VLOOKUP($A1781,Cleaned_Medical_Exam!$A1780:$J4115,2,0)</f>
        <v>29.92</v>
      </c>
      <c r="F1781" s="24">
        <f>VLOOKUP($A1781,Cleaned_Medical_Exam!$A1780:$J4115,3,0)</f>
        <v>10.97</v>
      </c>
      <c r="G1781" s="20" t="str">
        <f>VLOOKUP($A1781,Cleaned_Medical_Exam!$A1780:$J4115,4,0)</f>
        <v>Yes</v>
      </c>
      <c r="H1781" s="20" t="str">
        <f>VLOOKUP($A1781,Cleaned_Medical_Exam!$A1780:$J4115,5,0)</f>
        <v>No</v>
      </c>
      <c r="I1781" s="20" t="str">
        <f>VLOOKUP($A1781,Cleaned_Medical_Exam!$A1780:$J4115,6,0)</f>
        <v>No</v>
      </c>
      <c r="J1781" s="48">
        <f>VLOOKUP($A1781,Cleaned_Medical_Exam!$A1780:$J4115,7,0)</f>
        <v>1</v>
      </c>
      <c r="K1781" s="8" t="str">
        <f>VLOOKUP($A1781,Cleaned_Medical_Exam!$A1780:$J4115,8,0)</f>
        <v>No</v>
      </c>
      <c r="L1781" s="20" t="str">
        <f>VLOOKUP($A1781,Cleaned_Medical_Exam!$A1780:$J4115,9,0)</f>
        <v>Overweight</v>
      </c>
      <c r="M1781" s="20" t="str">
        <f>VLOOKUP($A1781,Cleaned_Medical_Exam!$A1780:$J4115,10,0)</f>
        <v>Diabetes</v>
      </c>
      <c r="N1781" s="48">
        <f>_xlfn.XLOOKUP(A1781,Cleaned_Hospital_Details!A:A,Cleaned_Hospital_Details!B:B)</f>
        <v>0</v>
      </c>
      <c r="O1781" s="49">
        <f>_xlfn.XLOOKUP($A1781,Cleaned_Hospital_Details!$A:$A,Cleaned_Hospital_Details!C:C)</f>
        <v>4889.04</v>
      </c>
      <c r="P1781" s="8" t="str">
        <f>_xlfn.XLOOKUP($A1781,Cleaned_Hospital_Details!$A:$A,Cleaned_Hospital_Details!D:D)</f>
        <v>Tier - 2</v>
      </c>
      <c r="Q1781" s="8" t="str">
        <f>_xlfn.XLOOKUP($A1781,Cleaned_Hospital_Details!$A:$A,Cleaned_Hospital_Details!E:E)</f>
        <v>Tier - 1</v>
      </c>
      <c r="R1781" s="8" t="str">
        <f>_xlfn.XLOOKUP($A1781,Cleaned_Hospital_Details!$A:$A,Cleaned_Hospital_Details!F:F)</f>
        <v>R1013</v>
      </c>
      <c r="S1781" s="15">
        <f>_xlfn.XLOOKUP($A1781,Cleaned_Hospital_Details!$A:$A,Cleaned_Hospital_Details!G:G)</f>
        <v>31712</v>
      </c>
      <c r="T1781" s="8">
        <f>_xlfn.XLOOKUP($A1781,Cleaned_Hospital_Details!$A:$A,Cleaned_Hospital_Details!H:H)</f>
        <v>36</v>
      </c>
      <c r="U1781" s="8" t="str">
        <f>_xlfn.XLOOKUP($A1781,Cleaned_Hospital_Details!$A:$A,Cleaned_Hospital_Details!I:I)</f>
        <v>Adult</v>
      </c>
      <c r="V1781" t="str">
        <f t="shared" si="27"/>
        <v>Colleen Powers</v>
      </c>
    </row>
    <row r="1782" spans="1:22" ht="15.6" x14ac:dyDescent="0.3">
      <c r="A1782" s="10" t="s">
        <v>1818</v>
      </c>
      <c r="B1782" s="8" t="str">
        <f>VLOOKUP(A1782,Cleaned_Customer_Names!A1781:D4116,2,0)</f>
        <v>Ms.</v>
      </c>
      <c r="C1782" s="8" t="str">
        <f>VLOOKUP(A1782,Cleaned_Customer_Names!A1781:D4116,3,0)</f>
        <v>Julie</v>
      </c>
      <c r="D1782" s="8" t="str">
        <f>VLOOKUP($A1782,Cleaned_Customer_Names!$A1781:$D4116,4,0)</f>
        <v>Ulery</v>
      </c>
      <c r="E1782" s="22">
        <f>VLOOKUP($A1782,Cleaned_Medical_Exam!$A1781:$J4116,2,0)</f>
        <v>26.2</v>
      </c>
      <c r="F1782" s="24">
        <f>VLOOKUP($A1782,Cleaned_Medical_Exam!$A1781:$J4116,3,0)</f>
        <v>10.93</v>
      </c>
      <c r="G1782" s="20" t="str">
        <f>VLOOKUP($A1782,Cleaned_Medical_Exam!$A1781:$J4116,4,0)</f>
        <v>Yes</v>
      </c>
      <c r="H1782" s="20" t="str">
        <f>VLOOKUP($A1782,Cleaned_Medical_Exam!$A1781:$J4116,5,0)</f>
        <v>No</v>
      </c>
      <c r="I1782" s="20" t="str">
        <f>VLOOKUP($A1782,Cleaned_Medical_Exam!$A1781:$J4116,6,0)</f>
        <v>No</v>
      </c>
      <c r="J1782" s="48">
        <f>VLOOKUP($A1782,Cleaned_Medical_Exam!$A1781:$J4116,7,0)</f>
        <v>1</v>
      </c>
      <c r="K1782" s="8" t="str">
        <f>VLOOKUP($A1782,Cleaned_Medical_Exam!$A1781:$J4116,8,0)</f>
        <v>No</v>
      </c>
      <c r="L1782" s="20" t="str">
        <f>VLOOKUP($A1782,Cleaned_Medical_Exam!$A1781:$J4116,9,0)</f>
        <v>Overweight</v>
      </c>
      <c r="M1782" s="20" t="str">
        <f>VLOOKUP($A1782,Cleaned_Medical_Exam!$A1781:$J4116,10,0)</f>
        <v>Diabetes</v>
      </c>
      <c r="N1782" s="48">
        <f>_xlfn.XLOOKUP(A1782,Cleaned_Hospital_Details!A:A,Cleaned_Hospital_Details!B:B)</f>
        <v>0</v>
      </c>
      <c r="O1782" s="49">
        <f>_xlfn.XLOOKUP($A1782,Cleaned_Hospital_Details!$A:$A,Cleaned_Hospital_Details!C:C)</f>
        <v>4883.87</v>
      </c>
      <c r="P1782" s="8" t="str">
        <f>_xlfn.XLOOKUP($A1782,Cleaned_Hospital_Details!$A:$A,Cleaned_Hospital_Details!D:D)</f>
        <v>Tier - 2</v>
      </c>
      <c r="Q1782" s="8" t="str">
        <f>_xlfn.XLOOKUP($A1782,Cleaned_Hospital_Details!$A:$A,Cleaned_Hospital_Details!E:E)</f>
        <v>Tier - 1</v>
      </c>
      <c r="R1782" s="8" t="str">
        <f>_xlfn.XLOOKUP($A1782,Cleaned_Hospital_Details!$A:$A,Cleaned_Hospital_Details!F:F)</f>
        <v>R1011</v>
      </c>
      <c r="S1782" s="15">
        <f>_xlfn.XLOOKUP($A1782,Cleaned_Hospital_Details!$A:$A,Cleaned_Hospital_Details!G:G)</f>
        <v>31769</v>
      </c>
      <c r="T1782" s="8">
        <f>_xlfn.XLOOKUP($A1782,Cleaned_Hospital_Details!$A:$A,Cleaned_Hospital_Details!H:H)</f>
        <v>36</v>
      </c>
      <c r="U1782" s="8" t="str">
        <f>_xlfn.XLOOKUP($A1782,Cleaned_Hospital_Details!$A:$A,Cleaned_Hospital_Details!I:I)</f>
        <v>Adult</v>
      </c>
      <c r="V1782" t="str">
        <f t="shared" si="27"/>
        <v>Julie Ulery</v>
      </c>
    </row>
    <row r="1783" spans="1:22" ht="15.6" x14ac:dyDescent="0.3">
      <c r="A1783" s="10" t="s">
        <v>1819</v>
      </c>
      <c r="B1783" s="8" t="str">
        <f>VLOOKUP(A1783,Cleaned_Customer_Names!A1782:D4117,2,0)</f>
        <v>Mr.</v>
      </c>
      <c r="C1783" s="8" t="str">
        <f>VLOOKUP(A1783,Cleaned_Customer_Names!A1782:D4117,3,0)</f>
        <v>Douglas</v>
      </c>
      <c r="D1783" s="8" t="str">
        <f>VLOOKUP($A1783,Cleaned_Customer_Names!$A1782:$D4117,4,0)</f>
        <v>Haines</v>
      </c>
      <c r="E1783" s="22">
        <f>VLOOKUP($A1783,Cleaned_Medical_Exam!$A1782:$J4117,2,0)</f>
        <v>26.695</v>
      </c>
      <c r="F1783" s="24">
        <f>VLOOKUP($A1783,Cleaned_Medical_Exam!$A1782:$J4117,3,0)</f>
        <v>4.21</v>
      </c>
      <c r="G1783" s="20" t="str">
        <f>VLOOKUP($A1783,Cleaned_Medical_Exam!$A1782:$J4117,4,0)</f>
        <v>Yes</v>
      </c>
      <c r="H1783" s="20" t="str">
        <f>VLOOKUP($A1783,Cleaned_Medical_Exam!$A1782:$J4117,5,0)</f>
        <v>No</v>
      </c>
      <c r="I1783" s="20" t="str">
        <f>VLOOKUP($A1783,Cleaned_Medical_Exam!$A1782:$J4117,6,0)</f>
        <v>Yes</v>
      </c>
      <c r="J1783" s="48">
        <f>VLOOKUP($A1783,Cleaned_Medical_Exam!$A1782:$J4117,7,0)</f>
        <v>1</v>
      </c>
      <c r="K1783" s="8" t="str">
        <f>VLOOKUP($A1783,Cleaned_Medical_Exam!$A1782:$J4117,8,0)</f>
        <v>No</v>
      </c>
      <c r="L1783" s="20" t="str">
        <f>VLOOKUP($A1783,Cleaned_Medical_Exam!$A1782:$J4117,9,0)</f>
        <v>Overweight</v>
      </c>
      <c r="M1783" s="20" t="str">
        <f>VLOOKUP($A1783,Cleaned_Medical_Exam!$A1782:$J4117,10,0)</f>
        <v>Normal</v>
      </c>
      <c r="N1783" s="48">
        <f>_xlfn.XLOOKUP(A1783,Cleaned_Hospital_Details!A:A,Cleaned_Hospital_Details!B:B)</f>
        <v>4</v>
      </c>
      <c r="O1783" s="49">
        <f>_xlfn.XLOOKUP($A1783,Cleaned_Hospital_Details!$A:$A,Cleaned_Hospital_Details!C:C)</f>
        <v>4877.9799999999996</v>
      </c>
      <c r="P1783" s="8" t="str">
        <f>_xlfn.XLOOKUP($A1783,Cleaned_Hospital_Details!$A:$A,Cleaned_Hospital_Details!D:D)</f>
        <v>Tier - 2</v>
      </c>
      <c r="Q1783" s="8" t="str">
        <f>_xlfn.XLOOKUP($A1783,Cleaned_Hospital_Details!$A:$A,Cleaned_Hospital_Details!E:E)</f>
        <v>Tier - 3</v>
      </c>
      <c r="R1783" s="8" t="str">
        <f>_xlfn.XLOOKUP($A1783,Cleaned_Hospital_Details!$A:$A,Cleaned_Hospital_Details!F:F)</f>
        <v>R1012</v>
      </c>
      <c r="S1783" s="15">
        <f>_xlfn.XLOOKUP($A1783,Cleaned_Hospital_Details!$A:$A,Cleaned_Hospital_Details!G:G)</f>
        <v>35702</v>
      </c>
      <c r="T1783" s="8">
        <f>_xlfn.XLOOKUP($A1783,Cleaned_Hospital_Details!$A:$A,Cleaned_Hospital_Details!H:H)</f>
        <v>25</v>
      </c>
      <c r="U1783" s="8" t="str">
        <f>_xlfn.XLOOKUP($A1783,Cleaned_Hospital_Details!$A:$A,Cleaned_Hospital_Details!I:I)</f>
        <v>Adult</v>
      </c>
      <c r="V1783" t="str">
        <f t="shared" si="27"/>
        <v>Douglas Haines</v>
      </c>
    </row>
    <row r="1784" spans="1:22" ht="15.6" x14ac:dyDescent="0.3">
      <c r="A1784" s="10" t="s">
        <v>1820</v>
      </c>
      <c r="B1784" s="8" t="str">
        <f>VLOOKUP(A1784,Cleaned_Customer_Names!A1783:D4118,2,0)</f>
        <v>Ms.</v>
      </c>
      <c r="C1784" s="8" t="str">
        <f>VLOOKUP(A1784,Cleaned_Customer_Names!A1783:D4118,3,0)</f>
        <v>Catherine</v>
      </c>
      <c r="D1784" s="8" t="str">
        <f>VLOOKUP($A1784,Cleaned_Customer_Names!$A1783:$D4118,4,0)</f>
        <v>Airoldi</v>
      </c>
      <c r="E1784" s="22">
        <f>VLOOKUP($A1784,Cleaned_Medical_Exam!$A1783:$J4118,2,0)</f>
        <v>23.16</v>
      </c>
      <c r="F1784" s="24">
        <f>VLOOKUP($A1784,Cleaned_Medical_Exam!$A1783:$J4118,3,0)</f>
        <v>5.5</v>
      </c>
      <c r="G1784" s="20" t="str">
        <f>VLOOKUP($A1784,Cleaned_Medical_Exam!$A1783:$J4118,4,0)</f>
        <v>No</v>
      </c>
      <c r="H1784" s="20" t="str">
        <f>VLOOKUP($A1784,Cleaned_Medical_Exam!$A1783:$J4118,5,0)</f>
        <v>No</v>
      </c>
      <c r="I1784" s="20" t="str">
        <f>VLOOKUP($A1784,Cleaned_Medical_Exam!$A1783:$J4118,6,0)</f>
        <v>No</v>
      </c>
      <c r="J1784" s="48">
        <f>VLOOKUP($A1784,Cleaned_Medical_Exam!$A1783:$J4118,7,0)</f>
        <v>0</v>
      </c>
      <c r="K1784" s="8" t="str">
        <f>VLOOKUP($A1784,Cleaned_Medical_Exam!$A1783:$J4118,8,0)</f>
        <v>No</v>
      </c>
      <c r="L1784" s="20" t="str">
        <f>VLOOKUP($A1784,Cleaned_Medical_Exam!$A1783:$J4118,9,0)</f>
        <v>Healthy Weight</v>
      </c>
      <c r="M1784" s="20" t="str">
        <f>VLOOKUP($A1784,Cleaned_Medical_Exam!$A1783:$J4118,10,0)</f>
        <v>Normal</v>
      </c>
      <c r="N1784" s="48">
        <f>_xlfn.XLOOKUP(A1784,Cleaned_Hospital_Details!A:A,Cleaned_Hospital_Details!B:B)</f>
        <v>3</v>
      </c>
      <c r="O1784" s="49">
        <f>_xlfn.XLOOKUP($A1784,Cleaned_Hospital_Details!$A:$A,Cleaned_Hospital_Details!C:C)</f>
        <v>4859.8900000000003</v>
      </c>
      <c r="P1784" s="8" t="str">
        <f>_xlfn.XLOOKUP($A1784,Cleaned_Hospital_Details!$A:$A,Cleaned_Hospital_Details!D:D)</f>
        <v>Tier - 2</v>
      </c>
      <c r="Q1784" s="8" t="str">
        <f>_xlfn.XLOOKUP($A1784,Cleaned_Hospital_Details!$A:$A,Cleaned_Hospital_Details!E:E)</f>
        <v>Tier - 3</v>
      </c>
      <c r="R1784" s="8" t="str">
        <f>_xlfn.XLOOKUP($A1784,Cleaned_Hospital_Details!$A:$A,Cleaned_Hospital_Details!F:F)</f>
        <v>R1011</v>
      </c>
      <c r="S1784" s="15">
        <f>_xlfn.XLOOKUP($A1784,Cleaned_Hospital_Details!$A:$A,Cleaned_Hospital_Details!G:G)</f>
        <v>32752</v>
      </c>
      <c r="T1784" s="8">
        <f>_xlfn.XLOOKUP($A1784,Cleaned_Hospital_Details!$A:$A,Cleaned_Hospital_Details!H:H)</f>
        <v>33</v>
      </c>
      <c r="U1784" s="8" t="str">
        <f>_xlfn.XLOOKUP($A1784,Cleaned_Hospital_Details!$A:$A,Cleaned_Hospital_Details!I:I)</f>
        <v>Adult</v>
      </c>
      <c r="V1784" t="str">
        <f t="shared" si="27"/>
        <v>Catherine Airoldi</v>
      </c>
    </row>
    <row r="1785" spans="1:22" ht="15.6" x14ac:dyDescent="0.3">
      <c r="A1785" s="10" t="s">
        <v>1821</v>
      </c>
      <c r="B1785" s="8" t="str">
        <f>VLOOKUP(A1785,Cleaned_Customer_Names!A1784:D4119,2,0)</f>
        <v>Mr.</v>
      </c>
      <c r="C1785" s="8" t="str">
        <f>VLOOKUP(A1785,Cleaned_Customer_Names!A1784:D4119,3,0)</f>
        <v>James</v>
      </c>
      <c r="D1785" s="8" t="str">
        <f>VLOOKUP($A1785,Cleaned_Customer_Names!$A1784:$D4119,4,0)</f>
        <v>Mattis</v>
      </c>
      <c r="E1785" s="22">
        <f>VLOOKUP($A1785,Cleaned_Medical_Exam!$A1784:$J4119,2,0)</f>
        <v>32.585000000000001</v>
      </c>
      <c r="F1785" s="24">
        <f>VLOOKUP($A1785,Cleaned_Medical_Exam!$A1784:$J4119,3,0)</f>
        <v>4.93</v>
      </c>
      <c r="G1785" s="20" t="str">
        <f>VLOOKUP($A1785,Cleaned_Medical_Exam!$A1784:$J4119,4,0)</f>
        <v>Yes</v>
      </c>
      <c r="H1785" s="20" t="str">
        <f>VLOOKUP($A1785,Cleaned_Medical_Exam!$A1784:$J4119,5,0)</f>
        <v>No</v>
      </c>
      <c r="I1785" s="20" t="str">
        <f>VLOOKUP($A1785,Cleaned_Medical_Exam!$A1784:$J4119,6,0)</f>
        <v>No</v>
      </c>
      <c r="J1785" s="48">
        <f>VLOOKUP($A1785,Cleaned_Medical_Exam!$A1784:$J4119,7,0)</f>
        <v>1</v>
      </c>
      <c r="K1785" s="8" t="str">
        <f>VLOOKUP($A1785,Cleaned_Medical_Exam!$A1784:$J4119,8,0)</f>
        <v>No</v>
      </c>
      <c r="L1785" s="20" t="str">
        <f>VLOOKUP($A1785,Cleaned_Medical_Exam!$A1784:$J4119,9,0)</f>
        <v>Obesity</v>
      </c>
      <c r="M1785" s="20" t="str">
        <f>VLOOKUP($A1785,Cleaned_Medical_Exam!$A1784:$J4119,10,0)</f>
        <v>Normal</v>
      </c>
      <c r="N1785" s="48">
        <f>_xlfn.XLOOKUP(A1785,Cleaned_Hospital_Details!A:A,Cleaned_Hospital_Details!B:B)</f>
        <v>3</v>
      </c>
      <c r="O1785" s="49">
        <f>_xlfn.XLOOKUP($A1785,Cleaned_Hospital_Details!$A:$A,Cleaned_Hospital_Details!C:C)</f>
        <v>4846.92</v>
      </c>
      <c r="P1785" s="8" t="str">
        <f>_xlfn.XLOOKUP($A1785,Cleaned_Hospital_Details!$A:$A,Cleaned_Hospital_Details!D:D)</f>
        <v>Tier - 2</v>
      </c>
      <c r="Q1785" s="8" t="str">
        <f>_xlfn.XLOOKUP($A1785,Cleaned_Hospital_Details!$A:$A,Cleaned_Hospital_Details!E:E)</f>
        <v>Tier - 3</v>
      </c>
      <c r="R1785" s="8" t="str">
        <f>_xlfn.XLOOKUP($A1785,Cleaned_Hospital_Details!$A:$A,Cleaned_Hospital_Details!F:F)</f>
        <v>R1017</v>
      </c>
      <c r="S1785" s="15">
        <f>_xlfn.XLOOKUP($A1785,Cleaned_Hospital_Details!$A:$A,Cleaned_Hospital_Details!G:G)</f>
        <v>35060</v>
      </c>
      <c r="T1785" s="8">
        <f>_xlfn.XLOOKUP($A1785,Cleaned_Hospital_Details!$A:$A,Cleaned_Hospital_Details!H:H)</f>
        <v>27</v>
      </c>
      <c r="U1785" s="8" t="str">
        <f>_xlfn.XLOOKUP($A1785,Cleaned_Hospital_Details!$A:$A,Cleaned_Hospital_Details!I:I)</f>
        <v>Adult</v>
      </c>
      <c r="V1785" t="str">
        <f t="shared" si="27"/>
        <v>James Mattis</v>
      </c>
    </row>
    <row r="1786" spans="1:22" ht="15.6" x14ac:dyDescent="0.3">
      <c r="A1786" s="10" t="s">
        <v>1822</v>
      </c>
      <c r="B1786" s="8" t="str">
        <f>VLOOKUP(A1786,Cleaned_Customer_Names!A1785:D4120,2,0)</f>
        <v>Mr.</v>
      </c>
      <c r="C1786" s="8" t="str">
        <f>VLOOKUP(A1786,Cleaned_Customer_Names!A1785:D4120,3,0)</f>
        <v>Youngseong</v>
      </c>
      <c r="D1786" s="8" t="str">
        <f>VLOOKUP($A1786,Cleaned_Customer_Names!$A1785:$D4120,4,0)</f>
        <v>Cho</v>
      </c>
      <c r="E1786" s="22">
        <f>VLOOKUP($A1786,Cleaned_Medical_Exam!$A1785:$J4120,2,0)</f>
        <v>33.97</v>
      </c>
      <c r="F1786" s="24">
        <f>VLOOKUP($A1786,Cleaned_Medical_Exam!$A1785:$J4120,3,0)</f>
        <v>5.6</v>
      </c>
      <c r="G1786" s="20" t="str">
        <f>VLOOKUP($A1786,Cleaned_Medical_Exam!$A1785:$J4120,4,0)</f>
        <v>Yes</v>
      </c>
      <c r="H1786" s="20" t="str">
        <f>VLOOKUP($A1786,Cleaned_Medical_Exam!$A1785:$J4120,5,0)</f>
        <v>No</v>
      </c>
      <c r="I1786" s="20" t="str">
        <f>VLOOKUP($A1786,Cleaned_Medical_Exam!$A1785:$J4120,6,0)</f>
        <v>No</v>
      </c>
      <c r="J1786" s="48">
        <f>VLOOKUP($A1786,Cleaned_Medical_Exam!$A1785:$J4120,7,0)</f>
        <v>0</v>
      </c>
      <c r="K1786" s="8" t="str">
        <f>VLOOKUP($A1786,Cleaned_Medical_Exam!$A1785:$J4120,8,0)</f>
        <v>No</v>
      </c>
      <c r="L1786" s="20" t="str">
        <f>VLOOKUP($A1786,Cleaned_Medical_Exam!$A1785:$J4120,9,0)</f>
        <v>Obesity</v>
      </c>
      <c r="M1786" s="20" t="str">
        <f>VLOOKUP($A1786,Cleaned_Medical_Exam!$A1785:$J4120,10,0)</f>
        <v>Normal</v>
      </c>
      <c r="N1786" s="48">
        <f>_xlfn.XLOOKUP(A1786,Cleaned_Hospital_Details!A:A,Cleaned_Hospital_Details!B:B)</f>
        <v>0</v>
      </c>
      <c r="O1786" s="49">
        <f>_xlfn.XLOOKUP($A1786,Cleaned_Hospital_Details!$A:$A,Cleaned_Hospital_Details!C:C)</f>
        <v>4846.53</v>
      </c>
      <c r="P1786" s="8" t="str">
        <f>_xlfn.XLOOKUP($A1786,Cleaned_Hospital_Details!$A:$A,Cleaned_Hospital_Details!D:D)</f>
        <v>Tier - 2</v>
      </c>
      <c r="Q1786" s="8" t="str">
        <f>_xlfn.XLOOKUP($A1786,Cleaned_Hospital_Details!$A:$A,Cleaned_Hospital_Details!E:E)</f>
        <v>Tier - 3</v>
      </c>
      <c r="R1786" s="8" t="str">
        <f>_xlfn.XLOOKUP($A1786,Cleaned_Hospital_Details!$A:$A,Cleaned_Hospital_Details!F:F)</f>
        <v>R1021</v>
      </c>
      <c r="S1786" s="15">
        <f>_xlfn.XLOOKUP($A1786,Cleaned_Hospital_Details!$A:$A,Cleaned_Hospital_Details!G:G)</f>
        <v>37049</v>
      </c>
      <c r="T1786" s="8">
        <f>_xlfn.XLOOKUP($A1786,Cleaned_Hospital_Details!$A:$A,Cleaned_Hospital_Details!H:H)</f>
        <v>22</v>
      </c>
      <c r="U1786" s="8" t="str">
        <f>_xlfn.XLOOKUP($A1786,Cleaned_Hospital_Details!$A:$A,Cleaned_Hospital_Details!I:I)</f>
        <v>Adult</v>
      </c>
      <c r="V1786" t="str">
        <f t="shared" si="27"/>
        <v>Youngseong Cho</v>
      </c>
    </row>
    <row r="1787" spans="1:22" ht="15.6" x14ac:dyDescent="0.3">
      <c r="A1787" s="10" t="s">
        <v>1823</v>
      </c>
      <c r="B1787" s="8" t="str">
        <f>VLOOKUP(A1787,Cleaned_Customer_Names!A1786:D4121,2,0)</f>
        <v>Mr.</v>
      </c>
      <c r="C1787" s="8" t="str">
        <f>VLOOKUP(A1787,Cleaned_Customer_Names!A1786:D4121,3,0)</f>
        <v>John</v>
      </c>
      <c r="D1787" s="8" t="str">
        <f>VLOOKUP($A1787,Cleaned_Customer_Names!$A1786:$D4121,4,0)</f>
        <v>Reumann</v>
      </c>
      <c r="E1787" s="22">
        <f>VLOOKUP($A1787,Cleaned_Medical_Exam!$A1786:$J4121,2,0)</f>
        <v>16.57</v>
      </c>
      <c r="F1787" s="24">
        <f>VLOOKUP($A1787,Cleaned_Medical_Exam!$A1786:$J4121,3,0)</f>
        <v>9.99</v>
      </c>
      <c r="G1787" s="20" t="str">
        <f>VLOOKUP($A1787,Cleaned_Medical_Exam!$A1786:$J4121,4,0)</f>
        <v>No</v>
      </c>
      <c r="H1787" s="20" t="str">
        <f>VLOOKUP($A1787,Cleaned_Medical_Exam!$A1786:$J4121,5,0)</f>
        <v>No</v>
      </c>
      <c r="I1787" s="20" t="str">
        <f>VLOOKUP($A1787,Cleaned_Medical_Exam!$A1786:$J4121,6,0)</f>
        <v>No</v>
      </c>
      <c r="J1787" s="48">
        <f>VLOOKUP($A1787,Cleaned_Medical_Exam!$A1786:$J4121,7,0)</f>
        <v>0</v>
      </c>
      <c r="K1787" s="8" t="str">
        <f>VLOOKUP($A1787,Cleaned_Medical_Exam!$A1786:$J4121,8,0)</f>
        <v>No</v>
      </c>
      <c r="L1787" s="20" t="str">
        <f>VLOOKUP($A1787,Cleaned_Medical_Exam!$A1786:$J4121,9,0)</f>
        <v>Underweight</v>
      </c>
      <c r="M1787" s="20" t="str">
        <f>VLOOKUP($A1787,Cleaned_Medical_Exam!$A1786:$J4121,10,0)</f>
        <v>Diabetes</v>
      </c>
      <c r="N1787" s="48">
        <f>_xlfn.XLOOKUP(A1787,Cleaned_Hospital_Details!A:A,Cleaned_Hospital_Details!B:B)</f>
        <v>0</v>
      </c>
      <c r="O1787" s="49">
        <f>_xlfn.XLOOKUP($A1787,Cleaned_Hospital_Details!$A:$A,Cleaned_Hospital_Details!C:C)</f>
        <v>4844.67</v>
      </c>
      <c r="P1787" s="8" t="str">
        <f>_xlfn.XLOOKUP($A1787,Cleaned_Hospital_Details!$A:$A,Cleaned_Hospital_Details!D:D)</f>
        <v>Tier - 2</v>
      </c>
      <c r="Q1787" s="8" t="str">
        <f>_xlfn.XLOOKUP($A1787,Cleaned_Hospital_Details!$A:$A,Cleaned_Hospital_Details!E:E)</f>
        <v>Tier - 2</v>
      </c>
      <c r="R1787" s="8" t="str">
        <f>_xlfn.XLOOKUP($A1787,Cleaned_Hospital_Details!$A:$A,Cleaned_Hospital_Details!F:F)</f>
        <v>R1013</v>
      </c>
      <c r="S1787" s="15">
        <f>_xlfn.XLOOKUP($A1787,Cleaned_Hospital_Details!$A:$A,Cleaned_Hospital_Details!G:G)</f>
        <v>27283</v>
      </c>
      <c r="T1787" s="8">
        <f>_xlfn.XLOOKUP($A1787,Cleaned_Hospital_Details!$A:$A,Cleaned_Hospital_Details!H:H)</f>
        <v>48</v>
      </c>
      <c r="U1787" s="8" t="str">
        <f>_xlfn.XLOOKUP($A1787,Cleaned_Hospital_Details!$A:$A,Cleaned_Hospital_Details!I:I)</f>
        <v>Adult</v>
      </c>
      <c r="V1787" t="str">
        <f t="shared" si="27"/>
        <v>John Reumann</v>
      </c>
    </row>
    <row r="1788" spans="1:22" ht="15.6" x14ac:dyDescent="0.3">
      <c r="A1788" s="10" t="s">
        <v>1824</v>
      </c>
      <c r="B1788" s="8" t="str">
        <f>VLOOKUP(A1788,Cleaned_Customer_Names!A1787:D4122,2,0)</f>
        <v>Mr.</v>
      </c>
      <c r="C1788" s="8" t="str">
        <f>VLOOKUP(A1788,Cleaned_Customer_Names!A1787:D4122,3,0)</f>
        <v>Brandon</v>
      </c>
      <c r="D1788" s="8" t="str">
        <f>VLOOKUP($A1788,Cleaned_Customer_Names!$A1787:$D4122,4,0)</f>
        <v>Cooper</v>
      </c>
      <c r="E1788" s="22">
        <f>VLOOKUP($A1788,Cleaned_Medical_Exam!$A1787:$J4122,2,0)</f>
        <v>17.55</v>
      </c>
      <c r="F1788" s="24">
        <f>VLOOKUP($A1788,Cleaned_Medical_Exam!$A1787:$J4122,3,0)</f>
        <v>5.93</v>
      </c>
      <c r="G1788" s="20" t="str">
        <f>VLOOKUP($A1788,Cleaned_Medical_Exam!$A1787:$J4122,4,0)</f>
        <v>No</v>
      </c>
      <c r="H1788" s="20" t="str">
        <f>VLOOKUP($A1788,Cleaned_Medical_Exam!$A1787:$J4122,5,0)</f>
        <v>No</v>
      </c>
      <c r="I1788" s="20" t="str">
        <f>VLOOKUP($A1788,Cleaned_Medical_Exam!$A1787:$J4122,6,0)</f>
        <v>Yes</v>
      </c>
      <c r="J1788" s="48">
        <f>VLOOKUP($A1788,Cleaned_Medical_Exam!$A1787:$J4122,7,0)</f>
        <v>1</v>
      </c>
      <c r="K1788" s="8" t="str">
        <f>VLOOKUP($A1788,Cleaned_Medical_Exam!$A1787:$J4122,8,0)</f>
        <v>No</v>
      </c>
      <c r="L1788" s="20" t="str">
        <f>VLOOKUP($A1788,Cleaned_Medical_Exam!$A1787:$J4122,9,0)</f>
        <v>Underweight</v>
      </c>
      <c r="M1788" s="20" t="str">
        <f>VLOOKUP($A1788,Cleaned_Medical_Exam!$A1787:$J4122,10,0)</f>
        <v>Prediabetes</v>
      </c>
      <c r="N1788" s="48">
        <f>_xlfn.XLOOKUP(A1788,Cleaned_Hospital_Details!A:A,Cleaned_Hospital_Details!B:B)</f>
        <v>2</v>
      </c>
      <c r="O1788" s="49">
        <f>_xlfn.XLOOKUP($A1788,Cleaned_Hospital_Details!$A:$A,Cleaned_Hospital_Details!C:C)</f>
        <v>4843.79</v>
      </c>
      <c r="P1788" s="8" t="str">
        <f>_xlfn.XLOOKUP($A1788,Cleaned_Hospital_Details!$A:$A,Cleaned_Hospital_Details!D:D)</f>
        <v>Tier - 2</v>
      </c>
      <c r="Q1788" s="8" t="str">
        <f>_xlfn.XLOOKUP($A1788,Cleaned_Hospital_Details!$A:$A,Cleaned_Hospital_Details!E:E)</f>
        <v>Tier - 3</v>
      </c>
      <c r="R1788" s="8" t="str">
        <f>_xlfn.XLOOKUP($A1788,Cleaned_Hospital_Details!$A:$A,Cleaned_Hospital_Details!F:F)</f>
        <v>R1013</v>
      </c>
      <c r="S1788" s="15">
        <f>_xlfn.XLOOKUP($A1788,Cleaned_Hospital_Details!$A:$A,Cleaned_Hospital_Details!G:G)</f>
        <v>29202</v>
      </c>
      <c r="T1788" s="8">
        <f>_xlfn.XLOOKUP($A1788,Cleaned_Hospital_Details!$A:$A,Cleaned_Hospital_Details!H:H)</f>
        <v>43</v>
      </c>
      <c r="U1788" s="8" t="str">
        <f>_xlfn.XLOOKUP($A1788,Cleaned_Hospital_Details!$A:$A,Cleaned_Hospital_Details!I:I)</f>
        <v>Adult</v>
      </c>
      <c r="V1788" t="str">
        <f t="shared" si="27"/>
        <v>Brandon Cooper</v>
      </c>
    </row>
    <row r="1789" spans="1:22" ht="15.6" x14ac:dyDescent="0.3">
      <c r="A1789" s="10" t="s">
        <v>1825</v>
      </c>
      <c r="B1789" s="8" t="str">
        <f>VLOOKUP(A1789,Cleaned_Customer_Names!A1788:D4123,2,0)</f>
        <v>Mr.</v>
      </c>
      <c r="C1789" s="8" t="str">
        <f>VLOOKUP(A1789,Cleaned_Customer_Names!A1788:D4123,3,0)</f>
        <v>Sean</v>
      </c>
      <c r="D1789" s="8" t="str">
        <f>VLOOKUP($A1789,Cleaned_Customer_Names!$A1788:$D4123,4,0)</f>
        <v>Kennedy</v>
      </c>
      <c r="E1789" s="22">
        <f>VLOOKUP($A1789,Cleaned_Medical_Exam!$A1788:$J4123,2,0)</f>
        <v>29.41</v>
      </c>
      <c r="F1789" s="24">
        <f>VLOOKUP($A1789,Cleaned_Medical_Exam!$A1788:$J4123,3,0)</f>
        <v>6.29</v>
      </c>
      <c r="G1789" s="20" t="str">
        <f>VLOOKUP($A1789,Cleaned_Medical_Exam!$A1788:$J4123,4,0)</f>
        <v>Yes</v>
      </c>
      <c r="H1789" s="20" t="str">
        <f>VLOOKUP($A1789,Cleaned_Medical_Exam!$A1788:$J4123,5,0)</f>
        <v>No</v>
      </c>
      <c r="I1789" s="20" t="str">
        <f>VLOOKUP($A1789,Cleaned_Medical_Exam!$A1788:$J4123,6,0)</f>
        <v>No</v>
      </c>
      <c r="J1789" s="48">
        <f>VLOOKUP($A1789,Cleaned_Medical_Exam!$A1788:$J4123,7,0)</f>
        <v>1</v>
      </c>
      <c r="K1789" s="8" t="str">
        <f>VLOOKUP($A1789,Cleaned_Medical_Exam!$A1788:$J4123,8,0)</f>
        <v>No</v>
      </c>
      <c r="L1789" s="20" t="str">
        <f>VLOOKUP($A1789,Cleaned_Medical_Exam!$A1788:$J4123,9,0)</f>
        <v>Overweight</v>
      </c>
      <c r="M1789" s="20" t="str">
        <f>VLOOKUP($A1789,Cleaned_Medical_Exam!$A1788:$J4123,10,0)</f>
        <v>Prediabetes</v>
      </c>
      <c r="N1789" s="48">
        <f>_xlfn.XLOOKUP(A1789,Cleaned_Hospital_Details!A:A,Cleaned_Hospital_Details!B:B)</f>
        <v>0</v>
      </c>
      <c r="O1789" s="49">
        <f>_xlfn.XLOOKUP($A1789,Cleaned_Hospital_Details!$A:$A,Cleaned_Hospital_Details!C:C)</f>
        <v>4840.95</v>
      </c>
      <c r="P1789" s="8" t="str">
        <f>_xlfn.XLOOKUP($A1789,Cleaned_Hospital_Details!$A:$A,Cleaned_Hospital_Details!D:D)</f>
        <v>Tier - 2</v>
      </c>
      <c r="Q1789" s="8" t="str">
        <f>_xlfn.XLOOKUP($A1789,Cleaned_Hospital_Details!$A:$A,Cleaned_Hospital_Details!E:E)</f>
        <v>Tier - 1</v>
      </c>
      <c r="R1789" s="8" t="str">
        <f>_xlfn.XLOOKUP($A1789,Cleaned_Hospital_Details!$A:$A,Cleaned_Hospital_Details!F:F)</f>
        <v>R1021</v>
      </c>
      <c r="S1789" s="15">
        <f>_xlfn.XLOOKUP($A1789,Cleaned_Hospital_Details!$A:$A,Cleaned_Hospital_Details!G:G)</f>
        <v>34971</v>
      </c>
      <c r="T1789" s="8">
        <f>_xlfn.XLOOKUP($A1789,Cleaned_Hospital_Details!$A:$A,Cleaned_Hospital_Details!H:H)</f>
        <v>27</v>
      </c>
      <c r="U1789" s="8" t="str">
        <f>_xlfn.XLOOKUP($A1789,Cleaned_Hospital_Details!$A:$A,Cleaned_Hospital_Details!I:I)</f>
        <v>Adult</v>
      </c>
      <c r="V1789" t="str">
        <f t="shared" si="27"/>
        <v>Sean Kennedy</v>
      </c>
    </row>
    <row r="1790" spans="1:22" ht="15.6" x14ac:dyDescent="0.3">
      <c r="A1790" s="10" t="s">
        <v>1826</v>
      </c>
      <c r="B1790" s="8" t="str">
        <f>VLOOKUP(A1790,Cleaned_Customer_Names!A1789:D4124,2,0)</f>
        <v>Mr.</v>
      </c>
      <c r="C1790" s="8" t="str">
        <f>VLOOKUP(A1790,Cleaned_Customer_Names!A1789:D4124,3,0)</f>
        <v>Scott</v>
      </c>
      <c r="D1790" s="8" t="str">
        <f>VLOOKUP($A1790,Cleaned_Customer_Names!$A1789:$D4124,4,0)</f>
        <v>Cichon</v>
      </c>
      <c r="E1790" s="22">
        <f>VLOOKUP($A1790,Cleaned_Medical_Exam!$A1789:$J4124,2,0)</f>
        <v>17.91</v>
      </c>
      <c r="F1790" s="24">
        <f>VLOOKUP($A1790,Cleaned_Medical_Exam!$A1789:$J4124,3,0)</f>
        <v>5.65</v>
      </c>
      <c r="G1790" s="20" t="str">
        <f>VLOOKUP($A1790,Cleaned_Medical_Exam!$A1789:$J4124,4,0)</f>
        <v>No</v>
      </c>
      <c r="H1790" s="20" t="str">
        <f>VLOOKUP($A1790,Cleaned_Medical_Exam!$A1789:$J4124,5,0)</f>
        <v>No</v>
      </c>
      <c r="I1790" s="20" t="str">
        <f>VLOOKUP($A1790,Cleaned_Medical_Exam!$A1789:$J4124,6,0)</f>
        <v>No</v>
      </c>
      <c r="J1790" s="48">
        <f>VLOOKUP($A1790,Cleaned_Medical_Exam!$A1789:$J4124,7,0)</f>
        <v>1</v>
      </c>
      <c r="K1790" s="8" t="str">
        <f>VLOOKUP($A1790,Cleaned_Medical_Exam!$A1789:$J4124,8,0)</f>
        <v>No</v>
      </c>
      <c r="L1790" s="20" t="str">
        <f>VLOOKUP($A1790,Cleaned_Medical_Exam!$A1789:$J4124,9,0)</f>
        <v>Underweight</v>
      </c>
      <c r="M1790" s="20" t="str">
        <f>VLOOKUP($A1790,Cleaned_Medical_Exam!$A1789:$J4124,10,0)</f>
        <v>Normal</v>
      </c>
      <c r="N1790" s="48">
        <f>_xlfn.XLOOKUP(A1790,Cleaned_Hospital_Details!A:A,Cleaned_Hospital_Details!B:B)</f>
        <v>3</v>
      </c>
      <c r="O1790" s="49">
        <f>_xlfn.XLOOKUP($A1790,Cleaned_Hospital_Details!$A:$A,Cleaned_Hospital_Details!C:C)</f>
        <v>4839.18</v>
      </c>
      <c r="P1790" s="8" t="str">
        <f>_xlfn.XLOOKUP($A1790,Cleaned_Hospital_Details!$A:$A,Cleaned_Hospital_Details!D:D)</f>
        <v>Tier - 2</v>
      </c>
      <c r="Q1790" s="8" t="str">
        <f>_xlfn.XLOOKUP($A1790,Cleaned_Hospital_Details!$A:$A,Cleaned_Hospital_Details!E:E)</f>
        <v>Tier - 1</v>
      </c>
      <c r="R1790" s="8" t="str">
        <f>_xlfn.XLOOKUP($A1790,Cleaned_Hospital_Details!$A:$A,Cleaned_Hospital_Details!F:F)</f>
        <v>R1012</v>
      </c>
      <c r="S1790" s="15">
        <f>_xlfn.XLOOKUP($A1790,Cleaned_Hospital_Details!$A:$A,Cleaned_Hospital_Details!G:G)</f>
        <v>30970</v>
      </c>
      <c r="T1790" s="8">
        <f>_xlfn.XLOOKUP($A1790,Cleaned_Hospital_Details!$A:$A,Cleaned_Hospital_Details!H:H)</f>
        <v>38</v>
      </c>
      <c r="U1790" s="8" t="str">
        <f>_xlfn.XLOOKUP($A1790,Cleaned_Hospital_Details!$A:$A,Cleaned_Hospital_Details!I:I)</f>
        <v>Adult</v>
      </c>
      <c r="V1790" t="str">
        <f t="shared" si="27"/>
        <v>Scott Cichon</v>
      </c>
    </row>
    <row r="1791" spans="1:22" ht="15.6" x14ac:dyDescent="0.3">
      <c r="A1791" s="10" t="s">
        <v>1827</v>
      </c>
      <c r="B1791" s="8" t="str">
        <f>VLOOKUP(A1791,Cleaned_Customer_Names!A1790:D4125,2,0)</f>
        <v>Mr.</v>
      </c>
      <c r="C1791" s="8" t="str">
        <f>VLOOKUP(A1791,Cleaned_Customer_Names!A1790:D4125,3,0)</f>
        <v>Janez</v>
      </c>
      <c r="D1791" s="8" t="str">
        <f>VLOOKUP($A1791,Cleaned_Customer_Names!$A1790:$D4125,4,0)</f>
        <v>Maroevic</v>
      </c>
      <c r="E1791" s="22">
        <f>VLOOKUP($A1791,Cleaned_Medical_Exam!$A1790:$J4125,2,0)</f>
        <v>31.57</v>
      </c>
      <c r="F1791" s="24">
        <f>VLOOKUP($A1791,Cleaned_Medical_Exam!$A1790:$J4125,3,0)</f>
        <v>6.15</v>
      </c>
      <c r="G1791" s="20" t="str">
        <f>VLOOKUP($A1791,Cleaned_Medical_Exam!$A1790:$J4125,4,0)</f>
        <v>No</v>
      </c>
      <c r="H1791" s="20" t="str">
        <f>VLOOKUP($A1791,Cleaned_Medical_Exam!$A1790:$J4125,5,0)</f>
        <v>No</v>
      </c>
      <c r="I1791" s="20" t="str">
        <f>VLOOKUP($A1791,Cleaned_Medical_Exam!$A1790:$J4125,6,0)</f>
        <v>No</v>
      </c>
      <c r="J1791" s="48">
        <f>VLOOKUP($A1791,Cleaned_Medical_Exam!$A1790:$J4125,7,0)</f>
        <v>1</v>
      </c>
      <c r="K1791" s="8" t="str">
        <f>VLOOKUP($A1791,Cleaned_Medical_Exam!$A1790:$J4125,8,0)</f>
        <v>No</v>
      </c>
      <c r="L1791" s="20" t="str">
        <f>VLOOKUP($A1791,Cleaned_Medical_Exam!$A1790:$J4125,9,0)</f>
        <v>Obesity</v>
      </c>
      <c r="M1791" s="20" t="str">
        <f>VLOOKUP($A1791,Cleaned_Medical_Exam!$A1790:$J4125,10,0)</f>
        <v>Prediabetes</v>
      </c>
      <c r="N1791" s="48">
        <f>_xlfn.XLOOKUP(A1791,Cleaned_Hospital_Details!A:A,Cleaned_Hospital_Details!B:B)</f>
        <v>3</v>
      </c>
      <c r="O1791" s="49">
        <f>_xlfn.XLOOKUP($A1791,Cleaned_Hospital_Details!$A:$A,Cleaned_Hospital_Details!C:C)</f>
        <v>4837.58</v>
      </c>
      <c r="P1791" s="8" t="str">
        <f>_xlfn.XLOOKUP($A1791,Cleaned_Hospital_Details!$A:$A,Cleaned_Hospital_Details!D:D)</f>
        <v>Tier - 3</v>
      </c>
      <c r="Q1791" s="8" t="str">
        <f>_xlfn.XLOOKUP($A1791,Cleaned_Hospital_Details!$A:$A,Cleaned_Hospital_Details!E:E)</f>
        <v>Tier - 2</v>
      </c>
      <c r="R1791" s="8" t="str">
        <f>_xlfn.XLOOKUP($A1791,Cleaned_Hospital_Details!$A:$A,Cleaned_Hospital_Details!F:F)</f>
        <v>R1013</v>
      </c>
      <c r="S1791" s="15">
        <f>_xlfn.XLOOKUP($A1791,Cleaned_Hospital_Details!$A:$A,Cleaned_Hospital_Details!G:G)</f>
        <v>33857</v>
      </c>
      <c r="T1791" s="8">
        <f>_xlfn.XLOOKUP($A1791,Cleaned_Hospital_Details!$A:$A,Cleaned_Hospital_Details!H:H)</f>
        <v>30</v>
      </c>
      <c r="U1791" s="8" t="str">
        <f>_xlfn.XLOOKUP($A1791,Cleaned_Hospital_Details!$A:$A,Cleaned_Hospital_Details!I:I)</f>
        <v>Adult</v>
      </c>
      <c r="V1791" t="str">
        <f t="shared" si="27"/>
        <v>Janez Maroevic</v>
      </c>
    </row>
    <row r="1792" spans="1:22" ht="15.6" x14ac:dyDescent="0.3">
      <c r="A1792" s="10" t="s">
        <v>1828</v>
      </c>
      <c r="B1792" s="8" t="str">
        <f>VLOOKUP(A1792,Cleaned_Customer_Names!A1791:D4126,2,0)</f>
        <v>Mr.</v>
      </c>
      <c r="C1792" s="8" t="str">
        <f>VLOOKUP(A1792,Cleaned_Customer_Names!A1791:D4126,3,0)</f>
        <v>John</v>
      </c>
      <c r="D1792" s="8" t="str">
        <f>VLOOKUP($A1792,Cleaned_Customer_Names!$A1791:$D4126,4,0)</f>
        <v>Martin</v>
      </c>
      <c r="E1792" s="22">
        <f>VLOOKUP($A1792,Cleaned_Medical_Exam!$A1791:$J4126,2,0)</f>
        <v>33.18</v>
      </c>
      <c r="F1792" s="24">
        <f>VLOOKUP($A1792,Cleaned_Medical_Exam!$A1791:$J4126,3,0)</f>
        <v>5.22</v>
      </c>
      <c r="G1792" s="20" t="str">
        <f>VLOOKUP($A1792,Cleaned_Medical_Exam!$A1791:$J4126,4,0)</f>
        <v>No</v>
      </c>
      <c r="H1792" s="20" t="str">
        <f>VLOOKUP($A1792,Cleaned_Medical_Exam!$A1791:$J4126,5,0)</f>
        <v>Yes</v>
      </c>
      <c r="I1792" s="20" t="str">
        <f>VLOOKUP($A1792,Cleaned_Medical_Exam!$A1791:$J4126,6,0)</f>
        <v>No</v>
      </c>
      <c r="J1792" s="48">
        <f>VLOOKUP($A1792,Cleaned_Medical_Exam!$A1791:$J4126,7,0)</f>
        <v>1</v>
      </c>
      <c r="K1792" s="8" t="str">
        <f>VLOOKUP($A1792,Cleaned_Medical_Exam!$A1791:$J4126,8,0)</f>
        <v>No</v>
      </c>
      <c r="L1792" s="20" t="str">
        <f>VLOOKUP($A1792,Cleaned_Medical_Exam!$A1791:$J4126,9,0)</f>
        <v>Obesity</v>
      </c>
      <c r="M1792" s="20" t="str">
        <f>VLOOKUP($A1792,Cleaned_Medical_Exam!$A1791:$J4126,10,0)</f>
        <v>Normal</v>
      </c>
      <c r="N1792" s="48">
        <f>_xlfn.XLOOKUP(A1792,Cleaned_Hospital_Details!A:A,Cleaned_Hospital_Details!B:B)</f>
        <v>0</v>
      </c>
      <c r="O1792" s="49">
        <f>_xlfn.XLOOKUP($A1792,Cleaned_Hospital_Details!$A:$A,Cleaned_Hospital_Details!C:C)</f>
        <v>4835.43</v>
      </c>
      <c r="P1792" s="8" t="str">
        <f>_xlfn.XLOOKUP($A1792,Cleaned_Hospital_Details!$A:$A,Cleaned_Hospital_Details!D:D)</f>
        <v>Tier - 2</v>
      </c>
      <c r="Q1792" s="8" t="str">
        <f>_xlfn.XLOOKUP($A1792,Cleaned_Hospital_Details!$A:$A,Cleaned_Hospital_Details!E:E)</f>
        <v>Tier - 2</v>
      </c>
      <c r="R1792" s="8" t="str">
        <f>_xlfn.XLOOKUP($A1792,Cleaned_Hospital_Details!$A:$A,Cleaned_Hospital_Details!F:F)</f>
        <v>R1021</v>
      </c>
      <c r="S1792" s="15">
        <f>_xlfn.XLOOKUP($A1792,Cleaned_Hospital_Details!$A:$A,Cleaned_Hospital_Details!G:G)</f>
        <v>36871</v>
      </c>
      <c r="T1792" s="8">
        <f>_xlfn.XLOOKUP($A1792,Cleaned_Hospital_Details!$A:$A,Cleaned_Hospital_Details!H:H)</f>
        <v>22</v>
      </c>
      <c r="U1792" s="8" t="str">
        <f>_xlfn.XLOOKUP($A1792,Cleaned_Hospital_Details!$A:$A,Cleaned_Hospital_Details!I:I)</f>
        <v>Adult</v>
      </c>
      <c r="V1792" t="str">
        <f t="shared" si="27"/>
        <v>John Martin</v>
      </c>
    </row>
    <row r="1793" spans="1:22" ht="15.6" x14ac:dyDescent="0.3">
      <c r="A1793" s="10" t="s">
        <v>1829</v>
      </c>
      <c r="B1793" s="8" t="str">
        <f>VLOOKUP(A1793,Cleaned_Customer_Names!A1792:D4127,2,0)</f>
        <v>Ms.</v>
      </c>
      <c r="C1793" s="8" t="str">
        <f>VLOOKUP(A1793,Cleaned_Customer_Names!A1792:D4127,3,0)</f>
        <v>Heather</v>
      </c>
      <c r="D1793" s="8" t="str">
        <f>VLOOKUP($A1793,Cleaned_Customer_Names!$A1792:$D4127,4,0)</f>
        <v>Schulz</v>
      </c>
      <c r="E1793" s="22">
        <f>VLOOKUP($A1793,Cleaned_Medical_Exam!$A1792:$J4127,2,0)</f>
        <v>37</v>
      </c>
      <c r="F1793" s="24">
        <f>VLOOKUP($A1793,Cleaned_Medical_Exam!$A1792:$J4127,3,0)</f>
        <v>11.66</v>
      </c>
      <c r="G1793" s="20" t="str">
        <f>VLOOKUP($A1793,Cleaned_Medical_Exam!$A1792:$J4127,4,0)</f>
        <v>No</v>
      </c>
      <c r="H1793" s="20" t="str">
        <f>VLOOKUP($A1793,Cleaned_Medical_Exam!$A1792:$J4127,5,0)</f>
        <v>No</v>
      </c>
      <c r="I1793" s="20" t="str">
        <f>VLOOKUP($A1793,Cleaned_Medical_Exam!$A1792:$J4127,6,0)</f>
        <v>No</v>
      </c>
      <c r="J1793" s="48">
        <f>VLOOKUP($A1793,Cleaned_Medical_Exam!$A1792:$J4127,7,0)</f>
        <v>0</v>
      </c>
      <c r="K1793" s="8" t="str">
        <f>VLOOKUP($A1793,Cleaned_Medical_Exam!$A1792:$J4127,8,0)</f>
        <v>No</v>
      </c>
      <c r="L1793" s="20" t="str">
        <f>VLOOKUP($A1793,Cleaned_Medical_Exam!$A1792:$J4127,9,0)</f>
        <v>Obesity</v>
      </c>
      <c r="M1793" s="20" t="str">
        <f>VLOOKUP($A1793,Cleaned_Medical_Exam!$A1792:$J4127,10,0)</f>
        <v>Diabetes</v>
      </c>
      <c r="N1793" s="48">
        <f>_xlfn.XLOOKUP(A1793,Cleaned_Hospital_Details!A:A,Cleaned_Hospital_Details!B:B)</f>
        <v>5</v>
      </c>
      <c r="O1793" s="49">
        <f>_xlfn.XLOOKUP($A1793,Cleaned_Hospital_Details!$A:$A,Cleaned_Hospital_Details!C:C)</f>
        <v>4830.63</v>
      </c>
      <c r="P1793" s="8" t="str">
        <f>_xlfn.XLOOKUP($A1793,Cleaned_Hospital_Details!$A:$A,Cleaned_Hospital_Details!D:D)</f>
        <v>Tier - 2</v>
      </c>
      <c r="Q1793" s="8" t="str">
        <f>_xlfn.XLOOKUP($A1793,Cleaned_Hospital_Details!$A:$A,Cleaned_Hospital_Details!E:E)</f>
        <v>Tier - 1</v>
      </c>
      <c r="R1793" s="8" t="str">
        <f>_xlfn.XLOOKUP($A1793,Cleaned_Hospital_Details!$A:$A,Cleaned_Hospital_Details!F:F)</f>
        <v>R1011</v>
      </c>
      <c r="S1793" s="15">
        <f>_xlfn.XLOOKUP($A1793,Cleaned_Hospital_Details!$A:$A,Cleaned_Hospital_Details!G:G)</f>
        <v>37434</v>
      </c>
      <c r="T1793" s="8">
        <f>_xlfn.XLOOKUP($A1793,Cleaned_Hospital_Details!$A:$A,Cleaned_Hospital_Details!H:H)</f>
        <v>20</v>
      </c>
      <c r="U1793" s="8" t="str">
        <f>_xlfn.XLOOKUP($A1793,Cleaned_Hospital_Details!$A:$A,Cleaned_Hospital_Details!I:I)</f>
        <v>Adult</v>
      </c>
      <c r="V1793" t="str">
        <f t="shared" si="27"/>
        <v>Heather Schulz</v>
      </c>
    </row>
    <row r="1794" spans="1:22" ht="15.6" x14ac:dyDescent="0.3">
      <c r="A1794" s="10" t="s">
        <v>1830</v>
      </c>
      <c r="B1794" s="8" t="str">
        <f>VLOOKUP(A1794,Cleaned_Customer_Names!A1793:D4128,2,0)</f>
        <v>Mr.</v>
      </c>
      <c r="C1794" s="8" t="str">
        <f>VLOOKUP(A1794,Cleaned_Customer_Names!A1793:D4128,3,0)</f>
        <v>Michael</v>
      </c>
      <c r="D1794" s="8" t="str">
        <f>VLOOKUP($A1794,Cleaned_Customer_Names!$A1793:$D4128,4,0)</f>
        <v>Capriolo</v>
      </c>
      <c r="E1794" s="22">
        <f>VLOOKUP($A1794,Cleaned_Medical_Exam!$A1793:$J4128,2,0)</f>
        <v>18.905000000000001</v>
      </c>
      <c r="F1794" s="24">
        <f>VLOOKUP($A1794,Cleaned_Medical_Exam!$A1793:$J4128,3,0)</f>
        <v>4.91</v>
      </c>
      <c r="G1794" s="20" t="str">
        <f>VLOOKUP($A1794,Cleaned_Medical_Exam!$A1793:$J4128,4,0)</f>
        <v>Yes</v>
      </c>
      <c r="H1794" s="20" t="str">
        <f>VLOOKUP($A1794,Cleaned_Medical_Exam!$A1793:$J4128,5,0)</f>
        <v>No</v>
      </c>
      <c r="I1794" s="20" t="str">
        <f>VLOOKUP($A1794,Cleaned_Medical_Exam!$A1793:$J4128,6,0)</f>
        <v>No</v>
      </c>
      <c r="J1794" s="48">
        <f>VLOOKUP($A1794,Cleaned_Medical_Exam!$A1793:$J4128,7,0)</f>
        <v>1</v>
      </c>
      <c r="K1794" s="8" t="str">
        <f>VLOOKUP($A1794,Cleaned_Medical_Exam!$A1793:$J4128,8,0)</f>
        <v>No</v>
      </c>
      <c r="L1794" s="20" t="str">
        <f>VLOOKUP($A1794,Cleaned_Medical_Exam!$A1793:$J4128,9,0)</f>
        <v>Healthy Weight</v>
      </c>
      <c r="M1794" s="20" t="str">
        <f>VLOOKUP($A1794,Cleaned_Medical_Exam!$A1793:$J4128,10,0)</f>
        <v>Normal</v>
      </c>
      <c r="N1794" s="48">
        <f>_xlfn.XLOOKUP(A1794,Cleaned_Hospital_Details!A:A,Cleaned_Hospital_Details!B:B)</f>
        <v>3</v>
      </c>
      <c r="O1794" s="49">
        <f>_xlfn.XLOOKUP($A1794,Cleaned_Hospital_Details!$A:$A,Cleaned_Hospital_Details!C:C)</f>
        <v>4827.8999999999996</v>
      </c>
      <c r="P1794" s="8" t="str">
        <f>_xlfn.XLOOKUP($A1794,Cleaned_Hospital_Details!$A:$A,Cleaned_Hospital_Details!D:D)</f>
        <v>Tier - 1</v>
      </c>
      <c r="Q1794" s="8" t="str">
        <f>_xlfn.XLOOKUP($A1794,Cleaned_Hospital_Details!$A:$A,Cleaned_Hospital_Details!E:E)</f>
        <v>Tier - 2</v>
      </c>
      <c r="R1794" s="8" t="str">
        <f>_xlfn.XLOOKUP($A1794,Cleaned_Hospital_Details!$A:$A,Cleaned_Hospital_Details!F:F)</f>
        <v>R1013</v>
      </c>
      <c r="S1794" s="15">
        <f>_xlfn.XLOOKUP($A1794,Cleaned_Hospital_Details!$A:$A,Cleaned_Hospital_Details!G:G)</f>
        <v>35034</v>
      </c>
      <c r="T1794" s="8">
        <f>_xlfn.XLOOKUP($A1794,Cleaned_Hospital_Details!$A:$A,Cleaned_Hospital_Details!H:H)</f>
        <v>27</v>
      </c>
      <c r="U1794" s="8" t="str">
        <f>_xlfn.XLOOKUP($A1794,Cleaned_Hospital_Details!$A:$A,Cleaned_Hospital_Details!I:I)</f>
        <v>Adult</v>
      </c>
      <c r="V1794" t="str">
        <f t="shared" si="27"/>
        <v>Michael Capriolo</v>
      </c>
    </row>
    <row r="1795" spans="1:22" ht="15.6" x14ac:dyDescent="0.3">
      <c r="A1795" s="10" t="s">
        <v>1831</v>
      </c>
      <c r="B1795" s="8" t="str">
        <f>VLOOKUP(A1795,Cleaned_Customer_Names!A1794:D4129,2,0)</f>
        <v>Ms.</v>
      </c>
      <c r="C1795" s="8" t="str">
        <f>VLOOKUP(A1795,Cleaned_Customer_Names!A1794:D4129,3,0)</f>
        <v>Kathleen</v>
      </c>
      <c r="D1795" s="8" t="str">
        <f>VLOOKUP($A1795,Cleaned_Customer_Names!$A1794:$D4129,4,0)</f>
        <v>Borleis</v>
      </c>
      <c r="E1795" s="22">
        <f>VLOOKUP($A1795,Cleaned_Medical_Exam!$A1794:$J4129,2,0)</f>
        <v>20.03</v>
      </c>
      <c r="F1795" s="24">
        <f>VLOOKUP($A1795,Cleaned_Medical_Exam!$A1794:$J4129,3,0)</f>
        <v>9.25</v>
      </c>
      <c r="G1795" s="20" t="str">
        <f>VLOOKUP($A1795,Cleaned_Medical_Exam!$A1794:$J4129,4,0)</f>
        <v>Yes</v>
      </c>
      <c r="H1795" s="20" t="str">
        <f>VLOOKUP($A1795,Cleaned_Medical_Exam!$A1794:$J4129,5,0)</f>
        <v>No</v>
      </c>
      <c r="I1795" s="20" t="str">
        <f>VLOOKUP($A1795,Cleaned_Medical_Exam!$A1794:$J4129,6,0)</f>
        <v>No</v>
      </c>
      <c r="J1795" s="48">
        <f>VLOOKUP($A1795,Cleaned_Medical_Exam!$A1794:$J4129,7,0)</f>
        <v>0</v>
      </c>
      <c r="K1795" s="8" t="str">
        <f>VLOOKUP($A1795,Cleaned_Medical_Exam!$A1794:$J4129,8,0)</f>
        <v>No</v>
      </c>
      <c r="L1795" s="20" t="str">
        <f>VLOOKUP($A1795,Cleaned_Medical_Exam!$A1794:$J4129,9,0)</f>
        <v>Healthy Weight</v>
      </c>
      <c r="M1795" s="20" t="str">
        <f>VLOOKUP($A1795,Cleaned_Medical_Exam!$A1794:$J4129,10,0)</f>
        <v>Diabetes</v>
      </c>
      <c r="N1795" s="48">
        <f>_xlfn.XLOOKUP(A1795,Cleaned_Hospital_Details!A:A,Cleaned_Hospital_Details!B:B)</f>
        <v>1</v>
      </c>
      <c r="O1795" s="49">
        <f>_xlfn.XLOOKUP($A1795,Cleaned_Hospital_Details!$A:$A,Cleaned_Hospital_Details!C:C)</f>
        <v>4827.1000000000004</v>
      </c>
      <c r="P1795" s="8" t="str">
        <f>_xlfn.XLOOKUP($A1795,Cleaned_Hospital_Details!$A:$A,Cleaned_Hospital_Details!D:D)</f>
        <v>Tier - 2</v>
      </c>
      <c r="Q1795" s="8" t="str">
        <f>_xlfn.XLOOKUP($A1795,Cleaned_Hospital_Details!$A:$A,Cleaned_Hospital_Details!E:E)</f>
        <v>Tier - 1</v>
      </c>
      <c r="R1795" s="8" t="str">
        <f>_xlfn.XLOOKUP($A1795,Cleaned_Hospital_Details!$A:$A,Cleaned_Hospital_Details!F:F)</f>
        <v>R1013</v>
      </c>
      <c r="S1795" s="15">
        <f>_xlfn.XLOOKUP($A1795,Cleaned_Hospital_Details!$A:$A,Cleaned_Hospital_Details!G:G)</f>
        <v>29770</v>
      </c>
      <c r="T1795" s="8">
        <f>_xlfn.XLOOKUP($A1795,Cleaned_Hospital_Details!$A:$A,Cleaned_Hospital_Details!H:H)</f>
        <v>41</v>
      </c>
      <c r="U1795" s="8" t="str">
        <f>_xlfn.XLOOKUP($A1795,Cleaned_Hospital_Details!$A:$A,Cleaned_Hospital_Details!I:I)</f>
        <v>Adult</v>
      </c>
      <c r="V1795" t="str">
        <f t="shared" ref="V1795:V1858" si="28">_xlfn.CONCAT(C1795, " ", D1795)</f>
        <v>Kathleen Borleis</v>
      </c>
    </row>
    <row r="1796" spans="1:22" ht="15.6" x14ac:dyDescent="0.3">
      <c r="A1796" s="10" t="s">
        <v>1832</v>
      </c>
      <c r="B1796" s="8" t="str">
        <f>VLOOKUP(A1796,Cleaned_Customer_Names!A1795:D4130,2,0)</f>
        <v>Mr.</v>
      </c>
      <c r="C1796" s="8" t="str">
        <f>VLOOKUP(A1796,Cleaned_Customer_Names!A1795:D4130,3,0)</f>
        <v>Ryan</v>
      </c>
      <c r="D1796" s="8" t="str">
        <f>VLOOKUP($A1796,Cleaned_Customer_Names!$A1795:$D4130,4,0)</f>
        <v>Kramer</v>
      </c>
      <c r="E1796" s="22">
        <f>VLOOKUP($A1796,Cleaned_Medical_Exam!$A1795:$J4130,2,0)</f>
        <v>16.7</v>
      </c>
      <c r="F1796" s="24">
        <f>VLOOKUP($A1796,Cleaned_Medical_Exam!$A1795:$J4130,3,0)</f>
        <v>11.48</v>
      </c>
      <c r="G1796" s="20" t="str">
        <f>VLOOKUP($A1796,Cleaned_Medical_Exam!$A1795:$J4130,4,0)</f>
        <v>No</v>
      </c>
      <c r="H1796" s="20" t="str">
        <f>VLOOKUP($A1796,Cleaned_Medical_Exam!$A1795:$J4130,5,0)</f>
        <v>No</v>
      </c>
      <c r="I1796" s="20" t="str">
        <f>VLOOKUP($A1796,Cleaned_Medical_Exam!$A1795:$J4130,6,0)</f>
        <v>No</v>
      </c>
      <c r="J1796" s="48">
        <f>VLOOKUP($A1796,Cleaned_Medical_Exam!$A1795:$J4130,7,0)</f>
        <v>0</v>
      </c>
      <c r="K1796" s="8" t="str">
        <f>VLOOKUP($A1796,Cleaned_Medical_Exam!$A1795:$J4130,8,0)</f>
        <v>No</v>
      </c>
      <c r="L1796" s="20" t="str">
        <f>VLOOKUP($A1796,Cleaned_Medical_Exam!$A1795:$J4130,9,0)</f>
        <v>Underweight</v>
      </c>
      <c r="M1796" s="20" t="str">
        <f>VLOOKUP($A1796,Cleaned_Medical_Exam!$A1795:$J4130,10,0)</f>
        <v>Diabetes</v>
      </c>
      <c r="N1796" s="48">
        <f>_xlfn.XLOOKUP(A1796,Cleaned_Hospital_Details!A:A,Cleaned_Hospital_Details!B:B)</f>
        <v>2</v>
      </c>
      <c r="O1796" s="49">
        <f>_xlfn.XLOOKUP($A1796,Cleaned_Hospital_Details!$A:$A,Cleaned_Hospital_Details!C:C)</f>
        <v>4812.34</v>
      </c>
      <c r="P1796" s="8" t="str">
        <f>_xlfn.XLOOKUP($A1796,Cleaned_Hospital_Details!$A:$A,Cleaned_Hospital_Details!D:D)</f>
        <v>Tier - 2</v>
      </c>
      <c r="Q1796" s="8" t="str">
        <f>_xlfn.XLOOKUP($A1796,Cleaned_Hospital_Details!$A:$A,Cleaned_Hospital_Details!E:E)</f>
        <v>Tier - 3</v>
      </c>
      <c r="R1796" s="8" t="str">
        <f>_xlfn.XLOOKUP($A1796,Cleaned_Hospital_Details!$A:$A,Cleaned_Hospital_Details!F:F)</f>
        <v>R1013</v>
      </c>
      <c r="S1796" s="15">
        <f>_xlfn.XLOOKUP($A1796,Cleaned_Hospital_Details!$A:$A,Cleaned_Hospital_Details!G:G)</f>
        <v>28766</v>
      </c>
      <c r="T1796" s="8">
        <f>_xlfn.XLOOKUP($A1796,Cleaned_Hospital_Details!$A:$A,Cleaned_Hospital_Details!H:H)</f>
        <v>44</v>
      </c>
      <c r="U1796" s="8" t="str">
        <f>_xlfn.XLOOKUP($A1796,Cleaned_Hospital_Details!$A:$A,Cleaned_Hospital_Details!I:I)</f>
        <v>Adult</v>
      </c>
      <c r="V1796" t="str">
        <f t="shared" si="28"/>
        <v>Ryan Kramer</v>
      </c>
    </row>
    <row r="1797" spans="1:22" ht="15.6" x14ac:dyDescent="0.3">
      <c r="A1797" s="10" t="s">
        <v>1833</v>
      </c>
      <c r="B1797" s="8" t="str">
        <f>VLOOKUP(A1797,Cleaned_Customer_Names!A1796:D4131,2,0)</f>
        <v>Ms.</v>
      </c>
      <c r="C1797" s="8" t="str">
        <f>VLOOKUP(A1797,Cleaned_Customer_Names!A1796:D4131,3,0)</f>
        <v>Sara</v>
      </c>
      <c r="D1797" s="8" t="str">
        <f>VLOOKUP($A1797,Cleaned_Customer_Names!$A1796:$D4131,4,0)</f>
        <v>Conrad</v>
      </c>
      <c r="E1797" s="22">
        <f>VLOOKUP($A1797,Cleaned_Medical_Exam!$A1796:$J4131,2,0)</f>
        <v>39.82</v>
      </c>
      <c r="F1797" s="24">
        <f>VLOOKUP($A1797,Cleaned_Medical_Exam!$A1796:$J4131,3,0)</f>
        <v>6.06</v>
      </c>
      <c r="G1797" s="20" t="str">
        <f>VLOOKUP($A1797,Cleaned_Medical_Exam!$A1796:$J4131,4,0)</f>
        <v>No</v>
      </c>
      <c r="H1797" s="20" t="str">
        <f>VLOOKUP($A1797,Cleaned_Medical_Exam!$A1796:$J4131,5,0)</f>
        <v>No</v>
      </c>
      <c r="I1797" s="20" t="str">
        <f>VLOOKUP($A1797,Cleaned_Medical_Exam!$A1796:$J4131,6,0)</f>
        <v>No</v>
      </c>
      <c r="J1797" s="48">
        <f>VLOOKUP($A1797,Cleaned_Medical_Exam!$A1796:$J4131,7,0)</f>
        <v>0</v>
      </c>
      <c r="K1797" s="8" t="str">
        <f>VLOOKUP($A1797,Cleaned_Medical_Exam!$A1796:$J4131,8,0)</f>
        <v>No</v>
      </c>
      <c r="L1797" s="20" t="str">
        <f>VLOOKUP($A1797,Cleaned_Medical_Exam!$A1796:$J4131,9,0)</f>
        <v>Obesity</v>
      </c>
      <c r="M1797" s="20" t="str">
        <f>VLOOKUP($A1797,Cleaned_Medical_Exam!$A1796:$J4131,10,0)</f>
        <v>Prediabetes</v>
      </c>
      <c r="N1797" s="48">
        <f>_xlfn.XLOOKUP(A1797,Cleaned_Hospital_Details!A:A,Cleaned_Hospital_Details!B:B)</f>
        <v>1</v>
      </c>
      <c r="O1797" s="49">
        <f>_xlfn.XLOOKUP($A1797,Cleaned_Hospital_Details!$A:$A,Cleaned_Hospital_Details!C:C)</f>
        <v>4795.66</v>
      </c>
      <c r="P1797" s="8" t="str">
        <f>_xlfn.XLOOKUP($A1797,Cleaned_Hospital_Details!$A:$A,Cleaned_Hospital_Details!D:D)</f>
        <v>Tier - 2</v>
      </c>
      <c r="Q1797" s="8" t="str">
        <f>_xlfn.XLOOKUP($A1797,Cleaned_Hospital_Details!$A:$A,Cleaned_Hospital_Details!E:E)</f>
        <v>Tier - 1</v>
      </c>
      <c r="R1797" s="8" t="str">
        <f>_xlfn.XLOOKUP($A1797,Cleaned_Hospital_Details!$A:$A,Cleaned_Hospital_Details!F:F)</f>
        <v>R1013</v>
      </c>
      <c r="S1797" s="15">
        <f>_xlfn.XLOOKUP($A1797,Cleaned_Hospital_Details!$A:$A,Cleaned_Hospital_Details!G:G)</f>
        <v>32858</v>
      </c>
      <c r="T1797" s="8">
        <f>_xlfn.XLOOKUP($A1797,Cleaned_Hospital_Details!$A:$A,Cleaned_Hospital_Details!H:H)</f>
        <v>33</v>
      </c>
      <c r="U1797" s="8" t="str">
        <f>_xlfn.XLOOKUP($A1797,Cleaned_Hospital_Details!$A:$A,Cleaned_Hospital_Details!I:I)</f>
        <v>Adult</v>
      </c>
      <c r="V1797" t="str">
        <f t="shared" si="28"/>
        <v>Sara Conrad</v>
      </c>
    </row>
    <row r="1798" spans="1:22" ht="15.6" x14ac:dyDescent="0.3">
      <c r="A1798" s="10" t="s">
        <v>1834</v>
      </c>
      <c r="B1798" s="8" t="str">
        <f>VLOOKUP(A1798,Cleaned_Customer_Names!A1797:D4132,2,0)</f>
        <v>Mr.</v>
      </c>
      <c r="C1798" s="8" t="str">
        <f>VLOOKUP(A1798,Cleaned_Customer_Names!A1797:D4132,3,0)</f>
        <v>Deniz</v>
      </c>
      <c r="D1798" s="8" t="str">
        <f>VLOOKUP($A1798,Cleaned_Customer_Names!$A1797:$D4132,4,0)</f>
        <v>Karakoyunlu</v>
      </c>
      <c r="E1798" s="22">
        <f>VLOOKUP($A1798,Cleaned_Medical_Exam!$A1797:$J4132,2,0)</f>
        <v>22.04</v>
      </c>
      <c r="F1798" s="24">
        <f>VLOOKUP($A1798,Cleaned_Medical_Exam!$A1797:$J4132,3,0)</f>
        <v>5.86</v>
      </c>
      <c r="G1798" s="20" t="str">
        <f>VLOOKUP($A1798,Cleaned_Medical_Exam!$A1797:$J4132,4,0)</f>
        <v>No</v>
      </c>
      <c r="H1798" s="20" t="str">
        <f>VLOOKUP($A1798,Cleaned_Medical_Exam!$A1797:$J4132,5,0)</f>
        <v>No</v>
      </c>
      <c r="I1798" s="20" t="str">
        <f>VLOOKUP($A1798,Cleaned_Medical_Exam!$A1797:$J4132,6,0)</f>
        <v>No</v>
      </c>
      <c r="J1798" s="48">
        <f>VLOOKUP($A1798,Cleaned_Medical_Exam!$A1797:$J4132,7,0)</f>
        <v>1</v>
      </c>
      <c r="K1798" s="8" t="str">
        <f>VLOOKUP($A1798,Cleaned_Medical_Exam!$A1797:$J4132,8,0)</f>
        <v>No</v>
      </c>
      <c r="L1798" s="20" t="str">
        <f>VLOOKUP($A1798,Cleaned_Medical_Exam!$A1797:$J4132,9,0)</f>
        <v>Healthy Weight</v>
      </c>
      <c r="M1798" s="20" t="str">
        <f>VLOOKUP($A1798,Cleaned_Medical_Exam!$A1797:$J4132,10,0)</f>
        <v>Prediabetes</v>
      </c>
      <c r="N1798" s="48">
        <f>_xlfn.XLOOKUP(A1798,Cleaned_Hospital_Details!A:A,Cleaned_Hospital_Details!B:B)</f>
        <v>3</v>
      </c>
      <c r="O1798" s="49">
        <f>_xlfn.XLOOKUP($A1798,Cleaned_Hospital_Details!$A:$A,Cleaned_Hospital_Details!C:C)</f>
        <v>4787.42</v>
      </c>
      <c r="P1798" s="8" t="str">
        <f>_xlfn.XLOOKUP($A1798,Cleaned_Hospital_Details!$A:$A,Cleaned_Hospital_Details!D:D)</f>
        <v>Tier - 2</v>
      </c>
      <c r="Q1798" s="8" t="str">
        <f>_xlfn.XLOOKUP($A1798,Cleaned_Hospital_Details!$A:$A,Cleaned_Hospital_Details!E:E)</f>
        <v>Tier - 3</v>
      </c>
      <c r="R1798" s="8" t="str">
        <f>_xlfn.XLOOKUP($A1798,Cleaned_Hospital_Details!$A:$A,Cleaned_Hospital_Details!F:F)</f>
        <v>R1013</v>
      </c>
      <c r="S1798" s="15">
        <f>_xlfn.XLOOKUP($A1798,Cleaned_Hospital_Details!$A:$A,Cleaned_Hospital_Details!G:G)</f>
        <v>31950</v>
      </c>
      <c r="T1798" s="8">
        <f>_xlfn.XLOOKUP($A1798,Cleaned_Hospital_Details!$A:$A,Cleaned_Hospital_Details!H:H)</f>
        <v>35</v>
      </c>
      <c r="U1798" s="8" t="str">
        <f>_xlfn.XLOOKUP($A1798,Cleaned_Hospital_Details!$A:$A,Cleaned_Hospital_Details!I:I)</f>
        <v>Adult</v>
      </c>
      <c r="V1798" t="str">
        <f t="shared" si="28"/>
        <v>Deniz Karakoyunlu</v>
      </c>
    </row>
    <row r="1799" spans="1:22" ht="15.6" x14ac:dyDescent="0.3">
      <c r="A1799" s="10" t="s">
        <v>1835</v>
      </c>
      <c r="B1799" s="8" t="str">
        <f>VLOOKUP(A1799,Cleaned_Customer_Names!A1798:D4133,2,0)</f>
        <v>Ms.</v>
      </c>
      <c r="C1799" s="8" t="str">
        <f>VLOOKUP(A1799,Cleaned_Customer_Names!A1798:D4133,3,0)</f>
        <v>Shannon</v>
      </c>
      <c r="D1799" s="8" t="str">
        <f>VLOOKUP($A1799,Cleaned_Customer_Names!$A1798:$D4133,4,0)</f>
        <v>Desrosiers</v>
      </c>
      <c r="E1799" s="22">
        <f>VLOOKUP($A1799,Cleaned_Medical_Exam!$A1798:$J4133,2,0)</f>
        <v>28.27</v>
      </c>
      <c r="F1799" s="24">
        <f>VLOOKUP($A1799,Cleaned_Medical_Exam!$A1798:$J4133,3,0)</f>
        <v>5.33</v>
      </c>
      <c r="G1799" s="20" t="str">
        <f>VLOOKUP($A1799,Cleaned_Medical_Exam!$A1798:$J4133,4,0)</f>
        <v>No</v>
      </c>
      <c r="H1799" s="20" t="str">
        <f>VLOOKUP($A1799,Cleaned_Medical_Exam!$A1798:$J4133,5,0)</f>
        <v>No</v>
      </c>
      <c r="I1799" s="20" t="str">
        <f>VLOOKUP($A1799,Cleaned_Medical_Exam!$A1798:$J4133,6,0)</f>
        <v>No</v>
      </c>
      <c r="J1799" s="48">
        <f>VLOOKUP($A1799,Cleaned_Medical_Exam!$A1798:$J4133,7,0)</f>
        <v>0</v>
      </c>
      <c r="K1799" s="8" t="str">
        <f>VLOOKUP($A1799,Cleaned_Medical_Exam!$A1798:$J4133,8,0)</f>
        <v>No</v>
      </c>
      <c r="L1799" s="20" t="str">
        <f>VLOOKUP($A1799,Cleaned_Medical_Exam!$A1798:$J4133,9,0)</f>
        <v>Overweight</v>
      </c>
      <c r="M1799" s="20" t="str">
        <f>VLOOKUP($A1799,Cleaned_Medical_Exam!$A1798:$J4133,10,0)</f>
        <v>Normal</v>
      </c>
      <c r="N1799" s="48">
        <f>_xlfn.XLOOKUP(A1799,Cleaned_Hospital_Details!A:A,Cleaned_Hospital_Details!B:B)</f>
        <v>1</v>
      </c>
      <c r="O1799" s="49">
        <f>_xlfn.XLOOKUP($A1799,Cleaned_Hospital_Details!$A:$A,Cleaned_Hospital_Details!C:C)</f>
        <v>4779.6000000000004</v>
      </c>
      <c r="P1799" s="8" t="str">
        <f>_xlfn.XLOOKUP($A1799,Cleaned_Hospital_Details!$A:$A,Cleaned_Hospital_Details!D:D)</f>
        <v>Tier - 2</v>
      </c>
      <c r="Q1799" s="8" t="str">
        <f>_xlfn.XLOOKUP($A1799,Cleaned_Hospital_Details!$A:$A,Cleaned_Hospital_Details!E:E)</f>
        <v>Tier - 3</v>
      </c>
      <c r="R1799" s="8" t="str">
        <f>_xlfn.XLOOKUP($A1799,Cleaned_Hospital_Details!$A:$A,Cleaned_Hospital_Details!F:F)</f>
        <v>R1013</v>
      </c>
      <c r="S1799" s="15">
        <f>_xlfn.XLOOKUP($A1799,Cleaned_Hospital_Details!$A:$A,Cleaned_Hospital_Details!G:G)</f>
        <v>32851</v>
      </c>
      <c r="T1799" s="8">
        <f>_xlfn.XLOOKUP($A1799,Cleaned_Hospital_Details!$A:$A,Cleaned_Hospital_Details!H:H)</f>
        <v>33</v>
      </c>
      <c r="U1799" s="8" t="str">
        <f>_xlfn.XLOOKUP($A1799,Cleaned_Hospital_Details!$A:$A,Cleaned_Hospital_Details!I:I)</f>
        <v>Adult</v>
      </c>
      <c r="V1799" t="str">
        <f t="shared" si="28"/>
        <v>Shannon Desrosiers</v>
      </c>
    </row>
    <row r="1800" spans="1:22" ht="15.6" x14ac:dyDescent="0.3">
      <c r="A1800" s="10" t="s">
        <v>1836</v>
      </c>
      <c r="B1800" s="8" t="str">
        <f>VLOOKUP(A1800,Cleaned_Customer_Names!A1799:D4134,2,0)</f>
        <v>Ms.</v>
      </c>
      <c r="C1800" s="8" t="str">
        <f>VLOOKUP(A1800,Cleaned_Customer_Names!A1799:D4134,3,0)</f>
        <v>Kaitlin</v>
      </c>
      <c r="D1800" s="8" t="str">
        <f>VLOOKUP($A1800,Cleaned_Customer_Names!$A1799:$D4134,4,0)</f>
        <v>O'Mara</v>
      </c>
      <c r="E1800" s="22">
        <f>VLOOKUP($A1800,Cleaned_Medical_Exam!$A1799:$J4134,2,0)</f>
        <v>18.5</v>
      </c>
      <c r="F1800" s="24">
        <f>VLOOKUP($A1800,Cleaned_Medical_Exam!$A1799:$J4134,3,0)</f>
        <v>5.33</v>
      </c>
      <c r="G1800" s="20" t="str">
        <f>VLOOKUP($A1800,Cleaned_Medical_Exam!$A1799:$J4134,4,0)</f>
        <v>No</v>
      </c>
      <c r="H1800" s="20" t="str">
        <f>VLOOKUP($A1800,Cleaned_Medical_Exam!$A1799:$J4134,5,0)</f>
        <v>No</v>
      </c>
      <c r="I1800" s="20" t="str">
        <f>VLOOKUP($A1800,Cleaned_Medical_Exam!$A1799:$J4134,6,0)</f>
        <v>No</v>
      </c>
      <c r="J1800" s="48">
        <f>VLOOKUP($A1800,Cleaned_Medical_Exam!$A1799:$J4134,7,0)</f>
        <v>0</v>
      </c>
      <c r="K1800" s="8" t="str">
        <f>VLOOKUP($A1800,Cleaned_Medical_Exam!$A1799:$J4134,8,0)</f>
        <v>No</v>
      </c>
      <c r="L1800" s="20" t="str">
        <f>VLOOKUP($A1800,Cleaned_Medical_Exam!$A1799:$J4134,9,0)</f>
        <v>Healthy Weight</v>
      </c>
      <c r="M1800" s="20" t="str">
        <f>VLOOKUP($A1800,Cleaned_Medical_Exam!$A1799:$J4134,10,0)</f>
        <v>Normal</v>
      </c>
      <c r="N1800" s="48">
        <f>_xlfn.XLOOKUP(A1800,Cleaned_Hospital_Details!A:A,Cleaned_Hospital_Details!B:B)</f>
        <v>1</v>
      </c>
      <c r="O1800" s="49">
        <f>_xlfn.XLOOKUP($A1800,Cleaned_Hospital_Details!$A:$A,Cleaned_Hospital_Details!C:C)</f>
        <v>4766.0200000000004</v>
      </c>
      <c r="P1800" s="8" t="str">
        <f>_xlfn.XLOOKUP($A1800,Cleaned_Hospital_Details!$A:$A,Cleaned_Hospital_Details!D:D)</f>
        <v>Tier - 2</v>
      </c>
      <c r="Q1800" s="8" t="str">
        <f>_xlfn.XLOOKUP($A1800,Cleaned_Hospital_Details!$A:$A,Cleaned_Hospital_Details!E:E)</f>
        <v>Tier - 3</v>
      </c>
      <c r="R1800" s="8" t="str">
        <f>_xlfn.XLOOKUP($A1800,Cleaned_Hospital_Details!$A:$A,Cleaned_Hospital_Details!F:F)</f>
        <v>R1011</v>
      </c>
      <c r="S1800" s="15">
        <f>_xlfn.XLOOKUP($A1800,Cleaned_Hospital_Details!$A:$A,Cleaned_Hospital_Details!G:G)</f>
        <v>32721</v>
      </c>
      <c r="T1800" s="8">
        <f>_xlfn.XLOOKUP($A1800,Cleaned_Hospital_Details!$A:$A,Cleaned_Hospital_Details!H:H)</f>
        <v>33</v>
      </c>
      <c r="U1800" s="8" t="str">
        <f>_xlfn.XLOOKUP($A1800,Cleaned_Hospital_Details!$A:$A,Cleaned_Hospital_Details!I:I)</f>
        <v>Adult</v>
      </c>
      <c r="V1800" t="str">
        <f t="shared" si="28"/>
        <v>Kaitlin O'Mara</v>
      </c>
    </row>
    <row r="1801" spans="1:22" ht="15.6" x14ac:dyDescent="0.3">
      <c r="A1801" s="10" t="s">
        <v>1837</v>
      </c>
      <c r="B1801" s="8" t="str">
        <f>VLOOKUP(A1801,Cleaned_Customer_Names!A1800:D4135,2,0)</f>
        <v>Mr.</v>
      </c>
      <c r="C1801" s="8" t="str">
        <f>VLOOKUP(A1801,Cleaned_Customer_Names!A1800:D4135,3,0)</f>
        <v>Alfredo</v>
      </c>
      <c r="D1801" s="8" t="str">
        <f>VLOOKUP($A1801,Cleaned_Customer_Names!$A1800:$D4135,4,0)</f>
        <v>Shabot</v>
      </c>
      <c r="E1801" s="22">
        <f>VLOOKUP($A1801,Cleaned_Medical_Exam!$A1800:$J4135,2,0)</f>
        <v>38.6</v>
      </c>
      <c r="F1801" s="24">
        <f>VLOOKUP($A1801,Cleaned_Medical_Exam!$A1800:$J4135,3,0)</f>
        <v>6.02</v>
      </c>
      <c r="G1801" s="20" t="str">
        <f>VLOOKUP($A1801,Cleaned_Medical_Exam!$A1800:$J4135,4,0)</f>
        <v>No</v>
      </c>
      <c r="H1801" s="20" t="str">
        <f>VLOOKUP($A1801,Cleaned_Medical_Exam!$A1800:$J4135,5,0)</f>
        <v>No</v>
      </c>
      <c r="I1801" s="20" t="str">
        <f>VLOOKUP($A1801,Cleaned_Medical_Exam!$A1800:$J4135,6,0)</f>
        <v>No</v>
      </c>
      <c r="J1801" s="48">
        <f>VLOOKUP($A1801,Cleaned_Medical_Exam!$A1800:$J4135,7,0)</f>
        <v>1</v>
      </c>
      <c r="K1801" s="8" t="str">
        <f>VLOOKUP($A1801,Cleaned_Medical_Exam!$A1800:$J4135,8,0)</f>
        <v>No</v>
      </c>
      <c r="L1801" s="20" t="str">
        <f>VLOOKUP($A1801,Cleaned_Medical_Exam!$A1800:$J4135,9,0)</f>
        <v>Obesity</v>
      </c>
      <c r="M1801" s="20" t="str">
        <f>VLOOKUP($A1801,Cleaned_Medical_Exam!$A1800:$J4135,10,0)</f>
        <v>Prediabetes</v>
      </c>
      <c r="N1801" s="48">
        <f>_xlfn.XLOOKUP(A1801,Cleaned_Hospital_Details!A:A,Cleaned_Hospital_Details!B:B)</f>
        <v>1</v>
      </c>
      <c r="O1801" s="49">
        <f>_xlfn.XLOOKUP($A1801,Cleaned_Hospital_Details!$A:$A,Cleaned_Hospital_Details!C:C)</f>
        <v>4762.33</v>
      </c>
      <c r="P1801" s="8" t="str">
        <f>_xlfn.XLOOKUP($A1801,Cleaned_Hospital_Details!$A:$A,Cleaned_Hospital_Details!D:D)</f>
        <v>Tier - 3</v>
      </c>
      <c r="Q1801" s="8" t="str">
        <f>_xlfn.XLOOKUP($A1801,Cleaned_Hospital_Details!$A:$A,Cleaned_Hospital_Details!E:E)</f>
        <v>Tier - 3</v>
      </c>
      <c r="R1801" s="8" t="str">
        <f>_xlfn.XLOOKUP($A1801,Cleaned_Hospital_Details!$A:$A,Cleaned_Hospital_Details!F:F)</f>
        <v>R1011</v>
      </c>
      <c r="S1801" s="15">
        <f>_xlfn.XLOOKUP($A1801,Cleaned_Hospital_Details!$A:$A,Cleaned_Hospital_Details!G:G)</f>
        <v>32047</v>
      </c>
      <c r="T1801" s="8">
        <f>_xlfn.XLOOKUP($A1801,Cleaned_Hospital_Details!$A:$A,Cleaned_Hospital_Details!H:H)</f>
        <v>35</v>
      </c>
      <c r="U1801" s="8" t="str">
        <f>_xlfn.XLOOKUP($A1801,Cleaned_Hospital_Details!$A:$A,Cleaned_Hospital_Details!I:I)</f>
        <v>Adult</v>
      </c>
      <c r="V1801" t="str">
        <f t="shared" si="28"/>
        <v>Alfredo Shabot</v>
      </c>
    </row>
    <row r="1802" spans="1:22" ht="15.6" x14ac:dyDescent="0.3">
      <c r="A1802" s="10" t="s">
        <v>1838</v>
      </c>
      <c r="B1802" s="8" t="str">
        <f>VLOOKUP(A1802,Cleaned_Customer_Names!A1801:D4136,2,0)</f>
        <v>Ms.</v>
      </c>
      <c r="C1802" s="8" t="str">
        <f>VLOOKUP(A1802,Cleaned_Customer_Names!A1801:D4136,3,0)</f>
        <v>Kristen</v>
      </c>
      <c r="D1802" s="8" t="str">
        <f>VLOOKUP($A1802,Cleaned_Customer_Names!$A1801:$D4136,4,0)</f>
        <v>Comment</v>
      </c>
      <c r="E1802" s="22">
        <f>VLOOKUP($A1802,Cleaned_Medical_Exam!$A1801:$J4136,2,0)</f>
        <v>43.12</v>
      </c>
      <c r="F1802" s="24">
        <f>VLOOKUP($A1802,Cleaned_Medical_Exam!$A1801:$J4136,3,0)</f>
        <v>6.25</v>
      </c>
      <c r="G1802" s="20" t="str">
        <f>VLOOKUP($A1802,Cleaned_Medical_Exam!$A1801:$J4136,4,0)</f>
        <v>No</v>
      </c>
      <c r="H1802" s="20" t="str">
        <f>VLOOKUP($A1802,Cleaned_Medical_Exam!$A1801:$J4136,5,0)</f>
        <v>No</v>
      </c>
      <c r="I1802" s="20" t="str">
        <f>VLOOKUP($A1802,Cleaned_Medical_Exam!$A1801:$J4136,6,0)</f>
        <v>No</v>
      </c>
      <c r="J1802" s="48">
        <f>VLOOKUP($A1802,Cleaned_Medical_Exam!$A1801:$J4136,7,0)</f>
        <v>1</v>
      </c>
      <c r="K1802" s="8" t="str">
        <f>VLOOKUP($A1802,Cleaned_Medical_Exam!$A1801:$J4136,8,0)</f>
        <v>No</v>
      </c>
      <c r="L1802" s="20" t="str">
        <f>VLOOKUP($A1802,Cleaned_Medical_Exam!$A1801:$J4136,9,0)</f>
        <v>Obesity</v>
      </c>
      <c r="M1802" s="20" t="str">
        <f>VLOOKUP($A1802,Cleaned_Medical_Exam!$A1801:$J4136,10,0)</f>
        <v>Prediabetes</v>
      </c>
      <c r="N1802" s="48">
        <f>_xlfn.XLOOKUP(A1802,Cleaned_Hospital_Details!A:A,Cleaned_Hospital_Details!B:B)</f>
        <v>2</v>
      </c>
      <c r="O1802" s="49">
        <f>_xlfn.XLOOKUP($A1802,Cleaned_Hospital_Details!$A:$A,Cleaned_Hospital_Details!C:C)</f>
        <v>4753.6400000000003</v>
      </c>
      <c r="P1802" s="8" t="str">
        <f>_xlfn.XLOOKUP($A1802,Cleaned_Hospital_Details!$A:$A,Cleaned_Hospital_Details!D:D)</f>
        <v>Tier - 2</v>
      </c>
      <c r="Q1802" s="8" t="str">
        <f>_xlfn.XLOOKUP($A1802,Cleaned_Hospital_Details!$A:$A,Cleaned_Hospital_Details!E:E)</f>
        <v>Tier - 3</v>
      </c>
      <c r="R1802" s="8" t="str">
        <f>_xlfn.XLOOKUP($A1802,Cleaned_Hospital_Details!$A:$A,Cleaned_Hospital_Details!F:F)</f>
        <v>R1013</v>
      </c>
      <c r="S1802" s="15">
        <f>_xlfn.XLOOKUP($A1802,Cleaned_Hospital_Details!$A:$A,Cleaned_Hospital_Details!G:G)</f>
        <v>33832</v>
      </c>
      <c r="T1802" s="8">
        <f>_xlfn.XLOOKUP($A1802,Cleaned_Hospital_Details!$A:$A,Cleaned_Hospital_Details!H:H)</f>
        <v>30</v>
      </c>
      <c r="U1802" s="8" t="str">
        <f>_xlfn.XLOOKUP($A1802,Cleaned_Hospital_Details!$A:$A,Cleaned_Hospital_Details!I:I)</f>
        <v>Adult</v>
      </c>
      <c r="V1802" t="str">
        <f t="shared" si="28"/>
        <v>Kristen Comment</v>
      </c>
    </row>
    <row r="1803" spans="1:22" ht="15.6" x14ac:dyDescent="0.3">
      <c r="A1803" s="10" t="s">
        <v>1839</v>
      </c>
      <c r="B1803" s="8" t="str">
        <f>VLOOKUP(A1803,Cleaned_Customer_Names!A1802:D4137,2,0)</f>
        <v>Mr.</v>
      </c>
      <c r="C1803" s="8" t="str">
        <f>VLOOKUP(A1803,Cleaned_Customer_Names!A1802:D4137,3,0)</f>
        <v>Daniel</v>
      </c>
      <c r="D1803" s="8" t="str">
        <f>VLOOKUP($A1803,Cleaned_Customer_Names!$A1802:$D4137,4,0)</f>
        <v>Moss</v>
      </c>
      <c r="E1803" s="22">
        <f>VLOOKUP($A1803,Cleaned_Medical_Exam!$A1802:$J4137,2,0)</f>
        <v>30.5</v>
      </c>
      <c r="F1803" s="24">
        <f>VLOOKUP($A1803,Cleaned_Medical_Exam!$A1802:$J4137,3,0)</f>
        <v>4.8099999999999996</v>
      </c>
      <c r="G1803" s="20" t="str">
        <f>VLOOKUP($A1803,Cleaned_Medical_Exam!$A1802:$J4137,4,0)</f>
        <v>No</v>
      </c>
      <c r="H1803" s="20" t="str">
        <f>VLOOKUP($A1803,Cleaned_Medical_Exam!$A1802:$J4137,5,0)</f>
        <v>No</v>
      </c>
      <c r="I1803" s="20" t="str">
        <f>VLOOKUP($A1803,Cleaned_Medical_Exam!$A1802:$J4137,6,0)</f>
        <v>No</v>
      </c>
      <c r="J1803" s="48">
        <f>VLOOKUP($A1803,Cleaned_Medical_Exam!$A1802:$J4137,7,0)</f>
        <v>1</v>
      </c>
      <c r="K1803" s="8" t="str">
        <f>VLOOKUP($A1803,Cleaned_Medical_Exam!$A1802:$J4137,8,0)</f>
        <v>No</v>
      </c>
      <c r="L1803" s="20" t="str">
        <f>VLOOKUP($A1803,Cleaned_Medical_Exam!$A1802:$J4137,9,0)</f>
        <v>Obesity</v>
      </c>
      <c r="M1803" s="20" t="str">
        <f>VLOOKUP($A1803,Cleaned_Medical_Exam!$A1802:$J4137,10,0)</f>
        <v>Normal</v>
      </c>
      <c r="N1803" s="48">
        <f>_xlfn.XLOOKUP(A1803,Cleaned_Hospital_Details!A:A,Cleaned_Hospital_Details!B:B)</f>
        <v>1</v>
      </c>
      <c r="O1803" s="49">
        <f>_xlfn.XLOOKUP($A1803,Cleaned_Hospital_Details!$A:$A,Cleaned_Hospital_Details!C:C)</f>
        <v>4751.07</v>
      </c>
      <c r="P1803" s="8" t="str">
        <f>_xlfn.XLOOKUP($A1803,Cleaned_Hospital_Details!$A:$A,Cleaned_Hospital_Details!D:D)</f>
        <v>Tier - 3</v>
      </c>
      <c r="Q1803" s="8" t="str">
        <f>_xlfn.XLOOKUP($A1803,Cleaned_Hospital_Details!$A:$A,Cleaned_Hospital_Details!E:E)</f>
        <v>Tier - 1</v>
      </c>
      <c r="R1803" s="8" t="str">
        <f>_xlfn.XLOOKUP($A1803,Cleaned_Hospital_Details!$A:$A,Cleaned_Hospital_Details!F:F)</f>
        <v>R1011</v>
      </c>
      <c r="S1803" s="15">
        <f>_xlfn.XLOOKUP($A1803,Cleaned_Hospital_Details!$A:$A,Cleaned_Hospital_Details!G:G)</f>
        <v>32103</v>
      </c>
      <c r="T1803" s="8">
        <f>_xlfn.XLOOKUP($A1803,Cleaned_Hospital_Details!$A:$A,Cleaned_Hospital_Details!H:H)</f>
        <v>35</v>
      </c>
      <c r="U1803" s="8" t="str">
        <f>_xlfn.XLOOKUP($A1803,Cleaned_Hospital_Details!$A:$A,Cleaned_Hospital_Details!I:I)</f>
        <v>Adult</v>
      </c>
      <c r="V1803" t="str">
        <f t="shared" si="28"/>
        <v>Daniel Moss</v>
      </c>
    </row>
    <row r="1804" spans="1:22" ht="15.6" x14ac:dyDescent="0.3">
      <c r="A1804" s="10" t="s">
        <v>1840</v>
      </c>
      <c r="B1804" s="8" t="str">
        <f>VLOOKUP(A1804,Cleaned_Customer_Names!A1803:D4138,2,0)</f>
        <v>Mr.</v>
      </c>
      <c r="C1804" s="8" t="str">
        <f>VLOOKUP(A1804,Cleaned_Customer_Names!A1803:D4138,3,0)</f>
        <v>Jonathan</v>
      </c>
      <c r="D1804" s="8" t="str">
        <f>VLOOKUP($A1804,Cleaned_Customer_Names!$A1803:$D4138,4,0)</f>
        <v>Guzman</v>
      </c>
      <c r="E1804" s="22">
        <f>VLOOKUP($A1804,Cleaned_Medical_Exam!$A1803:$J4138,2,0)</f>
        <v>27.61</v>
      </c>
      <c r="F1804" s="24">
        <f>VLOOKUP($A1804,Cleaned_Medical_Exam!$A1803:$J4138,3,0)</f>
        <v>4.5999999999999996</v>
      </c>
      <c r="G1804" s="20" t="str">
        <f>VLOOKUP($A1804,Cleaned_Medical_Exam!$A1803:$J4138,4,0)</f>
        <v>No</v>
      </c>
      <c r="H1804" s="20" t="str">
        <f>VLOOKUP($A1804,Cleaned_Medical_Exam!$A1803:$J4138,5,0)</f>
        <v>No</v>
      </c>
      <c r="I1804" s="20" t="str">
        <f>VLOOKUP($A1804,Cleaned_Medical_Exam!$A1803:$J4138,6,0)</f>
        <v>No</v>
      </c>
      <c r="J1804" s="48">
        <f>VLOOKUP($A1804,Cleaned_Medical_Exam!$A1803:$J4138,7,0)</f>
        <v>1</v>
      </c>
      <c r="K1804" s="8" t="str">
        <f>VLOOKUP($A1804,Cleaned_Medical_Exam!$A1803:$J4138,8,0)</f>
        <v>No</v>
      </c>
      <c r="L1804" s="20" t="str">
        <f>VLOOKUP($A1804,Cleaned_Medical_Exam!$A1803:$J4138,9,0)</f>
        <v>Overweight</v>
      </c>
      <c r="M1804" s="20" t="str">
        <f>VLOOKUP($A1804,Cleaned_Medical_Exam!$A1803:$J4138,10,0)</f>
        <v>Normal</v>
      </c>
      <c r="N1804" s="48">
        <f>_xlfn.XLOOKUP(A1804,Cleaned_Hospital_Details!A:A,Cleaned_Hospital_Details!B:B)</f>
        <v>1</v>
      </c>
      <c r="O1804" s="49">
        <f>_xlfn.XLOOKUP($A1804,Cleaned_Hospital_Details!$A:$A,Cleaned_Hospital_Details!C:C)</f>
        <v>4747.05</v>
      </c>
      <c r="P1804" s="8" t="str">
        <f>_xlfn.XLOOKUP($A1804,Cleaned_Hospital_Details!$A:$A,Cleaned_Hospital_Details!D:D)</f>
        <v>Tier - 2</v>
      </c>
      <c r="Q1804" s="8" t="str">
        <f>_xlfn.XLOOKUP($A1804,Cleaned_Hospital_Details!$A:$A,Cleaned_Hospital_Details!E:E)</f>
        <v>Tier - 2</v>
      </c>
      <c r="R1804" s="8" t="str">
        <f>_xlfn.XLOOKUP($A1804,Cleaned_Hospital_Details!$A:$A,Cleaned_Hospital_Details!F:F)</f>
        <v>R1013</v>
      </c>
      <c r="S1804" s="15">
        <f>_xlfn.XLOOKUP($A1804,Cleaned_Hospital_Details!$A:$A,Cleaned_Hospital_Details!G:G)</f>
        <v>32022</v>
      </c>
      <c r="T1804" s="8">
        <f>_xlfn.XLOOKUP($A1804,Cleaned_Hospital_Details!$A:$A,Cleaned_Hospital_Details!H:H)</f>
        <v>35</v>
      </c>
      <c r="U1804" s="8" t="str">
        <f>_xlfn.XLOOKUP($A1804,Cleaned_Hospital_Details!$A:$A,Cleaned_Hospital_Details!I:I)</f>
        <v>Adult</v>
      </c>
      <c r="V1804" t="str">
        <f t="shared" si="28"/>
        <v>Jonathan Guzman</v>
      </c>
    </row>
    <row r="1805" spans="1:22" ht="15.6" x14ac:dyDescent="0.3">
      <c r="A1805" s="10" t="s">
        <v>1841</v>
      </c>
      <c r="B1805" s="8" t="str">
        <f>VLOOKUP(A1805,Cleaned_Customer_Names!A1804:D4139,2,0)</f>
        <v>Mr.</v>
      </c>
      <c r="C1805" s="8" t="str">
        <f>VLOOKUP(A1805,Cleaned_Customer_Names!A1804:D4139,3,0)</f>
        <v>Troy</v>
      </c>
      <c r="D1805" s="8" t="str">
        <f>VLOOKUP($A1805,Cleaned_Customer_Names!$A1804:$D4139,4,0)</f>
        <v>Cox</v>
      </c>
      <c r="E1805" s="22">
        <f>VLOOKUP($A1805,Cleaned_Medical_Exam!$A1804:$J4139,2,0)</f>
        <v>27.1</v>
      </c>
      <c r="F1805" s="24">
        <f>VLOOKUP($A1805,Cleaned_Medical_Exam!$A1804:$J4139,3,0)</f>
        <v>5.08</v>
      </c>
      <c r="G1805" s="20" t="str">
        <f>VLOOKUP($A1805,Cleaned_Medical_Exam!$A1804:$J4139,4,0)</f>
        <v>No</v>
      </c>
      <c r="H1805" s="20" t="str">
        <f>VLOOKUP($A1805,Cleaned_Medical_Exam!$A1804:$J4139,5,0)</f>
        <v>No</v>
      </c>
      <c r="I1805" s="20" t="str">
        <f>VLOOKUP($A1805,Cleaned_Medical_Exam!$A1804:$J4139,6,0)</f>
        <v>No</v>
      </c>
      <c r="J1805" s="48">
        <f>VLOOKUP($A1805,Cleaned_Medical_Exam!$A1804:$J4139,7,0)</f>
        <v>1</v>
      </c>
      <c r="K1805" s="8" t="str">
        <f>VLOOKUP($A1805,Cleaned_Medical_Exam!$A1804:$J4139,8,0)</f>
        <v>No</v>
      </c>
      <c r="L1805" s="20" t="str">
        <f>VLOOKUP($A1805,Cleaned_Medical_Exam!$A1804:$J4139,9,0)</f>
        <v>Overweight</v>
      </c>
      <c r="M1805" s="20" t="str">
        <f>VLOOKUP($A1805,Cleaned_Medical_Exam!$A1804:$J4139,10,0)</f>
        <v>Normal</v>
      </c>
      <c r="N1805" s="48">
        <f>_xlfn.XLOOKUP(A1805,Cleaned_Hospital_Details!A:A,Cleaned_Hospital_Details!B:B)</f>
        <v>1</v>
      </c>
      <c r="O1805" s="49">
        <f>_xlfn.XLOOKUP($A1805,Cleaned_Hospital_Details!$A:$A,Cleaned_Hospital_Details!C:C)</f>
        <v>4746.34</v>
      </c>
      <c r="P1805" s="8" t="str">
        <f>_xlfn.XLOOKUP($A1805,Cleaned_Hospital_Details!$A:$A,Cleaned_Hospital_Details!D:D)</f>
        <v>Tier - 2</v>
      </c>
      <c r="Q1805" s="8" t="str">
        <f>_xlfn.XLOOKUP($A1805,Cleaned_Hospital_Details!$A:$A,Cleaned_Hospital_Details!E:E)</f>
        <v>Tier - 2</v>
      </c>
      <c r="R1805" s="8" t="str">
        <f>_xlfn.XLOOKUP($A1805,Cleaned_Hospital_Details!$A:$A,Cleaned_Hospital_Details!F:F)</f>
        <v>R1011</v>
      </c>
      <c r="S1805" s="15">
        <f>_xlfn.XLOOKUP($A1805,Cleaned_Hospital_Details!$A:$A,Cleaned_Hospital_Details!G:G)</f>
        <v>31933</v>
      </c>
      <c r="T1805" s="8">
        <f>_xlfn.XLOOKUP($A1805,Cleaned_Hospital_Details!$A:$A,Cleaned_Hospital_Details!H:H)</f>
        <v>36</v>
      </c>
      <c r="U1805" s="8" t="str">
        <f>_xlfn.XLOOKUP($A1805,Cleaned_Hospital_Details!$A:$A,Cleaned_Hospital_Details!I:I)</f>
        <v>Adult</v>
      </c>
      <c r="V1805" t="str">
        <f t="shared" si="28"/>
        <v>Troy Cox</v>
      </c>
    </row>
    <row r="1806" spans="1:22" ht="15.6" x14ac:dyDescent="0.3">
      <c r="A1806" s="10" t="s">
        <v>1842</v>
      </c>
      <c r="B1806" s="8" t="str">
        <f>VLOOKUP(A1806,Cleaned_Customer_Names!A1805:D4140,2,0)</f>
        <v>Mr.</v>
      </c>
      <c r="C1806" s="8" t="str">
        <f>VLOOKUP(A1806,Cleaned_Customer_Names!A1805:D4140,3,0)</f>
        <v>Daniel</v>
      </c>
      <c r="D1806" s="8" t="str">
        <f>VLOOKUP($A1806,Cleaned_Customer_Names!$A1805:$D4140,4,0)</f>
        <v>Clash</v>
      </c>
      <c r="E1806" s="22">
        <f>VLOOKUP($A1806,Cleaned_Medical_Exam!$A1805:$J4140,2,0)</f>
        <v>35.93</v>
      </c>
      <c r="F1806" s="24">
        <f>VLOOKUP($A1806,Cleaned_Medical_Exam!$A1805:$J4140,3,0)</f>
        <v>5.43</v>
      </c>
      <c r="G1806" s="20" t="str">
        <f>VLOOKUP($A1806,Cleaned_Medical_Exam!$A1805:$J4140,4,0)</f>
        <v>No</v>
      </c>
      <c r="H1806" s="20" t="str">
        <f>VLOOKUP($A1806,Cleaned_Medical_Exam!$A1805:$J4140,5,0)</f>
        <v>Yes</v>
      </c>
      <c r="I1806" s="20" t="str">
        <f>VLOOKUP($A1806,Cleaned_Medical_Exam!$A1805:$J4140,6,0)</f>
        <v>No</v>
      </c>
      <c r="J1806" s="48">
        <f>VLOOKUP($A1806,Cleaned_Medical_Exam!$A1805:$J4140,7,0)</f>
        <v>1</v>
      </c>
      <c r="K1806" s="8" t="str">
        <f>VLOOKUP($A1806,Cleaned_Medical_Exam!$A1805:$J4140,8,0)</f>
        <v>No</v>
      </c>
      <c r="L1806" s="20" t="str">
        <f>VLOOKUP($A1806,Cleaned_Medical_Exam!$A1805:$J4140,9,0)</f>
        <v>Obesity</v>
      </c>
      <c r="M1806" s="20" t="str">
        <f>VLOOKUP($A1806,Cleaned_Medical_Exam!$A1805:$J4140,10,0)</f>
        <v>Normal</v>
      </c>
      <c r="N1806" s="48">
        <f>_xlfn.XLOOKUP(A1806,Cleaned_Hospital_Details!A:A,Cleaned_Hospital_Details!B:B)</f>
        <v>0</v>
      </c>
      <c r="O1806" s="49">
        <f>_xlfn.XLOOKUP($A1806,Cleaned_Hospital_Details!$A:$A,Cleaned_Hospital_Details!C:C)</f>
        <v>4740.78</v>
      </c>
      <c r="P1806" s="8" t="str">
        <f>_xlfn.XLOOKUP($A1806,Cleaned_Hospital_Details!$A:$A,Cleaned_Hospital_Details!D:D)</f>
        <v>Tier - 2</v>
      </c>
      <c r="Q1806" s="8" t="str">
        <f>_xlfn.XLOOKUP($A1806,Cleaned_Hospital_Details!$A:$A,Cleaned_Hospital_Details!E:E)</f>
        <v>Tier - 3</v>
      </c>
      <c r="R1806" s="8" t="str">
        <f>_xlfn.XLOOKUP($A1806,Cleaned_Hospital_Details!$A:$A,Cleaned_Hospital_Details!F:F)</f>
        <v>R1021</v>
      </c>
      <c r="S1806" s="15">
        <f>_xlfn.XLOOKUP($A1806,Cleaned_Hospital_Details!$A:$A,Cleaned_Hospital_Details!G:G)</f>
        <v>38315</v>
      </c>
      <c r="T1806" s="8">
        <f>_xlfn.XLOOKUP($A1806,Cleaned_Hospital_Details!$A:$A,Cleaned_Hospital_Details!H:H)</f>
        <v>18</v>
      </c>
      <c r="U1806" s="8" t="str">
        <f>_xlfn.XLOOKUP($A1806,Cleaned_Hospital_Details!$A:$A,Cleaned_Hospital_Details!I:I)</f>
        <v>Child</v>
      </c>
      <c r="V1806" t="str">
        <f t="shared" si="28"/>
        <v>Daniel Clash</v>
      </c>
    </row>
    <row r="1807" spans="1:22" ht="15.6" x14ac:dyDescent="0.3">
      <c r="A1807" s="10" t="s">
        <v>1843</v>
      </c>
      <c r="B1807" s="8" t="str">
        <f>VLOOKUP(A1807,Cleaned_Customer_Names!A1806:D4141,2,0)</f>
        <v>Ms.</v>
      </c>
      <c r="C1807" s="8" t="str">
        <f>VLOOKUP(A1807,Cleaned_Customer_Names!A1806:D4141,3,0)</f>
        <v>Lauren</v>
      </c>
      <c r="D1807" s="8" t="str">
        <f>VLOOKUP($A1807,Cleaned_Customer_Names!$A1806:$D4141,4,0)</f>
        <v>Blankenship</v>
      </c>
      <c r="E1807" s="22">
        <f>VLOOKUP($A1807,Cleaned_Medical_Exam!$A1806:$J4141,2,0)</f>
        <v>32.68</v>
      </c>
      <c r="F1807" s="24">
        <f>VLOOKUP($A1807,Cleaned_Medical_Exam!$A1806:$J4141,3,0)</f>
        <v>5.44</v>
      </c>
      <c r="G1807" s="20" t="str">
        <f>VLOOKUP($A1807,Cleaned_Medical_Exam!$A1806:$J4141,4,0)</f>
        <v>No</v>
      </c>
      <c r="H1807" s="20" t="str">
        <f>VLOOKUP($A1807,Cleaned_Medical_Exam!$A1806:$J4141,5,0)</f>
        <v>No</v>
      </c>
      <c r="I1807" s="20" t="str">
        <f>VLOOKUP($A1807,Cleaned_Medical_Exam!$A1806:$J4141,6,0)</f>
        <v>No</v>
      </c>
      <c r="J1807" s="48">
        <f>VLOOKUP($A1807,Cleaned_Medical_Exam!$A1806:$J4141,7,0)</f>
        <v>0</v>
      </c>
      <c r="K1807" s="8" t="str">
        <f>VLOOKUP($A1807,Cleaned_Medical_Exam!$A1806:$J4141,8,0)</f>
        <v>No</v>
      </c>
      <c r="L1807" s="20" t="str">
        <f>VLOOKUP($A1807,Cleaned_Medical_Exam!$A1806:$J4141,9,0)</f>
        <v>Obesity</v>
      </c>
      <c r="M1807" s="20" t="str">
        <f>VLOOKUP($A1807,Cleaned_Medical_Exam!$A1806:$J4141,10,0)</f>
        <v>Normal</v>
      </c>
      <c r="N1807" s="48">
        <f>_xlfn.XLOOKUP(A1807,Cleaned_Hospital_Details!A:A,Cleaned_Hospital_Details!B:B)</f>
        <v>1</v>
      </c>
      <c r="O1807" s="49">
        <f>_xlfn.XLOOKUP($A1807,Cleaned_Hospital_Details!$A:$A,Cleaned_Hospital_Details!C:C)</f>
        <v>4738.2700000000004</v>
      </c>
      <c r="P1807" s="8" t="str">
        <f>_xlfn.XLOOKUP($A1807,Cleaned_Hospital_Details!$A:$A,Cleaned_Hospital_Details!D:D)</f>
        <v>Tier - 2</v>
      </c>
      <c r="Q1807" s="8" t="str">
        <f>_xlfn.XLOOKUP($A1807,Cleaned_Hospital_Details!$A:$A,Cleaned_Hospital_Details!E:E)</f>
        <v>Tier - 3</v>
      </c>
      <c r="R1807" s="8" t="str">
        <f>_xlfn.XLOOKUP($A1807,Cleaned_Hospital_Details!$A:$A,Cleaned_Hospital_Details!F:F)</f>
        <v>R1012</v>
      </c>
      <c r="S1807" s="15">
        <f>_xlfn.XLOOKUP($A1807,Cleaned_Hospital_Details!$A:$A,Cleaned_Hospital_Details!G:G)</f>
        <v>33523</v>
      </c>
      <c r="T1807" s="8">
        <f>_xlfn.XLOOKUP($A1807,Cleaned_Hospital_Details!$A:$A,Cleaned_Hospital_Details!H:H)</f>
        <v>31</v>
      </c>
      <c r="U1807" s="8" t="str">
        <f>_xlfn.XLOOKUP($A1807,Cleaned_Hospital_Details!$A:$A,Cleaned_Hospital_Details!I:I)</f>
        <v>Adult</v>
      </c>
      <c r="V1807" t="str">
        <f t="shared" si="28"/>
        <v>Lauren Blankenship</v>
      </c>
    </row>
    <row r="1808" spans="1:22" ht="15.6" x14ac:dyDescent="0.3">
      <c r="A1808" s="10" t="s">
        <v>1844</v>
      </c>
      <c r="B1808" s="8" t="str">
        <f>VLOOKUP(A1808,Cleaned_Customer_Names!A1807:D4142,2,0)</f>
        <v>Ms.</v>
      </c>
      <c r="C1808" s="8" t="str">
        <f>VLOOKUP(A1808,Cleaned_Customer_Names!A1807:D4142,3,0)</f>
        <v>Jennefer</v>
      </c>
      <c r="D1808" s="8" t="str">
        <f>VLOOKUP($A1808,Cleaned_Customer_Names!$A1807:$D4142,4,0)</f>
        <v>Lloyd</v>
      </c>
      <c r="E1808" s="22">
        <f>VLOOKUP($A1808,Cleaned_Medical_Exam!$A1807:$J4142,2,0)</f>
        <v>20.74</v>
      </c>
      <c r="F1808" s="24">
        <f>VLOOKUP($A1808,Cleaned_Medical_Exam!$A1807:$J4142,3,0)</f>
        <v>11.69</v>
      </c>
      <c r="G1808" s="20" t="str">
        <f>VLOOKUP($A1808,Cleaned_Medical_Exam!$A1807:$J4142,4,0)</f>
        <v>Yes</v>
      </c>
      <c r="H1808" s="20" t="str">
        <f>VLOOKUP($A1808,Cleaned_Medical_Exam!$A1807:$J4142,5,0)</f>
        <v>No</v>
      </c>
      <c r="I1808" s="20" t="str">
        <f>VLOOKUP($A1808,Cleaned_Medical_Exam!$A1807:$J4142,6,0)</f>
        <v>No</v>
      </c>
      <c r="J1808" s="48">
        <f>VLOOKUP($A1808,Cleaned_Medical_Exam!$A1807:$J4142,7,0)</f>
        <v>1</v>
      </c>
      <c r="K1808" s="8" t="str">
        <f>VLOOKUP($A1808,Cleaned_Medical_Exam!$A1807:$J4142,8,0)</f>
        <v>No</v>
      </c>
      <c r="L1808" s="20" t="str">
        <f>VLOOKUP($A1808,Cleaned_Medical_Exam!$A1807:$J4142,9,0)</f>
        <v>Healthy Weight</v>
      </c>
      <c r="M1808" s="20" t="str">
        <f>VLOOKUP($A1808,Cleaned_Medical_Exam!$A1807:$J4142,10,0)</f>
        <v>Diabetes</v>
      </c>
      <c r="N1808" s="48">
        <f>_xlfn.XLOOKUP(A1808,Cleaned_Hospital_Details!A:A,Cleaned_Hospital_Details!B:B)</f>
        <v>3</v>
      </c>
      <c r="O1808" s="49">
        <f>_xlfn.XLOOKUP($A1808,Cleaned_Hospital_Details!$A:$A,Cleaned_Hospital_Details!C:C)</f>
        <v>4734.6400000000003</v>
      </c>
      <c r="P1808" s="8" t="str">
        <f>_xlfn.XLOOKUP($A1808,Cleaned_Hospital_Details!$A:$A,Cleaned_Hospital_Details!D:D)</f>
        <v>Tier - 2</v>
      </c>
      <c r="Q1808" s="8" t="str">
        <f>_xlfn.XLOOKUP($A1808,Cleaned_Hospital_Details!$A:$A,Cleaned_Hospital_Details!E:E)</f>
        <v>Tier - 1</v>
      </c>
      <c r="R1808" s="8" t="str">
        <f>_xlfn.XLOOKUP($A1808,Cleaned_Hospital_Details!$A:$A,Cleaned_Hospital_Details!F:F)</f>
        <v>R1013</v>
      </c>
      <c r="S1808" s="15">
        <f>_xlfn.XLOOKUP($A1808,Cleaned_Hospital_Details!$A:$A,Cleaned_Hospital_Details!G:G)</f>
        <v>31660</v>
      </c>
      <c r="T1808" s="8">
        <f>_xlfn.XLOOKUP($A1808,Cleaned_Hospital_Details!$A:$A,Cleaned_Hospital_Details!H:H)</f>
        <v>36</v>
      </c>
      <c r="U1808" s="8" t="str">
        <f>_xlfn.XLOOKUP($A1808,Cleaned_Hospital_Details!$A:$A,Cleaned_Hospital_Details!I:I)</f>
        <v>Adult</v>
      </c>
      <c r="V1808" t="str">
        <f t="shared" si="28"/>
        <v>Jennefer Lloyd</v>
      </c>
    </row>
    <row r="1809" spans="1:22" ht="15.6" x14ac:dyDescent="0.3">
      <c r="A1809" s="10" t="s">
        <v>1845</v>
      </c>
      <c r="B1809" s="8" t="str">
        <f>VLOOKUP(A1809,Cleaned_Customer_Names!A1808:D4143,2,0)</f>
        <v>Ms.</v>
      </c>
      <c r="C1809" s="8" t="str">
        <f>VLOOKUP(A1809,Cleaned_Customer_Names!A1808:D4143,3,0)</f>
        <v>Tracey</v>
      </c>
      <c r="D1809" s="8" t="str">
        <f>VLOOKUP($A1809,Cleaned_Customer_Names!$A1808:$D4143,4,0)</f>
        <v>Kong</v>
      </c>
      <c r="E1809" s="22">
        <f>VLOOKUP($A1809,Cleaned_Medical_Exam!$A1808:$J4143,2,0)</f>
        <v>15.57</v>
      </c>
      <c r="F1809" s="24">
        <f>VLOOKUP($A1809,Cleaned_Medical_Exam!$A1808:$J4143,3,0)</f>
        <v>6.07</v>
      </c>
      <c r="G1809" s="20" t="str">
        <f>VLOOKUP($A1809,Cleaned_Medical_Exam!$A1808:$J4143,4,0)</f>
        <v>No</v>
      </c>
      <c r="H1809" s="20" t="str">
        <f>VLOOKUP($A1809,Cleaned_Medical_Exam!$A1808:$J4143,5,0)</f>
        <v>No</v>
      </c>
      <c r="I1809" s="20" t="str">
        <f>VLOOKUP($A1809,Cleaned_Medical_Exam!$A1808:$J4143,6,0)</f>
        <v>No</v>
      </c>
      <c r="J1809" s="48">
        <f>VLOOKUP($A1809,Cleaned_Medical_Exam!$A1808:$J4143,7,0)</f>
        <v>0</v>
      </c>
      <c r="K1809" s="8" t="str">
        <f>VLOOKUP($A1809,Cleaned_Medical_Exam!$A1808:$J4143,8,0)</f>
        <v>No</v>
      </c>
      <c r="L1809" s="20" t="str">
        <f>VLOOKUP($A1809,Cleaned_Medical_Exam!$A1808:$J4143,9,0)</f>
        <v>Underweight</v>
      </c>
      <c r="M1809" s="20" t="str">
        <f>VLOOKUP($A1809,Cleaned_Medical_Exam!$A1808:$J4143,10,0)</f>
        <v>Prediabetes</v>
      </c>
      <c r="N1809" s="48">
        <f>_xlfn.XLOOKUP(A1809,Cleaned_Hospital_Details!A:A,Cleaned_Hospital_Details!B:B)</f>
        <v>2</v>
      </c>
      <c r="O1809" s="49">
        <f>_xlfn.XLOOKUP($A1809,Cleaned_Hospital_Details!$A:$A,Cleaned_Hospital_Details!C:C)</f>
        <v>4728.71</v>
      </c>
      <c r="P1809" s="8" t="str">
        <f>_xlfn.XLOOKUP($A1809,Cleaned_Hospital_Details!$A:$A,Cleaned_Hospital_Details!D:D)</f>
        <v>Tier - 2</v>
      </c>
      <c r="Q1809" s="8" t="str">
        <f>_xlfn.XLOOKUP($A1809,Cleaned_Hospital_Details!$A:$A,Cleaned_Hospital_Details!E:E)</f>
        <v>Tier - 3</v>
      </c>
      <c r="R1809" s="8" t="str">
        <f>_xlfn.XLOOKUP($A1809,Cleaned_Hospital_Details!$A:$A,Cleaned_Hospital_Details!F:F)</f>
        <v>R1012</v>
      </c>
      <c r="S1809" s="15">
        <f>_xlfn.XLOOKUP($A1809,Cleaned_Hospital_Details!$A:$A,Cleaned_Hospital_Details!G:G)</f>
        <v>29404</v>
      </c>
      <c r="T1809" s="8">
        <f>_xlfn.XLOOKUP($A1809,Cleaned_Hospital_Details!$A:$A,Cleaned_Hospital_Details!H:H)</f>
        <v>42</v>
      </c>
      <c r="U1809" s="8" t="str">
        <f>_xlfn.XLOOKUP($A1809,Cleaned_Hospital_Details!$A:$A,Cleaned_Hospital_Details!I:I)</f>
        <v>Adult</v>
      </c>
      <c r="V1809" t="str">
        <f t="shared" si="28"/>
        <v>Tracey Kong</v>
      </c>
    </row>
    <row r="1810" spans="1:22" ht="15.6" x14ac:dyDescent="0.3">
      <c r="A1810" s="10" t="s">
        <v>1846</v>
      </c>
      <c r="B1810" s="8" t="str">
        <f>VLOOKUP(A1810,Cleaned_Customer_Names!A1809:D4144,2,0)</f>
        <v>Ms.</v>
      </c>
      <c r="C1810" s="8" t="str">
        <f>VLOOKUP(A1810,Cleaned_Customer_Names!A1809:D4144,3,0)</f>
        <v>Ashley</v>
      </c>
      <c r="D1810" s="8" t="str">
        <f>VLOOKUP($A1810,Cleaned_Customer_Names!$A1809:$D4144,4,0)</f>
        <v>Benson</v>
      </c>
      <c r="E1810" s="22">
        <f>VLOOKUP($A1810,Cleaned_Medical_Exam!$A1809:$J4144,2,0)</f>
        <v>23.844999999999999</v>
      </c>
      <c r="F1810" s="24">
        <f>VLOOKUP($A1810,Cleaned_Medical_Exam!$A1809:$J4144,3,0)</f>
        <v>4.3600000000000003</v>
      </c>
      <c r="G1810" s="20" t="str">
        <f>VLOOKUP($A1810,Cleaned_Medical_Exam!$A1809:$J4144,4,0)</f>
        <v>No</v>
      </c>
      <c r="H1810" s="20" t="str">
        <f>VLOOKUP($A1810,Cleaned_Medical_Exam!$A1809:$J4144,5,0)</f>
        <v>No</v>
      </c>
      <c r="I1810" s="20" t="str">
        <f>VLOOKUP($A1810,Cleaned_Medical_Exam!$A1809:$J4144,6,0)</f>
        <v>No</v>
      </c>
      <c r="J1810" s="48">
        <f>VLOOKUP($A1810,Cleaned_Medical_Exam!$A1809:$J4144,7,0)</f>
        <v>0</v>
      </c>
      <c r="K1810" s="8" t="str">
        <f>VLOOKUP($A1810,Cleaned_Medical_Exam!$A1809:$J4144,8,0)</f>
        <v>No</v>
      </c>
      <c r="L1810" s="20" t="str">
        <f>VLOOKUP($A1810,Cleaned_Medical_Exam!$A1809:$J4144,9,0)</f>
        <v>Healthy Weight</v>
      </c>
      <c r="M1810" s="20" t="str">
        <f>VLOOKUP($A1810,Cleaned_Medical_Exam!$A1809:$J4144,10,0)</f>
        <v>Normal</v>
      </c>
      <c r="N1810" s="48">
        <f>_xlfn.XLOOKUP(A1810,Cleaned_Hospital_Details!A:A,Cleaned_Hospital_Details!B:B)</f>
        <v>2</v>
      </c>
      <c r="O1810" s="49">
        <f>_xlfn.XLOOKUP($A1810,Cleaned_Hospital_Details!$A:$A,Cleaned_Hospital_Details!C:C)</f>
        <v>4719.74</v>
      </c>
      <c r="P1810" s="8" t="str">
        <f>_xlfn.XLOOKUP($A1810,Cleaned_Hospital_Details!$A:$A,Cleaned_Hospital_Details!D:D)</f>
        <v>Tier - 2</v>
      </c>
      <c r="Q1810" s="8" t="str">
        <f>_xlfn.XLOOKUP($A1810,Cleaned_Hospital_Details!$A:$A,Cleaned_Hospital_Details!E:E)</f>
        <v>Tier - 1</v>
      </c>
      <c r="R1810" s="8" t="str">
        <f>_xlfn.XLOOKUP($A1810,Cleaned_Hospital_Details!$A:$A,Cleaned_Hospital_Details!F:F)</f>
        <v>R1012</v>
      </c>
      <c r="S1810" s="15">
        <f>_xlfn.XLOOKUP($A1810,Cleaned_Hospital_Details!$A:$A,Cleaned_Hospital_Details!G:G)</f>
        <v>34558</v>
      </c>
      <c r="T1810" s="8">
        <f>_xlfn.XLOOKUP($A1810,Cleaned_Hospital_Details!$A:$A,Cleaned_Hospital_Details!H:H)</f>
        <v>28</v>
      </c>
      <c r="U1810" s="8" t="str">
        <f>_xlfn.XLOOKUP($A1810,Cleaned_Hospital_Details!$A:$A,Cleaned_Hospital_Details!I:I)</f>
        <v>Adult</v>
      </c>
      <c r="V1810" t="str">
        <f t="shared" si="28"/>
        <v>Ashley Benson</v>
      </c>
    </row>
    <row r="1811" spans="1:22" ht="15.6" x14ac:dyDescent="0.3">
      <c r="A1811" s="10" t="s">
        <v>1847</v>
      </c>
      <c r="B1811" s="8" t="str">
        <f>VLOOKUP(A1811,Cleaned_Customer_Names!A1810:D4145,2,0)</f>
        <v>Ms.</v>
      </c>
      <c r="C1811" s="8" t="str">
        <f>VLOOKUP(A1811,Cleaned_Customer_Names!A1810:D4145,3,0)</f>
        <v>Cindy</v>
      </c>
      <c r="D1811" s="8" t="str">
        <f>VLOOKUP($A1811,Cleaned_Customer_Names!$A1810:$D4145,4,0)</f>
        <v>Huntington</v>
      </c>
      <c r="E1811" s="22">
        <f>VLOOKUP($A1811,Cleaned_Medical_Exam!$A1810:$J4145,2,0)</f>
        <v>22.895</v>
      </c>
      <c r="F1811" s="24">
        <f>VLOOKUP($A1811,Cleaned_Medical_Exam!$A1810:$J4145,3,0)</f>
        <v>5.24</v>
      </c>
      <c r="G1811" s="20" t="str">
        <f>VLOOKUP($A1811,Cleaned_Medical_Exam!$A1810:$J4145,4,0)</f>
        <v>No</v>
      </c>
      <c r="H1811" s="20" t="str">
        <f>VLOOKUP($A1811,Cleaned_Medical_Exam!$A1810:$J4145,5,0)</f>
        <v>No</v>
      </c>
      <c r="I1811" s="20" t="str">
        <f>VLOOKUP($A1811,Cleaned_Medical_Exam!$A1810:$J4145,6,0)</f>
        <v>No</v>
      </c>
      <c r="J1811" s="48">
        <f>VLOOKUP($A1811,Cleaned_Medical_Exam!$A1810:$J4145,7,0)</f>
        <v>1</v>
      </c>
      <c r="K1811" s="8" t="str">
        <f>VLOOKUP($A1811,Cleaned_Medical_Exam!$A1810:$J4145,8,0)</f>
        <v>No</v>
      </c>
      <c r="L1811" s="20" t="str">
        <f>VLOOKUP($A1811,Cleaned_Medical_Exam!$A1810:$J4145,9,0)</f>
        <v>Healthy Weight</v>
      </c>
      <c r="M1811" s="20" t="str">
        <f>VLOOKUP($A1811,Cleaned_Medical_Exam!$A1810:$J4145,10,0)</f>
        <v>Normal</v>
      </c>
      <c r="N1811" s="48">
        <f>_xlfn.XLOOKUP(A1811,Cleaned_Hospital_Details!A:A,Cleaned_Hospital_Details!B:B)</f>
        <v>1</v>
      </c>
      <c r="O1811" s="49">
        <f>_xlfn.XLOOKUP($A1811,Cleaned_Hospital_Details!$A:$A,Cleaned_Hospital_Details!C:C)</f>
        <v>4719.5200000000004</v>
      </c>
      <c r="P1811" s="8" t="str">
        <f>_xlfn.XLOOKUP($A1811,Cleaned_Hospital_Details!$A:$A,Cleaned_Hospital_Details!D:D)</f>
        <v>Tier - 2</v>
      </c>
      <c r="Q1811" s="8" t="str">
        <f>_xlfn.XLOOKUP($A1811,Cleaned_Hospital_Details!$A:$A,Cleaned_Hospital_Details!E:E)</f>
        <v>Tier - 2</v>
      </c>
      <c r="R1811" s="8" t="str">
        <f>_xlfn.XLOOKUP($A1811,Cleaned_Hospital_Details!$A:$A,Cleaned_Hospital_Details!F:F)</f>
        <v>R1024</v>
      </c>
      <c r="S1811" s="15">
        <f>_xlfn.XLOOKUP($A1811,Cleaned_Hospital_Details!$A:$A,Cleaned_Hospital_Details!G:G)</f>
        <v>33875</v>
      </c>
      <c r="T1811" s="8">
        <f>_xlfn.XLOOKUP($A1811,Cleaned_Hospital_Details!$A:$A,Cleaned_Hospital_Details!H:H)</f>
        <v>30</v>
      </c>
      <c r="U1811" s="8" t="str">
        <f>_xlfn.XLOOKUP($A1811,Cleaned_Hospital_Details!$A:$A,Cleaned_Hospital_Details!I:I)</f>
        <v>Adult</v>
      </c>
      <c r="V1811" t="str">
        <f t="shared" si="28"/>
        <v>Cindy Huntington</v>
      </c>
    </row>
    <row r="1812" spans="1:22" ht="15.6" x14ac:dyDescent="0.3">
      <c r="A1812" s="10" t="s">
        <v>1848</v>
      </c>
      <c r="B1812" s="8" t="str">
        <f>VLOOKUP(A1812,Cleaned_Customer_Names!A1811:D4146,2,0)</f>
        <v>Ms.</v>
      </c>
      <c r="C1812" s="8" t="str">
        <f>VLOOKUP(A1812,Cleaned_Customer_Names!A1811:D4146,3,0)</f>
        <v>Esther</v>
      </c>
      <c r="D1812" s="8" t="str">
        <f>VLOOKUP($A1812,Cleaned_Customer_Names!$A1811:$D4146,4,0)</f>
        <v>Kendall</v>
      </c>
      <c r="E1812" s="22">
        <f>VLOOKUP($A1812,Cleaned_Medical_Exam!$A1811:$J4146,2,0)</f>
        <v>21.945</v>
      </c>
      <c r="F1812" s="24">
        <f>VLOOKUP($A1812,Cleaned_Medical_Exam!$A1811:$J4146,3,0)</f>
        <v>5.37</v>
      </c>
      <c r="G1812" s="20" t="str">
        <f>VLOOKUP($A1812,Cleaned_Medical_Exam!$A1811:$J4146,4,0)</f>
        <v>No</v>
      </c>
      <c r="H1812" s="20" t="str">
        <f>VLOOKUP($A1812,Cleaned_Medical_Exam!$A1811:$J4146,5,0)</f>
        <v>No</v>
      </c>
      <c r="I1812" s="20" t="str">
        <f>VLOOKUP($A1812,Cleaned_Medical_Exam!$A1811:$J4146,6,0)</f>
        <v>No</v>
      </c>
      <c r="J1812" s="48">
        <f>VLOOKUP($A1812,Cleaned_Medical_Exam!$A1811:$J4146,7,0)</f>
        <v>1</v>
      </c>
      <c r="K1812" s="8" t="str">
        <f>VLOOKUP($A1812,Cleaned_Medical_Exam!$A1811:$J4146,8,0)</f>
        <v>No</v>
      </c>
      <c r="L1812" s="20" t="str">
        <f>VLOOKUP($A1812,Cleaned_Medical_Exam!$A1811:$J4146,9,0)</f>
        <v>Healthy Weight</v>
      </c>
      <c r="M1812" s="20" t="str">
        <f>VLOOKUP($A1812,Cleaned_Medical_Exam!$A1811:$J4146,10,0)</f>
        <v>Normal</v>
      </c>
      <c r="N1812" s="48">
        <f>_xlfn.XLOOKUP(A1812,Cleaned_Hospital_Details!A:A,Cleaned_Hospital_Details!B:B)</f>
        <v>1</v>
      </c>
      <c r="O1812" s="49">
        <f>_xlfn.XLOOKUP($A1812,Cleaned_Hospital_Details!$A:$A,Cleaned_Hospital_Details!C:C)</f>
        <v>4718.2</v>
      </c>
      <c r="P1812" s="8" t="str">
        <f>_xlfn.XLOOKUP($A1812,Cleaned_Hospital_Details!$A:$A,Cleaned_Hospital_Details!D:D)</f>
        <v>Tier - 2</v>
      </c>
      <c r="Q1812" s="8" t="str">
        <f>_xlfn.XLOOKUP($A1812,Cleaned_Hospital_Details!$A:$A,Cleaned_Hospital_Details!E:E)</f>
        <v>Tier - 3</v>
      </c>
      <c r="R1812" s="8" t="str">
        <f>_xlfn.XLOOKUP($A1812,Cleaned_Hospital_Details!$A:$A,Cleaned_Hospital_Details!F:F)</f>
        <v>R1024</v>
      </c>
      <c r="S1812" s="15">
        <f>_xlfn.XLOOKUP($A1812,Cleaned_Hospital_Details!$A:$A,Cleaned_Hospital_Details!G:G)</f>
        <v>33886</v>
      </c>
      <c r="T1812" s="8">
        <f>_xlfn.XLOOKUP($A1812,Cleaned_Hospital_Details!$A:$A,Cleaned_Hospital_Details!H:H)</f>
        <v>30</v>
      </c>
      <c r="U1812" s="8" t="str">
        <f>_xlfn.XLOOKUP($A1812,Cleaned_Hospital_Details!$A:$A,Cleaned_Hospital_Details!I:I)</f>
        <v>Adult</v>
      </c>
      <c r="V1812" t="str">
        <f t="shared" si="28"/>
        <v>Esther Kendall</v>
      </c>
    </row>
    <row r="1813" spans="1:22" ht="15.6" x14ac:dyDescent="0.3">
      <c r="A1813" s="10" t="s">
        <v>1849</v>
      </c>
      <c r="B1813" s="8" t="str">
        <f>VLOOKUP(A1813,Cleaned_Customer_Names!A1812:D4147,2,0)</f>
        <v>Ms.</v>
      </c>
      <c r="C1813" s="8" t="str">
        <f>VLOOKUP(A1813,Cleaned_Customer_Names!A1812:D4147,3,0)</f>
        <v>Jackie</v>
      </c>
      <c r="D1813" s="8" t="str">
        <f>VLOOKUP($A1813,Cleaned_Customer_Names!$A1812:$D4147,4,0)</f>
        <v>Gast</v>
      </c>
      <c r="E1813" s="22">
        <f>VLOOKUP($A1813,Cleaned_Medical_Exam!$A1812:$J4147,2,0)</f>
        <v>19.47</v>
      </c>
      <c r="F1813" s="24">
        <f>VLOOKUP($A1813,Cleaned_Medical_Exam!$A1812:$J4147,3,0)</f>
        <v>6.6</v>
      </c>
      <c r="G1813" s="20" t="str">
        <f>VLOOKUP($A1813,Cleaned_Medical_Exam!$A1812:$J4147,4,0)</f>
        <v>Yes</v>
      </c>
      <c r="H1813" s="20" t="str">
        <f>VLOOKUP($A1813,Cleaned_Medical_Exam!$A1812:$J4147,5,0)</f>
        <v>No</v>
      </c>
      <c r="I1813" s="20" t="str">
        <f>VLOOKUP($A1813,Cleaned_Medical_Exam!$A1812:$J4147,6,0)</f>
        <v>No</v>
      </c>
      <c r="J1813" s="48">
        <f>VLOOKUP($A1813,Cleaned_Medical_Exam!$A1812:$J4147,7,0)</f>
        <v>0</v>
      </c>
      <c r="K1813" s="8" t="str">
        <f>VLOOKUP($A1813,Cleaned_Medical_Exam!$A1812:$J4147,8,0)</f>
        <v>No</v>
      </c>
      <c r="L1813" s="20" t="str">
        <f>VLOOKUP($A1813,Cleaned_Medical_Exam!$A1812:$J4147,9,0)</f>
        <v>Healthy Weight</v>
      </c>
      <c r="M1813" s="20" t="str">
        <f>VLOOKUP($A1813,Cleaned_Medical_Exam!$A1812:$J4147,10,0)</f>
        <v>Diabetes</v>
      </c>
      <c r="N1813" s="48">
        <f>_xlfn.XLOOKUP(A1813,Cleaned_Hospital_Details!A:A,Cleaned_Hospital_Details!B:B)</f>
        <v>1</v>
      </c>
      <c r="O1813" s="49">
        <f>_xlfn.XLOOKUP($A1813,Cleaned_Hospital_Details!$A:$A,Cleaned_Hospital_Details!C:C)</f>
        <v>4712.12</v>
      </c>
      <c r="P1813" s="8" t="str">
        <f>_xlfn.XLOOKUP($A1813,Cleaned_Hospital_Details!$A:$A,Cleaned_Hospital_Details!D:D)</f>
        <v>Tier - 2</v>
      </c>
      <c r="Q1813" s="8" t="str">
        <f>_xlfn.XLOOKUP($A1813,Cleaned_Hospital_Details!$A:$A,Cleaned_Hospital_Details!E:E)</f>
        <v>Tier - 3</v>
      </c>
      <c r="R1813" s="8" t="str">
        <f>_xlfn.XLOOKUP($A1813,Cleaned_Hospital_Details!$A:$A,Cleaned_Hospital_Details!F:F)</f>
        <v>R1011</v>
      </c>
      <c r="S1813" s="15">
        <f>_xlfn.XLOOKUP($A1813,Cleaned_Hospital_Details!$A:$A,Cleaned_Hospital_Details!G:G)</f>
        <v>29810</v>
      </c>
      <c r="T1813" s="8">
        <f>_xlfn.XLOOKUP($A1813,Cleaned_Hospital_Details!$A:$A,Cleaned_Hospital_Details!H:H)</f>
        <v>41</v>
      </c>
      <c r="U1813" s="8" t="str">
        <f>_xlfn.XLOOKUP($A1813,Cleaned_Hospital_Details!$A:$A,Cleaned_Hospital_Details!I:I)</f>
        <v>Adult</v>
      </c>
      <c r="V1813" t="str">
        <f t="shared" si="28"/>
        <v>Jackie Gast</v>
      </c>
    </row>
    <row r="1814" spans="1:22" ht="15.6" x14ac:dyDescent="0.3">
      <c r="A1814" s="10" t="s">
        <v>1850</v>
      </c>
      <c r="B1814" s="8" t="str">
        <f>VLOOKUP(A1814,Cleaned_Customer_Names!A1813:D4148,2,0)</f>
        <v>Mr.</v>
      </c>
      <c r="C1814" s="8" t="str">
        <f>VLOOKUP(A1814,Cleaned_Customer_Names!A1813:D4148,3,0)</f>
        <v>Timothy</v>
      </c>
      <c r="D1814" s="8" t="str">
        <f>VLOOKUP($A1814,Cleaned_Customer_Names!$A1813:$D4148,4,0)</f>
        <v>Scanlin</v>
      </c>
      <c r="E1814" s="22">
        <f>VLOOKUP($A1814,Cleaned_Medical_Exam!$A1813:$J4148,2,0)</f>
        <v>15.61</v>
      </c>
      <c r="F1814" s="24">
        <f>VLOOKUP($A1814,Cleaned_Medical_Exam!$A1813:$J4148,3,0)</f>
        <v>5.77</v>
      </c>
      <c r="G1814" s="20" t="str">
        <f>VLOOKUP($A1814,Cleaned_Medical_Exam!$A1813:$J4148,4,0)</f>
        <v>No</v>
      </c>
      <c r="H1814" s="20" t="str">
        <f>VLOOKUP($A1814,Cleaned_Medical_Exam!$A1813:$J4148,5,0)</f>
        <v>No</v>
      </c>
      <c r="I1814" s="20" t="str">
        <f>VLOOKUP($A1814,Cleaned_Medical_Exam!$A1813:$J4148,6,0)</f>
        <v>No</v>
      </c>
      <c r="J1814" s="48">
        <f>VLOOKUP($A1814,Cleaned_Medical_Exam!$A1813:$J4148,7,0)</f>
        <v>0</v>
      </c>
      <c r="K1814" s="8" t="str">
        <f>VLOOKUP($A1814,Cleaned_Medical_Exam!$A1813:$J4148,8,0)</f>
        <v>No</v>
      </c>
      <c r="L1814" s="20" t="str">
        <f>VLOOKUP($A1814,Cleaned_Medical_Exam!$A1813:$J4148,9,0)</f>
        <v>Underweight</v>
      </c>
      <c r="M1814" s="20" t="str">
        <f>VLOOKUP($A1814,Cleaned_Medical_Exam!$A1813:$J4148,10,0)</f>
        <v>Prediabetes</v>
      </c>
      <c r="N1814" s="48">
        <f>_xlfn.XLOOKUP(A1814,Cleaned_Hospital_Details!A:A,Cleaned_Hospital_Details!B:B)</f>
        <v>2</v>
      </c>
      <c r="O1814" s="49">
        <f>_xlfn.XLOOKUP($A1814,Cleaned_Hospital_Details!$A:$A,Cleaned_Hospital_Details!C:C)</f>
        <v>4699.47</v>
      </c>
      <c r="P1814" s="8" t="str">
        <f>_xlfn.XLOOKUP($A1814,Cleaned_Hospital_Details!$A:$A,Cleaned_Hospital_Details!D:D)</f>
        <v>Tier - 2</v>
      </c>
      <c r="Q1814" s="8" t="str">
        <f>_xlfn.XLOOKUP($A1814,Cleaned_Hospital_Details!$A:$A,Cleaned_Hospital_Details!E:E)</f>
        <v>Tier - 3</v>
      </c>
      <c r="R1814" s="8" t="str">
        <f>_xlfn.XLOOKUP($A1814,Cleaned_Hospital_Details!$A:$A,Cleaned_Hospital_Details!F:F)</f>
        <v>R1013</v>
      </c>
      <c r="S1814" s="15">
        <f>_xlfn.XLOOKUP($A1814,Cleaned_Hospital_Details!$A:$A,Cleaned_Hospital_Details!G:G)</f>
        <v>28463</v>
      </c>
      <c r="T1814" s="8">
        <f>_xlfn.XLOOKUP($A1814,Cleaned_Hospital_Details!$A:$A,Cleaned_Hospital_Details!H:H)</f>
        <v>45</v>
      </c>
      <c r="U1814" s="8" t="str">
        <f>_xlfn.XLOOKUP($A1814,Cleaned_Hospital_Details!$A:$A,Cleaned_Hospital_Details!I:I)</f>
        <v>Adult</v>
      </c>
      <c r="V1814" t="str">
        <f t="shared" si="28"/>
        <v>Timothy Scanlin</v>
      </c>
    </row>
    <row r="1815" spans="1:22" ht="15.6" x14ac:dyDescent="0.3">
      <c r="A1815" s="10" t="s">
        <v>1851</v>
      </c>
      <c r="B1815" s="8" t="str">
        <f>VLOOKUP(A1815,Cleaned_Customer_Names!A1814:D4149,2,0)</f>
        <v>Ms.</v>
      </c>
      <c r="C1815" s="8" t="str">
        <f>VLOOKUP(A1815,Cleaned_Customer_Names!A1814:D4149,3,0)</f>
        <v>Lauren</v>
      </c>
      <c r="D1815" s="8" t="str">
        <f>VLOOKUP($A1815,Cleaned_Customer_Names!$A1814:$D4149,4,0)</f>
        <v>Philbrook</v>
      </c>
      <c r="E1815" s="22">
        <f>VLOOKUP($A1815,Cleaned_Medical_Exam!$A1814:$J4149,2,0)</f>
        <v>28.6</v>
      </c>
      <c r="F1815" s="24">
        <f>VLOOKUP($A1815,Cleaned_Medical_Exam!$A1814:$J4149,3,0)</f>
        <v>6.08</v>
      </c>
      <c r="G1815" s="20" t="str">
        <f>VLOOKUP($A1815,Cleaned_Medical_Exam!$A1814:$J4149,4,0)</f>
        <v>No</v>
      </c>
      <c r="H1815" s="20" t="str">
        <f>VLOOKUP($A1815,Cleaned_Medical_Exam!$A1814:$J4149,5,0)</f>
        <v>No</v>
      </c>
      <c r="I1815" s="20" t="str">
        <f>VLOOKUP($A1815,Cleaned_Medical_Exam!$A1814:$J4149,6,0)</f>
        <v>Yes</v>
      </c>
      <c r="J1815" s="48">
        <f>VLOOKUP($A1815,Cleaned_Medical_Exam!$A1814:$J4149,7,0)</f>
        <v>1</v>
      </c>
      <c r="K1815" s="8" t="str">
        <f>VLOOKUP($A1815,Cleaned_Medical_Exam!$A1814:$J4149,8,0)</f>
        <v>No</v>
      </c>
      <c r="L1815" s="20" t="str">
        <f>VLOOKUP($A1815,Cleaned_Medical_Exam!$A1814:$J4149,9,0)</f>
        <v>Overweight</v>
      </c>
      <c r="M1815" s="20" t="str">
        <f>VLOOKUP($A1815,Cleaned_Medical_Exam!$A1814:$J4149,10,0)</f>
        <v>Prediabetes</v>
      </c>
      <c r="N1815" s="48">
        <f>_xlfn.XLOOKUP(A1815,Cleaned_Hospital_Details!A:A,Cleaned_Hospital_Details!B:B)</f>
        <v>5</v>
      </c>
      <c r="O1815" s="49">
        <f>_xlfn.XLOOKUP($A1815,Cleaned_Hospital_Details!$A:$A,Cleaned_Hospital_Details!C:C)</f>
        <v>4687.8</v>
      </c>
      <c r="P1815" s="8" t="str">
        <f>_xlfn.XLOOKUP($A1815,Cleaned_Hospital_Details!$A:$A,Cleaned_Hospital_Details!D:D)</f>
        <v>Tier - 2</v>
      </c>
      <c r="Q1815" s="8" t="str">
        <f>_xlfn.XLOOKUP($A1815,Cleaned_Hospital_Details!$A:$A,Cleaned_Hospital_Details!E:E)</f>
        <v>Tier - 3</v>
      </c>
      <c r="R1815" s="8" t="str">
        <f>_xlfn.XLOOKUP($A1815,Cleaned_Hospital_Details!$A:$A,Cleaned_Hospital_Details!F:F)</f>
        <v>R1011</v>
      </c>
      <c r="S1815" s="15">
        <f>_xlfn.XLOOKUP($A1815,Cleaned_Hospital_Details!$A:$A,Cleaned_Hospital_Details!G:G)</f>
        <v>37794</v>
      </c>
      <c r="T1815" s="8">
        <f>_xlfn.XLOOKUP($A1815,Cleaned_Hospital_Details!$A:$A,Cleaned_Hospital_Details!H:H)</f>
        <v>19</v>
      </c>
      <c r="U1815" s="8" t="str">
        <f>_xlfn.XLOOKUP($A1815,Cleaned_Hospital_Details!$A:$A,Cleaned_Hospital_Details!I:I)</f>
        <v>Adult</v>
      </c>
      <c r="V1815" t="str">
        <f t="shared" si="28"/>
        <v>Lauren Philbrook</v>
      </c>
    </row>
    <row r="1816" spans="1:22" ht="15.6" x14ac:dyDescent="0.3">
      <c r="A1816" s="10" t="s">
        <v>1852</v>
      </c>
      <c r="B1816" s="8" t="str">
        <f>VLOOKUP(A1816,Cleaned_Customer_Names!A1815:D4150,2,0)</f>
        <v>Mr.</v>
      </c>
      <c r="C1816" s="8" t="str">
        <f>VLOOKUP(A1816,Cleaned_Customer_Names!A1815:D4150,3,0)</f>
        <v>Benjamin</v>
      </c>
      <c r="D1816" s="8" t="str">
        <f>VLOOKUP($A1816,Cleaned_Customer_Names!$A1815:$D4150,4,0)</f>
        <v>Cowan</v>
      </c>
      <c r="E1816" s="22">
        <f>VLOOKUP($A1816,Cleaned_Medical_Exam!$A1815:$J4150,2,0)</f>
        <v>46.53</v>
      </c>
      <c r="F1816" s="24">
        <f>VLOOKUP($A1816,Cleaned_Medical_Exam!$A1815:$J4150,3,0)</f>
        <v>4.16</v>
      </c>
      <c r="G1816" s="20" t="str">
        <f>VLOOKUP($A1816,Cleaned_Medical_Exam!$A1815:$J4150,4,0)</f>
        <v>No</v>
      </c>
      <c r="H1816" s="20" t="str">
        <f>VLOOKUP($A1816,Cleaned_Medical_Exam!$A1815:$J4150,5,0)</f>
        <v>No</v>
      </c>
      <c r="I1816" s="20" t="str">
        <f>VLOOKUP($A1816,Cleaned_Medical_Exam!$A1815:$J4150,6,0)</f>
        <v>No</v>
      </c>
      <c r="J1816" s="48">
        <f>VLOOKUP($A1816,Cleaned_Medical_Exam!$A1815:$J4150,7,0)</f>
        <v>0</v>
      </c>
      <c r="K1816" s="8" t="str">
        <f>VLOOKUP($A1816,Cleaned_Medical_Exam!$A1815:$J4150,8,0)</f>
        <v>No</v>
      </c>
      <c r="L1816" s="20" t="str">
        <f>VLOOKUP($A1816,Cleaned_Medical_Exam!$A1815:$J4150,9,0)</f>
        <v>Obesity</v>
      </c>
      <c r="M1816" s="20" t="str">
        <f>VLOOKUP($A1816,Cleaned_Medical_Exam!$A1815:$J4150,10,0)</f>
        <v>Normal</v>
      </c>
      <c r="N1816" s="48">
        <f>_xlfn.XLOOKUP(A1816,Cleaned_Hospital_Details!A:A,Cleaned_Hospital_Details!B:B)</f>
        <v>2</v>
      </c>
      <c r="O1816" s="49">
        <f>_xlfn.XLOOKUP($A1816,Cleaned_Hospital_Details!$A:$A,Cleaned_Hospital_Details!C:C)</f>
        <v>4686.3900000000003</v>
      </c>
      <c r="P1816" s="8" t="str">
        <f>_xlfn.XLOOKUP($A1816,Cleaned_Hospital_Details!$A:$A,Cleaned_Hospital_Details!D:D)</f>
        <v>Tier - 3</v>
      </c>
      <c r="Q1816" s="8" t="str">
        <f>_xlfn.XLOOKUP($A1816,Cleaned_Hospital_Details!$A:$A,Cleaned_Hospital_Details!E:E)</f>
        <v>Tier - 3</v>
      </c>
      <c r="R1816" s="8" t="str">
        <f>_xlfn.XLOOKUP($A1816,Cleaned_Hospital_Details!$A:$A,Cleaned_Hospital_Details!F:F)</f>
        <v>R1013</v>
      </c>
      <c r="S1816" s="15">
        <f>_xlfn.XLOOKUP($A1816,Cleaned_Hospital_Details!$A:$A,Cleaned_Hospital_Details!G:G)</f>
        <v>33120</v>
      </c>
      <c r="T1816" s="8">
        <f>_xlfn.XLOOKUP($A1816,Cleaned_Hospital_Details!$A:$A,Cleaned_Hospital_Details!H:H)</f>
        <v>32</v>
      </c>
      <c r="U1816" s="8" t="str">
        <f>_xlfn.XLOOKUP($A1816,Cleaned_Hospital_Details!$A:$A,Cleaned_Hospital_Details!I:I)</f>
        <v>Adult</v>
      </c>
      <c r="V1816" t="str">
        <f t="shared" si="28"/>
        <v>Benjamin Cowan</v>
      </c>
    </row>
    <row r="1817" spans="1:22" ht="15.6" x14ac:dyDescent="0.3">
      <c r="A1817" s="10" t="s">
        <v>1853</v>
      </c>
      <c r="B1817" s="8" t="str">
        <f>VLOOKUP(A1817,Cleaned_Customer_Names!A1816:D4151,2,0)</f>
        <v>Mr.</v>
      </c>
      <c r="C1817" s="8" t="str">
        <f>VLOOKUP(A1817,Cleaned_Customer_Names!A1816:D4151,3,0)</f>
        <v>Hugo</v>
      </c>
      <c r="D1817" s="8" t="str">
        <f>VLOOKUP($A1817,Cleaned_Customer_Names!$A1816:$D4151,4,0)</f>
        <v>Sousa</v>
      </c>
      <c r="E1817" s="22">
        <f>VLOOKUP($A1817,Cleaned_Medical_Exam!$A1816:$J4151,2,0)</f>
        <v>34.99</v>
      </c>
      <c r="F1817" s="24">
        <f>VLOOKUP($A1817,Cleaned_Medical_Exam!$A1816:$J4151,3,0)</f>
        <v>5.0999999999999996</v>
      </c>
      <c r="G1817" s="20" t="str">
        <f>VLOOKUP($A1817,Cleaned_Medical_Exam!$A1816:$J4151,4,0)</f>
        <v>No</v>
      </c>
      <c r="H1817" s="20" t="str">
        <f>VLOOKUP($A1817,Cleaned_Medical_Exam!$A1816:$J4151,5,0)</f>
        <v>No</v>
      </c>
      <c r="I1817" s="20" t="str">
        <f>VLOOKUP($A1817,Cleaned_Medical_Exam!$A1816:$J4151,6,0)</f>
        <v>Yes</v>
      </c>
      <c r="J1817" s="48">
        <f>VLOOKUP($A1817,Cleaned_Medical_Exam!$A1816:$J4151,7,0)</f>
        <v>1</v>
      </c>
      <c r="K1817" s="8" t="str">
        <f>VLOOKUP($A1817,Cleaned_Medical_Exam!$A1816:$J4151,8,0)</f>
        <v>No</v>
      </c>
      <c r="L1817" s="20" t="str">
        <f>VLOOKUP($A1817,Cleaned_Medical_Exam!$A1816:$J4151,9,0)</f>
        <v>Obesity</v>
      </c>
      <c r="M1817" s="20" t="str">
        <f>VLOOKUP($A1817,Cleaned_Medical_Exam!$A1816:$J4151,10,0)</f>
        <v>Normal</v>
      </c>
      <c r="N1817" s="48">
        <f>_xlfn.XLOOKUP(A1817,Cleaned_Hospital_Details!A:A,Cleaned_Hospital_Details!B:B)</f>
        <v>0</v>
      </c>
      <c r="O1817" s="49">
        <f>_xlfn.XLOOKUP($A1817,Cleaned_Hospital_Details!$A:$A,Cleaned_Hospital_Details!C:C)</f>
        <v>4678.8</v>
      </c>
      <c r="P1817" s="8" t="str">
        <f>_xlfn.XLOOKUP($A1817,Cleaned_Hospital_Details!$A:$A,Cleaned_Hospital_Details!D:D)</f>
        <v>Tier - 2</v>
      </c>
      <c r="Q1817" s="8" t="str">
        <f>_xlfn.XLOOKUP($A1817,Cleaned_Hospital_Details!$A:$A,Cleaned_Hospital_Details!E:E)</f>
        <v>Tier - 1</v>
      </c>
      <c r="R1817" s="8" t="str">
        <f>_xlfn.XLOOKUP($A1817,Cleaned_Hospital_Details!$A:$A,Cleaned_Hospital_Details!F:F)</f>
        <v>R1021</v>
      </c>
      <c r="S1817" s="15">
        <f>_xlfn.XLOOKUP($A1817,Cleaned_Hospital_Details!$A:$A,Cleaned_Hospital_Details!G:G)</f>
        <v>37898</v>
      </c>
      <c r="T1817" s="8">
        <f>_xlfn.XLOOKUP($A1817,Cleaned_Hospital_Details!$A:$A,Cleaned_Hospital_Details!H:H)</f>
        <v>19</v>
      </c>
      <c r="U1817" s="8" t="str">
        <f>_xlfn.XLOOKUP($A1817,Cleaned_Hospital_Details!$A:$A,Cleaned_Hospital_Details!I:I)</f>
        <v>Adult</v>
      </c>
      <c r="V1817" t="str">
        <f t="shared" si="28"/>
        <v>Hugo Sousa</v>
      </c>
    </row>
    <row r="1818" spans="1:22" ht="15.6" x14ac:dyDescent="0.3">
      <c r="A1818" s="10" t="s">
        <v>1854</v>
      </c>
      <c r="B1818" s="8" t="str">
        <f>VLOOKUP(A1818,Cleaned_Customer_Names!A1817:D4152,2,0)</f>
        <v>Mr.</v>
      </c>
      <c r="C1818" s="8" t="str">
        <f>VLOOKUP(A1818,Cleaned_Customer_Names!A1817:D4152,3,0)</f>
        <v>Daniel</v>
      </c>
      <c r="D1818" s="8" t="str">
        <f>VLOOKUP($A1818,Cleaned_Customer_Names!$A1817:$D4152,4,0)</f>
        <v>Stanton</v>
      </c>
      <c r="E1818" s="22">
        <f>VLOOKUP($A1818,Cleaned_Medical_Exam!$A1817:$J4152,2,0)</f>
        <v>17.05</v>
      </c>
      <c r="F1818" s="24">
        <f>VLOOKUP($A1818,Cleaned_Medical_Exam!$A1817:$J4152,3,0)</f>
        <v>5.3</v>
      </c>
      <c r="G1818" s="20" t="str">
        <f>VLOOKUP($A1818,Cleaned_Medical_Exam!$A1817:$J4152,4,0)</f>
        <v>No</v>
      </c>
      <c r="H1818" s="20" t="str">
        <f>VLOOKUP($A1818,Cleaned_Medical_Exam!$A1817:$J4152,5,0)</f>
        <v>No</v>
      </c>
      <c r="I1818" s="20" t="str">
        <f>VLOOKUP($A1818,Cleaned_Medical_Exam!$A1817:$J4152,6,0)</f>
        <v>Yes</v>
      </c>
      <c r="J1818" s="48">
        <f>VLOOKUP($A1818,Cleaned_Medical_Exam!$A1817:$J4152,7,0)</f>
        <v>1</v>
      </c>
      <c r="K1818" s="8" t="str">
        <f>VLOOKUP($A1818,Cleaned_Medical_Exam!$A1817:$J4152,8,0)</f>
        <v>No</v>
      </c>
      <c r="L1818" s="20" t="str">
        <f>VLOOKUP($A1818,Cleaned_Medical_Exam!$A1817:$J4152,9,0)</f>
        <v>Underweight</v>
      </c>
      <c r="M1818" s="20" t="str">
        <f>VLOOKUP($A1818,Cleaned_Medical_Exam!$A1817:$J4152,10,0)</f>
        <v>Normal</v>
      </c>
      <c r="N1818" s="48">
        <f>_xlfn.XLOOKUP(A1818,Cleaned_Hospital_Details!A:A,Cleaned_Hospital_Details!B:B)</f>
        <v>2</v>
      </c>
      <c r="O1818" s="49">
        <f>_xlfn.XLOOKUP($A1818,Cleaned_Hospital_Details!$A:$A,Cleaned_Hospital_Details!C:C)</f>
        <v>4674.2</v>
      </c>
      <c r="P1818" s="8" t="str">
        <f>_xlfn.XLOOKUP($A1818,Cleaned_Hospital_Details!$A:$A,Cleaned_Hospital_Details!D:D)</f>
        <v>Tier - 2</v>
      </c>
      <c r="Q1818" s="8" t="str">
        <f>_xlfn.XLOOKUP($A1818,Cleaned_Hospital_Details!$A:$A,Cleaned_Hospital_Details!E:E)</f>
        <v>Tier - 1</v>
      </c>
      <c r="R1818" s="8" t="str">
        <f>_xlfn.XLOOKUP($A1818,Cleaned_Hospital_Details!$A:$A,Cleaned_Hospital_Details!F:F)</f>
        <v>R1013</v>
      </c>
      <c r="S1818" s="15">
        <f>_xlfn.XLOOKUP($A1818,Cleaned_Hospital_Details!$A:$A,Cleaned_Hospital_Details!G:G)</f>
        <v>29146</v>
      </c>
      <c r="T1818" s="8">
        <f>_xlfn.XLOOKUP($A1818,Cleaned_Hospital_Details!$A:$A,Cleaned_Hospital_Details!H:H)</f>
        <v>43</v>
      </c>
      <c r="U1818" s="8" t="str">
        <f>_xlfn.XLOOKUP($A1818,Cleaned_Hospital_Details!$A:$A,Cleaned_Hospital_Details!I:I)</f>
        <v>Adult</v>
      </c>
      <c r="V1818" t="str">
        <f t="shared" si="28"/>
        <v>Daniel Stanton</v>
      </c>
    </row>
    <row r="1819" spans="1:22" ht="15.6" x14ac:dyDescent="0.3">
      <c r="A1819" s="10" t="s">
        <v>1855</v>
      </c>
      <c r="B1819" s="8" t="str">
        <f>VLOOKUP(A1819,Cleaned_Customer_Names!A1818:D4153,2,0)</f>
        <v>Mr.</v>
      </c>
      <c r="C1819" s="8" t="str">
        <f>VLOOKUP(A1819,Cleaned_Customer_Names!A1818:D4153,3,0)</f>
        <v>Justin</v>
      </c>
      <c r="D1819" s="8" t="str">
        <f>VLOOKUP($A1819,Cleaned_Customer_Names!$A1818:$D4153,4,0)</f>
        <v>Mollak</v>
      </c>
      <c r="E1819" s="22">
        <f>VLOOKUP($A1819,Cleaned_Medical_Exam!$A1818:$J4153,2,0)</f>
        <v>37.18</v>
      </c>
      <c r="F1819" s="24">
        <f>VLOOKUP($A1819,Cleaned_Medical_Exam!$A1818:$J4153,3,0)</f>
        <v>4.9000000000000004</v>
      </c>
      <c r="G1819" s="20" t="str">
        <f>VLOOKUP($A1819,Cleaned_Medical_Exam!$A1818:$J4153,4,0)</f>
        <v>No</v>
      </c>
      <c r="H1819" s="20" t="str">
        <f>VLOOKUP($A1819,Cleaned_Medical_Exam!$A1818:$J4153,5,0)</f>
        <v>No</v>
      </c>
      <c r="I1819" s="20" t="str">
        <f>VLOOKUP($A1819,Cleaned_Medical_Exam!$A1818:$J4153,6,0)</f>
        <v>No</v>
      </c>
      <c r="J1819" s="48">
        <f>VLOOKUP($A1819,Cleaned_Medical_Exam!$A1818:$J4153,7,0)</f>
        <v>0</v>
      </c>
      <c r="K1819" s="8" t="str">
        <f>VLOOKUP($A1819,Cleaned_Medical_Exam!$A1818:$J4153,8,0)</f>
        <v>No</v>
      </c>
      <c r="L1819" s="20" t="str">
        <f>VLOOKUP($A1819,Cleaned_Medical_Exam!$A1818:$J4153,9,0)</f>
        <v>Obesity</v>
      </c>
      <c r="M1819" s="20" t="str">
        <f>VLOOKUP($A1819,Cleaned_Medical_Exam!$A1818:$J4153,10,0)</f>
        <v>Normal</v>
      </c>
      <c r="N1819" s="48">
        <f>_xlfn.XLOOKUP(A1819,Cleaned_Hospital_Details!A:A,Cleaned_Hospital_Details!B:B)</f>
        <v>2</v>
      </c>
      <c r="O1819" s="49">
        <f>_xlfn.XLOOKUP($A1819,Cleaned_Hospital_Details!$A:$A,Cleaned_Hospital_Details!C:C)</f>
        <v>4673.3900000000003</v>
      </c>
      <c r="P1819" s="8" t="str">
        <f>_xlfn.XLOOKUP($A1819,Cleaned_Hospital_Details!$A:$A,Cleaned_Hospital_Details!D:D)</f>
        <v>Tier - 2</v>
      </c>
      <c r="Q1819" s="8" t="str">
        <f>_xlfn.XLOOKUP($A1819,Cleaned_Hospital_Details!$A:$A,Cleaned_Hospital_Details!E:E)</f>
        <v>Tier - 1</v>
      </c>
      <c r="R1819" s="8" t="str">
        <f>_xlfn.XLOOKUP($A1819,Cleaned_Hospital_Details!$A:$A,Cleaned_Hospital_Details!F:F)</f>
        <v>R1013</v>
      </c>
      <c r="S1819" s="15">
        <f>_xlfn.XLOOKUP($A1819,Cleaned_Hospital_Details!$A:$A,Cleaned_Hospital_Details!G:G)</f>
        <v>33067</v>
      </c>
      <c r="T1819" s="8">
        <f>_xlfn.XLOOKUP($A1819,Cleaned_Hospital_Details!$A:$A,Cleaned_Hospital_Details!H:H)</f>
        <v>32</v>
      </c>
      <c r="U1819" s="8" t="str">
        <f>_xlfn.XLOOKUP($A1819,Cleaned_Hospital_Details!$A:$A,Cleaned_Hospital_Details!I:I)</f>
        <v>Adult</v>
      </c>
      <c r="V1819" t="str">
        <f t="shared" si="28"/>
        <v>Justin Mollak</v>
      </c>
    </row>
    <row r="1820" spans="1:22" ht="15.6" x14ac:dyDescent="0.3">
      <c r="A1820" s="10" t="s">
        <v>1856</v>
      </c>
      <c r="B1820" s="8" t="str">
        <f>VLOOKUP(A1820,Cleaned_Customer_Names!A1819:D4154,2,0)</f>
        <v>Mr.</v>
      </c>
      <c r="C1820" s="8" t="str">
        <f>VLOOKUP(A1820,Cleaned_Customer_Names!A1819:D4154,3,0)</f>
        <v>Colin</v>
      </c>
      <c r="D1820" s="8" t="str">
        <f>VLOOKUP($A1820,Cleaned_Customer_Names!$A1819:$D4154,4,0)</f>
        <v>Bell</v>
      </c>
      <c r="E1820" s="22">
        <f>VLOOKUP($A1820,Cleaned_Medical_Exam!$A1819:$J4154,2,0)</f>
        <v>35.200000000000003</v>
      </c>
      <c r="F1820" s="24">
        <f>VLOOKUP($A1820,Cleaned_Medical_Exam!$A1819:$J4154,3,0)</f>
        <v>5.55</v>
      </c>
      <c r="G1820" s="20" t="str">
        <f>VLOOKUP($A1820,Cleaned_Medical_Exam!$A1819:$J4154,4,0)</f>
        <v>No</v>
      </c>
      <c r="H1820" s="20" t="str">
        <f>VLOOKUP($A1820,Cleaned_Medical_Exam!$A1819:$J4154,5,0)</f>
        <v>No</v>
      </c>
      <c r="I1820" s="20" t="str">
        <f>VLOOKUP($A1820,Cleaned_Medical_Exam!$A1819:$J4154,6,0)</f>
        <v>No</v>
      </c>
      <c r="J1820" s="48">
        <f>VLOOKUP($A1820,Cleaned_Medical_Exam!$A1819:$J4154,7,0)</f>
        <v>0</v>
      </c>
      <c r="K1820" s="8" t="str">
        <f>VLOOKUP($A1820,Cleaned_Medical_Exam!$A1819:$J4154,8,0)</f>
        <v>No</v>
      </c>
      <c r="L1820" s="20" t="str">
        <f>VLOOKUP($A1820,Cleaned_Medical_Exam!$A1819:$J4154,9,0)</f>
        <v>Obesity</v>
      </c>
      <c r="M1820" s="20" t="str">
        <f>VLOOKUP($A1820,Cleaned_Medical_Exam!$A1819:$J4154,10,0)</f>
        <v>Normal</v>
      </c>
      <c r="N1820" s="48">
        <f>_xlfn.XLOOKUP(A1820,Cleaned_Hospital_Details!A:A,Cleaned_Hospital_Details!B:B)</f>
        <v>2</v>
      </c>
      <c r="O1820" s="49">
        <f>_xlfn.XLOOKUP($A1820,Cleaned_Hospital_Details!$A:$A,Cleaned_Hospital_Details!C:C)</f>
        <v>4670.6400000000003</v>
      </c>
      <c r="P1820" s="8" t="str">
        <f>_xlfn.XLOOKUP($A1820,Cleaned_Hospital_Details!$A:$A,Cleaned_Hospital_Details!D:D)</f>
        <v>Tier - 2</v>
      </c>
      <c r="Q1820" s="8" t="str">
        <f>_xlfn.XLOOKUP($A1820,Cleaned_Hospital_Details!$A:$A,Cleaned_Hospital_Details!E:E)</f>
        <v>Tier - 2</v>
      </c>
      <c r="R1820" s="8" t="str">
        <f>_xlfn.XLOOKUP($A1820,Cleaned_Hospital_Details!$A:$A,Cleaned_Hospital_Details!F:F)</f>
        <v>R1011</v>
      </c>
      <c r="S1820" s="15">
        <f>_xlfn.XLOOKUP($A1820,Cleaned_Hospital_Details!$A:$A,Cleaned_Hospital_Details!G:G)</f>
        <v>33142</v>
      </c>
      <c r="T1820" s="8">
        <f>_xlfn.XLOOKUP($A1820,Cleaned_Hospital_Details!$A:$A,Cleaned_Hospital_Details!H:H)</f>
        <v>32</v>
      </c>
      <c r="U1820" s="8" t="str">
        <f>_xlfn.XLOOKUP($A1820,Cleaned_Hospital_Details!$A:$A,Cleaned_Hospital_Details!I:I)</f>
        <v>Adult</v>
      </c>
      <c r="V1820" t="str">
        <f t="shared" si="28"/>
        <v>Colin Bell</v>
      </c>
    </row>
    <row r="1821" spans="1:22" ht="15.6" x14ac:dyDescent="0.3">
      <c r="A1821" s="10" t="s">
        <v>1857</v>
      </c>
      <c r="B1821" s="8" t="str">
        <f>VLOOKUP(A1821,Cleaned_Customer_Names!A1820:D4155,2,0)</f>
        <v>Mr.</v>
      </c>
      <c r="C1821" s="8" t="str">
        <f>VLOOKUP(A1821,Cleaned_Customer_Names!A1820:D4155,3,0)</f>
        <v>Rob</v>
      </c>
      <c r="D1821" s="8" t="str">
        <f>VLOOKUP($A1821,Cleaned_Customer_Names!$A1820:$D4155,4,0)</f>
        <v>Weston</v>
      </c>
      <c r="E1821" s="22">
        <f>VLOOKUP($A1821,Cleaned_Medical_Exam!$A1820:$J4155,2,0)</f>
        <v>37.335000000000001</v>
      </c>
      <c r="F1821" s="24">
        <f>VLOOKUP($A1821,Cleaned_Medical_Exam!$A1820:$J4155,3,0)</f>
        <v>4.95</v>
      </c>
      <c r="G1821" s="20" t="str">
        <f>VLOOKUP($A1821,Cleaned_Medical_Exam!$A1820:$J4155,4,0)</f>
        <v>No</v>
      </c>
      <c r="H1821" s="20" t="str">
        <f>VLOOKUP($A1821,Cleaned_Medical_Exam!$A1820:$J4155,5,0)</f>
        <v>No</v>
      </c>
      <c r="I1821" s="20" t="str">
        <f>VLOOKUP($A1821,Cleaned_Medical_Exam!$A1820:$J4155,6,0)</f>
        <v>No</v>
      </c>
      <c r="J1821" s="48">
        <f>VLOOKUP($A1821,Cleaned_Medical_Exam!$A1820:$J4155,7,0)</f>
        <v>0</v>
      </c>
      <c r="K1821" s="8" t="str">
        <f>VLOOKUP($A1821,Cleaned_Medical_Exam!$A1820:$J4155,8,0)</f>
        <v>No</v>
      </c>
      <c r="L1821" s="20" t="str">
        <f>VLOOKUP($A1821,Cleaned_Medical_Exam!$A1820:$J4155,9,0)</f>
        <v>Obesity</v>
      </c>
      <c r="M1821" s="20" t="str">
        <f>VLOOKUP($A1821,Cleaned_Medical_Exam!$A1820:$J4155,10,0)</f>
        <v>Normal</v>
      </c>
      <c r="N1821" s="48">
        <f>_xlfn.XLOOKUP(A1821,Cleaned_Hospital_Details!A:A,Cleaned_Hospital_Details!B:B)</f>
        <v>1</v>
      </c>
      <c r="O1821" s="49">
        <f>_xlfn.XLOOKUP($A1821,Cleaned_Hospital_Details!$A:$A,Cleaned_Hospital_Details!C:C)</f>
        <v>4667.6099999999997</v>
      </c>
      <c r="P1821" s="8" t="str">
        <f>_xlfn.XLOOKUP($A1821,Cleaned_Hospital_Details!$A:$A,Cleaned_Hospital_Details!D:D)</f>
        <v>Tier - 3</v>
      </c>
      <c r="Q1821" s="8" t="str">
        <f>_xlfn.XLOOKUP($A1821,Cleaned_Hospital_Details!$A:$A,Cleaned_Hospital_Details!E:E)</f>
        <v>Tier - 3</v>
      </c>
      <c r="R1821" s="8" t="str">
        <f>_xlfn.XLOOKUP($A1821,Cleaned_Hospital_Details!$A:$A,Cleaned_Hospital_Details!F:F)</f>
        <v>R1016</v>
      </c>
      <c r="S1821" s="15">
        <f>_xlfn.XLOOKUP($A1821,Cleaned_Hospital_Details!$A:$A,Cleaned_Hospital_Details!G:G)</f>
        <v>33090</v>
      </c>
      <c r="T1821" s="8">
        <f>_xlfn.XLOOKUP($A1821,Cleaned_Hospital_Details!$A:$A,Cleaned_Hospital_Details!H:H)</f>
        <v>32</v>
      </c>
      <c r="U1821" s="8" t="str">
        <f>_xlfn.XLOOKUP($A1821,Cleaned_Hospital_Details!$A:$A,Cleaned_Hospital_Details!I:I)</f>
        <v>Adult</v>
      </c>
      <c r="V1821" t="str">
        <f t="shared" si="28"/>
        <v>Rob Weston</v>
      </c>
    </row>
    <row r="1822" spans="1:22" ht="15.6" x14ac:dyDescent="0.3">
      <c r="A1822" s="10" t="s">
        <v>1858</v>
      </c>
      <c r="B1822" s="8" t="str">
        <f>VLOOKUP(A1822,Cleaned_Customer_Names!A1821:D4156,2,0)</f>
        <v>Mr.</v>
      </c>
      <c r="C1822" s="8" t="str">
        <f>VLOOKUP(A1822,Cleaned_Customer_Names!A1821:D4156,3,0)</f>
        <v>Patrick</v>
      </c>
      <c r="D1822" s="8" t="str">
        <f>VLOOKUP($A1822,Cleaned_Customer_Names!$A1821:$D4156,4,0)</f>
        <v>Rabuzzi</v>
      </c>
      <c r="E1822" s="22">
        <f>VLOOKUP($A1822,Cleaned_Medical_Exam!$A1821:$J4156,2,0)</f>
        <v>27.265000000000001</v>
      </c>
      <c r="F1822" s="24">
        <f>VLOOKUP($A1822,Cleaned_Medical_Exam!$A1821:$J4156,3,0)</f>
        <v>6.46</v>
      </c>
      <c r="G1822" s="20" t="str">
        <f>VLOOKUP($A1822,Cleaned_Medical_Exam!$A1821:$J4156,4,0)</f>
        <v>Yes</v>
      </c>
      <c r="H1822" s="20" t="str">
        <f>VLOOKUP($A1822,Cleaned_Medical_Exam!$A1821:$J4156,5,0)</f>
        <v>No</v>
      </c>
      <c r="I1822" s="20" t="str">
        <f>VLOOKUP($A1822,Cleaned_Medical_Exam!$A1821:$J4156,6,0)</f>
        <v>No</v>
      </c>
      <c r="J1822" s="48">
        <f>VLOOKUP($A1822,Cleaned_Medical_Exam!$A1821:$J4156,7,0)</f>
        <v>0</v>
      </c>
      <c r="K1822" s="8" t="str">
        <f>VLOOKUP($A1822,Cleaned_Medical_Exam!$A1821:$J4156,8,0)</f>
        <v>No</v>
      </c>
      <c r="L1822" s="20" t="str">
        <f>VLOOKUP($A1822,Cleaned_Medical_Exam!$A1821:$J4156,9,0)</f>
        <v>Overweight</v>
      </c>
      <c r="M1822" s="20" t="str">
        <f>VLOOKUP($A1822,Cleaned_Medical_Exam!$A1821:$J4156,10,0)</f>
        <v>Prediabetes</v>
      </c>
      <c r="N1822" s="48">
        <f>_xlfn.XLOOKUP(A1822,Cleaned_Hospital_Details!A:A,Cleaned_Hospital_Details!B:B)</f>
        <v>3</v>
      </c>
      <c r="O1822" s="49">
        <f>_xlfn.XLOOKUP($A1822,Cleaned_Hospital_Details!$A:$A,Cleaned_Hospital_Details!C:C)</f>
        <v>4661.29</v>
      </c>
      <c r="P1822" s="8" t="str">
        <f>_xlfn.XLOOKUP($A1822,Cleaned_Hospital_Details!$A:$A,Cleaned_Hospital_Details!D:D)</f>
        <v>Tier - 2</v>
      </c>
      <c r="Q1822" s="8" t="str">
        <f>_xlfn.XLOOKUP($A1822,Cleaned_Hospital_Details!$A:$A,Cleaned_Hospital_Details!E:E)</f>
        <v>Tier - 1</v>
      </c>
      <c r="R1822" s="8" t="str">
        <f>_xlfn.XLOOKUP($A1822,Cleaned_Hospital_Details!$A:$A,Cleaned_Hospital_Details!F:F)</f>
        <v>R1017</v>
      </c>
      <c r="S1822" s="15">
        <f>_xlfn.XLOOKUP($A1822,Cleaned_Hospital_Details!$A:$A,Cleaned_Hospital_Details!G:G)</f>
        <v>35363</v>
      </c>
      <c r="T1822" s="8">
        <f>_xlfn.XLOOKUP($A1822,Cleaned_Hospital_Details!$A:$A,Cleaned_Hospital_Details!H:H)</f>
        <v>26</v>
      </c>
      <c r="U1822" s="8" t="str">
        <f>_xlfn.XLOOKUP($A1822,Cleaned_Hospital_Details!$A:$A,Cleaned_Hospital_Details!I:I)</f>
        <v>Adult</v>
      </c>
      <c r="V1822" t="str">
        <f t="shared" si="28"/>
        <v>Patrick Rabuzzi</v>
      </c>
    </row>
    <row r="1823" spans="1:22" ht="15.6" x14ac:dyDescent="0.3">
      <c r="A1823" s="10" t="s">
        <v>1859</v>
      </c>
      <c r="B1823" s="8" t="str">
        <f>VLOOKUP(A1823,Cleaned_Customer_Names!A1822:D4157,2,0)</f>
        <v>Mr.</v>
      </c>
      <c r="C1823" s="8" t="str">
        <f>VLOOKUP(A1823,Cleaned_Customer_Names!A1822:D4157,3,0)</f>
        <v>Austin</v>
      </c>
      <c r="D1823" s="8" t="str">
        <f>VLOOKUP($A1823,Cleaned_Customer_Names!$A1822:$D4157,4,0)</f>
        <v>Hendrix</v>
      </c>
      <c r="E1823" s="22">
        <f>VLOOKUP($A1823,Cleaned_Medical_Exam!$A1822:$J4157,2,0)</f>
        <v>30.8</v>
      </c>
      <c r="F1823" s="24">
        <f>VLOOKUP($A1823,Cleaned_Medical_Exam!$A1822:$J4157,3,0)</f>
        <v>4.9000000000000004</v>
      </c>
      <c r="G1823" s="20" t="str">
        <f>VLOOKUP($A1823,Cleaned_Medical_Exam!$A1822:$J4157,4,0)</f>
        <v>Yes</v>
      </c>
      <c r="H1823" s="20" t="str">
        <f>VLOOKUP($A1823,Cleaned_Medical_Exam!$A1822:$J4157,5,0)</f>
        <v>No</v>
      </c>
      <c r="I1823" s="20" t="str">
        <f>VLOOKUP($A1823,Cleaned_Medical_Exam!$A1822:$J4157,6,0)</f>
        <v>No</v>
      </c>
      <c r="J1823" s="48">
        <f>VLOOKUP($A1823,Cleaned_Medical_Exam!$A1822:$J4157,7,0)</f>
        <v>0</v>
      </c>
      <c r="K1823" s="8" t="str">
        <f>VLOOKUP($A1823,Cleaned_Medical_Exam!$A1822:$J4157,8,0)</f>
        <v>No</v>
      </c>
      <c r="L1823" s="20" t="str">
        <f>VLOOKUP($A1823,Cleaned_Medical_Exam!$A1822:$J4157,9,0)</f>
        <v>Obesity</v>
      </c>
      <c r="M1823" s="20" t="str">
        <f>VLOOKUP($A1823,Cleaned_Medical_Exam!$A1822:$J4157,10,0)</f>
        <v>Normal</v>
      </c>
      <c r="N1823" s="48">
        <f>_xlfn.XLOOKUP(A1823,Cleaned_Hospital_Details!A:A,Cleaned_Hospital_Details!B:B)</f>
        <v>0</v>
      </c>
      <c r="O1823" s="49">
        <f>_xlfn.XLOOKUP($A1823,Cleaned_Hospital_Details!$A:$A,Cleaned_Hospital_Details!C:C)</f>
        <v>4646.76</v>
      </c>
      <c r="P1823" s="8" t="str">
        <f>_xlfn.XLOOKUP($A1823,Cleaned_Hospital_Details!$A:$A,Cleaned_Hospital_Details!D:D)</f>
        <v>Tier - 1</v>
      </c>
      <c r="Q1823" s="8" t="str">
        <f>_xlfn.XLOOKUP($A1823,Cleaned_Hospital_Details!$A:$A,Cleaned_Hospital_Details!E:E)</f>
        <v>Tier - 1</v>
      </c>
      <c r="R1823" s="8" t="str">
        <f>_xlfn.XLOOKUP($A1823,Cleaned_Hospital_Details!$A:$A,Cleaned_Hospital_Details!F:F)</f>
        <v>R1011</v>
      </c>
      <c r="S1823" s="15">
        <f>_xlfn.XLOOKUP($A1823,Cleaned_Hospital_Details!$A:$A,Cleaned_Hospital_Details!G:G)</f>
        <v>31220</v>
      </c>
      <c r="T1823" s="8">
        <f>_xlfn.XLOOKUP($A1823,Cleaned_Hospital_Details!$A:$A,Cleaned_Hospital_Details!H:H)</f>
        <v>37</v>
      </c>
      <c r="U1823" s="8" t="str">
        <f>_xlfn.XLOOKUP($A1823,Cleaned_Hospital_Details!$A:$A,Cleaned_Hospital_Details!I:I)</f>
        <v>Adult</v>
      </c>
      <c r="V1823" t="str">
        <f t="shared" si="28"/>
        <v>Austin Hendrix</v>
      </c>
    </row>
    <row r="1824" spans="1:22" ht="15.6" x14ac:dyDescent="0.3">
      <c r="A1824" s="10" t="s">
        <v>1860</v>
      </c>
      <c r="B1824" s="8" t="str">
        <f>VLOOKUP(A1824,Cleaned_Customer_Names!A1823:D4158,2,0)</f>
        <v>Ms.</v>
      </c>
      <c r="C1824" s="8" t="str">
        <f>VLOOKUP(A1824,Cleaned_Customer_Names!A1823:D4158,3,0)</f>
        <v>Brittany</v>
      </c>
      <c r="D1824" s="8" t="str">
        <f>VLOOKUP($A1824,Cleaned_Customer_Names!$A1823:$D4158,4,0)</f>
        <v>Van</v>
      </c>
      <c r="E1824" s="22">
        <f>VLOOKUP($A1824,Cleaned_Medical_Exam!$A1823:$J4158,2,0)</f>
        <v>30.21</v>
      </c>
      <c r="F1824" s="24">
        <f>VLOOKUP($A1824,Cleaned_Medical_Exam!$A1823:$J4158,3,0)</f>
        <v>5.21</v>
      </c>
      <c r="G1824" s="20" t="str">
        <f>VLOOKUP($A1824,Cleaned_Medical_Exam!$A1823:$J4158,4,0)</f>
        <v>No</v>
      </c>
      <c r="H1824" s="20" t="str">
        <f>VLOOKUP($A1824,Cleaned_Medical_Exam!$A1823:$J4158,5,0)</f>
        <v>No</v>
      </c>
      <c r="I1824" s="20" t="str">
        <f>VLOOKUP($A1824,Cleaned_Medical_Exam!$A1823:$J4158,6,0)</f>
        <v>No</v>
      </c>
      <c r="J1824" s="48">
        <f>VLOOKUP($A1824,Cleaned_Medical_Exam!$A1823:$J4158,7,0)</f>
        <v>1</v>
      </c>
      <c r="K1824" s="8" t="str">
        <f>VLOOKUP($A1824,Cleaned_Medical_Exam!$A1823:$J4158,8,0)</f>
        <v>No</v>
      </c>
      <c r="L1824" s="20" t="str">
        <f>VLOOKUP($A1824,Cleaned_Medical_Exam!$A1823:$J4158,9,0)</f>
        <v>Obesity</v>
      </c>
      <c r="M1824" s="20" t="str">
        <f>VLOOKUP($A1824,Cleaned_Medical_Exam!$A1823:$J4158,10,0)</f>
        <v>Normal</v>
      </c>
      <c r="N1824" s="48">
        <f>_xlfn.XLOOKUP(A1824,Cleaned_Hospital_Details!A:A,Cleaned_Hospital_Details!B:B)</f>
        <v>3</v>
      </c>
      <c r="O1824" s="49">
        <f>_xlfn.XLOOKUP($A1824,Cleaned_Hospital_Details!$A:$A,Cleaned_Hospital_Details!C:C)</f>
        <v>4618.08</v>
      </c>
      <c r="P1824" s="8" t="str">
        <f>_xlfn.XLOOKUP($A1824,Cleaned_Hospital_Details!$A:$A,Cleaned_Hospital_Details!D:D)</f>
        <v>Tier - 2</v>
      </c>
      <c r="Q1824" s="8" t="str">
        <f>_xlfn.XLOOKUP($A1824,Cleaned_Hospital_Details!$A:$A,Cleaned_Hospital_Details!E:E)</f>
        <v>Tier - 1</v>
      </c>
      <c r="R1824" s="8" t="str">
        <f>_xlfn.XLOOKUP($A1824,Cleaned_Hospital_Details!$A:$A,Cleaned_Hospital_Details!F:F)</f>
        <v>R1012</v>
      </c>
      <c r="S1824" s="15">
        <f>_xlfn.XLOOKUP($A1824,Cleaned_Hospital_Details!$A:$A,Cleaned_Hospital_Details!G:G)</f>
        <v>35975</v>
      </c>
      <c r="T1824" s="8">
        <f>_xlfn.XLOOKUP($A1824,Cleaned_Hospital_Details!$A:$A,Cleaned_Hospital_Details!H:H)</f>
        <v>24</v>
      </c>
      <c r="U1824" s="8" t="str">
        <f>_xlfn.XLOOKUP($A1824,Cleaned_Hospital_Details!$A:$A,Cleaned_Hospital_Details!I:I)</f>
        <v>Adult</v>
      </c>
      <c r="V1824" t="str">
        <f t="shared" si="28"/>
        <v>Brittany Van</v>
      </c>
    </row>
    <row r="1825" spans="1:22" ht="15.6" x14ac:dyDescent="0.3">
      <c r="A1825" s="10" t="s">
        <v>1861</v>
      </c>
      <c r="B1825" s="8" t="str">
        <f>VLOOKUP(A1825,Cleaned_Customer_Names!A1824:D4159,2,0)</f>
        <v>Mr.</v>
      </c>
      <c r="C1825" s="8" t="str">
        <f>VLOOKUP(A1825,Cleaned_Customer_Names!A1824:D4159,3,0)</f>
        <v>Matthew</v>
      </c>
      <c r="D1825" s="8" t="str">
        <f>VLOOKUP($A1825,Cleaned_Customer_Names!$A1824:$D4159,4,0)</f>
        <v>Blanton</v>
      </c>
      <c r="E1825" s="22">
        <f>VLOOKUP($A1825,Cleaned_Medical_Exam!$A1824:$J4159,2,0)</f>
        <v>35.340000000000003</v>
      </c>
      <c r="F1825" s="24">
        <f>VLOOKUP($A1825,Cleaned_Medical_Exam!$A1824:$J4159,3,0)</f>
        <v>4.13</v>
      </c>
      <c r="G1825" s="20" t="str">
        <f>VLOOKUP($A1825,Cleaned_Medical_Exam!$A1824:$J4159,4,0)</f>
        <v>No</v>
      </c>
      <c r="H1825" s="20" t="str">
        <f>VLOOKUP($A1825,Cleaned_Medical_Exam!$A1824:$J4159,5,0)</f>
        <v>Yes</v>
      </c>
      <c r="I1825" s="20" t="str">
        <f>VLOOKUP($A1825,Cleaned_Medical_Exam!$A1824:$J4159,6,0)</f>
        <v>No</v>
      </c>
      <c r="J1825" s="48">
        <f>VLOOKUP($A1825,Cleaned_Medical_Exam!$A1824:$J4159,7,0)</f>
        <v>1</v>
      </c>
      <c r="K1825" s="8" t="str">
        <f>VLOOKUP($A1825,Cleaned_Medical_Exam!$A1824:$J4159,8,0)</f>
        <v>No</v>
      </c>
      <c r="L1825" s="20" t="str">
        <f>VLOOKUP($A1825,Cleaned_Medical_Exam!$A1824:$J4159,9,0)</f>
        <v>Obesity</v>
      </c>
      <c r="M1825" s="20" t="str">
        <f>VLOOKUP($A1825,Cleaned_Medical_Exam!$A1824:$J4159,10,0)</f>
        <v>Normal</v>
      </c>
      <c r="N1825" s="48">
        <f>_xlfn.XLOOKUP(A1825,Cleaned_Hospital_Details!A:A,Cleaned_Hospital_Details!B:B)</f>
        <v>0</v>
      </c>
      <c r="O1825" s="49">
        <f>_xlfn.XLOOKUP($A1825,Cleaned_Hospital_Details!$A:$A,Cleaned_Hospital_Details!C:C)</f>
        <v>4608.03</v>
      </c>
      <c r="P1825" s="8" t="str">
        <f>_xlfn.XLOOKUP($A1825,Cleaned_Hospital_Details!$A:$A,Cleaned_Hospital_Details!D:D)</f>
        <v>Tier - 2</v>
      </c>
      <c r="Q1825" s="8" t="str">
        <f>_xlfn.XLOOKUP($A1825,Cleaned_Hospital_Details!$A:$A,Cleaned_Hospital_Details!E:E)</f>
        <v>Tier - 3</v>
      </c>
      <c r="R1825" s="8" t="str">
        <f>_xlfn.XLOOKUP($A1825,Cleaned_Hospital_Details!$A:$A,Cleaned_Hospital_Details!F:F)</f>
        <v>R1011</v>
      </c>
      <c r="S1825" s="15">
        <f>_xlfn.XLOOKUP($A1825,Cleaned_Hospital_Details!$A:$A,Cleaned_Hospital_Details!G:G)</f>
        <v>36709</v>
      </c>
      <c r="T1825" s="8">
        <f>_xlfn.XLOOKUP($A1825,Cleaned_Hospital_Details!$A:$A,Cleaned_Hospital_Details!H:H)</f>
        <v>22</v>
      </c>
      <c r="U1825" s="8" t="str">
        <f>_xlfn.XLOOKUP($A1825,Cleaned_Hospital_Details!$A:$A,Cleaned_Hospital_Details!I:I)</f>
        <v>Adult</v>
      </c>
      <c r="V1825" t="str">
        <f t="shared" si="28"/>
        <v>Matthew Blanton</v>
      </c>
    </row>
    <row r="1826" spans="1:22" ht="15.6" x14ac:dyDescent="0.3">
      <c r="A1826" s="10" t="s">
        <v>1862</v>
      </c>
      <c r="B1826" s="8" t="str">
        <f>VLOOKUP(A1826,Cleaned_Customer_Names!A1825:D4160,2,0)</f>
        <v>Ms.</v>
      </c>
      <c r="C1826" s="8" t="str">
        <f>VLOOKUP(A1826,Cleaned_Customer_Names!A1825:D4160,3,0)</f>
        <v>Becky</v>
      </c>
      <c r="D1826" s="8" t="str">
        <f>VLOOKUP($A1826,Cleaned_Customer_Names!$A1825:$D4160,4,0)</f>
        <v>Schout</v>
      </c>
      <c r="E1826" s="22">
        <f>VLOOKUP($A1826,Cleaned_Medical_Exam!$A1825:$J4160,2,0)</f>
        <v>26.695</v>
      </c>
      <c r="F1826" s="24">
        <f>VLOOKUP($A1826,Cleaned_Medical_Exam!$A1825:$J4160,3,0)</f>
        <v>5.28</v>
      </c>
      <c r="G1826" s="20" t="str">
        <f>VLOOKUP($A1826,Cleaned_Medical_Exam!$A1825:$J4160,4,0)</f>
        <v>No</v>
      </c>
      <c r="H1826" s="20" t="str">
        <f>VLOOKUP($A1826,Cleaned_Medical_Exam!$A1825:$J4160,5,0)</f>
        <v>No</v>
      </c>
      <c r="I1826" s="20" t="str">
        <f>VLOOKUP($A1826,Cleaned_Medical_Exam!$A1825:$J4160,6,0)</f>
        <v>No</v>
      </c>
      <c r="J1826" s="48">
        <f>VLOOKUP($A1826,Cleaned_Medical_Exam!$A1825:$J4160,7,0)</f>
        <v>0</v>
      </c>
      <c r="K1826" s="8" t="str">
        <f>VLOOKUP($A1826,Cleaned_Medical_Exam!$A1825:$J4160,8,0)</f>
        <v>No</v>
      </c>
      <c r="L1826" s="20" t="str">
        <f>VLOOKUP($A1826,Cleaned_Medical_Exam!$A1825:$J4160,9,0)</f>
        <v>Overweight</v>
      </c>
      <c r="M1826" s="20" t="str">
        <f>VLOOKUP($A1826,Cleaned_Medical_Exam!$A1825:$J4160,10,0)</f>
        <v>Normal</v>
      </c>
      <c r="N1826" s="48">
        <f>_xlfn.XLOOKUP(A1826,Cleaned_Hospital_Details!A:A,Cleaned_Hospital_Details!B:B)</f>
        <v>0</v>
      </c>
      <c r="O1826" s="49">
        <f>_xlfn.XLOOKUP($A1826,Cleaned_Hospital_Details!$A:$A,Cleaned_Hospital_Details!C:C)</f>
        <v>4571.41</v>
      </c>
      <c r="P1826" s="8" t="str">
        <f>_xlfn.XLOOKUP($A1826,Cleaned_Hospital_Details!$A:$A,Cleaned_Hospital_Details!D:D)</f>
        <v>Tier - 2</v>
      </c>
      <c r="Q1826" s="8" t="str">
        <f>_xlfn.XLOOKUP($A1826,Cleaned_Hospital_Details!$A:$A,Cleaned_Hospital_Details!E:E)</f>
        <v>Tier - 2</v>
      </c>
      <c r="R1826" s="8" t="str">
        <f>_xlfn.XLOOKUP($A1826,Cleaned_Hospital_Details!$A:$A,Cleaned_Hospital_Details!F:F)</f>
        <v>R1012</v>
      </c>
      <c r="S1826" s="15">
        <f>_xlfn.XLOOKUP($A1826,Cleaned_Hospital_Details!$A:$A,Cleaned_Hospital_Details!G:G)</f>
        <v>32769</v>
      </c>
      <c r="T1826" s="8">
        <f>_xlfn.XLOOKUP($A1826,Cleaned_Hospital_Details!$A:$A,Cleaned_Hospital_Details!H:H)</f>
        <v>33</v>
      </c>
      <c r="U1826" s="8" t="str">
        <f>_xlfn.XLOOKUP($A1826,Cleaned_Hospital_Details!$A:$A,Cleaned_Hospital_Details!I:I)</f>
        <v>Adult</v>
      </c>
      <c r="V1826" t="str">
        <f t="shared" si="28"/>
        <v>Becky Schout</v>
      </c>
    </row>
    <row r="1827" spans="1:22" ht="15.6" x14ac:dyDescent="0.3">
      <c r="A1827" s="10" t="s">
        <v>1863</v>
      </c>
      <c r="B1827" s="8" t="str">
        <f>VLOOKUP(A1827,Cleaned_Customer_Names!A1826:D4161,2,0)</f>
        <v>Ms.</v>
      </c>
      <c r="C1827" s="8" t="str">
        <f>VLOOKUP(A1827,Cleaned_Customer_Names!A1826:D4161,3,0)</f>
        <v>Virginie</v>
      </c>
      <c r="D1827" s="8" t="str">
        <f>VLOOKUP($A1827,Cleaned_Customer_Names!$A1826:$D4161,4,0)</f>
        <v>Schmaltz</v>
      </c>
      <c r="E1827" s="22">
        <f>VLOOKUP($A1827,Cleaned_Medical_Exam!$A1826:$J4161,2,0)</f>
        <v>29.355</v>
      </c>
      <c r="F1827" s="24">
        <f>VLOOKUP($A1827,Cleaned_Medical_Exam!$A1826:$J4161,3,0)</f>
        <v>4.68</v>
      </c>
      <c r="G1827" s="20" t="str">
        <f>VLOOKUP($A1827,Cleaned_Medical_Exam!$A1826:$J4161,4,0)</f>
        <v>Yes</v>
      </c>
      <c r="H1827" s="20" t="str">
        <f>VLOOKUP($A1827,Cleaned_Medical_Exam!$A1826:$J4161,5,0)</f>
        <v>No</v>
      </c>
      <c r="I1827" s="20" t="str">
        <f>VLOOKUP($A1827,Cleaned_Medical_Exam!$A1826:$J4161,6,0)</f>
        <v>No</v>
      </c>
      <c r="J1827" s="48">
        <f>VLOOKUP($A1827,Cleaned_Medical_Exam!$A1826:$J4161,7,0)</f>
        <v>0</v>
      </c>
      <c r="K1827" s="8" t="str">
        <f>VLOOKUP($A1827,Cleaned_Medical_Exam!$A1826:$J4161,8,0)</f>
        <v>No</v>
      </c>
      <c r="L1827" s="20" t="str">
        <f>VLOOKUP($A1827,Cleaned_Medical_Exam!$A1826:$J4161,9,0)</f>
        <v>Overweight</v>
      </c>
      <c r="M1827" s="20" t="str">
        <f>VLOOKUP($A1827,Cleaned_Medical_Exam!$A1826:$J4161,10,0)</f>
        <v>Normal</v>
      </c>
      <c r="N1827" s="48">
        <f>_xlfn.XLOOKUP(A1827,Cleaned_Hospital_Details!A:A,Cleaned_Hospital_Details!B:B)</f>
        <v>2</v>
      </c>
      <c r="O1827" s="49">
        <f>_xlfn.XLOOKUP($A1827,Cleaned_Hospital_Details!$A:$A,Cleaned_Hospital_Details!C:C)</f>
        <v>4564.1899999999996</v>
      </c>
      <c r="P1827" s="8" t="str">
        <f>_xlfn.XLOOKUP($A1827,Cleaned_Hospital_Details!$A:$A,Cleaned_Hospital_Details!D:D)</f>
        <v>Tier - 2</v>
      </c>
      <c r="Q1827" s="8" t="str">
        <f>_xlfn.XLOOKUP($A1827,Cleaned_Hospital_Details!$A:$A,Cleaned_Hospital_Details!E:E)</f>
        <v>Tier - 2</v>
      </c>
      <c r="R1827" s="8" t="str">
        <f>_xlfn.XLOOKUP($A1827,Cleaned_Hospital_Details!$A:$A,Cleaned_Hospital_Details!F:F)</f>
        <v>R1024</v>
      </c>
      <c r="S1827" s="15">
        <f>_xlfn.XLOOKUP($A1827,Cleaned_Hospital_Details!$A:$A,Cleaned_Hospital_Details!G:G)</f>
        <v>35424</v>
      </c>
      <c r="T1827" s="8">
        <f>_xlfn.XLOOKUP($A1827,Cleaned_Hospital_Details!$A:$A,Cleaned_Hospital_Details!H:H)</f>
        <v>26</v>
      </c>
      <c r="U1827" s="8" t="str">
        <f>_xlfn.XLOOKUP($A1827,Cleaned_Hospital_Details!$A:$A,Cleaned_Hospital_Details!I:I)</f>
        <v>Adult</v>
      </c>
      <c r="V1827" t="str">
        <f t="shared" si="28"/>
        <v>Virginie Schmaltz</v>
      </c>
    </row>
    <row r="1828" spans="1:22" ht="15.6" x14ac:dyDescent="0.3">
      <c r="A1828" s="10" t="s">
        <v>1864</v>
      </c>
      <c r="B1828" s="8" t="str">
        <f>VLOOKUP(A1828,Cleaned_Customer_Names!A1827:D4162,2,0)</f>
        <v>Ms.</v>
      </c>
      <c r="C1828" s="8" t="str">
        <f>VLOOKUP(A1828,Cleaned_Customer_Names!A1827:D4162,3,0)</f>
        <v>Allison</v>
      </c>
      <c r="D1828" s="8" t="str">
        <f>VLOOKUP($A1828,Cleaned_Customer_Names!$A1827:$D4162,4,0)</f>
        <v>Eagen</v>
      </c>
      <c r="E1828" s="22">
        <f>VLOOKUP($A1828,Cleaned_Medical_Exam!$A1827:$J4162,2,0)</f>
        <v>29.59</v>
      </c>
      <c r="F1828" s="24">
        <f>VLOOKUP($A1828,Cleaned_Medical_Exam!$A1827:$J4162,3,0)</f>
        <v>4.0599999999999996</v>
      </c>
      <c r="G1828" s="20" t="str">
        <f>VLOOKUP($A1828,Cleaned_Medical_Exam!$A1827:$J4162,4,0)</f>
        <v>No</v>
      </c>
      <c r="H1828" s="20" t="str">
        <f>VLOOKUP($A1828,Cleaned_Medical_Exam!$A1827:$J4162,5,0)</f>
        <v>No</v>
      </c>
      <c r="I1828" s="20" t="str">
        <f>VLOOKUP($A1828,Cleaned_Medical_Exam!$A1827:$J4162,6,0)</f>
        <v>No</v>
      </c>
      <c r="J1828" s="48">
        <f>VLOOKUP($A1828,Cleaned_Medical_Exam!$A1827:$J4162,7,0)</f>
        <v>0</v>
      </c>
      <c r="K1828" s="8" t="str">
        <f>VLOOKUP($A1828,Cleaned_Medical_Exam!$A1827:$J4162,8,0)</f>
        <v>No</v>
      </c>
      <c r="L1828" s="20" t="str">
        <f>VLOOKUP($A1828,Cleaned_Medical_Exam!$A1827:$J4162,9,0)</f>
        <v>Overweight</v>
      </c>
      <c r="M1828" s="20" t="str">
        <f>VLOOKUP($A1828,Cleaned_Medical_Exam!$A1827:$J4162,10,0)</f>
        <v>Normal</v>
      </c>
      <c r="N1828" s="48">
        <f>_xlfn.XLOOKUP(A1828,Cleaned_Hospital_Details!A:A,Cleaned_Hospital_Details!B:B)</f>
        <v>1</v>
      </c>
      <c r="O1828" s="49">
        <f>_xlfn.XLOOKUP($A1828,Cleaned_Hospital_Details!$A:$A,Cleaned_Hospital_Details!C:C)</f>
        <v>4562.84</v>
      </c>
      <c r="P1828" s="8" t="str">
        <f>_xlfn.XLOOKUP($A1828,Cleaned_Hospital_Details!$A:$A,Cleaned_Hospital_Details!D:D)</f>
        <v>Tier - 2</v>
      </c>
      <c r="Q1828" s="8" t="str">
        <f>_xlfn.XLOOKUP($A1828,Cleaned_Hospital_Details!$A:$A,Cleaned_Hospital_Details!E:E)</f>
        <v>Tier - 2</v>
      </c>
      <c r="R1828" s="8" t="str">
        <f>_xlfn.XLOOKUP($A1828,Cleaned_Hospital_Details!$A:$A,Cleaned_Hospital_Details!F:F)</f>
        <v>R1013</v>
      </c>
      <c r="S1828" s="15">
        <f>_xlfn.XLOOKUP($A1828,Cleaned_Hospital_Details!$A:$A,Cleaned_Hospital_Details!G:G)</f>
        <v>33136</v>
      </c>
      <c r="T1828" s="8">
        <f>_xlfn.XLOOKUP($A1828,Cleaned_Hospital_Details!$A:$A,Cleaned_Hospital_Details!H:H)</f>
        <v>32</v>
      </c>
      <c r="U1828" s="8" t="str">
        <f>_xlfn.XLOOKUP($A1828,Cleaned_Hospital_Details!$A:$A,Cleaned_Hospital_Details!I:I)</f>
        <v>Adult</v>
      </c>
      <c r="V1828" t="str">
        <f t="shared" si="28"/>
        <v>Allison Eagen</v>
      </c>
    </row>
    <row r="1829" spans="1:22" ht="15.6" x14ac:dyDescent="0.3">
      <c r="A1829" s="10" t="s">
        <v>1865</v>
      </c>
      <c r="B1829" s="8" t="str">
        <f>VLOOKUP(A1829,Cleaned_Customer_Names!A1828:D4163,2,0)</f>
        <v>Ms.</v>
      </c>
      <c r="C1829" s="8" t="str">
        <f>VLOOKUP(A1829,Cleaned_Customer_Names!A1828:D4163,3,0)</f>
        <v>Julie</v>
      </c>
      <c r="D1829" s="8" t="str">
        <f>VLOOKUP($A1829,Cleaned_Customer_Names!$A1828:$D4163,4,0)</f>
        <v>Rotramel</v>
      </c>
      <c r="E1829" s="22">
        <f>VLOOKUP($A1829,Cleaned_Medical_Exam!$A1828:$J4163,2,0)</f>
        <v>31.35</v>
      </c>
      <c r="F1829" s="24">
        <f>VLOOKUP($A1829,Cleaned_Medical_Exam!$A1828:$J4163,3,0)</f>
        <v>4.2</v>
      </c>
      <c r="G1829" s="20" t="str">
        <f>VLOOKUP($A1829,Cleaned_Medical_Exam!$A1828:$J4163,4,0)</f>
        <v>No</v>
      </c>
      <c r="H1829" s="20" t="str">
        <f>VLOOKUP($A1829,Cleaned_Medical_Exam!$A1828:$J4163,5,0)</f>
        <v>Yes</v>
      </c>
      <c r="I1829" s="20" t="str">
        <f>VLOOKUP($A1829,Cleaned_Medical_Exam!$A1828:$J4163,6,0)</f>
        <v>No</v>
      </c>
      <c r="J1829" s="48">
        <f>VLOOKUP($A1829,Cleaned_Medical_Exam!$A1828:$J4163,7,0)</f>
        <v>1</v>
      </c>
      <c r="K1829" s="8" t="str">
        <f>VLOOKUP($A1829,Cleaned_Medical_Exam!$A1828:$J4163,8,0)</f>
        <v>No</v>
      </c>
      <c r="L1829" s="20" t="str">
        <f>VLOOKUP($A1829,Cleaned_Medical_Exam!$A1828:$J4163,9,0)</f>
        <v>Obesity</v>
      </c>
      <c r="M1829" s="20" t="str">
        <f>VLOOKUP($A1829,Cleaned_Medical_Exam!$A1828:$J4163,10,0)</f>
        <v>Normal</v>
      </c>
      <c r="N1829" s="48">
        <f>_xlfn.XLOOKUP(A1829,Cleaned_Hospital_Details!A:A,Cleaned_Hospital_Details!B:B)</f>
        <v>4</v>
      </c>
      <c r="O1829" s="49">
        <f>_xlfn.XLOOKUP($A1829,Cleaned_Hospital_Details!$A:$A,Cleaned_Hospital_Details!C:C)</f>
        <v>4561.1899999999996</v>
      </c>
      <c r="P1829" s="8" t="str">
        <f>_xlfn.XLOOKUP($A1829,Cleaned_Hospital_Details!$A:$A,Cleaned_Hospital_Details!D:D)</f>
        <v>Tier - 2</v>
      </c>
      <c r="Q1829" s="8" t="str">
        <f>_xlfn.XLOOKUP($A1829,Cleaned_Hospital_Details!$A:$A,Cleaned_Hospital_Details!E:E)</f>
        <v>Tier - 2</v>
      </c>
      <c r="R1829" s="8" t="str">
        <f>_xlfn.XLOOKUP($A1829,Cleaned_Hospital_Details!$A:$A,Cleaned_Hospital_Details!F:F)</f>
        <v>R1024</v>
      </c>
      <c r="S1829" s="15">
        <f>_xlfn.XLOOKUP($A1829,Cleaned_Hospital_Details!$A:$A,Cleaned_Hospital_Details!G:G)</f>
        <v>38343</v>
      </c>
      <c r="T1829" s="8">
        <f>_xlfn.XLOOKUP($A1829,Cleaned_Hospital_Details!$A:$A,Cleaned_Hospital_Details!H:H)</f>
        <v>18</v>
      </c>
      <c r="U1829" s="8" t="str">
        <f>_xlfn.XLOOKUP($A1829,Cleaned_Hospital_Details!$A:$A,Cleaned_Hospital_Details!I:I)</f>
        <v>Child</v>
      </c>
      <c r="V1829" t="str">
        <f t="shared" si="28"/>
        <v>Julie Rotramel</v>
      </c>
    </row>
    <row r="1830" spans="1:22" ht="15.6" x14ac:dyDescent="0.3">
      <c r="A1830" s="10" t="s">
        <v>1866</v>
      </c>
      <c r="B1830" s="8" t="str">
        <f>VLOOKUP(A1830,Cleaned_Customer_Names!A1829:D4164,2,0)</f>
        <v>Ms.</v>
      </c>
      <c r="C1830" s="8" t="str">
        <f>VLOOKUP(A1830,Cleaned_Customer_Names!A1829:D4164,3,0)</f>
        <v>Katherine</v>
      </c>
      <c r="D1830" s="8" t="str">
        <f>VLOOKUP($A1830,Cleaned_Customer_Names!$A1829:$D4164,4,0)</f>
        <v>Prevost</v>
      </c>
      <c r="E1830" s="22">
        <f>VLOOKUP($A1830,Cleaned_Medical_Exam!$A1829:$J4164,2,0)</f>
        <v>20.52</v>
      </c>
      <c r="F1830" s="24">
        <f>VLOOKUP($A1830,Cleaned_Medical_Exam!$A1829:$J4164,3,0)</f>
        <v>4.83</v>
      </c>
      <c r="G1830" s="20" t="str">
        <f>VLOOKUP($A1830,Cleaned_Medical_Exam!$A1829:$J4164,4,0)</f>
        <v>No</v>
      </c>
      <c r="H1830" s="20" t="str">
        <f>VLOOKUP($A1830,Cleaned_Medical_Exam!$A1829:$J4164,5,0)</f>
        <v>No</v>
      </c>
      <c r="I1830" s="20" t="str">
        <f>VLOOKUP($A1830,Cleaned_Medical_Exam!$A1829:$J4164,6,0)</f>
        <v>No</v>
      </c>
      <c r="J1830" s="48">
        <f>VLOOKUP($A1830,Cleaned_Medical_Exam!$A1829:$J4164,7,0)</f>
        <v>0</v>
      </c>
      <c r="K1830" s="8" t="str">
        <f>VLOOKUP($A1830,Cleaned_Medical_Exam!$A1829:$J4164,8,0)</f>
        <v>No</v>
      </c>
      <c r="L1830" s="20" t="str">
        <f>VLOOKUP($A1830,Cleaned_Medical_Exam!$A1829:$J4164,9,0)</f>
        <v>Healthy Weight</v>
      </c>
      <c r="M1830" s="20" t="str">
        <f>VLOOKUP($A1830,Cleaned_Medical_Exam!$A1829:$J4164,10,0)</f>
        <v>Normal</v>
      </c>
      <c r="N1830" s="48">
        <f>_xlfn.XLOOKUP(A1830,Cleaned_Hospital_Details!A:A,Cleaned_Hospital_Details!B:B)</f>
        <v>0</v>
      </c>
      <c r="O1830" s="49">
        <f>_xlfn.XLOOKUP($A1830,Cleaned_Hospital_Details!$A:$A,Cleaned_Hospital_Details!C:C)</f>
        <v>4544.2299999999996</v>
      </c>
      <c r="P1830" s="8" t="str">
        <f>_xlfn.XLOOKUP($A1830,Cleaned_Hospital_Details!$A:$A,Cleaned_Hospital_Details!D:D)</f>
        <v>Tier - 2</v>
      </c>
      <c r="Q1830" s="8" t="str">
        <f>_xlfn.XLOOKUP($A1830,Cleaned_Hospital_Details!$A:$A,Cleaned_Hospital_Details!E:E)</f>
        <v>Tier - 1</v>
      </c>
      <c r="R1830" s="8" t="str">
        <f>_xlfn.XLOOKUP($A1830,Cleaned_Hospital_Details!$A:$A,Cleaned_Hospital_Details!F:F)</f>
        <v>R1024</v>
      </c>
      <c r="S1830" s="15">
        <f>_xlfn.XLOOKUP($A1830,Cleaned_Hospital_Details!$A:$A,Cleaned_Hospital_Details!G:G)</f>
        <v>33194</v>
      </c>
      <c r="T1830" s="8">
        <f>_xlfn.XLOOKUP($A1830,Cleaned_Hospital_Details!$A:$A,Cleaned_Hospital_Details!H:H)</f>
        <v>32</v>
      </c>
      <c r="U1830" s="8" t="str">
        <f>_xlfn.XLOOKUP($A1830,Cleaned_Hospital_Details!$A:$A,Cleaned_Hospital_Details!I:I)</f>
        <v>Adult</v>
      </c>
      <c r="V1830" t="str">
        <f t="shared" si="28"/>
        <v>Katherine Prevost</v>
      </c>
    </row>
    <row r="1831" spans="1:22" ht="15.6" x14ac:dyDescent="0.3">
      <c r="A1831" s="10" t="s">
        <v>1867</v>
      </c>
      <c r="B1831" s="8" t="str">
        <f>VLOOKUP(A1831,Cleaned_Customer_Names!A1830:D4165,2,0)</f>
        <v>Mr.</v>
      </c>
      <c r="C1831" s="8" t="str">
        <f>VLOOKUP(A1831,Cleaned_Customer_Names!A1830:D4165,3,0)</f>
        <v>Caleb</v>
      </c>
      <c r="D1831" s="8" t="str">
        <f>VLOOKUP($A1831,Cleaned_Customer_Names!$A1830:$D4165,4,0)</f>
        <v>Boyd</v>
      </c>
      <c r="E1831" s="22">
        <f>VLOOKUP($A1831,Cleaned_Medical_Exam!$A1830:$J4165,2,0)</f>
        <v>42.9</v>
      </c>
      <c r="F1831" s="24">
        <f>VLOOKUP($A1831,Cleaned_Medical_Exam!$A1830:$J4165,3,0)</f>
        <v>4.87</v>
      </c>
      <c r="G1831" s="20" t="str">
        <f>VLOOKUP($A1831,Cleaned_Medical_Exam!$A1830:$J4165,4,0)</f>
        <v>Yes</v>
      </c>
      <c r="H1831" s="20" t="str">
        <f>VLOOKUP($A1831,Cleaned_Medical_Exam!$A1830:$J4165,5,0)</f>
        <v>No</v>
      </c>
      <c r="I1831" s="20" t="str">
        <f>VLOOKUP($A1831,Cleaned_Medical_Exam!$A1830:$J4165,6,0)</f>
        <v>No</v>
      </c>
      <c r="J1831" s="48">
        <f>VLOOKUP($A1831,Cleaned_Medical_Exam!$A1830:$J4165,7,0)</f>
        <v>1</v>
      </c>
      <c r="K1831" s="8" t="str">
        <f>VLOOKUP($A1831,Cleaned_Medical_Exam!$A1830:$J4165,8,0)</f>
        <v>No</v>
      </c>
      <c r="L1831" s="20" t="str">
        <f>VLOOKUP($A1831,Cleaned_Medical_Exam!$A1830:$J4165,9,0)</f>
        <v>Obesity</v>
      </c>
      <c r="M1831" s="20" t="str">
        <f>VLOOKUP($A1831,Cleaned_Medical_Exam!$A1830:$J4165,10,0)</f>
        <v>Normal</v>
      </c>
      <c r="N1831" s="48">
        <f>_xlfn.XLOOKUP(A1831,Cleaned_Hospital_Details!A:A,Cleaned_Hospital_Details!B:B)</f>
        <v>1</v>
      </c>
      <c r="O1831" s="49">
        <f>_xlfn.XLOOKUP($A1831,Cleaned_Hospital_Details!$A:$A,Cleaned_Hospital_Details!C:C)</f>
        <v>4536.26</v>
      </c>
      <c r="P1831" s="8" t="str">
        <f>_xlfn.XLOOKUP($A1831,Cleaned_Hospital_Details!$A:$A,Cleaned_Hospital_Details!D:D)</f>
        <v>Tier - 2</v>
      </c>
      <c r="Q1831" s="8" t="str">
        <f>_xlfn.XLOOKUP($A1831,Cleaned_Hospital_Details!$A:$A,Cleaned_Hospital_Details!E:E)</f>
        <v>Tier - 2</v>
      </c>
      <c r="R1831" s="8" t="str">
        <f>_xlfn.XLOOKUP($A1831,Cleaned_Hospital_Details!$A:$A,Cleaned_Hospital_Details!F:F)</f>
        <v>R1011</v>
      </c>
      <c r="S1831" s="15">
        <f>_xlfn.XLOOKUP($A1831,Cleaned_Hospital_Details!$A:$A,Cleaned_Hospital_Details!G:G)</f>
        <v>32307</v>
      </c>
      <c r="T1831" s="8">
        <f>_xlfn.XLOOKUP($A1831,Cleaned_Hospital_Details!$A:$A,Cleaned_Hospital_Details!H:H)</f>
        <v>34</v>
      </c>
      <c r="U1831" s="8" t="str">
        <f>_xlfn.XLOOKUP($A1831,Cleaned_Hospital_Details!$A:$A,Cleaned_Hospital_Details!I:I)</f>
        <v>Adult</v>
      </c>
      <c r="V1831" t="str">
        <f t="shared" si="28"/>
        <v>Caleb Boyd</v>
      </c>
    </row>
    <row r="1832" spans="1:22" ht="15.6" x14ac:dyDescent="0.3">
      <c r="A1832" s="10" t="s">
        <v>1868</v>
      </c>
      <c r="B1832" s="8" t="str">
        <f>VLOOKUP(A1832,Cleaned_Customer_Names!A1831:D4166,2,0)</f>
        <v>Ms.</v>
      </c>
      <c r="C1832" s="8" t="str">
        <f>VLOOKUP(A1832,Cleaned_Customer_Names!A1831:D4166,3,0)</f>
        <v>Jaime</v>
      </c>
      <c r="D1832" s="8" t="str">
        <f>VLOOKUP($A1832,Cleaned_Customer_Names!$A1831:$D4166,4,0)</f>
        <v>Dawes</v>
      </c>
      <c r="E1832" s="22">
        <f>VLOOKUP($A1832,Cleaned_Medical_Exam!$A1831:$J4166,2,0)</f>
        <v>24.6</v>
      </c>
      <c r="F1832" s="24">
        <f>VLOOKUP($A1832,Cleaned_Medical_Exam!$A1831:$J4166,3,0)</f>
        <v>5.86</v>
      </c>
      <c r="G1832" s="20" t="str">
        <f>VLOOKUP($A1832,Cleaned_Medical_Exam!$A1831:$J4166,4,0)</f>
        <v>No</v>
      </c>
      <c r="H1832" s="20" t="str">
        <f>VLOOKUP($A1832,Cleaned_Medical_Exam!$A1831:$J4166,5,0)</f>
        <v>No</v>
      </c>
      <c r="I1832" s="20" t="str">
        <f>VLOOKUP($A1832,Cleaned_Medical_Exam!$A1831:$J4166,6,0)</f>
        <v>Yes</v>
      </c>
      <c r="J1832" s="48">
        <f>VLOOKUP($A1832,Cleaned_Medical_Exam!$A1831:$J4166,7,0)</f>
        <v>1</v>
      </c>
      <c r="K1832" s="8" t="str">
        <f>VLOOKUP($A1832,Cleaned_Medical_Exam!$A1831:$J4166,8,0)</f>
        <v>No</v>
      </c>
      <c r="L1832" s="20" t="str">
        <f>VLOOKUP($A1832,Cleaned_Medical_Exam!$A1831:$J4166,9,0)</f>
        <v>Healthy Weight</v>
      </c>
      <c r="M1832" s="20" t="str">
        <f>VLOOKUP($A1832,Cleaned_Medical_Exam!$A1831:$J4166,10,0)</f>
        <v>Prediabetes</v>
      </c>
      <c r="N1832" s="48">
        <f>_xlfn.XLOOKUP(A1832,Cleaned_Hospital_Details!A:A,Cleaned_Hospital_Details!B:B)</f>
        <v>2</v>
      </c>
      <c r="O1832" s="49">
        <f>_xlfn.XLOOKUP($A1832,Cleaned_Hospital_Details!$A:$A,Cleaned_Hospital_Details!C:C)</f>
        <v>4529.4799999999996</v>
      </c>
      <c r="P1832" s="8" t="str">
        <f>_xlfn.XLOOKUP($A1832,Cleaned_Hospital_Details!$A:$A,Cleaned_Hospital_Details!D:D)</f>
        <v>Tier - 2</v>
      </c>
      <c r="Q1832" s="8" t="str">
        <f>_xlfn.XLOOKUP($A1832,Cleaned_Hospital_Details!$A:$A,Cleaned_Hospital_Details!E:E)</f>
        <v>Tier - 1</v>
      </c>
      <c r="R1832" s="8" t="str">
        <f>_xlfn.XLOOKUP($A1832,Cleaned_Hospital_Details!$A:$A,Cleaned_Hospital_Details!F:F)</f>
        <v>R1011</v>
      </c>
      <c r="S1832" s="15">
        <f>_xlfn.XLOOKUP($A1832,Cleaned_Hospital_Details!$A:$A,Cleaned_Hospital_Details!G:G)</f>
        <v>34149</v>
      </c>
      <c r="T1832" s="8">
        <f>_xlfn.XLOOKUP($A1832,Cleaned_Hospital_Details!$A:$A,Cleaned_Hospital_Details!H:H)</f>
        <v>29</v>
      </c>
      <c r="U1832" s="8" t="str">
        <f>_xlfn.XLOOKUP($A1832,Cleaned_Hospital_Details!$A:$A,Cleaned_Hospital_Details!I:I)</f>
        <v>Adult</v>
      </c>
      <c r="V1832" t="str">
        <f t="shared" si="28"/>
        <v>Jaime Dawes</v>
      </c>
    </row>
    <row r="1833" spans="1:22" ht="15.6" x14ac:dyDescent="0.3">
      <c r="A1833" s="10" t="s">
        <v>1869</v>
      </c>
      <c r="B1833" s="8" t="str">
        <f>VLOOKUP(A1833,Cleaned_Customer_Names!A1832:D4167,2,0)</f>
        <v>Ms.</v>
      </c>
      <c r="C1833" s="8" t="str">
        <f>VLOOKUP(A1833,Cleaned_Customer_Names!A1832:D4167,3,0)</f>
        <v>Hannah</v>
      </c>
      <c r="D1833" s="8" t="str">
        <f>VLOOKUP($A1833,Cleaned_Customer_Names!$A1832:$D4167,4,0)</f>
        <v>Jennings</v>
      </c>
      <c r="E1833" s="22">
        <f>VLOOKUP($A1833,Cleaned_Medical_Exam!$A1832:$J4167,2,0)</f>
        <v>28.405000000000001</v>
      </c>
      <c r="F1833" s="24">
        <f>VLOOKUP($A1833,Cleaned_Medical_Exam!$A1832:$J4167,3,0)</f>
        <v>4.12</v>
      </c>
      <c r="G1833" s="20" t="str">
        <f>VLOOKUP($A1833,Cleaned_Medical_Exam!$A1832:$J4167,4,0)</f>
        <v>No</v>
      </c>
      <c r="H1833" s="20" t="str">
        <f>VLOOKUP($A1833,Cleaned_Medical_Exam!$A1832:$J4167,5,0)</f>
        <v>No</v>
      </c>
      <c r="I1833" s="20" t="str">
        <f>VLOOKUP($A1833,Cleaned_Medical_Exam!$A1832:$J4167,6,0)</f>
        <v>No</v>
      </c>
      <c r="J1833" s="48">
        <f>VLOOKUP($A1833,Cleaned_Medical_Exam!$A1832:$J4167,7,0)</f>
        <v>1</v>
      </c>
      <c r="K1833" s="8" t="str">
        <f>VLOOKUP($A1833,Cleaned_Medical_Exam!$A1832:$J4167,8,0)</f>
        <v>No</v>
      </c>
      <c r="L1833" s="20" t="str">
        <f>VLOOKUP($A1833,Cleaned_Medical_Exam!$A1832:$J4167,9,0)</f>
        <v>Overweight</v>
      </c>
      <c r="M1833" s="20" t="str">
        <f>VLOOKUP($A1833,Cleaned_Medical_Exam!$A1832:$J4167,10,0)</f>
        <v>Normal</v>
      </c>
      <c r="N1833" s="48">
        <f>_xlfn.XLOOKUP(A1833,Cleaned_Hospital_Details!A:A,Cleaned_Hospital_Details!B:B)</f>
        <v>1</v>
      </c>
      <c r="O1833" s="49">
        <f>_xlfn.XLOOKUP($A1833,Cleaned_Hospital_Details!$A:$A,Cleaned_Hospital_Details!C:C)</f>
        <v>4527.18</v>
      </c>
      <c r="P1833" s="8" t="str">
        <f>_xlfn.XLOOKUP($A1833,Cleaned_Hospital_Details!$A:$A,Cleaned_Hospital_Details!D:D)</f>
        <v>Tier - 2</v>
      </c>
      <c r="Q1833" s="8" t="str">
        <f>_xlfn.XLOOKUP($A1833,Cleaned_Hospital_Details!$A:$A,Cleaned_Hospital_Details!E:E)</f>
        <v>Tier - 2</v>
      </c>
      <c r="R1833" s="8" t="str">
        <f>_xlfn.XLOOKUP($A1833,Cleaned_Hospital_Details!$A:$A,Cleaned_Hospital_Details!F:F)</f>
        <v>R1012</v>
      </c>
      <c r="S1833" s="15">
        <f>_xlfn.XLOOKUP($A1833,Cleaned_Hospital_Details!$A:$A,Cleaned_Hospital_Details!G:G)</f>
        <v>33829</v>
      </c>
      <c r="T1833" s="8">
        <f>_xlfn.XLOOKUP($A1833,Cleaned_Hospital_Details!$A:$A,Cleaned_Hospital_Details!H:H)</f>
        <v>30</v>
      </c>
      <c r="U1833" s="8" t="str">
        <f>_xlfn.XLOOKUP($A1833,Cleaned_Hospital_Details!$A:$A,Cleaned_Hospital_Details!I:I)</f>
        <v>Adult</v>
      </c>
      <c r="V1833" t="str">
        <f t="shared" si="28"/>
        <v>Hannah Jennings</v>
      </c>
    </row>
    <row r="1834" spans="1:22" ht="15.6" x14ac:dyDescent="0.3">
      <c r="A1834" s="10" t="s">
        <v>1870</v>
      </c>
      <c r="B1834" s="8" t="str">
        <f>VLOOKUP(A1834,Cleaned_Customer_Names!A1833:D4168,2,0)</f>
        <v>Mr.</v>
      </c>
      <c r="C1834" s="8" t="str">
        <f>VLOOKUP(A1834,Cleaned_Customer_Names!A1833:D4168,3,0)</f>
        <v>Zachariah</v>
      </c>
      <c r="D1834" s="8" t="str">
        <f>VLOOKUP($A1834,Cleaned_Customer_Names!$A1833:$D4168,4,0)</f>
        <v>Nyambaso</v>
      </c>
      <c r="E1834" s="22">
        <f>VLOOKUP($A1834,Cleaned_Medical_Exam!$A1833:$J4168,2,0)</f>
        <v>34.674999999999997</v>
      </c>
      <c r="F1834" s="24">
        <f>VLOOKUP($A1834,Cleaned_Medical_Exam!$A1833:$J4168,3,0)</f>
        <v>5.71</v>
      </c>
      <c r="G1834" s="20" t="str">
        <f>VLOOKUP($A1834,Cleaned_Medical_Exam!$A1833:$J4168,4,0)</f>
        <v>Yes</v>
      </c>
      <c r="H1834" s="20" t="str">
        <f>VLOOKUP($A1834,Cleaned_Medical_Exam!$A1833:$J4168,5,0)</f>
        <v>No</v>
      </c>
      <c r="I1834" s="20" t="str">
        <f>VLOOKUP($A1834,Cleaned_Medical_Exam!$A1833:$J4168,6,0)</f>
        <v>No</v>
      </c>
      <c r="J1834" s="48">
        <f>VLOOKUP($A1834,Cleaned_Medical_Exam!$A1833:$J4168,7,0)</f>
        <v>1</v>
      </c>
      <c r="K1834" s="8" t="str">
        <f>VLOOKUP($A1834,Cleaned_Medical_Exam!$A1833:$J4168,8,0)</f>
        <v>No</v>
      </c>
      <c r="L1834" s="20" t="str">
        <f>VLOOKUP($A1834,Cleaned_Medical_Exam!$A1833:$J4168,9,0)</f>
        <v>Obesity</v>
      </c>
      <c r="M1834" s="20" t="str">
        <f>VLOOKUP($A1834,Cleaned_Medical_Exam!$A1833:$J4168,10,0)</f>
        <v>Prediabetes</v>
      </c>
      <c r="N1834" s="48">
        <f>_xlfn.XLOOKUP(A1834,Cleaned_Hospital_Details!A:A,Cleaned_Hospital_Details!B:B)</f>
        <v>0</v>
      </c>
      <c r="O1834" s="49">
        <f>_xlfn.XLOOKUP($A1834,Cleaned_Hospital_Details!$A:$A,Cleaned_Hospital_Details!C:C)</f>
        <v>4518.83</v>
      </c>
      <c r="P1834" s="8" t="str">
        <f>_xlfn.XLOOKUP($A1834,Cleaned_Hospital_Details!$A:$A,Cleaned_Hospital_Details!D:D)</f>
        <v>Tier - 2</v>
      </c>
      <c r="Q1834" s="8" t="str">
        <f>_xlfn.XLOOKUP($A1834,Cleaned_Hospital_Details!$A:$A,Cleaned_Hospital_Details!E:E)</f>
        <v>Tier - 2</v>
      </c>
      <c r="R1834" s="8" t="str">
        <f>_xlfn.XLOOKUP($A1834,Cleaned_Hospital_Details!$A:$A,Cleaned_Hospital_Details!F:F)</f>
        <v>R1017</v>
      </c>
      <c r="S1834" s="15">
        <f>_xlfn.XLOOKUP($A1834,Cleaned_Hospital_Details!$A:$A,Cleaned_Hospital_Details!G:G)</f>
        <v>32498</v>
      </c>
      <c r="T1834" s="8">
        <f>_xlfn.XLOOKUP($A1834,Cleaned_Hospital_Details!$A:$A,Cleaned_Hospital_Details!H:H)</f>
        <v>34</v>
      </c>
      <c r="U1834" s="8" t="str">
        <f>_xlfn.XLOOKUP($A1834,Cleaned_Hospital_Details!$A:$A,Cleaned_Hospital_Details!I:I)</f>
        <v>Adult</v>
      </c>
      <c r="V1834" t="str">
        <f t="shared" si="28"/>
        <v>Zachariah Nyambaso</v>
      </c>
    </row>
    <row r="1835" spans="1:22" ht="15.6" x14ac:dyDescent="0.3">
      <c r="A1835" s="10" t="s">
        <v>1871</v>
      </c>
      <c r="B1835" s="8" t="str">
        <f>VLOOKUP(A1835,Cleaned_Customer_Names!A1834:D4169,2,0)</f>
        <v>Ms.</v>
      </c>
      <c r="C1835" s="8" t="str">
        <f>VLOOKUP(A1835,Cleaned_Customer_Names!A1834:D4169,3,0)</f>
        <v>Patricia</v>
      </c>
      <c r="D1835" s="8" t="str">
        <f>VLOOKUP($A1835,Cleaned_Customer_Names!$A1834:$D4169,4,0)</f>
        <v>Shaffer</v>
      </c>
      <c r="E1835" s="22">
        <f>VLOOKUP($A1835,Cleaned_Medical_Exam!$A1834:$J4169,2,0)</f>
        <v>18.850000000000001</v>
      </c>
      <c r="F1835" s="24">
        <f>VLOOKUP($A1835,Cleaned_Medical_Exam!$A1834:$J4169,3,0)</f>
        <v>6.03</v>
      </c>
      <c r="G1835" s="20" t="str">
        <f>VLOOKUP($A1835,Cleaned_Medical_Exam!$A1834:$J4169,4,0)</f>
        <v>No</v>
      </c>
      <c r="H1835" s="20" t="str">
        <f>VLOOKUP($A1835,Cleaned_Medical_Exam!$A1834:$J4169,5,0)</f>
        <v>No</v>
      </c>
      <c r="I1835" s="20" t="str">
        <f>VLOOKUP($A1835,Cleaned_Medical_Exam!$A1834:$J4169,6,0)</f>
        <v>No</v>
      </c>
      <c r="J1835" s="48">
        <f>VLOOKUP($A1835,Cleaned_Medical_Exam!$A1834:$J4169,7,0)</f>
        <v>1</v>
      </c>
      <c r="K1835" s="8" t="str">
        <f>VLOOKUP($A1835,Cleaned_Medical_Exam!$A1834:$J4169,8,0)</f>
        <v>No</v>
      </c>
      <c r="L1835" s="20" t="str">
        <f>VLOOKUP($A1835,Cleaned_Medical_Exam!$A1834:$J4169,9,0)</f>
        <v>Healthy Weight</v>
      </c>
      <c r="M1835" s="20" t="str">
        <f>VLOOKUP($A1835,Cleaned_Medical_Exam!$A1834:$J4169,10,0)</f>
        <v>Prediabetes</v>
      </c>
      <c r="N1835" s="48">
        <f>_xlfn.XLOOKUP(A1835,Cleaned_Hospital_Details!A:A,Cleaned_Hospital_Details!B:B)</f>
        <v>3</v>
      </c>
      <c r="O1835" s="49">
        <f>_xlfn.XLOOKUP($A1835,Cleaned_Hospital_Details!$A:$A,Cleaned_Hospital_Details!C:C)</f>
        <v>4518.7700000000004</v>
      </c>
      <c r="P1835" s="8" t="str">
        <f>_xlfn.XLOOKUP($A1835,Cleaned_Hospital_Details!$A:$A,Cleaned_Hospital_Details!D:D)</f>
        <v>Tier - 2</v>
      </c>
      <c r="Q1835" s="8" t="str">
        <f>_xlfn.XLOOKUP($A1835,Cleaned_Hospital_Details!$A:$A,Cleaned_Hospital_Details!E:E)</f>
        <v>Tier - 3</v>
      </c>
      <c r="R1835" s="8" t="str">
        <f>_xlfn.XLOOKUP($A1835,Cleaned_Hospital_Details!$A:$A,Cleaned_Hospital_Details!F:F)</f>
        <v>R1012</v>
      </c>
      <c r="S1835" s="15">
        <f>_xlfn.XLOOKUP($A1835,Cleaned_Hospital_Details!$A:$A,Cleaned_Hospital_Details!G:G)</f>
        <v>32116</v>
      </c>
      <c r="T1835" s="8">
        <f>_xlfn.XLOOKUP($A1835,Cleaned_Hospital_Details!$A:$A,Cleaned_Hospital_Details!H:H)</f>
        <v>35</v>
      </c>
      <c r="U1835" s="8" t="str">
        <f>_xlfn.XLOOKUP($A1835,Cleaned_Hospital_Details!$A:$A,Cleaned_Hospital_Details!I:I)</f>
        <v>Adult</v>
      </c>
      <c r="V1835" t="str">
        <f t="shared" si="28"/>
        <v>Patricia Shaffer</v>
      </c>
    </row>
    <row r="1836" spans="1:22" ht="15.6" x14ac:dyDescent="0.3">
      <c r="A1836" s="10" t="s">
        <v>1872</v>
      </c>
      <c r="B1836" s="8" t="str">
        <f>VLOOKUP(A1836,Cleaned_Customer_Names!A1835:D4170,2,0)</f>
        <v>Mrs.</v>
      </c>
      <c r="C1836" s="8" t="str">
        <f>VLOOKUP(A1836,Cleaned_Customer_Names!A1835:D4170,3,0)</f>
        <v>Elizabeth</v>
      </c>
      <c r="D1836" s="8" t="str">
        <f>VLOOKUP($A1836,Cleaned_Customer_Names!$A1835:$D4170,4,0)</f>
        <v>Corkum</v>
      </c>
      <c r="E1836" s="22">
        <f>VLOOKUP($A1836,Cleaned_Medical_Exam!$A1835:$J4170,2,0)</f>
        <v>34.130000000000003</v>
      </c>
      <c r="F1836" s="24">
        <f>VLOOKUP($A1836,Cleaned_Medical_Exam!$A1835:$J4170,3,0)</f>
        <v>5.65</v>
      </c>
      <c r="G1836" s="20" t="str">
        <f>VLOOKUP($A1836,Cleaned_Medical_Exam!$A1835:$J4170,4,0)</f>
        <v>No</v>
      </c>
      <c r="H1836" s="20" t="str">
        <f>VLOOKUP($A1836,Cleaned_Medical_Exam!$A1835:$J4170,5,0)</f>
        <v>No</v>
      </c>
      <c r="I1836" s="20" t="str">
        <f>VLOOKUP($A1836,Cleaned_Medical_Exam!$A1835:$J4170,6,0)</f>
        <v>Yes</v>
      </c>
      <c r="J1836" s="48">
        <f>VLOOKUP($A1836,Cleaned_Medical_Exam!$A1835:$J4170,7,0)</f>
        <v>1</v>
      </c>
      <c r="K1836" s="8" t="str">
        <f>VLOOKUP($A1836,Cleaned_Medical_Exam!$A1835:$J4170,8,0)</f>
        <v>No</v>
      </c>
      <c r="L1836" s="20" t="str">
        <f>VLOOKUP($A1836,Cleaned_Medical_Exam!$A1835:$J4170,9,0)</f>
        <v>Obesity</v>
      </c>
      <c r="M1836" s="20" t="str">
        <f>VLOOKUP($A1836,Cleaned_Medical_Exam!$A1835:$J4170,10,0)</f>
        <v>Normal</v>
      </c>
      <c r="N1836" s="48">
        <f>_xlfn.XLOOKUP(A1836,Cleaned_Hospital_Details!A:A,Cleaned_Hospital_Details!B:B)</f>
        <v>0</v>
      </c>
      <c r="O1836" s="49">
        <f>_xlfn.XLOOKUP($A1836,Cleaned_Hospital_Details!$A:$A,Cleaned_Hospital_Details!C:C)</f>
        <v>4518.3999999999996</v>
      </c>
      <c r="P1836" s="8" t="str">
        <f>_xlfn.XLOOKUP($A1836,Cleaned_Hospital_Details!$A:$A,Cleaned_Hospital_Details!D:D)</f>
        <v>Tier - 2</v>
      </c>
      <c r="Q1836" s="8" t="str">
        <f>_xlfn.XLOOKUP($A1836,Cleaned_Hospital_Details!$A:$A,Cleaned_Hospital_Details!E:E)</f>
        <v>Tier - 3</v>
      </c>
      <c r="R1836" s="8" t="str">
        <f>_xlfn.XLOOKUP($A1836,Cleaned_Hospital_Details!$A:$A,Cleaned_Hospital_Details!F:F)</f>
        <v>R1026</v>
      </c>
      <c r="S1836" s="15">
        <f>_xlfn.XLOOKUP($A1836,Cleaned_Hospital_Details!$A:$A,Cleaned_Hospital_Details!G:G)</f>
        <v>37896</v>
      </c>
      <c r="T1836" s="8">
        <f>_xlfn.XLOOKUP($A1836,Cleaned_Hospital_Details!$A:$A,Cleaned_Hospital_Details!H:H)</f>
        <v>19</v>
      </c>
      <c r="U1836" s="8" t="str">
        <f>_xlfn.XLOOKUP($A1836,Cleaned_Hospital_Details!$A:$A,Cleaned_Hospital_Details!I:I)</f>
        <v>Adult</v>
      </c>
      <c r="V1836" t="str">
        <f t="shared" si="28"/>
        <v>Elizabeth Corkum</v>
      </c>
    </row>
    <row r="1837" spans="1:22" ht="15.6" x14ac:dyDescent="0.3">
      <c r="A1837" s="10" t="s">
        <v>1873</v>
      </c>
      <c r="B1837" s="8" t="str">
        <f>VLOOKUP(A1837,Cleaned_Customer_Names!A1836:D4171,2,0)</f>
        <v>Mr.</v>
      </c>
      <c r="C1837" s="8" t="str">
        <f>VLOOKUP(A1837,Cleaned_Customer_Names!A1836:D4171,3,0)</f>
        <v>Benjamin</v>
      </c>
      <c r="D1837" s="8" t="str">
        <f>VLOOKUP($A1837,Cleaned_Customer_Names!$A1836:$D4171,4,0)</f>
        <v>Pedersen</v>
      </c>
      <c r="E1837" s="22">
        <f>VLOOKUP($A1837,Cleaned_Medical_Exam!$A1836:$J4171,2,0)</f>
        <v>17.34</v>
      </c>
      <c r="F1837" s="24">
        <f>VLOOKUP($A1837,Cleaned_Medical_Exam!$A1836:$J4171,3,0)</f>
        <v>5.05</v>
      </c>
      <c r="G1837" s="20" t="str">
        <f>VLOOKUP($A1837,Cleaned_Medical_Exam!$A1836:$J4171,4,0)</f>
        <v>No</v>
      </c>
      <c r="H1837" s="20" t="str">
        <f>VLOOKUP($A1837,Cleaned_Medical_Exam!$A1836:$J4171,5,0)</f>
        <v>No</v>
      </c>
      <c r="I1837" s="20" t="str">
        <f>VLOOKUP($A1837,Cleaned_Medical_Exam!$A1836:$J4171,6,0)</f>
        <v>No</v>
      </c>
      <c r="J1837" s="48">
        <f>VLOOKUP($A1837,Cleaned_Medical_Exam!$A1836:$J4171,7,0)</f>
        <v>0</v>
      </c>
      <c r="K1837" s="8" t="str">
        <f>VLOOKUP($A1837,Cleaned_Medical_Exam!$A1836:$J4171,8,0)</f>
        <v>No</v>
      </c>
      <c r="L1837" s="20" t="str">
        <f>VLOOKUP($A1837,Cleaned_Medical_Exam!$A1836:$J4171,9,0)</f>
        <v>Underweight</v>
      </c>
      <c r="M1837" s="20" t="str">
        <f>VLOOKUP($A1837,Cleaned_Medical_Exam!$A1836:$J4171,10,0)</f>
        <v>Normal</v>
      </c>
      <c r="N1837" s="48">
        <f>_xlfn.XLOOKUP(A1837,Cleaned_Hospital_Details!A:A,Cleaned_Hospital_Details!B:B)</f>
        <v>2</v>
      </c>
      <c r="O1837" s="49">
        <f>_xlfn.XLOOKUP($A1837,Cleaned_Hospital_Details!$A:$A,Cleaned_Hospital_Details!C:C)</f>
        <v>4515.71</v>
      </c>
      <c r="P1837" s="8" t="str">
        <f>_xlfn.XLOOKUP($A1837,Cleaned_Hospital_Details!$A:$A,Cleaned_Hospital_Details!D:D)</f>
        <v>Tier - 2</v>
      </c>
      <c r="Q1837" s="8" t="str">
        <f>_xlfn.XLOOKUP($A1837,Cleaned_Hospital_Details!$A:$A,Cleaned_Hospital_Details!E:E)</f>
        <v>Tier - 3</v>
      </c>
      <c r="R1837" s="8" t="str">
        <f>_xlfn.XLOOKUP($A1837,Cleaned_Hospital_Details!$A:$A,Cleaned_Hospital_Details!F:F)</f>
        <v>R1013</v>
      </c>
      <c r="S1837" s="15">
        <f>_xlfn.XLOOKUP($A1837,Cleaned_Hospital_Details!$A:$A,Cleaned_Hospital_Details!G:G)</f>
        <v>29388</v>
      </c>
      <c r="T1837" s="8">
        <f>_xlfn.XLOOKUP($A1837,Cleaned_Hospital_Details!$A:$A,Cleaned_Hospital_Details!H:H)</f>
        <v>42</v>
      </c>
      <c r="U1837" s="8" t="str">
        <f>_xlfn.XLOOKUP($A1837,Cleaned_Hospital_Details!$A:$A,Cleaned_Hospital_Details!I:I)</f>
        <v>Adult</v>
      </c>
      <c r="V1837" t="str">
        <f t="shared" si="28"/>
        <v>Benjamin Pedersen</v>
      </c>
    </row>
    <row r="1838" spans="1:22" ht="15.6" x14ac:dyDescent="0.3">
      <c r="A1838" s="10" t="s">
        <v>1874</v>
      </c>
      <c r="B1838" s="8" t="str">
        <f>VLOOKUP(A1838,Cleaned_Customer_Names!A1837:D4172,2,0)</f>
        <v>Mr.</v>
      </c>
      <c r="C1838" s="8" t="str">
        <f>VLOOKUP(A1838,Cleaned_Customer_Names!A1837:D4172,3,0)</f>
        <v>Breno</v>
      </c>
      <c r="D1838" s="8" t="str">
        <f>VLOOKUP($A1838,Cleaned_Customer_Names!$A1837:$D4172,4,0)</f>
        <v>Melo</v>
      </c>
      <c r="E1838" s="22">
        <f>VLOOKUP($A1838,Cleaned_Medical_Exam!$A1837:$J4172,2,0)</f>
        <v>17.440000000000001</v>
      </c>
      <c r="F1838" s="24">
        <f>VLOOKUP($A1838,Cleaned_Medical_Exam!$A1837:$J4172,3,0)</f>
        <v>6.26</v>
      </c>
      <c r="G1838" s="20" t="str">
        <f>VLOOKUP($A1838,Cleaned_Medical_Exam!$A1837:$J4172,4,0)</f>
        <v>No</v>
      </c>
      <c r="H1838" s="20" t="str">
        <f>VLOOKUP($A1838,Cleaned_Medical_Exam!$A1837:$J4172,5,0)</f>
        <v>No</v>
      </c>
      <c r="I1838" s="20" t="str">
        <f>VLOOKUP($A1838,Cleaned_Medical_Exam!$A1837:$J4172,6,0)</f>
        <v>No</v>
      </c>
      <c r="J1838" s="48">
        <f>VLOOKUP($A1838,Cleaned_Medical_Exam!$A1837:$J4172,7,0)</f>
        <v>0</v>
      </c>
      <c r="K1838" s="8" t="str">
        <f>VLOOKUP($A1838,Cleaned_Medical_Exam!$A1837:$J4172,8,0)</f>
        <v>No</v>
      </c>
      <c r="L1838" s="20" t="str">
        <f>VLOOKUP($A1838,Cleaned_Medical_Exam!$A1837:$J4172,9,0)</f>
        <v>Underweight</v>
      </c>
      <c r="M1838" s="20" t="str">
        <f>VLOOKUP($A1838,Cleaned_Medical_Exam!$A1837:$J4172,10,0)</f>
        <v>Prediabetes</v>
      </c>
      <c r="N1838" s="48">
        <f>_xlfn.XLOOKUP(A1838,Cleaned_Hospital_Details!A:A,Cleaned_Hospital_Details!B:B)</f>
        <v>3</v>
      </c>
      <c r="O1838" s="49">
        <f>_xlfn.XLOOKUP($A1838,Cleaned_Hospital_Details!$A:$A,Cleaned_Hospital_Details!C:C)</f>
        <v>4511.41</v>
      </c>
      <c r="P1838" s="8" t="str">
        <f>_xlfn.XLOOKUP($A1838,Cleaned_Hospital_Details!$A:$A,Cleaned_Hospital_Details!D:D)</f>
        <v>Tier - 2</v>
      </c>
      <c r="Q1838" s="8" t="str">
        <f>_xlfn.XLOOKUP($A1838,Cleaned_Hospital_Details!$A:$A,Cleaned_Hospital_Details!E:E)</f>
        <v>Tier - 3</v>
      </c>
      <c r="R1838" s="8" t="str">
        <f>_xlfn.XLOOKUP($A1838,Cleaned_Hospital_Details!$A:$A,Cleaned_Hospital_Details!F:F)</f>
        <v>R1013</v>
      </c>
      <c r="S1838" s="15">
        <f>_xlfn.XLOOKUP($A1838,Cleaned_Hospital_Details!$A:$A,Cleaned_Hospital_Details!G:G)</f>
        <v>30221</v>
      </c>
      <c r="T1838" s="8">
        <f>_xlfn.XLOOKUP($A1838,Cleaned_Hospital_Details!$A:$A,Cleaned_Hospital_Details!H:H)</f>
        <v>40</v>
      </c>
      <c r="U1838" s="8" t="str">
        <f>_xlfn.XLOOKUP($A1838,Cleaned_Hospital_Details!$A:$A,Cleaned_Hospital_Details!I:I)</f>
        <v>Adult</v>
      </c>
      <c r="V1838" t="str">
        <f t="shared" si="28"/>
        <v>Breno Melo</v>
      </c>
    </row>
    <row r="1839" spans="1:22" ht="15.6" x14ac:dyDescent="0.3">
      <c r="A1839" s="10" t="s">
        <v>1875</v>
      </c>
      <c r="B1839" s="8" t="str">
        <f>VLOOKUP(A1839,Cleaned_Customer_Names!A1838:D4173,2,0)</f>
        <v>Mr.</v>
      </c>
      <c r="C1839" s="8" t="str">
        <f>VLOOKUP(A1839,Cleaned_Customer_Names!A1838:D4173,3,0)</f>
        <v>Takaya</v>
      </c>
      <c r="D1839" s="8" t="str">
        <f>VLOOKUP($A1839,Cleaned_Customer_Names!$A1838:$D4173,4,0)</f>
        <v>Sakamoto</v>
      </c>
      <c r="E1839" s="22">
        <f>VLOOKUP($A1839,Cleaned_Medical_Exam!$A1838:$J4173,2,0)</f>
        <v>33.659999999999997</v>
      </c>
      <c r="F1839" s="24">
        <f>VLOOKUP($A1839,Cleaned_Medical_Exam!$A1838:$J4173,3,0)</f>
        <v>4.08</v>
      </c>
      <c r="G1839" s="20" t="str">
        <f>VLOOKUP($A1839,Cleaned_Medical_Exam!$A1838:$J4173,4,0)</f>
        <v>Yes</v>
      </c>
      <c r="H1839" s="20" t="str">
        <f>VLOOKUP($A1839,Cleaned_Medical_Exam!$A1838:$J4173,5,0)</f>
        <v>No</v>
      </c>
      <c r="I1839" s="20" t="str">
        <f>VLOOKUP($A1839,Cleaned_Medical_Exam!$A1838:$J4173,6,0)</f>
        <v>Yes</v>
      </c>
      <c r="J1839" s="48">
        <f>VLOOKUP($A1839,Cleaned_Medical_Exam!$A1838:$J4173,7,0)</f>
        <v>1</v>
      </c>
      <c r="K1839" s="8" t="str">
        <f>VLOOKUP($A1839,Cleaned_Medical_Exam!$A1838:$J4173,8,0)</f>
        <v>No</v>
      </c>
      <c r="L1839" s="20" t="str">
        <f>VLOOKUP($A1839,Cleaned_Medical_Exam!$A1838:$J4173,9,0)</f>
        <v>Obesity</v>
      </c>
      <c r="M1839" s="20" t="str">
        <f>VLOOKUP($A1839,Cleaned_Medical_Exam!$A1838:$J4173,10,0)</f>
        <v>Normal</v>
      </c>
      <c r="N1839" s="48">
        <f>_xlfn.XLOOKUP(A1839,Cleaned_Hospital_Details!A:A,Cleaned_Hospital_Details!B:B)</f>
        <v>4</v>
      </c>
      <c r="O1839" s="49">
        <f>_xlfn.XLOOKUP($A1839,Cleaned_Hospital_Details!$A:$A,Cleaned_Hospital_Details!C:C)</f>
        <v>4504.66</v>
      </c>
      <c r="P1839" s="8" t="str">
        <f>_xlfn.XLOOKUP($A1839,Cleaned_Hospital_Details!$A:$A,Cleaned_Hospital_Details!D:D)</f>
        <v>Tier - 1</v>
      </c>
      <c r="Q1839" s="8" t="str">
        <f>_xlfn.XLOOKUP($A1839,Cleaned_Hospital_Details!$A:$A,Cleaned_Hospital_Details!E:E)</f>
        <v>Tier - 2</v>
      </c>
      <c r="R1839" s="8" t="str">
        <f>_xlfn.XLOOKUP($A1839,Cleaned_Hospital_Details!$A:$A,Cleaned_Hospital_Details!F:F)</f>
        <v>R1013</v>
      </c>
      <c r="S1839" s="15">
        <f>_xlfn.XLOOKUP($A1839,Cleaned_Hospital_Details!$A:$A,Cleaned_Hospital_Details!G:G)</f>
        <v>35716</v>
      </c>
      <c r="T1839" s="8">
        <f>_xlfn.XLOOKUP($A1839,Cleaned_Hospital_Details!$A:$A,Cleaned_Hospital_Details!H:H)</f>
        <v>25</v>
      </c>
      <c r="U1839" s="8" t="str">
        <f>_xlfn.XLOOKUP($A1839,Cleaned_Hospital_Details!$A:$A,Cleaned_Hospital_Details!I:I)</f>
        <v>Adult</v>
      </c>
      <c r="V1839" t="str">
        <f t="shared" si="28"/>
        <v>Takaya Sakamoto</v>
      </c>
    </row>
    <row r="1840" spans="1:22" ht="15.6" x14ac:dyDescent="0.3">
      <c r="A1840" s="10" t="s">
        <v>1876</v>
      </c>
      <c r="B1840" s="8" t="str">
        <f>VLOOKUP(A1840,Cleaned_Customer_Names!A1839:D4174,2,0)</f>
        <v>Mr.</v>
      </c>
      <c r="C1840" s="8" t="str">
        <f>VLOOKUP(A1840,Cleaned_Customer_Names!A1839:D4174,3,0)</f>
        <v>Thomas</v>
      </c>
      <c r="D1840" s="8" t="str">
        <f>VLOOKUP($A1840,Cleaned_Customer_Names!$A1839:$D4174,4,0)</f>
        <v>McMahon</v>
      </c>
      <c r="E1840" s="22">
        <f>VLOOKUP($A1840,Cleaned_Medical_Exam!$A1839:$J4174,2,0)</f>
        <v>21.375</v>
      </c>
      <c r="F1840" s="24">
        <f>VLOOKUP($A1840,Cleaned_Medical_Exam!$A1839:$J4174,3,0)</f>
        <v>6.19</v>
      </c>
      <c r="G1840" s="20" t="str">
        <f>VLOOKUP($A1840,Cleaned_Medical_Exam!$A1839:$J4174,4,0)</f>
        <v>Yes</v>
      </c>
      <c r="H1840" s="20" t="str">
        <f>VLOOKUP($A1840,Cleaned_Medical_Exam!$A1839:$J4174,5,0)</f>
        <v>No</v>
      </c>
      <c r="I1840" s="20" t="str">
        <f>VLOOKUP($A1840,Cleaned_Medical_Exam!$A1839:$J4174,6,0)</f>
        <v>No</v>
      </c>
      <c r="J1840" s="48">
        <f>VLOOKUP($A1840,Cleaned_Medical_Exam!$A1839:$J4174,7,0)</f>
        <v>1</v>
      </c>
      <c r="K1840" s="8" t="str">
        <f>VLOOKUP($A1840,Cleaned_Medical_Exam!$A1839:$J4174,8,0)</f>
        <v>No</v>
      </c>
      <c r="L1840" s="20" t="str">
        <f>VLOOKUP($A1840,Cleaned_Medical_Exam!$A1839:$J4174,9,0)</f>
        <v>Healthy Weight</v>
      </c>
      <c r="M1840" s="20" t="str">
        <f>VLOOKUP($A1840,Cleaned_Medical_Exam!$A1839:$J4174,10,0)</f>
        <v>Prediabetes</v>
      </c>
      <c r="N1840" s="48">
        <f>_xlfn.XLOOKUP(A1840,Cleaned_Hospital_Details!A:A,Cleaned_Hospital_Details!B:B)</f>
        <v>0</v>
      </c>
      <c r="O1840" s="49">
        <f>_xlfn.XLOOKUP($A1840,Cleaned_Hospital_Details!$A:$A,Cleaned_Hospital_Details!C:C)</f>
        <v>4500.34</v>
      </c>
      <c r="P1840" s="8" t="str">
        <f>_xlfn.XLOOKUP($A1840,Cleaned_Hospital_Details!$A:$A,Cleaned_Hospital_Details!D:D)</f>
        <v>Tier - 2</v>
      </c>
      <c r="Q1840" s="8" t="str">
        <f>_xlfn.XLOOKUP($A1840,Cleaned_Hospital_Details!$A:$A,Cleaned_Hospital_Details!E:E)</f>
        <v>Tier - 1</v>
      </c>
      <c r="R1840" s="8" t="str">
        <f>_xlfn.XLOOKUP($A1840,Cleaned_Hospital_Details!$A:$A,Cleaned_Hospital_Details!F:F)</f>
        <v>R1017</v>
      </c>
      <c r="S1840" s="15">
        <f>_xlfn.XLOOKUP($A1840,Cleaned_Hospital_Details!$A:$A,Cleaned_Hospital_Details!G:G)</f>
        <v>32320</v>
      </c>
      <c r="T1840" s="8">
        <f>_xlfn.XLOOKUP($A1840,Cleaned_Hospital_Details!$A:$A,Cleaned_Hospital_Details!H:H)</f>
        <v>34</v>
      </c>
      <c r="U1840" s="8" t="str">
        <f>_xlfn.XLOOKUP($A1840,Cleaned_Hospital_Details!$A:$A,Cleaned_Hospital_Details!I:I)</f>
        <v>Adult</v>
      </c>
      <c r="V1840" t="str">
        <f t="shared" si="28"/>
        <v>Thomas McMahon</v>
      </c>
    </row>
    <row r="1841" spans="1:22" ht="15.6" x14ac:dyDescent="0.3">
      <c r="A1841" s="10" t="s">
        <v>1877</v>
      </c>
      <c r="B1841" s="8" t="str">
        <f>VLOOKUP(A1841,Cleaned_Customer_Names!A1840:D4175,2,0)</f>
        <v>Mr.</v>
      </c>
      <c r="C1841" s="8" t="str">
        <f>VLOOKUP(A1841,Cleaned_Customer_Names!A1840:D4175,3,0)</f>
        <v>Bradley</v>
      </c>
      <c r="D1841" s="8" t="str">
        <f>VLOOKUP($A1841,Cleaned_Customer_Names!$A1840:$D4175,4,0)</f>
        <v>Harris</v>
      </c>
      <c r="E1841" s="22">
        <f>VLOOKUP($A1841,Cleaned_Medical_Exam!$A1840:$J4175,2,0)</f>
        <v>27.14</v>
      </c>
      <c r="F1841" s="24">
        <f>VLOOKUP($A1841,Cleaned_Medical_Exam!$A1840:$J4175,3,0)</f>
        <v>6.01</v>
      </c>
      <c r="G1841" s="20" t="str">
        <f>VLOOKUP($A1841,Cleaned_Medical_Exam!$A1840:$J4175,4,0)</f>
        <v>No</v>
      </c>
      <c r="H1841" s="20" t="str">
        <f>VLOOKUP($A1841,Cleaned_Medical_Exam!$A1840:$J4175,5,0)</f>
        <v>No</v>
      </c>
      <c r="I1841" s="20" t="str">
        <f>VLOOKUP($A1841,Cleaned_Medical_Exam!$A1840:$J4175,6,0)</f>
        <v>No</v>
      </c>
      <c r="J1841" s="48">
        <f>VLOOKUP($A1841,Cleaned_Medical_Exam!$A1840:$J4175,7,0)</f>
        <v>1</v>
      </c>
      <c r="K1841" s="8" t="str">
        <f>VLOOKUP($A1841,Cleaned_Medical_Exam!$A1840:$J4175,8,0)</f>
        <v>No</v>
      </c>
      <c r="L1841" s="20" t="str">
        <f>VLOOKUP($A1841,Cleaned_Medical_Exam!$A1840:$J4175,9,0)</f>
        <v>Overweight</v>
      </c>
      <c r="M1841" s="20" t="str">
        <f>VLOOKUP($A1841,Cleaned_Medical_Exam!$A1840:$J4175,10,0)</f>
        <v>Prediabetes</v>
      </c>
      <c r="N1841" s="48">
        <f>_xlfn.XLOOKUP(A1841,Cleaned_Hospital_Details!A:A,Cleaned_Hospital_Details!B:B)</f>
        <v>0</v>
      </c>
      <c r="O1841" s="49">
        <f>_xlfn.XLOOKUP($A1841,Cleaned_Hospital_Details!$A:$A,Cleaned_Hospital_Details!C:C)</f>
        <v>4488.58</v>
      </c>
      <c r="P1841" s="8" t="str">
        <f>_xlfn.XLOOKUP($A1841,Cleaned_Hospital_Details!$A:$A,Cleaned_Hospital_Details!D:D)</f>
        <v>Tier - 2</v>
      </c>
      <c r="Q1841" s="8" t="str">
        <f>_xlfn.XLOOKUP($A1841,Cleaned_Hospital_Details!$A:$A,Cleaned_Hospital_Details!E:E)</f>
        <v>Tier - 3</v>
      </c>
      <c r="R1841" s="8" t="str">
        <f>_xlfn.XLOOKUP($A1841,Cleaned_Hospital_Details!$A:$A,Cleaned_Hospital_Details!F:F)</f>
        <v>R1012</v>
      </c>
      <c r="S1841" s="15">
        <f>_xlfn.XLOOKUP($A1841,Cleaned_Hospital_Details!$A:$A,Cleaned_Hospital_Details!G:G)</f>
        <v>33797</v>
      </c>
      <c r="T1841" s="8">
        <f>_xlfn.XLOOKUP($A1841,Cleaned_Hospital_Details!$A:$A,Cleaned_Hospital_Details!H:H)</f>
        <v>30</v>
      </c>
      <c r="U1841" s="8" t="str">
        <f>_xlfn.XLOOKUP($A1841,Cleaned_Hospital_Details!$A:$A,Cleaned_Hospital_Details!I:I)</f>
        <v>Adult</v>
      </c>
      <c r="V1841" t="str">
        <f t="shared" si="28"/>
        <v>Bradley Harris</v>
      </c>
    </row>
    <row r="1842" spans="1:22" ht="15.6" x14ac:dyDescent="0.3">
      <c r="A1842" s="10" t="s">
        <v>1878</v>
      </c>
      <c r="B1842" s="8" t="str">
        <f>VLOOKUP(A1842,Cleaned_Customer_Names!A1841:D4176,2,0)</f>
        <v>Ms.</v>
      </c>
      <c r="C1842" s="8" t="str">
        <f>VLOOKUP(A1842,Cleaned_Customer_Names!A1841:D4176,3,0)</f>
        <v>Megan</v>
      </c>
      <c r="D1842" s="8" t="str">
        <f>VLOOKUP($A1842,Cleaned_Customer_Names!$A1841:$D4176,4,0)</f>
        <v>Lombardo</v>
      </c>
      <c r="E1842" s="22">
        <f>VLOOKUP($A1842,Cleaned_Medical_Exam!$A1841:$J4176,2,0)</f>
        <v>35.78</v>
      </c>
      <c r="F1842" s="24">
        <f>VLOOKUP($A1842,Cleaned_Medical_Exam!$A1841:$J4176,3,0)</f>
        <v>6.07</v>
      </c>
      <c r="G1842" s="20" t="str">
        <f>VLOOKUP($A1842,Cleaned_Medical_Exam!$A1841:$J4176,4,0)</f>
        <v>No</v>
      </c>
      <c r="H1842" s="20" t="str">
        <f>VLOOKUP($A1842,Cleaned_Medical_Exam!$A1841:$J4176,5,0)</f>
        <v>Yes</v>
      </c>
      <c r="I1842" s="20" t="str">
        <f>VLOOKUP($A1842,Cleaned_Medical_Exam!$A1841:$J4176,6,0)</f>
        <v>No</v>
      </c>
      <c r="J1842" s="48">
        <f>VLOOKUP($A1842,Cleaned_Medical_Exam!$A1841:$J4176,7,0)</f>
        <v>1</v>
      </c>
      <c r="K1842" s="8" t="str">
        <f>VLOOKUP($A1842,Cleaned_Medical_Exam!$A1841:$J4176,8,0)</f>
        <v>No</v>
      </c>
      <c r="L1842" s="20" t="str">
        <f>VLOOKUP($A1842,Cleaned_Medical_Exam!$A1841:$J4176,9,0)</f>
        <v>Obesity</v>
      </c>
      <c r="M1842" s="20" t="str">
        <f>VLOOKUP($A1842,Cleaned_Medical_Exam!$A1841:$J4176,10,0)</f>
        <v>Prediabetes</v>
      </c>
      <c r="N1842" s="48">
        <f>_xlfn.XLOOKUP(A1842,Cleaned_Hospital_Details!A:A,Cleaned_Hospital_Details!B:B)</f>
        <v>0</v>
      </c>
      <c r="O1842" s="49">
        <f>_xlfn.XLOOKUP($A1842,Cleaned_Hospital_Details!$A:$A,Cleaned_Hospital_Details!C:C)</f>
        <v>4468.25</v>
      </c>
      <c r="P1842" s="8" t="str">
        <f>_xlfn.XLOOKUP($A1842,Cleaned_Hospital_Details!$A:$A,Cleaned_Hospital_Details!D:D)</f>
        <v>Tier - 2</v>
      </c>
      <c r="Q1842" s="8" t="str">
        <f>_xlfn.XLOOKUP($A1842,Cleaned_Hospital_Details!$A:$A,Cleaned_Hospital_Details!E:E)</f>
        <v>Tier - 2</v>
      </c>
      <c r="R1842" s="8" t="str">
        <f>_xlfn.XLOOKUP($A1842,Cleaned_Hospital_Details!$A:$A,Cleaned_Hospital_Details!F:F)</f>
        <v>R1012</v>
      </c>
      <c r="S1842" s="15">
        <f>_xlfn.XLOOKUP($A1842,Cleaned_Hospital_Details!$A:$A,Cleaned_Hospital_Details!G:G)</f>
        <v>38186</v>
      </c>
      <c r="T1842" s="8">
        <f>_xlfn.XLOOKUP($A1842,Cleaned_Hospital_Details!$A:$A,Cleaned_Hospital_Details!H:H)</f>
        <v>18</v>
      </c>
      <c r="U1842" s="8" t="str">
        <f>_xlfn.XLOOKUP($A1842,Cleaned_Hospital_Details!$A:$A,Cleaned_Hospital_Details!I:I)</f>
        <v>Child</v>
      </c>
      <c r="V1842" t="str">
        <f t="shared" si="28"/>
        <v>Megan Lombardo</v>
      </c>
    </row>
    <row r="1843" spans="1:22" ht="15.6" x14ac:dyDescent="0.3">
      <c r="A1843" s="10" t="s">
        <v>1879</v>
      </c>
      <c r="B1843" s="8" t="str">
        <f>VLOOKUP(A1843,Cleaned_Customer_Names!A1842:D4177,2,0)</f>
        <v>Ms.</v>
      </c>
      <c r="C1843" s="8" t="str">
        <f>VLOOKUP(A1843,Cleaned_Customer_Names!A1842:D4177,3,0)</f>
        <v>Ruby</v>
      </c>
      <c r="D1843" s="8" t="str">
        <f>VLOOKUP($A1843,Cleaned_Customer_Names!$A1842:$D4177,4,0)</f>
        <v>Bode</v>
      </c>
      <c r="E1843" s="22">
        <f>VLOOKUP($A1843,Cleaned_Medical_Exam!$A1842:$J4177,2,0)</f>
        <v>34.96</v>
      </c>
      <c r="F1843" s="24">
        <f>VLOOKUP($A1843,Cleaned_Medical_Exam!$A1842:$J4177,3,0)</f>
        <v>5.63</v>
      </c>
      <c r="G1843" s="20" t="str">
        <f>VLOOKUP($A1843,Cleaned_Medical_Exam!$A1842:$J4177,4,0)</f>
        <v>No</v>
      </c>
      <c r="H1843" s="20" t="str">
        <f>VLOOKUP($A1843,Cleaned_Medical_Exam!$A1842:$J4177,5,0)</f>
        <v>No</v>
      </c>
      <c r="I1843" s="20" t="str">
        <f>VLOOKUP($A1843,Cleaned_Medical_Exam!$A1842:$J4177,6,0)</f>
        <v>No</v>
      </c>
      <c r="J1843" s="48">
        <f>VLOOKUP($A1843,Cleaned_Medical_Exam!$A1842:$J4177,7,0)</f>
        <v>0</v>
      </c>
      <c r="K1843" s="8" t="str">
        <f>VLOOKUP($A1843,Cleaned_Medical_Exam!$A1842:$J4177,8,0)</f>
        <v>No</v>
      </c>
      <c r="L1843" s="20" t="str">
        <f>VLOOKUP($A1843,Cleaned_Medical_Exam!$A1842:$J4177,9,0)</f>
        <v>Obesity</v>
      </c>
      <c r="M1843" s="20" t="str">
        <f>VLOOKUP($A1843,Cleaned_Medical_Exam!$A1842:$J4177,10,0)</f>
        <v>Normal</v>
      </c>
      <c r="N1843" s="48">
        <f>_xlfn.XLOOKUP(A1843,Cleaned_Hospital_Details!A:A,Cleaned_Hospital_Details!B:B)</f>
        <v>3</v>
      </c>
      <c r="O1843" s="49">
        <f>_xlfn.XLOOKUP($A1843,Cleaned_Hospital_Details!$A:$A,Cleaned_Hospital_Details!C:C)</f>
        <v>4466.62</v>
      </c>
      <c r="P1843" s="8" t="str">
        <f>_xlfn.XLOOKUP($A1843,Cleaned_Hospital_Details!$A:$A,Cleaned_Hospital_Details!D:D)</f>
        <v>Tier - 2</v>
      </c>
      <c r="Q1843" s="8" t="str">
        <f>_xlfn.XLOOKUP($A1843,Cleaned_Hospital_Details!$A:$A,Cleaned_Hospital_Details!E:E)</f>
        <v>Tier - 2</v>
      </c>
      <c r="R1843" s="8" t="str">
        <f>_xlfn.XLOOKUP($A1843,Cleaned_Hospital_Details!$A:$A,Cleaned_Hospital_Details!F:F)</f>
        <v>R1012</v>
      </c>
      <c r="S1843" s="15">
        <f>_xlfn.XLOOKUP($A1843,Cleaned_Hospital_Details!$A:$A,Cleaned_Hospital_Details!G:G)</f>
        <v>36484</v>
      </c>
      <c r="T1843" s="8">
        <f>_xlfn.XLOOKUP($A1843,Cleaned_Hospital_Details!$A:$A,Cleaned_Hospital_Details!H:H)</f>
        <v>23</v>
      </c>
      <c r="U1843" s="8" t="str">
        <f>_xlfn.XLOOKUP($A1843,Cleaned_Hospital_Details!$A:$A,Cleaned_Hospital_Details!I:I)</f>
        <v>Adult</v>
      </c>
      <c r="V1843" t="str">
        <f t="shared" si="28"/>
        <v>Ruby Bode</v>
      </c>
    </row>
    <row r="1844" spans="1:22" ht="15.6" x14ac:dyDescent="0.3">
      <c r="A1844" s="10" t="s">
        <v>1880</v>
      </c>
      <c r="B1844" s="8" t="str">
        <f>VLOOKUP(A1844,Cleaned_Customer_Names!A1843:D4178,2,0)</f>
        <v>Mr.</v>
      </c>
      <c r="C1844" s="8" t="str">
        <f>VLOOKUP(A1844,Cleaned_Customer_Names!A1843:D4178,3,0)</f>
        <v>Bart</v>
      </c>
      <c r="D1844" s="8" t="str">
        <f>VLOOKUP($A1844,Cleaned_Customer_Names!$A1843:$D4178,4,0)</f>
        <v>Johnson</v>
      </c>
      <c r="E1844" s="22">
        <f>VLOOKUP($A1844,Cleaned_Medical_Exam!$A1843:$J4178,2,0)</f>
        <v>38.39</v>
      </c>
      <c r="F1844" s="24">
        <f>VLOOKUP($A1844,Cleaned_Medical_Exam!$A1843:$J4178,3,0)</f>
        <v>6.05</v>
      </c>
      <c r="G1844" s="20" t="str">
        <f>VLOOKUP($A1844,Cleaned_Medical_Exam!$A1843:$J4178,4,0)</f>
        <v>No</v>
      </c>
      <c r="H1844" s="20" t="str">
        <f>VLOOKUP($A1844,Cleaned_Medical_Exam!$A1843:$J4178,5,0)</f>
        <v>No</v>
      </c>
      <c r="I1844" s="20" t="str">
        <f>VLOOKUP($A1844,Cleaned_Medical_Exam!$A1843:$J4178,6,0)</f>
        <v>No</v>
      </c>
      <c r="J1844" s="48">
        <f>VLOOKUP($A1844,Cleaned_Medical_Exam!$A1843:$J4178,7,0)</f>
        <v>0</v>
      </c>
      <c r="K1844" s="8" t="str">
        <f>VLOOKUP($A1844,Cleaned_Medical_Exam!$A1843:$J4178,8,0)</f>
        <v>No</v>
      </c>
      <c r="L1844" s="20" t="str">
        <f>VLOOKUP($A1844,Cleaned_Medical_Exam!$A1843:$J4178,9,0)</f>
        <v>Obesity</v>
      </c>
      <c r="M1844" s="20" t="str">
        <f>VLOOKUP($A1844,Cleaned_Medical_Exam!$A1843:$J4178,10,0)</f>
        <v>Prediabetes</v>
      </c>
      <c r="N1844" s="48">
        <f>_xlfn.XLOOKUP(A1844,Cleaned_Hospital_Details!A:A,Cleaned_Hospital_Details!B:B)</f>
        <v>2</v>
      </c>
      <c r="O1844" s="49">
        <f>_xlfn.XLOOKUP($A1844,Cleaned_Hospital_Details!$A:$A,Cleaned_Hospital_Details!C:C)</f>
        <v>4463.21</v>
      </c>
      <c r="P1844" s="8" t="str">
        <f>_xlfn.XLOOKUP($A1844,Cleaned_Hospital_Details!$A:$A,Cleaned_Hospital_Details!D:D)</f>
        <v>Tier - 3</v>
      </c>
      <c r="Q1844" s="8" t="str">
        <f>_xlfn.XLOOKUP($A1844,Cleaned_Hospital_Details!$A:$A,Cleaned_Hospital_Details!E:E)</f>
        <v>Tier - 3</v>
      </c>
      <c r="R1844" s="8" t="str">
        <f>_xlfn.XLOOKUP($A1844,Cleaned_Hospital_Details!$A:$A,Cleaned_Hospital_Details!F:F)</f>
        <v>R1013</v>
      </c>
      <c r="S1844" s="15">
        <f>_xlfn.XLOOKUP($A1844,Cleaned_Hospital_Details!$A:$A,Cleaned_Hospital_Details!G:G)</f>
        <v>33423</v>
      </c>
      <c r="T1844" s="8">
        <f>_xlfn.XLOOKUP($A1844,Cleaned_Hospital_Details!$A:$A,Cleaned_Hospital_Details!H:H)</f>
        <v>31</v>
      </c>
      <c r="U1844" s="8" t="str">
        <f>_xlfn.XLOOKUP($A1844,Cleaned_Hospital_Details!$A:$A,Cleaned_Hospital_Details!I:I)</f>
        <v>Adult</v>
      </c>
      <c r="V1844" t="str">
        <f t="shared" si="28"/>
        <v>Bart Johnson</v>
      </c>
    </row>
    <row r="1845" spans="1:22" ht="15.6" x14ac:dyDescent="0.3">
      <c r="A1845" s="10" t="s">
        <v>1881</v>
      </c>
      <c r="B1845" s="8" t="str">
        <f>VLOOKUP(A1845,Cleaned_Customer_Names!A1844:D4179,2,0)</f>
        <v>Mr.</v>
      </c>
      <c r="C1845" s="8" t="str">
        <f>VLOOKUP(A1845,Cleaned_Customer_Names!A1844:D4179,3,0)</f>
        <v>Robert</v>
      </c>
      <c r="D1845" s="8" t="str">
        <f>VLOOKUP($A1845,Cleaned_Customer_Names!$A1844:$D4179,4,0)</f>
        <v>Norcross</v>
      </c>
      <c r="E1845" s="22">
        <f>VLOOKUP($A1845,Cleaned_Medical_Exam!$A1844:$J4179,2,0)</f>
        <v>33.82</v>
      </c>
      <c r="F1845" s="24">
        <f>VLOOKUP($A1845,Cleaned_Medical_Exam!$A1844:$J4179,3,0)</f>
        <v>4.6500000000000004</v>
      </c>
      <c r="G1845" s="20" t="str">
        <f>VLOOKUP($A1845,Cleaned_Medical_Exam!$A1844:$J4179,4,0)</f>
        <v>No</v>
      </c>
      <c r="H1845" s="20" t="str">
        <f>VLOOKUP($A1845,Cleaned_Medical_Exam!$A1844:$J4179,5,0)</f>
        <v>No</v>
      </c>
      <c r="I1845" s="20" t="str">
        <f>VLOOKUP($A1845,Cleaned_Medical_Exam!$A1844:$J4179,6,0)</f>
        <v>No</v>
      </c>
      <c r="J1845" s="48">
        <f>VLOOKUP($A1845,Cleaned_Medical_Exam!$A1844:$J4179,7,0)</f>
        <v>0</v>
      </c>
      <c r="K1845" s="8" t="str">
        <f>VLOOKUP($A1845,Cleaned_Medical_Exam!$A1844:$J4179,8,0)</f>
        <v>No</v>
      </c>
      <c r="L1845" s="20" t="str">
        <f>VLOOKUP($A1845,Cleaned_Medical_Exam!$A1844:$J4179,9,0)</f>
        <v>Obesity</v>
      </c>
      <c r="M1845" s="20" t="str">
        <f>VLOOKUP($A1845,Cleaned_Medical_Exam!$A1844:$J4179,10,0)</f>
        <v>Normal</v>
      </c>
      <c r="N1845" s="48">
        <f>_xlfn.XLOOKUP(A1845,Cleaned_Hospital_Details!A:A,Cleaned_Hospital_Details!B:B)</f>
        <v>1</v>
      </c>
      <c r="O1845" s="49">
        <f>_xlfn.XLOOKUP($A1845,Cleaned_Hospital_Details!$A:$A,Cleaned_Hospital_Details!C:C)</f>
        <v>4462.72</v>
      </c>
      <c r="P1845" s="8" t="str">
        <f>_xlfn.XLOOKUP($A1845,Cleaned_Hospital_Details!$A:$A,Cleaned_Hospital_Details!D:D)</f>
        <v>Tier - 2</v>
      </c>
      <c r="Q1845" s="8" t="str">
        <f>_xlfn.XLOOKUP($A1845,Cleaned_Hospital_Details!$A:$A,Cleaned_Hospital_Details!E:E)</f>
        <v>Tier - 3</v>
      </c>
      <c r="R1845" s="8" t="str">
        <f>_xlfn.XLOOKUP($A1845,Cleaned_Hospital_Details!$A:$A,Cleaned_Hospital_Details!F:F)</f>
        <v>R1012</v>
      </c>
      <c r="S1845" s="15">
        <f>_xlfn.XLOOKUP($A1845,Cleaned_Hospital_Details!$A:$A,Cleaned_Hospital_Details!G:G)</f>
        <v>33069</v>
      </c>
      <c r="T1845" s="8">
        <f>_xlfn.XLOOKUP($A1845,Cleaned_Hospital_Details!$A:$A,Cleaned_Hospital_Details!H:H)</f>
        <v>32</v>
      </c>
      <c r="U1845" s="8" t="str">
        <f>_xlfn.XLOOKUP($A1845,Cleaned_Hospital_Details!$A:$A,Cleaned_Hospital_Details!I:I)</f>
        <v>Adult</v>
      </c>
      <c r="V1845" t="str">
        <f t="shared" si="28"/>
        <v>Robert Norcross</v>
      </c>
    </row>
    <row r="1846" spans="1:22" ht="15.6" x14ac:dyDescent="0.3">
      <c r="A1846" s="10" t="s">
        <v>1882</v>
      </c>
      <c r="B1846" s="8" t="str">
        <f>VLOOKUP(A1846,Cleaned_Customer_Names!A1845:D4180,2,0)</f>
        <v>Mr.</v>
      </c>
      <c r="C1846" s="8" t="str">
        <f>VLOOKUP(A1846,Cleaned_Customer_Names!A1845:D4180,3,0)</f>
        <v>Adam</v>
      </c>
      <c r="D1846" s="8" t="str">
        <f>VLOOKUP($A1846,Cleaned_Customer_Names!$A1845:$D4180,4,0)</f>
        <v>Lazrus</v>
      </c>
      <c r="E1846" s="22">
        <f>VLOOKUP($A1846,Cleaned_Medical_Exam!$A1845:$J4180,2,0)</f>
        <v>27.835000000000001</v>
      </c>
      <c r="F1846" s="24">
        <f>VLOOKUP($A1846,Cleaned_Medical_Exam!$A1845:$J4180,3,0)</f>
        <v>5.37</v>
      </c>
      <c r="G1846" s="20" t="str">
        <f>VLOOKUP($A1846,Cleaned_Medical_Exam!$A1845:$J4180,4,0)</f>
        <v>No</v>
      </c>
      <c r="H1846" s="20" t="str">
        <f>VLOOKUP($A1846,Cleaned_Medical_Exam!$A1845:$J4180,5,0)</f>
        <v>No</v>
      </c>
      <c r="I1846" s="20" t="str">
        <f>VLOOKUP($A1846,Cleaned_Medical_Exam!$A1845:$J4180,6,0)</f>
        <v>No</v>
      </c>
      <c r="J1846" s="48">
        <f>VLOOKUP($A1846,Cleaned_Medical_Exam!$A1845:$J4180,7,0)</f>
        <v>0</v>
      </c>
      <c r="K1846" s="8" t="str">
        <f>VLOOKUP($A1846,Cleaned_Medical_Exam!$A1845:$J4180,8,0)</f>
        <v>No</v>
      </c>
      <c r="L1846" s="20" t="str">
        <f>VLOOKUP($A1846,Cleaned_Medical_Exam!$A1845:$J4180,9,0)</f>
        <v>Overweight</v>
      </c>
      <c r="M1846" s="20" t="str">
        <f>VLOOKUP($A1846,Cleaned_Medical_Exam!$A1845:$J4180,10,0)</f>
        <v>Normal</v>
      </c>
      <c r="N1846" s="48">
        <f>_xlfn.XLOOKUP(A1846,Cleaned_Hospital_Details!A:A,Cleaned_Hospital_Details!B:B)</f>
        <v>1</v>
      </c>
      <c r="O1846" s="49">
        <f>_xlfn.XLOOKUP($A1846,Cleaned_Hospital_Details!$A:$A,Cleaned_Hospital_Details!C:C)</f>
        <v>4454.3999999999996</v>
      </c>
      <c r="P1846" s="8" t="str">
        <f>_xlfn.XLOOKUP($A1846,Cleaned_Hospital_Details!$A:$A,Cleaned_Hospital_Details!D:D)</f>
        <v>Tier - 2</v>
      </c>
      <c r="Q1846" s="8" t="str">
        <f>_xlfn.XLOOKUP($A1846,Cleaned_Hospital_Details!$A:$A,Cleaned_Hospital_Details!E:E)</f>
        <v>Tier - 3</v>
      </c>
      <c r="R1846" s="8" t="str">
        <f>_xlfn.XLOOKUP($A1846,Cleaned_Hospital_Details!$A:$A,Cleaned_Hospital_Details!F:F)</f>
        <v>R1012</v>
      </c>
      <c r="S1846" s="15">
        <f>_xlfn.XLOOKUP($A1846,Cleaned_Hospital_Details!$A:$A,Cleaned_Hospital_Details!G:G)</f>
        <v>33093</v>
      </c>
      <c r="T1846" s="8">
        <f>_xlfn.XLOOKUP($A1846,Cleaned_Hospital_Details!$A:$A,Cleaned_Hospital_Details!H:H)</f>
        <v>32</v>
      </c>
      <c r="U1846" s="8" t="str">
        <f>_xlfn.XLOOKUP($A1846,Cleaned_Hospital_Details!$A:$A,Cleaned_Hospital_Details!I:I)</f>
        <v>Adult</v>
      </c>
      <c r="V1846" t="str">
        <f t="shared" si="28"/>
        <v>Adam Lazrus</v>
      </c>
    </row>
    <row r="1847" spans="1:22" ht="15.6" x14ac:dyDescent="0.3">
      <c r="A1847" s="10" t="s">
        <v>1883</v>
      </c>
      <c r="B1847" s="8" t="str">
        <f>VLOOKUP(A1847,Cleaned_Customer_Names!A1846:D4181,2,0)</f>
        <v>Mr.</v>
      </c>
      <c r="C1847" s="8" t="str">
        <f>VLOOKUP(A1847,Cleaned_Customer_Names!A1846:D4181,3,0)</f>
        <v>Yemane</v>
      </c>
      <c r="D1847" s="8" t="str">
        <f>VLOOKUP($A1847,Cleaned_Customer_Names!$A1846:$D4181,4,0)</f>
        <v>Tsegay</v>
      </c>
      <c r="E1847" s="22">
        <f>VLOOKUP($A1847,Cleaned_Medical_Exam!$A1846:$J4181,2,0)</f>
        <v>33</v>
      </c>
      <c r="F1847" s="24">
        <f>VLOOKUP($A1847,Cleaned_Medical_Exam!$A1846:$J4181,3,0)</f>
        <v>5.39</v>
      </c>
      <c r="G1847" s="20" t="str">
        <f>VLOOKUP($A1847,Cleaned_Medical_Exam!$A1846:$J4181,4,0)</f>
        <v>No</v>
      </c>
      <c r="H1847" s="20" t="str">
        <f>VLOOKUP($A1847,Cleaned_Medical_Exam!$A1846:$J4181,5,0)</f>
        <v>No</v>
      </c>
      <c r="I1847" s="20" t="str">
        <f>VLOOKUP($A1847,Cleaned_Medical_Exam!$A1846:$J4181,6,0)</f>
        <v>No</v>
      </c>
      <c r="J1847" s="48">
        <f>VLOOKUP($A1847,Cleaned_Medical_Exam!$A1846:$J4181,7,0)</f>
        <v>0</v>
      </c>
      <c r="K1847" s="8" t="str">
        <f>VLOOKUP($A1847,Cleaned_Medical_Exam!$A1846:$J4181,8,0)</f>
        <v>No</v>
      </c>
      <c r="L1847" s="20" t="str">
        <f>VLOOKUP($A1847,Cleaned_Medical_Exam!$A1846:$J4181,9,0)</f>
        <v>Obesity</v>
      </c>
      <c r="M1847" s="20" t="str">
        <f>VLOOKUP($A1847,Cleaned_Medical_Exam!$A1846:$J4181,10,0)</f>
        <v>Normal</v>
      </c>
      <c r="N1847" s="48">
        <f>_xlfn.XLOOKUP(A1847,Cleaned_Hospital_Details!A:A,Cleaned_Hospital_Details!B:B)</f>
        <v>3</v>
      </c>
      <c r="O1847" s="49">
        <f>_xlfn.XLOOKUP($A1847,Cleaned_Hospital_Details!$A:$A,Cleaned_Hospital_Details!C:C)</f>
        <v>4449.46</v>
      </c>
      <c r="P1847" s="8" t="str">
        <f>_xlfn.XLOOKUP($A1847,Cleaned_Hospital_Details!$A:$A,Cleaned_Hospital_Details!D:D)</f>
        <v>Tier - 1</v>
      </c>
      <c r="Q1847" s="8" t="str">
        <f>_xlfn.XLOOKUP($A1847,Cleaned_Hospital_Details!$A:$A,Cleaned_Hospital_Details!E:E)</f>
        <v>Tier - 2</v>
      </c>
      <c r="R1847" s="8" t="str">
        <f>_xlfn.XLOOKUP($A1847,Cleaned_Hospital_Details!$A:$A,Cleaned_Hospital_Details!F:F)</f>
        <v>R1013</v>
      </c>
      <c r="S1847" s="15">
        <f>_xlfn.XLOOKUP($A1847,Cleaned_Hospital_Details!$A:$A,Cleaned_Hospital_Details!G:G)</f>
        <v>34513</v>
      </c>
      <c r="T1847" s="8">
        <f>_xlfn.XLOOKUP($A1847,Cleaned_Hospital_Details!$A:$A,Cleaned_Hospital_Details!H:H)</f>
        <v>28</v>
      </c>
      <c r="U1847" s="8" t="str">
        <f>_xlfn.XLOOKUP($A1847,Cleaned_Hospital_Details!$A:$A,Cleaned_Hospital_Details!I:I)</f>
        <v>Adult</v>
      </c>
      <c r="V1847" t="str">
        <f t="shared" si="28"/>
        <v>Yemane Tsegay</v>
      </c>
    </row>
    <row r="1848" spans="1:22" ht="15.6" x14ac:dyDescent="0.3">
      <c r="A1848" s="10" t="s">
        <v>1884</v>
      </c>
      <c r="B1848" s="8" t="str">
        <f>VLOOKUP(A1848,Cleaned_Customer_Names!A1847:D4182,2,0)</f>
        <v>Mr.</v>
      </c>
      <c r="C1848" s="8" t="str">
        <f>VLOOKUP(A1848,Cleaned_Customer_Names!A1847:D4182,3,0)</f>
        <v>Jesse</v>
      </c>
      <c r="D1848" s="8" t="str">
        <f>VLOOKUP($A1848,Cleaned_Customer_Names!$A1847:$D4182,4,0)</f>
        <v>Schneider</v>
      </c>
      <c r="E1848" s="22">
        <f>VLOOKUP($A1848,Cleaned_Medical_Exam!$A1847:$J4182,2,0)</f>
        <v>26.885000000000002</v>
      </c>
      <c r="F1848" s="24">
        <f>VLOOKUP($A1848,Cleaned_Medical_Exam!$A1847:$J4182,3,0)</f>
        <v>5.86</v>
      </c>
      <c r="G1848" s="20" t="str">
        <f>VLOOKUP($A1848,Cleaned_Medical_Exam!$A1847:$J4182,4,0)</f>
        <v>No</v>
      </c>
      <c r="H1848" s="20" t="str">
        <f>VLOOKUP($A1848,Cleaned_Medical_Exam!$A1847:$J4182,5,0)</f>
        <v>No</v>
      </c>
      <c r="I1848" s="20" t="str">
        <f>VLOOKUP($A1848,Cleaned_Medical_Exam!$A1847:$J4182,6,0)</f>
        <v>No</v>
      </c>
      <c r="J1848" s="48">
        <f>VLOOKUP($A1848,Cleaned_Medical_Exam!$A1847:$J4182,7,0)</f>
        <v>0</v>
      </c>
      <c r="K1848" s="8" t="str">
        <f>VLOOKUP($A1848,Cleaned_Medical_Exam!$A1847:$J4182,8,0)</f>
        <v>No</v>
      </c>
      <c r="L1848" s="20" t="str">
        <f>VLOOKUP($A1848,Cleaned_Medical_Exam!$A1847:$J4182,9,0)</f>
        <v>Overweight</v>
      </c>
      <c r="M1848" s="20" t="str">
        <f>VLOOKUP($A1848,Cleaned_Medical_Exam!$A1847:$J4182,10,0)</f>
        <v>Prediabetes</v>
      </c>
      <c r="N1848" s="48">
        <f>_xlfn.XLOOKUP(A1848,Cleaned_Hospital_Details!A:A,Cleaned_Hospital_Details!B:B)</f>
        <v>1</v>
      </c>
      <c r="O1848" s="49">
        <f>_xlfn.XLOOKUP($A1848,Cleaned_Hospital_Details!$A:$A,Cleaned_Hospital_Details!C:C)</f>
        <v>4441.21</v>
      </c>
      <c r="P1848" s="8" t="str">
        <f>_xlfn.XLOOKUP($A1848,Cleaned_Hospital_Details!$A:$A,Cleaned_Hospital_Details!D:D)</f>
        <v>Tier - 1</v>
      </c>
      <c r="Q1848" s="8" t="str">
        <f>_xlfn.XLOOKUP($A1848,Cleaned_Hospital_Details!$A:$A,Cleaned_Hospital_Details!E:E)</f>
        <v>Tier - 2</v>
      </c>
      <c r="R1848" s="8" t="str">
        <f>_xlfn.XLOOKUP($A1848,Cleaned_Hospital_Details!$A:$A,Cleaned_Hospital_Details!F:F)</f>
        <v>R1014</v>
      </c>
      <c r="S1848" s="15">
        <f>_xlfn.XLOOKUP($A1848,Cleaned_Hospital_Details!$A:$A,Cleaned_Hospital_Details!G:G)</f>
        <v>33484</v>
      </c>
      <c r="T1848" s="8">
        <f>_xlfn.XLOOKUP($A1848,Cleaned_Hospital_Details!$A:$A,Cleaned_Hospital_Details!H:H)</f>
        <v>31</v>
      </c>
      <c r="U1848" s="8" t="str">
        <f>_xlfn.XLOOKUP($A1848,Cleaned_Hospital_Details!$A:$A,Cleaned_Hospital_Details!I:I)</f>
        <v>Adult</v>
      </c>
      <c r="V1848" t="str">
        <f t="shared" si="28"/>
        <v>Jesse Schneider</v>
      </c>
    </row>
    <row r="1849" spans="1:22" ht="15.6" x14ac:dyDescent="0.3">
      <c r="A1849" s="10" t="s">
        <v>1885</v>
      </c>
      <c r="B1849" s="8" t="str">
        <f>VLOOKUP(A1849,Cleaned_Customer_Names!A1848:D4183,2,0)</f>
        <v>Mr.</v>
      </c>
      <c r="C1849" s="8" t="str">
        <f>VLOOKUP(A1849,Cleaned_Customer_Names!A1848:D4183,3,0)</f>
        <v>Bird</v>
      </c>
      <c r="D1849" s="8" t="str">
        <f>VLOOKUP($A1849,Cleaned_Customer_Names!$A1848:$D4183,4,0)</f>
        <v>Loreto</v>
      </c>
      <c r="E1849" s="22">
        <f>VLOOKUP($A1849,Cleaned_Medical_Exam!$A1848:$J4183,2,0)</f>
        <v>29.26</v>
      </c>
      <c r="F1849" s="24">
        <f>VLOOKUP($A1849,Cleaned_Medical_Exam!$A1848:$J4183,3,0)</f>
        <v>4.4400000000000004</v>
      </c>
      <c r="G1849" s="20" t="str">
        <f>VLOOKUP($A1849,Cleaned_Medical_Exam!$A1848:$J4183,4,0)</f>
        <v>No</v>
      </c>
      <c r="H1849" s="20" t="str">
        <f>VLOOKUP($A1849,Cleaned_Medical_Exam!$A1848:$J4183,5,0)</f>
        <v>No</v>
      </c>
      <c r="I1849" s="20" t="str">
        <f>VLOOKUP($A1849,Cleaned_Medical_Exam!$A1848:$J4183,6,0)</f>
        <v>No</v>
      </c>
      <c r="J1849" s="48">
        <f>VLOOKUP($A1849,Cleaned_Medical_Exam!$A1848:$J4183,7,0)</f>
        <v>0</v>
      </c>
      <c r="K1849" s="8" t="str">
        <f>VLOOKUP($A1849,Cleaned_Medical_Exam!$A1848:$J4183,8,0)</f>
        <v>No</v>
      </c>
      <c r="L1849" s="20" t="str">
        <f>VLOOKUP($A1849,Cleaned_Medical_Exam!$A1848:$J4183,9,0)</f>
        <v>Overweight</v>
      </c>
      <c r="M1849" s="20" t="str">
        <f>VLOOKUP($A1849,Cleaned_Medical_Exam!$A1848:$J4183,10,0)</f>
        <v>Normal</v>
      </c>
      <c r="N1849" s="48">
        <f>_xlfn.XLOOKUP(A1849,Cleaned_Hospital_Details!A:A,Cleaned_Hospital_Details!B:B)</f>
        <v>2</v>
      </c>
      <c r="O1849" s="49">
        <f>_xlfn.XLOOKUP($A1849,Cleaned_Hospital_Details!$A:$A,Cleaned_Hospital_Details!C:C)</f>
        <v>4438.26</v>
      </c>
      <c r="P1849" s="8" t="str">
        <f>_xlfn.XLOOKUP($A1849,Cleaned_Hospital_Details!$A:$A,Cleaned_Hospital_Details!D:D)</f>
        <v>Tier - 2</v>
      </c>
      <c r="Q1849" s="8" t="str">
        <f>_xlfn.XLOOKUP($A1849,Cleaned_Hospital_Details!$A:$A,Cleaned_Hospital_Details!E:E)</f>
        <v>Tier - 3</v>
      </c>
      <c r="R1849" s="8" t="str">
        <f>_xlfn.XLOOKUP($A1849,Cleaned_Hospital_Details!$A:$A,Cleaned_Hospital_Details!F:F)</f>
        <v>R1017</v>
      </c>
      <c r="S1849" s="15">
        <f>_xlfn.XLOOKUP($A1849,Cleaned_Hospital_Details!$A:$A,Cleaned_Hospital_Details!G:G)</f>
        <v>34631</v>
      </c>
      <c r="T1849" s="8">
        <f>_xlfn.XLOOKUP($A1849,Cleaned_Hospital_Details!$A:$A,Cleaned_Hospital_Details!H:H)</f>
        <v>28</v>
      </c>
      <c r="U1849" s="8" t="str">
        <f>_xlfn.XLOOKUP($A1849,Cleaned_Hospital_Details!$A:$A,Cleaned_Hospital_Details!I:I)</f>
        <v>Adult</v>
      </c>
      <c r="V1849" t="str">
        <f t="shared" si="28"/>
        <v>Bird Loreto</v>
      </c>
    </row>
    <row r="1850" spans="1:22" ht="15.6" x14ac:dyDescent="0.3">
      <c r="A1850" s="10" t="s">
        <v>1886</v>
      </c>
      <c r="B1850" s="8" t="str">
        <f>VLOOKUP(A1850,Cleaned_Customer_Names!A1849:D4184,2,0)</f>
        <v>Mr.</v>
      </c>
      <c r="C1850" s="8" t="str">
        <f>VLOOKUP(A1850,Cleaned_Customer_Names!A1849:D4184,3,0)</f>
        <v>Patrick</v>
      </c>
      <c r="D1850" s="8" t="str">
        <f>VLOOKUP($A1850,Cleaned_Customer_Names!$A1849:$D4184,4,0)</f>
        <v>Callahan</v>
      </c>
      <c r="E1850" s="22">
        <f>VLOOKUP($A1850,Cleaned_Medical_Exam!$A1849:$J4184,2,0)</f>
        <v>26.98</v>
      </c>
      <c r="F1850" s="24">
        <f>VLOOKUP($A1850,Cleaned_Medical_Exam!$A1849:$J4184,3,0)</f>
        <v>4.41</v>
      </c>
      <c r="G1850" s="20" t="str">
        <f>VLOOKUP($A1850,Cleaned_Medical_Exam!$A1849:$J4184,4,0)</f>
        <v>No</v>
      </c>
      <c r="H1850" s="20" t="str">
        <f>VLOOKUP($A1850,Cleaned_Medical_Exam!$A1849:$J4184,5,0)</f>
        <v>No</v>
      </c>
      <c r="I1850" s="20" t="str">
        <f>VLOOKUP($A1850,Cleaned_Medical_Exam!$A1849:$J4184,6,0)</f>
        <v>No</v>
      </c>
      <c r="J1850" s="48">
        <f>VLOOKUP($A1850,Cleaned_Medical_Exam!$A1849:$J4184,7,0)</f>
        <v>0</v>
      </c>
      <c r="K1850" s="8" t="str">
        <f>VLOOKUP($A1850,Cleaned_Medical_Exam!$A1849:$J4184,8,0)</f>
        <v>No</v>
      </c>
      <c r="L1850" s="20" t="str">
        <f>VLOOKUP($A1850,Cleaned_Medical_Exam!$A1849:$J4184,9,0)</f>
        <v>Overweight</v>
      </c>
      <c r="M1850" s="20" t="str">
        <f>VLOOKUP($A1850,Cleaned_Medical_Exam!$A1849:$J4184,10,0)</f>
        <v>Normal</v>
      </c>
      <c r="N1850" s="48">
        <f>_xlfn.XLOOKUP(A1850,Cleaned_Hospital_Details!A:A,Cleaned_Hospital_Details!B:B)</f>
        <v>2</v>
      </c>
      <c r="O1850" s="49">
        <f>_xlfn.XLOOKUP($A1850,Cleaned_Hospital_Details!$A:$A,Cleaned_Hospital_Details!C:C)</f>
        <v>4435.09</v>
      </c>
      <c r="P1850" s="8" t="str">
        <f>_xlfn.XLOOKUP($A1850,Cleaned_Hospital_Details!$A:$A,Cleaned_Hospital_Details!D:D)</f>
        <v>Tier - 3</v>
      </c>
      <c r="Q1850" s="8" t="str">
        <f>_xlfn.XLOOKUP($A1850,Cleaned_Hospital_Details!$A:$A,Cleaned_Hospital_Details!E:E)</f>
        <v>Tier - 2</v>
      </c>
      <c r="R1850" s="8" t="str">
        <f>_xlfn.XLOOKUP($A1850,Cleaned_Hospital_Details!$A:$A,Cleaned_Hospital_Details!F:F)</f>
        <v>R1016</v>
      </c>
      <c r="S1850" s="15">
        <f>_xlfn.XLOOKUP($A1850,Cleaned_Hospital_Details!$A:$A,Cleaned_Hospital_Details!G:G)</f>
        <v>34615</v>
      </c>
      <c r="T1850" s="8">
        <f>_xlfn.XLOOKUP($A1850,Cleaned_Hospital_Details!$A:$A,Cleaned_Hospital_Details!H:H)</f>
        <v>28</v>
      </c>
      <c r="U1850" s="8" t="str">
        <f>_xlfn.XLOOKUP($A1850,Cleaned_Hospital_Details!$A:$A,Cleaned_Hospital_Details!I:I)</f>
        <v>Adult</v>
      </c>
      <c r="V1850" t="str">
        <f t="shared" si="28"/>
        <v>Patrick Callahan</v>
      </c>
    </row>
    <row r="1851" spans="1:22" ht="15.6" x14ac:dyDescent="0.3">
      <c r="A1851" s="10" t="s">
        <v>1887</v>
      </c>
      <c r="B1851" s="8" t="str">
        <f>VLOOKUP(A1851,Cleaned_Customer_Names!A1850:D4185,2,0)</f>
        <v>Mr.</v>
      </c>
      <c r="C1851" s="8" t="str">
        <f>VLOOKUP(A1851,Cleaned_Customer_Names!A1850:D4185,3,0)</f>
        <v>Kyle</v>
      </c>
      <c r="D1851" s="8" t="str">
        <f>VLOOKUP($A1851,Cleaned_Customer_Names!$A1850:$D4185,4,0)</f>
        <v>Timko</v>
      </c>
      <c r="E1851" s="22">
        <f>VLOOKUP($A1851,Cleaned_Medical_Exam!$A1850:$J4185,2,0)</f>
        <v>32.11</v>
      </c>
      <c r="F1851" s="24">
        <f>VLOOKUP($A1851,Cleaned_Medical_Exam!$A1850:$J4185,3,0)</f>
        <v>5.19</v>
      </c>
      <c r="G1851" s="20" t="str">
        <f>VLOOKUP($A1851,Cleaned_Medical_Exam!$A1850:$J4185,4,0)</f>
        <v>No</v>
      </c>
      <c r="H1851" s="20" t="str">
        <f>VLOOKUP($A1851,Cleaned_Medical_Exam!$A1850:$J4185,5,0)</f>
        <v>No</v>
      </c>
      <c r="I1851" s="20" t="str">
        <f>VLOOKUP($A1851,Cleaned_Medical_Exam!$A1850:$J4185,6,0)</f>
        <v>Yes</v>
      </c>
      <c r="J1851" s="48">
        <f>VLOOKUP($A1851,Cleaned_Medical_Exam!$A1850:$J4185,7,0)</f>
        <v>1</v>
      </c>
      <c r="K1851" s="8" t="str">
        <f>VLOOKUP($A1851,Cleaned_Medical_Exam!$A1850:$J4185,8,0)</f>
        <v>No</v>
      </c>
      <c r="L1851" s="20" t="str">
        <f>VLOOKUP($A1851,Cleaned_Medical_Exam!$A1850:$J4185,9,0)</f>
        <v>Obesity</v>
      </c>
      <c r="M1851" s="20" t="str">
        <f>VLOOKUP($A1851,Cleaned_Medical_Exam!$A1850:$J4185,10,0)</f>
        <v>Normal</v>
      </c>
      <c r="N1851" s="48">
        <f>_xlfn.XLOOKUP(A1851,Cleaned_Hospital_Details!A:A,Cleaned_Hospital_Details!B:B)</f>
        <v>2</v>
      </c>
      <c r="O1851" s="49">
        <f>_xlfn.XLOOKUP($A1851,Cleaned_Hospital_Details!$A:$A,Cleaned_Hospital_Details!C:C)</f>
        <v>4433.92</v>
      </c>
      <c r="P1851" s="8" t="str">
        <f>_xlfn.XLOOKUP($A1851,Cleaned_Hospital_Details!$A:$A,Cleaned_Hospital_Details!D:D)</f>
        <v>Tier - 2</v>
      </c>
      <c r="Q1851" s="8" t="str">
        <f>_xlfn.XLOOKUP($A1851,Cleaned_Hospital_Details!$A:$A,Cleaned_Hospital_Details!E:E)</f>
        <v>Tier - 2</v>
      </c>
      <c r="R1851" s="8" t="str">
        <f>_xlfn.XLOOKUP($A1851,Cleaned_Hospital_Details!$A:$A,Cleaned_Hospital_Details!F:F)</f>
        <v>R1012</v>
      </c>
      <c r="S1851" s="15">
        <f>_xlfn.XLOOKUP($A1851,Cleaned_Hospital_Details!$A:$A,Cleaned_Hospital_Details!G:G)</f>
        <v>34326</v>
      </c>
      <c r="T1851" s="8">
        <f>_xlfn.XLOOKUP($A1851,Cleaned_Hospital_Details!$A:$A,Cleaned_Hospital_Details!H:H)</f>
        <v>29</v>
      </c>
      <c r="U1851" s="8" t="str">
        <f>_xlfn.XLOOKUP($A1851,Cleaned_Hospital_Details!$A:$A,Cleaned_Hospital_Details!I:I)</f>
        <v>Adult</v>
      </c>
      <c r="V1851" t="str">
        <f t="shared" si="28"/>
        <v>Kyle Timko</v>
      </c>
    </row>
    <row r="1852" spans="1:22" ht="15.6" x14ac:dyDescent="0.3">
      <c r="A1852" s="10" t="s">
        <v>1888</v>
      </c>
      <c r="B1852" s="8" t="str">
        <f>VLOOKUP(A1852,Cleaned_Customer_Names!A1851:D4186,2,0)</f>
        <v>Mr.</v>
      </c>
      <c r="C1852" s="8" t="str">
        <f>VLOOKUP(A1852,Cleaned_Customer_Names!A1851:D4186,3,0)</f>
        <v>Ryan</v>
      </c>
      <c r="D1852" s="8" t="str">
        <f>VLOOKUP($A1852,Cleaned_Customer_Names!$A1851:$D4186,4,0)</f>
        <v>Achatz</v>
      </c>
      <c r="E1852" s="22">
        <f>VLOOKUP($A1852,Cleaned_Medical_Exam!$A1851:$J4186,2,0)</f>
        <v>31.73</v>
      </c>
      <c r="F1852" s="24">
        <f>VLOOKUP($A1852,Cleaned_Medical_Exam!$A1851:$J4186,3,0)</f>
        <v>5.16</v>
      </c>
      <c r="G1852" s="20" t="str">
        <f>VLOOKUP($A1852,Cleaned_Medical_Exam!$A1851:$J4186,4,0)</f>
        <v>No</v>
      </c>
      <c r="H1852" s="20" t="str">
        <f>VLOOKUP($A1852,Cleaned_Medical_Exam!$A1851:$J4186,5,0)</f>
        <v>No</v>
      </c>
      <c r="I1852" s="20" t="str">
        <f>VLOOKUP($A1852,Cleaned_Medical_Exam!$A1851:$J4186,6,0)</f>
        <v>Yes</v>
      </c>
      <c r="J1852" s="48">
        <f>VLOOKUP($A1852,Cleaned_Medical_Exam!$A1851:$J4186,7,0)</f>
        <v>1</v>
      </c>
      <c r="K1852" s="8" t="str">
        <f>VLOOKUP($A1852,Cleaned_Medical_Exam!$A1851:$J4186,8,0)</f>
        <v>No</v>
      </c>
      <c r="L1852" s="20" t="str">
        <f>VLOOKUP($A1852,Cleaned_Medical_Exam!$A1851:$J4186,9,0)</f>
        <v>Obesity</v>
      </c>
      <c r="M1852" s="20" t="str">
        <f>VLOOKUP($A1852,Cleaned_Medical_Exam!$A1851:$J4186,10,0)</f>
        <v>Normal</v>
      </c>
      <c r="N1852" s="48">
        <f>_xlfn.XLOOKUP(A1852,Cleaned_Hospital_Details!A:A,Cleaned_Hospital_Details!B:B)</f>
        <v>2</v>
      </c>
      <c r="O1852" s="49">
        <f>_xlfn.XLOOKUP($A1852,Cleaned_Hospital_Details!$A:$A,Cleaned_Hospital_Details!C:C)</f>
        <v>4433.3900000000003</v>
      </c>
      <c r="P1852" s="8" t="str">
        <f>_xlfn.XLOOKUP($A1852,Cleaned_Hospital_Details!$A:$A,Cleaned_Hospital_Details!D:D)</f>
        <v>Tier - 2</v>
      </c>
      <c r="Q1852" s="8" t="str">
        <f>_xlfn.XLOOKUP($A1852,Cleaned_Hospital_Details!$A:$A,Cleaned_Hospital_Details!E:E)</f>
        <v>Tier - 3</v>
      </c>
      <c r="R1852" s="8" t="str">
        <f>_xlfn.XLOOKUP($A1852,Cleaned_Hospital_Details!$A:$A,Cleaned_Hospital_Details!F:F)</f>
        <v>R1012</v>
      </c>
      <c r="S1852" s="15">
        <f>_xlfn.XLOOKUP($A1852,Cleaned_Hospital_Details!$A:$A,Cleaned_Hospital_Details!G:G)</f>
        <v>34216</v>
      </c>
      <c r="T1852" s="8">
        <f>_xlfn.XLOOKUP($A1852,Cleaned_Hospital_Details!$A:$A,Cleaned_Hospital_Details!H:H)</f>
        <v>29</v>
      </c>
      <c r="U1852" s="8" t="str">
        <f>_xlfn.XLOOKUP($A1852,Cleaned_Hospital_Details!$A:$A,Cleaned_Hospital_Details!I:I)</f>
        <v>Adult</v>
      </c>
      <c r="V1852" t="str">
        <f t="shared" si="28"/>
        <v>Ryan Achatz</v>
      </c>
    </row>
    <row r="1853" spans="1:22" ht="15.6" x14ac:dyDescent="0.3">
      <c r="A1853" s="10" t="s">
        <v>1889</v>
      </c>
      <c r="B1853" s="8" t="str">
        <f>VLOOKUP(A1853,Cleaned_Customer_Names!A1852:D4187,2,0)</f>
        <v>Mr.</v>
      </c>
      <c r="C1853" s="8" t="str">
        <f>VLOOKUP(A1853,Cleaned_Customer_Names!A1852:D4187,3,0)</f>
        <v>Yuri</v>
      </c>
      <c r="D1853" s="8" t="str">
        <f>VLOOKUP($A1853,Cleaned_Customer_Names!$A1852:$D4187,4,0)</f>
        <v>Horwitz</v>
      </c>
      <c r="E1853" s="22">
        <f>VLOOKUP($A1853,Cleaned_Medical_Exam!$A1852:$J4187,2,0)</f>
        <v>22.515000000000001</v>
      </c>
      <c r="F1853" s="24">
        <f>VLOOKUP($A1853,Cleaned_Medical_Exam!$A1852:$J4187,3,0)</f>
        <v>4.24</v>
      </c>
      <c r="G1853" s="20" t="str">
        <f>VLOOKUP($A1853,Cleaned_Medical_Exam!$A1852:$J4187,4,0)</f>
        <v>No</v>
      </c>
      <c r="H1853" s="20" t="str">
        <f>VLOOKUP($A1853,Cleaned_Medical_Exam!$A1852:$J4187,5,0)</f>
        <v>No</v>
      </c>
      <c r="I1853" s="20" t="str">
        <f>VLOOKUP($A1853,Cleaned_Medical_Exam!$A1852:$J4187,6,0)</f>
        <v>No</v>
      </c>
      <c r="J1853" s="48">
        <f>VLOOKUP($A1853,Cleaned_Medical_Exam!$A1852:$J4187,7,0)</f>
        <v>0</v>
      </c>
      <c r="K1853" s="8" t="str">
        <f>VLOOKUP($A1853,Cleaned_Medical_Exam!$A1852:$J4187,8,0)</f>
        <v>No</v>
      </c>
      <c r="L1853" s="20" t="str">
        <f>VLOOKUP($A1853,Cleaned_Medical_Exam!$A1852:$J4187,9,0)</f>
        <v>Healthy Weight</v>
      </c>
      <c r="M1853" s="20" t="str">
        <f>VLOOKUP($A1853,Cleaned_Medical_Exam!$A1852:$J4187,10,0)</f>
        <v>Normal</v>
      </c>
      <c r="N1853" s="48">
        <f>_xlfn.XLOOKUP(A1853,Cleaned_Hospital_Details!A:A,Cleaned_Hospital_Details!B:B)</f>
        <v>2</v>
      </c>
      <c r="O1853" s="49">
        <f>_xlfn.XLOOKUP($A1853,Cleaned_Hospital_Details!$A:$A,Cleaned_Hospital_Details!C:C)</f>
        <v>4428.8900000000003</v>
      </c>
      <c r="P1853" s="8" t="str">
        <f>_xlfn.XLOOKUP($A1853,Cleaned_Hospital_Details!$A:$A,Cleaned_Hospital_Details!D:D)</f>
        <v>Tier - 3</v>
      </c>
      <c r="Q1853" s="8" t="str">
        <f>_xlfn.XLOOKUP($A1853,Cleaned_Hospital_Details!$A:$A,Cleaned_Hospital_Details!E:E)</f>
        <v>Tier - 1</v>
      </c>
      <c r="R1853" s="8" t="str">
        <f>_xlfn.XLOOKUP($A1853,Cleaned_Hospital_Details!$A:$A,Cleaned_Hospital_Details!F:F)</f>
        <v>R1017</v>
      </c>
      <c r="S1853" s="15">
        <f>_xlfn.XLOOKUP($A1853,Cleaned_Hospital_Details!$A:$A,Cleaned_Hospital_Details!G:G)</f>
        <v>34697</v>
      </c>
      <c r="T1853" s="8">
        <f>_xlfn.XLOOKUP($A1853,Cleaned_Hospital_Details!$A:$A,Cleaned_Hospital_Details!H:H)</f>
        <v>28</v>
      </c>
      <c r="U1853" s="8" t="str">
        <f>_xlfn.XLOOKUP($A1853,Cleaned_Hospital_Details!$A:$A,Cleaned_Hospital_Details!I:I)</f>
        <v>Adult</v>
      </c>
      <c r="V1853" t="str">
        <f t="shared" si="28"/>
        <v>Yuri Horwitz</v>
      </c>
    </row>
    <row r="1854" spans="1:22" ht="15.6" x14ac:dyDescent="0.3">
      <c r="A1854" s="10" t="s">
        <v>1890</v>
      </c>
      <c r="B1854" s="8" t="str">
        <f>VLOOKUP(A1854,Cleaned_Customer_Names!A1853:D4188,2,0)</f>
        <v>Mr.</v>
      </c>
      <c r="C1854" s="8" t="str">
        <f>VLOOKUP(A1854,Cleaned_Customer_Names!A1853:D4188,3,0)</f>
        <v>Ryan</v>
      </c>
      <c r="D1854" s="8" t="str">
        <f>VLOOKUP($A1854,Cleaned_Customer_Names!$A1853:$D4188,4,0)</f>
        <v>Gordyan</v>
      </c>
      <c r="E1854" s="22">
        <f>VLOOKUP($A1854,Cleaned_Medical_Exam!$A1853:$J4188,2,0)</f>
        <v>25.9</v>
      </c>
      <c r="F1854" s="24">
        <f>VLOOKUP($A1854,Cleaned_Medical_Exam!$A1853:$J4188,3,0)</f>
        <v>5.45</v>
      </c>
      <c r="G1854" s="20" t="str">
        <f>VLOOKUP($A1854,Cleaned_Medical_Exam!$A1853:$J4188,4,0)</f>
        <v>No</v>
      </c>
      <c r="H1854" s="20" t="str">
        <f>VLOOKUP($A1854,Cleaned_Medical_Exam!$A1853:$J4188,5,0)</f>
        <v>No</v>
      </c>
      <c r="I1854" s="20" t="str">
        <f>VLOOKUP($A1854,Cleaned_Medical_Exam!$A1853:$J4188,6,0)</f>
        <v>No</v>
      </c>
      <c r="J1854" s="48">
        <f>VLOOKUP($A1854,Cleaned_Medical_Exam!$A1853:$J4188,7,0)</f>
        <v>1</v>
      </c>
      <c r="K1854" s="8" t="str">
        <f>VLOOKUP($A1854,Cleaned_Medical_Exam!$A1853:$J4188,8,0)</f>
        <v>No</v>
      </c>
      <c r="L1854" s="20" t="str">
        <f>VLOOKUP($A1854,Cleaned_Medical_Exam!$A1853:$J4188,9,0)</f>
        <v>Overweight</v>
      </c>
      <c r="M1854" s="20" t="str">
        <f>VLOOKUP($A1854,Cleaned_Medical_Exam!$A1853:$J4188,10,0)</f>
        <v>Normal</v>
      </c>
      <c r="N1854" s="48">
        <f>_xlfn.XLOOKUP(A1854,Cleaned_Hospital_Details!A:A,Cleaned_Hospital_Details!B:B)</f>
        <v>0</v>
      </c>
      <c r="O1854" s="49">
        <f>_xlfn.XLOOKUP($A1854,Cleaned_Hospital_Details!$A:$A,Cleaned_Hospital_Details!C:C)</f>
        <v>4420.95</v>
      </c>
      <c r="P1854" s="8" t="str">
        <f>_xlfn.XLOOKUP($A1854,Cleaned_Hospital_Details!$A:$A,Cleaned_Hospital_Details!D:D)</f>
        <v>Tier - 2</v>
      </c>
      <c r="Q1854" s="8" t="str">
        <f>_xlfn.XLOOKUP($A1854,Cleaned_Hospital_Details!$A:$A,Cleaned_Hospital_Details!E:E)</f>
        <v>Tier - 3</v>
      </c>
      <c r="R1854" s="8" t="str">
        <f>_xlfn.XLOOKUP($A1854,Cleaned_Hospital_Details!$A:$A,Cleaned_Hospital_Details!F:F)</f>
        <v>R1020</v>
      </c>
      <c r="S1854" s="15">
        <f>_xlfn.XLOOKUP($A1854,Cleaned_Hospital_Details!$A:$A,Cleaned_Hospital_Details!G:G)</f>
        <v>33831</v>
      </c>
      <c r="T1854" s="8">
        <f>_xlfn.XLOOKUP($A1854,Cleaned_Hospital_Details!$A:$A,Cleaned_Hospital_Details!H:H)</f>
        <v>30</v>
      </c>
      <c r="U1854" s="8" t="str">
        <f>_xlfn.XLOOKUP($A1854,Cleaned_Hospital_Details!$A:$A,Cleaned_Hospital_Details!I:I)</f>
        <v>Adult</v>
      </c>
      <c r="V1854" t="str">
        <f t="shared" si="28"/>
        <v>Ryan Gordyan</v>
      </c>
    </row>
    <row r="1855" spans="1:22" ht="15.6" x14ac:dyDescent="0.3">
      <c r="A1855" s="10" t="s">
        <v>1891</v>
      </c>
      <c r="B1855" s="8" t="str">
        <f>VLOOKUP(A1855,Cleaned_Customer_Names!A1854:D4189,2,0)</f>
        <v>Ms.</v>
      </c>
      <c r="C1855" s="8" t="str">
        <f>VLOOKUP(A1855,Cleaned_Customer_Names!A1854:D4189,3,0)</f>
        <v>Debbie</v>
      </c>
      <c r="D1855" s="8" t="str">
        <f>VLOOKUP($A1855,Cleaned_Customer_Names!$A1854:$D4189,4,0)</f>
        <v>Hetherington</v>
      </c>
      <c r="E1855" s="22">
        <f>VLOOKUP($A1855,Cleaned_Medical_Exam!$A1854:$J4189,2,0)</f>
        <v>27.72</v>
      </c>
      <c r="F1855" s="24">
        <f>VLOOKUP($A1855,Cleaned_Medical_Exam!$A1854:$J4189,3,0)</f>
        <v>5.03</v>
      </c>
      <c r="G1855" s="20" t="str">
        <f>VLOOKUP($A1855,Cleaned_Medical_Exam!$A1854:$J4189,4,0)</f>
        <v>Yes</v>
      </c>
      <c r="H1855" s="20" t="str">
        <f>VLOOKUP($A1855,Cleaned_Medical_Exam!$A1854:$J4189,5,0)</f>
        <v>No</v>
      </c>
      <c r="I1855" s="20" t="str">
        <f>VLOOKUP($A1855,Cleaned_Medical_Exam!$A1854:$J4189,6,0)</f>
        <v>No</v>
      </c>
      <c r="J1855" s="48">
        <f>VLOOKUP($A1855,Cleaned_Medical_Exam!$A1854:$J4189,7,0)</f>
        <v>1</v>
      </c>
      <c r="K1855" s="8" t="str">
        <f>VLOOKUP($A1855,Cleaned_Medical_Exam!$A1854:$J4189,8,0)</f>
        <v>No</v>
      </c>
      <c r="L1855" s="20" t="str">
        <f>VLOOKUP($A1855,Cleaned_Medical_Exam!$A1854:$J4189,9,0)</f>
        <v>Overweight</v>
      </c>
      <c r="M1855" s="20" t="str">
        <f>VLOOKUP($A1855,Cleaned_Medical_Exam!$A1854:$J4189,10,0)</f>
        <v>Normal</v>
      </c>
      <c r="N1855" s="48">
        <f>_xlfn.XLOOKUP(A1855,Cleaned_Hospital_Details!A:A,Cleaned_Hospital_Details!B:B)</f>
        <v>0</v>
      </c>
      <c r="O1855" s="49">
        <f>_xlfn.XLOOKUP($A1855,Cleaned_Hospital_Details!$A:$A,Cleaned_Hospital_Details!C:C)</f>
        <v>4415.16</v>
      </c>
      <c r="P1855" s="8" t="str">
        <f>_xlfn.XLOOKUP($A1855,Cleaned_Hospital_Details!$A:$A,Cleaned_Hospital_Details!D:D)</f>
        <v>Tier - 2</v>
      </c>
      <c r="Q1855" s="8" t="str">
        <f>_xlfn.XLOOKUP($A1855,Cleaned_Hospital_Details!$A:$A,Cleaned_Hospital_Details!E:E)</f>
        <v>Tier - 1</v>
      </c>
      <c r="R1855" s="8" t="str">
        <f>_xlfn.XLOOKUP($A1855,Cleaned_Hospital_Details!$A:$A,Cleaned_Hospital_Details!F:F)</f>
        <v>R1013</v>
      </c>
      <c r="S1855" s="15">
        <f>_xlfn.XLOOKUP($A1855,Cleaned_Hospital_Details!$A:$A,Cleaned_Hospital_Details!G:G)</f>
        <v>32402</v>
      </c>
      <c r="T1855" s="8">
        <f>_xlfn.XLOOKUP($A1855,Cleaned_Hospital_Details!$A:$A,Cleaned_Hospital_Details!H:H)</f>
        <v>34</v>
      </c>
      <c r="U1855" s="8" t="str">
        <f>_xlfn.XLOOKUP($A1855,Cleaned_Hospital_Details!$A:$A,Cleaned_Hospital_Details!I:I)</f>
        <v>Adult</v>
      </c>
      <c r="V1855" t="str">
        <f t="shared" si="28"/>
        <v>Debbie Hetherington</v>
      </c>
    </row>
    <row r="1856" spans="1:22" ht="15.6" x14ac:dyDescent="0.3">
      <c r="A1856" s="10" t="s">
        <v>1892</v>
      </c>
      <c r="B1856" s="8" t="str">
        <f>VLOOKUP(A1856,Cleaned_Customer_Names!A1855:D4190,2,0)</f>
        <v>Mr.</v>
      </c>
      <c r="C1856" s="8" t="str">
        <f>VLOOKUP(A1856,Cleaned_Customer_Names!A1855:D4190,3,0)</f>
        <v>Mark</v>
      </c>
      <c r="D1856" s="8" t="str">
        <f>VLOOKUP($A1856,Cleaned_Customer_Names!$A1855:$D4190,4,0)</f>
        <v>Thompson</v>
      </c>
      <c r="E1856" s="22">
        <f>VLOOKUP($A1856,Cleaned_Medical_Exam!$A1855:$J4190,2,0)</f>
        <v>31.5</v>
      </c>
      <c r="F1856" s="24">
        <f>VLOOKUP($A1856,Cleaned_Medical_Exam!$A1855:$J4190,3,0)</f>
        <v>9.6199999999999992</v>
      </c>
      <c r="G1856" s="20" t="str">
        <f>VLOOKUP($A1856,Cleaned_Medical_Exam!$A1855:$J4190,4,0)</f>
        <v>Yes</v>
      </c>
      <c r="H1856" s="20" t="str">
        <f>VLOOKUP($A1856,Cleaned_Medical_Exam!$A1855:$J4190,5,0)</f>
        <v>No</v>
      </c>
      <c r="I1856" s="20" t="str">
        <f>VLOOKUP($A1856,Cleaned_Medical_Exam!$A1855:$J4190,6,0)</f>
        <v>No</v>
      </c>
      <c r="J1856" s="48">
        <f>VLOOKUP($A1856,Cleaned_Medical_Exam!$A1855:$J4190,7,0)</f>
        <v>1</v>
      </c>
      <c r="K1856" s="8" t="str">
        <f>VLOOKUP($A1856,Cleaned_Medical_Exam!$A1855:$J4190,8,0)</f>
        <v>No</v>
      </c>
      <c r="L1856" s="20" t="str">
        <f>VLOOKUP($A1856,Cleaned_Medical_Exam!$A1855:$J4190,9,0)</f>
        <v>Obesity</v>
      </c>
      <c r="M1856" s="20" t="str">
        <f>VLOOKUP($A1856,Cleaned_Medical_Exam!$A1855:$J4190,10,0)</f>
        <v>Diabetes</v>
      </c>
      <c r="N1856" s="48">
        <f>_xlfn.XLOOKUP(A1856,Cleaned_Hospital_Details!A:A,Cleaned_Hospital_Details!B:B)</f>
        <v>0</v>
      </c>
      <c r="O1856" s="49">
        <f>_xlfn.XLOOKUP($A1856,Cleaned_Hospital_Details!$A:$A,Cleaned_Hospital_Details!C:C)</f>
        <v>4402.2299999999996</v>
      </c>
      <c r="P1856" s="8" t="str">
        <f>_xlfn.XLOOKUP($A1856,Cleaned_Hospital_Details!$A:$A,Cleaned_Hospital_Details!D:D)</f>
        <v>Tier - 2</v>
      </c>
      <c r="Q1856" s="8" t="str">
        <f>_xlfn.XLOOKUP($A1856,Cleaned_Hospital_Details!$A:$A,Cleaned_Hospital_Details!E:E)</f>
        <v>Tier - 2</v>
      </c>
      <c r="R1856" s="8" t="str">
        <f>_xlfn.XLOOKUP($A1856,Cleaned_Hospital_Details!$A:$A,Cleaned_Hospital_Details!F:F)</f>
        <v>R1011</v>
      </c>
      <c r="S1856" s="15">
        <f>_xlfn.XLOOKUP($A1856,Cleaned_Hospital_Details!$A:$A,Cleaned_Hospital_Details!G:G)</f>
        <v>31606</v>
      </c>
      <c r="T1856" s="8">
        <f>_xlfn.XLOOKUP($A1856,Cleaned_Hospital_Details!$A:$A,Cleaned_Hospital_Details!H:H)</f>
        <v>36</v>
      </c>
      <c r="U1856" s="8" t="str">
        <f>_xlfn.XLOOKUP($A1856,Cleaned_Hospital_Details!$A:$A,Cleaned_Hospital_Details!I:I)</f>
        <v>Adult</v>
      </c>
      <c r="V1856" t="str">
        <f t="shared" si="28"/>
        <v>Mark Thompson</v>
      </c>
    </row>
    <row r="1857" spans="1:22" ht="15.6" x14ac:dyDescent="0.3">
      <c r="A1857" s="10" t="s">
        <v>1893</v>
      </c>
      <c r="B1857" s="8" t="str">
        <f>VLOOKUP(A1857,Cleaned_Customer_Names!A1856:D4191,2,0)</f>
        <v>Mr.</v>
      </c>
      <c r="C1857" s="8" t="str">
        <f>VLOOKUP(A1857,Cleaned_Customer_Names!A1856:D4191,3,0)</f>
        <v>Christopher</v>
      </c>
      <c r="D1857" s="8" t="str">
        <f>VLOOKUP($A1857,Cleaned_Customer_Names!$A1856:$D4191,4,0)</f>
        <v>Battoo</v>
      </c>
      <c r="E1857" s="22">
        <f>VLOOKUP($A1857,Cleaned_Medical_Exam!$A1856:$J4191,2,0)</f>
        <v>29.7</v>
      </c>
      <c r="F1857" s="24">
        <f>VLOOKUP($A1857,Cleaned_Medical_Exam!$A1856:$J4191,3,0)</f>
        <v>6.77</v>
      </c>
      <c r="G1857" s="20" t="str">
        <f>VLOOKUP($A1857,Cleaned_Medical_Exam!$A1856:$J4191,4,0)</f>
        <v>Yes</v>
      </c>
      <c r="H1857" s="20" t="str">
        <f>VLOOKUP($A1857,Cleaned_Medical_Exam!$A1856:$J4191,5,0)</f>
        <v>No</v>
      </c>
      <c r="I1857" s="20" t="str">
        <f>VLOOKUP($A1857,Cleaned_Medical_Exam!$A1856:$J4191,6,0)</f>
        <v>No</v>
      </c>
      <c r="J1857" s="48">
        <f>VLOOKUP($A1857,Cleaned_Medical_Exam!$A1856:$J4191,7,0)</f>
        <v>1</v>
      </c>
      <c r="K1857" s="8" t="str">
        <f>VLOOKUP($A1857,Cleaned_Medical_Exam!$A1856:$J4191,8,0)</f>
        <v>No</v>
      </c>
      <c r="L1857" s="20" t="str">
        <f>VLOOKUP($A1857,Cleaned_Medical_Exam!$A1856:$J4191,9,0)</f>
        <v>Overweight</v>
      </c>
      <c r="M1857" s="20" t="str">
        <f>VLOOKUP($A1857,Cleaned_Medical_Exam!$A1856:$J4191,10,0)</f>
        <v>Diabetes</v>
      </c>
      <c r="N1857" s="48">
        <f>_xlfn.XLOOKUP(A1857,Cleaned_Hospital_Details!A:A,Cleaned_Hospital_Details!B:B)</f>
        <v>0</v>
      </c>
      <c r="O1857" s="49">
        <f>_xlfn.XLOOKUP($A1857,Cleaned_Hospital_Details!$A:$A,Cleaned_Hospital_Details!C:C)</f>
        <v>4399.7299999999996</v>
      </c>
      <c r="P1857" s="8" t="str">
        <f>_xlfn.XLOOKUP($A1857,Cleaned_Hospital_Details!$A:$A,Cleaned_Hospital_Details!D:D)</f>
        <v>Tier - 3</v>
      </c>
      <c r="Q1857" s="8" t="str">
        <f>_xlfn.XLOOKUP($A1857,Cleaned_Hospital_Details!$A:$A,Cleaned_Hospital_Details!E:E)</f>
        <v>Tier - 2</v>
      </c>
      <c r="R1857" s="8" t="str">
        <f>_xlfn.XLOOKUP($A1857,Cleaned_Hospital_Details!$A:$A,Cleaned_Hospital_Details!F:F)</f>
        <v>R1013</v>
      </c>
      <c r="S1857" s="15">
        <f>_xlfn.XLOOKUP($A1857,Cleaned_Hospital_Details!$A:$A,Cleaned_Hospital_Details!G:G)</f>
        <v>31635</v>
      </c>
      <c r="T1857" s="8">
        <f>_xlfn.XLOOKUP($A1857,Cleaned_Hospital_Details!$A:$A,Cleaned_Hospital_Details!H:H)</f>
        <v>36</v>
      </c>
      <c r="U1857" s="8" t="str">
        <f>_xlfn.XLOOKUP($A1857,Cleaned_Hospital_Details!$A:$A,Cleaned_Hospital_Details!I:I)</f>
        <v>Adult</v>
      </c>
      <c r="V1857" t="str">
        <f t="shared" si="28"/>
        <v>Christopher Battoo</v>
      </c>
    </row>
    <row r="1858" spans="1:22" ht="15.6" x14ac:dyDescent="0.3">
      <c r="A1858" s="10" t="s">
        <v>1894</v>
      </c>
      <c r="B1858" s="8" t="str">
        <f>VLOOKUP(A1858,Cleaned_Customer_Names!A1857:D4192,2,0)</f>
        <v>Ms.</v>
      </c>
      <c r="C1858" s="8" t="str">
        <f>VLOOKUP(A1858,Cleaned_Customer_Names!A1857:D4192,3,0)</f>
        <v>Daniell</v>
      </c>
      <c r="D1858" s="8" t="str">
        <f>VLOOKUP($A1858,Cleaned_Customer_Names!$A1857:$D4192,4,0)</f>
        <v>Barker</v>
      </c>
      <c r="E1858" s="22">
        <f>VLOOKUP($A1858,Cleaned_Medical_Exam!$A1857:$J4192,2,0)</f>
        <v>21.26</v>
      </c>
      <c r="F1858" s="24">
        <f>VLOOKUP($A1858,Cleaned_Medical_Exam!$A1857:$J4192,3,0)</f>
        <v>5.36</v>
      </c>
      <c r="G1858" s="20" t="str">
        <f>VLOOKUP($A1858,Cleaned_Medical_Exam!$A1857:$J4192,4,0)</f>
        <v>Yes</v>
      </c>
      <c r="H1858" s="20" t="str">
        <f>VLOOKUP($A1858,Cleaned_Medical_Exam!$A1857:$J4192,5,0)</f>
        <v>No</v>
      </c>
      <c r="I1858" s="20" t="str">
        <f>VLOOKUP($A1858,Cleaned_Medical_Exam!$A1857:$J4192,6,0)</f>
        <v>No</v>
      </c>
      <c r="J1858" s="48">
        <f>VLOOKUP($A1858,Cleaned_Medical_Exam!$A1857:$J4192,7,0)</f>
        <v>1</v>
      </c>
      <c r="K1858" s="8" t="str">
        <f>VLOOKUP($A1858,Cleaned_Medical_Exam!$A1857:$J4192,8,0)</f>
        <v>No</v>
      </c>
      <c r="L1858" s="20" t="str">
        <f>VLOOKUP($A1858,Cleaned_Medical_Exam!$A1857:$J4192,9,0)</f>
        <v>Healthy Weight</v>
      </c>
      <c r="M1858" s="20" t="str">
        <f>VLOOKUP($A1858,Cleaned_Medical_Exam!$A1857:$J4192,10,0)</f>
        <v>Normal</v>
      </c>
      <c r="N1858" s="48">
        <f>_xlfn.XLOOKUP(A1858,Cleaned_Hospital_Details!A:A,Cleaned_Hospital_Details!B:B)</f>
        <v>3</v>
      </c>
      <c r="O1858" s="49">
        <f>_xlfn.XLOOKUP($A1858,Cleaned_Hospital_Details!$A:$A,Cleaned_Hospital_Details!C:C)</f>
        <v>4397.3100000000004</v>
      </c>
      <c r="P1858" s="8" t="str">
        <f>_xlfn.XLOOKUP($A1858,Cleaned_Hospital_Details!$A:$A,Cleaned_Hospital_Details!D:D)</f>
        <v>Tier - 2</v>
      </c>
      <c r="Q1858" s="8" t="str">
        <f>_xlfn.XLOOKUP($A1858,Cleaned_Hospital_Details!$A:$A,Cleaned_Hospital_Details!E:E)</f>
        <v>Tier - 2</v>
      </c>
      <c r="R1858" s="8" t="str">
        <f>_xlfn.XLOOKUP($A1858,Cleaned_Hospital_Details!$A:$A,Cleaned_Hospital_Details!F:F)</f>
        <v>R1013</v>
      </c>
      <c r="S1858" s="15">
        <f>_xlfn.XLOOKUP($A1858,Cleaned_Hospital_Details!$A:$A,Cleaned_Hospital_Details!G:G)</f>
        <v>32342</v>
      </c>
      <c r="T1858" s="8">
        <f>_xlfn.XLOOKUP($A1858,Cleaned_Hospital_Details!$A:$A,Cleaned_Hospital_Details!H:H)</f>
        <v>34</v>
      </c>
      <c r="U1858" s="8" t="str">
        <f>_xlfn.XLOOKUP($A1858,Cleaned_Hospital_Details!$A:$A,Cleaned_Hospital_Details!I:I)</f>
        <v>Adult</v>
      </c>
      <c r="V1858" t="str">
        <f t="shared" si="28"/>
        <v>Daniell Barker</v>
      </c>
    </row>
    <row r="1859" spans="1:22" ht="15.6" x14ac:dyDescent="0.3">
      <c r="A1859" s="10" t="s">
        <v>1895</v>
      </c>
      <c r="B1859" s="8" t="str">
        <f>VLOOKUP(A1859,Cleaned_Customer_Names!A1858:D4193,2,0)</f>
        <v>Mr.</v>
      </c>
      <c r="C1859" s="8" t="str">
        <f>VLOOKUP(A1859,Cleaned_Customer_Names!A1858:D4193,3,0)</f>
        <v>Janne</v>
      </c>
      <c r="D1859" s="8" t="str">
        <f>VLOOKUP($A1859,Cleaned_Customer_Names!$A1858:$D4193,4,0)</f>
        <v>Saarnilehto</v>
      </c>
      <c r="E1859" s="22">
        <f>VLOOKUP($A1859,Cleaned_Medical_Exam!$A1858:$J4193,2,0)</f>
        <v>17.09</v>
      </c>
      <c r="F1859" s="24">
        <f>VLOOKUP($A1859,Cleaned_Medical_Exam!$A1858:$J4193,3,0)</f>
        <v>5.69</v>
      </c>
      <c r="G1859" s="20" t="str">
        <f>VLOOKUP($A1859,Cleaned_Medical_Exam!$A1858:$J4193,4,0)</f>
        <v>No</v>
      </c>
      <c r="H1859" s="20" t="str">
        <f>VLOOKUP($A1859,Cleaned_Medical_Exam!$A1858:$J4193,5,0)</f>
        <v>No</v>
      </c>
      <c r="I1859" s="20" t="str">
        <f>VLOOKUP($A1859,Cleaned_Medical_Exam!$A1858:$J4193,6,0)</f>
        <v>No</v>
      </c>
      <c r="J1859" s="48">
        <f>VLOOKUP($A1859,Cleaned_Medical_Exam!$A1858:$J4193,7,0)</f>
        <v>0</v>
      </c>
      <c r="K1859" s="8" t="str">
        <f>VLOOKUP($A1859,Cleaned_Medical_Exam!$A1858:$J4193,8,0)</f>
        <v>No</v>
      </c>
      <c r="L1859" s="20" t="str">
        <f>VLOOKUP($A1859,Cleaned_Medical_Exam!$A1858:$J4193,9,0)</f>
        <v>Underweight</v>
      </c>
      <c r="M1859" s="20" t="str">
        <f>VLOOKUP($A1859,Cleaned_Medical_Exam!$A1858:$J4193,10,0)</f>
        <v>Normal</v>
      </c>
      <c r="N1859" s="48">
        <f>_xlfn.XLOOKUP(A1859,Cleaned_Hospital_Details!A:A,Cleaned_Hospital_Details!B:B)</f>
        <v>3</v>
      </c>
      <c r="O1859" s="49">
        <f>_xlfn.XLOOKUP($A1859,Cleaned_Hospital_Details!$A:$A,Cleaned_Hospital_Details!C:C)</f>
        <v>4392.7</v>
      </c>
      <c r="P1859" s="8" t="str">
        <f>_xlfn.XLOOKUP($A1859,Cleaned_Hospital_Details!$A:$A,Cleaned_Hospital_Details!D:D)</f>
        <v>Tier - 2</v>
      </c>
      <c r="Q1859" s="8" t="str">
        <f>_xlfn.XLOOKUP($A1859,Cleaned_Hospital_Details!$A:$A,Cleaned_Hospital_Details!E:E)</f>
        <v>Tier - 2</v>
      </c>
      <c r="R1859" s="8" t="str">
        <f>_xlfn.XLOOKUP($A1859,Cleaned_Hospital_Details!$A:$A,Cleaned_Hospital_Details!F:F)</f>
        <v>R1013</v>
      </c>
      <c r="S1859" s="15">
        <f>_xlfn.XLOOKUP($A1859,Cleaned_Hospital_Details!$A:$A,Cleaned_Hospital_Details!G:G)</f>
        <v>30131</v>
      </c>
      <c r="T1859" s="8">
        <f>_xlfn.XLOOKUP($A1859,Cleaned_Hospital_Details!$A:$A,Cleaned_Hospital_Details!H:H)</f>
        <v>40</v>
      </c>
      <c r="U1859" s="8" t="str">
        <f>_xlfn.XLOOKUP($A1859,Cleaned_Hospital_Details!$A:$A,Cleaned_Hospital_Details!I:I)</f>
        <v>Adult</v>
      </c>
      <c r="V1859" t="str">
        <f t="shared" ref="V1859:V1922" si="29">_xlfn.CONCAT(C1859, " ", D1859)</f>
        <v>Janne Saarnilehto</v>
      </c>
    </row>
    <row r="1860" spans="1:22" ht="15.6" x14ac:dyDescent="0.3">
      <c r="A1860" s="10" t="s">
        <v>1896</v>
      </c>
      <c r="B1860" s="8" t="str">
        <f>VLOOKUP(A1860,Cleaned_Customer_Names!A1859:D4194,2,0)</f>
        <v>Ms.</v>
      </c>
      <c r="C1860" s="8" t="str">
        <f>VLOOKUP(A1860,Cleaned_Customer_Names!A1859:D4194,3,0)</f>
        <v>Martina</v>
      </c>
      <c r="D1860" s="8" t="str">
        <f>VLOOKUP($A1860,Cleaned_Customer_Names!$A1859:$D4194,4,0)</f>
        <v>Morton</v>
      </c>
      <c r="E1860" s="22">
        <f>VLOOKUP($A1860,Cleaned_Medical_Exam!$A1859:$J4194,2,0)</f>
        <v>24.3</v>
      </c>
      <c r="F1860" s="24">
        <f>VLOOKUP($A1860,Cleaned_Medical_Exam!$A1859:$J4194,3,0)</f>
        <v>4.9000000000000004</v>
      </c>
      <c r="G1860" s="20" t="str">
        <f>VLOOKUP($A1860,Cleaned_Medical_Exam!$A1859:$J4194,4,0)</f>
        <v>Yes</v>
      </c>
      <c r="H1860" s="20" t="str">
        <f>VLOOKUP($A1860,Cleaned_Medical_Exam!$A1859:$J4194,5,0)</f>
        <v>No</v>
      </c>
      <c r="I1860" s="20" t="str">
        <f>VLOOKUP($A1860,Cleaned_Medical_Exam!$A1859:$J4194,6,0)</f>
        <v>Yes</v>
      </c>
      <c r="J1860" s="48">
        <f>VLOOKUP($A1860,Cleaned_Medical_Exam!$A1859:$J4194,7,0)</f>
        <v>1</v>
      </c>
      <c r="K1860" s="8" t="str">
        <f>VLOOKUP($A1860,Cleaned_Medical_Exam!$A1859:$J4194,8,0)</f>
        <v>No</v>
      </c>
      <c r="L1860" s="20" t="str">
        <f>VLOOKUP($A1860,Cleaned_Medical_Exam!$A1859:$J4194,9,0)</f>
        <v>Healthy Weight</v>
      </c>
      <c r="M1860" s="20" t="str">
        <f>VLOOKUP($A1860,Cleaned_Medical_Exam!$A1859:$J4194,10,0)</f>
        <v>Normal</v>
      </c>
      <c r="N1860" s="48">
        <f>_xlfn.XLOOKUP(A1860,Cleaned_Hospital_Details!A:A,Cleaned_Hospital_Details!B:B)</f>
        <v>3</v>
      </c>
      <c r="O1860" s="49">
        <f>_xlfn.XLOOKUP($A1860,Cleaned_Hospital_Details!$A:$A,Cleaned_Hospital_Details!C:C)</f>
        <v>4391.6499999999996</v>
      </c>
      <c r="P1860" s="8" t="str">
        <f>_xlfn.XLOOKUP($A1860,Cleaned_Hospital_Details!$A:$A,Cleaned_Hospital_Details!D:D)</f>
        <v>Tier - 2</v>
      </c>
      <c r="Q1860" s="8" t="str">
        <f>_xlfn.XLOOKUP($A1860,Cleaned_Hospital_Details!$A:$A,Cleaned_Hospital_Details!E:E)</f>
        <v>Tier - 2</v>
      </c>
      <c r="R1860" s="8" t="str">
        <f>_xlfn.XLOOKUP($A1860,Cleaned_Hospital_Details!$A:$A,Cleaned_Hospital_Details!F:F)</f>
        <v>R1011</v>
      </c>
      <c r="S1860" s="15">
        <f>_xlfn.XLOOKUP($A1860,Cleaned_Hospital_Details!$A:$A,Cleaned_Hospital_Details!G:G)</f>
        <v>35763</v>
      </c>
      <c r="T1860" s="8">
        <f>_xlfn.XLOOKUP($A1860,Cleaned_Hospital_Details!$A:$A,Cleaned_Hospital_Details!H:H)</f>
        <v>25</v>
      </c>
      <c r="U1860" s="8" t="str">
        <f>_xlfn.XLOOKUP($A1860,Cleaned_Hospital_Details!$A:$A,Cleaned_Hospital_Details!I:I)</f>
        <v>Adult</v>
      </c>
      <c r="V1860" t="str">
        <f t="shared" si="29"/>
        <v>Martina Morton</v>
      </c>
    </row>
    <row r="1861" spans="1:22" ht="15.6" x14ac:dyDescent="0.3">
      <c r="A1861" s="10" t="s">
        <v>1897</v>
      </c>
      <c r="B1861" s="8" t="str">
        <f>VLOOKUP(A1861,Cleaned_Customer_Names!A1860:D4195,2,0)</f>
        <v>Ms.</v>
      </c>
      <c r="C1861" s="8" t="str">
        <f>VLOOKUP(A1861,Cleaned_Customer_Names!A1860:D4195,3,0)</f>
        <v>Elizabeth</v>
      </c>
      <c r="D1861" s="8" t="str">
        <f>VLOOKUP($A1861,Cleaned_Customer_Names!$A1860:$D4195,4,0)</f>
        <v>Thomas</v>
      </c>
      <c r="E1861" s="22">
        <f>VLOOKUP($A1861,Cleaned_Medical_Exam!$A1860:$J4195,2,0)</f>
        <v>29.734999999999999</v>
      </c>
      <c r="F1861" s="24">
        <f>VLOOKUP($A1861,Cleaned_Medical_Exam!$A1860:$J4195,3,0)</f>
        <v>5.78</v>
      </c>
      <c r="G1861" s="20" t="str">
        <f>VLOOKUP($A1861,Cleaned_Medical_Exam!$A1860:$J4195,4,0)</f>
        <v>No</v>
      </c>
      <c r="H1861" s="20" t="str">
        <f>VLOOKUP($A1861,Cleaned_Medical_Exam!$A1860:$J4195,5,0)</f>
        <v>No</v>
      </c>
      <c r="I1861" s="20" t="str">
        <f>VLOOKUP($A1861,Cleaned_Medical_Exam!$A1860:$J4195,6,0)</f>
        <v>No</v>
      </c>
      <c r="J1861" s="48">
        <f>VLOOKUP($A1861,Cleaned_Medical_Exam!$A1860:$J4195,7,0)</f>
        <v>0</v>
      </c>
      <c r="K1861" s="8" t="str">
        <f>VLOOKUP($A1861,Cleaned_Medical_Exam!$A1860:$J4195,8,0)</f>
        <v>No</v>
      </c>
      <c r="L1861" s="20" t="str">
        <f>VLOOKUP($A1861,Cleaned_Medical_Exam!$A1860:$J4195,9,0)</f>
        <v>Overweight</v>
      </c>
      <c r="M1861" s="20" t="str">
        <f>VLOOKUP($A1861,Cleaned_Medical_Exam!$A1860:$J4195,10,0)</f>
        <v>Prediabetes</v>
      </c>
      <c r="N1861" s="48">
        <f>_xlfn.XLOOKUP(A1861,Cleaned_Hospital_Details!A:A,Cleaned_Hospital_Details!B:B)</f>
        <v>0</v>
      </c>
      <c r="O1861" s="49">
        <f>_xlfn.XLOOKUP($A1861,Cleaned_Hospital_Details!$A:$A,Cleaned_Hospital_Details!C:C)</f>
        <v>4357.04</v>
      </c>
      <c r="P1861" s="8" t="str">
        <f>_xlfn.XLOOKUP($A1861,Cleaned_Hospital_Details!$A:$A,Cleaned_Hospital_Details!D:D)</f>
        <v>Tier - 2</v>
      </c>
      <c r="Q1861" s="8" t="str">
        <f>_xlfn.XLOOKUP($A1861,Cleaned_Hospital_Details!$A:$A,Cleaned_Hospital_Details!E:E)</f>
        <v>Tier - 3</v>
      </c>
      <c r="R1861" s="8" t="str">
        <f>_xlfn.XLOOKUP($A1861,Cleaned_Hospital_Details!$A:$A,Cleaned_Hospital_Details!F:F)</f>
        <v>R1012</v>
      </c>
      <c r="S1861" s="15">
        <f>_xlfn.XLOOKUP($A1861,Cleaned_Hospital_Details!$A:$A,Cleaned_Hospital_Details!G:G)</f>
        <v>33113</v>
      </c>
      <c r="T1861" s="8">
        <f>_xlfn.XLOOKUP($A1861,Cleaned_Hospital_Details!$A:$A,Cleaned_Hospital_Details!H:H)</f>
        <v>32</v>
      </c>
      <c r="U1861" s="8" t="str">
        <f>_xlfn.XLOOKUP($A1861,Cleaned_Hospital_Details!$A:$A,Cleaned_Hospital_Details!I:I)</f>
        <v>Adult</v>
      </c>
      <c r="V1861" t="str">
        <f t="shared" si="29"/>
        <v>Elizabeth Thomas</v>
      </c>
    </row>
    <row r="1862" spans="1:22" ht="15.6" x14ac:dyDescent="0.3">
      <c r="A1862" s="10" t="s">
        <v>1898</v>
      </c>
      <c r="B1862" s="8" t="str">
        <f>VLOOKUP(A1862,Cleaned_Customer_Names!A1861:D4196,2,0)</f>
        <v>Ms.</v>
      </c>
      <c r="C1862" s="8" t="str">
        <f>VLOOKUP(A1862,Cleaned_Customer_Names!A1861:D4196,3,0)</f>
        <v>Stephanie</v>
      </c>
      <c r="D1862" s="8" t="str">
        <f>VLOOKUP($A1862,Cleaned_Customer_Names!$A1861:$D4196,4,0)</f>
        <v>Hillman</v>
      </c>
      <c r="E1862" s="22">
        <f>VLOOKUP($A1862,Cleaned_Medical_Exam!$A1861:$J4196,2,0)</f>
        <v>29.26</v>
      </c>
      <c r="F1862" s="24">
        <f>VLOOKUP($A1862,Cleaned_Medical_Exam!$A1861:$J4196,3,0)</f>
        <v>4.7</v>
      </c>
      <c r="G1862" s="20" t="str">
        <f>VLOOKUP($A1862,Cleaned_Medical_Exam!$A1861:$J4196,4,0)</f>
        <v>No</v>
      </c>
      <c r="H1862" s="20" t="str">
        <f>VLOOKUP($A1862,Cleaned_Medical_Exam!$A1861:$J4196,5,0)</f>
        <v>No</v>
      </c>
      <c r="I1862" s="20" t="str">
        <f>VLOOKUP($A1862,Cleaned_Medical_Exam!$A1861:$J4196,6,0)</f>
        <v>No</v>
      </c>
      <c r="J1862" s="48">
        <f>VLOOKUP($A1862,Cleaned_Medical_Exam!$A1861:$J4196,7,0)</f>
        <v>0</v>
      </c>
      <c r="K1862" s="8" t="str">
        <f>VLOOKUP($A1862,Cleaned_Medical_Exam!$A1861:$J4196,8,0)</f>
        <v>No</v>
      </c>
      <c r="L1862" s="20" t="str">
        <f>VLOOKUP($A1862,Cleaned_Medical_Exam!$A1861:$J4196,9,0)</f>
        <v>Overweight</v>
      </c>
      <c r="M1862" s="20" t="str">
        <f>VLOOKUP($A1862,Cleaned_Medical_Exam!$A1861:$J4196,10,0)</f>
        <v>Normal</v>
      </c>
      <c r="N1862" s="48">
        <f>_xlfn.XLOOKUP(A1862,Cleaned_Hospital_Details!A:A,Cleaned_Hospital_Details!B:B)</f>
        <v>1</v>
      </c>
      <c r="O1862" s="49">
        <f>_xlfn.XLOOKUP($A1862,Cleaned_Hospital_Details!$A:$A,Cleaned_Hospital_Details!C:C)</f>
        <v>4350.51</v>
      </c>
      <c r="P1862" s="8" t="str">
        <f>_xlfn.XLOOKUP($A1862,Cleaned_Hospital_Details!$A:$A,Cleaned_Hospital_Details!D:D)</f>
        <v>Tier - 2</v>
      </c>
      <c r="Q1862" s="8" t="str">
        <f>_xlfn.XLOOKUP($A1862,Cleaned_Hospital_Details!$A:$A,Cleaned_Hospital_Details!E:E)</f>
        <v>Tier - 2</v>
      </c>
      <c r="R1862" s="8" t="str">
        <f>_xlfn.XLOOKUP($A1862,Cleaned_Hospital_Details!$A:$A,Cleaned_Hospital_Details!F:F)</f>
        <v>R1013</v>
      </c>
      <c r="S1862" s="15">
        <f>_xlfn.XLOOKUP($A1862,Cleaned_Hospital_Details!$A:$A,Cleaned_Hospital_Details!G:G)</f>
        <v>33494</v>
      </c>
      <c r="T1862" s="8">
        <f>_xlfn.XLOOKUP($A1862,Cleaned_Hospital_Details!$A:$A,Cleaned_Hospital_Details!H:H)</f>
        <v>31</v>
      </c>
      <c r="U1862" s="8" t="str">
        <f>_xlfn.XLOOKUP($A1862,Cleaned_Hospital_Details!$A:$A,Cleaned_Hospital_Details!I:I)</f>
        <v>Adult</v>
      </c>
      <c r="V1862" t="str">
        <f t="shared" si="29"/>
        <v>Stephanie Hillman</v>
      </c>
    </row>
    <row r="1863" spans="1:22" ht="15.6" x14ac:dyDescent="0.3">
      <c r="A1863" s="10" t="s">
        <v>1899</v>
      </c>
      <c r="B1863" s="8" t="str">
        <f>VLOOKUP(A1863,Cleaned_Customer_Names!A1862:D4197,2,0)</f>
        <v>Ms.</v>
      </c>
      <c r="C1863" s="8" t="str">
        <f>VLOOKUP(A1863,Cleaned_Customer_Names!A1862:D4197,3,0)</f>
        <v>Katie</v>
      </c>
      <c r="D1863" s="8" t="str">
        <f>VLOOKUP($A1863,Cleaned_Customer_Names!$A1862:$D4197,4,0)</f>
        <v>Edwards</v>
      </c>
      <c r="E1863" s="22">
        <f>VLOOKUP($A1863,Cleaned_Medical_Exam!$A1862:$J4197,2,0)</f>
        <v>33</v>
      </c>
      <c r="F1863" s="24">
        <f>VLOOKUP($A1863,Cleaned_Medical_Exam!$A1862:$J4197,3,0)</f>
        <v>6.28</v>
      </c>
      <c r="G1863" s="20" t="str">
        <f>VLOOKUP($A1863,Cleaned_Medical_Exam!$A1862:$J4197,4,0)</f>
        <v>No</v>
      </c>
      <c r="H1863" s="20" t="str">
        <f>VLOOKUP($A1863,Cleaned_Medical_Exam!$A1862:$J4197,5,0)</f>
        <v>No</v>
      </c>
      <c r="I1863" s="20" t="str">
        <f>VLOOKUP($A1863,Cleaned_Medical_Exam!$A1862:$J4197,6,0)</f>
        <v>No</v>
      </c>
      <c r="J1863" s="48">
        <f>VLOOKUP($A1863,Cleaned_Medical_Exam!$A1862:$J4197,7,0)</f>
        <v>0</v>
      </c>
      <c r="K1863" s="8" t="str">
        <f>VLOOKUP($A1863,Cleaned_Medical_Exam!$A1862:$J4197,8,0)</f>
        <v>No</v>
      </c>
      <c r="L1863" s="20" t="str">
        <f>VLOOKUP($A1863,Cleaned_Medical_Exam!$A1862:$J4197,9,0)</f>
        <v>Obesity</v>
      </c>
      <c r="M1863" s="20" t="str">
        <f>VLOOKUP($A1863,Cleaned_Medical_Exam!$A1862:$J4197,10,0)</f>
        <v>Prediabetes</v>
      </c>
      <c r="N1863" s="48">
        <f>_xlfn.XLOOKUP(A1863,Cleaned_Hospital_Details!A:A,Cleaned_Hospital_Details!B:B)</f>
        <v>2</v>
      </c>
      <c r="O1863" s="49">
        <f>_xlfn.XLOOKUP($A1863,Cleaned_Hospital_Details!$A:$A,Cleaned_Hospital_Details!C:C)</f>
        <v>4349.46</v>
      </c>
      <c r="P1863" s="8" t="str">
        <f>_xlfn.XLOOKUP($A1863,Cleaned_Hospital_Details!$A:$A,Cleaned_Hospital_Details!D:D)</f>
        <v>Tier - 2</v>
      </c>
      <c r="Q1863" s="8" t="str">
        <f>_xlfn.XLOOKUP($A1863,Cleaned_Hospital_Details!$A:$A,Cleaned_Hospital_Details!E:E)</f>
        <v>Tier - 2</v>
      </c>
      <c r="R1863" s="8" t="str">
        <f>_xlfn.XLOOKUP($A1863,Cleaned_Hospital_Details!$A:$A,Cleaned_Hospital_Details!F:F)</f>
        <v>R1013</v>
      </c>
      <c r="S1863" s="15">
        <f>_xlfn.XLOOKUP($A1863,Cleaned_Hospital_Details!$A:$A,Cleaned_Hospital_Details!G:G)</f>
        <v>34639</v>
      </c>
      <c r="T1863" s="8">
        <f>_xlfn.XLOOKUP($A1863,Cleaned_Hospital_Details!$A:$A,Cleaned_Hospital_Details!H:H)</f>
        <v>28</v>
      </c>
      <c r="U1863" s="8" t="str">
        <f>_xlfn.XLOOKUP($A1863,Cleaned_Hospital_Details!$A:$A,Cleaned_Hospital_Details!I:I)</f>
        <v>Adult</v>
      </c>
      <c r="V1863" t="str">
        <f t="shared" si="29"/>
        <v>Katie Edwards</v>
      </c>
    </row>
    <row r="1864" spans="1:22" ht="15.6" x14ac:dyDescent="0.3">
      <c r="A1864" s="10" t="s">
        <v>1900</v>
      </c>
      <c r="B1864" s="8" t="str">
        <f>VLOOKUP(A1864,Cleaned_Customer_Names!A1863:D4198,2,0)</f>
        <v>Ms.</v>
      </c>
      <c r="C1864" s="8" t="str">
        <f>VLOOKUP(A1864,Cleaned_Customer_Names!A1863:D4198,3,0)</f>
        <v>Callie</v>
      </c>
      <c r="D1864" s="8" t="str">
        <f>VLOOKUP($A1864,Cleaned_Customer_Names!$A1863:$D4198,4,0)</f>
        <v>Bartel</v>
      </c>
      <c r="E1864" s="22">
        <f>VLOOKUP($A1864,Cleaned_Medical_Exam!$A1863:$J4198,2,0)</f>
        <v>31.065000000000001</v>
      </c>
      <c r="F1864" s="24">
        <f>VLOOKUP($A1864,Cleaned_Medical_Exam!$A1863:$J4198,3,0)</f>
        <v>4.2300000000000004</v>
      </c>
      <c r="G1864" s="20" t="str">
        <f>VLOOKUP($A1864,Cleaned_Medical_Exam!$A1863:$J4198,4,0)</f>
        <v>No</v>
      </c>
      <c r="H1864" s="20" t="str">
        <f>VLOOKUP($A1864,Cleaned_Medical_Exam!$A1863:$J4198,5,0)</f>
        <v>No</v>
      </c>
      <c r="I1864" s="20" t="str">
        <f>VLOOKUP($A1864,Cleaned_Medical_Exam!$A1863:$J4198,6,0)</f>
        <v>No</v>
      </c>
      <c r="J1864" s="48">
        <f>VLOOKUP($A1864,Cleaned_Medical_Exam!$A1863:$J4198,7,0)</f>
        <v>0</v>
      </c>
      <c r="K1864" s="8" t="str">
        <f>VLOOKUP($A1864,Cleaned_Medical_Exam!$A1863:$J4198,8,0)</f>
        <v>No</v>
      </c>
      <c r="L1864" s="20" t="str">
        <f>VLOOKUP($A1864,Cleaned_Medical_Exam!$A1863:$J4198,9,0)</f>
        <v>Obesity</v>
      </c>
      <c r="M1864" s="20" t="str">
        <f>VLOOKUP($A1864,Cleaned_Medical_Exam!$A1863:$J4198,10,0)</f>
        <v>Normal</v>
      </c>
      <c r="N1864" s="48">
        <f>_xlfn.XLOOKUP(A1864,Cleaned_Hospital_Details!A:A,Cleaned_Hospital_Details!B:B)</f>
        <v>0</v>
      </c>
      <c r="O1864" s="49">
        <f>_xlfn.XLOOKUP($A1864,Cleaned_Hospital_Details!$A:$A,Cleaned_Hospital_Details!C:C)</f>
        <v>4347.0200000000004</v>
      </c>
      <c r="P1864" s="8" t="str">
        <f>_xlfn.XLOOKUP($A1864,Cleaned_Hospital_Details!$A:$A,Cleaned_Hospital_Details!D:D)</f>
        <v>Tier - 2</v>
      </c>
      <c r="Q1864" s="8" t="str">
        <f>_xlfn.XLOOKUP($A1864,Cleaned_Hospital_Details!$A:$A,Cleaned_Hospital_Details!E:E)</f>
        <v>Tier - 1</v>
      </c>
      <c r="R1864" s="8" t="str">
        <f>_xlfn.XLOOKUP($A1864,Cleaned_Hospital_Details!$A:$A,Cleaned_Hospital_Details!F:F)</f>
        <v>R1024</v>
      </c>
      <c r="S1864" s="15">
        <f>_xlfn.XLOOKUP($A1864,Cleaned_Hospital_Details!$A:$A,Cleaned_Hospital_Details!G:G)</f>
        <v>33390</v>
      </c>
      <c r="T1864" s="8">
        <f>_xlfn.XLOOKUP($A1864,Cleaned_Hospital_Details!$A:$A,Cleaned_Hospital_Details!H:H)</f>
        <v>32</v>
      </c>
      <c r="U1864" s="8" t="str">
        <f>_xlfn.XLOOKUP($A1864,Cleaned_Hospital_Details!$A:$A,Cleaned_Hospital_Details!I:I)</f>
        <v>Adult</v>
      </c>
      <c r="V1864" t="str">
        <f t="shared" si="29"/>
        <v>Callie Bartel</v>
      </c>
    </row>
    <row r="1865" spans="1:22" ht="15.6" x14ac:dyDescent="0.3">
      <c r="A1865" s="10" t="s">
        <v>1901</v>
      </c>
      <c r="B1865" s="8" t="str">
        <f>VLOOKUP(A1865,Cleaned_Customer_Names!A1864:D4199,2,0)</f>
        <v>Ms.</v>
      </c>
      <c r="C1865" s="8" t="str">
        <f>VLOOKUP(A1865,Cleaned_Customer_Names!A1864:D4199,3,0)</f>
        <v>Inna</v>
      </c>
      <c r="D1865" s="8" t="str">
        <f>VLOOKUP($A1865,Cleaned_Customer_Names!$A1864:$D4199,4,0)</f>
        <v>Potekhina</v>
      </c>
      <c r="E1865" s="22">
        <f>VLOOKUP($A1865,Cleaned_Medical_Exam!$A1864:$J4199,2,0)</f>
        <v>26.51</v>
      </c>
      <c r="F1865" s="24">
        <f>VLOOKUP($A1865,Cleaned_Medical_Exam!$A1864:$J4199,3,0)</f>
        <v>6.17</v>
      </c>
      <c r="G1865" s="20" t="str">
        <f>VLOOKUP($A1865,Cleaned_Medical_Exam!$A1864:$J4199,4,0)</f>
        <v>No</v>
      </c>
      <c r="H1865" s="20" t="str">
        <f>VLOOKUP($A1865,Cleaned_Medical_Exam!$A1864:$J4199,5,0)</f>
        <v>No</v>
      </c>
      <c r="I1865" s="20" t="str">
        <f>VLOOKUP($A1865,Cleaned_Medical_Exam!$A1864:$J4199,6,0)</f>
        <v>No</v>
      </c>
      <c r="J1865" s="48">
        <f>VLOOKUP($A1865,Cleaned_Medical_Exam!$A1864:$J4199,7,0)</f>
        <v>0</v>
      </c>
      <c r="K1865" s="8" t="str">
        <f>VLOOKUP($A1865,Cleaned_Medical_Exam!$A1864:$J4199,8,0)</f>
        <v>No</v>
      </c>
      <c r="L1865" s="20" t="str">
        <f>VLOOKUP($A1865,Cleaned_Medical_Exam!$A1864:$J4199,9,0)</f>
        <v>Overweight</v>
      </c>
      <c r="M1865" s="20" t="str">
        <f>VLOOKUP($A1865,Cleaned_Medical_Exam!$A1864:$J4199,10,0)</f>
        <v>Prediabetes</v>
      </c>
      <c r="N1865" s="48">
        <f>_xlfn.XLOOKUP(A1865,Cleaned_Hospital_Details!A:A,Cleaned_Hospital_Details!B:B)</f>
        <v>2</v>
      </c>
      <c r="O1865" s="49">
        <f>_xlfn.XLOOKUP($A1865,Cleaned_Hospital_Details!$A:$A,Cleaned_Hospital_Details!C:C)</f>
        <v>4340.4399999999996</v>
      </c>
      <c r="P1865" s="8" t="str">
        <f>_xlfn.XLOOKUP($A1865,Cleaned_Hospital_Details!$A:$A,Cleaned_Hospital_Details!D:D)</f>
        <v>Tier - 2</v>
      </c>
      <c r="Q1865" s="8" t="str">
        <f>_xlfn.XLOOKUP($A1865,Cleaned_Hospital_Details!$A:$A,Cleaned_Hospital_Details!E:E)</f>
        <v>Tier - 1</v>
      </c>
      <c r="R1865" s="8" t="str">
        <f>_xlfn.XLOOKUP($A1865,Cleaned_Hospital_Details!$A:$A,Cleaned_Hospital_Details!F:F)</f>
        <v>R1013</v>
      </c>
      <c r="S1865" s="15">
        <f>_xlfn.XLOOKUP($A1865,Cleaned_Hospital_Details!$A:$A,Cleaned_Hospital_Details!G:G)</f>
        <v>34633</v>
      </c>
      <c r="T1865" s="8">
        <f>_xlfn.XLOOKUP($A1865,Cleaned_Hospital_Details!$A:$A,Cleaned_Hospital_Details!H:H)</f>
        <v>28</v>
      </c>
      <c r="U1865" s="8" t="str">
        <f>_xlfn.XLOOKUP($A1865,Cleaned_Hospital_Details!$A:$A,Cleaned_Hospital_Details!I:I)</f>
        <v>Adult</v>
      </c>
      <c r="V1865" t="str">
        <f t="shared" si="29"/>
        <v>Inna Potekhina</v>
      </c>
    </row>
    <row r="1866" spans="1:22" ht="15.6" x14ac:dyDescent="0.3">
      <c r="A1866" s="10" t="s">
        <v>1902</v>
      </c>
      <c r="B1866" s="8" t="str">
        <f>VLOOKUP(A1866,Cleaned_Customer_Names!A1865:D4200,2,0)</f>
        <v>Ms.</v>
      </c>
      <c r="C1866" s="8" t="str">
        <f>VLOOKUP(A1866,Cleaned_Customer_Names!A1865:D4200,3,0)</f>
        <v>Mary</v>
      </c>
      <c r="D1866" s="8" t="str">
        <f>VLOOKUP($A1866,Cleaned_Customer_Names!$A1865:$D4200,4,0)</f>
        <v>Kelly</v>
      </c>
      <c r="E1866" s="22">
        <f>VLOOKUP($A1866,Cleaned_Medical_Exam!$A1865:$J4200,2,0)</f>
        <v>28.88</v>
      </c>
      <c r="F1866" s="24">
        <f>VLOOKUP($A1866,Cleaned_Medical_Exam!$A1865:$J4200,3,0)</f>
        <v>4.96</v>
      </c>
      <c r="G1866" s="20" t="str">
        <f>VLOOKUP($A1866,Cleaned_Medical_Exam!$A1865:$J4200,4,0)</f>
        <v>No</v>
      </c>
      <c r="H1866" s="20" t="str">
        <f>VLOOKUP($A1866,Cleaned_Medical_Exam!$A1865:$J4200,5,0)</f>
        <v>No</v>
      </c>
      <c r="I1866" s="20" t="str">
        <f>VLOOKUP($A1866,Cleaned_Medical_Exam!$A1865:$J4200,6,0)</f>
        <v>No</v>
      </c>
      <c r="J1866" s="48">
        <f>VLOOKUP($A1866,Cleaned_Medical_Exam!$A1865:$J4200,7,0)</f>
        <v>0</v>
      </c>
      <c r="K1866" s="8" t="str">
        <f>VLOOKUP($A1866,Cleaned_Medical_Exam!$A1865:$J4200,8,0)</f>
        <v>No</v>
      </c>
      <c r="L1866" s="20" t="str">
        <f>VLOOKUP($A1866,Cleaned_Medical_Exam!$A1865:$J4200,9,0)</f>
        <v>Overweight</v>
      </c>
      <c r="M1866" s="20" t="str">
        <f>VLOOKUP($A1866,Cleaned_Medical_Exam!$A1865:$J4200,10,0)</f>
        <v>Normal</v>
      </c>
      <c r="N1866" s="48">
        <f>_xlfn.XLOOKUP(A1866,Cleaned_Hospital_Details!A:A,Cleaned_Hospital_Details!B:B)</f>
        <v>1</v>
      </c>
      <c r="O1866" s="49">
        <f>_xlfn.XLOOKUP($A1866,Cleaned_Hospital_Details!$A:$A,Cleaned_Hospital_Details!C:C)</f>
        <v>4337.74</v>
      </c>
      <c r="P1866" s="8" t="str">
        <f>_xlfn.XLOOKUP($A1866,Cleaned_Hospital_Details!$A:$A,Cleaned_Hospital_Details!D:D)</f>
        <v>Tier - 2</v>
      </c>
      <c r="Q1866" s="8" t="str">
        <f>_xlfn.XLOOKUP($A1866,Cleaned_Hospital_Details!$A:$A,Cleaned_Hospital_Details!E:E)</f>
        <v>Tier - 1</v>
      </c>
      <c r="R1866" s="8" t="str">
        <f>_xlfn.XLOOKUP($A1866,Cleaned_Hospital_Details!$A:$A,Cleaned_Hospital_Details!F:F)</f>
        <v>R1024</v>
      </c>
      <c r="S1866" s="15">
        <f>_xlfn.XLOOKUP($A1866,Cleaned_Hospital_Details!$A:$A,Cleaned_Hospital_Details!G:G)</f>
        <v>34640</v>
      </c>
      <c r="T1866" s="8">
        <f>_xlfn.XLOOKUP($A1866,Cleaned_Hospital_Details!$A:$A,Cleaned_Hospital_Details!H:H)</f>
        <v>28</v>
      </c>
      <c r="U1866" s="8" t="str">
        <f>_xlfn.XLOOKUP($A1866,Cleaned_Hospital_Details!$A:$A,Cleaned_Hospital_Details!I:I)</f>
        <v>Adult</v>
      </c>
      <c r="V1866" t="str">
        <f t="shared" si="29"/>
        <v>Mary Kelly</v>
      </c>
    </row>
    <row r="1867" spans="1:22" ht="15.6" x14ac:dyDescent="0.3">
      <c r="A1867" s="10" t="s">
        <v>1903</v>
      </c>
      <c r="B1867" s="8" t="str">
        <f>VLOOKUP(A1867,Cleaned_Customer_Names!A1866:D4201,2,0)</f>
        <v>Mr.</v>
      </c>
      <c r="C1867" s="8" t="str">
        <f>VLOOKUP(A1867,Cleaned_Customer_Names!A1866:D4201,3,0)</f>
        <v>Samuel</v>
      </c>
      <c r="D1867" s="8" t="str">
        <f>VLOOKUP($A1867,Cleaned_Customer_Names!$A1866:$D4201,4,0)</f>
        <v>Lapp</v>
      </c>
      <c r="E1867" s="22">
        <f>VLOOKUP($A1867,Cleaned_Medical_Exam!$A1866:$J4201,2,0)</f>
        <v>35.814999999999998</v>
      </c>
      <c r="F1867" s="24">
        <f>VLOOKUP($A1867,Cleaned_Medical_Exam!$A1866:$J4201,3,0)</f>
        <v>5.1100000000000003</v>
      </c>
      <c r="G1867" s="20" t="str">
        <f>VLOOKUP($A1867,Cleaned_Medical_Exam!$A1866:$J4201,4,0)</f>
        <v>Yes</v>
      </c>
      <c r="H1867" s="20" t="str">
        <f>VLOOKUP($A1867,Cleaned_Medical_Exam!$A1866:$J4201,5,0)</f>
        <v>No</v>
      </c>
      <c r="I1867" s="20" t="str">
        <f>VLOOKUP($A1867,Cleaned_Medical_Exam!$A1866:$J4201,6,0)</f>
        <v>No</v>
      </c>
      <c r="J1867" s="48">
        <f>VLOOKUP($A1867,Cleaned_Medical_Exam!$A1866:$J4201,7,0)</f>
        <v>1</v>
      </c>
      <c r="K1867" s="8" t="str">
        <f>VLOOKUP($A1867,Cleaned_Medical_Exam!$A1866:$J4201,8,0)</f>
        <v>No</v>
      </c>
      <c r="L1867" s="20" t="str">
        <f>VLOOKUP($A1867,Cleaned_Medical_Exam!$A1866:$J4201,9,0)</f>
        <v>Obesity</v>
      </c>
      <c r="M1867" s="20" t="str">
        <f>VLOOKUP($A1867,Cleaned_Medical_Exam!$A1866:$J4201,10,0)</f>
        <v>Normal</v>
      </c>
      <c r="N1867" s="48">
        <f>_xlfn.XLOOKUP(A1867,Cleaned_Hospital_Details!A:A,Cleaned_Hospital_Details!B:B)</f>
        <v>0</v>
      </c>
      <c r="O1867" s="49">
        <f>_xlfn.XLOOKUP($A1867,Cleaned_Hospital_Details!$A:$A,Cleaned_Hospital_Details!C:C)</f>
        <v>4320.41</v>
      </c>
      <c r="P1867" s="8" t="str">
        <f>_xlfn.XLOOKUP($A1867,Cleaned_Hospital_Details!$A:$A,Cleaned_Hospital_Details!D:D)</f>
        <v>Tier - 2</v>
      </c>
      <c r="Q1867" s="8" t="str">
        <f>_xlfn.XLOOKUP($A1867,Cleaned_Hospital_Details!$A:$A,Cleaned_Hospital_Details!E:E)</f>
        <v>Tier - 1</v>
      </c>
      <c r="R1867" s="8" t="str">
        <f>_xlfn.XLOOKUP($A1867,Cleaned_Hospital_Details!$A:$A,Cleaned_Hospital_Details!F:F)</f>
        <v>R1012</v>
      </c>
      <c r="S1867" s="15">
        <f>_xlfn.XLOOKUP($A1867,Cleaned_Hospital_Details!$A:$A,Cleaned_Hospital_Details!G:G)</f>
        <v>32496</v>
      </c>
      <c r="T1867" s="8">
        <f>_xlfn.XLOOKUP($A1867,Cleaned_Hospital_Details!$A:$A,Cleaned_Hospital_Details!H:H)</f>
        <v>34</v>
      </c>
      <c r="U1867" s="8" t="str">
        <f>_xlfn.XLOOKUP($A1867,Cleaned_Hospital_Details!$A:$A,Cleaned_Hospital_Details!I:I)</f>
        <v>Adult</v>
      </c>
      <c r="V1867" t="str">
        <f t="shared" si="29"/>
        <v>Samuel Lapp</v>
      </c>
    </row>
    <row r="1868" spans="1:22" ht="15.6" x14ac:dyDescent="0.3">
      <c r="A1868" s="10" t="s">
        <v>1904</v>
      </c>
      <c r="B1868" s="8" t="str">
        <f>VLOOKUP(A1868,Cleaned_Customer_Names!A1867:D4202,2,0)</f>
        <v>Ms.</v>
      </c>
      <c r="C1868" s="8" t="str">
        <f>VLOOKUP(A1868,Cleaned_Customer_Names!A1867:D4202,3,0)</f>
        <v>Kimberly</v>
      </c>
      <c r="D1868" s="8" t="str">
        <f>VLOOKUP($A1868,Cleaned_Customer_Names!$A1867:$D4202,4,0)</f>
        <v>Burke</v>
      </c>
      <c r="E1868" s="22">
        <f>VLOOKUP($A1868,Cleaned_Medical_Exam!$A1867:$J4202,2,0)</f>
        <v>21.28</v>
      </c>
      <c r="F1868" s="24">
        <f>VLOOKUP($A1868,Cleaned_Medical_Exam!$A1867:$J4202,3,0)</f>
        <v>4.05</v>
      </c>
      <c r="G1868" s="20" t="str">
        <f>VLOOKUP($A1868,Cleaned_Medical_Exam!$A1867:$J4202,4,0)</f>
        <v>No</v>
      </c>
      <c r="H1868" s="20" t="str">
        <f>VLOOKUP($A1868,Cleaned_Medical_Exam!$A1867:$J4202,5,0)</f>
        <v>Yes</v>
      </c>
      <c r="I1868" s="20" t="str">
        <f>VLOOKUP($A1868,Cleaned_Medical_Exam!$A1867:$J4202,6,0)</f>
        <v>No</v>
      </c>
      <c r="J1868" s="48">
        <f>VLOOKUP($A1868,Cleaned_Medical_Exam!$A1867:$J4202,7,0)</f>
        <v>1</v>
      </c>
      <c r="K1868" s="8" t="str">
        <f>VLOOKUP($A1868,Cleaned_Medical_Exam!$A1867:$J4202,8,0)</f>
        <v>No</v>
      </c>
      <c r="L1868" s="20" t="str">
        <f>VLOOKUP($A1868,Cleaned_Medical_Exam!$A1867:$J4202,9,0)</f>
        <v>Healthy Weight</v>
      </c>
      <c r="M1868" s="20" t="str">
        <f>VLOOKUP($A1868,Cleaned_Medical_Exam!$A1867:$J4202,10,0)</f>
        <v>Normal</v>
      </c>
      <c r="N1868" s="48">
        <f>_xlfn.XLOOKUP(A1868,Cleaned_Hospital_Details!A:A,Cleaned_Hospital_Details!B:B)</f>
        <v>3</v>
      </c>
      <c r="O1868" s="49">
        <f>_xlfn.XLOOKUP($A1868,Cleaned_Hospital_Details!$A:$A,Cleaned_Hospital_Details!C:C)</f>
        <v>4296.2700000000004</v>
      </c>
      <c r="P1868" s="8" t="str">
        <f>_xlfn.XLOOKUP($A1868,Cleaned_Hospital_Details!$A:$A,Cleaned_Hospital_Details!D:D)</f>
        <v>Tier - 2</v>
      </c>
      <c r="Q1868" s="8" t="str">
        <f>_xlfn.XLOOKUP($A1868,Cleaned_Hospital_Details!$A:$A,Cleaned_Hospital_Details!E:E)</f>
        <v>Tier - 3</v>
      </c>
      <c r="R1868" s="8" t="str">
        <f>_xlfn.XLOOKUP($A1868,Cleaned_Hospital_Details!$A:$A,Cleaned_Hospital_Details!F:F)</f>
        <v>R1012</v>
      </c>
      <c r="S1868" s="15">
        <f>_xlfn.XLOOKUP($A1868,Cleaned_Hospital_Details!$A:$A,Cleaned_Hospital_Details!G:G)</f>
        <v>36855</v>
      </c>
      <c r="T1868" s="8">
        <f>_xlfn.XLOOKUP($A1868,Cleaned_Hospital_Details!$A:$A,Cleaned_Hospital_Details!H:H)</f>
        <v>22</v>
      </c>
      <c r="U1868" s="8" t="str">
        <f>_xlfn.XLOOKUP($A1868,Cleaned_Hospital_Details!$A:$A,Cleaned_Hospital_Details!I:I)</f>
        <v>Adult</v>
      </c>
      <c r="V1868" t="str">
        <f t="shared" si="29"/>
        <v>Kimberly Burke</v>
      </c>
    </row>
    <row r="1869" spans="1:22" ht="15.6" x14ac:dyDescent="0.3">
      <c r="A1869" s="10" t="s">
        <v>1905</v>
      </c>
      <c r="B1869" s="8" t="str">
        <f>VLOOKUP(A1869,Cleaned_Customer_Names!A1868:D4203,2,0)</f>
        <v>Mr.</v>
      </c>
      <c r="C1869" s="8" t="str">
        <f>VLOOKUP(A1869,Cleaned_Customer_Names!A1868:D4203,3,0)</f>
        <v>Tom</v>
      </c>
      <c r="D1869" s="8" t="str">
        <f>VLOOKUP($A1869,Cleaned_Customer_Names!$A1868:$D4203,4,0)</f>
        <v>Barry</v>
      </c>
      <c r="E1869" s="22">
        <f>VLOOKUP($A1869,Cleaned_Medical_Exam!$A1868:$J4203,2,0)</f>
        <v>33.81</v>
      </c>
      <c r="F1869" s="24">
        <f>VLOOKUP($A1869,Cleaned_Medical_Exam!$A1868:$J4203,3,0)</f>
        <v>6.49</v>
      </c>
      <c r="G1869" s="20" t="str">
        <f>VLOOKUP($A1869,Cleaned_Medical_Exam!$A1868:$J4203,4,0)</f>
        <v>No</v>
      </c>
      <c r="H1869" s="20" t="str">
        <f>VLOOKUP($A1869,Cleaned_Medical_Exam!$A1868:$J4203,5,0)</f>
        <v>No</v>
      </c>
      <c r="I1869" s="20" t="str">
        <f>VLOOKUP($A1869,Cleaned_Medical_Exam!$A1868:$J4203,6,0)</f>
        <v>Yes</v>
      </c>
      <c r="J1869" s="48">
        <f>VLOOKUP($A1869,Cleaned_Medical_Exam!$A1868:$J4203,7,0)</f>
        <v>1</v>
      </c>
      <c r="K1869" s="8" t="str">
        <f>VLOOKUP($A1869,Cleaned_Medical_Exam!$A1868:$J4203,8,0)</f>
        <v>No</v>
      </c>
      <c r="L1869" s="20" t="str">
        <f>VLOOKUP($A1869,Cleaned_Medical_Exam!$A1868:$J4203,9,0)</f>
        <v>Obesity</v>
      </c>
      <c r="M1869" s="20" t="str">
        <f>VLOOKUP($A1869,Cleaned_Medical_Exam!$A1868:$J4203,10,0)</f>
        <v>Prediabetes</v>
      </c>
      <c r="N1869" s="48">
        <f>_xlfn.XLOOKUP(A1869,Cleaned_Hospital_Details!A:A,Cleaned_Hospital_Details!B:B)</f>
        <v>0</v>
      </c>
      <c r="O1869" s="49">
        <f>_xlfn.XLOOKUP($A1869,Cleaned_Hospital_Details!$A:$A,Cleaned_Hospital_Details!C:C)</f>
        <v>4278.55</v>
      </c>
      <c r="P1869" s="8" t="str">
        <f>_xlfn.XLOOKUP($A1869,Cleaned_Hospital_Details!$A:$A,Cleaned_Hospital_Details!D:D)</f>
        <v>Tier - 2</v>
      </c>
      <c r="Q1869" s="8" t="str">
        <f>_xlfn.XLOOKUP($A1869,Cleaned_Hospital_Details!$A:$A,Cleaned_Hospital_Details!E:E)</f>
        <v>Tier - 1</v>
      </c>
      <c r="R1869" s="8" t="str">
        <f>_xlfn.XLOOKUP($A1869,Cleaned_Hospital_Details!$A:$A,Cleaned_Hospital_Details!F:F)</f>
        <v>R1021</v>
      </c>
      <c r="S1869" s="15">
        <f>_xlfn.XLOOKUP($A1869,Cleaned_Hospital_Details!$A:$A,Cleaned_Hospital_Details!G:G)</f>
        <v>37780</v>
      </c>
      <c r="T1869" s="8">
        <f>_xlfn.XLOOKUP($A1869,Cleaned_Hospital_Details!$A:$A,Cleaned_Hospital_Details!H:H)</f>
        <v>20</v>
      </c>
      <c r="U1869" s="8" t="str">
        <f>_xlfn.XLOOKUP($A1869,Cleaned_Hospital_Details!$A:$A,Cleaned_Hospital_Details!I:I)</f>
        <v>Adult</v>
      </c>
      <c r="V1869" t="str">
        <f t="shared" si="29"/>
        <v>Tom Barry</v>
      </c>
    </row>
    <row r="1870" spans="1:22" ht="15.6" x14ac:dyDescent="0.3">
      <c r="A1870" s="10" t="s">
        <v>1906</v>
      </c>
      <c r="B1870" s="8" t="str">
        <f>VLOOKUP(A1870,Cleaned_Customer_Names!A1869:D4204,2,0)</f>
        <v>Mr.</v>
      </c>
      <c r="C1870" s="8" t="str">
        <f>VLOOKUP(A1870,Cleaned_Customer_Names!A1869:D4204,3,0)</f>
        <v>Zachary</v>
      </c>
      <c r="D1870" s="8" t="str">
        <f>VLOOKUP($A1870,Cleaned_Customer_Names!$A1869:$D4204,4,0)</f>
        <v>McCormick</v>
      </c>
      <c r="E1870" s="22">
        <f>VLOOKUP($A1870,Cleaned_Medical_Exam!$A1869:$J4204,2,0)</f>
        <v>44.22</v>
      </c>
      <c r="F1870" s="24">
        <f>VLOOKUP($A1870,Cleaned_Medical_Exam!$A1869:$J4204,3,0)</f>
        <v>4.1900000000000004</v>
      </c>
      <c r="G1870" s="20" t="str">
        <f>VLOOKUP($A1870,Cleaned_Medical_Exam!$A1869:$J4204,4,0)</f>
        <v>No</v>
      </c>
      <c r="H1870" s="20" t="str">
        <f>VLOOKUP($A1870,Cleaned_Medical_Exam!$A1869:$J4204,5,0)</f>
        <v>No</v>
      </c>
      <c r="I1870" s="20" t="str">
        <f>VLOOKUP($A1870,Cleaned_Medical_Exam!$A1869:$J4204,6,0)</f>
        <v>No</v>
      </c>
      <c r="J1870" s="48">
        <f>VLOOKUP($A1870,Cleaned_Medical_Exam!$A1869:$J4204,7,0)</f>
        <v>1</v>
      </c>
      <c r="K1870" s="8" t="str">
        <f>VLOOKUP($A1870,Cleaned_Medical_Exam!$A1869:$J4204,8,0)</f>
        <v>No</v>
      </c>
      <c r="L1870" s="20" t="str">
        <f>VLOOKUP($A1870,Cleaned_Medical_Exam!$A1869:$J4204,9,0)</f>
        <v>Obesity</v>
      </c>
      <c r="M1870" s="20" t="str">
        <f>VLOOKUP($A1870,Cleaned_Medical_Exam!$A1869:$J4204,10,0)</f>
        <v>Normal</v>
      </c>
      <c r="N1870" s="48">
        <f>_xlfn.XLOOKUP(A1870,Cleaned_Hospital_Details!A:A,Cleaned_Hospital_Details!B:B)</f>
        <v>2</v>
      </c>
      <c r="O1870" s="49">
        <f>_xlfn.XLOOKUP($A1870,Cleaned_Hospital_Details!$A:$A,Cleaned_Hospital_Details!C:C)</f>
        <v>4266.17</v>
      </c>
      <c r="P1870" s="8" t="str">
        <f>_xlfn.XLOOKUP($A1870,Cleaned_Hospital_Details!$A:$A,Cleaned_Hospital_Details!D:D)</f>
        <v>Tier - 3</v>
      </c>
      <c r="Q1870" s="8" t="str">
        <f>_xlfn.XLOOKUP($A1870,Cleaned_Hospital_Details!$A:$A,Cleaned_Hospital_Details!E:E)</f>
        <v>Tier - 2</v>
      </c>
      <c r="R1870" s="8" t="str">
        <f>_xlfn.XLOOKUP($A1870,Cleaned_Hospital_Details!$A:$A,Cleaned_Hospital_Details!F:F)</f>
        <v>R1013</v>
      </c>
      <c r="S1870" s="15">
        <f>_xlfn.XLOOKUP($A1870,Cleaned_Hospital_Details!$A:$A,Cleaned_Hospital_Details!G:G)</f>
        <v>33773</v>
      </c>
      <c r="T1870" s="8">
        <f>_xlfn.XLOOKUP($A1870,Cleaned_Hospital_Details!$A:$A,Cleaned_Hospital_Details!H:H)</f>
        <v>30</v>
      </c>
      <c r="U1870" s="8" t="str">
        <f>_xlfn.XLOOKUP($A1870,Cleaned_Hospital_Details!$A:$A,Cleaned_Hospital_Details!I:I)</f>
        <v>Adult</v>
      </c>
      <c r="V1870" t="str">
        <f t="shared" si="29"/>
        <v>Zachary McCormick</v>
      </c>
    </row>
    <row r="1871" spans="1:22" ht="15.6" x14ac:dyDescent="0.3">
      <c r="A1871" s="10" t="s">
        <v>1907</v>
      </c>
      <c r="B1871" s="8" t="str">
        <f>VLOOKUP(A1871,Cleaned_Customer_Names!A1870:D4205,2,0)</f>
        <v>Mr.</v>
      </c>
      <c r="C1871" s="8" t="str">
        <f>VLOOKUP(A1871,Cleaned_Customer_Names!A1870:D4205,3,0)</f>
        <v>Dane</v>
      </c>
      <c r="D1871" s="8" t="str">
        <f>VLOOKUP($A1871,Cleaned_Customer_Names!$A1870:$D4205,4,0)</f>
        <v>McElroy</v>
      </c>
      <c r="E1871" s="22">
        <f>VLOOKUP($A1871,Cleaned_Medical_Exam!$A1870:$J4205,2,0)</f>
        <v>15.46</v>
      </c>
      <c r="F1871" s="24">
        <f>VLOOKUP($A1871,Cleaned_Medical_Exam!$A1870:$J4205,3,0)</f>
        <v>4.99</v>
      </c>
      <c r="G1871" s="20" t="str">
        <f>VLOOKUP($A1871,Cleaned_Medical_Exam!$A1870:$J4205,4,0)</f>
        <v>Yes</v>
      </c>
      <c r="H1871" s="20" t="str">
        <f>VLOOKUP($A1871,Cleaned_Medical_Exam!$A1870:$J4205,5,0)</f>
        <v>No</v>
      </c>
      <c r="I1871" s="20" t="str">
        <f>VLOOKUP($A1871,Cleaned_Medical_Exam!$A1870:$J4205,6,0)</f>
        <v>Yes</v>
      </c>
      <c r="J1871" s="48">
        <f>VLOOKUP($A1871,Cleaned_Medical_Exam!$A1870:$J4205,7,0)</f>
        <v>1</v>
      </c>
      <c r="K1871" s="8" t="str">
        <f>VLOOKUP($A1871,Cleaned_Medical_Exam!$A1870:$J4205,8,0)</f>
        <v>No</v>
      </c>
      <c r="L1871" s="20" t="str">
        <f>VLOOKUP($A1871,Cleaned_Medical_Exam!$A1870:$J4205,9,0)</f>
        <v>Underweight</v>
      </c>
      <c r="M1871" s="20" t="str">
        <f>VLOOKUP($A1871,Cleaned_Medical_Exam!$A1870:$J4205,10,0)</f>
        <v>Normal</v>
      </c>
      <c r="N1871" s="48">
        <f>_xlfn.XLOOKUP(A1871,Cleaned_Hospital_Details!A:A,Cleaned_Hospital_Details!B:B)</f>
        <v>3</v>
      </c>
      <c r="O1871" s="49">
        <f>_xlfn.XLOOKUP($A1871,Cleaned_Hospital_Details!$A:$A,Cleaned_Hospital_Details!C:C)</f>
        <v>4265.01</v>
      </c>
      <c r="P1871" s="8" t="str">
        <f>_xlfn.XLOOKUP($A1871,Cleaned_Hospital_Details!$A:$A,Cleaned_Hospital_Details!D:D)</f>
        <v>Tier - 2</v>
      </c>
      <c r="Q1871" s="8" t="str">
        <f>_xlfn.XLOOKUP($A1871,Cleaned_Hospital_Details!$A:$A,Cleaned_Hospital_Details!E:E)</f>
        <v>Tier - 1</v>
      </c>
      <c r="R1871" s="8" t="str">
        <f>_xlfn.XLOOKUP($A1871,Cleaned_Hospital_Details!$A:$A,Cleaned_Hospital_Details!F:F)</f>
        <v>R1012</v>
      </c>
      <c r="S1871" s="15">
        <f>_xlfn.XLOOKUP($A1871,Cleaned_Hospital_Details!$A:$A,Cleaned_Hospital_Details!G:G)</f>
        <v>30640</v>
      </c>
      <c r="T1871" s="8">
        <f>_xlfn.XLOOKUP($A1871,Cleaned_Hospital_Details!$A:$A,Cleaned_Hospital_Details!H:H)</f>
        <v>39</v>
      </c>
      <c r="U1871" s="8" t="str">
        <f>_xlfn.XLOOKUP($A1871,Cleaned_Hospital_Details!$A:$A,Cleaned_Hospital_Details!I:I)</f>
        <v>Adult</v>
      </c>
      <c r="V1871" t="str">
        <f t="shared" si="29"/>
        <v>Dane McElroy</v>
      </c>
    </row>
    <row r="1872" spans="1:22" ht="15.6" x14ac:dyDescent="0.3">
      <c r="A1872" s="10" t="s">
        <v>1908</v>
      </c>
      <c r="B1872" s="8" t="str">
        <f>VLOOKUP(A1872,Cleaned_Customer_Names!A1871:D4206,2,0)</f>
        <v>Mr.</v>
      </c>
      <c r="C1872" s="8" t="str">
        <f>VLOOKUP(A1872,Cleaned_Customer_Names!A1871:D4206,3,0)</f>
        <v>Dougie</v>
      </c>
      <c r="D1872" s="8" t="str">
        <f>VLOOKUP($A1872,Cleaned_Customer_Names!$A1871:$D4206,4,0)</f>
        <v>Coffed</v>
      </c>
      <c r="E1872" s="22">
        <f>VLOOKUP($A1872,Cleaned_Medical_Exam!$A1871:$J4206,2,0)</f>
        <v>30.3</v>
      </c>
      <c r="F1872" s="24">
        <f>VLOOKUP($A1872,Cleaned_Medical_Exam!$A1871:$J4206,3,0)</f>
        <v>4.7699999999999996</v>
      </c>
      <c r="G1872" s="20" t="str">
        <f>VLOOKUP($A1872,Cleaned_Medical_Exam!$A1871:$J4206,4,0)</f>
        <v>Yes</v>
      </c>
      <c r="H1872" s="20" t="str">
        <f>VLOOKUP($A1872,Cleaned_Medical_Exam!$A1871:$J4206,5,0)</f>
        <v>No</v>
      </c>
      <c r="I1872" s="20" t="str">
        <f>VLOOKUP($A1872,Cleaned_Medical_Exam!$A1871:$J4206,6,0)</f>
        <v>No</v>
      </c>
      <c r="J1872" s="48">
        <f>VLOOKUP($A1872,Cleaned_Medical_Exam!$A1871:$J4206,7,0)</f>
        <v>1</v>
      </c>
      <c r="K1872" s="8" t="str">
        <f>VLOOKUP($A1872,Cleaned_Medical_Exam!$A1871:$J4206,8,0)</f>
        <v>No</v>
      </c>
      <c r="L1872" s="20" t="str">
        <f>VLOOKUP($A1872,Cleaned_Medical_Exam!$A1871:$J4206,9,0)</f>
        <v>Obesity</v>
      </c>
      <c r="M1872" s="20" t="str">
        <f>VLOOKUP($A1872,Cleaned_Medical_Exam!$A1871:$J4206,10,0)</f>
        <v>Normal</v>
      </c>
      <c r="N1872" s="48">
        <f>_xlfn.XLOOKUP(A1872,Cleaned_Hospital_Details!A:A,Cleaned_Hospital_Details!B:B)</f>
        <v>3</v>
      </c>
      <c r="O1872" s="49">
        <f>_xlfn.XLOOKUP($A1872,Cleaned_Hospital_Details!$A:$A,Cleaned_Hospital_Details!C:C)</f>
        <v>4260.74</v>
      </c>
      <c r="P1872" s="8" t="str">
        <f>_xlfn.XLOOKUP($A1872,Cleaned_Hospital_Details!$A:$A,Cleaned_Hospital_Details!D:D)</f>
        <v>Tier - 3</v>
      </c>
      <c r="Q1872" s="8" t="str">
        <f>_xlfn.XLOOKUP($A1872,Cleaned_Hospital_Details!$A:$A,Cleaned_Hospital_Details!E:E)</f>
        <v>Tier - 2</v>
      </c>
      <c r="R1872" s="8" t="str">
        <f>_xlfn.XLOOKUP($A1872,Cleaned_Hospital_Details!$A:$A,Cleaned_Hospital_Details!F:F)</f>
        <v>R1011</v>
      </c>
      <c r="S1872" s="15">
        <f>_xlfn.XLOOKUP($A1872,Cleaned_Hospital_Details!$A:$A,Cleaned_Hospital_Details!G:G)</f>
        <v>34986</v>
      </c>
      <c r="T1872" s="8">
        <f>_xlfn.XLOOKUP($A1872,Cleaned_Hospital_Details!$A:$A,Cleaned_Hospital_Details!H:H)</f>
        <v>27</v>
      </c>
      <c r="U1872" s="8" t="str">
        <f>_xlfn.XLOOKUP($A1872,Cleaned_Hospital_Details!$A:$A,Cleaned_Hospital_Details!I:I)</f>
        <v>Adult</v>
      </c>
      <c r="V1872" t="str">
        <f t="shared" si="29"/>
        <v>Dougie Coffed</v>
      </c>
    </row>
    <row r="1873" spans="1:22" ht="15.6" x14ac:dyDescent="0.3">
      <c r="A1873" s="10" t="s">
        <v>1909</v>
      </c>
      <c r="B1873" s="8" t="str">
        <f>VLOOKUP(A1873,Cleaned_Customer_Names!A1872:D4207,2,0)</f>
        <v>Mr.</v>
      </c>
      <c r="C1873" s="8" t="str">
        <f>VLOOKUP(A1873,Cleaned_Customer_Names!A1872:D4207,3,0)</f>
        <v>Jeremiah</v>
      </c>
      <c r="D1873" s="8" t="str">
        <f>VLOOKUP($A1873,Cleaned_Customer_Names!$A1872:$D4207,4,0)</f>
        <v>Estes</v>
      </c>
      <c r="E1873" s="22">
        <f>VLOOKUP($A1873,Cleaned_Medical_Exam!$A1872:$J4207,2,0)</f>
        <v>16.670000000000002</v>
      </c>
      <c r="F1873" s="24">
        <f>VLOOKUP($A1873,Cleaned_Medical_Exam!$A1872:$J4207,3,0)</f>
        <v>5.46</v>
      </c>
      <c r="G1873" s="20" t="str">
        <f>VLOOKUP($A1873,Cleaned_Medical_Exam!$A1872:$J4207,4,0)</f>
        <v>No</v>
      </c>
      <c r="H1873" s="20" t="str">
        <f>VLOOKUP($A1873,Cleaned_Medical_Exam!$A1872:$J4207,5,0)</f>
        <v>No</v>
      </c>
      <c r="I1873" s="20" t="str">
        <f>VLOOKUP($A1873,Cleaned_Medical_Exam!$A1872:$J4207,6,0)</f>
        <v>No</v>
      </c>
      <c r="J1873" s="48">
        <f>VLOOKUP($A1873,Cleaned_Medical_Exam!$A1872:$J4207,7,0)</f>
        <v>0</v>
      </c>
      <c r="K1873" s="8" t="str">
        <f>VLOOKUP($A1873,Cleaned_Medical_Exam!$A1872:$J4207,8,0)</f>
        <v>No</v>
      </c>
      <c r="L1873" s="20" t="str">
        <f>VLOOKUP($A1873,Cleaned_Medical_Exam!$A1872:$J4207,9,0)</f>
        <v>Underweight</v>
      </c>
      <c r="M1873" s="20" t="str">
        <f>VLOOKUP($A1873,Cleaned_Medical_Exam!$A1872:$J4207,10,0)</f>
        <v>Normal</v>
      </c>
      <c r="N1873" s="48">
        <f>_xlfn.XLOOKUP(A1873,Cleaned_Hospital_Details!A:A,Cleaned_Hospital_Details!B:B)</f>
        <v>3</v>
      </c>
      <c r="O1873" s="49">
        <f>_xlfn.XLOOKUP($A1873,Cleaned_Hospital_Details!$A:$A,Cleaned_Hospital_Details!C:C)</f>
        <v>4250.24</v>
      </c>
      <c r="P1873" s="8" t="str">
        <f>_xlfn.XLOOKUP($A1873,Cleaned_Hospital_Details!$A:$A,Cleaned_Hospital_Details!D:D)</f>
        <v>Tier - 2</v>
      </c>
      <c r="Q1873" s="8" t="str">
        <f>_xlfn.XLOOKUP($A1873,Cleaned_Hospital_Details!$A:$A,Cleaned_Hospital_Details!E:E)</f>
        <v>Tier - 3</v>
      </c>
      <c r="R1873" s="8" t="str">
        <f>_xlfn.XLOOKUP($A1873,Cleaned_Hospital_Details!$A:$A,Cleaned_Hospital_Details!F:F)</f>
        <v>R1013</v>
      </c>
      <c r="S1873" s="15">
        <f>_xlfn.XLOOKUP($A1873,Cleaned_Hospital_Details!$A:$A,Cleaned_Hospital_Details!G:G)</f>
        <v>30118</v>
      </c>
      <c r="T1873" s="8">
        <f>_xlfn.XLOOKUP($A1873,Cleaned_Hospital_Details!$A:$A,Cleaned_Hospital_Details!H:H)</f>
        <v>40</v>
      </c>
      <c r="U1873" s="8" t="str">
        <f>_xlfn.XLOOKUP($A1873,Cleaned_Hospital_Details!$A:$A,Cleaned_Hospital_Details!I:I)</f>
        <v>Adult</v>
      </c>
      <c r="V1873" t="str">
        <f t="shared" si="29"/>
        <v>Jeremiah Estes</v>
      </c>
    </row>
    <row r="1874" spans="1:22" ht="15.6" x14ac:dyDescent="0.3">
      <c r="A1874" s="10" t="s">
        <v>1910</v>
      </c>
      <c r="B1874" s="8" t="str">
        <f>VLOOKUP(A1874,Cleaned_Customer_Names!A1873:D4208,2,0)</f>
        <v>Mr.</v>
      </c>
      <c r="C1874" s="8" t="str">
        <f>VLOOKUP(A1874,Cleaned_Customer_Names!A1873:D4208,3,0)</f>
        <v>Ashley</v>
      </c>
      <c r="D1874" s="8" t="str">
        <f>VLOOKUP($A1874,Cleaned_Customer_Names!$A1873:$D4208,4,0)</f>
        <v>Miles</v>
      </c>
      <c r="E1874" s="22">
        <f>VLOOKUP($A1874,Cleaned_Medical_Exam!$A1873:$J4208,2,0)</f>
        <v>28.594999999999999</v>
      </c>
      <c r="F1874" s="24">
        <f>VLOOKUP($A1874,Cleaned_Medical_Exam!$A1873:$J4208,3,0)</f>
        <v>5.43</v>
      </c>
      <c r="G1874" s="20" t="str">
        <f>VLOOKUP($A1874,Cleaned_Medical_Exam!$A1873:$J4208,4,0)</f>
        <v>No</v>
      </c>
      <c r="H1874" s="20" t="str">
        <f>VLOOKUP($A1874,Cleaned_Medical_Exam!$A1873:$J4208,5,0)</f>
        <v>No</v>
      </c>
      <c r="I1874" s="20" t="str">
        <f>VLOOKUP($A1874,Cleaned_Medical_Exam!$A1873:$J4208,6,0)</f>
        <v>No</v>
      </c>
      <c r="J1874" s="48">
        <f>VLOOKUP($A1874,Cleaned_Medical_Exam!$A1873:$J4208,7,0)</f>
        <v>0</v>
      </c>
      <c r="K1874" s="8" t="str">
        <f>VLOOKUP($A1874,Cleaned_Medical_Exam!$A1873:$J4208,8,0)</f>
        <v>No</v>
      </c>
      <c r="L1874" s="20" t="str">
        <f>VLOOKUP($A1874,Cleaned_Medical_Exam!$A1873:$J4208,9,0)</f>
        <v>Overweight</v>
      </c>
      <c r="M1874" s="20" t="str">
        <f>VLOOKUP($A1874,Cleaned_Medical_Exam!$A1873:$J4208,10,0)</f>
        <v>Normal</v>
      </c>
      <c r="N1874" s="48">
        <f>_xlfn.XLOOKUP(A1874,Cleaned_Hospital_Details!A:A,Cleaned_Hospital_Details!B:B)</f>
        <v>1</v>
      </c>
      <c r="O1874" s="49">
        <f>_xlfn.XLOOKUP($A1874,Cleaned_Hospital_Details!$A:$A,Cleaned_Hospital_Details!C:C)</f>
        <v>4243.59</v>
      </c>
      <c r="P1874" s="8" t="str">
        <f>_xlfn.XLOOKUP($A1874,Cleaned_Hospital_Details!$A:$A,Cleaned_Hospital_Details!D:D)</f>
        <v>Tier - 3</v>
      </c>
      <c r="Q1874" s="8" t="str">
        <f>_xlfn.XLOOKUP($A1874,Cleaned_Hospital_Details!$A:$A,Cleaned_Hospital_Details!E:E)</f>
        <v>Tier - 1</v>
      </c>
      <c r="R1874" s="8" t="str">
        <f>_xlfn.XLOOKUP($A1874,Cleaned_Hospital_Details!$A:$A,Cleaned_Hospital_Details!F:F)</f>
        <v>R1012</v>
      </c>
      <c r="S1874" s="15">
        <f>_xlfn.XLOOKUP($A1874,Cleaned_Hospital_Details!$A:$A,Cleaned_Hospital_Details!G:G)</f>
        <v>33573</v>
      </c>
      <c r="T1874" s="8">
        <f>_xlfn.XLOOKUP($A1874,Cleaned_Hospital_Details!$A:$A,Cleaned_Hospital_Details!H:H)</f>
        <v>31</v>
      </c>
      <c r="U1874" s="8" t="str">
        <f>_xlfn.XLOOKUP($A1874,Cleaned_Hospital_Details!$A:$A,Cleaned_Hospital_Details!I:I)</f>
        <v>Adult</v>
      </c>
      <c r="V1874" t="str">
        <f t="shared" si="29"/>
        <v>Ashley Miles</v>
      </c>
    </row>
    <row r="1875" spans="1:22" ht="15.6" x14ac:dyDescent="0.3">
      <c r="A1875" s="10" t="s">
        <v>1911</v>
      </c>
      <c r="B1875" s="8" t="str">
        <f>VLOOKUP(A1875,Cleaned_Customer_Names!A1874:D4209,2,0)</f>
        <v>Mr.</v>
      </c>
      <c r="C1875" s="8" t="str">
        <f>VLOOKUP(A1875,Cleaned_Customer_Names!A1874:D4209,3,0)</f>
        <v>Turner</v>
      </c>
      <c r="D1875" s="8" t="str">
        <f>VLOOKUP($A1875,Cleaned_Customer_Names!$A1874:$D4209,4,0)</f>
        <v>Zamore</v>
      </c>
      <c r="E1875" s="22">
        <f>VLOOKUP($A1875,Cleaned_Medical_Exam!$A1874:$J4209,2,0)</f>
        <v>25.934999999999999</v>
      </c>
      <c r="F1875" s="24">
        <f>VLOOKUP($A1875,Cleaned_Medical_Exam!$A1874:$J4209,3,0)</f>
        <v>4.29</v>
      </c>
      <c r="G1875" s="20" t="str">
        <f>VLOOKUP($A1875,Cleaned_Medical_Exam!$A1874:$J4209,4,0)</f>
        <v>No</v>
      </c>
      <c r="H1875" s="20" t="str">
        <f>VLOOKUP($A1875,Cleaned_Medical_Exam!$A1874:$J4209,5,0)</f>
        <v>No</v>
      </c>
      <c r="I1875" s="20" t="str">
        <f>VLOOKUP($A1875,Cleaned_Medical_Exam!$A1874:$J4209,6,0)</f>
        <v>No</v>
      </c>
      <c r="J1875" s="48">
        <f>VLOOKUP($A1875,Cleaned_Medical_Exam!$A1874:$J4209,7,0)</f>
        <v>0</v>
      </c>
      <c r="K1875" s="8" t="str">
        <f>VLOOKUP($A1875,Cleaned_Medical_Exam!$A1874:$J4209,8,0)</f>
        <v>No</v>
      </c>
      <c r="L1875" s="20" t="str">
        <f>VLOOKUP($A1875,Cleaned_Medical_Exam!$A1874:$J4209,9,0)</f>
        <v>Overweight</v>
      </c>
      <c r="M1875" s="20" t="str">
        <f>VLOOKUP($A1875,Cleaned_Medical_Exam!$A1874:$J4209,10,0)</f>
        <v>Normal</v>
      </c>
      <c r="N1875" s="48">
        <f>_xlfn.XLOOKUP(A1875,Cleaned_Hospital_Details!A:A,Cleaned_Hospital_Details!B:B)</f>
        <v>1</v>
      </c>
      <c r="O1875" s="49">
        <f>_xlfn.XLOOKUP($A1875,Cleaned_Hospital_Details!$A:$A,Cleaned_Hospital_Details!C:C)</f>
        <v>4239.8900000000003</v>
      </c>
      <c r="P1875" s="8" t="str">
        <f>_xlfn.XLOOKUP($A1875,Cleaned_Hospital_Details!$A:$A,Cleaned_Hospital_Details!D:D)</f>
        <v>Tier - 2</v>
      </c>
      <c r="Q1875" s="8" t="str">
        <f>_xlfn.XLOOKUP($A1875,Cleaned_Hospital_Details!$A:$A,Cleaned_Hospital_Details!E:E)</f>
        <v>Tier - 2</v>
      </c>
      <c r="R1875" s="8" t="str">
        <f>_xlfn.XLOOKUP($A1875,Cleaned_Hospital_Details!$A:$A,Cleaned_Hospital_Details!F:F)</f>
        <v>R1012</v>
      </c>
      <c r="S1875" s="15">
        <f>_xlfn.XLOOKUP($A1875,Cleaned_Hospital_Details!$A:$A,Cleaned_Hospital_Details!G:G)</f>
        <v>33545</v>
      </c>
      <c r="T1875" s="8">
        <f>_xlfn.XLOOKUP($A1875,Cleaned_Hospital_Details!$A:$A,Cleaned_Hospital_Details!H:H)</f>
        <v>31</v>
      </c>
      <c r="U1875" s="8" t="str">
        <f>_xlfn.XLOOKUP($A1875,Cleaned_Hospital_Details!$A:$A,Cleaned_Hospital_Details!I:I)</f>
        <v>Adult</v>
      </c>
      <c r="V1875" t="str">
        <f t="shared" si="29"/>
        <v>Turner Zamore</v>
      </c>
    </row>
    <row r="1876" spans="1:22" ht="15.6" x14ac:dyDescent="0.3">
      <c r="A1876" s="10" t="s">
        <v>1912</v>
      </c>
      <c r="B1876" s="8" t="str">
        <f>VLOOKUP(A1876,Cleaned_Customer_Names!A1875:D4210,2,0)</f>
        <v>Mr.</v>
      </c>
      <c r="C1876" s="8" t="str">
        <f>VLOOKUP(A1876,Cleaned_Customer_Names!A1875:D4210,3,0)</f>
        <v>Roger</v>
      </c>
      <c r="D1876" s="8" t="str">
        <f>VLOOKUP($A1876,Cleaned_Customer_Names!$A1875:$D4210,4,0)</f>
        <v>Donaghy</v>
      </c>
      <c r="E1876" s="22">
        <f>VLOOKUP($A1876,Cleaned_Medical_Exam!$A1875:$J4210,2,0)</f>
        <v>27.645</v>
      </c>
      <c r="F1876" s="24">
        <f>VLOOKUP($A1876,Cleaned_Medical_Exam!$A1875:$J4210,3,0)</f>
        <v>5.25</v>
      </c>
      <c r="G1876" s="20" t="str">
        <f>VLOOKUP($A1876,Cleaned_Medical_Exam!$A1875:$J4210,4,0)</f>
        <v>No</v>
      </c>
      <c r="H1876" s="20" t="str">
        <f>VLOOKUP($A1876,Cleaned_Medical_Exam!$A1875:$J4210,5,0)</f>
        <v>No</v>
      </c>
      <c r="I1876" s="20" t="str">
        <f>VLOOKUP($A1876,Cleaned_Medical_Exam!$A1875:$J4210,6,0)</f>
        <v>No</v>
      </c>
      <c r="J1876" s="48">
        <f>VLOOKUP($A1876,Cleaned_Medical_Exam!$A1875:$J4210,7,0)</f>
        <v>1</v>
      </c>
      <c r="K1876" s="8" t="str">
        <f>VLOOKUP($A1876,Cleaned_Medical_Exam!$A1875:$J4210,8,0)</f>
        <v>No</v>
      </c>
      <c r="L1876" s="20" t="str">
        <f>VLOOKUP($A1876,Cleaned_Medical_Exam!$A1875:$J4210,9,0)</f>
        <v>Overweight</v>
      </c>
      <c r="M1876" s="20" t="str">
        <f>VLOOKUP($A1876,Cleaned_Medical_Exam!$A1875:$J4210,10,0)</f>
        <v>Normal</v>
      </c>
      <c r="N1876" s="48">
        <f>_xlfn.XLOOKUP(A1876,Cleaned_Hospital_Details!A:A,Cleaned_Hospital_Details!B:B)</f>
        <v>1</v>
      </c>
      <c r="O1876" s="49">
        <f>_xlfn.XLOOKUP($A1876,Cleaned_Hospital_Details!$A:$A,Cleaned_Hospital_Details!C:C)</f>
        <v>4237.13</v>
      </c>
      <c r="P1876" s="8" t="str">
        <f>_xlfn.XLOOKUP($A1876,Cleaned_Hospital_Details!$A:$A,Cleaned_Hospital_Details!D:D)</f>
        <v>Tier - 3</v>
      </c>
      <c r="Q1876" s="8" t="str">
        <f>_xlfn.XLOOKUP($A1876,Cleaned_Hospital_Details!$A:$A,Cleaned_Hospital_Details!E:E)</f>
        <v>Tier - 1</v>
      </c>
      <c r="R1876" s="8" t="str">
        <f>_xlfn.XLOOKUP($A1876,Cleaned_Hospital_Details!$A:$A,Cleaned_Hospital_Details!F:F)</f>
        <v>R1016</v>
      </c>
      <c r="S1876" s="15">
        <f>_xlfn.XLOOKUP($A1876,Cleaned_Hospital_Details!$A:$A,Cleaned_Hospital_Details!G:G)</f>
        <v>33782</v>
      </c>
      <c r="T1876" s="8">
        <f>_xlfn.XLOOKUP($A1876,Cleaned_Hospital_Details!$A:$A,Cleaned_Hospital_Details!H:H)</f>
        <v>30</v>
      </c>
      <c r="U1876" s="8" t="str">
        <f>_xlfn.XLOOKUP($A1876,Cleaned_Hospital_Details!$A:$A,Cleaned_Hospital_Details!I:I)</f>
        <v>Adult</v>
      </c>
      <c r="V1876" t="str">
        <f t="shared" si="29"/>
        <v>Roger Donaghy</v>
      </c>
    </row>
    <row r="1877" spans="1:22" ht="15.6" x14ac:dyDescent="0.3">
      <c r="A1877" s="10" t="s">
        <v>1913</v>
      </c>
      <c r="B1877" s="8" t="str">
        <f>VLOOKUP(A1877,Cleaned_Customer_Names!A1876:D4211,2,0)</f>
        <v>Ms.</v>
      </c>
      <c r="C1877" s="8" t="str">
        <f>VLOOKUP(A1877,Cleaned_Customer_Names!A1876:D4211,3,0)</f>
        <v>Pamela</v>
      </c>
      <c r="D1877" s="8" t="str">
        <f>VLOOKUP($A1877,Cleaned_Customer_Names!$A1876:$D4211,4,0)</f>
        <v>Kennedy</v>
      </c>
      <c r="E1877" s="22">
        <f>VLOOKUP($A1877,Cleaned_Medical_Exam!$A1876:$J4211,2,0)</f>
        <v>30.1</v>
      </c>
      <c r="F1877" s="24">
        <f>VLOOKUP($A1877,Cleaned_Medical_Exam!$A1876:$J4211,3,0)</f>
        <v>4.04</v>
      </c>
      <c r="G1877" s="20" t="str">
        <f>VLOOKUP($A1877,Cleaned_Medical_Exam!$A1876:$J4211,4,0)</f>
        <v>No</v>
      </c>
      <c r="H1877" s="20" t="str">
        <f>VLOOKUP($A1877,Cleaned_Medical_Exam!$A1876:$J4211,5,0)</f>
        <v>No</v>
      </c>
      <c r="I1877" s="20" t="str">
        <f>VLOOKUP($A1877,Cleaned_Medical_Exam!$A1876:$J4211,6,0)</f>
        <v>No</v>
      </c>
      <c r="J1877" s="48">
        <f>VLOOKUP($A1877,Cleaned_Medical_Exam!$A1876:$J4211,7,0)</f>
        <v>1</v>
      </c>
      <c r="K1877" s="8" t="str">
        <f>VLOOKUP($A1877,Cleaned_Medical_Exam!$A1876:$J4211,8,0)</f>
        <v>No</v>
      </c>
      <c r="L1877" s="20" t="str">
        <f>VLOOKUP($A1877,Cleaned_Medical_Exam!$A1876:$J4211,9,0)</f>
        <v>Obesity</v>
      </c>
      <c r="M1877" s="20" t="str">
        <f>VLOOKUP($A1877,Cleaned_Medical_Exam!$A1876:$J4211,10,0)</f>
        <v>Normal</v>
      </c>
      <c r="N1877" s="48">
        <f>_xlfn.XLOOKUP(A1877,Cleaned_Hospital_Details!A:A,Cleaned_Hospital_Details!B:B)</f>
        <v>3</v>
      </c>
      <c r="O1877" s="49">
        <f>_xlfn.XLOOKUP($A1877,Cleaned_Hospital_Details!$A:$A,Cleaned_Hospital_Details!C:C)</f>
        <v>4234.93</v>
      </c>
      <c r="P1877" s="8" t="str">
        <f>_xlfn.XLOOKUP($A1877,Cleaned_Hospital_Details!$A:$A,Cleaned_Hospital_Details!D:D)</f>
        <v>Tier - 2</v>
      </c>
      <c r="Q1877" s="8" t="str">
        <f>_xlfn.XLOOKUP($A1877,Cleaned_Hospital_Details!$A:$A,Cleaned_Hospital_Details!E:E)</f>
        <v>Tier - 1</v>
      </c>
      <c r="R1877" s="8" t="str">
        <f>_xlfn.XLOOKUP($A1877,Cleaned_Hospital_Details!$A:$A,Cleaned_Hospital_Details!F:F)</f>
        <v>R1011</v>
      </c>
      <c r="S1877" s="15">
        <f>_xlfn.XLOOKUP($A1877,Cleaned_Hospital_Details!$A:$A,Cleaned_Hospital_Details!G:G)</f>
        <v>36143</v>
      </c>
      <c r="T1877" s="8">
        <f>_xlfn.XLOOKUP($A1877,Cleaned_Hospital_Details!$A:$A,Cleaned_Hospital_Details!H:H)</f>
        <v>24</v>
      </c>
      <c r="U1877" s="8" t="str">
        <f>_xlfn.XLOOKUP($A1877,Cleaned_Hospital_Details!$A:$A,Cleaned_Hospital_Details!I:I)</f>
        <v>Adult</v>
      </c>
      <c r="V1877" t="str">
        <f t="shared" si="29"/>
        <v>Pamela Kennedy</v>
      </c>
    </row>
    <row r="1878" spans="1:22" ht="15.6" x14ac:dyDescent="0.3">
      <c r="A1878" s="10" t="s">
        <v>1914</v>
      </c>
      <c r="B1878" s="8" t="str">
        <f>VLOOKUP(A1878,Cleaned_Customer_Names!A1877:D4212,2,0)</f>
        <v>Ms.</v>
      </c>
      <c r="C1878" s="8" t="str">
        <f>VLOOKUP(A1878,Cleaned_Customer_Names!A1877:D4212,3,0)</f>
        <v>Allison</v>
      </c>
      <c r="D1878" s="8" t="str">
        <f>VLOOKUP($A1878,Cleaned_Customer_Names!$A1877:$D4212,4,0)</f>
        <v>Fiorini</v>
      </c>
      <c r="E1878" s="22">
        <f>VLOOKUP($A1878,Cleaned_Medical_Exam!$A1877:$J4212,2,0)</f>
        <v>26.79</v>
      </c>
      <c r="F1878" s="24">
        <f>VLOOKUP($A1878,Cleaned_Medical_Exam!$A1877:$J4212,3,0)</f>
        <v>5</v>
      </c>
      <c r="G1878" s="20" t="str">
        <f>VLOOKUP($A1878,Cleaned_Medical_Exam!$A1877:$J4212,4,0)</f>
        <v>Yes</v>
      </c>
      <c r="H1878" s="20" t="str">
        <f>VLOOKUP($A1878,Cleaned_Medical_Exam!$A1877:$J4212,5,0)</f>
        <v>No</v>
      </c>
      <c r="I1878" s="20" t="str">
        <f>VLOOKUP($A1878,Cleaned_Medical_Exam!$A1877:$J4212,6,0)</f>
        <v>Yes</v>
      </c>
      <c r="J1878" s="48">
        <f>VLOOKUP($A1878,Cleaned_Medical_Exam!$A1877:$J4212,7,0)</f>
        <v>1</v>
      </c>
      <c r="K1878" s="8" t="str">
        <f>VLOOKUP($A1878,Cleaned_Medical_Exam!$A1877:$J4212,8,0)</f>
        <v>No</v>
      </c>
      <c r="L1878" s="20" t="str">
        <f>VLOOKUP($A1878,Cleaned_Medical_Exam!$A1877:$J4212,9,0)</f>
        <v>Overweight</v>
      </c>
      <c r="M1878" s="20" t="str">
        <f>VLOOKUP($A1878,Cleaned_Medical_Exam!$A1877:$J4212,10,0)</f>
        <v>Normal</v>
      </c>
      <c r="N1878" s="48">
        <f>_xlfn.XLOOKUP(A1878,Cleaned_Hospital_Details!A:A,Cleaned_Hospital_Details!B:B)</f>
        <v>2</v>
      </c>
      <c r="O1878" s="49">
        <f>_xlfn.XLOOKUP($A1878,Cleaned_Hospital_Details!$A:$A,Cleaned_Hospital_Details!C:C)</f>
        <v>4189.1099999999997</v>
      </c>
      <c r="P1878" s="8" t="str">
        <f>_xlfn.XLOOKUP($A1878,Cleaned_Hospital_Details!$A:$A,Cleaned_Hospital_Details!D:D)</f>
        <v>Tier - 2</v>
      </c>
      <c r="Q1878" s="8" t="str">
        <f>_xlfn.XLOOKUP($A1878,Cleaned_Hospital_Details!$A:$A,Cleaned_Hospital_Details!E:E)</f>
        <v>Tier - 2</v>
      </c>
      <c r="R1878" s="8" t="str">
        <f>_xlfn.XLOOKUP($A1878,Cleaned_Hospital_Details!$A:$A,Cleaned_Hospital_Details!F:F)</f>
        <v>R1012</v>
      </c>
      <c r="S1878" s="15">
        <f>_xlfn.XLOOKUP($A1878,Cleaned_Hospital_Details!$A:$A,Cleaned_Hospital_Details!G:G)</f>
        <v>35679</v>
      </c>
      <c r="T1878" s="8">
        <f>_xlfn.XLOOKUP($A1878,Cleaned_Hospital_Details!$A:$A,Cleaned_Hospital_Details!H:H)</f>
        <v>25</v>
      </c>
      <c r="U1878" s="8" t="str">
        <f>_xlfn.XLOOKUP($A1878,Cleaned_Hospital_Details!$A:$A,Cleaned_Hospital_Details!I:I)</f>
        <v>Adult</v>
      </c>
      <c r="V1878" t="str">
        <f t="shared" si="29"/>
        <v>Allison Fiorini</v>
      </c>
    </row>
    <row r="1879" spans="1:22" ht="15.6" x14ac:dyDescent="0.3">
      <c r="A1879" s="10" t="s">
        <v>1915</v>
      </c>
      <c r="B1879" s="8" t="str">
        <f>VLOOKUP(A1879,Cleaned_Customer_Names!A1878:D4213,2,0)</f>
        <v>Mrs.</v>
      </c>
      <c r="C1879" s="8" t="str">
        <f>VLOOKUP(A1879,Cleaned_Customer_Names!A1878:D4213,3,0)</f>
        <v>Katherine</v>
      </c>
      <c r="D1879" s="8" t="str">
        <f>VLOOKUP($A1879,Cleaned_Customer_Names!$A1878:$D4213,4,0)</f>
        <v>Alexander</v>
      </c>
      <c r="E1879" s="22">
        <f>VLOOKUP($A1879,Cleaned_Medical_Exam!$A1878:$J4213,2,0)</f>
        <v>27.1</v>
      </c>
      <c r="F1879" s="24">
        <f>VLOOKUP($A1879,Cleaned_Medical_Exam!$A1878:$J4213,3,0)</f>
        <v>4.01</v>
      </c>
      <c r="G1879" s="20" t="str">
        <f>VLOOKUP($A1879,Cleaned_Medical_Exam!$A1878:$J4213,4,0)</f>
        <v>Yes</v>
      </c>
      <c r="H1879" s="20" t="str">
        <f>VLOOKUP($A1879,Cleaned_Medical_Exam!$A1878:$J4213,5,0)</f>
        <v>No</v>
      </c>
      <c r="I1879" s="20" t="str">
        <f>VLOOKUP($A1879,Cleaned_Medical_Exam!$A1878:$J4213,6,0)</f>
        <v>No</v>
      </c>
      <c r="J1879" s="48">
        <f>VLOOKUP($A1879,Cleaned_Medical_Exam!$A1878:$J4213,7,0)</f>
        <v>1</v>
      </c>
      <c r="K1879" s="8" t="str">
        <f>VLOOKUP($A1879,Cleaned_Medical_Exam!$A1878:$J4213,8,0)</f>
        <v>No</v>
      </c>
      <c r="L1879" s="20" t="str">
        <f>VLOOKUP($A1879,Cleaned_Medical_Exam!$A1878:$J4213,9,0)</f>
        <v>Overweight</v>
      </c>
      <c r="M1879" s="20" t="str">
        <f>VLOOKUP($A1879,Cleaned_Medical_Exam!$A1878:$J4213,10,0)</f>
        <v>Normal</v>
      </c>
      <c r="N1879" s="48">
        <f>_xlfn.XLOOKUP(A1879,Cleaned_Hospital_Details!A:A,Cleaned_Hospital_Details!B:B)</f>
        <v>0</v>
      </c>
      <c r="O1879" s="49">
        <f>_xlfn.XLOOKUP($A1879,Cleaned_Hospital_Details!$A:$A,Cleaned_Hospital_Details!C:C)</f>
        <v>4188.7299999999996</v>
      </c>
      <c r="P1879" s="8" t="str">
        <f>_xlfn.XLOOKUP($A1879,Cleaned_Hospital_Details!$A:$A,Cleaned_Hospital_Details!D:D)</f>
        <v>Tier - 2</v>
      </c>
      <c r="Q1879" s="8" t="str">
        <f>_xlfn.XLOOKUP($A1879,Cleaned_Hospital_Details!$A:$A,Cleaned_Hospital_Details!E:E)</f>
        <v>Tier - 2</v>
      </c>
      <c r="R1879" s="8" t="str">
        <f>_xlfn.XLOOKUP($A1879,Cleaned_Hospital_Details!$A:$A,Cleaned_Hospital_Details!F:F)</f>
        <v>R1025</v>
      </c>
      <c r="S1879" s="15">
        <f>_xlfn.XLOOKUP($A1879,Cleaned_Hospital_Details!$A:$A,Cleaned_Hospital_Details!G:G)</f>
        <v>34975</v>
      </c>
      <c r="T1879" s="8">
        <f>_xlfn.XLOOKUP($A1879,Cleaned_Hospital_Details!$A:$A,Cleaned_Hospital_Details!H:H)</f>
        <v>27</v>
      </c>
      <c r="U1879" s="8" t="str">
        <f>_xlfn.XLOOKUP($A1879,Cleaned_Hospital_Details!$A:$A,Cleaned_Hospital_Details!I:I)</f>
        <v>Adult</v>
      </c>
      <c r="V1879" t="str">
        <f t="shared" si="29"/>
        <v>Katherine Alexander</v>
      </c>
    </row>
    <row r="1880" spans="1:22" ht="15.6" x14ac:dyDescent="0.3">
      <c r="A1880" s="10" t="s">
        <v>1916</v>
      </c>
      <c r="B1880" s="8" t="str">
        <f>VLOOKUP(A1880,Cleaned_Customer_Names!A1879:D4214,2,0)</f>
        <v>Ms.</v>
      </c>
      <c r="C1880" s="8" t="str">
        <f>VLOOKUP(A1880,Cleaned_Customer_Names!A1879:D4214,3,0)</f>
        <v>Robin</v>
      </c>
      <c r="D1880" s="8" t="str">
        <f>VLOOKUP($A1880,Cleaned_Customer_Names!$A1879:$D4214,4,0)</f>
        <v>Watkins</v>
      </c>
      <c r="E1880" s="22">
        <f>VLOOKUP($A1880,Cleaned_Medical_Exam!$A1879:$J4214,2,0)</f>
        <v>24.31</v>
      </c>
      <c r="F1880" s="24">
        <f>VLOOKUP($A1880,Cleaned_Medical_Exam!$A1879:$J4214,3,0)</f>
        <v>5.4</v>
      </c>
      <c r="G1880" s="20" t="str">
        <f>VLOOKUP($A1880,Cleaned_Medical_Exam!$A1879:$J4214,4,0)</f>
        <v>No</v>
      </c>
      <c r="H1880" s="20" t="str">
        <f>VLOOKUP($A1880,Cleaned_Medical_Exam!$A1879:$J4214,5,0)</f>
        <v>No</v>
      </c>
      <c r="I1880" s="20" t="str">
        <f>VLOOKUP($A1880,Cleaned_Medical_Exam!$A1879:$J4214,6,0)</f>
        <v>No</v>
      </c>
      <c r="J1880" s="48">
        <f>VLOOKUP($A1880,Cleaned_Medical_Exam!$A1879:$J4214,7,0)</f>
        <v>0</v>
      </c>
      <c r="K1880" s="8" t="str">
        <f>VLOOKUP($A1880,Cleaned_Medical_Exam!$A1879:$J4214,8,0)</f>
        <v>No</v>
      </c>
      <c r="L1880" s="20" t="str">
        <f>VLOOKUP($A1880,Cleaned_Medical_Exam!$A1879:$J4214,9,0)</f>
        <v>Healthy Weight</v>
      </c>
      <c r="M1880" s="20" t="str">
        <f>VLOOKUP($A1880,Cleaned_Medical_Exam!$A1879:$J4214,10,0)</f>
        <v>Normal</v>
      </c>
      <c r="N1880" s="48">
        <f>_xlfn.XLOOKUP(A1880,Cleaned_Hospital_Details!A:A,Cleaned_Hospital_Details!B:B)</f>
        <v>0</v>
      </c>
      <c r="O1880" s="49">
        <f>_xlfn.XLOOKUP($A1880,Cleaned_Hospital_Details!$A:$A,Cleaned_Hospital_Details!C:C)</f>
        <v>4185.1000000000004</v>
      </c>
      <c r="P1880" s="8" t="str">
        <f>_xlfn.XLOOKUP($A1880,Cleaned_Hospital_Details!$A:$A,Cleaned_Hospital_Details!D:D)</f>
        <v>Tier - 2</v>
      </c>
      <c r="Q1880" s="8" t="str">
        <f>_xlfn.XLOOKUP($A1880,Cleaned_Hospital_Details!$A:$A,Cleaned_Hospital_Details!E:E)</f>
        <v>Tier - 3</v>
      </c>
      <c r="R1880" s="8" t="str">
        <f>_xlfn.XLOOKUP($A1880,Cleaned_Hospital_Details!$A:$A,Cleaned_Hospital_Details!F:F)</f>
        <v>R1013</v>
      </c>
      <c r="S1880" s="15">
        <f>_xlfn.XLOOKUP($A1880,Cleaned_Hospital_Details!$A:$A,Cleaned_Hospital_Details!G:G)</f>
        <v>32684</v>
      </c>
      <c r="T1880" s="8">
        <f>_xlfn.XLOOKUP($A1880,Cleaned_Hospital_Details!$A:$A,Cleaned_Hospital_Details!H:H)</f>
        <v>33</v>
      </c>
      <c r="U1880" s="8" t="str">
        <f>_xlfn.XLOOKUP($A1880,Cleaned_Hospital_Details!$A:$A,Cleaned_Hospital_Details!I:I)</f>
        <v>Adult</v>
      </c>
      <c r="V1880" t="str">
        <f t="shared" si="29"/>
        <v>Robin Watkins</v>
      </c>
    </row>
    <row r="1881" spans="1:22" ht="15.6" x14ac:dyDescent="0.3">
      <c r="A1881" s="10" t="s">
        <v>1917</v>
      </c>
      <c r="B1881" s="8" t="str">
        <f>VLOOKUP(A1881,Cleaned_Customer_Names!A1880:D4215,2,0)</f>
        <v>Ms.</v>
      </c>
      <c r="C1881" s="8" t="str">
        <f>VLOOKUP(A1881,Cleaned_Customer_Names!A1880:D4215,3,0)</f>
        <v>Terri</v>
      </c>
      <c r="D1881" s="8" t="str">
        <f>VLOOKUP($A1881,Cleaned_Customer_Names!$A1880:$D4215,4,0)</f>
        <v>Cassel</v>
      </c>
      <c r="E1881" s="22">
        <f>VLOOKUP($A1881,Cleaned_Medical_Exam!$A1880:$J4215,2,0)</f>
        <v>15.53</v>
      </c>
      <c r="F1881" s="24">
        <f>VLOOKUP($A1881,Cleaned_Medical_Exam!$A1880:$J4215,3,0)</f>
        <v>5.81</v>
      </c>
      <c r="G1881" s="20" t="str">
        <f>VLOOKUP($A1881,Cleaned_Medical_Exam!$A1880:$J4215,4,0)</f>
        <v>No</v>
      </c>
      <c r="H1881" s="20" t="str">
        <f>VLOOKUP($A1881,Cleaned_Medical_Exam!$A1880:$J4215,5,0)</f>
        <v>No</v>
      </c>
      <c r="I1881" s="20" t="str">
        <f>VLOOKUP($A1881,Cleaned_Medical_Exam!$A1880:$J4215,6,0)</f>
        <v>No</v>
      </c>
      <c r="J1881" s="48">
        <f>VLOOKUP($A1881,Cleaned_Medical_Exam!$A1880:$J4215,7,0)</f>
        <v>1</v>
      </c>
      <c r="K1881" s="8" t="str">
        <f>VLOOKUP($A1881,Cleaned_Medical_Exam!$A1880:$J4215,8,0)</f>
        <v>No</v>
      </c>
      <c r="L1881" s="20" t="str">
        <f>VLOOKUP($A1881,Cleaned_Medical_Exam!$A1880:$J4215,9,0)</f>
        <v>Underweight</v>
      </c>
      <c r="M1881" s="20" t="str">
        <f>VLOOKUP($A1881,Cleaned_Medical_Exam!$A1880:$J4215,10,0)</f>
        <v>Prediabetes</v>
      </c>
      <c r="N1881" s="48">
        <f>_xlfn.XLOOKUP(A1881,Cleaned_Hospital_Details!A:A,Cleaned_Hospital_Details!B:B)</f>
        <v>3</v>
      </c>
      <c r="O1881" s="49">
        <f>_xlfn.XLOOKUP($A1881,Cleaned_Hospital_Details!$A:$A,Cleaned_Hospital_Details!C:C)</f>
        <v>4163.21</v>
      </c>
      <c r="P1881" s="8" t="str">
        <f>_xlfn.XLOOKUP($A1881,Cleaned_Hospital_Details!$A:$A,Cleaned_Hospital_Details!D:D)</f>
        <v>Tier - 2</v>
      </c>
      <c r="Q1881" s="8" t="str">
        <f>_xlfn.XLOOKUP($A1881,Cleaned_Hospital_Details!$A:$A,Cleaned_Hospital_Details!E:E)</f>
        <v>Tier - 2</v>
      </c>
      <c r="R1881" s="8" t="str">
        <f>_xlfn.XLOOKUP($A1881,Cleaned_Hospital_Details!$A:$A,Cleaned_Hospital_Details!F:F)</f>
        <v>R1012</v>
      </c>
      <c r="S1881" s="15">
        <f>_xlfn.XLOOKUP($A1881,Cleaned_Hospital_Details!$A:$A,Cleaned_Hospital_Details!G:G)</f>
        <v>30941</v>
      </c>
      <c r="T1881" s="8">
        <f>_xlfn.XLOOKUP($A1881,Cleaned_Hospital_Details!$A:$A,Cleaned_Hospital_Details!H:H)</f>
        <v>38</v>
      </c>
      <c r="U1881" s="8" t="str">
        <f>_xlfn.XLOOKUP($A1881,Cleaned_Hospital_Details!$A:$A,Cleaned_Hospital_Details!I:I)</f>
        <v>Adult</v>
      </c>
      <c r="V1881" t="str">
        <f t="shared" si="29"/>
        <v>Terri Cassel</v>
      </c>
    </row>
    <row r="1882" spans="1:22" ht="15.6" x14ac:dyDescent="0.3">
      <c r="A1882" s="10" t="s">
        <v>1918</v>
      </c>
      <c r="B1882" s="8" t="str">
        <f>VLOOKUP(A1882,Cleaned_Customer_Names!A1881:D4216,2,0)</f>
        <v>Mr.</v>
      </c>
      <c r="C1882" s="8" t="str">
        <f>VLOOKUP(A1882,Cleaned_Customer_Names!A1881:D4216,3,0)</f>
        <v>Eddie</v>
      </c>
      <c r="D1882" s="8" t="str">
        <f>VLOOKUP($A1882,Cleaned_Customer_Names!$A1881:$D4216,4,0)</f>
        <v>Ferguson</v>
      </c>
      <c r="E1882" s="22">
        <f>VLOOKUP($A1882,Cleaned_Medical_Exam!$A1881:$J4216,2,0)</f>
        <v>30.7</v>
      </c>
      <c r="F1882" s="24">
        <f>VLOOKUP($A1882,Cleaned_Medical_Exam!$A1881:$J4216,3,0)</f>
        <v>5.82</v>
      </c>
      <c r="G1882" s="20" t="str">
        <f>VLOOKUP($A1882,Cleaned_Medical_Exam!$A1881:$J4216,4,0)</f>
        <v>No</v>
      </c>
      <c r="H1882" s="20" t="str">
        <f>VLOOKUP($A1882,Cleaned_Medical_Exam!$A1881:$J4216,5,0)</f>
        <v>No</v>
      </c>
      <c r="I1882" s="20" t="str">
        <f>VLOOKUP($A1882,Cleaned_Medical_Exam!$A1881:$J4216,6,0)</f>
        <v>No</v>
      </c>
      <c r="J1882" s="48">
        <f>VLOOKUP($A1882,Cleaned_Medical_Exam!$A1881:$J4216,7,0)</f>
        <v>1</v>
      </c>
      <c r="K1882" s="8" t="str">
        <f>VLOOKUP($A1882,Cleaned_Medical_Exam!$A1881:$J4216,8,0)</f>
        <v>No</v>
      </c>
      <c r="L1882" s="20" t="str">
        <f>VLOOKUP($A1882,Cleaned_Medical_Exam!$A1881:$J4216,9,0)</f>
        <v>Obesity</v>
      </c>
      <c r="M1882" s="20" t="str">
        <f>VLOOKUP($A1882,Cleaned_Medical_Exam!$A1881:$J4216,10,0)</f>
        <v>Prediabetes</v>
      </c>
      <c r="N1882" s="48">
        <f>_xlfn.XLOOKUP(A1882,Cleaned_Hospital_Details!A:A,Cleaned_Hospital_Details!B:B)</f>
        <v>0</v>
      </c>
      <c r="O1882" s="49">
        <f>_xlfn.XLOOKUP($A1882,Cleaned_Hospital_Details!$A:$A,Cleaned_Hospital_Details!C:C)</f>
        <v>4154.97</v>
      </c>
      <c r="P1882" s="8" t="str">
        <f>_xlfn.XLOOKUP($A1882,Cleaned_Hospital_Details!$A:$A,Cleaned_Hospital_Details!D:D)</f>
        <v>Tier - 2</v>
      </c>
      <c r="Q1882" s="8" t="str">
        <f>_xlfn.XLOOKUP($A1882,Cleaned_Hospital_Details!$A:$A,Cleaned_Hospital_Details!E:E)</f>
        <v>Tier - 1</v>
      </c>
      <c r="R1882" s="8" t="str">
        <f>_xlfn.XLOOKUP($A1882,Cleaned_Hospital_Details!$A:$A,Cleaned_Hospital_Details!F:F)</f>
        <v>R1012</v>
      </c>
      <c r="S1882" s="15">
        <f>_xlfn.XLOOKUP($A1882,Cleaned_Hospital_Details!$A:$A,Cleaned_Hospital_Details!G:G)</f>
        <v>36125</v>
      </c>
      <c r="T1882" s="8">
        <f>_xlfn.XLOOKUP($A1882,Cleaned_Hospital_Details!$A:$A,Cleaned_Hospital_Details!H:H)</f>
        <v>24</v>
      </c>
      <c r="U1882" s="8" t="str">
        <f>_xlfn.XLOOKUP($A1882,Cleaned_Hospital_Details!$A:$A,Cleaned_Hospital_Details!I:I)</f>
        <v>Adult</v>
      </c>
      <c r="V1882" t="str">
        <f t="shared" si="29"/>
        <v>Eddie Ferguson</v>
      </c>
    </row>
    <row r="1883" spans="1:22" ht="15.6" x14ac:dyDescent="0.3">
      <c r="A1883" s="10" t="s">
        <v>1919</v>
      </c>
      <c r="B1883" s="8" t="str">
        <f>VLOOKUP(A1883,Cleaned_Customer_Names!A1882:D4217,2,0)</f>
        <v>Ms.</v>
      </c>
      <c r="C1883" s="8" t="str">
        <f>VLOOKUP(A1883,Cleaned_Customer_Names!A1882:D4217,3,0)</f>
        <v>Pamela</v>
      </c>
      <c r="D1883" s="8" t="str">
        <f>VLOOKUP($A1883,Cleaned_Customer_Names!$A1882:$D4217,4,0)</f>
        <v>O'Sullivan</v>
      </c>
      <c r="E1883" s="22">
        <f>VLOOKUP($A1883,Cleaned_Medical_Exam!$A1882:$J4217,2,0)</f>
        <v>33.33</v>
      </c>
      <c r="F1883" s="24">
        <f>VLOOKUP($A1883,Cleaned_Medical_Exam!$A1882:$J4217,3,0)</f>
        <v>4.82</v>
      </c>
      <c r="G1883" s="20" t="str">
        <f>VLOOKUP($A1883,Cleaned_Medical_Exam!$A1882:$J4217,4,0)</f>
        <v>No</v>
      </c>
      <c r="H1883" s="20" t="str">
        <f>VLOOKUP($A1883,Cleaned_Medical_Exam!$A1882:$J4217,5,0)</f>
        <v>No</v>
      </c>
      <c r="I1883" s="20" t="str">
        <f>VLOOKUP($A1883,Cleaned_Medical_Exam!$A1882:$J4217,6,0)</f>
        <v>No</v>
      </c>
      <c r="J1883" s="48">
        <f>VLOOKUP($A1883,Cleaned_Medical_Exam!$A1882:$J4217,7,0)</f>
        <v>1</v>
      </c>
      <c r="K1883" s="8" t="str">
        <f>VLOOKUP($A1883,Cleaned_Medical_Exam!$A1882:$J4217,8,0)</f>
        <v>No</v>
      </c>
      <c r="L1883" s="20" t="str">
        <f>VLOOKUP($A1883,Cleaned_Medical_Exam!$A1882:$J4217,9,0)</f>
        <v>Obesity</v>
      </c>
      <c r="M1883" s="20" t="str">
        <f>VLOOKUP($A1883,Cleaned_Medical_Exam!$A1882:$J4217,10,0)</f>
        <v>Normal</v>
      </c>
      <c r="N1883" s="48">
        <f>_xlfn.XLOOKUP(A1883,Cleaned_Hospital_Details!A:A,Cleaned_Hospital_Details!B:B)</f>
        <v>1</v>
      </c>
      <c r="O1883" s="49">
        <f>_xlfn.XLOOKUP($A1883,Cleaned_Hospital_Details!$A:$A,Cleaned_Hospital_Details!C:C)</f>
        <v>4151.03</v>
      </c>
      <c r="P1883" s="8" t="str">
        <f>_xlfn.XLOOKUP($A1883,Cleaned_Hospital_Details!$A:$A,Cleaned_Hospital_Details!D:D)</f>
        <v>Tier - 2</v>
      </c>
      <c r="Q1883" s="8" t="str">
        <f>_xlfn.XLOOKUP($A1883,Cleaned_Hospital_Details!$A:$A,Cleaned_Hospital_Details!E:E)</f>
        <v>Tier - 2</v>
      </c>
      <c r="R1883" s="8" t="str">
        <f>_xlfn.XLOOKUP($A1883,Cleaned_Hospital_Details!$A:$A,Cleaned_Hospital_Details!F:F)</f>
        <v>R1013</v>
      </c>
      <c r="S1883" s="15">
        <f>_xlfn.XLOOKUP($A1883,Cleaned_Hospital_Details!$A:$A,Cleaned_Hospital_Details!G:G)</f>
        <v>33820</v>
      </c>
      <c r="T1883" s="8">
        <f>_xlfn.XLOOKUP($A1883,Cleaned_Hospital_Details!$A:$A,Cleaned_Hospital_Details!H:H)</f>
        <v>30</v>
      </c>
      <c r="U1883" s="8" t="str">
        <f>_xlfn.XLOOKUP($A1883,Cleaned_Hospital_Details!$A:$A,Cleaned_Hospital_Details!I:I)</f>
        <v>Adult</v>
      </c>
      <c r="V1883" t="str">
        <f t="shared" si="29"/>
        <v>Pamela O'Sullivan</v>
      </c>
    </row>
    <row r="1884" spans="1:22" ht="15.6" x14ac:dyDescent="0.3">
      <c r="A1884" s="10" t="s">
        <v>1920</v>
      </c>
      <c r="B1884" s="8" t="str">
        <f>VLOOKUP(A1884,Cleaned_Customer_Names!A1883:D4218,2,0)</f>
        <v>Ms.</v>
      </c>
      <c r="C1884" s="8" t="str">
        <f>VLOOKUP(A1884,Cleaned_Customer_Names!A1883:D4218,3,0)</f>
        <v>Joyce</v>
      </c>
      <c r="D1884" s="8" t="str">
        <f>VLOOKUP($A1884,Cleaned_Customer_Names!$A1883:$D4218,4,0)</f>
        <v>Chepkirui</v>
      </c>
      <c r="E1884" s="22">
        <f>VLOOKUP($A1884,Cleaned_Medical_Exam!$A1883:$J4218,2,0)</f>
        <v>32.4</v>
      </c>
      <c r="F1884" s="24">
        <f>VLOOKUP($A1884,Cleaned_Medical_Exam!$A1883:$J4218,3,0)</f>
        <v>5.08</v>
      </c>
      <c r="G1884" s="20" t="str">
        <f>VLOOKUP($A1884,Cleaned_Medical_Exam!$A1883:$J4218,4,0)</f>
        <v>No</v>
      </c>
      <c r="H1884" s="20" t="str">
        <f>VLOOKUP($A1884,Cleaned_Medical_Exam!$A1883:$J4218,5,0)</f>
        <v>No</v>
      </c>
      <c r="I1884" s="20" t="str">
        <f>VLOOKUP($A1884,Cleaned_Medical_Exam!$A1883:$J4218,6,0)</f>
        <v>No</v>
      </c>
      <c r="J1884" s="48">
        <f>VLOOKUP($A1884,Cleaned_Medical_Exam!$A1883:$J4218,7,0)</f>
        <v>1</v>
      </c>
      <c r="K1884" s="8" t="str">
        <f>VLOOKUP($A1884,Cleaned_Medical_Exam!$A1883:$J4218,8,0)</f>
        <v>No</v>
      </c>
      <c r="L1884" s="20" t="str">
        <f>VLOOKUP($A1884,Cleaned_Medical_Exam!$A1883:$J4218,9,0)</f>
        <v>Obesity</v>
      </c>
      <c r="M1884" s="20" t="str">
        <f>VLOOKUP($A1884,Cleaned_Medical_Exam!$A1883:$J4218,10,0)</f>
        <v>Normal</v>
      </c>
      <c r="N1884" s="48">
        <f>_xlfn.XLOOKUP(A1884,Cleaned_Hospital_Details!A:A,Cleaned_Hospital_Details!B:B)</f>
        <v>1</v>
      </c>
      <c r="O1884" s="49">
        <f>_xlfn.XLOOKUP($A1884,Cleaned_Hospital_Details!$A:$A,Cleaned_Hospital_Details!C:C)</f>
        <v>4149.74</v>
      </c>
      <c r="P1884" s="8" t="str">
        <f>_xlfn.XLOOKUP($A1884,Cleaned_Hospital_Details!$A:$A,Cleaned_Hospital_Details!D:D)</f>
        <v>Tier - 2</v>
      </c>
      <c r="Q1884" s="8" t="str">
        <f>_xlfn.XLOOKUP($A1884,Cleaned_Hospital_Details!$A:$A,Cleaned_Hospital_Details!E:E)</f>
        <v>Tier - 1</v>
      </c>
      <c r="R1884" s="8" t="str">
        <f>_xlfn.XLOOKUP($A1884,Cleaned_Hospital_Details!$A:$A,Cleaned_Hospital_Details!F:F)</f>
        <v>R1011</v>
      </c>
      <c r="S1884" s="15">
        <f>_xlfn.XLOOKUP($A1884,Cleaned_Hospital_Details!$A:$A,Cleaned_Hospital_Details!G:G)</f>
        <v>33783</v>
      </c>
      <c r="T1884" s="8">
        <f>_xlfn.XLOOKUP($A1884,Cleaned_Hospital_Details!$A:$A,Cleaned_Hospital_Details!H:H)</f>
        <v>30</v>
      </c>
      <c r="U1884" s="8" t="str">
        <f>_xlfn.XLOOKUP($A1884,Cleaned_Hospital_Details!$A:$A,Cleaned_Hospital_Details!I:I)</f>
        <v>Adult</v>
      </c>
      <c r="V1884" t="str">
        <f t="shared" si="29"/>
        <v>Joyce Chepkirui</v>
      </c>
    </row>
    <row r="1885" spans="1:22" ht="15.6" x14ac:dyDescent="0.3">
      <c r="A1885" s="10" t="s">
        <v>1921</v>
      </c>
      <c r="B1885" s="8" t="str">
        <f>VLOOKUP(A1885,Cleaned_Customer_Names!A1884:D4219,2,0)</f>
        <v>Ms.</v>
      </c>
      <c r="C1885" s="8" t="str">
        <f>VLOOKUP(A1885,Cleaned_Customer_Names!A1884:D4219,3,0)</f>
        <v>Alison</v>
      </c>
      <c r="D1885" s="8" t="str">
        <f>VLOOKUP($A1885,Cleaned_Customer_Names!$A1884:$D4219,4,0)</f>
        <v>Gurney</v>
      </c>
      <c r="E1885" s="22">
        <f>VLOOKUP($A1885,Cleaned_Medical_Exam!$A1884:$J4219,2,0)</f>
        <v>27.93</v>
      </c>
      <c r="F1885" s="24">
        <f>VLOOKUP($A1885,Cleaned_Medical_Exam!$A1884:$J4219,3,0)</f>
        <v>5.59</v>
      </c>
      <c r="G1885" s="20" t="str">
        <f>VLOOKUP($A1885,Cleaned_Medical_Exam!$A1884:$J4219,4,0)</f>
        <v>No</v>
      </c>
      <c r="H1885" s="20" t="str">
        <f>VLOOKUP($A1885,Cleaned_Medical_Exam!$A1884:$J4219,5,0)</f>
        <v>No</v>
      </c>
      <c r="I1885" s="20" t="str">
        <f>VLOOKUP($A1885,Cleaned_Medical_Exam!$A1884:$J4219,6,0)</f>
        <v>No</v>
      </c>
      <c r="J1885" s="48">
        <f>VLOOKUP($A1885,Cleaned_Medical_Exam!$A1884:$J4219,7,0)</f>
        <v>1</v>
      </c>
      <c r="K1885" s="8" t="str">
        <f>VLOOKUP($A1885,Cleaned_Medical_Exam!$A1884:$J4219,8,0)</f>
        <v>No</v>
      </c>
      <c r="L1885" s="20" t="str">
        <f>VLOOKUP($A1885,Cleaned_Medical_Exam!$A1884:$J4219,9,0)</f>
        <v>Overweight</v>
      </c>
      <c r="M1885" s="20" t="str">
        <f>VLOOKUP($A1885,Cleaned_Medical_Exam!$A1884:$J4219,10,0)</f>
        <v>Normal</v>
      </c>
      <c r="N1885" s="48">
        <f>_xlfn.XLOOKUP(A1885,Cleaned_Hospital_Details!A:A,Cleaned_Hospital_Details!B:B)</f>
        <v>0</v>
      </c>
      <c r="O1885" s="49">
        <f>_xlfn.XLOOKUP($A1885,Cleaned_Hospital_Details!$A:$A,Cleaned_Hospital_Details!C:C)</f>
        <v>4137.5200000000004</v>
      </c>
      <c r="P1885" s="8" t="str">
        <f>_xlfn.XLOOKUP($A1885,Cleaned_Hospital_Details!$A:$A,Cleaned_Hospital_Details!D:D)</f>
        <v>Tier - 2</v>
      </c>
      <c r="Q1885" s="8" t="str">
        <f>_xlfn.XLOOKUP($A1885,Cleaned_Hospital_Details!$A:$A,Cleaned_Hospital_Details!E:E)</f>
        <v>Tier - 3</v>
      </c>
      <c r="R1885" s="8" t="str">
        <f>_xlfn.XLOOKUP($A1885,Cleaned_Hospital_Details!$A:$A,Cleaned_Hospital_Details!F:F)</f>
        <v>R1024</v>
      </c>
      <c r="S1885" s="15">
        <f>_xlfn.XLOOKUP($A1885,Cleaned_Hospital_Details!$A:$A,Cleaned_Hospital_Details!G:G)</f>
        <v>33773</v>
      </c>
      <c r="T1885" s="8">
        <f>_xlfn.XLOOKUP($A1885,Cleaned_Hospital_Details!$A:$A,Cleaned_Hospital_Details!H:H)</f>
        <v>30</v>
      </c>
      <c r="U1885" s="8" t="str">
        <f>_xlfn.XLOOKUP($A1885,Cleaned_Hospital_Details!$A:$A,Cleaned_Hospital_Details!I:I)</f>
        <v>Adult</v>
      </c>
      <c r="V1885" t="str">
        <f t="shared" si="29"/>
        <v>Alison Gurney</v>
      </c>
    </row>
    <row r="1886" spans="1:22" ht="15.6" x14ac:dyDescent="0.3">
      <c r="A1886" s="10" t="s">
        <v>1922</v>
      </c>
      <c r="B1886" s="8" t="str">
        <f>VLOOKUP(A1886,Cleaned_Customer_Names!A1885:D4220,2,0)</f>
        <v>Ms.</v>
      </c>
      <c r="C1886" s="8" t="str">
        <f>VLOOKUP(A1886,Cleaned_Customer_Names!A1885:D4220,3,0)</f>
        <v>Tammara</v>
      </c>
      <c r="D1886" s="8" t="str">
        <f>VLOOKUP($A1886,Cleaned_Customer_Names!$A1885:$D4220,4,0)</f>
        <v>Francis</v>
      </c>
      <c r="E1886" s="22">
        <f>VLOOKUP($A1886,Cleaned_Medical_Exam!$A1885:$J4220,2,0)</f>
        <v>21.754999999999999</v>
      </c>
      <c r="F1886" s="24">
        <f>VLOOKUP($A1886,Cleaned_Medical_Exam!$A1885:$J4220,3,0)</f>
        <v>5.12</v>
      </c>
      <c r="G1886" s="20" t="str">
        <f>VLOOKUP($A1886,Cleaned_Medical_Exam!$A1885:$J4220,4,0)</f>
        <v>No</v>
      </c>
      <c r="H1886" s="20" t="str">
        <f>VLOOKUP($A1886,Cleaned_Medical_Exam!$A1885:$J4220,5,0)</f>
        <v>No</v>
      </c>
      <c r="I1886" s="20" t="str">
        <f>VLOOKUP($A1886,Cleaned_Medical_Exam!$A1885:$J4220,6,0)</f>
        <v>No</v>
      </c>
      <c r="J1886" s="48">
        <f>VLOOKUP($A1886,Cleaned_Medical_Exam!$A1885:$J4220,7,0)</f>
        <v>0</v>
      </c>
      <c r="K1886" s="8" t="str">
        <f>VLOOKUP($A1886,Cleaned_Medical_Exam!$A1885:$J4220,8,0)</f>
        <v>No</v>
      </c>
      <c r="L1886" s="20" t="str">
        <f>VLOOKUP($A1886,Cleaned_Medical_Exam!$A1885:$J4220,9,0)</f>
        <v>Healthy Weight</v>
      </c>
      <c r="M1886" s="20" t="str">
        <f>VLOOKUP($A1886,Cleaned_Medical_Exam!$A1885:$J4220,10,0)</f>
        <v>Normal</v>
      </c>
      <c r="N1886" s="48">
        <f>_xlfn.XLOOKUP(A1886,Cleaned_Hospital_Details!A:A,Cleaned_Hospital_Details!B:B)</f>
        <v>0</v>
      </c>
      <c r="O1886" s="49">
        <f>_xlfn.XLOOKUP($A1886,Cleaned_Hospital_Details!$A:$A,Cleaned_Hospital_Details!C:C)</f>
        <v>4134.08</v>
      </c>
      <c r="P1886" s="8" t="str">
        <f>_xlfn.XLOOKUP($A1886,Cleaned_Hospital_Details!$A:$A,Cleaned_Hospital_Details!D:D)</f>
        <v>Tier - 2</v>
      </c>
      <c r="Q1886" s="8" t="str">
        <f>_xlfn.XLOOKUP($A1886,Cleaned_Hospital_Details!$A:$A,Cleaned_Hospital_Details!E:E)</f>
        <v>Tier - 1</v>
      </c>
      <c r="R1886" s="8" t="str">
        <f>_xlfn.XLOOKUP($A1886,Cleaned_Hospital_Details!$A:$A,Cleaned_Hospital_Details!F:F)</f>
        <v>R1012</v>
      </c>
      <c r="S1886" s="15">
        <f>_xlfn.XLOOKUP($A1886,Cleaned_Hospital_Details!$A:$A,Cleaned_Hospital_Details!G:G)</f>
        <v>33456</v>
      </c>
      <c r="T1886" s="8">
        <f>_xlfn.XLOOKUP($A1886,Cleaned_Hospital_Details!$A:$A,Cleaned_Hospital_Details!H:H)</f>
        <v>31</v>
      </c>
      <c r="U1886" s="8" t="str">
        <f>_xlfn.XLOOKUP($A1886,Cleaned_Hospital_Details!$A:$A,Cleaned_Hospital_Details!I:I)</f>
        <v>Adult</v>
      </c>
      <c r="V1886" t="str">
        <f t="shared" si="29"/>
        <v>Tammara Francis</v>
      </c>
    </row>
    <row r="1887" spans="1:22" ht="15.6" x14ac:dyDescent="0.3">
      <c r="A1887" s="10" t="s">
        <v>1923</v>
      </c>
      <c r="B1887" s="8" t="str">
        <f>VLOOKUP(A1887,Cleaned_Customer_Names!A1886:D4221,2,0)</f>
        <v>Ms.</v>
      </c>
      <c r="C1887" s="8" t="str">
        <f>VLOOKUP(A1887,Cleaned_Customer_Names!A1886:D4221,3,0)</f>
        <v>Dorota</v>
      </c>
      <c r="D1887" s="8" t="str">
        <f>VLOOKUP($A1887,Cleaned_Customer_Names!$A1886:$D4221,4,0)</f>
        <v>Gruca</v>
      </c>
      <c r="E1887" s="22">
        <f>VLOOKUP($A1887,Cleaned_Medical_Exam!$A1886:$J4221,2,0)</f>
        <v>25.934999999999999</v>
      </c>
      <c r="F1887" s="24">
        <f>VLOOKUP($A1887,Cleaned_Medical_Exam!$A1886:$J4221,3,0)</f>
        <v>4.95</v>
      </c>
      <c r="G1887" s="20" t="str">
        <f>VLOOKUP($A1887,Cleaned_Medical_Exam!$A1886:$J4221,4,0)</f>
        <v>No</v>
      </c>
      <c r="H1887" s="20" t="str">
        <f>VLOOKUP($A1887,Cleaned_Medical_Exam!$A1886:$J4221,5,0)</f>
        <v>No</v>
      </c>
      <c r="I1887" s="20" t="str">
        <f>VLOOKUP($A1887,Cleaned_Medical_Exam!$A1886:$J4221,6,0)</f>
        <v>No</v>
      </c>
      <c r="J1887" s="48">
        <f>VLOOKUP($A1887,Cleaned_Medical_Exam!$A1886:$J4221,7,0)</f>
        <v>0</v>
      </c>
      <c r="K1887" s="8" t="str">
        <f>VLOOKUP($A1887,Cleaned_Medical_Exam!$A1886:$J4221,8,0)</f>
        <v>No</v>
      </c>
      <c r="L1887" s="20" t="str">
        <f>VLOOKUP($A1887,Cleaned_Medical_Exam!$A1886:$J4221,9,0)</f>
        <v>Overweight</v>
      </c>
      <c r="M1887" s="20" t="str">
        <f>VLOOKUP($A1887,Cleaned_Medical_Exam!$A1886:$J4221,10,0)</f>
        <v>Normal</v>
      </c>
      <c r="N1887" s="48">
        <f>_xlfn.XLOOKUP(A1887,Cleaned_Hospital_Details!A:A,Cleaned_Hospital_Details!B:B)</f>
        <v>1</v>
      </c>
      <c r="O1887" s="49">
        <f>_xlfn.XLOOKUP($A1887,Cleaned_Hospital_Details!$A:$A,Cleaned_Hospital_Details!C:C)</f>
        <v>4133.6400000000003</v>
      </c>
      <c r="P1887" s="8" t="str">
        <f>_xlfn.XLOOKUP($A1887,Cleaned_Hospital_Details!$A:$A,Cleaned_Hospital_Details!D:D)</f>
        <v>Tier - 2</v>
      </c>
      <c r="Q1887" s="8" t="str">
        <f>_xlfn.XLOOKUP($A1887,Cleaned_Hospital_Details!$A:$A,Cleaned_Hospital_Details!E:E)</f>
        <v>Tier - 3</v>
      </c>
      <c r="R1887" s="8" t="str">
        <f>_xlfn.XLOOKUP($A1887,Cleaned_Hospital_Details!$A:$A,Cleaned_Hospital_Details!F:F)</f>
        <v>R1012</v>
      </c>
      <c r="S1887" s="15">
        <f>_xlfn.XLOOKUP($A1887,Cleaned_Hospital_Details!$A:$A,Cleaned_Hospital_Details!G:G)</f>
        <v>34567</v>
      </c>
      <c r="T1887" s="8">
        <f>_xlfn.XLOOKUP($A1887,Cleaned_Hospital_Details!$A:$A,Cleaned_Hospital_Details!H:H)</f>
        <v>28</v>
      </c>
      <c r="U1887" s="8" t="str">
        <f>_xlfn.XLOOKUP($A1887,Cleaned_Hospital_Details!$A:$A,Cleaned_Hospital_Details!I:I)</f>
        <v>Adult</v>
      </c>
      <c r="V1887" t="str">
        <f t="shared" si="29"/>
        <v>Dorota Gruca</v>
      </c>
    </row>
    <row r="1888" spans="1:22" ht="15.6" x14ac:dyDescent="0.3">
      <c r="A1888" s="10" t="s">
        <v>1924</v>
      </c>
      <c r="B1888" s="8" t="str">
        <f>VLOOKUP(A1888,Cleaned_Customer_Names!A1887:D4222,2,0)</f>
        <v>Mr.</v>
      </c>
      <c r="C1888" s="8" t="str">
        <f>VLOOKUP(A1888,Cleaned_Customer_Names!A1887:D4222,3,0)</f>
        <v>Jose</v>
      </c>
      <c r="D1888" s="8" t="str">
        <f>VLOOKUP($A1888,Cleaned_Customer_Names!$A1887:$D4222,4,0)</f>
        <v>Rojas</v>
      </c>
      <c r="E1888" s="22">
        <f>VLOOKUP($A1888,Cleaned_Medical_Exam!$A1887:$J4222,2,0)</f>
        <v>31.5</v>
      </c>
      <c r="F1888" s="24">
        <f>VLOOKUP($A1888,Cleaned_Medical_Exam!$A1887:$J4222,3,0)</f>
        <v>6.16</v>
      </c>
      <c r="G1888" s="20" t="str">
        <f>VLOOKUP($A1888,Cleaned_Medical_Exam!$A1887:$J4222,4,0)</f>
        <v>No</v>
      </c>
      <c r="H1888" s="20" t="str">
        <f>VLOOKUP($A1888,Cleaned_Medical_Exam!$A1887:$J4222,5,0)</f>
        <v>No</v>
      </c>
      <c r="I1888" s="20" t="str">
        <f>VLOOKUP($A1888,Cleaned_Medical_Exam!$A1887:$J4222,6,0)</f>
        <v>No</v>
      </c>
      <c r="J1888" s="48">
        <f>VLOOKUP($A1888,Cleaned_Medical_Exam!$A1887:$J4222,7,0)</f>
        <v>0</v>
      </c>
      <c r="K1888" s="8" t="str">
        <f>VLOOKUP($A1888,Cleaned_Medical_Exam!$A1887:$J4222,8,0)</f>
        <v>No</v>
      </c>
      <c r="L1888" s="20" t="str">
        <f>VLOOKUP($A1888,Cleaned_Medical_Exam!$A1887:$J4222,9,0)</f>
        <v>Obesity</v>
      </c>
      <c r="M1888" s="20" t="str">
        <f>VLOOKUP($A1888,Cleaned_Medical_Exam!$A1887:$J4222,10,0)</f>
        <v>Prediabetes</v>
      </c>
      <c r="N1888" s="48">
        <f>_xlfn.XLOOKUP(A1888,Cleaned_Hospital_Details!A:A,Cleaned_Hospital_Details!B:B)</f>
        <v>1</v>
      </c>
      <c r="O1888" s="49">
        <f>_xlfn.XLOOKUP($A1888,Cleaned_Hospital_Details!$A:$A,Cleaned_Hospital_Details!C:C)</f>
        <v>4076.5</v>
      </c>
      <c r="P1888" s="8" t="str">
        <f>_xlfn.XLOOKUP($A1888,Cleaned_Hospital_Details!$A:$A,Cleaned_Hospital_Details!D:D)</f>
        <v>Tier - 2</v>
      </c>
      <c r="Q1888" s="8" t="str">
        <f>_xlfn.XLOOKUP($A1888,Cleaned_Hospital_Details!$A:$A,Cleaned_Hospital_Details!E:E)</f>
        <v>Tier - 3</v>
      </c>
      <c r="R1888" s="8" t="str">
        <f>_xlfn.XLOOKUP($A1888,Cleaned_Hospital_Details!$A:$A,Cleaned_Hospital_Details!F:F)</f>
        <v>R1011</v>
      </c>
      <c r="S1888" s="15">
        <f>_xlfn.XLOOKUP($A1888,Cleaned_Hospital_Details!$A:$A,Cleaned_Hospital_Details!G:G)</f>
        <v>33221</v>
      </c>
      <c r="T1888" s="8">
        <f>_xlfn.XLOOKUP($A1888,Cleaned_Hospital_Details!$A:$A,Cleaned_Hospital_Details!H:H)</f>
        <v>32</v>
      </c>
      <c r="U1888" s="8" t="str">
        <f>_xlfn.XLOOKUP($A1888,Cleaned_Hospital_Details!$A:$A,Cleaned_Hospital_Details!I:I)</f>
        <v>Adult</v>
      </c>
      <c r="V1888" t="str">
        <f t="shared" si="29"/>
        <v>Jose Rojas</v>
      </c>
    </row>
    <row r="1889" spans="1:22" ht="15.6" x14ac:dyDescent="0.3">
      <c r="A1889" s="10" t="s">
        <v>1925</v>
      </c>
      <c r="B1889" s="8" t="str">
        <f>VLOOKUP(A1889,Cleaned_Customer_Names!A1888:D4223,2,0)</f>
        <v>Mr.</v>
      </c>
      <c r="C1889" s="8" t="str">
        <f>VLOOKUP(A1889,Cleaned_Customer_Names!A1888:D4223,3,0)</f>
        <v>Peter</v>
      </c>
      <c r="D1889" s="8" t="str">
        <f>VLOOKUP($A1889,Cleaned_Customer_Names!$A1888:$D4223,4,0)</f>
        <v>Denton</v>
      </c>
      <c r="E1889" s="22">
        <f>VLOOKUP($A1889,Cleaned_Medical_Exam!$A1888:$J4223,2,0)</f>
        <v>30.03</v>
      </c>
      <c r="F1889" s="24">
        <f>VLOOKUP($A1889,Cleaned_Medical_Exam!$A1888:$J4223,3,0)</f>
        <v>6.41</v>
      </c>
      <c r="G1889" s="20" t="str">
        <f>VLOOKUP($A1889,Cleaned_Medical_Exam!$A1888:$J4223,4,0)</f>
        <v>No</v>
      </c>
      <c r="H1889" s="20" t="str">
        <f>VLOOKUP($A1889,Cleaned_Medical_Exam!$A1888:$J4223,5,0)</f>
        <v>No</v>
      </c>
      <c r="I1889" s="20" t="str">
        <f>VLOOKUP($A1889,Cleaned_Medical_Exam!$A1888:$J4223,6,0)</f>
        <v>No</v>
      </c>
      <c r="J1889" s="48">
        <f>VLOOKUP($A1889,Cleaned_Medical_Exam!$A1888:$J4223,7,0)</f>
        <v>0</v>
      </c>
      <c r="K1889" s="8" t="str">
        <f>VLOOKUP($A1889,Cleaned_Medical_Exam!$A1888:$J4223,8,0)</f>
        <v>No</v>
      </c>
      <c r="L1889" s="20" t="str">
        <f>VLOOKUP($A1889,Cleaned_Medical_Exam!$A1888:$J4223,9,0)</f>
        <v>Obesity</v>
      </c>
      <c r="M1889" s="20" t="str">
        <f>VLOOKUP($A1889,Cleaned_Medical_Exam!$A1888:$J4223,10,0)</f>
        <v>Prediabetes</v>
      </c>
      <c r="N1889" s="48">
        <f>_xlfn.XLOOKUP(A1889,Cleaned_Hospital_Details!A:A,Cleaned_Hospital_Details!B:B)</f>
        <v>1</v>
      </c>
      <c r="O1889" s="49">
        <f>_xlfn.XLOOKUP($A1889,Cleaned_Hospital_Details!$A:$A,Cleaned_Hospital_Details!C:C)</f>
        <v>4074.45</v>
      </c>
      <c r="P1889" s="8" t="str">
        <f>_xlfn.XLOOKUP($A1889,Cleaned_Hospital_Details!$A:$A,Cleaned_Hospital_Details!D:D)</f>
        <v>Tier - 3</v>
      </c>
      <c r="Q1889" s="8" t="str">
        <f>_xlfn.XLOOKUP($A1889,Cleaned_Hospital_Details!$A:$A,Cleaned_Hospital_Details!E:E)</f>
        <v>Tier - 2</v>
      </c>
      <c r="R1889" s="8" t="str">
        <f>_xlfn.XLOOKUP($A1889,Cleaned_Hospital_Details!$A:$A,Cleaned_Hospital_Details!F:F)</f>
        <v>R1013</v>
      </c>
      <c r="S1889" s="15">
        <f>_xlfn.XLOOKUP($A1889,Cleaned_Hospital_Details!$A:$A,Cleaned_Hospital_Details!G:G)</f>
        <v>33208</v>
      </c>
      <c r="T1889" s="8">
        <f>_xlfn.XLOOKUP($A1889,Cleaned_Hospital_Details!$A:$A,Cleaned_Hospital_Details!H:H)</f>
        <v>32</v>
      </c>
      <c r="U1889" s="8" t="str">
        <f>_xlfn.XLOOKUP($A1889,Cleaned_Hospital_Details!$A:$A,Cleaned_Hospital_Details!I:I)</f>
        <v>Adult</v>
      </c>
      <c r="V1889" t="str">
        <f t="shared" si="29"/>
        <v>Peter Denton</v>
      </c>
    </row>
    <row r="1890" spans="1:22" ht="15.6" x14ac:dyDescent="0.3">
      <c r="A1890" s="10" t="s">
        <v>1926</v>
      </c>
      <c r="B1890" s="8" t="str">
        <f>VLOOKUP(A1890,Cleaned_Customer_Names!A1889:D4224,2,0)</f>
        <v>Mr.</v>
      </c>
      <c r="C1890" s="8" t="str">
        <f>VLOOKUP(A1890,Cleaned_Customer_Names!A1889:D4224,3,0)</f>
        <v>Bryant</v>
      </c>
      <c r="D1890" s="8" t="str">
        <f>VLOOKUP($A1890,Cleaned_Customer_Names!$A1889:$D4224,4,0)</f>
        <v>Mason</v>
      </c>
      <c r="E1890" s="22">
        <f>VLOOKUP($A1890,Cleaned_Medical_Exam!$A1889:$J4224,2,0)</f>
        <v>33.479999999999997</v>
      </c>
      <c r="F1890" s="24">
        <f>VLOOKUP($A1890,Cleaned_Medical_Exam!$A1889:$J4224,3,0)</f>
        <v>8.94</v>
      </c>
      <c r="G1890" s="20" t="str">
        <f>VLOOKUP($A1890,Cleaned_Medical_Exam!$A1889:$J4224,4,0)</f>
        <v>No</v>
      </c>
      <c r="H1890" s="20" t="str">
        <f>VLOOKUP($A1890,Cleaned_Medical_Exam!$A1889:$J4224,5,0)</f>
        <v>No</v>
      </c>
      <c r="I1890" s="20" t="str">
        <f>VLOOKUP($A1890,Cleaned_Medical_Exam!$A1889:$J4224,6,0)</f>
        <v>No</v>
      </c>
      <c r="J1890" s="48">
        <f>VLOOKUP($A1890,Cleaned_Medical_Exam!$A1889:$J4224,7,0)</f>
        <v>0</v>
      </c>
      <c r="K1890" s="8" t="str">
        <f>VLOOKUP($A1890,Cleaned_Medical_Exam!$A1889:$J4224,8,0)</f>
        <v>No</v>
      </c>
      <c r="L1890" s="20" t="str">
        <f>VLOOKUP($A1890,Cleaned_Medical_Exam!$A1889:$J4224,9,0)</f>
        <v>Obesity</v>
      </c>
      <c r="M1890" s="20" t="str">
        <f>VLOOKUP($A1890,Cleaned_Medical_Exam!$A1889:$J4224,10,0)</f>
        <v>Diabetes</v>
      </c>
      <c r="N1890" s="48">
        <f>_xlfn.XLOOKUP(A1890,Cleaned_Hospital_Details!A:A,Cleaned_Hospital_Details!B:B)</f>
        <v>0</v>
      </c>
      <c r="O1890" s="49">
        <f>_xlfn.XLOOKUP($A1890,Cleaned_Hospital_Details!$A:$A,Cleaned_Hospital_Details!C:C)</f>
        <v>4070.51</v>
      </c>
      <c r="P1890" s="8" t="str">
        <f>_xlfn.XLOOKUP($A1890,Cleaned_Hospital_Details!$A:$A,Cleaned_Hospital_Details!D:D)</f>
        <v>Tier - 2</v>
      </c>
      <c r="Q1890" s="8" t="str">
        <f>_xlfn.XLOOKUP($A1890,Cleaned_Hospital_Details!$A:$A,Cleaned_Hospital_Details!E:E)</f>
        <v>Tier - 1</v>
      </c>
      <c r="R1890" s="8" t="str">
        <f>_xlfn.XLOOKUP($A1890,Cleaned_Hospital_Details!$A:$A,Cleaned_Hospital_Details!F:F)</f>
        <v>R1012</v>
      </c>
      <c r="S1890" s="15">
        <f>_xlfn.XLOOKUP($A1890,Cleaned_Hospital_Details!$A:$A,Cleaned_Hospital_Details!G:G)</f>
        <v>37547</v>
      </c>
      <c r="T1890" s="8">
        <f>_xlfn.XLOOKUP($A1890,Cleaned_Hospital_Details!$A:$A,Cleaned_Hospital_Details!H:H)</f>
        <v>20</v>
      </c>
      <c r="U1890" s="8" t="str">
        <f>_xlfn.XLOOKUP($A1890,Cleaned_Hospital_Details!$A:$A,Cleaned_Hospital_Details!I:I)</f>
        <v>Adult</v>
      </c>
      <c r="V1890" t="str">
        <f t="shared" si="29"/>
        <v>Bryant Mason</v>
      </c>
    </row>
    <row r="1891" spans="1:22" ht="15.6" x14ac:dyDescent="0.3">
      <c r="A1891" s="10" t="s">
        <v>1927</v>
      </c>
      <c r="B1891" s="8" t="str">
        <f>VLOOKUP(A1891,Cleaned_Customer_Names!A1890:D4225,2,0)</f>
        <v>Ms.</v>
      </c>
      <c r="C1891" s="8" t="str">
        <f>VLOOKUP(A1891,Cleaned_Customer_Names!A1890:D4225,3,0)</f>
        <v>Christina</v>
      </c>
      <c r="D1891" s="8" t="str">
        <f>VLOOKUP($A1891,Cleaned_Customer_Names!$A1890:$D4225,4,0)</f>
        <v>Trout</v>
      </c>
      <c r="E1891" s="22">
        <f>VLOOKUP($A1891,Cleaned_Medical_Exam!$A1890:$J4225,2,0)</f>
        <v>16.510000000000002</v>
      </c>
      <c r="F1891" s="24">
        <f>VLOOKUP($A1891,Cleaned_Medical_Exam!$A1890:$J4225,3,0)</f>
        <v>4.42</v>
      </c>
      <c r="G1891" s="20" t="str">
        <f>VLOOKUP($A1891,Cleaned_Medical_Exam!$A1890:$J4225,4,0)</f>
        <v>Yes</v>
      </c>
      <c r="H1891" s="20" t="str">
        <f>VLOOKUP($A1891,Cleaned_Medical_Exam!$A1890:$J4225,5,0)</f>
        <v>No</v>
      </c>
      <c r="I1891" s="20" t="str">
        <f>VLOOKUP($A1891,Cleaned_Medical_Exam!$A1890:$J4225,6,0)</f>
        <v>Yes</v>
      </c>
      <c r="J1891" s="48">
        <f>VLOOKUP($A1891,Cleaned_Medical_Exam!$A1890:$J4225,7,0)</f>
        <v>1</v>
      </c>
      <c r="K1891" s="8" t="str">
        <f>VLOOKUP($A1891,Cleaned_Medical_Exam!$A1890:$J4225,8,0)</f>
        <v>No</v>
      </c>
      <c r="L1891" s="20" t="str">
        <f>VLOOKUP($A1891,Cleaned_Medical_Exam!$A1890:$J4225,9,0)</f>
        <v>Underweight</v>
      </c>
      <c r="M1891" s="20" t="str">
        <f>VLOOKUP($A1891,Cleaned_Medical_Exam!$A1890:$J4225,10,0)</f>
        <v>Normal</v>
      </c>
      <c r="N1891" s="48">
        <f>_xlfn.XLOOKUP(A1891,Cleaned_Hospital_Details!A:A,Cleaned_Hospital_Details!B:B)</f>
        <v>3</v>
      </c>
      <c r="O1891" s="49">
        <f>_xlfn.XLOOKUP($A1891,Cleaned_Hospital_Details!$A:$A,Cleaned_Hospital_Details!C:C)</f>
        <v>4070.42</v>
      </c>
      <c r="P1891" s="8" t="str">
        <f>_xlfn.XLOOKUP($A1891,Cleaned_Hospital_Details!$A:$A,Cleaned_Hospital_Details!D:D)</f>
        <v>Tier - 2</v>
      </c>
      <c r="Q1891" s="8" t="str">
        <f>_xlfn.XLOOKUP($A1891,Cleaned_Hospital_Details!$A:$A,Cleaned_Hospital_Details!E:E)</f>
        <v>Tier - 1</v>
      </c>
      <c r="R1891" s="8" t="str">
        <f>_xlfn.XLOOKUP($A1891,Cleaned_Hospital_Details!$A:$A,Cleaned_Hospital_Details!F:F)</f>
        <v>R1013</v>
      </c>
      <c r="S1891" s="15">
        <f>_xlfn.XLOOKUP($A1891,Cleaned_Hospital_Details!$A:$A,Cleaned_Hospital_Details!G:G)</f>
        <v>30575</v>
      </c>
      <c r="T1891" s="8">
        <f>_xlfn.XLOOKUP($A1891,Cleaned_Hospital_Details!$A:$A,Cleaned_Hospital_Details!H:H)</f>
        <v>39</v>
      </c>
      <c r="U1891" s="8" t="str">
        <f>_xlfn.XLOOKUP($A1891,Cleaned_Hospital_Details!$A:$A,Cleaned_Hospital_Details!I:I)</f>
        <v>Adult</v>
      </c>
      <c r="V1891" t="str">
        <f t="shared" si="29"/>
        <v>Christina Trout</v>
      </c>
    </row>
    <row r="1892" spans="1:22" ht="15.6" x14ac:dyDescent="0.3">
      <c r="A1892" s="10" t="s">
        <v>1928</v>
      </c>
      <c r="B1892" s="8" t="str">
        <f>VLOOKUP(A1892,Cleaned_Customer_Names!A1891:D4226,2,0)</f>
        <v>Mr.</v>
      </c>
      <c r="C1892" s="8" t="str">
        <f>VLOOKUP(A1892,Cleaned_Customer_Names!A1891:D4226,3,0)</f>
        <v>John</v>
      </c>
      <c r="D1892" s="8" t="str">
        <f>VLOOKUP($A1892,Cleaned_Customer_Names!$A1891:$D4226,4,0)</f>
        <v>Gilbert</v>
      </c>
      <c r="E1892" s="22">
        <f>VLOOKUP($A1892,Cleaned_Medical_Exam!$A1891:$J4226,2,0)</f>
        <v>33.155000000000001</v>
      </c>
      <c r="F1892" s="24">
        <f>VLOOKUP($A1892,Cleaned_Medical_Exam!$A1891:$J4226,3,0)</f>
        <v>5.3</v>
      </c>
      <c r="G1892" s="20" t="str">
        <f>VLOOKUP($A1892,Cleaned_Medical_Exam!$A1891:$J4226,4,0)</f>
        <v>Yes</v>
      </c>
      <c r="H1892" s="20" t="str">
        <f>VLOOKUP($A1892,Cleaned_Medical_Exam!$A1891:$J4226,5,0)</f>
        <v>No</v>
      </c>
      <c r="I1892" s="20" t="str">
        <f>VLOOKUP($A1892,Cleaned_Medical_Exam!$A1891:$J4226,6,0)</f>
        <v>No</v>
      </c>
      <c r="J1892" s="48">
        <f>VLOOKUP($A1892,Cleaned_Medical_Exam!$A1891:$J4226,7,0)</f>
        <v>1</v>
      </c>
      <c r="K1892" s="8" t="str">
        <f>VLOOKUP($A1892,Cleaned_Medical_Exam!$A1891:$J4226,8,0)</f>
        <v>No</v>
      </c>
      <c r="L1892" s="20" t="str">
        <f>VLOOKUP($A1892,Cleaned_Medical_Exam!$A1891:$J4226,9,0)</f>
        <v>Obesity</v>
      </c>
      <c r="M1892" s="20" t="str">
        <f>VLOOKUP($A1892,Cleaned_Medical_Exam!$A1891:$J4226,10,0)</f>
        <v>Normal</v>
      </c>
      <c r="N1892" s="48">
        <f>_xlfn.XLOOKUP(A1892,Cleaned_Hospital_Details!A:A,Cleaned_Hospital_Details!B:B)</f>
        <v>2</v>
      </c>
      <c r="O1892" s="49">
        <f>_xlfn.XLOOKUP($A1892,Cleaned_Hospital_Details!$A:$A,Cleaned_Hospital_Details!C:C)</f>
        <v>4058.71</v>
      </c>
      <c r="P1892" s="8" t="str">
        <f>_xlfn.XLOOKUP($A1892,Cleaned_Hospital_Details!$A:$A,Cleaned_Hospital_Details!D:D)</f>
        <v>Tier - 3</v>
      </c>
      <c r="Q1892" s="8" t="str">
        <f>_xlfn.XLOOKUP($A1892,Cleaned_Hospital_Details!$A:$A,Cleaned_Hospital_Details!E:E)</f>
        <v>Tier - 3</v>
      </c>
      <c r="R1892" s="8" t="str">
        <f>_xlfn.XLOOKUP($A1892,Cleaned_Hospital_Details!$A:$A,Cleaned_Hospital_Details!F:F)</f>
        <v>R1012</v>
      </c>
      <c r="S1892" s="15">
        <f>_xlfn.XLOOKUP($A1892,Cleaned_Hospital_Details!$A:$A,Cleaned_Hospital_Details!G:G)</f>
        <v>34956</v>
      </c>
      <c r="T1892" s="8">
        <f>_xlfn.XLOOKUP($A1892,Cleaned_Hospital_Details!$A:$A,Cleaned_Hospital_Details!H:H)</f>
        <v>27</v>
      </c>
      <c r="U1892" s="8" t="str">
        <f>_xlfn.XLOOKUP($A1892,Cleaned_Hospital_Details!$A:$A,Cleaned_Hospital_Details!I:I)</f>
        <v>Adult</v>
      </c>
      <c r="V1892" t="str">
        <f t="shared" si="29"/>
        <v>John Gilbert</v>
      </c>
    </row>
    <row r="1893" spans="1:22" ht="15.6" x14ac:dyDescent="0.3">
      <c r="A1893" s="10" t="s">
        <v>1929</v>
      </c>
      <c r="B1893" s="8" t="str">
        <f>VLOOKUP(A1893,Cleaned_Customer_Names!A1892:D4227,2,0)</f>
        <v>Mr.</v>
      </c>
      <c r="C1893" s="8" t="str">
        <f>VLOOKUP(A1893,Cleaned_Customer_Names!A1892:D4227,3,0)</f>
        <v>Eduardo</v>
      </c>
      <c r="D1893" s="8" t="str">
        <f>VLOOKUP($A1893,Cleaned_Customer_Names!$A1892:$D4227,4,0)</f>
        <v>Chong</v>
      </c>
      <c r="E1893" s="22">
        <f>VLOOKUP($A1893,Cleaned_Medical_Exam!$A1892:$J4227,2,0)</f>
        <v>37.29</v>
      </c>
      <c r="F1893" s="24">
        <f>VLOOKUP($A1893,Cleaned_Medical_Exam!$A1892:$J4227,3,0)</f>
        <v>4.6399999999999997</v>
      </c>
      <c r="G1893" s="20" t="str">
        <f>VLOOKUP($A1893,Cleaned_Medical_Exam!$A1892:$J4227,4,0)</f>
        <v>No</v>
      </c>
      <c r="H1893" s="20" t="str">
        <f>VLOOKUP($A1893,Cleaned_Medical_Exam!$A1892:$J4227,5,0)</f>
        <v>No</v>
      </c>
      <c r="I1893" s="20" t="str">
        <f>VLOOKUP($A1893,Cleaned_Medical_Exam!$A1892:$J4227,6,0)</f>
        <v>Yes</v>
      </c>
      <c r="J1893" s="48">
        <f>VLOOKUP($A1893,Cleaned_Medical_Exam!$A1892:$J4227,7,0)</f>
        <v>1</v>
      </c>
      <c r="K1893" s="8" t="str">
        <f>VLOOKUP($A1893,Cleaned_Medical_Exam!$A1892:$J4227,8,0)</f>
        <v>No</v>
      </c>
      <c r="L1893" s="20" t="str">
        <f>VLOOKUP($A1893,Cleaned_Medical_Exam!$A1892:$J4227,9,0)</f>
        <v>Obesity</v>
      </c>
      <c r="M1893" s="20" t="str">
        <f>VLOOKUP($A1893,Cleaned_Medical_Exam!$A1892:$J4227,10,0)</f>
        <v>Normal</v>
      </c>
      <c r="N1893" s="48">
        <f>_xlfn.XLOOKUP(A1893,Cleaned_Hospital_Details!A:A,Cleaned_Hospital_Details!B:B)</f>
        <v>2</v>
      </c>
      <c r="O1893" s="49">
        <f>_xlfn.XLOOKUP($A1893,Cleaned_Hospital_Details!$A:$A,Cleaned_Hospital_Details!C:C)</f>
        <v>4058.12</v>
      </c>
      <c r="P1893" s="8" t="str">
        <f>_xlfn.XLOOKUP($A1893,Cleaned_Hospital_Details!$A:$A,Cleaned_Hospital_Details!D:D)</f>
        <v>Tier - 2</v>
      </c>
      <c r="Q1893" s="8" t="str">
        <f>_xlfn.XLOOKUP($A1893,Cleaned_Hospital_Details!$A:$A,Cleaned_Hospital_Details!E:E)</f>
        <v>Tier - 1</v>
      </c>
      <c r="R1893" s="8" t="str">
        <f>_xlfn.XLOOKUP($A1893,Cleaned_Hospital_Details!$A:$A,Cleaned_Hospital_Details!F:F)</f>
        <v>R1013</v>
      </c>
      <c r="S1893" s="15">
        <f>_xlfn.XLOOKUP($A1893,Cleaned_Hospital_Details!$A:$A,Cleaned_Hospital_Details!G:G)</f>
        <v>34194</v>
      </c>
      <c r="T1893" s="8">
        <f>_xlfn.XLOOKUP($A1893,Cleaned_Hospital_Details!$A:$A,Cleaned_Hospital_Details!H:H)</f>
        <v>29</v>
      </c>
      <c r="U1893" s="8" t="str">
        <f>_xlfn.XLOOKUP($A1893,Cleaned_Hospital_Details!$A:$A,Cleaned_Hospital_Details!I:I)</f>
        <v>Adult</v>
      </c>
      <c r="V1893" t="str">
        <f t="shared" si="29"/>
        <v>Eduardo Chong</v>
      </c>
    </row>
    <row r="1894" spans="1:22" ht="15.6" x14ac:dyDescent="0.3">
      <c r="A1894" s="10" t="s">
        <v>1930</v>
      </c>
      <c r="B1894" s="8" t="str">
        <f>VLOOKUP(A1894,Cleaned_Customer_Names!A1893:D4228,2,0)</f>
        <v>Ms.</v>
      </c>
      <c r="C1894" s="8" t="str">
        <f>VLOOKUP(A1894,Cleaned_Customer_Names!A1893:D4228,3,0)</f>
        <v>Laura</v>
      </c>
      <c r="D1894" s="8" t="str">
        <f>VLOOKUP($A1894,Cleaned_Customer_Names!$A1893:$D4228,4,0)</f>
        <v>Henry</v>
      </c>
      <c r="E1894" s="22">
        <f>VLOOKUP($A1894,Cleaned_Medical_Exam!$A1893:$J4228,2,0)</f>
        <v>20.23</v>
      </c>
      <c r="F1894" s="24">
        <f>VLOOKUP($A1894,Cleaned_Medical_Exam!$A1893:$J4228,3,0)</f>
        <v>6.16</v>
      </c>
      <c r="G1894" s="20" t="str">
        <f>VLOOKUP($A1894,Cleaned_Medical_Exam!$A1893:$J4228,4,0)</f>
        <v>Yes</v>
      </c>
      <c r="H1894" s="20" t="str">
        <f>VLOOKUP($A1894,Cleaned_Medical_Exam!$A1893:$J4228,5,0)</f>
        <v>No</v>
      </c>
      <c r="I1894" s="20" t="str">
        <f>VLOOKUP($A1894,Cleaned_Medical_Exam!$A1893:$J4228,6,0)</f>
        <v>No</v>
      </c>
      <c r="J1894" s="48">
        <f>VLOOKUP($A1894,Cleaned_Medical_Exam!$A1893:$J4228,7,0)</f>
        <v>1</v>
      </c>
      <c r="K1894" s="8" t="str">
        <f>VLOOKUP($A1894,Cleaned_Medical_Exam!$A1893:$J4228,8,0)</f>
        <v>No</v>
      </c>
      <c r="L1894" s="20" t="str">
        <f>VLOOKUP($A1894,Cleaned_Medical_Exam!$A1893:$J4228,9,0)</f>
        <v>Healthy Weight</v>
      </c>
      <c r="M1894" s="20" t="str">
        <f>VLOOKUP($A1894,Cleaned_Medical_Exam!$A1893:$J4228,10,0)</f>
        <v>Prediabetes</v>
      </c>
      <c r="N1894" s="48">
        <f>_xlfn.XLOOKUP(A1894,Cleaned_Hospital_Details!A:A,Cleaned_Hospital_Details!B:B)</f>
        <v>3</v>
      </c>
      <c r="O1894" s="49">
        <f>_xlfn.XLOOKUP($A1894,Cleaned_Hospital_Details!$A:$A,Cleaned_Hospital_Details!C:C)</f>
        <v>4047.94</v>
      </c>
      <c r="P1894" s="8" t="str">
        <f>_xlfn.XLOOKUP($A1894,Cleaned_Hospital_Details!$A:$A,Cleaned_Hospital_Details!D:D)</f>
        <v>Tier - 2</v>
      </c>
      <c r="Q1894" s="8" t="str">
        <f>_xlfn.XLOOKUP($A1894,Cleaned_Hospital_Details!$A:$A,Cleaned_Hospital_Details!E:E)</f>
        <v>Tier - 1</v>
      </c>
      <c r="R1894" s="8" t="str">
        <f>_xlfn.XLOOKUP($A1894,Cleaned_Hospital_Details!$A:$A,Cleaned_Hospital_Details!F:F)</f>
        <v>R1013</v>
      </c>
      <c r="S1894" s="15">
        <f>_xlfn.XLOOKUP($A1894,Cleaned_Hospital_Details!$A:$A,Cleaned_Hospital_Details!G:G)</f>
        <v>32477</v>
      </c>
      <c r="T1894" s="8">
        <f>_xlfn.XLOOKUP($A1894,Cleaned_Hospital_Details!$A:$A,Cleaned_Hospital_Details!H:H)</f>
        <v>34</v>
      </c>
      <c r="U1894" s="8" t="str">
        <f>_xlfn.XLOOKUP($A1894,Cleaned_Hospital_Details!$A:$A,Cleaned_Hospital_Details!I:I)</f>
        <v>Adult</v>
      </c>
      <c r="V1894" t="str">
        <f t="shared" si="29"/>
        <v>Laura Henry</v>
      </c>
    </row>
    <row r="1895" spans="1:22" ht="15.6" x14ac:dyDescent="0.3">
      <c r="A1895" s="10" t="s">
        <v>1931</v>
      </c>
      <c r="B1895" s="8" t="str">
        <f>VLOOKUP(A1895,Cleaned_Customer_Names!A1894:D4229,2,0)</f>
        <v>Mr.</v>
      </c>
      <c r="C1895" s="8" t="str">
        <f>VLOOKUP(A1895,Cleaned_Customer_Names!A1894:D4229,3,0)</f>
        <v>Charlie</v>
      </c>
      <c r="D1895" s="8" t="str">
        <f>VLOOKUP($A1895,Cleaned_Customer_Names!$A1894:$D4229,4,0)</f>
        <v>Brenneman</v>
      </c>
      <c r="E1895" s="22">
        <f>VLOOKUP($A1895,Cleaned_Medical_Exam!$A1894:$J4229,2,0)</f>
        <v>28.975000000000001</v>
      </c>
      <c r="F1895" s="24">
        <f>VLOOKUP($A1895,Cleaned_Medical_Exam!$A1894:$J4229,3,0)</f>
        <v>4.12</v>
      </c>
      <c r="G1895" s="20" t="str">
        <f>VLOOKUP($A1895,Cleaned_Medical_Exam!$A1894:$J4229,4,0)</f>
        <v>No</v>
      </c>
      <c r="H1895" s="20" t="str">
        <f>VLOOKUP($A1895,Cleaned_Medical_Exam!$A1894:$J4229,5,0)</f>
        <v>No</v>
      </c>
      <c r="I1895" s="20" t="str">
        <f>VLOOKUP($A1895,Cleaned_Medical_Exam!$A1894:$J4229,6,0)</f>
        <v>Yes</v>
      </c>
      <c r="J1895" s="48">
        <f>VLOOKUP($A1895,Cleaned_Medical_Exam!$A1894:$J4229,7,0)</f>
        <v>1</v>
      </c>
      <c r="K1895" s="8" t="str">
        <f>VLOOKUP($A1895,Cleaned_Medical_Exam!$A1894:$J4229,8,0)</f>
        <v>No</v>
      </c>
      <c r="L1895" s="20" t="str">
        <f>VLOOKUP($A1895,Cleaned_Medical_Exam!$A1894:$J4229,9,0)</f>
        <v>Overweight</v>
      </c>
      <c r="M1895" s="20" t="str">
        <f>VLOOKUP($A1895,Cleaned_Medical_Exam!$A1894:$J4229,10,0)</f>
        <v>Normal</v>
      </c>
      <c r="N1895" s="48">
        <f>_xlfn.XLOOKUP(A1895,Cleaned_Hospital_Details!A:A,Cleaned_Hospital_Details!B:B)</f>
        <v>1</v>
      </c>
      <c r="O1895" s="49">
        <f>_xlfn.XLOOKUP($A1895,Cleaned_Hospital_Details!$A:$A,Cleaned_Hospital_Details!C:C)</f>
        <v>4040.56</v>
      </c>
      <c r="P1895" s="8" t="str">
        <f>_xlfn.XLOOKUP($A1895,Cleaned_Hospital_Details!$A:$A,Cleaned_Hospital_Details!D:D)</f>
        <v>Tier - 3</v>
      </c>
      <c r="Q1895" s="8" t="str">
        <f>_xlfn.XLOOKUP($A1895,Cleaned_Hospital_Details!$A:$A,Cleaned_Hospital_Details!E:E)</f>
        <v>Tier - 3</v>
      </c>
      <c r="R1895" s="8" t="str">
        <f>_xlfn.XLOOKUP($A1895,Cleaned_Hospital_Details!$A:$A,Cleaned_Hospital_Details!F:F)</f>
        <v>R1015</v>
      </c>
      <c r="S1895" s="15">
        <f>_xlfn.XLOOKUP($A1895,Cleaned_Hospital_Details!$A:$A,Cleaned_Hospital_Details!G:G)</f>
        <v>34329</v>
      </c>
      <c r="T1895" s="8">
        <f>_xlfn.XLOOKUP($A1895,Cleaned_Hospital_Details!$A:$A,Cleaned_Hospital_Details!H:H)</f>
        <v>29</v>
      </c>
      <c r="U1895" s="8" t="str">
        <f>_xlfn.XLOOKUP($A1895,Cleaned_Hospital_Details!$A:$A,Cleaned_Hospital_Details!I:I)</f>
        <v>Adult</v>
      </c>
      <c r="V1895" t="str">
        <f t="shared" si="29"/>
        <v>Charlie Brenneman</v>
      </c>
    </row>
    <row r="1896" spans="1:22" ht="15.6" x14ac:dyDescent="0.3">
      <c r="A1896" s="10" t="s">
        <v>1932</v>
      </c>
      <c r="B1896" s="8" t="str">
        <f>VLOOKUP(A1896,Cleaned_Customer_Names!A1895:D4230,2,0)</f>
        <v>Ms.</v>
      </c>
      <c r="C1896" s="8" t="str">
        <f>VLOOKUP(A1896,Cleaned_Customer_Names!A1895:D4230,3,0)</f>
        <v>Melissa</v>
      </c>
      <c r="D1896" s="8" t="str">
        <f>VLOOKUP($A1896,Cleaned_Customer_Names!$A1895:$D4230,4,0)</f>
        <v>Kemp</v>
      </c>
      <c r="E1896" s="22">
        <f>VLOOKUP($A1896,Cleaned_Medical_Exam!$A1895:$J4230,2,0)</f>
        <v>16.420000000000002</v>
      </c>
      <c r="F1896" s="24">
        <f>VLOOKUP($A1896,Cleaned_Medical_Exam!$A1895:$J4230,3,0)</f>
        <v>5.77</v>
      </c>
      <c r="G1896" s="20" t="str">
        <f>VLOOKUP($A1896,Cleaned_Medical_Exam!$A1895:$J4230,4,0)</f>
        <v>Yes</v>
      </c>
      <c r="H1896" s="20" t="str">
        <f>VLOOKUP($A1896,Cleaned_Medical_Exam!$A1895:$J4230,5,0)</f>
        <v>No</v>
      </c>
      <c r="I1896" s="20" t="str">
        <f>VLOOKUP($A1896,Cleaned_Medical_Exam!$A1895:$J4230,6,0)</f>
        <v>Yes</v>
      </c>
      <c r="J1896" s="48">
        <f>VLOOKUP($A1896,Cleaned_Medical_Exam!$A1895:$J4230,7,0)</f>
        <v>1</v>
      </c>
      <c r="K1896" s="8" t="str">
        <f>VLOOKUP($A1896,Cleaned_Medical_Exam!$A1895:$J4230,8,0)</f>
        <v>No</v>
      </c>
      <c r="L1896" s="20" t="str">
        <f>VLOOKUP($A1896,Cleaned_Medical_Exam!$A1895:$J4230,9,0)</f>
        <v>Underweight</v>
      </c>
      <c r="M1896" s="20" t="str">
        <f>VLOOKUP($A1896,Cleaned_Medical_Exam!$A1895:$J4230,10,0)</f>
        <v>Prediabetes</v>
      </c>
      <c r="N1896" s="48">
        <f>_xlfn.XLOOKUP(A1896,Cleaned_Hospital_Details!A:A,Cleaned_Hospital_Details!B:B)</f>
        <v>3</v>
      </c>
      <c r="O1896" s="49">
        <f>_xlfn.XLOOKUP($A1896,Cleaned_Hospital_Details!$A:$A,Cleaned_Hospital_Details!C:C)</f>
        <v>4039.9</v>
      </c>
      <c r="P1896" s="8" t="str">
        <f>_xlfn.XLOOKUP($A1896,Cleaned_Hospital_Details!$A:$A,Cleaned_Hospital_Details!D:D)</f>
        <v>Tier - 2</v>
      </c>
      <c r="Q1896" s="8" t="str">
        <f>_xlfn.XLOOKUP($A1896,Cleaned_Hospital_Details!$A:$A,Cleaned_Hospital_Details!E:E)</f>
        <v>Tier - 1</v>
      </c>
      <c r="R1896" s="8" t="str">
        <f>_xlfn.XLOOKUP($A1896,Cleaned_Hospital_Details!$A:$A,Cleaned_Hospital_Details!F:F)</f>
        <v>R1013</v>
      </c>
      <c r="S1896" s="15">
        <f>_xlfn.XLOOKUP($A1896,Cleaned_Hospital_Details!$A:$A,Cleaned_Hospital_Details!G:G)</f>
        <v>30630</v>
      </c>
      <c r="T1896" s="8">
        <f>_xlfn.XLOOKUP($A1896,Cleaned_Hospital_Details!$A:$A,Cleaned_Hospital_Details!H:H)</f>
        <v>39</v>
      </c>
      <c r="U1896" s="8" t="str">
        <f>_xlfn.XLOOKUP($A1896,Cleaned_Hospital_Details!$A:$A,Cleaned_Hospital_Details!I:I)</f>
        <v>Adult</v>
      </c>
      <c r="V1896" t="str">
        <f t="shared" si="29"/>
        <v>Melissa Kemp</v>
      </c>
    </row>
    <row r="1897" spans="1:22" ht="15.6" x14ac:dyDescent="0.3">
      <c r="A1897" s="10" t="s">
        <v>1933</v>
      </c>
      <c r="B1897" s="8" t="str">
        <f>VLOOKUP(A1897,Cleaned_Customer_Names!A1896:D4231,2,0)</f>
        <v>Mr.</v>
      </c>
      <c r="C1897" s="8" t="str">
        <f>VLOOKUP(A1897,Cleaned_Customer_Names!A1896:D4231,3,0)</f>
        <v>Dan</v>
      </c>
      <c r="D1897" s="8" t="str">
        <f>VLOOKUP($A1897,Cleaned_Customer_Names!$A1896:$D4231,4,0)</f>
        <v>Wilson</v>
      </c>
      <c r="E1897" s="22">
        <f>VLOOKUP($A1897,Cleaned_Medical_Exam!$A1896:$J4231,2,0)</f>
        <v>17.559999999999999</v>
      </c>
      <c r="F1897" s="24">
        <f>VLOOKUP($A1897,Cleaned_Medical_Exam!$A1896:$J4231,3,0)</f>
        <v>6.2</v>
      </c>
      <c r="G1897" s="20" t="str">
        <f>VLOOKUP($A1897,Cleaned_Medical_Exam!$A1896:$J4231,4,0)</f>
        <v>No</v>
      </c>
      <c r="H1897" s="20" t="str">
        <f>VLOOKUP($A1897,Cleaned_Medical_Exam!$A1896:$J4231,5,0)</f>
        <v>No</v>
      </c>
      <c r="I1897" s="20" t="str">
        <f>VLOOKUP($A1897,Cleaned_Medical_Exam!$A1896:$J4231,6,0)</f>
        <v>No</v>
      </c>
      <c r="J1897" s="48">
        <f>VLOOKUP($A1897,Cleaned_Medical_Exam!$A1896:$J4231,7,0)</f>
        <v>1</v>
      </c>
      <c r="K1897" s="8" t="str">
        <f>VLOOKUP($A1897,Cleaned_Medical_Exam!$A1896:$J4231,8,0)</f>
        <v>No</v>
      </c>
      <c r="L1897" s="20" t="str">
        <f>VLOOKUP($A1897,Cleaned_Medical_Exam!$A1896:$J4231,9,0)</f>
        <v>Underweight</v>
      </c>
      <c r="M1897" s="20" t="str">
        <f>VLOOKUP($A1897,Cleaned_Medical_Exam!$A1896:$J4231,10,0)</f>
        <v>Prediabetes</v>
      </c>
      <c r="N1897" s="48">
        <f>_xlfn.XLOOKUP(A1897,Cleaned_Hospital_Details!A:A,Cleaned_Hospital_Details!B:B)</f>
        <v>3</v>
      </c>
      <c r="O1897" s="49">
        <f>_xlfn.XLOOKUP($A1897,Cleaned_Hospital_Details!$A:$A,Cleaned_Hospital_Details!C:C)</f>
        <v>4038.41</v>
      </c>
      <c r="P1897" s="8" t="str">
        <f>_xlfn.XLOOKUP($A1897,Cleaned_Hospital_Details!$A:$A,Cleaned_Hospital_Details!D:D)</f>
        <v>Tier - 2</v>
      </c>
      <c r="Q1897" s="8" t="str">
        <f>_xlfn.XLOOKUP($A1897,Cleaned_Hospital_Details!$A:$A,Cleaned_Hospital_Details!E:E)</f>
        <v>Tier - 1</v>
      </c>
      <c r="R1897" s="8" t="str">
        <f>_xlfn.XLOOKUP($A1897,Cleaned_Hospital_Details!$A:$A,Cleaned_Hospital_Details!F:F)</f>
        <v>R1013</v>
      </c>
      <c r="S1897" s="15">
        <f>_xlfn.XLOOKUP($A1897,Cleaned_Hospital_Details!$A:$A,Cleaned_Hospital_Details!G:G)</f>
        <v>30870</v>
      </c>
      <c r="T1897" s="8">
        <f>_xlfn.XLOOKUP($A1897,Cleaned_Hospital_Details!$A:$A,Cleaned_Hospital_Details!H:H)</f>
        <v>38</v>
      </c>
      <c r="U1897" s="8" t="str">
        <f>_xlfn.XLOOKUP($A1897,Cleaned_Hospital_Details!$A:$A,Cleaned_Hospital_Details!I:I)</f>
        <v>Adult</v>
      </c>
      <c r="V1897" t="str">
        <f t="shared" si="29"/>
        <v>Dan Wilson</v>
      </c>
    </row>
    <row r="1898" spans="1:22" ht="15.6" x14ac:dyDescent="0.3">
      <c r="A1898" s="10" t="s">
        <v>1934</v>
      </c>
      <c r="B1898" s="8" t="str">
        <f>VLOOKUP(A1898,Cleaned_Customer_Names!A1897:D4232,2,0)</f>
        <v>Mr.</v>
      </c>
      <c r="C1898" s="8" t="str">
        <f>VLOOKUP(A1898,Cleaned_Customer_Names!A1897:D4232,3,0)</f>
        <v>Matthew</v>
      </c>
      <c r="D1898" s="8" t="str">
        <f>VLOOKUP($A1898,Cleaned_Customer_Names!$A1897:$D4232,4,0)</f>
        <v>Hillyard</v>
      </c>
      <c r="E1898" s="22">
        <f>VLOOKUP($A1898,Cleaned_Medical_Exam!$A1897:$J4232,2,0)</f>
        <v>24.13</v>
      </c>
      <c r="F1898" s="24">
        <f>VLOOKUP($A1898,Cleaned_Medical_Exam!$A1897:$J4232,3,0)</f>
        <v>4.3899999999999997</v>
      </c>
      <c r="G1898" s="20" t="str">
        <f>VLOOKUP($A1898,Cleaned_Medical_Exam!$A1897:$J4232,4,0)</f>
        <v>No</v>
      </c>
      <c r="H1898" s="20" t="str">
        <f>VLOOKUP($A1898,Cleaned_Medical_Exam!$A1897:$J4232,5,0)</f>
        <v>No</v>
      </c>
      <c r="I1898" s="20" t="str">
        <f>VLOOKUP($A1898,Cleaned_Medical_Exam!$A1897:$J4232,6,0)</f>
        <v>No</v>
      </c>
      <c r="J1898" s="48">
        <f>VLOOKUP($A1898,Cleaned_Medical_Exam!$A1897:$J4232,7,0)</f>
        <v>1</v>
      </c>
      <c r="K1898" s="8" t="str">
        <f>VLOOKUP($A1898,Cleaned_Medical_Exam!$A1897:$J4232,8,0)</f>
        <v>No</v>
      </c>
      <c r="L1898" s="20" t="str">
        <f>VLOOKUP($A1898,Cleaned_Medical_Exam!$A1897:$J4232,9,0)</f>
        <v>Healthy Weight</v>
      </c>
      <c r="M1898" s="20" t="str">
        <f>VLOOKUP($A1898,Cleaned_Medical_Exam!$A1897:$J4232,10,0)</f>
        <v>Normal</v>
      </c>
      <c r="N1898" s="48">
        <f>_xlfn.XLOOKUP(A1898,Cleaned_Hospital_Details!A:A,Cleaned_Hospital_Details!B:B)</f>
        <v>1</v>
      </c>
      <c r="O1898" s="49">
        <f>_xlfn.XLOOKUP($A1898,Cleaned_Hospital_Details!$A:$A,Cleaned_Hospital_Details!C:C)</f>
        <v>4032.24</v>
      </c>
      <c r="P1898" s="8" t="str">
        <f>_xlfn.XLOOKUP($A1898,Cleaned_Hospital_Details!$A:$A,Cleaned_Hospital_Details!D:D)</f>
        <v>Tier - 3</v>
      </c>
      <c r="Q1898" s="8" t="str">
        <f>_xlfn.XLOOKUP($A1898,Cleaned_Hospital_Details!$A:$A,Cleaned_Hospital_Details!E:E)</f>
        <v>Tier - 3</v>
      </c>
      <c r="R1898" s="8" t="str">
        <f>_xlfn.XLOOKUP($A1898,Cleaned_Hospital_Details!$A:$A,Cleaned_Hospital_Details!F:F)</f>
        <v>R1012</v>
      </c>
      <c r="S1898" s="15">
        <f>_xlfn.XLOOKUP($A1898,Cleaned_Hospital_Details!$A:$A,Cleaned_Hospital_Details!G:G)</f>
        <v>33888</v>
      </c>
      <c r="T1898" s="8">
        <f>_xlfn.XLOOKUP($A1898,Cleaned_Hospital_Details!$A:$A,Cleaned_Hospital_Details!H:H)</f>
        <v>30</v>
      </c>
      <c r="U1898" s="8" t="str">
        <f>_xlfn.XLOOKUP($A1898,Cleaned_Hospital_Details!$A:$A,Cleaned_Hospital_Details!I:I)</f>
        <v>Adult</v>
      </c>
      <c r="V1898" t="str">
        <f t="shared" si="29"/>
        <v>Matthew Hillyard</v>
      </c>
    </row>
    <row r="1899" spans="1:22" ht="15.6" x14ac:dyDescent="0.3">
      <c r="A1899" s="10" t="s">
        <v>1935</v>
      </c>
      <c r="B1899" s="8" t="str">
        <f>VLOOKUP(A1899,Cleaned_Customer_Names!A1898:D4233,2,0)</f>
        <v>Mr.</v>
      </c>
      <c r="C1899" s="8" t="str">
        <f>VLOOKUP(A1899,Cleaned_Customer_Names!A1898:D4233,3,0)</f>
        <v>Wesley</v>
      </c>
      <c r="D1899" s="8" t="str">
        <f>VLOOKUP($A1899,Cleaned_Customer_Names!$A1898:$D4233,4,0)</f>
        <v>Turner</v>
      </c>
      <c r="E1899" s="22">
        <f>VLOOKUP($A1899,Cleaned_Medical_Exam!$A1898:$J4233,2,0)</f>
        <v>19.95</v>
      </c>
      <c r="F1899" s="24">
        <f>VLOOKUP($A1899,Cleaned_Medical_Exam!$A1898:$J4233,3,0)</f>
        <v>5.13</v>
      </c>
      <c r="G1899" s="20" t="str">
        <f>VLOOKUP($A1899,Cleaned_Medical_Exam!$A1898:$J4233,4,0)</f>
        <v>No</v>
      </c>
      <c r="H1899" s="20" t="str">
        <f>VLOOKUP($A1899,Cleaned_Medical_Exam!$A1898:$J4233,5,0)</f>
        <v>Yes</v>
      </c>
      <c r="I1899" s="20" t="str">
        <f>VLOOKUP($A1899,Cleaned_Medical_Exam!$A1898:$J4233,6,0)</f>
        <v>No</v>
      </c>
      <c r="J1899" s="48">
        <f>VLOOKUP($A1899,Cleaned_Medical_Exam!$A1898:$J4233,7,0)</f>
        <v>2</v>
      </c>
      <c r="K1899" s="8" t="str">
        <f>VLOOKUP($A1899,Cleaned_Medical_Exam!$A1898:$J4233,8,0)</f>
        <v>No</v>
      </c>
      <c r="L1899" s="20" t="str">
        <f>VLOOKUP($A1899,Cleaned_Medical_Exam!$A1898:$J4233,9,0)</f>
        <v>Healthy Weight</v>
      </c>
      <c r="M1899" s="20" t="str">
        <f>VLOOKUP($A1899,Cleaned_Medical_Exam!$A1898:$J4233,10,0)</f>
        <v>Normal</v>
      </c>
      <c r="N1899" s="48">
        <f>_xlfn.XLOOKUP(A1899,Cleaned_Hospital_Details!A:A,Cleaned_Hospital_Details!B:B)</f>
        <v>3</v>
      </c>
      <c r="O1899" s="49">
        <f>_xlfn.XLOOKUP($A1899,Cleaned_Hospital_Details!$A:$A,Cleaned_Hospital_Details!C:C)</f>
        <v>4005.42</v>
      </c>
      <c r="P1899" s="8" t="str">
        <f>_xlfn.XLOOKUP($A1899,Cleaned_Hospital_Details!$A:$A,Cleaned_Hospital_Details!D:D)</f>
        <v>Tier - 2</v>
      </c>
      <c r="Q1899" s="8" t="str">
        <f>_xlfn.XLOOKUP($A1899,Cleaned_Hospital_Details!$A:$A,Cleaned_Hospital_Details!E:E)</f>
        <v>Tier - 1</v>
      </c>
      <c r="R1899" s="8" t="str">
        <f>_xlfn.XLOOKUP($A1899,Cleaned_Hospital_Details!$A:$A,Cleaned_Hospital_Details!F:F)</f>
        <v>R1015</v>
      </c>
      <c r="S1899" s="15">
        <f>_xlfn.XLOOKUP($A1899,Cleaned_Hospital_Details!$A:$A,Cleaned_Hospital_Details!G:G)</f>
        <v>36782</v>
      </c>
      <c r="T1899" s="8">
        <f>_xlfn.XLOOKUP($A1899,Cleaned_Hospital_Details!$A:$A,Cleaned_Hospital_Details!H:H)</f>
        <v>22</v>
      </c>
      <c r="U1899" s="8" t="str">
        <f>_xlfn.XLOOKUP($A1899,Cleaned_Hospital_Details!$A:$A,Cleaned_Hospital_Details!I:I)</f>
        <v>Adult</v>
      </c>
      <c r="V1899" t="str">
        <f t="shared" si="29"/>
        <v>Wesley Turner</v>
      </c>
    </row>
    <row r="1900" spans="1:22" ht="15.6" x14ac:dyDescent="0.3">
      <c r="A1900" s="10" t="s">
        <v>1936</v>
      </c>
      <c r="B1900" s="8" t="str">
        <f>VLOOKUP(A1900,Cleaned_Customer_Names!A1899:D4234,2,0)</f>
        <v>Mr.</v>
      </c>
      <c r="C1900" s="8" t="str">
        <f>VLOOKUP(A1900,Cleaned_Customer_Names!A1899:D4234,3,0)</f>
        <v>Christopher</v>
      </c>
      <c r="D1900" s="8" t="str">
        <f>VLOOKUP($A1900,Cleaned_Customer_Names!$A1899:$D4234,4,0)</f>
        <v>Benestad</v>
      </c>
      <c r="E1900" s="22">
        <f>VLOOKUP($A1900,Cleaned_Medical_Exam!$A1899:$J4234,2,0)</f>
        <v>21.24</v>
      </c>
      <c r="F1900" s="24">
        <f>VLOOKUP($A1900,Cleaned_Medical_Exam!$A1899:$J4234,3,0)</f>
        <v>4.49</v>
      </c>
      <c r="G1900" s="20" t="str">
        <f>VLOOKUP($A1900,Cleaned_Medical_Exam!$A1899:$J4234,4,0)</f>
        <v>No</v>
      </c>
      <c r="H1900" s="20" t="str">
        <f>VLOOKUP($A1900,Cleaned_Medical_Exam!$A1899:$J4234,5,0)</f>
        <v>No</v>
      </c>
      <c r="I1900" s="20" t="str">
        <f>VLOOKUP($A1900,Cleaned_Medical_Exam!$A1899:$J4234,6,0)</f>
        <v>No</v>
      </c>
      <c r="J1900" s="48">
        <f>VLOOKUP($A1900,Cleaned_Medical_Exam!$A1899:$J4234,7,0)</f>
        <v>0</v>
      </c>
      <c r="K1900" s="8" t="str">
        <f>VLOOKUP($A1900,Cleaned_Medical_Exam!$A1899:$J4234,8,0)</f>
        <v>No</v>
      </c>
      <c r="L1900" s="20" t="str">
        <f>VLOOKUP($A1900,Cleaned_Medical_Exam!$A1899:$J4234,9,0)</f>
        <v>Healthy Weight</v>
      </c>
      <c r="M1900" s="20" t="str">
        <f>VLOOKUP($A1900,Cleaned_Medical_Exam!$A1899:$J4234,10,0)</f>
        <v>Normal</v>
      </c>
      <c r="N1900" s="48">
        <f>_xlfn.XLOOKUP(A1900,Cleaned_Hospital_Details!A:A,Cleaned_Hospital_Details!B:B)</f>
        <v>3</v>
      </c>
      <c r="O1900" s="49">
        <f>_xlfn.XLOOKUP($A1900,Cleaned_Hospital_Details!$A:$A,Cleaned_Hospital_Details!C:C)</f>
        <v>4002.36</v>
      </c>
      <c r="P1900" s="8" t="str">
        <f>_xlfn.XLOOKUP($A1900,Cleaned_Hospital_Details!$A:$A,Cleaned_Hospital_Details!D:D)</f>
        <v>Tier - 2</v>
      </c>
      <c r="Q1900" s="8" t="str">
        <f>_xlfn.XLOOKUP($A1900,Cleaned_Hospital_Details!$A:$A,Cleaned_Hospital_Details!E:E)</f>
        <v>Tier - 1</v>
      </c>
      <c r="R1900" s="8" t="str">
        <f>_xlfn.XLOOKUP($A1900,Cleaned_Hospital_Details!$A:$A,Cleaned_Hospital_Details!F:F)</f>
        <v>R1013</v>
      </c>
      <c r="S1900" s="15">
        <f>_xlfn.XLOOKUP($A1900,Cleaned_Hospital_Details!$A:$A,Cleaned_Hospital_Details!G:G)</f>
        <v>32699</v>
      </c>
      <c r="T1900" s="8">
        <f>_xlfn.XLOOKUP($A1900,Cleaned_Hospital_Details!$A:$A,Cleaned_Hospital_Details!H:H)</f>
        <v>33</v>
      </c>
      <c r="U1900" s="8" t="str">
        <f>_xlfn.XLOOKUP($A1900,Cleaned_Hospital_Details!$A:$A,Cleaned_Hospital_Details!I:I)</f>
        <v>Adult</v>
      </c>
      <c r="V1900" t="str">
        <f t="shared" si="29"/>
        <v>Christopher Benestad</v>
      </c>
    </row>
    <row r="1901" spans="1:22" ht="15.6" x14ac:dyDescent="0.3">
      <c r="A1901" s="10" t="s">
        <v>1937</v>
      </c>
      <c r="B1901" s="8" t="str">
        <f>VLOOKUP(A1901,Cleaned_Customer_Names!A1900:D4235,2,0)</f>
        <v>Ms.</v>
      </c>
      <c r="C1901" s="8" t="str">
        <f>VLOOKUP(A1901,Cleaned_Customer_Names!A1900:D4235,3,0)</f>
        <v>Jessica</v>
      </c>
      <c r="D1901" s="8" t="str">
        <f>VLOOKUP($A1901,Cleaned_Customer_Names!$A1900:$D4235,4,0)</f>
        <v>Gonzales</v>
      </c>
      <c r="E1901" s="22">
        <f>VLOOKUP($A1901,Cleaned_Medical_Exam!$A1900:$J4235,2,0)</f>
        <v>44.22</v>
      </c>
      <c r="F1901" s="24">
        <f>VLOOKUP($A1901,Cleaned_Medical_Exam!$A1900:$J4235,3,0)</f>
        <v>6.35</v>
      </c>
      <c r="G1901" s="20" t="str">
        <f>VLOOKUP($A1901,Cleaned_Medical_Exam!$A1900:$J4235,4,0)</f>
        <v>No</v>
      </c>
      <c r="H1901" s="20" t="str">
        <f>VLOOKUP($A1901,Cleaned_Medical_Exam!$A1900:$J4235,5,0)</f>
        <v>No</v>
      </c>
      <c r="I1901" s="20" t="str">
        <f>VLOOKUP($A1901,Cleaned_Medical_Exam!$A1900:$J4235,6,0)</f>
        <v>No</v>
      </c>
      <c r="J1901" s="48">
        <f>VLOOKUP($A1901,Cleaned_Medical_Exam!$A1900:$J4235,7,0)</f>
        <v>0</v>
      </c>
      <c r="K1901" s="8" t="str">
        <f>VLOOKUP($A1901,Cleaned_Medical_Exam!$A1900:$J4235,8,0)</f>
        <v>No</v>
      </c>
      <c r="L1901" s="20" t="str">
        <f>VLOOKUP($A1901,Cleaned_Medical_Exam!$A1900:$J4235,9,0)</f>
        <v>Obesity</v>
      </c>
      <c r="M1901" s="20" t="str">
        <f>VLOOKUP($A1901,Cleaned_Medical_Exam!$A1900:$J4235,10,0)</f>
        <v>Prediabetes</v>
      </c>
      <c r="N1901" s="48">
        <f>_xlfn.XLOOKUP(A1901,Cleaned_Hospital_Details!A:A,Cleaned_Hospital_Details!B:B)</f>
        <v>0</v>
      </c>
      <c r="O1901" s="49">
        <f>_xlfn.XLOOKUP($A1901,Cleaned_Hospital_Details!$A:$A,Cleaned_Hospital_Details!C:C)</f>
        <v>3994.18</v>
      </c>
      <c r="P1901" s="8" t="str">
        <f>_xlfn.XLOOKUP($A1901,Cleaned_Hospital_Details!$A:$A,Cleaned_Hospital_Details!D:D)</f>
        <v>Tier - 2</v>
      </c>
      <c r="Q1901" s="8" t="str">
        <f>_xlfn.XLOOKUP($A1901,Cleaned_Hospital_Details!$A:$A,Cleaned_Hospital_Details!E:E)</f>
        <v>Tier - 2</v>
      </c>
      <c r="R1901" s="8" t="str">
        <f>_xlfn.XLOOKUP($A1901,Cleaned_Hospital_Details!$A:$A,Cleaned_Hospital_Details!F:F)</f>
        <v>R1013</v>
      </c>
      <c r="S1901" s="15">
        <f>_xlfn.XLOOKUP($A1901,Cleaned_Hospital_Details!$A:$A,Cleaned_Hospital_Details!G:G)</f>
        <v>33178</v>
      </c>
      <c r="T1901" s="8">
        <f>_xlfn.XLOOKUP($A1901,Cleaned_Hospital_Details!$A:$A,Cleaned_Hospital_Details!H:H)</f>
        <v>32</v>
      </c>
      <c r="U1901" s="8" t="str">
        <f>_xlfn.XLOOKUP($A1901,Cleaned_Hospital_Details!$A:$A,Cleaned_Hospital_Details!I:I)</f>
        <v>Adult</v>
      </c>
      <c r="V1901" t="str">
        <f t="shared" si="29"/>
        <v>Jessica Gonzales</v>
      </c>
    </row>
    <row r="1902" spans="1:22" ht="15.6" x14ac:dyDescent="0.3">
      <c r="A1902" s="10" t="s">
        <v>1938</v>
      </c>
      <c r="B1902" s="8" t="str">
        <f>VLOOKUP(A1902,Cleaned_Customer_Names!A1901:D4236,2,0)</f>
        <v>Ms.</v>
      </c>
      <c r="C1902" s="8" t="str">
        <f>VLOOKUP(A1902,Cleaned_Customer_Names!A1901:D4236,3,0)</f>
        <v>Christin</v>
      </c>
      <c r="D1902" s="8" t="str">
        <f>VLOOKUP($A1902,Cleaned_Customer_Names!$A1901:$D4236,4,0)</f>
        <v>Newman</v>
      </c>
      <c r="E1902" s="22">
        <f>VLOOKUP($A1902,Cleaned_Medical_Exam!$A1901:$J4236,2,0)</f>
        <v>41.1</v>
      </c>
      <c r="F1902" s="24">
        <f>VLOOKUP($A1902,Cleaned_Medical_Exam!$A1901:$J4236,3,0)</f>
        <v>5.79</v>
      </c>
      <c r="G1902" s="20" t="str">
        <f>VLOOKUP($A1902,Cleaned_Medical_Exam!$A1901:$J4236,4,0)</f>
        <v>No</v>
      </c>
      <c r="H1902" s="20" t="str">
        <f>VLOOKUP($A1902,Cleaned_Medical_Exam!$A1901:$J4236,5,0)</f>
        <v>No</v>
      </c>
      <c r="I1902" s="20" t="str">
        <f>VLOOKUP($A1902,Cleaned_Medical_Exam!$A1901:$J4236,6,0)</f>
        <v>No</v>
      </c>
      <c r="J1902" s="48">
        <f>VLOOKUP($A1902,Cleaned_Medical_Exam!$A1901:$J4236,7,0)</f>
        <v>0</v>
      </c>
      <c r="K1902" s="8" t="str">
        <f>VLOOKUP($A1902,Cleaned_Medical_Exam!$A1901:$J4236,8,0)</f>
        <v>No</v>
      </c>
      <c r="L1902" s="20" t="str">
        <f>VLOOKUP($A1902,Cleaned_Medical_Exam!$A1901:$J4236,9,0)</f>
        <v>Obesity</v>
      </c>
      <c r="M1902" s="20" t="str">
        <f>VLOOKUP($A1902,Cleaned_Medical_Exam!$A1901:$J4236,10,0)</f>
        <v>Prediabetes</v>
      </c>
      <c r="N1902" s="48">
        <f>_xlfn.XLOOKUP(A1902,Cleaned_Hospital_Details!A:A,Cleaned_Hospital_Details!B:B)</f>
        <v>0</v>
      </c>
      <c r="O1902" s="49">
        <f>_xlfn.XLOOKUP($A1902,Cleaned_Hospital_Details!$A:$A,Cleaned_Hospital_Details!C:C)</f>
        <v>3989.84</v>
      </c>
      <c r="P1902" s="8" t="str">
        <f>_xlfn.XLOOKUP($A1902,Cleaned_Hospital_Details!$A:$A,Cleaned_Hospital_Details!D:D)</f>
        <v>Tier - 2</v>
      </c>
      <c r="Q1902" s="8" t="str">
        <f>_xlfn.XLOOKUP($A1902,Cleaned_Hospital_Details!$A:$A,Cleaned_Hospital_Details!E:E)</f>
        <v>Tier - 2</v>
      </c>
      <c r="R1902" s="8" t="str">
        <f>_xlfn.XLOOKUP($A1902,Cleaned_Hospital_Details!$A:$A,Cleaned_Hospital_Details!F:F)</f>
        <v>R1011</v>
      </c>
      <c r="S1902" s="15">
        <f>_xlfn.XLOOKUP($A1902,Cleaned_Hospital_Details!$A:$A,Cleaned_Hospital_Details!G:G)</f>
        <v>33199</v>
      </c>
      <c r="T1902" s="8">
        <f>_xlfn.XLOOKUP($A1902,Cleaned_Hospital_Details!$A:$A,Cleaned_Hospital_Details!H:H)</f>
        <v>32</v>
      </c>
      <c r="U1902" s="8" t="str">
        <f>_xlfn.XLOOKUP($A1902,Cleaned_Hospital_Details!$A:$A,Cleaned_Hospital_Details!I:I)</f>
        <v>Adult</v>
      </c>
      <c r="V1902" t="str">
        <f t="shared" si="29"/>
        <v>Christin Newman</v>
      </c>
    </row>
    <row r="1903" spans="1:22" ht="15.6" x14ac:dyDescent="0.3">
      <c r="A1903" s="10" t="s">
        <v>1939</v>
      </c>
      <c r="B1903" s="8" t="str">
        <f>VLOOKUP(A1903,Cleaned_Customer_Names!A1902:D4237,2,0)</f>
        <v>Ms.</v>
      </c>
      <c r="C1903" s="8" t="str">
        <f>VLOOKUP(A1903,Cleaned_Customer_Names!A1902:D4237,3,0)</f>
        <v>Sara</v>
      </c>
      <c r="D1903" s="8" t="str">
        <f>VLOOKUP($A1903,Cleaned_Customer_Names!$A1902:$D4237,4,0)</f>
        <v>Sayre</v>
      </c>
      <c r="E1903" s="22">
        <f>VLOOKUP($A1903,Cleaned_Medical_Exam!$A1902:$J4237,2,0)</f>
        <v>34.200000000000003</v>
      </c>
      <c r="F1903" s="24">
        <f>VLOOKUP($A1903,Cleaned_Medical_Exam!$A1902:$J4237,3,0)</f>
        <v>4.78</v>
      </c>
      <c r="G1903" s="20" t="str">
        <f>VLOOKUP($A1903,Cleaned_Medical_Exam!$A1902:$J4237,4,0)</f>
        <v>Yes</v>
      </c>
      <c r="H1903" s="20" t="str">
        <f>VLOOKUP($A1903,Cleaned_Medical_Exam!$A1902:$J4237,5,0)</f>
        <v>No</v>
      </c>
      <c r="I1903" s="20" t="str">
        <f>VLOOKUP($A1903,Cleaned_Medical_Exam!$A1902:$J4237,6,0)</f>
        <v>No</v>
      </c>
      <c r="J1903" s="48">
        <f>VLOOKUP($A1903,Cleaned_Medical_Exam!$A1902:$J4237,7,0)</f>
        <v>0</v>
      </c>
      <c r="K1903" s="8" t="str">
        <f>VLOOKUP($A1903,Cleaned_Medical_Exam!$A1902:$J4237,8,0)</f>
        <v>No</v>
      </c>
      <c r="L1903" s="20" t="str">
        <f>VLOOKUP($A1903,Cleaned_Medical_Exam!$A1902:$J4237,9,0)</f>
        <v>Obesity</v>
      </c>
      <c r="M1903" s="20" t="str">
        <f>VLOOKUP($A1903,Cleaned_Medical_Exam!$A1902:$J4237,10,0)</f>
        <v>Normal</v>
      </c>
      <c r="N1903" s="48">
        <f>_xlfn.XLOOKUP(A1903,Cleaned_Hospital_Details!A:A,Cleaned_Hospital_Details!B:B)</f>
        <v>2</v>
      </c>
      <c r="O1903" s="49">
        <f>_xlfn.XLOOKUP($A1903,Cleaned_Hospital_Details!$A:$A,Cleaned_Hospital_Details!C:C)</f>
        <v>3987.93</v>
      </c>
      <c r="P1903" s="8" t="str">
        <f>_xlfn.XLOOKUP($A1903,Cleaned_Hospital_Details!$A:$A,Cleaned_Hospital_Details!D:D)</f>
        <v>Tier - 2</v>
      </c>
      <c r="Q1903" s="8" t="str">
        <f>_xlfn.XLOOKUP($A1903,Cleaned_Hospital_Details!$A:$A,Cleaned_Hospital_Details!E:E)</f>
        <v>Tier - 2</v>
      </c>
      <c r="R1903" s="8" t="str">
        <f>_xlfn.XLOOKUP($A1903,Cleaned_Hospital_Details!$A:$A,Cleaned_Hospital_Details!F:F)</f>
        <v>R1011</v>
      </c>
      <c r="S1903" s="15">
        <f>_xlfn.XLOOKUP($A1903,Cleaned_Hospital_Details!$A:$A,Cleaned_Hospital_Details!G:G)</f>
        <v>35316</v>
      </c>
      <c r="T1903" s="8">
        <f>_xlfn.XLOOKUP($A1903,Cleaned_Hospital_Details!$A:$A,Cleaned_Hospital_Details!H:H)</f>
        <v>26</v>
      </c>
      <c r="U1903" s="8" t="str">
        <f>_xlfn.XLOOKUP($A1903,Cleaned_Hospital_Details!$A:$A,Cleaned_Hospital_Details!I:I)</f>
        <v>Adult</v>
      </c>
      <c r="V1903" t="str">
        <f t="shared" si="29"/>
        <v>Sara Sayre</v>
      </c>
    </row>
    <row r="1904" spans="1:22" ht="15.6" x14ac:dyDescent="0.3">
      <c r="A1904" s="10" t="s">
        <v>1940</v>
      </c>
      <c r="B1904" s="8" t="str">
        <f>VLOOKUP(A1904,Cleaned_Customer_Names!A1903:D4238,2,0)</f>
        <v>Ms.</v>
      </c>
      <c r="C1904" s="8" t="str">
        <f>VLOOKUP(A1904,Cleaned_Customer_Names!A1903:D4238,3,0)</f>
        <v>Elizabeth</v>
      </c>
      <c r="D1904" s="8" t="str">
        <f>VLOOKUP($A1904,Cleaned_Customer_Names!$A1903:$D4238,4,0)</f>
        <v>Panke</v>
      </c>
      <c r="E1904" s="22">
        <f>VLOOKUP($A1904,Cleaned_Medical_Exam!$A1903:$J4238,2,0)</f>
        <v>29.92</v>
      </c>
      <c r="F1904" s="24">
        <f>VLOOKUP($A1904,Cleaned_Medical_Exam!$A1903:$J4238,3,0)</f>
        <v>6.02</v>
      </c>
      <c r="G1904" s="20" t="str">
        <f>VLOOKUP($A1904,Cleaned_Medical_Exam!$A1903:$J4238,4,0)</f>
        <v>Yes</v>
      </c>
      <c r="H1904" s="20" t="str">
        <f>VLOOKUP($A1904,Cleaned_Medical_Exam!$A1903:$J4238,5,0)</f>
        <v>No</v>
      </c>
      <c r="I1904" s="20" t="str">
        <f>VLOOKUP($A1904,Cleaned_Medical_Exam!$A1903:$J4238,6,0)</f>
        <v>No</v>
      </c>
      <c r="J1904" s="48">
        <f>VLOOKUP($A1904,Cleaned_Medical_Exam!$A1903:$J4238,7,0)</f>
        <v>0</v>
      </c>
      <c r="K1904" s="8" t="str">
        <f>VLOOKUP($A1904,Cleaned_Medical_Exam!$A1903:$J4238,8,0)</f>
        <v>No</v>
      </c>
      <c r="L1904" s="20" t="str">
        <f>VLOOKUP($A1904,Cleaned_Medical_Exam!$A1903:$J4238,9,0)</f>
        <v>Overweight</v>
      </c>
      <c r="M1904" s="20" t="str">
        <f>VLOOKUP($A1904,Cleaned_Medical_Exam!$A1903:$J4238,10,0)</f>
        <v>Prediabetes</v>
      </c>
      <c r="N1904" s="48">
        <f>_xlfn.XLOOKUP(A1904,Cleaned_Hospital_Details!A:A,Cleaned_Hospital_Details!B:B)</f>
        <v>2</v>
      </c>
      <c r="O1904" s="49">
        <f>_xlfn.XLOOKUP($A1904,Cleaned_Hospital_Details!$A:$A,Cleaned_Hospital_Details!C:C)</f>
        <v>3981.98</v>
      </c>
      <c r="P1904" s="8" t="str">
        <f>_xlfn.XLOOKUP($A1904,Cleaned_Hospital_Details!$A:$A,Cleaned_Hospital_Details!D:D)</f>
        <v>Tier - 2</v>
      </c>
      <c r="Q1904" s="8" t="str">
        <f>_xlfn.XLOOKUP($A1904,Cleaned_Hospital_Details!$A:$A,Cleaned_Hospital_Details!E:E)</f>
        <v>Tier - 2</v>
      </c>
      <c r="R1904" s="8" t="str">
        <f>_xlfn.XLOOKUP($A1904,Cleaned_Hospital_Details!$A:$A,Cleaned_Hospital_Details!F:F)</f>
        <v>R1013</v>
      </c>
      <c r="S1904" s="15">
        <f>_xlfn.XLOOKUP($A1904,Cleaned_Hospital_Details!$A:$A,Cleaned_Hospital_Details!G:G)</f>
        <v>35294</v>
      </c>
      <c r="T1904" s="8">
        <f>_xlfn.XLOOKUP($A1904,Cleaned_Hospital_Details!$A:$A,Cleaned_Hospital_Details!H:H)</f>
        <v>26</v>
      </c>
      <c r="U1904" s="8" t="str">
        <f>_xlfn.XLOOKUP($A1904,Cleaned_Hospital_Details!$A:$A,Cleaned_Hospital_Details!I:I)</f>
        <v>Adult</v>
      </c>
      <c r="V1904" t="str">
        <f t="shared" si="29"/>
        <v>Elizabeth Panke</v>
      </c>
    </row>
    <row r="1905" spans="1:22" ht="15.6" x14ac:dyDescent="0.3">
      <c r="A1905" s="10" t="s">
        <v>1941</v>
      </c>
      <c r="B1905" s="8" t="str">
        <f>VLOOKUP(A1905,Cleaned_Customer_Names!A1904:D4239,2,0)</f>
        <v>Ms.</v>
      </c>
      <c r="C1905" s="8" t="str">
        <f>VLOOKUP(A1905,Cleaned_Customer_Names!A1904:D4239,3,0)</f>
        <v>Margaret</v>
      </c>
      <c r="D1905" s="8" t="str">
        <f>VLOOKUP($A1905,Cleaned_Customer_Names!$A1904:$D4239,4,0)</f>
        <v>Brennan</v>
      </c>
      <c r="E1905" s="22">
        <f>VLOOKUP($A1905,Cleaned_Medical_Exam!$A1904:$J4239,2,0)</f>
        <v>28.93</v>
      </c>
      <c r="F1905" s="24">
        <f>VLOOKUP($A1905,Cleaned_Medical_Exam!$A1904:$J4239,3,0)</f>
        <v>4.4400000000000004</v>
      </c>
      <c r="G1905" s="20" t="str">
        <f>VLOOKUP($A1905,Cleaned_Medical_Exam!$A1904:$J4239,4,0)</f>
        <v>No</v>
      </c>
      <c r="H1905" s="20" t="str">
        <f>VLOOKUP($A1905,Cleaned_Medical_Exam!$A1904:$J4239,5,0)</f>
        <v>No</v>
      </c>
      <c r="I1905" s="20" t="str">
        <f>VLOOKUP($A1905,Cleaned_Medical_Exam!$A1904:$J4239,6,0)</f>
        <v>No</v>
      </c>
      <c r="J1905" s="48">
        <f>VLOOKUP($A1905,Cleaned_Medical_Exam!$A1904:$J4239,7,0)</f>
        <v>0</v>
      </c>
      <c r="K1905" s="8" t="str">
        <f>VLOOKUP($A1905,Cleaned_Medical_Exam!$A1904:$J4239,8,0)</f>
        <v>No</v>
      </c>
      <c r="L1905" s="20" t="str">
        <f>VLOOKUP($A1905,Cleaned_Medical_Exam!$A1904:$J4239,9,0)</f>
        <v>Overweight</v>
      </c>
      <c r="M1905" s="20" t="str">
        <f>VLOOKUP($A1905,Cleaned_Medical_Exam!$A1904:$J4239,10,0)</f>
        <v>Normal</v>
      </c>
      <c r="N1905" s="48">
        <f>_xlfn.XLOOKUP(A1905,Cleaned_Hospital_Details!A:A,Cleaned_Hospital_Details!B:B)</f>
        <v>0</v>
      </c>
      <c r="O1905" s="49">
        <f>_xlfn.XLOOKUP($A1905,Cleaned_Hospital_Details!$A:$A,Cleaned_Hospital_Details!C:C)</f>
        <v>3972.92</v>
      </c>
      <c r="P1905" s="8" t="str">
        <f>_xlfn.XLOOKUP($A1905,Cleaned_Hospital_Details!$A:$A,Cleaned_Hospital_Details!D:D)</f>
        <v>Tier - 2</v>
      </c>
      <c r="Q1905" s="8" t="str">
        <f>_xlfn.XLOOKUP($A1905,Cleaned_Hospital_Details!$A:$A,Cleaned_Hospital_Details!E:E)</f>
        <v>Tier - 3</v>
      </c>
      <c r="R1905" s="8" t="str">
        <f>_xlfn.XLOOKUP($A1905,Cleaned_Hospital_Details!$A:$A,Cleaned_Hospital_Details!F:F)</f>
        <v>R1013</v>
      </c>
      <c r="S1905" s="15">
        <f>_xlfn.XLOOKUP($A1905,Cleaned_Hospital_Details!$A:$A,Cleaned_Hospital_Details!G:G)</f>
        <v>33083</v>
      </c>
      <c r="T1905" s="8">
        <f>_xlfn.XLOOKUP($A1905,Cleaned_Hospital_Details!$A:$A,Cleaned_Hospital_Details!H:H)</f>
        <v>32</v>
      </c>
      <c r="U1905" s="8" t="str">
        <f>_xlfn.XLOOKUP($A1905,Cleaned_Hospital_Details!$A:$A,Cleaned_Hospital_Details!I:I)</f>
        <v>Adult</v>
      </c>
      <c r="V1905" t="str">
        <f t="shared" si="29"/>
        <v>Margaret Brennan</v>
      </c>
    </row>
    <row r="1906" spans="1:22" ht="15.6" x14ac:dyDescent="0.3">
      <c r="A1906" s="10" t="s">
        <v>1942</v>
      </c>
      <c r="B1906" s="8" t="str">
        <f>VLOOKUP(A1906,Cleaned_Customer_Names!A1905:D4240,2,0)</f>
        <v>Ms.</v>
      </c>
      <c r="C1906" s="8" t="str">
        <f>VLOOKUP(A1906,Cleaned_Customer_Names!A1905:D4240,3,0)</f>
        <v>Tiffany</v>
      </c>
      <c r="D1906" s="8" t="str">
        <f>VLOOKUP($A1906,Cleaned_Customer_Names!$A1905:$D4240,4,0)</f>
        <v>Ngo</v>
      </c>
      <c r="E1906" s="22">
        <f>VLOOKUP($A1906,Cleaned_Medical_Exam!$A1905:$J4240,2,0)</f>
        <v>31.254999999999999</v>
      </c>
      <c r="F1906" s="24">
        <f>VLOOKUP($A1906,Cleaned_Medical_Exam!$A1905:$J4240,3,0)</f>
        <v>5.84</v>
      </c>
      <c r="G1906" s="20" t="str">
        <f>VLOOKUP($A1906,Cleaned_Medical_Exam!$A1905:$J4240,4,0)</f>
        <v>Yes</v>
      </c>
      <c r="H1906" s="20" t="str">
        <f>VLOOKUP($A1906,Cleaned_Medical_Exam!$A1905:$J4240,5,0)</f>
        <v>No</v>
      </c>
      <c r="I1906" s="20" t="str">
        <f>VLOOKUP($A1906,Cleaned_Medical_Exam!$A1905:$J4240,6,0)</f>
        <v>No</v>
      </c>
      <c r="J1906" s="48">
        <f>VLOOKUP($A1906,Cleaned_Medical_Exam!$A1905:$J4240,7,0)</f>
        <v>1</v>
      </c>
      <c r="K1906" s="8" t="str">
        <f>VLOOKUP($A1906,Cleaned_Medical_Exam!$A1905:$J4240,8,0)</f>
        <v>No</v>
      </c>
      <c r="L1906" s="20" t="str">
        <f>VLOOKUP($A1906,Cleaned_Medical_Exam!$A1905:$J4240,9,0)</f>
        <v>Obesity</v>
      </c>
      <c r="M1906" s="20" t="str">
        <f>VLOOKUP($A1906,Cleaned_Medical_Exam!$A1905:$J4240,10,0)</f>
        <v>Prediabetes</v>
      </c>
      <c r="N1906" s="48">
        <f>_xlfn.XLOOKUP(A1906,Cleaned_Hospital_Details!A:A,Cleaned_Hospital_Details!B:B)</f>
        <v>1</v>
      </c>
      <c r="O1906" s="49">
        <f>_xlfn.XLOOKUP($A1906,Cleaned_Hospital_Details!$A:$A,Cleaned_Hospital_Details!C:C)</f>
        <v>3956.07</v>
      </c>
      <c r="P1906" s="8" t="str">
        <f>_xlfn.XLOOKUP($A1906,Cleaned_Hospital_Details!$A:$A,Cleaned_Hospital_Details!D:D)</f>
        <v>Tier - 2</v>
      </c>
      <c r="Q1906" s="8" t="str">
        <f>_xlfn.XLOOKUP($A1906,Cleaned_Hospital_Details!$A:$A,Cleaned_Hospital_Details!E:E)</f>
        <v>Tier - 2</v>
      </c>
      <c r="R1906" s="8" t="str">
        <f>_xlfn.XLOOKUP($A1906,Cleaned_Hospital_Details!$A:$A,Cleaned_Hospital_Details!F:F)</f>
        <v>R1012</v>
      </c>
      <c r="S1906" s="15">
        <f>_xlfn.XLOOKUP($A1906,Cleaned_Hospital_Details!$A:$A,Cleaned_Hospital_Details!G:G)</f>
        <v>34891</v>
      </c>
      <c r="T1906" s="8">
        <f>_xlfn.XLOOKUP($A1906,Cleaned_Hospital_Details!$A:$A,Cleaned_Hospital_Details!H:H)</f>
        <v>27</v>
      </c>
      <c r="U1906" s="8" t="str">
        <f>_xlfn.XLOOKUP($A1906,Cleaned_Hospital_Details!$A:$A,Cleaned_Hospital_Details!I:I)</f>
        <v>Adult</v>
      </c>
      <c r="V1906" t="str">
        <f t="shared" si="29"/>
        <v>Tiffany Ngo</v>
      </c>
    </row>
    <row r="1907" spans="1:22" ht="15.6" x14ac:dyDescent="0.3">
      <c r="A1907" s="10" t="s">
        <v>1943</v>
      </c>
      <c r="B1907" s="8" t="str">
        <f>VLOOKUP(A1907,Cleaned_Customer_Names!A1906:D4241,2,0)</f>
        <v>Mr.</v>
      </c>
      <c r="C1907" s="8" t="str">
        <f>VLOOKUP(A1907,Cleaned_Customer_Names!A1906:D4241,3,0)</f>
        <v>David</v>
      </c>
      <c r="D1907" s="8" t="str">
        <f>VLOOKUP($A1907,Cleaned_Customer_Names!$A1906:$D4241,4,0)</f>
        <v>Guerdan</v>
      </c>
      <c r="E1907" s="22">
        <f>VLOOKUP($A1907,Cleaned_Medical_Exam!$A1906:$J4241,2,0)</f>
        <v>29.83</v>
      </c>
      <c r="F1907" s="24">
        <f>VLOOKUP($A1907,Cleaned_Medical_Exam!$A1906:$J4241,3,0)</f>
        <v>5.39</v>
      </c>
      <c r="G1907" s="20" t="str">
        <f>VLOOKUP($A1907,Cleaned_Medical_Exam!$A1906:$J4241,4,0)</f>
        <v>No</v>
      </c>
      <c r="H1907" s="20" t="str">
        <f>VLOOKUP($A1907,Cleaned_Medical_Exam!$A1906:$J4241,5,0)</f>
        <v>No</v>
      </c>
      <c r="I1907" s="20" t="str">
        <f>VLOOKUP($A1907,Cleaned_Medical_Exam!$A1906:$J4241,6,0)</f>
        <v>No</v>
      </c>
      <c r="J1907" s="48">
        <f>VLOOKUP($A1907,Cleaned_Medical_Exam!$A1906:$J4241,7,0)</f>
        <v>0</v>
      </c>
      <c r="K1907" s="8" t="str">
        <f>VLOOKUP($A1907,Cleaned_Medical_Exam!$A1906:$J4241,8,0)</f>
        <v>No</v>
      </c>
      <c r="L1907" s="20" t="str">
        <f>VLOOKUP($A1907,Cleaned_Medical_Exam!$A1906:$J4241,9,0)</f>
        <v>Overweight</v>
      </c>
      <c r="M1907" s="20" t="str">
        <f>VLOOKUP($A1907,Cleaned_Medical_Exam!$A1906:$J4241,10,0)</f>
        <v>Normal</v>
      </c>
      <c r="N1907" s="48">
        <f>_xlfn.XLOOKUP(A1907,Cleaned_Hospital_Details!A:A,Cleaned_Hospital_Details!B:B)</f>
        <v>0</v>
      </c>
      <c r="O1907" s="49">
        <f>_xlfn.XLOOKUP($A1907,Cleaned_Hospital_Details!$A:$A,Cleaned_Hospital_Details!C:C)</f>
        <v>3955.98</v>
      </c>
      <c r="P1907" s="8" t="str">
        <f>_xlfn.XLOOKUP($A1907,Cleaned_Hospital_Details!$A:$A,Cleaned_Hospital_Details!D:D)</f>
        <v>Tier - 2</v>
      </c>
      <c r="Q1907" s="8" t="str">
        <f>_xlfn.XLOOKUP($A1907,Cleaned_Hospital_Details!$A:$A,Cleaned_Hospital_Details!E:E)</f>
        <v>Tier - 3</v>
      </c>
      <c r="R1907" s="8" t="str">
        <f>_xlfn.XLOOKUP($A1907,Cleaned_Hospital_Details!$A:$A,Cleaned_Hospital_Details!F:F)</f>
        <v>R1021</v>
      </c>
      <c r="S1907" s="15">
        <f>_xlfn.XLOOKUP($A1907,Cleaned_Hospital_Details!$A:$A,Cleaned_Hospital_Details!G:G)</f>
        <v>36351</v>
      </c>
      <c r="T1907" s="8">
        <f>_xlfn.XLOOKUP($A1907,Cleaned_Hospital_Details!$A:$A,Cleaned_Hospital_Details!H:H)</f>
        <v>23</v>
      </c>
      <c r="U1907" s="8" t="str">
        <f>_xlfn.XLOOKUP($A1907,Cleaned_Hospital_Details!$A:$A,Cleaned_Hospital_Details!I:I)</f>
        <v>Adult</v>
      </c>
      <c r="V1907" t="str">
        <f t="shared" si="29"/>
        <v>David Guerdan</v>
      </c>
    </row>
    <row r="1908" spans="1:22" ht="15.6" x14ac:dyDescent="0.3">
      <c r="A1908" s="10" t="s">
        <v>1944</v>
      </c>
      <c r="B1908" s="8" t="str">
        <f>VLOOKUP(A1908,Cleaned_Customer_Names!A1907:D4242,2,0)</f>
        <v>Ms.</v>
      </c>
      <c r="C1908" s="8" t="str">
        <f>VLOOKUP(A1908,Cleaned_Customer_Names!A1907:D4242,3,0)</f>
        <v>Christine</v>
      </c>
      <c r="D1908" s="8" t="str">
        <f>VLOOKUP($A1908,Cleaned_Customer_Names!$A1907:$D4242,4,0)</f>
        <v>Shaw</v>
      </c>
      <c r="E1908" s="22">
        <f>VLOOKUP($A1908,Cleaned_Medical_Exam!$A1907:$J4242,2,0)</f>
        <v>29.59</v>
      </c>
      <c r="F1908" s="24">
        <f>VLOOKUP($A1908,Cleaned_Medical_Exam!$A1907:$J4242,3,0)</f>
        <v>6.16</v>
      </c>
      <c r="G1908" s="20" t="str">
        <f>VLOOKUP($A1908,Cleaned_Medical_Exam!$A1907:$J4242,4,0)</f>
        <v>No</v>
      </c>
      <c r="H1908" s="20" t="str">
        <f>VLOOKUP($A1908,Cleaned_Medical_Exam!$A1907:$J4242,5,0)</f>
        <v>No</v>
      </c>
      <c r="I1908" s="20" t="str">
        <f>VLOOKUP($A1908,Cleaned_Medical_Exam!$A1907:$J4242,6,0)</f>
        <v>Yes</v>
      </c>
      <c r="J1908" s="48">
        <f>VLOOKUP($A1908,Cleaned_Medical_Exam!$A1907:$J4242,7,0)</f>
        <v>1</v>
      </c>
      <c r="K1908" s="8" t="str">
        <f>VLOOKUP($A1908,Cleaned_Medical_Exam!$A1907:$J4242,8,0)</f>
        <v>No</v>
      </c>
      <c r="L1908" s="20" t="str">
        <f>VLOOKUP($A1908,Cleaned_Medical_Exam!$A1907:$J4242,9,0)</f>
        <v>Overweight</v>
      </c>
      <c r="M1908" s="20" t="str">
        <f>VLOOKUP($A1908,Cleaned_Medical_Exam!$A1907:$J4242,10,0)</f>
        <v>Prediabetes</v>
      </c>
      <c r="N1908" s="48">
        <f>_xlfn.XLOOKUP(A1908,Cleaned_Hospital_Details!A:A,Cleaned_Hospital_Details!B:B)</f>
        <v>1</v>
      </c>
      <c r="O1908" s="49">
        <f>_xlfn.XLOOKUP($A1908,Cleaned_Hospital_Details!$A:$A,Cleaned_Hospital_Details!C:C)</f>
        <v>3947.41</v>
      </c>
      <c r="P1908" s="8" t="str">
        <f>_xlfn.XLOOKUP($A1908,Cleaned_Hospital_Details!$A:$A,Cleaned_Hospital_Details!D:D)</f>
        <v>Tier - 2</v>
      </c>
      <c r="Q1908" s="8" t="str">
        <f>_xlfn.XLOOKUP($A1908,Cleaned_Hospital_Details!$A:$A,Cleaned_Hospital_Details!E:E)</f>
        <v>Tier - 2</v>
      </c>
      <c r="R1908" s="8" t="str">
        <f>_xlfn.XLOOKUP($A1908,Cleaned_Hospital_Details!$A:$A,Cleaned_Hospital_Details!F:F)</f>
        <v>R1013</v>
      </c>
      <c r="S1908" s="15">
        <f>_xlfn.XLOOKUP($A1908,Cleaned_Hospital_Details!$A:$A,Cleaned_Hospital_Details!G:G)</f>
        <v>34284</v>
      </c>
      <c r="T1908" s="8">
        <f>_xlfn.XLOOKUP($A1908,Cleaned_Hospital_Details!$A:$A,Cleaned_Hospital_Details!H:H)</f>
        <v>29</v>
      </c>
      <c r="U1908" s="8" t="str">
        <f>_xlfn.XLOOKUP($A1908,Cleaned_Hospital_Details!$A:$A,Cleaned_Hospital_Details!I:I)</f>
        <v>Adult</v>
      </c>
      <c r="V1908" t="str">
        <f t="shared" si="29"/>
        <v>Christine Shaw</v>
      </c>
    </row>
    <row r="1909" spans="1:22" ht="15.6" x14ac:dyDescent="0.3">
      <c r="A1909" s="10" t="s">
        <v>1945</v>
      </c>
      <c r="B1909" s="8" t="str">
        <f>VLOOKUP(A1909,Cleaned_Customer_Names!A1908:D4243,2,0)</f>
        <v>Ms.</v>
      </c>
      <c r="C1909" s="8" t="str">
        <f>VLOOKUP(A1909,Cleaned_Customer_Names!A1908:D4243,3,0)</f>
        <v>Donna</v>
      </c>
      <c r="D1909" s="8" t="str">
        <f>VLOOKUP($A1909,Cleaned_Customer_Names!$A1908:$D4243,4,0)</f>
        <v>Mills-Honarvar</v>
      </c>
      <c r="E1909" s="22">
        <f>VLOOKUP($A1909,Cleaned_Medical_Exam!$A1908:$J4243,2,0)</f>
        <v>31.16</v>
      </c>
      <c r="F1909" s="24">
        <f>VLOOKUP($A1909,Cleaned_Medical_Exam!$A1908:$J4243,3,0)</f>
        <v>4.49</v>
      </c>
      <c r="G1909" s="20" t="str">
        <f>VLOOKUP($A1909,Cleaned_Medical_Exam!$A1908:$J4243,4,0)</f>
        <v>No</v>
      </c>
      <c r="H1909" s="20" t="str">
        <f>VLOOKUP($A1909,Cleaned_Medical_Exam!$A1908:$J4243,5,0)</f>
        <v>No</v>
      </c>
      <c r="I1909" s="20" t="str">
        <f>VLOOKUP($A1909,Cleaned_Medical_Exam!$A1908:$J4243,6,0)</f>
        <v>Yes</v>
      </c>
      <c r="J1909" s="48">
        <f>VLOOKUP($A1909,Cleaned_Medical_Exam!$A1908:$J4243,7,0)</f>
        <v>1</v>
      </c>
      <c r="K1909" s="8" t="str">
        <f>VLOOKUP($A1909,Cleaned_Medical_Exam!$A1908:$J4243,8,0)</f>
        <v>No</v>
      </c>
      <c r="L1909" s="20" t="str">
        <f>VLOOKUP($A1909,Cleaned_Medical_Exam!$A1908:$J4243,9,0)</f>
        <v>Obesity</v>
      </c>
      <c r="M1909" s="20" t="str">
        <f>VLOOKUP($A1909,Cleaned_Medical_Exam!$A1908:$J4243,10,0)</f>
        <v>Normal</v>
      </c>
      <c r="N1909" s="48">
        <f>_xlfn.XLOOKUP(A1909,Cleaned_Hospital_Details!A:A,Cleaned_Hospital_Details!B:B)</f>
        <v>0</v>
      </c>
      <c r="O1909" s="49">
        <f>_xlfn.XLOOKUP($A1909,Cleaned_Hospital_Details!$A:$A,Cleaned_Hospital_Details!C:C)</f>
        <v>3943.6</v>
      </c>
      <c r="P1909" s="8" t="str">
        <f>_xlfn.XLOOKUP($A1909,Cleaned_Hospital_Details!$A:$A,Cleaned_Hospital_Details!D:D)</f>
        <v>Tier - 2</v>
      </c>
      <c r="Q1909" s="8" t="str">
        <f>_xlfn.XLOOKUP($A1909,Cleaned_Hospital_Details!$A:$A,Cleaned_Hospital_Details!E:E)</f>
        <v>Tier - 3</v>
      </c>
      <c r="R1909" s="8" t="str">
        <f>_xlfn.XLOOKUP($A1909,Cleaned_Hospital_Details!$A:$A,Cleaned_Hospital_Details!F:F)</f>
        <v>R1024</v>
      </c>
      <c r="S1909" s="15">
        <f>_xlfn.XLOOKUP($A1909,Cleaned_Hospital_Details!$A:$A,Cleaned_Hospital_Details!G:G)</f>
        <v>34241</v>
      </c>
      <c r="T1909" s="8">
        <f>_xlfn.XLOOKUP($A1909,Cleaned_Hospital_Details!$A:$A,Cleaned_Hospital_Details!H:H)</f>
        <v>29</v>
      </c>
      <c r="U1909" s="8" t="str">
        <f>_xlfn.XLOOKUP($A1909,Cleaned_Hospital_Details!$A:$A,Cleaned_Hospital_Details!I:I)</f>
        <v>Adult</v>
      </c>
      <c r="V1909" t="str">
        <f t="shared" si="29"/>
        <v>Donna Mills-Honarvar</v>
      </c>
    </row>
    <row r="1910" spans="1:22" ht="15.6" x14ac:dyDescent="0.3">
      <c r="A1910" s="10" t="s">
        <v>1946</v>
      </c>
      <c r="B1910" s="8" t="str">
        <f>VLOOKUP(A1910,Cleaned_Customer_Names!A1909:D4244,2,0)</f>
        <v>Mr.</v>
      </c>
      <c r="C1910" s="8" t="str">
        <f>VLOOKUP(A1910,Cleaned_Customer_Names!A1909:D4244,3,0)</f>
        <v>Rod</v>
      </c>
      <c r="D1910" s="8" t="str">
        <f>VLOOKUP($A1910,Cleaned_Customer_Names!$A1909:$D4244,4,0)</f>
        <v>Farvard</v>
      </c>
      <c r="E1910" s="22">
        <f>VLOOKUP($A1910,Cleaned_Medical_Exam!$A1909:$J4244,2,0)</f>
        <v>34.21</v>
      </c>
      <c r="F1910" s="24">
        <f>VLOOKUP($A1910,Cleaned_Medical_Exam!$A1909:$J4244,3,0)</f>
        <v>4.4800000000000004</v>
      </c>
      <c r="G1910" s="20" t="str">
        <f>VLOOKUP($A1910,Cleaned_Medical_Exam!$A1909:$J4244,4,0)</f>
        <v>Yes</v>
      </c>
      <c r="H1910" s="20" t="str">
        <f>VLOOKUP($A1910,Cleaned_Medical_Exam!$A1909:$J4244,5,0)</f>
        <v>No</v>
      </c>
      <c r="I1910" s="20" t="str">
        <f>VLOOKUP($A1910,Cleaned_Medical_Exam!$A1909:$J4244,6,0)</f>
        <v>No</v>
      </c>
      <c r="J1910" s="48">
        <f>VLOOKUP($A1910,Cleaned_Medical_Exam!$A1909:$J4244,7,0)</f>
        <v>1</v>
      </c>
      <c r="K1910" s="8" t="str">
        <f>VLOOKUP($A1910,Cleaned_Medical_Exam!$A1909:$J4244,8,0)</f>
        <v>No</v>
      </c>
      <c r="L1910" s="20" t="str">
        <f>VLOOKUP($A1910,Cleaned_Medical_Exam!$A1909:$J4244,9,0)</f>
        <v>Obesity</v>
      </c>
      <c r="M1910" s="20" t="str">
        <f>VLOOKUP($A1910,Cleaned_Medical_Exam!$A1909:$J4244,10,0)</f>
        <v>Normal</v>
      </c>
      <c r="N1910" s="48">
        <f>_xlfn.XLOOKUP(A1910,Cleaned_Hospital_Details!A:A,Cleaned_Hospital_Details!B:B)</f>
        <v>0</v>
      </c>
      <c r="O1910" s="49">
        <f>_xlfn.XLOOKUP($A1910,Cleaned_Hospital_Details!$A:$A,Cleaned_Hospital_Details!C:C)</f>
        <v>3935.18</v>
      </c>
      <c r="P1910" s="8" t="str">
        <f>_xlfn.XLOOKUP($A1910,Cleaned_Hospital_Details!$A:$A,Cleaned_Hospital_Details!D:D)</f>
        <v>Tier - 3</v>
      </c>
      <c r="Q1910" s="8" t="str">
        <f>_xlfn.XLOOKUP($A1910,Cleaned_Hospital_Details!$A:$A,Cleaned_Hospital_Details!E:E)</f>
        <v>Tier - 1</v>
      </c>
      <c r="R1910" s="8" t="str">
        <f>_xlfn.XLOOKUP($A1910,Cleaned_Hospital_Details!$A:$A,Cleaned_Hospital_Details!F:F)</f>
        <v>R1013</v>
      </c>
      <c r="S1910" s="15">
        <f>_xlfn.XLOOKUP($A1910,Cleaned_Hospital_Details!$A:$A,Cleaned_Hospital_Details!G:G)</f>
        <v>32440</v>
      </c>
      <c r="T1910" s="8">
        <f>_xlfn.XLOOKUP($A1910,Cleaned_Hospital_Details!$A:$A,Cleaned_Hospital_Details!H:H)</f>
        <v>34</v>
      </c>
      <c r="U1910" s="8" t="str">
        <f>_xlfn.XLOOKUP($A1910,Cleaned_Hospital_Details!$A:$A,Cleaned_Hospital_Details!I:I)</f>
        <v>Adult</v>
      </c>
      <c r="V1910" t="str">
        <f t="shared" si="29"/>
        <v>Rod Farvard</v>
      </c>
    </row>
    <row r="1911" spans="1:22" ht="15.6" x14ac:dyDescent="0.3">
      <c r="A1911" s="10" t="s">
        <v>1947</v>
      </c>
      <c r="B1911" s="8" t="str">
        <f>VLOOKUP(A1911,Cleaned_Customer_Names!A1910:D4245,2,0)</f>
        <v>Mr.</v>
      </c>
      <c r="C1911" s="8" t="str">
        <f>VLOOKUP(A1911,Cleaned_Customer_Names!A1910:D4245,3,0)</f>
        <v>Joe</v>
      </c>
      <c r="D1911" s="8" t="str">
        <f>VLOOKUP($A1911,Cleaned_Customer_Names!$A1910:$D4245,4,0)</f>
        <v>Kelly</v>
      </c>
      <c r="E1911" s="22">
        <f>VLOOKUP($A1911,Cleaned_Medical_Exam!$A1910:$J4245,2,0)</f>
        <v>34.86</v>
      </c>
      <c r="F1911" s="24">
        <f>VLOOKUP($A1911,Cleaned_Medical_Exam!$A1910:$J4245,3,0)</f>
        <v>10.97</v>
      </c>
      <c r="G1911" s="20" t="str">
        <f>VLOOKUP($A1911,Cleaned_Medical_Exam!$A1910:$J4245,4,0)</f>
        <v>No</v>
      </c>
      <c r="H1911" s="20" t="str">
        <f>VLOOKUP($A1911,Cleaned_Medical_Exam!$A1910:$J4245,5,0)</f>
        <v>No</v>
      </c>
      <c r="I1911" s="20" t="str">
        <f>VLOOKUP($A1911,Cleaned_Medical_Exam!$A1910:$J4245,6,0)</f>
        <v>No</v>
      </c>
      <c r="J1911" s="48">
        <f>VLOOKUP($A1911,Cleaned_Medical_Exam!$A1910:$J4245,7,0)</f>
        <v>0</v>
      </c>
      <c r="K1911" s="8" t="str">
        <f>VLOOKUP($A1911,Cleaned_Medical_Exam!$A1910:$J4245,8,0)</f>
        <v>No</v>
      </c>
      <c r="L1911" s="20" t="str">
        <f>VLOOKUP($A1911,Cleaned_Medical_Exam!$A1910:$J4245,9,0)</f>
        <v>Obesity</v>
      </c>
      <c r="M1911" s="20" t="str">
        <f>VLOOKUP($A1911,Cleaned_Medical_Exam!$A1910:$J4245,10,0)</f>
        <v>Diabetes</v>
      </c>
      <c r="N1911" s="48">
        <f>_xlfn.XLOOKUP(A1911,Cleaned_Hospital_Details!A:A,Cleaned_Hospital_Details!B:B)</f>
        <v>0</v>
      </c>
      <c r="O1911" s="49">
        <f>_xlfn.XLOOKUP($A1911,Cleaned_Hospital_Details!$A:$A,Cleaned_Hospital_Details!C:C)</f>
        <v>3931.51</v>
      </c>
      <c r="P1911" s="8" t="str">
        <f>_xlfn.XLOOKUP($A1911,Cleaned_Hospital_Details!$A:$A,Cleaned_Hospital_Details!D:D)</f>
        <v>Tier - 2</v>
      </c>
      <c r="Q1911" s="8" t="str">
        <f>_xlfn.XLOOKUP($A1911,Cleaned_Hospital_Details!$A:$A,Cleaned_Hospital_Details!E:E)</f>
        <v>Tier - 3</v>
      </c>
      <c r="R1911" s="8" t="str">
        <f>_xlfn.XLOOKUP($A1911,Cleaned_Hospital_Details!$A:$A,Cleaned_Hospital_Details!F:F)</f>
        <v>R1011</v>
      </c>
      <c r="S1911" s="15">
        <f>_xlfn.XLOOKUP($A1911,Cleaned_Hospital_Details!$A:$A,Cleaned_Hospital_Details!G:G)</f>
        <v>37422</v>
      </c>
      <c r="T1911" s="8">
        <f>_xlfn.XLOOKUP($A1911,Cleaned_Hospital_Details!$A:$A,Cleaned_Hospital_Details!H:H)</f>
        <v>20</v>
      </c>
      <c r="U1911" s="8" t="str">
        <f>_xlfn.XLOOKUP($A1911,Cleaned_Hospital_Details!$A:$A,Cleaned_Hospital_Details!I:I)</f>
        <v>Adult</v>
      </c>
      <c r="V1911" t="str">
        <f t="shared" si="29"/>
        <v>Joe Kelly</v>
      </c>
    </row>
    <row r="1912" spans="1:22" ht="15.6" x14ac:dyDescent="0.3">
      <c r="A1912" s="10" t="s">
        <v>1948</v>
      </c>
      <c r="B1912" s="8" t="str">
        <f>VLOOKUP(A1912,Cleaned_Customer_Names!A1911:D4246,2,0)</f>
        <v>Ms.</v>
      </c>
      <c r="C1912" s="8" t="str">
        <f>VLOOKUP(A1912,Cleaned_Customer_Names!A1911:D4246,3,0)</f>
        <v>Kayleigh</v>
      </c>
      <c r="D1912" s="8" t="str">
        <f>VLOOKUP($A1912,Cleaned_Customer_Names!$A1911:$D4246,4,0)</f>
        <v>Skinner</v>
      </c>
      <c r="E1912" s="22">
        <f>VLOOKUP($A1912,Cleaned_Medical_Exam!$A1911:$J4246,2,0)</f>
        <v>34.58</v>
      </c>
      <c r="F1912" s="24">
        <f>VLOOKUP($A1912,Cleaned_Medical_Exam!$A1911:$J4246,3,0)</f>
        <v>5.14</v>
      </c>
      <c r="G1912" s="20" t="str">
        <f>VLOOKUP($A1912,Cleaned_Medical_Exam!$A1911:$J4246,4,0)</f>
        <v>No</v>
      </c>
      <c r="H1912" s="20" t="str">
        <f>VLOOKUP($A1912,Cleaned_Medical_Exam!$A1911:$J4246,5,0)</f>
        <v>Yes</v>
      </c>
      <c r="I1912" s="20" t="str">
        <f>VLOOKUP($A1912,Cleaned_Medical_Exam!$A1911:$J4246,6,0)</f>
        <v>No</v>
      </c>
      <c r="J1912" s="48">
        <f>VLOOKUP($A1912,Cleaned_Medical_Exam!$A1911:$J4246,7,0)</f>
        <v>2</v>
      </c>
      <c r="K1912" s="8" t="str">
        <f>VLOOKUP($A1912,Cleaned_Medical_Exam!$A1911:$J4246,8,0)</f>
        <v>No</v>
      </c>
      <c r="L1912" s="20" t="str">
        <f>VLOOKUP($A1912,Cleaned_Medical_Exam!$A1911:$J4246,9,0)</f>
        <v>Obesity</v>
      </c>
      <c r="M1912" s="20" t="str">
        <f>VLOOKUP($A1912,Cleaned_Medical_Exam!$A1911:$J4246,10,0)</f>
        <v>Normal</v>
      </c>
      <c r="N1912" s="48">
        <f>_xlfn.XLOOKUP(A1912,Cleaned_Hospital_Details!A:A,Cleaned_Hospital_Details!B:B)</f>
        <v>2</v>
      </c>
      <c r="O1912" s="49">
        <f>_xlfn.XLOOKUP($A1912,Cleaned_Hospital_Details!$A:$A,Cleaned_Hospital_Details!C:C)</f>
        <v>3925.76</v>
      </c>
      <c r="P1912" s="8" t="str">
        <f>_xlfn.XLOOKUP($A1912,Cleaned_Hospital_Details!$A:$A,Cleaned_Hospital_Details!D:D)</f>
        <v>Tier - 2</v>
      </c>
      <c r="Q1912" s="8" t="str">
        <f>_xlfn.XLOOKUP($A1912,Cleaned_Hospital_Details!$A:$A,Cleaned_Hospital_Details!E:E)</f>
        <v>Tier - 2</v>
      </c>
      <c r="R1912" s="8" t="str">
        <f>_xlfn.XLOOKUP($A1912,Cleaned_Hospital_Details!$A:$A,Cleaned_Hospital_Details!F:F)</f>
        <v>R1024</v>
      </c>
      <c r="S1912" s="15">
        <f>_xlfn.XLOOKUP($A1912,Cleaned_Hospital_Details!$A:$A,Cleaned_Hospital_Details!G:G)</f>
        <v>36717</v>
      </c>
      <c r="T1912" s="8">
        <f>_xlfn.XLOOKUP($A1912,Cleaned_Hospital_Details!$A:$A,Cleaned_Hospital_Details!H:H)</f>
        <v>22</v>
      </c>
      <c r="U1912" s="8" t="str">
        <f>_xlfn.XLOOKUP($A1912,Cleaned_Hospital_Details!$A:$A,Cleaned_Hospital_Details!I:I)</f>
        <v>Adult</v>
      </c>
      <c r="V1912" t="str">
        <f t="shared" si="29"/>
        <v>Kayleigh Skinner</v>
      </c>
    </row>
    <row r="1913" spans="1:22" ht="15.6" x14ac:dyDescent="0.3">
      <c r="A1913" s="10" t="s">
        <v>1949</v>
      </c>
      <c r="B1913" s="8" t="str">
        <f>VLOOKUP(A1913,Cleaned_Customer_Names!A1912:D4247,2,0)</f>
        <v>Mr.</v>
      </c>
      <c r="C1913" s="8" t="str">
        <f>VLOOKUP(A1913,Cleaned_Customer_Names!A1912:D4247,3,0)</f>
        <v>Lorcan</v>
      </c>
      <c r="D1913" s="8" t="str">
        <f>VLOOKUP($A1913,Cleaned_Customer_Names!$A1912:$D4247,4,0)</f>
        <v>Murphy</v>
      </c>
      <c r="E1913" s="22">
        <f>VLOOKUP($A1913,Cleaned_Medical_Exam!$A1912:$J4247,2,0)</f>
        <v>17.940000000000001</v>
      </c>
      <c r="F1913" s="24">
        <f>VLOOKUP($A1913,Cleaned_Medical_Exam!$A1912:$J4247,3,0)</f>
        <v>5.17</v>
      </c>
      <c r="G1913" s="20" t="str">
        <f>VLOOKUP($A1913,Cleaned_Medical_Exam!$A1912:$J4247,4,0)</f>
        <v>Yes</v>
      </c>
      <c r="H1913" s="20" t="str">
        <f>VLOOKUP($A1913,Cleaned_Medical_Exam!$A1912:$J4247,5,0)</f>
        <v>No</v>
      </c>
      <c r="I1913" s="20" t="str">
        <f>VLOOKUP($A1913,Cleaned_Medical_Exam!$A1912:$J4247,6,0)</f>
        <v>No</v>
      </c>
      <c r="J1913" s="48">
        <f>VLOOKUP($A1913,Cleaned_Medical_Exam!$A1912:$J4247,7,0)</f>
        <v>0</v>
      </c>
      <c r="K1913" s="8" t="str">
        <f>VLOOKUP($A1913,Cleaned_Medical_Exam!$A1912:$J4247,8,0)</f>
        <v>No</v>
      </c>
      <c r="L1913" s="20" t="str">
        <f>VLOOKUP($A1913,Cleaned_Medical_Exam!$A1912:$J4247,9,0)</f>
        <v>Underweight</v>
      </c>
      <c r="M1913" s="20" t="str">
        <f>VLOOKUP($A1913,Cleaned_Medical_Exam!$A1912:$J4247,10,0)</f>
        <v>Normal</v>
      </c>
      <c r="N1913" s="48">
        <f>_xlfn.XLOOKUP(A1913,Cleaned_Hospital_Details!A:A,Cleaned_Hospital_Details!B:B)</f>
        <v>3</v>
      </c>
      <c r="O1913" s="49">
        <f>_xlfn.XLOOKUP($A1913,Cleaned_Hospital_Details!$A:$A,Cleaned_Hospital_Details!C:C)</f>
        <v>3910.44</v>
      </c>
      <c r="P1913" s="8" t="str">
        <f>_xlfn.XLOOKUP($A1913,Cleaned_Hospital_Details!$A:$A,Cleaned_Hospital_Details!D:D)</f>
        <v>Tier - 2</v>
      </c>
      <c r="Q1913" s="8" t="str">
        <f>_xlfn.XLOOKUP($A1913,Cleaned_Hospital_Details!$A:$A,Cleaned_Hospital_Details!E:E)</f>
        <v>Tier - 2</v>
      </c>
      <c r="R1913" s="8" t="str">
        <f>_xlfn.XLOOKUP($A1913,Cleaned_Hospital_Details!$A:$A,Cleaned_Hospital_Details!F:F)</f>
        <v>R1013</v>
      </c>
      <c r="S1913" s="15">
        <f>_xlfn.XLOOKUP($A1913,Cleaned_Hospital_Details!$A:$A,Cleaned_Hospital_Details!G:G)</f>
        <v>31233</v>
      </c>
      <c r="T1913" s="8">
        <f>_xlfn.XLOOKUP($A1913,Cleaned_Hospital_Details!$A:$A,Cleaned_Hospital_Details!H:H)</f>
        <v>37</v>
      </c>
      <c r="U1913" s="8" t="str">
        <f>_xlfn.XLOOKUP($A1913,Cleaned_Hospital_Details!$A:$A,Cleaned_Hospital_Details!I:I)</f>
        <v>Adult</v>
      </c>
      <c r="V1913" t="str">
        <f t="shared" si="29"/>
        <v>Lorcan Murphy</v>
      </c>
    </row>
    <row r="1914" spans="1:22" ht="15.6" x14ac:dyDescent="0.3">
      <c r="A1914" s="10" t="s">
        <v>1950</v>
      </c>
      <c r="B1914" s="8" t="str">
        <f>VLOOKUP(A1914,Cleaned_Customer_Names!A1913:D4248,2,0)</f>
        <v>Mr.</v>
      </c>
      <c r="C1914" s="8" t="str">
        <f>VLOOKUP(A1914,Cleaned_Customer_Names!A1913:D4248,3,0)</f>
        <v>Billy</v>
      </c>
      <c r="D1914" s="8" t="str">
        <f>VLOOKUP($A1914,Cleaned_Customer_Names!$A1913:$D4248,4,0)</f>
        <v>Shue</v>
      </c>
      <c r="E1914" s="22">
        <f>VLOOKUP($A1914,Cleaned_Medical_Exam!$A1913:$J4248,2,0)</f>
        <v>26.8</v>
      </c>
      <c r="F1914" s="24">
        <f>VLOOKUP($A1914,Cleaned_Medical_Exam!$A1913:$J4248,3,0)</f>
        <v>6.18</v>
      </c>
      <c r="G1914" s="20" t="str">
        <f>VLOOKUP($A1914,Cleaned_Medical_Exam!$A1913:$J4248,4,0)</f>
        <v>Yes</v>
      </c>
      <c r="H1914" s="20" t="str">
        <f>VLOOKUP($A1914,Cleaned_Medical_Exam!$A1913:$J4248,5,0)</f>
        <v>No</v>
      </c>
      <c r="I1914" s="20" t="str">
        <f>VLOOKUP($A1914,Cleaned_Medical_Exam!$A1913:$J4248,6,0)</f>
        <v>Yes</v>
      </c>
      <c r="J1914" s="48">
        <f>VLOOKUP($A1914,Cleaned_Medical_Exam!$A1913:$J4248,7,0)</f>
        <v>1</v>
      </c>
      <c r="K1914" s="8" t="str">
        <f>VLOOKUP($A1914,Cleaned_Medical_Exam!$A1913:$J4248,8,0)</f>
        <v>No</v>
      </c>
      <c r="L1914" s="20" t="str">
        <f>VLOOKUP($A1914,Cleaned_Medical_Exam!$A1913:$J4248,9,0)</f>
        <v>Overweight</v>
      </c>
      <c r="M1914" s="20" t="str">
        <f>VLOOKUP($A1914,Cleaned_Medical_Exam!$A1913:$J4248,10,0)</f>
        <v>Prediabetes</v>
      </c>
      <c r="N1914" s="48">
        <f>_xlfn.XLOOKUP(A1914,Cleaned_Hospital_Details!A:A,Cleaned_Hospital_Details!B:B)</f>
        <v>3</v>
      </c>
      <c r="O1914" s="49">
        <f>_xlfn.XLOOKUP($A1914,Cleaned_Hospital_Details!$A:$A,Cleaned_Hospital_Details!C:C)</f>
        <v>3906.13</v>
      </c>
      <c r="P1914" s="8" t="str">
        <f>_xlfn.XLOOKUP($A1914,Cleaned_Hospital_Details!$A:$A,Cleaned_Hospital_Details!D:D)</f>
        <v>Tier - 3</v>
      </c>
      <c r="Q1914" s="8" t="str">
        <f>_xlfn.XLOOKUP($A1914,Cleaned_Hospital_Details!$A:$A,Cleaned_Hospital_Details!E:E)</f>
        <v>Tier - 3</v>
      </c>
      <c r="R1914" s="8" t="str">
        <f>_xlfn.XLOOKUP($A1914,Cleaned_Hospital_Details!$A:$A,Cleaned_Hospital_Details!F:F)</f>
        <v>R1011</v>
      </c>
      <c r="S1914" s="15">
        <f>_xlfn.XLOOKUP($A1914,Cleaned_Hospital_Details!$A:$A,Cleaned_Hospital_Details!G:G)</f>
        <v>35758</v>
      </c>
      <c r="T1914" s="8">
        <f>_xlfn.XLOOKUP($A1914,Cleaned_Hospital_Details!$A:$A,Cleaned_Hospital_Details!H:H)</f>
        <v>25</v>
      </c>
      <c r="U1914" s="8" t="str">
        <f>_xlfn.XLOOKUP($A1914,Cleaned_Hospital_Details!$A:$A,Cleaned_Hospital_Details!I:I)</f>
        <v>Adult</v>
      </c>
      <c r="V1914" t="str">
        <f t="shared" si="29"/>
        <v>Billy Shue</v>
      </c>
    </row>
    <row r="1915" spans="1:22" ht="15.6" x14ac:dyDescent="0.3">
      <c r="A1915" s="10" t="s">
        <v>1951</v>
      </c>
      <c r="B1915" s="8" t="str">
        <f>VLOOKUP(A1915,Cleaned_Customer_Names!A1914:D4249,2,0)</f>
        <v>Mr.</v>
      </c>
      <c r="C1915" s="8" t="str">
        <f>VLOOKUP(A1915,Cleaned_Customer_Names!A1914:D4249,3,0)</f>
        <v>Paul</v>
      </c>
      <c r="D1915" s="8" t="str">
        <f>VLOOKUP($A1915,Cleaned_Customer_Names!$A1914:$D4249,4,0)</f>
        <v>Reilly</v>
      </c>
      <c r="E1915" s="22">
        <f>VLOOKUP($A1915,Cleaned_Medical_Exam!$A1914:$J4249,2,0)</f>
        <v>17.690000000000001</v>
      </c>
      <c r="F1915" s="24">
        <f>VLOOKUP($A1915,Cleaned_Medical_Exam!$A1914:$J4249,3,0)</f>
        <v>9.07</v>
      </c>
      <c r="G1915" s="20" t="str">
        <f>VLOOKUP($A1915,Cleaned_Medical_Exam!$A1914:$J4249,4,0)</f>
        <v>Yes</v>
      </c>
      <c r="H1915" s="20" t="str">
        <f>VLOOKUP($A1915,Cleaned_Medical_Exam!$A1914:$J4249,5,0)</f>
        <v>No</v>
      </c>
      <c r="I1915" s="20" t="str">
        <f>VLOOKUP($A1915,Cleaned_Medical_Exam!$A1914:$J4249,6,0)</f>
        <v>No</v>
      </c>
      <c r="J1915" s="48">
        <f>VLOOKUP($A1915,Cleaned_Medical_Exam!$A1914:$J4249,7,0)</f>
        <v>0</v>
      </c>
      <c r="K1915" s="8" t="str">
        <f>VLOOKUP($A1915,Cleaned_Medical_Exam!$A1914:$J4249,8,0)</f>
        <v>No</v>
      </c>
      <c r="L1915" s="20" t="str">
        <f>VLOOKUP($A1915,Cleaned_Medical_Exam!$A1914:$J4249,9,0)</f>
        <v>Underweight</v>
      </c>
      <c r="M1915" s="20" t="str">
        <f>VLOOKUP($A1915,Cleaned_Medical_Exam!$A1914:$J4249,10,0)</f>
        <v>Diabetes</v>
      </c>
      <c r="N1915" s="48">
        <f>_xlfn.XLOOKUP(A1915,Cleaned_Hospital_Details!A:A,Cleaned_Hospital_Details!B:B)</f>
        <v>1</v>
      </c>
      <c r="O1915" s="49">
        <f>_xlfn.XLOOKUP($A1915,Cleaned_Hospital_Details!$A:$A,Cleaned_Hospital_Details!C:C)</f>
        <v>3902.07</v>
      </c>
      <c r="P1915" s="8" t="str">
        <f>_xlfn.XLOOKUP($A1915,Cleaned_Hospital_Details!$A:$A,Cleaned_Hospital_Details!D:D)</f>
        <v>Tier - 2</v>
      </c>
      <c r="Q1915" s="8" t="str">
        <f>_xlfn.XLOOKUP($A1915,Cleaned_Hospital_Details!$A:$A,Cleaned_Hospital_Details!E:E)</f>
        <v>Tier - 2</v>
      </c>
      <c r="R1915" s="8" t="str">
        <f>_xlfn.XLOOKUP($A1915,Cleaned_Hospital_Details!$A:$A,Cleaned_Hospital_Details!F:F)</f>
        <v>R1013</v>
      </c>
      <c r="S1915" s="15">
        <f>_xlfn.XLOOKUP($A1915,Cleaned_Hospital_Details!$A:$A,Cleaned_Hospital_Details!G:G)</f>
        <v>29825</v>
      </c>
      <c r="T1915" s="8">
        <f>_xlfn.XLOOKUP($A1915,Cleaned_Hospital_Details!$A:$A,Cleaned_Hospital_Details!H:H)</f>
        <v>41</v>
      </c>
      <c r="U1915" s="8" t="str">
        <f>_xlfn.XLOOKUP($A1915,Cleaned_Hospital_Details!$A:$A,Cleaned_Hospital_Details!I:I)</f>
        <v>Adult</v>
      </c>
      <c r="V1915" t="str">
        <f t="shared" si="29"/>
        <v>Paul Reilly</v>
      </c>
    </row>
    <row r="1916" spans="1:22" ht="15.6" x14ac:dyDescent="0.3">
      <c r="A1916" s="10" t="s">
        <v>1952</v>
      </c>
      <c r="B1916" s="8" t="str">
        <f>VLOOKUP(A1916,Cleaned_Customer_Names!A1915:D4250,2,0)</f>
        <v>Ms.</v>
      </c>
      <c r="C1916" s="8" t="str">
        <f>VLOOKUP(A1916,Cleaned_Customer_Names!A1915:D4250,3,0)</f>
        <v>Brenda</v>
      </c>
      <c r="D1916" s="8" t="str">
        <f>VLOOKUP($A1916,Cleaned_Customer_Names!$A1915:$D4250,4,0)</f>
        <v>Blinn</v>
      </c>
      <c r="E1916" s="22">
        <f>VLOOKUP($A1916,Cleaned_Medical_Exam!$A1915:$J4250,2,0)</f>
        <v>25.77</v>
      </c>
      <c r="F1916" s="24">
        <f>VLOOKUP($A1916,Cleaned_Medical_Exam!$A1915:$J4250,3,0)</f>
        <v>4.43</v>
      </c>
      <c r="G1916" s="20" t="str">
        <f>VLOOKUP($A1916,Cleaned_Medical_Exam!$A1915:$J4250,4,0)</f>
        <v>No</v>
      </c>
      <c r="H1916" s="20" t="str">
        <f>VLOOKUP($A1916,Cleaned_Medical_Exam!$A1915:$J4250,5,0)</f>
        <v>No</v>
      </c>
      <c r="I1916" s="20" t="str">
        <f>VLOOKUP($A1916,Cleaned_Medical_Exam!$A1915:$J4250,6,0)</f>
        <v>Yes</v>
      </c>
      <c r="J1916" s="48">
        <f>VLOOKUP($A1916,Cleaned_Medical_Exam!$A1915:$J4250,7,0)</f>
        <v>1</v>
      </c>
      <c r="K1916" s="8" t="str">
        <f>VLOOKUP($A1916,Cleaned_Medical_Exam!$A1915:$J4250,8,0)</f>
        <v>No</v>
      </c>
      <c r="L1916" s="20" t="str">
        <f>VLOOKUP($A1916,Cleaned_Medical_Exam!$A1915:$J4250,9,0)</f>
        <v>Overweight</v>
      </c>
      <c r="M1916" s="20" t="str">
        <f>VLOOKUP($A1916,Cleaned_Medical_Exam!$A1915:$J4250,10,0)</f>
        <v>Normal</v>
      </c>
      <c r="N1916" s="48">
        <f>_xlfn.XLOOKUP(A1916,Cleaned_Hospital_Details!A:A,Cleaned_Hospital_Details!B:B)</f>
        <v>0</v>
      </c>
      <c r="O1916" s="49">
        <f>_xlfn.XLOOKUP($A1916,Cleaned_Hospital_Details!$A:$A,Cleaned_Hospital_Details!C:C)</f>
        <v>3898.35</v>
      </c>
      <c r="P1916" s="8" t="str">
        <f>_xlfn.XLOOKUP($A1916,Cleaned_Hospital_Details!$A:$A,Cleaned_Hospital_Details!D:D)</f>
        <v>Tier - 2</v>
      </c>
      <c r="Q1916" s="8" t="str">
        <f>_xlfn.XLOOKUP($A1916,Cleaned_Hospital_Details!$A:$A,Cleaned_Hospital_Details!E:E)</f>
        <v>Tier - 2</v>
      </c>
      <c r="R1916" s="8" t="str">
        <f>_xlfn.XLOOKUP($A1916,Cleaned_Hospital_Details!$A:$A,Cleaned_Hospital_Details!F:F)</f>
        <v>R1012</v>
      </c>
      <c r="S1916" s="15">
        <f>_xlfn.XLOOKUP($A1916,Cleaned_Hospital_Details!$A:$A,Cleaned_Hospital_Details!G:G)</f>
        <v>34226</v>
      </c>
      <c r="T1916" s="8">
        <f>_xlfn.XLOOKUP($A1916,Cleaned_Hospital_Details!$A:$A,Cleaned_Hospital_Details!H:H)</f>
        <v>29</v>
      </c>
      <c r="U1916" s="8" t="str">
        <f>_xlfn.XLOOKUP($A1916,Cleaned_Hospital_Details!$A:$A,Cleaned_Hospital_Details!I:I)</f>
        <v>Adult</v>
      </c>
      <c r="V1916" t="str">
        <f t="shared" si="29"/>
        <v>Brenda Blinn</v>
      </c>
    </row>
    <row r="1917" spans="1:22" ht="15.6" x14ac:dyDescent="0.3">
      <c r="A1917" s="10" t="s">
        <v>1953</v>
      </c>
      <c r="B1917" s="8" t="str">
        <f>VLOOKUP(A1917,Cleaned_Customer_Names!A1916:D4251,2,0)</f>
        <v>Mr.</v>
      </c>
      <c r="C1917" s="8" t="str">
        <f>VLOOKUP(A1917,Cleaned_Customer_Names!A1916:D4251,3,0)</f>
        <v>Jeff</v>
      </c>
      <c r="D1917" s="8" t="str">
        <f>VLOOKUP($A1917,Cleaned_Customer_Names!$A1916:$D4251,4,0)</f>
        <v>Duyn</v>
      </c>
      <c r="E1917" s="22">
        <f>VLOOKUP($A1917,Cleaned_Medical_Exam!$A1916:$J4251,2,0)</f>
        <v>34.46</v>
      </c>
      <c r="F1917" s="24">
        <f>VLOOKUP($A1917,Cleaned_Medical_Exam!$A1916:$J4251,3,0)</f>
        <v>4.17</v>
      </c>
      <c r="G1917" s="20" t="str">
        <f>VLOOKUP($A1917,Cleaned_Medical_Exam!$A1916:$J4251,4,0)</f>
        <v>No</v>
      </c>
      <c r="H1917" s="20" t="str">
        <f>VLOOKUP($A1917,Cleaned_Medical_Exam!$A1916:$J4251,5,0)</f>
        <v>Yes</v>
      </c>
      <c r="I1917" s="20" t="str">
        <f>VLOOKUP($A1917,Cleaned_Medical_Exam!$A1916:$J4251,6,0)</f>
        <v>No</v>
      </c>
      <c r="J1917" s="48">
        <f>VLOOKUP($A1917,Cleaned_Medical_Exam!$A1916:$J4251,7,0)</f>
        <v>1</v>
      </c>
      <c r="K1917" s="8" t="str">
        <f>VLOOKUP($A1917,Cleaned_Medical_Exam!$A1916:$J4251,8,0)</f>
        <v>No</v>
      </c>
      <c r="L1917" s="20" t="str">
        <f>VLOOKUP($A1917,Cleaned_Medical_Exam!$A1916:$J4251,9,0)</f>
        <v>Obesity</v>
      </c>
      <c r="M1917" s="20" t="str">
        <f>VLOOKUP($A1917,Cleaned_Medical_Exam!$A1916:$J4251,10,0)</f>
        <v>Normal</v>
      </c>
      <c r="N1917" s="48">
        <f>_xlfn.XLOOKUP(A1917,Cleaned_Hospital_Details!A:A,Cleaned_Hospital_Details!B:B)</f>
        <v>0</v>
      </c>
      <c r="O1917" s="49">
        <f>_xlfn.XLOOKUP($A1917,Cleaned_Hospital_Details!$A:$A,Cleaned_Hospital_Details!C:C)</f>
        <v>3889.2</v>
      </c>
      <c r="P1917" s="8" t="str">
        <f>_xlfn.XLOOKUP($A1917,Cleaned_Hospital_Details!$A:$A,Cleaned_Hospital_Details!D:D)</f>
        <v>Tier - 2</v>
      </c>
      <c r="Q1917" s="8" t="str">
        <f>_xlfn.XLOOKUP($A1917,Cleaned_Hospital_Details!$A:$A,Cleaned_Hospital_Details!E:E)</f>
        <v>Tier - 2</v>
      </c>
      <c r="R1917" s="8" t="str">
        <f>_xlfn.XLOOKUP($A1917,Cleaned_Hospital_Details!$A:$A,Cleaned_Hospital_Details!F:F)</f>
        <v>R1012</v>
      </c>
      <c r="S1917" s="15">
        <f>_xlfn.XLOOKUP($A1917,Cleaned_Hospital_Details!$A:$A,Cleaned_Hospital_Details!G:G)</f>
        <v>38181</v>
      </c>
      <c r="T1917" s="8">
        <f>_xlfn.XLOOKUP($A1917,Cleaned_Hospital_Details!$A:$A,Cleaned_Hospital_Details!H:H)</f>
        <v>18</v>
      </c>
      <c r="U1917" s="8" t="str">
        <f>_xlfn.XLOOKUP($A1917,Cleaned_Hospital_Details!$A:$A,Cleaned_Hospital_Details!I:I)</f>
        <v>Child</v>
      </c>
      <c r="V1917" t="str">
        <f t="shared" si="29"/>
        <v>Jeff Duyn</v>
      </c>
    </row>
    <row r="1918" spans="1:22" ht="15.6" x14ac:dyDescent="0.3">
      <c r="A1918" s="10" t="s">
        <v>1954</v>
      </c>
      <c r="B1918" s="8" t="str">
        <f>VLOOKUP(A1918,Cleaned_Customer_Names!A1917:D4252,2,0)</f>
        <v>Mr.</v>
      </c>
      <c r="C1918" s="8" t="str">
        <f>VLOOKUP(A1918,Cleaned_Customer_Names!A1917:D4252,3,0)</f>
        <v>Michael</v>
      </c>
      <c r="D1918" s="8" t="str">
        <f>VLOOKUP($A1918,Cleaned_Customer_Names!$A1917:$D4252,4,0)</f>
        <v>Wardian</v>
      </c>
      <c r="E1918" s="22">
        <f>VLOOKUP($A1918,Cleaned_Medical_Exam!$A1917:$J4252,2,0)</f>
        <v>30.875</v>
      </c>
      <c r="F1918" s="24">
        <f>VLOOKUP($A1918,Cleaned_Medical_Exam!$A1917:$J4252,3,0)</f>
        <v>4.95</v>
      </c>
      <c r="G1918" s="20" t="str">
        <f>VLOOKUP($A1918,Cleaned_Medical_Exam!$A1917:$J4252,4,0)</f>
        <v>Yes</v>
      </c>
      <c r="H1918" s="20" t="str">
        <f>VLOOKUP($A1918,Cleaned_Medical_Exam!$A1917:$J4252,5,0)</f>
        <v>No</v>
      </c>
      <c r="I1918" s="20" t="str">
        <f>VLOOKUP($A1918,Cleaned_Medical_Exam!$A1917:$J4252,6,0)</f>
        <v>No</v>
      </c>
      <c r="J1918" s="48">
        <f>VLOOKUP($A1918,Cleaned_Medical_Exam!$A1917:$J4252,7,0)</f>
        <v>0</v>
      </c>
      <c r="K1918" s="8" t="str">
        <f>VLOOKUP($A1918,Cleaned_Medical_Exam!$A1917:$J4252,8,0)</f>
        <v>No</v>
      </c>
      <c r="L1918" s="20" t="str">
        <f>VLOOKUP($A1918,Cleaned_Medical_Exam!$A1917:$J4252,9,0)</f>
        <v>Obesity</v>
      </c>
      <c r="M1918" s="20" t="str">
        <f>VLOOKUP($A1918,Cleaned_Medical_Exam!$A1917:$J4252,10,0)</f>
        <v>Normal</v>
      </c>
      <c r="N1918" s="48">
        <f>_xlfn.XLOOKUP(A1918,Cleaned_Hospital_Details!A:A,Cleaned_Hospital_Details!B:B)</f>
        <v>2</v>
      </c>
      <c r="O1918" s="49">
        <f>_xlfn.XLOOKUP($A1918,Cleaned_Hospital_Details!$A:$A,Cleaned_Hospital_Details!C:C)</f>
        <v>3877.3</v>
      </c>
      <c r="P1918" s="8" t="str">
        <f>_xlfn.XLOOKUP($A1918,Cleaned_Hospital_Details!$A:$A,Cleaned_Hospital_Details!D:D)</f>
        <v>Tier - 1</v>
      </c>
      <c r="Q1918" s="8" t="str">
        <f>_xlfn.XLOOKUP($A1918,Cleaned_Hospital_Details!$A:$A,Cleaned_Hospital_Details!E:E)</f>
        <v>Tier - 3</v>
      </c>
      <c r="R1918" s="8" t="str">
        <f>_xlfn.XLOOKUP($A1918,Cleaned_Hospital_Details!$A:$A,Cleaned_Hospital_Details!F:F)</f>
        <v>R1012</v>
      </c>
      <c r="S1918" s="15">
        <f>_xlfn.XLOOKUP($A1918,Cleaned_Hospital_Details!$A:$A,Cleaned_Hospital_Details!G:G)</f>
        <v>35361</v>
      </c>
      <c r="T1918" s="8">
        <f>_xlfn.XLOOKUP($A1918,Cleaned_Hospital_Details!$A:$A,Cleaned_Hospital_Details!H:H)</f>
        <v>26</v>
      </c>
      <c r="U1918" s="8" t="str">
        <f>_xlfn.XLOOKUP($A1918,Cleaned_Hospital_Details!$A:$A,Cleaned_Hospital_Details!I:I)</f>
        <v>Adult</v>
      </c>
      <c r="V1918" t="str">
        <f t="shared" si="29"/>
        <v>Michael Wardian</v>
      </c>
    </row>
    <row r="1919" spans="1:22" ht="15.6" x14ac:dyDescent="0.3">
      <c r="A1919" s="10" t="s">
        <v>1955</v>
      </c>
      <c r="B1919" s="8" t="str">
        <f>VLOOKUP(A1919,Cleaned_Customer_Names!A1918:D4253,2,0)</f>
        <v>Mr.</v>
      </c>
      <c r="C1919" s="8" t="str">
        <f>VLOOKUP(A1919,Cleaned_Customer_Names!A1918:D4253,3,0)</f>
        <v>Jan</v>
      </c>
      <c r="D1919" s="8" t="str">
        <f>VLOOKUP($A1919,Cleaned_Customer_Names!$A1918:$D4253,4,0)</f>
        <v>Heuninck</v>
      </c>
      <c r="E1919" s="22">
        <f>VLOOKUP($A1919,Cleaned_Medical_Exam!$A1918:$J4253,2,0)</f>
        <v>39.49</v>
      </c>
      <c r="F1919" s="24">
        <f>VLOOKUP($A1919,Cleaned_Medical_Exam!$A1918:$J4253,3,0)</f>
        <v>5.13</v>
      </c>
      <c r="G1919" s="20" t="str">
        <f>VLOOKUP($A1919,Cleaned_Medical_Exam!$A1918:$J4253,4,0)</f>
        <v>No</v>
      </c>
      <c r="H1919" s="20" t="str">
        <f>VLOOKUP($A1919,Cleaned_Medical_Exam!$A1918:$J4253,5,0)</f>
        <v>No</v>
      </c>
      <c r="I1919" s="20" t="str">
        <f>VLOOKUP($A1919,Cleaned_Medical_Exam!$A1918:$J4253,6,0)</f>
        <v>No</v>
      </c>
      <c r="J1919" s="48">
        <f>VLOOKUP($A1919,Cleaned_Medical_Exam!$A1918:$J4253,7,0)</f>
        <v>0</v>
      </c>
      <c r="K1919" s="8" t="str">
        <f>VLOOKUP($A1919,Cleaned_Medical_Exam!$A1918:$J4253,8,0)</f>
        <v>No</v>
      </c>
      <c r="L1919" s="20" t="str">
        <f>VLOOKUP($A1919,Cleaned_Medical_Exam!$A1918:$J4253,9,0)</f>
        <v>Obesity</v>
      </c>
      <c r="M1919" s="20" t="str">
        <f>VLOOKUP($A1919,Cleaned_Medical_Exam!$A1918:$J4253,10,0)</f>
        <v>Normal</v>
      </c>
      <c r="N1919" s="48">
        <f>_xlfn.XLOOKUP(A1919,Cleaned_Hospital_Details!A:A,Cleaned_Hospital_Details!B:B)</f>
        <v>1</v>
      </c>
      <c r="O1919" s="49">
        <f>_xlfn.XLOOKUP($A1919,Cleaned_Hospital_Details!$A:$A,Cleaned_Hospital_Details!C:C)</f>
        <v>3875.73</v>
      </c>
      <c r="P1919" s="8" t="str">
        <f>_xlfn.XLOOKUP($A1919,Cleaned_Hospital_Details!$A:$A,Cleaned_Hospital_Details!D:D)</f>
        <v>Tier - 2</v>
      </c>
      <c r="Q1919" s="8" t="str">
        <f>_xlfn.XLOOKUP($A1919,Cleaned_Hospital_Details!$A:$A,Cleaned_Hospital_Details!E:E)</f>
        <v>Tier - 3</v>
      </c>
      <c r="R1919" s="8" t="str">
        <f>_xlfn.XLOOKUP($A1919,Cleaned_Hospital_Details!$A:$A,Cleaned_Hospital_Details!F:F)</f>
        <v>R1013</v>
      </c>
      <c r="S1919" s="15">
        <f>_xlfn.XLOOKUP($A1919,Cleaned_Hospital_Details!$A:$A,Cleaned_Hospital_Details!G:G)</f>
        <v>33444</v>
      </c>
      <c r="T1919" s="8">
        <f>_xlfn.XLOOKUP($A1919,Cleaned_Hospital_Details!$A:$A,Cleaned_Hospital_Details!H:H)</f>
        <v>31</v>
      </c>
      <c r="U1919" s="8" t="str">
        <f>_xlfn.XLOOKUP($A1919,Cleaned_Hospital_Details!$A:$A,Cleaned_Hospital_Details!I:I)</f>
        <v>Adult</v>
      </c>
      <c r="V1919" t="str">
        <f t="shared" si="29"/>
        <v>Jan Heuninck</v>
      </c>
    </row>
    <row r="1920" spans="1:22" ht="15.6" x14ac:dyDescent="0.3">
      <c r="A1920" s="10" t="s">
        <v>1956</v>
      </c>
      <c r="B1920" s="8" t="str">
        <f>VLOOKUP(A1920,Cleaned_Customer_Names!A1919:D4254,2,0)</f>
        <v>Mr.</v>
      </c>
      <c r="C1920" s="8" t="str">
        <f>VLOOKUP(A1920,Cleaned_Customer_Names!A1919:D4254,3,0)</f>
        <v>Bernard</v>
      </c>
      <c r="D1920" s="8" t="str">
        <f>VLOOKUP($A1920,Cleaned_Customer_Names!$A1919:$D4254,4,0)</f>
        <v>Kipyego</v>
      </c>
      <c r="E1920" s="22">
        <f>VLOOKUP($A1920,Cleaned_Medical_Exam!$A1919:$J4254,2,0)</f>
        <v>28.88</v>
      </c>
      <c r="F1920" s="24">
        <f>VLOOKUP($A1920,Cleaned_Medical_Exam!$A1919:$J4254,3,0)</f>
        <v>4.0999999999999996</v>
      </c>
      <c r="G1920" s="20" t="str">
        <f>VLOOKUP($A1920,Cleaned_Medical_Exam!$A1919:$J4254,4,0)</f>
        <v>No</v>
      </c>
      <c r="H1920" s="20" t="str">
        <f>VLOOKUP($A1920,Cleaned_Medical_Exam!$A1919:$J4254,5,0)</f>
        <v>No</v>
      </c>
      <c r="I1920" s="20" t="str">
        <f>VLOOKUP($A1920,Cleaned_Medical_Exam!$A1919:$J4254,6,0)</f>
        <v>No</v>
      </c>
      <c r="J1920" s="48">
        <f>VLOOKUP($A1920,Cleaned_Medical_Exam!$A1919:$J4254,7,0)</f>
        <v>0</v>
      </c>
      <c r="K1920" s="8" t="str">
        <f>VLOOKUP($A1920,Cleaned_Medical_Exam!$A1919:$J4254,8,0)</f>
        <v>No</v>
      </c>
      <c r="L1920" s="20" t="str">
        <f>VLOOKUP($A1920,Cleaned_Medical_Exam!$A1919:$J4254,9,0)</f>
        <v>Overweight</v>
      </c>
      <c r="M1920" s="20" t="str">
        <f>VLOOKUP($A1920,Cleaned_Medical_Exam!$A1919:$J4254,10,0)</f>
        <v>Normal</v>
      </c>
      <c r="N1920" s="48">
        <f>_xlfn.XLOOKUP(A1920,Cleaned_Hospital_Details!A:A,Cleaned_Hospital_Details!B:B)</f>
        <v>0</v>
      </c>
      <c r="O1920" s="49">
        <f>_xlfn.XLOOKUP($A1920,Cleaned_Hospital_Details!$A:$A,Cleaned_Hospital_Details!C:C)</f>
        <v>3866.86</v>
      </c>
      <c r="P1920" s="8" t="str">
        <f>_xlfn.XLOOKUP($A1920,Cleaned_Hospital_Details!$A:$A,Cleaned_Hospital_Details!D:D)</f>
        <v>Tier - 1</v>
      </c>
      <c r="Q1920" s="8" t="str">
        <f>_xlfn.XLOOKUP($A1920,Cleaned_Hospital_Details!$A:$A,Cleaned_Hospital_Details!E:E)</f>
        <v>Tier - 1</v>
      </c>
      <c r="R1920" s="8" t="str">
        <f>_xlfn.XLOOKUP($A1920,Cleaned_Hospital_Details!$A:$A,Cleaned_Hospital_Details!F:F)</f>
        <v>R1012</v>
      </c>
      <c r="S1920" s="15">
        <f>_xlfn.XLOOKUP($A1920,Cleaned_Hospital_Details!$A:$A,Cleaned_Hospital_Details!G:G)</f>
        <v>33048</v>
      </c>
      <c r="T1920" s="8">
        <f>_xlfn.XLOOKUP($A1920,Cleaned_Hospital_Details!$A:$A,Cleaned_Hospital_Details!H:H)</f>
        <v>32</v>
      </c>
      <c r="U1920" s="8" t="str">
        <f>_xlfn.XLOOKUP($A1920,Cleaned_Hospital_Details!$A:$A,Cleaned_Hospital_Details!I:I)</f>
        <v>Adult</v>
      </c>
      <c r="V1920" t="str">
        <f t="shared" si="29"/>
        <v>Bernard Kipyego</v>
      </c>
    </row>
    <row r="1921" spans="1:22" ht="15.6" x14ac:dyDescent="0.3">
      <c r="A1921" s="10" t="s">
        <v>1957</v>
      </c>
      <c r="B1921" s="8" t="str">
        <f>VLOOKUP(A1921,Cleaned_Customer_Names!A1920:D4255,2,0)</f>
        <v>Mr.</v>
      </c>
      <c r="C1921" s="8" t="str">
        <f>VLOOKUP(A1921,Cleaned_Customer_Names!A1920:D4255,3,0)</f>
        <v>Craig</v>
      </c>
      <c r="D1921" s="8" t="str">
        <f>VLOOKUP($A1921,Cleaned_Customer_Names!$A1920:$D4255,4,0)</f>
        <v>Kuehl</v>
      </c>
      <c r="E1921" s="22">
        <f>VLOOKUP($A1921,Cleaned_Medical_Exam!$A1920:$J4255,2,0)</f>
        <v>20.234999999999999</v>
      </c>
      <c r="F1921" s="24">
        <f>VLOOKUP($A1921,Cleaned_Medical_Exam!$A1920:$J4255,3,0)</f>
        <v>5.01</v>
      </c>
      <c r="G1921" s="20" t="str">
        <f>VLOOKUP($A1921,Cleaned_Medical_Exam!$A1920:$J4255,4,0)</f>
        <v>Yes</v>
      </c>
      <c r="H1921" s="20" t="str">
        <f>VLOOKUP($A1921,Cleaned_Medical_Exam!$A1920:$J4255,5,0)</f>
        <v>No</v>
      </c>
      <c r="I1921" s="20" t="str">
        <f>VLOOKUP($A1921,Cleaned_Medical_Exam!$A1920:$J4255,6,0)</f>
        <v>No</v>
      </c>
      <c r="J1921" s="48">
        <f>VLOOKUP($A1921,Cleaned_Medical_Exam!$A1920:$J4255,7,0)</f>
        <v>0</v>
      </c>
      <c r="K1921" s="8" t="str">
        <f>VLOOKUP($A1921,Cleaned_Medical_Exam!$A1920:$J4255,8,0)</f>
        <v>No</v>
      </c>
      <c r="L1921" s="20" t="str">
        <f>VLOOKUP($A1921,Cleaned_Medical_Exam!$A1920:$J4255,9,0)</f>
        <v>Healthy Weight</v>
      </c>
      <c r="M1921" s="20" t="str">
        <f>VLOOKUP($A1921,Cleaned_Medical_Exam!$A1920:$J4255,10,0)</f>
        <v>Normal</v>
      </c>
      <c r="N1921" s="48">
        <f>_xlfn.XLOOKUP(A1921,Cleaned_Hospital_Details!A:A,Cleaned_Hospital_Details!B:B)</f>
        <v>3</v>
      </c>
      <c r="O1921" s="49">
        <f>_xlfn.XLOOKUP($A1921,Cleaned_Hospital_Details!$A:$A,Cleaned_Hospital_Details!C:C)</f>
        <v>3861.21</v>
      </c>
      <c r="P1921" s="8" t="str">
        <f>_xlfn.XLOOKUP($A1921,Cleaned_Hospital_Details!$A:$A,Cleaned_Hospital_Details!D:D)</f>
        <v>Tier - 2</v>
      </c>
      <c r="Q1921" s="8" t="str">
        <f>_xlfn.XLOOKUP($A1921,Cleaned_Hospital_Details!$A:$A,Cleaned_Hospital_Details!E:E)</f>
        <v>Tier - 2</v>
      </c>
      <c r="R1921" s="8" t="str">
        <f>_xlfn.XLOOKUP($A1921,Cleaned_Hospital_Details!$A:$A,Cleaned_Hospital_Details!F:F)</f>
        <v>R1016</v>
      </c>
      <c r="S1921" s="15">
        <f>_xlfn.XLOOKUP($A1921,Cleaned_Hospital_Details!$A:$A,Cleaned_Hospital_Details!G:G)</f>
        <v>37182</v>
      </c>
      <c r="T1921" s="8">
        <f>_xlfn.XLOOKUP($A1921,Cleaned_Hospital_Details!$A:$A,Cleaned_Hospital_Details!H:H)</f>
        <v>21</v>
      </c>
      <c r="U1921" s="8" t="str">
        <f>_xlfn.XLOOKUP($A1921,Cleaned_Hospital_Details!$A:$A,Cleaned_Hospital_Details!I:I)</f>
        <v>Adult</v>
      </c>
      <c r="V1921" t="str">
        <f t="shared" si="29"/>
        <v>Craig Kuehl</v>
      </c>
    </row>
    <row r="1922" spans="1:22" ht="15.6" x14ac:dyDescent="0.3">
      <c r="A1922" s="10" t="s">
        <v>1958</v>
      </c>
      <c r="B1922" s="8" t="str">
        <f>VLOOKUP(A1922,Cleaned_Customer_Names!A1921:D4256,2,0)</f>
        <v>Mrs.</v>
      </c>
      <c r="C1922" s="8" t="str">
        <f>VLOOKUP(A1922,Cleaned_Customer_Names!A1921:D4256,3,0)</f>
        <v>Bryn</v>
      </c>
      <c r="D1922" s="8" t="str">
        <f>VLOOKUP($A1922,Cleaned_Customer_Names!$A1921:$D4256,4,0)</f>
        <v>Burkholder</v>
      </c>
      <c r="E1922" s="22">
        <f>VLOOKUP($A1922,Cleaned_Medical_Exam!$A1921:$J4256,2,0)</f>
        <v>30.67</v>
      </c>
      <c r="F1922" s="24">
        <f>VLOOKUP($A1922,Cleaned_Medical_Exam!$A1921:$J4256,3,0)</f>
        <v>5.09</v>
      </c>
      <c r="G1922" s="20" t="str">
        <f>VLOOKUP($A1922,Cleaned_Medical_Exam!$A1921:$J4256,4,0)</f>
        <v>Yes</v>
      </c>
      <c r="H1922" s="20" t="str">
        <f>VLOOKUP($A1922,Cleaned_Medical_Exam!$A1921:$J4256,5,0)</f>
        <v>No</v>
      </c>
      <c r="I1922" s="20" t="str">
        <f>VLOOKUP($A1922,Cleaned_Medical_Exam!$A1921:$J4256,6,0)</f>
        <v>No</v>
      </c>
      <c r="J1922" s="48">
        <f>VLOOKUP($A1922,Cleaned_Medical_Exam!$A1921:$J4256,7,0)</f>
        <v>0</v>
      </c>
      <c r="K1922" s="8" t="str">
        <f>VLOOKUP($A1922,Cleaned_Medical_Exam!$A1921:$J4256,8,0)</f>
        <v>No</v>
      </c>
      <c r="L1922" s="20" t="str">
        <f>VLOOKUP($A1922,Cleaned_Medical_Exam!$A1921:$J4256,9,0)</f>
        <v>Obesity</v>
      </c>
      <c r="M1922" s="20" t="str">
        <f>VLOOKUP($A1922,Cleaned_Medical_Exam!$A1921:$J4256,10,0)</f>
        <v>Normal</v>
      </c>
      <c r="N1922" s="48">
        <f>_xlfn.XLOOKUP(A1922,Cleaned_Hospital_Details!A:A,Cleaned_Hospital_Details!B:B)</f>
        <v>0</v>
      </c>
      <c r="O1922" s="49">
        <f>_xlfn.XLOOKUP($A1922,Cleaned_Hospital_Details!$A:$A,Cleaned_Hospital_Details!C:C)</f>
        <v>3858.51</v>
      </c>
      <c r="P1922" s="8" t="str">
        <f>_xlfn.XLOOKUP($A1922,Cleaned_Hospital_Details!$A:$A,Cleaned_Hospital_Details!D:D)</f>
        <v>Tier - 2</v>
      </c>
      <c r="Q1922" s="8" t="str">
        <f>_xlfn.XLOOKUP($A1922,Cleaned_Hospital_Details!$A:$A,Cleaned_Hospital_Details!E:E)</f>
        <v>Tier - 3</v>
      </c>
      <c r="R1922" s="8" t="str">
        <f>_xlfn.XLOOKUP($A1922,Cleaned_Hospital_Details!$A:$A,Cleaned_Hospital_Details!F:F)</f>
        <v>R1025</v>
      </c>
      <c r="S1922" s="15">
        <f>_xlfn.XLOOKUP($A1922,Cleaned_Hospital_Details!$A:$A,Cleaned_Hospital_Details!G:G)</f>
        <v>37048</v>
      </c>
      <c r="T1922" s="8">
        <f>_xlfn.XLOOKUP($A1922,Cleaned_Hospital_Details!$A:$A,Cleaned_Hospital_Details!H:H)</f>
        <v>22</v>
      </c>
      <c r="U1922" s="8" t="str">
        <f>_xlfn.XLOOKUP($A1922,Cleaned_Hospital_Details!$A:$A,Cleaned_Hospital_Details!I:I)</f>
        <v>Adult</v>
      </c>
      <c r="V1922" t="str">
        <f t="shared" si="29"/>
        <v>Bryn Burkholder</v>
      </c>
    </row>
    <row r="1923" spans="1:22" ht="15.6" x14ac:dyDescent="0.3">
      <c r="A1923" s="10" t="s">
        <v>1959</v>
      </c>
      <c r="B1923" s="8" t="str">
        <f>VLOOKUP(A1923,Cleaned_Customer_Names!A1922:D4257,2,0)</f>
        <v>Mr.</v>
      </c>
      <c r="C1923" s="8" t="str">
        <f>VLOOKUP(A1923,Cleaned_Customer_Names!A1922:D4257,3,0)</f>
        <v>Michael</v>
      </c>
      <c r="D1923" s="8" t="str">
        <f>VLOOKUP($A1923,Cleaned_Customer_Names!$A1922:$D4257,4,0)</f>
        <v>Stadolnik</v>
      </c>
      <c r="E1923" s="22">
        <f>VLOOKUP($A1923,Cleaned_Medical_Exam!$A1922:$J4257,2,0)</f>
        <v>30.875</v>
      </c>
      <c r="F1923" s="24">
        <f>VLOOKUP($A1923,Cleaned_Medical_Exam!$A1922:$J4257,3,0)</f>
        <v>6.49</v>
      </c>
      <c r="G1923" s="20" t="str">
        <f>VLOOKUP($A1923,Cleaned_Medical_Exam!$A1922:$J4257,4,0)</f>
        <v>No</v>
      </c>
      <c r="H1923" s="20" t="str">
        <f>VLOOKUP($A1923,Cleaned_Medical_Exam!$A1922:$J4257,5,0)</f>
        <v>No</v>
      </c>
      <c r="I1923" s="20" t="str">
        <f>VLOOKUP($A1923,Cleaned_Medical_Exam!$A1922:$J4257,6,0)</f>
        <v>No</v>
      </c>
      <c r="J1923" s="48">
        <f>VLOOKUP($A1923,Cleaned_Medical_Exam!$A1922:$J4257,7,0)</f>
        <v>0</v>
      </c>
      <c r="K1923" s="8" t="str">
        <f>VLOOKUP($A1923,Cleaned_Medical_Exam!$A1922:$J4257,8,0)</f>
        <v>No</v>
      </c>
      <c r="L1923" s="20" t="str">
        <f>VLOOKUP($A1923,Cleaned_Medical_Exam!$A1922:$J4257,9,0)</f>
        <v>Obesity</v>
      </c>
      <c r="M1923" s="20" t="str">
        <f>VLOOKUP($A1923,Cleaned_Medical_Exam!$A1922:$J4257,10,0)</f>
        <v>Prediabetes</v>
      </c>
      <c r="N1923" s="48">
        <f>_xlfn.XLOOKUP(A1923,Cleaned_Hospital_Details!A:A,Cleaned_Hospital_Details!B:B)</f>
        <v>0</v>
      </c>
      <c r="O1923" s="49">
        <f>_xlfn.XLOOKUP($A1923,Cleaned_Hospital_Details!$A:$A,Cleaned_Hospital_Details!C:C)</f>
        <v>3857.76</v>
      </c>
      <c r="P1923" s="8" t="str">
        <f>_xlfn.XLOOKUP($A1923,Cleaned_Hospital_Details!$A:$A,Cleaned_Hospital_Details!D:D)</f>
        <v>Tier - 3</v>
      </c>
      <c r="Q1923" s="8" t="str">
        <f>_xlfn.XLOOKUP($A1923,Cleaned_Hospital_Details!$A:$A,Cleaned_Hospital_Details!E:E)</f>
        <v>Tier - 1</v>
      </c>
      <c r="R1923" s="8" t="str">
        <f>_xlfn.XLOOKUP($A1923,Cleaned_Hospital_Details!$A:$A,Cleaned_Hospital_Details!F:F)</f>
        <v>R1016</v>
      </c>
      <c r="S1923" s="15">
        <f>_xlfn.XLOOKUP($A1923,Cleaned_Hospital_Details!$A:$A,Cleaned_Hospital_Details!G:G)</f>
        <v>33469</v>
      </c>
      <c r="T1923" s="8">
        <f>_xlfn.XLOOKUP($A1923,Cleaned_Hospital_Details!$A:$A,Cleaned_Hospital_Details!H:H)</f>
        <v>31</v>
      </c>
      <c r="U1923" s="8" t="str">
        <f>_xlfn.XLOOKUP($A1923,Cleaned_Hospital_Details!$A:$A,Cleaned_Hospital_Details!I:I)</f>
        <v>Adult</v>
      </c>
      <c r="V1923" t="str">
        <f t="shared" ref="V1923:V1986" si="30">_xlfn.CONCAT(C1923, " ", D1923)</f>
        <v>Michael Stadolnik</v>
      </c>
    </row>
    <row r="1924" spans="1:22" ht="15.6" x14ac:dyDescent="0.3">
      <c r="A1924" s="10" t="s">
        <v>1960</v>
      </c>
      <c r="B1924" s="8" t="str">
        <f>VLOOKUP(A1924,Cleaned_Customer_Names!A1923:D4258,2,0)</f>
        <v>Mr.</v>
      </c>
      <c r="C1924" s="8" t="str">
        <f>VLOOKUP(A1924,Cleaned_Customer_Names!A1923:D4258,3,0)</f>
        <v>Benjamin</v>
      </c>
      <c r="D1924" s="8" t="str">
        <f>VLOOKUP($A1924,Cleaned_Customer_Names!$A1923:$D4258,4,0)</f>
        <v>Shields</v>
      </c>
      <c r="E1924" s="22">
        <f>VLOOKUP($A1924,Cleaned_Medical_Exam!$A1923:$J4258,2,0)</f>
        <v>23.8</v>
      </c>
      <c r="F1924" s="24">
        <f>VLOOKUP($A1924,Cleaned_Medical_Exam!$A1923:$J4258,3,0)</f>
        <v>4.08</v>
      </c>
      <c r="G1924" s="20" t="str">
        <f>VLOOKUP($A1924,Cleaned_Medical_Exam!$A1923:$J4258,4,0)</f>
        <v>No</v>
      </c>
      <c r="H1924" s="20" t="str">
        <f>VLOOKUP($A1924,Cleaned_Medical_Exam!$A1923:$J4258,5,0)</f>
        <v>No</v>
      </c>
      <c r="I1924" s="20" t="str">
        <f>VLOOKUP($A1924,Cleaned_Medical_Exam!$A1923:$J4258,6,0)</f>
        <v>No</v>
      </c>
      <c r="J1924" s="48">
        <f>VLOOKUP($A1924,Cleaned_Medical_Exam!$A1923:$J4258,7,0)</f>
        <v>0</v>
      </c>
      <c r="K1924" s="8" t="str">
        <f>VLOOKUP($A1924,Cleaned_Medical_Exam!$A1923:$J4258,8,0)</f>
        <v>No</v>
      </c>
      <c r="L1924" s="20" t="str">
        <f>VLOOKUP($A1924,Cleaned_Medical_Exam!$A1923:$J4258,9,0)</f>
        <v>Healthy Weight</v>
      </c>
      <c r="M1924" s="20" t="str">
        <f>VLOOKUP($A1924,Cleaned_Medical_Exam!$A1923:$J4258,10,0)</f>
        <v>Normal</v>
      </c>
      <c r="N1924" s="48">
        <f>_xlfn.XLOOKUP(A1924,Cleaned_Hospital_Details!A:A,Cleaned_Hospital_Details!B:B)</f>
        <v>2</v>
      </c>
      <c r="O1924" s="49">
        <f>_xlfn.XLOOKUP($A1924,Cleaned_Hospital_Details!$A:$A,Cleaned_Hospital_Details!C:C)</f>
        <v>3847.67</v>
      </c>
      <c r="P1924" s="8" t="str">
        <f>_xlfn.XLOOKUP($A1924,Cleaned_Hospital_Details!$A:$A,Cleaned_Hospital_Details!D:D)</f>
        <v>Tier - 3</v>
      </c>
      <c r="Q1924" s="8" t="str">
        <f>_xlfn.XLOOKUP($A1924,Cleaned_Hospital_Details!$A:$A,Cleaned_Hospital_Details!E:E)</f>
        <v>Tier - 2</v>
      </c>
      <c r="R1924" s="8" t="str">
        <f>_xlfn.XLOOKUP($A1924,Cleaned_Hospital_Details!$A:$A,Cleaned_Hospital_Details!F:F)</f>
        <v>R1011</v>
      </c>
      <c r="S1924" s="15">
        <f>_xlfn.XLOOKUP($A1924,Cleaned_Hospital_Details!$A:$A,Cleaned_Hospital_Details!G:G)</f>
        <v>34558</v>
      </c>
      <c r="T1924" s="8">
        <f>_xlfn.XLOOKUP($A1924,Cleaned_Hospital_Details!$A:$A,Cleaned_Hospital_Details!H:H)</f>
        <v>28</v>
      </c>
      <c r="U1924" s="8" t="str">
        <f>_xlfn.XLOOKUP($A1924,Cleaned_Hospital_Details!$A:$A,Cleaned_Hospital_Details!I:I)</f>
        <v>Adult</v>
      </c>
      <c r="V1924" t="str">
        <f t="shared" si="30"/>
        <v>Benjamin Shields</v>
      </c>
    </row>
    <row r="1925" spans="1:22" ht="15.6" x14ac:dyDescent="0.3">
      <c r="A1925" s="10" t="s">
        <v>1961</v>
      </c>
      <c r="B1925" s="8" t="str">
        <f>VLOOKUP(A1925,Cleaned_Customer_Names!A1924:D4259,2,0)</f>
        <v>Mr.</v>
      </c>
      <c r="C1925" s="8" t="str">
        <f>VLOOKUP(A1925,Cleaned_Customer_Names!A1924:D4259,3,0)</f>
        <v>Jay</v>
      </c>
      <c r="D1925" s="8" t="str">
        <f>VLOOKUP($A1925,Cleaned_Customer_Names!$A1924:$D4259,4,0)</f>
        <v>Margolis</v>
      </c>
      <c r="E1925" s="22">
        <f>VLOOKUP($A1925,Cleaned_Medical_Exam!$A1924:$J4259,2,0)</f>
        <v>15.37</v>
      </c>
      <c r="F1925" s="24">
        <f>VLOOKUP($A1925,Cleaned_Medical_Exam!$A1924:$J4259,3,0)</f>
        <v>8.6300000000000008</v>
      </c>
      <c r="G1925" s="20" t="str">
        <f>VLOOKUP($A1925,Cleaned_Medical_Exam!$A1924:$J4259,4,0)</f>
        <v>Yes</v>
      </c>
      <c r="H1925" s="20" t="str">
        <f>VLOOKUP($A1925,Cleaned_Medical_Exam!$A1924:$J4259,5,0)</f>
        <v>No</v>
      </c>
      <c r="I1925" s="20" t="str">
        <f>VLOOKUP($A1925,Cleaned_Medical_Exam!$A1924:$J4259,6,0)</f>
        <v>No</v>
      </c>
      <c r="J1925" s="48">
        <f>VLOOKUP($A1925,Cleaned_Medical_Exam!$A1924:$J4259,7,0)</f>
        <v>0</v>
      </c>
      <c r="K1925" s="8" t="str">
        <f>VLOOKUP($A1925,Cleaned_Medical_Exam!$A1924:$J4259,8,0)</f>
        <v>No</v>
      </c>
      <c r="L1925" s="20" t="str">
        <f>VLOOKUP($A1925,Cleaned_Medical_Exam!$A1924:$J4259,9,0)</f>
        <v>Underweight</v>
      </c>
      <c r="M1925" s="20" t="str">
        <f>VLOOKUP($A1925,Cleaned_Medical_Exam!$A1924:$J4259,10,0)</f>
        <v>Diabetes</v>
      </c>
      <c r="N1925" s="48">
        <f>_xlfn.XLOOKUP(A1925,Cleaned_Hospital_Details!A:A,Cleaned_Hospital_Details!B:B)</f>
        <v>1</v>
      </c>
      <c r="O1925" s="49">
        <f>_xlfn.XLOOKUP($A1925,Cleaned_Hospital_Details!$A:$A,Cleaned_Hospital_Details!C:C)</f>
        <v>3797.2</v>
      </c>
      <c r="P1925" s="8" t="str">
        <f>_xlfn.XLOOKUP($A1925,Cleaned_Hospital_Details!$A:$A,Cleaned_Hospital_Details!D:D)</f>
        <v>Tier - 2</v>
      </c>
      <c r="Q1925" s="8" t="str">
        <f>_xlfn.XLOOKUP($A1925,Cleaned_Hospital_Details!$A:$A,Cleaned_Hospital_Details!E:E)</f>
        <v>Tier - 3</v>
      </c>
      <c r="R1925" s="8" t="str">
        <f>_xlfn.XLOOKUP($A1925,Cleaned_Hospital_Details!$A:$A,Cleaned_Hospital_Details!F:F)</f>
        <v>R1012</v>
      </c>
      <c r="S1925" s="15">
        <f>_xlfn.XLOOKUP($A1925,Cleaned_Hospital_Details!$A:$A,Cleaned_Hospital_Details!G:G)</f>
        <v>29858</v>
      </c>
      <c r="T1925" s="8">
        <f>_xlfn.XLOOKUP($A1925,Cleaned_Hospital_Details!$A:$A,Cleaned_Hospital_Details!H:H)</f>
        <v>41</v>
      </c>
      <c r="U1925" s="8" t="str">
        <f>_xlfn.XLOOKUP($A1925,Cleaned_Hospital_Details!$A:$A,Cleaned_Hospital_Details!I:I)</f>
        <v>Adult</v>
      </c>
      <c r="V1925" t="str">
        <f t="shared" si="30"/>
        <v>Jay Margolis</v>
      </c>
    </row>
    <row r="1926" spans="1:22" ht="15.6" x14ac:dyDescent="0.3">
      <c r="A1926" s="10" t="s">
        <v>1962</v>
      </c>
      <c r="B1926" s="8" t="str">
        <f>VLOOKUP(A1926,Cleaned_Customer_Names!A1925:D4260,2,0)</f>
        <v>Mr.</v>
      </c>
      <c r="C1926" s="8" t="str">
        <f>VLOOKUP(A1926,Cleaned_Customer_Names!A1925:D4260,3,0)</f>
        <v>William</v>
      </c>
      <c r="D1926" s="8" t="str">
        <f>VLOOKUP($A1926,Cleaned_Customer_Names!$A1925:$D4260,4,0)</f>
        <v>Uffenbeck</v>
      </c>
      <c r="E1926" s="22">
        <f>VLOOKUP($A1926,Cleaned_Medical_Exam!$A1925:$J4260,2,0)</f>
        <v>30.4</v>
      </c>
      <c r="F1926" s="24">
        <f>VLOOKUP($A1926,Cleaned_Medical_Exam!$A1925:$J4260,3,0)</f>
        <v>5.28</v>
      </c>
      <c r="G1926" s="20" t="str">
        <f>VLOOKUP($A1926,Cleaned_Medical_Exam!$A1925:$J4260,4,0)</f>
        <v>No</v>
      </c>
      <c r="H1926" s="20" t="str">
        <f>VLOOKUP($A1926,Cleaned_Medical_Exam!$A1925:$J4260,5,0)</f>
        <v>No</v>
      </c>
      <c r="I1926" s="20" t="str">
        <f>VLOOKUP($A1926,Cleaned_Medical_Exam!$A1925:$J4260,6,0)</f>
        <v>No</v>
      </c>
      <c r="J1926" s="48">
        <f>VLOOKUP($A1926,Cleaned_Medical_Exam!$A1925:$J4260,7,0)</f>
        <v>0</v>
      </c>
      <c r="K1926" s="8" t="str">
        <f>VLOOKUP($A1926,Cleaned_Medical_Exam!$A1925:$J4260,8,0)</f>
        <v>No</v>
      </c>
      <c r="L1926" s="20" t="str">
        <f>VLOOKUP($A1926,Cleaned_Medical_Exam!$A1925:$J4260,9,0)</f>
        <v>Obesity</v>
      </c>
      <c r="M1926" s="20" t="str">
        <f>VLOOKUP($A1926,Cleaned_Medical_Exam!$A1925:$J4260,10,0)</f>
        <v>Normal</v>
      </c>
      <c r="N1926" s="48">
        <f>_xlfn.XLOOKUP(A1926,Cleaned_Hospital_Details!A:A,Cleaned_Hospital_Details!B:B)</f>
        <v>0</v>
      </c>
      <c r="O1926" s="49">
        <f>_xlfn.XLOOKUP($A1926,Cleaned_Hospital_Details!$A:$A,Cleaned_Hospital_Details!C:C)</f>
        <v>3796.36</v>
      </c>
      <c r="P1926" s="8" t="str">
        <f>_xlfn.XLOOKUP($A1926,Cleaned_Hospital_Details!$A:$A,Cleaned_Hospital_Details!D:D)</f>
        <v>Tier - 2</v>
      </c>
      <c r="Q1926" s="8" t="str">
        <f>_xlfn.XLOOKUP($A1926,Cleaned_Hospital_Details!$A:$A,Cleaned_Hospital_Details!E:E)</f>
        <v>Tier - 3</v>
      </c>
      <c r="R1926" s="8" t="str">
        <f>_xlfn.XLOOKUP($A1926,Cleaned_Hospital_Details!$A:$A,Cleaned_Hospital_Details!F:F)</f>
        <v>R1012</v>
      </c>
      <c r="S1926" s="15">
        <f>_xlfn.XLOOKUP($A1926,Cleaned_Hospital_Details!$A:$A,Cleaned_Hospital_Details!G:G)</f>
        <v>36335</v>
      </c>
      <c r="T1926" s="8">
        <f>_xlfn.XLOOKUP($A1926,Cleaned_Hospital_Details!$A:$A,Cleaned_Hospital_Details!H:H)</f>
        <v>23</v>
      </c>
      <c r="U1926" s="8" t="str">
        <f>_xlfn.XLOOKUP($A1926,Cleaned_Hospital_Details!$A:$A,Cleaned_Hospital_Details!I:I)</f>
        <v>Adult</v>
      </c>
      <c r="V1926" t="str">
        <f t="shared" si="30"/>
        <v>William Uffenbeck</v>
      </c>
    </row>
    <row r="1927" spans="1:22" ht="15.6" x14ac:dyDescent="0.3">
      <c r="A1927" s="10" t="s">
        <v>1963</v>
      </c>
      <c r="B1927" s="8" t="str">
        <f>VLOOKUP(A1927,Cleaned_Customer_Names!A1926:D4261,2,0)</f>
        <v>Ms.</v>
      </c>
      <c r="C1927" s="8" t="str">
        <f>VLOOKUP(A1927,Cleaned_Customer_Names!A1926:D4261,3,0)</f>
        <v>Shelley</v>
      </c>
      <c r="D1927" s="8" t="str">
        <f>VLOOKUP($A1927,Cleaned_Customer_Names!$A1926:$D4261,4,0)</f>
        <v>Brake</v>
      </c>
      <c r="E1927" s="22">
        <f>VLOOKUP($A1927,Cleaned_Medical_Exam!$A1926:$J4261,2,0)</f>
        <v>19.48</v>
      </c>
      <c r="F1927" s="24">
        <f>VLOOKUP($A1927,Cleaned_Medical_Exam!$A1926:$J4261,3,0)</f>
        <v>5.63</v>
      </c>
      <c r="G1927" s="20" t="str">
        <f>VLOOKUP($A1927,Cleaned_Medical_Exam!$A1926:$J4261,4,0)</f>
        <v>Yes</v>
      </c>
      <c r="H1927" s="20" t="str">
        <f>VLOOKUP($A1927,Cleaned_Medical_Exam!$A1926:$J4261,5,0)</f>
        <v>No</v>
      </c>
      <c r="I1927" s="20" t="str">
        <f>VLOOKUP($A1927,Cleaned_Medical_Exam!$A1926:$J4261,6,0)</f>
        <v>No</v>
      </c>
      <c r="J1927" s="48">
        <f>VLOOKUP($A1927,Cleaned_Medical_Exam!$A1926:$J4261,7,0)</f>
        <v>1</v>
      </c>
      <c r="K1927" s="8" t="str">
        <f>VLOOKUP($A1927,Cleaned_Medical_Exam!$A1926:$J4261,8,0)</f>
        <v>No</v>
      </c>
      <c r="L1927" s="20" t="str">
        <f>VLOOKUP($A1927,Cleaned_Medical_Exam!$A1926:$J4261,9,0)</f>
        <v>Healthy Weight</v>
      </c>
      <c r="M1927" s="20" t="str">
        <f>VLOOKUP($A1927,Cleaned_Medical_Exam!$A1926:$J4261,10,0)</f>
        <v>Normal</v>
      </c>
      <c r="N1927" s="48">
        <f>_xlfn.XLOOKUP(A1927,Cleaned_Hospital_Details!A:A,Cleaned_Hospital_Details!B:B)</f>
        <v>3</v>
      </c>
      <c r="O1927" s="49">
        <f>_xlfn.XLOOKUP($A1927,Cleaned_Hospital_Details!$A:$A,Cleaned_Hospital_Details!C:C)</f>
        <v>3793.55</v>
      </c>
      <c r="P1927" s="8" t="str">
        <f>_xlfn.XLOOKUP($A1927,Cleaned_Hospital_Details!$A:$A,Cleaned_Hospital_Details!D:D)</f>
        <v>Tier - 2</v>
      </c>
      <c r="Q1927" s="8" t="str">
        <f>_xlfn.XLOOKUP($A1927,Cleaned_Hospital_Details!$A:$A,Cleaned_Hospital_Details!E:E)</f>
        <v>Tier - 3</v>
      </c>
      <c r="R1927" s="8" t="str">
        <f>_xlfn.XLOOKUP($A1927,Cleaned_Hospital_Details!$A:$A,Cleaned_Hospital_Details!F:F)</f>
        <v>R1013</v>
      </c>
      <c r="S1927" s="15">
        <f>_xlfn.XLOOKUP($A1927,Cleaned_Hospital_Details!$A:$A,Cleaned_Hospital_Details!G:G)</f>
        <v>32383</v>
      </c>
      <c r="T1927" s="8">
        <f>_xlfn.XLOOKUP($A1927,Cleaned_Hospital_Details!$A:$A,Cleaned_Hospital_Details!H:H)</f>
        <v>34</v>
      </c>
      <c r="U1927" s="8" t="str">
        <f>_xlfn.XLOOKUP($A1927,Cleaned_Hospital_Details!$A:$A,Cleaned_Hospital_Details!I:I)</f>
        <v>Adult</v>
      </c>
      <c r="V1927" t="str">
        <f t="shared" si="30"/>
        <v>Shelley Brake</v>
      </c>
    </row>
    <row r="1928" spans="1:22" ht="15.6" x14ac:dyDescent="0.3">
      <c r="A1928" s="10" t="s">
        <v>1964</v>
      </c>
      <c r="B1928" s="8" t="str">
        <f>VLOOKUP(A1928,Cleaned_Customer_Names!A1927:D4262,2,0)</f>
        <v>Ms.</v>
      </c>
      <c r="C1928" s="8" t="str">
        <f>VLOOKUP(A1928,Cleaned_Customer_Names!A1927:D4262,3,0)</f>
        <v>Jekaterina</v>
      </c>
      <c r="D1928" s="8" t="str">
        <f>VLOOKUP($A1928,Cleaned_Customer_Names!$A1927:$D4262,4,0)</f>
        <v>Stepanova</v>
      </c>
      <c r="E1928" s="22">
        <f>VLOOKUP($A1928,Cleaned_Medical_Exam!$A1927:$J4262,2,0)</f>
        <v>16.96</v>
      </c>
      <c r="F1928" s="24">
        <f>VLOOKUP($A1928,Cleaned_Medical_Exam!$A1927:$J4262,3,0)</f>
        <v>11.47</v>
      </c>
      <c r="G1928" s="20" t="str">
        <f>VLOOKUP($A1928,Cleaned_Medical_Exam!$A1927:$J4262,4,0)</f>
        <v>Yes</v>
      </c>
      <c r="H1928" s="20" t="str">
        <f>VLOOKUP($A1928,Cleaned_Medical_Exam!$A1927:$J4262,5,0)</f>
        <v>No</v>
      </c>
      <c r="I1928" s="20" t="str">
        <f>VLOOKUP($A1928,Cleaned_Medical_Exam!$A1927:$J4262,6,0)</f>
        <v>No</v>
      </c>
      <c r="J1928" s="48">
        <f>VLOOKUP($A1928,Cleaned_Medical_Exam!$A1927:$J4262,7,0)</f>
        <v>0</v>
      </c>
      <c r="K1928" s="8" t="str">
        <f>VLOOKUP($A1928,Cleaned_Medical_Exam!$A1927:$J4262,8,0)</f>
        <v>No</v>
      </c>
      <c r="L1928" s="20" t="str">
        <f>VLOOKUP($A1928,Cleaned_Medical_Exam!$A1927:$J4262,9,0)</f>
        <v>Underweight</v>
      </c>
      <c r="M1928" s="20" t="str">
        <f>VLOOKUP($A1928,Cleaned_Medical_Exam!$A1927:$J4262,10,0)</f>
        <v>Diabetes</v>
      </c>
      <c r="N1928" s="48">
        <f>_xlfn.XLOOKUP(A1928,Cleaned_Hospital_Details!A:A,Cleaned_Hospital_Details!B:B)</f>
        <v>1</v>
      </c>
      <c r="O1928" s="49">
        <f>_xlfn.XLOOKUP($A1928,Cleaned_Hospital_Details!$A:$A,Cleaned_Hospital_Details!C:C)</f>
        <v>3785.77</v>
      </c>
      <c r="P1928" s="8" t="str">
        <f>_xlfn.XLOOKUP($A1928,Cleaned_Hospital_Details!$A:$A,Cleaned_Hospital_Details!D:D)</f>
        <v>Tier - 2</v>
      </c>
      <c r="Q1928" s="8" t="str">
        <f>_xlfn.XLOOKUP($A1928,Cleaned_Hospital_Details!$A:$A,Cleaned_Hospital_Details!E:E)</f>
        <v>Tier - 1</v>
      </c>
      <c r="R1928" s="8" t="str">
        <f>_xlfn.XLOOKUP($A1928,Cleaned_Hospital_Details!$A:$A,Cleaned_Hospital_Details!F:F)</f>
        <v>R1013</v>
      </c>
      <c r="S1928" s="15">
        <f>_xlfn.XLOOKUP($A1928,Cleaned_Hospital_Details!$A:$A,Cleaned_Hospital_Details!G:G)</f>
        <v>29933</v>
      </c>
      <c r="T1928" s="8">
        <f>_xlfn.XLOOKUP($A1928,Cleaned_Hospital_Details!$A:$A,Cleaned_Hospital_Details!H:H)</f>
        <v>41</v>
      </c>
      <c r="U1928" s="8" t="str">
        <f>_xlfn.XLOOKUP($A1928,Cleaned_Hospital_Details!$A:$A,Cleaned_Hospital_Details!I:I)</f>
        <v>Adult</v>
      </c>
      <c r="V1928" t="str">
        <f t="shared" si="30"/>
        <v>Jekaterina Stepanova</v>
      </c>
    </row>
    <row r="1929" spans="1:22" ht="15.6" x14ac:dyDescent="0.3">
      <c r="A1929" s="10" t="s">
        <v>1965</v>
      </c>
      <c r="B1929" s="8" t="str">
        <f>VLOOKUP(A1929,Cleaned_Customer_Names!A1928:D4263,2,0)</f>
        <v>Mr.</v>
      </c>
      <c r="C1929" s="8" t="str">
        <f>VLOOKUP(A1929,Cleaned_Customer_Names!A1928:D4263,3,0)</f>
        <v>Daniel</v>
      </c>
      <c r="D1929" s="8" t="str">
        <f>VLOOKUP($A1929,Cleaned_Customer_Names!$A1928:$D4263,4,0)</f>
        <v>Verdi</v>
      </c>
      <c r="E1929" s="22">
        <f>VLOOKUP($A1929,Cleaned_Medical_Exam!$A1928:$J4263,2,0)</f>
        <v>19.05</v>
      </c>
      <c r="F1929" s="24">
        <f>VLOOKUP($A1929,Cleaned_Medical_Exam!$A1928:$J4263,3,0)</f>
        <v>4.92</v>
      </c>
      <c r="G1929" s="20" t="str">
        <f>VLOOKUP($A1929,Cleaned_Medical_Exam!$A1928:$J4263,4,0)</f>
        <v>No</v>
      </c>
      <c r="H1929" s="20" t="str">
        <f>VLOOKUP($A1929,Cleaned_Medical_Exam!$A1928:$J4263,5,0)</f>
        <v>No</v>
      </c>
      <c r="I1929" s="20" t="str">
        <f>VLOOKUP($A1929,Cleaned_Medical_Exam!$A1928:$J4263,6,0)</f>
        <v>No</v>
      </c>
      <c r="J1929" s="48">
        <f>VLOOKUP($A1929,Cleaned_Medical_Exam!$A1928:$J4263,7,0)</f>
        <v>1</v>
      </c>
      <c r="K1929" s="8" t="str">
        <f>VLOOKUP($A1929,Cleaned_Medical_Exam!$A1928:$J4263,8,0)</f>
        <v>No</v>
      </c>
      <c r="L1929" s="20" t="str">
        <f>VLOOKUP($A1929,Cleaned_Medical_Exam!$A1928:$J4263,9,0)</f>
        <v>Healthy Weight</v>
      </c>
      <c r="M1929" s="20" t="str">
        <f>VLOOKUP($A1929,Cleaned_Medical_Exam!$A1928:$J4263,10,0)</f>
        <v>Normal</v>
      </c>
      <c r="N1929" s="48">
        <f>_xlfn.XLOOKUP(A1929,Cleaned_Hospital_Details!A:A,Cleaned_Hospital_Details!B:B)</f>
        <v>3</v>
      </c>
      <c r="O1929" s="49">
        <f>_xlfn.XLOOKUP($A1929,Cleaned_Hospital_Details!$A:$A,Cleaned_Hospital_Details!C:C)</f>
        <v>3773.23</v>
      </c>
      <c r="P1929" s="8" t="str">
        <f>_xlfn.XLOOKUP($A1929,Cleaned_Hospital_Details!$A:$A,Cleaned_Hospital_Details!D:D)</f>
        <v>Tier - 2</v>
      </c>
      <c r="Q1929" s="8" t="str">
        <f>_xlfn.XLOOKUP($A1929,Cleaned_Hospital_Details!$A:$A,Cleaned_Hospital_Details!E:E)</f>
        <v>Tier - 3</v>
      </c>
      <c r="R1929" s="8" t="str">
        <f>_xlfn.XLOOKUP($A1929,Cleaned_Hospital_Details!$A:$A,Cleaned_Hospital_Details!F:F)</f>
        <v>R1013</v>
      </c>
      <c r="S1929" s="15">
        <f>_xlfn.XLOOKUP($A1929,Cleaned_Hospital_Details!$A:$A,Cleaned_Hospital_Details!G:G)</f>
        <v>32074</v>
      </c>
      <c r="T1929" s="8">
        <f>_xlfn.XLOOKUP($A1929,Cleaned_Hospital_Details!$A:$A,Cleaned_Hospital_Details!H:H)</f>
        <v>35</v>
      </c>
      <c r="U1929" s="8" t="str">
        <f>_xlfn.XLOOKUP($A1929,Cleaned_Hospital_Details!$A:$A,Cleaned_Hospital_Details!I:I)</f>
        <v>Adult</v>
      </c>
      <c r="V1929" t="str">
        <f t="shared" si="30"/>
        <v>Daniel Verdi</v>
      </c>
    </row>
    <row r="1930" spans="1:22" ht="15.6" x14ac:dyDescent="0.3">
      <c r="A1930" s="10" t="s">
        <v>1966</v>
      </c>
      <c r="B1930" s="8" t="str">
        <f>VLOOKUP(A1930,Cleaned_Customer_Names!A1929:D4264,2,0)</f>
        <v>Ms.</v>
      </c>
      <c r="C1930" s="8" t="str">
        <f>VLOOKUP(A1930,Cleaned_Customer_Names!A1929:D4264,3,0)</f>
        <v>Pauline</v>
      </c>
      <c r="D1930" s="8" t="str">
        <f>VLOOKUP($A1930,Cleaned_Customer_Names!$A1929:$D4264,4,0)</f>
        <v>McLean</v>
      </c>
      <c r="E1930" s="22">
        <f>VLOOKUP($A1930,Cleaned_Medical_Exam!$A1929:$J4264,2,0)</f>
        <v>37.619999999999997</v>
      </c>
      <c r="F1930" s="24">
        <f>VLOOKUP($A1930,Cleaned_Medical_Exam!$A1929:$J4264,3,0)</f>
        <v>4.18</v>
      </c>
      <c r="G1930" s="20" t="str">
        <f>VLOOKUP($A1930,Cleaned_Medical_Exam!$A1929:$J4264,4,0)</f>
        <v>No</v>
      </c>
      <c r="H1930" s="20" t="str">
        <f>VLOOKUP($A1930,Cleaned_Medical_Exam!$A1929:$J4264,5,0)</f>
        <v>No</v>
      </c>
      <c r="I1930" s="20" t="str">
        <f>VLOOKUP($A1930,Cleaned_Medical_Exam!$A1929:$J4264,6,0)</f>
        <v>No</v>
      </c>
      <c r="J1930" s="48">
        <f>VLOOKUP($A1930,Cleaned_Medical_Exam!$A1929:$J4264,7,0)</f>
        <v>0</v>
      </c>
      <c r="K1930" s="8" t="str">
        <f>VLOOKUP($A1930,Cleaned_Medical_Exam!$A1929:$J4264,8,0)</f>
        <v>No</v>
      </c>
      <c r="L1930" s="20" t="str">
        <f>VLOOKUP($A1930,Cleaned_Medical_Exam!$A1929:$J4264,9,0)</f>
        <v>Obesity</v>
      </c>
      <c r="M1930" s="20" t="str">
        <f>VLOOKUP($A1930,Cleaned_Medical_Exam!$A1929:$J4264,10,0)</f>
        <v>Normal</v>
      </c>
      <c r="N1930" s="48">
        <f>_xlfn.XLOOKUP(A1930,Cleaned_Hospital_Details!A:A,Cleaned_Hospital_Details!B:B)</f>
        <v>1</v>
      </c>
      <c r="O1930" s="49">
        <f>_xlfn.XLOOKUP($A1930,Cleaned_Hospital_Details!$A:$A,Cleaned_Hospital_Details!C:C)</f>
        <v>3766.88</v>
      </c>
      <c r="P1930" s="8" t="str">
        <f>_xlfn.XLOOKUP($A1930,Cleaned_Hospital_Details!$A:$A,Cleaned_Hospital_Details!D:D)</f>
        <v>Tier - 2</v>
      </c>
      <c r="Q1930" s="8" t="str">
        <f>_xlfn.XLOOKUP($A1930,Cleaned_Hospital_Details!$A:$A,Cleaned_Hospital_Details!E:E)</f>
        <v>Tier - 1</v>
      </c>
      <c r="R1930" s="8" t="str">
        <f>_xlfn.XLOOKUP($A1930,Cleaned_Hospital_Details!$A:$A,Cleaned_Hospital_Details!F:F)</f>
        <v>R1013</v>
      </c>
      <c r="S1930" s="15">
        <f>_xlfn.XLOOKUP($A1930,Cleaned_Hospital_Details!$A:$A,Cleaned_Hospital_Details!G:G)</f>
        <v>34659</v>
      </c>
      <c r="T1930" s="8">
        <f>_xlfn.XLOOKUP($A1930,Cleaned_Hospital_Details!$A:$A,Cleaned_Hospital_Details!H:H)</f>
        <v>28</v>
      </c>
      <c r="U1930" s="8" t="str">
        <f>_xlfn.XLOOKUP($A1930,Cleaned_Hospital_Details!$A:$A,Cleaned_Hospital_Details!I:I)</f>
        <v>Adult</v>
      </c>
      <c r="V1930" t="str">
        <f t="shared" si="30"/>
        <v>Pauline McLean</v>
      </c>
    </row>
    <row r="1931" spans="1:22" ht="15.6" x14ac:dyDescent="0.3">
      <c r="A1931" s="10" t="s">
        <v>1967</v>
      </c>
      <c r="B1931" s="8" t="str">
        <f>VLOOKUP(A1931,Cleaned_Customer_Names!A1930:D4265,2,0)</f>
        <v>Ms.</v>
      </c>
      <c r="C1931" s="8" t="str">
        <f>VLOOKUP(A1931,Cleaned_Customer_Names!A1930:D4265,3,0)</f>
        <v>Colleen</v>
      </c>
      <c r="D1931" s="8" t="str">
        <f>VLOOKUP($A1931,Cleaned_Customer_Names!$A1930:$D4265,4,0)</f>
        <v>Ryan</v>
      </c>
      <c r="E1931" s="22">
        <f>VLOOKUP($A1931,Cleaned_Medical_Exam!$A1930:$J4265,2,0)</f>
        <v>29.1</v>
      </c>
      <c r="F1931" s="24">
        <f>VLOOKUP($A1931,Cleaned_Medical_Exam!$A1930:$J4265,3,0)</f>
        <v>4.67</v>
      </c>
      <c r="G1931" s="20" t="str">
        <f>VLOOKUP($A1931,Cleaned_Medical_Exam!$A1930:$J4265,4,0)</f>
        <v>No</v>
      </c>
      <c r="H1931" s="20" t="str">
        <f>VLOOKUP($A1931,Cleaned_Medical_Exam!$A1930:$J4265,5,0)</f>
        <v>No</v>
      </c>
      <c r="I1931" s="20" t="str">
        <f>VLOOKUP($A1931,Cleaned_Medical_Exam!$A1930:$J4265,6,0)</f>
        <v>No</v>
      </c>
      <c r="J1931" s="48">
        <f>VLOOKUP($A1931,Cleaned_Medical_Exam!$A1930:$J4265,7,0)</f>
        <v>0</v>
      </c>
      <c r="K1931" s="8" t="str">
        <f>VLOOKUP($A1931,Cleaned_Medical_Exam!$A1930:$J4265,8,0)</f>
        <v>No</v>
      </c>
      <c r="L1931" s="20" t="str">
        <f>VLOOKUP($A1931,Cleaned_Medical_Exam!$A1930:$J4265,9,0)</f>
        <v>Overweight</v>
      </c>
      <c r="M1931" s="20" t="str">
        <f>VLOOKUP($A1931,Cleaned_Medical_Exam!$A1930:$J4265,10,0)</f>
        <v>Normal</v>
      </c>
      <c r="N1931" s="48">
        <f>_xlfn.XLOOKUP(A1931,Cleaned_Hospital_Details!A:A,Cleaned_Hospital_Details!B:B)</f>
        <v>0</v>
      </c>
      <c r="O1931" s="49">
        <f>_xlfn.XLOOKUP($A1931,Cleaned_Hospital_Details!$A:$A,Cleaned_Hospital_Details!C:C)</f>
        <v>3761.29</v>
      </c>
      <c r="P1931" s="8" t="str">
        <f>_xlfn.XLOOKUP($A1931,Cleaned_Hospital_Details!$A:$A,Cleaned_Hospital_Details!D:D)</f>
        <v>Tier - 2</v>
      </c>
      <c r="Q1931" s="8" t="str">
        <f>_xlfn.XLOOKUP($A1931,Cleaned_Hospital_Details!$A:$A,Cleaned_Hospital_Details!E:E)</f>
        <v>Tier - 3</v>
      </c>
      <c r="R1931" s="8" t="str">
        <f>_xlfn.XLOOKUP($A1931,Cleaned_Hospital_Details!$A:$A,Cleaned_Hospital_Details!F:F)</f>
        <v>R1011</v>
      </c>
      <c r="S1931" s="15">
        <f>_xlfn.XLOOKUP($A1931,Cleaned_Hospital_Details!$A:$A,Cleaned_Hospital_Details!G:G)</f>
        <v>33535</v>
      </c>
      <c r="T1931" s="8">
        <f>_xlfn.XLOOKUP($A1931,Cleaned_Hospital_Details!$A:$A,Cleaned_Hospital_Details!H:H)</f>
        <v>31</v>
      </c>
      <c r="U1931" s="8" t="str">
        <f>_xlfn.XLOOKUP($A1931,Cleaned_Hospital_Details!$A:$A,Cleaned_Hospital_Details!I:I)</f>
        <v>Adult</v>
      </c>
      <c r="V1931" t="str">
        <f t="shared" si="30"/>
        <v>Colleen Ryan</v>
      </c>
    </row>
    <row r="1932" spans="1:22" ht="15.6" x14ac:dyDescent="0.3">
      <c r="A1932" s="10" t="s">
        <v>1968</v>
      </c>
      <c r="B1932" s="8" t="str">
        <f>VLOOKUP(A1932,Cleaned_Customer_Names!A1931:D4266,2,0)</f>
        <v>Ms.</v>
      </c>
      <c r="C1932" s="8" t="str">
        <f>VLOOKUP(A1932,Cleaned_Customer_Names!A1931:D4266,3,0)</f>
        <v>Aleah</v>
      </c>
      <c r="D1932" s="8" t="str">
        <f>VLOOKUP($A1932,Cleaned_Customer_Names!$A1931:$D4266,4,0)</f>
        <v>Mickelson</v>
      </c>
      <c r="E1932" s="22">
        <f>VLOOKUP($A1932,Cleaned_Medical_Exam!$A1931:$J4266,2,0)</f>
        <v>26.62</v>
      </c>
      <c r="F1932" s="24">
        <f>VLOOKUP($A1932,Cleaned_Medical_Exam!$A1931:$J4266,3,0)</f>
        <v>6.24</v>
      </c>
      <c r="G1932" s="20" t="str">
        <f>VLOOKUP($A1932,Cleaned_Medical_Exam!$A1931:$J4266,4,0)</f>
        <v>No</v>
      </c>
      <c r="H1932" s="20" t="str">
        <f>VLOOKUP($A1932,Cleaned_Medical_Exam!$A1931:$J4266,5,0)</f>
        <v>No</v>
      </c>
      <c r="I1932" s="20" t="str">
        <f>VLOOKUP($A1932,Cleaned_Medical_Exam!$A1931:$J4266,6,0)</f>
        <v>No</v>
      </c>
      <c r="J1932" s="48">
        <f>VLOOKUP($A1932,Cleaned_Medical_Exam!$A1931:$J4266,7,0)</f>
        <v>0</v>
      </c>
      <c r="K1932" s="8" t="str">
        <f>VLOOKUP($A1932,Cleaned_Medical_Exam!$A1931:$J4266,8,0)</f>
        <v>No</v>
      </c>
      <c r="L1932" s="20" t="str">
        <f>VLOOKUP($A1932,Cleaned_Medical_Exam!$A1931:$J4266,9,0)</f>
        <v>Overweight</v>
      </c>
      <c r="M1932" s="20" t="str">
        <f>VLOOKUP($A1932,Cleaned_Medical_Exam!$A1931:$J4266,10,0)</f>
        <v>Prediabetes</v>
      </c>
      <c r="N1932" s="48">
        <f>_xlfn.XLOOKUP(A1932,Cleaned_Hospital_Details!A:A,Cleaned_Hospital_Details!B:B)</f>
        <v>0</v>
      </c>
      <c r="O1932" s="49">
        <f>_xlfn.XLOOKUP($A1932,Cleaned_Hospital_Details!$A:$A,Cleaned_Hospital_Details!C:C)</f>
        <v>3757.84</v>
      </c>
      <c r="P1932" s="8" t="str">
        <f>_xlfn.XLOOKUP($A1932,Cleaned_Hospital_Details!$A:$A,Cleaned_Hospital_Details!D:D)</f>
        <v>Tier - 2</v>
      </c>
      <c r="Q1932" s="8" t="str">
        <f>_xlfn.XLOOKUP($A1932,Cleaned_Hospital_Details!$A:$A,Cleaned_Hospital_Details!E:E)</f>
        <v>Tier - 1</v>
      </c>
      <c r="R1932" s="8" t="str">
        <f>_xlfn.XLOOKUP($A1932,Cleaned_Hospital_Details!$A:$A,Cleaned_Hospital_Details!F:F)</f>
        <v>R1013</v>
      </c>
      <c r="S1932" s="15">
        <f>_xlfn.XLOOKUP($A1932,Cleaned_Hospital_Details!$A:$A,Cleaned_Hospital_Details!G:G)</f>
        <v>33475</v>
      </c>
      <c r="T1932" s="8">
        <f>_xlfn.XLOOKUP($A1932,Cleaned_Hospital_Details!$A:$A,Cleaned_Hospital_Details!H:H)</f>
        <v>31</v>
      </c>
      <c r="U1932" s="8" t="str">
        <f>_xlfn.XLOOKUP($A1932,Cleaned_Hospital_Details!$A:$A,Cleaned_Hospital_Details!I:I)</f>
        <v>Adult</v>
      </c>
      <c r="V1932" t="str">
        <f t="shared" si="30"/>
        <v>Aleah Mickelson</v>
      </c>
    </row>
    <row r="1933" spans="1:22" ht="15.6" x14ac:dyDescent="0.3">
      <c r="A1933" s="10" t="s">
        <v>1969</v>
      </c>
      <c r="B1933" s="8" t="str">
        <f>VLOOKUP(A1933,Cleaned_Customer_Names!A1932:D4267,2,0)</f>
        <v>Ms.</v>
      </c>
      <c r="C1933" s="8" t="str">
        <f>VLOOKUP(A1933,Cleaned_Customer_Names!A1932:D4267,3,0)</f>
        <v>Mare</v>
      </c>
      <c r="D1933" s="8" t="str">
        <f>VLOOKUP($A1933,Cleaned_Customer_Names!$A1932:$D4267,4,0)</f>
        <v>Dibaba</v>
      </c>
      <c r="E1933" s="22">
        <f>VLOOKUP($A1933,Cleaned_Medical_Exam!$A1932:$J4267,2,0)</f>
        <v>25.74</v>
      </c>
      <c r="F1933" s="24">
        <f>VLOOKUP($A1933,Cleaned_Medical_Exam!$A1932:$J4267,3,0)</f>
        <v>5.99</v>
      </c>
      <c r="G1933" s="20" t="str">
        <f>VLOOKUP($A1933,Cleaned_Medical_Exam!$A1932:$J4267,4,0)</f>
        <v>No</v>
      </c>
      <c r="H1933" s="20" t="str">
        <f>VLOOKUP($A1933,Cleaned_Medical_Exam!$A1932:$J4267,5,0)</f>
        <v>No</v>
      </c>
      <c r="I1933" s="20" t="str">
        <f>VLOOKUP($A1933,Cleaned_Medical_Exam!$A1932:$J4267,6,0)</f>
        <v>No</v>
      </c>
      <c r="J1933" s="48">
        <f>VLOOKUP($A1933,Cleaned_Medical_Exam!$A1932:$J4267,7,0)</f>
        <v>0</v>
      </c>
      <c r="K1933" s="8" t="str">
        <f>VLOOKUP($A1933,Cleaned_Medical_Exam!$A1932:$J4267,8,0)</f>
        <v>No</v>
      </c>
      <c r="L1933" s="20" t="str">
        <f>VLOOKUP($A1933,Cleaned_Medical_Exam!$A1932:$J4267,9,0)</f>
        <v>Overweight</v>
      </c>
      <c r="M1933" s="20" t="str">
        <f>VLOOKUP($A1933,Cleaned_Medical_Exam!$A1932:$J4267,10,0)</f>
        <v>Prediabetes</v>
      </c>
      <c r="N1933" s="48">
        <f>_xlfn.XLOOKUP(A1933,Cleaned_Hospital_Details!A:A,Cleaned_Hospital_Details!B:B)</f>
        <v>0</v>
      </c>
      <c r="O1933" s="49">
        <f>_xlfn.XLOOKUP($A1933,Cleaned_Hospital_Details!$A:$A,Cleaned_Hospital_Details!C:C)</f>
        <v>3756.62</v>
      </c>
      <c r="P1933" s="8" t="str">
        <f>_xlfn.XLOOKUP($A1933,Cleaned_Hospital_Details!$A:$A,Cleaned_Hospital_Details!D:D)</f>
        <v>Tier - 2</v>
      </c>
      <c r="Q1933" s="8" t="str">
        <f>_xlfn.XLOOKUP($A1933,Cleaned_Hospital_Details!$A:$A,Cleaned_Hospital_Details!E:E)</f>
        <v>Tier - 2</v>
      </c>
      <c r="R1933" s="8" t="str">
        <f>_xlfn.XLOOKUP($A1933,Cleaned_Hospital_Details!$A:$A,Cleaned_Hospital_Details!F:F)</f>
        <v>R1013</v>
      </c>
      <c r="S1933" s="15">
        <f>_xlfn.XLOOKUP($A1933,Cleaned_Hospital_Details!$A:$A,Cleaned_Hospital_Details!G:G)</f>
        <v>33539</v>
      </c>
      <c r="T1933" s="8">
        <f>_xlfn.XLOOKUP($A1933,Cleaned_Hospital_Details!$A:$A,Cleaned_Hospital_Details!H:H)</f>
        <v>31</v>
      </c>
      <c r="U1933" s="8" t="str">
        <f>_xlfn.XLOOKUP($A1933,Cleaned_Hospital_Details!$A:$A,Cleaned_Hospital_Details!I:I)</f>
        <v>Adult</v>
      </c>
      <c r="V1933" t="str">
        <f t="shared" si="30"/>
        <v>Mare Dibaba</v>
      </c>
    </row>
    <row r="1934" spans="1:22" ht="15.6" x14ac:dyDescent="0.3">
      <c r="A1934" s="10" t="s">
        <v>1970</v>
      </c>
      <c r="B1934" s="8" t="str">
        <f>VLOOKUP(A1934,Cleaned_Customer_Names!A1933:D4268,2,0)</f>
        <v>Mr.</v>
      </c>
      <c r="C1934" s="8" t="str">
        <f>VLOOKUP(A1934,Cleaned_Customer_Names!A1933:D4268,3,0)</f>
        <v>Kevin</v>
      </c>
      <c r="D1934" s="8" t="str">
        <f>VLOOKUP($A1934,Cleaned_Customer_Names!$A1933:$D4268,4,0)</f>
        <v>Shilling</v>
      </c>
      <c r="E1934" s="22">
        <f>VLOOKUP($A1934,Cleaned_Medical_Exam!$A1933:$J4268,2,0)</f>
        <v>18.22</v>
      </c>
      <c r="F1934" s="24">
        <f>VLOOKUP($A1934,Cleaned_Medical_Exam!$A1933:$J4268,3,0)</f>
        <v>10.27</v>
      </c>
      <c r="G1934" s="20" t="str">
        <f>VLOOKUP($A1934,Cleaned_Medical_Exam!$A1933:$J4268,4,0)</f>
        <v>Yes</v>
      </c>
      <c r="H1934" s="20" t="str">
        <f>VLOOKUP($A1934,Cleaned_Medical_Exam!$A1933:$J4268,5,0)</f>
        <v>No</v>
      </c>
      <c r="I1934" s="20" t="str">
        <f>VLOOKUP($A1934,Cleaned_Medical_Exam!$A1933:$J4268,6,0)</f>
        <v>No</v>
      </c>
      <c r="J1934" s="48">
        <f>VLOOKUP($A1934,Cleaned_Medical_Exam!$A1933:$J4268,7,0)</f>
        <v>1</v>
      </c>
      <c r="K1934" s="8" t="str">
        <f>VLOOKUP($A1934,Cleaned_Medical_Exam!$A1933:$J4268,8,0)</f>
        <v>No</v>
      </c>
      <c r="L1934" s="20" t="str">
        <f>VLOOKUP($A1934,Cleaned_Medical_Exam!$A1933:$J4268,9,0)</f>
        <v>Underweight</v>
      </c>
      <c r="M1934" s="20" t="str">
        <f>VLOOKUP($A1934,Cleaned_Medical_Exam!$A1933:$J4268,10,0)</f>
        <v>Diabetes</v>
      </c>
      <c r="N1934" s="48">
        <f>_xlfn.XLOOKUP(A1934,Cleaned_Hospital_Details!A:A,Cleaned_Hospital_Details!B:B)</f>
        <v>3</v>
      </c>
      <c r="O1934" s="49">
        <f>_xlfn.XLOOKUP($A1934,Cleaned_Hospital_Details!$A:$A,Cleaned_Hospital_Details!C:C)</f>
        <v>3748.56</v>
      </c>
      <c r="P1934" s="8" t="str">
        <f>_xlfn.XLOOKUP($A1934,Cleaned_Hospital_Details!$A:$A,Cleaned_Hospital_Details!D:D)</f>
        <v>Tier - 2</v>
      </c>
      <c r="Q1934" s="8" t="str">
        <f>_xlfn.XLOOKUP($A1934,Cleaned_Hospital_Details!$A:$A,Cleaned_Hospital_Details!E:E)</f>
        <v>Tier - 2</v>
      </c>
      <c r="R1934" s="8" t="str">
        <f>_xlfn.XLOOKUP($A1934,Cleaned_Hospital_Details!$A:$A,Cleaned_Hospital_Details!F:F)</f>
        <v>R1013</v>
      </c>
      <c r="S1934" s="15">
        <f>_xlfn.XLOOKUP($A1934,Cleaned_Hospital_Details!$A:$A,Cleaned_Hospital_Details!G:G)</f>
        <v>31664</v>
      </c>
      <c r="T1934" s="8">
        <f>_xlfn.XLOOKUP($A1934,Cleaned_Hospital_Details!$A:$A,Cleaned_Hospital_Details!H:H)</f>
        <v>36</v>
      </c>
      <c r="U1934" s="8" t="str">
        <f>_xlfn.XLOOKUP($A1934,Cleaned_Hospital_Details!$A:$A,Cleaned_Hospital_Details!I:I)</f>
        <v>Adult</v>
      </c>
      <c r="V1934" t="str">
        <f t="shared" si="30"/>
        <v>Kevin Shilling</v>
      </c>
    </row>
    <row r="1935" spans="1:22" ht="15.6" x14ac:dyDescent="0.3">
      <c r="A1935" s="10" t="s">
        <v>1971</v>
      </c>
      <c r="B1935" s="8" t="str">
        <f>VLOOKUP(A1935,Cleaned_Customer_Names!A1934:D4269,2,0)</f>
        <v>Ms.</v>
      </c>
      <c r="C1935" s="8" t="str">
        <f>VLOOKUP(A1935,Cleaned_Customer_Names!A1934:D4269,3,0)</f>
        <v>Jessica</v>
      </c>
      <c r="D1935" s="8" t="str">
        <f>VLOOKUP($A1935,Cleaned_Customer_Names!$A1934:$D4269,4,0)</f>
        <v>Bashaw</v>
      </c>
      <c r="E1935" s="22">
        <f>VLOOKUP($A1935,Cleaned_Medical_Exam!$A1934:$J4269,2,0)</f>
        <v>26.03</v>
      </c>
      <c r="F1935" s="24">
        <f>VLOOKUP($A1935,Cleaned_Medical_Exam!$A1934:$J4269,3,0)</f>
        <v>5.97</v>
      </c>
      <c r="G1935" s="20" t="str">
        <f>VLOOKUP($A1935,Cleaned_Medical_Exam!$A1934:$J4269,4,0)</f>
        <v>No</v>
      </c>
      <c r="H1935" s="20" t="str">
        <f>VLOOKUP($A1935,Cleaned_Medical_Exam!$A1934:$J4269,5,0)</f>
        <v>No</v>
      </c>
      <c r="I1935" s="20" t="str">
        <f>VLOOKUP($A1935,Cleaned_Medical_Exam!$A1934:$J4269,6,0)</f>
        <v>Yes</v>
      </c>
      <c r="J1935" s="48">
        <f>VLOOKUP($A1935,Cleaned_Medical_Exam!$A1934:$J4269,7,0)</f>
        <v>1</v>
      </c>
      <c r="K1935" s="8" t="str">
        <f>VLOOKUP($A1935,Cleaned_Medical_Exam!$A1934:$J4269,8,0)</f>
        <v>No</v>
      </c>
      <c r="L1935" s="20" t="str">
        <f>VLOOKUP($A1935,Cleaned_Medical_Exam!$A1934:$J4269,9,0)</f>
        <v>Overweight</v>
      </c>
      <c r="M1935" s="20" t="str">
        <f>VLOOKUP($A1935,Cleaned_Medical_Exam!$A1934:$J4269,10,0)</f>
        <v>Prediabetes</v>
      </c>
      <c r="N1935" s="48">
        <f>_xlfn.XLOOKUP(A1935,Cleaned_Hospital_Details!A:A,Cleaned_Hospital_Details!B:B)</f>
        <v>0</v>
      </c>
      <c r="O1935" s="49">
        <f>_xlfn.XLOOKUP($A1935,Cleaned_Hospital_Details!$A:$A,Cleaned_Hospital_Details!C:C)</f>
        <v>3736.46</v>
      </c>
      <c r="P1935" s="8" t="str">
        <f>_xlfn.XLOOKUP($A1935,Cleaned_Hospital_Details!$A:$A,Cleaned_Hospital_Details!D:D)</f>
        <v>Tier - 2</v>
      </c>
      <c r="Q1935" s="8" t="str">
        <f>_xlfn.XLOOKUP($A1935,Cleaned_Hospital_Details!$A:$A,Cleaned_Hospital_Details!E:E)</f>
        <v>Tier - 2</v>
      </c>
      <c r="R1935" s="8" t="str">
        <f>_xlfn.XLOOKUP($A1935,Cleaned_Hospital_Details!$A:$A,Cleaned_Hospital_Details!F:F)</f>
        <v>R1012</v>
      </c>
      <c r="S1935" s="15">
        <f>_xlfn.XLOOKUP($A1935,Cleaned_Hospital_Details!$A:$A,Cleaned_Hospital_Details!G:G)</f>
        <v>34142</v>
      </c>
      <c r="T1935" s="8">
        <f>_xlfn.XLOOKUP($A1935,Cleaned_Hospital_Details!$A:$A,Cleaned_Hospital_Details!H:H)</f>
        <v>29</v>
      </c>
      <c r="U1935" s="8" t="str">
        <f>_xlfn.XLOOKUP($A1935,Cleaned_Hospital_Details!$A:$A,Cleaned_Hospital_Details!I:I)</f>
        <v>Adult</v>
      </c>
      <c r="V1935" t="str">
        <f t="shared" si="30"/>
        <v>Jessica Bashaw</v>
      </c>
    </row>
    <row r="1936" spans="1:22" ht="15.6" x14ac:dyDescent="0.3">
      <c r="A1936" s="10" t="s">
        <v>1972</v>
      </c>
      <c r="B1936" s="8" t="str">
        <f>VLOOKUP(A1936,Cleaned_Customer_Names!A1935:D4270,2,0)</f>
        <v>Ms.</v>
      </c>
      <c r="C1936" s="8" t="str">
        <f>VLOOKUP(A1936,Cleaned_Customer_Names!A1935:D4270,3,0)</f>
        <v>Amanda</v>
      </c>
      <c r="D1936" s="8" t="str">
        <f>VLOOKUP($A1936,Cleaned_Customer_Names!$A1935:$D4270,4,0)</f>
        <v>Jacob</v>
      </c>
      <c r="E1936" s="22">
        <f>VLOOKUP($A1936,Cleaned_Medical_Exam!$A1935:$J4270,2,0)</f>
        <v>17.29</v>
      </c>
      <c r="F1936" s="24">
        <f>VLOOKUP($A1936,Cleaned_Medical_Exam!$A1935:$J4270,3,0)</f>
        <v>4.9800000000000004</v>
      </c>
      <c r="G1936" s="20" t="str">
        <f>VLOOKUP($A1936,Cleaned_Medical_Exam!$A1935:$J4270,4,0)</f>
        <v>No</v>
      </c>
      <c r="H1936" s="20" t="str">
        <f>VLOOKUP($A1936,Cleaned_Medical_Exam!$A1935:$J4270,5,0)</f>
        <v>No</v>
      </c>
      <c r="I1936" s="20" t="str">
        <f>VLOOKUP($A1936,Cleaned_Medical_Exam!$A1935:$J4270,6,0)</f>
        <v>No</v>
      </c>
      <c r="J1936" s="48">
        <f>VLOOKUP($A1936,Cleaned_Medical_Exam!$A1935:$J4270,7,0)</f>
        <v>0</v>
      </c>
      <c r="K1936" s="8" t="str">
        <f>VLOOKUP($A1936,Cleaned_Medical_Exam!$A1935:$J4270,8,0)</f>
        <v>No</v>
      </c>
      <c r="L1936" s="20" t="str">
        <f>VLOOKUP($A1936,Cleaned_Medical_Exam!$A1935:$J4270,9,0)</f>
        <v>Underweight</v>
      </c>
      <c r="M1936" s="20" t="str">
        <f>VLOOKUP($A1936,Cleaned_Medical_Exam!$A1935:$J4270,10,0)</f>
        <v>Normal</v>
      </c>
      <c r="N1936" s="48">
        <f>_xlfn.XLOOKUP(A1936,Cleaned_Hospital_Details!A:A,Cleaned_Hospital_Details!B:B)</f>
        <v>0</v>
      </c>
      <c r="O1936" s="49">
        <f>_xlfn.XLOOKUP($A1936,Cleaned_Hospital_Details!$A:$A,Cleaned_Hospital_Details!C:C)</f>
        <v>3732.63</v>
      </c>
      <c r="P1936" s="8" t="str">
        <f>_xlfn.XLOOKUP($A1936,Cleaned_Hospital_Details!$A:$A,Cleaned_Hospital_Details!D:D)</f>
        <v>Tier - 2</v>
      </c>
      <c r="Q1936" s="8" t="str">
        <f>_xlfn.XLOOKUP($A1936,Cleaned_Hospital_Details!$A:$A,Cleaned_Hospital_Details!E:E)</f>
        <v>Tier - 3</v>
      </c>
      <c r="R1936" s="8" t="str">
        <f>_xlfn.XLOOKUP($A1936,Cleaned_Hospital_Details!$A:$A,Cleaned_Hospital_Details!F:F)</f>
        <v>R1024</v>
      </c>
      <c r="S1936" s="15">
        <f>_xlfn.XLOOKUP($A1936,Cleaned_Hospital_Details!$A:$A,Cleaned_Hospital_Details!G:G)</f>
        <v>34568</v>
      </c>
      <c r="T1936" s="8">
        <f>_xlfn.XLOOKUP($A1936,Cleaned_Hospital_Details!$A:$A,Cleaned_Hospital_Details!H:H)</f>
        <v>28</v>
      </c>
      <c r="U1936" s="8" t="str">
        <f>_xlfn.XLOOKUP($A1936,Cleaned_Hospital_Details!$A:$A,Cleaned_Hospital_Details!I:I)</f>
        <v>Adult</v>
      </c>
      <c r="V1936" t="str">
        <f t="shared" si="30"/>
        <v>Amanda Jacob</v>
      </c>
    </row>
    <row r="1937" spans="1:22" ht="15.6" x14ac:dyDescent="0.3">
      <c r="A1937" s="10" t="s">
        <v>1973</v>
      </c>
      <c r="B1937" s="8" t="str">
        <f>VLOOKUP(A1937,Cleaned_Customer_Names!A1936:D4271,2,0)</f>
        <v>Mr.</v>
      </c>
      <c r="C1937" s="8" t="str">
        <f>VLOOKUP(A1937,Cleaned_Customer_Names!A1936:D4271,3,0)</f>
        <v>Murray</v>
      </c>
      <c r="D1937" s="8" t="str">
        <f>VLOOKUP($A1937,Cleaned_Customer_Names!$A1936:$D4271,4,0)</f>
        <v>McCutcheon</v>
      </c>
      <c r="E1937" s="22">
        <f>VLOOKUP($A1937,Cleaned_Medical_Exam!$A1936:$J4271,2,0)</f>
        <v>18.170000000000002</v>
      </c>
      <c r="F1937" s="24">
        <f>VLOOKUP($A1937,Cleaned_Medical_Exam!$A1936:$J4271,3,0)</f>
        <v>6.91</v>
      </c>
      <c r="G1937" s="20" t="str">
        <f>VLOOKUP($A1937,Cleaned_Medical_Exam!$A1936:$J4271,4,0)</f>
        <v>Yes</v>
      </c>
      <c r="H1937" s="20" t="str">
        <f>VLOOKUP($A1937,Cleaned_Medical_Exam!$A1936:$J4271,5,0)</f>
        <v>No</v>
      </c>
      <c r="I1937" s="20" t="str">
        <f>VLOOKUP($A1937,Cleaned_Medical_Exam!$A1936:$J4271,6,0)</f>
        <v>No</v>
      </c>
      <c r="J1937" s="48">
        <f>VLOOKUP($A1937,Cleaned_Medical_Exam!$A1936:$J4271,7,0)</f>
        <v>1</v>
      </c>
      <c r="K1937" s="8" t="str">
        <f>VLOOKUP($A1937,Cleaned_Medical_Exam!$A1936:$J4271,8,0)</f>
        <v>No</v>
      </c>
      <c r="L1937" s="20" t="str">
        <f>VLOOKUP($A1937,Cleaned_Medical_Exam!$A1936:$J4271,9,0)</f>
        <v>Underweight</v>
      </c>
      <c r="M1937" s="20" t="str">
        <f>VLOOKUP($A1937,Cleaned_Medical_Exam!$A1936:$J4271,10,0)</f>
        <v>Diabetes</v>
      </c>
      <c r="N1937" s="48">
        <f>_xlfn.XLOOKUP(A1937,Cleaned_Hospital_Details!A:A,Cleaned_Hospital_Details!B:B)</f>
        <v>3</v>
      </c>
      <c r="O1937" s="49">
        <f>_xlfn.XLOOKUP($A1937,Cleaned_Hospital_Details!$A:$A,Cleaned_Hospital_Details!C:C)</f>
        <v>3731.6</v>
      </c>
      <c r="P1937" s="8" t="str">
        <f>_xlfn.XLOOKUP($A1937,Cleaned_Hospital_Details!$A:$A,Cleaned_Hospital_Details!D:D)</f>
        <v>Tier - 2</v>
      </c>
      <c r="Q1937" s="8" t="str">
        <f>_xlfn.XLOOKUP($A1937,Cleaned_Hospital_Details!$A:$A,Cleaned_Hospital_Details!E:E)</f>
        <v>Tier - 2</v>
      </c>
      <c r="R1937" s="8" t="str">
        <f>_xlfn.XLOOKUP($A1937,Cleaned_Hospital_Details!$A:$A,Cleaned_Hospital_Details!F:F)</f>
        <v>R1013</v>
      </c>
      <c r="S1937" s="15">
        <f>_xlfn.XLOOKUP($A1937,Cleaned_Hospital_Details!$A:$A,Cleaned_Hospital_Details!G:G)</f>
        <v>31747</v>
      </c>
      <c r="T1937" s="8">
        <f>_xlfn.XLOOKUP($A1937,Cleaned_Hospital_Details!$A:$A,Cleaned_Hospital_Details!H:H)</f>
        <v>36</v>
      </c>
      <c r="U1937" s="8" t="str">
        <f>_xlfn.XLOOKUP($A1937,Cleaned_Hospital_Details!$A:$A,Cleaned_Hospital_Details!I:I)</f>
        <v>Adult</v>
      </c>
      <c r="V1937" t="str">
        <f t="shared" si="30"/>
        <v>Murray McCutcheon</v>
      </c>
    </row>
    <row r="1938" spans="1:22" ht="15.6" x14ac:dyDescent="0.3">
      <c r="A1938" s="10" t="s">
        <v>1974</v>
      </c>
      <c r="B1938" s="8" t="str">
        <f>VLOOKUP(A1938,Cleaned_Customer_Names!A1937:D4272,2,0)</f>
        <v>Mrs.</v>
      </c>
      <c r="C1938" s="8" t="str">
        <f>VLOOKUP(A1938,Cleaned_Customer_Names!A1937:D4272,3,0)</f>
        <v>Meghan</v>
      </c>
      <c r="D1938" s="8" t="str">
        <f>VLOOKUP($A1938,Cleaned_Customer_Names!$A1937:$D4272,4,0)</f>
        <v>Connor</v>
      </c>
      <c r="E1938" s="22">
        <f>VLOOKUP($A1938,Cleaned_Medical_Exam!$A1937:$J4272,2,0)</f>
        <v>32.54</v>
      </c>
      <c r="F1938" s="24">
        <f>VLOOKUP($A1938,Cleaned_Medical_Exam!$A1937:$J4272,3,0)</f>
        <v>6.38</v>
      </c>
      <c r="G1938" s="20" t="str">
        <f>VLOOKUP($A1938,Cleaned_Medical_Exam!$A1937:$J4272,4,0)</f>
        <v>No</v>
      </c>
      <c r="H1938" s="20" t="str">
        <f>VLOOKUP($A1938,Cleaned_Medical_Exam!$A1937:$J4272,5,0)</f>
        <v>Yes</v>
      </c>
      <c r="I1938" s="20" t="str">
        <f>VLOOKUP($A1938,Cleaned_Medical_Exam!$A1937:$J4272,6,0)</f>
        <v>No</v>
      </c>
      <c r="J1938" s="48">
        <f>VLOOKUP($A1938,Cleaned_Medical_Exam!$A1937:$J4272,7,0)</f>
        <v>1</v>
      </c>
      <c r="K1938" s="8" t="str">
        <f>VLOOKUP($A1938,Cleaned_Medical_Exam!$A1937:$J4272,8,0)</f>
        <v>No</v>
      </c>
      <c r="L1938" s="20" t="str">
        <f>VLOOKUP($A1938,Cleaned_Medical_Exam!$A1937:$J4272,9,0)</f>
        <v>Obesity</v>
      </c>
      <c r="M1938" s="20" t="str">
        <f>VLOOKUP($A1938,Cleaned_Medical_Exam!$A1937:$J4272,10,0)</f>
        <v>Prediabetes</v>
      </c>
      <c r="N1938" s="48">
        <f>_xlfn.XLOOKUP(A1938,Cleaned_Hospital_Details!A:A,Cleaned_Hospital_Details!B:B)</f>
        <v>0</v>
      </c>
      <c r="O1938" s="49">
        <f>_xlfn.XLOOKUP($A1938,Cleaned_Hospital_Details!$A:$A,Cleaned_Hospital_Details!C:C)</f>
        <v>3722.23</v>
      </c>
      <c r="P1938" s="8" t="str">
        <f>_xlfn.XLOOKUP($A1938,Cleaned_Hospital_Details!$A:$A,Cleaned_Hospital_Details!D:D)</f>
        <v>Tier - 2</v>
      </c>
      <c r="Q1938" s="8" t="str">
        <f>_xlfn.XLOOKUP($A1938,Cleaned_Hospital_Details!$A:$A,Cleaned_Hospital_Details!E:E)</f>
        <v>Tier - 2</v>
      </c>
      <c r="R1938" s="8" t="str">
        <f>_xlfn.XLOOKUP($A1938,Cleaned_Hospital_Details!$A:$A,Cleaned_Hospital_Details!F:F)</f>
        <v>R1025</v>
      </c>
      <c r="S1938" s="15">
        <f>_xlfn.XLOOKUP($A1938,Cleaned_Hospital_Details!$A:$A,Cleaned_Hospital_Details!G:G)</f>
        <v>38296</v>
      </c>
      <c r="T1938" s="8">
        <f>_xlfn.XLOOKUP($A1938,Cleaned_Hospital_Details!$A:$A,Cleaned_Hospital_Details!H:H)</f>
        <v>18</v>
      </c>
      <c r="U1938" s="8" t="str">
        <f>_xlfn.XLOOKUP($A1938,Cleaned_Hospital_Details!$A:$A,Cleaned_Hospital_Details!I:I)</f>
        <v>Child</v>
      </c>
      <c r="V1938" t="str">
        <f t="shared" si="30"/>
        <v>Meghan Connor</v>
      </c>
    </row>
    <row r="1939" spans="1:22" ht="15.6" x14ac:dyDescent="0.3">
      <c r="A1939" s="10" t="s">
        <v>1975</v>
      </c>
      <c r="B1939" s="8" t="str">
        <f>VLOOKUP(A1939,Cleaned_Customer_Names!A1938:D4273,2,0)</f>
        <v>Mr.</v>
      </c>
      <c r="C1939" s="8" t="str">
        <f>VLOOKUP(A1939,Cleaned_Customer_Names!A1938:D4273,3,0)</f>
        <v>David</v>
      </c>
      <c r="D1939" s="8" t="str">
        <f>VLOOKUP($A1939,Cleaned_Customer_Names!$A1938:$D4273,4,0)</f>
        <v>May</v>
      </c>
      <c r="E1939" s="22">
        <f>VLOOKUP($A1939,Cleaned_Medical_Exam!$A1938:$J4273,2,0)</f>
        <v>30.25</v>
      </c>
      <c r="F1939" s="24">
        <f>VLOOKUP($A1939,Cleaned_Medical_Exam!$A1938:$J4273,3,0)</f>
        <v>4.7699999999999996</v>
      </c>
      <c r="G1939" s="20" t="str">
        <f>VLOOKUP($A1939,Cleaned_Medical_Exam!$A1938:$J4273,4,0)</f>
        <v>No</v>
      </c>
      <c r="H1939" s="20" t="str">
        <f>VLOOKUP($A1939,Cleaned_Medical_Exam!$A1938:$J4273,5,0)</f>
        <v>No</v>
      </c>
      <c r="I1939" s="20" t="str">
        <f>VLOOKUP($A1939,Cleaned_Medical_Exam!$A1938:$J4273,6,0)</f>
        <v>No</v>
      </c>
      <c r="J1939" s="48">
        <f>VLOOKUP($A1939,Cleaned_Medical_Exam!$A1938:$J4273,7,0)</f>
        <v>0</v>
      </c>
      <c r="K1939" s="8" t="str">
        <f>VLOOKUP($A1939,Cleaned_Medical_Exam!$A1938:$J4273,8,0)</f>
        <v>No</v>
      </c>
      <c r="L1939" s="20" t="str">
        <f>VLOOKUP($A1939,Cleaned_Medical_Exam!$A1938:$J4273,9,0)</f>
        <v>Obesity</v>
      </c>
      <c r="M1939" s="20" t="str">
        <f>VLOOKUP($A1939,Cleaned_Medical_Exam!$A1938:$J4273,10,0)</f>
        <v>Normal</v>
      </c>
      <c r="N1939" s="48">
        <f>_xlfn.XLOOKUP(A1939,Cleaned_Hospital_Details!A:A,Cleaned_Hospital_Details!B:B)</f>
        <v>0</v>
      </c>
      <c r="O1939" s="49">
        <f>_xlfn.XLOOKUP($A1939,Cleaned_Hospital_Details!$A:$A,Cleaned_Hospital_Details!C:C)</f>
        <v>3704.35</v>
      </c>
      <c r="P1939" s="8" t="str">
        <f>_xlfn.XLOOKUP($A1939,Cleaned_Hospital_Details!$A:$A,Cleaned_Hospital_Details!D:D)</f>
        <v>Tier - 2</v>
      </c>
      <c r="Q1939" s="8" t="str">
        <f>_xlfn.XLOOKUP($A1939,Cleaned_Hospital_Details!$A:$A,Cleaned_Hospital_Details!E:E)</f>
        <v>Tier - 2</v>
      </c>
      <c r="R1939" s="8" t="str">
        <f>_xlfn.XLOOKUP($A1939,Cleaned_Hospital_Details!$A:$A,Cleaned_Hospital_Details!F:F)</f>
        <v>R1013</v>
      </c>
      <c r="S1939" s="15">
        <f>_xlfn.XLOOKUP($A1939,Cleaned_Hospital_Details!$A:$A,Cleaned_Hospital_Details!G:G)</f>
        <v>32844</v>
      </c>
      <c r="T1939" s="8">
        <f>_xlfn.XLOOKUP($A1939,Cleaned_Hospital_Details!$A:$A,Cleaned_Hospital_Details!H:H)</f>
        <v>33</v>
      </c>
      <c r="U1939" s="8" t="str">
        <f>_xlfn.XLOOKUP($A1939,Cleaned_Hospital_Details!$A:$A,Cleaned_Hospital_Details!I:I)</f>
        <v>Adult</v>
      </c>
      <c r="V1939" t="str">
        <f t="shared" si="30"/>
        <v>David May</v>
      </c>
    </row>
    <row r="1940" spans="1:22" ht="15.6" x14ac:dyDescent="0.3">
      <c r="A1940" s="10" t="s">
        <v>1976</v>
      </c>
      <c r="B1940" s="8" t="str">
        <f>VLOOKUP(A1940,Cleaned_Customer_Names!A1939:D4274,2,0)</f>
        <v>Mr.</v>
      </c>
      <c r="C1940" s="8" t="str">
        <f>VLOOKUP(A1940,Cleaned_Customer_Names!A1939:D4274,3,0)</f>
        <v>Seth</v>
      </c>
      <c r="D1940" s="8" t="str">
        <f>VLOOKUP($A1940,Cleaned_Customer_Names!$A1939:$D4274,4,0)</f>
        <v>Geoghegan</v>
      </c>
      <c r="E1940" s="22">
        <f>VLOOKUP($A1940,Cleaned_Medical_Exam!$A1939:$J4274,2,0)</f>
        <v>19.59</v>
      </c>
      <c r="F1940" s="24">
        <f>VLOOKUP($A1940,Cleaned_Medical_Exam!$A1939:$J4274,3,0)</f>
        <v>6.04</v>
      </c>
      <c r="G1940" s="20" t="str">
        <f>VLOOKUP($A1940,Cleaned_Medical_Exam!$A1939:$J4274,4,0)</f>
        <v>Yes</v>
      </c>
      <c r="H1940" s="20" t="str">
        <f>VLOOKUP($A1940,Cleaned_Medical_Exam!$A1939:$J4274,5,0)</f>
        <v>No</v>
      </c>
      <c r="I1940" s="20" t="str">
        <f>VLOOKUP($A1940,Cleaned_Medical_Exam!$A1939:$J4274,6,0)</f>
        <v>No</v>
      </c>
      <c r="J1940" s="48">
        <f>VLOOKUP($A1940,Cleaned_Medical_Exam!$A1939:$J4274,7,0)</f>
        <v>1</v>
      </c>
      <c r="K1940" s="8" t="str">
        <f>VLOOKUP($A1940,Cleaned_Medical_Exam!$A1939:$J4274,8,0)</f>
        <v>No</v>
      </c>
      <c r="L1940" s="20" t="str">
        <f>VLOOKUP($A1940,Cleaned_Medical_Exam!$A1939:$J4274,9,0)</f>
        <v>Healthy Weight</v>
      </c>
      <c r="M1940" s="20" t="str">
        <f>VLOOKUP($A1940,Cleaned_Medical_Exam!$A1939:$J4274,10,0)</f>
        <v>Prediabetes</v>
      </c>
      <c r="N1940" s="48">
        <f>_xlfn.XLOOKUP(A1940,Cleaned_Hospital_Details!A:A,Cleaned_Hospital_Details!B:B)</f>
        <v>3</v>
      </c>
      <c r="O1940" s="49">
        <f>_xlfn.XLOOKUP($A1940,Cleaned_Hospital_Details!$A:$A,Cleaned_Hospital_Details!C:C)</f>
        <v>3699.54</v>
      </c>
      <c r="P1940" s="8" t="str">
        <f>_xlfn.XLOOKUP($A1940,Cleaned_Hospital_Details!$A:$A,Cleaned_Hospital_Details!D:D)</f>
        <v>Tier - 2</v>
      </c>
      <c r="Q1940" s="8" t="str">
        <f>_xlfn.XLOOKUP($A1940,Cleaned_Hospital_Details!$A:$A,Cleaned_Hospital_Details!E:E)</f>
        <v>Tier - 3</v>
      </c>
      <c r="R1940" s="8" t="str">
        <f>_xlfn.XLOOKUP($A1940,Cleaned_Hospital_Details!$A:$A,Cleaned_Hospital_Details!F:F)</f>
        <v>R1013</v>
      </c>
      <c r="S1940" s="15">
        <f>_xlfn.XLOOKUP($A1940,Cleaned_Hospital_Details!$A:$A,Cleaned_Hospital_Details!G:G)</f>
        <v>32373</v>
      </c>
      <c r="T1940" s="8">
        <f>_xlfn.XLOOKUP($A1940,Cleaned_Hospital_Details!$A:$A,Cleaned_Hospital_Details!H:H)</f>
        <v>34</v>
      </c>
      <c r="U1940" s="8" t="str">
        <f>_xlfn.XLOOKUP($A1940,Cleaned_Hospital_Details!$A:$A,Cleaned_Hospital_Details!I:I)</f>
        <v>Adult</v>
      </c>
      <c r="V1940" t="str">
        <f t="shared" si="30"/>
        <v>Seth Geoghegan</v>
      </c>
    </row>
    <row r="1941" spans="1:22" ht="15.6" x14ac:dyDescent="0.3">
      <c r="A1941" s="10" t="s">
        <v>1977</v>
      </c>
      <c r="B1941" s="8" t="str">
        <f>VLOOKUP(A1941,Cleaned_Customer_Names!A1940:D4275,2,0)</f>
        <v>Mr.</v>
      </c>
      <c r="C1941" s="8" t="str">
        <f>VLOOKUP(A1941,Cleaned_Customer_Names!A1940:D4275,3,0)</f>
        <v>Michael</v>
      </c>
      <c r="D1941" s="8" t="str">
        <f>VLOOKUP($A1941,Cleaned_Customer_Names!$A1940:$D4275,4,0)</f>
        <v>McGinn</v>
      </c>
      <c r="E1941" s="22">
        <f>VLOOKUP($A1941,Cleaned_Medical_Exam!$A1940:$J4275,2,0)</f>
        <v>45.9</v>
      </c>
      <c r="F1941" s="24">
        <f>VLOOKUP($A1941,Cleaned_Medical_Exam!$A1940:$J4275,3,0)</f>
        <v>4.3</v>
      </c>
      <c r="G1941" s="20" t="str">
        <f>VLOOKUP($A1941,Cleaned_Medical_Exam!$A1940:$J4275,4,0)</f>
        <v>Yes</v>
      </c>
      <c r="H1941" s="20" t="str">
        <f>VLOOKUP($A1941,Cleaned_Medical_Exam!$A1940:$J4275,5,0)</f>
        <v>No</v>
      </c>
      <c r="I1941" s="20" t="str">
        <f>VLOOKUP($A1941,Cleaned_Medical_Exam!$A1940:$J4275,6,0)</f>
        <v>No</v>
      </c>
      <c r="J1941" s="48">
        <f>VLOOKUP($A1941,Cleaned_Medical_Exam!$A1940:$J4275,7,0)</f>
        <v>1</v>
      </c>
      <c r="K1941" s="8" t="str">
        <f>VLOOKUP($A1941,Cleaned_Medical_Exam!$A1940:$J4275,8,0)</f>
        <v>No</v>
      </c>
      <c r="L1941" s="20" t="str">
        <f>VLOOKUP($A1941,Cleaned_Medical_Exam!$A1940:$J4275,9,0)</f>
        <v>Obesity</v>
      </c>
      <c r="M1941" s="20" t="str">
        <f>VLOOKUP($A1941,Cleaned_Medical_Exam!$A1940:$J4275,10,0)</f>
        <v>Normal</v>
      </c>
      <c r="N1941" s="48">
        <f>_xlfn.XLOOKUP(A1941,Cleaned_Hospital_Details!A:A,Cleaned_Hospital_Details!B:B)</f>
        <v>2</v>
      </c>
      <c r="O1941" s="49">
        <f>_xlfn.XLOOKUP($A1941,Cleaned_Hospital_Details!$A:$A,Cleaned_Hospital_Details!C:C)</f>
        <v>3693.43</v>
      </c>
      <c r="P1941" s="8" t="str">
        <f>_xlfn.XLOOKUP($A1941,Cleaned_Hospital_Details!$A:$A,Cleaned_Hospital_Details!D:D)</f>
        <v>Tier - 2</v>
      </c>
      <c r="Q1941" s="8" t="str">
        <f>_xlfn.XLOOKUP($A1941,Cleaned_Hospital_Details!$A:$A,Cleaned_Hospital_Details!E:E)</f>
        <v>Tier - 3</v>
      </c>
      <c r="R1941" s="8" t="str">
        <f>_xlfn.XLOOKUP($A1941,Cleaned_Hospital_Details!$A:$A,Cleaned_Hospital_Details!F:F)</f>
        <v>R1011</v>
      </c>
      <c r="S1941" s="15">
        <f>_xlfn.XLOOKUP($A1941,Cleaned_Hospital_Details!$A:$A,Cleaned_Hospital_Details!G:G)</f>
        <v>34993</v>
      </c>
      <c r="T1941" s="8">
        <f>_xlfn.XLOOKUP($A1941,Cleaned_Hospital_Details!$A:$A,Cleaned_Hospital_Details!H:H)</f>
        <v>27</v>
      </c>
      <c r="U1941" s="8" t="str">
        <f>_xlfn.XLOOKUP($A1941,Cleaned_Hospital_Details!$A:$A,Cleaned_Hospital_Details!I:I)</f>
        <v>Adult</v>
      </c>
      <c r="V1941" t="str">
        <f t="shared" si="30"/>
        <v>Michael McGinn</v>
      </c>
    </row>
    <row r="1942" spans="1:22" ht="15.6" x14ac:dyDescent="0.3">
      <c r="A1942" s="10" t="s">
        <v>1978</v>
      </c>
      <c r="B1942" s="8" t="str">
        <f>VLOOKUP(A1942,Cleaned_Customer_Names!A1941:D4276,2,0)</f>
        <v>Mr.</v>
      </c>
      <c r="C1942" s="8" t="str">
        <f>VLOOKUP(A1942,Cleaned_Customer_Names!A1941:D4276,3,0)</f>
        <v>Russell</v>
      </c>
      <c r="D1942" s="8" t="str">
        <f>VLOOKUP($A1942,Cleaned_Customer_Names!$A1941:$D4276,4,0)</f>
        <v>Jones</v>
      </c>
      <c r="E1942" s="22">
        <f>VLOOKUP($A1942,Cleaned_Medical_Exam!$A1941:$J4276,2,0)</f>
        <v>17.059999999999999</v>
      </c>
      <c r="F1942" s="24">
        <f>VLOOKUP($A1942,Cleaned_Medical_Exam!$A1941:$J4276,3,0)</f>
        <v>8.75</v>
      </c>
      <c r="G1942" s="20" t="str">
        <f>VLOOKUP($A1942,Cleaned_Medical_Exam!$A1941:$J4276,4,0)</f>
        <v>Yes</v>
      </c>
      <c r="H1942" s="20" t="str">
        <f>VLOOKUP($A1942,Cleaned_Medical_Exam!$A1941:$J4276,5,0)</f>
        <v>No</v>
      </c>
      <c r="I1942" s="20" t="str">
        <f>VLOOKUP($A1942,Cleaned_Medical_Exam!$A1941:$J4276,6,0)</f>
        <v>No</v>
      </c>
      <c r="J1942" s="48">
        <f>VLOOKUP($A1942,Cleaned_Medical_Exam!$A1941:$J4276,7,0)</f>
        <v>0</v>
      </c>
      <c r="K1942" s="8" t="str">
        <f>VLOOKUP($A1942,Cleaned_Medical_Exam!$A1941:$J4276,8,0)</f>
        <v>No</v>
      </c>
      <c r="L1942" s="20" t="str">
        <f>VLOOKUP($A1942,Cleaned_Medical_Exam!$A1941:$J4276,9,0)</f>
        <v>Underweight</v>
      </c>
      <c r="M1942" s="20" t="str">
        <f>VLOOKUP($A1942,Cleaned_Medical_Exam!$A1941:$J4276,10,0)</f>
        <v>Diabetes</v>
      </c>
      <c r="N1942" s="48">
        <f>_xlfn.XLOOKUP(A1942,Cleaned_Hospital_Details!A:A,Cleaned_Hospital_Details!B:B)</f>
        <v>1</v>
      </c>
      <c r="O1942" s="49">
        <f>_xlfn.XLOOKUP($A1942,Cleaned_Hospital_Details!$A:$A,Cleaned_Hospital_Details!C:C)</f>
        <v>3688.38</v>
      </c>
      <c r="P1942" s="8" t="str">
        <f>_xlfn.XLOOKUP($A1942,Cleaned_Hospital_Details!$A:$A,Cleaned_Hospital_Details!D:D)</f>
        <v>Tier - 2</v>
      </c>
      <c r="Q1942" s="8" t="str">
        <f>_xlfn.XLOOKUP($A1942,Cleaned_Hospital_Details!$A:$A,Cleaned_Hospital_Details!E:E)</f>
        <v>Tier - 2</v>
      </c>
      <c r="R1942" s="8" t="str">
        <f>_xlfn.XLOOKUP($A1942,Cleaned_Hospital_Details!$A:$A,Cleaned_Hospital_Details!F:F)</f>
        <v>R1013</v>
      </c>
      <c r="S1942" s="15">
        <f>_xlfn.XLOOKUP($A1942,Cleaned_Hospital_Details!$A:$A,Cleaned_Hospital_Details!G:G)</f>
        <v>29934</v>
      </c>
      <c r="T1942" s="8">
        <f>_xlfn.XLOOKUP($A1942,Cleaned_Hospital_Details!$A:$A,Cleaned_Hospital_Details!H:H)</f>
        <v>41</v>
      </c>
      <c r="U1942" s="8" t="str">
        <f>_xlfn.XLOOKUP($A1942,Cleaned_Hospital_Details!$A:$A,Cleaned_Hospital_Details!I:I)</f>
        <v>Adult</v>
      </c>
      <c r="V1942" t="str">
        <f t="shared" si="30"/>
        <v>Russell Jones</v>
      </c>
    </row>
    <row r="1943" spans="1:22" ht="15.6" x14ac:dyDescent="0.3">
      <c r="A1943" s="10" t="s">
        <v>1979</v>
      </c>
      <c r="B1943" s="8" t="str">
        <f>VLOOKUP(A1943,Cleaned_Customer_Names!A1942:D4277,2,0)</f>
        <v>Mr.</v>
      </c>
      <c r="C1943" s="8" t="str">
        <f>VLOOKUP(A1943,Cleaned_Customer_Names!A1942:D4277,3,0)</f>
        <v>Martin</v>
      </c>
      <c r="D1943" s="8" t="str">
        <f>VLOOKUP($A1943,Cleaned_Customer_Names!$A1942:$D4277,4,0)</f>
        <v>Quinteros</v>
      </c>
      <c r="E1943" s="22">
        <f>VLOOKUP($A1943,Cleaned_Medical_Exam!$A1942:$J4277,2,0)</f>
        <v>32.07</v>
      </c>
      <c r="F1943" s="24">
        <f>VLOOKUP($A1943,Cleaned_Medical_Exam!$A1942:$J4277,3,0)</f>
        <v>5.25</v>
      </c>
      <c r="G1943" s="20" t="str">
        <f>VLOOKUP($A1943,Cleaned_Medical_Exam!$A1942:$J4277,4,0)</f>
        <v>No</v>
      </c>
      <c r="H1943" s="20" t="str">
        <f>VLOOKUP($A1943,Cleaned_Medical_Exam!$A1942:$J4277,5,0)</f>
        <v>No</v>
      </c>
      <c r="I1943" s="20" t="str">
        <f>VLOOKUP($A1943,Cleaned_Medical_Exam!$A1942:$J4277,6,0)</f>
        <v>Yes</v>
      </c>
      <c r="J1943" s="48">
        <f>VLOOKUP($A1943,Cleaned_Medical_Exam!$A1942:$J4277,7,0)</f>
        <v>1</v>
      </c>
      <c r="K1943" s="8" t="str">
        <f>VLOOKUP($A1943,Cleaned_Medical_Exam!$A1942:$J4277,8,0)</f>
        <v>No</v>
      </c>
      <c r="L1943" s="20" t="str">
        <f>VLOOKUP($A1943,Cleaned_Medical_Exam!$A1942:$J4277,9,0)</f>
        <v>Obesity</v>
      </c>
      <c r="M1943" s="20" t="str">
        <f>VLOOKUP($A1943,Cleaned_Medical_Exam!$A1942:$J4277,10,0)</f>
        <v>Normal</v>
      </c>
      <c r="N1943" s="48">
        <f>_xlfn.XLOOKUP(A1943,Cleaned_Hospital_Details!A:A,Cleaned_Hospital_Details!B:B)</f>
        <v>0</v>
      </c>
      <c r="O1943" s="49">
        <f>_xlfn.XLOOKUP($A1943,Cleaned_Hospital_Details!$A:$A,Cleaned_Hospital_Details!C:C)</f>
        <v>3688.35</v>
      </c>
      <c r="P1943" s="8" t="str">
        <f>_xlfn.XLOOKUP($A1943,Cleaned_Hospital_Details!$A:$A,Cleaned_Hospital_Details!D:D)</f>
        <v>Tier - 2</v>
      </c>
      <c r="Q1943" s="8" t="str">
        <f>_xlfn.XLOOKUP($A1943,Cleaned_Hospital_Details!$A:$A,Cleaned_Hospital_Details!E:E)</f>
        <v>Tier - 2</v>
      </c>
      <c r="R1943" s="8" t="str">
        <f>_xlfn.XLOOKUP($A1943,Cleaned_Hospital_Details!$A:$A,Cleaned_Hospital_Details!F:F)</f>
        <v>R1021</v>
      </c>
      <c r="S1943" s="15">
        <f>_xlfn.XLOOKUP($A1943,Cleaned_Hospital_Details!$A:$A,Cleaned_Hospital_Details!G:G)</f>
        <v>37812</v>
      </c>
      <c r="T1943" s="8">
        <f>_xlfn.XLOOKUP($A1943,Cleaned_Hospital_Details!$A:$A,Cleaned_Hospital_Details!H:H)</f>
        <v>19</v>
      </c>
      <c r="U1943" s="8" t="str">
        <f>_xlfn.XLOOKUP($A1943,Cleaned_Hospital_Details!$A:$A,Cleaned_Hospital_Details!I:I)</f>
        <v>Adult</v>
      </c>
      <c r="V1943" t="str">
        <f t="shared" si="30"/>
        <v>Martin Quinteros</v>
      </c>
    </row>
    <row r="1944" spans="1:22" ht="15.6" x14ac:dyDescent="0.3">
      <c r="A1944" s="10" t="s">
        <v>1980</v>
      </c>
      <c r="B1944" s="8" t="str">
        <f>VLOOKUP(A1944,Cleaned_Customer_Names!A1943:D4278,2,0)</f>
        <v>Mr.</v>
      </c>
      <c r="C1944" s="8" t="str">
        <f>VLOOKUP(A1944,Cleaned_Customer_Names!A1943:D4278,3,0)</f>
        <v>Michael</v>
      </c>
      <c r="D1944" s="8" t="str">
        <f>VLOOKUP($A1944,Cleaned_Customer_Names!$A1943:$D4278,4,0)</f>
        <v>Loenser</v>
      </c>
      <c r="E1944" s="22">
        <f>VLOOKUP($A1944,Cleaned_Medical_Exam!$A1943:$J4278,2,0)</f>
        <v>16.5</v>
      </c>
      <c r="F1944" s="24">
        <f>VLOOKUP($A1944,Cleaned_Medical_Exam!$A1943:$J4278,3,0)</f>
        <v>5.03</v>
      </c>
      <c r="G1944" s="20" t="str">
        <f>VLOOKUP($A1944,Cleaned_Medical_Exam!$A1943:$J4278,4,0)</f>
        <v>No</v>
      </c>
      <c r="H1944" s="20" t="str">
        <f>VLOOKUP($A1944,Cleaned_Medical_Exam!$A1943:$J4278,5,0)</f>
        <v>No</v>
      </c>
      <c r="I1944" s="20" t="str">
        <f>VLOOKUP($A1944,Cleaned_Medical_Exam!$A1943:$J4278,6,0)</f>
        <v>No</v>
      </c>
      <c r="J1944" s="48">
        <f>VLOOKUP($A1944,Cleaned_Medical_Exam!$A1943:$J4278,7,0)</f>
        <v>1</v>
      </c>
      <c r="K1944" s="8" t="str">
        <f>VLOOKUP($A1944,Cleaned_Medical_Exam!$A1943:$J4278,8,0)</f>
        <v>No</v>
      </c>
      <c r="L1944" s="20" t="str">
        <f>VLOOKUP($A1944,Cleaned_Medical_Exam!$A1943:$J4278,9,0)</f>
        <v>Underweight</v>
      </c>
      <c r="M1944" s="20" t="str">
        <f>VLOOKUP($A1944,Cleaned_Medical_Exam!$A1943:$J4278,10,0)</f>
        <v>Normal</v>
      </c>
      <c r="N1944" s="48">
        <f>_xlfn.XLOOKUP(A1944,Cleaned_Hospital_Details!A:A,Cleaned_Hospital_Details!B:B)</f>
        <v>3</v>
      </c>
      <c r="O1944" s="49">
        <f>_xlfn.XLOOKUP($A1944,Cleaned_Hospital_Details!$A:$A,Cleaned_Hospital_Details!C:C)</f>
        <v>3678.86</v>
      </c>
      <c r="P1944" s="8" t="str">
        <f>_xlfn.XLOOKUP($A1944,Cleaned_Hospital_Details!$A:$A,Cleaned_Hospital_Details!D:D)</f>
        <v>Tier - 2</v>
      </c>
      <c r="Q1944" s="8" t="str">
        <f>_xlfn.XLOOKUP($A1944,Cleaned_Hospital_Details!$A:$A,Cleaned_Hospital_Details!E:E)</f>
        <v>Tier - 3</v>
      </c>
      <c r="R1944" s="8" t="str">
        <f>_xlfn.XLOOKUP($A1944,Cleaned_Hospital_Details!$A:$A,Cleaned_Hospital_Details!F:F)</f>
        <v>R1013</v>
      </c>
      <c r="S1944" s="15">
        <f>_xlfn.XLOOKUP($A1944,Cleaned_Hospital_Details!$A:$A,Cleaned_Hospital_Details!G:G)</f>
        <v>30869</v>
      </c>
      <c r="T1944" s="8">
        <f>_xlfn.XLOOKUP($A1944,Cleaned_Hospital_Details!$A:$A,Cleaned_Hospital_Details!H:H)</f>
        <v>38</v>
      </c>
      <c r="U1944" s="8" t="str">
        <f>_xlfn.XLOOKUP($A1944,Cleaned_Hospital_Details!$A:$A,Cleaned_Hospital_Details!I:I)</f>
        <v>Adult</v>
      </c>
      <c r="V1944" t="str">
        <f t="shared" si="30"/>
        <v>Michael Loenser</v>
      </c>
    </row>
    <row r="1945" spans="1:22" ht="15.6" x14ac:dyDescent="0.3">
      <c r="A1945" s="10" t="s">
        <v>1981</v>
      </c>
      <c r="B1945" s="8" t="str">
        <f>VLOOKUP(A1945,Cleaned_Customer_Names!A1944:D4279,2,0)</f>
        <v>Mr.</v>
      </c>
      <c r="C1945" s="8" t="str">
        <f>VLOOKUP(A1945,Cleaned_Customer_Names!A1944:D4279,3,0)</f>
        <v>Miles</v>
      </c>
      <c r="D1945" s="8" t="str">
        <f>VLOOKUP($A1945,Cleaned_Customer_Names!$A1944:$D4279,4,0)</f>
        <v>Aitken</v>
      </c>
      <c r="E1945" s="22">
        <f>VLOOKUP($A1945,Cleaned_Medical_Exam!$A1944:$J4279,2,0)</f>
        <v>31.4</v>
      </c>
      <c r="F1945" s="24">
        <f>VLOOKUP($A1945,Cleaned_Medical_Exam!$A1944:$J4279,3,0)</f>
        <v>5.88</v>
      </c>
      <c r="G1945" s="20" t="str">
        <f>VLOOKUP($A1945,Cleaned_Medical_Exam!$A1944:$J4279,4,0)</f>
        <v>No</v>
      </c>
      <c r="H1945" s="20" t="str">
        <f>VLOOKUP($A1945,Cleaned_Medical_Exam!$A1944:$J4279,5,0)</f>
        <v>No</v>
      </c>
      <c r="I1945" s="20" t="str">
        <f>VLOOKUP($A1945,Cleaned_Medical_Exam!$A1944:$J4279,6,0)</f>
        <v>No</v>
      </c>
      <c r="J1945" s="48">
        <f>VLOOKUP($A1945,Cleaned_Medical_Exam!$A1944:$J4279,7,0)</f>
        <v>1</v>
      </c>
      <c r="K1945" s="8" t="str">
        <f>VLOOKUP($A1945,Cleaned_Medical_Exam!$A1944:$J4279,8,0)</f>
        <v>No</v>
      </c>
      <c r="L1945" s="20" t="str">
        <f>VLOOKUP($A1945,Cleaned_Medical_Exam!$A1944:$J4279,9,0)</f>
        <v>Obesity</v>
      </c>
      <c r="M1945" s="20" t="str">
        <f>VLOOKUP($A1945,Cleaned_Medical_Exam!$A1944:$J4279,10,0)</f>
        <v>Prediabetes</v>
      </c>
      <c r="N1945" s="48">
        <f>_xlfn.XLOOKUP(A1945,Cleaned_Hospital_Details!A:A,Cleaned_Hospital_Details!B:B)</f>
        <v>1</v>
      </c>
      <c r="O1945" s="49">
        <f>_xlfn.XLOOKUP($A1945,Cleaned_Hospital_Details!$A:$A,Cleaned_Hospital_Details!C:C)</f>
        <v>3659.35</v>
      </c>
      <c r="P1945" s="8" t="str">
        <f>_xlfn.XLOOKUP($A1945,Cleaned_Hospital_Details!$A:$A,Cleaned_Hospital_Details!D:D)</f>
        <v>Tier - 3</v>
      </c>
      <c r="Q1945" s="8" t="str">
        <f>_xlfn.XLOOKUP($A1945,Cleaned_Hospital_Details!$A:$A,Cleaned_Hospital_Details!E:E)</f>
        <v>Tier - 1</v>
      </c>
      <c r="R1945" s="8" t="str">
        <f>_xlfn.XLOOKUP($A1945,Cleaned_Hospital_Details!$A:$A,Cleaned_Hospital_Details!F:F)</f>
        <v>R1011</v>
      </c>
      <c r="S1945" s="15">
        <f>_xlfn.XLOOKUP($A1945,Cleaned_Hospital_Details!$A:$A,Cleaned_Hospital_Details!G:G)</f>
        <v>33861</v>
      </c>
      <c r="T1945" s="8">
        <f>_xlfn.XLOOKUP($A1945,Cleaned_Hospital_Details!$A:$A,Cleaned_Hospital_Details!H:H)</f>
        <v>30</v>
      </c>
      <c r="U1945" s="8" t="str">
        <f>_xlfn.XLOOKUP($A1945,Cleaned_Hospital_Details!$A:$A,Cleaned_Hospital_Details!I:I)</f>
        <v>Adult</v>
      </c>
      <c r="V1945" t="str">
        <f t="shared" si="30"/>
        <v>Miles Aitken</v>
      </c>
    </row>
    <row r="1946" spans="1:22" ht="15.6" x14ac:dyDescent="0.3">
      <c r="A1946" s="10" t="s">
        <v>1982</v>
      </c>
      <c r="B1946" s="8" t="str">
        <f>VLOOKUP(A1946,Cleaned_Customer_Names!A1945:D4280,2,0)</f>
        <v>Ms.</v>
      </c>
      <c r="C1946" s="8" t="str">
        <f>VLOOKUP(A1946,Cleaned_Customer_Names!A1945:D4280,3,0)</f>
        <v>Amanda</v>
      </c>
      <c r="D1946" s="8" t="str">
        <f>VLOOKUP($A1946,Cleaned_Customer_Names!$A1945:$D4280,4,0)</f>
        <v>Furrer</v>
      </c>
      <c r="E1946" s="22">
        <f>VLOOKUP($A1946,Cleaned_Medical_Exam!$A1945:$J4280,2,0)</f>
        <v>20.36</v>
      </c>
      <c r="F1946" s="24">
        <f>VLOOKUP($A1946,Cleaned_Medical_Exam!$A1945:$J4280,3,0)</f>
        <v>4.49</v>
      </c>
      <c r="G1946" s="20" t="str">
        <f>VLOOKUP($A1946,Cleaned_Medical_Exam!$A1945:$J4280,4,0)</f>
        <v>No</v>
      </c>
      <c r="H1946" s="20" t="str">
        <f>VLOOKUP($A1946,Cleaned_Medical_Exam!$A1945:$J4280,5,0)</f>
        <v>No</v>
      </c>
      <c r="I1946" s="20" t="str">
        <f>VLOOKUP($A1946,Cleaned_Medical_Exam!$A1945:$J4280,6,0)</f>
        <v>No</v>
      </c>
      <c r="J1946" s="48">
        <f>VLOOKUP($A1946,Cleaned_Medical_Exam!$A1945:$J4280,7,0)</f>
        <v>0</v>
      </c>
      <c r="K1946" s="8" t="str">
        <f>VLOOKUP($A1946,Cleaned_Medical_Exam!$A1945:$J4280,8,0)</f>
        <v>No</v>
      </c>
      <c r="L1946" s="20" t="str">
        <f>VLOOKUP($A1946,Cleaned_Medical_Exam!$A1945:$J4280,9,0)</f>
        <v>Healthy Weight</v>
      </c>
      <c r="M1946" s="20" t="str">
        <f>VLOOKUP($A1946,Cleaned_Medical_Exam!$A1945:$J4280,10,0)</f>
        <v>Normal</v>
      </c>
      <c r="N1946" s="48">
        <f>_xlfn.XLOOKUP(A1946,Cleaned_Hospital_Details!A:A,Cleaned_Hospital_Details!B:B)</f>
        <v>3</v>
      </c>
      <c r="O1946" s="49">
        <f>_xlfn.XLOOKUP($A1946,Cleaned_Hospital_Details!$A:$A,Cleaned_Hospital_Details!C:C)</f>
        <v>3653.29</v>
      </c>
      <c r="P1946" s="8" t="str">
        <f>_xlfn.XLOOKUP($A1946,Cleaned_Hospital_Details!$A:$A,Cleaned_Hospital_Details!D:D)</f>
        <v>Tier - 2</v>
      </c>
      <c r="Q1946" s="8" t="str">
        <f>_xlfn.XLOOKUP($A1946,Cleaned_Hospital_Details!$A:$A,Cleaned_Hospital_Details!E:E)</f>
        <v>Tier - 3</v>
      </c>
      <c r="R1946" s="8" t="str">
        <f>_xlfn.XLOOKUP($A1946,Cleaned_Hospital_Details!$A:$A,Cleaned_Hospital_Details!F:F)</f>
        <v>R1011</v>
      </c>
      <c r="S1946" s="15">
        <f>_xlfn.XLOOKUP($A1946,Cleaned_Hospital_Details!$A:$A,Cleaned_Hospital_Details!G:G)</f>
        <v>33185</v>
      </c>
      <c r="T1946" s="8">
        <f>_xlfn.XLOOKUP($A1946,Cleaned_Hospital_Details!$A:$A,Cleaned_Hospital_Details!H:H)</f>
        <v>32</v>
      </c>
      <c r="U1946" s="8" t="str">
        <f>_xlfn.XLOOKUP($A1946,Cleaned_Hospital_Details!$A:$A,Cleaned_Hospital_Details!I:I)</f>
        <v>Adult</v>
      </c>
      <c r="V1946" t="str">
        <f t="shared" si="30"/>
        <v>Amanda Furrer</v>
      </c>
    </row>
    <row r="1947" spans="1:22" ht="15.6" x14ac:dyDescent="0.3">
      <c r="A1947" s="10" t="s">
        <v>1983</v>
      </c>
      <c r="B1947" s="8" t="str">
        <f>VLOOKUP(A1947,Cleaned_Customer_Names!A1946:D4281,2,0)</f>
        <v>Mr.</v>
      </c>
      <c r="C1947" s="8" t="str">
        <f>VLOOKUP(A1947,Cleaned_Customer_Names!A1946:D4281,3,0)</f>
        <v>Roger</v>
      </c>
      <c r="D1947" s="8" t="str">
        <f>VLOOKUP($A1947,Cleaned_Customer_Names!$A1946:$D4281,4,0)</f>
        <v>Konigs</v>
      </c>
      <c r="E1947" s="22">
        <f>VLOOKUP($A1947,Cleaned_Medical_Exam!$A1946:$J4281,2,0)</f>
        <v>25.46</v>
      </c>
      <c r="F1947" s="24">
        <f>VLOOKUP($A1947,Cleaned_Medical_Exam!$A1946:$J4281,3,0)</f>
        <v>4.1399999999999997</v>
      </c>
      <c r="G1947" s="20" t="str">
        <f>VLOOKUP($A1947,Cleaned_Medical_Exam!$A1946:$J4281,4,0)</f>
        <v>No</v>
      </c>
      <c r="H1947" s="20" t="str">
        <f>VLOOKUP($A1947,Cleaned_Medical_Exam!$A1946:$J4281,5,0)</f>
        <v>No</v>
      </c>
      <c r="I1947" s="20" t="str">
        <f>VLOOKUP($A1947,Cleaned_Medical_Exam!$A1946:$J4281,6,0)</f>
        <v>No</v>
      </c>
      <c r="J1947" s="48">
        <f>VLOOKUP($A1947,Cleaned_Medical_Exam!$A1946:$J4281,7,0)</f>
        <v>1</v>
      </c>
      <c r="K1947" s="8" t="str">
        <f>VLOOKUP($A1947,Cleaned_Medical_Exam!$A1946:$J4281,8,0)</f>
        <v>No</v>
      </c>
      <c r="L1947" s="20" t="str">
        <f>VLOOKUP($A1947,Cleaned_Medical_Exam!$A1946:$J4281,9,0)</f>
        <v>Overweight</v>
      </c>
      <c r="M1947" s="20" t="str">
        <f>VLOOKUP($A1947,Cleaned_Medical_Exam!$A1946:$J4281,10,0)</f>
        <v>Normal</v>
      </c>
      <c r="N1947" s="48">
        <f>_xlfn.XLOOKUP(A1947,Cleaned_Hospital_Details!A:A,Cleaned_Hospital_Details!B:B)</f>
        <v>0</v>
      </c>
      <c r="O1947" s="49">
        <f>_xlfn.XLOOKUP($A1947,Cleaned_Hospital_Details!$A:$A,Cleaned_Hospital_Details!C:C)</f>
        <v>3645.09</v>
      </c>
      <c r="P1947" s="8" t="str">
        <f>_xlfn.XLOOKUP($A1947,Cleaned_Hospital_Details!$A:$A,Cleaned_Hospital_Details!D:D)</f>
        <v>Tier - 1</v>
      </c>
      <c r="Q1947" s="8" t="str">
        <f>_xlfn.XLOOKUP($A1947,Cleaned_Hospital_Details!$A:$A,Cleaned_Hospital_Details!E:E)</f>
        <v>Tier - 2</v>
      </c>
      <c r="R1947" s="8" t="str">
        <f>_xlfn.XLOOKUP($A1947,Cleaned_Hospital_Details!$A:$A,Cleaned_Hospital_Details!F:F)</f>
        <v>R1014</v>
      </c>
      <c r="S1947" s="15">
        <f>_xlfn.XLOOKUP($A1947,Cleaned_Hospital_Details!$A:$A,Cleaned_Hospital_Details!G:G)</f>
        <v>33925</v>
      </c>
      <c r="T1947" s="8">
        <f>_xlfn.XLOOKUP($A1947,Cleaned_Hospital_Details!$A:$A,Cleaned_Hospital_Details!H:H)</f>
        <v>30</v>
      </c>
      <c r="U1947" s="8" t="str">
        <f>_xlfn.XLOOKUP($A1947,Cleaned_Hospital_Details!$A:$A,Cleaned_Hospital_Details!I:I)</f>
        <v>Adult</v>
      </c>
      <c r="V1947" t="str">
        <f t="shared" si="30"/>
        <v>Roger Konigs</v>
      </c>
    </row>
    <row r="1948" spans="1:22" ht="15.6" x14ac:dyDescent="0.3">
      <c r="A1948" s="10" t="s">
        <v>1984</v>
      </c>
      <c r="B1948" s="8" t="str">
        <f>VLOOKUP(A1948,Cleaned_Customer_Names!A1947:D4282,2,0)</f>
        <v>Mr.</v>
      </c>
      <c r="C1948" s="8" t="str">
        <f>VLOOKUP(A1948,Cleaned_Customer_Names!A1947:D4282,3,0)</f>
        <v>Brock</v>
      </c>
      <c r="D1948" s="8" t="str">
        <f>VLOOKUP($A1948,Cleaned_Customer_Names!$A1947:$D4282,4,0)</f>
        <v>Tesdahl</v>
      </c>
      <c r="E1948" s="22">
        <f>VLOOKUP($A1948,Cleaned_Medical_Exam!$A1947:$J4282,2,0)</f>
        <v>17.09</v>
      </c>
      <c r="F1948" s="24">
        <f>VLOOKUP($A1948,Cleaned_Medical_Exam!$A1947:$J4282,3,0)</f>
        <v>5.8</v>
      </c>
      <c r="G1948" s="20" t="str">
        <f>VLOOKUP($A1948,Cleaned_Medical_Exam!$A1947:$J4282,4,0)</f>
        <v>Yes</v>
      </c>
      <c r="H1948" s="20" t="str">
        <f>VLOOKUP($A1948,Cleaned_Medical_Exam!$A1947:$J4282,5,0)</f>
        <v>No</v>
      </c>
      <c r="I1948" s="20" t="str">
        <f>VLOOKUP($A1948,Cleaned_Medical_Exam!$A1947:$J4282,6,0)</f>
        <v>No</v>
      </c>
      <c r="J1948" s="48">
        <f>VLOOKUP($A1948,Cleaned_Medical_Exam!$A1947:$J4282,7,0)</f>
        <v>0</v>
      </c>
      <c r="K1948" s="8" t="str">
        <f>VLOOKUP($A1948,Cleaned_Medical_Exam!$A1947:$J4282,8,0)</f>
        <v>No</v>
      </c>
      <c r="L1948" s="20" t="str">
        <f>VLOOKUP($A1948,Cleaned_Medical_Exam!$A1947:$J4282,9,0)</f>
        <v>Underweight</v>
      </c>
      <c r="M1948" s="20" t="str">
        <f>VLOOKUP($A1948,Cleaned_Medical_Exam!$A1947:$J4282,10,0)</f>
        <v>Prediabetes</v>
      </c>
      <c r="N1948" s="48">
        <f>_xlfn.XLOOKUP(A1948,Cleaned_Hospital_Details!A:A,Cleaned_Hospital_Details!B:B)</f>
        <v>3</v>
      </c>
      <c r="O1948" s="49">
        <f>_xlfn.XLOOKUP($A1948,Cleaned_Hospital_Details!$A:$A,Cleaned_Hospital_Details!C:C)</f>
        <v>3622.13</v>
      </c>
      <c r="P1948" s="8" t="str">
        <f>_xlfn.XLOOKUP($A1948,Cleaned_Hospital_Details!$A:$A,Cleaned_Hospital_Details!D:D)</f>
        <v>Tier - 2</v>
      </c>
      <c r="Q1948" s="8" t="str">
        <f>_xlfn.XLOOKUP($A1948,Cleaned_Hospital_Details!$A:$A,Cleaned_Hospital_Details!E:E)</f>
        <v>Tier - 1</v>
      </c>
      <c r="R1948" s="8" t="str">
        <f>_xlfn.XLOOKUP($A1948,Cleaned_Hospital_Details!$A:$A,Cleaned_Hospital_Details!F:F)</f>
        <v>R1013</v>
      </c>
      <c r="S1948" s="15">
        <f>_xlfn.XLOOKUP($A1948,Cleaned_Hospital_Details!$A:$A,Cleaned_Hospital_Details!G:G)</f>
        <v>31212</v>
      </c>
      <c r="T1948" s="8">
        <f>_xlfn.XLOOKUP($A1948,Cleaned_Hospital_Details!$A:$A,Cleaned_Hospital_Details!H:H)</f>
        <v>37</v>
      </c>
      <c r="U1948" s="8" t="str">
        <f>_xlfn.XLOOKUP($A1948,Cleaned_Hospital_Details!$A:$A,Cleaned_Hospital_Details!I:I)</f>
        <v>Adult</v>
      </c>
      <c r="V1948" t="str">
        <f t="shared" si="30"/>
        <v>Brock Tesdahl</v>
      </c>
    </row>
    <row r="1949" spans="1:22" ht="15.6" x14ac:dyDescent="0.3">
      <c r="A1949" s="10" t="s">
        <v>1985</v>
      </c>
      <c r="B1949" s="8" t="str">
        <f>VLOOKUP(A1949,Cleaned_Customer_Names!A1948:D4283,2,0)</f>
        <v>Mr.</v>
      </c>
      <c r="C1949" s="8" t="str">
        <f>VLOOKUP(A1949,Cleaned_Customer_Names!A1948:D4283,3,0)</f>
        <v>Stephen</v>
      </c>
      <c r="D1949" s="8" t="str">
        <f>VLOOKUP($A1949,Cleaned_Customer_Names!$A1948:$D4283,4,0)</f>
        <v>Engel</v>
      </c>
      <c r="E1949" s="22">
        <f>VLOOKUP($A1949,Cleaned_Medical_Exam!$A1948:$J4283,2,0)</f>
        <v>20.83</v>
      </c>
      <c r="F1949" s="24">
        <f>VLOOKUP($A1949,Cleaned_Medical_Exam!$A1948:$J4283,3,0)</f>
        <v>5.12</v>
      </c>
      <c r="G1949" s="20" t="str">
        <f>VLOOKUP($A1949,Cleaned_Medical_Exam!$A1948:$J4283,4,0)</f>
        <v>No</v>
      </c>
      <c r="H1949" s="20" t="str">
        <f>VLOOKUP($A1949,Cleaned_Medical_Exam!$A1948:$J4283,5,0)</f>
        <v>No</v>
      </c>
      <c r="I1949" s="20" t="str">
        <f>VLOOKUP($A1949,Cleaned_Medical_Exam!$A1948:$J4283,6,0)</f>
        <v>No</v>
      </c>
      <c r="J1949" s="48">
        <f>VLOOKUP($A1949,Cleaned_Medical_Exam!$A1948:$J4283,7,0)</f>
        <v>0</v>
      </c>
      <c r="K1949" s="8" t="str">
        <f>VLOOKUP($A1949,Cleaned_Medical_Exam!$A1948:$J4283,8,0)</f>
        <v>No</v>
      </c>
      <c r="L1949" s="20" t="str">
        <f>VLOOKUP($A1949,Cleaned_Medical_Exam!$A1948:$J4283,9,0)</f>
        <v>Healthy Weight</v>
      </c>
      <c r="M1949" s="20" t="str">
        <f>VLOOKUP($A1949,Cleaned_Medical_Exam!$A1948:$J4283,10,0)</f>
        <v>Normal</v>
      </c>
      <c r="N1949" s="48">
        <f>_xlfn.XLOOKUP(A1949,Cleaned_Hospital_Details!A:A,Cleaned_Hospital_Details!B:B)</f>
        <v>3</v>
      </c>
      <c r="O1949" s="49">
        <f>_xlfn.XLOOKUP($A1949,Cleaned_Hospital_Details!$A:$A,Cleaned_Hospital_Details!C:C)</f>
        <v>3606.43</v>
      </c>
      <c r="P1949" s="8" t="str">
        <f>_xlfn.XLOOKUP($A1949,Cleaned_Hospital_Details!$A:$A,Cleaned_Hospital_Details!D:D)</f>
        <v>Tier - 2</v>
      </c>
      <c r="Q1949" s="8" t="str">
        <f>_xlfn.XLOOKUP($A1949,Cleaned_Hospital_Details!$A:$A,Cleaned_Hospital_Details!E:E)</f>
        <v>Tier - 1</v>
      </c>
      <c r="R1949" s="8" t="str">
        <f>_xlfn.XLOOKUP($A1949,Cleaned_Hospital_Details!$A:$A,Cleaned_Hospital_Details!F:F)</f>
        <v>R1013</v>
      </c>
      <c r="S1949" s="15">
        <f>_xlfn.XLOOKUP($A1949,Cleaned_Hospital_Details!$A:$A,Cleaned_Hospital_Details!G:G)</f>
        <v>33157</v>
      </c>
      <c r="T1949" s="8">
        <f>_xlfn.XLOOKUP($A1949,Cleaned_Hospital_Details!$A:$A,Cleaned_Hospital_Details!H:H)</f>
        <v>32</v>
      </c>
      <c r="U1949" s="8" t="str">
        <f>_xlfn.XLOOKUP($A1949,Cleaned_Hospital_Details!$A:$A,Cleaned_Hospital_Details!I:I)</f>
        <v>Adult</v>
      </c>
      <c r="V1949" t="str">
        <f t="shared" si="30"/>
        <v>Stephen Engel</v>
      </c>
    </row>
    <row r="1950" spans="1:22" ht="15.6" x14ac:dyDescent="0.3">
      <c r="A1950" s="10" t="s">
        <v>1986</v>
      </c>
      <c r="B1950" s="8" t="str">
        <f>VLOOKUP(A1950,Cleaned_Customer_Names!A1949:D4284,2,0)</f>
        <v>Ms.</v>
      </c>
      <c r="C1950" s="8" t="str">
        <f>VLOOKUP(A1950,Cleaned_Customer_Names!A1949:D4284,3,0)</f>
        <v>Missy</v>
      </c>
      <c r="D1950" s="8" t="str">
        <f>VLOOKUP($A1950,Cleaned_Customer_Names!$A1949:$D4284,4,0)</f>
        <v>Kuck</v>
      </c>
      <c r="E1950" s="22">
        <f>VLOOKUP($A1950,Cleaned_Medical_Exam!$A1949:$J4284,2,0)</f>
        <v>18.920000000000002</v>
      </c>
      <c r="F1950" s="24">
        <f>VLOOKUP($A1950,Cleaned_Medical_Exam!$A1949:$J4284,3,0)</f>
        <v>5.98</v>
      </c>
      <c r="G1950" s="20" t="str">
        <f>VLOOKUP($A1950,Cleaned_Medical_Exam!$A1949:$J4284,4,0)</f>
        <v>Yes</v>
      </c>
      <c r="H1950" s="20" t="str">
        <f>VLOOKUP($A1950,Cleaned_Medical_Exam!$A1949:$J4284,5,0)</f>
        <v>No</v>
      </c>
      <c r="I1950" s="20" t="str">
        <f>VLOOKUP($A1950,Cleaned_Medical_Exam!$A1949:$J4284,6,0)</f>
        <v>No</v>
      </c>
      <c r="J1950" s="48">
        <f>VLOOKUP($A1950,Cleaned_Medical_Exam!$A1949:$J4284,7,0)</f>
        <v>1</v>
      </c>
      <c r="K1950" s="8" t="str">
        <f>VLOOKUP($A1950,Cleaned_Medical_Exam!$A1949:$J4284,8,0)</f>
        <v>No</v>
      </c>
      <c r="L1950" s="20" t="str">
        <f>VLOOKUP($A1950,Cleaned_Medical_Exam!$A1949:$J4284,9,0)</f>
        <v>Healthy Weight</v>
      </c>
      <c r="M1950" s="20" t="str">
        <f>VLOOKUP($A1950,Cleaned_Medical_Exam!$A1949:$J4284,10,0)</f>
        <v>Prediabetes</v>
      </c>
      <c r="N1950" s="48">
        <f>_xlfn.XLOOKUP(A1950,Cleaned_Hospital_Details!A:A,Cleaned_Hospital_Details!B:B)</f>
        <v>3</v>
      </c>
      <c r="O1950" s="49">
        <f>_xlfn.XLOOKUP($A1950,Cleaned_Hospital_Details!$A:$A,Cleaned_Hospital_Details!C:C)</f>
        <v>3603.6</v>
      </c>
      <c r="P1950" s="8" t="str">
        <f>_xlfn.XLOOKUP($A1950,Cleaned_Hospital_Details!$A:$A,Cleaned_Hospital_Details!D:D)</f>
        <v>Tier - 2</v>
      </c>
      <c r="Q1950" s="8" t="str">
        <f>_xlfn.XLOOKUP($A1950,Cleaned_Hospital_Details!$A:$A,Cleaned_Hospital_Details!E:E)</f>
        <v>Tier - 1</v>
      </c>
      <c r="R1950" s="8" t="str">
        <f>_xlfn.XLOOKUP($A1950,Cleaned_Hospital_Details!$A:$A,Cleaned_Hospital_Details!F:F)</f>
        <v>R1013</v>
      </c>
      <c r="S1950" s="15">
        <f>_xlfn.XLOOKUP($A1950,Cleaned_Hospital_Details!$A:$A,Cleaned_Hospital_Details!G:G)</f>
        <v>32451</v>
      </c>
      <c r="T1950" s="8">
        <f>_xlfn.XLOOKUP($A1950,Cleaned_Hospital_Details!$A:$A,Cleaned_Hospital_Details!H:H)</f>
        <v>34</v>
      </c>
      <c r="U1950" s="8" t="str">
        <f>_xlfn.XLOOKUP($A1950,Cleaned_Hospital_Details!$A:$A,Cleaned_Hospital_Details!I:I)</f>
        <v>Adult</v>
      </c>
      <c r="V1950" t="str">
        <f t="shared" si="30"/>
        <v>Missy Kuck</v>
      </c>
    </row>
    <row r="1951" spans="1:22" ht="15.6" x14ac:dyDescent="0.3">
      <c r="A1951" s="10" t="s">
        <v>1987</v>
      </c>
      <c r="B1951" s="8" t="str">
        <f>VLOOKUP(A1951,Cleaned_Customer_Names!A1950:D4285,2,0)</f>
        <v>Mr.</v>
      </c>
      <c r="C1951" s="8" t="str">
        <f>VLOOKUP(A1951,Cleaned_Customer_Names!A1950:D4285,3,0)</f>
        <v>William</v>
      </c>
      <c r="D1951" s="8" t="str">
        <f>VLOOKUP($A1951,Cleaned_Customer_Names!$A1950:$D4285,4,0)</f>
        <v>Dillon</v>
      </c>
      <c r="E1951" s="22">
        <f>VLOOKUP($A1951,Cleaned_Medical_Exam!$A1950:$J4285,2,0)</f>
        <v>37.1</v>
      </c>
      <c r="F1951" s="24">
        <f>VLOOKUP($A1951,Cleaned_Medical_Exam!$A1950:$J4285,3,0)</f>
        <v>5.46</v>
      </c>
      <c r="G1951" s="20" t="str">
        <f>VLOOKUP($A1951,Cleaned_Medical_Exam!$A1950:$J4285,4,0)</f>
        <v>No</v>
      </c>
      <c r="H1951" s="20" t="str">
        <f>VLOOKUP($A1951,Cleaned_Medical_Exam!$A1950:$J4285,5,0)</f>
        <v>No</v>
      </c>
      <c r="I1951" s="20" t="str">
        <f>VLOOKUP($A1951,Cleaned_Medical_Exam!$A1950:$J4285,6,0)</f>
        <v>No</v>
      </c>
      <c r="J1951" s="48">
        <f>VLOOKUP($A1951,Cleaned_Medical_Exam!$A1950:$J4285,7,0)</f>
        <v>0</v>
      </c>
      <c r="K1951" s="8" t="str">
        <f>VLOOKUP($A1951,Cleaned_Medical_Exam!$A1950:$J4285,8,0)</f>
        <v>No</v>
      </c>
      <c r="L1951" s="20" t="str">
        <f>VLOOKUP($A1951,Cleaned_Medical_Exam!$A1950:$J4285,9,0)</f>
        <v>Obesity</v>
      </c>
      <c r="M1951" s="20" t="str">
        <f>VLOOKUP($A1951,Cleaned_Medical_Exam!$A1950:$J4285,10,0)</f>
        <v>Normal</v>
      </c>
      <c r="N1951" s="48">
        <f>_xlfn.XLOOKUP(A1951,Cleaned_Hospital_Details!A:A,Cleaned_Hospital_Details!B:B)</f>
        <v>3</v>
      </c>
      <c r="O1951" s="49">
        <f>_xlfn.XLOOKUP($A1951,Cleaned_Hospital_Details!$A:$A,Cleaned_Hospital_Details!C:C)</f>
        <v>3597.6</v>
      </c>
      <c r="P1951" s="8" t="str">
        <f>_xlfn.XLOOKUP($A1951,Cleaned_Hospital_Details!$A:$A,Cleaned_Hospital_Details!D:D)</f>
        <v>Tier - 2</v>
      </c>
      <c r="Q1951" s="8" t="str">
        <f>_xlfn.XLOOKUP($A1951,Cleaned_Hospital_Details!$A:$A,Cleaned_Hospital_Details!E:E)</f>
        <v>Tier - 2</v>
      </c>
      <c r="R1951" s="8" t="str">
        <f>_xlfn.XLOOKUP($A1951,Cleaned_Hospital_Details!$A:$A,Cleaned_Hospital_Details!F:F)</f>
        <v>R1011</v>
      </c>
      <c r="S1951" s="15">
        <f>_xlfn.XLOOKUP($A1951,Cleaned_Hospital_Details!$A:$A,Cleaned_Hospital_Details!G:G)</f>
        <v>36384</v>
      </c>
      <c r="T1951" s="8">
        <f>_xlfn.XLOOKUP($A1951,Cleaned_Hospital_Details!$A:$A,Cleaned_Hospital_Details!H:H)</f>
        <v>23</v>
      </c>
      <c r="U1951" s="8" t="str">
        <f>_xlfn.XLOOKUP($A1951,Cleaned_Hospital_Details!$A:$A,Cleaned_Hospital_Details!I:I)</f>
        <v>Adult</v>
      </c>
      <c r="V1951" t="str">
        <f t="shared" si="30"/>
        <v>William Dillon</v>
      </c>
    </row>
    <row r="1952" spans="1:22" ht="15.6" x14ac:dyDescent="0.3">
      <c r="A1952" s="10" t="s">
        <v>1988</v>
      </c>
      <c r="B1952" s="8" t="str">
        <f>VLOOKUP(A1952,Cleaned_Customer_Names!A1951:D4286,2,0)</f>
        <v>Ms.</v>
      </c>
      <c r="C1952" s="8" t="str">
        <f>VLOOKUP(A1952,Cleaned_Customer_Names!A1951:D4286,3,0)</f>
        <v>Lauren</v>
      </c>
      <c r="D1952" s="8" t="str">
        <f>VLOOKUP($A1952,Cleaned_Customer_Names!$A1951:$D4286,4,0)</f>
        <v>Neuschel</v>
      </c>
      <c r="E1952" s="22">
        <f>VLOOKUP($A1952,Cleaned_Medical_Exam!$A1951:$J4286,2,0)</f>
        <v>22.515000000000001</v>
      </c>
      <c r="F1952" s="24">
        <f>VLOOKUP($A1952,Cleaned_Medical_Exam!$A1951:$J4286,3,0)</f>
        <v>4.91</v>
      </c>
      <c r="G1952" s="20" t="str">
        <f>VLOOKUP($A1952,Cleaned_Medical_Exam!$A1951:$J4286,4,0)</f>
        <v>Yes</v>
      </c>
      <c r="H1952" s="20" t="str">
        <f>VLOOKUP($A1952,Cleaned_Medical_Exam!$A1951:$J4286,5,0)</f>
        <v>No</v>
      </c>
      <c r="I1952" s="20" t="str">
        <f>VLOOKUP($A1952,Cleaned_Medical_Exam!$A1951:$J4286,6,0)</f>
        <v>Yes</v>
      </c>
      <c r="J1952" s="48">
        <f>VLOOKUP($A1952,Cleaned_Medical_Exam!$A1951:$J4286,7,0)</f>
        <v>1</v>
      </c>
      <c r="K1952" s="8" t="str">
        <f>VLOOKUP($A1952,Cleaned_Medical_Exam!$A1951:$J4286,8,0)</f>
        <v>No</v>
      </c>
      <c r="L1952" s="20" t="str">
        <f>VLOOKUP($A1952,Cleaned_Medical_Exam!$A1951:$J4286,9,0)</f>
        <v>Healthy Weight</v>
      </c>
      <c r="M1952" s="20" t="str">
        <f>VLOOKUP($A1952,Cleaned_Medical_Exam!$A1951:$J4286,10,0)</f>
        <v>Normal</v>
      </c>
      <c r="N1952" s="48">
        <f>_xlfn.XLOOKUP(A1952,Cleaned_Hospital_Details!A:A,Cleaned_Hospital_Details!B:B)</f>
        <v>1</v>
      </c>
      <c r="O1952" s="49">
        <f>_xlfn.XLOOKUP($A1952,Cleaned_Hospital_Details!$A:$A,Cleaned_Hospital_Details!C:C)</f>
        <v>3594.17</v>
      </c>
      <c r="P1952" s="8" t="str">
        <f>_xlfn.XLOOKUP($A1952,Cleaned_Hospital_Details!$A:$A,Cleaned_Hospital_Details!D:D)</f>
        <v>Tier - 2</v>
      </c>
      <c r="Q1952" s="8" t="str">
        <f>_xlfn.XLOOKUP($A1952,Cleaned_Hospital_Details!$A:$A,Cleaned_Hospital_Details!E:E)</f>
        <v>Tier - 2</v>
      </c>
      <c r="R1952" s="8" t="str">
        <f>_xlfn.XLOOKUP($A1952,Cleaned_Hospital_Details!$A:$A,Cleaned_Hospital_Details!F:F)</f>
        <v>R1012</v>
      </c>
      <c r="S1952" s="15">
        <f>_xlfn.XLOOKUP($A1952,Cleaned_Hospital_Details!$A:$A,Cleaned_Hospital_Details!G:G)</f>
        <v>35738</v>
      </c>
      <c r="T1952" s="8">
        <f>_xlfn.XLOOKUP($A1952,Cleaned_Hospital_Details!$A:$A,Cleaned_Hospital_Details!H:H)</f>
        <v>25</v>
      </c>
      <c r="U1952" s="8" t="str">
        <f>_xlfn.XLOOKUP($A1952,Cleaned_Hospital_Details!$A:$A,Cleaned_Hospital_Details!I:I)</f>
        <v>Adult</v>
      </c>
      <c r="V1952" t="str">
        <f t="shared" si="30"/>
        <v>Lauren Neuschel</v>
      </c>
    </row>
    <row r="1953" spans="1:22" ht="15.6" x14ac:dyDescent="0.3">
      <c r="A1953" s="10" t="s">
        <v>1989</v>
      </c>
      <c r="B1953" s="8" t="str">
        <f>VLOOKUP(A1953,Cleaned_Customer_Names!A1952:D4287,2,0)</f>
        <v>Mr.</v>
      </c>
      <c r="C1953" s="8" t="str">
        <f>VLOOKUP(A1953,Cleaned_Customer_Names!A1952:D4287,3,0)</f>
        <v>Apolo</v>
      </c>
      <c r="D1953" s="8" t="str">
        <f>VLOOKUP($A1953,Cleaned_Customer_Names!$A1952:$D4287,4,0)</f>
        <v>Rosales</v>
      </c>
      <c r="E1953" s="22">
        <f>VLOOKUP($A1953,Cleaned_Medical_Exam!$A1952:$J4287,2,0)</f>
        <v>32.700000000000003</v>
      </c>
      <c r="F1953" s="24">
        <f>VLOOKUP($A1953,Cleaned_Medical_Exam!$A1952:$J4287,3,0)</f>
        <v>4.66</v>
      </c>
      <c r="G1953" s="20" t="str">
        <f>VLOOKUP($A1953,Cleaned_Medical_Exam!$A1952:$J4287,4,0)</f>
        <v>No</v>
      </c>
      <c r="H1953" s="20" t="str">
        <f>VLOOKUP($A1953,Cleaned_Medical_Exam!$A1952:$J4287,5,0)</f>
        <v>No</v>
      </c>
      <c r="I1953" s="20" t="str">
        <f>VLOOKUP($A1953,Cleaned_Medical_Exam!$A1952:$J4287,6,0)</f>
        <v>No</v>
      </c>
      <c r="J1953" s="48">
        <f>VLOOKUP($A1953,Cleaned_Medical_Exam!$A1952:$J4287,7,0)</f>
        <v>0</v>
      </c>
      <c r="K1953" s="8" t="str">
        <f>VLOOKUP($A1953,Cleaned_Medical_Exam!$A1952:$J4287,8,0)</f>
        <v>No</v>
      </c>
      <c r="L1953" s="20" t="str">
        <f>VLOOKUP($A1953,Cleaned_Medical_Exam!$A1952:$J4287,9,0)</f>
        <v>Obesity</v>
      </c>
      <c r="M1953" s="20" t="str">
        <f>VLOOKUP($A1953,Cleaned_Medical_Exam!$A1952:$J4287,10,0)</f>
        <v>Normal</v>
      </c>
      <c r="N1953" s="48">
        <f>_xlfn.XLOOKUP(A1953,Cleaned_Hospital_Details!A:A,Cleaned_Hospital_Details!B:B)</f>
        <v>3</v>
      </c>
      <c r="O1953" s="49">
        <f>_xlfn.XLOOKUP($A1953,Cleaned_Hospital_Details!$A:$A,Cleaned_Hospital_Details!C:C)</f>
        <v>3591.48</v>
      </c>
      <c r="P1953" s="8" t="str">
        <f>_xlfn.XLOOKUP($A1953,Cleaned_Hospital_Details!$A:$A,Cleaned_Hospital_Details!D:D)</f>
        <v>Tier - 2</v>
      </c>
      <c r="Q1953" s="8" t="str">
        <f>_xlfn.XLOOKUP($A1953,Cleaned_Hospital_Details!$A:$A,Cleaned_Hospital_Details!E:E)</f>
        <v>Tier - 3</v>
      </c>
      <c r="R1953" s="8" t="str">
        <f>_xlfn.XLOOKUP($A1953,Cleaned_Hospital_Details!$A:$A,Cleaned_Hospital_Details!F:F)</f>
        <v>R1011</v>
      </c>
      <c r="S1953" s="15">
        <f>_xlfn.XLOOKUP($A1953,Cleaned_Hospital_Details!$A:$A,Cleaned_Hospital_Details!G:G)</f>
        <v>36317</v>
      </c>
      <c r="T1953" s="8">
        <f>_xlfn.XLOOKUP($A1953,Cleaned_Hospital_Details!$A:$A,Cleaned_Hospital_Details!H:H)</f>
        <v>24</v>
      </c>
      <c r="U1953" s="8" t="str">
        <f>_xlfn.XLOOKUP($A1953,Cleaned_Hospital_Details!$A:$A,Cleaned_Hospital_Details!I:I)</f>
        <v>Adult</v>
      </c>
      <c r="V1953" t="str">
        <f t="shared" si="30"/>
        <v>Apolo Rosales</v>
      </c>
    </row>
    <row r="1954" spans="1:22" ht="15.6" x14ac:dyDescent="0.3">
      <c r="A1954" s="10" t="s">
        <v>1990</v>
      </c>
      <c r="B1954" s="8" t="str">
        <f>VLOOKUP(A1954,Cleaned_Customer_Names!A1953:D4288,2,0)</f>
        <v>Mr.</v>
      </c>
      <c r="C1954" s="8" t="str">
        <f>VLOOKUP(A1954,Cleaned_Customer_Names!A1953:D4288,3,0)</f>
        <v>Alfons</v>
      </c>
      <c r="D1954" s="8" t="str">
        <f>VLOOKUP($A1954,Cleaned_Customer_Names!$A1953:$D4288,4,0)</f>
        <v>Marquez</v>
      </c>
      <c r="E1954" s="22">
        <f>VLOOKUP($A1954,Cleaned_Medical_Exam!$A1953:$J4288,2,0)</f>
        <v>17.75</v>
      </c>
      <c r="F1954" s="24">
        <f>VLOOKUP($A1954,Cleaned_Medical_Exam!$A1953:$J4288,3,0)</f>
        <v>6.8</v>
      </c>
      <c r="G1954" s="20" t="str">
        <f>VLOOKUP($A1954,Cleaned_Medical_Exam!$A1953:$J4288,4,0)</f>
        <v>Yes</v>
      </c>
      <c r="H1954" s="20" t="str">
        <f>VLOOKUP($A1954,Cleaned_Medical_Exam!$A1953:$J4288,5,0)</f>
        <v>No</v>
      </c>
      <c r="I1954" s="20" t="str">
        <f>VLOOKUP($A1954,Cleaned_Medical_Exam!$A1953:$J4288,6,0)</f>
        <v>No</v>
      </c>
      <c r="J1954" s="48">
        <f>VLOOKUP($A1954,Cleaned_Medical_Exam!$A1953:$J4288,7,0)</f>
        <v>1</v>
      </c>
      <c r="K1954" s="8" t="str">
        <f>VLOOKUP($A1954,Cleaned_Medical_Exam!$A1953:$J4288,8,0)</f>
        <v>No</v>
      </c>
      <c r="L1954" s="20" t="str">
        <f>VLOOKUP($A1954,Cleaned_Medical_Exam!$A1953:$J4288,9,0)</f>
        <v>Underweight</v>
      </c>
      <c r="M1954" s="20" t="str">
        <f>VLOOKUP($A1954,Cleaned_Medical_Exam!$A1953:$J4288,10,0)</f>
        <v>Diabetes</v>
      </c>
      <c r="N1954" s="48">
        <f>_xlfn.XLOOKUP(A1954,Cleaned_Hospital_Details!A:A,Cleaned_Hospital_Details!B:B)</f>
        <v>3</v>
      </c>
      <c r="O1954" s="49">
        <f>_xlfn.XLOOKUP($A1954,Cleaned_Hospital_Details!$A:$A,Cleaned_Hospital_Details!C:C)</f>
        <v>3589.14</v>
      </c>
      <c r="P1954" s="8" t="str">
        <f>_xlfn.XLOOKUP($A1954,Cleaned_Hospital_Details!$A:$A,Cleaned_Hospital_Details!D:D)</f>
        <v>Tier - 2</v>
      </c>
      <c r="Q1954" s="8" t="str">
        <f>_xlfn.XLOOKUP($A1954,Cleaned_Hospital_Details!$A:$A,Cleaned_Hospital_Details!E:E)</f>
        <v>Tier - 2</v>
      </c>
      <c r="R1954" s="8" t="str">
        <f>_xlfn.XLOOKUP($A1954,Cleaned_Hospital_Details!$A:$A,Cleaned_Hospital_Details!F:F)</f>
        <v>R1013</v>
      </c>
      <c r="S1954" s="15">
        <f>_xlfn.XLOOKUP($A1954,Cleaned_Hospital_Details!$A:$A,Cleaned_Hospital_Details!G:G)</f>
        <v>31773</v>
      </c>
      <c r="T1954" s="8">
        <f>_xlfn.XLOOKUP($A1954,Cleaned_Hospital_Details!$A:$A,Cleaned_Hospital_Details!H:H)</f>
        <v>36</v>
      </c>
      <c r="U1954" s="8" t="str">
        <f>_xlfn.XLOOKUP($A1954,Cleaned_Hospital_Details!$A:$A,Cleaned_Hospital_Details!I:I)</f>
        <v>Adult</v>
      </c>
      <c r="V1954" t="str">
        <f t="shared" si="30"/>
        <v>Alfons Marquez</v>
      </c>
    </row>
    <row r="1955" spans="1:22" ht="15.6" x14ac:dyDescent="0.3">
      <c r="A1955" s="10" t="s">
        <v>1991</v>
      </c>
      <c r="B1955" s="8" t="str">
        <f>VLOOKUP(A1955,Cleaned_Customer_Names!A1954:D4289,2,0)</f>
        <v>Ms.</v>
      </c>
      <c r="C1955" s="8" t="str">
        <f>VLOOKUP(A1955,Cleaned_Customer_Names!A1954:D4289,3,0)</f>
        <v>Amber</v>
      </c>
      <c r="D1955" s="8" t="str">
        <f>VLOOKUP($A1955,Cleaned_Customer_Names!$A1954:$D4289,4,0)</f>
        <v>Green</v>
      </c>
      <c r="E1955" s="22">
        <f>VLOOKUP($A1955,Cleaned_Medical_Exam!$A1954:$J4289,2,0)</f>
        <v>33.630000000000003</v>
      </c>
      <c r="F1955" s="24">
        <f>VLOOKUP($A1955,Cleaned_Medical_Exam!$A1954:$J4289,3,0)</f>
        <v>4.47</v>
      </c>
      <c r="G1955" s="20" t="str">
        <f>VLOOKUP($A1955,Cleaned_Medical_Exam!$A1954:$J4289,4,0)</f>
        <v>Yes</v>
      </c>
      <c r="H1955" s="20" t="str">
        <f>VLOOKUP($A1955,Cleaned_Medical_Exam!$A1954:$J4289,5,0)</f>
        <v>No</v>
      </c>
      <c r="I1955" s="20" t="str">
        <f>VLOOKUP($A1955,Cleaned_Medical_Exam!$A1954:$J4289,6,0)</f>
        <v>No</v>
      </c>
      <c r="J1955" s="48">
        <f>VLOOKUP($A1955,Cleaned_Medical_Exam!$A1954:$J4289,7,0)</f>
        <v>0</v>
      </c>
      <c r="K1955" s="8" t="str">
        <f>VLOOKUP($A1955,Cleaned_Medical_Exam!$A1954:$J4289,8,0)</f>
        <v>No</v>
      </c>
      <c r="L1955" s="20" t="str">
        <f>VLOOKUP($A1955,Cleaned_Medical_Exam!$A1954:$J4289,9,0)</f>
        <v>Obesity</v>
      </c>
      <c r="M1955" s="20" t="str">
        <f>VLOOKUP($A1955,Cleaned_Medical_Exam!$A1954:$J4289,10,0)</f>
        <v>Normal</v>
      </c>
      <c r="N1955" s="48">
        <f>_xlfn.XLOOKUP(A1955,Cleaned_Hospital_Details!A:A,Cleaned_Hospital_Details!B:B)</f>
        <v>2</v>
      </c>
      <c r="O1955" s="49">
        <f>_xlfn.XLOOKUP($A1955,Cleaned_Hospital_Details!$A:$A,Cleaned_Hospital_Details!C:C)</f>
        <v>3579.83</v>
      </c>
      <c r="P1955" s="8" t="str">
        <f>_xlfn.XLOOKUP($A1955,Cleaned_Hospital_Details!$A:$A,Cleaned_Hospital_Details!D:D)</f>
        <v>Tier - 2</v>
      </c>
      <c r="Q1955" s="8" t="str">
        <f>_xlfn.XLOOKUP($A1955,Cleaned_Hospital_Details!$A:$A,Cleaned_Hospital_Details!E:E)</f>
        <v>Tier - 2</v>
      </c>
      <c r="R1955" s="8" t="str">
        <f>_xlfn.XLOOKUP($A1955,Cleaned_Hospital_Details!$A:$A,Cleaned_Hospital_Details!F:F)</f>
        <v>R1012</v>
      </c>
      <c r="S1955" s="15">
        <f>_xlfn.XLOOKUP($A1955,Cleaned_Hospital_Details!$A:$A,Cleaned_Hospital_Details!G:G)</f>
        <v>37206</v>
      </c>
      <c r="T1955" s="8">
        <f>_xlfn.XLOOKUP($A1955,Cleaned_Hospital_Details!$A:$A,Cleaned_Hospital_Details!H:H)</f>
        <v>21</v>
      </c>
      <c r="U1955" s="8" t="str">
        <f>_xlfn.XLOOKUP($A1955,Cleaned_Hospital_Details!$A:$A,Cleaned_Hospital_Details!I:I)</f>
        <v>Adult</v>
      </c>
      <c r="V1955" t="str">
        <f t="shared" si="30"/>
        <v>Amber Green</v>
      </c>
    </row>
    <row r="1956" spans="1:22" ht="15.6" x14ac:dyDescent="0.3">
      <c r="A1956" s="10" t="s">
        <v>1992</v>
      </c>
      <c r="B1956" s="8" t="str">
        <f>VLOOKUP(A1956,Cleaned_Customer_Names!A1955:D4290,2,0)</f>
        <v>Ms.</v>
      </c>
      <c r="C1956" s="8" t="str">
        <f>VLOOKUP(A1956,Cleaned_Customer_Names!A1955:D4290,3,0)</f>
        <v>Leah</v>
      </c>
      <c r="D1956" s="8" t="str">
        <f>VLOOKUP($A1956,Cleaned_Customer_Names!$A1955:$D4290,4,0)</f>
        <v>Schubel</v>
      </c>
      <c r="E1956" s="22">
        <f>VLOOKUP($A1956,Cleaned_Medical_Exam!$A1955:$J4290,2,0)</f>
        <v>34.799999999999997</v>
      </c>
      <c r="F1956" s="24">
        <f>VLOOKUP($A1956,Cleaned_Medical_Exam!$A1955:$J4290,3,0)</f>
        <v>4.08</v>
      </c>
      <c r="G1956" s="20" t="str">
        <f>VLOOKUP($A1956,Cleaned_Medical_Exam!$A1955:$J4290,4,0)</f>
        <v>Yes</v>
      </c>
      <c r="H1956" s="20" t="str">
        <f>VLOOKUP($A1956,Cleaned_Medical_Exam!$A1955:$J4290,5,0)</f>
        <v>No</v>
      </c>
      <c r="I1956" s="20" t="str">
        <f>VLOOKUP($A1956,Cleaned_Medical_Exam!$A1955:$J4290,6,0)</f>
        <v>No</v>
      </c>
      <c r="J1956" s="48">
        <f>VLOOKUP($A1956,Cleaned_Medical_Exam!$A1955:$J4290,7,0)</f>
        <v>1</v>
      </c>
      <c r="K1956" s="8" t="str">
        <f>VLOOKUP($A1956,Cleaned_Medical_Exam!$A1955:$J4290,8,0)</f>
        <v>No</v>
      </c>
      <c r="L1956" s="20" t="str">
        <f>VLOOKUP($A1956,Cleaned_Medical_Exam!$A1955:$J4290,9,0)</f>
        <v>Obesity</v>
      </c>
      <c r="M1956" s="20" t="str">
        <f>VLOOKUP($A1956,Cleaned_Medical_Exam!$A1955:$J4290,10,0)</f>
        <v>Normal</v>
      </c>
      <c r="N1956" s="48">
        <f>_xlfn.XLOOKUP(A1956,Cleaned_Hospital_Details!A:A,Cleaned_Hospital_Details!B:B)</f>
        <v>1</v>
      </c>
      <c r="O1956" s="49">
        <f>_xlfn.XLOOKUP($A1956,Cleaned_Hospital_Details!$A:$A,Cleaned_Hospital_Details!C:C)</f>
        <v>3578</v>
      </c>
      <c r="P1956" s="8" t="str">
        <f>_xlfn.XLOOKUP($A1956,Cleaned_Hospital_Details!$A:$A,Cleaned_Hospital_Details!D:D)</f>
        <v>Tier - 2</v>
      </c>
      <c r="Q1956" s="8" t="str">
        <f>_xlfn.XLOOKUP($A1956,Cleaned_Hospital_Details!$A:$A,Cleaned_Hospital_Details!E:E)</f>
        <v>Tier - 3</v>
      </c>
      <c r="R1956" s="8" t="str">
        <f>_xlfn.XLOOKUP($A1956,Cleaned_Hospital_Details!$A:$A,Cleaned_Hospital_Details!F:F)</f>
        <v>R1011</v>
      </c>
      <c r="S1956" s="15">
        <f>_xlfn.XLOOKUP($A1956,Cleaned_Hospital_Details!$A:$A,Cleaned_Hospital_Details!G:G)</f>
        <v>34934</v>
      </c>
      <c r="T1956" s="8">
        <f>_xlfn.XLOOKUP($A1956,Cleaned_Hospital_Details!$A:$A,Cleaned_Hospital_Details!H:H)</f>
        <v>27</v>
      </c>
      <c r="U1956" s="8" t="str">
        <f>_xlfn.XLOOKUP($A1956,Cleaned_Hospital_Details!$A:$A,Cleaned_Hospital_Details!I:I)</f>
        <v>Adult</v>
      </c>
      <c r="V1956" t="str">
        <f t="shared" si="30"/>
        <v>Leah Schubel</v>
      </c>
    </row>
    <row r="1957" spans="1:22" ht="15.6" x14ac:dyDescent="0.3">
      <c r="A1957" s="10" t="s">
        <v>1993</v>
      </c>
      <c r="B1957" s="8" t="str">
        <f>VLOOKUP(A1957,Cleaned_Customer_Names!A1956:D4291,2,0)</f>
        <v>Ms.</v>
      </c>
      <c r="C1957" s="8" t="str">
        <f>VLOOKUP(A1957,Cleaned_Customer_Names!A1956:D4291,3,0)</f>
        <v>Lilia</v>
      </c>
      <c r="D1957" s="8" t="str">
        <f>VLOOKUP($A1957,Cleaned_Customer_Names!$A1956:$D4291,4,0)</f>
        <v>Jimenez</v>
      </c>
      <c r="E1957" s="22">
        <f>VLOOKUP($A1957,Cleaned_Medical_Exam!$A1956:$J4291,2,0)</f>
        <v>16.809999999999999</v>
      </c>
      <c r="F1957" s="24">
        <f>VLOOKUP($A1957,Cleaned_Medical_Exam!$A1956:$J4291,3,0)</f>
        <v>5.51</v>
      </c>
      <c r="G1957" s="20" t="str">
        <f>VLOOKUP($A1957,Cleaned_Medical_Exam!$A1956:$J4291,4,0)</f>
        <v>Yes</v>
      </c>
      <c r="H1957" s="20" t="str">
        <f>VLOOKUP($A1957,Cleaned_Medical_Exam!$A1956:$J4291,5,0)</f>
        <v>No</v>
      </c>
      <c r="I1957" s="20" t="str">
        <f>VLOOKUP($A1957,Cleaned_Medical_Exam!$A1956:$J4291,6,0)</f>
        <v>No</v>
      </c>
      <c r="J1957" s="48">
        <f>VLOOKUP($A1957,Cleaned_Medical_Exam!$A1956:$J4291,7,0)</f>
        <v>1</v>
      </c>
      <c r="K1957" s="8" t="str">
        <f>VLOOKUP($A1957,Cleaned_Medical_Exam!$A1956:$J4291,8,0)</f>
        <v>No</v>
      </c>
      <c r="L1957" s="20" t="str">
        <f>VLOOKUP($A1957,Cleaned_Medical_Exam!$A1956:$J4291,9,0)</f>
        <v>Underweight</v>
      </c>
      <c r="M1957" s="20" t="str">
        <f>VLOOKUP($A1957,Cleaned_Medical_Exam!$A1956:$J4291,10,0)</f>
        <v>Normal</v>
      </c>
      <c r="N1957" s="48">
        <f>_xlfn.XLOOKUP(A1957,Cleaned_Hospital_Details!A:A,Cleaned_Hospital_Details!B:B)</f>
        <v>3</v>
      </c>
      <c r="O1957" s="49">
        <f>_xlfn.XLOOKUP($A1957,Cleaned_Hospital_Details!$A:$A,Cleaned_Hospital_Details!C:C)</f>
        <v>3569.96</v>
      </c>
      <c r="P1957" s="8" t="str">
        <f>_xlfn.XLOOKUP($A1957,Cleaned_Hospital_Details!$A:$A,Cleaned_Hospital_Details!D:D)</f>
        <v>Tier - 2</v>
      </c>
      <c r="Q1957" s="8" t="str">
        <f>_xlfn.XLOOKUP($A1957,Cleaned_Hospital_Details!$A:$A,Cleaned_Hospital_Details!E:E)</f>
        <v>Tier - 1</v>
      </c>
      <c r="R1957" s="8" t="str">
        <f>_xlfn.XLOOKUP($A1957,Cleaned_Hospital_Details!$A:$A,Cleaned_Hospital_Details!F:F)</f>
        <v>R1012</v>
      </c>
      <c r="S1957" s="15">
        <f>_xlfn.XLOOKUP($A1957,Cleaned_Hospital_Details!$A:$A,Cleaned_Hospital_Details!G:G)</f>
        <v>32373</v>
      </c>
      <c r="T1957" s="8">
        <f>_xlfn.XLOOKUP($A1957,Cleaned_Hospital_Details!$A:$A,Cleaned_Hospital_Details!H:H)</f>
        <v>34</v>
      </c>
      <c r="U1957" s="8" t="str">
        <f>_xlfn.XLOOKUP($A1957,Cleaned_Hospital_Details!$A:$A,Cleaned_Hospital_Details!I:I)</f>
        <v>Adult</v>
      </c>
      <c r="V1957" t="str">
        <f t="shared" si="30"/>
        <v>Lilia Jimenez</v>
      </c>
    </row>
    <row r="1958" spans="1:22" ht="15.6" x14ac:dyDescent="0.3">
      <c r="A1958" s="10" t="s">
        <v>1994</v>
      </c>
      <c r="B1958" s="8" t="str">
        <f>VLOOKUP(A1958,Cleaned_Customer_Names!A1957:D4292,2,0)</f>
        <v>Mr.</v>
      </c>
      <c r="C1958" s="8" t="str">
        <f>VLOOKUP(A1958,Cleaned_Customer_Names!A1957:D4292,3,0)</f>
        <v>Danny</v>
      </c>
      <c r="D1958" s="8" t="str">
        <f>VLOOKUP($A1958,Cleaned_Customer_Names!$A1957:$D4292,4,0)</f>
        <v>Zimny-Schmitt</v>
      </c>
      <c r="E1958" s="22">
        <f>VLOOKUP($A1958,Cleaned_Medical_Exam!$A1957:$J4292,2,0)</f>
        <v>16.690000000000001</v>
      </c>
      <c r="F1958" s="24">
        <f>VLOOKUP($A1958,Cleaned_Medical_Exam!$A1957:$J4292,3,0)</f>
        <v>8.4</v>
      </c>
      <c r="G1958" s="20" t="str">
        <f>VLOOKUP($A1958,Cleaned_Medical_Exam!$A1957:$J4292,4,0)</f>
        <v>Yes</v>
      </c>
      <c r="H1958" s="20" t="str">
        <f>VLOOKUP($A1958,Cleaned_Medical_Exam!$A1957:$J4292,5,0)</f>
        <v>No</v>
      </c>
      <c r="I1958" s="20" t="str">
        <f>VLOOKUP($A1958,Cleaned_Medical_Exam!$A1957:$J4292,6,0)</f>
        <v>No</v>
      </c>
      <c r="J1958" s="48">
        <f>VLOOKUP($A1958,Cleaned_Medical_Exam!$A1957:$J4292,7,0)</f>
        <v>0</v>
      </c>
      <c r="K1958" s="8" t="str">
        <f>VLOOKUP($A1958,Cleaned_Medical_Exam!$A1957:$J4292,8,0)</f>
        <v>No</v>
      </c>
      <c r="L1958" s="20" t="str">
        <f>VLOOKUP($A1958,Cleaned_Medical_Exam!$A1957:$J4292,9,0)</f>
        <v>Underweight</v>
      </c>
      <c r="M1958" s="20" t="str">
        <f>VLOOKUP($A1958,Cleaned_Medical_Exam!$A1957:$J4292,10,0)</f>
        <v>Diabetes</v>
      </c>
      <c r="N1958" s="48">
        <f>_xlfn.XLOOKUP(A1958,Cleaned_Hospital_Details!A:A,Cleaned_Hospital_Details!B:B)</f>
        <v>1</v>
      </c>
      <c r="O1958" s="49">
        <f>_xlfn.XLOOKUP($A1958,Cleaned_Hospital_Details!$A:$A,Cleaned_Hospital_Details!C:C)</f>
        <v>3562.87</v>
      </c>
      <c r="P1958" s="8" t="str">
        <f>_xlfn.XLOOKUP($A1958,Cleaned_Hospital_Details!$A:$A,Cleaned_Hospital_Details!D:D)</f>
        <v>Tier - 2</v>
      </c>
      <c r="Q1958" s="8" t="str">
        <f>_xlfn.XLOOKUP($A1958,Cleaned_Hospital_Details!$A:$A,Cleaned_Hospital_Details!E:E)</f>
        <v>Tier - 1</v>
      </c>
      <c r="R1958" s="8" t="str">
        <f>_xlfn.XLOOKUP($A1958,Cleaned_Hospital_Details!$A:$A,Cleaned_Hospital_Details!F:F)</f>
        <v>R1013</v>
      </c>
      <c r="S1958" s="15">
        <f>_xlfn.XLOOKUP($A1958,Cleaned_Hospital_Details!$A:$A,Cleaned_Hospital_Details!G:G)</f>
        <v>29869</v>
      </c>
      <c r="T1958" s="8">
        <f>_xlfn.XLOOKUP($A1958,Cleaned_Hospital_Details!$A:$A,Cleaned_Hospital_Details!H:H)</f>
        <v>41</v>
      </c>
      <c r="U1958" s="8" t="str">
        <f>_xlfn.XLOOKUP($A1958,Cleaned_Hospital_Details!$A:$A,Cleaned_Hospital_Details!I:I)</f>
        <v>Adult</v>
      </c>
      <c r="V1958" t="str">
        <f t="shared" si="30"/>
        <v>Danny Zimny-Schmitt</v>
      </c>
    </row>
    <row r="1959" spans="1:22" ht="15.6" x14ac:dyDescent="0.3">
      <c r="A1959" s="10" t="s">
        <v>1995</v>
      </c>
      <c r="B1959" s="8" t="str">
        <f>VLOOKUP(A1959,Cleaned_Customer_Names!A1958:D4293,2,0)</f>
        <v>Ms.</v>
      </c>
      <c r="C1959" s="8" t="str">
        <f>VLOOKUP(A1959,Cleaned_Customer_Names!A1958:D4293,3,0)</f>
        <v>Lauren</v>
      </c>
      <c r="D1959" s="8" t="str">
        <f>VLOOKUP($A1959,Cleaned_Customer_Names!$A1958:$D4293,4,0)</f>
        <v>Hill</v>
      </c>
      <c r="E1959" s="22">
        <f>VLOOKUP($A1959,Cleaned_Medical_Exam!$A1958:$J4293,2,0)</f>
        <v>23.21</v>
      </c>
      <c r="F1959" s="24">
        <f>VLOOKUP($A1959,Cleaned_Medical_Exam!$A1958:$J4293,3,0)</f>
        <v>5.14</v>
      </c>
      <c r="G1959" s="20" t="str">
        <f>VLOOKUP($A1959,Cleaned_Medical_Exam!$A1958:$J4293,4,0)</f>
        <v>Yes</v>
      </c>
      <c r="H1959" s="20" t="str">
        <f>VLOOKUP($A1959,Cleaned_Medical_Exam!$A1958:$J4293,5,0)</f>
        <v>No</v>
      </c>
      <c r="I1959" s="20" t="str">
        <f>VLOOKUP($A1959,Cleaned_Medical_Exam!$A1958:$J4293,6,0)</f>
        <v>No</v>
      </c>
      <c r="J1959" s="48">
        <f>VLOOKUP($A1959,Cleaned_Medical_Exam!$A1958:$J4293,7,0)</f>
        <v>1</v>
      </c>
      <c r="K1959" s="8" t="str">
        <f>VLOOKUP($A1959,Cleaned_Medical_Exam!$A1958:$J4293,8,0)</f>
        <v>No</v>
      </c>
      <c r="L1959" s="20" t="str">
        <f>VLOOKUP($A1959,Cleaned_Medical_Exam!$A1958:$J4293,9,0)</f>
        <v>Healthy Weight</v>
      </c>
      <c r="M1959" s="20" t="str">
        <f>VLOOKUP($A1959,Cleaned_Medical_Exam!$A1958:$J4293,10,0)</f>
        <v>Normal</v>
      </c>
      <c r="N1959" s="48">
        <f>_xlfn.XLOOKUP(A1959,Cleaned_Hospital_Details!A:A,Cleaned_Hospital_Details!B:B)</f>
        <v>1</v>
      </c>
      <c r="O1959" s="49">
        <f>_xlfn.XLOOKUP($A1959,Cleaned_Hospital_Details!$A:$A,Cleaned_Hospital_Details!C:C)</f>
        <v>3561.89</v>
      </c>
      <c r="P1959" s="8" t="str">
        <f>_xlfn.XLOOKUP($A1959,Cleaned_Hospital_Details!$A:$A,Cleaned_Hospital_Details!D:D)</f>
        <v>Tier - 2</v>
      </c>
      <c r="Q1959" s="8" t="str">
        <f>_xlfn.XLOOKUP($A1959,Cleaned_Hospital_Details!$A:$A,Cleaned_Hospital_Details!E:E)</f>
        <v>Tier - 1</v>
      </c>
      <c r="R1959" s="8" t="str">
        <f>_xlfn.XLOOKUP($A1959,Cleaned_Hospital_Details!$A:$A,Cleaned_Hospital_Details!F:F)</f>
        <v>R1013</v>
      </c>
      <c r="S1959" s="15">
        <f>_xlfn.XLOOKUP($A1959,Cleaned_Hospital_Details!$A:$A,Cleaned_Hospital_Details!G:G)</f>
        <v>34866</v>
      </c>
      <c r="T1959" s="8">
        <f>_xlfn.XLOOKUP($A1959,Cleaned_Hospital_Details!$A:$A,Cleaned_Hospital_Details!H:H)</f>
        <v>27</v>
      </c>
      <c r="U1959" s="8" t="str">
        <f>_xlfn.XLOOKUP($A1959,Cleaned_Hospital_Details!$A:$A,Cleaned_Hospital_Details!I:I)</f>
        <v>Adult</v>
      </c>
      <c r="V1959" t="str">
        <f t="shared" si="30"/>
        <v>Lauren Hill</v>
      </c>
    </row>
    <row r="1960" spans="1:22" ht="15.6" x14ac:dyDescent="0.3">
      <c r="A1960" s="10" t="s">
        <v>1996</v>
      </c>
      <c r="B1960" s="8" t="str">
        <f>VLOOKUP(A1960,Cleaned_Customer_Names!A1959:D4294,2,0)</f>
        <v>Ms.</v>
      </c>
      <c r="C1960" s="8" t="str">
        <f>VLOOKUP(A1960,Cleaned_Customer_Names!A1959:D4294,3,0)</f>
        <v>Courtney</v>
      </c>
      <c r="D1960" s="8" t="str">
        <f>VLOOKUP($A1960,Cleaned_Customer_Names!$A1959:$D4294,4,0)</f>
        <v>Brohart</v>
      </c>
      <c r="E1960" s="22">
        <f>VLOOKUP($A1960,Cleaned_Medical_Exam!$A1959:$J4294,2,0)</f>
        <v>25.175000000000001</v>
      </c>
      <c r="F1960" s="24">
        <f>VLOOKUP($A1960,Cleaned_Medical_Exam!$A1959:$J4294,3,0)</f>
        <v>5.21</v>
      </c>
      <c r="G1960" s="20" t="str">
        <f>VLOOKUP($A1960,Cleaned_Medical_Exam!$A1959:$J4294,4,0)</f>
        <v>Yes</v>
      </c>
      <c r="H1960" s="20" t="str">
        <f>VLOOKUP($A1960,Cleaned_Medical_Exam!$A1959:$J4294,5,0)</f>
        <v>No</v>
      </c>
      <c r="I1960" s="20" t="str">
        <f>VLOOKUP($A1960,Cleaned_Medical_Exam!$A1959:$J4294,6,0)</f>
        <v>No</v>
      </c>
      <c r="J1960" s="48">
        <f>VLOOKUP($A1960,Cleaned_Medical_Exam!$A1959:$J4294,7,0)</f>
        <v>1</v>
      </c>
      <c r="K1960" s="8" t="str">
        <f>VLOOKUP($A1960,Cleaned_Medical_Exam!$A1959:$J4294,8,0)</f>
        <v>No</v>
      </c>
      <c r="L1960" s="20" t="str">
        <f>VLOOKUP($A1960,Cleaned_Medical_Exam!$A1959:$J4294,9,0)</f>
        <v>Overweight</v>
      </c>
      <c r="M1960" s="20" t="str">
        <f>VLOOKUP($A1960,Cleaned_Medical_Exam!$A1959:$J4294,10,0)</f>
        <v>Normal</v>
      </c>
      <c r="N1960" s="48">
        <f>_xlfn.XLOOKUP(A1960,Cleaned_Hospital_Details!A:A,Cleaned_Hospital_Details!B:B)</f>
        <v>0</v>
      </c>
      <c r="O1960" s="49">
        <f>_xlfn.XLOOKUP($A1960,Cleaned_Hospital_Details!$A:$A,Cleaned_Hospital_Details!C:C)</f>
        <v>3558.62</v>
      </c>
      <c r="P1960" s="8" t="str">
        <f>_xlfn.XLOOKUP($A1960,Cleaned_Hospital_Details!$A:$A,Cleaned_Hospital_Details!D:D)</f>
        <v>Tier - 2</v>
      </c>
      <c r="Q1960" s="8" t="str">
        <f>_xlfn.XLOOKUP($A1960,Cleaned_Hospital_Details!$A:$A,Cleaned_Hospital_Details!E:E)</f>
        <v>Tier - 3</v>
      </c>
      <c r="R1960" s="8" t="str">
        <f>_xlfn.XLOOKUP($A1960,Cleaned_Hospital_Details!$A:$A,Cleaned_Hospital_Details!F:F)</f>
        <v>R1024</v>
      </c>
      <c r="S1960" s="15">
        <f>_xlfn.XLOOKUP($A1960,Cleaned_Hospital_Details!$A:$A,Cleaned_Hospital_Details!G:G)</f>
        <v>34981</v>
      </c>
      <c r="T1960" s="8">
        <f>_xlfn.XLOOKUP($A1960,Cleaned_Hospital_Details!$A:$A,Cleaned_Hospital_Details!H:H)</f>
        <v>27</v>
      </c>
      <c r="U1960" s="8" t="str">
        <f>_xlfn.XLOOKUP($A1960,Cleaned_Hospital_Details!$A:$A,Cleaned_Hospital_Details!I:I)</f>
        <v>Adult</v>
      </c>
      <c r="V1960" t="str">
        <f t="shared" si="30"/>
        <v>Courtney Brohart</v>
      </c>
    </row>
    <row r="1961" spans="1:22" ht="15.6" x14ac:dyDescent="0.3">
      <c r="A1961" s="10" t="s">
        <v>1997</v>
      </c>
      <c r="B1961" s="8" t="str">
        <f>VLOOKUP(A1961,Cleaned_Customer_Names!A1960:D4295,2,0)</f>
        <v>Ms.</v>
      </c>
      <c r="C1961" s="8" t="str">
        <f>VLOOKUP(A1961,Cleaned_Customer_Names!A1960:D4295,3,0)</f>
        <v>Elizabeth</v>
      </c>
      <c r="D1961" s="8" t="str">
        <f>VLOOKUP($A1961,Cleaned_Customer_Names!$A1960:$D4295,4,0)</f>
        <v>Ryan</v>
      </c>
      <c r="E1961" s="22">
        <f>VLOOKUP($A1961,Cleaned_Medical_Exam!$A1960:$J4295,2,0)</f>
        <v>34.770000000000003</v>
      </c>
      <c r="F1961" s="24">
        <f>VLOOKUP($A1961,Cleaned_Medical_Exam!$A1960:$J4295,3,0)</f>
        <v>6.23</v>
      </c>
      <c r="G1961" s="20" t="str">
        <f>VLOOKUP($A1961,Cleaned_Medical_Exam!$A1960:$J4295,4,0)</f>
        <v>No</v>
      </c>
      <c r="H1961" s="20" t="str">
        <f>VLOOKUP($A1961,Cleaned_Medical_Exam!$A1960:$J4295,5,0)</f>
        <v>No</v>
      </c>
      <c r="I1961" s="20" t="str">
        <f>VLOOKUP($A1961,Cleaned_Medical_Exam!$A1960:$J4295,6,0)</f>
        <v>No</v>
      </c>
      <c r="J1961" s="48">
        <f>VLOOKUP($A1961,Cleaned_Medical_Exam!$A1960:$J4295,7,0)</f>
        <v>0</v>
      </c>
      <c r="K1961" s="8" t="str">
        <f>VLOOKUP($A1961,Cleaned_Medical_Exam!$A1960:$J4295,8,0)</f>
        <v>No</v>
      </c>
      <c r="L1961" s="20" t="str">
        <f>VLOOKUP($A1961,Cleaned_Medical_Exam!$A1960:$J4295,9,0)</f>
        <v>Obesity</v>
      </c>
      <c r="M1961" s="20" t="str">
        <f>VLOOKUP($A1961,Cleaned_Medical_Exam!$A1960:$J4295,10,0)</f>
        <v>Prediabetes</v>
      </c>
      <c r="N1961" s="48">
        <f>_xlfn.XLOOKUP(A1961,Cleaned_Hospital_Details!A:A,Cleaned_Hospital_Details!B:B)</f>
        <v>0</v>
      </c>
      <c r="O1961" s="49">
        <f>_xlfn.XLOOKUP($A1961,Cleaned_Hospital_Details!$A:$A,Cleaned_Hospital_Details!C:C)</f>
        <v>3556.92</v>
      </c>
      <c r="P1961" s="8" t="str">
        <f>_xlfn.XLOOKUP($A1961,Cleaned_Hospital_Details!$A:$A,Cleaned_Hospital_Details!D:D)</f>
        <v>Tier - 2</v>
      </c>
      <c r="Q1961" s="8" t="str">
        <f>_xlfn.XLOOKUP($A1961,Cleaned_Hospital_Details!$A:$A,Cleaned_Hospital_Details!E:E)</f>
        <v>Tier - 3</v>
      </c>
      <c r="R1961" s="8" t="str">
        <f>_xlfn.XLOOKUP($A1961,Cleaned_Hospital_Details!$A:$A,Cleaned_Hospital_Details!F:F)</f>
        <v>R1012</v>
      </c>
      <c r="S1961" s="15">
        <f>_xlfn.XLOOKUP($A1961,Cleaned_Hospital_Details!$A:$A,Cleaned_Hospital_Details!G:G)</f>
        <v>34601</v>
      </c>
      <c r="T1961" s="8">
        <f>_xlfn.XLOOKUP($A1961,Cleaned_Hospital_Details!$A:$A,Cleaned_Hospital_Details!H:H)</f>
        <v>28</v>
      </c>
      <c r="U1961" s="8" t="str">
        <f>_xlfn.XLOOKUP($A1961,Cleaned_Hospital_Details!$A:$A,Cleaned_Hospital_Details!I:I)</f>
        <v>Adult</v>
      </c>
      <c r="V1961" t="str">
        <f t="shared" si="30"/>
        <v>Elizabeth Ryan</v>
      </c>
    </row>
    <row r="1962" spans="1:22" ht="15.6" x14ac:dyDescent="0.3">
      <c r="A1962" s="10" t="s">
        <v>1998</v>
      </c>
      <c r="B1962" s="8" t="str">
        <f>VLOOKUP(A1962,Cleaned_Customer_Names!A1961:D4296,2,0)</f>
        <v>Ms.</v>
      </c>
      <c r="C1962" s="8" t="str">
        <f>VLOOKUP(A1962,Cleaned_Customer_Names!A1961:D4296,3,0)</f>
        <v>Satomi</v>
      </c>
      <c r="D1962" s="8" t="str">
        <f>VLOOKUP($A1962,Cleaned_Customer_Names!$A1961:$D4296,4,0)</f>
        <v>Oka</v>
      </c>
      <c r="E1962" s="22">
        <f>VLOOKUP($A1962,Cleaned_Medical_Exam!$A1961:$J4296,2,0)</f>
        <v>27.7</v>
      </c>
      <c r="F1962" s="24">
        <f>VLOOKUP($A1962,Cleaned_Medical_Exam!$A1961:$J4296,3,0)</f>
        <v>5.6</v>
      </c>
      <c r="G1962" s="20" t="str">
        <f>VLOOKUP($A1962,Cleaned_Medical_Exam!$A1961:$J4296,4,0)</f>
        <v>No</v>
      </c>
      <c r="H1962" s="20" t="str">
        <f>VLOOKUP($A1962,Cleaned_Medical_Exam!$A1961:$J4296,5,0)</f>
        <v>No</v>
      </c>
      <c r="I1962" s="20" t="str">
        <f>VLOOKUP($A1962,Cleaned_Medical_Exam!$A1961:$J4296,6,0)</f>
        <v>No</v>
      </c>
      <c r="J1962" s="48">
        <f>VLOOKUP($A1962,Cleaned_Medical_Exam!$A1961:$J4296,7,0)</f>
        <v>1</v>
      </c>
      <c r="K1962" s="8" t="str">
        <f>VLOOKUP($A1962,Cleaned_Medical_Exam!$A1961:$J4296,8,0)</f>
        <v>No</v>
      </c>
      <c r="L1962" s="20" t="str">
        <f>VLOOKUP($A1962,Cleaned_Medical_Exam!$A1961:$J4296,9,0)</f>
        <v>Overweight</v>
      </c>
      <c r="M1962" s="20" t="str">
        <f>VLOOKUP($A1962,Cleaned_Medical_Exam!$A1961:$J4296,10,0)</f>
        <v>Normal</v>
      </c>
      <c r="N1962" s="48">
        <f>_xlfn.XLOOKUP(A1962,Cleaned_Hospital_Details!A:A,Cleaned_Hospital_Details!B:B)</f>
        <v>0</v>
      </c>
      <c r="O1962" s="49">
        <f>_xlfn.XLOOKUP($A1962,Cleaned_Hospital_Details!$A:$A,Cleaned_Hospital_Details!C:C)</f>
        <v>3554.2</v>
      </c>
      <c r="P1962" s="8" t="str">
        <f>_xlfn.XLOOKUP($A1962,Cleaned_Hospital_Details!$A:$A,Cleaned_Hospital_Details!D:D)</f>
        <v>Tier - 2</v>
      </c>
      <c r="Q1962" s="8" t="str">
        <f>_xlfn.XLOOKUP($A1962,Cleaned_Hospital_Details!$A:$A,Cleaned_Hospital_Details!E:E)</f>
        <v>Tier - 3</v>
      </c>
      <c r="R1962" s="8" t="str">
        <f>_xlfn.XLOOKUP($A1962,Cleaned_Hospital_Details!$A:$A,Cleaned_Hospital_Details!F:F)</f>
        <v>R1011</v>
      </c>
      <c r="S1962" s="15">
        <f>_xlfn.XLOOKUP($A1962,Cleaned_Hospital_Details!$A:$A,Cleaned_Hospital_Details!G:G)</f>
        <v>33960</v>
      </c>
      <c r="T1962" s="8">
        <f>_xlfn.XLOOKUP($A1962,Cleaned_Hospital_Details!$A:$A,Cleaned_Hospital_Details!H:H)</f>
        <v>30</v>
      </c>
      <c r="U1962" s="8" t="str">
        <f>_xlfn.XLOOKUP($A1962,Cleaned_Hospital_Details!$A:$A,Cleaned_Hospital_Details!I:I)</f>
        <v>Adult</v>
      </c>
      <c r="V1962" t="str">
        <f t="shared" si="30"/>
        <v>Satomi Oka</v>
      </c>
    </row>
    <row r="1963" spans="1:22" ht="15.6" x14ac:dyDescent="0.3">
      <c r="A1963" s="10" t="s">
        <v>1999</v>
      </c>
      <c r="B1963" s="8" t="str">
        <f>VLOOKUP(A1963,Cleaned_Customer_Names!A1962:D4297,2,0)</f>
        <v>Mr.</v>
      </c>
      <c r="C1963" s="8" t="str">
        <f>VLOOKUP(A1963,Cleaned_Customer_Names!A1962:D4297,3,0)</f>
        <v>Matthew</v>
      </c>
      <c r="D1963" s="8" t="str">
        <f>VLOOKUP($A1963,Cleaned_Customer_Names!$A1962:$D4297,4,0)</f>
        <v>Newman</v>
      </c>
      <c r="E1963" s="22">
        <f>VLOOKUP($A1963,Cleaned_Medical_Exam!$A1962:$J4297,2,0)</f>
        <v>19.12</v>
      </c>
      <c r="F1963" s="24">
        <f>VLOOKUP($A1963,Cleaned_Medical_Exam!$A1962:$J4297,3,0)</f>
        <v>4.72</v>
      </c>
      <c r="G1963" s="20" t="str">
        <f>VLOOKUP($A1963,Cleaned_Medical_Exam!$A1962:$J4297,4,0)</f>
        <v>Yes</v>
      </c>
      <c r="H1963" s="20" t="str">
        <f>VLOOKUP($A1963,Cleaned_Medical_Exam!$A1962:$J4297,5,0)</f>
        <v>No</v>
      </c>
      <c r="I1963" s="20" t="str">
        <f>VLOOKUP($A1963,Cleaned_Medical_Exam!$A1962:$J4297,6,0)</f>
        <v>No</v>
      </c>
      <c r="J1963" s="48">
        <f>VLOOKUP($A1963,Cleaned_Medical_Exam!$A1962:$J4297,7,0)</f>
        <v>1</v>
      </c>
      <c r="K1963" s="8" t="str">
        <f>VLOOKUP($A1963,Cleaned_Medical_Exam!$A1962:$J4297,8,0)</f>
        <v>No</v>
      </c>
      <c r="L1963" s="20" t="str">
        <f>VLOOKUP($A1963,Cleaned_Medical_Exam!$A1962:$J4297,9,0)</f>
        <v>Healthy Weight</v>
      </c>
      <c r="M1963" s="20" t="str">
        <f>VLOOKUP($A1963,Cleaned_Medical_Exam!$A1962:$J4297,10,0)</f>
        <v>Normal</v>
      </c>
      <c r="N1963" s="48">
        <f>_xlfn.XLOOKUP(A1963,Cleaned_Hospital_Details!A:A,Cleaned_Hospital_Details!B:B)</f>
        <v>3</v>
      </c>
      <c r="O1963" s="49">
        <f>_xlfn.XLOOKUP($A1963,Cleaned_Hospital_Details!$A:$A,Cleaned_Hospital_Details!C:C)</f>
        <v>3540.12</v>
      </c>
      <c r="P1963" s="8" t="str">
        <f>_xlfn.XLOOKUP($A1963,Cleaned_Hospital_Details!$A:$A,Cleaned_Hospital_Details!D:D)</f>
        <v>Tier - 2</v>
      </c>
      <c r="Q1963" s="8" t="str">
        <f>_xlfn.XLOOKUP($A1963,Cleaned_Hospital_Details!$A:$A,Cleaned_Hospital_Details!E:E)</f>
        <v>Tier - 1</v>
      </c>
      <c r="R1963" s="8" t="str">
        <f>_xlfn.XLOOKUP($A1963,Cleaned_Hospital_Details!$A:$A,Cleaned_Hospital_Details!F:F)</f>
        <v>R1013</v>
      </c>
      <c r="S1963" s="15">
        <f>_xlfn.XLOOKUP($A1963,Cleaned_Hospital_Details!$A:$A,Cleaned_Hospital_Details!G:G)</f>
        <v>32431</v>
      </c>
      <c r="T1963" s="8">
        <f>_xlfn.XLOOKUP($A1963,Cleaned_Hospital_Details!$A:$A,Cleaned_Hospital_Details!H:H)</f>
        <v>34</v>
      </c>
      <c r="U1963" s="8" t="str">
        <f>_xlfn.XLOOKUP($A1963,Cleaned_Hospital_Details!$A:$A,Cleaned_Hospital_Details!I:I)</f>
        <v>Adult</v>
      </c>
      <c r="V1963" t="str">
        <f t="shared" si="30"/>
        <v>Matthew Newman</v>
      </c>
    </row>
    <row r="1964" spans="1:22" ht="15.6" x14ac:dyDescent="0.3">
      <c r="A1964" s="10" t="s">
        <v>2000</v>
      </c>
      <c r="B1964" s="8" t="str">
        <f>VLOOKUP(A1964,Cleaned_Customer_Names!A1963:D4298,2,0)</f>
        <v>Mr.</v>
      </c>
      <c r="C1964" s="8" t="str">
        <f>VLOOKUP(A1964,Cleaned_Customer_Names!A1963:D4298,3,0)</f>
        <v>Peter</v>
      </c>
      <c r="D1964" s="8" t="str">
        <f>VLOOKUP($A1964,Cleaned_Customer_Names!$A1963:$D4298,4,0)</f>
        <v>Metzger</v>
      </c>
      <c r="E1964" s="22">
        <f>VLOOKUP($A1964,Cleaned_Medical_Exam!$A1963:$J4298,2,0)</f>
        <v>32.67</v>
      </c>
      <c r="F1964" s="24">
        <f>VLOOKUP($A1964,Cleaned_Medical_Exam!$A1963:$J4298,3,0)</f>
        <v>4.67</v>
      </c>
      <c r="G1964" s="20" t="str">
        <f>VLOOKUP($A1964,Cleaned_Medical_Exam!$A1963:$J4298,4,0)</f>
        <v>No</v>
      </c>
      <c r="H1964" s="20" t="str">
        <f>VLOOKUP($A1964,Cleaned_Medical_Exam!$A1963:$J4298,5,0)</f>
        <v>No</v>
      </c>
      <c r="I1964" s="20" t="str">
        <f>VLOOKUP($A1964,Cleaned_Medical_Exam!$A1963:$J4298,6,0)</f>
        <v>Yes</v>
      </c>
      <c r="J1964" s="48">
        <f>VLOOKUP($A1964,Cleaned_Medical_Exam!$A1963:$J4298,7,0)</f>
        <v>1</v>
      </c>
      <c r="K1964" s="8" t="str">
        <f>VLOOKUP($A1964,Cleaned_Medical_Exam!$A1963:$J4298,8,0)</f>
        <v>No</v>
      </c>
      <c r="L1964" s="20" t="str">
        <f>VLOOKUP($A1964,Cleaned_Medical_Exam!$A1963:$J4298,9,0)</f>
        <v>Obesity</v>
      </c>
      <c r="M1964" s="20" t="str">
        <f>VLOOKUP($A1964,Cleaned_Medical_Exam!$A1963:$J4298,10,0)</f>
        <v>Normal</v>
      </c>
      <c r="N1964" s="48">
        <f>_xlfn.XLOOKUP(A1964,Cleaned_Hospital_Details!A:A,Cleaned_Hospital_Details!B:B)</f>
        <v>0</v>
      </c>
      <c r="O1964" s="49">
        <f>_xlfn.XLOOKUP($A1964,Cleaned_Hospital_Details!$A:$A,Cleaned_Hospital_Details!C:C)</f>
        <v>3538.9</v>
      </c>
      <c r="P1964" s="8" t="str">
        <f>_xlfn.XLOOKUP($A1964,Cleaned_Hospital_Details!$A:$A,Cleaned_Hospital_Details!D:D)</f>
        <v>Tier - 2</v>
      </c>
      <c r="Q1964" s="8" t="str">
        <f>_xlfn.XLOOKUP($A1964,Cleaned_Hospital_Details!$A:$A,Cleaned_Hospital_Details!E:E)</f>
        <v>Tier - 2</v>
      </c>
      <c r="R1964" s="8" t="str">
        <f>_xlfn.XLOOKUP($A1964,Cleaned_Hospital_Details!$A:$A,Cleaned_Hospital_Details!F:F)</f>
        <v>R1012</v>
      </c>
      <c r="S1964" s="15">
        <f>_xlfn.XLOOKUP($A1964,Cleaned_Hospital_Details!$A:$A,Cleaned_Hospital_Details!G:G)</f>
        <v>37857</v>
      </c>
      <c r="T1964" s="8">
        <f>_xlfn.XLOOKUP($A1964,Cleaned_Hospital_Details!$A:$A,Cleaned_Hospital_Details!H:H)</f>
        <v>19</v>
      </c>
      <c r="U1964" s="8" t="str">
        <f>_xlfn.XLOOKUP($A1964,Cleaned_Hospital_Details!$A:$A,Cleaned_Hospital_Details!I:I)</f>
        <v>Adult</v>
      </c>
      <c r="V1964" t="str">
        <f t="shared" si="30"/>
        <v>Peter Metzger</v>
      </c>
    </row>
    <row r="1965" spans="1:22" ht="15.6" x14ac:dyDescent="0.3">
      <c r="A1965" s="10" t="s">
        <v>2001</v>
      </c>
      <c r="B1965" s="8" t="str">
        <f>VLOOKUP(A1965,Cleaned_Customer_Names!A1964:D4299,2,0)</f>
        <v>Mr.</v>
      </c>
      <c r="C1965" s="8" t="str">
        <f>VLOOKUP(A1965,Cleaned_Customer_Names!A1964:D4299,3,0)</f>
        <v>Manuel</v>
      </c>
      <c r="D1965" s="8" t="str">
        <f>VLOOKUP($A1965,Cleaned_Customer_Names!$A1964:$D4299,4,0)</f>
        <v>Gonzalez</v>
      </c>
      <c r="E1965" s="22">
        <f>VLOOKUP($A1965,Cleaned_Medical_Exam!$A1964:$J4299,2,0)</f>
        <v>28.5</v>
      </c>
      <c r="F1965" s="24">
        <f>VLOOKUP($A1965,Cleaned_Medical_Exam!$A1964:$J4299,3,0)</f>
        <v>6.11</v>
      </c>
      <c r="G1965" s="20" t="str">
        <f>VLOOKUP($A1965,Cleaned_Medical_Exam!$A1964:$J4299,4,0)</f>
        <v>No</v>
      </c>
      <c r="H1965" s="20" t="str">
        <f>VLOOKUP($A1965,Cleaned_Medical_Exam!$A1964:$J4299,5,0)</f>
        <v>No</v>
      </c>
      <c r="I1965" s="20" t="str">
        <f>VLOOKUP($A1965,Cleaned_Medical_Exam!$A1964:$J4299,6,0)</f>
        <v>No</v>
      </c>
      <c r="J1965" s="48">
        <f>VLOOKUP($A1965,Cleaned_Medical_Exam!$A1964:$J4299,7,0)</f>
        <v>1</v>
      </c>
      <c r="K1965" s="8" t="str">
        <f>VLOOKUP($A1965,Cleaned_Medical_Exam!$A1964:$J4299,8,0)</f>
        <v>No</v>
      </c>
      <c r="L1965" s="20" t="str">
        <f>VLOOKUP($A1965,Cleaned_Medical_Exam!$A1964:$J4299,9,0)</f>
        <v>Overweight</v>
      </c>
      <c r="M1965" s="20" t="str">
        <f>VLOOKUP($A1965,Cleaned_Medical_Exam!$A1964:$J4299,10,0)</f>
        <v>Prediabetes</v>
      </c>
      <c r="N1965" s="48">
        <f>_xlfn.XLOOKUP(A1965,Cleaned_Hospital_Details!A:A,Cleaned_Hospital_Details!B:B)</f>
        <v>2</v>
      </c>
      <c r="O1965" s="49">
        <f>_xlfn.XLOOKUP($A1965,Cleaned_Hospital_Details!$A:$A,Cleaned_Hospital_Details!C:C)</f>
        <v>3537.7</v>
      </c>
      <c r="P1965" s="8" t="str">
        <f>_xlfn.XLOOKUP($A1965,Cleaned_Hospital_Details!$A:$A,Cleaned_Hospital_Details!D:D)</f>
        <v>Tier - 3</v>
      </c>
      <c r="Q1965" s="8" t="str">
        <f>_xlfn.XLOOKUP($A1965,Cleaned_Hospital_Details!$A:$A,Cleaned_Hospital_Details!E:E)</f>
        <v>Tier - 3</v>
      </c>
      <c r="R1965" s="8" t="str">
        <f>_xlfn.XLOOKUP($A1965,Cleaned_Hospital_Details!$A:$A,Cleaned_Hospital_Details!F:F)</f>
        <v>R1012</v>
      </c>
      <c r="S1965" s="15">
        <f>_xlfn.XLOOKUP($A1965,Cleaned_Hospital_Details!$A:$A,Cleaned_Hospital_Details!G:G)</f>
        <v>36054</v>
      </c>
      <c r="T1965" s="8">
        <f>_xlfn.XLOOKUP($A1965,Cleaned_Hospital_Details!$A:$A,Cleaned_Hospital_Details!H:H)</f>
        <v>24</v>
      </c>
      <c r="U1965" s="8" t="str">
        <f>_xlfn.XLOOKUP($A1965,Cleaned_Hospital_Details!$A:$A,Cleaned_Hospital_Details!I:I)</f>
        <v>Adult</v>
      </c>
      <c r="V1965" t="str">
        <f t="shared" si="30"/>
        <v>Manuel Gonzalez</v>
      </c>
    </row>
    <row r="1966" spans="1:22" ht="15.6" x14ac:dyDescent="0.3">
      <c r="A1966" s="10" t="s">
        <v>2002</v>
      </c>
      <c r="B1966" s="8" t="str">
        <f>VLOOKUP(A1966,Cleaned_Customer_Names!A1965:D4300,2,0)</f>
        <v>Ms.</v>
      </c>
      <c r="C1966" s="8" t="str">
        <f>VLOOKUP(A1966,Cleaned_Customer_Names!A1965:D4300,3,0)</f>
        <v>Kindsey</v>
      </c>
      <c r="D1966" s="8" t="str">
        <f>VLOOKUP($A1966,Cleaned_Customer_Names!$A1965:$D4300,4,0)</f>
        <v>Vaughn</v>
      </c>
      <c r="E1966" s="22">
        <f>VLOOKUP($A1966,Cleaned_Medical_Exam!$A1965:$J4300,2,0)</f>
        <v>39.270000000000003</v>
      </c>
      <c r="F1966" s="24">
        <f>VLOOKUP($A1966,Cleaned_Medical_Exam!$A1965:$J4300,3,0)</f>
        <v>6.25</v>
      </c>
      <c r="G1966" s="20" t="str">
        <f>VLOOKUP($A1966,Cleaned_Medical_Exam!$A1965:$J4300,4,0)</f>
        <v>No</v>
      </c>
      <c r="H1966" s="20" t="str">
        <f>VLOOKUP($A1966,Cleaned_Medical_Exam!$A1965:$J4300,5,0)</f>
        <v>No</v>
      </c>
      <c r="I1966" s="20" t="str">
        <f>VLOOKUP($A1966,Cleaned_Medical_Exam!$A1965:$J4300,6,0)</f>
        <v>No</v>
      </c>
      <c r="J1966" s="48">
        <f>VLOOKUP($A1966,Cleaned_Medical_Exam!$A1965:$J4300,7,0)</f>
        <v>0</v>
      </c>
      <c r="K1966" s="8" t="str">
        <f>VLOOKUP($A1966,Cleaned_Medical_Exam!$A1965:$J4300,8,0)</f>
        <v>No</v>
      </c>
      <c r="L1966" s="20" t="str">
        <f>VLOOKUP($A1966,Cleaned_Medical_Exam!$A1965:$J4300,9,0)</f>
        <v>Obesity</v>
      </c>
      <c r="M1966" s="20" t="str">
        <f>VLOOKUP($A1966,Cleaned_Medical_Exam!$A1965:$J4300,10,0)</f>
        <v>Prediabetes</v>
      </c>
      <c r="N1966" s="48">
        <f>_xlfn.XLOOKUP(A1966,Cleaned_Hospital_Details!A:A,Cleaned_Hospital_Details!B:B)</f>
        <v>2</v>
      </c>
      <c r="O1966" s="49">
        <f>_xlfn.XLOOKUP($A1966,Cleaned_Hospital_Details!$A:$A,Cleaned_Hospital_Details!C:C)</f>
        <v>3500.61</v>
      </c>
      <c r="P1966" s="8" t="str">
        <f>_xlfn.XLOOKUP($A1966,Cleaned_Hospital_Details!$A:$A,Cleaned_Hospital_Details!D:D)</f>
        <v>Tier - 2</v>
      </c>
      <c r="Q1966" s="8" t="str">
        <f>_xlfn.XLOOKUP($A1966,Cleaned_Hospital_Details!$A:$A,Cleaned_Hospital_Details!E:E)</f>
        <v>Tier - 2</v>
      </c>
      <c r="R1966" s="8" t="str">
        <f>_xlfn.XLOOKUP($A1966,Cleaned_Hospital_Details!$A:$A,Cleaned_Hospital_Details!F:F)</f>
        <v>R1013</v>
      </c>
      <c r="S1966" s="15">
        <f>_xlfn.XLOOKUP($A1966,Cleaned_Hospital_Details!$A:$A,Cleaned_Hospital_Details!G:G)</f>
        <v>36425</v>
      </c>
      <c r="T1966" s="8">
        <f>_xlfn.XLOOKUP($A1966,Cleaned_Hospital_Details!$A:$A,Cleaned_Hospital_Details!H:H)</f>
        <v>23</v>
      </c>
      <c r="U1966" s="8" t="str">
        <f>_xlfn.XLOOKUP($A1966,Cleaned_Hospital_Details!$A:$A,Cleaned_Hospital_Details!I:I)</f>
        <v>Adult</v>
      </c>
      <c r="V1966" t="str">
        <f t="shared" si="30"/>
        <v>Kindsey Vaughn</v>
      </c>
    </row>
    <row r="1967" spans="1:22" ht="15.6" x14ac:dyDescent="0.3">
      <c r="A1967" s="10" t="s">
        <v>2003</v>
      </c>
      <c r="B1967" s="8" t="str">
        <f>VLOOKUP(A1967,Cleaned_Customer_Names!A1966:D4301,2,0)</f>
        <v>Mr.</v>
      </c>
      <c r="C1967" s="8" t="str">
        <f>VLOOKUP(A1967,Cleaned_Customer_Names!A1966:D4301,3,0)</f>
        <v>Thomas</v>
      </c>
      <c r="D1967" s="8" t="str">
        <f>VLOOKUP($A1967,Cleaned_Customer_Names!$A1966:$D4301,4,0)</f>
        <v>Clifford</v>
      </c>
      <c r="E1967" s="22">
        <f>VLOOKUP($A1967,Cleaned_Medical_Exam!$A1966:$J4301,2,0)</f>
        <v>32.49</v>
      </c>
      <c r="F1967" s="24">
        <f>VLOOKUP($A1967,Cleaned_Medical_Exam!$A1966:$J4301,3,0)</f>
        <v>4</v>
      </c>
      <c r="G1967" s="20" t="str">
        <f>VLOOKUP($A1967,Cleaned_Medical_Exam!$A1966:$J4301,4,0)</f>
        <v>Yes</v>
      </c>
      <c r="H1967" s="20" t="str">
        <f>VLOOKUP($A1967,Cleaned_Medical_Exam!$A1966:$J4301,5,0)</f>
        <v>No</v>
      </c>
      <c r="I1967" s="20" t="str">
        <f>VLOOKUP($A1967,Cleaned_Medical_Exam!$A1966:$J4301,6,0)</f>
        <v>No</v>
      </c>
      <c r="J1967" s="48">
        <f>VLOOKUP($A1967,Cleaned_Medical_Exam!$A1966:$J4301,7,0)</f>
        <v>0</v>
      </c>
      <c r="K1967" s="8" t="str">
        <f>VLOOKUP($A1967,Cleaned_Medical_Exam!$A1966:$J4301,8,0)</f>
        <v>No</v>
      </c>
      <c r="L1967" s="20" t="str">
        <f>VLOOKUP($A1967,Cleaned_Medical_Exam!$A1966:$J4301,9,0)</f>
        <v>Obesity</v>
      </c>
      <c r="M1967" s="20" t="str">
        <f>VLOOKUP($A1967,Cleaned_Medical_Exam!$A1966:$J4301,10,0)</f>
        <v>Normal</v>
      </c>
      <c r="N1967" s="48">
        <f>_xlfn.XLOOKUP(A1967,Cleaned_Hospital_Details!A:A,Cleaned_Hospital_Details!B:B)</f>
        <v>1</v>
      </c>
      <c r="O1967" s="49">
        <f>_xlfn.XLOOKUP($A1967,Cleaned_Hospital_Details!$A:$A,Cleaned_Hospital_Details!C:C)</f>
        <v>3490.55</v>
      </c>
      <c r="P1967" s="8" t="str">
        <f>_xlfn.XLOOKUP($A1967,Cleaned_Hospital_Details!$A:$A,Cleaned_Hospital_Details!D:D)</f>
        <v>Tier - 1</v>
      </c>
      <c r="Q1967" s="8" t="str">
        <f>_xlfn.XLOOKUP($A1967,Cleaned_Hospital_Details!$A:$A,Cleaned_Hospital_Details!E:E)</f>
        <v>Tier - 2</v>
      </c>
      <c r="R1967" s="8" t="str">
        <f>_xlfn.XLOOKUP($A1967,Cleaned_Hospital_Details!$A:$A,Cleaned_Hospital_Details!F:F)</f>
        <v>R1015</v>
      </c>
      <c r="S1967" s="15">
        <f>_xlfn.XLOOKUP($A1967,Cleaned_Hospital_Details!$A:$A,Cleaned_Hospital_Details!G:G)</f>
        <v>35326</v>
      </c>
      <c r="T1967" s="8">
        <f>_xlfn.XLOOKUP($A1967,Cleaned_Hospital_Details!$A:$A,Cleaned_Hospital_Details!H:H)</f>
        <v>26</v>
      </c>
      <c r="U1967" s="8" t="str">
        <f>_xlfn.XLOOKUP($A1967,Cleaned_Hospital_Details!$A:$A,Cleaned_Hospital_Details!I:I)</f>
        <v>Adult</v>
      </c>
      <c r="V1967" t="str">
        <f t="shared" si="30"/>
        <v>Thomas Clifford</v>
      </c>
    </row>
    <row r="1968" spans="1:22" ht="15.6" x14ac:dyDescent="0.3">
      <c r="A1968" s="10" t="s">
        <v>2004</v>
      </c>
      <c r="B1968" s="8" t="str">
        <f>VLOOKUP(A1968,Cleaned_Customer_Names!A1967:D4302,2,0)</f>
        <v>Mr.</v>
      </c>
      <c r="C1968" s="8" t="str">
        <f>VLOOKUP(A1968,Cleaned_Customer_Names!A1967:D4302,3,0)</f>
        <v>Kyle</v>
      </c>
      <c r="D1968" s="8" t="str">
        <f>VLOOKUP($A1968,Cleaned_Customer_Names!$A1967:$D4302,4,0)</f>
        <v>Petty</v>
      </c>
      <c r="E1968" s="22">
        <f>VLOOKUP($A1968,Cleaned_Medical_Exam!$A1967:$J4302,2,0)</f>
        <v>23.7</v>
      </c>
      <c r="F1968" s="24">
        <f>VLOOKUP($A1968,Cleaned_Medical_Exam!$A1967:$J4302,3,0)</f>
        <v>5.55</v>
      </c>
      <c r="G1968" s="20" t="str">
        <f>VLOOKUP($A1968,Cleaned_Medical_Exam!$A1967:$J4302,4,0)</f>
        <v>Yes</v>
      </c>
      <c r="H1968" s="20" t="str">
        <f>VLOOKUP($A1968,Cleaned_Medical_Exam!$A1967:$J4302,5,0)</f>
        <v>No</v>
      </c>
      <c r="I1968" s="20" t="str">
        <f>VLOOKUP($A1968,Cleaned_Medical_Exam!$A1967:$J4302,6,0)</f>
        <v>No</v>
      </c>
      <c r="J1968" s="48">
        <f>VLOOKUP($A1968,Cleaned_Medical_Exam!$A1967:$J4302,7,0)</f>
        <v>0</v>
      </c>
      <c r="K1968" s="8" t="str">
        <f>VLOOKUP($A1968,Cleaned_Medical_Exam!$A1967:$J4302,8,0)</f>
        <v>No</v>
      </c>
      <c r="L1968" s="20" t="str">
        <f>VLOOKUP($A1968,Cleaned_Medical_Exam!$A1967:$J4302,9,0)</f>
        <v>Healthy Weight</v>
      </c>
      <c r="M1968" s="20" t="str">
        <f>VLOOKUP($A1968,Cleaned_Medical_Exam!$A1967:$J4302,10,0)</f>
        <v>Normal</v>
      </c>
      <c r="N1968" s="48">
        <f>_xlfn.XLOOKUP(A1968,Cleaned_Hospital_Details!A:A,Cleaned_Hospital_Details!B:B)</f>
        <v>2</v>
      </c>
      <c r="O1968" s="49">
        <f>_xlfn.XLOOKUP($A1968,Cleaned_Hospital_Details!$A:$A,Cleaned_Hospital_Details!C:C)</f>
        <v>3484.33</v>
      </c>
      <c r="P1968" s="8" t="str">
        <f>_xlfn.XLOOKUP($A1968,Cleaned_Hospital_Details!$A:$A,Cleaned_Hospital_Details!D:D)</f>
        <v>Tier - 3</v>
      </c>
      <c r="Q1968" s="8" t="str">
        <f>_xlfn.XLOOKUP($A1968,Cleaned_Hospital_Details!$A:$A,Cleaned_Hospital_Details!E:E)</f>
        <v>Tier - 3</v>
      </c>
      <c r="R1968" s="8" t="str">
        <f>_xlfn.XLOOKUP($A1968,Cleaned_Hospital_Details!$A:$A,Cleaned_Hospital_Details!F:F)</f>
        <v>R1011</v>
      </c>
      <c r="S1968" s="15">
        <f>_xlfn.XLOOKUP($A1968,Cleaned_Hospital_Details!$A:$A,Cleaned_Hospital_Details!G:G)</f>
        <v>35327</v>
      </c>
      <c r="T1968" s="8">
        <f>_xlfn.XLOOKUP($A1968,Cleaned_Hospital_Details!$A:$A,Cleaned_Hospital_Details!H:H)</f>
        <v>26</v>
      </c>
      <c r="U1968" s="8" t="str">
        <f>_xlfn.XLOOKUP($A1968,Cleaned_Hospital_Details!$A:$A,Cleaned_Hospital_Details!I:I)</f>
        <v>Adult</v>
      </c>
      <c r="V1968" t="str">
        <f t="shared" si="30"/>
        <v>Kyle Petty</v>
      </c>
    </row>
    <row r="1969" spans="1:22" ht="15.6" x14ac:dyDescent="0.3">
      <c r="A1969" s="10" t="s">
        <v>2005</v>
      </c>
      <c r="B1969" s="8" t="str">
        <f>VLOOKUP(A1969,Cleaned_Customer_Names!A1968:D4303,2,0)</f>
        <v>Mr.</v>
      </c>
      <c r="C1969" s="8" t="str">
        <f>VLOOKUP(A1969,Cleaned_Customer_Names!A1968:D4303,3,0)</f>
        <v>Alexander</v>
      </c>
      <c r="D1969" s="8" t="str">
        <f>VLOOKUP($A1969,Cleaned_Customer_Names!$A1968:$D4303,4,0)</f>
        <v>Sanford</v>
      </c>
      <c r="E1969" s="22">
        <f>VLOOKUP($A1969,Cleaned_Medical_Exam!$A1968:$J4303,2,0)</f>
        <v>30.4</v>
      </c>
      <c r="F1969" s="24">
        <f>VLOOKUP($A1969,Cleaned_Medical_Exam!$A1968:$J4303,3,0)</f>
        <v>5.95</v>
      </c>
      <c r="G1969" s="20" t="str">
        <f>VLOOKUP($A1969,Cleaned_Medical_Exam!$A1968:$J4303,4,0)</f>
        <v>No</v>
      </c>
      <c r="H1969" s="20" t="str">
        <f>VLOOKUP($A1969,Cleaned_Medical_Exam!$A1968:$J4303,5,0)</f>
        <v>Yes</v>
      </c>
      <c r="I1969" s="20" t="str">
        <f>VLOOKUP($A1969,Cleaned_Medical_Exam!$A1968:$J4303,6,0)</f>
        <v>No</v>
      </c>
      <c r="J1969" s="48">
        <f>VLOOKUP($A1969,Cleaned_Medical_Exam!$A1968:$J4303,7,0)</f>
        <v>1</v>
      </c>
      <c r="K1969" s="8" t="str">
        <f>VLOOKUP($A1969,Cleaned_Medical_Exam!$A1968:$J4303,8,0)</f>
        <v>No</v>
      </c>
      <c r="L1969" s="20" t="str">
        <f>VLOOKUP($A1969,Cleaned_Medical_Exam!$A1968:$J4303,9,0)</f>
        <v>Obesity</v>
      </c>
      <c r="M1969" s="20" t="str">
        <f>VLOOKUP($A1969,Cleaned_Medical_Exam!$A1968:$J4303,10,0)</f>
        <v>Prediabetes</v>
      </c>
      <c r="N1969" s="48">
        <f>_xlfn.XLOOKUP(A1969,Cleaned_Hospital_Details!A:A,Cleaned_Hospital_Details!B:B)</f>
        <v>3</v>
      </c>
      <c r="O1969" s="49">
        <f>_xlfn.XLOOKUP($A1969,Cleaned_Hospital_Details!$A:$A,Cleaned_Hospital_Details!C:C)</f>
        <v>3481.87</v>
      </c>
      <c r="P1969" s="8" t="str">
        <f>_xlfn.XLOOKUP($A1969,Cleaned_Hospital_Details!$A:$A,Cleaned_Hospital_Details!D:D)</f>
        <v>Tier - 2</v>
      </c>
      <c r="Q1969" s="8" t="str">
        <f>_xlfn.XLOOKUP($A1969,Cleaned_Hospital_Details!$A:$A,Cleaned_Hospital_Details!E:E)</f>
        <v>Tier - 3</v>
      </c>
      <c r="R1969" s="8" t="str">
        <f>_xlfn.XLOOKUP($A1969,Cleaned_Hospital_Details!$A:$A,Cleaned_Hospital_Details!F:F)</f>
        <v>R1016</v>
      </c>
      <c r="S1969" s="15">
        <f>_xlfn.XLOOKUP($A1969,Cleaned_Hospital_Details!$A:$A,Cleaned_Hospital_Details!G:G)</f>
        <v>38164</v>
      </c>
      <c r="T1969" s="8">
        <f>_xlfn.XLOOKUP($A1969,Cleaned_Hospital_Details!$A:$A,Cleaned_Hospital_Details!H:H)</f>
        <v>18</v>
      </c>
      <c r="U1969" s="8" t="str">
        <f>_xlfn.XLOOKUP($A1969,Cleaned_Hospital_Details!$A:$A,Cleaned_Hospital_Details!I:I)</f>
        <v>Child</v>
      </c>
      <c r="V1969" t="str">
        <f t="shared" si="30"/>
        <v>Alexander Sanford</v>
      </c>
    </row>
    <row r="1970" spans="1:22" ht="15.6" x14ac:dyDescent="0.3">
      <c r="A1970" s="10" t="s">
        <v>2006</v>
      </c>
      <c r="B1970" s="8" t="str">
        <f>VLOOKUP(A1970,Cleaned_Customer_Names!A1969:D4304,2,0)</f>
        <v>Mr.</v>
      </c>
      <c r="C1970" s="8" t="str">
        <f>VLOOKUP(A1970,Cleaned_Customer_Names!A1969:D4304,3,0)</f>
        <v>Dustin</v>
      </c>
      <c r="D1970" s="8" t="str">
        <f>VLOOKUP($A1970,Cleaned_Customer_Names!$A1969:$D4304,4,0)</f>
        <v>Sprague</v>
      </c>
      <c r="E1970" s="22">
        <f>VLOOKUP($A1970,Cleaned_Medical_Exam!$A1969:$J4304,2,0)</f>
        <v>38.94</v>
      </c>
      <c r="F1970" s="24">
        <f>VLOOKUP($A1970,Cleaned_Medical_Exam!$A1969:$J4304,3,0)</f>
        <v>4.3600000000000003</v>
      </c>
      <c r="G1970" s="20" t="str">
        <f>VLOOKUP($A1970,Cleaned_Medical_Exam!$A1969:$J4304,4,0)</f>
        <v>No</v>
      </c>
      <c r="H1970" s="20" t="str">
        <f>VLOOKUP($A1970,Cleaned_Medical_Exam!$A1969:$J4304,5,0)</f>
        <v>No</v>
      </c>
      <c r="I1970" s="20" t="str">
        <f>VLOOKUP($A1970,Cleaned_Medical_Exam!$A1969:$J4304,6,0)</f>
        <v>Yes</v>
      </c>
      <c r="J1970" s="48">
        <f>VLOOKUP($A1970,Cleaned_Medical_Exam!$A1969:$J4304,7,0)</f>
        <v>1</v>
      </c>
      <c r="K1970" s="8" t="str">
        <f>VLOOKUP($A1970,Cleaned_Medical_Exam!$A1969:$J4304,8,0)</f>
        <v>No</v>
      </c>
      <c r="L1970" s="20" t="str">
        <f>VLOOKUP($A1970,Cleaned_Medical_Exam!$A1969:$J4304,9,0)</f>
        <v>Obesity</v>
      </c>
      <c r="M1970" s="20" t="str">
        <f>VLOOKUP($A1970,Cleaned_Medical_Exam!$A1969:$J4304,10,0)</f>
        <v>Normal</v>
      </c>
      <c r="N1970" s="48">
        <f>_xlfn.XLOOKUP(A1970,Cleaned_Hospital_Details!A:A,Cleaned_Hospital_Details!B:B)</f>
        <v>1</v>
      </c>
      <c r="O1970" s="49">
        <f>_xlfn.XLOOKUP($A1970,Cleaned_Hospital_Details!$A:$A,Cleaned_Hospital_Details!C:C)</f>
        <v>3471.41</v>
      </c>
      <c r="P1970" s="8" t="str">
        <f>_xlfn.XLOOKUP($A1970,Cleaned_Hospital_Details!$A:$A,Cleaned_Hospital_Details!D:D)</f>
        <v>Tier - 2</v>
      </c>
      <c r="Q1970" s="8" t="str">
        <f>_xlfn.XLOOKUP($A1970,Cleaned_Hospital_Details!$A:$A,Cleaned_Hospital_Details!E:E)</f>
        <v>Tier - 2</v>
      </c>
      <c r="R1970" s="8" t="str">
        <f>_xlfn.XLOOKUP($A1970,Cleaned_Hospital_Details!$A:$A,Cleaned_Hospital_Details!F:F)</f>
        <v>R1013</v>
      </c>
      <c r="S1970" s="15">
        <f>_xlfn.XLOOKUP($A1970,Cleaned_Hospital_Details!$A:$A,Cleaned_Hospital_Details!G:G)</f>
        <v>34254</v>
      </c>
      <c r="T1970" s="8">
        <f>_xlfn.XLOOKUP($A1970,Cleaned_Hospital_Details!$A:$A,Cleaned_Hospital_Details!H:H)</f>
        <v>29</v>
      </c>
      <c r="U1970" s="8" t="str">
        <f>_xlfn.XLOOKUP($A1970,Cleaned_Hospital_Details!$A:$A,Cleaned_Hospital_Details!I:I)</f>
        <v>Adult</v>
      </c>
      <c r="V1970" t="str">
        <f t="shared" si="30"/>
        <v>Dustin Sprague</v>
      </c>
    </row>
    <row r="1971" spans="1:22" ht="15.6" x14ac:dyDescent="0.3">
      <c r="A1971" s="10" t="s">
        <v>2007</v>
      </c>
      <c r="B1971" s="8" t="str">
        <f>VLOOKUP(A1971,Cleaned_Customer_Names!A1970:D4305,2,0)</f>
        <v>Mrs.</v>
      </c>
      <c r="C1971" s="8" t="str">
        <f>VLOOKUP(A1971,Cleaned_Customer_Names!A1970:D4305,3,0)</f>
        <v>Chloe</v>
      </c>
      <c r="D1971" s="8" t="str">
        <f>VLOOKUP($A1971,Cleaned_Customer_Names!$A1970:$D4305,4,0)</f>
        <v>Lasseron</v>
      </c>
      <c r="E1971" s="22">
        <f>VLOOKUP($A1971,Cleaned_Medical_Exam!$A1970:$J4305,2,0)</f>
        <v>31.02</v>
      </c>
      <c r="F1971" s="24">
        <f>VLOOKUP($A1971,Cleaned_Medical_Exam!$A1970:$J4305,3,0)</f>
        <v>4.84</v>
      </c>
      <c r="G1971" s="20" t="str">
        <f>VLOOKUP($A1971,Cleaned_Medical_Exam!$A1970:$J4305,4,0)</f>
        <v>No</v>
      </c>
      <c r="H1971" s="20" t="str">
        <f>VLOOKUP($A1971,Cleaned_Medical_Exam!$A1970:$J4305,5,0)</f>
        <v>No</v>
      </c>
      <c r="I1971" s="20" t="str">
        <f>VLOOKUP($A1971,Cleaned_Medical_Exam!$A1970:$J4305,6,0)</f>
        <v>Yes</v>
      </c>
      <c r="J1971" s="48">
        <f>VLOOKUP($A1971,Cleaned_Medical_Exam!$A1970:$J4305,7,0)</f>
        <v>1</v>
      </c>
      <c r="K1971" s="8" t="str">
        <f>VLOOKUP($A1971,Cleaned_Medical_Exam!$A1970:$J4305,8,0)</f>
        <v>No</v>
      </c>
      <c r="L1971" s="20" t="str">
        <f>VLOOKUP($A1971,Cleaned_Medical_Exam!$A1970:$J4305,9,0)</f>
        <v>Obesity</v>
      </c>
      <c r="M1971" s="20" t="str">
        <f>VLOOKUP($A1971,Cleaned_Medical_Exam!$A1970:$J4305,10,0)</f>
        <v>Normal</v>
      </c>
      <c r="N1971" s="48">
        <f>_xlfn.XLOOKUP(A1971,Cleaned_Hospital_Details!A:A,Cleaned_Hospital_Details!B:B)</f>
        <v>0</v>
      </c>
      <c r="O1971" s="49">
        <f>_xlfn.XLOOKUP($A1971,Cleaned_Hospital_Details!$A:$A,Cleaned_Hospital_Details!C:C)</f>
        <v>3463.51</v>
      </c>
      <c r="P1971" s="8" t="str">
        <f>_xlfn.XLOOKUP($A1971,Cleaned_Hospital_Details!$A:$A,Cleaned_Hospital_Details!D:D)</f>
        <v>Tier - 2</v>
      </c>
      <c r="Q1971" s="8" t="str">
        <f>_xlfn.XLOOKUP($A1971,Cleaned_Hospital_Details!$A:$A,Cleaned_Hospital_Details!E:E)</f>
        <v>Tier - 1</v>
      </c>
      <c r="R1971" s="8" t="str">
        <f>_xlfn.XLOOKUP($A1971,Cleaned_Hospital_Details!$A:$A,Cleaned_Hospital_Details!F:F)</f>
        <v>R1025</v>
      </c>
      <c r="S1971" s="15">
        <f>_xlfn.XLOOKUP($A1971,Cleaned_Hospital_Details!$A:$A,Cleaned_Hospital_Details!G:G)</f>
        <v>37831</v>
      </c>
      <c r="T1971" s="8">
        <f>_xlfn.XLOOKUP($A1971,Cleaned_Hospital_Details!$A:$A,Cleaned_Hospital_Details!H:H)</f>
        <v>19</v>
      </c>
      <c r="U1971" s="8" t="str">
        <f>_xlfn.XLOOKUP($A1971,Cleaned_Hospital_Details!$A:$A,Cleaned_Hospital_Details!I:I)</f>
        <v>Adult</v>
      </c>
      <c r="V1971" t="str">
        <f t="shared" si="30"/>
        <v>Chloe Lasseron</v>
      </c>
    </row>
    <row r="1972" spans="1:22" ht="15.6" x14ac:dyDescent="0.3">
      <c r="A1972" s="10" t="s">
        <v>2008</v>
      </c>
      <c r="B1972" s="8" t="str">
        <f>VLOOKUP(A1972,Cleaned_Customer_Names!A1971:D4306,2,0)</f>
        <v>Ms.</v>
      </c>
      <c r="C1972" s="8" t="str">
        <f>VLOOKUP(A1972,Cleaned_Customer_Names!A1971:D4306,3,0)</f>
        <v>Cailtlin</v>
      </c>
      <c r="D1972" s="8" t="str">
        <f>VLOOKUP($A1972,Cleaned_Customer_Names!$A1971:$D4306,4,0)</f>
        <v>Bushong</v>
      </c>
      <c r="E1972" s="22">
        <f>VLOOKUP($A1972,Cleaned_Medical_Exam!$A1971:$J4306,2,0)</f>
        <v>17.5</v>
      </c>
      <c r="F1972" s="24">
        <f>VLOOKUP($A1972,Cleaned_Medical_Exam!$A1971:$J4306,3,0)</f>
        <v>4.5599999999999996</v>
      </c>
      <c r="G1972" s="20" t="str">
        <f>VLOOKUP($A1972,Cleaned_Medical_Exam!$A1971:$J4306,4,0)</f>
        <v>No</v>
      </c>
      <c r="H1972" s="20" t="str">
        <f>VLOOKUP($A1972,Cleaned_Medical_Exam!$A1971:$J4306,5,0)</f>
        <v>No</v>
      </c>
      <c r="I1972" s="20" t="str">
        <f>VLOOKUP($A1972,Cleaned_Medical_Exam!$A1971:$J4306,6,0)</f>
        <v>No</v>
      </c>
      <c r="J1972" s="48">
        <f>VLOOKUP($A1972,Cleaned_Medical_Exam!$A1971:$J4306,7,0)</f>
        <v>1</v>
      </c>
      <c r="K1972" s="8" t="str">
        <f>VLOOKUP($A1972,Cleaned_Medical_Exam!$A1971:$J4306,8,0)</f>
        <v>No</v>
      </c>
      <c r="L1972" s="20" t="str">
        <f>VLOOKUP($A1972,Cleaned_Medical_Exam!$A1971:$J4306,9,0)</f>
        <v>Underweight</v>
      </c>
      <c r="M1972" s="20" t="str">
        <f>VLOOKUP($A1972,Cleaned_Medical_Exam!$A1971:$J4306,10,0)</f>
        <v>Normal</v>
      </c>
      <c r="N1972" s="48">
        <f>_xlfn.XLOOKUP(A1972,Cleaned_Hospital_Details!A:A,Cleaned_Hospital_Details!B:B)</f>
        <v>3</v>
      </c>
      <c r="O1972" s="49">
        <f>_xlfn.XLOOKUP($A1972,Cleaned_Hospital_Details!$A:$A,Cleaned_Hospital_Details!C:C)</f>
        <v>3453.77</v>
      </c>
      <c r="P1972" s="8" t="str">
        <f>_xlfn.XLOOKUP($A1972,Cleaned_Hospital_Details!$A:$A,Cleaned_Hospital_Details!D:D)</f>
        <v>Tier - 2</v>
      </c>
      <c r="Q1972" s="8" t="str">
        <f>_xlfn.XLOOKUP($A1972,Cleaned_Hospital_Details!$A:$A,Cleaned_Hospital_Details!E:E)</f>
        <v>Tier - 1</v>
      </c>
      <c r="R1972" s="8" t="str">
        <f>_xlfn.XLOOKUP($A1972,Cleaned_Hospital_Details!$A:$A,Cleaned_Hospital_Details!F:F)</f>
        <v>R1011</v>
      </c>
      <c r="S1972" s="15">
        <f>_xlfn.XLOOKUP($A1972,Cleaned_Hospital_Details!$A:$A,Cleaned_Hospital_Details!G:G)</f>
        <v>32034</v>
      </c>
      <c r="T1972" s="8">
        <f>_xlfn.XLOOKUP($A1972,Cleaned_Hospital_Details!$A:$A,Cleaned_Hospital_Details!H:H)</f>
        <v>35</v>
      </c>
      <c r="U1972" s="8" t="str">
        <f>_xlfn.XLOOKUP($A1972,Cleaned_Hospital_Details!$A:$A,Cleaned_Hospital_Details!I:I)</f>
        <v>Adult</v>
      </c>
      <c r="V1972" t="str">
        <f t="shared" si="30"/>
        <v>Cailtlin Bushong</v>
      </c>
    </row>
    <row r="1973" spans="1:22" ht="15.6" x14ac:dyDescent="0.3">
      <c r="A1973" s="10" t="s">
        <v>2009</v>
      </c>
      <c r="B1973" s="8" t="str">
        <f>VLOOKUP(A1973,Cleaned_Customer_Names!A1972:D4307,2,0)</f>
        <v>Mr.</v>
      </c>
      <c r="C1973" s="8" t="str">
        <f>VLOOKUP(A1973,Cleaned_Customer_Names!A1972:D4307,3,0)</f>
        <v>Joshua</v>
      </c>
      <c r="D1973" s="8" t="str">
        <f>VLOOKUP($A1973,Cleaned_Customer_Names!$A1972:$D4307,4,0)</f>
        <v>Dennison</v>
      </c>
      <c r="E1973" s="22">
        <f>VLOOKUP($A1973,Cleaned_Medical_Exam!$A1972:$J4307,2,0)</f>
        <v>34.799999999999997</v>
      </c>
      <c r="F1973" s="24">
        <f>VLOOKUP($A1973,Cleaned_Medical_Exam!$A1972:$J4307,3,0)</f>
        <v>4.42</v>
      </c>
      <c r="G1973" s="20" t="str">
        <f>VLOOKUP($A1973,Cleaned_Medical_Exam!$A1972:$J4307,4,0)</f>
        <v>Yes</v>
      </c>
      <c r="H1973" s="20" t="str">
        <f>VLOOKUP($A1973,Cleaned_Medical_Exam!$A1972:$J4307,5,0)</f>
        <v>Yes</v>
      </c>
      <c r="I1973" s="20" t="str">
        <f>VLOOKUP($A1973,Cleaned_Medical_Exam!$A1972:$J4307,6,0)</f>
        <v>No</v>
      </c>
      <c r="J1973" s="48">
        <f>VLOOKUP($A1973,Cleaned_Medical_Exam!$A1972:$J4307,7,0)</f>
        <v>2</v>
      </c>
      <c r="K1973" s="8" t="str">
        <f>VLOOKUP($A1973,Cleaned_Medical_Exam!$A1972:$J4307,8,0)</f>
        <v>No</v>
      </c>
      <c r="L1973" s="20" t="str">
        <f>VLOOKUP($A1973,Cleaned_Medical_Exam!$A1972:$J4307,9,0)</f>
        <v>Obesity</v>
      </c>
      <c r="M1973" s="20" t="str">
        <f>VLOOKUP($A1973,Cleaned_Medical_Exam!$A1972:$J4307,10,0)</f>
        <v>Normal</v>
      </c>
      <c r="N1973" s="48">
        <f>_xlfn.XLOOKUP(A1973,Cleaned_Hospital_Details!A:A,Cleaned_Hospital_Details!B:B)</f>
        <v>3</v>
      </c>
      <c r="O1973" s="49">
        <f>_xlfn.XLOOKUP($A1973,Cleaned_Hospital_Details!$A:$A,Cleaned_Hospital_Details!C:C)</f>
        <v>3443.06</v>
      </c>
      <c r="P1973" s="8" t="str">
        <f>_xlfn.XLOOKUP($A1973,Cleaned_Hospital_Details!$A:$A,Cleaned_Hospital_Details!D:D)</f>
        <v>Tier - 2</v>
      </c>
      <c r="Q1973" s="8" t="str">
        <f>_xlfn.XLOOKUP($A1973,Cleaned_Hospital_Details!$A:$A,Cleaned_Hospital_Details!E:E)</f>
        <v>Tier - 1</v>
      </c>
      <c r="R1973" s="8" t="str">
        <f>_xlfn.XLOOKUP($A1973,Cleaned_Hospital_Details!$A:$A,Cleaned_Hospital_Details!F:F)</f>
        <v>R1011</v>
      </c>
      <c r="S1973" s="15">
        <f>_xlfn.XLOOKUP($A1973,Cleaned_Hospital_Details!$A:$A,Cleaned_Hospital_Details!G:G)</f>
        <v>36697</v>
      </c>
      <c r="T1973" s="8">
        <f>_xlfn.XLOOKUP($A1973,Cleaned_Hospital_Details!$A:$A,Cleaned_Hospital_Details!H:H)</f>
        <v>22</v>
      </c>
      <c r="U1973" s="8" t="str">
        <f>_xlfn.XLOOKUP($A1973,Cleaned_Hospital_Details!$A:$A,Cleaned_Hospital_Details!I:I)</f>
        <v>Adult</v>
      </c>
      <c r="V1973" t="str">
        <f t="shared" si="30"/>
        <v>Joshua Dennison</v>
      </c>
    </row>
    <row r="1974" spans="1:22" ht="15.6" x14ac:dyDescent="0.3">
      <c r="A1974" s="10" t="s">
        <v>2010</v>
      </c>
      <c r="B1974" s="8" t="str">
        <f>VLOOKUP(A1974,Cleaned_Customer_Names!A1973:D4308,2,0)</f>
        <v>Mr.</v>
      </c>
      <c r="C1974" s="8" t="str">
        <f>VLOOKUP(A1974,Cleaned_Customer_Names!A1973:D4308,3,0)</f>
        <v>Chuy</v>
      </c>
      <c r="D1974" s="8" t="str">
        <f>VLOOKUP($A1974,Cleaned_Customer_Names!$A1973:$D4308,4,0)</f>
        <v>Lira</v>
      </c>
      <c r="E1974" s="22">
        <f>VLOOKUP($A1974,Cleaned_Medical_Exam!$A1973:$J4308,2,0)</f>
        <v>17.3</v>
      </c>
      <c r="F1974" s="24">
        <f>VLOOKUP($A1974,Cleaned_Medical_Exam!$A1973:$J4308,3,0)</f>
        <v>7.66</v>
      </c>
      <c r="G1974" s="20" t="str">
        <f>VLOOKUP($A1974,Cleaned_Medical_Exam!$A1973:$J4308,4,0)</f>
        <v>Yes</v>
      </c>
      <c r="H1974" s="20" t="str">
        <f>VLOOKUP($A1974,Cleaned_Medical_Exam!$A1973:$J4308,5,0)</f>
        <v>No</v>
      </c>
      <c r="I1974" s="20" t="str">
        <f>VLOOKUP($A1974,Cleaned_Medical_Exam!$A1973:$J4308,6,0)</f>
        <v>No</v>
      </c>
      <c r="J1974" s="48">
        <f>VLOOKUP($A1974,Cleaned_Medical_Exam!$A1973:$J4308,7,0)</f>
        <v>1</v>
      </c>
      <c r="K1974" s="8" t="str">
        <f>VLOOKUP($A1974,Cleaned_Medical_Exam!$A1973:$J4308,8,0)</f>
        <v>No</v>
      </c>
      <c r="L1974" s="20" t="str">
        <f>VLOOKUP($A1974,Cleaned_Medical_Exam!$A1973:$J4308,9,0)</f>
        <v>Underweight</v>
      </c>
      <c r="M1974" s="20" t="str">
        <f>VLOOKUP($A1974,Cleaned_Medical_Exam!$A1973:$J4308,10,0)</f>
        <v>Diabetes</v>
      </c>
      <c r="N1974" s="48">
        <f>_xlfn.XLOOKUP(A1974,Cleaned_Hospital_Details!A:A,Cleaned_Hospital_Details!B:B)</f>
        <v>3</v>
      </c>
      <c r="O1974" s="49">
        <f>_xlfn.XLOOKUP($A1974,Cleaned_Hospital_Details!$A:$A,Cleaned_Hospital_Details!C:C)</f>
        <v>3436.5</v>
      </c>
      <c r="P1974" s="8" t="str">
        <f>_xlfn.XLOOKUP($A1974,Cleaned_Hospital_Details!$A:$A,Cleaned_Hospital_Details!D:D)</f>
        <v>Tier - 2</v>
      </c>
      <c r="Q1974" s="8" t="str">
        <f>_xlfn.XLOOKUP($A1974,Cleaned_Hospital_Details!$A:$A,Cleaned_Hospital_Details!E:E)</f>
        <v>Tier - 1</v>
      </c>
      <c r="R1974" s="8" t="str">
        <f>_xlfn.XLOOKUP($A1974,Cleaned_Hospital_Details!$A:$A,Cleaned_Hospital_Details!F:F)</f>
        <v>R1013</v>
      </c>
      <c r="S1974" s="15">
        <f>_xlfn.XLOOKUP($A1974,Cleaned_Hospital_Details!$A:$A,Cleaned_Hospital_Details!G:G)</f>
        <v>31651</v>
      </c>
      <c r="T1974" s="8">
        <f>_xlfn.XLOOKUP($A1974,Cleaned_Hospital_Details!$A:$A,Cleaned_Hospital_Details!H:H)</f>
        <v>36</v>
      </c>
      <c r="U1974" s="8" t="str">
        <f>_xlfn.XLOOKUP($A1974,Cleaned_Hospital_Details!$A:$A,Cleaned_Hospital_Details!I:I)</f>
        <v>Adult</v>
      </c>
      <c r="V1974" t="str">
        <f t="shared" si="30"/>
        <v>Chuy Lira</v>
      </c>
    </row>
    <row r="1975" spans="1:22" ht="15.6" x14ac:dyDescent="0.3">
      <c r="A1975" s="10" t="s">
        <v>2011</v>
      </c>
      <c r="B1975" s="8" t="str">
        <f>VLOOKUP(A1975,Cleaned_Customer_Names!A1974:D4309,2,0)</f>
        <v>Ms.</v>
      </c>
      <c r="C1975" s="8" t="str">
        <f>VLOOKUP(A1975,Cleaned_Customer_Names!A1974:D4309,3,0)</f>
        <v>Laurie</v>
      </c>
      <c r="D1975" s="8" t="str">
        <f>VLOOKUP($A1975,Cleaned_Customer_Names!$A1974:$D4309,4,0)</f>
        <v>Nahigian</v>
      </c>
      <c r="E1975" s="22">
        <f>VLOOKUP($A1975,Cleaned_Medical_Exam!$A1974:$J4309,2,0)</f>
        <v>32.25</v>
      </c>
      <c r="F1975" s="24">
        <f>VLOOKUP($A1975,Cleaned_Medical_Exam!$A1974:$J4309,3,0)</f>
        <v>5.2</v>
      </c>
      <c r="G1975" s="20" t="str">
        <f>VLOOKUP($A1975,Cleaned_Medical_Exam!$A1974:$J4309,4,0)</f>
        <v>Yes</v>
      </c>
      <c r="H1975" s="20" t="str">
        <f>VLOOKUP($A1975,Cleaned_Medical_Exam!$A1974:$J4309,5,0)</f>
        <v>No</v>
      </c>
      <c r="I1975" s="20" t="str">
        <f>VLOOKUP($A1975,Cleaned_Medical_Exam!$A1974:$J4309,6,0)</f>
        <v>No</v>
      </c>
      <c r="J1975" s="48">
        <f>VLOOKUP($A1975,Cleaned_Medical_Exam!$A1974:$J4309,7,0)</f>
        <v>0</v>
      </c>
      <c r="K1975" s="8" t="str">
        <f>VLOOKUP($A1975,Cleaned_Medical_Exam!$A1974:$J4309,8,0)</f>
        <v>No</v>
      </c>
      <c r="L1975" s="20" t="str">
        <f>VLOOKUP($A1975,Cleaned_Medical_Exam!$A1974:$J4309,9,0)</f>
        <v>Obesity</v>
      </c>
      <c r="M1975" s="20" t="str">
        <f>VLOOKUP($A1975,Cleaned_Medical_Exam!$A1974:$J4309,10,0)</f>
        <v>Normal</v>
      </c>
      <c r="N1975" s="48">
        <f>_xlfn.XLOOKUP(A1975,Cleaned_Hospital_Details!A:A,Cleaned_Hospital_Details!B:B)</f>
        <v>0</v>
      </c>
      <c r="O1975" s="49">
        <f>_xlfn.XLOOKUP($A1975,Cleaned_Hospital_Details!$A:$A,Cleaned_Hospital_Details!C:C)</f>
        <v>3434.38</v>
      </c>
      <c r="P1975" s="8" t="str">
        <f>_xlfn.XLOOKUP($A1975,Cleaned_Hospital_Details!$A:$A,Cleaned_Hospital_Details!D:D)</f>
        <v>Tier - 2</v>
      </c>
      <c r="Q1975" s="8" t="str">
        <f>_xlfn.XLOOKUP($A1975,Cleaned_Hospital_Details!$A:$A,Cleaned_Hospital_Details!E:E)</f>
        <v>Tier - 2</v>
      </c>
      <c r="R1975" s="8" t="str">
        <f>_xlfn.XLOOKUP($A1975,Cleaned_Hospital_Details!$A:$A,Cleaned_Hospital_Details!F:F)</f>
        <v>R1011</v>
      </c>
      <c r="S1975" s="15">
        <f>_xlfn.XLOOKUP($A1975,Cleaned_Hospital_Details!$A:$A,Cleaned_Hospital_Details!G:G)</f>
        <v>37251</v>
      </c>
      <c r="T1975" s="8">
        <f>_xlfn.XLOOKUP($A1975,Cleaned_Hospital_Details!$A:$A,Cleaned_Hospital_Details!H:H)</f>
        <v>21</v>
      </c>
      <c r="U1975" s="8" t="str">
        <f>_xlfn.XLOOKUP($A1975,Cleaned_Hospital_Details!$A:$A,Cleaned_Hospital_Details!I:I)</f>
        <v>Adult</v>
      </c>
      <c r="V1975" t="str">
        <f t="shared" si="30"/>
        <v>Laurie Nahigian</v>
      </c>
    </row>
    <row r="1976" spans="1:22" ht="15.6" x14ac:dyDescent="0.3">
      <c r="A1976" s="10" t="s">
        <v>2012</v>
      </c>
      <c r="B1976" s="8" t="str">
        <f>VLOOKUP(A1976,Cleaned_Customer_Names!A1975:D4310,2,0)</f>
        <v>Ms.</v>
      </c>
      <c r="C1976" s="8" t="str">
        <f>VLOOKUP(A1976,Cleaned_Customer_Names!A1975:D4310,3,0)</f>
        <v>Rachel</v>
      </c>
      <c r="D1976" s="8" t="str">
        <f>VLOOKUP($A1976,Cleaned_Customer_Names!$A1975:$D4310,4,0)</f>
        <v>Cackett</v>
      </c>
      <c r="E1976" s="22">
        <f>VLOOKUP($A1976,Cleaned_Medical_Exam!$A1975:$J4310,2,0)</f>
        <v>42.4</v>
      </c>
      <c r="F1976" s="24">
        <f>VLOOKUP($A1976,Cleaned_Medical_Exam!$A1975:$J4310,3,0)</f>
        <v>5.53</v>
      </c>
      <c r="G1976" s="20" t="str">
        <f>VLOOKUP($A1976,Cleaned_Medical_Exam!$A1975:$J4310,4,0)</f>
        <v>Yes</v>
      </c>
      <c r="H1976" s="20" t="str">
        <f>VLOOKUP($A1976,Cleaned_Medical_Exam!$A1975:$J4310,5,0)</f>
        <v>No</v>
      </c>
      <c r="I1976" s="20" t="str">
        <f>VLOOKUP($A1976,Cleaned_Medical_Exam!$A1975:$J4310,6,0)</f>
        <v>No</v>
      </c>
      <c r="J1976" s="48">
        <f>VLOOKUP($A1976,Cleaned_Medical_Exam!$A1975:$J4310,7,0)</f>
        <v>0</v>
      </c>
      <c r="K1976" s="8" t="str">
        <f>VLOOKUP($A1976,Cleaned_Medical_Exam!$A1975:$J4310,8,0)</f>
        <v>No</v>
      </c>
      <c r="L1976" s="20" t="str">
        <f>VLOOKUP($A1976,Cleaned_Medical_Exam!$A1975:$J4310,9,0)</f>
        <v>Obesity</v>
      </c>
      <c r="M1976" s="20" t="str">
        <f>VLOOKUP($A1976,Cleaned_Medical_Exam!$A1975:$J4310,10,0)</f>
        <v>Normal</v>
      </c>
      <c r="N1976" s="48">
        <f>_xlfn.XLOOKUP(A1976,Cleaned_Hospital_Details!A:A,Cleaned_Hospital_Details!B:B)</f>
        <v>1</v>
      </c>
      <c r="O1976" s="49">
        <f>_xlfn.XLOOKUP($A1976,Cleaned_Hospital_Details!$A:$A,Cleaned_Hospital_Details!C:C)</f>
        <v>3410.32</v>
      </c>
      <c r="P1976" s="8" t="str">
        <f>_xlfn.XLOOKUP($A1976,Cleaned_Hospital_Details!$A:$A,Cleaned_Hospital_Details!D:D)</f>
        <v>Tier - 2</v>
      </c>
      <c r="Q1976" s="8" t="str">
        <f>_xlfn.XLOOKUP($A1976,Cleaned_Hospital_Details!$A:$A,Cleaned_Hospital_Details!E:E)</f>
        <v>Tier - 2</v>
      </c>
      <c r="R1976" s="8" t="str">
        <f>_xlfn.XLOOKUP($A1976,Cleaned_Hospital_Details!$A:$A,Cleaned_Hospital_Details!F:F)</f>
        <v>R1011</v>
      </c>
      <c r="S1976" s="15">
        <f>_xlfn.XLOOKUP($A1976,Cleaned_Hospital_Details!$A:$A,Cleaned_Hospital_Details!G:G)</f>
        <v>35418</v>
      </c>
      <c r="T1976" s="8">
        <f>_xlfn.XLOOKUP($A1976,Cleaned_Hospital_Details!$A:$A,Cleaned_Hospital_Details!H:H)</f>
        <v>26</v>
      </c>
      <c r="U1976" s="8" t="str">
        <f>_xlfn.XLOOKUP($A1976,Cleaned_Hospital_Details!$A:$A,Cleaned_Hospital_Details!I:I)</f>
        <v>Adult</v>
      </c>
      <c r="V1976" t="str">
        <f t="shared" si="30"/>
        <v>Rachel Cackett</v>
      </c>
    </row>
    <row r="1977" spans="1:22" ht="15.6" x14ac:dyDescent="0.3">
      <c r="A1977" s="10" t="s">
        <v>2013</v>
      </c>
      <c r="B1977" s="8" t="str">
        <f>VLOOKUP(A1977,Cleaned_Customer_Names!A1976:D4311,2,0)</f>
        <v>Ms.</v>
      </c>
      <c r="C1977" s="8" t="str">
        <f>VLOOKUP(A1977,Cleaned_Customer_Names!A1976:D4311,3,0)</f>
        <v>Liza</v>
      </c>
      <c r="D1977" s="8" t="str">
        <f>VLOOKUP($A1977,Cleaned_Customer_Names!$A1976:$D4311,4,0)</f>
        <v>Hunter-Galvan</v>
      </c>
      <c r="E1977" s="22">
        <f>VLOOKUP($A1977,Cleaned_Medical_Exam!$A1976:$J4311,2,0)</f>
        <v>38.664999999999999</v>
      </c>
      <c r="F1977" s="24">
        <f>VLOOKUP($A1977,Cleaned_Medical_Exam!$A1976:$J4311,3,0)</f>
        <v>4.8600000000000003</v>
      </c>
      <c r="G1977" s="20" t="str">
        <f>VLOOKUP($A1977,Cleaned_Medical_Exam!$A1976:$J4311,4,0)</f>
        <v>No</v>
      </c>
      <c r="H1977" s="20" t="str">
        <f>VLOOKUP($A1977,Cleaned_Medical_Exam!$A1976:$J4311,5,0)</f>
        <v>Yes</v>
      </c>
      <c r="I1977" s="20" t="str">
        <f>VLOOKUP($A1977,Cleaned_Medical_Exam!$A1976:$J4311,6,0)</f>
        <v>No</v>
      </c>
      <c r="J1977" s="48">
        <f>VLOOKUP($A1977,Cleaned_Medical_Exam!$A1976:$J4311,7,0)</f>
        <v>1</v>
      </c>
      <c r="K1977" s="8" t="str">
        <f>VLOOKUP($A1977,Cleaned_Medical_Exam!$A1976:$J4311,8,0)</f>
        <v>No</v>
      </c>
      <c r="L1977" s="20" t="str">
        <f>VLOOKUP($A1977,Cleaned_Medical_Exam!$A1976:$J4311,9,0)</f>
        <v>Obesity</v>
      </c>
      <c r="M1977" s="20" t="str">
        <f>VLOOKUP($A1977,Cleaned_Medical_Exam!$A1976:$J4311,10,0)</f>
        <v>Normal</v>
      </c>
      <c r="N1977" s="48">
        <f>_xlfn.XLOOKUP(A1977,Cleaned_Hospital_Details!A:A,Cleaned_Hospital_Details!B:B)</f>
        <v>2</v>
      </c>
      <c r="O1977" s="49">
        <f>_xlfn.XLOOKUP($A1977,Cleaned_Hospital_Details!$A:$A,Cleaned_Hospital_Details!C:C)</f>
        <v>3393.36</v>
      </c>
      <c r="P1977" s="8" t="str">
        <f>_xlfn.XLOOKUP($A1977,Cleaned_Hospital_Details!$A:$A,Cleaned_Hospital_Details!D:D)</f>
        <v>Tier - 2</v>
      </c>
      <c r="Q1977" s="8" t="str">
        <f>_xlfn.XLOOKUP($A1977,Cleaned_Hospital_Details!$A:$A,Cleaned_Hospital_Details!E:E)</f>
        <v>Tier - 2</v>
      </c>
      <c r="R1977" s="8" t="str">
        <f>_xlfn.XLOOKUP($A1977,Cleaned_Hospital_Details!$A:$A,Cleaned_Hospital_Details!F:F)</f>
        <v>R1023</v>
      </c>
      <c r="S1977" s="15">
        <f>_xlfn.XLOOKUP($A1977,Cleaned_Hospital_Details!$A:$A,Cleaned_Hospital_Details!G:G)</f>
        <v>38184</v>
      </c>
      <c r="T1977" s="8">
        <f>_xlfn.XLOOKUP($A1977,Cleaned_Hospital_Details!$A:$A,Cleaned_Hospital_Details!H:H)</f>
        <v>18</v>
      </c>
      <c r="U1977" s="8" t="str">
        <f>_xlfn.XLOOKUP($A1977,Cleaned_Hospital_Details!$A:$A,Cleaned_Hospital_Details!I:I)</f>
        <v>Child</v>
      </c>
      <c r="V1977" t="str">
        <f t="shared" si="30"/>
        <v>Liza Hunter-Galvan</v>
      </c>
    </row>
    <row r="1978" spans="1:22" ht="15.6" x14ac:dyDescent="0.3">
      <c r="A1978" s="10" t="s">
        <v>2014</v>
      </c>
      <c r="B1978" s="8" t="str">
        <f>VLOOKUP(A1978,Cleaned_Customer_Names!A1977:D4312,2,0)</f>
        <v>Ms.</v>
      </c>
      <c r="C1978" s="8" t="str">
        <f>VLOOKUP(A1978,Cleaned_Customer_Names!A1977:D4312,3,0)</f>
        <v>Lindsey</v>
      </c>
      <c r="D1978" s="8" t="str">
        <f>VLOOKUP($A1978,Cleaned_Customer_Names!$A1977:$D4312,4,0)</f>
        <v>Pierret</v>
      </c>
      <c r="E1978" s="22">
        <f>VLOOKUP($A1978,Cleaned_Medical_Exam!$A1977:$J4312,2,0)</f>
        <v>29.92</v>
      </c>
      <c r="F1978" s="24">
        <f>VLOOKUP($A1978,Cleaned_Medical_Exam!$A1977:$J4312,3,0)</f>
        <v>5.49</v>
      </c>
      <c r="G1978" s="20" t="str">
        <f>VLOOKUP($A1978,Cleaned_Medical_Exam!$A1977:$J4312,4,0)</f>
        <v>Yes</v>
      </c>
      <c r="H1978" s="20" t="str">
        <f>VLOOKUP($A1978,Cleaned_Medical_Exam!$A1977:$J4312,5,0)</f>
        <v>No</v>
      </c>
      <c r="I1978" s="20" t="str">
        <f>VLOOKUP($A1978,Cleaned_Medical_Exam!$A1977:$J4312,6,0)</f>
        <v>No</v>
      </c>
      <c r="J1978" s="48">
        <f>VLOOKUP($A1978,Cleaned_Medical_Exam!$A1977:$J4312,7,0)</f>
        <v>0</v>
      </c>
      <c r="K1978" s="8" t="str">
        <f>VLOOKUP($A1978,Cleaned_Medical_Exam!$A1977:$J4312,8,0)</f>
        <v>No</v>
      </c>
      <c r="L1978" s="20" t="str">
        <f>VLOOKUP($A1978,Cleaned_Medical_Exam!$A1977:$J4312,9,0)</f>
        <v>Overweight</v>
      </c>
      <c r="M1978" s="20" t="str">
        <f>VLOOKUP($A1978,Cleaned_Medical_Exam!$A1977:$J4312,10,0)</f>
        <v>Normal</v>
      </c>
      <c r="N1978" s="48">
        <f>_xlfn.XLOOKUP(A1978,Cleaned_Hospital_Details!A:A,Cleaned_Hospital_Details!B:B)</f>
        <v>1</v>
      </c>
      <c r="O1978" s="49">
        <f>_xlfn.XLOOKUP($A1978,Cleaned_Hospital_Details!$A:$A,Cleaned_Hospital_Details!C:C)</f>
        <v>3392.98</v>
      </c>
      <c r="P1978" s="8" t="str">
        <f>_xlfn.XLOOKUP($A1978,Cleaned_Hospital_Details!$A:$A,Cleaned_Hospital_Details!D:D)</f>
        <v>Tier - 2</v>
      </c>
      <c r="Q1978" s="8" t="str">
        <f>_xlfn.XLOOKUP($A1978,Cleaned_Hospital_Details!$A:$A,Cleaned_Hospital_Details!E:E)</f>
        <v>Tier - 3</v>
      </c>
      <c r="R1978" s="8" t="str">
        <f>_xlfn.XLOOKUP($A1978,Cleaned_Hospital_Details!$A:$A,Cleaned_Hospital_Details!F:F)</f>
        <v>R1013</v>
      </c>
      <c r="S1978" s="15">
        <f>_xlfn.XLOOKUP($A1978,Cleaned_Hospital_Details!$A:$A,Cleaned_Hospital_Details!G:G)</f>
        <v>35365</v>
      </c>
      <c r="T1978" s="8">
        <f>_xlfn.XLOOKUP($A1978,Cleaned_Hospital_Details!$A:$A,Cleaned_Hospital_Details!H:H)</f>
        <v>26</v>
      </c>
      <c r="U1978" s="8" t="str">
        <f>_xlfn.XLOOKUP($A1978,Cleaned_Hospital_Details!$A:$A,Cleaned_Hospital_Details!I:I)</f>
        <v>Adult</v>
      </c>
      <c r="V1978" t="str">
        <f t="shared" si="30"/>
        <v>Lindsey Pierret</v>
      </c>
    </row>
    <row r="1979" spans="1:22" ht="15.6" x14ac:dyDescent="0.3">
      <c r="A1979" s="10" t="s">
        <v>2015</v>
      </c>
      <c r="B1979" s="8" t="str">
        <f>VLOOKUP(A1979,Cleaned_Customer_Names!A1978:D4313,2,0)</f>
        <v>Ms.</v>
      </c>
      <c r="C1979" s="8" t="str">
        <f>VLOOKUP(A1979,Cleaned_Customer_Names!A1978:D4313,3,0)</f>
        <v>Lindsay</v>
      </c>
      <c r="D1979" s="8" t="str">
        <f>VLOOKUP($A1979,Cleaned_Customer_Names!$A1978:$D4313,4,0)</f>
        <v>White</v>
      </c>
      <c r="E1979" s="22">
        <f>VLOOKUP($A1979,Cleaned_Medical_Exam!$A1978:$J4313,2,0)</f>
        <v>29.48</v>
      </c>
      <c r="F1979" s="24">
        <f>VLOOKUP($A1979,Cleaned_Medical_Exam!$A1978:$J4313,3,0)</f>
        <v>4.09</v>
      </c>
      <c r="G1979" s="20" t="str">
        <f>VLOOKUP($A1979,Cleaned_Medical_Exam!$A1978:$J4313,4,0)</f>
        <v>Yes</v>
      </c>
      <c r="H1979" s="20" t="str">
        <f>VLOOKUP($A1979,Cleaned_Medical_Exam!$A1978:$J4313,5,0)</f>
        <v>No</v>
      </c>
      <c r="I1979" s="20" t="str">
        <f>VLOOKUP($A1979,Cleaned_Medical_Exam!$A1978:$J4313,6,0)</f>
        <v>No</v>
      </c>
      <c r="J1979" s="48">
        <f>VLOOKUP($A1979,Cleaned_Medical_Exam!$A1978:$J4313,7,0)</f>
        <v>0</v>
      </c>
      <c r="K1979" s="8" t="str">
        <f>VLOOKUP($A1979,Cleaned_Medical_Exam!$A1978:$J4313,8,0)</f>
        <v>No</v>
      </c>
      <c r="L1979" s="20" t="str">
        <f>VLOOKUP($A1979,Cleaned_Medical_Exam!$A1978:$J4313,9,0)</f>
        <v>Overweight</v>
      </c>
      <c r="M1979" s="20" t="str">
        <f>VLOOKUP($A1979,Cleaned_Medical_Exam!$A1978:$J4313,10,0)</f>
        <v>Normal</v>
      </c>
      <c r="N1979" s="48">
        <f>_xlfn.XLOOKUP(A1979,Cleaned_Hospital_Details!A:A,Cleaned_Hospital_Details!B:B)</f>
        <v>1</v>
      </c>
      <c r="O1979" s="49">
        <f>_xlfn.XLOOKUP($A1979,Cleaned_Hospital_Details!$A:$A,Cleaned_Hospital_Details!C:C)</f>
        <v>3392.37</v>
      </c>
      <c r="P1979" s="8" t="str">
        <f>_xlfn.XLOOKUP($A1979,Cleaned_Hospital_Details!$A:$A,Cleaned_Hospital_Details!D:D)</f>
        <v>Tier - 2</v>
      </c>
      <c r="Q1979" s="8" t="str">
        <f>_xlfn.XLOOKUP($A1979,Cleaned_Hospital_Details!$A:$A,Cleaned_Hospital_Details!E:E)</f>
        <v>Tier - 3</v>
      </c>
      <c r="R1979" s="8" t="str">
        <f>_xlfn.XLOOKUP($A1979,Cleaned_Hospital_Details!$A:$A,Cleaned_Hospital_Details!F:F)</f>
        <v>R1013</v>
      </c>
      <c r="S1979" s="15">
        <f>_xlfn.XLOOKUP($A1979,Cleaned_Hospital_Details!$A:$A,Cleaned_Hospital_Details!G:G)</f>
        <v>35287</v>
      </c>
      <c r="T1979" s="8">
        <f>_xlfn.XLOOKUP($A1979,Cleaned_Hospital_Details!$A:$A,Cleaned_Hospital_Details!H:H)</f>
        <v>26</v>
      </c>
      <c r="U1979" s="8" t="str">
        <f>_xlfn.XLOOKUP($A1979,Cleaned_Hospital_Details!$A:$A,Cleaned_Hospital_Details!I:I)</f>
        <v>Adult</v>
      </c>
      <c r="V1979" t="str">
        <f t="shared" si="30"/>
        <v>Lindsay White</v>
      </c>
    </row>
    <row r="1980" spans="1:22" ht="15.6" x14ac:dyDescent="0.3">
      <c r="A1980" s="10" t="s">
        <v>2016</v>
      </c>
      <c r="B1980" s="8" t="str">
        <f>VLOOKUP(A1980,Cleaned_Customer_Names!A1979:D4314,2,0)</f>
        <v>Ms.</v>
      </c>
      <c r="C1980" s="8" t="str">
        <f>VLOOKUP(A1980,Cleaned_Customer_Names!A1979:D4314,3,0)</f>
        <v>Kathleen</v>
      </c>
      <c r="D1980" s="8" t="str">
        <f>VLOOKUP($A1980,Cleaned_Customer_Names!$A1979:$D4314,4,0)</f>
        <v>O'Neil</v>
      </c>
      <c r="E1980" s="22">
        <f>VLOOKUP($A1980,Cleaned_Medical_Exam!$A1979:$J4314,2,0)</f>
        <v>28.785</v>
      </c>
      <c r="F1980" s="24">
        <f>VLOOKUP($A1980,Cleaned_Medical_Exam!$A1979:$J4314,3,0)</f>
        <v>4.3099999999999996</v>
      </c>
      <c r="G1980" s="20" t="str">
        <f>VLOOKUP($A1980,Cleaned_Medical_Exam!$A1979:$J4314,4,0)</f>
        <v>Yes</v>
      </c>
      <c r="H1980" s="20" t="str">
        <f>VLOOKUP($A1980,Cleaned_Medical_Exam!$A1979:$J4314,5,0)</f>
        <v>No</v>
      </c>
      <c r="I1980" s="20" t="str">
        <f>VLOOKUP($A1980,Cleaned_Medical_Exam!$A1979:$J4314,6,0)</f>
        <v>No</v>
      </c>
      <c r="J1980" s="48">
        <f>VLOOKUP($A1980,Cleaned_Medical_Exam!$A1979:$J4314,7,0)</f>
        <v>0</v>
      </c>
      <c r="K1980" s="8" t="str">
        <f>VLOOKUP($A1980,Cleaned_Medical_Exam!$A1979:$J4314,8,0)</f>
        <v>No</v>
      </c>
      <c r="L1980" s="20" t="str">
        <f>VLOOKUP($A1980,Cleaned_Medical_Exam!$A1979:$J4314,9,0)</f>
        <v>Overweight</v>
      </c>
      <c r="M1980" s="20" t="str">
        <f>VLOOKUP($A1980,Cleaned_Medical_Exam!$A1979:$J4314,10,0)</f>
        <v>Normal</v>
      </c>
      <c r="N1980" s="48">
        <f>_xlfn.XLOOKUP(A1980,Cleaned_Hospital_Details!A:A,Cleaned_Hospital_Details!B:B)</f>
        <v>0</v>
      </c>
      <c r="O1980" s="49">
        <f>_xlfn.XLOOKUP($A1980,Cleaned_Hospital_Details!$A:$A,Cleaned_Hospital_Details!C:C)</f>
        <v>3385.4</v>
      </c>
      <c r="P1980" s="8" t="str">
        <f>_xlfn.XLOOKUP($A1980,Cleaned_Hospital_Details!$A:$A,Cleaned_Hospital_Details!D:D)</f>
        <v>Tier - 2</v>
      </c>
      <c r="Q1980" s="8" t="str">
        <f>_xlfn.XLOOKUP($A1980,Cleaned_Hospital_Details!$A:$A,Cleaned_Hospital_Details!E:E)</f>
        <v>Tier - 2</v>
      </c>
      <c r="R1980" s="8" t="str">
        <f>_xlfn.XLOOKUP($A1980,Cleaned_Hospital_Details!$A:$A,Cleaned_Hospital_Details!F:F)</f>
        <v>R1024</v>
      </c>
      <c r="S1980" s="15">
        <f>_xlfn.XLOOKUP($A1980,Cleaned_Hospital_Details!$A:$A,Cleaned_Hospital_Details!G:G)</f>
        <v>35382</v>
      </c>
      <c r="T1980" s="8">
        <f>_xlfn.XLOOKUP($A1980,Cleaned_Hospital_Details!$A:$A,Cleaned_Hospital_Details!H:H)</f>
        <v>26</v>
      </c>
      <c r="U1980" s="8" t="str">
        <f>_xlfn.XLOOKUP($A1980,Cleaned_Hospital_Details!$A:$A,Cleaned_Hospital_Details!I:I)</f>
        <v>Adult</v>
      </c>
      <c r="V1980" t="str">
        <f t="shared" si="30"/>
        <v>Kathleen O'Neil</v>
      </c>
    </row>
    <row r="1981" spans="1:22" ht="15.6" x14ac:dyDescent="0.3">
      <c r="A1981" s="10" t="s">
        <v>2017</v>
      </c>
      <c r="B1981" s="8" t="str">
        <f>VLOOKUP(A1981,Cleaned_Customer_Names!A1980:D4315,2,0)</f>
        <v>Ms.</v>
      </c>
      <c r="C1981" s="8" t="str">
        <f>VLOOKUP(A1981,Cleaned_Customer_Names!A1980:D4315,3,0)</f>
        <v>Aya</v>
      </c>
      <c r="D1981" s="8" t="str">
        <f>VLOOKUP($A1981,Cleaned_Customer_Names!$A1980:$D4315,4,0)</f>
        <v>Leitz</v>
      </c>
      <c r="E1981" s="22">
        <f>VLOOKUP($A1981,Cleaned_Medical_Exam!$A1980:$J4315,2,0)</f>
        <v>19.8</v>
      </c>
      <c r="F1981" s="24">
        <f>VLOOKUP($A1981,Cleaned_Medical_Exam!$A1980:$J4315,3,0)</f>
        <v>4</v>
      </c>
      <c r="G1981" s="20" t="str">
        <f>VLOOKUP($A1981,Cleaned_Medical_Exam!$A1980:$J4315,4,0)</f>
        <v>Yes</v>
      </c>
      <c r="H1981" s="20" t="str">
        <f>VLOOKUP($A1981,Cleaned_Medical_Exam!$A1980:$J4315,5,0)</f>
        <v>No</v>
      </c>
      <c r="I1981" s="20" t="str">
        <f>VLOOKUP($A1981,Cleaned_Medical_Exam!$A1980:$J4315,6,0)</f>
        <v>No</v>
      </c>
      <c r="J1981" s="48">
        <f>VLOOKUP($A1981,Cleaned_Medical_Exam!$A1980:$J4315,7,0)</f>
        <v>0</v>
      </c>
      <c r="K1981" s="8" t="str">
        <f>VLOOKUP($A1981,Cleaned_Medical_Exam!$A1980:$J4315,8,0)</f>
        <v>No</v>
      </c>
      <c r="L1981" s="20" t="str">
        <f>VLOOKUP($A1981,Cleaned_Medical_Exam!$A1980:$J4315,9,0)</f>
        <v>Healthy Weight</v>
      </c>
      <c r="M1981" s="20" t="str">
        <f>VLOOKUP($A1981,Cleaned_Medical_Exam!$A1980:$J4315,10,0)</f>
        <v>Normal</v>
      </c>
      <c r="N1981" s="48">
        <f>_xlfn.XLOOKUP(A1981,Cleaned_Hospital_Details!A:A,Cleaned_Hospital_Details!B:B)</f>
        <v>1</v>
      </c>
      <c r="O1981" s="49">
        <f>_xlfn.XLOOKUP($A1981,Cleaned_Hospital_Details!$A:$A,Cleaned_Hospital_Details!C:C)</f>
        <v>3378.91</v>
      </c>
      <c r="P1981" s="8" t="str">
        <f>_xlfn.XLOOKUP($A1981,Cleaned_Hospital_Details!$A:$A,Cleaned_Hospital_Details!D:D)</f>
        <v>Tier - 2</v>
      </c>
      <c r="Q1981" s="8" t="str">
        <f>_xlfn.XLOOKUP($A1981,Cleaned_Hospital_Details!$A:$A,Cleaned_Hospital_Details!E:E)</f>
        <v>Tier - 1</v>
      </c>
      <c r="R1981" s="8" t="str">
        <f>_xlfn.XLOOKUP($A1981,Cleaned_Hospital_Details!$A:$A,Cleaned_Hospital_Details!F:F)</f>
        <v>R1011</v>
      </c>
      <c r="S1981" s="15">
        <f>_xlfn.XLOOKUP($A1981,Cleaned_Hospital_Details!$A:$A,Cleaned_Hospital_Details!G:G)</f>
        <v>35413</v>
      </c>
      <c r="T1981" s="8">
        <f>_xlfn.XLOOKUP($A1981,Cleaned_Hospital_Details!$A:$A,Cleaned_Hospital_Details!H:H)</f>
        <v>26</v>
      </c>
      <c r="U1981" s="8" t="str">
        <f>_xlfn.XLOOKUP($A1981,Cleaned_Hospital_Details!$A:$A,Cleaned_Hospital_Details!I:I)</f>
        <v>Adult</v>
      </c>
      <c r="V1981" t="str">
        <f t="shared" si="30"/>
        <v>Aya Leitz</v>
      </c>
    </row>
    <row r="1982" spans="1:22" ht="15.6" x14ac:dyDescent="0.3">
      <c r="A1982" s="10" t="s">
        <v>2018</v>
      </c>
      <c r="B1982" s="8" t="str">
        <f>VLOOKUP(A1982,Cleaned_Customer_Names!A1981:D4316,2,0)</f>
        <v>Ms.</v>
      </c>
      <c r="C1982" s="8" t="str">
        <f>VLOOKUP(A1982,Cleaned_Customer_Names!A1981:D4316,3,0)</f>
        <v>Carolyn</v>
      </c>
      <c r="D1982" s="8" t="str">
        <f>VLOOKUP($A1982,Cleaned_Customer_Names!$A1981:$D4316,4,0)</f>
        <v>Durfee</v>
      </c>
      <c r="E1982" s="22">
        <f>VLOOKUP($A1982,Cleaned_Medical_Exam!$A1981:$J4316,2,0)</f>
        <v>35.53</v>
      </c>
      <c r="F1982" s="24">
        <f>VLOOKUP($A1982,Cleaned_Medical_Exam!$A1981:$J4316,3,0)</f>
        <v>4.68</v>
      </c>
      <c r="G1982" s="20" t="str">
        <f>VLOOKUP($A1982,Cleaned_Medical_Exam!$A1981:$J4316,4,0)</f>
        <v>No</v>
      </c>
      <c r="H1982" s="20" t="str">
        <f>VLOOKUP($A1982,Cleaned_Medical_Exam!$A1981:$J4316,5,0)</f>
        <v>No</v>
      </c>
      <c r="I1982" s="20" t="str">
        <f>VLOOKUP($A1982,Cleaned_Medical_Exam!$A1981:$J4316,6,0)</f>
        <v>Yes</v>
      </c>
      <c r="J1982" s="48">
        <f>VLOOKUP($A1982,Cleaned_Medical_Exam!$A1981:$J4316,7,0)</f>
        <v>1</v>
      </c>
      <c r="K1982" s="8" t="str">
        <f>VLOOKUP($A1982,Cleaned_Medical_Exam!$A1981:$J4316,8,0)</f>
        <v>No</v>
      </c>
      <c r="L1982" s="20" t="str">
        <f>VLOOKUP($A1982,Cleaned_Medical_Exam!$A1981:$J4316,9,0)</f>
        <v>Obesity</v>
      </c>
      <c r="M1982" s="20" t="str">
        <f>VLOOKUP($A1982,Cleaned_Medical_Exam!$A1981:$J4316,10,0)</f>
        <v>Normal</v>
      </c>
      <c r="N1982" s="48">
        <f>_xlfn.XLOOKUP(A1982,Cleaned_Hospital_Details!A:A,Cleaned_Hospital_Details!B:B)</f>
        <v>0</v>
      </c>
      <c r="O1982" s="49">
        <f>_xlfn.XLOOKUP($A1982,Cleaned_Hospital_Details!$A:$A,Cleaned_Hospital_Details!C:C)</f>
        <v>3366.67</v>
      </c>
      <c r="P1982" s="8" t="str">
        <f>_xlfn.XLOOKUP($A1982,Cleaned_Hospital_Details!$A:$A,Cleaned_Hospital_Details!D:D)</f>
        <v>Tier - 2</v>
      </c>
      <c r="Q1982" s="8" t="str">
        <f>_xlfn.XLOOKUP($A1982,Cleaned_Hospital_Details!$A:$A,Cleaned_Hospital_Details!E:E)</f>
        <v>Tier - 2</v>
      </c>
      <c r="R1982" s="8" t="str">
        <f>_xlfn.XLOOKUP($A1982,Cleaned_Hospital_Details!$A:$A,Cleaned_Hospital_Details!F:F)</f>
        <v>R1013</v>
      </c>
      <c r="S1982" s="15">
        <f>_xlfn.XLOOKUP($A1982,Cleaned_Hospital_Details!$A:$A,Cleaned_Hospital_Details!G:G)</f>
        <v>34249</v>
      </c>
      <c r="T1982" s="8">
        <f>_xlfn.XLOOKUP($A1982,Cleaned_Hospital_Details!$A:$A,Cleaned_Hospital_Details!H:H)</f>
        <v>29</v>
      </c>
      <c r="U1982" s="8" t="str">
        <f>_xlfn.XLOOKUP($A1982,Cleaned_Hospital_Details!$A:$A,Cleaned_Hospital_Details!I:I)</f>
        <v>Adult</v>
      </c>
      <c r="V1982" t="str">
        <f t="shared" si="30"/>
        <v>Carolyn Durfee</v>
      </c>
    </row>
    <row r="1983" spans="1:22" ht="15.6" x14ac:dyDescent="0.3">
      <c r="A1983" s="10" t="s">
        <v>2019</v>
      </c>
      <c r="B1983" s="8" t="str">
        <f>VLOOKUP(A1983,Cleaned_Customer_Names!A1982:D4317,2,0)</f>
        <v>Ms.</v>
      </c>
      <c r="C1983" s="8" t="str">
        <f>VLOOKUP(A1983,Cleaned_Customer_Names!A1982:D4317,3,0)</f>
        <v>Bethany</v>
      </c>
      <c r="D1983" s="8" t="str">
        <f>VLOOKUP($A1983,Cleaned_Customer_Names!$A1982:$D4317,4,0)</f>
        <v>Maylone</v>
      </c>
      <c r="E1983" s="22">
        <f>VLOOKUP($A1983,Cleaned_Medical_Exam!$A1982:$J4317,2,0)</f>
        <v>21.47</v>
      </c>
      <c r="F1983" s="24">
        <f>VLOOKUP($A1983,Cleaned_Medical_Exam!$A1982:$J4317,3,0)</f>
        <v>4.0199999999999996</v>
      </c>
      <c r="G1983" s="20" t="str">
        <f>VLOOKUP($A1983,Cleaned_Medical_Exam!$A1982:$J4317,4,0)</f>
        <v>Yes</v>
      </c>
      <c r="H1983" s="20" t="str">
        <f>VLOOKUP($A1983,Cleaned_Medical_Exam!$A1982:$J4317,5,0)</f>
        <v>No</v>
      </c>
      <c r="I1983" s="20" t="str">
        <f>VLOOKUP($A1983,Cleaned_Medical_Exam!$A1982:$J4317,6,0)</f>
        <v>No</v>
      </c>
      <c r="J1983" s="48">
        <f>VLOOKUP($A1983,Cleaned_Medical_Exam!$A1982:$J4317,7,0)</f>
        <v>1</v>
      </c>
      <c r="K1983" s="8" t="str">
        <f>VLOOKUP($A1983,Cleaned_Medical_Exam!$A1982:$J4317,8,0)</f>
        <v>No</v>
      </c>
      <c r="L1983" s="20" t="str">
        <f>VLOOKUP($A1983,Cleaned_Medical_Exam!$A1982:$J4317,9,0)</f>
        <v>Healthy Weight</v>
      </c>
      <c r="M1983" s="20" t="str">
        <f>VLOOKUP($A1983,Cleaned_Medical_Exam!$A1982:$J4317,10,0)</f>
        <v>Normal</v>
      </c>
      <c r="N1983" s="48">
        <f>_xlfn.XLOOKUP(A1983,Cleaned_Hospital_Details!A:A,Cleaned_Hospital_Details!B:B)</f>
        <v>0</v>
      </c>
      <c r="O1983" s="49">
        <f>_xlfn.XLOOKUP($A1983,Cleaned_Hospital_Details!$A:$A,Cleaned_Hospital_Details!C:C)</f>
        <v>3353.47</v>
      </c>
      <c r="P1983" s="8" t="str">
        <f>_xlfn.XLOOKUP($A1983,Cleaned_Hospital_Details!$A:$A,Cleaned_Hospital_Details!D:D)</f>
        <v>Tier - 2</v>
      </c>
      <c r="Q1983" s="8" t="str">
        <f>_xlfn.XLOOKUP($A1983,Cleaned_Hospital_Details!$A:$A,Cleaned_Hospital_Details!E:E)</f>
        <v>Tier - 3</v>
      </c>
      <c r="R1983" s="8" t="str">
        <f>_xlfn.XLOOKUP($A1983,Cleaned_Hospital_Details!$A:$A,Cleaned_Hospital_Details!F:F)</f>
        <v>R1012</v>
      </c>
      <c r="S1983" s="15">
        <f>_xlfn.XLOOKUP($A1983,Cleaned_Hospital_Details!$A:$A,Cleaned_Hospital_Details!G:G)</f>
        <v>34873</v>
      </c>
      <c r="T1983" s="8">
        <f>_xlfn.XLOOKUP($A1983,Cleaned_Hospital_Details!$A:$A,Cleaned_Hospital_Details!H:H)</f>
        <v>27</v>
      </c>
      <c r="U1983" s="8" t="str">
        <f>_xlfn.XLOOKUP($A1983,Cleaned_Hospital_Details!$A:$A,Cleaned_Hospital_Details!I:I)</f>
        <v>Adult</v>
      </c>
      <c r="V1983" t="str">
        <f t="shared" si="30"/>
        <v>Bethany Maylone</v>
      </c>
    </row>
    <row r="1984" spans="1:22" ht="15.6" x14ac:dyDescent="0.3">
      <c r="A1984" s="10" t="s">
        <v>2020</v>
      </c>
      <c r="B1984" s="8" t="str">
        <f>VLOOKUP(A1984,Cleaned_Customer_Names!A1983:D4318,2,0)</f>
        <v>Ms.</v>
      </c>
      <c r="C1984" s="8" t="str">
        <f>VLOOKUP(A1984,Cleaned_Customer_Names!A1983:D4318,3,0)</f>
        <v>Holly</v>
      </c>
      <c r="D1984" s="8" t="str">
        <f>VLOOKUP($A1984,Cleaned_Customer_Names!$A1983:$D4318,4,0)</f>
        <v>Reiland</v>
      </c>
      <c r="E1984" s="22">
        <f>VLOOKUP($A1984,Cleaned_Medical_Exam!$A1983:$J4318,2,0)</f>
        <v>25.9</v>
      </c>
      <c r="F1984" s="24">
        <f>VLOOKUP($A1984,Cleaned_Medical_Exam!$A1983:$J4318,3,0)</f>
        <v>5.12</v>
      </c>
      <c r="G1984" s="20" t="str">
        <f>VLOOKUP($A1984,Cleaned_Medical_Exam!$A1983:$J4318,4,0)</f>
        <v>No</v>
      </c>
      <c r="H1984" s="20" t="str">
        <f>VLOOKUP($A1984,Cleaned_Medical_Exam!$A1983:$J4318,5,0)</f>
        <v>No</v>
      </c>
      <c r="I1984" s="20" t="str">
        <f>VLOOKUP($A1984,Cleaned_Medical_Exam!$A1983:$J4318,6,0)</f>
        <v>Yes</v>
      </c>
      <c r="J1984" s="48">
        <f>VLOOKUP($A1984,Cleaned_Medical_Exam!$A1983:$J4318,7,0)</f>
        <v>1</v>
      </c>
      <c r="K1984" s="8" t="str">
        <f>VLOOKUP($A1984,Cleaned_Medical_Exam!$A1983:$J4318,8,0)</f>
        <v>No</v>
      </c>
      <c r="L1984" s="20" t="str">
        <f>VLOOKUP($A1984,Cleaned_Medical_Exam!$A1983:$J4318,9,0)</f>
        <v>Overweight</v>
      </c>
      <c r="M1984" s="20" t="str">
        <f>VLOOKUP($A1984,Cleaned_Medical_Exam!$A1983:$J4318,10,0)</f>
        <v>Normal</v>
      </c>
      <c r="N1984" s="48">
        <f>_xlfn.XLOOKUP(A1984,Cleaned_Hospital_Details!A:A,Cleaned_Hospital_Details!B:B)</f>
        <v>0</v>
      </c>
      <c r="O1984" s="49">
        <f>_xlfn.XLOOKUP($A1984,Cleaned_Hospital_Details!$A:$A,Cleaned_Hospital_Details!C:C)</f>
        <v>3353.28</v>
      </c>
      <c r="P1984" s="8" t="str">
        <f>_xlfn.XLOOKUP($A1984,Cleaned_Hospital_Details!$A:$A,Cleaned_Hospital_Details!D:D)</f>
        <v>Tier - 2</v>
      </c>
      <c r="Q1984" s="8" t="str">
        <f>_xlfn.XLOOKUP($A1984,Cleaned_Hospital_Details!$A:$A,Cleaned_Hospital_Details!E:E)</f>
        <v>Tier - 1</v>
      </c>
      <c r="R1984" s="8" t="str">
        <f>_xlfn.XLOOKUP($A1984,Cleaned_Hospital_Details!$A:$A,Cleaned_Hospital_Details!F:F)</f>
        <v>R1011</v>
      </c>
      <c r="S1984" s="15">
        <f>_xlfn.XLOOKUP($A1984,Cleaned_Hospital_Details!$A:$A,Cleaned_Hospital_Details!G:G)</f>
        <v>34270</v>
      </c>
      <c r="T1984" s="8">
        <f>_xlfn.XLOOKUP($A1984,Cleaned_Hospital_Details!$A:$A,Cleaned_Hospital_Details!H:H)</f>
        <v>29</v>
      </c>
      <c r="U1984" s="8" t="str">
        <f>_xlfn.XLOOKUP($A1984,Cleaned_Hospital_Details!$A:$A,Cleaned_Hospital_Details!I:I)</f>
        <v>Adult</v>
      </c>
      <c r="V1984" t="str">
        <f t="shared" si="30"/>
        <v>Holly Reiland</v>
      </c>
    </row>
    <row r="1985" spans="1:22" ht="15.6" x14ac:dyDescent="0.3">
      <c r="A1985" s="10" t="s">
        <v>2021</v>
      </c>
      <c r="B1985" s="8" t="str">
        <f>VLOOKUP(A1985,Cleaned_Customer_Names!A1984:D4319,2,0)</f>
        <v>Mr.</v>
      </c>
      <c r="C1985" s="8" t="str">
        <f>VLOOKUP(A1985,Cleaned_Customer_Names!A1984:D4319,3,0)</f>
        <v>Ping</v>
      </c>
      <c r="D1985" s="8" t="str">
        <f>VLOOKUP($A1985,Cleaned_Customer_Names!$A1984:$D4319,4,0)</f>
        <v>Hu</v>
      </c>
      <c r="E1985" s="22">
        <f>VLOOKUP($A1985,Cleaned_Medical_Exam!$A1984:$J4319,2,0)</f>
        <v>20.81</v>
      </c>
      <c r="F1985" s="24">
        <f>VLOOKUP($A1985,Cleaned_Medical_Exam!$A1984:$J4319,3,0)</f>
        <v>5.52</v>
      </c>
      <c r="G1985" s="20" t="str">
        <f>VLOOKUP($A1985,Cleaned_Medical_Exam!$A1984:$J4319,4,0)</f>
        <v>No</v>
      </c>
      <c r="H1985" s="20" t="str">
        <f>VLOOKUP($A1985,Cleaned_Medical_Exam!$A1984:$J4319,5,0)</f>
        <v>No</v>
      </c>
      <c r="I1985" s="20" t="str">
        <f>VLOOKUP($A1985,Cleaned_Medical_Exam!$A1984:$J4319,6,0)</f>
        <v>No</v>
      </c>
      <c r="J1985" s="48">
        <f>VLOOKUP($A1985,Cleaned_Medical_Exam!$A1984:$J4319,7,0)</f>
        <v>0</v>
      </c>
      <c r="K1985" s="8" t="str">
        <f>VLOOKUP($A1985,Cleaned_Medical_Exam!$A1984:$J4319,8,0)</f>
        <v>No</v>
      </c>
      <c r="L1985" s="20" t="str">
        <f>VLOOKUP($A1985,Cleaned_Medical_Exam!$A1984:$J4319,9,0)</f>
        <v>Healthy Weight</v>
      </c>
      <c r="M1985" s="20" t="str">
        <f>VLOOKUP($A1985,Cleaned_Medical_Exam!$A1984:$J4319,10,0)</f>
        <v>Normal</v>
      </c>
      <c r="N1985" s="48">
        <f>_xlfn.XLOOKUP(A1985,Cleaned_Hospital_Details!A:A,Cleaned_Hospital_Details!B:B)</f>
        <v>3</v>
      </c>
      <c r="O1985" s="49">
        <f>_xlfn.XLOOKUP($A1985,Cleaned_Hospital_Details!$A:$A,Cleaned_Hospital_Details!C:C)</f>
        <v>3342.79</v>
      </c>
      <c r="P1985" s="8" t="str">
        <f>_xlfn.XLOOKUP($A1985,Cleaned_Hospital_Details!$A:$A,Cleaned_Hospital_Details!D:D)</f>
        <v>Tier - 2</v>
      </c>
      <c r="Q1985" s="8" t="str">
        <f>_xlfn.XLOOKUP($A1985,Cleaned_Hospital_Details!$A:$A,Cleaned_Hospital_Details!E:E)</f>
        <v>Tier - 1</v>
      </c>
      <c r="R1985" s="8" t="str">
        <f>_xlfn.XLOOKUP($A1985,Cleaned_Hospital_Details!$A:$A,Cleaned_Hospital_Details!F:F)</f>
        <v>R1013</v>
      </c>
      <c r="S1985" s="15">
        <f>_xlfn.XLOOKUP($A1985,Cleaned_Hospital_Details!$A:$A,Cleaned_Hospital_Details!G:G)</f>
        <v>33482</v>
      </c>
      <c r="T1985" s="8">
        <f>_xlfn.XLOOKUP($A1985,Cleaned_Hospital_Details!$A:$A,Cleaned_Hospital_Details!H:H)</f>
        <v>31</v>
      </c>
      <c r="U1985" s="8" t="str">
        <f>_xlfn.XLOOKUP($A1985,Cleaned_Hospital_Details!$A:$A,Cleaned_Hospital_Details!I:I)</f>
        <v>Adult</v>
      </c>
      <c r="V1985" t="str">
        <f t="shared" si="30"/>
        <v>Ping Hu</v>
      </c>
    </row>
    <row r="1986" spans="1:22" ht="15.6" x14ac:dyDescent="0.3">
      <c r="A1986" s="10" t="s">
        <v>2022</v>
      </c>
      <c r="B1986" s="8" t="str">
        <f>VLOOKUP(A1986,Cleaned_Customer_Names!A1985:D4320,2,0)</f>
        <v>Mr.</v>
      </c>
      <c r="C1986" s="8" t="str">
        <f>VLOOKUP(A1986,Cleaned_Customer_Names!A1985:D4320,3,0)</f>
        <v>Tim</v>
      </c>
      <c r="D1986" s="8" t="str">
        <f>VLOOKUP($A1986,Cleaned_Customer_Names!$A1985:$D4320,4,0)</f>
        <v>Lessek</v>
      </c>
      <c r="E1986" s="22">
        <f>VLOOKUP($A1986,Cleaned_Medical_Exam!$A1985:$J4320,2,0)</f>
        <v>25.84</v>
      </c>
      <c r="F1986" s="24">
        <f>VLOOKUP($A1986,Cleaned_Medical_Exam!$A1985:$J4320,3,0)</f>
        <v>5.81</v>
      </c>
      <c r="G1986" s="20" t="str">
        <f>VLOOKUP($A1986,Cleaned_Medical_Exam!$A1985:$J4320,4,0)</f>
        <v>Yes</v>
      </c>
      <c r="H1986" s="20" t="str">
        <f>VLOOKUP($A1986,Cleaned_Medical_Exam!$A1985:$J4320,5,0)</f>
        <v>No</v>
      </c>
      <c r="I1986" s="20" t="str">
        <f>VLOOKUP($A1986,Cleaned_Medical_Exam!$A1985:$J4320,6,0)</f>
        <v>Yes</v>
      </c>
      <c r="J1986" s="48">
        <f>VLOOKUP($A1986,Cleaned_Medical_Exam!$A1985:$J4320,7,0)</f>
        <v>1</v>
      </c>
      <c r="K1986" s="8" t="str">
        <f>VLOOKUP($A1986,Cleaned_Medical_Exam!$A1985:$J4320,8,0)</f>
        <v>No</v>
      </c>
      <c r="L1986" s="20" t="str">
        <f>VLOOKUP($A1986,Cleaned_Medical_Exam!$A1985:$J4320,9,0)</f>
        <v>Overweight</v>
      </c>
      <c r="M1986" s="20" t="str">
        <f>VLOOKUP($A1986,Cleaned_Medical_Exam!$A1985:$J4320,10,0)</f>
        <v>Prediabetes</v>
      </c>
      <c r="N1986" s="48">
        <f>_xlfn.XLOOKUP(A1986,Cleaned_Hospital_Details!A:A,Cleaned_Hospital_Details!B:B)</f>
        <v>1</v>
      </c>
      <c r="O1986" s="49">
        <f>_xlfn.XLOOKUP($A1986,Cleaned_Hospital_Details!$A:$A,Cleaned_Hospital_Details!C:C)</f>
        <v>3309.79</v>
      </c>
      <c r="P1986" s="8" t="str">
        <f>_xlfn.XLOOKUP($A1986,Cleaned_Hospital_Details!$A:$A,Cleaned_Hospital_Details!D:D)</f>
        <v>Tier - 3</v>
      </c>
      <c r="Q1986" s="8" t="str">
        <f>_xlfn.XLOOKUP($A1986,Cleaned_Hospital_Details!$A:$A,Cleaned_Hospital_Details!E:E)</f>
        <v>Tier - 3</v>
      </c>
      <c r="R1986" s="8" t="str">
        <f>_xlfn.XLOOKUP($A1986,Cleaned_Hospital_Details!$A:$A,Cleaned_Hospital_Details!F:F)</f>
        <v>R1017</v>
      </c>
      <c r="S1986" s="15">
        <f>_xlfn.XLOOKUP($A1986,Cleaned_Hospital_Details!$A:$A,Cleaned_Hospital_Details!G:G)</f>
        <v>35601</v>
      </c>
      <c r="T1986" s="8">
        <f>_xlfn.XLOOKUP($A1986,Cleaned_Hospital_Details!$A:$A,Cleaned_Hospital_Details!H:H)</f>
        <v>25</v>
      </c>
      <c r="U1986" s="8" t="str">
        <f>_xlfn.XLOOKUP($A1986,Cleaned_Hospital_Details!$A:$A,Cleaned_Hospital_Details!I:I)</f>
        <v>Adult</v>
      </c>
      <c r="V1986" t="str">
        <f t="shared" si="30"/>
        <v>Tim Lessek</v>
      </c>
    </row>
    <row r="1987" spans="1:22" ht="15.6" x14ac:dyDescent="0.3">
      <c r="A1987" s="10" t="s">
        <v>2023</v>
      </c>
      <c r="B1987" s="8" t="str">
        <f>VLOOKUP(A1987,Cleaned_Customer_Names!A1986:D4321,2,0)</f>
        <v>Mr.</v>
      </c>
      <c r="C1987" s="8" t="str">
        <f>VLOOKUP(A1987,Cleaned_Customer_Names!A1986:D4321,3,0)</f>
        <v>John</v>
      </c>
      <c r="D1987" s="8" t="str">
        <f>VLOOKUP($A1987,Cleaned_Customer_Names!$A1986:$D4321,4,0)</f>
        <v>Colavincenzo</v>
      </c>
      <c r="E1987" s="22">
        <f>VLOOKUP($A1987,Cleaned_Medical_Exam!$A1986:$J4321,2,0)</f>
        <v>30.95</v>
      </c>
      <c r="F1987" s="24">
        <f>VLOOKUP($A1987,Cleaned_Medical_Exam!$A1986:$J4321,3,0)</f>
        <v>5.16</v>
      </c>
      <c r="G1987" s="20" t="str">
        <f>VLOOKUP($A1987,Cleaned_Medical_Exam!$A1986:$J4321,4,0)</f>
        <v>No</v>
      </c>
      <c r="H1987" s="20" t="str">
        <f>VLOOKUP($A1987,Cleaned_Medical_Exam!$A1986:$J4321,5,0)</f>
        <v>No</v>
      </c>
      <c r="I1987" s="20" t="str">
        <f>VLOOKUP($A1987,Cleaned_Medical_Exam!$A1986:$J4321,6,0)</f>
        <v>Yes</v>
      </c>
      <c r="J1987" s="48">
        <f>VLOOKUP($A1987,Cleaned_Medical_Exam!$A1986:$J4321,7,0)</f>
        <v>1</v>
      </c>
      <c r="K1987" s="8" t="str">
        <f>VLOOKUP($A1987,Cleaned_Medical_Exam!$A1986:$J4321,8,0)</f>
        <v>No</v>
      </c>
      <c r="L1987" s="20" t="str">
        <f>VLOOKUP($A1987,Cleaned_Medical_Exam!$A1986:$J4321,9,0)</f>
        <v>Obesity</v>
      </c>
      <c r="M1987" s="20" t="str">
        <f>VLOOKUP($A1987,Cleaned_Medical_Exam!$A1986:$J4321,10,0)</f>
        <v>Normal</v>
      </c>
      <c r="N1987" s="48">
        <f>_xlfn.XLOOKUP(A1987,Cleaned_Hospital_Details!A:A,Cleaned_Hospital_Details!B:B)</f>
        <v>0</v>
      </c>
      <c r="O1987" s="49">
        <f>_xlfn.XLOOKUP($A1987,Cleaned_Hospital_Details!$A:$A,Cleaned_Hospital_Details!C:C)</f>
        <v>3308.46</v>
      </c>
      <c r="P1987" s="8" t="str">
        <f>_xlfn.XLOOKUP($A1987,Cleaned_Hospital_Details!$A:$A,Cleaned_Hospital_Details!D:D)</f>
        <v>Tier - 2</v>
      </c>
      <c r="Q1987" s="8" t="str">
        <f>_xlfn.XLOOKUP($A1987,Cleaned_Hospital_Details!$A:$A,Cleaned_Hospital_Details!E:E)</f>
        <v>Tier - 1</v>
      </c>
      <c r="R1987" s="8" t="str">
        <f>_xlfn.XLOOKUP($A1987,Cleaned_Hospital_Details!$A:$A,Cleaned_Hospital_Details!F:F)</f>
        <v>R1021</v>
      </c>
      <c r="S1987" s="15">
        <f>_xlfn.XLOOKUP($A1987,Cleaned_Hospital_Details!$A:$A,Cleaned_Hospital_Details!G:G)</f>
        <v>37943</v>
      </c>
      <c r="T1987" s="8">
        <f>_xlfn.XLOOKUP($A1987,Cleaned_Hospital_Details!$A:$A,Cleaned_Hospital_Details!H:H)</f>
        <v>19</v>
      </c>
      <c r="U1987" s="8" t="str">
        <f>_xlfn.XLOOKUP($A1987,Cleaned_Hospital_Details!$A:$A,Cleaned_Hospital_Details!I:I)</f>
        <v>Adult</v>
      </c>
      <c r="V1987" t="str">
        <f t="shared" ref="V1987:V2050" si="31">_xlfn.CONCAT(C1987, " ", D1987)</f>
        <v>John Colavincenzo</v>
      </c>
    </row>
    <row r="1988" spans="1:22" ht="15.6" x14ac:dyDescent="0.3">
      <c r="A1988" s="10" t="s">
        <v>2024</v>
      </c>
      <c r="B1988" s="8" t="str">
        <f>VLOOKUP(A1988,Cleaned_Customer_Names!A1987:D4322,2,0)</f>
        <v>Mrs.</v>
      </c>
      <c r="C1988" s="8" t="str">
        <f>VLOOKUP(A1988,Cleaned_Customer_Names!A1987:D4322,3,0)</f>
        <v>Cynthia</v>
      </c>
      <c r="D1988" s="8" t="str">
        <f>VLOOKUP($A1988,Cleaned_Customer_Names!$A1987:$D4322,4,0)</f>
        <v>Mendez-Karr</v>
      </c>
      <c r="E1988" s="22">
        <f>VLOOKUP($A1988,Cleaned_Medical_Exam!$A1987:$J4322,2,0)</f>
        <v>30.54</v>
      </c>
      <c r="F1988" s="24">
        <f>VLOOKUP($A1988,Cleaned_Medical_Exam!$A1987:$J4322,3,0)</f>
        <v>5</v>
      </c>
      <c r="G1988" s="20" t="str">
        <f>VLOOKUP($A1988,Cleaned_Medical_Exam!$A1987:$J4322,4,0)</f>
        <v>No</v>
      </c>
      <c r="H1988" s="20" t="str">
        <f>VLOOKUP($A1988,Cleaned_Medical_Exam!$A1987:$J4322,5,0)</f>
        <v>No</v>
      </c>
      <c r="I1988" s="20" t="str">
        <f>VLOOKUP($A1988,Cleaned_Medical_Exam!$A1987:$J4322,6,0)</f>
        <v>Yes</v>
      </c>
      <c r="J1988" s="48">
        <f>VLOOKUP($A1988,Cleaned_Medical_Exam!$A1987:$J4322,7,0)</f>
        <v>1</v>
      </c>
      <c r="K1988" s="8" t="str">
        <f>VLOOKUP($A1988,Cleaned_Medical_Exam!$A1987:$J4322,8,0)</f>
        <v>No</v>
      </c>
      <c r="L1988" s="20" t="str">
        <f>VLOOKUP($A1988,Cleaned_Medical_Exam!$A1987:$J4322,9,0)</f>
        <v>Obesity</v>
      </c>
      <c r="M1988" s="20" t="str">
        <f>VLOOKUP($A1988,Cleaned_Medical_Exam!$A1987:$J4322,10,0)</f>
        <v>Normal</v>
      </c>
      <c r="N1988" s="48">
        <f>_xlfn.XLOOKUP(A1988,Cleaned_Hospital_Details!A:A,Cleaned_Hospital_Details!B:B)</f>
        <v>0</v>
      </c>
      <c r="O1988" s="49">
        <f>_xlfn.XLOOKUP($A1988,Cleaned_Hospital_Details!$A:$A,Cleaned_Hospital_Details!C:C)</f>
        <v>3300.7</v>
      </c>
      <c r="P1988" s="8" t="str">
        <f>_xlfn.XLOOKUP($A1988,Cleaned_Hospital_Details!$A:$A,Cleaned_Hospital_Details!D:D)</f>
        <v>Tier - 2</v>
      </c>
      <c r="Q1988" s="8" t="str">
        <f>_xlfn.XLOOKUP($A1988,Cleaned_Hospital_Details!$A:$A,Cleaned_Hospital_Details!E:E)</f>
        <v>Tier - 2</v>
      </c>
      <c r="R1988" s="8" t="str">
        <f>_xlfn.XLOOKUP($A1988,Cleaned_Hospital_Details!$A:$A,Cleaned_Hospital_Details!F:F)</f>
        <v>R1025</v>
      </c>
      <c r="S1988" s="15">
        <f>_xlfn.XLOOKUP($A1988,Cleaned_Hospital_Details!$A:$A,Cleaned_Hospital_Details!G:G)</f>
        <v>37960</v>
      </c>
      <c r="T1988" s="8">
        <f>_xlfn.XLOOKUP($A1988,Cleaned_Hospital_Details!$A:$A,Cleaned_Hospital_Details!H:H)</f>
        <v>19</v>
      </c>
      <c r="U1988" s="8" t="str">
        <f>_xlfn.XLOOKUP($A1988,Cleaned_Hospital_Details!$A:$A,Cleaned_Hospital_Details!I:I)</f>
        <v>Adult</v>
      </c>
      <c r="V1988" t="str">
        <f t="shared" si="31"/>
        <v>Cynthia Mendez-Karr</v>
      </c>
    </row>
    <row r="1989" spans="1:22" ht="15.6" x14ac:dyDescent="0.3">
      <c r="A1989" s="10" t="s">
        <v>2025</v>
      </c>
      <c r="B1989" s="8" t="str">
        <f>VLOOKUP(A1989,Cleaned_Customer_Names!A1988:D4323,2,0)</f>
        <v>Mr.</v>
      </c>
      <c r="C1989" s="8" t="str">
        <f>VLOOKUP(A1989,Cleaned_Customer_Names!A1988:D4323,3,0)</f>
        <v>Emmett</v>
      </c>
      <c r="D1989" s="8" t="str">
        <f>VLOOKUP($A1989,Cleaned_Customer_Names!$A1988:$D4323,4,0)</f>
        <v>Saulnier</v>
      </c>
      <c r="E1989" s="22">
        <f>VLOOKUP($A1989,Cleaned_Medical_Exam!$A1988:$J4323,2,0)</f>
        <v>33.914999999999999</v>
      </c>
      <c r="F1989" s="24">
        <f>VLOOKUP($A1989,Cleaned_Medical_Exam!$A1988:$J4323,3,0)</f>
        <v>5.84</v>
      </c>
      <c r="G1989" s="20" t="str">
        <f>VLOOKUP($A1989,Cleaned_Medical_Exam!$A1988:$J4323,4,0)</f>
        <v>Yes</v>
      </c>
      <c r="H1989" s="20" t="str">
        <f>VLOOKUP($A1989,Cleaned_Medical_Exam!$A1988:$J4323,5,0)</f>
        <v>No</v>
      </c>
      <c r="I1989" s="20" t="str">
        <f>VLOOKUP($A1989,Cleaned_Medical_Exam!$A1988:$J4323,6,0)</f>
        <v>No</v>
      </c>
      <c r="J1989" s="48">
        <f>VLOOKUP($A1989,Cleaned_Medical_Exam!$A1988:$J4323,7,0)</f>
        <v>0</v>
      </c>
      <c r="K1989" s="8" t="str">
        <f>VLOOKUP($A1989,Cleaned_Medical_Exam!$A1988:$J4323,8,0)</f>
        <v>No</v>
      </c>
      <c r="L1989" s="20" t="str">
        <f>VLOOKUP($A1989,Cleaned_Medical_Exam!$A1988:$J4323,9,0)</f>
        <v>Obesity</v>
      </c>
      <c r="M1989" s="20" t="str">
        <f>VLOOKUP($A1989,Cleaned_Medical_Exam!$A1988:$J4323,10,0)</f>
        <v>Prediabetes</v>
      </c>
      <c r="N1989" s="48">
        <f>_xlfn.XLOOKUP(A1989,Cleaned_Hospital_Details!A:A,Cleaned_Hospital_Details!B:B)</f>
        <v>1</v>
      </c>
      <c r="O1989" s="49">
        <f>_xlfn.XLOOKUP($A1989,Cleaned_Hospital_Details!$A:$A,Cleaned_Hospital_Details!C:C)</f>
        <v>3292.53</v>
      </c>
      <c r="P1989" s="8" t="str">
        <f>_xlfn.XLOOKUP($A1989,Cleaned_Hospital_Details!$A:$A,Cleaned_Hospital_Details!D:D)</f>
        <v>Tier - 2</v>
      </c>
      <c r="Q1989" s="8" t="str">
        <f>_xlfn.XLOOKUP($A1989,Cleaned_Hospital_Details!$A:$A,Cleaned_Hospital_Details!E:E)</f>
        <v>Tier - 2</v>
      </c>
      <c r="R1989" s="8" t="str">
        <f>_xlfn.XLOOKUP($A1989,Cleaned_Hospital_Details!$A:$A,Cleaned_Hospital_Details!F:F)</f>
        <v>R1012</v>
      </c>
      <c r="S1989" s="15">
        <f>_xlfn.XLOOKUP($A1989,Cleaned_Hospital_Details!$A:$A,Cleaned_Hospital_Details!G:G)</f>
        <v>35386</v>
      </c>
      <c r="T1989" s="8">
        <f>_xlfn.XLOOKUP($A1989,Cleaned_Hospital_Details!$A:$A,Cleaned_Hospital_Details!H:H)</f>
        <v>26</v>
      </c>
      <c r="U1989" s="8" t="str">
        <f>_xlfn.XLOOKUP($A1989,Cleaned_Hospital_Details!$A:$A,Cleaned_Hospital_Details!I:I)</f>
        <v>Adult</v>
      </c>
      <c r="V1989" t="str">
        <f t="shared" si="31"/>
        <v>Emmett Saulnier</v>
      </c>
    </row>
    <row r="1990" spans="1:22" ht="15.6" x14ac:dyDescent="0.3">
      <c r="A1990" s="10" t="s">
        <v>2026</v>
      </c>
      <c r="B1990" s="8" t="str">
        <f>VLOOKUP(A1990,Cleaned_Customer_Names!A1989:D4324,2,0)</f>
        <v>Ms.</v>
      </c>
      <c r="C1990" s="8" t="str">
        <f>VLOOKUP(A1990,Cleaned_Customer_Names!A1989:D4324,3,0)</f>
        <v>Kate</v>
      </c>
      <c r="D1990" s="8" t="str">
        <f>VLOOKUP($A1990,Cleaned_Customer_Names!$A1989:$D4324,4,0)</f>
        <v>Schoonover</v>
      </c>
      <c r="E1990" s="22">
        <f>VLOOKUP($A1990,Cleaned_Medical_Exam!$A1989:$J4324,2,0)</f>
        <v>33.31</v>
      </c>
      <c r="F1990" s="24">
        <f>VLOOKUP($A1990,Cleaned_Medical_Exam!$A1989:$J4324,3,0)</f>
        <v>4.1900000000000004</v>
      </c>
      <c r="G1990" s="20" t="str">
        <f>VLOOKUP($A1990,Cleaned_Medical_Exam!$A1989:$J4324,4,0)</f>
        <v>No</v>
      </c>
      <c r="H1990" s="20" t="str">
        <f>VLOOKUP($A1990,Cleaned_Medical_Exam!$A1989:$J4324,5,0)</f>
        <v>No</v>
      </c>
      <c r="I1990" s="20" t="str">
        <f>VLOOKUP($A1990,Cleaned_Medical_Exam!$A1989:$J4324,6,0)</f>
        <v>Yes</v>
      </c>
      <c r="J1990" s="48">
        <f>VLOOKUP($A1990,Cleaned_Medical_Exam!$A1989:$J4324,7,0)</f>
        <v>1</v>
      </c>
      <c r="K1990" s="8" t="str">
        <f>VLOOKUP($A1990,Cleaned_Medical_Exam!$A1989:$J4324,8,0)</f>
        <v>No</v>
      </c>
      <c r="L1990" s="20" t="str">
        <f>VLOOKUP($A1990,Cleaned_Medical_Exam!$A1989:$J4324,9,0)</f>
        <v>Obesity</v>
      </c>
      <c r="M1990" s="20" t="str">
        <f>VLOOKUP($A1990,Cleaned_Medical_Exam!$A1989:$J4324,10,0)</f>
        <v>Normal</v>
      </c>
      <c r="N1990" s="48">
        <f>_xlfn.XLOOKUP(A1990,Cleaned_Hospital_Details!A:A,Cleaned_Hospital_Details!B:B)</f>
        <v>0</v>
      </c>
      <c r="O1990" s="49">
        <f>_xlfn.XLOOKUP($A1990,Cleaned_Hospital_Details!$A:$A,Cleaned_Hospital_Details!C:C)</f>
        <v>3280.22</v>
      </c>
      <c r="P1990" s="8" t="str">
        <f>_xlfn.XLOOKUP($A1990,Cleaned_Hospital_Details!$A:$A,Cleaned_Hospital_Details!D:D)</f>
        <v>Tier - 2</v>
      </c>
      <c r="Q1990" s="8" t="str">
        <f>_xlfn.XLOOKUP($A1990,Cleaned_Hospital_Details!$A:$A,Cleaned_Hospital_Details!E:E)</f>
        <v>Tier - 3</v>
      </c>
      <c r="R1990" s="8" t="str">
        <f>_xlfn.XLOOKUP($A1990,Cleaned_Hospital_Details!$A:$A,Cleaned_Hospital_Details!F:F)</f>
        <v>R1011</v>
      </c>
      <c r="S1990" s="15">
        <f>_xlfn.XLOOKUP($A1990,Cleaned_Hospital_Details!$A:$A,Cleaned_Hospital_Details!G:G)</f>
        <v>37805</v>
      </c>
      <c r="T1990" s="8">
        <f>_xlfn.XLOOKUP($A1990,Cleaned_Hospital_Details!$A:$A,Cleaned_Hospital_Details!H:H)</f>
        <v>19</v>
      </c>
      <c r="U1990" s="8" t="str">
        <f>_xlfn.XLOOKUP($A1990,Cleaned_Hospital_Details!$A:$A,Cleaned_Hospital_Details!I:I)</f>
        <v>Adult</v>
      </c>
      <c r="V1990" t="str">
        <f t="shared" si="31"/>
        <v>Kate Schoonover</v>
      </c>
    </row>
    <row r="1991" spans="1:22" ht="15.6" x14ac:dyDescent="0.3">
      <c r="A1991" s="10" t="s">
        <v>2027</v>
      </c>
      <c r="B1991" s="8" t="str">
        <f>VLOOKUP(A1991,Cleaned_Customer_Names!A1990:D4325,2,0)</f>
        <v>Mr.</v>
      </c>
      <c r="C1991" s="8" t="str">
        <f>VLOOKUP(A1991,Cleaned_Customer_Names!A1990:D4325,3,0)</f>
        <v>Christopher</v>
      </c>
      <c r="D1991" s="8" t="str">
        <f>VLOOKUP($A1991,Cleaned_Customer_Names!$A1990:$D4325,4,0)</f>
        <v>Hass</v>
      </c>
      <c r="E1991" s="22">
        <f>VLOOKUP($A1991,Cleaned_Medical_Exam!$A1990:$J4325,2,0)</f>
        <v>25.745000000000001</v>
      </c>
      <c r="F1991" s="24">
        <f>VLOOKUP($A1991,Cleaned_Medical_Exam!$A1990:$J4325,3,0)</f>
        <v>4.62</v>
      </c>
      <c r="G1991" s="20" t="str">
        <f>VLOOKUP($A1991,Cleaned_Medical_Exam!$A1990:$J4325,4,0)</f>
        <v>Yes</v>
      </c>
      <c r="H1991" s="20" t="str">
        <f>VLOOKUP($A1991,Cleaned_Medical_Exam!$A1990:$J4325,5,0)</f>
        <v>No</v>
      </c>
      <c r="I1991" s="20" t="str">
        <f>VLOOKUP($A1991,Cleaned_Medical_Exam!$A1990:$J4325,6,0)</f>
        <v>No</v>
      </c>
      <c r="J1991" s="48">
        <f>VLOOKUP($A1991,Cleaned_Medical_Exam!$A1990:$J4325,7,0)</f>
        <v>0</v>
      </c>
      <c r="K1991" s="8" t="str">
        <f>VLOOKUP($A1991,Cleaned_Medical_Exam!$A1990:$J4325,8,0)</f>
        <v>No</v>
      </c>
      <c r="L1991" s="20" t="str">
        <f>VLOOKUP($A1991,Cleaned_Medical_Exam!$A1990:$J4325,9,0)</f>
        <v>Overweight</v>
      </c>
      <c r="M1991" s="20" t="str">
        <f>VLOOKUP($A1991,Cleaned_Medical_Exam!$A1990:$J4325,10,0)</f>
        <v>Normal</v>
      </c>
      <c r="N1991" s="48">
        <f>_xlfn.XLOOKUP(A1991,Cleaned_Hospital_Details!A:A,Cleaned_Hospital_Details!B:B)</f>
        <v>2</v>
      </c>
      <c r="O1991" s="49">
        <f>_xlfn.XLOOKUP($A1991,Cleaned_Hospital_Details!$A:$A,Cleaned_Hospital_Details!C:C)</f>
        <v>3279.87</v>
      </c>
      <c r="P1991" s="8" t="str">
        <f>_xlfn.XLOOKUP($A1991,Cleaned_Hospital_Details!$A:$A,Cleaned_Hospital_Details!D:D)</f>
        <v>Tier - 2</v>
      </c>
      <c r="Q1991" s="8" t="str">
        <f>_xlfn.XLOOKUP($A1991,Cleaned_Hospital_Details!$A:$A,Cleaned_Hospital_Details!E:E)</f>
        <v>Tier - 1</v>
      </c>
      <c r="R1991" s="8" t="str">
        <f>_xlfn.XLOOKUP($A1991,Cleaned_Hospital_Details!$A:$A,Cleaned_Hospital_Details!F:F)</f>
        <v>R1017</v>
      </c>
      <c r="S1991" s="15">
        <f>_xlfn.XLOOKUP($A1991,Cleaned_Hospital_Details!$A:$A,Cleaned_Hospital_Details!G:G)</f>
        <v>37170</v>
      </c>
      <c r="T1991" s="8">
        <f>_xlfn.XLOOKUP($A1991,Cleaned_Hospital_Details!$A:$A,Cleaned_Hospital_Details!H:H)</f>
        <v>21</v>
      </c>
      <c r="U1991" s="8" t="str">
        <f>_xlfn.XLOOKUP($A1991,Cleaned_Hospital_Details!$A:$A,Cleaned_Hospital_Details!I:I)</f>
        <v>Adult</v>
      </c>
      <c r="V1991" t="str">
        <f t="shared" si="31"/>
        <v>Christopher Hass</v>
      </c>
    </row>
    <row r="1992" spans="1:22" ht="15.6" x14ac:dyDescent="0.3">
      <c r="A1992" s="10" t="s">
        <v>2028</v>
      </c>
      <c r="B1992" s="8" t="str">
        <f>VLOOKUP(A1992,Cleaned_Customer_Names!A1991:D4326,2,0)</f>
        <v>Mr.</v>
      </c>
      <c r="C1992" s="8" t="str">
        <f>VLOOKUP(A1992,Cleaned_Customer_Names!A1991:D4326,3,0)</f>
        <v>Christopher</v>
      </c>
      <c r="D1992" s="8" t="str">
        <f>VLOOKUP($A1992,Cleaned_Customer_Names!$A1991:$D4326,4,0)</f>
        <v>Cadotte</v>
      </c>
      <c r="E1992" s="22">
        <f>VLOOKUP($A1992,Cleaned_Medical_Exam!$A1991:$J4326,2,0)</f>
        <v>37.1</v>
      </c>
      <c r="F1992" s="24">
        <f>VLOOKUP($A1992,Cleaned_Medical_Exam!$A1991:$J4326,3,0)</f>
        <v>6.24</v>
      </c>
      <c r="G1992" s="20" t="str">
        <f>VLOOKUP($A1992,Cleaned_Medical_Exam!$A1991:$J4326,4,0)</f>
        <v>No</v>
      </c>
      <c r="H1992" s="20" t="str">
        <f>VLOOKUP($A1992,Cleaned_Medical_Exam!$A1991:$J4326,5,0)</f>
        <v>No</v>
      </c>
      <c r="I1992" s="20" t="str">
        <f>VLOOKUP($A1992,Cleaned_Medical_Exam!$A1991:$J4326,6,0)</f>
        <v>No</v>
      </c>
      <c r="J1992" s="48">
        <f>VLOOKUP($A1992,Cleaned_Medical_Exam!$A1991:$J4326,7,0)</f>
        <v>0</v>
      </c>
      <c r="K1992" s="8" t="str">
        <f>VLOOKUP($A1992,Cleaned_Medical_Exam!$A1991:$J4326,8,0)</f>
        <v>No</v>
      </c>
      <c r="L1992" s="20" t="str">
        <f>VLOOKUP($A1992,Cleaned_Medical_Exam!$A1991:$J4326,9,0)</f>
        <v>Obesity</v>
      </c>
      <c r="M1992" s="20" t="str">
        <f>VLOOKUP($A1992,Cleaned_Medical_Exam!$A1991:$J4326,10,0)</f>
        <v>Prediabetes</v>
      </c>
      <c r="N1992" s="48">
        <f>_xlfn.XLOOKUP(A1992,Cleaned_Hospital_Details!A:A,Cleaned_Hospital_Details!B:B)</f>
        <v>1</v>
      </c>
      <c r="O1992" s="49">
        <f>_xlfn.XLOOKUP($A1992,Cleaned_Hospital_Details!$A:$A,Cleaned_Hospital_Details!C:C)</f>
        <v>3277.16</v>
      </c>
      <c r="P1992" s="8" t="str">
        <f>_xlfn.XLOOKUP($A1992,Cleaned_Hospital_Details!$A:$A,Cleaned_Hospital_Details!D:D)</f>
        <v>Tier - 2</v>
      </c>
      <c r="Q1992" s="8" t="str">
        <f>_xlfn.XLOOKUP($A1992,Cleaned_Hospital_Details!$A:$A,Cleaned_Hospital_Details!E:E)</f>
        <v>Tier - 3</v>
      </c>
      <c r="R1992" s="8" t="str">
        <f>_xlfn.XLOOKUP($A1992,Cleaned_Hospital_Details!$A:$A,Cleaned_Hospital_Details!F:F)</f>
        <v>R1011</v>
      </c>
      <c r="S1992" s="15">
        <f>_xlfn.XLOOKUP($A1992,Cleaned_Hospital_Details!$A:$A,Cleaned_Hospital_Details!G:G)</f>
        <v>34516</v>
      </c>
      <c r="T1992" s="8">
        <f>_xlfn.XLOOKUP($A1992,Cleaned_Hospital_Details!$A:$A,Cleaned_Hospital_Details!H:H)</f>
        <v>28</v>
      </c>
      <c r="U1992" s="8" t="str">
        <f>_xlfn.XLOOKUP($A1992,Cleaned_Hospital_Details!$A:$A,Cleaned_Hospital_Details!I:I)</f>
        <v>Adult</v>
      </c>
      <c r="V1992" t="str">
        <f t="shared" si="31"/>
        <v>Christopher Cadotte</v>
      </c>
    </row>
    <row r="1993" spans="1:22" ht="15.6" x14ac:dyDescent="0.3">
      <c r="A1993" s="10" t="s">
        <v>2029</v>
      </c>
      <c r="B1993" s="8" t="str">
        <f>VLOOKUP(A1993,Cleaned_Customer_Names!A1992:D4327,2,0)</f>
        <v>Mr.</v>
      </c>
      <c r="C1993" s="8" t="str">
        <f>VLOOKUP(A1993,Cleaned_Customer_Names!A1992:D4327,3,0)</f>
        <v>Christopher</v>
      </c>
      <c r="D1993" s="8" t="str">
        <f>VLOOKUP($A1993,Cleaned_Customer_Names!$A1992:$D4327,4,0)</f>
        <v>Cacciapaglia</v>
      </c>
      <c r="E1993" s="22">
        <f>VLOOKUP($A1993,Cleaned_Medical_Exam!$A1992:$J4327,2,0)</f>
        <v>35.435000000000002</v>
      </c>
      <c r="F1993" s="24">
        <f>VLOOKUP($A1993,Cleaned_Medical_Exam!$A1992:$J4327,3,0)</f>
        <v>5.81</v>
      </c>
      <c r="G1993" s="20" t="str">
        <f>VLOOKUP($A1993,Cleaned_Medical_Exam!$A1992:$J4327,4,0)</f>
        <v>No</v>
      </c>
      <c r="H1993" s="20" t="str">
        <f>VLOOKUP($A1993,Cleaned_Medical_Exam!$A1992:$J4327,5,0)</f>
        <v>No</v>
      </c>
      <c r="I1993" s="20" t="str">
        <f>VLOOKUP($A1993,Cleaned_Medical_Exam!$A1992:$J4327,6,0)</f>
        <v>No</v>
      </c>
      <c r="J1993" s="48">
        <f>VLOOKUP($A1993,Cleaned_Medical_Exam!$A1992:$J4327,7,0)</f>
        <v>0</v>
      </c>
      <c r="K1993" s="8" t="str">
        <f>VLOOKUP($A1993,Cleaned_Medical_Exam!$A1992:$J4327,8,0)</f>
        <v>No</v>
      </c>
      <c r="L1993" s="20" t="str">
        <f>VLOOKUP($A1993,Cleaned_Medical_Exam!$A1992:$J4327,9,0)</f>
        <v>Obesity</v>
      </c>
      <c r="M1993" s="20" t="str">
        <f>VLOOKUP($A1993,Cleaned_Medical_Exam!$A1992:$J4327,10,0)</f>
        <v>Prediabetes</v>
      </c>
      <c r="N1993" s="48">
        <f>_xlfn.XLOOKUP(A1993,Cleaned_Hospital_Details!A:A,Cleaned_Hospital_Details!B:B)</f>
        <v>0</v>
      </c>
      <c r="O1993" s="49">
        <f>_xlfn.XLOOKUP($A1993,Cleaned_Hospital_Details!$A:$A,Cleaned_Hospital_Details!C:C)</f>
        <v>3268.85</v>
      </c>
      <c r="P1993" s="8" t="str">
        <f>_xlfn.XLOOKUP($A1993,Cleaned_Hospital_Details!$A:$A,Cleaned_Hospital_Details!D:D)</f>
        <v>Tier - 3</v>
      </c>
      <c r="Q1993" s="8" t="str">
        <f>_xlfn.XLOOKUP($A1993,Cleaned_Hospital_Details!$A:$A,Cleaned_Hospital_Details!E:E)</f>
        <v>Tier - 1</v>
      </c>
      <c r="R1993" s="8" t="str">
        <f>_xlfn.XLOOKUP($A1993,Cleaned_Hospital_Details!$A:$A,Cleaned_Hospital_Details!F:F)</f>
        <v>R1016</v>
      </c>
      <c r="S1993" s="15">
        <f>_xlfn.XLOOKUP($A1993,Cleaned_Hospital_Details!$A:$A,Cleaned_Hospital_Details!G:G)</f>
        <v>34670</v>
      </c>
      <c r="T1993" s="8">
        <f>_xlfn.XLOOKUP($A1993,Cleaned_Hospital_Details!$A:$A,Cleaned_Hospital_Details!H:H)</f>
        <v>28</v>
      </c>
      <c r="U1993" s="8" t="str">
        <f>_xlfn.XLOOKUP($A1993,Cleaned_Hospital_Details!$A:$A,Cleaned_Hospital_Details!I:I)</f>
        <v>Adult</v>
      </c>
      <c r="V1993" t="str">
        <f t="shared" si="31"/>
        <v>Christopher Cacciapaglia</v>
      </c>
    </row>
    <row r="1994" spans="1:22" ht="15.6" x14ac:dyDescent="0.3">
      <c r="A1994" s="10" t="s">
        <v>2030</v>
      </c>
      <c r="B1994" s="8" t="str">
        <f>VLOOKUP(A1994,Cleaned_Customer_Names!A1993:D4328,2,0)</f>
        <v>Mr.</v>
      </c>
      <c r="C1994" s="8" t="str">
        <f>VLOOKUP(A1994,Cleaned_Customer_Names!A1993:D4328,3,0)</f>
        <v>Norman</v>
      </c>
      <c r="D1994" s="8" t="str">
        <f>VLOOKUP($A1994,Cleaned_Customer_Names!$A1993:$D4328,4,0)</f>
        <v>Mininger</v>
      </c>
      <c r="E1994" s="22">
        <f>VLOOKUP($A1994,Cleaned_Medical_Exam!$A1993:$J4328,2,0)</f>
        <v>20.399999999999999</v>
      </c>
      <c r="F1994" s="24">
        <f>VLOOKUP($A1994,Cleaned_Medical_Exam!$A1993:$J4328,3,0)</f>
        <v>4.83</v>
      </c>
      <c r="G1994" s="20" t="str">
        <f>VLOOKUP($A1994,Cleaned_Medical_Exam!$A1993:$J4328,4,0)</f>
        <v>No</v>
      </c>
      <c r="H1994" s="20" t="str">
        <f>VLOOKUP($A1994,Cleaned_Medical_Exam!$A1993:$J4328,5,0)</f>
        <v>No</v>
      </c>
      <c r="I1994" s="20" t="str">
        <f>VLOOKUP($A1994,Cleaned_Medical_Exam!$A1993:$J4328,6,0)</f>
        <v>No</v>
      </c>
      <c r="J1994" s="48">
        <f>VLOOKUP($A1994,Cleaned_Medical_Exam!$A1993:$J4328,7,0)</f>
        <v>0</v>
      </c>
      <c r="K1994" s="8" t="str">
        <f>VLOOKUP($A1994,Cleaned_Medical_Exam!$A1993:$J4328,8,0)</f>
        <v>No</v>
      </c>
      <c r="L1994" s="20" t="str">
        <f>VLOOKUP($A1994,Cleaned_Medical_Exam!$A1993:$J4328,9,0)</f>
        <v>Healthy Weight</v>
      </c>
      <c r="M1994" s="20" t="str">
        <f>VLOOKUP($A1994,Cleaned_Medical_Exam!$A1993:$J4328,10,0)</f>
        <v>Normal</v>
      </c>
      <c r="N1994" s="48">
        <f>_xlfn.XLOOKUP(A1994,Cleaned_Hospital_Details!A:A,Cleaned_Hospital_Details!B:B)</f>
        <v>0</v>
      </c>
      <c r="O1994" s="49">
        <f>_xlfn.XLOOKUP($A1994,Cleaned_Hospital_Details!$A:$A,Cleaned_Hospital_Details!C:C)</f>
        <v>3260.2</v>
      </c>
      <c r="P1994" s="8" t="str">
        <f>_xlfn.XLOOKUP($A1994,Cleaned_Hospital_Details!$A:$A,Cleaned_Hospital_Details!D:D)</f>
        <v>Tier - 3</v>
      </c>
      <c r="Q1994" s="8" t="str">
        <f>_xlfn.XLOOKUP($A1994,Cleaned_Hospital_Details!$A:$A,Cleaned_Hospital_Details!E:E)</f>
        <v>Tier - 2</v>
      </c>
      <c r="R1994" s="8" t="str">
        <f>_xlfn.XLOOKUP($A1994,Cleaned_Hospital_Details!$A:$A,Cleaned_Hospital_Details!F:F)</f>
        <v>R1011</v>
      </c>
      <c r="S1994" s="15">
        <f>_xlfn.XLOOKUP($A1994,Cleaned_Hospital_Details!$A:$A,Cleaned_Hospital_Details!G:G)</f>
        <v>33555</v>
      </c>
      <c r="T1994" s="8">
        <f>_xlfn.XLOOKUP($A1994,Cleaned_Hospital_Details!$A:$A,Cleaned_Hospital_Details!H:H)</f>
        <v>31</v>
      </c>
      <c r="U1994" s="8" t="str">
        <f>_xlfn.XLOOKUP($A1994,Cleaned_Hospital_Details!$A:$A,Cleaned_Hospital_Details!I:I)</f>
        <v>Adult</v>
      </c>
      <c r="V1994" t="str">
        <f t="shared" si="31"/>
        <v>Norman Mininger</v>
      </c>
    </row>
    <row r="1995" spans="1:22" ht="15.6" x14ac:dyDescent="0.3">
      <c r="A1995" s="10" t="s">
        <v>2031</v>
      </c>
      <c r="B1995" s="8" t="str">
        <f>VLOOKUP(A1995,Cleaned_Customer_Names!A1994:D4329,2,0)</f>
        <v>Ms.</v>
      </c>
      <c r="C1995" s="8" t="str">
        <f>VLOOKUP(A1995,Cleaned_Customer_Names!A1994:D4329,3,0)</f>
        <v>Susan</v>
      </c>
      <c r="D1995" s="8" t="str">
        <f>VLOOKUP($A1995,Cleaned_Customer_Names!$A1994:$D4329,4,0)</f>
        <v>Mayo</v>
      </c>
      <c r="E1995" s="22">
        <f>VLOOKUP($A1995,Cleaned_Medical_Exam!$A1994:$J4329,2,0)</f>
        <v>42.13</v>
      </c>
      <c r="F1995" s="24">
        <f>VLOOKUP($A1995,Cleaned_Medical_Exam!$A1994:$J4329,3,0)</f>
        <v>5.72</v>
      </c>
      <c r="G1995" s="20" t="str">
        <f>VLOOKUP($A1995,Cleaned_Medical_Exam!$A1994:$J4329,4,0)</f>
        <v>Yes</v>
      </c>
      <c r="H1995" s="20" t="str">
        <f>VLOOKUP($A1995,Cleaned_Medical_Exam!$A1994:$J4329,5,0)</f>
        <v>No</v>
      </c>
      <c r="I1995" s="20" t="str">
        <f>VLOOKUP($A1995,Cleaned_Medical_Exam!$A1994:$J4329,6,0)</f>
        <v>Yes</v>
      </c>
      <c r="J1995" s="48">
        <f>VLOOKUP($A1995,Cleaned_Medical_Exam!$A1994:$J4329,7,0)</f>
        <v>1</v>
      </c>
      <c r="K1995" s="8" t="str">
        <f>VLOOKUP($A1995,Cleaned_Medical_Exam!$A1994:$J4329,8,0)</f>
        <v>No</v>
      </c>
      <c r="L1995" s="20" t="str">
        <f>VLOOKUP($A1995,Cleaned_Medical_Exam!$A1994:$J4329,9,0)</f>
        <v>Obesity</v>
      </c>
      <c r="M1995" s="20" t="str">
        <f>VLOOKUP($A1995,Cleaned_Medical_Exam!$A1994:$J4329,10,0)</f>
        <v>Prediabetes</v>
      </c>
      <c r="N1995" s="48">
        <f>_xlfn.XLOOKUP(A1995,Cleaned_Hospital_Details!A:A,Cleaned_Hospital_Details!B:B)</f>
        <v>1</v>
      </c>
      <c r="O1995" s="49">
        <f>_xlfn.XLOOKUP($A1995,Cleaned_Hospital_Details!$A:$A,Cleaned_Hospital_Details!C:C)</f>
        <v>3238.44</v>
      </c>
      <c r="P1995" s="8" t="str">
        <f>_xlfn.XLOOKUP($A1995,Cleaned_Hospital_Details!$A:$A,Cleaned_Hospital_Details!D:D)</f>
        <v>Tier - 2</v>
      </c>
      <c r="Q1995" s="8" t="str">
        <f>_xlfn.XLOOKUP($A1995,Cleaned_Hospital_Details!$A:$A,Cleaned_Hospital_Details!E:E)</f>
        <v>Tier - 3</v>
      </c>
      <c r="R1995" s="8" t="str">
        <f>_xlfn.XLOOKUP($A1995,Cleaned_Hospital_Details!$A:$A,Cleaned_Hospital_Details!F:F)</f>
        <v>R1013</v>
      </c>
      <c r="S1995" s="15">
        <f>_xlfn.XLOOKUP($A1995,Cleaned_Hospital_Details!$A:$A,Cleaned_Hospital_Details!G:G)</f>
        <v>35675</v>
      </c>
      <c r="T1995" s="8">
        <f>_xlfn.XLOOKUP($A1995,Cleaned_Hospital_Details!$A:$A,Cleaned_Hospital_Details!H:H)</f>
        <v>25</v>
      </c>
      <c r="U1995" s="8" t="str">
        <f>_xlfn.XLOOKUP($A1995,Cleaned_Hospital_Details!$A:$A,Cleaned_Hospital_Details!I:I)</f>
        <v>Adult</v>
      </c>
      <c r="V1995" t="str">
        <f t="shared" si="31"/>
        <v>Susan Mayo</v>
      </c>
    </row>
    <row r="1996" spans="1:22" ht="15.6" x14ac:dyDescent="0.3">
      <c r="A1996" s="10" t="s">
        <v>2032</v>
      </c>
      <c r="B1996" s="8" t="str">
        <f>VLOOKUP(A1996,Cleaned_Customer_Names!A1995:D4330,2,0)</f>
        <v>Ms.</v>
      </c>
      <c r="C1996" s="8" t="str">
        <f>VLOOKUP(A1996,Cleaned_Customer_Names!A1995:D4330,3,0)</f>
        <v>Tatyana</v>
      </c>
      <c r="D1996" s="8" t="str">
        <f>VLOOKUP($A1996,Cleaned_Customer_Names!$A1995:$D4330,4,0)</f>
        <v>Zicko</v>
      </c>
      <c r="E1996" s="22">
        <f>VLOOKUP($A1996,Cleaned_Medical_Exam!$A1995:$J4330,2,0)</f>
        <v>33.99</v>
      </c>
      <c r="F1996" s="24">
        <f>VLOOKUP($A1996,Cleaned_Medical_Exam!$A1995:$J4330,3,0)</f>
        <v>4.83</v>
      </c>
      <c r="G1996" s="20" t="str">
        <f>VLOOKUP($A1996,Cleaned_Medical_Exam!$A1995:$J4330,4,0)</f>
        <v>Yes</v>
      </c>
      <c r="H1996" s="20" t="str">
        <f>VLOOKUP($A1996,Cleaned_Medical_Exam!$A1995:$J4330,5,0)</f>
        <v>No</v>
      </c>
      <c r="I1996" s="20" t="str">
        <f>VLOOKUP($A1996,Cleaned_Medical_Exam!$A1995:$J4330,6,0)</f>
        <v>Yes</v>
      </c>
      <c r="J1996" s="48">
        <f>VLOOKUP($A1996,Cleaned_Medical_Exam!$A1995:$J4330,7,0)</f>
        <v>1</v>
      </c>
      <c r="K1996" s="8" t="str">
        <f>VLOOKUP($A1996,Cleaned_Medical_Exam!$A1995:$J4330,8,0)</f>
        <v>No</v>
      </c>
      <c r="L1996" s="20" t="str">
        <f>VLOOKUP($A1996,Cleaned_Medical_Exam!$A1995:$J4330,9,0)</f>
        <v>Obesity</v>
      </c>
      <c r="M1996" s="20" t="str">
        <f>VLOOKUP($A1996,Cleaned_Medical_Exam!$A1995:$J4330,10,0)</f>
        <v>Normal</v>
      </c>
      <c r="N1996" s="48">
        <f>_xlfn.XLOOKUP(A1996,Cleaned_Hospital_Details!A:A,Cleaned_Hospital_Details!B:B)</f>
        <v>1</v>
      </c>
      <c r="O1996" s="49">
        <f>_xlfn.XLOOKUP($A1996,Cleaned_Hospital_Details!$A:$A,Cleaned_Hospital_Details!C:C)</f>
        <v>3227.12</v>
      </c>
      <c r="P1996" s="8" t="str">
        <f>_xlfn.XLOOKUP($A1996,Cleaned_Hospital_Details!$A:$A,Cleaned_Hospital_Details!D:D)</f>
        <v>Tier - 2</v>
      </c>
      <c r="Q1996" s="8" t="str">
        <f>_xlfn.XLOOKUP($A1996,Cleaned_Hospital_Details!$A:$A,Cleaned_Hospital_Details!E:E)</f>
        <v>Tier - 3</v>
      </c>
      <c r="R1996" s="8" t="str">
        <f>_xlfn.XLOOKUP($A1996,Cleaned_Hospital_Details!$A:$A,Cleaned_Hospital_Details!F:F)</f>
        <v>R1013</v>
      </c>
      <c r="S1996" s="15">
        <f>_xlfn.XLOOKUP($A1996,Cleaned_Hospital_Details!$A:$A,Cleaned_Hospital_Details!G:G)</f>
        <v>35644</v>
      </c>
      <c r="T1996" s="8">
        <f>_xlfn.XLOOKUP($A1996,Cleaned_Hospital_Details!$A:$A,Cleaned_Hospital_Details!H:H)</f>
        <v>25</v>
      </c>
      <c r="U1996" s="8" t="str">
        <f>_xlfn.XLOOKUP($A1996,Cleaned_Hospital_Details!$A:$A,Cleaned_Hospital_Details!I:I)</f>
        <v>Adult</v>
      </c>
      <c r="V1996" t="str">
        <f t="shared" si="31"/>
        <v>Tatyana Zicko</v>
      </c>
    </row>
    <row r="1997" spans="1:22" ht="15.6" x14ac:dyDescent="0.3">
      <c r="A1997" s="10" t="s">
        <v>2033</v>
      </c>
      <c r="B1997" s="8" t="str">
        <f>VLOOKUP(A1997,Cleaned_Customer_Names!A1996:D4331,2,0)</f>
        <v>Ms.</v>
      </c>
      <c r="C1997" s="8" t="str">
        <f>VLOOKUP(A1997,Cleaned_Customer_Names!A1996:D4331,3,0)</f>
        <v>Chrissy</v>
      </c>
      <c r="D1997" s="8" t="str">
        <f>VLOOKUP($A1997,Cleaned_Customer_Names!$A1996:$D4331,4,0)</f>
        <v>Graham</v>
      </c>
      <c r="E1997" s="22">
        <f>VLOOKUP($A1997,Cleaned_Medical_Exam!$A1996:$J4331,2,0)</f>
        <v>28.594999999999999</v>
      </c>
      <c r="F1997" s="24">
        <f>VLOOKUP($A1997,Cleaned_Medical_Exam!$A1996:$J4331,3,0)</f>
        <v>4.1399999999999997</v>
      </c>
      <c r="G1997" s="20" t="str">
        <f>VLOOKUP($A1997,Cleaned_Medical_Exam!$A1996:$J4331,4,0)</f>
        <v>Yes</v>
      </c>
      <c r="H1997" s="20" t="str">
        <f>VLOOKUP($A1997,Cleaned_Medical_Exam!$A1996:$J4331,5,0)</f>
        <v>No</v>
      </c>
      <c r="I1997" s="20" t="str">
        <f>VLOOKUP($A1997,Cleaned_Medical_Exam!$A1996:$J4331,6,0)</f>
        <v>Yes</v>
      </c>
      <c r="J1997" s="48">
        <f>VLOOKUP($A1997,Cleaned_Medical_Exam!$A1996:$J4331,7,0)</f>
        <v>1</v>
      </c>
      <c r="K1997" s="8" t="str">
        <f>VLOOKUP($A1997,Cleaned_Medical_Exam!$A1996:$J4331,8,0)</f>
        <v>No</v>
      </c>
      <c r="L1997" s="20" t="str">
        <f>VLOOKUP($A1997,Cleaned_Medical_Exam!$A1996:$J4331,9,0)</f>
        <v>Overweight</v>
      </c>
      <c r="M1997" s="20" t="str">
        <f>VLOOKUP($A1997,Cleaned_Medical_Exam!$A1996:$J4331,10,0)</f>
        <v>Normal</v>
      </c>
      <c r="N1997" s="48">
        <f>_xlfn.XLOOKUP(A1997,Cleaned_Hospital_Details!A:A,Cleaned_Hospital_Details!B:B)</f>
        <v>0</v>
      </c>
      <c r="O1997" s="49">
        <f>_xlfn.XLOOKUP($A1997,Cleaned_Hospital_Details!$A:$A,Cleaned_Hospital_Details!C:C)</f>
        <v>3213.62</v>
      </c>
      <c r="P1997" s="8" t="str">
        <f>_xlfn.XLOOKUP($A1997,Cleaned_Hospital_Details!$A:$A,Cleaned_Hospital_Details!D:D)</f>
        <v>Tier - 2</v>
      </c>
      <c r="Q1997" s="8" t="str">
        <f>_xlfn.XLOOKUP($A1997,Cleaned_Hospital_Details!$A:$A,Cleaned_Hospital_Details!E:E)</f>
        <v>Tier - 2</v>
      </c>
      <c r="R1997" s="8" t="str">
        <f>_xlfn.XLOOKUP($A1997,Cleaned_Hospital_Details!$A:$A,Cleaned_Hospital_Details!F:F)</f>
        <v>R1024</v>
      </c>
      <c r="S1997" s="15">
        <f>_xlfn.XLOOKUP($A1997,Cleaned_Hospital_Details!$A:$A,Cleaned_Hospital_Details!G:G)</f>
        <v>35617</v>
      </c>
      <c r="T1997" s="8">
        <f>_xlfn.XLOOKUP($A1997,Cleaned_Hospital_Details!$A:$A,Cleaned_Hospital_Details!H:H)</f>
        <v>25</v>
      </c>
      <c r="U1997" s="8" t="str">
        <f>_xlfn.XLOOKUP($A1997,Cleaned_Hospital_Details!$A:$A,Cleaned_Hospital_Details!I:I)</f>
        <v>Adult</v>
      </c>
      <c r="V1997" t="str">
        <f t="shared" si="31"/>
        <v>Chrissy Graham</v>
      </c>
    </row>
    <row r="1998" spans="1:22" ht="15.6" x14ac:dyDescent="0.3">
      <c r="A1998" s="10" t="s">
        <v>2034</v>
      </c>
      <c r="B1998" s="8" t="str">
        <f>VLOOKUP(A1998,Cleaned_Customer_Names!A1997:D4332,2,0)</f>
        <v>Ms.</v>
      </c>
      <c r="C1998" s="8" t="str">
        <f>VLOOKUP(A1998,Cleaned_Customer_Names!A1997:D4332,3,0)</f>
        <v>Carrie</v>
      </c>
      <c r="D1998" s="8" t="str">
        <f>VLOOKUP($A1998,Cleaned_Customer_Names!$A1997:$D4332,4,0)</f>
        <v>Boland</v>
      </c>
      <c r="E1998" s="22">
        <f>VLOOKUP($A1998,Cleaned_Medical_Exam!$A1997:$J4332,2,0)</f>
        <v>20.8</v>
      </c>
      <c r="F1998" s="24">
        <f>VLOOKUP($A1998,Cleaned_Medical_Exam!$A1997:$J4332,3,0)</f>
        <v>4.07</v>
      </c>
      <c r="G1998" s="20" t="str">
        <f>VLOOKUP($A1998,Cleaned_Medical_Exam!$A1997:$J4332,4,0)</f>
        <v>Yes</v>
      </c>
      <c r="H1998" s="20" t="str">
        <f>VLOOKUP($A1998,Cleaned_Medical_Exam!$A1997:$J4332,5,0)</f>
        <v>No</v>
      </c>
      <c r="I1998" s="20" t="str">
        <f>VLOOKUP($A1998,Cleaned_Medical_Exam!$A1997:$J4332,6,0)</f>
        <v>Yes</v>
      </c>
      <c r="J1998" s="48">
        <f>VLOOKUP($A1998,Cleaned_Medical_Exam!$A1997:$J4332,7,0)</f>
        <v>1</v>
      </c>
      <c r="K1998" s="8" t="str">
        <f>VLOOKUP($A1998,Cleaned_Medical_Exam!$A1997:$J4332,8,0)</f>
        <v>No</v>
      </c>
      <c r="L1998" s="20" t="str">
        <f>VLOOKUP($A1998,Cleaned_Medical_Exam!$A1997:$J4332,9,0)</f>
        <v>Healthy Weight</v>
      </c>
      <c r="M1998" s="20" t="str">
        <f>VLOOKUP($A1998,Cleaned_Medical_Exam!$A1997:$J4332,10,0)</f>
        <v>Normal</v>
      </c>
      <c r="N1998" s="48">
        <f>_xlfn.XLOOKUP(A1998,Cleaned_Hospital_Details!A:A,Cleaned_Hospital_Details!B:B)</f>
        <v>1</v>
      </c>
      <c r="O1998" s="49">
        <f>_xlfn.XLOOKUP($A1998,Cleaned_Hospital_Details!$A:$A,Cleaned_Hospital_Details!C:C)</f>
        <v>3208.79</v>
      </c>
      <c r="P1998" s="8" t="str">
        <f>_xlfn.XLOOKUP($A1998,Cleaned_Hospital_Details!$A:$A,Cleaned_Hospital_Details!D:D)</f>
        <v>Tier - 2</v>
      </c>
      <c r="Q1998" s="8" t="str">
        <f>_xlfn.XLOOKUP($A1998,Cleaned_Hospital_Details!$A:$A,Cleaned_Hospital_Details!E:E)</f>
        <v>Tier - 3</v>
      </c>
      <c r="R1998" s="8" t="str">
        <f>_xlfn.XLOOKUP($A1998,Cleaned_Hospital_Details!$A:$A,Cleaned_Hospital_Details!F:F)</f>
        <v>R1011</v>
      </c>
      <c r="S1998" s="15">
        <f>_xlfn.XLOOKUP($A1998,Cleaned_Hospital_Details!$A:$A,Cleaned_Hospital_Details!G:G)</f>
        <v>35786</v>
      </c>
      <c r="T1998" s="8">
        <f>_xlfn.XLOOKUP($A1998,Cleaned_Hospital_Details!$A:$A,Cleaned_Hospital_Details!H:H)</f>
        <v>25</v>
      </c>
      <c r="U1998" s="8" t="str">
        <f>_xlfn.XLOOKUP($A1998,Cleaned_Hospital_Details!$A:$A,Cleaned_Hospital_Details!I:I)</f>
        <v>Adult</v>
      </c>
      <c r="V1998" t="str">
        <f t="shared" si="31"/>
        <v>Carrie Boland</v>
      </c>
    </row>
    <row r="1999" spans="1:22" ht="15.6" x14ac:dyDescent="0.3">
      <c r="A1999" s="10" t="s">
        <v>2035</v>
      </c>
      <c r="B1999" s="8" t="str">
        <f>VLOOKUP(A1999,Cleaned_Customer_Names!A1998:D4333,2,0)</f>
        <v>Ms.</v>
      </c>
      <c r="C1999" s="8" t="str">
        <f>VLOOKUP(A1999,Cleaned_Customer_Names!A1998:D4333,3,0)</f>
        <v>Halle</v>
      </c>
      <c r="D1999" s="8" t="str">
        <f>VLOOKUP($A1999,Cleaned_Customer_Names!$A1998:$D4333,4,0)</f>
        <v>Cupp</v>
      </c>
      <c r="E1999" s="22">
        <f>VLOOKUP($A1999,Cleaned_Medical_Exam!$A1998:$J4333,2,0)</f>
        <v>23.465</v>
      </c>
      <c r="F1999" s="24">
        <f>VLOOKUP($A1999,Cleaned_Medical_Exam!$A1998:$J4333,3,0)</f>
        <v>6.26</v>
      </c>
      <c r="G1999" s="20" t="str">
        <f>VLOOKUP($A1999,Cleaned_Medical_Exam!$A1998:$J4333,4,0)</f>
        <v>Yes</v>
      </c>
      <c r="H1999" s="20" t="str">
        <f>VLOOKUP($A1999,Cleaned_Medical_Exam!$A1998:$J4333,5,0)</f>
        <v>No</v>
      </c>
      <c r="I1999" s="20" t="str">
        <f>VLOOKUP($A1999,Cleaned_Medical_Exam!$A1998:$J4333,6,0)</f>
        <v>Yes</v>
      </c>
      <c r="J1999" s="48">
        <f>VLOOKUP($A1999,Cleaned_Medical_Exam!$A1998:$J4333,7,0)</f>
        <v>1</v>
      </c>
      <c r="K1999" s="8" t="str">
        <f>VLOOKUP($A1999,Cleaned_Medical_Exam!$A1998:$J4333,8,0)</f>
        <v>No</v>
      </c>
      <c r="L1999" s="20" t="str">
        <f>VLOOKUP($A1999,Cleaned_Medical_Exam!$A1998:$J4333,9,0)</f>
        <v>Healthy Weight</v>
      </c>
      <c r="M1999" s="20" t="str">
        <f>VLOOKUP($A1999,Cleaned_Medical_Exam!$A1998:$J4333,10,0)</f>
        <v>Prediabetes</v>
      </c>
      <c r="N1999" s="48">
        <f>_xlfn.XLOOKUP(A1999,Cleaned_Hospital_Details!A:A,Cleaned_Hospital_Details!B:B)</f>
        <v>0</v>
      </c>
      <c r="O1999" s="49">
        <f>_xlfn.XLOOKUP($A1999,Cleaned_Hospital_Details!$A:$A,Cleaned_Hospital_Details!C:C)</f>
        <v>3206.49</v>
      </c>
      <c r="P1999" s="8" t="str">
        <f>_xlfn.XLOOKUP($A1999,Cleaned_Hospital_Details!$A:$A,Cleaned_Hospital_Details!D:D)</f>
        <v>Tier - 2</v>
      </c>
      <c r="Q1999" s="8" t="str">
        <f>_xlfn.XLOOKUP($A1999,Cleaned_Hospital_Details!$A:$A,Cleaned_Hospital_Details!E:E)</f>
        <v>Tier - 3</v>
      </c>
      <c r="R1999" s="8" t="str">
        <f>_xlfn.XLOOKUP($A1999,Cleaned_Hospital_Details!$A:$A,Cleaned_Hospital_Details!F:F)</f>
        <v>R1024</v>
      </c>
      <c r="S1999" s="15">
        <f>_xlfn.XLOOKUP($A1999,Cleaned_Hospital_Details!$A:$A,Cleaned_Hospital_Details!G:G)</f>
        <v>35616</v>
      </c>
      <c r="T1999" s="8">
        <f>_xlfn.XLOOKUP($A1999,Cleaned_Hospital_Details!$A:$A,Cleaned_Hospital_Details!H:H)</f>
        <v>25</v>
      </c>
      <c r="U1999" s="8" t="str">
        <f>_xlfn.XLOOKUP($A1999,Cleaned_Hospital_Details!$A:$A,Cleaned_Hospital_Details!I:I)</f>
        <v>Adult</v>
      </c>
      <c r="V1999" t="str">
        <f t="shared" si="31"/>
        <v>Halle Cupp</v>
      </c>
    </row>
    <row r="2000" spans="1:22" ht="15.6" x14ac:dyDescent="0.3">
      <c r="A2000" s="10" t="s">
        <v>2036</v>
      </c>
      <c r="B2000" s="8" t="str">
        <f>VLOOKUP(A2000,Cleaned_Customer_Names!A1999:D4334,2,0)</f>
        <v>Ms.</v>
      </c>
      <c r="C2000" s="8" t="str">
        <f>VLOOKUP(A2000,Cleaned_Customer_Names!A1999:D4334,3,0)</f>
        <v>Carolyn</v>
      </c>
      <c r="D2000" s="8" t="str">
        <f>VLOOKUP($A2000,Cleaned_Customer_Names!$A1999:$D4334,4,0)</f>
        <v>Shaw</v>
      </c>
      <c r="E2000" s="22">
        <f>VLOOKUP($A2000,Cleaned_Medical_Exam!$A1999:$J4334,2,0)</f>
        <v>40.185000000000002</v>
      </c>
      <c r="F2000" s="24">
        <f>VLOOKUP($A2000,Cleaned_Medical_Exam!$A1999:$J4334,3,0)</f>
        <v>5.88</v>
      </c>
      <c r="G2000" s="20" t="str">
        <f>VLOOKUP($A2000,Cleaned_Medical_Exam!$A1999:$J4334,4,0)</f>
        <v>Yes</v>
      </c>
      <c r="H2000" s="20" t="str">
        <f>VLOOKUP($A2000,Cleaned_Medical_Exam!$A1999:$J4334,5,0)</f>
        <v>No</v>
      </c>
      <c r="I2000" s="20" t="str">
        <f>VLOOKUP($A2000,Cleaned_Medical_Exam!$A1999:$J4334,6,0)</f>
        <v>No</v>
      </c>
      <c r="J2000" s="48">
        <f>VLOOKUP($A2000,Cleaned_Medical_Exam!$A1999:$J4334,7,0)</f>
        <v>0</v>
      </c>
      <c r="K2000" s="8" t="str">
        <f>VLOOKUP($A2000,Cleaned_Medical_Exam!$A1999:$J4334,8,0)</f>
        <v>No</v>
      </c>
      <c r="L2000" s="20" t="str">
        <f>VLOOKUP($A2000,Cleaned_Medical_Exam!$A1999:$J4334,9,0)</f>
        <v>Obesity</v>
      </c>
      <c r="M2000" s="20" t="str">
        <f>VLOOKUP($A2000,Cleaned_Medical_Exam!$A1999:$J4334,10,0)</f>
        <v>Prediabetes</v>
      </c>
      <c r="N2000" s="48">
        <f>_xlfn.XLOOKUP(A2000,Cleaned_Hospital_Details!A:A,Cleaned_Hospital_Details!B:B)</f>
        <v>0</v>
      </c>
      <c r="O2000" s="49">
        <f>_xlfn.XLOOKUP($A2000,Cleaned_Hospital_Details!$A:$A,Cleaned_Hospital_Details!C:C)</f>
        <v>3201.25</v>
      </c>
      <c r="P2000" s="8" t="str">
        <f>_xlfn.XLOOKUP($A2000,Cleaned_Hospital_Details!$A:$A,Cleaned_Hospital_Details!D:D)</f>
        <v>Tier - 2</v>
      </c>
      <c r="Q2000" s="8" t="str">
        <f>_xlfn.XLOOKUP($A2000,Cleaned_Hospital_Details!$A:$A,Cleaned_Hospital_Details!E:E)</f>
        <v>Tier - 3</v>
      </c>
      <c r="R2000" s="8" t="str">
        <f>_xlfn.XLOOKUP($A2000,Cleaned_Hospital_Details!$A:$A,Cleaned_Hospital_Details!F:F)</f>
        <v>R1012</v>
      </c>
      <c r="S2000" s="15">
        <f>_xlfn.XLOOKUP($A2000,Cleaned_Hospital_Details!$A:$A,Cleaned_Hospital_Details!G:G)</f>
        <v>35349</v>
      </c>
      <c r="T2000" s="8">
        <f>_xlfn.XLOOKUP($A2000,Cleaned_Hospital_Details!$A:$A,Cleaned_Hospital_Details!H:H)</f>
        <v>26</v>
      </c>
      <c r="U2000" s="8" t="str">
        <f>_xlfn.XLOOKUP($A2000,Cleaned_Hospital_Details!$A:$A,Cleaned_Hospital_Details!I:I)</f>
        <v>Adult</v>
      </c>
      <c r="V2000" t="str">
        <f t="shared" si="31"/>
        <v>Carolyn Shaw</v>
      </c>
    </row>
    <row r="2001" spans="1:22" ht="15.6" x14ac:dyDescent="0.3">
      <c r="A2001" s="10" t="s">
        <v>2037</v>
      </c>
      <c r="B2001" s="8" t="str">
        <f>VLOOKUP(A2001,Cleaned_Customer_Names!A2000:D4335,2,0)</f>
        <v>Ms.</v>
      </c>
      <c r="C2001" s="8" t="str">
        <f>VLOOKUP(A2001,Cleaned_Customer_Names!A2000:D4335,3,0)</f>
        <v>Tara</v>
      </c>
      <c r="D2001" s="8" t="str">
        <f>VLOOKUP($A2001,Cleaned_Customer_Names!$A2000:$D4335,4,0)</f>
        <v>Klassen</v>
      </c>
      <c r="E2001" s="22">
        <f>VLOOKUP($A2001,Cleaned_Medical_Exam!$A2000:$J4335,2,0)</f>
        <v>21.89</v>
      </c>
      <c r="F2001" s="24">
        <f>VLOOKUP($A2001,Cleaned_Medical_Exam!$A2000:$J4335,3,0)</f>
        <v>5.72</v>
      </c>
      <c r="G2001" s="20" t="str">
        <f>VLOOKUP($A2001,Cleaned_Medical_Exam!$A2000:$J4335,4,0)</f>
        <v>Yes</v>
      </c>
      <c r="H2001" s="20" t="str">
        <f>VLOOKUP($A2001,Cleaned_Medical_Exam!$A2000:$J4335,5,0)</f>
        <v>No</v>
      </c>
      <c r="I2001" s="20" t="str">
        <f>VLOOKUP($A2001,Cleaned_Medical_Exam!$A2000:$J4335,6,0)</f>
        <v>No</v>
      </c>
      <c r="J2001" s="48">
        <f>VLOOKUP($A2001,Cleaned_Medical_Exam!$A2000:$J4335,7,0)</f>
        <v>0</v>
      </c>
      <c r="K2001" s="8" t="str">
        <f>VLOOKUP($A2001,Cleaned_Medical_Exam!$A2000:$J4335,8,0)</f>
        <v>No</v>
      </c>
      <c r="L2001" s="20" t="str">
        <f>VLOOKUP($A2001,Cleaned_Medical_Exam!$A2000:$J4335,9,0)</f>
        <v>Healthy Weight</v>
      </c>
      <c r="M2001" s="20" t="str">
        <f>VLOOKUP($A2001,Cleaned_Medical_Exam!$A2000:$J4335,10,0)</f>
        <v>Prediabetes</v>
      </c>
      <c r="N2001" s="48">
        <f>_xlfn.XLOOKUP(A2001,Cleaned_Hospital_Details!A:A,Cleaned_Hospital_Details!B:B)</f>
        <v>2</v>
      </c>
      <c r="O2001" s="49">
        <f>_xlfn.XLOOKUP($A2001,Cleaned_Hospital_Details!$A:$A,Cleaned_Hospital_Details!C:C)</f>
        <v>3180.51</v>
      </c>
      <c r="P2001" s="8" t="str">
        <f>_xlfn.XLOOKUP($A2001,Cleaned_Hospital_Details!$A:$A,Cleaned_Hospital_Details!D:D)</f>
        <v>Tier - 2</v>
      </c>
      <c r="Q2001" s="8" t="str">
        <f>_xlfn.XLOOKUP($A2001,Cleaned_Hospital_Details!$A:$A,Cleaned_Hospital_Details!E:E)</f>
        <v>Tier - 2</v>
      </c>
      <c r="R2001" s="8" t="str">
        <f>_xlfn.XLOOKUP($A2001,Cleaned_Hospital_Details!$A:$A,Cleaned_Hospital_Details!F:F)</f>
        <v>R1013</v>
      </c>
      <c r="S2001" s="15">
        <f>_xlfn.XLOOKUP($A2001,Cleaned_Hospital_Details!$A:$A,Cleaned_Hospital_Details!G:G)</f>
        <v>37136</v>
      </c>
      <c r="T2001" s="8">
        <f>_xlfn.XLOOKUP($A2001,Cleaned_Hospital_Details!$A:$A,Cleaned_Hospital_Details!H:H)</f>
        <v>21</v>
      </c>
      <c r="U2001" s="8" t="str">
        <f>_xlfn.XLOOKUP($A2001,Cleaned_Hospital_Details!$A:$A,Cleaned_Hospital_Details!I:I)</f>
        <v>Adult</v>
      </c>
      <c r="V2001" t="str">
        <f t="shared" si="31"/>
        <v>Tara Klassen</v>
      </c>
    </row>
    <row r="2002" spans="1:22" ht="15.6" x14ac:dyDescent="0.3">
      <c r="A2002" s="10" t="s">
        <v>2038</v>
      </c>
      <c r="B2002" s="8" t="str">
        <f>VLOOKUP(A2002,Cleaned_Customer_Names!A2001:D4336,2,0)</f>
        <v>Mr.</v>
      </c>
      <c r="C2002" s="8" t="str">
        <f>VLOOKUP(A2002,Cleaned_Customer_Names!A2001:D4336,3,0)</f>
        <v>Rasim</v>
      </c>
      <c r="D2002" s="8" t="str">
        <f>VLOOKUP($A2002,Cleaned_Customer_Names!$A2001:$D4336,4,0)</f>
        <v>Musal</v>
      </c>
      <c r="E2002" s="22">
        <f>VLOOKUP($A2002,Cleaned_Medical_Exam!$A2001:$J4336,2,0)</f>
        <v>29.34</v>
      </c>
      <c r="F2002" s="24">
        <f>VLOOKUP($A2002,Cleaned_Medical_Exam!$A2001:$J4336,3,0)</f>
        <v>6.09</v>
      </c>
      <c r="G2002" s="20" t="str">
        <f>VLOOKUP($A2002,Cleaned_Medical_Exam!$A2001:$J4336,4,0)</f>
        <v>Yes</v>
      </c>
      <c r="H2002" s="20" t="str">
        <f>VLOOKUP($A2002,Cleaned_Medical_Exam!$A2001:$J4336,5,0)</f>
        <v>Yes</v>
      </c>
      <c r="I2002" s="20" t="str">
        <f>VLOOKUP($A2002,Cleaned_Medical_Exam!$A2001:$J4336,6,0)</f>
        <v>No</v>
      </c>
      <c r="J2002" s="48">
        <f>VLOOKUP($A2002,Cleaned_Medical_Exam!$A2001:$J4336,7,0)</f>
        <v>2</v>
      </c>
      <c r="K2002" s="8" t="str">
        <f>VLOOKUP($A2002,Cleaned_Medical_Exam!$A2001:$J4336,8,0)</f>
        <v>No</v>
      </c>
      <c r="L2002" s="20" t="str">
        <f>VLOOKUP($A2002,Cleaned_Medical_Exam!$A2001:$J4336,9,0)</f>
        <v>Overweight</v>
      </c>
      <c r="M2002" s="20" t="str">
        <f>VLOOKUP($A2002,Cleaned_Medical_Exam!$A2001:$J4336,10,0)</f>
        <v>Prediabetes</v>
      </c>
      <c r="N2002" s="48">
        <f>_xlfn.XLOOKUP(A2002,Cleaned_Hospital_Details!A:A,Cleaned_Hospital_Details!B:B)</f>
        <v>0</v>
      </c>
      <c r="O2002" s="49">
        <f>_xlfn.XLOOKUP($A2002,Cleaned_Hospital_Details!$A:$A,Cleaned_Hospital_Details!C:C)</f>
        <v>3179.96</v>
      </c>
      <c r="P2002" s="8" t="str">
        <f>_xlfn.XLOOKUP($A2002,Cleaned_Hospital_Details!$A:$A,Cleaned_Hospital_Details!D:D)</f>
        <v>Tier - 2</v>
      </c>
      <c r="Q2002" s="8" t="str">
        <f>_xlfn.XLOOKUP($A2002,Cleaned_Hospital_Details!$A:$A,Cleaned_Hospital_Details!E:E)</f>
        <v>Tier - 2</v>
      </c>
      <c r="R2002" s="8" t="str">
        <f>_xlfn.XLOOKUP($A2002,Cleaned_Hospital_Details!$A:$A,Cleaned_Hospital_Details!F:F)</f>
        <v>R1012</v>
      </c>
      <c r="S2002" s="15">
        <f>_xlfn.XLOOKUP($A2002,Cleaned_Hospital_Details!$A:$A,Cleaned_Hospital_Details!G:G)</f>
        <v>36792</v>
      </c>
      <c r="T2002" s="8">
        <f>_xlfn.XLOOKUP($A2002,Cleaned_Hospital_Details!$A:$A,Cleaned_Hospital_Details!H:H)</f>
        <v>22</v>
      </c>
      <c r="U2002" s="8" t="str">
        <f>_xlfn.XLOOKUP($A2002,Cleaned_Hospital_Details!$A:$A,Cleaned_Hospital_Details!I:I)</f>
        <v>Adult</v>
      </c>
      <c r="V2002" t="str">
        <f t="shared" si="31"/>
        <v>Rasim Musal</v>
      </c>
    </row>
    <row r="2003" spans="1:22" ht="15.6" x14ac:dyDescent="0.3">
      <c r="A2003" s="10" t="s">
        <v>2039</v>
      </c>
      <c r="B2003" s="8" t="str">
        <f>VLOOKUP(A2003,Cleaned_Customer_Names!A2002:D4337,2,0)</f>
        <v>Ms.</v>
      </c>
      <c r="C2003" s="8" t="str">
        <f>VLOOKUP(A2003,Cleaned_Customer_Names!A2002:D4337,3,0)</f>
        <v>Dina</v>
      </c>
      <c r="D2003" s="8" t="str">
        <f>VLOOKUP($A2003,Cleaned_Customer_Names!$A2002:$D4337,4,0)</f>
        <v>Kitayama</v>
      </c>
      <c r="E2003" s="22">
        <f>VLOOKUP($A2003,Cleaned_Medical_Exam!$A2002:$J4337,2,0)</f>
        <v>22.61</v>
      </c>
      <c r="F2003" s="24">
        <f>VLOOKUP($A2003,Cleaned_Medical_Exam!$A2002:$J4337,3,0)</f>
        <v>4.25</v>
      </c>
      <c r="G2003" s="20" t="str">
        <f>VLOOKUP($A2003,Cleaned_Medical_Exam!$A2002:$J4337,4,0)</f>
        <v>Yes</v>
      </c>
      <c r="H2003" s="20" t="str">
        <f>VLOOKUP($A2003,Cleaned_Medical_Exam!$A2002:$J4337,5,0)</f>
        <v>No</v>
      </c>
      <c r="I2003" s="20" t="str">
        <f>VLOOKUP($A2003,Cleaned_Medical_Exam!$A2002:$J4337,6,0)</f>
        <v>No</v>
      </c>
      <c r="J2003" s="48">
        <f>VLOOKUP($A2003,Cleaned_Medical_Exam!$A2002:$J4337,7,0)</f>
        <v>0</v>
      </c>
      <c r="K2003" s="8" t="str">
        <f>VLOOKUP($A2003,Cleaned_Medical_Exam!$A2002:$J4337,8,0)</f>
        <v>No</v>
      </c>
      <c r="L2003" s="20" t="str">
        <f>VLOOKUP($A2003,Cleaned_Medical_Exam!$A2002:$J4337,9,0)</f>
        <v>Healthy Weight</v>
      </c>
      <c r="M2003" s="20" t="str">
        <f>VLOOKUP($A2003,Cleaned_Medical_Exam!$A2002:$J4337,10,0)</f>
        <v>Normal</v>
      </c>
      <c r="N2003" s="48">
        <f>_xlfn.XLOOKUP(A2003,Cleaned_Hospital_Details!A:A,Cleaned_Hospital_Details!B:B)</f>
        <v>0</v>
      </c>
      <c r="O2003" s="49">
        <f>_xlfn.XLOOKUP($A2003,Cleaned_Hospital_Details!$A:$A,Cleaned_Hospital_Details!C:C)</f>
        <v>3176.82</v>
      </c>
      <c r="P2003" s="8" t="str">
        <f>_xlfn.XLOOKUP($A2003,Cleaned_Hospital_Details!$A:$A,Cleaned_Hospital_Details!D:D)</f>
        <v>Tier - 2</v>
      </c>
      <c r="Q2003" s="8" t="str">
        <f>_xlfn.XLOOKUP($A2003,Cleaned_Hospital_Details!$A:$A,Cleaned_Hospital_Details!E:E)</f>
        <v>Tier - 1</v>
      </c>
      <c r="R2003" s="8" t="str">
        <f>_xlfn.XLOOKUP($A2003,Cleaned_Hospital_Details!$A:$A,Cleaned_Hospital_Details!F:F)</f>
        <v>R1012</v>
      </c>
      <c r="S2003" s="15">
        <f>_xlfn.XLOOKUP($A2003,Cleaned_Hospital_Details!$A:$A,Cleaned_Hospital_Details!G:G)</f>
        <v>35249</v>
      </c>
      <c r="T2003" s="8">
        <f>_xlfn.XLOOKUP($A2003,Cleaned_Hospital_Details!$A:$A,Cleaned_Hospital_Details!H:H)</f>
        <v>26</v>
      </c>
      <c r="U2003" s="8" t="str">
        <f>_xlfn.XLOOKUP($A2003,Cleaned_Hospital_Details!$A:$A,Cleaned_Hospital_Details!I:I)</f>
        <v>Adult</v>
      </c>
      <c r="V2003" t="str">
        <f t="shared" si="31"/>
        <v>Dina Kitayama</v>
      </c>
    </row>
    <row r="2004" spans="1:22" ht="15.6" x14ac:dyDescent="0.3">
      <c r="A2004" s="10" t="s">
        <v>2040</v>
      </c>
      <c r="B2004" s="8" t="str">
        <f>VLOOKUP(A2004,Cleaned_Customer_Names!A2003:D4338,2,0)</f>
        <v>Ms.</v>
      </c>
      <c r="C2004" s="8" t="str">
        <f>VLOOKUP(A2004,Cleaned_Customer_Names!A2003:D4338,3,0)</f>
        <v>Lisa</v>
      </c>
      <c r="D2004" s="8" t="str">
        <f>VLOOKUP($A2004,Cleaned_Customer_Names!$A2003:$D4338,4,0)</f>
        <v>Altman</v>
      </c>
      <c r="E2004" s="22">
        <f>VLOOKUP($A2004,Cleaned_Medical_Exam!$A2003:$J4338,2,0)</f>
        <v>22.23</v>
      </c>
      <c r="F2004" s="24">
        <f>VLOOKUP($A2004,Cleaned_Medical_Exam!$A2003:$J4338,3,0)</f>
        <v>6.09</v>
      </c>
      <c r="G2004" s="20" t="str">
        <f>VLOOKUP($A2004,Cleaned_Medical_Exam!$A2003:$J4338,4,0)</f>
        <v>Yes</v>
      </c>
      <c r="H2004" s="20" t="str">
        <f>VLOOKUP($A2004,Cleaned_Medical_Exam!$A2003:$J4338,5,0)</f>
        <v>No</v>
      </c>
      <c r="I2004" s="20" t="str">
        <f>VLOOKUP($A2004,Cleaned_Medical_Exam!$A2003:$J4338,6,0)</f>
        <v>No</v>
      </c>
      <c r="J2004" s="48">
        <f>VLOOKUP($A2004,Cleaned_Medical_Exam!$A2003:$J4338,7,0)</f>
        <v>0</v>
      </c>
      <c r="K2004" s="8" t="str">
        <f>VLOOKUP($A2004,Cleaned_Medical_Exam!$A2003:$J4338,8,0)</f>
        <v>No</v>
      </c>
      <c r="L2004" s="20" t="str">
        <f>VLOOKUP($A2004,Cleaned_Medical_Exam!$A2003:$J4338,9,0)</f>
        <v>Healthy Weight</v>
      </c>
      <c r="M2004" s="20" t="str">
        <f>VLOOKUP($A2004,Cleaned_Medical_Exam!$A2003:$J4338,10,0)</f>
        <v>Prediabetes</v>
      </c>
      <c r="N2004" s="48">
        <f>_xlfn.XLOOKUP(A2004,Cleaned_Hospital_Details!A:A,Cleaned_Hospital_Details!B:B)</f>
        <v>0</v>
      </c>
      <c r="O2004" s="49">
        <f>_xlfn.XLOOKUP($A2004,Cleaned_Hospital_Details!$A:$A,Cleaned_Hospital_Details!C:C)</f>
        <v>3176.29</v>
      </c>
      <c r="P2004" s="8" t="str">
        <f>_xlfn.XLOOKUP($A2004,Cleaned_Hospital_Details!$A:$A,Cleaned_Hospital_Details!D:D)</f>
        <v>Tier - 2</v>
      </c>
      <c r="Q2004" s="8" t="str">
        <f>_xlfn.XLOOKUP($A2004,Cleaned_Hospital_Details!$A:$A,Cleaned_Hospital_Details!E:E)</f>
        <v>Tier - 2</v>
      </c>
      <c r="R2004" s="8" t="str">
        <f>_xlfn.XLOOKUP($A2004,Cleaned_Hospital_Details!$A:$A,Cleaned_Hospital_Details!F:F)</f>
        <v>R1012</v>
      </c>
      <c r="S2004" s="15">
        <f>_xlfn.XLOOKUP($A2004,Cleaned_Hospital_Details!$A:$A,Cleaned_Hospital_Details!G:G)</f>
        <v>35291</v>
      </c>
      <c r="T2004" s="8">
        <f>_xlfn.XLOOKUP($A2004,Cleaned_Hospital_Details!$A:$A,Cleaned_Hospital_Details!H:H)</f>
        <v>26</v>
      </c>
      <c r="U2004" s="8" t="str">
        <f>_xlfn.XLOOKUP($A2004,Cleaned_Hospital_Details!$A:$A,Cleaned_Hospital_Details!I:I)</f>
        <v>Adult</v>
      </c>
      <c r="V2004" t="str">
        <f t="shared" si="31"/>
        <v>Lisa Altman</v>
      </c>
    </row>
    <row r="2005" spans="1:22" ht="15.6" x14ac:dyDescent="0.3">
      <c r="A2005" s="10" t="s">
        <v>2041</v>
      </c>
      <c r="B2005" s="8" t="str">
        <f>VLOOKUP(A2005,Cleaned_Customer_Names!A2004:D4339,2,0)</f>
        <v>Ms.</v>
      </c>
      <c r="C2005" s="8" t="str">
        <f>VLOOKUP(A2005,Cleaned_Customer_Names!A2004:D4339,3,0)</f>
        <v>Caitrin</v>
      </c>
      <c r="D2005" s="8" t="str">
        <f>VLOOKUP($A2005,Cleaned_Customer_Names!$A2004:$D4339,4,0)</f>
        <v>Demchko</v>
      </c>
      <c r="E2005" s="22">
        <f>VLOOKUP($A2005,Cleaned_Medical_Exam!$A2004:$J4339,2,0)</f>
        <v>33.4</v>
      </c>
      <c r="F2005" s="24">
        <f>VLOOKUP($A2005,Cleaned_Medical_Exam!$A2004:$J4339,3,0)</f>
        <v>5.51</v>
      </c>
      <c r="G2005" s="20" t="str">
        <f>VLOOKUP($A2005,Cleaned_Medical_Exam!$A2004:$J4339,4,0)</f>
        <v>No</v>
      </c>
      <c r="H2005" s="20" t="str">
        <f>VLOOKUP($A2005,Cleaned_Medical_Exam!$A2004:$J4339,5,0)</f>
        <v>No</v>
      </c>
      <c r="I2005" s="20" t="str">
        <f>VLOOKUP($A2005,Cleaned_Medical_Exam!$A2004:$J4339,6,0)</f>
        <v>No</v>
      </c>
      <c r="J2005" s="48">
        <f>VLOOKUP($A2005,Cleaned_Medical_Exam!$A2004:$J4339,7,0)</f>
        <v>0</v>
      </c>
      <c r="K2005" s="8" t="str">
        <f>VLOOKUP($A2005,Cleaned_Medical_Exam!$A2004:$J4339,8,0)</f>
        <v>No</v>
      </c>
      <c r="L2005" s="20" t="str">
        <f>VLOOKUP($A2005,Cleaned_Medical_Exam!$A2004:$J4339,9,0)</f>
        <v>Obesity</v>
      </c>
      <c r="M2005" s="20" t="str">
        <f>VLOOKUP($A2005,Cleaned_Medical_Exam!$A2004:$J4339,10,0)</f>
        <v>Normal</v>
      </c>
      <c r="N2005" s="48">
        <f>_xlfn.XLOOKUP(A2005,Cleaned_Hospital_Details!A:A,Cleaned_Hospital_Details!B:B)</f>
        <v>0</v>
      </c>
      <c r="O2005" s="49">
        <f>_xlfn.XLOOKUP($A2005,Cleaned_Hospital_Details!$A:$A,Cleaned_Hospital_Details!C:C)</f>
        <v>3172.02</v>
      </c>
      <c r="P2005" s="8" t="str">
        <f>_xlfn.XLOOKUP($A2005,Cleaned_Hospital_Details!$A:$A,Cleaned_Hospital_Details!D:D)</f>
        <v>Tier - 2</v>
      </c>
      <c r="Q2005" s="8" t="str">
        <f>_xlfn.XLOOKUP($A2005,Cleaned_Hospital_Details!$A:$A,Cleaned_Hospital_Details!E:E)</f>
        <v>Tier - 1</v>
      </c>
      <c r="R2005" s="8" t="str">
        <f>_xlfn.XLOOKUP($A2005,Cleaned_Hospital_Details!$A:$A,Cleaned_Hospital_Details!F:F)</f>
        <v>R1011</v>
      </c>
      <c r="S2005" s="15">
        <f>_xlfn.XLOOKUP($A2005,Cleaned_Hospital_Details!$A:$A,Cleaned_Hospital_Details!G:G)</f>
        <v>34521</v>
      </c>
      <c r="T2005" s="8">
        <f>_xlfn.XLOOKUP($A2005,Cleaned_Hospital_Details!$A:$A,Cleaned_Hospital_Details!H:H)</f>
        <v>28</v>
      </c>
      <c r="U2005" s="8" t="str">
        <f>_xlfn.XLOOKUP($A2005,Cleaned_Hospital_Details!$A:$A,Cleaned_Hospital_Details!I:I)</f>
        <v>Adult</v>
      </c>
      <c r="V2005" t="str">
        <f t="shared" si="31"/>
        <v>Caitrin Demchko</v>
      </c>
    </row>
    <row r="2006" spans="1:22" ht="15.6" x14ac:dyDescent="0.3">
      <c r="A2006" s="10" t="s">
        <v>2042</v>
      </c>
      <c r="B2006" s="8" t="str">
        <f>VLOOKUP(A2006,Cleaned_Customer_Names!A2005:D4340,2,0)</f>
        <v>Ms.</v>
      </c>
      <c r="C2006" s="8" t="str">
        <f>VLOOKUP(A2006,Cleaned_Customer_Names!A2005:D4340,3,0)</f>
        <v>Adriana</v>
      </c>
      <c r="D2006" s="8" t="str">
        <f>VLOOKUP($A2006,Cleaned_Customer_Names!$A2005:$D4340,4,0)</f>
        <v>Wild</v>
      </c>
      <c r="E2006" s="22">
        <f>VLOOKUP($A2006,Cleaned_Medical_Exam!$A2005:$J4340,2,0)</f>
        <v>33.11</v>
      </c>
      <c r="F2006" s="24">
        <f>VLOOKUP($A2006,Cleaned_Medical_Exam!$A2005:$J4340,3,0)</f>
        <v>5.63</v>
      </c>
      <c r="G2006" s="20" t="str">
        <f>VLOOKUP($A2006,Cleaned_Medical_Exam!$A2005:$J4340,4,0)</f>
        <v>No</v>
      </c>
      <c r="H2006" s="20" t="str">
        <f>VLOOKUP($A2006,Cleaned_Medical_Exam!$A2005:$J4340,5,0)</f>
        <v>No</v>
      </c>
      <c r="I2006" s="20" t="str">
        <f>VLOOKUP($A2006,Cleaned_Medical_Exam!$A2005:$J4340,6,0)</f>
        <v>No</v>
      </c>
      <c r="J2006" s="48">
        <f>VLOOKUP($A2006,Cleaned_Medical_Exam!$A2005:$J4340,7,0)</f>
        <v>0</v>
      </c>
      <c r="K2006" s="8" t="str">
        <f>VLOOKUP($A2006,Cleaned_Medical_Exam!$A2005:$J4340,8,0)</f>
        <v>No</v>
      </c>
      <c r="L2006" s="20" t="str">
        <f>VLOOKUP($A2006,Cleaned_Medical_Exam!$A2005:$J4340,9,0)</f>
        <v>Obesity</v>
      </c>
      <c r="M2006" s="20" t="str">
        <f>VLOOKUP($A2006,Cleaned_Medical_Exam!$A2005:$J4340,10,0)</f>
        <v>Normal</v>
      </c>
      <c r="N2006" s="48">
        <f>_xlfn.XLOOKUP(A2006,Cleaned_Hospital_Details!A:A,Cleaned_Hospital_Details!B:B)</f>
        <v>0</v>
      </c>
      <c r="O2006" s="49">
        <f>_xlfn.XLOOKUP($A2006,Cleaned_Hospital_Details!$A:$A,Cleaned_Hospital_Details!C:C)</f>
        <v>3171.61</v>
      </c>
      <c r="P2006" s="8" t="str">
        <f>_xlfn.XLOOKUP($A2006,Cleaned_Hospital_Details!$A:$A,Cleaned_Hospital_Details!D:D)</f>
        <v>Tier - 2</v>
      </c>
      <c r="Q2006" s="8" t="str">
        <f>_xlfn.XLOOKUP($A2006,Cleaned_Hospital_Details!$A:$A,Cleaned_Hospital_Details!E:E)</f>
        <v>Tier - 3</v>
      </c>
      <c r="R2006" s="8" t="str">
        <f>_xlfn.XLOOKUP($A2006,Cleaned_Hospital_Details!$A:$A,Cleaned_Hospital_Details!F:F)</f>
        <v>R1013</v>
      </c>
      <c r="S2006" s="15">
        <f>_xlfn.XLOOKUP($A2006,Cleaned_Hospital_Details!$A:$A,Cleaned_Hospital_Details!G:G)</f>
        <v>34632</v>
      </c>
      <c r="T2006" s="8">
        <f>_xlfn.XLOOKUP($A2006,Cleaned_Hospital_Details!$A:$A,Cleaned_Hospital_Details!H:H)</f>
        <v>28</v>
      </c>
      <c r="U2006" s="8" t="str">
        <f>_xlfn.XLOOKUP($A2006,Cleaned_Hospital_Details!$A:$A,Cleaned_Hospital_Details!I:I)</f>
        <v>Adult</v>
      </c>
      <c r="V2006" t="str">
        <f t="shared" si="31"/>
        <v>Adriana Wild</v>
      </c>
    </row>
    <row r="2007" spans="1:22" ht="15.6" x14ac:dyDescent="0.3">
      <c r="A2007" s="10" t="s">
        <v>2043</v>
      </c>
      <c r="B2007" s="8" t="str">
        <f>VLOOKUP(A2007,Cleaned_Customer_Names!A2006:D4341,2,0)</f>
        <v>Ms.</v>
      </c>
      <c r="C2007" s="8" t="str">
        <f>VLOOKUP(A2007,Cleaned_Customer_Names!A2006:D4341,3,0)</f>
        <v>Megan</v>
      </c>
      <c r="D2007" s="8" t="str">
        <f>VLOOKUP($A2007,Cleaned_Customer_Names!$A2006:$D4341,4,0)</f>
        <v>Betts</v>
      </c>
      <c r="E2007" s="22">
        <f>VLOOKUP($A2007,Cleaned_Medical_Exam!$A2006:$J4341,2,0)</f>
        <v>16.815000000000001</v>
      </c>
      <c r="F2007" s="24">
        <f>VLOOKUP($A2007,Cleaned_Medical_Exam!$A2006:$J4341,3,0)</f>
        <v>5.29</v>
      </c>
      <c r="G2007" s="20" t="str">
        <f>VLOOKUP($A2007,Cleaned_Medical_Exam!$A2006:$J4341,4,0)</f>
        <v>Yes</v>
      </c>
      <c r="H2007" s="20" t="str">
        <f>VLOOKUP($A2007,Cleaned_Medical_Exam!$A2006:$J4341,5,0)</f>
        <v>No</v>
      </c>
      <c r="I2007" s="20" t="str">
        <f>VLOOKUP($A2007,Cleaned_Medical_Exam!$A2006:$J4341,6,0)</f>
        <v>No</v>
      </c>
      <c r="J2007" s="48">
        <f>VLOOKUP($A2007,Cleaned_Medical_Exam!$A2006:$J4341,7,0)</f>
        <v>0</v>
      </c>
      <c r="K2007" s="8" t="str">
        <f>VLOOKUP($A2007,Cleaned_Medical_Exam!$A2006:$J4341,8,0)</f>
        <v>No</v>
      </c>
      <c r="L2007" s="20" t="str">
        <f>VLOOKUP($A2007,Cleaned_Medical_Exam!$A2006:$J4341,9,0)</f>
        <v>Underweight</v>
      </c>
      <c r="M2007" s="20" t="str">
        <f>VLOOKUP($A2007,Cleaned_Medical_Exam!$A2006:$J4341,10,0)</f>
        <v>Normal</v>
      </c>
      <c r="N2007" s="48">
        <f>_xlfn.XLOOKUP(A2007,Cleaned_Hospital_Details!A:A,Cleaned_Hospital_Details!B:B)</f>
        <v>1</v>
      </c>
      <c r="O2007" s="49">
        <f>_xlfn.XLOOKUP($A2007,Cleaned_Hospital_Details!$A:$A,Cleaned_Hospital_Details!C:C)</f>
        <v>3167.46</v>
      </c>
      <c r="P2007" s="8" t="str">
        <f>_xlfn.XLOOKUP($A2007,Cleaned_Hospital_Details!$A:$A,Cleaned_Hospital_Details!D:D)</f>
        <v>Tier - 2</v>
      </c>
      <c r="Q2007" s="8" t="str">
        <f>_xlfn.XLOOKUP($A2007,Cleaned_Hospital_Details!$A:$A,Cleaned_Hospital_Details!E:E)</f>
        <v>Tier - 3</v>
      </c>
      <c r="R2007" s="8" t="str">
        <f>_xlfn.XLOOKUP($A2007,Cleaned_Hospital_Details!$A:$A,Cleaned_Hospital_Details!F:F)</f>
        <v>R1024</v>
      </c>
      <c r="S2007" s="15">
        <f>_xlfn.XLOOKUP($A2007,Cleaned_Hospital_Details!$A:$A,Cleaned_Hospital_Details!G:G)</f>
        <v>37132</v>
      </c>
      <c r="T2007" s="8">
        <f>_xlfn.XLOOKUP($A2007,Cleaned_Hospital_Details!$A:$A,Cleaned_Hospital_Details!H:H)</f>
        <v>21</v>
      </c>
      <c r="U2007" s="8" t="str">
        <f>_xlfn.XLOOKUP($A2007,Cleaned_Hospital_Details!$A:$A,Cleaned_Hospital_Details!I:I)</f>
        <v>Adult</v>
      </c>
      <c r="V2007" t="str">
        <f t="shared" si="31"/>
        <v>Megan Betts</v>
      </c>
    </row>
    <row r="2008" spans="1:22" ht="15.6" x14ac:dyDescent="0.3">
      <c r="A2008" s="10" t="s">
        <v>2044</v>
      </c>
      <c r="B2008" s="8" t="str">
        <f>VLOOKUP(A2008,Cleaned_Customer_Names!A2007:D4342,2,0)</f>
        <v>Mrs.</v>
      </c>
      <c r="C2008" s="8" t="str">
        <f>VLOOKUP(A2008,Cleaned_Customer_Names!A2007:D4342,3,0)</f>
        <v>Kristen</v>
      </c>
      <c r="D2008" s="8" t="str">
        <f>VLOOKUP($A2008,Cleaned_Customer_Names!$A2007:$D4342,4,0)</f>
        <v>Martin</v>
      </c>
      <c r="E2008" s="22">
        <f>VLOOKUP($A2008,Cleaned_Medical_Exam!$A2007:$J4342,2,0)</f>
        <v>25.61</v>
      </c>
      <c r="F2008" s="24">
        <f>VLOOKUP($A2008,Cleaned_Medical_Exam!$A2007:$J4342,3,0)</f>
        <v>4</v>
      </c>
      <c r="G2008" s="20" t="str">
        <f>VLOOKUP($A2008,Cleaned_Medical_Exam!$A2007:$J4342,4,0)</f>
        <v>No</v>
      </c>
      <c r="H2008" s="20" t="str">
        <f>VLOOKUP($A2008,Cleaned_Medical_Exam!$A2007:$J4342,5,0)</f>
        <v>No</v>
      </c>
      <c r="I2008" s="20" t="str">
        <f>VLOOKUP($A2008,Cleaned_Medical_Exam!$A2007:$J4342,6,0)</f>
        <v>Yes</v>
      </c>
      <c r="J2008" s="48">
        <f>VLOOKUP($A2008,Cleaned_Medical_Exam!$A2007:$J4342,7,0)</f>
        <v>1</v>
      </c>
      <c r="K2008" s="8" t="str">
        <f>VLOOKUP($A2008,Cleaned_Medical_Exam!$A2007:$J4342,8,0)</f>
        <v>No</v>
      </c>
      <c r="L2008" s="20" t="str">
        <f>VLOOKUP($A2008,Cleaned_Medical_Exam!$A2007:$J4342,9,0)</f>
        <v>Overweight</v>
      </c>
      <c r="M2008" s="20" t="str">
        <f>VLOOKUP($A2008,Cleaned_Medical_Exam!$A2007:$J4342,10,0)</f>
        <v>Normal</v>
      </c>
      <c r="N2008" s="48">
        <f>_xlfn.XLOOKUP(A2008,Cleaned_Hospital_Details!A:A,Cleaned_Hospital_Details!B:B)</f>
        <v>0</v>
      </c>
      <c r="O2008" s="49">
        <f>_xlfn.XLOOKUP($A2008,Cleaned_Hospital_Details!$A:$A,Cleaned_Hospital_Details!C:C)</f>
        <v>3162.02</v>
      </c>
      <c r="P2008" s="8" t="str">
        <f>_xlfn.XLOOKUP($A2008,Cleaned_Hospital_Details!$A:$A,Cleaned_Hospital_Details!D:D)</f>
        <v>Tier - 2</v>
      </c>
      <c r="Q2008" s="8" t="str">
        <f>_xlfn.XLOOKUP($A2008,Cleaned_Hospital_Details!$A:$A,Cleaned_Hospital_Details!E:E)</f>
        <v>Tier - 3</v>
      </c>
      <c r="R2008" s="8" t="str">
        <f>_xlfn.XLOOKUP($A2008,Cleaned_Hospital_Details!$A:$A,Cleaned_Hospital_Details!F:F)</f>
        <v>R1013</v>
      </c>
      <c r="S2008" s="15">
        <f>_xlfn.XLOOKUP($A2008,Cleaned_Hospital_Details!$A:$A,Cleaned_Hospital_Details!G:G)</f>
        <v>34237</v>
      </c>
      <c r="T2008" s="8">
        <f>_xlfn.XLOOKUP($A2008,Cleaned_Hospital_Details!$A:$A,Cleaned_Hospital_Details!H:H)</f>
        <v>29</v>
      </c>
      <c r="U2008" s="8" t="str">
        <f>_xlfn.XLOOKUP($A2008,Cleaned_Hospital_Details!$A:$A,Cleaned_Hospital_Details!I:I)</f>
        <v>Adult</v>
      </c>
      <c r="V2008" t="str">
        <f t="shared" si="31"/>
        <v>Kristen Martin</v>
      </c>
    </row>
    <row r="2009" spans="1:22" ht="15.6" x14ac:dyDescent="0.3">
      <c r="A2009" s="10" t="s">
        <v>2045</v>
      </c>
      <c r="B2009" s="8" t="str">
        <f>VLOOKUP(A2009,Cleaned_Customer_Names!A2008:D4343,2,0)</f>
        <v>Ms.</v>
      </c>
      <c r="C2009" s="8" t="str">
        <f>VLOOKUP(A2009,Cleaned_Customer_Names!A2008:D4343,3,0)</f>
        <v>Alix</v>
      </c>
      <c r="D2009" s="8" t="str">
        <f>VLOOKUP($A2009,Cleaned_Customer_Names!$A2008:$D4343,4,0)</f>
        <v>Vandeventer</v>
      </c>
      <c r="E2009" s="22">
        <f>VLOOKUP($A2009,Cleaned_Medical_Exam!$A2008:$J4343,2,0)</f>
        <v>25.8</v>
      </c>
      <c r="F2009" s="24">
        <f>VLOOKUP($A2009,Cleaned_Medical_Exam!$A2008:$J4343,3,0)</f>
        <v>5.49</v>
      </c>
      <c r="G2009" s="20" t="str">
        <f>VLOOKUP($A2009,Cleaned_Medical_Exam!$A2008:$J4343,4,0)</f>
        <v>No</v>
      </c>
      <c r="H2009" s="20" t="str">
        <f>VLOOKUP($A2009,Cleaned_Medical_Exam!$A2008:$J4343,5,0)</f>
        <v>No</v>
      </c>
      <c r="I2009" s="20" t="str">
        <f>VLOOKUP($A2009,Cleaned_Medical_Exam!$A2008:$J4343,6,0)</f>
        <v>No</v>
      </c>
      <c r="J2009" s="48">
        <f>VLOOKUP($A2009,Cleaned_Medical_Exam!$A2008:$J4343,7,0)</f>
        <v>0</v>
      </c>
      <c r="K2009" s="8" t="str">
        <f>VLOOKUP($A2009,Cleaned_Medical_Exam!$A2008:$J4343,8,0)</f>
        <v>No</v>
      </c>
      <c r="L2009" s="20" t="str">
        <f>VLOOKUP($A2009,Cleaned_Medical_Exam!$A2008:$J4343,9,0)</f>
        <v>Overweight</v>
      </c>
      <c r="M2009" s="20" t="str">
        <f>VLOOKUP($A2009,Cleaned_Medical_Exam!$A2008:$J4343,10,0)</f>
        <v>Normal</v>
      </c>
      <c r="N2009" s="48">
        <f>_xlfn.XLOOKUP(A2009,Cleaned_Hospital_Details!A:A,Cleaned_Hospital_Details!B:B)</f>
        <v>0</v>
      </c>
      <c r="O2009" s="49">
        <f>_xlfn.XLOOKUP($A2009,Cleaned_Hospital_Details!$A:$A,Cleaned_Hospital_Details!C:C)</f>
        <v>3161.45</v>
      </c>
      <c r="P2009" s="8" t="str">
        <f>_xlfn.XLOOKUP($A2009,Cleaned_Hospital_Details!$A:$A,Cleaned_Hospital_Details!D:D)</f>
        <v>Tier - 2</v>
      </c>
      <c r="Q2009" s="8" t="str">
        <f>_xlfn.XLOOKUP($A2009,Cleaned_Hospital_Details!$A:$A,Cleaned_Hospital_Details!E:E)</f>
        <v>Tier - 1</v>
      </c>
      <c r="R2009" s="8" t="str">
        <f>_xlfn.XLOOKUP($A2009,Cleaned_Hospital_Details!$A:$A,Cleaned_Hospital_Details!F:F)</f>
        <v>R1011</v>
      </c>
      <c r="S2009" s="15">
        <f>_xlfn.XLOOKUP($A2009,Cleaned_Hospital_Details!$A:$A,Cleaned_Hospital_Details!G:G)</f>
        <v>34525</v>
      </c>
      <c r="T2009" s="8">
        <f>_xlfn.XLOOKUP($A2009,Cleaned_Hospital_Details!$A:$A,Cleaned_Hospital_Details!H:H)</f>
        <v>28</v>
      </c>
      <c r="U2009" s="8" t="str">
        <f>_xlfn.XLOOKUP($A2009,Cleaned_Hospital_Details!$A:$A,Cleaned_Hospital_Details!I:I)</f>
        <v>Adult</v>
      </c>
      <c r="V2009" t="str">
        <f t="shared" si="31"/>
        <v>Alix Vandeventer</v>
      </c>
    </row>
    <row r="2010" spans="1:22" ht="15.6" x14ac:dyDescent="0.3">
      <c r="A2010" s="10" t="s">
        <v>2046</v>
      </c>
      <c r="B2010" s="8" t="str">
        <f>VLOOKUP(A2010,Cleaned_Customer_Names!A2009:D4344,2,0)</f>
        <v>Mr.</v>
      </c>
      <c r="C2010" s="8" t="str">
        <f>VLOOKUP(A2010,Cleaned_Customer_Names!A2009:D4344,3,0)</f>
        <v>Kakushin</v>
      </c>
      <c r="D2010" s="8" t="str">
        <f>VLOOKUP($A2010,Cleaned_Customer_Names!$A2009:$D4344,4,0)</f>
        <v>Hirano</v>
      </c>
      <c r="E2010" s="22">
        <f>VLOOKUP($A2010,Cleaned_Medical_Exam!$A2009:$J4344,2,0)</f>
        <v>27.39</v>
      </c>
      <c r="F2010" s="24">
        <f>VLOOKUP($A2010,Cleaned_Medical_Exam!$A2009:$J4344,3,0)</f>
        <v>5.34</v>
      </c>
      <c r="G2010" s="20" t="str">
        <f>VLOOKUP($A2010,Cleaned_Medical_Exam!$A2009:$J4344,4,0)</f>
        <v>No</v>
      </c>
      <c r="H2010" s="20" t="str">
        <f>VLOOKUP($A2010,Cleaned_Medical_Exam!$A2009:$J4344,5,0)</f>
        <v>No</v>
      </c>
      <c r="I2010" s="20" t="str">
        <f>VLOOKUP($A2010,Cleaned_Medical_Exam!$A2009:$J4344,6,0)</f>
        <v>No</v>
      </c>
      <c r="J2010" s="48">
        <f>VLOOKUP($A2010,Cleaned_Medical_Exam!$A2009:$J4344,7,0)</f>
        <v>0</v>
      </c>
      <c r="K2010" s="8" t="str">
        <f>VLOOKUP($A2010,Cleaned_Medical_Exam!$A2009:$J4344,8,0)</f>
        <v>No</v>
      </c>
      <c r="L2010" s="20" t="str">
        <f>VLOOKUP($A2010,Cleaned_Medical_Exam!$A2009:$J4344,9,0)</f>
        <v>Overweight</v>
      </c>
      <c r="M2010" s="20" t="str">
        <f>VLOOKUP($A2010,Cleaned_Medical_Exam!$A2009:$J4344,10,0)</f>
        <v>Normal</v>
      </c>
      <c r="N2010" s="48">
        <f>_xlfn.XLOOKUP(A2010,Cleaned_Hospital_Details!A:A,Cleaned_Hospital_Details!B:B)</f>
        <v>0</v>
      </c>
      <c r="O2010" s="49">
        <f>_xlfn.XLOOKUP($A2010,Cleaned_Hospital_Details!$A:$A,Cleaned_Hospital_Details!C:C)</f>
        <v>3128.35</v>
      </c>
      <c r="P2010" s="8" t="str">
        <f>_xlfn.XLOOKUP($A2010,Cleaned_Hospital_Details!$A:$A,Cleaned_Hospital_Details!D:D)</f>
        <v>Tier - 2</v>
      </c>
      <c r="Q2010" s="8" t="str">
        <f>_xlfn.XLOOKUP($A2010,Cleaned_Hospital_Details!$A:$A,Cleaned_Hospital_Details!E:E)</f>
        <v>Tier - 3</v>
      </c>
      <c r="R2010" s="8" t="str">
        <f>_xlfn.XLOOKUP($A2010,Cleaned_Hospital_Details!$A:$A,Cleaned_Hospital_Details!F:F)</f>
        <v>R1021</v>
      </c>
      <c r="S2010" s="15">
        <f>_xlfn.XLOOKUP($A2010,Cleaned_Hospital_Details!$A:$A,Cleaned_Hospital_Details!G:G)</f>
        <v>36336</v>
      </c>
      <c r="T2010" s="8">
        <f>_xlfn.XLOOKUP($A2010,Cleaned_Hospital_Details!$A:$A,Cleaned_Hospital_Details!H:H)</f>
        <v>23</v>
      </c>
      <c r="U2010" s="8" t="str">
        <f>_xlfn.XLOOKUP($A2010,Cleaned_Hospital_Details!$A:$A,Cleaned_Hospital_Details!I:I)</f>
        <v>Adult</v>
      </c>
      <c r="V2010" t="str">
        <f t="shared" si="31"/>
        <v>Kakushin Hirano</v>
      </c>
    </row>
    <row r="2011" spans="1:22" ht="15.6" x14ac:dyDescent="0.3">
      <c r="A2011" s="10" t="s">
        <v>2047</v>
      </c>
      <c r="B2011" s="8" t="str">
        <f>VLOOKUP(A2011,Cleaned_Customer_Names!A2010:D4345,2,0)</f>
        <v>Mr.</v>
      </c>
      <c r="C2011" s="8" t="str">
        <f>VLOOKUP(A2011,Cleaned_Customer_Names!A2010:D4345,3,0)</f>
        <v>Michael</v>
      </c>
      <c r="D2011" s="8" t="str">
        <f>VLOOKUP($A2011,Cleaned_Customer_Names!$A2010:$D4345,4,0)</f>
        <v>Davi</v>
      </c>
      <c r="E2011" s="22">
        <f>VLOOKUP($A2011,Cleaned_Medical_Exam!$A2010:$J4345,2,0)</f>
        <v>17.03</v>
      </c>
      <c r="F2011" s="24">
        <f>VLOOKUP($A2011,Cleaned_Medical_Exam!$A2010:$J4345,3,0)</f>
        <v>4.12</v>
      </c>
      <c r="G2011" s="20" t="str">
        <f>VLOOKUP($A2011,Cleaned_Medical_Exam!$A2010:$J4345,4,0)</f>
        <v>No</v>
      </c>
      <c r="H2011" s="20" t="str">
        <f>VLOOKUP($A2011,Cleaned_Medical_Exam!$A2010:$J4345,5,0)</f>
        <v>No</v>
      </c>
      <c r="I2011" s="20" t="str">
        <f>VLOOKUP($A2011,Cleaned_Medical_Exam!$A2010:$J4345,6,0)</f>
        <v>No</v>
      </c>
      <c r="J2011" s="48">
        <f>VLOOKUP($A2011,Cleaned_Medical_Exam!$A2010:$J4345,7,0)</f>
        <v>1</v>
      </c>
      <c r="K2011" s="8" t="str">
        <f>VLOOKUP($A2011,Cleaned_Medical_Exam!$A2010:$J4345,8,0)</f>
        <v>No</v>
      </c>
      <c r="L2011" s="20" t="str">
        <f>VLOOKUP($A2011,Cleaned_Medical_Exam!$A2010:$J4345,9,0)</f>
        <v>Underweight</v>
      </c>
      <c r="M2011" s="20" t="str">
        <f>VLOOKUP($A2011,Cleaned_Medical_Exam!$A2010:$J4345,10,0)</f>
        <v>Normal</v>
      </c>
      <c r="N2011" s="48">
        <f>_xlfn.XLOOKUP(A2011,Cleaned_Hospital_Details!A:A,Cleaned_Hospital_Details!B:B)</f>
        <v>3</v>
      </c>
      <c r="O2011" s="49">
        <f>_xlfn.XLOOKUP($A2011,Cleaned_Hospital_Details!$A:$A,Cleaned_Hospital_Details!C:C)</f>
        <v>3088.06</v>
      </c>
      <c r="P2011" s="8" t="str">
        <f>_xlfn.XLOOKUP($A2011,Cleaned_Hospital_Details!$A:$A,Cleaned_Hospital_Details!D:D)</f>
        <v>Tier - 2</v>
      </c>
      <c r="Q2011" s="8" t="str">
        <f>_xlfn.XLOOKUP($A2011,Cleaned_Hospital_Details!$A:$A,Cleaned_Hospital_Details!E:E)</f>
        <v>Tier - 2</v>
      </c>
      <c r="R2011" s="8" t="str">
        <f>_xlfn.XLOOKUP($A2011,Cleaned_Hospital_Details!$A:$A,Cleaned_Hospital_Details!F:F)</f>
        <v>R1013</v>
      </c>
      <c r="S2011" s="15">
        <f>_xlfn.XLOOKUP($A2011,Cleaned_Hospital_Details!$A:$A,Cleaned_Hospital_Details!G:G)</f>
        <v>31990</v>
      </c>
      <c r="T2011" s="8">
        <f>_xlfn.XLOOKUP($A2011,Cleaned_Hospital_Details!$A:$A,Cleaned_Hospital_Details!H:H)</f>
        <v>35</v>
      </c>
      <c r="U2011" s="8" t="str">
        <f>_xlfn.XLOOKUP($A2011,Cleaned_Hospital_Details!$A:$A,Cleaned_Hospital_Details!I:I)</f>
        <v>Adult</v>
      </c>
      <c r="V2011" t="str">
        <f t="shared" si="31"/>
        <v>Michael Davi</v>
      </c>
    </row>
    <row r="2012" spans="1:22" ht="15.6" x14ac:dyDescent="0.3">
      <c r="A2012" s="10" t="s">
        <v>2048</v>
      </c>
      <c r="B2012" s="8" t="str">
        <f>VLOOKUP(A2012,Cleaned_Customer_Names!A2011:D4346,2,0)</f>
        <v>Mr.</v>
      </c>
      <c r="C2012" s="8" t="str">
        <f>VLOOKUP(A2012,Cleaned_Customer_Names!A2011:D4346,3,0)</f>
        <v>Bradley</v>
      </c>
      <c r="D2012" s="8" t="str">
        <f>VLOOKUP($A2012,Cleaned_Customer_Names!$A2011:$D4346,4,0)</f>
        <v>Sloan</v>
      </c>
      <c r="E2012" s="22">
        <f>VLOOKUP($A2012,Cleaned_Medical_Exam!$A2011:$J4346,2,0)</f>
        <v>23.75</v>
      </c>
      <c r="F2012" s="24">
        <f>VLOOKUP($A2012,Cleaned_Medical_Exam!$A2011:$J4346,3,0)</f>
        <v>5.49</v>
      </c>
      <c r="G2012" s="20" t="str">
        <f>VLOOKUP($A2012,Cleaned_Medical_Exam!$A2011:$J4346,4,0)</f>
        <v>Yes</v>
      </c>
      <c r="H2012" s="20" t="str">
        <f>VLOOKUP($A2012,Cleaned_Medical_Exam!$A2011:$J4346,5,0)</f>
        <v>No</v>
      </c>
      <c r="I2012" s="20" t="str">
        <f>VLOOKUP($A2012,Cleaned_Medical_Exam!$A2011:$J4346,6,0)</f>
        <v>No</v>
      </c>
      <c r="J2012" s="48">
        <f>VLOOKUP($A2012,Cleaned_Medical_Exam!$A2011:$J4346,7,0)</f>
        <v>0</v>
      </c>
      <c r="K2012" s="8" t="str">
        <f>VLOOKUP($A2012,Cleaned_Medical_Exam!$A2011:$J4346,8,0)</f>
        <v>No</v>
      </c>
      <c r="L2012" s="20" t="str">
        <f>VLOOKUP($A2012,Cleaned_Medical_Exam!$A2011:$J4346,9,0)</f>
        <v>Healthy Weight</v>
      </c>
      <c r="M2012" s="20" t="str">
        <f>VLOOKUP($A2012,Cleaned_Medical_Exam!$A2011:$J4346,10,0)</f>
        <v>Normal</v>
      </c>
      <c r="N2012" s="48">
        <f>_xlfn.XLOOKUP(A2012,Cleaned_Hospital_Details!A:A,Cleaned_Hospital_Details!B:B)</f>
        <v>2</v>
      </c>
      <c r="O2012" s="49">
        <f>_xlfn.XLOOKUP($A2012,Cleaned_Hospital_Details!$A:$A,Cleaned_Hospital_Details!C:C)</f>
        <v>3077.1</v>
      </c>
      <c r="P2012" s="8" t="str">
        <f>_xlfn.XLOOKUP($A2012,Cleaned_Hospital_Details!$A:$A,Cleaned_Hospital_Details!D:D)</f>
        <v>Tier - 2</v>
      </c>
      <c r="Q2012" s="8" t="str">
        <f>_xlfn.XLOOKUP($A2012,Cleaned_Hospital_Details!$A:$A,Cleaned_Hospital_Details!E:E)</f>
        <v>Tier - 1</v>
      </c>
      <c r="R2012" s="8" t="str">
        <f>_xlfn.XLOOKUP($A2012,Cleaned_Hospital_Details!$A:$A,Cleaned_Hospital_Details!F:F)</f>
        <v>R1012</v>
      </c>
      <c r="S2012" s="15">
        <f>_xlfn.XLOOKUP($A2012,Cleaned_Hospital_Details!$A:$A,Cleaned_Hospital_Details!G:G)</f>
        <v>37177</v>
      </c>
      <c r="T2012" s="8">
        <f>_xlfn.XLOOKUP($A2012,Cleaned_Hospital_Details!$A:$A,Cleaned_Hospital_Details!H:H)</f>
        <v>21</v>
      </c>
      <c r="U2012" s="8" t="str">
        <f>_xlfn.XLOOKUP($A2012,Cleaned_Hospital_Details!$A:$A,Cleaned_Hospital_Details!I:I)</f>
        <v>Adult</v>
      </c>
      <c r="V2012" t="str">
        <f t="shared" si="31"/>
        <v>Bradley Sloan</v>
      </c>
    </row>
    <row r="2013" spans="1:22" ht="15.6" x14ac:dyDescent="0.3">
      <c r="A2013" s="10" t="s">
        <v>2049</v>
      </c>
      <c r="B2013" s="8" t="str">
        <f>VLOOKUP(A2013,Cleaned_Customer_Names!A2012:D4347,2,0)</f>
        <v>Mr.</v>
      </c>
      <c r="C2013" s="8" t="str">
        <f>VLOOKUP(A2013,Cleaned_Customer_Names!A2012:D4347,3,0)</f>
        <v>Matt</v>
      </c>
      <c r="D2013" s="8" t="str">
        <f>VLOOKUP($A2013,Cleaned_Customer_Names!$A2012:$D4347,4,0)</f>
        <v>Homich</v>
      </c>
      <c r="E2013" s="22">
        <f>VLOOKUP($A2013,Cleaned_Medical_Exam!$A2012:$J4347,2,0)</f>
        <v>26.03</v>
      </c>
      <c r="F2013" s="24">
        <f>VLOOKUP($A2013,Cleaned_Medical_Exam!$A2012:$J4347,3,0)</f>
        <v>5.1100000000000003</v>
      </c>
      <c r="G2013" s="20" t="str">
        <f>VLOOKUP($A2013,Cleaned_Medical_Exam!$A2012:$J4347,4,0)</f>
        <v>Yes</v>
      </c>
      <c r="H2013" s="20" t="str">
        <f>VLOOKUP($A2013,Cleaned_Medical_Exam!$A2012:$J4347,5,0)</f>
        <v>No</v>
      </c>
      <c r="I2013" s="20" t="str">
        <f>VLOOKUP($A2013,Cleaned_Medical_Exam!$A2012:$J4347,6,0)</f>
        <v>No</v>
      </c>
      <c r="J2013" s="48">
        <f>VLOOKUP($A2013,Cleaned_Medical_Exam!$A2012:$J4347,7,0)</f>
        <v>1</v>
      </c>
      <c r="K2013" s="8" t="str">
        <f>VLOOKUP($A2013,Cleaned_Medical_Exam!$A2012:$J4347,8,0)</f>
        <v>No</v>
      </c>
      <c r="L2013" s="20" t="str">
        <f>VLOOKUP($A2013,Cleaned_Medical_Exam!$A2012:$J4347,9,0)</f>
        <v>Overweight</v>
      </c>
      <c r="M2013" s="20" t="str">
        <f>VLOOKUP($A2013,Cleaned_Medical_Exam!$A2012:$J4347,10,0)</f>
        <v>Normal</v>
      </c>
      <c r="N2013" s="48">
        <f>_xlfn.XLOOKUP(A2013,Cleaned_Hospital_Details!A:A,Cleaned_Hospital_Details!B:B)</f>
        <v>0</v>
      </c>
      <c r="O2013" s="49">
        <f>_xlfn.XLOOKUP($A2013,Cleaned_Hospital_Details!$A:$A,Cleaned_Hospital_Details!C:C)</f>
        <v>3070.81</v>
      </c>
      <c r="P2013" s="8" t="str">
        <f>_xlfn.XLOOKUP($A2013,Cleaned_Hospital_Details!$A:$A,Cleaned_Hospital_Details!D:D)</f>
        <v>Tier - 3</v>
      </c>
      <c r="Q2013" s="8" t="str">
        <f>_xlfn.XLOOKUP($A2013,Cleaned_Hospital_Details!$A:$A,Cleaned_Hospital_Details!E:E)</f>
        <v>Tier - 1</v>
      </c>
      <c r="R2013" s="8" t="str">
        <f>_xlfn.XLOOKUP($A2013,Cleaned_Hospital_Details!$A:$A,Cleaned_Hospital_Details!F:F)</f>
        <v>R1017</v>
      </c>
      <c r="S2013" s="15">
        <f>_xlfn.XLOOKUP($A2013,Cleaned_Hospital_Details!$A:$A,Cleaned_Hospital_Details!G:G)</f>
        <v>34952</v>
      </c>
      <c r="T2013" s="8">
        <f>_xlfn.XLOOKUP($A2013,Cleaned_Hospital_Details!$A:$A,Cleaned_Hospital_Details!H:H)</f>
        <v>27</v>
      </c>
      <c r="U2013" s="8" t="str">
        <f>_xlfn.XLOOKUP($A2013,Cleaned_Hospital_Details!$A:$A,Cleaned_Hospital_Details!I:I)</f>
        <v>Adult</v>
      </c>
      <c r="V2013" t="str">
        <f t="shared" si="31"/>
        <v>Matt Homich</v>
      </c>
    </row>
    <row r="2014" spans="1:22" ht="15.6" x14ac:dyDescent="0.3">
      <c r="A2014" s="10" t="s">
        <v>2050</v>
      </c>
      <c r="B2014" s="8" t="str">
        <f>VLOOKUP(A2014,Cleaned_Customer_Names!A2013:D4348,2,0)</f>
        <v>Ms.</v>
      </c>
      <c r="C2014" s="8" t="str">
        <f>VLOOKUP(A2014,Cleaned_Customer_Names!A2013:D4348,3,0)</f>
        <v>Amanda</v>
      </c>
      <c r="D2014" s="8" t="str">
        <f>VLOOKUP($A2014,Cleaned_Customer_Names!$A2013:$D4348,4,0)</f>
        <v>Bell</v>
      </c>
      <c r="E2014" s="22">
        <f>VLOOKUP($A2014,Cleaned_Medical_Exam!$A2013:$J4348,2,0)</f>
        <v>16.079999999999998</v>
      </c>
      <c r="F2014" s="24">
        <f>VLOOKUP($A2014,Cleaned_Medical_Exam!$A2013:$J4348,3,0)</f>
        <v>5.94</v>
      </c>
      <c r="G2014" s="20" t="str">
        <f>VLOOKUP($A2014,Cleaned_Medical_Exam!$A2013:$J4348,4,0)</f>
        <v>No</v>
      </c>
      <c r="H2014" s="20" t="str">
        <f>VLOOKUP($A2014,Cleaned_Medical_Exam!$A2013:$J4348,5,0)</f>
        <v>No</v>
      </c>
      <c r="I2014" s="20" t="str">
        <f>VLOOKUP($A2014,Cleaned_Medical_Exam!$A2013:$J4348,6,0)</f>
        <v>No</v>
      </c>
      <c r="J2014" s="48">
        <f>VLOOKUP($A2014,Cleaned_Medical_Exam!$A2013:$J4348,7,0)</f>
        <v>0</v>
      </c>
      <c r="K2014" s="8" t="str">
        <f>VLOOKUP($A2014,Cleaned_Medical_Exam!$A2013:$J4348,8,0)</f>
        <v>No</v>
      </c>
      <c r="L2014" s="20" t="str">
        <f>VLOOKUP($A2014,Cleaned_Medical_Exam!$A2013:$J4348,9,0)</f>
        <v>Underweight</v>
      </c>
      <c r="M2014" s="20" t="str">
        <f>VLOOKUP($A2014,Cleaned_Medical_Exam!$A2013:$J4348,10,0)</f>
        <v>Prediabetes</v>
      </c>
      <c r="N2014" s="48">
        <f>_xlfn.XLOOKUP(A2014,Cleaned_Hospital_Details!A:A,Cleaned_Hospital_Details!B:B)</f>
        <v>3</v>
      </c>
      <c r="O2014" s="49">
        <f>_xlfn.XLOOKUP($A2014,Cleaned_Hospital_Details!$A:$A,Cleaned_Hospital_Details!C:C)</f>
        <v>3065.49</v>
      </c>
      <c r="P2014" s="8" t="str">
        <f>_xlfn.XLOOKUP($A2014,Cleaned_Hospital_Details!$A:$A,Cleaned_Hospital_Details!D:D)</f>
        <v>Tier - 2</v>
      </c>
      <c r="Q2014" s="8" t="str">
        <f>_xlfn.XLOOKUP($A2014,Cleaned_Hospital_Details!$A:$A,Cleaned_Hospital_Details!E:E)</f>
        <v>Tier - 1</v>
      </c>
      <c r="R2014" s="8" t="str">
        <f>_xlfn.XLOOKUP($A2014,Cleaned_Hospital_Details!$A:$A,Cleaned_Hospital_Details!F:F)</f>
        <v>R1012</v>
      </c>
      <c r="S2014" s="15">
        <f>_xlfn.XLOOKUP($A2014,Cleaned_Hospital_Details!$A:$A,Cleaned_Hospital_Details!G:G)</f>
        <v>32782</v>
      </c>
      <c r="T2014" s="8">
        <f>_xlfn.XLOOKUP($A2014,Cleaned_Hospital_Details!$A:$A,Cleaned_Hospital_Details!H:H)</f>
        <v>33</v>
      </c>
      <c r="U2014" s="8" t="str">
        <f>_xlfn.XLOOKUP($A2014,Cleaned_Hospital_Details!$A:$A,Cleaned_Hospital_Details!I:I)</f>
        <v>Adult</v>
      </c>
      <c r="V2014" t="str">
        <f t="shared" si="31"/>
        <v>Amanda Bell</v>
      </c>
    </row>
    <row r="2015" spans="1:22" ht="15.6" x14ac:dyDescent="0.3">
      <c r="A2015" s="10" t="s">
        <v>2051</v>
      </c>
      <c r="B2015" s="8" t="str">
        <f>VLOOKUP(A2015,Cleaned_Customer_Names!A2014:D4349,2,0)</f>
        <v>Mr.</v>
      </c>
      <c r="C2015" s="8" t="str">
        <f>VLOOKUP(A2015,Cleaned_Customer_Names!A2014:D4349,3,0)</f>
        <v>Valur</v>
      </c>
      <c r="D2015" s="8" t="str">
        <f>VLOOKUP($A2015,Cleaned_Customer_Names!$A2014:$D4349,4,0)</f>
        <v>Kristjansson</v>
      </c>
      <c r="E2015" s="22">
        <f>VLOOKUP($A2015,Cleaned_Medical_Exam!$A2014:$J4349,2,0)</f>
        <v>30.875</v>
      </c>
      <c r="F2015" s="24">
        <f>VLOOKUP($A2015,Cleaned_Medical_Exam!$A2014:$J4349,3,0)</f>
        <v>5.54</v>
      </c>
      <c r="G2015" s="20" t="str">
        <f>VLOOKUP($A2015,Cleaned_Medical_Exam!$A2014:$J4349,4,0)</f>
        <v>No</v>
      </c>
      <c r="H2015" s="20" t="str">
        <f>VLOOKUP($A2015,Cleaned_Medical_Exam!$A2014:$J4349,5,0)</f>
        <v>No</v>
      </c>
      <c r="I2015" s="20" t="str">
        <f>VLOOKUP($A2015,Cleaned_Medical_Exam!$A2014:$J4349,6,0)</f>
        <v>No</v>
      </c>
      <c r="J2015" s="48">
        <f>VLOOKUP($A2015,Cleaned_Medical_Exam!$A2014:$J4349,7,0)</f>
        <v>0</v>
      </c>
      <c r="K2015" s="8" t="str">
        <f>VLOOKUP($A2015,Cleaned_Medical_Exam!$A2014:$J4349,8,0)</f>
        <v>No</v>
      </c>
      <c r="L2015" s="20" t="str">
        <f>VLOOKUP($A2015,Cleaned_Medical_Exam!$A2014:$J4349,9,0)</f>
        <v>Obesity</v>
      </c>
      <c r="M2015" s="20" t="str">
        <f>VLOOKUP($A2015,Cleaned_Medical_Exam!$A2014:$J4349,10,0)</f>
        <v>Normal</v>
      </c>
      <c r="N2015" s="48">
        <f>_xlfn.XLOOKUP(A2015,Cleaned_Hospital_Details!A:A,Cleaned_Hospital_Details!B:B)</f>
        <v>0</v>
      </c>
      <c r="O2015" s="49">
        <f>_xlfn.XLOOKUP($A2015,Cleaned_Hospital_Details!$A:$A,Cleaned_Hospital_Details!C:C)</f>
        <v>3062.51</v>
      </c>
      <c r="P2015" s="8" t="str">
        <f>_xlfn.XLOOKUP($A2015,Cleaned_Hospital_Details!$A:$A,Cleaned_Hospital_Details!D:D)</f>
        <v>Tier - 3</v>
      </c>
      <c r="Q2015" s="8" t="str">
        <f>_xlfn.XLOOKUP($A2015,Cleaned_Hospital_Details!$A:$A,Cleaned_Hospital_Details!E:E)</f>
        <v>Tier - 1</v>
      </c>
      <c r="R2015" s="8" t="str">
        <f>_xlfn.XLOOKUP($A2015,Cleaned_Hospital_Details!$A:$A,Cleaned_Hospital_Details!F:F)</f>
        <v>R1012</v>
      </c>
      <c r="S2015" s="15">
        <f>_xlfn.XLOOKUP($A2015,Cleaned_Hospital_Details!$A:$A,Cleaned_Hospital_Details!G:G)</f>
        <v>34603</v>
      </c>
      <c r="T2015" s="8">
        <f>_xlfn.XLOOKUP($A2015,Cleaned_Hospital_Details!$A:$A,Cleaned_Hospital_Details!H:H)</f>
        <v>28</v>
      </c>
      <c r="U2015" s="8" t="str">
        <f>_xlfn.XLOOKUP($A2015,Cleaned_Hospital_Details!$A:$A,Cleaned_Hospital_Details!I:I)</f>
        <v>Adult</v>
      </c>
      <c r="V2015" t="str">
        <f t="shared" si="31"/>
        <v>Valur Kristjansson</v>
      </c>
    </row>
    <row r="2016" spans="1:22" ht="15.6" x14ac:dyDescent="0.3">
      <c r="A2016" s="10" t="s">
        <v>2052</v>
      </c>
      <c r="B2016" s="8" t="str">
        <f>VLOOKUP(A2016,Cleaned_Customer_Names!A2015:D4350,2,0)</f>
        <v>Ms.</v>
      </c>
      <c r="C2016" s="8" t="str">
        <f>VLOOKUP(A2016,Cleaned_Customer_Names!A2015:D4350,3,0)</f>
        <v>Erica</v>
      </c>
      <c r="D2016" s="8" t="str">
        <f>VLOOKUP($A2016,Cleaned_Customer_Names!$A2015:$D4350,4,0)</f>
        <v>Pitman</v>
      </c>
      <c r="E2016" s="22">
        <f>VLOOKUP($A2016,Cleaned_Medical_Exam!$A2015:$J4350,2,0)</f>
        <v>31.79</v>
      </c>
      <c r="F2016" s="24">
        <f>VLOOKUP($A2016,Cleaned_Medical_Exam!$A2015:$J4350,3,0)</f>
        <v>7.09</v>
      </c>
      <c r="G2016" s="20" t="str">
        <f>VLOOKUP($A2016,Cleaned_Medical_Exam!$A2015:$J4350,4,0)</f>
        <v>No</v>
      </c>
      <c r="H2016" s="20" t="str">
        <f>VLOOKUP($A2016,Cleaned_Medical_Exam!$A2015:$J4350,5,0)</f>
        <v>No</v>
      </c>
      <c r="I2016" s="20" t="str">
        <f>VLOOKUP($A2016,Cleaned_Medical_Exam!$A2015:$J4350,6,0)</f>
        <v>No</v>
      </c>
      <c r="J2016" s="48">
        <f>VLOOKUP($A2016,Cleaned_Medical_Exam!$A2015:$J4350,7,0)</f>
        <v>0</v>
      </c>
      <c r="K2016" s="8" t="str">
        <f>VLOOKUP($A2016,Cleaned_Medical_Exam!$A2015:$J4350,8,0)</f>
        <v>No</v>
      </c>
      <c r="L2016" s="20" t="str">
        <f>VLOOKUP($A2016,Cleaned_Medical_Exam!$A2015:$J4350,9,0)</f>
        <v>Obesity</v>
      </c>
      <c r="M2016" s="20" t="str">
        <f>VLOOKUP($A2016,Cleaned_Medical_Exam!$A2015:$J4350,10,0)</f>
        <v>Diabetes</v>
      </c>
      <c r="N2016" s="48">
        <f>_xlfn.XLOOKUP(A2016,Cleaned_Hospital_Details!A:A,Cleaned_Hospital_Details!B:B)</f>
        <v>2</v>
      </c>
      <c r="O2016" s="49">
        <f>_xlfn.XLOOKUP($A2016,Cleaned_Hospital_Details!$A:$A,Cleaned_Hospital_Details!C:C)</f>
        <v>3056.39</v>
      </c>
      <c r="P2016" s="8" t="str">
        <f>_xlfn.XLOOKUP($A2016,Cleaned_Hospital_Details!$A:$A,Cleaned_Hospital_Details!D:D)</f>
        <v>Tier - 2</v>
      </c>
      <c r="Q2016" s="8" t="str">
        <f>_xlfn.XLOOKUP($A2016,Cleaned_Hospital_Details!$A:$A,Cleaned_Hospital_Details!E:E)</f>
        <v>Tier - 3</v>
      </c>
      <c r="R2016" s="8" t="str">
        <f>_xlfn.XLOOKUP($A2016,Cleaned_Hospital_Details!$A:$A,Cleaned_Hospital_Details!F:F)</f>
        <v>R1013</v>
      </c>
      <c r="S2016" s="15">
        <f>_xlfn.XLOOKUP($A2016,Cleaned_Hospital_Details!$A:$A,Cleaned_Hospital_Details!G:G)</f>
        <v>37428</v>
      </c>
      <c r="T2016" s="8">
        <f>_xlfn.XLOOKUP($A2016,Cleaned_Hospital_Details!$A:$A,Cleaned_Hospital_Details!H:H)</f>
        <v>20</v>
      </c>
      <c r="U2016" s="8" t="str">
        <f>_xlfn.XLOOKUP($A2016,Cleaned_Hospital_Details!$A:$A,Cleaned_Hospital_Details!I:I)</f>
        <v>Adult</v>
      </c>
      <c r="V2016" t="str">
        <f t="shared" si="31"/>
        <v>Erica Pitman</v>
      </c>
    </row>
    <row r="2017" spans="1:22" ht="15.6" x14ac:dyDescent="0.3">
      <c r="A2017" s="10" t="s">
        <v>2053</v>
      </c>
      <c r="B2017" s="8" t="str">
        <f>VLOOKUP(A2017,Cleaned_Customer_Names!A2016:D4351,2,0)</f>
        <v>Mr.</v>
      </c>
      <c r="C2017" s="8" t="str">
        <f>VLOOKUP(A2017,Cleaned_Customer_Names!A2016:D4351,3,0)</f>
        <v>Stephen</v>
      </c>
      <c r="D2017" s="8" t="str">
        <f>VLOOKUP($A2017,Cleaned_Customer_Names!$A2016:$D4351,4,0)</f>
        <v>Curley</v>
      </c>
      <c r="E2017" s="22">
        <f>VLOOKUP($A2017,Cleaned_Medical_Exam!$A2016:$J4351,2,0)</f>
        <v>28.48</v>
      </c>
      <c r="F2017" s="24">
        <f>VLOOKUP($A2017,Cleaned_Medical_Exam!$A2016:$J4351,3,0)</f>
        <v>6.22</v>
      </c>
      <c r="G2017" s="20" t="str">
        <f>VLOOKUP($A2017,Cleaned_Medical_Exam!$A2016:$J4351,4,0)</f>
        <v>Yes</v>
      </c>
      <c r="H2017" s="20" t="str">
        <f>VLOOKUP($A2017,Cleaned_Medical_Exam!$A2016:$J4351,5,0)</f>
        <v>No</v>
      </c>
      <c r="I2017" s="20" t="str">
        <f>VLOOKUP($A2017,Cleaned_Medical_Exam!$A2016:$J4351,6,0)</f>
        <v>Yes</v>
      </c>
      <c r="J2017" s="48">
        <f>VLOOKUP($A2017,Cleaned_Medical_Exam!$A2016:$J4351,7,0)</f>
        <v>1</v>
      </c>
      <c r="K2017" s="8" t="str">
        <f>VLOOKUP($A2017,Cleaned_Medical_Exam!$A2016:$J4351,8,0)</f>
        <v>No</v>
      </c>
      <c r="L2017" s="20" t="str">
        <f>VLOOKUP($A2017,Cleaned_Medical_Exam!$A2016:$J4351,9,0)</f>
        <v>Overweight</v>
      </c>
      <c r="M2017" s="20" t="str">
        <f>VLOOKUP($A2017,Cleaned_Medical_Exam!$A2016:$J4351,10,0)</f>
        <v>Prediabetes</v>
      </c>
      <c r="N2017" s="48">
        <f>_xlfn.XLOOKUP(A2017,Cleaned_Hospital_Details!A:A,Cleaned_Hospital_Details!B:B)</f>
        <v>0</v>
      </c>
      <c r="O2017" s="49">
        <f>_xlfn.XLOOKUP($A2017,Cleaned_Hospital_Details!$A:$A,Cleaned_Hospital_Details!C:C)</f>
        <v>3051.73</v>
      </c>
      <c r="P2017" s="8" t="str">
        <f>_xlfn.XLOOKUP($A2017,Cleaned_Hospital_Details!$A:$A,Cleaned_Hospital_Details!D:D)</f>
        <v>Tier - 2</v>
      </c>
      <c r="Q2017" s="8" t="str">
        <f>_xlfn.XLOOKUP($A2017,Cleaned_Hospital_Details!$A:$A,Cleaned_Hospital_Details!E:E)</f>
        <v>Tier - 2</v>
      </c>
      <c r="R2017" s="8" t="str">
        <f>_xlfn.XLOOKUP($A2017,Cleaned_Hospital_Details!$A:$A,Cleaned_Hospital_Details!F:F)</f>
        <v>R1011</v>
      </c>
      <c r="S2017" s="15">
        <f>_xlfn.XLOOKUP($A2017,Cleaned_Hospital_Details!$A:$A,Cleaned_Hospital_Details!G:G)</f>
        <v>35786</v>
      </c>
      <c r="T2017" s="8">
        <f>_xlfn.XLOOKUP($A2017,Cleaned_Hospital_Details!$A:$A,Cleaned_Hospital_Details!H:H)</f>
        <v>25</v>
      </c>
      <c r="U2017" s="8" t="str">
        <f>_xlfn.XLOOKUP($A2017,Cleaned_Hospital_Details!$A:$A,Cleaned_Hospital_Details!I:I)</f>
        <v>Adult</v>
      </c>
      <c r="V2017" t="str">
        <f t="shared" si="31"/>
        <v>Stephen Curley</v>
      </c>
    </row>
    <row r="2018" spans="1:22" ht="15.6" x14ac:dyDescent="0.3">
      <c r="A2018" s="10" t="s">
        <v>2054</v>
      </c>
      <c r="B2018" s="8" t="str">
        <f>VLOOKUP(A2018,Cleaned_Customer_Names!A2017:D4352,2,0)</f>
        <v>Ms.</v>
      </c>
      <c r="C2018" s="8" t="str">
        <f>VLOOKUP(A2018,Cleaned_Customer_Names!A2017:D4352,3,0)</f>
        <v>Lissa</v>
      </c>
      <c r="D2018" s="8" t="str">
        <f>VLOOKUP($A2018,Cleaned_Customer_Names!$A2017:$D4352,4,0)</f>
        <v>Zimmer</v>
      </c>
      <c r="E2018" s="22">
        <f>VLOOKUP($A2018,Cleaned_Medical_Exam!$A2017:$J4352,2,0)</f>
        <v>26.6</v>
      </c>
      <c r="F2018" s="24">
        <f>VLOOKUP($A2018,Cleaned_Medical_Exam!$A2017:$J4352,3,0)</f>
        <v>4.33</v>
      </c>
      <c r="G2018" s="20" t="str">
        <f>VLOOKUP($A2018,Cleaned_Medical_Exam!$A2017:$J4352,4,0)</f>
        <v>No</v>
      </c>
      <c r="H2018" s="20" t="str">
        <f>VLOOKUP($A2018,Cleaned_Medical_Exam!$A2017:$J4352,5,0)</f>
        <v>No</v>
      </c>
      <c r="I2018" s="20" t="str">
        <f>VLOOKUP($A2018,Cleaned_Medical_Exam!$A2017:$J4352,6,0)</f>
        <v>No</v>
      </c>
      <c r="J2018" s="48">
        <f>VLOOKUP($A2018,Cleaned_Medical_Exam!$A2017:$J4352,7,0)</f>
        <v>1</v>
      </c>
      <c r="K2018" s="8" t="str">
        <f>VLOOKUP($A2018,Cleaned_Medical_Exam!$A2017:$J4352,8,0)</f>
        <v>No</v>
      </c>
      <c r="L2018" s="20" t="str">
        <f>VLOOKUP($A2018,Cleaned_Medical_Exam!$A2017:$J4352,9,0)</f>
        <v>Overweight</v>
      </c>
      <c r="M2018" s="20" t="str">
        <f>VLOOKUP($A2018,Cleaned_Medical_Exam!$A2017:$J4352,10,0)</f>
        <v>Normal</v>
      </c>
      <c r="N2018" s="48">
        <f>_xlfn.XLOOKUP(A2018,Cleaned_Hospital_Details!A:A,Cleaned_Hospital_Details!B:B)</f>
        <v>0</v>
      </c>
      <c r="O2018" s="49">
        <f>_xlfn.XLOOKUP($A2018,Cleaned_Hospital_Details!$A:$A,Cleaned_Hospital_Details!C:C)</f>
        <v>3046.06</v>
      </c>
      <c r="P2018" s="8" t="str">
        <f>_xlfn.XLOOKUP($A2018,Cleaned_Hospital_Details!$A:$A,Cleaned_Hospital_Details!D:D)</f>
        <v>Tier - 2</v>
      </c>
      <c r="Q2018" s="8" t="str">
        <f>_xlfn.XLOOKUP($A2018,Cleaned_Hospital_Details!$A:$A,Cleaned_Hospital_Details!E:E)</f>
        <v>Tier - 1</v>
      </c>
      <c r="R2018" s="8" t="str">
        <f>_xlfn.XLOOKUP($A2018,Cleaned_Hospital_Details!$A:$A,Cleaned_Hospital_Details!F:F)</f>
        <v>R1023</v>
      </c>
      <c r="S2018" s="15">
        <f>_xlfn.XLOOKUP($A2018,Cleaned_Hospital_Details!$A:$A,Cleaned_Hospital_Details!G:G)</f>
        <v>36016</v>
      </c>
      <c r="T2018" s="8">
        <f>_xlfn.XLOOKUP($A2018,Cleaned_Hospital_Details!$A:$A,Cleaned_Hospital_Details!H:H)</f>
        <v>24</v>
      </c>
      <c r="U2018" s="8" t="str">
        <f>_xlfn.XLOOKUP($A2018,Cleaned_Hospital_Details!$A:$A,Cleaned_Hospital_Details!I:I)</f>
        <v>Adult</v>
      </c>
      <c r="V2018" t="str">
        <f t="shared" si="31"/>
        <v>Lissa Zimmer</v>
      </c>
    </row>
    <row r="2019" spans="1:22" ht="15.6" x14ac:dyDescent="0.3">
      <c r="A2019" s="10" t="s">
        <v>2055</v>
      </c>
      <c r="B2019" s="8" t="str">
        <f>VLOOKUP(A2019,Cleaned_Customer_Names!A2018:D4353,2,0)</f>
        <v>Ms.</v>
      </c>
      <c r="C2019" s="8" t="str">
        <f>VLOOKUP(A2019,Cleaned_Customer_Names!A2018:D4353,3,0)</f>
        <v>Megan</v>
      </c>
      <c r="D2019" s="8" t="str">
        <f>VLOOKUP($A2019,Cleaned_Customer_Names!$A2018:$D4353,4,0)</f>
        <v>Granski</v>
      </c>
      <c r="E2019" s="22">
        <f>VLOOKUP($A2019,Cleaned_Medical_Exam!$A2018:$J4353,2,0)</f>
        <v>25.27</v>
      </c>
      <c r="F2019" s="24">
        <f>VLOOKUP($A2019,Cleaned_Medical_Exam!$A2018:$J4353,3,0)</f>
        <v>5.83</v>
      </c>
      <c r="G2019" s="20" t="str">
        <f>VLOOKUP($A2019,Cleaned_Medical_Exam!$A2018:$J4353,4,0)</f>
        <v>No</v>
      </c>
      <c r="H2019" s="20" t="str">
        <f>VLOOKUP($A2019,Cleaned_Medical_Exam!$A2018:$J4353,5,0)</f>
        <v>No</v>
      </c>
      <c r="I2019" s="20" t="str">
        <f>VLOOKUP($A2019,Cleaned_Medical_Exam!$A2018:$J4353,6,0)</f>
        <v>No</v>
      </c>
      <c r="J2019" s="48">
        <f>VLOOKUP($A2019,Cleaned_Medical_Exam!$A2018:$J4353,7,0)</f>
        <v>1</v>
      </c>
      <c r="K2019" s="8" t="str">
        <f>VLOOKUP($A2019,Cleaned_Medical_Exam!$A2018:$J4353,8,0)</f>
        <v>No</v>
      </c>
      <c r="L2019" s="20" t="str">
        <f>VLOOKUP($A2019,Cleaned_Medical_Exam!$A2018:$J4353,9,0)</f>
        <v>Overweight</v>
      </c>
      <c r="M2019" s="20" t="str">
        <f>VLOOKUP($A2019,Cleaned_Medical_Exam!$A2018:$J4353,10,0)</f>
        <v>Prediabetes</v>
      </c>
      <c r="N2019" s="48">
        <f>_xlfn.XLOOKUP(A2019,Cleaned_Hospital_Details!A:A,Cleaned_Hospital_Details!B:B)</f>
        <v>0</v>
      </c>
      <c r="O2019" s="49">
        <f>_xlfn.XLOOKUP($A2019,Cleaned_Hospital_Details!$A:$A,Cleaned_Hospital_Details!C:C)</f>
        <v>3044.21</v>
      </c>
      <c r="P2019" s="8" t="str">
        <f>_xlfn.XLOOKUP($A2019,Cleaned_Hospital_Details!$A:$A,Cleaned_Hospital_Details!D:D)</f>
        <v>Tier - 2</v>
      </c>
      <c r="Q2019" s="8" t="str">
        <f>_xlfn.XLOOKUP($A2019,Cleaned_Hospital_Details!$A:$A,Cleaned_Hospital_Details!E:E)</f>
        <v>Tier - 3</v>
      </c>
      <c r="R2019" s="8" t="str">
        <f>_xlfn.XLOOKUP($A2019,Cleaned_Hospital_Details!$A:$A,Cleaned_Hospital_Details!F:F)</f>
        <v>R1024</v>
      </c>
      <c r="S2019" s="15">
        <f>_xlfn.XLOOKUP($A2019,Cleaned_Hospital_Details!$A:$A,Cleaned_Hospital_Details!G:G)</f>
        <v>36053</v>
      </c>
      <c r="T2019" s="8">
        <f>_xlfn.XLOOKUP($A2019,Cleaned_Hospital_Details!$A:$A,Cleaned_Hospital_Details!H:H)</f>
        <v>24</v>
      </c>
      <c r="U2019" s="8" t="str">
        <f>_xlfn.XLOOKUP($A2019,Cleaned_Hospital_Details!$A:$A,Cleaned_Hospital_Details!I:I)</f>
        <v>Adult</v>
      </c>
      <c r="V2019" t="str">
        <f t="shared" si="31"/>
        <v>Megan Granski</v>
      </c>
    </row>
    <row r="2020" spans="1:22" ht="15.6" x14ac:dyDescent="0.3">
      <c r="A2020" s="10" t="s">
        <v>2056</v>
      </c>
      <c r="B2020" s="8" t="str">
        <f>VLOOKUP(A2020,Cleaned_Customer_Names!A2019:D4354,2,0)</f>
        <v>Ms.</v>
      </c>
      <c r="C2020" s="8" t="str">
        <f>VLOOKUP(A2020,Cleaned_Customer_Names!A2019:D4354,3,0)</f>
        <v>Alyson</v>
      </c>
      <c r="D2020" s="8" t="str">
        <f>VLOOKUP($A2020,Cleaned_Customer_Names!$A2019:$D4354,4,0)</f>
        <v>Dunn</v>
      </c>
      <c r="E2020" s="22">
        <f>VLOOKUP($A2020,Cleaned_Medical_Exam!$A2019:$J4354,2,0)</f>
        <v>34.484999999999999</v>
      </c>
      <c r="F2020" s="24">
        <f>VLOOKUP($A2020,Cleaned_Medical_Exam!$A2019:$J4354,3,0)</f>
        <v>4.7</v>
      </c>
      <c r="G2020" s="20" t="str">
        <f>VLOOKUP($A2020,Cleaned_Medical_Exam!$A2019:$J4354,4,0)</f>
        <v>Yes</v>
      </c>
      <c r="H2020" s="20" t="str">
        <f>VLOOKUP($A2020,Cleaned_Medical_Exam!$A2019:$J4354,5,0)</f>
        <v>No</v>
      </c>
      <c r="I2020" s="20" t="str">
        <f>VLOOKUP($A2020,Cleaned_Medical_Exam!$A2019:$J4354,6,0)</f>
        <v>Yes</v>
      </c>
      <c r="J2020" s="48">
        <f>VLOOKUP($A2020,Cleaned_Medical_Exam!$A2019:$J4354,7,0)</f>
        <v>1</v>
      </c>
      <c r="K2020" s="8" t="str">
        <f>VLOOKUP($A2020,Cleaned_Medical_Exam!$A2019:$J4354,8,0)</f>
        <v>No</v>
      </c>
      <c r="L2020" s="20" t="str">
        <f>VLOOKUP($A2020,Cleaned_Medical_Exam!$A2019:$J4354,9,0)</f>
        <v>Obesity</v>
      </c>
      <c r="M2020" s="20" t="str">
        <f>VLOOKUP($A2020,Cleaned_Medical_Exam!$A2019:$J4354,10,0)</f>
        <v>Normal</v>
      </c>
      <c r="N2020" s="48">
        <f>_xlfn.XLOOKUP(A2020,Cleaned_Hospital_Details!A:A,Cleaned_Hospital_Details!B:B)</f>
        <v>0</v>
      </c>
      <c r="O2020" s="49">
        <f>_xlfn.XLOOKUP($A2020,Cleaned_Hospital_Details!$A:$A,Cleaned_Hospital_Details!C:C)</f>
        <v>3021.81</v>
      </c>
      <c r="P2020" s="8" t="str">
        <f>_xlfn.XLOOKUP($A2020,Cleaned_Hospital_Details!$A:$A,Cleaned_Hospital_Details!D:D)</f>
        <v>Tier - 2</v>
      </c>
      <c r="Q2020" s="8" t="str">
        <f>_xlfn.XLOOKUP($A2020,Cleaned_Hospital_Details!$A:$A,Cleaned_Hospital_Details!E:E)</f>
        <v>Tier - 3</v>
      </c>
      <c r="R2020" s="8" t="str">
        <f>_xlfn.XLOOKUP($A2020,Cleaned_Hospital_Details!$A:$A,Cleaned_Hospital_Details!F:F)</f>
        <v>R1012</v>
      </c>
      <c r="S2020" s="15">
        <f>_xlfn.XLOOKUP($A2020,Cleaned_Hospital_Details!$A:$A,Cleaned_Hospital_Details!G:G)</f>
        <v>35783</v>
      </c>
      <c r="T2020" s="8">
        <f>_xlfn.XLOOKUP($A2020,Cleaned_Hospital_Details!$A:$A,Cleaned_Hospital_Details!H:H)</f>
        <v>25</v>
      </c>
      <c r="U2020" s="8" t="str">
        <f>_xlfn.XLOOKUP($A2020,Cleaned_Hospital_Details!$A:$A,Cleaned_Hospital_Details!I:I)</f>
        <v>Adult</v>
      </c>
      <c r="V2020" t="str">
        <f t="shared" si="31"/>
        <v>Alyson Dunn</v>
      </c>
    </row>
    <row r="2021" spans="1:22" ht="15.6" x14ac:dyDescent="0.3">
      <c r="A2021" s="10" t="s">
        <v>2057</v>
      </c>
      <c r="B2021" s="8" t="str">
        <f>VLOOKUP(A2021,Cleaned_Customer_Names!A2020:D4355,2,0)</f>
        <v>Mr.</v>
      </c>
      <c r="C2021" s="8" t="str">
        <f>VLOOKUP(A2021,Cleaned_Customer_Names!A2020:D4355,3,0)</f>
        <v>Chance</v>
      </c>
      <c r="D2021" s="8" t="str">
        <f>VLOOKUP($A2021,Cleaned_Customer_Names!$A2020:$D4355,4,0)</f>
        <v>Regina</v>
      </c>
      <c r="E2021" s="22">
        <f>VLOOKUP($A2021,Cleaned_Medical_Exam!$A2020:$J4355,2,0)</f>
        <v>15.57</v>
      </c>
      <c r="F2021" s="24">
        <f>VLOOKUP($A2021,Cleaned_Medical_Exam!$A2020:$J4355,3,0)</f>
        <v>4.07</v>
      </c>
      <c r="G2021" s="20" t="str">
        <f>VLOOKUP($A2021,Cleaned_Medical_Exam!$A2020:$J4355,4,0)</f>
        <v>Yes</v>
      </c>
      <c r="H2021" s="20" t="str">
        <f>VLOOKUP($A2021,Cleaned_Medical_Exam!$A2020:$J4355,5,0)</f>
        <v>No</v>
      </c>
      <c r="I2021" s="20" t="str">
        <f>VLOOKUP($A2021,Cleaned_Medical_Exam!$A2020:$J4355,6,0)</f>
        <v>No</v>
      </c>
      <c r="J2021" s="48">
        <f>VLOOKUP($A2021,Cleaned_Medical_Exam!$A2020:$J4355,7,0)</f>
        <v>1</v>
      </c>
      <c r="K2021" s="8" t="str">
        <f>VLOOKUP($A2021,Cleaned_Medical_Exam!$A2020:$J4355,8,0)</f>
        <v>No</v>
      </c>
      <c r="L2021" s="20" t="str">
        <f>VLOOKUP($A2021,Cleaned_Medical_Exam!$A2020:$J4355,9,0)</f>
        <v>Underweight</v>
      </c>
      <c r="M2021" s="20" t="str">
        <f>VLOOKUP($A2021,Cleaned_Medical_Exam!$A2020:$J4355,10,0)</f>
        <v>Normal</v>
      </c>
      <c r="N2021" s="48">
        <f>_xlfn.XLOOKUP(A2021,Cleaned_Hospital_Details!A:A,Cleaned_Hospital_Details!B:B)</f>
        <v>3</v>
      </c>
      <c r="O2021" s="49">
        <f>_xlfn.XLOOKUP($A2021,Cleaned_Hospital_Details!$A:$A,Cleaned_Hospital_Details!C:C)</f>
        <v>3018.04</v>
      </c>
      <c r="P2021" s="8" t="str">
        <f>_xlfn.XLOOKUP($A2021,Cleaned_Hospital_Details!$A:$A,Cleaned_Hospital_Details!D:D)</f>
        <v>Tier - 2</v>
      </c>
      <c r="Q2021" s="8" t="str">
        <f>_xlfn.XLOOKUP($A2021,Cleaned_Hospital_Details!$A:$A,Cleaned_Hospital_Details!E:E)</f>
        <v>Tier - 2</v>
      </c>
      <c r="R2021" s="8" t="str">
        <f>_xlfn.XLOOKUP($A2021,Cleaned_Hospital_Details!$A:$A,Cleaned_Hospital_Details!F:F)</f>
        <v>R1012</v>
      </c>
      <c r="S2021" s="15">
        <f>_xlfn.XLOOKUP($A2021,Cleaned_Hospital_Details!$A:$A,Cleaned_Hospital_Details!G:G)</f>
        <v>32414</v>
      </c>
      <c r="T2021" s="8">
        <f>_xlfn.XLOOKUP($A2021,Cleaned_Hospital_Details!$A:$A,Cleaned_Hospital_Details!H:H)</f>
        <v>34</v>
      </c>
      <c r="U2021" s="8" t="str">
        <f>_xlfn.XLOOKUP($A2021,Cleaned_Hospital_Details!$A:$A,Cleaned_Hospital_Details!I:I)</f>
        <v>Adult</v>
      </c>
      <c r="V2021" t="str">
        <f t="shared" si="31"/>
        <v>Chance Regina</v>
      </c>
    </row>
    <row r="2022" spans="1:22" ht="15.6" x14ac:dyDescent="0.3">
      <c r="A2022" s="10" t="s">
        <v>2058</v>
      </c>
      <c r="B2022" s="8" t="str">
        <f>VLOOKUP(A2022,Cleaned_Customer_Names!A2021:D4356,2,0)</f>
        <v>Mr.</v>
      </c>
      <c r="C2022" s="8" t="str">
        <f>VLOOKUP(A2022,Cleaned_Customer_Names!A2021:D4356,3,0)</f>
        <v>Sean</v>
      </c>
      <c r="D2022" s="8" t="str">
        <f>VLOOKUP($A2022,Cleaned_Customer_Names!$A2021:$D4356,4,0)</f>
        <v>O'Connor</v>
      </c>
      <c r="E2022" s="22">
        <f>VLOOKUP($A2022,Cleaned_Medical_Exam!$A2021:$J4356,2,0)</f>
        <v>30.36</v>
      </c>
      <c r="F2022" s="24">
        <f>VLOOKUP($A2022,Cleaned_Medical_Exam!$A2021:$J4356,3,0)</f>
        <v>9.39</v>
      </c>
      <c r="G2022" s="20" t="str">
        <f>VLOOKUP($A2022,Cleaned_Medical_Exam!$A2021:$J4356,4,0)</f>
        <v>No</v>
      </c>
      <c r="H2022" s="20" t="str">
        <f>VLOOKUP($A2022,Cleaned_Medical_Exam!$A2021:$J4356,5,0)</f>
        <v>No</v>
      </c>
      <c r="I2022" s="20" t="str">
        <f>VLOOKUP($A2022,Cleaned_Medical_Exam!$A2021:$J4356,6,0)</f>
        <v>No</v>
      </c>
      <c r="J2022" s="48">
        <f>VLOOKUP($A2022,Cleaned_Medical_Exam!$A2021:$J4356,7,0)</f>
        <v>0</v>
      </c>
      <c r="K2022" s="8" t="str">
        <f>VLOOKUP($A2022,Cleaned_Medical_Exam!$A2021:$J4356,8,0)</f>
        <v>No</v>
      </c>
      <c r="L2022" s="20" t="str">
        <f>VLOOKUP($A2022,Cleaned_Medical_Exam!$A2021:$J4356,9,0)</f>
        <v>Obesity</v>
      </c>
      <c r="M2022" s="20" t="str">
        <f>VLOOKUP($A2022,Cleaned_Medical_Exam!$A2021:$J4356,10,0)</f>
        <v>Diabetes</v>
      </c>
      <c r="N2022" s="48">
        <f>_xlfn.XLOOKUP(A2022,Cleaned_Hospital_Details!A:A,Cleaned_Hospital_Details!B:B)</f>
        <v>0</v>
      </c>
      <c r="O2022" s="49">
        <f>_xlfn.XLOOKUP($A2022,Cleaned_Hospital_Details!$A:$A,Cleaned_Hospital_Details!C:C)</f>
        <v>3012.22</v>
      </c>
      <c r="P2022" s="8" t="str">
        <f>_xlfn.XLOOKUP($A2022,Cleaned_Hospital_Details!$A:$A,Cleaned_Hospital_Details!D:D)</f>
        <v>Tier - 2</v>
      </c>
      <c r="Q2022" s="8" t="str">
        <f>_xlfn.XLOOKUP($A2022,Cleaned_Hospital_Details!$A:$A,Cleaned_Hospital_Details!E:E)</f>
        <v>Tier - 3</v>
      </c>
      <c r="R2022" s="8" t="str">
        <f>_xlfn.XLOOKUP($A2022,Cleaned_Hospital_Details!$A:$A,Cleaned_Hospital_Details!F:F)</f>
        <v>R1012</v>
      </c>
      <c r="S2022" s="15">
        <f>_xlfn.XLOOKUP($A2022,Cleaned_Hospital_Details!$A:$A,Cleaned_Hospital_Details!G:G)</f>
        <v>37605</v>
      </c>
      <c r="T2022" s="8">
        <f>_xlfn.XLOOKUP($A2022,Cleaned_Hospital_Details!$A:$A,Cleaned_Hospital_Details!H:H)</f>
        <v>20</v>
      </c>
      <c r="U2022" s="8" t="str">
        <f>_xlfn.XLOOKUP($A2022,Cleaned_Hospital_Details!$A:$A,Cleaned_Hospital_Details!I:I)</f>
        <v>Adult</v>
      </c>
      <c r="V2022" t="str">
        <f t="shared" si="31"/>
        <v>Sean O'Connor</v>
      </c>
    </row>
    <row r="2023" spans="1:22" ht="15.6" x14ac:dyDescent="0.3">
      <c r="A2023" s="10" t="s">
        <v>2059</v>
      </c>
      <c r="B2023" s="8" t="str">
        <f>VLOOKUP(A2023,Cleaned_Customer_Names!A2022:D4357,2,0)</f>
        <v>Ms.</v>
      </c>
      <c r="C2023" s="8" t="str">
        <f>VLOOKUP(A2023,Cleaned_Customer_Names!A2022:D4357,3,0)</f>
        <v>Therese</v>
      </c>
      <c r="D2023" s="8" t="str">
        <f>VLOOKUP($A2023,Cleaned_Customer_Names!$A2022:$D4357,4,0)</f>
        <v>Howe</v>
      </c>
      <c r="E2023" s="22">
        <f>VLOOKUP($A2023,Cleaned_Medical_Exam!$A2022:$J4357,2,0)</f>
        <v>19.37</v>
      </c>
      <c r="F2023" s="24">
        <f>VLOOKUP($A2023,Cleaned_Medical_Exam!$A2022:$J4357,3,0)</f>
        <v>4.18</v>
      </c>
      <c r="G2023" s="20" t="str">
        <f>VLOOKUP($A2023,Cleaned_Medical_Exam!$A2022:$J4357,4,0)</f>
        <v>No</v>
      </c>
      <c r="H2023" s="20" t="str">
        <f>VLOOKUP($A2023,Cleaned_Medical_Exam!$A2022:$J4357,5,0)</f>
        <v>No</v>
      </c>
      <c r="I2023" s="20" t="str">
        <f>VLOOKUP($A2023,Cleaned_Medical_Exam!$A2022:$J4357,6,0)</f>
        <v>No</v>
      </c>
      <c r="J2023" s="48">
        <f>VLOOKUP($A2023,Cleaned_Medical_Exam!$A2022:$J4357,7,0)</f>
        <v>0</v>
      </c>
      <c r="K2023" s="8" t="str">
        <f>VLOOKUP($A2023,Cleaned_Medical_Exam!$A2022:$J4357,8,0)</f>
        <v>No</v>
      </c>
      <c r="L2023" s="20" t="str">
        <f>VLOOKUP($A2023,Cleaned_Medical_Exam!$A2022:$J4357,9,0)</f>
        <v>Healthy Weight</v>
      </c>
      <c r="M2023" s="20" t="str">
        <f>VLOOKUP($A2023,Cleaned_Medical_Exam!$A2022:$J4357,10,0)</f>
        <v>Normal</v>
      </c>
      <c r="N2023" s="48">
        <f>_xlfn.XLOOKUP(A2023,Cleaned_Hospital_Details!A:A,Cleaned_Hospital_Details!B:B)</f>
        <v>3</v>
      </c>
      <c r="O2023" s="49">
        <f>_xlfn.XLOOKUP($A2023,Cleaned_Hospital_Details!$A:$A,Cleaned_Hospital_Details!C:C)</f>
        <v>2985.67</v>
      </c>
      <c r="P2023" s="8" t="str">
        <f>_xlfn.XLOOKUP($A2023,Cleaned_Hospital_Details!$A:$A,Cleaned_Hospital_Details!D:D)</f>
        <v>Tier - 2</v>
      </c>
      <c r="Q2023" s="8" t="str">
        <f>_xlfn.XLOOKUP($A2023,Cleaned_Hospital_Details!$A:$A,Cleaned_Hospital_Details!E:E)</f>
        <v>Tier - 2</v>
      </c>
      <c r="R2023" s="8" t="str">
        <f>_xlfn.XLOOKUP($A2023,Cleaned_Hospital_Details!$A:$A,Cleaned_Hospital_Details!F:F)</f>
        <v>R1013</v>
      </c>
      <c r="S2023" s="15">
        <f>_xlfn.XLOOKUP($A2023,Cleaned_Hospital_Details!$A:$A,Cleaned_Hospital_Details!G:G)</f>
        <v>33562</v>
      </c>
      <c r="T2023" s="8">
        <f>_xlfn.XLOOKUP($A2023,Cleaned_Hospital_Details!$A:$A,Cleaned_Hospital_Details!H:H)</f>
        <v>31</v>
      </c>
      <c r="U2023" s="8" t="str">
        <f>_xlfn.XLOOKUP($A2023,Cleaned_Hospital_Details!$A:$A,Cleaned_Hospital_Details!I:I)</f>
        <v>Adult</v>
      </c>
      <c r="V2023" t="str">
        <f t="shared" si="31"/>
        <v>Therese Howe</v>
      </c>
    </row>
    <row r="2024" spans="1:22" ht="15.6" x14ac:dyDescent="0.3">
      <c r="A2024" s="10" t="s">
        <v>2060</v>
      </c>
      <c r="B2024" s="8" t="str">
        <f>VLOOKUP(A2024,Cleaned_Customer_Names!A2023:D4358,2,0)</f>
        <v>Mr.</v>
      </c>
      <c r="C2024" s="8" t="str">
        <f>VLOOKUP(A2024,Cleaned_Customer_Names!A2023:D4358,3,0)</f>
        <v>Beau</v>
      </c>
      <c r="D2024" s="8" t="str">
        <f>VLOOKUP($A2024,Cleaned_Customer_Names!$A2023:$D4358,4,0)</f>
        <v>Atwater</v>
      </c>
      <c r="E2024" s="22">
        <f>VLOOKUP($A2024,Cleaned_Medical_Exam!$A2023:$J4358,2,0)</f>
        <v>16.71</v>
      </c>
      <c r="F2024" s="24">
        <f>VLOOKUP($A2024,Cleaned_Medical_Exam!$A2023:$J4358,3,0)</f>
        <v>4.18</v>
      </c>
      <c r="G2024" s="20" t="str">
        <f>VLOOKUP($A2024,Cleaned_Medical_Exam!$A2023:$J4358,4,0)</f>
        <v>No</v>
      </c>
      <c r="H2024" s="20" t="str">
        <f>VLOOKUP($A2024,Cleaned_Medical_Exam!$A2023:$J4358,5,0)</f>
        <v>No</v>
      </c>
      <c r="I2024" s="20" t="str">
        <f>VLOOKUP($A2024,Cleaned_Medical_Exam!$A2023:$J4358,6,0)</f>
        <v>No</v>
      </c>
      <c r="J2024" s="48">
        <f>VLOOKUP($A2024,Cleaned_Medical_Exam!$A2023:$J4358,7,0)</f>
        <v>1</v>
      </c>
      <c r="K2024" s="8" t="str">
        <f>VLOOKUP($A2024,Cleaned_Medical_Exam!$A2023:$J4358,8,0)</f>
        <v>No</v>
      </c>
      <c r="L2024" s="20" t="str">
        <f>VLOOKUP($A2024,Cleaned_Medical_Exam!$A2023:$J4358,9,0)</f>
        <v>Underweight</v>
      </c>
      <c r="M2024" s="20" t="str">
        <f>VLOOKUP($A2024,Cleaned_Medical_Exam!$A2023:$J4358,10,0)</f>
        <v>Normal</v>
      </c>
      <c r="N2024" s="48">
        <f>_xlfn.XLOOKUP(A2024,Cleaned_Hospital_Details!A:A,Cleaned_Hospital_Details!B:B)</f>
        <v>3</v>
      </c>
      <c r="O2024" s="49">
        <f>_xlfn.XLOOKUP($A2024,Cleaned_Hospital_Details!$A:$A,Cleaned_Hospital_Details!C:C)</f>
        <v>2979.52</v>
      </c>
      <c r="P2024" s="8" t="str">
        <f>_xlfn.XLOOKUP($A2024,Cleaned_Hospital_Details!$A:$A,Cleaned_Hospital_Details!D:D)</f>
        <v>Tier - 2</v>
      </c>
      <c r="Q2024" s="8" t="str">
        <f>_xlfn.XLOOKUP($A2024,Cleaned_Hospital_Details!$A:$A,Cleaned_Hospital_Details!E:E)</f>
        <v>Tier - 3</v>
      </c>
      <c r="R2024" s="8" t="str">
        <f>_xlfn.XLOOKUP($A2024,Cleaned_Hospital_Details!$A:$A,Cleaned_Hospital_Details!F:F)</f>
        <v>R1013</v>
      </c>
      <c r="S2024" s="15">
        <f>_xlfn.XLOOKUP($A2024,Cleaned_Hospital_Details!$A:$A,Cleaned_Hospital_Details!G:G)</f>
        <v>31946</v>
      </c>
      <c r="T2024" s="8">
        <f>_xlfn.XLOOKUP($A2024,Cleaned_Hospital_Details!$A:$A,Cleaned_Hospital_Details!H:H)</f>
        <v>35</v>
      </c>
      <c r="U2024" s="8" t="str">
        <f>_xlfn.XLOOKUP($A2024,Cleaned_Hospital_Details!$A:$A,Cleaned_Hospital_Details!I:I)</f>
        <v>Adult</v>
      </c>
      <c r="V2024" t="str">
        <f t="shared" si="31"/>
        <v>Beau Atwater</v>
      </c>
    </row>
    <row r="2025" spans="1:22" ht="15.6" x14ac:dyDescent="0.3">
      <c r="A2025" s="10" t="s">
        <v>2061</v>
      </c>
      <c r="B2025" s="8" t="str">
        <f>VLOOKUP(A2025,Cleaned_Customer_Names!A2024:D4359,2,0)</f>
        <v>Ms.</v>
      </c>
      <c r="C2025" s="8" t="str">
        <f>VLOOKUP(A2025,Cleaned_Customer_Names!A2024:D4359,3,0)</f>
        <v>Kelsey</v>
      </c>
      <c r="D2025" s="8" t="str">
        <f>VLOOKUP($A2025,Cleaned_Customer_Names!$A2024:$D4359,4,0)</f>
        <v>Gurganus</v>
      </c>
      <c r="E2025" s="22">
        <f>VLOOKUP($A2025,Cleaned_Medical_Exam!$A2024:$J4359,2,0)</f>
        <v>24.1</v>
      </c>
      <c r="F2025" s="24">
        <f>VLOOKUP($A2025,Cleaned_Medical_Exam!$A2024:$J4359,3,0)</f>
        <v>4.4000000000000004</v>
      </c>
      <c r="G2025" s="20" t="str">
        <f>VLOOKUP($A2025,Cleaned_Medical_Exam!$A2024:$J4359,4,0)</f>
        <v>Yes</v>
      </c>
      <c r="H2025" s="20" t="str">
        <f>VLOOKUP($A2025,Cleaned_Medical_Exam!$A2024:$J4359,5,0)</f>
        <v>No</v>
      </c>
      <c r="I2025" s="20" t="str">
        <f>VLOOKUP($A2025,Cleaned_Medical_Exam!$A2024:$J4359,6,0)</f>
        <v>No</v>
      </c>
      <c r="J2025" s="48">
        <f>VLOOKUP($A2025,Cleaned_Medical_Exam!$A2024:$J4359,7,0)</f>
        <v>1</v>
      </c>
      <c r="K2025" s="8" t="str">
        <f>VLOOKUP($A2025,Cleaned_Medical_Exam!$A2024:$J4359,8,0)</f>
        <v>No</v>
      </c>
      <c r="L2025" s="20" t="str">
        <f>VLOOKUP($A2025,Cleaned_Medical_Exam!$A2024:$J4359,9,0)</f>
        <v>Healthy Weight</v>
      </c>
      <c r="M2025" s="20" t="str">
        <f>VLOOKUP($A2025,Cleaned_Medical_Exam!$A2024:$J4359,10,0)</f>
        <v>Normal</v>
      </c>
      <c r="N2025" s="48">
        <f>_xlfn.XLOOKUP(A2025,Cleaned_Hospital_Details!A:A,Cleaned_Hospital_Details!B:B)</f>
        <v>0</v>
      </c>
      <c r="O2025" s="49">
        <f>_xlfn.XLOOKUP($A2025,Cleaned_Hospital_Details!$A:$A,Cleaned_Hospital_Details!C:C)</f>
        <v>2974.13</v>
      </c>
      <c r="P2025" s="8" t="str">
        <f>_xlfn.XLOOKUP($A2025,Cleaned_Hospital_Details!$A:$A,Cleaned_Hospital_Details!D:D)</f>
        <v>Tier - 2</v>
      </c>
      <c r="Q2025" s="8" t="str">
        <f>_xlfn.XLOOKUP($A2025,Cleaned_Hospital_Details!$A:$A,Cleaned_Hospital_Details!E:E)</f>
        <v>Tier - 1</v>
      </c>
      <c r="R2025" s="8" t="str">
        <f>_xlfn.XLOOKUP($A2025,Cleaned_Hospital_Details!$A:$A,Cleaned_Hospital_Details!F:F)</f>
        <v>R1011</v>
      </c>
      <c r="S2025" s="15">
        <f>_xlfn.XLOOKUP($A2025,Cleaned_Hospital_Details!$A:$A,Cleaned_Hospital_Details!G:G)</f>
        <v>34966</v>
      </c>
      <c r="T2025" s="8">
        <f>_xlfn.XLOOKUP($A2025,Cleaned_Hospital_Details!$A:$A,Cleaned_Hospital_Details!H:H)</f>
        <v>27</v>
      </c>
      <c r="U2025" s="8" t="str">
        <f>_xlfn.XLOOKUP($A2025,Cleaned_Hospital_Details!$A:$A,Cleaned_Hospital_Details!I:I)</f>
        <v>Adult</v>
      </c>
      <c r="V2025" t="str">
        <f t="shared" si="31"/>
        <v>Kelsey Gurganus</v>
      </c>
    </row>
    <row r="2026" spans="1:22" ht="15.6" x14ac:dyDescent="0.3">
      <c r="A2026" s="10" t="s">
        <v>2062</v>
      </c>
      <c r="B2026" s="8" t="str">
        <f>VLOOKUP(A2026,Cleaned_Customer_Names!A2025:D4360,2,0)</f>
        <v>Ms.</v>
      </c>
      <c r="C2026" s="8" t="str">
        <f>VLOOKUP(A2026,Cleaned_Customer_Names!A2025:D4360,3,0)</f>
        <v>Gretchen</v>
      </c>
      <c r="D2026" s="8" t="str">
        <f>VLOOKUP($A2026,Cleaned_Customer_Names!$A2025:$D4360,4,0)</f>
        <v>Holden</v>
      </c>
      <c r="E2026" s="22">
        <f>VLOOKUP($A2026,Cleaned_Medical_Exam!$A2025:$J4360,2,0)</f>
        <v>29.77</v>
      </c>
      <c r="F2026" s="24">
        <f>VLOOKUP($A2026,Cleaned_Medical_Exam!$A2025:$J4360,3,0)</f>
        <v>9.9</v>
      </c>
      <c r="G2026" s="20" t="str">
        <f>VLOOKUP($A2026,Cleaned_Medical_Exam!$A2025:$J4360,4,0)</f>
        <v>No</v>
      </c>
      <c r="H2026" s="20" t="str">
        <f>VLOOKUP($A2026,Cleaned_Medical_Exam!$A2025:$J4360,5,0)</f>
        <v>No</v>
      </c>
      <c r="I2026" s="20" t="str">
        <f>VLOOKUP($A2026,Cleaned_Medical_Exam!$A2025:$J4360,6,0)</f>
        <v>No</v>
      </c>
      <c r="J2026" s="48">
        <f>VLOOKUP($A2026,Cleaned_Medical_Exam!$A2025:$J4360,7,0)</f>
        <v>0</v>
      </c>
      <c r="K2026" s="8" t="str">
        <f>VLOOKUP($A2026,Cleaned_Medical_Exam!$A2025:$J4360,8,0)</f>
        <v>No</v>
      </c>
      <c r="L2026" s="20" t="str">
        <f>VLOOKUP($A2026,Cleaned_Medical_Exam!$A2025:$J4360,9,0)</f>
        <v>Overweight</v>
      </c>
      <c r="M2026" s="20" t="str">
        <f>VLOOKUP($A2026,Cleaned_Medical_Exam!$A2025:$J4360,10,0)</f>
        <v>Diabetes</v>
      </c>
      <c r="N2026" s="48">
        <f>_xlfn.XLOOKUP(A2026,Cleaned_Hospital_Details!A:A,Cleaned_Hospital_Details!B:B)</f>
        <v>0</v>
      </c>
      <c r="O2026" s="49">
        <f>_xlfn.XLOOKUP($A2026,Cleaned_Hospital_Details!$A:$A,Cleaned_Hospital_Details!C:C)</f>
        <v>2943.41</v>
      </c>
      <c r="P2026" s="8" t="str">
        <f>_xlfn.XLOOKUP($A2026,Cleaned_Hospital_Details!$A:$A,Cleaned_Hospital_Details!D:D)</f>
        <v>Tier - 2</v>
      </c>
      <c r="Q2026" s="8" t="str">
        <f>_xlfn.XLOOKUP($A2026,Cleaned_Hospital_Details!$A:$A,Cleaned_Hospital_Details!E:E)</f>
        <v>Tier - 3</v>
      </c>
      <c r="R2026" s="8" t="str">
        <f>_xlfn.XLOOKUP($A2026,Cleaned_Hospital_Details!$A:$A,Cleaned_Hospital_Details!F:F)</f>
        <v>R1012</v>
      </c>
      <c r="S2026" s="15">
        <f>_xlfn.XLOOKUP($A2026,Cleaned_Hospital_Details!$A:$A,Cleaned_Hospital_Details!G:G)</f>
        <v>37529</v>
      </c>
      <c r="T2026" s="8">
        <f>_xlfn.XLOOKUP($A2026,Cleaned_Hospital_Details!$A:$A,Cleaned_Hospital_Details!H:H)</f>
        <v>20</v>
      </c>
      <c r="U2026" s="8" t="str">
        <f>_xlfn.XLOOKUP($A2026,Cleaned_Hospital_Details!$A:$A,Cleaned_Hospital_Details!I:I)</f>
        <v>Adult</v>
      </c>
      <c r="V2026" t="str">
        <f t="shared" si="31"/>
        <v>Gretchen Holden</v>
      </c>
    </row>
    <row r="2027" spans="1:22" ht="15.6" x14ac:dyDescent="0.3">
      <c r="A2027" s="10" t="s">
        <v>2063</v>
      </c>
      <c r="B2027" s="8" t="str">
        <f>VLOOKUP(A2027,Cleaned_Customer_Names!A2026:D4361,2,0)</f>
        <v>Mr.</v>
      </c>
      <c r="C2027" s="8" t="str">
        <f>VLOOKUP(A2027,Cleaned_Customer_Names!A2026:D4361,3,0)</f>
        <v>Nicholas</v>
      </c>
      <c r="D2027" s="8" t="str">
        <f>VLOOKUP($A2027,Cleaned_Customer_Names!$A2026:$D4361,4,0)</f>
        <v>Parton</v>
      </c>
      <c r="E2027" s="22">
        <f>VLOOKUP($A2027,Cleaned_Medical_Exam!$A2026:$J4361,2,0)</f>
        <v>46.53</v>
      </c>
      <c r="F2027" s="24">
        <f>VLOOKUP($A2027,Cleaned_Medical_Exam!$A2026:$J4361,3,0)</f>
        <v>4.84</v>
      </c>
      <c r="G2027" s="20" t="str">
        <f>VLOOKUP($A2027,Cleaned_Medical_Exam!$A2026:$J4361,4,0)</f>
        <v>Yes</v>
      </c>
      <c r="H2027" s="20" t="str">
        <f>VLOOKUP($A2027,Cleaned_Medical_Exam!$A2026:$J4361,5,0)</f>
        <v>No</v>
      </c>
      <c r="I2027" s="20" t="str">
        <f>VLOOKUP($A2027,Cleaned_Medical_Exam!$A2026:$J4361,6,0)</f>
        <v>No</v>
      </c>
      <c r="J2027" s="48">
        <f>VLOOKUP($A2027,Cleaned_Medical_Exam!$A2026:$J4361,7,0)</f>
        <v>0</v>
      </c>
      <c r="K2027" s="8" t="str">
        <f>VLOOKUP($A2027,Cleaned_Medical_Exam!$A2026:$J4361,8,0)</f>
        <v>No</v>
      </c>
      <c r="L2027" s="20" t="str">
        <f>VLOOKUP($A2027,Cleaned_Medical_Exam!$A2026:$J4361,9,0)</f>
        <v>Obesity</v>
      </c>
      <c r="M2027" s="20" t="str">
        <f>VLOOKUP($A2027,Cleaned_Medical_Exam!$A2026:$J4361,10,0)</f>
        <v>Normal</v>
      </c>
      <c r="N2027" s="48">
        <f>_xlfn.XLOOKUP(A2027,Cleaned_Hospital_Details!A:A,Cleaned_Hospital_Details!B:B)</f>
        <v>1</v>
      </c>
      <c r="O2027" s="49">
        <f>_xlfn.XLOOKUP($A2027,Cleaned_Hospital_Details!$A:$A,Cleaned_Hospital_Details!C:C)</f>
        <v>2927.06</v>
      </c>
      <c r="P2027" s="8" t="str">
        <f>_xlfn.XLOOKUP($A2027,Cleaned_Hospital_Details!$A:$A,Cleaned_Hospital_Details!D:D)</f>
        <v>Tier - 2</v>
      </c>
      <c r="Q2027" s="8" t="str">
        <f>_xlfn.XLOOKUP($A2027,Cleaned_Hospital_Details!$A:$A,Cleaned_Hospital_Details!E:E)</f>
        <v>Tier - 2</v>
      </c>
      <c r="R2027" s="8" t="str">
        <f>_xlfn.XLOOKUP($A2027,Cleaned_Hospital_Details!$A:$A,Cleaned_Hospital_Details!F:F)</f>
        <v>R1013</v>
      </c>
      <c r="S2027" s="15">
        <f>_xlfn.XLOOKUP($A2027,Cleaned_Hospital_Details!$A:$A,Cleaned_Hospital_Details!G:G)</f>
        <v>35246</v>
      </c>
      <c r="T2027" s="8">
        <f>_xlfn.XLOOKUP($A2027,Cleaned_Hospital_Details!$A:$A,Cleaned_Hospital_Details!H:H)</f>
        <v>26</v>
      </c>
      <c r="U2027" s="8" t="str">
        <f>_xlfn.XLOOKUP($A2027,Cleaned_Hospital_Details!$A:$A,Cleaned_Hospital_Details!I:I)</f>
        <v>Adult</v>
      </c>
      <c r="V2027" t="str">
        <f t="shared" si="31"/>
        <v>Nicholas Parton</v>
      </c>
    </row>
    <row r="2028" spans="1:22" ht="15.6" x14ac:dyDescent="0.3">
      <c r="A2028" s="10" t="s">
        <v>2064</v>
      </c>
      <c r="B2028" s="8" t="str">
        <f>VLOOKUP(A2028,Cleaned_Customer_Names!A2027:D4362,2,0)</f>
        <v>Ms.</v>
      </c>
      <c r="C2028" s="8" t="str">
        <f>VLOOKUP(A2028,Cleaned_Customer_Names!A2027:D4362,3,0)</f>
        <v>Deborah</v>
      </c>
      <c r="D2028" s="8" t="str">
        <f>VLOOKUP($A2028,Cleaned_Customer_Names!$A2027:$D4362,4,0)</f>
        <v>Downs</v>
      </c>
      <c r="E2028" s="22">
        <f>VLOOKUP($A2028,Cleaned_Medical_Exam!$A2027:$J4362,2,0)</f>
        <v>23.4</v>
      </c>
      <c r="F2028" s="24">
        <f>VLOOKUP($A2028,Cleaned_Medical_Exam!$A2027:$J4362,3,0)</f>
        <v>5.53</v>
      </c>
      <c r="G2028" s="20" t="str">
        <f>VLOOKUP($A2028,Cleaned_Medical_Exam!$A2027:$J4362,4,0)</f>
        <v>No</v>
      </c>
      <c r="H2028" s="20" t="str">
        <f>VLOOKUP($A2028,Cleaned_Medical_Exam!$A2027:$J4362,5,0)</f>
        <v>No</v>
      </c>
      <c r="I2028" s="20" t="str">
        <f>VLOOKUP($A2028,Cleaned_Medical_Exam!$A2027:$J4362,6,0)</f>
        <v>Yes</v>
      </c>
      <c r="J2028" s="48">
        <f>VLOOKUP($A2028,Cleaned_Medical_Exam!$A2027:$J4362,7,0)</f>
        <v>1</v>
      </c>
      <c r="K2028" s="8" t="str">
        <f>VLOOKUP($A2028,Cleaned_Medical_Exam!$A2027:$J4362,8,0)</f>
        <v>No</v>
      </c>
      <c r="L2028" s="20" t="str">
        <f>VLOOKUP($A2028,Cleaned_Medical_Exam!$A2027:$J4362,9,0)</f>
        <v>Healthy Weight</v>
      </c>
      <c r="M2028" s="20" t="str">
        <f>VLOOKUP($A2028,Cleaned_Medical_Exam!$A2027:$J4362,10,0)</f>
        <v>Normal</v>
      </c>
      <c r="N2028" s="48">
        <f>_xlfn.XLOOKUP(A2028,Cleaned_Hospital_Details!A:A,Cleaned_Hospital_Details!B:B)</f>
        <v>2</v>
      </c>
      <c r="O2028" s="49">
        <f>_xlfn.XLOOKUP($A2028,Cleaned_Hospital_Details!$A:$A,Cleaned_Hospital_Details!C:C)</f>
        <v>2913.57</v>
      </c>
      <c r="P2028" s="8" t="str">
        <f>_xlfn.XLOOKUP($A2028,Cleaned_Hospital_Details!$A:$A,Cleaned_Hospital_Details!D:D)</f>
        <v>Tier - 2</v>
      </c>
      <c r="Q2028" s="8" t="str">
        <f>_xlfn.XLOOKUP($A2028,Cleaned_Hospital_Details!$A:$A,Cleaned_Hospital_Details!E:E)</f>
        <v>Tier - 2</v>
      </c>
      <c r="R2028" s="8" t="str">
        <f>_xlfn.XLOOKUP($A2028,Cleaned_Hospital_Details!$A:$A,Cleaned_Hospital_Details!F:F)</f>
        <v>R1011</v>
      </c>
      <c r="S2028" s="15">
        <f>_xlfn.XLOOKUP($A2028,Cleaned_Hospital_Details!$A:$A,Cleaned_Hospital_Details!G:G)</f>
        <v>37777</v>
      </c>
      <c r="T2028" s="8">
        <f>_xlfn.XLOOKUP($A2028,Cleaned_Hospital_Details!$A:$A,Cleaned_Hospital_Details!H:H)</f>
        <v>20</v>
      </c>
      <c r="U2028" s="8" t="str">
        <f>_xlfn.XLOOKUP($A2028,Cleaned_Hospital_Details!$A:$A,Cleaned_Hospital_Details!I:I)</f>
        <v>Adult</v>
      </c>
      <c r="V2028" t="str">
        <f t="shared" si="31"/>
        <v>Deborah Downs</v>
      </c>
    </row>
    <row r="2029" spans="1:22" ht="15.6" x14ac:dyDescent="0.3">
      <c r="A2029" s="10" t="s">
        <v>2065</v>
      </c>
      <c r="B2029" s="8" t="str">
        <f>VLOOKUP(A2029,Cleaned_Customer_Names!A2028:D4363,2,0)</f>
        <v>Mr.</v>
      </c>
      <c r="C2029" s="8" t="str">
        <f>VLOOKUP(A2029,Cleaned_Customer_Names!A2028:D4363,3,0)</f>
        <v>Chuck</v>
      </c>
      <c r="D2029" s="8" t="str">
        <f>VLOOKUP($A2029,Cleaned_Customer_Names!$A2028:$D4363,4,0)</f>
        <v>Dent</v>
      </c>
      <c r="E2029" s="22">
        <f>VLOOKUP($A2029,Cleaned_Medical_Exam!$A2028:$J4363,2,0)</f>
        <v>30</v>
      </c>
      <c r="F2029" s="24">
        <f>VLOOKUP($A2029,Cleaned_Medical_Exam!$A2028:$J4363,3,0)</f>
        <v>4.33</v>
      </c>
      <c r="G2029" s="20" t="str">
        <f>VLOOKUP($A2029,Cleaned_Medical_Exam!$A2028:$J4363,4,0)</f>
        <v>Yes</v>
      </c>
      <c r="H2029" s="20" t="str">
        <f>VLOOKUP($A2029,Cleaned_Medical_Exam!$A2028:$J4363,5,0)</f>
        <v>No</v>
      </c>
      <c r="I2029" s="20" t="str">
        <f>VLOOKUP($A2029,Cleaned_Medical_Exam!$A2028:$J4363,6,0)</f>
        <v>No</v>
      </c>
      <c r="J2029" s="48">
        <f>VLOOKUP($A2029,Cleaned_Medical_Exam!$A2028:$J4363,7,0)</f>
        <v>0</v>
      </c>
      <c r="K2029" s="8" t="str">
        <f>VLOOKUP($A2029,Cleaned_Medical_Exam!$A2028:$J4363,8,0)</f>
        <v>No</v>
      </c>
      <c r="L2029" s="20" t="str">
        <f>VLOOKUP($A2029,Cleaned_Medical_Exam!$A2028:$J4363,9,0)</f>
        <v>Obesity</v>
      </c>
      <c r="M2029" s="20" t="str">
        <f>VLOOKUP($A2029,Cleaned_Medical_Exam!$A2028:$J4363,10,0)</f>
        <v>Normal</v>
      </c>
      <c r="N2029" s="48">
        <f>_xlfn.XLOOKUP(A2029,Cleaned_Hospital_Details!A:A,Cleaned_Hospital_Details!B:B)</f>
        <v>1</v>
      </c>
      <c r="O2029" s="49">
        <f>_xlfn.XLOOKUP($A2029,Cleaned_Hospital_Details!$A:$A,Cleaned_Hospital_Details!C:C)</f>
        <v>2904.09</v>
      </c>
      <c r="P2029" s="8" t="str">
        <f>_xlfn.XLOOKUP($A2029,Cleaned_Hospital_Details!$A:$A,Cleaned_Hospital_Details!D:D)</f>
        <v>Tier - 2</v>
      </c>
      <c r="Q2029" s="8" t="str">
        <f>_xlfn.XLOOKUP($A2029,Cleaned_Hospital_Details!$A:$A,Cleaned_Hospital_Details!E:E)</f>
        <v>Tier - 2</v>
      </c>
      <c r="R2029" s="8" t="str">
        <f>_xlfn.XLOOKUP($A2029,Cleaned_Hospital_Details!$A:$A,Cleaned_Hospital_Details!F:F)</f>
        <v>R1011</v>
      </c>
      <c r="S2029" s="15">
        <f>_xlfn.XLOOKUP($A2029,Cleaned_Hospital_Details!$A:$A,Cleaned_Hospital_Details!G:G)</f>
        <v>35229</v>
      </c>
      <c r="T2029" s="8">
        <f>_xlfn.XLOOKUP($A2029,Cleaned_Hospital_Details!$A:$A,Cleaned_Hospital_Details!H:H)</f>
        <v>26</v>
      </c>
      <c r="U2029" s="8" t="str">
        <f>_xlfn.XLOOKUP($A2029,Cleaned_Hospital_Details!$A:$A,Cleaned_Hospital_Details!I:I)</f>
        <v>Adult</v>
      </c>
      <c r="V2029" t="str">
        <f t="shared" si="31"/>
        <v>Chuck Dent</v>
      </c>
    </row>
    <row r="2030" spans="1:22" ht="15.6" x14ac:dyDescent="0.3">
      <c r="A2030" s="10" t="s">
        <v>2066</v>
      </c>
      <c r="B2030" s="8" t="str">
        <f>VLOOKUP(A2030,Cleaned_Customer_Names!A2029:D4364,2,0)</f>
        <v>Mr.</v>
      </c>
      <c r="C2030" s="8" t="str">
        <f>VLOOKUP(A2030,Cleaned_Customer_Names!A2029:D4364,3,0)</f>
        <v>Daniel</v>
      </c>
      <c r="D2030" s="8" t="str">
        <f>VLOOKUP($A2030,Cleaned_Customer_Names!$A2029:$D4364,4,0)</f>
        <v>Ranti</v>
      </c>
      <c r="E2030" s="22">
        <f>VLOOKUP($A2030,Cleaned_Medical_Exam!$A2029:$J4364,2,0)</f>
        <v>29.15</v>
      </c>
      <c r="F2030" s="24">
        <f>VLOOKUP($A2030,Cleaned_Medical_Exam!$A2029:$J4364,3,0)</f>
        <v>4.91</v>
      </c>
      <c r="G2030" s="20" t="str">
        <f>VLOOKUP($A2030,Cleaned_Medical_Exam!$A2029:$J4364,4,0)</f>
        <v>Yes</v>
      </c>
      <c r="H2030" s="20" t="str">
        <f>VLOOKUP($A2030,Cleaned_Medical_Exam!$A2029:$J4364,5,0)</f>
        <v>No</v>
      </c>
      <c r="I2030" s="20" t="str">
        <f>VLOOKUP($A2030,Cleaned_Medical_Exam!$A2029:$J4364,6,0)</f>
        <v>No</v>
      </c>
      <c r="J2030" s="48">
        <f>VLOOKUP($A2030,Cleaned_Medical_Exam!$A2029:$J4364,7,0)</f>
        <v>0</v>
      </c>
      <c r="K2030" s="8" t="str">
        <f>VLOOKUP($A2030,Cleaned_Medical_Exam!$A2029:$J4364,8,0)</f>
        <v>No</v>
      </c>
      <c r="L2030" s="20" t="str">
        <f>VLOOKUP($A2030,Cleaned_Medical_Exam!$A2029:$J4364,9,0)</f>
        <v>Overweight</v>
      </c>
      <c r="M2030" s="20" t="str">
        <f>VLOOKUP($A2030,Cleaned_Medical_Exam!$A2029:$J4364,10,0)</f>
        <v>Normal</v>
      </c>
      <c r="N2030" s="48">
        <f>_xlfn.XLOOKUP(A2030,Cleaned_Hospital_Details!A:A,Cleaned_Hospital_Details!B:B)</f>
        <v>1</v>
      </c>
      <c r="O2030" s="49">
        <f>_xlfn.XLOOKUP($A2030,Cleaned_Hospital_Details!$A:$A,Cleaned_Hospital_Details!C:C)</f>
        <v>2902.91</v>
      </c>
      <c r="P2030" s="8" t="str">
        <f>_xlfn.XLOOKUP($A2030,Cleaned_Hospital_Details!$A:$A,Cleaned_Hospital_Details!D:D)</f>
        <v>Tier - 2</v>
      </c>
      <c r="Q2030" s="8" t="str">
        <f>_xlfn.XLOOKUP($A2030,Cleaned_Hospital_Details!$A:$A,Cleaned_Hospital_Details!E:E)</f>
        <v>Tier - 2</v>
      </c>
      <c r="R2030" s="8" t="str">
        <f>_xlfn.XLOOKUP($A2030,Cleaned_Hospital_Details!$A:$A,Cleaned_Hospital_Details!F:F)</f>
        <v>R1013</v>
      </c>
      <c r="S2030" s="15">
        <f>_xlfn.XLOOKUP($A2030,Cleaned_Hospital_Details!$A:$A,Cleaned_Hospital_Details!G:G)</f>
        <v>35362</v>
      </c>
      <c r="T2030" s="8">
        <f>_xlfn.XLOOKUP($A2030,Cleaned_Hospital_Details!$A:$A,Cleaned_Hospital_Details!H:H)</f>
        <v>26</v>
      </c>
      <c r="U2030" s="8" t="str">
        <f>_xlfn.XLOOKUP($A2030,Cleaned_Hospital_Details!$A:$A,Cleaned_Hospital_Details!I:I)</f>
        <v>Adult</v>
      </c>
      <c r="V2030" t="str">
        <f t="shared" si="31"/>
        <v>Daniel Ranti</v>
      </c>
    </row>
    <row r="2031" spans="1:22" ht="15.6" x14ac:dyDescent="0.3">
      <c r="A2031" s="10" t="s">
        <v>2067</v>
      </c>
      <c r="B2031" s="8" t="str">
        <f>VLOOKUP(A2031,Cleaned_Customer_Names!A2030:D4365,2,0)</f>
        <v>Ms.</v>
      </c>
      <c r="C2031" s="8" t="str">
        <f>VLOOKUP(A2031,Cleaned_Customer_Names!A2030:D4365,3,0)</f>
        <v>Amany</v>
      </c>
      <c r="D2031" s="8" t="str">
        <f>VLOOKUP($A2031,Cleaned_Customer_Names!$A2030:$D4365,4,0)</f>
        <v>Ishaq</v>
      </c>
      <c r="E2031" s="22">
        <f>VLOOKUP($A2031,Cleaned_Medical_Exam!$A2030:$J4365,2,0)</f>
        <v>34.865000000000002</v>
      </c>
      <c r="F2031" s="24">
        <f>VLOOKUP($A2031,Cleaned_Medical_Exam!$A2030:$J4365,3,0)</f>
        <v>4.8</v>
      </c>
      <c r="G2031" s="20" t="str">
        <f>VLOOKUP($A2031,Cleaned_Medical_Exam!$A2030:$J4365,4,0)</f>
        <v>No</v>
      </c>
      <c r="H2031" s="20" t="str">
        <f>VLOOKUP($A2031,Cleaned_Medical_Exam!$A2030:$J4365,5,0)</f>
        <v>No</v>
      </c>
      <c r="I2031" s="20" t="str">
        <f>VLOOKUP($A2031,Cleaned_Medical_Exam!$A2030:$J4365,6,0)</f>
        <v>No</v>
      </c>
      <c r="J2031" s="48">
        <f>VLOOKUP($A2031,Cleaned_Medical_Exam!$A2030:$J4365,7,0)</f>
        <v>0</v>
      </c>
      <c r="K2031" s="8" t="str">
        <f>VLOOKUP($A2031,Cleaned_Medical_Exam!$A2030:$J4365,8,0)</f>
        <v>No</v>
      </c>
      <c r="L2031" s="20" t="str">
        <f>VLOOKUP($A2031,Cleaned_Medical_Exam!$A2030:$J4365,9,0)</f>
        <v>Obesity</v>
      </c>
      <c r="M2031" s="20" t="str">
        <f>VLOOKUP($A2031,Cleaned_Medical_Exam!$A2030:$J4365,10,0)</f>
        <v>Normal</v>
      </c>
      <c r="N2031" s="48">
        <f>_xlfn.XLOOKUP(A2031,Cleaned_Hospital_Details!A:A,Cleaned_Hospital_Details!B:B)</f>
        <v>0</v>
      </c>
      <c r="O2031" s="49">
        <f>_xlfn.XLOOKUP($A2031,Cleaned_Hospital_Details!$A:$A,Cleaned_Hospital_Details!C:C)</f>
        <v>2899.49</v>
      </c>
      <c r="P2031" s="8" t="str">
        <f>_xlfn.XLOOKUP($A2031,Cleaned_Hospital_Details!$A:$A,Cleaned_Hospital_Details!D:D)</f>
        <v>Tier - 2</v>
      </c>
      <c r="Q2031" s="8" t="str">
        <f>_xlfn.XLOOKUP($A2031,Cleaned_Hospital_Details!$A:$A,Cleaned_Hospital_Details!E:E)</f>
        <v>Tier - 2</v>
      </c>
      <c r="R2031" s="8" t="str">
        <f>_xlfn.XLOOKUP($A2031,Cleaned_Hospital_Details!$A:$A,Cleaned_Hospital_Details!F:F)</f>
        <v>R1024</v>
      </c>
      <c r="S2031" s="15">
        <f>_xlfn.XLOOKUP($A2031,Cleaned_Hospital_Details!$A:$A,Cleaned_Hospital_Details!G:G)</f>
        <v>36465</v>
      </c>
      <c r="T2031" s="8">
        <f>_xlfn.XLOOKUP($A2031,Cleaned_Hospital_Details!$A:$A,Cleaned_Hospital_Details!H:H)</f>
        <v>23</v>
      </c>
      <c r="U2031" s="8" t="str">
        <f>_xlfn.XLOOKUP($A2031,Cleaned_Hospital_Details!$A:$A,Cleaned_Hospital_Details!I:I)</f>
        <v>Adult</v>
      </c>
      <c r="V2031" t="str">
        <f t="shared" si="31"/>
        <v>Amany Ishaq</v>
      </c>
    </row>
    <row r="2032" spans="1:22" ht="15.6" x14ac:dyDescent="0.3">
      <c r="A2032" s="10" t="s">
        <v>2068</v>
      </c>
      <c r="B2032" s="8" t="str">
        <f>VLOOKUP(A2032,Cleaned_Customer_Names!A2031:D4366,2,0)</f>
        <v>Ms.</v>
      </c>
      <c r="C2032" s="8" t="str">
        <f>VLOOKUP(A2032,Cleaned_Customer_Names!A2031:D4366,3,0)</f>
        <v>Kipling</v>
      </c>
      <c r="D2032" s="8" t="str">
        <f>VLOOKUP($A2032,Cleaned_Customer_Names!$A2031:$D4366,4,0)</f>
        <v>Wiles</v>
      </c>
      <c r="E2032" s="22">
        <f>VLOOKUP($A2032,Cleaned_Medical_Exam!$A2031:$J4366,2,0)</f>
        <v>28.12</v>
      </c>
      <c r="F2032" s="24">
        <f>VLOOKUP($A2032,Cleaned_Medical_Exam!$A2031:$J4366,3,0)</f>
        <v>5.55</v>
      </c>
      <c r="G2032" s="20" t="str">
        <f>VLOOKUP($A2032,Cleaned_Medical_Exam!$A2031:$J4366,4,0)</f>
        <v>Yes</v>
      </c>
      <c r="H2032" s="20" t="str">
        <f>VLOOKUP($A2032,Cleaned_Medical_Exam!$A2031:$J4366,5,0)</f>
        <v>Yes</v>
      </c>
      <c r="I2032" s="20" t="str">
        <f>VLOOKUP($A2032,Cleaned_Medical_Exam!$A2031:$J4366,6,0)</f>
        <v>No</v>
      </c>
      <c r="J2032" s="48">
        <f>VLOOKUP($A2032,Cleaned_Medical_Exam!$A2031:$J4366,7,0)</f>
        <v>2</v>
      </c>
      <c r="K2032" s="8" t="str">
        <f>VLOOKUP($A2032,Cleaned_Medical_Exam!$A2031:$J4366,8,0)</f>
        <v>No</v>
      </c>
      <c r="L2032" s="20" t="str">
        <f>VLOOKUP($A2032,Cleaned_Medical_Exam!$A2031:$J4366,9,0)</f>
        <v>Overweight</v>
      </c>
      <c r="M2032" s="20" t="str">
        <f>VLOOKUP($A2032,Cleaned_Medical_Exam!$A2031:$J4366,10,0)</f>
        <v>Normal</v>
      </c>
      <c r="N2032" s="48">
        <f>_xlfn.XLOOKUP(A2032,Cleaned_Hospital_Details!A:A,Cleaned_Hospital_Details!B:B)</f>
        <v>0</v>
      </c>
      <c r="O2032" s="49">
        <f>_xlfn.XLOOKUP($A2032,Cleaned_Hospital_Details!$A:$A,Cleaned_Hospital_Details!C:C)</f>
        <v>2897.46</v>
      </c>
      <c r="P2032" s="8" t="str">
        <f>_xlfn.XLOOKUP($A2032,Cleaned_Hospital_Details!$A:$A,Cleaned_Hospital_Details!D:D)</f>
        <v>Tier - 2</v>
      </c>
      <c r="Q2032" s="8" t="str">
        <f>_xlfn.XLOOKUP($A2032,Cleaned_Hospital_Details!$A:$A,Cleaned_Hospital_Details!E:E)</f>
        <v>Tier - 1</v>
      </c>
      <c r="R2032" s="8" t="str">
        <f>_xlfn.XLOOKUP($A2032,Cleaned_Hospital_Details!$A:$A,Cleaned_Hospital_Details!F:F)</f>
        <v>R1012</v>
      </c>
      <c r="S2032" s="15">
        <f>_xlfn.XLOOKUP($A2032,Cleaned_Hospital_Details!$A:$A,Cleaned_Hospital_Details!G:G)</f>
        <v>36721</v>
      </c>
      <c r="T2032" s="8">
        <f>_xlfn.XLOOKUP($A2032,Cleaned_Hospital_Details!$A:$A,Cleaned_Hospital_Details!H:H)</f>
        <v>22</v>
      </c>
      <c r="U2032" s="8" t="str">
        <f>_xlfn.XLOOKUP($A2032,Cleaned_Hospital_Details!$A:$A,Cleaned_Hospital_Details!I:I)</f>
        <v>Adult</v>
      </c>
      <c r="V2032" t="str">
        <f t="shared" si="31"/>
        <v>Kipling Wiles</v>
      </c>
    </row>
    <row r="2033" spans="1:22" ht="15.6" x14ac:dyDescent="0.3">
      <c r="A2033" s="10" t="s">
        <v>2069</v>
      </c>
      <c r="B2033" s="8" t="str">
        <f>VLOOKUP(A2033,Cleaned_Customer_Names!A2032:D4367,2,0)</f>
        <v>Mr.</v>
      </c>
      <c r="C2033" s="8" t="str">
        <f>VLOOKUP(A2033,Cleaned_Customer_Names!A2032:D4367,3,0)</f>
        <v>Duncan</v>
      </c>
      <c r="D2033" s="8" t="str">
        <f>VLOOKUP($A2033,Cleaned_Customer_Names!$A2032:$D4367,4,0)</f>
        <v>Roberts</v>
      </c>
      <c r="E2033" s="22">
        <f>VLOOKUP($A2033,Cleaned_Medical_Exam!$A2032:$J4367,2,0)</f>
        <v>29.45</v>
      </c>
      <c r="F2033" s="24">
        <f>VLOOKUP($A2033,Cleaned_Medical_Exam!$A2032:$J4367,3,0)</f>
        <v>5.24</v>
      </c>
      <c r="G2033" s="20" t="str">
        <f>VLOOKUP($A2033,Cleaned_Medical_Exam!$A2032:$J4367,4,0)</f>
        <v>Yes</v>
      </c>
      <c r="H2033" s="20" t="str">
        <f>VLOOKUP($A2033,Cleaned_Medical_Exam!$A2032:$J4367,5,0)</f>
        <v>No</v>
      </c>
      <c r="I2033" s="20" t="str">
        <f>VLOOKUP($A2033,Cleaned_Medical_Exam!$A2032:$J4367,6,0)</f>
        <v>No</v>
      </c>
      <c r="J2033" s="48">
        <f>VLOOKUP($A2033,Cleaned_Medical_Exam!$A2032:$J4367,7,0)</f>
        <v>0</v>
      </c>
      <c r="K2033" s="8" t="str">
        <f>VLOOKUP($A2033,Cleaned_Medical_Exam!$A2032:$J4367,8,0)</f>
        <v>No</v>
      </c>
      <c r="L2033" s="20" t="str">
        <f>VLOOKUP($A2033,Cleaned_Medical_Exam!$A2032:$J4367,9,0)</f>
        <v>Overweight</v>
      </c>
      <c r="M2033" s="20" t="str">
        <f>VLOOKUP($A2033,Cleaned_Medical_Exam!$A2032:$J4367,10,0)</f>
        <v>Normal</v>
      </c>
      <c r="N2033" s="48">
        <f>_xlfn.XLOOKUP(A2033,Cleaned_Hospital_Details!A:A,Cleaned_Hospital_Details!B:B)</f>
        <v>0</v>
      </c>
      <c r="O2033" s="49">
        <f>_xlfn.XLOOKUP($A2033,Cleaned_Hospital_Details!$A:$A,Cleaned_Hospital_Details!C:C)</f>
        <v>2897.32</v>
      </c>
      <c r="P2033" s="8" t="str">
        <f>_xlfn.XLOOKUP($A2033,Cleaned_Hospital_Details!$A:$A,Cleaned_Hospital_Details!D:D)</f>
        <v>Tier - 3</v>
      </c>
      <c r="Q2033" s="8" t="str">
        <f>_xlfn.XLOOKUP($A2033,Cleaned_Hospital_Details!$A:$A,Cleaned_Hospital_Details!E:E)</f>
        <v>Tier - 3</v>
      </c>
      <c r="R2033" s="8" t="str">
        <f>_xlfn.XLOOKUP($A2033,Cleaned_Hospital_Details!$A:$A,Cleaned_Hospital_Details!F:F)</f>
        <v>R1016</v>
      </c>
      <c r="S2033" s="15">
        <f>_xlfn.XLOOKUP($A2033,Cleaned_Hospital_Details!$A:$A,Cleaned_Hospital_Details!G:G)</f>
        <v>35237</v>
      </c>
      <c r="T2033" s="8">
        <f>_xlfn.XLOOKUP($A2033,Cleaned_Hospital_Details!$A:$A,Cleaned_Hospital_Details!H:H)</f>
        <v>26</v>
      </c>
      <c r="U2033" s="8" t="str">
        <f>_xlfn.XLOOKUP($A2033,Cleaned_Hospital_Details!$A:$A,Cleaned_Hospital_Details!I:I)</f>
        <v>Adult</v>
      </c>
      <c r="V2033" t="str">
        <f t="shared" si="31"/>
        <v>Duncan Roberts</v>
      </c>
    </row>
    <row r="2034" spans="1:22" ht="15.6" x14ac:dyDescent="0.3">
      <c r="A2034" s="10" t="s">
        <v>2070</v>
      </c>
      <c r="B2034" s="8" t="str">
        <f>VLOOKUP(A2034,Cleaned_Customer_Names!A2033:D4368,2,0)</f>
        <v>Mr.</v>
      </c>
      <c r="C2034" s="8" t="str">
        <f>VLOOKUP(A2034,Cleaned_Customer_Names!A2033:D4368,3,0)</f>
        <v>Louis</v>
      </c>
      <c r="D2034" s="8" t="str">
        <f>VLOOKUP($A2034,Cleaned_Customer_Names!$A2033:$D4368,4,0)</f>
        <v>Serafini</v>
      </c>
      <c r="E2034" s="22">
        <f>VLOOKUP($A2034,Cleaned_Medical_Exam!$A2033:$J4368,2,0)</f>
        <v>27.94</v>
      </c>
      <c r="F2034" s="24">
        <f>VLOOKUP($A2034,Cleaned_Medical_Exam!$A2033:$J4368,3,0)</f>
        <v>6.08</v>
      </c>
      <c r="G2034" s="20" t="str">
        <f>VLOOKUP($A2034,Cleaned_Medical_Exam!$A2033:$J4368,4,0)</f>
        <v>No</v>
      </c>
      <c r="H2034" s="20" t="str">
        <f>VLOOKUP($A2034,Cleaned_Medical_Exam!$A2033:$J4368,5,0)</f>
        <v>No</v>
      </c>
      <c r="I2034" s="20" t="str">
        <f>VLOOKUP($A2034,Cleaned_Medical_Exam!$A2033:$J4368,6,0)</f>
        <v>Yes</v>
      </c>
      <c r="J2034" s="48">
        <f>VLOOKUP($A2034,Cleaned_Medical_Exam!$A2033:$J4368,7,0)</f>
        <v>1</v>
      </c>
      <c r="K2034" s="8" t="str">
        <f>VLOOKUP($A2034,Cleaned_Medical_Exam!$A2033:$J4368,8,0)</f>
        <v>No</v>
      </c>
      <c r="L2034" s="20" t="str">
        <f>VLOOKUP($A2034,Cleaned_Medical_Exam!$A2033:$J4368,9,0)</f>
        <v>Overweight</v>
      </c>
      <c r="M2034" s="20" t="str">
        <f>VLOOKUP($A2034,Cleaned_Medical_Exam!$A2033:$J4368,10,0)</f>
        <v>Prediabetes</v>
      </c>
      <c r="N2034" s="48">
        <f>_xlfn.XLOOKUP(A2034,Cleaned_Hospital_Details!A:A,Cleaned_Hospital_Details!B:B)</f>
        <v>0</v>
      </c>
      <c r="O2034" s="49">
        <f>_xlfn.XLOOKUP($A2034,Cleaned_Hospital_Details!$A:$A,Cleaned_Hospital_Details!C:C)</f>
        <v>2867.12</v>
      </c>
      <c r="P2034" s="8" t="str">
        <f>_xlfn.XLOOKUP($A2034,Cleaned_Hospital_Details!$A:$A,Cleaned_Hospital_Details!D:D)</f>
        <v>Tier - 1</v>
      </c>
      <c r="Q2034" s="8" t="str">
        <f>_xlfn.XLOOKUP($A2034,Cleaned_Hospital_Details!$A:$A,Cleaned_Hospital_Details!E:E)</f>
        <v>Tier - 3</v>
      </c>
      <c r="R2034" s="8" t="str">
        <f>_xlfn.XLOOKUP($A2034,Cleaned_Hospital_Details!$A:$A,Cleaned_Hospital_Details!F:F)</f>
        <v>R1013</v>
      </c>
      <c r="S2034" s="15">
        <f>_xlfn.XLOOKUP($A2034,Cleaned_Hospital_Details!$A:$A,Cleaned_Hospital_Details!G:G)</f>
        <v>34193</v>
      </c>
      <c r="T2034" s="8">
        <f>_xlfn.XLOOKUP($A2034,Cleaned_Hospital_Details!$A:$A,Cleaned_Hospital_Details!H:H)</f>
        <v>29</v>
      </c>
      <c r="U2034" s="8" t="str">
        <f>_xlfn.XLOOKUP($A2034,Cleaned_Hospital_Details!$A:$A,Cleaned_Hospital_Details!I:I)</f>
        <v>Adult</v>
      </c>
      <c r="V2034" t="str">
        <f t="shared" si="31"/>
        <v>Louis Serafini</v>
      </c>
    </row>
    <row r="2035" spans="1:22" ht="15.6" x14ac:dyDescent="0.3">
      <c r="A2035" s="10" t="s">
        <v>2071</v>
      </c>
      <c r="B2035" s="8" t="str">
        <f>VLOOKUP(A2035,Cleaned_Customer_Names!A2034:D4369,2,0)</f>
        <v>Mr.</v>
      </c>
      <c r="C2035" s="8" t="str">
        <f>VLOOKUP(A2035,Cleaned_Customer_Names!A2034:D4369,3,0)</f>
        <v>Daniel</v>
      </c>
      <c r="D2035" s="8" t="str">
        <f>VLOOKUP($A2035,Cleaned_Customer_Names!$A2034:$D4369,4,0)</f>
        <v>Button</v>
      </c>
      <c r="E2035" s="22">
        <f>VLOOKUP($A2035,Cleaned_Medical_Exam!$A2034:$J4369,2,0)</f>
        <v>27.2</v>
      </c>
      <c r="F2035" s="24">
        <f>VLOOKUP($A2035,Cleaned_Medical_Exam!$A2034:$J4369,3,0)</f>
        <v>5.83</v>
      </c>
      <c r="G2035" s="20" t="str">
        <f>VLOOKUP($A2035,Cleaned_Medical_Exam!$A2034:$J4369,4,0)</f>
        <v>No</v>
      </c>
      <c r="H2035" s="20" t="str">
        <f>VLOOKUP($A2035,Cleaned_Medical_Exam!$A2034:$J4369,5,0)</f>
        <v>No</v>
      </c>
      <c r="I2035" s="20" t="str">
        <f>VLOOKUP($A2035,Cleaned_Medical_Exam!$A2034:$J4369,6,0)</f>
        <v>Yes</v>
      </c>
      <c r="J2035" s="48">
        <f>VLOOKUP($A2035,Cleaned_Medical_Exam!$A2034:$J4369,7,0)</f>
        <v>1</v>
      </c>
      <c r="K2035" s="8" t="str">
        <f>VLOOKUP($A2035,Cleaned_Medical_Exam!$A2034:$J4369,8,0)</f>
        <v>No</v>
      </c>
      <c r="L2035" s="20" t="str">
        <f>VLOOKUP($A2035,Cleaned_Medical_Exam!$A2034:$J4369,9,0)</f>
        <v>Overweight</v>
      </c>
      <c r="M2035" s="20" t="str">
        <f>VLOOKUP($A2035,Cleaned_Medical_Exam!$A2034:$J4369,10,0)</f>
        <v>Prediabetes</v>
      </c>
      <c r="N2035" s="48">
        <f>_xlfn.XLOOKUP(A2035,Cleaned_Hospital_Details!A:A,Cleaned_Hospital_Details!B:B)</f>
        <v>0</v>
      </c>
      <c r="O2035" s="49">
        <f>_xlfn.XLOOKUP($A2035,Cleaned_Hospital_Details!$A:$A,Cleaned_Hospital_Details!C:C)</f>
        <v>2866.09</v>
      </c>
      <c r="P2035" s="8" t="str">
        <f>_xlfn.XLOOKUP($A2035,Cleaned_Hospital_Details!$A:$A,Cleaned_Hospital_Details!D:D)</f>
        <v>Tier - 3</v>
      </c>
      <c r="Q2035" s="8" t="str">
        <f>_xlfn.XLOOKUP($A2035,Cleaned_Hospital_Details!$A:$A,Cleaned_Hospital_Details!E:E)</f>
        <v>Tier - 3</v>
      </c>
      <c r="R2035" s="8" t="str">
        <f>_xlfn.XLOOKUP($A2035,Cleaned_Hospital_Details!$A:$A,Cleaned_Hospital_Details!F:F)</f>
        <v>R1011</v>
      </c>
      <c r="S2035" s="15">
        <f>_xlfn.XLOOKUP($A2035,Cleaned_Hospital_Details!$A:$A,Cleaned_Hospital_Details!G:G)</f>
        <v>34274</v>
      </c>
      <c r="T2035" s="8">
        <f>_xlfn.XLOOKUP($A2035,Cleaned_Hospital_Details!$A:$A,Cleaned_Hospital_Details!H:H)</f>
        <v>29</v>
      </c>
      <c r="U2035" s="8" t="str">
        <f>_xlfn.XLOOKUP($A2035,Cleaned_Hospital_Details!$A:$A,Cleaned_Hospital_Details!I:I)</f>
        <v>Adult</v>
      </c>
      <c r="V2035" t="str">
        <f t="shared" si="31"/>
        <v>Daniel Button</v>
      </c>
    </row>
    <row r="2036" spans="1:22" ht="15.6" x14ac:dyDescent="0.3">
      <c r="A2036" s="10" t="s">
        <v>2072</v>
      </c>
      <c r="B2036" s="8" t="str">
        <f>VLOOKUP(A2036,Cleaned_Customer_Names!A2035:D4370,2,0)</f>
        <v>Ms.</v>
      </c>
      <c r="C2036" s="8" t="str">
        <f>VLOOKUP(A2036,Cleaned_Customer_Names!A2035:D4370,3,0)</f>
        <v>Ildiko</v>
      </c>
      <c r="D2036" s="8" t="str">
        <f>VLOOKUP($A2036,Cleaned_Customer_Names!$A2035:$D4370,4,0)</f>
        <v>Gaal</v>
      </c>
      <c r="E2036" s="22">
        <f>VLOOKUP($A2036,Cleaned_Medical_Exam!$A2035:$J4370,2,0)</f>
        <v>33.344999999999999</v>
      </c>
      <c r="F2036" s="24">
        <f>VLOOKUP($A2036,Cleaned_Medical_Exam!$A2035:$J4370,3,0)</f>
        <v>4.29</v>
      </c>
      <c r="G2036" s="20" t="str">
        <f>VLOOKUP($A2036,Cleaned_Medical_Exam!$A2035:$J4370,4,0)</f>
        <v>No</v>
      </c>
      <c r="H2036" s="20" t="str">
        <f>VLOOKUP($A2036,Cleaned_Medical_Exam!$A2035:$J4370,5,0)</f>
        <v>No</v>
      </c>
      <c r="I2036" s="20" t="str">
        <f>VLOOKUP($A2036,Cleaned_Medical_Exam!$A2035:$J4370,6,0)</f>
        <v>No</v>
      </c>
      <c r="J2036" s="48">
        <f>VLOOKUP($A2036,Cleaned_Medical_Exam!$A2035:$J4370,7,0)</f>
        <v>1</v>
      </c>
      <c r="K2036" s="8" t="str">
        <f>VLOOKUP($A2036,Cleaned_Medical_Exam!$A2035:$J4370,8,0)</f>
        <v>No</v>
      </c>
      <c r="L2036" s="20" t="str">
        <f>VLOOKUP($A2036,Cleaned_Medical_Exam!$A2035:$J4370,9,0)</f>
        <v>Obesity</v>
      </c>
      <c r="M2036" s="20" t="str">
        <f>VLOOKUP($A2036,Cleaned_Medical_Exam!$A2035:$J4370,10,0)</f>
        <v>Normal</v>
      </c>
      <c r="N2036" s="48">
        <f>_xlfn.XLOOKUP(A2036,Cleaned_Hospital_Details!A:A,Cleaned_Hospital_Details!B:B)</f>
        <v>0</v>
      </c>
      <c r="O2036" s="49">
        <f>_xlfn.XLOOKUP($A2036,Cleaned_Hospital_Details!$A:$A,Cleaned_Hospital_Details!C:C)</f>
        <v>2855.44</v>
      </c>
      <c r="P2036" s="8" t="str">
        <f>_xlfn.XLOOKUP($A2036,Cleaned_Hospital_Details!$A:$A,Cleaned_Hospital_Details!D:D)</f>
        <v>Tier - 2</v>
      </c>
      <c r="Q2036" s="8" t="str">
        <f>_xlfn.XLOOKUP($A2036,Cleaned_Hospital_Details!$A:$A,Cleaned_Hospital_Details!E:E)</f>
        <v>Tier - 3</v>
      </c>
      <c r="R2036" s="8" t="str">
        <f>_xlfn.XLOOKUP($A2036,Cleaned_Hospital_Details!$A:$A,Cleaned_Hospital_Details!F:F)</f>
        <v>R1012</v>
      </c>
      <c r="S2036" s="15">
        <f>_xlfn.XLOOKUP($A2036,Cleaned_Hospital_Details!$A:$A,Cleaned_Hospital_Details!G:G)</f>
        <v>36042</v>
      </c>
      <c r="T2036" s="8">
        <f>_xlfn.XLOOKUP($A2036,Cleaned_Hospital_Details!$A:$A,Cleaned_Hospital_Details!H:H)</f>
        <v>24</v>
      </c>
      <c r="U2036" s="8" t="str">
        <f>_xlfn.XLOOKUP($A2036,Cleaned_Hospital_Details!$A:$A,Cleaned_Hospital_Details!I:I)</f>
        <v>Adult</v>
      </c>
      <c r="V2036" t="str">
        <f t="shared" si="31"/>
        <v>Ildiko Gaal</v>
      </c>
    </row>
    <row r="2037" spans="1:22" ht="15.6" x14ac:dyDescent="0.3">
      <c r="A2037" s="10" t="s">
        <v>2073</v>
      </c>
      <c r="B2037" s="8" t="str">
        <f>VLOOKUP(A2037,Cleaned_Customer_Names!A2036:D4371,2,0)</f>
        <v>Ms.</v>
      </c>
      <c r="C2037" s="8" t="str">
        <f>VLOOKUP(A2037,Cleaned_Customer_Names!A2036:D4371,3,0)</f>
        <v>Melinda</v>
      </c>
      <c r="D2037" s="8" t="str">
        <f>VLOOKUP($A2037,Cleaned_Customer_Names!$A2036:$D4371,4,0)</f>
        <v>Liptak</v>
      </c>
      <c r="E2037" s="22">
        <f>VLOOKUP($A2037,Cleaned_Medical_Exam!$A2036:$J4371,2,0)</f>
        <v>29.925000000000001</v>
      </c>
      <c r="F2037" s="24">
        <f>VLOOKUP($A2037,Cleaned_Medical_Exam!$A2036:$J4371,3,0)</f>
        <v>5.3</v>
      </c>
      <c r="G2037" s="20" t="str">
        <f>VLOOKUP($A2037,Cleaned_Medical_Exam!$A2036:$J4371,4,0)</f>
        <v>No</v>
      </c>
      <c r="H2037" s="20" t="str">
        <f>VLOOKUP($A2037,Cleaned_Medical_Exam!$A2036:$J4371,5,0)</f>
        <v>No</v>
      </c>
      <c r="I2037" s="20" t="str">
        <f>VLOOKUP($A2037,Cleaned_Medical_Exam!$A2036:$J4371,6,0)</f>
        <v>No</v>
      </c>
      <c r="J2037" s="48">
        <f>VLOOKUP($A2037,Cleaned_Medical_Exam!$A2036:$J4371,7,0)</f>
        <v>1</v>
      </c>
      <c r="K2037" s="8" t="str">
        <f>VLOOKUP($A2037,Cleaned_Medical_Exam!$A2036:$J4371,8,0)</f>
        <v>No</v>
      </c>
      <c r="L2037" s="20" t="str">
        <f>VLOOKUP($A2037,Cleaned_Medical_Exam!$A2036:$J4371,9,0)</f>
        <v>Overweight</v>
      </c>
      <c r="M2037" s="20" t="str">
        <f>VLOOKUP($A2037,Cleaned_Medical_Exam!$A2036:$J4371,10,0)</f>
        <v>Normal</v>
      </c>
      <c r="N2037" s="48">
        <f>_xlfn.XLOOKUP(A2037,Cleaned_Hospital_Details!A:A,Cleaned_Hospital_Details!B:B)</f>
        <v>0</v>
      </c>
      <c r="O2037" s="49">
        <f>_xlfn.XLOOKUP($A2037,Cleaned_Hospital_Details!$A:$A,Cleaned_Hospital_Details!C:C)</f>
        <v>2850.68</v>
      </c>
      <c r="P2037" s="8" t="str">
        <f>_xlfn.XLOOKUP($A2037,Cleaned_Hospital_Details!$A:$A,Cleaned_Hospital_Details!D:D)</f>
        <v>Tier - 2</v>
      </c>
      <c r="Q2037" s="8" t="str">
        <f>_xlfn.XLOOKUP($A2037,Cleaned_Hospital_Details!$A:$A,Cleaned_Hospital_Details!E:E)</f>
        <v>Tier - 3</v>
      </c>
      <c r="R2037" s="8" t="str">
        <f>_xlfn.XLOOKUP($A2037,Cleaned_Hospital_Details!$A:$A,Cleaned_Hospital_Details!F:F)</f>
        <v>R1012</v>
      </c>
      <c r="S2037" s="15">
        <f>_xlfn.XLOOKUP($A2037,Cleaned_Hospital_Details!$A:$A,Cleaned_Hospital_Details!G:G)</f>
        <v>35963</v>
      </c>
      <c r="T2037" s="8">
        <f>_xlfn.XLOOKUP($A2037,Cleaned_Hospital_Details!$A:$A,Cleaned_Hospital_Details!H:H)</f>
        <v>24</v>
      </c>
      <c r="U2037" s="8" t="str">
        <f>_xlfn.XLOOKUP($A2037,Cleaned_Hospital_Details!$A:$A,Cleaned_Hospital_Details!I:I)</f>
        <v>Adult</v>
      </c>
      <c r="V2037" t="str">
        <f t="shared" si="31"/>
        <v>Melinda Liptak</v>
      </c>
    </row>
    <row r="2038" spans="1:22" ht="15.6" x14ac:dyDescent="0.3">
      <c r="A2038" s="10" t="s">
        <v>2074</v>
      </c>
      <c r="B2038" s="8" t="str">
        <f>VLOOKUP(A2038,Cleaned_Customer_Names!A2037:D4372,2,0)</f>
        <v>Ms.</v>
      </c>
      <c r="C2038" s="8" t="str">
        <f>VLOOKUP(A2038,Cleaned_Customer_Names!A2037:D4372,3,0)</f>
        <v>Ashley</v>
      </c>
      <c r="D2038" s="8" t="str">
        <f>VLOOKUP($A2038,Cleaned_Customer_Names!$A2037:$D4372,4,0)</f>
        <v>Kellam</v>
      </c>
      <c r="E2038" s="22">
        <f>VLOOKUP($A2038,Cleaned_Medical_Exam!$A2037:$J4372,2,0)</f>
        <v>24.225000000000001</v>
      </c>
      <c r="F2038" s="24">
        <f>VLOOKUP($A2038,Cleaned_Medical_Exam!$A2037:$J4372,3,0)</f>
        <v>4.42</v>
      </c>
      <c r="G2038" s="20" t="str">
        <f>VLOOKUP($A2038,Cleaned_Medical_Exam!$A2037:$J4372,4,0)</f>
        <v>No</v>
      </c>
      <c r="H2038" s="20" t="str">
        <f>VLOOKUP($A2038,Cleaned_Medical_Exam!$A2037:$J4372,5,0)</f>
        <v>No</v>
      </c>
      <c r="I2038" s="20" t="str">
        <f>VLOOKUP($A2038,Cleaned_Medical_Exam!$A2037:$J4372,6,0)</f>
        <v>No</v>
      </c>
      <c r="J2038" s="48">
        <f>VLOOKUP($A2038,Cleaned_Medical_Exam!$A2037:$J4372,7,0)</f>
        <v>1</v>
      </c>
      <c r="K2038" s="8" t="str">
        <f>VLOOKUP($A2038,Cleaned_Medical_Exam!$A2037:$J4372,8,0)</f>
        <v>No</v>
      </c>
      <c r="L2038" s="20" t="str">
        <f>VLOOKUP($A2038,Cleaned_Medical_Exam!$A2037:$J4372,9,0)</f>
        <v>Healthy Weight</v>
      </c>
      <c r="M2038" s="20" t="str">
        <f>VLOOKUP($A2038,Cleaned_Medical_Exam!$A2037:$J4372,10,0)</f>
        <v>Normal</v>
      </c>
      <c r="N2038" s="48">
        <f>_xlfn.XLOOKUP(A2038,Cleaned_Hospital_Details!A:A,Cleaned_Hospital_Details!B:B)</f>
        <v>0</v>
      </c>
      <c r="O2038" s="49">
        <f>_xlfn.XLOOKUP($A2038,Cleaned_Hospital_Details!$A:$A,Cleaned_Hospital_Details!C:C)</f>
        <v>2842.76</v>
      </c>
      <c r="P2038" s="8" t="str">
        <f>_xlfn.XLOOKUP($A2038,Cleaned_Hospital_Details!$A:$A,Cleaned_Hospital_Details!D:D)</f>
        <v>Tier - 2</v>
      </c>
      <c r="Q2038" s="8" t="str">
        <f>_xlfn.XLOOKUP($A2038,Cleaned_Hospital_Details!$A:$A,Cleaned_Hospital_Details!E:E)</f>
        <v>Tier - 3</v>
      </c>
      <c r="R2038" s="8" t="str">
        <f>_xlfn.XLOOKUP($A2038,Cleaned_Hospital_Details!$A:$A,Cleaned_Hospital_Details!F:F)</f>
        <v>R1012</v>
      </c>
      <c r="S2038" s="15">
        <f>_xlfn.XLOOKUP($A2038,Cleaned_Hospital_Details!$A:$A,Cleaned_Hospital_Details!G:G)</f>
        <v>36114</v>
      </c>
      <c r="T2038" s="8">
        <f>_xlfn.XLOOKUP($A2038,Cleaned_Hospital_Details!$A:$A,Cleaned_Hospital_Details!H:H)</f>
        <v>24</v>
      </c>
      <c r="U2038" s="8" t="str">
        <f>_xlfn.XLOOKUP($A2038,Cleaned_Hospital_Details!$A:$A,Cleaned_Hospital_Details!I:I)</f>
        <v>Adult</v>
      </c>
      <c r="V2038" t="str">
        <f t="shared" si="31"/>
        <v>Ashley Kellam</v>
      </c>
    </row>
    <row r="2039" spans="1:22" ht="15.6" x14ac:dyDescent="0.3">
      <c r="A2039" s="10" t="s">
        <v>2075</v>
      </c>
      <c r="B2039" s="8" t="str">
        <f>VLOOKUP(A2039,Cleaned_Customer_Names!A2038:D4373,2,0)</f>
        <v>Ms.</v>
      </c>
      <c r="C2039" s="8" t="str">
        <f>VLOOKUP(A2039,Cleaned_Customer_Names!A2038:D4373,3,0)</f>
        <v>Stephanie</v>
      </c>
      <c r="D2039" s="8" t="str">
        <f>VLOOKUP($A2039,Cleaned_Customer_Names!$A2038:$D4373,4,0)</f>
        <v>Gordon</v>
      </c>
      <c r="E2039" s="22">
        <f>VLOOKUP($A2039,Cleaned_Medical_Exam!$A2038:$J4373,2,0)</f>
        <v>29.68</v>
      </c>
      <c r="F2039" s="24">
        <f>VLOOKUP($A2039,Cleaned_Medical_Exam!$A2038:$J4373,3,0)</f>
        <v>5.68</v>
      </c>
      <c r="G2039" s="20" t="str">
        <f>VLOOKUP($A2039,Cleaned_Medical_Exam!$A2038:$J4373,4,0)</f>
        <v>No</v>
      </c>
      <c r="H2039" s="20" t="str">
        <f>VLOOKUP($A2039,Cleaned_Medical_Exam!$A2038:$J4373,5,0)</f>
        <v>Yes</v>
      </c>
      <c r="I2039" s="20" t="str">
        <f>VLOOKUP($A2039,Cleaned_Medical_Exam!$A2038:$J4373,6,0)</f>
        <v>No</v>
      </c>
      <c r="J2039" s="48">
        <f>VLOOKUP($A2039,Cleaned_Medical_Exam!$A2038:$J4373,7,0)</f>
        <v>1</v>
      </c>
      <c r="K2039" s="8" t="str">
        <f>VLOOKUP($A2039,Cleaned_Medical_Exam!$A2038:$J4373,8,0)</f>
        <v>No</v>
      </c>
      <c r="L2039" s="20" t="str">
        <f>VLOOKUP($A2039,Cleaned_Medical_Exam!$A2038:$J4373,9,0)</f>
        <v>Overweight</v>
      </c>
      <c r="M2039" s="20" t="str">
        <f>VLOOKUP($A2039,Cleaned_Medical_Exam!$A2038:$J4373,10,0)</f>
        <v>Normal</v>
      </c>
      <c r="N2039" s="48">
        <f>_xlfn.XLOOKUP(A2039,Cleaned_Hospital_Details!A:A,Cleaned_Hospital_Details!B:B)</f>
        <v>0</v>
      </c>
      <c r="O2039" s="49">
        <f>_xlfn.XLOOKUP($A2039,Cleaned_Hospital_Details!$A:$A,Cleaned_Hospital_Details!C:C)</f>
        <v>2819.51</v>
      </c>
      <c r="P2039" s="8" t="str">
        <f>_xlfn.XLOOKUP($A2039,Cleaned_Hospital_Details!$A:$A,Cleaned_Hospital_Details!D:D)</f>
        <v>Tier - 2</v>
      </c>
      <c r="Q2039" s="8" t="str">
        <f>_xlfn.XLOOKUP($A2039,Cleaned_Hospital_Details!$A:$A,Cleaned_Hospital_Details!E:E)</f>
        <v>Tier - 3</v>
      </c>
      <c r="R2039" s="8" t="str">
        <f>_xlfn.XLOOKUP($A2039,Cleaned_Hospital_Details!$A:$A,Cleaned_Hospital_Details!F:F)</f>
        <v>R1011</v>
      </c>
      <c r="S2039" s="15">
        <f>_xlfn.XLOOKUP($A2039,Cleaned_Hospital_Details!$A:$A,Cleaned_Hospital_Details!G:G)</f>
        <v>36800</v>
      </c>
      <c r="T2039" s="8">
        <f>_xlfn.XLOOKUP($A2039,Cleaned_Hospital_Details!$A:$A,Cleaned_Hospital_Details!H:H)</f>
        <v>22</v>
      </c>
      <c r="U2039" s="8" t="str">
        <f>_xlfn.XLOOKUP($A2039,Cleaned_Hospital_Details!$A:$A,Cleaned_Hospital_Details!I:I)</f>
        <v>Adult</v>
      </c>
      <c r="V2039" t="str">
        <f t="shared" si="31"/>
        <v>Stephanie Gordon</v>
      </c>
    </row>
    <row r="2040" spans="1:22" ht="15.6" x14ac:dyDescent="0.3">
      <c r="A2040" s="10" t="s">
        <v>2076</v>
      </c>
      <c r="B2040" s="8" t="str">
        <f>VLOOKUP(A2040,Cleaned_Customer_Names!A2039:D4374,2,0)</f>
        <v>Mr.</v>
      </c>
      <c r="C2040" s="8" t="str">
        <f>VLOOKUP(A2040,Cleaned_Customer_Names!A2039:D4374,3,0)</f>
        <v>Sean</v>
      </c>
      <c r="D2040" s="8" t="str">
        <f>VLOOKUP($A2040,Cleaned_Customer_Names!$A2039:$D4374,4,0)</f>
        <v>Hyland</v>
      </c>
      <c r="E2040" s="22">
        <f>VLOOKUP($A2040,Cleaned_Medical_Exam!$A2039:$J4374,2,0)</f>
        <v>20.614999999999998</v>
      </c>
      <c r="F2040" s="24">
        <f>VLOOKUP($A2040,Cleaned_Medical_Exam!$A2039:$J4374,3,0)</f>
        <v>6.05</v>
      </c>
      <c r="G2040" s="20" t="str">
        <f>VLOOKUP($A2040,Cleaned_Medical_Exam!$A2039:$J4374,4,0)</f>
        <v>No</v>
      </c>
      <c r="H2040" s="20" t="str">
        <f>VLOOKUP($A2040,Cleaned_Medical_Exam!$A2039:$J4374,5,0)</f>
        <v>No</v>
      </c>
      <c r="I2040" s="20" t="str">
        <f>VLOOKUP($A2040,Cleaned_Medical_Exam!$A2039:$J4374,6,0)</f>
        <v>Yes</v>
      </c>
      <c r="J2040" s="48">
        <f>VLOOKUP($A2040,Cleaned_Medical_Exam!$A2039:$J4374,7,0)</f>
        <v>1</v>
      </c>
      <c r="K2040" s="8" t="str">
        <f>VLOOKUP($A2040,Cleaned_Medical_Exam!$A2039:$J4374,8,0)</f>
        <v>No</v>
      </c>
      <c r="L2040" s="20" t="str">
        <f>VLOOKUP($A2040,Cleaned_Medical_Exam!$A2039:$J4374,9,0)</f>
        <v>Healthy Weight</v>
      </c>
      <c r="M2040" s="20" t="str">
        <f>VLOOKUP($A2040,Cleaned_Medical_Exam!$A2039:$J4374,10,0)</f>
        <v>Prediabetes</v>
      </c>
      <c r="N2040" s="48">
        <f>_xlfn.XLOOKUP(A2040,Cleaned_Hospital_Details!A:A,Cleaned_Hospital_Details!B:B)</f>
        <v>2</v>
      </c>
      <c r="O2040" s="49">
        <f>_xlfn.XLOOKUP($A2040,Cleaned_Hospital_Details!$A:$A,Cleaned_Hospital_Details!C:C)</f>
        <v>2803.7</v>
      </c>
      <c r="P2040" s="8" t="str">
        <f>_xlfn.XLOOKUP($A2040,Cleaned_Hospital_Details!$A:$A,Cleaned_Hospital_Details!D:D)</f>
        <v>Tier - 2</v>
      </c>
      <c r="Q2040" s="8" t="str">
        <f>_xlfn.XLOOKUP($A2040,Cleaned_Hospital_Details!$A:$A,Cleaned_Hospital_Details!E:E)</f>
        <v>Tier - 1</v>
      </c>
      <c r="R2040" s="8" t="str">
        <f>_xlfn.XLOOKUP($A2040,Cleaned_Hospital_Details!$A:$A,Cleaned_Hospital_Details!F:F)</f>
        <v>R1012</v>
      </c>
      <c r="S2040" s="15">
        <f>_xlfn.XLOOKUP($A2040,Cleaned_Hospital_Details!$A:$A,Cleaned_Hospital_Details!G:G)</f>
        <v>37887</v>
      </c>
      <c r="T2040" s="8">
        <f>_xlfn.XLOOKUP($A2040,Cleaned_Hospital_Details!$A:$A,Cleaned_Hospital_Details!H:H)</f>
        <v>19</v>
      </c>
      <c r="U2040" s="8" t="str">
        <f>_xlfn.XLOOKUP($A2040,Cleaned_Hospital_Details!$A:$A,Cleaned_Hospital_Details!I:I)</f>
        <v>Adult</v>
      </c>
      <c r="V2040" t="str">
        <f t="shared" si="31"/>
        <v>Sean Hyland</v>
      </c>
    </row>
    <row r="2041" spans="1:22" ht="15.6" x14ac:dyDescent="0.3">
      <c r="A2041" s="10" t="s">
        <v>2077</v>
      </c>
      <c r="B2041" s="8" t="str">
        <f>VLOOKUP(A2041,Cleaned_Customer_Names!A2040:D4375,2,0)</f>
        <v>Ms.</v>
      </c>
      <c r="C2041" s="8" t="str">
        <f>VLOOKUP(A2041,Cleaned_Customer_Names!A2040:D4375,3,0)</f>
        <v>Emily</v>
      </c>
      <c r="D2041" s="8" t="str">
        <f>VLOOKUP($A2041,Cleaned_Customer_Names!$A2040:$D4375,4,0)</f>
        <v>Wagoner</v>
      </c>
      <c r="E2041" s="22">
        <f>VLOOKUP($A2041,Cleaned_Medical_Exam!$A2040:$J4375,2,0)</f>
        <v>32.119999999999997</v>
      </c>
      <c r="F2041" s="24">
        <f>VLOOKUP($A2041,Cleaned_Medical_Exam!$A2040:$J4375,3,0)</f>
        <v>5.33</v>
      </c>
      <c r="G2041" s="20" t="str">
        <f>VLOOKUP($A2041,Cleaned_Medical_Exam!$A2040:$J4375,4,0)</f>
        <v>No</v>
      </c>
      <c r="H2041" s="20" t="str">
        <f>VLOOKUP($A2041,Cleaned_Medical_Exam!$A2040:$J4375,5,0)</f>
        <v>Yes</v>
      </c>
      <c r="I2041" s="20" t="str">
        <f>VLOOKUP($A2041,Cleaned_Medical_Exam!$A2040:$J4375,6,0)</f>
        <v>No</v>
      </c>
      <c r="J2041" s="48">
        <f>VLOOKUP($A2041,Cleaned_Medical_Exam!$A2040:$J4375,7,0)</f>
        <v>1</v>
      </c>
      <c r="K2041" s="8" t="str">
        <f>VLOOKUP($A2041,Cleaned_Medical_Exam!$A2040:$J4375,8,0)</f>
        <v>No</v>
      </c>
      <c r="L2041" s="20" t="str">
        <f>VLOOKUP($A2041,Cleaned_Medical_Exam!$A2040:$J4375,9,0)</f>
        <v>Obesity</v>
      </c>
      <c r="M2041" s="20" t="str">
        <f>VLOOKUP($A2041,Cleaned_Medical_Exam!$A2040:$J4375,10,0)</f>
        <v>Normal</v>
      </c>
      <c r="N2041" s="48">
        <f>_xlfn.XLOOKUP(A2041,Cleaned_Hospital_Details!A:A,Cleaned_Hospital_Details!B:B)</f>
        <v>2</v>
      </c>
      <c r="O2041" s="49">
        <f>_xlfn.XLOOKUP($A2041,Cleaned_Hospital_Details!$A:$A,Cleaned_Hospital_Details!C:C)</f>
        <v>2801.26</v>
      </c>
      <c r="P2041" s="8" t="str">
        <f>_xlfn.XLOOKUP($A2041,Cleaned_Hospital_Details!$A:$A,Cleaned_Hospital_Details!D:D)</f>
        <v>Tier - 2</v>
      </c>
      <c r="Q2041" s="8" t="str">
        <f>_xlfn.XLOOKUP($A2041,Cleaned_Hospital_Details!$A:$A,Cleaned_Hospital_Details!E:E)</f>
        <v>Tier - 3</v>
      </c>
      <c r="R2041" s="8" t="str">
        <f>_xlfn.XLOOKUP($A2041,Cleaned_Hospital_Details!$A:$A,Cleaned_Hospital_Details!F:F)</f>
        <v>R1013</v>
      </c>
      <c r="S2041" s="15">
        <f>_xlfn.XLOOKUP($A2041,Cleaned_Hospital_Details!$A:$A,Cleaned_Hospital_Details!G:G)</f>
        <v>38203</v>
      </c>
      <c r="T2041" s="8">
        <f>_xlfn.XLOOKUP($A2041,Cleaned_Hospital_Details!$A:$A,Cleaned_Hospital_Details!H:H)</f>
        <v>18</v>
      </c>
      <c r="U2041" s="8" t="str">
        <f>_xlfn.XLOOKUP($A2041,Cleaned_Hospital_Details!$A:$A,Cleaned_Hospital_Details!I:I)</f>
        <v>Child</v>
      </c>
      <c r="V2041" t="str">
        <f t="shared" si="31"/>
        <v>Emily Wagoner</v>
      </c>
    </row>
    <row r="2042" spans="1:22" ht="15.6" x14ac:dyDescent="0.3">
      <c r="A2042" s="10" t="s">
        <v>2078</v>
      </c>
      <c r="B2042" s="8" t="str">
        <f>VLOOKUP(A2042,Cleaned_Customer_Names!A2041:D4376,2,0)</f>
        <v>Mr.</v>
      </c>
      <c r="C2042" s="8" t="str">
        <f>VLOOKUP(A2042,Cleaned_Customer_Names!A2041:D4376,3,0)</f>
        <v>Malcolm</v>
      </c>
      <c r="D2042" s="8" t="str">
        <f>VLOOKUP($A2042,Cleaned_Customer_Names!$A2041:$D4376,4,0)</f>
        <v>Thomas</v>
      </c>
      <c r="E2042" s="22">
        <f>VLOOKUP($A2042,Cleaned_Medical_Exam!$A2041:$J4376,2,0)</f>
        <v>27.36</v>
      </c>
      <c r="F2042" s="24">
        <f>VLOOKUP($A2042,Cleaned_Medical_Exam!$A2041:$J4376,3,0)</f>
        <v>6.22</v>
      </c>
      <c r="G2042" s="20" t="str">
        <f>VLOOKUP($A2042,Cleaned_Medical_Exam!$A2041:$J4376,4,0)</f>
        <v>No</v>
      </c>
      <c r="H2042" s="20" t="str">
        <f>VLOOKUP($A2042,Cleaned_Medical_Exam!$A2041:$J4376,5,0)</f>
        <v>No</v>
      </c>
      <c r="I2042" s="20" t="str">
        <f>VLOOKUP($A2042,Cleaned_Medical_Exam!$A2041:$J4376,6,0)</f>
        <v>No</v>
      </c>
      <c r="J2042" s="48">
        <f>VLOOKUP($A2042,Cleaned_Medical_Exam!$A2041:$J4376,7,0)</f>
        <v>0</v>
      </c>
      <c r="K2042" s="8" t="str">
        <f>VLOOKUP($A2042,Cleaned_Medical_Exam!$A2041:$J4376,8,0)</f>
        <v>No</v>
      </c>
      <c r="L2042" s="20" t="str">
        <f>VLOOKUP($A2042,Cleaned_Medical_Exam!$A2041:$J4376,9,0)</f>
        <v>Overweight</v>
      </c>
      <c r="M2042" s="20" t="str">
        <f>VLOOKUP($A2042,Cleaned_Medical_Exam!$A2041:$J4376,10,0)</f>
        <v>Prediabetes</v>
      </c>
      <c r="N2042" s="48">
        <f>_xlfn.XLOOKUP(A2042,Cleaned_Hospital_Details!A:A,Cleaned_Hospital_Details!B:B)</f>
        <v>1</v>
      </c>
      <c r="O2042" s="49">
        <f>_xlfn.XLOOKUP($A2042,Cleaned_Hospital_Details!$A:$A,Cleaned_Hospital_Details!C:C)</f>
        <v>2789.06</v>
      </c>
      <c r="P2042" s="8" t="str">
        <f>_xlfn.XLOOKUP($A2042,Cleaned_Hospital_Details!$A:$A,Cleaned_Hospital_Details!D:D)</f>
        <v>Tier - 2</v>
      </c>
      <c r="Q2042" s="8" t="str">
        <f>_xlfn.XLOOKUP($A2042,Cleaned_Hospital_Details!$A:$A,Cleaned_Hospital_Details!E:E)</f>
        <v>Tier - 3</v>
      </c>
      <c r="R2042" s="8" t="str">
        <f>_xlfn.XLOOKUP($A2042,Cleaned_Hospital_Details!$A:$A,Cleaned_Hospital_Details!F:F)</f>
        <v>R1012</v>
      </c>
      <c r="S2042" s="15">
        <f>_xlfn.XLOOKUP($A2042,Cleaned_Hospital_Details!$A:$A,Cleaned_Hospital_Details!G:G)</f>
        <v>36518</v>
      </c>
      <c r="T2042" s="8">
        <f>_xlfn.XLOOKUP($A2042,Cleaned_Hospital_Details!$A:$A,Cleaned_Hospital_Details!H:H)</f>
        <v>23</v>
      </c>
      <c r="U2042" s="8" t="str">
        <f>_xlfn.XLOOKUP($A2042,Cleaned_Hospital_Details!$A:$A,Cleaned_Hospital_Details!I:I)</f>
        <v>Adult</v>
      </c>
      <c r="V2042" t="str">
        <f t="shared" si="31"/>
        <v>Malcolm Thomas</v>
      </c>
    </row>
    <row r="2043" spans="1:22" ht="15.6" x14ac:dyDescent="0.3">
      <c r="A2043" s="10" t="s">
        <v>2079</v>
      </c>
      <c r="B2043" s="8" t="str">
        <f>VLOOKUP(A2043,Cleaned_Customer_Names!A2042:D4377,2,0)</f>
        <v>Mr.</v>
      </c>
      <c r="C2043" s="8" t="str">
        <f>VLOOKUP(A2043,Cleaned_Customer_Names!A2042:D4377,3,0)</f>
        <v>Danilo</v>
      </c>
      <c r="D2043" s="8" t="str">
        <f>VLOOKUP($A2043,Cleaned_Customer_Names!$A2042:$D4377,4,0)</f>
        <v>Goffi</v>
      </c>
      <c r="E2043" s="22">
        <f>VLOOKUP($A2043,Cleaned_Medical_Exam!$A2042:$J4377,2,0)</f>
        <v>17.385000000000002</v>
      </c>
      <c r="F2043" s="24">
        <f>VLOOKUP($A2043,Cleaned_Medical_Exam!$A2042:$J4377,3,0)</f>
        <v>5.84</v>
      </c>
      <c r="G2043" s="20" t="str">
        <f>VLOOKUP($A2043,Cleaned_Medical_Exam!$A2042:$J4377,4,0)</f>
        <v>No</v>
      </c>
      <c r="H2043" s="20" t="str">
        <f>VLOOKUP($A2043,Cleaned_Medical_Exam!$A2042:$J4377,5,0)</f>
        <v>No</v>
      </c>
      <c r="I2043" s="20" t="str">
        <f>VLOOKUP($A2043,Cleaned_Medical_Exam!$A2042:$J4377,6,0)</f>
        <v>No</v>
      </c>
      <c r="J2043" s="48">
        <f>VLOOKUP($A2043,Cleaned_Medical_Exam!$A2042:$J4377,7,0)</f>
        <v>0</v>
      </c>
      <c r="K2043" s="8" t="str">
        <f>VLOOKUP($A2043,Cleaned_Medical_Exam!$A2042:$J4377,8,0)</f>
        <v>No</v>
      </c>
      <c r="L2043" s="20" t="str">
        <f>VLOOKUP($A2043,Cleaned_Medical_Exam!$A2042:$J4377,9,0)</f>
        <v>Underweight</v>
      </c>
      <c r="M2043" s="20" t="str">
        <f>VLOOKUP($A2043,Cleaned_Medical_Exam!$A2042:$J4377,10,0)</f>
        <v>Prediabetes</v>
      </c>
      <c r="N2043" s="48">
        <f>_xlfn.XLOOKUP(A2043,Cleaned_Hospital_Details!A:A,Cleaned_Hospital_Details!B:B)</f>
        <v>1</v>
      </c>
      <c r="O2043" s="49">
        <f>_xlfn.XLOOKUP($A2043,Cleaned_Hospital_Details!$A:$A,Cleaned_Hospital_Details!C:C)</f>
        <v>2775.19</v>
      </c>
      <c r="P2043" s="8" t="str">
        <f>_xlfn.XLOOKUP($A2043,Cleaned_Hospital_Details!$A:$A,Cleaned_Hospital_Details!D:D)</f>
        <v>Tier - 2</v>
      </c>
      <c r="Q2043" s="8" t="str">
        <f>_xlfn.XLOOKUP($A2043,Cleaned_Hospital_Details!$A:$A,Cleaned_Hospital_Details!E:E)</f>
        <v>Tier - 1</v>
      </c>
      <c r="R2043" s="8" t="str">
        <f>_xlfn.XLOOKUP($A2043,Cleaned_Hospital_Details!$A:$A,Cleaned_Hospital_Details!F:F)</f>
        <v>R1012</v>
      </c>
      <c r="S2043" s="15">
        <f>_xlfn.XLOOKUP($A2043,Cleaned_Hospital_Details!$A:$A,Cleaned_Hospital_Details!G:G)</f>
        <v>36401</v>
      </c>
      <c r="T2043" s="8">
        <f>_xlfn.XLOOKUP($A2043,Cleaned_Hospital_Details!$A:$A,Cleaned_Hospital_Details!H:H)</f>
        <v>23</v>
      </c>
      <c r="U2043" s="8" t="str">
        <f>_xlfn.XLOOKUP($A2043,Cleaned_Hospital_Details!$A:$A,Cleaned_Hospital_Details!I:I)</f>
        <v>Adult</v>
      </c>
      <c r="V2043" t="str">
        <f t="shared" si="31"/>
        <v>Danilo Goffi</v>
      </c>
    </row>
    <row r="2044" spans="1:22" ht="15.6" x14ac:dyDescent="0.3">
      <c r="A2044" s="10" t="s">
        <v>2080</v>
      </c>
      <c r="B2044" s="8" t="str">
        <f>VLOOKUP(A2044,Cleaned_Customer_Names!A2043:D4378,2,0)</f>
        <v>Mr.</v>
      </c>
      <c r="C2044" s="8" t="str">
        <f>VLOOKUP(A2044,Cleaned_Customer_Names!A2043:D4378,3,0)</f>
        <v>Mikko</v>
      </c>
      <c r="D2044" s="8" t="str">
        <f>VLOOKUP($A2044,Cleaned_Customer_Names!$A2043:$D4378,4,0)</f>
        <v>Salovaara</v>
      </c>
      <c r="E2044" s="22">
        <f>VLOOKUP($A2044,Cleaned_Medical_Exam!$A2043:$J4378,2,0)</f>
        <v>30.13</v>
      </c>
      <c r="F2044" s="24">
        <f>VLOOKUP($A2044,Cleaned_Medical_Exam!$A2043:$J4378,3,0)</f>
        <v>5.71</v>
      </c>
      <c r="G2044" s="20" t="str">
        <f>VLOOKUP($A2044,Cleaned_Medical_Exam!$A2043:$J4378,4,0)</f>
        <v>No</v>
      </c>
      <c r="H2044" s="20" t="str">
        <f>VLOOKUP($A2044,Cleaned_Medical_Exam!$A2043:$J4378,5,0)</f>
        <v>Yes</v>
      </c>
      <c r="I2044" s="20" t="str">
        <f>VLOOKUP($A2044,Cleaned_Medical_Exam!$A2043:$J4378,6,0)</f>
        <v>No</v>
      </c>
      <c r="J2044" s="48">
        <f>VLOOKUP($A2044,Cleaned_Medical_Exam!$A2043:$J4378,7,0)</f>
        <v>1</v>
      </c>
      <c r="K2044" s="8" t="str">
        <f>VLOOKUP($A2044,Cleaned_Medical_Exam!$A2043:$J4378,8,0)</f>
        <v>No</v>
      </c>
      <c r="L2044" s="20" t="str">
        <f>VLOOKUP($A2044,Cleaned_Medical_Exam!$A2043:$J4378,9,0)</f>
        <v>Obesity</v>
      </c>
      <c r="M2044" s="20" t="str">
        <f>VLOOKUP($A2044,Cleaned_Medical_Exam!$A2043:$J4378,10,0)</f>
        <v>Prediabetes</v>
      </c>
      <c r="N2044" s="48">
        <f>_xlfn.XLOOKUP(A2044,Cleaned_Hospital_Details!A:A,Cleaned_Hospital_Details!B:B)</f>
        <v>0</v>
      </c>
      <c r="O2044" s="49">
        <f>_xlfn.XLOOKUP($A2044,Cleaned_Hospital_Details!$A:$A,Cleaned_Hospital_Details!C:C)</f>
        <v>2773.46</v>
      </c>
      <c r="P2044" s="8" t="str">
        <f>_xlfn.XLOOKUP($A2044,Cleaned_Hospital_Details!$A:$A,Cleaned_Hospital_Details!D:D)</f>
        <v>Tier - 2</v>
      </c>
      <c r="Q2044" s="8" t="str">
        <f>_xlfn.XLOOKUP($A2044,Cleaned_Hospital_Details!$A:$A,Cleaned_Hospital_Details!E:E)</f>
        <v>Tier - 1</v>
      </c>
      <c r="R2044" s="8" t="str">
        <f>_xlfn.XLOOKUP($A2044,Cleaned_Hospital_Details!$A:$A,Cleaned_Hospital_Details!F:F)</f>
        <v>R1021</v>
      </c>
      <c r="S2044" s="15">
        <f>_xlfn.XLOOKUP($A2044,Cleaned_Hospital_Details!$A:$A,Cleaned_Hospital_Details!G:G)</f>
        <v>38305</v>
      </c>
      <c r="T2044" s="8">
        <f>_xlfn.XLOOKUP($A2044,Cleaned_Hospital_Details!$A:$A,Cleaned_Hospital_Details!H:H)</f>
        <v>18</v>
      </c>
      <c r="U2044" s="8" t="str">
        <f>_xlfn.XLOOKUP($A2044,Cleaned_Hospital_Details!$A:$A,Cleaned_Hospital_Details!I:I)</f>
        <v>Child</v>
      </c>
      <c r="V2044" t="str">
        <f t="shared" si="31"/>
        <v>Mikko Salovaara</v>
      </c>
    </row>
    <row r="2045" spans="1:22" ht="15.6" x14ac:dyDescent="0.3">
      <c r="A2045" s="10" t="s">
        <v>2081</v>
      </c>
      <c r="B2045" s="8" t="str">
        <f>VLOOKUP(A2045,Cleaned_Customer_Names!A2044:D4379,2,0)</f>
        <v>Ms.</v>
      </c>
      <c r="C2045" s="8" t="str">
        <f>VLOOKUP(A2045,Cleaned_Customer_Names!A2044:D4379,3,0)</f>
        <v>Paula</v>
      </c>
      <c r="D2045" s="8" t="str">
        <f>VLOOKUP($A2045,Cleaned_Customer_Names!$A2044:$D4379,4,0)</f>
        <v>Reid</v>
      </c>
      <c r="E2045" s="22">
        <f>VLOOKUP($A2045,Cleaned_Medical_Exam!$A2044:$J4379,2,0)</f>
        <v>25.44</v>
      </c>
      <c r="F2045" s="24">
        <f>VLOOKUP($A2045,Cleaned_Medical_Exam!$A2044:$J4379,3,0)</f>
        <v>6.04</v>
      </c>
      <c r="G2045" s="20" t="str">
        <f>VLOOKUP($A2045,Cleaned_Medical_Exam!$A2044:$J4379,4,0)</f>
        <v>Yes</v>
      </c>
      <c r="H2045" s="20" t="str">
        <f>VLOOKUP($A2045,Cleaned_Medical_Exam!$A2044:$J4379,5,0)</f>
        <v>No</v>
      </c>
      <c r="I2045" s="20" t="str">
        <f>VLOOKUP($A2045,Cleaned_Medical_Exam!$A2044:$J4379,6,0)</f>
        <v>Yes</v>
      </c>
      <c r="J2045" s="48">
        <f>VLOOKUP($A2045,Cleaned_Medical_Exam!$A2044:$J4379,7,0)</f>
        <v>1</v>
      </c>
      <c r="K2045" s="8" t="str">
        <f>VLOOKUP($A2045,Cleaned_Medical_Exam!$A2044:$J4379,8,0)</f>
        <v>No</v>
      </c>
      <c r="L2045" s="20" t="str">
        <f>VLOOKUP($A2045,Cleaned_Medical_Exam!$A2044:$J4379,9,0)</f>
        <v>Overweight</v>
      </c>
      <c r="M2045" s="20" t="str">
        <f>VLOOKUP($A2045,Cleaned_Medical_Exam!$A2044:$J4379,10,0)</f>
        <v>Prediabetes</v>
      </c>
      <c r="N2045" s="48">
        <f>_xlfn.XLOOKUP(A2045,Cleaned_Hospital_Details!A:A,Cleaned_Hospital_Details!B:B)</f>
        <v>0</v>
      </c>
      <c r="O2045" s="49">
        <f>_xlfn.XLOOKUP($A2045,Cleaned_Hospital_Details!$A:$A,Cleaned_Hospital_Details!C:C)</f>
        <v>2758.99</v>
      </c>
      <c r="P2045" s="8" t="str">
        <f>_xlfn.XLOOKUP($A2045,Cleaned_Hospital_Details!$A:$A,Cleaned_Hospital_Details!D:D)</f>
        <v>Tier - 2</v>
      </c>
      <c r="Q2045" s="8" t="str">
        <f>_xlfn.XLOOKUP($A2045,Cleaned_Hospital_Details!$A:$A,Cleaned_Hospital_Details!E:E)</f>
        <v>Tier - 1</v>
      </c>
      <c r="R2045" s="8" t="str">
        <f>_xlfn.XLOOKUP($A2045,Cleaned_Hospital_Details!$A:$A,Cleaned_Hospital_Details!F:F)</f>
        <v>R1012</v>
      </c>
      <c r="S2045" s="15">
        <f>_xlfn.XLOOKUP($A2045,Cleaned_Hospital_Details!$A:$A,Cleaned_Hospital_Details!G:G)</f>
        <v>35652</v>
      </c>
      <c r="T2045" s="8">
        <f>_xlfn.XLOOKUP($A2045,Cleaned_Hospital_Details!$A:$A,Cleaned_Hospital_Details!H:H)</f>
        <v>25</v>
      </c>
      <c r="U2045" s="8" t="str">
        <f>_xlfn.XLOOKUP($A2045,Cleaned_Hospital_Details!$A:$A,Cleaned_Hospital_Details!I:I)</f>
        <v>Adult</v>
      </c>
      <c r="V2045" t="str">
        <f t="shared" si="31"/>
        <v>Paula Reid</v>
      </c>
    </row>
    <row r="2046" spans="1:22" ht="15.6" x14ac:dyDescent="0.3">
      <c r="A2046" s="10" t="s">
        <v>2082</v>
      </c>
      <c r="B2046" s="8" t="str">
        <f>VLOOKUP(A2046,Cleaned_Customer_Names!A2045:D4380,2,0)</f>
        <v>Ms.</v>
      </c>
      <c r="C2046" s="8" t="str">
        <f>VLOOKUP(A2046,Cleaned_Customer_Names!A2045:D4380,3,0)</f>
        <v>Kirsten</v>
      </c>
      <c r="D2046" s="8" t="str">
        <f>VLOOKUP($A2046,Cleaned_Customer_Names!$A2045:$D4380,4,0)</f>
        <v>Allan</v>
      </c>
      <c r="E2046" s="22">
        <f>VLOOKUP($A2046,Cleaned_Medical_Exam!$A2045:$J4380,2,0)</f>
        <v>39.805</v>
      </c>
      <c r="F2046" s="24">
        <f>VLOOKUP($A2046,Cleaned_Medical_Exam!$A2045:$J4380,3,0)</f>
        <v>4.38</v>
      </c>
      <c r="G2046" s="20" t="str">
        <f>VLOOKUP($A2046,Cleaned_Medical_Exam!$A2045:$J4380,4,0)</f>
        <v>No</v>
      </c>
      <c r="H2046" s="20" t="str">
        <f>VLOOKUP($A2046,Cleaned_Medical_Exam!$A2045:$J4380,5,0)</f>
        <v>Yes</v>
      </c>
      <c r="I2046" s="20" t="str">
        <f>VLOOKUP($A2046,Cleaned_Medical_Exam!$A2045:$J4380,6,0)</f>
        <v>No</v>
      </c>
      <c r="J2046" s="48">
        <f>VLOOKUP($A2046,Cleaned_Medical_Exam!$A2045:$J4380,7,0)</f>
        <v>1</v>
      </c>
      <c r="K2046" s="8" t="str">
        <f>VLOOKUP($A2046,Cleaned_Medical_Exam!$A2045:$J4380,8,0)</f>
        <v>No</v>
      </c>
      <c r="L2046" s="20" t="str">
        <f>VLOOKUP($A2046,Cleaned_Medical_Exam!$A2045:$J4380,9,0)</f>
        <v>Obesity</v>
      </c>
      <c r="M2046" s="20" t="str">
        <f>VLOOKUP($A2046,Cleaned_Medical_Exam!$A2045:$J4380,10,0)</f>
        <v>Normal</v>
      </c>
      <c r="N2046" s="48">
        <f>_xlfn.XLOOKUP(A2046,Cleaned_Hospital_Details!A:A,Cleaned_Hospital_Details!B:B)</f>
        <v>0</v>
      </c>
      <c r="O2046" s="49">
        <f>_xlfn.XLOOKUP($A2046,Cleaned_Hospital_Details!$A:$A,Cleaned_Hospital_Details!C:C)</f>
        <v>2755.02</v>
      </c>
      <c r="P2046" s="8" t="str">
        <f>_xlfn.XLOOKUP($A2046,Cleaned_Hospital_Details!$A:$A,Cleaned_Hospital_Details!D:D)</f>
        <v>Tier - 2</v>
      </c>
      <c r="Q2046" s="8" t="str">
        <f>_xlfn.XLOOKUP($A2046,Cleaned_Hospital_Details!$A:$A,Cleaned_Hospital_Details!E:E)</f>
        <v>Tier - 1</v>
      </c>
      <c r="R2046" s="8" t="str">
        <f>_xlfn.XLOOKUP($A2046,Cleaned_Hospital_Details!$A:$A,Cleaned_Hospital_Details!F:F)</f>
        <v>R1024</v>
      </c>
      <c r="S2046" s="15">
        <f>_xlfn.XLOOKUP($A2046,Cleaned_Hospital_Details!$A:$A,Cleaned_Hospital_Details!G:G)</f>
        <v>36810</v>
      </c>
      <c r="T2046" s="8">
        <f>_xlfn.XLOOKUP($A2046,Cleaned_Hospital_Details!$A:$A,Cleaned_Hospital_Details!H:H)</f>
        <v>22</v>
      </c>
      <c r="U2046" s="8" t="str">
        <f>_xlfn.XLOOKUP($A2046,Cleaned_Hospital_Details!$A:$A,Cleaned_Hospital_Details!I:I)</f>
        <v>Adult</v>
      </c>
      <c r="V2046" t="str">
        <f t="shared" si="31"/>
        <v>Kirsten Allan</v>
      </c>
    </row>
    <row r="2047" spans="1:22" ht="15.6" x14ac:dyDescent="0.3">
      <c r="A2047" s="10" t="s">
        <v>2083</v>
      </c>
      <c r="B2047" s="8" t="str">
        <f>VLOOKUP(A2047,Cleaned_Customer_Names!A2046:D4381,2,0)</f>
        <v>Ms.</v>
      </c>
      <c r="C2047" s="8" t="str">
        <f>VLOOKUP(A2047,Cleaned_Customer_Names!A2046:D4381,3,0)</f>
        <v>Christy</v>
      </c>
      <c r="D2047" s="8" t="str">
        <f>VLOOKUP($A2047,Cleaned_Customer_Names!$A2046:$D4381,4,0)</f>
        <v>McLaughlin</v>
      </c>
      <c r="E2047" s="22">
        <f>VLOOKUP($A2047,Cleaned_Medical_Exam!$A2046:$J4381,2,0)</f>
        <v>30.4</v>
      </c>
      <c r="F2047" s="24">
        <f>VLOOKUP($A2047,Cleaned_Medical_Exam!$A2046:$J4381,3,0)</f>
        <v>5.56</v>
      </c>
      <c r="G2047" s="20" t="str">
        <f>VLOOKUP($A2047,Cleaned_Medical_Exam!$A2046:$J4381,4,0)</f>
        <v>Yes</v>
      </c>
      <c r="H2047" s="20" t="str">
        <f>VLOOKUP($A2047,Cleaned_Medical_Exam!$A2046:$J4381,5,0)</f>
        <v>Yes</v>
      </c>
      <c r="I2047" s="20" t="str">
        <f>VLOOKUP($A2047,Cleaned_Medical_Exam!$A2046:$J4381,6,0)</f>
        <v>No</v>
      </c>
      <c r="J2047" s="48">
        <f>VLOOKUP($A2047,Cleaned_Medical_Exam!$A2046:$J4381,7,0)</f>
        <v>1</v>
      </c>
      <c r="K2047" s="8" t="str">
        <f>VLOOKUP($A2047,Cleaned_Medical_Exam!$A2046:$J4381,8,0)</f>
        <v>No</v>
      </c>
      <c r="L2047" s="20" t="str">
        <f>VLOOKUP($A2047,Cleaned_Medical_Exam!$A2046:$J4381,9,0)</f>
        <v>Obesity</v>
      </c>
      <c r="M2047" s="20" t="str">
        <f>VLOOKUP($A2047,Cleaned_Medical_Exam!$A2046:$J4381,10,0)</f>
        <v>Normal</v>
      </c>
      <c r="N2047" s="48">
        <f>_xlfn.XLOOKUP(A2047,Cleaned_Hospital_Details!A:A,Cleaned_Hospital_Details!B:B)</f>
        <v>0</v>
      </c>
      <c r="O2047" s="49">
        <f>_xlfn.XLOOKUP($A2047,Cleaned_Hospital_Details!$A:$A,Cleaned_Hospital_Details!C:C)</f>
        <v>2741.95</v>
      </c>
      <c r="P2047" s="8" t="str">
        <f>_xlfn.XLOOKUP($A2047,Cleaned_Hospital_Details!$A:$A,Cleaned_Hospital_Details!D:D)</f>
        <v>Tier - 2</v>
      </c>
      <c r="Q2047" s="8" t="str">
        <f>_xlfn.XLOOKUP($A2047,Cleaned_Hospital_Details!$A:$A,Cleaned_Hospital_Details!E:E)</f>
        <v>Tier - 3</v>
      </c>
      <c r="R2047" s="8" t="str">
        <f>_xlfn.XLOOKUP($A2047,Cleaned_Hospital_Details!$A:$A,Cleaned_Hospital_Details!F:F)</f>
        <v>R1024</v>
      </c>
      <c r="S2047" s="15">
        <f>_xlfn.XLOOKUP($A2047,Cleaned_Hospital_Details!$A:$A,Cleaned_Hospital_Details!G:G)</f>
        <v>36802</v>
      </c>
      <c r="T2047" s="8">
        <f>_xlfn.XLOOKUP($A2047,Cleaned_Hospital_Details!$A:$A,Cleaned_Hospital_Details!H:H)</f>
        <v>22</v>
      </c>
      <c r="U2047" s="8" t="str">
        <f>_xlfn.XLOOKUP($A2047,Cleaned_Hospital_Details!$A:$A,Cleaned_Hospital_Details!I:I)</f>
        <v>Adult</v>
      </c>
      <c r="V2047" t="str">
        <f t="shared" si="31"/>
        <v>Christy McLaughlin</v>
      </c>
    </row>
    <row r="2048" spans="1:22" ht="15.6" x14ac:dyDescent="0.3">
      <c r="A2048" s="10" t="s">
        <v>2084</v>
      </c>
      <c r="B2048" s="8" t="str">
        <f>VLOOKUP(A2048,Cleaned_Customer_Names!A2047:D4382,2,0)</f>
        <v>Ms.</v>
      </c>
      <c r="C2048" s="8" t="str">
        <f>VLOOKUP(A2048,Cleaned_Customer_Names!A2047:D4382,3,0)</f>
        <v>Jennifer</v>
      </c>
      <c r="D2048" s="8" t="str">
        <f>VLOOKUP($A2048,Cleaned_Customer_Names!$A2047:$D4382,4,0)</f>
        <v>Lee</v>
      </c>
      <c r="E2048" s="22">
        <f>VLOOKUP($A2048,Cleaned_Medical_Exam!$A2047:$J4382,2,0)</f>
        <v>23.18</v>
      </c>
      <c r="F2048" s="24">
        <f>VLOOKUP($A2048,Cleaned_Medical_Exam!$A2047:$J4382,3,0)</f>
        <v>4.24</v>
      </c>
      <c r="G2048" s="20" t="str">
        <f>VLOOKUP($A2048,Cleaned_Medical_Exam!$A2047:$J4382,4,0)</f>
        <v>No</v>
      </c>
      <c r="H2048" s="20" t="str">
        <f>VLOOKUP($A2048,Cleaned_Medical_Exam!$A2047:$J4382,5,0)</f>
        <v>Yes</v>
      </c>
      <c r="I2048" s="20" t="str">
        <f>VLOOKUP($A2048,Cleaned_Medical_Exam!$A2047:$J4382,6,0)</f>
        <v>No</v>
      </c>
      <c r="J2048" s="48">
        <f>VLOOKUP($A2048,Cleaned_Medical_Exam!$A2047:$J4382,7,0)</f>
        <v>1</v>
      </c>
      <c r="K2048" s="8" t="str">
        <f>VLOOKUP($A2048,Cleaned_Medical_Exam!$A2047:$J4382,8,0)</f>
        <v>No</v>
      </c>
      <c r="L2048" s="20" t="str">
        <f>VLOOKUP($A2048,Cleaned_Medical_Exam!$A2047:$J4382,9,0)</f>
        <v>Healthy Weight</v>
      </c>
      <c r="M2048" s="20" t="str">
        <f>VLOOKUP($A2048,Cleaned_Medical_Exam!$A2047:$J4382,10,0)</f>
        <v>Normal</v>
      </c>
      <c r="N2048" s="48">
        <f>_xlfn.XLOOKUP(A2048,Cleaned_Hospital_Details!A:A,Cleaned_Hospital_Details!B:B)</f>
        <v>0</v>
      </c>
      <c r="O2048" s="49">
        <f>_xlfn.XLOOKUP($A2048,Cleaned_Hospital_Details!$A:$A,Cleaned_Hospital_Details!C:C)</f>
        <v>2731.91</v>
      </c>
      <c r="P2048" s="8" t="str">
        <f>_xlfn.XLOOKUP($A2048,Cleaned_Hospital_Details!$A:$A,Cleaned_Hospital_Details!D:D)</f>
        <v>Tier - 2</v>
      </c>
      <c r="Q2048" s="8" t="str">
        <f>_xlfn.XLOOKUP($A2048,Cleaned_Hospital_Details!$A:$A,Cleaned_Hospital_Details!E:E)</f>
        <v>Tier - 3</v>
      </c>
      <c r="R2048" s="8" t="str">
        <f>_xlfn.XLOOKUP($A2048,Cleaned_Hospital_Details!$A:$A,Cleaned_Hospital_Details!F:F)</f>
        <v>R1024</v>
      </c>
      <c r="S2048" s="15">
        <f>_xlfn.XLOOKUP($A2048,Cleaned_Hospital_Details!$A:$A,Cleaned_Hospital_Details!G:G)</f>
        <v>36877</v>
      </c>
      <c r="T2048" s="8">
        <f>_xlfn.XLOOKUP($A2048,Cleaned_Hospital_Details!$A:$A,Cleaned_Hospital_Details!H:H)</f>
        <v>22</v>
      </c>
      <c r="U2048" s="8" t="str">
        <f>_xlfn.XLOOKUP($A2048,Cleaned_Hospital_Details!$A:$A,Cleaned_Hospital_Details!I:I)</f>
        <v>Adult</v>
      </c>
      <c r="V2048" t="str">
        <f t="shared" si="31"/>
        <v>Jennifer Lee</v>
      </c>
    </row>
    <row r="2049" spans="1:22" ht="15.6" x14ac:dyDescent="0.3">
      <c r="A2049" s="10" t="s">
        <v>2085</v>
      </c>
      <c r="B2049" s="8" t="str">
        <f>VLOOKUP(A2049,Cleaned_Customer_Names!A2048:D4383,2,0)</f>
        <v>Ms.</v>
      </c>
      <c r="C2049" s="8" t="str">
        <f>VLOOKUP(A2049,Cleaned_Customer_Names!A2048:D4383,3,0)</f>
        <v>Jingjing</v>
      </c>
      <c r="D2049" s="8" t="str">
        <f>VLOOKUP($A2049,Cleaned_Customer_Names!$A2048:$D4383,4,0)</f>
        <v>Tang</v>
      </c>
      <c r="E2049" s="22">
        <f>VLOOKUP($A2049,Cleaned_Medical_Exam!$A2048:$J4383,2,0)</f>
        <v>39.615000000000002</v>
      </c>
      <c r="F2049" s="24">
        <f>VLOOKUP($A2049,Cleaned_Medical_Exam!$A2048:$J4383,3,0)</f>
        <v>6.32</v>
      </c>
      <c r="G2049" s="20" t="str">
        <f>VLOOKUP($A2049,Cleaned_Medical_Exam!$A2048:$J4383,4,0)</f>
        <v>No</v>
      </c>
      <c r="H2049" s="20" t="str">
        <f>VLOOKUP($A2049,Cleaned_Medical_Exam!$A2048:$J4383,5,0)</f>
        <v>No</v>
      </c>
      <c r="I2049" s="20" t="str">
        <f>VLOOKUP($A2049,Cleaned_Medical_Exam!$A2048:$J4383,6,0)</f>
        <v>Yes</v>
      </c>
      <c r="J2049" s="48">
        <f>VLOOKUP($A2049,Cleaned_Medical_Exam!$A2048:$J4383,7,0)</f>
        <v>1</v>
      </c>
      <c r="K2049" s="8" t="str">
        <f>VLOOKUP($A2049,Cleaned_Medical_Exam!$A2048:$J4383,8,0)</f>
        <v>No</v>
      </c>
      <c r="L2049" s="20" t="str">
        <f>VLOOKUP($A2049,Cleaned_Medical_Exam!$A2048:$J4383,9,0)</f>
        <v>Obesity</v>
      </c>
      <c r="M2049" s="20" t="str">
        <f>VLOOKUP($A2049,Cleaned_Medical_Exam!$A2048:$J4383,10,0)</f>
        <v>Prediabetes</v>
      </c>
      <c r="N2049" s="48">
        <f>_xlfn.XLOOKUP(A2049,Cleaned_Hospital_Details!A:A,Cleaned_Hospital_Details!B:B)</f>
        <v>1</v>
      </c>
      <c r="O2049" s="49">
        <f>_xlfn.XLOOKUP($A2049,Cleaned_Hospital_Details!$A:$A,Cleaned_Hospital_Details!C:C)</f>
        <v>2730.11</v>
      </c>
      <c r="P2049" s="8" t="str">
        <f>_xlfn.XLOOKUP($A2049,Cleaned_Hospital_Details!$A:$A,Cleaned_Hospital_Details!D:D)</f>
        <v>Tier - 2</v>
      </c>
      <c r="Q2049" s="8" t="str">
        <f>_xlfn.XLOOKUP($A2049,Cleaned_Hospital_Details!$A:$A,Cleaned_Hospital_Details!E:E)</f>
        <v>Tier - 3</v>
      </c>
      <c r="R2049" s="8" t="str">
        <f>_xlfn.XLOOKUP($A2049,Cleaned_Hospital_Details!$A:$A,Cleaned_Hospital_Details!F:F)</f>
        <v>R1012</v>
      </c>
      <c r="S2049" s="15">
        <f>_xlfn.XLOOKUP($A2049,Cleaned_Hospital_Details!$A:$A,Cleaned_Hospital_Details!G:G)</f>
        <v>37958</v>
      </c>
      <c r="T2049" s="8">
        <f>_xlfn.XLOOKUP($A2049,Cleaned_Hospital_Details!$A:$A,Cleaned_Hospital_Details!H:H)</f>
        <v>19</v>
      </c>
      <c r="U2049" s="8" t="str">
        <f>_xlfn.XLOOKUP($A2049,Cleaned_Hospital_Details!$A:$A,Cleaned_Hospital_Details!I:I)</f>
        <v>Adult</v>
      </c>
      <c r="V2049" t="str">
        <f t="shared" si="31"/>
        <v>Jingjing Tang</v>
      </c>
    </row>
    <row r="2050" spans="1:22" ht="15.6" x14ac:dyDescent="0.3">
      <c r="A2050" s="10" t="s">
        <v>2086</v>
      </c>
      <c r="B2050" s="8" t="str">
        <f>VLOOKUP(A2050,Cleaned_Customer_Names!A2049:D4384,2,0)</f>
        <v>Mr.</v>
      </c>
      <c r="C2050" s="8" t="str">
        <f>VLOOKUP(A2050,Cleaned_Customer_Names!A2049:D4384,3,0)</f>
        <v>Morgan</v>
      </c>
      <c r="D2050" s="8" t="str">
        <f>VLOOKUP($A2050,Cleaned_Customer_Names!$A2049:$D4384,4,0)</f>
        <v>Kennedy</v>
      </c>
      <c r="E2050" s="22">
        <f>VLOOKUP($A2050,Cleaned_Medical_Exam!$A2049:$J4384,2,0)</f>
        <v>30.59</v>
      </c>
      <c r="F2050" s="24">
        <f>VLOOKUP($A2050,Cleaned_Medical_Exam!$A2049:$J4384,3,0)</f>
        <v>6.3</v>
      </c>
      <c r="G2050" s="20" t="str">
        <f>VLOOKUP($A2050,Cleaned_Medical_Exam!$A2049:$J4384,4,0)</f>
        <v>Yes</v>
      </c>
      <c r="H2050" s="20" t="str">
        <f>VLOOKUP($A2050,Cleaned_Medical_Exam!$A2049:$J4384,5,0)</f>
        <v>No</v>
      </c>
      <c r="I2050" s="20" t="str">
        <f>VLOOKUP($A2050,Cleaned_Medical_Exam!$A2049:$J4384,6,0)</f>
        <v>Yes</v>
      </c>
      <c r="J2050" s="48">
        <f>VLOOKUP($A2050,Cleaned_Medical_Exam!$A2049:$J4384,7,0)</f>
        <v>1</v>
      </c>
      <c r="K2050" s="8" t="str">
        <f>VLOOKUP($A2050,Cleaned_Medical_Exam!$A2049:$J4384,8,0)</f>
        <v>No</v>
      </c>
      <c r="L2050" s="20" t="str">
        <f>VLOOKUP($A2050,Cleaned_Medical_Exam!$A2049:$J4384,9,0)</f>
        <v>Obesity</v>
      </c>
      <c r="M2050" s="20" t="str">
        <f>VLOOKUP($A2050,Cleaned_Medical_Exam!$A2049:$J4384,10,0)</f>
        <v>Prediabetes</v>
      </c>
      <c r="N2050" s="48">
        <f>_xlfn.XLOOKUP(A2050,Cleaned_Hospital_Details!A:A,Cleaned_Hospital_Details!B:B)</f>
        <v>0</v>
      </c>
      <c r="O2050" s="49">
        <f>_xlfn.XLOOKUP($A2050,Cleaned_Hospital_Details!$A:$A,Cleaned_Hospital_Details!C:C)</f>
        <v>2727.4</v>
      </c>
      <c r="P2050" s="8" t="str">
        <f>_xlfn.XLOOKUP($A2050,Cleaned_Hospital_Details!$A:$A,Cleaned_Hospital_Details!D:D)</f>
        <v>Tier - 3</v>
      </c>
      <c r="Q2050" s="8" t="str">
        <f>_xlfn.XLOOKUP($A2050,Cleaned_Hospital_Details!$A:$A,Cleaned_Hospital_Details!E:E)</f>
        <v>Tier - 3</v>
      </c>
      <c r="R2050" s="8" t="str">
        <f>_xlfn.XLOOKUP($A2050,Cleaned_Hospital_Details!$A:$A,Cleaned_Hospital_Details!F:F)</f>
        <v>R1016</v>
      </c>
      <c r="S2050" s="15">
        <f>_xlfn.XLOOKUP($A2050,Cleaned_Hospital_Details!$A:$A,Cleaned_Hospital_Details!G:G)</f>
        <v>35709</v>
      </c>
      <c r="T2050" s="8">
        <f>_xlfn.XLOOKUP($A2050,Cleaned_Hospital_Details!$A:$A,Cleaned_Hospital_Details!H:H)</f>
        <v>25</v>
      </c>
      <c r="U2050" s="8" t="str">
        <f>_xlfn.XLOOKUP($A2050,Cleaned_Hospital_Details!$A:$A,Cleaned_Hospital_Details!I:I)</f>
        <v>Adult</v>
      </c>
      <c r="V2050" t="str">
        <f t="shared" si="31"/>
        <v>Morgan Kennedy</v>
      </c>
    </row>
    <row r="2051" spans="1:22" ht="15.6" x14ac:dyDescent="0.3">
      <c r="A2051" s="10" t="s">
        <v>2087</v>
      </c>
      <c r="B2051" s="8" t="str">
        <f>VLOOKUP(A2051,Cleaned_Customer_Names!A2050:D4385,2,0)</f>
        <v>Mr.</v>
      </c>
      <c r="C2051" s="8" t="str">
        <f>VLOOKUP(A2051,Cleaned_Customer_Names!A2050:D4385,3,0)</f>
        <v>Patrick</v>
      </c>
      <c r="D2051" s="8" t="str">
        <f>VLOOKUP($A2051,Cleaned_Customer_Names!$A2050:$D4385,4,0)</f>
        <v>Condon</v>
      </c>
      <c r="E2051" s="22">
        <f>VLOOKUP($A2051,Cleaned_Medical_Exam!$A2050:$J4385,2,0)</f>
        <v>16.72</v>
      </c>
      <c r="F2051" s="24">
        <f>VLOOKUP($A2051,Cleaned_Medical_Exam!$A2050:$J4385,3,0)</f>
        <v>4.38</v>
      </c>
      <c r="G2051" s="20" t="str">
        <f>VLOOKUP($A2051,Cleaned_Medical_Exam!$A2050:$J4385,4,0)</f>
        <v>Yes</v>
      </c>
      <c r="H2051" s="20" t="str">
        <f>VLOOKUP($A2051,Cleaned_Medical_Exam!$A2050:$J4385,5,0)</f>
        <v>No</v>
      </c>
      <c r="I2051" s="20" t="str">
        <f>VLOOKUP($A2051,Cleaned_Medical_Exam!$A2050:$J4385,6,0)</f>
        <v>No</v>
      </c>
      <c r="J2051" s="48">
        <f>VLOOKUP($A2051,Cleaned_Medical_Exam!$A2050:$J4385,7,0)</f>
        <v>1</v>
      </c>
      <c r="K2051" s="8" t="str">
        <f>VLOOKUP($A2051,Cleaned_Medical_Exam!$A2050:$J4385,8,0)</f>
        <v>No</v>
      </c>
      <c r="L2051" s="20" t="str">
        <f>VLOOKUP($A2051,Cleaned_Medical_Exam!$A2050:$J4385,9,0)</f>
        <v>Underweight</v>
      </c>
      <c r="M2051" s="20" t="str">
        <f>VLOOKUP($A2051,Cleaned_Medical_Exam!$A2050:$J4385,10,0)</f>
        <v>Normal</v>
      </c>
      <c r="N2051" s="48">
        <f>_xlfn.XLOOKUP(A2051,Cleaned_Hospital_Details!A:A,Cleaned_Hospital_Details!B:B)</f>
        <v>3</v>
      </c>
      <c r="O2051" s="49">
        <f>_xlfn.XLOOKUP($A2051,Cleaned_Hospital_Details!$A:$A,Cleaned_Hospital_Details!C:C)</f>
        <v>2726.06</v>
      </c>
      <c r="P2051" s="8" t="str">
        <f>_xlfn.XLOOKUP($A2051,Cleaned_Hospital_Details!$A:$A,Cleaned_Hospital_Details!D:D)</f>
        <v>Tier - 2</v>
      </c>
      <c r="Q2051" s="8" t="str">
        <f>_xlfn.XLOOKUP($A2051,Cleaned_Hospital_Details!$A:$A,Cleaned_Hospital_Details!E:E)</f>
        <v>Tier - 2</v>
      </c>
      <c r="R2051" s="8" t="str">
        <f>_xlfn.XLOOKUP($A2051,Cleaned_Hospital_Details!$A:$A,Cleaned_Hospital_Details!F:F)</f>
        <v>R1013</v>
      </c>
      <c r="S2051" s="15">
        <f>_xlfn.XLOOKUP($A2051,Cleaned_Hospital_Details!$A:$A,Cleaned_Hospital_Details!G:G)</f>
        <v>32375</v>
      </c>
      <c r="T2051" s="8">
        <f>_xlfn.XLOOKUP($A2051,Cleaned_Hospital_Details!$A:$A,Cleaned_Hospital_Details!H:H)</f>
        <v>34</v>
      </c>
      <c r="U2051" s="8" t="str">
        <f>_xlfn.XLOOKUP($A2051,Cleaned_Hospital_Details!$A:$A,Cleaned_Hospital_Details!I:I)</f>
        <v>Adult</v>
      </c>
      <c r="V2051" t="str">
        <f t="shared" ref="V2051:V2114" si="32">_xlfn.CONCAT(C2051, " ", D2051)</f>
        <v>Patrick Condon</v>
      </c>
    </row>
    <row r="2052" spans="1:22" ht="15.6" x14ac:dyDescent="0.3">
      <c r="A2052" s="10" t="s">
        <v>2088</v>
      </c>
      <c r="B2052" s="8" t="str">
        <f>VLOOKUP(A2052,Cleaned_Customer_Names!A2051:D4386,2,0)</f>
        <v>Mr.</v>
      </c>
      <c r="C2052" s="8" t="str">
        <f>VLOOKUP(A2052,Cleaned_Customer_Names!A2051:D4386,3,0)</f>
        <v>Frankline</v>
      </c>
      <c r="D2052" s="8" t="str">
        <f>VLOOKUP($A2052,Cleaned_Customer_Names!$A2051:$D4386,4,0)</f>
        <v>Chepkwony</v>
      </c>
      <c r="E2052" s="22">
        <f>VLOOKUP($A2052,Cleaned_Medical_Exam!$A2051:$J4386,2,0)</f>
        <v>26.22</v>
      </c>
      <c r="F2052" s="24">
        <f>VLOOKUP($A2052,Cleaned_Medical_Exam!$A2051:$J4386,3,0)</f>
        <v>4.6500000000000004</v>
      </c>
      <c r="G2052" s="20" t="str">
        <f>VLOOKUP($A2052,Cleaned_Medical_Exam!$A2051:$J4386,4,0)</f>
        <v>Yes</v>
      </c>
      <c r="H2052" s="20" t="str">
        <f>VLOOKUP($A2052,Cleaned_Medical_Exam!$A2051:$J4386,5,0)</f>
        <v>No</v>
      </c>
      <c r="I2052" s="20" t="str">
        <f>VLOOKUP($A2052,Cleaned_Medical_Exam!$A2051:$J4386,6,0)</f>
        <v>Yes</v>
      </c>
      <c r="J2052" s="48">
        <f>VLOOKUP($A2052,Cleaned_Medical_Exam!$A2051:$J4386,7,0)</f>
        <v>1</v>
      </c>
      <c r="K2052" s="8" t="str">
        <f>VLOOKUP($A2052,Cleaned_Medical_Exam!$A2051:$J4386,8,0)</f>
        <v>No</v>
      </c>
      <c r="L2052" s="20" t="str">
        <f>VLOOKUP($A2052,Cleaned_Medical_Exam!$A2051:$J4386,9,0)</f>
        <v>Overweight</v>
      </c>
      <c r="M2052" s="20" t="str">
        <f>VLOOKUP($A2052,Cleaned_Medical_Exam!$A2051:$J4386,10,0)</f>
        <v>Normal</v>
      </c>
      <c r="N2052" s="48">
        <f>_xlfn.XLOOKUP(A2052,Cleaned_Hospital_Details!A:A,Cleaned_Hospital_Details!B:B)</f>
        <v>0</v>
      </c>
      <c r="O2052" s="49">
        <f>_xlfn.XLOOKUP($A2052,Cleaned_Hospital_Details!$A:$A,Cleaned_Hospital_Details!C:C)</f>
        <v>2721.32</v>
      </c>
      <c r="P2052" s="8" t="str">
        <f>_xlfn.XLOOKUP($A2052,Cleaned_Hospital_Details!$A:$A,Cleaned_Hospital_Details!D:D)</f>
        <v>Tier - 1</v>
      </c>
      <c r="Q2052" s="8" t="str">
        <f>_xlfn.XLOOKUP($A2052,Cleaned_Hospital_Details!$A:$A,Cleaned_Hospital_Details!E:E)</f>
        <v>Tier - 3</v>
      </c>
      <c r="R2052" s="8" t="str">
        <f>_xlfn.XLOOKUP($A2052,Cleaned_Hospital_Details!$A:$A,Cleaned_Hospital_Details!F:F)</f>
        <v>R1014</v>
      </c>
      <c r="S2052" s="15">
        <f>_xlfn.XLOOKUP($A2052,Cleaned_Hospital_Details!$A:$A,Cleaned_Hospital_Details!G:G)</f>
        <v>35733</v>
      </c>
      <c r="T2052" s="8">
        <f>_xlfn.XLOOKUP($A2052,Cleaned_Hospital_Details!$A:$A,Cleaned_Hospital_Details!H:H)</f>
        <v>25</v>
      </c>
      <c r="U2052" s="8" t="str">
        <f>_xlfn.XLOOKUP($A2052,Cleaned_Hospital_Details!$A:$A,Cleaned_Hospital_Details!I:I)</f>
        <v>Adult</v>
      </c>
      <c r="V2052" t="str">
        <f t="shared" si="32"/>
        <v>Frankline Chepkwony</v>
      </c>
    </row>
    <row r="2053" spans="1:22" ht="15.6" x14ac:dyDescent="0.3">
      <c r="A2053" s="10" t="s">
        <v>2089</v>
      </c>
      <c r="B2053" s="8" t="str">
        <f>VLOOKUP(A2053,Cleaned_Customer_Names!A2052:D4387,2,0)</f>
        <v>Ms.</v>
      </c>
      <c r="C2053" s="8" t="str">
        <f>VLOOKUP(A2053,Cleaned_Customer_Names!A2052:D4387,3,0)</f>
        <v>Laura</v>
      </c>
      <c r="D2053" s="8" t="str">
        <f>VLOOKUP($A2053,Cleaned_Customer_Names!$A2052:$D4387,4,0)</f>
        <v>Rodriguez</v>
      </c>
      <c r="E2053" s="22">
        <f>VLOOKUP($A2053,Cleaned_Medical_Exam!$A2052:$J4387,2,0)</f>
        <v>31.824999999999999</v>
      </c>
      <c r="F2053" s="24">
        <f>VLOOKUP($A2053,Cleaned_Medical_Exam!$A2052:$J4387,3,0)</f>
        <v>4.7</v>
      </c>
      <c r="G2053" s="20" t="str">
        <f>VLOOKUP($A2053,Cleaned_Medical_Exam!$A2052:$J4387,4,0)</f>
        <v>No</v>
      </c>
      <c r="H2053" s="20" t="str">
        <f>VLOOKUP($A2053,Cleaned_Medical_Exam!$A2052:$J4387,5,0)</f>
        <v>No</v>
      </c>
      <c r="I2053" s="20" t="str">
        <f>VLOOKUP($A2053,Cleaned_Medical_Exam!$A2052:$J4387,6,0)</f>
        <v>Yes</v>
      </c>
      <c r="J2053" s="48">
        <f>VLOOKUP($A2053,Cleaned_Medical_Exam!$A2052:$J4387,7,0)</f>
        <v>1</v>
      </c>
      <c r="K2053" s="8" t="str">
        <f>VLOOKUP($A2053,Cleaned_Medical_Exam!$A2052:$J4387,8,0)</f>
        <v>No</v>
      </c>
      <c r="L2053" s="20" t="str">
        <f>VLOOKUP($A2053,Cleaned_Medical_Exam!$A2052:$J4387,9,0)</f>
        <v>Obesity</v>
      </c>
      <c r="M2053" s="20" t="str">
        <f>VLOOKUP($A2053,Cleaned_Medical_Exam!$A2052:$J4387,10,0)</f>
        <v>Normal</v>
      </c>
      <c r="N2053" s="48">
        <f>_xlfn.XLOOKUP(A2053,Cleaned_Hospital_Details!A:A,Cleaned_Hospital_Details!B:B)</f>
        <v>1</v>
      </c>
      <c r="O2053" s="49">
        <f>_xlfn.XLOOKUP($A2053,Cleaned_Hospital_Details!$A:$A,Cleaned_Hospital_Details!C:C)</f>
        <v>2719.28</v>
      </c>
      <c r="P2053" s="8" t="str">
        <f>_xlfn.XLOOKUP($A2053,Cleaned_Hospital_Details!$A:$A,Cleaned_Hospital_Details!D:D)</f>
        <v>Tier - 2</v>
      </c>
      <c r="Q2053" s="8" t="str">
        <f>_xlfn.XLOOKUP($A2053,Cleaned_Hospital_Details!$A:$A,Cleaned_Hospital_Details!E:E)</f>
        <v>Tier - 2</v>
      </c>
      <c r="R2053" s="8" t="str">
        <f>_xlfn.XLOOKUP($A2053,Cleaned_Hospital_Details!$A:$A,Cleaned_Hospital_Details!F:F)</f>
        <v>R1012</v>
      </c>
      <c r="S2053" s="15">
        <f>_xlfn.XLOOKUP($A2053,Cleaned_Hospital_Details!$A:$A,Cleaned_Hospital_Details!G:G)</f>
        <v>37839</v>
      </c>
      <c r="T2053" s="8">
        <f>_xlfn.XLOOKUP($A2053,Cleaned_Hospital_Details!$A:$A,Cleaned_Hospital_Details!H:H)</f>
        <v>19</v>
      </c>
      <c r="U2053" s="8" t="str">
        <f>_xlfn.XLOOKUP($A2053,Cleaned_Hospital_Details!$A:$A,Cleaned_Hospital_Details!I:I)</f>
        <v>Adult</v>
      </c>
      <c r="V2053" t="str">
        <f t="shared" si="32"/>
        <v>Laura Rodriguez</v>
      </c>
    </row>
    <row r="2054" spans="1:22" ht="15.6" x14ac:dyDescent="0.3">
      <c r="A2054" s="10" t="s">
        <v>2090</v>
      </c>
      <c r="B2054" s="8" t="str">
        <f>VLOOKUP(A2054,Cleaned_Customer_Names!A2053:D4388,2,0)</f>
        <v>Ms.</v>
      </c>
      <c r="C2054" s="8" t="str">
        <f>VLOOKUP(A2054,Cleaned_Customer_Names!A2053:D4388,3,0)</f>
        <v>Natalia</v>
      </c>
      <c r="D2054" s="8" t="str">
        <f>VLOOKUP($A2054,Cleaned_Customer_Names!$A2053:$D4388,4,0)</f>
        <v>Szynkarczuk</v>
      </c>
      <c r="E2054" s="22">
        <f>VLOOKUP($A2054,Cleaned_Medical_Exam!$A2053:$J4388,2,0)</f>
        <v>25.745000000000001</v>
      </c>
      <c r="F2054" s="24">
        <f>VLOOKUP($A2054,Cleaned_Medical_Exam!$A2053:$J4388,3,0)</f>
        <v>4.34</v>
      </c>
      <c r="G2054" s="20" t="str">
        <f>VLOOKUP($A2054,Cleaned_Medical_Exam!$A2053:$J4388,4,0)</f>
        <v>No</v>
      </c>
      <c r="H2054" s="20" t="str">
        <f>VLOOKUP($A2054,Cleaned_Medical_Exam!$A2053:$J4388,5,0)</f>
        <v>No</v>
      </c>
      <c r="I2054" s="20" t="str">
        <f>VLOOKUP($A2054,Cleaned_Medical_Exam!$A2053:$J4388,6,0)</f>
        <v>Yes</v>
      </c>
      <c r="J2054" s="48">
        <f>VLOOKUP($A2054,Cleaned_Medical_Exam!$A2053:$J4388,7,0)</f>
        <v>1</v>
      </c>
      <c r="K2054" s="8" t="str">
        <f>VLOOKUP($A2054,Cleaned_Medical_Exam!$A2053:$J4388,8,0)</f>
        <v>No</v>
      </c>
      <c r="L2054" s="20" t="str">
        <f>VLOOKUP($A2054,Cleaned_Medical_Exam!$A2053:$J4388,9,0)</f>
        <v>Overweight</v>
      </c>
      <c r="M2054" s="20" t="str">
        <f>VLOOKUP($A2054,Cleaned_Medical_Exam!$A2053:$J4388,10,0)</f>
        <v>Normal</v>
      </c>
      <c r="N2054" s="48">
        <f>_xlfn.XLOOKUP(A2054,Cleaned_Hospital_Details!A:A,Cleaned_Hospital_Details!B:B)</f>
        <v>1</v>
      </c>
      <c r="O2054" s="49">
        <f>_xlfn.XLOOKUP($A2054,Cleaned_Hospital_Details!$A:$A,Cleaned_Hospital_Details!C:C)</f>
        <v>2710.83</v>
      </c>
      <c r="P2054" s="8" t="str">
        <f>_xlfn.XLOOKUP($A2054,Cleaned_Hospital_Details!$A:$A,Cleaned_Hospital_Details!D:D)</f>
        <v>Tier - 2</v>
      </c>
      <c r="Q2054" s="8" t="str">
        <f>_xlfn.XLOOKUP($A2054,Cleaned_Hospital_Details!$A:$A,Cleaned_Hospital_Details!E:E)</f>
        <v>Tier - 3</v>
      </c>
      <c r="R2054" s="8" t="str">
        <f>_xlfn.XLOOKUP($A2054,Cleaned_Hospital_Details!$A:$A,Cleaned_Hospital_Details!F:F)</f>
        <v>R1012</v>
      </c>
      <c r="S2054" s="15">
        <f>_xlfn.XLOOKUP($A2054,Cleaned_Hospital_Details!$A:$A,Cleaned_Hospital_Details!G:G)</f>
        <v>37956</v>
      </c>
      <c r="T2054" s="8">
        <f>_xlfn.XLOOKUP($A2054,Cleaned_Hospital_Details!$A:$A,Cleaned_Hospital_Details!H:H)</f>
        <v>19</v>
      </c>
      <c r="U2054" s="8" t="str">
        <f>_xlfn.XLOOKUP($A2054,Cleaned_Hospital_Details!$A:$A,Cleaned_Hospital_Details!I:I)</f>
        <v>Adult</v>
      </c>
      <c r="V2054" t="str">
        <f t="shared" si="32"/>
        <v>Natalia Szynkarczuk</v>
      </c>
    </row>
    <row r="2055" spans="1:22" ht="15.6" x14ac:dyDescent="0.3">
      <c r="A2055" s="10" t="s">
        <v>2091</v>
      </c>
      <c r="B2055" s="8" t="str">
        <f>VLOOKUP(A2055,Cleaned_Customer_Names!A2054:D4389,2,0)</f>
        <v>Ms.</v>
      </c>
      <c r="C2055" s="8" t="str">
        <f>VLOOKUP(A2055,Cleaned_Customer_Names!A2054:D4389,3,0)</f>
        <v>Jennifer</v>
      </c>
      <c r="D2055" s="8" t="str">
        <f>VLOOKUP($A2055,Cleaned_Customer_Names!$A2054:$D4389,4,0)</f>
        <v>Brill</v>
      </c>
      <c r="E2055" s="22">
        <f>VLOOKUP($A2055,Cleaned_Medical_Exam!$A2054:$J4389,2,0)</f>
        <v>24.605</v>
      </c>
      <c r="F2055" s="24">
        <f>VLOOKUP($A2055,Cleaned_Medical_Exam!$A2054:$J4389,3,0)</f>
        <v>5.62</v>
      </c>
      <c r="G2055" s="20" t="str">
        <f>VLOOKUP($A2055,Cleaned_Medical_Exam!$A2054:$J4389,4,0)</f>
        <v>No</v>
      </c>
      <c r="H2055" s="20" t="str">
        <f>VLOOKUP($A2055,Cleaned_Medical_Exam!$A2054:$J4389,5,0)</f>
        <v>No</v>
      </c>
      <c r="I2055" s="20" t="str">
        <f>VLOOKUP($A2055,Cleaned_Medical_Exam!$A2054:$J4389,6,0)</f>
        <v>Yes</v>
      </c>
      <c r="J2055" s="48">
        <f>VLOOKUP($A2055,Cleaned_Medical_Exam!$A2054:$J4389,7,0)</f>
        <v>1</v>
      </c>
      <c r="K2055" s="8" t="str">
        <f>VLOOKUP($A2055,Cleaned_Medical_Exam!$A2054:$J4389,8,0)</f>
        <v>No</v>
      </c>
      <c r="L2055" s="20" t="str">
        <f>VLOOKUP($A2055,Cleaned_Medical_Exam!$A2054:$J4389,9,0)</f>
        <v>Healthy Weight</v>
      </c>
      <c r="M2055" s="20" t="str">
        <f>VLOOKUP($A2055,Cleaned_Medical_Exam!$A2054:$J4389,10,0)</f>
        <v>Normal</v>
      </c>
      <c r="N2055" s="48">
        <f>_xlfn.XLOOKUP(A2055,Cleaned_Hospital_Details!A:A,Cleaned_Hospital_Details!B:B)</f>
        <v>1</v>
      </c>
      <c r="O2055" s="49">
        <f>_xlfn.XLOOKUP($A2055,Cleaned_Hospital_Details!$A:$A,Cleaned_Hospital_Details!C:C)</f>
        <v>2709.24</v>
      </c>
      <c r="P2055" s="8" t="str">
        <f>_xlfn.XLOOKUP($A2055,Cleaned_Hospital_Details!$A:$A,Cleaned_Hospital_Details!D:D)</f>
        <v>Tier - 2</v>
      </c>
      <c r="Q2055" s="8" t="str">
        <f>_xlfn.XLOOKUP($A2055,Cleaned_Hospital_Details!$A:$A,Cleaned_Hospital_Details!E:E)</f>
        <v>Tier - 2</v>
      </c>
      <c r="R2055" s="8" t="str">
        <f>_xlfn.XLOOKUP($A2055,Cleaned_Hospital_Details!$A:$A,Cleaned_Hospital_Details!F:F)</f>
        <v>R1012</v>
      </c>
      <c r="S2055" s="15">
        <f>_xlfn.XLOOKUP($A2055,Cleaned_Hospital_Details!$A:$A,Cleaned_Hospital_Details!G:G)</f>
        <v>37946</v>
      </c>
      <c r="T2055" s="8">
        <f>_xlfn.XLOOKUP($A2055,Cleaned_Hospital_Details!$A:$A,Cleaned_Hospital_Details!H:H)</f>
        <v>19</v>
      </c>
      <c r="U2055" s="8" t="str">
        <f>_xlfn.XLOOKUP($A2055,Cleaned_Hospital_Details!$A:$A,Cleaned_Hospital_Details!I:I)</f>
        <v>Adult</v>
      </c>
      <c r="V2055" t="str">
        <f t="shared" si="32"/>
        <v>Jennifer Brill</v>
      </c>
    </row>
    <row r="2056" spans="1:22" ht="15.6" x14ac:dyDescent="0.3">
      <c r="A2056" s="10" t="s">
        <v>2092</v>
      </c>
      <c r="B2056" s="8" t="str">
        <f>VLOOKUP(A2056,Cleaned_Customer_Names!A2055:D4390,2,0)</f>
        <v>Ms.</v>
      </c>
      <c r="C2056" s="8" t="str">
        <f>VLOOKUP(A2056,Cleaned_Customer_Names!A2055:D4390,3,0)</f>
        <v>Brooke</v>
      </c>
      <c r="D2056" s="8" t="str">
        <f>VLOOKUP($A2056,Cleaned_Customer_Names!$A2055:$D4390,4,0)</f>
        <v>Adams</v>
      </c>
      <c r="E2056" s="22">
        <f>VLOOKUP($A2056,Cleaned_Medical_Exam!$A2055:$J4390,2,0)</f>
        <v>24.51</v>
      </c>
      <c r="F2056" s="24">
        <f>VLOOKUP($A2056,Cleaned_Medical_Exam!$A2055:$J4390,3,0)</f>
        <v>4.24</v>
      </c>
      <c r="G2056" s="20" t="str">
        <f>VLOOKUP($A2056,Cleaned_Medical_Exam!$A2055:$J4390,4,0)</f>
        <v>No</v>
      </c>
      <c r="H2056" s="20" t="str">
        <f>VLOOKUP($A2056,Cleaned_Medical_Exam!$A2055:$J4390,5,0)</f>
        <v>No</v>
      </c>
      <c r="I2056" s="20" t="str">
        <f>VLOOKUP($A2056,Cleaned_Medical_Exam!$A2055:$J4390,6,0)</f>
        <v>Yes</v>
      </c>
      <c r="J2056" s="48">
        <f>VLOOKUP($A2056,Cleaned_Medical_Exam!$A2055:$J4390,7,0)</f>
        <v>1</v>
      </c>
      <c r="K2056" s="8" t="str">
        <f>VLOOKUP($A2056,Cleaned_Medical_Exam!$A2055:$J4390,8,0)</f>
        <v>No</v>
      </c>
      <c r="L2056" s="20" t="str">
        <f>VLOOKUP($A2056,Cleaned_Medical_Exam!$A2055:$J4390,9,0)</f>
        <v>Healthy Weight</v>
      </c>
      <c r="M2056" s="20" t="str">
        <f>VLOOKUP($A2056,Cleaned_Medical_Exam!$A2055:$J4390,10,0)</f>
        <v>Normal</v>
      </c>
      <c r="N2056" s="48">
        <f>_xlfn.XLOOKUP(A2056,Cleaned_Hospital_Details!A:A,Cleaned_Hospital_Details!B:B)</f>
        <v>1</v>
      </c>
      <c r="O2056" s="49">
        <f>_xlfn.XLOOKUP($A2056,Cleaned_Hospital_Details!$A:$A,Cleaned_Hospital_Details!C:C)</f>
        <v>2709.11</v>
      </c>
      <c r="P2056" s="8" t="str">
        <f>_xlfn.XLOOKUP($A2056,Cleaned_Hospital_Details!$A:$A,Cleaned_Hospital_Details!D:D)</f>
        <v>Tier - 2</v>
      </c>
      <c r="Q2056" s="8" t="str">
        <f>_xlfn.XLOOKUP($A2056,Cleaned_Hospital_Details!$A:$A,Cleaned_Hospital_Details!E:E)</f>
        <v>Tier - 2</v>
      </c>
      <c r="R2056" s="8" t="str">
        <f>_xlfn.XLOOKUP($A2056,Cleaned_Hospital_Details!$A:$A,Cleaned_Hospital_Details!F:F)</f>
        <v>R1012</v>
      </c>
      <c r="S2056" s="15">
        <f>_xlfn.XLOOKUP($A2056,Cleaned_Hospital_Details!$A:$A,Cleaned_Hospital_Details!G:G)</f>
        <v>37819</v>
      </c>
      <c r="T2056" s="8">
        <f>_xlfn.XLOOKUP($A2056,Cleaned_Hospital_Details!$A:$A,Cleaned_Hospital_Details!H:H)</f>
        <v>19</v>
      </c>
      <c r="U2056" s="8" t="str">
        <f>_xlfn.XLOOKUP($A2056,Cleaned_Hospital_Details!$A:$A,Cleaned_Hospital_Details!I:I)</f>
        <v>Adult</v>
      </c>
      <c r="V2056" t="str">
        <f t="shared" si="32"/>
        <v>Brooke Adams</v>
      </c>
    </row>
    <row r="2057" spans="1:22" ht="15.6" x14ac:dyDescent="0.3">
      <c r="A2057" s="10" t="s">
        <v>2093</v>
      </c>
      <c r="B2057" s="8" t="str">
        <f>VLOOKUP(A2057,Cleaned_Customer_Names!A2056:D4391,2,0)</f>
        <v>Mr.</v>
      </c>
      <c r="C2057" s="8" t="str">
        <f>VLOOKUP(A2057,Cleaned_Customer_Names!A2056:D4391,3,0)</f>
        <v>Jeremy</v>
      </c>
      <c r="D2057" s="8" t="str">
        <f>VLOOKUP($A2057,Cleaned_Customer_Names!$A2056:$D4391,4,0)</f>
        <v>Nunn</v>
      </c>
      <c r="E2057" s="22">
        <f>VLOOKUP($A2057,Cleaned_Medical_Exam!$A2056:$J4391,2,0)</f>
        <v>31.065000000000001</v>
      </c>
      <c r="F2057" s="24">
        <f>VLOOKUP($A2057,Cleaned_Medical_Exam!$A2056:$J4391,3,0)</f>
        <v>4.57</v>
      </c>
      <c r="G2057" s="20" t="str">
        <f>VLOOKUP($A2057,Cleaned_Medical_Exam!$A2056:$J4391,4,0)</f>
        <v>Yes</v>
      </c>
      <c r="H2057" s="20" t="str">
        <f>VLOOKUP($A2057,Cleaned_Medical_Exam!$A2056:$J4391,5,0)</f>
        <v>No</v>
      </c>
      <c r="I2057" s="20" t="str">
        <f>VLOOKUP($A2057,Cleaned_Medical_Exam!$A2056:$J4391,6,0)</f>
        <v>No</v>
      </c>
      <c r="J2057" s="48">
        <f>VLOOKUP($A2057,Cleaned_Medical_Exam!$A2056:$J4391,7,0)</f>
        <v>0</v>
      </c>
      <c r="K2057" s="8" t="str">
        <f>VLOOKUP($A2057,Cleaned_Medical_Exam!$A2056:$J4391,8,0)</f>
        <v>No</v>
      </c>
      <c r="L2057" s="20" t="str">
        <f>VLOOKUP($A2057,Cleaned_Medical_Exam!$A2056:$J4391,9,0)</f>
        <v>Obesity</v>
      </c>
      <c r="M2057" s="20" t="str">
        <f>VLOOKUP($A2057,Cleaned_Medical_Exam!$A2056:$J4391,10,0)</f>
        <v>Normal</v>
      </c>
      <c r="N2057" s="48">
        <f>_xlfn.XLOOKUP(A2057,Cleaned_Hospital_Details!A:A,Cleaned_Hospital_Details!B:B)</f>
        <v>0</v>
      </c>
      <c r="O2057" s="49">
        <f>_xlfn.XLOOKUP($A2057,Cleaned_Hospital_Details!$A:$A,Cleaned_Hospital_Details!C:C)</f>
        <v>2699.57</v>
      </c>
      <c r="P2057" s="8" t="str">
        <f>_xlfn.XLOOKUP($A2057,Cleaned_Hospital_Details!$A:$A,Cleaned_Hospital_Details!D:D)</f>
        <v>Tier - 2</v>
      </c>
      <c r="Q2057" s="8" t="str">
        <f>_xlfn.XLOOKUP($A2057,Cleaned_Hospital_Details!$A:$A,Cleaned_Hospital_Details!E:E)</f>
        <v>Tier - 1</v>
      </c>
      <c r="R2057" s="8" t="str">
        <f>_xlfn.XLOOKUP($A2057,Cleaned_Hospital_Details!$A:$A,Cleaned_Hospital_Details!F:F)</f>
        <v>R1012</v>
      </c>
      <c r="S2057" s="15">
        <f>_xlfn.XLOOKUP($A2057,Cleaned_Hospital_Details!$A:$A,Cleaned_Hospital_Details!G:G)</f>
        <v>35229</v>
      </c>
      <c r="T2057" s="8">
        <f>_xlfn.XLOOKUP($A2057,Cleaned_Hospital_Details!$A:$A,Cleaned_Hospital_Details!H:H)</f>
        <v>26</v>
      </c>
      <c r="U2057" s="8" t="str">
        <f>_xlfn.XLOOKUP($A2057,Cleaned_Hospital_Details!$A:$A,Cleaned_Hospital_Details!I:I)</f>
        <v>Adult</v>
      </c>
      <c r="V2057" t="str">
        <f t="shared" si="32"/>
        <v>Jeremy Nunn</v>
      </c>
    </row>
    <row r="2058" spans="1:22" ht="15.6" x14ac:dyDescent="0.3">
      <c r="A2058" s="10" t="s">
        <v>2094</v>
      </c>
      <c r="B2058" s="8" t="str">
        <f>VLOOKUP(A2058,Cleaned_Customer_Names!A2057:D4392,2,0)</f>
        <v>Ms.</v>
      </c>
      <c r="C2058" s="8" t="str">
        <f>VLOOKUP(A2058,Cleaned_Customer_Names!A2057:D4392,3,0)</f>
        <v>Megan</v>
      </c>
      <c r="D2058" s="8" t="str">
        <f>VLOOKUP($A2058,Cleaned_Customer_Names!$A2057:$D4392,4,0)</f>
        <v>Blair</v>
      </c>
      <c r="E2058" s="22">
        <f>VLOOKUP($A2058,Cleaned_Medical_Exam!$A2057:$J4392,2,0)</f>
        <v>28.12</v>
      </c>
      <c r="F2058" s="24">
        <f>VLOOKUP($A2058,Cleaned_Medical_Exam!$A2057:$J4392,3,0)</f>
        <v>5.05</v>
      </c>
      <c r="G2058" s="20" t="str">
        <f>VLOOKUP($A2058,Cleaned_Medical_Exam!$A2057:$J4392,4,0)</f>
        <v>No</v>
      </c>
      <c r="H2058" s="20" t="str">
        <f>VLOOKUP($A2058,Cleaned_Medical_Exam!$A2057:$J4392,5,0)</f>
        <v>No</v>
      </c>
      <c r="I2058" s="20" t="str">
        <f>VLOOKUP($A2058,Cleaned_Medical_Exam!$A2057:$J4392,6,0)</f>
        <v>No</v>
      </c>
      <c r="J2058" s="48">
        <f>VLOOKUP($A2058,Cleaned_Medical_Exam!$A2057:$J4392,7,0)</f>
        <v>0</v>
      </c>
      <c r="K2058" s="8" t="str">
        <f>VLOOKUP($A2058,Cleaned_Medical_Exam!$A2057:$J4392,8,0)</f>
        <v>No</v>
      </c>
      <c r="L2058" s="20" t="str">
        <f>VLOOKUP($A2058,Cleaned_Medical_Exam!$A2057:$J4392,9,0)</f>
        <v>Overweight</v>
      </c>
      <c r="M2058" s="20" t="str">
        <f>VLOOKUP($A2058,Cleaned_Medical_Exam!$A2057:$J4392,10,0)</f>
        <v>Normal</v>
      </c>
      <c r="N2058" s="48">
        <f>_xlfn.XLOOKUP(A2058,Cleaned_Hospital_Details!A:A,Cleaned_Hospital_Details!B:B)</f>
        <v>0</v>
      </c>
      <c r="O2058" s="49">
        <f>_xlfn.XLOOKUP($A2058,Cleaned_Hospital_Details!$A:$A,Cleaned_Hospital_Details!C:C)</f>
        <v>2690.11</v>
      </c>
      <c r="P2058" s="8" t="str">
        <f>_xlfn.XLOOKUP($A2058,Cleaned_Hospital_Details!$A:$A,Cleaned_Hospital_Details!D:D)</f>
        <v>Tier - 2</v>
      </c>
      <c r="Q2058" s="8" t="str">
        <f>_xlfn.XLOOKUP($A2058,Cleaned_Hospital_Details!$A:$A,Cleaned_Hospital_Details!E:E)</f>
        <v>Tier - 2</v>
      </c>
      <c r="R2058" s="8" t="str">
        <f>_xlfn.XLOOKUP($A2058,Cleaned_Hospital_Details!$A:$A,Cleaned_Hospital_Details!F:F)</f>
        <v>R1012</v>
      </c>
      <c r="S2058" s="15">
        <f>_xlfn.XLOOKUP($A2058,Cleaned_Hospital_Details!$A:$A,Cleaned_Hospital_Details!G:G)</f>
        <v>36322</v>
      </c>
      <c r="T2058" s="8">
        <f>_xlfn.XLOOKUP($A2058,Cleaned_Hospital_Details!$A:$A,Cleaned_Hospital_Details!H:H)</f>
        <v>23</v>
      </c>
      <c r="U2058" s="8" t="str">
        <f>_xlfn.XLOOKUP($A2058,Cleaned_Hospital_Details!$A:$A,Cleaned_Hospital_Details!I:I)</f>
        <v>Adult</v>
      </c>
      <c r="V2058" t="str">
        <f t="shared" si="32"/>
        <v>Megan Blair</v>
      </c>
    </row>
    <row r="2059" spans="1:22" ht="15.6" x14ac:dyDescent="0.3">
      <c r="A2059" s="10" t="s">
        <v>2095</v>
      </c>
      <c r="B2059" s="8" t="str">
        <f>VLOOKUP(A2059,Cleaned_Customer_Names!A2058:D4393,2,0)</f>
        <v>Mr.</v>
      </c>
      <c r="C2059" s="8" t="str">
        <f>VLOOKUP(A2059,Cleaned_Customer_Names!A2058:D4393,3,0)</f>
        <v>Bryan</v>
      </c>
      <c r="D2059" s="8" t="str">
        <f>VLOOKUP($A2059,Cleaned_Customer_Names!$A2058:$D4393,4,0)</f>
        <v>Sharkey</v>
      </c>
      <c r="E2059" s="22">
        <f>VLOOKUP($A2059,Cleaned_Medical_Exam!$A2058:$J4393,2,0)</f>
        <v>38.06</v>
      </c>
      <c r="F2059" s="24">
        <f>VLOOKUP($A2059,Cleaned_Medical_Exam!$A2058:$J4393,3,0)</f>
        <v>6.16</v>
      </c>
      <c r="G2059" s="20" t="str">
        <f>VLOOKUP($A2059,Cleaned_Medical_Exam!$A2058:$J4393,4,0)</f>
        <v>No</v>
      </c>
      <c r="H2059" s="20" t="str">
        <f>VLOOKUP($A2059,Cleaned_Medical_Exam!$A2058:$J4393,5,0)</f>
        <v>No</v>
      </c>
      <c r="I2059" s="20" t="str">
        <f>VLOOKUP($A2059,Cleaned_Medical_Exam!$A2058:$J4393,6,0)</f>
        <v>No</v>
      </c>
      <c r="J2059" s="48">
        <f>VLOOKUP($A2059,Cleaned_Medical_Exam!$A2058:$J4393,7,0)</f>
        <v>0</v>
      </c>
      <c r="K2059" s="8" t="str">
        <f>VLOOKUP($A2059,Cleaned_Medical_Exam!$A2058:$J4393,8,0)</f>
        <v>No</v>
      </c>
      <c r="L2059" s="20" t="str">
        <f>VLOOKUP($A2059,Cleaned_Medical_Exam!$A2058:$J4393,9,0)</f>
        <v>Obesity</v>
      </c>
      <c r="M2059" s="20" t="str">
        <f>VLOOKUP($A2059,Cleaned_Medical_Exam!$A2058:$J4393,10,0)</f>
        <v>Prediabetes</v>
      </c>
      <c r="N2059" s="48">
        <f>_xlfn.XLOOKUP(A2059,Cleaned_Hospital_Details!A:A,Cleaned_Hospital_Details!B:B)</f>
        <v>0</v>
      </c>
      <c r="O2059" s="49">
        <f>_xlfn.XLOOKUP($A2059,Cleaned_Hospital_Details!$A:$A,Cleaned_Hospital_Details!C:C)</f>
        <v>2689.5</v>
      </c>
      <c r="P2059" s="8" t="str">
        <f>_xlfn.XLOOKUP($A2059,Cleaned_Hospital_Details!$A:$A,Cleaned_Hospital_Details!D:D)</f>
        <v>Tier - 3</v>
      </c>
      <c r="Q2059" s="8" t="str">
        <f>_xlfn.XLOOKUP($A2059,Cleaned_Hospital_Details!$A:$A,Cleaned_Hospital_Details!E:E)</f>
        <v>Tier - 2</v>
      </c>
      <c r="R2059" s="8" t="str">
        <f>_xlfn.XLOOKUP($A2059,Cleaned_Hospital_Details!$A:$A,Cleaned_Hospital_Details!F:F)</f>
        <v>R1013</v>
      </c>
      <c r="S2059" s="15">
        <f>_xlfn.XLOOKUP($A2059,Cleaned_Hospital_Details!$A:$A,Cleaned_Hospital_Details!G:G)</f>
        <v>34609</v>
      </c>
      <c r="T2059" s="8">
        <f>_xlfn.XLOOKUP($A2059,Cleaned_Hospital_Details!$A:$A,Cleaned_Hospital_Details!H:H)</f>
        <v>28</v>
      </c>
      <c r="U2059" s="8" t="str">
        <f>_xlfn.XLOOKUP($A2059,Cleaned_Hospital_Details!$A:$A,Cleaned_Hospital_Details!I:I)</f>
        <v>Adult</v>
      </c>
      <c r="V2059" t="str">
        <f t="shared" si="32"/>
        <v>Bryan Sharkey</v>
      </c>
    </row>
    <row r="2060" spans="1:22" ht="15.6" x14ac:dyDescent="0.3">
      <c r="A2060" s="10" t="s">
        <v>2096</v>
      </c>
      <c r="B2060" s="8" t="str">
        <f>VLOOKUP(A2060,Cleaned_Customer_Names!A2059:D4394,2,0)</f>
        <v>Ms.</v>
      </c>
      <c r="C2060" s="8" t="str">
        <f>VLOOKUP(A2060,Cleaned_Customer_Names!A2059:D4394,3,0)</f>
        <v>Marny</v>
      </c>
      <c r="D2060" s="8" t="str">
        <f>VLOOKUP($A2060,Cleaned_Customer_Names!$A2059:$D4394,4,0)</f>
        <v>Scalard</v>
      </c>
      <c r="E2060" s="22">
        <f>VLOOKUP($A2060,Cleaned_Medical_Exam!$A2059:$J4394,2,0)</f>
        <v>24.96</v>
      </c>
      <c r="F2060" s="24">
        <f>VLOOKUP($A2060,Cleaned_Medical_Exam!$A2059:$J4394,3,0)</f>
        <v>4.57</v>
      </c>
      <c r="G2060" s="20" t="str">
        <f>VLOOKUP($A2060,Cleaned_Medical_Exam!$A2059:$J4394,4,0)</f>
        <v>No</v>
      </c>
      <c r="H2060" s="20" t="str">
        <f>VLOOKUP($A2060,Cleaned_Medical_Exam!$A2059:$J4394,5,0)</f>
        <v>No</v>
      </c>
      <c r="I2060" s="20" t="str">
        <f>VLOOKUP($A2060,Cleaned_Medical_Exam!$A2059:$J4394,6,0)</f>
        <v>No</v>
      </c>
      <c r="J2060" s="48">
        <f>VLOOKUP($A2060,Cleaned_Medical_Exam!$A2059:$J4394,7,0)</f>
        <v>0</v>
      </c>
      <c r="K2060" s="8" t="str">
        <f>VLOOKUP($A2060,Cleaned_Medical_Exam!$A2059:$J4394,8,0)</f>
        <v>No</v>
      </c>
      <c r="L2060" s="20" t="str">
        <f>VLOOKUP($A2060,Cleaned_Medical_Exam!$A2059:$J4394,9,0)</f>
        <v>Healthy Weight</v>
      </c>
      <c r="M2060" s="20" t="str">
        <f>VLOOKUP($A2060,Cleaned_Medical_Exam!$A2059:$J4394,10,0)</f>
        <v>Normal</v>
      </c>
      <c r="N2060" s="48">
        <f>_xlfn.XLOOKUP(A2060,Cleaned_Hospital_Details!A:A,Cleaned_Hospital_Details!B:B)</f>
        <v>0</v>
      </c>
      <c r="O2060" s="49">
        <f>_xlfn.XLOOKUP($A2060,Cleaned_Hospital_Details!$A:$A,Cleaned_Hospital_Details!C:C)</f>
        <v>2684.69</v>
      </c>
      <c r="P2060" s="8" t="str">
        <f>_xlfn.XLOOKUP($A2060,Cleaned_Hospital_Details!$A:$A,Cleaned_Hospital_Details!D:D)</f>
        <v>Tier - 2</v>
      </c>
      <c r="Q2060" s="8" t="str">
        <f>_xlfn.XLOOKUP($A2060,Cleaned_Hospital_Details!$A:$A,Cleaned_Hospital_Details!E:E)</f>
        <v>Tier - 2</v>
      </c>
      <c r="R2060" s="8" t="str">
        <f>_xlfn.XLOOKUP($A2060,Cleaned_Hospital_Details!$A:$A,Cleaned_Hospital_Details!F:F)</f>
        <v>R1013</v>
      </c>
      <c r="S2060" s="15">
        <f>_xlfn.XLOOKUP($A2060,Cleaned_Hospital_Details!$A:$A,Cleaned_Hospital_Details!G:G)</f>
        <v>34594</v>
      </c>
      <c r="T2060" s="8">
        <f>_xlfn.XLOOKUP($A2060,Cleaned_Hospital_Details!$A:$A,Cleaned_Hospital_Details!H:H)</f>
        <v>28</v>
      </c>
      <c r="U2060" s="8" t="str">
        <f>_xlfn.XLOOKUP($A2060,Cleaned_Hospital_Details!$A:$A,Cleaned_Hospital_Details!I:I)</f>
        <v>Adult</v>
      </c>
      <c r="V2060" t="str">
        <f t="shared" si="32"/>
        <v>Marny Scalard</v>
      </c>
    </row>
    <row r="2061" spans="1:22" ht="15.6" x14ac:dyDescent="0.3">
      <c r="A2061" s="10" t="s">
        <v>2097</v>
      </c>
      <c r="B2061" s="8" t="str">
        <f>VLOOKUP(A2061,Cleaned_Customer_Names!A2060:D4395,2,0)</f>
        <v>Mr.</v>
      </c>
      <c r="C2061" s="8" t="str">
        <f>VLOOKUP(A2061,Cleaned_Customer_Names!A2060:D4395,3,0)</f>
        <v>Marc</v>
      </c>
      <c r="D2061" s="8" t="str">
        <f>VLOOKUP($A2061,Cleaned_Customer_Names!$A2060:$D4395,4,0)</f>
        <v>Burget</v>
      </c>
      <c r="E2061" s="22">
        <f>VLOOKUP($A2061,Cleaned_Medical_Exam!$A2060:$J4395,2,0)</f>
        <v>17.670000000000002</v>
      </c>
      <c r="F2061" s="24">
        <f>VLOOKUP($A2061,Cleaned_Medical_Exam!$A2060:$J4395,3,0)</f>
        <v>5.53</v>
      </c>
      <c r="G2061" s="20" t="str">
        <f>VLOOKUP($A2061,Cleaned_Medical_Exam!$A2060:$J4395,4,0)</f>
        <v>Yes</v>
      </c>
      <c r="H2061" s="20" t="str">
        <f>VLOOKUP($A2061,Cleaned_Medical_Exam!$A2060:$J4395,5,0)</f>
        <v>No</v>
      </c>
      <c r="I2061" s="20" t="str">
        <f>VLOOKUP($A2061,Cleaned_Medical_Exam!$A2060:$J4395,6,0)</f>
        <v>No</v>
      </c>
      <c r="J2061" s="48">
        <f>VLOOKUP($A2061,Cleaned_Medical_Exam!$A2060:$J4395,7,0)</f>
        <v>0</v>
      </c>
      <c r="K2061" s="8" t="str">
        <f>VLOOKUP($A2061,Cleaned_Medical_Exam!$A2060:$J4395,8,0)</f>
        <v>No</v>
      </c>
      <c r="L2061" s="20" t="str">
        <f>VLOOKUP($A2061,Cleaned_Medical_Exam!$A2060:$J4395,9,0)</f>
        <v>Underweight</v>
      </c>
      <c r="M2061" s="20" t="str">
        <f>VLOOKUP($A2061,Cleaned_Medical_Exam!$A2060:$J4395,10,0)</f>
        <v>Normal</v>
      </c>
      <c r="N2061" s="48">
        <f>_xlfn.XLOOKUP(A2061,Cleaned_Hospital_Details!A:A,Cleaned_Hospital_Details!B:B)</f>
        <v>0</v>
      </c>
      <c r="O2061" s="49">
        <f>_xlfn.XLOOKUP($A2061,Cleaned_Hospital_Details!$A:$A,Cleaned_Hospital_Details!C:C)</f>
        <v>2680.95</v>
      </c>
      <c r="P2061" s="8" t="str">
        <f>_xlfn.XLOOKUP($A2061,Cleaned_Hospital_Details!$A:$A,Cleaned_Hospital_Details!D:D)</f>
        <v>Tier - 3</v>
      </c>
      <c r="Q2061" s="8" t="str">
        <f>_xlfn.XLOOKUP($A2061,Cleaned_Hospital_Details!$A:$A,Cleaned_Hospital_Details!E:E)</f>
        <v>Tier - 2</v>
      </c>
      <c r="R2061" s="8" t="str">
        <f>_xlfn.XLOOKUP($A2061,Cleaned_Hospital_Details!$A:$A,Cleaned_Hospital_Details!F:F)</f>
        <v>R1012</v>
      </c>
      <c r="S2061" s="15">
        <f>_xlfn.XLOOKUP($A2061,Cleaned_Hospital_Details!$A:$A,Cleaned_Hospital_Details!G:G)</f>
        <v>35282</v>
      </c>
      <c r="T2061" s="8">
        <f>_xlfn.XLOOKUP($A2061,Cleaned_Hospital_Details!$A:$A,Cleaned_Hospital_Details!H:H)</f>
        <v>26</v>
      </c>
      <c r="U2061" s="8" t="str">
        <f>_xlfn.XLOOKUP($A2061,Cleaned_Hospital_Details!$A:$A,Cleaned_Hospital_Details!I:I)</f>
        <v>Adult</v>
      </c>
      <c r="V2061" t="str">
        <f t="shared" si="32"/>
        <v>Marc Burget</v>
      </c>
    </row>
    <row r="2062" spans="1:22" ht="15.6" x14ac:dyDescent="0.3">
      <c r="A2062" s="10" t="s">
        <v>2098</v>
      </c>
      <c r="B2062" s="8" t="str">
        <f>VLOOKUP(A2062,Cleaned_Customer_Names!A2061:D4396,2,0)</f>
        <v>Mr.</v>
      </c>
      <c r="C2062" s="8" t="str">
        <f>VLOOKUP(A2062,Cleaned_Customer_Names!A2061:D4396,3,0)</f>
        <v>Benjamin</v>
      </c>
      <c r="D2062" s="8" t="str">
        <f>VLOOKUP($A2062,Cleaned_Customer_Names!$A2061:$D4396,4,0)</f>
        <v>English</v>
      </c>
      <c r="E2062" s="22">
        <f>VLOOKUP($A2062,Cleaned_Medical_Exam!$A2061:$J4396,2,0)</f>
        <v>31.35</v>
      </c>
      <c r="F2062" s="24">
        <f>VLOOKUP($A2062,Cleaned_Medical_Exam!$A2061:$J4396,3,0)</f>
        <v>5.84</v>
      </c>
      <c r="G2062" s="20" t="str">
        <f>VLOOKUP($A2062,Cleaned_Medical_Exam!$A2061:$J4396,4,0)</f>
        <v>No</v>
      </c>
      <c r="H2062" s="20" t="str">
        <f>VLOOKUP($A2062,Cleaned_Medical_Exam!$A2061:$J4396,5,0)</f>
        <v>Yes</v>
      </c>
      <c r="I2062" s="20" t="str">
        <f>VLOOKUP($A2062,Cleaned_Medical_Exam!$A2061:$J4396,6,0)</f>
        <v>No</v>
      </c>
      <c r="J2062" s="48">
        <f>VLOOKUP($A2062,Cleaned_Medical_Exam!$A2061:$J4396,7,0)</f>
        <v>1</v>
      </c>
      <c r="K2062" s="8" t="str">
        <f>VLOOKUP($A2062,Cleaned_Medical_Exam!$A2061:$J4396,8,0)</f>
        <v>No</v>
      </c>
      <c r="L2062" s="20" t="str">
        <f>VLOOKUP($A2062,Cleaned_Medical_Exam!$A2061:$J4396,9,0)</f>
        <v>Obesity</v>
      </c>
      <c r="M2062" s="20" t="str">
        <f>VLOOKUP($A2062,Cleaned_Medical_Exam!$A2061:$J4396,10,0)</f>
        <v>Prediabetes</v>
      </c>
      <c r="N2062" s="48">
        <f>_xlfn.XLOOKUP(A2062,Cleaned_Hospital_Details!A:A,Cleaned_Hospital_Details!B:B)</f>
        <v>1</v>
      </c>
      <c r="O2062" s="49">
        <f>_xlfn.XLOOKUP($A2062,Cleaned_Hospital_Details!$A:$A,Cleaned_Hospital_Details!C:C)</f>
        <v>2643.27</v>
      </c>
      <c r="P2062" s="8" t="str">
        <f>_xlfn.XLOOKUP($A2062,Cleaned_Hospital_Details!$A:$A,Cleaned_Hospital_Details!D:D)</f>
        <v>Tier - 2</v>
      </c>
      <c r="Q2062" s="8" t="str">
        <f>_xlfn.XLOOKUP($A2062,Cleaned_Hospital_Details!$A:$A,Cleaned_Hospital_Details!E:E)</f>
        <v>Tier - 1</v>
      </c>
      <c r="R2062" s="8" t="str">
        <f>_xlfn.XLOOKUP($A2062,Cleaned_Hospital_Details!$A:$A,Cleaned_Hospital_Details!F:F)</f>
        <v>R1012</v>
      </c>
      <c r="S2062" s="15">
        <f>_xlfn.XLOOKUP($A2062,Cleaned_Hospital_Details!$A:$A,Cleaned_Hospital_Details!G:G)</f>
        <v>36869</v>
      </c>
      <c r="T2062" s="8">
        <f>_xlfn.XLOOKUP($A2062,Cleaned_Hospital_Details!$A:$A,Cleaned_Hospital_Details!H:H)</f>
        <v>22</v>
      </c>
      <c r="U2062" s="8" t="str">
        <f>_xlfn.XLOOKUP($A2062,Cleaned_Hospital_Details!$A:$A,Cleaned_Hospital_Details!I:I)</f>
        <v>Adult</v>
      </c>
      <c r="V2062" t="str">
        <f t="shared" si="32"/>
        <v>Benjamin English</v>
      </c>
    </row>
    <row r="2063" spans="1:22" ht="15.6" x14ac:dyDescent="0.3">
      <c r="A2063" s="10" t="s">
        <v>2099</v>
      </c>
      <c r="B2063" s="8" t="str">
        <f>VLOOKUP(A2063,Cleaned_Customer_Names!A2062:D4397,2,0)</f>
        <v>Mr.</v>
      </c>
      <c r="C2063" s="8" t="str">
        <f>VLOOKUP(A2063,Cleaned_Customer_Names!A2062:D4397,3,0)</f>
        <v>Rob</v>
      </c>
      <c r="D2063" s="8" t="str">
        <f>VLOOKUP($A2063,Cleaned_Customer_Names!$A2062:$D4397,4,0)</f>
        <v>Hampton</v>
      </c>
      <c r="E2063" s="22">
        <f>VLOOKUP($A2063,Cleaned_Medical_Exam!$A2062:$J4397,2,0)</f>
        <v>28.31</v>
      </c>
      <c r="F2063" s="24">
        <f>VLOOKUP($A2063,Cleaned_Medical_Exam!$A2062:$J4397,3,0)</f>
        <v>6.41</v>
      </c>
      <c r="G2063" s="20" t="str">
        <f>VLOOKUP($A2063,Cleaned_Medical_Exam!$A2062:$J4397,4,0)</f>
        <v>No</v>
      </c>
      <c r="H2063" s="20" t="str">
        <f>VLOOKUP($A2063,Cleaned_Medical_Exam!$A2062:$J4397,5,0)</f>
        <v>Yes</v>
      </c>
      <c r="I2063" s="20" t="str">
        <f>VLOOKUP($A2063,Cleaned_Medical_Exam!$A2062:$J4397,6,0)</f>
        <v>No</v>
      </c>
      <c r="J2063" s="48">
        <f>VLOOKUP($A2063,Cleaned_Medical_Exam!$A2062:$J4397,7,0)</f>
        <v>1</v>
      </c>
      <c r="K2063" s="8" t="str">
        <f>VLOOKUP($A2063,Cleaned_Medical_Exam!$A2062:$J4397,8,0)</f>
        <v>No</v>
      </c>
      <c r="L2063" s="20" t="str">
        <f>VLOOKUP($A2063,Cleaned_Medical_Exam!$A2062:$J4397,9,0)</f>
        <v>Overweight</v>
      </c>
      <c r="M2063" s="20" t="str">
        <f>VLOOKUP($A2063,Cleaned_Medical_Exam!$A2062:$J4397,10,0)</f>
        <v>Prediabetes</v>
      </c>
      <c r="N2063" s="48">
        <f>_xlfn.XLOOKUP(A2063,Cleaned_Hospital_Details!A:A,Cleaned_Hospital_Details!B:B)</f>
        <v>1</v>
      </c>
      <c r="O2063" s="49">
        <f>_xlfn.XLOOKUP($A2063,Cleaned_Hospital_Details!$A:$A,Cleaned_Hospital_Details!C:C)</f>
        <v>2639.04</v>
      </c>
      <c r="P2063" s="8" t="str">
        <f>_xlfn.XLOOKUP($A2063,Cleaned_Hospital_Details!$A:$A,Cleaned_Hospital_Details!D:D)</f>
        <v>Tier - 2</v>
      </c>
      <c r="Q2063" s="8" t="str">
        <f>_xlfn.XLOOKUP($A2063,Cleaned_Hospital_Details!$A:$A,Cleaned_Hospital_Details!E:E)</f>
        <v>Tier - 2</v>
      </c>
      <c r="R2063" s="8" t="str">
        <f>_xlfn.XLOOKUP($A2063,Cleaned_Hospital_Details!$A:$A,Cleaned_Hospital_Details!F:F)</f>
        <v>R1012</v>
      </c>
      <c r="S2063" s="15">
        <f>_xlfn.XLOOKUP($A2063,Cleaned_Hospital_Details!$A:$A,Cleaned_Hospital_Details!G:G)</f>
        <v>36701</v>
      </c>
      <c r="T2063" s="8">
        <f>_xlfn.XLOOKUP($A2063,Cleaned_Hospital_Details!$A:$A,Cleaned_Hospital_Details!H:H)</f>
        <v>22</v>
      </c>
      <c r="U2063" s="8" t="str">
        <f>_xlfn.XLOOKUP($A2063,Cleaned_Hospital_Details!$A:$A,Cleaned_Hospital_Details!I:I)</f>
        <v>Adult</v>
      </c>
      <c r="V2063" t="str">
        <f t="shared" si="32"/>
        <v>Rob Hampton</v>
      </c>
    </row>
    <row r="2064" spans="1:22" ht="15.6" x14ac:dyDescent="0.3">
      <c r="A2064" s="10" t="s">
        <v>2100</v>
      </c>
      <c r="B2064" s="8" t="str">
        <f>VLOOKUP(A2064,Cleaned_Customer_Names!A2063:D4398,2,0)</f>
        <v>Ms.</v>
      </c>
      <c r="C2064" s="8" t="str">
        <f>VLOOKUP(A2064,Cleaned_Customer_Names!A2063:D4398,3,0)</f>
        <v>Stefanie</v>
      </c>
      <c r="D2064" s="8" t="str">
        <f>VLOOKUP($A2064,Cleaned_Customer_Names!$A2063:$D4398,4,0)</f>
        <v>Flynn</v>
      </c>
      <c r="E2064" s="22">
        <f>VLOOKUP($A2064,Cleaned_Medical_Exam!$A2063:$J4398,2,0)</f>
        <v>30.3</v>
      </c>
      <c r="F2064" s="24">
        <f>VLOOKUP($A2064,Cleaned_Medical_Exam!$A2063:$J4398,3,0)</f>
        <v>4.7300000000000004</v>
      </c>
      <c r="G2064" s="20" t="str">
        <f>VLOOKUP($A2064,Cleaned_Medical_Exam!$A2063:$J4398,4,0)</f>
        <v>Yes</v>
      </c>
      <c r="H2064" s="20" t="str">
        <f>VLOOKUP($A2064,Cleaned_Medical_Exam!$A2063:$J4398,5,0)</f>
        <v>No</v>
      </c>
      <c r="I2064" s="20" t="str">
        <f>VLOOKUP($A2064,Cleaned_Medical_Exam!$A2063:$J4398,6,0)</f>
        <v>Yes</v>
      </c>
      <c r="J2064" s="48">
        <f>VLOOKUP($A2064,Cleaned_Medical_Exam!$A2063:$J4398,7,0)</f>
        <v>1</v>
      </c>
      <c r="K2064" s="8" t="str">
        <f>VLOOKUP($A2064,Cleaned_Medical_Exam!$A2063:$J4398,8,0)</f>
        <v>No</v>
      </c>
      <c r="L2064" s="20" t="str">
        <f>VLOOKUP($A2064,Cleaned_Medical_Exam!$A2063:$J4398,9,0)</f>
        <v>Obesity</v>
      </c>
      <c r="M2064" s="20" t="str">
        <f>VLOOKUP($A2064,Cleaned_Medical_Exam!$A2063:$J4398,10,0)</f>
        <v>Normal</v>
      </c>
      <c r="N2064" s="48">
        <f>_xlfn.XLOOKUP(A2064,Cleaned_Hospital_Details!A:A,Cleaned_Hospital_Details!B:B)</f>
        <v>0</v>
      </c>
      <c r="O2064" s="49">
        <f>_xlfn.XLOOKUP($A2064,Cleaned_Hospital_Details!$A:$A,Cleaned_Hospital_Details!C:C)</f>
        <v>2632.99</v>
      </c>
      <c r="P2064" s="8" t="str">
        <f>_xlfn.XLOOKUP($A2064,Cleaned_Hospital_Details!$A:$A,Cleaned_Hospital_Details!D:D)</f>
        <v>Tier - 2</v>
      </c>
      <c r="Q2064" s="8" t="str">
        <f>_xlfn.XLOOKUP($A2064,Cleaned_Hospital_Details!$A:$A,Cleaned_Hospital_Details!E:E)</f>
        <v>Tier - 1</v>
      </c>
      <c r="R2064" s="8" t="str">
        <f>_xlfn.XLOOKUP($A2064,Cleaned_Hospital_Details!$A:$A,Cleaned_Hospital_Details!F:F)</f>
        <v>R1011</v>
      </c>
      <c r="S2064" s="15">
        <f>_xlfn.XLOOKUP($A2064,Cleaned_Hospital_Details!$A:$A,Cleaned_Hospital_Details!G:G)</f>
        <v>35668</v>
      </c>
      <c r="T2064" s="8">
        <f>_xlfn.XLOOKUP($A2064,Cleaned_Hospital_Details!$A:$A,Cleaned_Hospital_Details!H:H)</f>
        <v>25</v>
      </c>
      <c r="U2064" s="8" t="str">
        <f>_xlfn.XLOOKUP($A2064,Cleaned_Hospital_Details!$A:$A,Cleaned_Hospital_Details!I:I)</f>
        <v>Adult</v>
      </c>
      <c r="V2064" t="str">
        <f t="shared" si="32"/>
        <v>Stefanie Flynn</v>
      </c>
    </row>
    <row r="2065" spans="1:22" ht="15.6" x14ac:dyDescent="0.3">
      <c r="A2065" s="10" t="s">
        <v>2101</v>
      </c>
      <c r="B2065" s="8" t="str">
        <f>VLOOKUP(A2065,Cleaned_Customer_Names!A2064:D4399,2,0)</f>
        <v>Ms.</v>
      </c>
      <c r="C2065" s="8" t="str">
        <f>VLOOKUP(A2065,Cleaned_Customer_Names!A2064:D4399,3,0)</f>
        <v>Stephanie</v>
      </c>
      <c r="D2065" s="8" t="str">
        <f>VLOOKUP($A2065,Cleaned_Customer_Names!$A2064:$D4399,4,0)</f>
        <v>Knast</v>
      </c>
      <c r="E2065" s="22">
        <f>VLOOKUP($A2065,Cleaned_Medical_Exam!$A2064:$J4399,2,0)</f>
        <v>26.4</v>
      </c>
      <c r="F2065" s="24">
        <f>VLOOKUP($A2065,Cleaned_Medical_Exam!$A2064:$J4399,3,0)</f>
        <v>6.22</v>
      </c>
      <c r="G2065" s="20" t="str">
        <f>VLOOKUP($A2065,Cleaned_Medical_Exam!$A2064:$J4399,4,0)</f>
        <v>Yes</v>
      </c>
      <c r="H2065" s="20" t="str">
        <f>VLOOKUP($A2065,Cleaned_Medical_Exam!$A2064:$J4399,5,0)</f>
        <v>No</v>
      </c>
      <c r="I2065" s="20" t="str">
        <f>VLOOKUP($A2065,Cleaned_Medical_Exam!$A2064:$J4399,6,0)</f>
        <v>No</v>
      </c>
      <c r="J2065" s="48">
        <f>VLOOKUP($A2065,Cleaned_Medical_Exam!$A2064:$J4399,7,0)</f>
        <v>0</v>
      </c>
      <c r="K2065" s="8" t="str">
        <f>VLOOKUP($A2065,Cleaned_Medical_Exam!$A2064:$J4399,8,0)</f>
        <v>No</v>
      </c>
      <c r="L2065" s="20" t="str">
        <f>VLOOKUP($A2065,Cleaned_Medical_Exam!$A2064:$J4399,9,0)</f>
        <v>Overweight</v>
      </c>
      <c r="M2065" s="20" t="str">
        <f>VLOOKUP($A2065,Cleaned_Medical_Exam!$A2064:$J4399,10,0)</f>
        <v>Prediabetes</v>
      </c>
      <c r="N2065" s="48">
        <f>_xlfn.XLOOKUP(A2065,Cleaned_Hospital_Details!A:A,Cleaned_Hospital_Details!B:B)</f>
        <v>1</v>
      </c>
      <c r="O2065" s="49">
        <f>_xlfn.XLOOKUP($A2065,Cleaned_Hospital_Details!$A:$A,Cleaned_Hospital_Details!C:C)</f>
        <v>2597.7800000000002</v>
      </c>
      <c r="P2065" s="8" t="str">
        <f>_xlfn.XLOOKUP($A2065,Cleaned_Hospital_Details!$A:$A,Cleaned_Hospital_Details!D:D)</f>
        <v>Tier - 2</v>
      </c>
      <c r="Q2065" s="8" t="str">
        <f>_xlfn.XLOOKUP($A2065,Cleaned_Hospital_Details!$A:$A,Cleaned_Hospital_Details!E:E)</f>
        <v>Tier - 1</v>
      </c>
      <c r="R2065" s="8" t="str">
        <f>_xlfn.XLOOKUP($A2065,Cleaned_Hospital_Details!$A:$A,Cleaned_Hospital_Details!F:F)</f>
        <v>R1011</v>
      </c>
      <c r="S2065" s="15">
        <f>_xlfn.XLOOKUP($A2065,Cleaned_Hospital_Details!$A:$A,Cleaned_Hospital_Details!G:G)</f>
        <v>37129</v>
      </c>
      <c r="T2065" s="8">
        <f>_xlfn.XLOOKUP($A2065,Cleaned_Hospital_Details!$A:$A,Cleaned_Hospital_Details!H:H)</f>
        <v>21</v>
      </c>
      <c r="U2065" s="8" t="str">
        <f>_xlfn.XLOOKUP($A2065,Cleaned_Hospital_Details!$A:$A,Cleaned_Hospital_Details!I:I)</f>
        <v>Adult</v>
      </c>
      <c r="V2065" t="str">
        <f t="shared" si="32"/>
        <v>Stephanie Knast</v>
      </c>
    </row>
    <row r="2066" spans="1:22" ht="15.6" x14ac:dyDescent="0.3">
      <c r="A2066" s="10" t="s">
        <v>2102</v>
      </c>
      <c r="B2066" s="8" t="str">
        <f>VLOOKUP(A2066,Cleaned_Customer_Names!A2065:D4400,2,0)</f>
        <v>Ms.</v>
      </c>
      <c r="C2066" s="8" t="str">
        <f>VLOOKUP(A2066,Cleaned_Customer_Names!A2065:D4400,3,0)</f>
        <v>Caroline</v>
      </c>
      <c r="D2066" s="8" t="str">
        <f>VLOOKUP($A2066,Cleaned_Customer_Names!$A2065:$D4400,4,0)</f>
        <v>Lucas</v>
      </c>
      <c r="E2066" s="22">
        <f>VLOOKUP($A2066,Cleaned_Medical_Exam!$A2065:$J4400,2,0)</f>
        <v>22.135000000000002</v>
      </c>
      <c r="F2066" s="24">
        <f>VLOOKUP($A2066,Cleaned_Medical_Exam!$A2065:$J4400,3,0)</f>
        <v>4.46</v>
      </c>
      <c r="G2066" s="20" t="str">
        <f>VLOOKUP($A2066,Cleaned_Medical_Exam!$A2065:$J4400,4,0)</f>
        <v>Yes</v>
      </c>
      <c r="H2066" s="20" t="str">
        <f>VLOOKUP($A2066,Cleaned_Medical_Exam!$A2065:$J4400,5,0)</f>
        <v>No</v>
      </c>
      <c r="I2066" s="20" t="str">
        <f>VLOOKUP($A2066,Cleaned_Medical_Exam!$A2065:$J4400,6,0)</f>
        <v>No</v>
      </c>
      <c r="J2066" s="48">
        <f>VLOOKUP($A2066,Cleaned_Medical_Exam!$A2065:$J4400,7,0)</f>
        <v>0</v>
      </c>
      <c r="K2066" s="8" t="str">
        <f>VLOOKUP($A2066,Cleaned_Medical_Exam!$A2065:$J4400,8,0)</f>
        <v>No</v>
      </c>
      <c r="L2066" s="20" t="str">
        <f>VLOOKUP($A2066,Cleaned_Medical_Exam!$A2065:$J4400,9,0)</f>
        <v>Healthy Weight</v>
      </c>
      <c r="M2066" s="20" t="str">
        <f>VLOOKUP($A2066,Cleaned_Medical_Exam!$A2065:$J4400,10,0)</f>
        <v>Normal</v>
      </c>
      <c r="N2066" s="48">
        <f>_xlfn.XLOOKUP(A2066,Cleaned_Hospital_Details!A:A,Cleaned_Hospital_Details!B:B)</f>
        <v>0</v>
      </c>
      <c r="O2066" s="49">
        <f>_xlfn.XLOOKUP($A2066,Cleaned_Hospital_Details!$A:$A,Cleaned_Hospital_Details!C:C)</f>
        <v>2585.85</v>
      </c>
      <c r="P2066" s="8" t="str">
        <f>_xlfn.XLOOKUP($A2066,Cleaned_Hospital_Details!$A:$A,Cleaned_Hospital_Details!D:D)</f>
        <v>Tier - 2</v>
      </c>
      <c r="Q2066" s="8" t="str">
        <f>_xlfn.XLOOKUP($A2066,Cleaned_Hospital_Details!$A:$A,Cleaned_Hospital_Details!E:E)</f>
        <v>Tier - 2</v>
      </c>
      <c r="R2066" s="8" t="str">
        <f>_xlfn.XLOOKUP($A2066,Cleaned_Hospital_Details!$A:$A,Cleaned_Hospital_Details!F:F)</f>
        <v>R1024</v>
      </c>
      <c r="S2066" s="15">
        <f>_xlfn.XLOOKUP($A2066,Cleaned_Hospital_Details!$A:$A,Cleaned_Hospital_Details!G:G)</f>
        <v>37100</v>
      </c>
      <c r="T2066" s="8">
        <f>_xlfn.XLOOKUP($A2066,Cleaned_Hospital_Details!$A:$A,Cleaned_Hospital_Details!H:H)</f>
        <v>21</v>
      </c>
      <c r="U2066" s="8" t="str">
        <f>_xlfn.XLOOKUP($A2066,Cleaned_Hospital_Details!$A:$A,Cleaned_Hospital_Details!I:I)</f>
        <v>Adult</v>
      </c>
      <c r="V2066" t="str">
        <f t="shared" si="32"/>
        <v>Caroline Lucas</v>
      </c>
    </row>
    <row r="2067" spans="1:22" ht="15.6" x14ac:dyDescent="0.3">
      <c r="A2067" s="10" t="s">
        <v>2103</v>
      </c>
      <c r="B2067" s="8" t="str">
        <f>VLOOKUP(A2067,Cleaned_Customer_Names!A2066:D4401,2,0)</f>
        <v>Ms.</v>
      </c>
      <c r="C2067" s="8" t="str">
        <f>VLOOKUP(A2067,Cleaned_Customer_Names!A2066:D4401,3,0)</f>
        <v>Julia</v>
      </c>
      <c r="D2067" s="8" t="str">
        <f>VLOOKUP($A2067,Cleaned_Customer_Names!$A2066:$D4401,4,0)</f>
        <v>Thomas</v>
      </c>
      <c r="E2067" s="22">
        <f>VLOOKUP($A2067,Cleaned_Medical_Exam!$A2066:$J4401,2,0)</f>
        <v>17.399999999999999</v>
      </c>
      <c r="F2067" s="24">
        <f>VLOOKUP($A2067,Cleaned_Medical_Exam!$A2066:$J4401,3,0)</f>
        <v>4.5</v>
      </c>
      <c r="G2067" s="20" t="str">
        <f>VLOOKUP($A2067,Cleaned_Medical_Exam!$A2066:$J4401,4,0)</f>
        <v>Yes</v>
      </c>
      <c r="H2067" s="20" t="str">
        <f>VLOOKUP($A2067,Cleaned_Medical_Exam!$A2066:$J4401,5,0)</f>
        <v>No</v>
      </c>
      <c r="I2067" s="20" t="str">
        <f>VLOOKUP($A2067,Cleaned_Medical_Exam!$A2066:$J4401,6,0)</f>
        <v>No</v>
      </c>
      <c r="J2067" s="48">
        <f>VLOOKUP($A2067,Cleaned_Medical_Exam!$A2066:$J4401,7,0)</f>
        <v>0</v>
      </c>
      <c r="K2067" s="8" t="str">
        <f>VLOOKUP($A2067,Cleaned_Medical_Exam!$A2066:$J4401,8,0)</f>
        <v>No</v>
      </c>
      <c r="L2067" s="20" t="str">
        <f>VLOOKUP($A2067,Cleaned_Medical_Exam!$A2066:$J4401,9,0)</f>
        <v>Underweight</v>
      </c>
      <c r="M2067" s="20" t="str">
        <f>VLOOKUP($A2067,Cleaned_Medical_Exam!$A2066:$J4401,10,0)</f>
        <v>Normal</v>
      </c>
      <c r="N2067" s="48">
        <f>_xlfn.XLOOKUP(A2067,Cleaned_Hospital_Details!A:A,Cleaned_Hospital_Details!B:B)</f>
        <v>1</v>
      </c>
      <c r="O2067" s="49">
        <f>_xlfn.XLOOKUP($A2067,Cleaned_Hospital_Details!$A:$A,Cleaned_Hospital_Details!C:C)</f>
        <v>2585.27</v>
      </c>
      <c r="P2067" s="8" t="str">
        <f>_xlfn.XLOOKUP($A2067,Cleaned_Hospital_Details!$A:$A,Cleaned_Hospital_Details!D:D)</f>
        <v>Tier - 2</v>
      </c>
      <c r="Q2067" s="8" t="str">
        <f>_xlfn.XLOOKUP($A2067,Cleaned_Hospital_Details!$A:$A,Cleaned_Hospital_Details!E:E)</f>
        <v>Tier - 3</v>
      </c>
      <c r="R2067" s="8" t="str">
        <f>_xlfn.XLOOKUP($A2067,Cleaned_Hospital_Details!$A:$A,Cleaned_Hospital_Details!F:F)</f>
        <v>R1011</v>
      </c>
      <c r="S2067" s="15">
        <f>_xlfn.XLOOKUP($A2067,Cleaned_Hospital_Details!$A:$A,Cleaned_Hospital_Details!G:G)</f>
        <v>37179</v>
      </c>
      <c r="T2067" s="8">
        <f>_xlfn.XLOOKUP($A2067,Cleaned_Hospital_Details!$A:$A,Cleaned_Hospital_Details!H:H)</f>
        <v>21</v>
      </c>
      <c r="U2067" s="8" t="str">
        <f>_xlfn.XLOOKUP($A2067,Cleaned_Hospital_Details!$A:$A,Cleaned_Hospital_Details!I:I)</f>
        <v>Adult</v>
      </c>
      <c r="V2067" t="str">
        <f t="shared" si="32"/>
        <v>Julia Thomas</v>
      </c>
    </row>
    <row r="2068" spans="1:22" ht="15.6" x14ac:dyDescent="0.3">
      <c r="A2068" s="10" t="s">
        <v>2104</v>
      </c>
      <c r="B2068" s="8" t="str">
        <f>VLOOKUP(A2068,Cleaned_Customer_Names!A2067:D4402,2,0)</f>
        <v>Mr.</v>
      </c>
      <c r="C2068" s="8" t="str">
        <f>VLOOKUP(A2068,Cleaned_Customer_Names!A2067:D4402,3,0)</f>
        <v>Jack</v>
      </c>
      <c r="D2068" s="8" t="str">
        <f>VLOOKUP($A2068,Cleaned_Customer_Names!$A2067:$D4402,4,0)</f>
        <v>Cherewatti</v>
      </c>
      <c r="E2068" s="22">
        <f>VLOOKUP($A2068,Cleaned_Medical_Exam!$A2067:$J4402,2,0)</f>
        <v>28.06</v>
      </c>
      <c r="F2068" s="24">
        <f>VLOOKUP($A2068,Cleaned_Medical_Exam!$A2067:$J4402,3,0)</f>
        <v>8.93</v>
      </c>
      <c r="G2068" s="20" t="str">
        <f>VLOOKUP($A2068,Cleaned_Medical_Exam!$A2067:$J4402,4,0)</f>
        <v>No</v>
      </c>
      <c r="H2068" s="20" t="str">
        <f>VLOOKUP($A2068,Cleaned_Medical_Exam!$A2067:$J4402,5,0)</f>
        <v>No</v>
      </c>
      <c r="I2068" s="20" t="str">
        <f>VLOOKUP($A2068,Cleaned_Medical_Exam!$A2067:$J4402,6,0)</f>
        <v>No</v>
      </c>
      <c r="J2068" s="48">
        <f>VLOOKUP($A2068,Cleaned_Medical_Exam!$A2067:$J4402,7,0)</f>
        <v>0</v>
      </c>
      <c r="K2068" s="8" t="str">
        <f>VLOOKUP($A2068,Cleaned_Medical_Exam!$A2067:$J4402,8,0)</f>
        <v>No</v>
      </c>
      <c r="L2068" s="20" t="str">
        <f>VLOOKUP($A2068,Cleaned_Medical_Exam!$A2067:$J4402,9,0)</f>
        <v>Overweight</v>
      </c>
      <c r="M2068" s="20" t="str">
        <f>VLOOKUP($A2068,Cleaned_Medical_Exam!$A2067:$J4402,10,0)</f>
        <v>Diabetes</v>
      </c>
      <c r="N2068" s="48">
        <f>_xlfn.XLOOKUP(A2068,Cleaned_Hospital_Details!A:A,Cleaned_Hospital_Details!B:B)</f>
        <v>0</v>
      </c>
      <c r="O2068" s="49">
        <f>_xlfn.XLOOKUP($A2068,Cleaned_Hospital_Details!$A:$A,Cleaned_Hospital_Details!C:C)</f>
        <v>2585.04</v>
      </c>
      <c r="P2068" s="8" t="str">
        <f>_xlfn.XLOOKUP($A2068,Cleaned_Hospital_Details!$A:$A,Cleaned_Hospital_Details!D:D)</f>
        <v>Tier - 2</v>
      </c>
      <c r="Q2068" s="8" t="str">
        <f>_xlfn.XLOOKUP($A2068,Cleaned_Hospital_Details!$A:$A,Cleaned_Hospital_Details!E:E)</f>
        <v>Tier - 2</v>
      </c>
      <c r="R2068" s="8" t="str">
        <f>_xlfn.XLOOKUP($A2068,Cleaned_Hospital_Details!$A:$A,Cleaned_Hospital_Details!F:F)</f>
        <v>R1021</v>
      </c>
      <c r="S2068" s="15">
        <f>_xlfn.XLOOKUP($A2068,Cleaned_Hospital_Details!$A:$A,Cleaned_Hospital_Details!G:G)</f>
        <v>37457</v>
      </c>
      <c r="T2068" s="8">
        <f>_xlfn.XLOOKUP($A2068,Cleaned_Hospital_Details!$A:$A,Cleaned_Hospital_Details!H:H)</f>
        <v>20</v>
      </c>
      <c r="U2068" s="8" t="str">
        <f>_xlfn.XLOOKUP($A2068,Cleaned_Hospital_Details!$A:$A,Cleaned_Hospital_Details!I:I)</f>
        <v>Adult</v>
      </c>
      <c r="V2068" t="str">
        <f t="shared" si="32"/>
        <v>Jack Cherewatti</v>
      </c>
    </row>
    <row r="2069" spans="1:22" ht="15.6" x14ac:dyDescent="0.3">
      <c r="A2069" s="10" t="s">
        <v>2105</v>
      </c>
      <c r="B2069" s="8" t="str">
        <f>VLOOKUP(A2069,Cleaned_Customer_Names!A2068:D4403,2,0)</f>
        <v>Mr.</v>
      </c>
      <c r="C2069" s="8" t="str">
        <f>VLOOKUP(A2069,Cleaned_Customer_Names!A2068:D4403,3,0)</f>
        <v>Bernat</v>
      </c>
      <c r="D2069" s="8" t="str">
        <f>VLOOKUP($A2069,Cleaned_Customer_Names!$A2068:$D4403,4,0)</f>
        <v>Olle</v>
      </c>
      <c r="E2069" s="22">
        <f>VLOOKUP($A2069,Cleaned_Medical_Exam!$A2068:$J4403,2,0)</f>
        <v>31.13</v>
      </c>
      <c r="F2069" s="24">
        <f>VLOOKUP($A2069,Cleaned_Medical_Exam!$A2068:$J4403,3,0)</f>
        <v>11.02</v>
      </c>
      <c r="G2069" s="20" t="str">
        <f>VLOOKUP($A2069,Cleaned_Medical_Exam!$A2068:$J4403,4,0)</f>
        <v>No</v>
      </c>
      <c r="H2069" s="20" t="str">
        <f>VLOOKUP($A2069,Cleaned_Medical_Exam!$A2068:$J4403,5,0)</f>
        <v>No</v>
      </c>
      <c r="I2069" s="20" t="str">
        <f>VLOOKUP($A2069,Cleaned_Medical_Exam!$A2068:$J4403,6,0)</f>
        <v>No</v>
      </c>
      <c r="J2069" s="48">
        <f>VLOOKUP($A2069,Cleaned_Medical_Exam!$A2068:$J4403,7,0)</f>
        <v>0</v>
      </c>
      <c r="K2069" s="8" t="str">
        <f>VLOOKUP($A2069,Cleaned_Medical_Exam!$A2068:$J4403,8,0)</f>
        <v>No</v>
      </c>
      <c r="L2069" s="20" t="str">
        <f>VLOOKUP($A2069,Cleaned_Medical_Exam!$A2068:$J4403,9,0)</f>
        <v>Obesity</v>
      </c>
      <c r="M2069" s="20" t="str">
        <f>VLOOKUP($A2069,Cleaned_Medical_Exam!$A2068:$J4403,10,0)</f>
        <v>Diabetes</v>
      </c>
      <c r="N2069" s="48">
        <f>_xlfn.XLOOKUP(A2069,Cleaned_Hospital_Details!A:A,Cleaned_Hospital_Details!B:B)</f>
        <v>2</v>
      </c>
      <c r="O2069" s="49">
        <f>_xlfn.XLOOKUP($A2069,Cleaned_Hospital_Details!$A:$A,Cleaned_Hospital_Details!C:C)</f>
        <v>2566.4699999999998</v>
      </c>
      <c r="P2069" s="8" t="str">
        <f>_xlfn.XLOOKUP($A2069,Cleaned_Hospital_Details!$A:$A,Cleaned_Hospital_Details!D:D)</f>
        <v>Tier - 2</v>
      </c>
      <c r="Q2069" s="8" t="str">
        <f>_xlfn.XLOOKUP($A2069,Cleaned_Hospital_Details!$A:$A,Cleaned_Hospital_Details!E:E)</f>
        <v>Tier - 3</v>
      </c>
      <c r="R2069" s="8" t="str">
        <f>_xlfn.XLOOKUP($A2069,Cleaned_Hospital_Details!$A:$A,Cleaned_Hospital_Details!F:F)</f>
        <v>R1013</v>
      </c>
      <c r="S2069" s="15">
        <f>_xlfn.XLOOKUP($A2069,Cleaned_Hospital_Details!$A:$A,Cleaned_Hospital_Details!G:G)</f>
        <v>37540</v>
      </c>
      <c r="T2069" s="8">
        <f>_xlfn.XLOOKUP($A2069,Cleaned_Hospital_Details!$A:$A,Cleaned_Hospital_Details!H:H)</f>
        <v>20</v>
      </c>
      <c r="U2069" s="8" t="str">
        <f>_xlfn.XLOOKUP($A2069,Cleaned_Hospital_Details!$A:$A,Cleaned_Hospital_Details!I:I)</f>
        <v>Adult</v>
      </c>
      <c r="V2069" t="str">
        <f t="shared" si="32"/>
        <v>Bernat Olle</v>
      </c>
    </row>
    <row r="2070" spans="1:22" ht="15.6" x14ac:dyDescent="0.3">
      <c r="A2070" s="10" t="s">
        <v>2106</v>
      </c>
      <c r="B2070" s="8" t="str">
        <f>VLOOKUP(A2070,Cleaned_Customer_Names!A2069:D4404,2,0)</f>
        <v>Mr.</v>
      </c>
      <c r="C2070" s="8" t="str">
        <f>VLOOKUP(A2070,Cleaned_Customer_Names!A2069:D4404,3,0)</f>
        <v>Hicham</v>
      </c>
      <c r="D2070" s="8" t="str">
        <f>VLOOKUP($A2070,Cleaned_Customer_Names!$A2069:$D4404,4,0)</f>
        <v>Hamsi</v>
      </c>
      <c r="E2070" s="22">
        <f>VLOOKUP($A2070,Cleaned_Medical_Exam!$A2069:$J4404,2,0)</f>
        <v>18.46</v>
      </c>
      <c r="F2070" s="24">
        <f>VLOOKUP($A2070,Cleaned_Medical_Exam!$A2069:$J4404,3,0)</f>
        <v>5.25</v>
      </c>
      <c r="G2070" s="20" t="str">
        <f>VLOOKUP($A2070,Cleaned_Medical_Exam!$A2069:$J4404,4,0)</f>
        <v>No</v>
      </c>
      <c r="H2070" s="20" t="str">
        <f>VLOOKUP($A2070,Cleaned_Medical_Exam!$A2069:$J4404,5,0)</f>
        <v>No</v>
      </c>
      <c r="I2070" s="20" t="str">
        <f>VLOOKUP($A2070,Cleaned_Medical_Exam!$A2069:$J4404,6,0)</f>
        <v>No</v>
      </c>
      <c r="J2070" s="48">
        <f>VLOOKUP($A2070,Cleaned_Medical_Exam!$A2069:$J4404,7,0)</f>
        <v>0</v>
      </c>
      <c r="K2070" s="8" t="str">
        <f>VLOOKUP($A2070,Cleaned_Medical_Exam!$A2069:$J4404,8,0)</f>
        <v>No</v>
      </c>
      <c r="L2070" s="20" t="str">
        <f>VLOOKUP($A2070,Cleaned_Medical_Exam!$A2069:$J4404,9,0)</f>
        <v>Underweight</v>
      </c>
      <c r="M2070" s="20" t="str">
        <f>VLOOKUP($A2070,Cleaned_Medical_Exam!$A2069:$J4404,10,0)</f>
        <v>Normal</v>
      </c>
      <c r="N2070" s="48">
        <f>_xlfn.XLOOKUP(A2070,Cleaned_Hospital_Details!A:A,Cleaned_Hospital_Details!B:B)</f>
        <v>3</v>
      </c>
      <c r="O2070" s="49">
        <f>_xlfn.XLOOKUP($A2070,Cleaned_Hospital_Details!$A:$A,Cleaned_Hospital_Details!C:C)</f>
        <v>2545.6799999999998</v>
      </c>
      <c r="P2070" s="8" t="str">
        <f>_xlfn.XLOOKUP($A2070,Cleaned_Hospital_Details!$A:$A,Cleaned_Hospital_Details!D:D)</f>
        <v>Tier - 2</v>
      </c>
      <c r="Q2070" s="8" t="str">
        <f>_xlfn.XLOOKUP($A2070,Cleaned_Hospital_Details!$A:$A,Cleaned_Hospital_Details!E:E)</f>
        <v>Tier - 1</v>
      </c>
      <c r="R2070" s="8" t="str">
        <f>_xlfn.XLOOKUP($A2070,Cleaned_Hospital_Details!$A:$A,Cleaned_Hospital_Details!F:F)</f>
        <v>R1013</v>
      </c>
      <c r="S2070" s="15">
        <f>_xlfn.XLOOKUP($A2070,Cleaned_Hospital_Details!$A:$A,Cleaned_Hospital_Details!G:G)</f>
        <v>33559</v>
      </c>
      <c r="T2070" s="8">
        <f>_xlfn.XLOOKUP($A2070,Cleaned_Hospital_Details!$A:$A,Cleaned_Hospital_Details!H:H)</f>
        <v>31</v>
      </c>
      <c r="U2070" s="8" t="str">
        <f>_xlfn.XLOOKUP($A2070,Cleaned_Hospital_Details!$A:$A,Cleaned_Hospital_Details!I:I)</f>
        <v>Adult</v>
      </c>
      <c r="V2070" t="str">
        <f t="shared" si="32"/>
        <v>Hicham Hamsi</v>
      </c>
    </row>
    <row r="2071" spans="1:22" ht="15.6" x14ac:dyDescent="0.3">
      <c r="A2071" s="10" t="s">
        <v>2107</v>
      </c>
      <c r="B2071" s="8" t="str">
        <f>VLOOKUP(A2071,Cleaned_Customer_Names!A2070:D4405,2,0)</f>
        <v>Ms.</v>
      </c>
      <c r="C2071" s="8" t="str">
        <f>VLOOKUP(A2071,Cleaned_Customer_Names!A2070:D4405,3,0)</f>
        <v>Sarah</v>
      </c>
      <c r="D2071" s="8" t="str">
        <f>VLOOKUP($A2071,Cleaned_Customer_Names!$A2070:$D4405,4,0)</f>
        <v>Finnegan</v>
      </c>
      <c r="E2071" s="22">
        <f>VLOOKUP($A2071,Cleaned_Medical_Exam!$A2070:$J4405,2,0)</f>
        <v>17.3</v>
      </c>
      <c r="F2071" s="24">
        <f>VLOOKUP($A2071,Cleaned_Medical_Exam!$A2070:$J4405,3,0)</f>
        <v>4.75</v>
      </c>
      <c r="G2071" s="20" t="str">
        <f>VLOOKUP($A2071,Cleaned_Medical_Exam!$A2070:$J4405,4,0)</f>
        <v>No</v>
      </c>
      <c r="H2071" s="20" t="str">
        <f>VLOOKUP($A2071,Cleaned_Medical_Exam!$A2070:$J4405,5,0)</f>
        <v>No</v>
      </c>
      <c r="I2071" s="20" t="str">
        <f>VLOOKUP($A2071,Cleaned_Medical_Exam!$A2070:$J4405,6,0)</f>
        <v>No</v>
      </c>
      <c r="J2071" s="48">
        <f>VLOOKUP($A2071,Cleaned_Medical_Exam!$A2070:$J4405,7,0)</f>
        <v>0</v>
      </c>
      <c r="K2071" s="8" t="str">
        <f>VLOOKUP($A2071,Cleaned_Medical_Exam!$A2070:$J4405,8,0)</f>
        <v>No</v>
      </c>
      <c r="L2071" s="20" t="str">
        <f>VLOOKUP($A2071,Cleaned_Medical_Exam!$A2070:$J4405,9,0)</f>
        <v>Underweight</v>
      </c>
      <c r="M2071" s="20" t="str">
        <f>VLOOKUP($A2071,Cleaned_Medical_Exam!$A2070:$J4405,10,0)</f>
        <v>Normal</v>
      </c>
      <c r="N2071" s="48">
        <f>_xlfn.XLOOKUP(A2071,Cleaned_Hospital_Details!A:A,Cleaned_Hospital_Details!B:B)</f>
        <v>3</v>
      </c>
      <c r="O2071" s="49">
        <f>_xlfn.XLOOKUP($A2071,Cleaned_Hospital_Details!$A:$A,Cleaned_Hospital_Details!C:C)</f>
        <v>2540.39</v>
      </c>
      <c r="P2071" s="8" t="str">
        <f>_xlfn.XLOOKUP($A2071,Cleaned_Hospital_Details!$A:$A,Cleaned_Hospital_Details!D:D)</f>
        <v>Tier - 2</v>
      </c>
      <c r="Q2071" s="8" t="str">
        <f>_xlfn.XLOOKUP($A2071,Cleaned_Hospital_Details!$A:$A,Cleaned_Hospital_Details!E:E)</f>
        <v>Tier - 2</v>
      </c>
      <c r="R2071" s="8" t="str">
        <f>_xlfn.XLOOKUP($A2071,Cleaned_Hospital_Details!$A:$A,Cleaned_Hospital_Details!F:F)</f>
        <v>R1013</v>
      </c>
      <c r="S2071" s="15">
        <f>_xlfn.XLOOKUP($A2071,Cleaned_Hospital_Details!$A:$A,Cleaned_Hospital_Details!G:G)</f>
        <v>33147</v>
      </c>
      <c r="T2071" s="8">
        <f>_xlfn.XLOOKUP($A2071,Cleaned_Hospital_Details!$A:$A,Cleaned_Hospital_Details!H:H)</f>
        <v>32</v>
      </c>
      <c r="U2071" s="8" t="str">
        <f>_xlfn.XLOOKUP($A2071,Cleaned_Hospital_Details!$A:$A,Cleaned_Hospital_Details!I:I)</f>
        <v>Adult</v>
      </c>
      <c r="V2071" t="str">
        <f t="shared" si="32"/>
        <v>Sarah Finnegan</v>
      </c>
    </row>
    <row r="2072" spans="1:22" ht="15.6" x14ac:dyDescent="0.3">
      <c r="A2072" s="10" t="s">
        <v>2108</v>
      </c>
      <c r="B2072" s="8" t="str">
        <f>VLOOKUP(A2072,Cleaned_Customer_Names!A2071:D4406,2,0)</f>
        <v>Mr.</v>
      </c>
      <c r="C2072" s="8" t="str">
        <f>VLOOKUP(A2072,Cleaned_Customer_Names!A2071:D4406,3,0)</f>
        <v>Anthony</v>
      </c>
      <c r="D2072" s="8" t="str">
        <f>VLOOKUP($A2072,Cleaned_Customer_Names!$A2071:$D4406,4,0)</f>
        <v>Walsh</v>
      </c>
      <c r="E2072" s="22">
        <f>VLOOKUP($A2072,Cleaned_Medical_Exam!$A2071:$J4406,2,0)</f>
        <v>35.625</v>
      </c>
      <c r="F2072" s="24">
        <f>VLOOKUP($A2072,Cleaned_Medical_Exam!$A2071:$J4406,3,0)</f>
        <v>4.68</v>
      </c>
      <c r="G2072" s="20" t="str">
        <f>VLOOKUP($A2072,Cleaned_Medical_Exam!$A2071:$J4406,4,0)</f>
        <v>Yes</v>
      </c>
      <c r="H2072" s="20" t="str">
        <f>VLOOKUP($A2072,Cleaned_Medical_Exam!$A2071:$J4406,5,0)</f>
        <v>No</v>
      </c>
      <c r="I2072" s="20" t="str">
        <f>VLOOKUP($A2072,Cleaned_Medical_Exam!$A2071:$J4406,6,0)</f>
        <v>Yes</v>
      </c>
      <c r="J2072" s="48">
        <f>VLOOKUP($A2072,Cleaned_Medical_Exam!$A2071:$J4406,7,0)</f>
        <v>1</v>
      </c>
      <c r="K2072" s="8" t="str">
        <f>VLOOKUP($A2072,Cleaned_Medical_Exam!$A2071:$J4406,8,0)</f>
        <v>No</v>
      </c>
      <c r="L2072" s="20" t="str">
        <f>VLOOKUP($A2072,Cleaned_Medical_Exam!$A2071:$J4406,9,0)</f>
        <v>Obesity</v>
      </c>
      <c r="M2072" s="20" t="str">
        <f>VLOOKUP($A2072,Cleaned_Medical_Exam!$A2071:$J4406,10,0)</f>
        <v>Normal</v>
      </c>
      <c r="N2072" s="48">
        <f>_xlfn.XLOOKUP(A2072,Cleaned_Hospital_Details!A:A,Cleaned_Hospital_Details!B:B)</f>
        <v>0</v>
      </c>
      <c r="O2072" s="49">
        <f>_xlfn.XLOOKUP($A2072,Cleaned_Hospital_Details!$A:$A,Cleaned_Hospital_Details!C:C)</f>
        <v>2534.39</v>
      </c>
      <c r="P2072" s="8" t="str">
        <f>_xlfn.XLOOKUP($A2072,Cleaned_Hospital_Details!$A:$A,Cleaned_Hospital_Details!D:D)</f>
        <v>Tier - 3</v>
      </c>
      <c r="Q2072" s="8" t="str">
        <f>_xlfn.XLOOKUP($A2072,Cleaned_Hospital_Details!$A:$A,Cleaned_Hospital_Details!E:E)</f>
        <v>Tier - 3</v>
      </c>
      <c r="R2072" s="8" t="str">
        <f>_xlfn.XLOOKUP($A2072,Cleaned_Hospital_Details!$A:$A,Cleaned_Hospital_Details!F:F)</f>
        <v>R1012</v>
      </c>
      <c r="S2072" s="15">
        <f>_xlfn.XLOOKUP($A2072,Cleaned_Hospital_Details!$A:$A,Cleaned_Hospital_Details!G:G)</f>
        <v>35639</v>
      </c>
      <c r="T2072" s="8">
        <f>_xlfn.XLOOKUP($A2072,Cleaned_Hospital_Details!$A:$A,Cleaned_Hospital_Details!H:H)</f>
        <v>25</v>
      </c>
      <c r="U2072" s="8" t="str">
        <f>_xlfn.XLOOKUP($A2072,Cleaned_Hospital_Details!$A:$A,Cleaned_Hospital_Details!I:I)</f>
        <v>Adult</v>
      </c>
      <c r="V2072" t="str">
        <f t="shared" si="32"/>
        <v>Anthony Walsh</v>
      </c>
    </row>
    <row r="2073" spans="1:22" ht="15.6" x14ac:dyDescent="0.3">
      <c r="A2073" s="10" t="s">
        <v>2109</v>
      </c>
      <c r="B2073" s="8" t="str">
        <f>VLOOKUP(A2073,Cleaned_Customer_Names!A2072:D4407,2,0)</f>
        <v>Ms.</v>
      </c>
      <c r="C2073" s="8" t="str">
        <f>VLOOKUP(A2073,Cleaned_Customer_Names!A2072:D4407,3,0)</f>
        <v>Elisabetta</v>
      </c>
      <c r="D2073" s="8" t="str">
        <f>VLOOKUP($A2073,Cleaned_Customer_Names!$A2072:$D4407,4,0)</f>
        <v>Villa</v>
      </c>
      <c r="E2073" s="22">
        <f>VLOOKUP($A2073,Cleaned_Medical_Exam!$A2072:$J4407,2,0)</f>
        <v>20.234999999999999</v>
      </c>
      <c r="F2073" s="24">
        <f>VLOOKUP($A2073,Cleaned_Medical_Exam!$A2072:$J4407,3,0)</f>
        <v>6.17</v>
      </c>
      <c r="G2073" s="20" t="str">
        <f>VLOOKUP($A2073,Cleaned_Medical_Exam!$A2072:$J4407,4,0)</f>
        <v>Yes</v>
      </c>
      <c r="H2073" s="20" t="str">
        <f>VLOOKUP($A2073,Cleaned_Medical_Exam!$A2072:$J4407,5,0)</f>
        <v>Yes</v>
      </c>
      <c r="I2073" s="20" t="str">
        <f>VLOOKUP($A2073,Cleaned_Medical_Exam!$A2072:$J4407,6,0)</f>
        <v>No</v>
      </c>
      <c r="J2073" s="48">
        <f>VLOOKUP($A2073,Cleaned_Medical_Exam!$A2072:$J4407,7,0)</f>
        <v>2</v>
      </c>
      <c r="K2073" s="8" t="str">
        <f>VLOOKUP($A2073,Cleaned_Medical_Exam!$A2072:$J4407,8,0)</f>
        <v>No</v>
      </c>
      <c r="L2073" s="20" t="str">
        <f>VLOOKUP($A2073,Cleaned_Medical_Exam!$A2072:$J4407,9,0)</f>
        <v>Healthy Weight</v>
      </c>
      <c r="M2073" s="20" t="str">
        <f>VLOOKUP($A2073,Cleaned_Medical_Exam!$A2072:$J4407,10,0)</f>
        <v>Prediabetes</v>
      </c>
      <c r="N2073" s="48">
        <f>_xlfn.XLOOKUP(A2073,Cleaned_Hospital_Details!A:A,Cleaned_Hospital_Details!B:B)</f>
        <v>0</v>
      </c>
      <c r="O2073" s="49">
        <f>_xlfn.XLOOKUP($A2073,Cleaned_Hospital_Details!$A:$A,Cleaned_Hospital_Details!C:C)</f>
        <v>2527.8200000000002</v>
      </c>
      <c r="P2073" s="8" t="str">
        <f>_xlfn.XLOOKUP($A2073,Cleaned_Hospital_Details!$A:$A,Cleaned_Hospital_Details!D:D)</f>
        <v>Tier - 2</v>
      </c>
      <c r="Q2073" s="8" t="str">
        <f>_xlfn.XLOOKUP($A2073,Cleaned_Hospital_Details!$A:$A,Cleaned_Hospital_Details!E:E)</f>
        <v>Tier - 3</v>
      </c>
      <c r="R2073" s="8" t="str">
        <f>_xlfn.XLOOKUP($A2073,Cleaned_Hospital_Details!$A:$A,Cleaned_Hospital_Details!F:F)</f>
        <v>R1012</v>
      </c>
      <c r="S2073" s="15">
        <f>_xlfn.XLOOKUP($A2073,Cleaned_Hospital_Details!$A:$A,Cleaned_Hospital_Details!G:G)</f>
        <v>36763</v>
      </c>
      <c r="T2073" s="8">
        <f>_xlfn.XLOOKUP($A2073,Cleaned_Hospital_Details!$A:$A,Cleaned_Hospital_Details!H:H)</f>
        <v>22</v>
      </c>
      <c r="U2073" s="8" t="str">
        <f>_xlfn.XLOOKUP($A2073,Cleaned_Hospital_Details!$A:$A,Cleaned_Hospital_Details!I:I)</f>
        <v>Adult</v>
      </c>
      <c r="V2073" t="str">
        <f t="shared" si="32"/>
        <v>Elisabetta Villa</v>
      </c>
    </row>
    <row r="2074" spans="1:22" ht="15.6" x14ac:dyDescent="0.3">
      <c r="A2074" s="10" t="s">
        <v>2110</v>
      </c>
      <c r="B2074" s="8" t="str">
        <f>VLOOKUP(A2074,Cleaned_Customer_Names!A2073:D4408,2,0)</f>
        <v>Mr.</v>
      </c>
      <c r="C2074" s="8" t="str">
        <f>VLOOKUP(A2074,Cleaned_Customer_Names!A2073:D4408,3,0)</f>
        <v>Trevor</v>
      </c>
      <c r="D2074" s="8" t="str">
        <f>VLOOKUP($A2074,Cleaned_Customer_Names!$A2073:$D4408,4,0)</f>
        <v>Cable</v>
      </c>
      <c r="E2074" s="22">
        <f>VLOOKUP($A2074,Cleaned_Medical_Exam!$A2073:$J4408,2,0)</f>
        <v>27.55</v>
      </c>
      <c r="F2074" s="24">
        <f>VLOOKUP($A2074,Cleaned_Medical_Exam!$A2073:$J4408,3,0)</f>
        <v>4.5599999999999996</v>
      </c>
      <c r="G2074" s="20" t="str">
        <f>VLOOKUP($A2074,Cleaned_Medical_Exam!$A2073:$J4408,4,0)</f>
        <v>Yes</v>
      </c>
      <c r="H2074" s="20" t="str">
        <f>VLOOKUP($A2074,Cleaned_Medical_Exam!$A2073:$J4408,5,0)</f>
        <v>No</v>
      </c>
      <c r="I2074" s="20" t="str">
        <f>VLOOKUP($A2074,Cleaned_Medical_Exam!$A2073:$J4408,6,0)</f>
        <v>Yes</v>
      </c>
      <c r="J2074" s="48">
        <f>VLOOKUP($A2074,Cleaned_Medical_Exam!$A2073:$J4408,7,0)</f>
        <v>1</v>
      </c>
      <c r="K2074" s="8" t="str">
        <f>VLOOKUP($A2074,Cleaned_Medical_Exam!$A2073:$J4408,8,0)</f>
        <v>No</v>
      </c>
      <c r="L2074" s="20" t="str">
        <f>VLOOKUP($A2074,Cleaned_Medical_Exam!$A2073:$J4408,9,0)</f>
        <v>Overweight</v>
      </c>
      <c r="M2074" s="20" t="str">
        <f>VLOOKUP($A2074,Cleaned_Medical_Exam!$A2073:$J4408,10,0)</f>
        <v>Normal</v>
      </c>
      <c r="N2074" s="48">
        <f>_xlfn.XLOOKUP(A2074,Cleaned_Hospital_Details!A:A,Cleaned_Hospital_Details!B:B)</f>
        <v>0</v>
      </c>
      <c r="O2074" s="49">
        <f>_xlfn.XLOOKUP($A2074,Cleaned_Hospital_Details!$A:$A,Cleaned_Hospital_Details!C:C)</f>
        <v>2523.17</v>
      </c>
      <c r="P2074" s="8" t="str">
        <f>_xlfn.XLOOKUP($A2074,Cleaned_Hospital_Details!$A:$A,Cleaned_Hospital_Details!D:D)</f>
        <v>Tier - 3</v>
      </c>
      <c r="Q2074" s="8" t="str">
        <f>_xlfn.XLOOKUP($A2074,Cleaned_Hospital_Details!$A:$A,Cleaned_Hospital_Details!E:E)</f>
        <v>Tier - 1</v>
      </c>
      <c r="R2074" s="8" t="str">
        <f>_xlfn.XLOOKUP($A2074,Cleaned_Hospital_Details!$A:$A,Cleaned_Hospital_Details!F:F)</f>
        <v>R1012</v>
      </c>
      <c r="S2074" s="15">
        <f>_xlfn.XLOOKUP($A2074,Cleaned_Hospital_Details!$A:$A,Cleaned_Hospital_Details!G:G)</f>
        <v>35736</v>
      </c>
      <c r="T2074" s="8">
        <f>_xlfn.XLOOKUP($A2074,Cleaned_Hospital_Details!$A:$A,Cleaned_Hospital_Details!H:H)</f>
        <v>25</v>
      </c>
      <c r="U2074" s="8" t="str">
        <f>_xlfn.XLOOKUP($A2074,Cleaned_Hospital_Details!$A:$A,Cleaned_Hospital_Details!I:I)</f>
        <v>Adult</v>
      </c>
      <c r="V2074" t="str">
        <f t="shared" si="32"/>
        <v>Trevor Cable</v>
      </c>
    </row>
    <row r="2075" spans="1:22" ht="15.6" x14ac:dyDescent="0.3">
      <c r="A2075" s="10" t="s">
        <v>2111</v>
      </c>
      <c r="B2075" s="8" t="str">
        <f>VLOOKUP(A2075,Cleaned_Customer_Names!A2074:D4409,2,0)</f>
        <v>Ms.</v>
      </c>
      <c r="C2075" s="8" t="str">
        <f>VLOOKUP(A2075,Cleaned_Customer_Names!A2074:D4409,3,0)</f>
        <v>Nancy</v>
      </c>
      <c r="D2075" s="8" t="str">
        <f>VLOOKUP($A2075,Cleaned_Customer_Names!$A2074:$D4409,4,0)</f>
        <v>Eiring</v>
      </c>
      <c r="E2075" s="22">
        <f>VLOOKUP($A2075,Cleaned_Medical_Exam!$A2074:$J4409,2,0)</f>
        <v>17.97</v>
      </c>
      <c r="F2075" s="24">
        <f>VLOOKUP($A2075,Cleaned_Medical_Exam!$A2074:$J4409,3,0)</f>
        <v>6.3</v>
      </c>
      <c r="G2075" s="20" t="str">
        <f>VLOOKUP($A2075,Cleaned_Medical_Exam!$A2074:$J4409,4,0)</f>
        <v>No</v>
      </c>
      <c r="H2075" s="20" t="str">
        <f>VLOOKUP($A2075,Cleaned_Medical_Exam!$A2074:$J4409,5,0)</f>
        <v>No</v>
      </c>
      <c r="I2075" s="20" t="str">
        <f>VLOOKUP($A2075,Cleaned_Medical_Exam!$A2074:$J4409,6,0)</f>
        <v>No</v>
      </c>
      <c r="J2075" s="48">
        <f>VLOOKUP($A2075,Cleaned_Medical_Exam!$A2074:$J4409,7,0)</f>
        <v>0</v>
      </c>
      <c r="K2075" s="8" t="str">
        <f>VLOOKUP($A2075,Cleaned_Medical_Exam!$A2074:$J4409,8,0)</f>
        <v>No</v>
      </c>
      <c r="L2075" s="20" t="str">
        <f>VLOOKUP($A2075,Cleaned_Medical_Exam!$A2074:$J4409,9,0)</f>
        <v>Underweight</v>
      </c>
      <c r="M2075" s="20" t="str">
        <f>VLOOKUP($A2075,Cleaned_Medical_Exam!$A2074:$J4409,10,0)</f>
        <v>Prediabetes</v>
      </c>
      <c r="N2075" s="48">
        <f>_xlfn.XLOOKUP(A2075,Cleaned_Hospital_Details!A:A,Cleaned_Hospital_Details!B:B)</f>
        <v>3</v>
      </c>
      <c r="O2075" s="49">
        <f>_xlfn.XLOOKUP($A2075,Cleaned_Hospital_Details!$A:$A,Cleaned_Hospital_Details!C:C)</f>
        <v>2510.79</v>
      </c>
      <c r="P2075" s="8" t="str">
        <f>_xlfn.XLOOKUP($A2075,Cleaned_Hospital_Details!$A:$A,Cleaned_Hospital_Details!D:D)</f>
        <v>Tier - 2</v>
      </c>
      <c r="Q2075" s="8" t="str">
        <f>_xlfn.XLOOKUP($A2075,Cleaned_Hospital_Details!$A:$A,Cleaned_Hospital_Details!E:E)</f>
        <v>Tier - 1</v>
      </c>
      <c r="R2075" s="8" t="str">
        <f>_xlfn.XLOOKUP($A2075,Cleaned_Hospital_Details!$A:$A,Cleaned_Hospital_Details!F:F)</f>
        <v>R1013</v>
      </c>
      <c r="S2075" s="15">
        <f>_xlfn.XLOOKUP($A2075,Cleaned_Hospital_Details!$A:$A,Cleaned_Hospital_Details!G:G)</f>
        <v>33455</v>
      </c>
      <c r="T2075" s="8">
        <f>_xlfn.XLOOKUP($A2075,Cleaned_Hospital_Details!$A:$A,Cleaned_Hospital_Details!H:H)</f>
        <v>31</v>
      </c>
      <c r="U2075" s="8" t="str">
        <f>_xlfn.XLOOKUP($A2075,Cleaned_Hospital_Details!$A:$A,Cleaned_Hospital_Details!I:I)</f>
        <v>Adult</v>
      </c>
      <c r="V2075" t="str">
        <f t="shared" si="32"/>
        <v>Nancy Eiring</v>
      </c>
    </row>
    <row r="2076" spans="1:22" ht="15.6" x14ac:dyDescent="0.3">
      <c r="A2076" s="10" t="s">
        <v>2112</v>
      </c>
      <c r="B2076" s="8" t="str">
        <f>VLOOKUP(A2076,Cleaned_Customer_Names!A2075:D4410,2,0)</f>
        <v>Ms.</v>
      </c>
      <c r="C2076" s="8" t="str">
        <f>VLOOKUP(A2076,Cleaned_Customer_Names!A2075:D4410,3,0)</f>
        <v>Allison</v>
      </c>
      <c r="D2076" s="8" t="str">
        <f>VLOOKUP($A2076,Cleaned_Customer_Names!$A2075:$D4410,4,0)</f>
        <v>Connor</v>
      </c>
      <c r="E2076" s="22">
        <f>VLOOKUP($A2076,Cleaned_Medical_Exam!$A2075:$J4410,2,0)</f>
        <v>29.98</v>
      </c>
      <c r="F2076" s="24">
        <f>VLOOKUP($A2076,Cleaned_Medical_Exam!$A2075:$J4410,3,0)</f>
        <v>6.03</v>
      </c>
      <c r="G2076" s="20" t="str">
        <f>VLOOKUP($A2076,Cleaned_Medical_Exam!$A2075:$J4410,4,0)</f>
        <v>No</v>
      </c>
      <c r="H2076" s="20" t="str">
        <f>VLOOKUP($A2076,Cleaned_Medical_Exam!$A2075:$J4410,5,0)</f>
        <v>Yes</v>
      </c>
      <c r="I2076" s="20" t="str">
        <f>VLOOKUP($A2076,Cleaned_Medical_Exam!$A2075:$J4410,6,0)</f>
        <v>No</v>
      </c>
      <c r="J2076" s="48">
        <f>VLOOKUP($A2076,Cleaned_Medical_Exam!$A2075:$J4410,7,0)</f>
        <v>1</v>
      </c>
      <c r="K2076" s="8" t="str">
        <f>VLOOKUP($A2076,Cleaned_Medical_Exam!$A2075:$J4410,8,0)</f>
        <v>No</v>
      </c>
      <c r="L2076" s="20" t="str">
        <f>VLOOKUP($A2076,Cleaned_Medical_Exam!$A2075:$J4410,9,0)</f>
        <v>Overweight</v>
      </c>
      <c r="M2076" s="20" t="str">
        <f>VLOOKUP($A2076,Cleaned_Medical_Exam!$A2075:$J4410,10,0)</f>
        <v>Prediabetes</v>
      </c>
      <c r="N2076" s="48">
        <f>_xlfn.XLOOKUP(A2076,Cleaned_Hospital_Details!A:A,Cleaned_Hospital_Details!B:B)</f>
        <v>0</v>
      </c>
      <c r="O2076" s="49">
        <f>_xlfn.XLOOKUP($A2076,Cleaned_Hospital_Details!$A:$A,Cleaned_Hospital_Details!C:C)</f>
        <v>2500.9299999999998</v>
      </c>
      <c r="P2076" s="8" t="str">
        <f>_xlfn.XLOOKUP($A2076,Cleaned_Hospital_Details!$A:$A,Cleaned_Hospital_Details!D:D)</f>
        <v>Tier - 2</v>
      </c>
      <c r="Q2076" s="8" t="str">
        <f>_xlfn.XLOOKUP($A2076,Cleaned_Hospital_Details!$A:$A,Cleaned_Hospital_Details!E:E)</f>
        <v>Tier - 2</v>
      </c>
      <c r="R2076" s="8" t="str">
        <f>_xlfn.XLOOKUP($A2076,Cleaned_Hospital_Details!$A:$A,Cleaned_Hospital_Details!F:F)</f>
        <v>R1012</v>
      </c>
      <c r="S2076" s="15">
        <f>_xlfn.XLOOKUP($A2076,Cleaned_Hospital_Details!$A:$A,Cleaned_Hospital_Details!G:G)</f>
        <v>38236</v>
      </c>
      <c r="T2076" s="8">
        <f>_xlfn.XLOOKUP($A2076,Cleaned_Hospital_Details!$A:$A,Cleaned_Hospital_Details!H:H)</f>
        <v>18</v>
      </c>
      <c r="U2076" s="8" t="str">
        <f>_xlfn.XLOOKUP($A2076,Cleaned_Hospital_Details!$A:$A,Cleaned_Hospital_Details!I:I)</f>
        <v>Child</v>
      </c>
      <c r="V2076" t="str">
        <f t="shared" si="32"/>
        <v>Allison Connor</v>
      </c>
    </row>
    <row r="2077" spans="1:22" ht="15.6" x14ac:dyDescent="0.3">
      <c r="A2077" s="10" t="s">
        <v>2113</v>
      </c>
      <c r="B2077" s="8" t="str">
        <f>VLOOKUP(A2077,Cleaned_Customer_Names!A2076:D4411,2,0)</f>
        <v>Mr.</v>
      </c>
      <c r="C2077" s="8" t="str">
        <f>VLOOKUP(A2077,Cleaned_Customer_Names!A2076:D4411,3,0)</f>
        <v>Robert</v>
      </c>
      <c r="D2077" s="8" t="str">
        <f>VLOOKUP($A2077,Cleaned_Customer_Names!$A2076:$D4411,4,0)</f>
        <v>Friedman</v>
      </c>
      <c r="E2077" s="22">
        <f>VLOOKUP($A2077,Cleaned_Medical_Exam!$A2076:$J4411,2,0)</f>
        <v>33.659999999999997</v>
      </c>
      <c r="F2077" s="24">
        <f>VLOOKUP($A2077,Cleaned_Medical_Exam!$A2076:$J4411,3,0)</f>
        <v>4.2</v>
      </c>
      <c r="G2077" s="20" t="str">
        <f>VLOOKUP($A2077,Cleaned_Medical_Exam!$A2076:$J4411,4,0)</f>
        <v>Yes</v>
      </c>
      <c r="H2077" s="20" t="str">
        <f>VLOOKUP($A2077,Cleaned_Medical_Exam!$A2076:$J4411,5,0)</f>
        <v>No</v>
      </c>
      <c r="I2077" s="20" t="str">
        <f>VLOOKUP($A2077,Cleaned_Medical_Exam!$A2076:$J4411,6,0)</f>
        <v>No</v>
      </c>
      <c r="J2077" s="48">
        <f>VLOOKUP($A2077,Cleaned_Medical_Exam!$A2076:$J4411,7,0)</f>
        <v>1</v>
      </c>
      <c r="K2077" s="8" t="str">
        <f>VLOOKUP($A2077,Cleaned_Medical_Exam!$A2076:$J4411,8,0)</f>
        <v>No</v>
      </c>
      <c r="L2077" s="20" t="str">
        <f>VLOOKUP($A2077,Cleaned_Medical_Exam!$A2076:$J4411,9,0)</f>
        <v>Obesity</v>
      </c>
      <c r="M2077" s="20" t="str">
        <f>VLOOKUP($A2077,Cleaned_Medical_Exam!$A2076:$J4411,10,0)</f>
        <v>Normal</v>
      </c>
      <c r="N2077" s="48">
        <f>_xlfn.XLOOKUP(A2077,Cleaned_Hospital_Details!A:A,Cleaned_Hospital_Details!B:B)</f>
        <v>0</v>
      </c>
      <c r="O2077" s="49">
        <f>_xlfn.XLOOKUP($A2077,Cleaned_Hospital_Details!$A:$A,Cleaned_Hospital_Details!C:C)</f>
        <v>2498.41</v>
      </c>
      <c r="P2077" s="8" t="str">
        <f>_xlfn.XLOOKUP($A2077,Cleaned_Hospital_Details!$A:$A,Cleaned_Hospital_Details!D:D)</f>
        <v>Tier - 3</v>
      </c>
      <c r="Q2077" s="8" t="str">
        <f>_xlfn.XLOOKUP($A2077,Cleaned_Hospital_Details!$A:$A,Cleaned_Hospital_Details!E:E)</f>
        <v>Tier - 3</v>
      </c>
      <c r="R2077" s="8" t="str">
        <f>_xlfn.XLOOKUP($A2077,Cleaned_Hospital_Details!$A:$A,Cleaned_Hospital_Details!F:F)</f>
        <v>R1013</v>
      </c>
      <c r="S2077" s="15">
        <f>_xlfn.XLOOKUP($A2077,Cleaned_Hospital_Details!$A:$A,Cleaned_Hospital_Details!G:G)</f>
        <v>34987</v>
      </c>
      <c r="T2077" s="8">
        <f>_xlfn.XLOOKUP($A2077,Cleaned_Hospital_Details!$A:$A,Cleaned_Hospital_Details!H:H)</f>
        <v>27</v>
      </c>
      <c r="U2077" s="8" t="str">
        <f>_xlfn.XLOOKUP($A2077,Cleaned_Hospital_Details!$A:$A,Cleaned_Hospital_Details!I:I)</f>
        <v>Adult</v>
      </c>
      <c r="V2077" t="str">
        <f t="shared" si="32"/>
        <v>Robert Friedman</v>
      </c>
    </row>
    <row r="2078" spans="1:22" ht="15.6" x14ac:dyDescent="0.3">
      <c r="A2078" s="10" t="s">
        <v>2114</v>
      </c>
      <c r="B2078" s="8" t="str">
        <f>VLOOKUP(A2078,Cleaned_Customer_Names!A2077:D4412,2,0)</f>
        <v>Mr.</v>
      </c>
      <c r="C2078" s="8" t="str">
        <f>VLOOKUP(A2078,Cleaned_Customer_Names!A2077:D4412,3,0)</f>
        <v>Nicholas</v>
      </c>
      <c r="D2078" s="8" t="str">
        <f>VLOOKUP($A2078,Cleaned_Customer_Names!$A2077:$D4412,4,0)</f>
        <v>Croker</v>
      </c>
      <c r="E2078" s="22">
        <f>VLOOKUP($A2078,Cleaned_Medical_Exam!$A2077:$J4412,2,0)</f>
        <v>32.67</v>
      </c>
      <c r="F2078" s="24">
        <f>VLOOKUP($A2078,Cleaned_Medical_Exam!$A2077:$J4412,3,0)</f>
        <v>5.61</v>
      </c>
      <c r="G2078" s="20" t="str">
        <f>VLOOKUP($A2078,Cleaned_Medical_Exam!$A2077:$J4412,4,0)</f>
        <v>Yes</v>
      </c>
      <c r="H2078" s="20" t="str">
        <f>VLOOKUP($A2078,Cleaned_Medical_Exam!$A2077:$J4412,5,0)</f>
        <v>No</v>
      </c>
      <c r="I2078" s="20" t="str">
        <f>VLOOKUP($A2078,Cleaned_Medical_Exam!$A2077:$J4412,6,0)</f>
        <v>No</v>
      </c>
      <c r="J2078" s="48">
        <f>VLOOKUP($A2078,Cleaned_Medical_Exam!$A2077:$J4412,7,0)</f>
        <v>1</v>
      </c>
      <c r="K2078" s="8" t="str">
        <f>VLOOKUP($A2078,Cleaned_Medical_Exam!$A2077:$J4412,8,0)</f>
        <v>No</v>
      </c>
      <c r="L2078" s="20" t="str">
        <f>VLOOKUP($A2078,Cleaned_Medical_Exam!$A2077:$J4412,9,0)</f>
        <v>Obesity</v>
      </c>
      <c r="M2078" s="20" t="str">
        <f>VLOOKUP($A2078,Cleaned_Medical_Exam!$A2077:$J4412,10,0)</f>
        <v>Normal</v>
      </c>
      <c r="N2078" s="48">
        <f>_xlfn.XLOOKUP(A2078,Cleaned_Hospital_Details!A:A,Cleaned_Hospital_Details!B:B)</f>
        <v>0</v>
      </c>
      <c r="O2078" s="49">
        <f>_xlfn.XLOOKUP($A2078,Cleaned_Hospital_Details!$A:$A,Cleaned_Hospital_Details!C:C)</f>
        <v>2497.04</v>
      </c>
      <c r="P2078" s="8" t="str">
        <f>_xlfn.XLOOKUP($A2078,Cleaned_Hospital_Details!$A:$A,Cleaned_Hospital_Details!D:D)</f>
        <v>Tier - 3</v>
      </c>
      <c r="Q2078" s="8" t="str">
        <f>_xlfn.XLOOKUP($A2078,Cleaned_Hospital_Details!$A:$A,Cleaned_Hospital_Details!E:E)</f>
        <v>Tier - 3</v>
      </c>
      <c r="R2078" s="8" t="str">
        <f>_xlfn.XLOOKUP($A2078,Cleaned_Hospital_Details!$A:$A,Cleaned_Hospital_Details!F:F)</f>
        <v>R1013</v>
      </c>
      <c r="S2078" s="15">
        <f>_xlfn.XLOOKUP($A2078,Cleaned_Hospital_Details!$A:$A,Cleaned_Hospital_Details!G:G)</f>
        <v>34889</v>
      </c>
      <c r="T2078" s="8">
        <f>_xlfn.XLOOKUP($A2078,Cleaned_Hospital_Details!$A:$A,Cleaned_Hospital_Details!H:H)</f>
        <v>27</v>
      </c>
      <c r="U2078" s="8" t="str">
        <f>_xlfn.XLOOKUP($A2078,Cleaned_Hospital_Details!$A:$A,Cleaned_Hospital_Details!I:I)</f>
        <v>Adult</v>
      </c>
      <c r="V2078" t="str">
        <f t="shared" si="32"/>
        <v>Nicholas Croker</v>
      </c>
    </row>
    <row r="2079" spans="1:22" ht="15.6" x14ac:dyDescent="0.3">
      <c r="A2079" s="10" t="s">
        <v>2115</v>
      </c>
      <c r="B2079" s="8" t="str">
        <f>VLOOKUP(A2079,Cleaned_Customer_Names!A2078:D4413,2,0)</f>
        <v>Mr.</v>
      </c>
      <c r="C2079" s="8" t="str">
        <f>VLOOKUP(A2079,Cleaned_Customer_Names!A2078:D4413,3,0)</f>
        <v>Kevin</v>
      </c>
      <c r="D2079" s="8" t="str">
        <f>VLOOKUP($A2079,Cleaned_Customer_Names!$A2078:$D4413,4,0)</f>
        <v>Beganics</v>
      </c>
      <c r="E2079" s="22">
        <f>VLOOKUP($A2079,Cleaned_Medical_Exam!$A2078:$J4413,2,0)</f>
        <v>30.5</v>
      </c>
      <c r="F2079" s="24">
        <f>VLOOKUP($A2079,Cleaned_Medical_Exam!$A2078:$J4413,3,0)</f>
        <v>5.88</v>
      </c>
      <c r="G2079" s="20" t="str">
        <f>VLOOKUP($A2079,Cleaned_Medical_Exam!$A2078:$J4413,4,0)</f>
        <v>Yes</v>
      </c>
      <c r="H2079" s="20" t="str">
        <f>VLOOKUP($A2079,Cleaned_Medical_Exam!$A2078:$J4413,5,0)</f>
        <v>No</v>
      </c>
      <c r="I2079" s="20" t="str">
        <f>VLOOKUP($A2079,Cleaned_Medical_Exam!$A2078:$J4413,6,0)</f>
        <v>No</v>
      </c>
      <c r="J2079" s="48">
        <f>VLOOKUP($A2079,Cleaned_Medical_Exam!$A2078:$J4413,7,0)</f>
        <v>1</v>
      </c>
      <c r="K2079" s="8" t="str">
        <f>VLOOKUP($A2079,Cleaned_Medical_Exam!$A2078:$J4413,8,0)</f>
        <v>No</v>
      </c>
      <c r="L2079" s="20" t="str">
        <f>VLOOKUP($A2079,Cleaned_Medical_Exam!$A2078:$J4413,9,0)</f>
        <v>Obesity</v>
      </c>
      <c r="M2079" s="20" t="str">
        <f>VLOOKUP($A2079,Cleaned_Medical_Exam!$A2078:$J4413,10,0)</f>
        <v>Prediabetes</v>
      </c>
      <c r="N2079" s="48">
        <f>_xlfn.XLOOKUP(A2079,Cleaned_Hospital_Details!A:A,Cleaned_Hospital_Details!B:B)</f>
        <v>0</v>
      </c>
      <c r="O2079" s="49">
        <f>_xlfn.XLOOKUP($A2079,Cleaned_Hospital_Details!$A:$A,Cleaned_Hospital_Details!C:C)</f>
        <v>2494.02</v>
      </c>
      <c r="P2079" s="8" t="str">
        <f>_xlfn.XLOOKUP($A2079,Cleaned_Hospital_Details!$A:$A,Cleaned_Hospital_Details!D:D)</f>
        <v>Tier - 3</v>
      </c>
      <c r="Q2079" s="8" t="str">
        <f>_xlfn.XLOOKUP($A2079,Cleaned_Hospital_Details!$A:$A,Cleaned_Hospital_Details!E:E)</f>
        <v>Tier - 1</v>
      </c>
      <c r="R2079" s="8" t="str">
        <f>_xlfn.XLOOKUP($A2079,Cleaned_Hospital_Details!$A:$A,Cleaned_Hospital_Details!F:F)</f>
        <v>R1011</v>
      </c>
      <c r="S2079" s="15">
        <f>_xlfn.XLOOKUP($A2079,Cleaned_Hospital_Details!$A:$A,Cleaned_Hospital_Details!G:G)</f>
        <v>34986</v>
      </c>
      <c r="T2079" s="8">
        <f>_xlfn.XLOOKUP($A2079,Cleaned_Hospital_Details!$A:$A,Cleaned_Hospital_Details!H:H)</f>
        <v>27</v>
      </c>
      <c r="U2079" s="8" t="str">
        <f>_xlfn.XLOOKUP($A2079,Cleaned_Hospital_Details!$A:$A,Cleaned_Hospital_Details!I:I)</f>
        <v>Adult</v>
      </c>
      <c r="V2079" t="str">
        <f t="shared" si="32"/>
        <v>Kevin Beganics</v>
      </c>
    </row>
    <row r="2080" spans="1:22" ht="15.6" x14ac:dyDescent="0.3">
      <c r="A2080" s="10" t="s">
        <v>2116</v>
      </c>
      <c r="B2080" s="8" t="str">
        <f>VLOOKUP(A2080,Cleaned_Customer_Names!A2079:D4414,2,0)</f>
        <v>Mr.</v>
      </c>
      <c r="C2080" s="8" t="str">
        <f>VLOOKUP(A2080,Cleaned_Customer_Names!A2079:D4414,3,0)</f>
        <v>Bryan</v>
      </c>
      <c r="D2080" s="8" t="str">
        <f>VLOOKUP($A2080,Cleaned_Customer_Names!$A2079:$D4414,4,0)</f>
        <v>Huberty</v>
      </c>
      <c r="E2080" s="22">
        <f>VLOOKUP($A2080,Cleaned_Medical_Exam!$A2079:$J4414,2,0)</f>
        <v>23.1</v>
      </c>
      <c r="F2080" s="24">
        <f>VLOOKUP($A2080,Cleaned_Medical_Exam!$A2079:$J4414,3,0)</f>
        <v>5.92</v>
      </c>
      <c r="G2080" s="20" t="str">
        <f>VLOOKUP($A2080,Cleaned_Medical_Exam!$A2079:$J4414,4,0)</f>
        <v>Yes</v>
      </c>
      <c r="H2080" s="20" t="str">
        <f>VLOOKUP($A2080,Cleaned_Medical_Exam!$A2079:$J4414,5,0)</f>
        <v>No</v>
      </c>
      <c r="I2080" s="20" t="str">
        <f>VLOOKUP($A2080,Cleaned_Medical_Exam!$A2079:$J4414,6,0)</f>
        <v>No</v>
      </c>
      <c r="J2080" s="48">
        <f>VLOOKUP($A2080,Cleaned_Medical_Exam!$A2079:$J4414,7,0)</f>
        <v>1</v>
      </c>
      <c r="K2080" s="8" t="str">
        <f>VLOOKUP($A2080,Cleaned_Medical_Exam!$A2079:$J4414,8,0)</f>
        <v>No</v>
      </c>
      <c r="L2080" s="20" t="str">
        <f>VLOOKUP($A2080,Cleaned_Medical_Exam!$A2079:$J4414,9,0)</f>
        <v>Healthy Weight</v>
      </c>
      <c r="M2080" s="20" t="str">
        <f>VLOOKUP($A2080,Cleaned_Medical_Exam!$A2079:$J4414,10,0)</f>
        <v>Prediabetes</v>
      </c>
      <c r="N2080" s="48">
        <f>_xlfn.XLOOKUP(A2080,Cleaned_Hospital_Details!A:A,Cleaned_Hospital_Details!B:B)</f>
        <v>0</v>
      </c>
      <c r="O2080" s="49">
        <f>_xlfn.XLOOKUP($A2080,Cleaned_Hospital_Details!$A:$A,Cleaned_Hospital_Details!C:C)</f>
        <v>2483.7399999999998</v>
      </c>
      <c r="P2080" s="8" t="str">
        <f>_xlfn.XLOOKUP($A2080,Cleaned_Hospital_Details!$A:$A,Cleaned_Hospital_Details!D:D)</f>
        <v>Tier - 3</v>
      </c>
      <c r="Q2080" s="8" t="str">
        <f>_xlfn.XLOOKUP($A2080,Cleaned_Hospital_Details!$A:$A,Cleaned_Hospital_Details!E:E)</f>
        <v>Tier - 2</v>
      </c>
      <c r="R2080" s="8" t="str">
        <f>_xlfn.XLOOKUP($A2080,Cleaned_Hospital_Details!$A:$A,Cleaned_Hospital_Details!F:F)</f>
        <v>R1013</v>
      </c>
      <c r="S2080" s="15">
        <f>_xlfn.XLOOKUP($A2080,Cleaned_Hospital_Details!$A:$A,Cleaned_Hospital_Details!G:G)</f>
        <v>35009</v>
      </c>
      <c r="T2080" s="8">
        <f>_xlfn.XLOOKUP($A2080,Cleaned_Hospital_Details!$A:$A,Cleaned_Hospital_Details!H:H)</f>
        <v>27</v>
      </c>
      <c r="U2080" s="8" t="str">
        <f>_xlfn.XLOOKUP($A2080,Cleaned_Hospital_Details!$A:$A,Cleaned_Hospital_Details!I:I)</f>
        <v>Adult</v>
      </c>
      <c r="V2080" t="str">
        <f t="shared" si="32"/>
        <v>Bryan Huberty</v>
      </c>
    </row>
    <row r="2081" spans="1:22" ht="15.6" x14ac:dyDescent="0.3">
      <c r="A2081" s="10" t="s">
        <v>2117</v>
      </c>
      <c r="B2081" s="8" t="str">
        <f>VLOOKUP(A2081,Cleaned_Customer_Names!A2080:D4415,2,0)</f>
        <v>Ms.</v>
      </c>
      <c r="C2081" s="8" t="str">
        <f>VLOOKUP(A2081,Cleaned_Customer_Names!A2080:D4415,3,0)</f>
        <v>Janae</v>
      </c>
      <c r="D2081" s="8" t="str">
        <f>VLOOKUP($A2081,Cleaned_Customer_Names!$A2080:$D4415,4,0)</f>
        <v>Jacobs</v>
      </c>
      <c r="E2081" s="22">
        <f>VLOOKUP($A2081,Cleaned_Medical_Exam!$A2080:$J4415,2,0)</f>
        <v>39.49</v>
      </c>
      <c r="F2081" s="24">
        <f>VLOOKUP($A2081,Cleaned_Medical_Exam!$A2080:$J4415,3,0)</f>
        <v>4.8099999999999996</v>
      </c>
      <c r="G2081" s="20" t="str">
        <f>VLOOKUP($A2081,Cleaned_Medical_Exam!$A2080:$J4415,4,0)</f>
        <v>No</v>
      </c>
      <c r="H2081" s="20" t="str">
        <f>VLOOKUP($A2081,Cleaned_Medical_Exam!$A2080:$J4415,5,0)</f>
        <v>No</v>
      </c>
      <c r="I2081" s="20" t="str">
        <f>VLOOKUP($A2081,Cleaned_Medical_Exam!$A2080:$J4415,6,0)</f>
        <v>No</v>
      </c>
      <c r="J2081" s="48">
        <f>VLOOKUP($A2081,Cleaned_Medical_Exam!$A2080:$J4415,7,0)</f>
        <v>1</v>
      </c>
      <c r="K2081" s="8" t="str">
        <f>VLOOKUP($A2081,Cleaned_Medical_Exam!$A2080:$J4415,8,0)</f>
        <v>No</v>
      </c>
      <c r="L2081" s="20" t="str">
        <f>VLOOKUP($A2081,Cleaned_Medical_Exam!$A2080:$J4415,9,0)</f>
        <v>Obesity</v>
      </c>
      <c r="M2081" s="20" t="str">
        <f>VLOOKUP($A2081,Cleaned_Medical_Exam!$A2080:$J4415,10,0)</f>
        <v>Normal</v>
      </c>
      <c r="N2081" s="48">
        <f>_xlfn.XLOOKUP(A2081,Cleaned_Hospital_Details!A:A,Cleaned_Hospital_Details!B:B)</f>
        <v>0</v>
      </c>
      <c r="O2081" s="49">
        <f>_xlfn.XLOOKUP($A2081,Cleaned_Hospital_Details!$A:$A,Cleaned_Hospital_Details!C:C)</f>
        <v>2480.98</v>
      </c>
      <c r="P2081" s="8" t="str">
        <f>_xlfn.XLOOKUP($A2081,Cleaned_Hospital_Details!$A:$A,Cleaned_Hospital_Details!D:D)</f>
        <v>Tier - 2</v>
      </c>
      <c r="Q2081" s="8" t="str">
        <f>_xlfn.XLOOKUP($A2081,Cleaned_Hospital_Details!$A:$A,Cleaned_Hospital_Details!E:E)</f>
        <v>Tier - 2</v>
      </c>
      <c r="R2081" s="8" t="str">
        <f>_xlfn.XLOOKUP($A2081,Cleaned_Hospital_Details!$A:$A,Cleaned_Hospital_Details!F:F)</f>
        <v>R1013</v>
      </c>
      <c r="S2081" s="15">
        <f>_xlfn.XLOOKUP($A2081,Cleaned_Hospital_Details!$A:$A,Cleaned_Hospital_Details!G:G)</f>
        <v>35966</v>
      </c>
      <c r="T2081" s="8">
        <f>_xlfn.XLOOKUP($A2081,Cleaned_Hospital_Details!$A:$A,Cleaned_Hospital_Details!H:H)</f>
        <v>24</v>
      </c>
      <c r="U2081" s="8" t="str">
        <f>_xlfn.XLOOKUP($A2081,Cleaned_Hospital_Details!$A:$A,Cleaned_Hospital_Details!I:I)</f>
        <v>Adult</v>
      </c>
      <c r="V2081" t="str">
        <f t="shared" si="32"/>
        <v>Janae Jacobs</v>
      </c>
    </row>
    <row r="2082" spans="1:22" ht="15.6" x14ac:dyDescent="0.3">
      <c r="A2082" s="10" t="s">
        <v>2118</v>
      </c>
      <c r="B2082" s="8" t="str">
        <f>VLOOKUP(A2082,Cleaned_Customer_Names!A2081:D4416,2,0)</f>
        <v>Ms.</v>
      </c>
      <c r="C2082" s="8" t="str">
        <f>VLOOKUP(A2082,Cleaned_Customer_Names!A2081:D4416,3,0)</f>
        <v>Audrey</v>
      </c>
      <c r="D2082" s="8" t="str">
        <f>VLOOKUP($A2082,Cleaned_Customer_Names!$A2081:$D4416,4,0)</f>
        <v>Hazlehurst</v>
      </c>
      <c r="E2082" s="22">
        <f>VLOOKUP($A2082,Cleaned_Medical_Exam!$A2081:$J4416,2,0)</f>
        <v>33.99</v>
      </c>
      <c r="F2082" s="24">
        <f>VLOOKUP($A2082,Cleaned_Medical_Exam!$A2081:$J4416,3,0)</f>
        <v>4.55</v>
      </c>
      <c r="G2082" s="20" t="str">
        <f>VLOOKUP($A2082,Cleaned_Medical_Exam!$A2081:$J4416,4,0)</f>
        <v>No</v>
      </c>
      <c r="H2082" s="20" t="str">
        <f>VLOOKUP($A2082,Cleaned_Medical_Exam!$A2081:$J4416,5,0)</f>
        <v>No</v>
      </c>
      <c r="I2082" s="20" t="str">
        <f>VLOOKUP($A2082,Cleaned_Medical_Exam!$A2081:$J4416,6,0)</f>
        <v>No</v>
      </c>
      <c r="J2082" s="48">
        <f>VLOOKUP($A2082,Cleaned_Medical_Exam!$A2081:$J4416,7,0)</f>
        <v>1</v>
      </c>
      <c r="K2082" s="8" t="str">
        <f>VLOOKUP($A2082,Cleaned_Medical_Exam!$A2081:$J4416,8,0)</f>
        <v>No</v>
      </c>
      <c r="L2082" s="20" t="str">
        <f>VLOOKUP($A2082,Cleaned_Medical_Exam!$A2081:$J4416,9,0)</f>
        <v>Obesity</v>
      </c>
      <c r="M2082" s="20" t="str">
        <f>VLOOKUP($A2082,Cleaned_Medical_Exam!$A2081:$J4416,10,0)</f>
        <v>Normal</v>
      </c>
      <c r="N2082" s="48">
        <f>_xlfn.XLOOKUP(A2082,Cleaned_Hospital_Details!A:A,Cleaned_Hospital_Details!B:B)</f>
        <v>0</v>
      </c>
      <c r="O2082" s="49">
        <f>_xlfn.XLOOKUP($A2082,Cleaned_Hospital_Details!$A:$A,Cleaned_Hospital_Details!C:C)</f>
        <v>2473.33</v>
      </c>
      <c r="P2082" s="8" t="str">
        <f>_xlfn.XLOOKUP($A2082,Cleaned_Hospital_Details!$A:$A,Cleaned_Hospital_Details!D:D)</f>
        <v>Tier - 2</v>
      </c>
      <c r="Q2082" s="8" t="str">
        <f>_xlfn.XLOOKUP($A2082,Cleaned_Hospital_Details!$A:$A,Cleaned_Hospital_Details!E:E)</f>
        <v>Tier - 3</v>
      </c>
      <c r="R2082" s="8" t="str">
        <f>_xlfn.XLOOKUP($A2082,Cleaned_Hospital_Details!$A:$A,Cleaned_Hospital_Details!F:F)</f>
        <v>R1013</v>
      </c>
      <c r="S2082" s="15">
        <f>_xlfn.XLOOKUP($A2082,Cleaned_Hospital_Details!$A:$A,Cleaned_Hospital_Details!G:G)</f>
        <v>35978</v>
      </c>
      <c r="T2082" s="8">
        <f>_xlfn.XLOOKUP($A2082,Cleaned_Hospital_Details!$A:$A,Cleaned_Hospital_Details!H:H)</f>
        <v>24</v>
      </c>
      <c r="U2082" s="8" t="str">
        <f>_xlfn.XLOOKUP($A2082,Cleaned_Hospital_Details!$A:$A,Cleaned_Hospital_Details!I:I)</f>
        <v>Adult</v>
      </c>
      <c r="V2082" t="str">
        <f t="shared" si="32"/>
        <v>Audrey Hazlehurst</v>
      </c>
    </row>
    <row r="2083" spans="1:22" ht="15.6" x14ac:dyDescent="0.3">
      <c r="A2083" s="10" t="s">
        <v>2119</v>
      </c>
      <c r="B2083" s="8" t="str">
        <f>VLOOKUP(A2083,Cleaned_Customer_Names!A2082:D4417,2,0)</f>
        <v>Ms.</v>
      </c>
      <c r="C2083" s="8" t="str">
        <f>VLOOKUP(A2083,Cleaned_Customer_Names!A2082:D4417,3,0)</f>
        <v>Laura</v>
      </c>
      <c r="D2083" s="8" t="str">
        <f>VLOOKUP($A2083,Cleaned_Customer_Names!$A2082:$D4417,4,0)</f>
        <v>Marin</v>
      </c>
      <c r="E2083" s="22">
        <f>VLOOKUP($A2083,Cleaned_Medical_Exam!$A2082:$J4417,2,0)</f>
        <v>27.72</v>
      </c>
      <c r="F2083" s="24">
        <f>VLOOKUP($A2083,Cleaned_Medical_Exam!$A2082:$J4417,3,0)</f>
        <v>6.43</v>
      </c>
      <c r="G2083" s="20" t="str">
        <f>VLOOKUP($A2083,Cleaned_Medical_Exam!$A2082:$J4417,4,0)</f>
        <v>No</v>
      </c>
      <c r="H2083" s="20" t="str">
        <f>VLOOKUP($A2083,Cleaned_Medical_Exam!$A2082:$J4417,5,0)</f>
        <v>No</v>
      </c>
      <c r="I2083" s="20" t="str">
        <f>VLOOKUP($A2083,Cleaned_Medical_Exam!$A2082:$J4417,6,0)</f>
        <v>No</v>
      </c>
      <c r="J2083" s="48">
        <f>VLOOKUP($A2083,Cleaned_Medical_Exam!$A2082:$J4417,7,0)</f>
        <v>1</v>
      </c>
      <c r="K2083" s="8" t="str">
        <f>VLOOKUP($A2083,Cleaned_Medical_Exam!$A2082:$J4417,8,0)</f>
        <v>No</v>
      </c>
      <c r="L2083" s="20" t="str">
        <f>VLOOKUP($A2083,Cleaned_Medical_Exam!$A2082:$J4417,9,0)</f>
        <v>Overweight</v>
      </c>
      <c r="M2083" s="20" t="str">
        <f>VLOOKUP($A2083,Cleaned_Medical_Exam!$A2082:$J4417,10,0)</f>
        <v>Prediabetes</v>
      </c>
      <c r="N2083" s="48">
        <f>_xlfn.XLOOKUP(A2083,Cleaned_Hospital_Details!A:A,Cleaned_Hospital_Details!B:B)</f>
        <v>0</v>
      </c>
      <c r="O2083" s="49">
        <f>_xlfn.XLOOKUP($A2083,Cleaned_Hospital_Details!$A:$A,Cleaned_Hospital_Details!C:C)</f>
        <v>2464.62</v>
      </c>
      <c r="P2083" s="8" t="str">
        <f>_xlfn.XLOOKUP($A2083,Cleaned_Hospital_Details!$A:$A,Cleaned_Hospital_Details!D:D)</f>
        <v>Tier - 2</v>
      </c>
      <c r="Q2083" s="8" t="str">
        <f>_xlfn.XLOOKUP($A2083,Cleaned_Hospital_Details!$A:$A,Cleaned_Hospital_Details!E:E)</f>
        <v>Tier - 3</v>
      </c>
      <c r="R2083" s="8" t="str">
        <f>_xlfn.XLOOKUP($A2083,Cleaned_Hospital_Details!$A:$A,Cleaned_Hospital_Details!F:F)</f>
        <v>R1013</v>
      </c>
      <c r="S2083" s="15">
        <f>_xlfn.XLOOKUP($A2083,Cleaned_Hospital_Details!$A:$A,Cleaned_Hospital_Details!G:G)</f>
        <v>36024</v>
      </c>
      <c r="T2083" s="8">
        <f>_xlfn.XLOOKUP($A2083,Cleaned_Hospital_Details!$A:$A,Cleaned_Hospital_Details!H:H)</f>
        <v>24</v>
      </c>
      <c r="U2083" s="8" t="str">
        <f>_xlfn.XLOOKUP($A2083,Cleaned_Hospital_Details!$A:$A,Cleaned_Hospital_Details!I:I)</f>
        <v>Adult</v>
      </c>
      <c r="V2083" t="str">
        <f t="shared" si="32"/>
        <v>Laura Marin</v>
      </c>
    </row>
    <row r="2084" spans="1:22" ht="15.6" x14ac:dyDescent="0.3">
      <c r="A2084" s="10" t="s">
        <v>2120</v>
      </c>
      <c r="B2084" s="8" t="str">
        <f>VLOOKUP(A2084,Cleaned_Customer_Names!A2083:D4418,2,0)</f>
        <v>Ms.</v>
      </c>
      <c r="C2084" s="8" t="str">
        <f>VLOOKUP(A2084,Cleaned_Customer_Names!A2083:D4418,3,0)</f>
        <v>Nicole</v>
      </c>
      <c r="D2084" s="8" t="str">
        <f>VLOOKUP($A2084,Cleaned_Customer_Names!$A2083:$D4418,4,0)</f>
        <v>Dear</v>
      </c>
      <c r="E2084" s="22">
        <f>VLOOKUP($A2084,Cleaned_Medical_Exam!$A2083:$J4418,2,0)</f>
        <v>30.59</v>
      </c>
      <c r="F2084" s="24">
        <f>VLOOKUP($A2084,Cleaned_Medical_Exam!$A2083:$J4418,3,0)</f>
        <v>11.62</v>
      </c>
      <c r="G2084" s="20" t="str">
        <f>VLOOKUP($A2084,Cleaned_Medical_Exam!$A2083:$J4418,4,0)</f>
        <v>No</v>
      </c>
      <c r="H2084" s="20" t="str">
        <f>VLOOKUP($A2084,Cleaned_Medical_Exam!$A2083:$J4418,5,0)</f>
        <v>No</v>
      </c>
      <c r="I2084" s="20" t="str">
        <f>VLOOKUP($A2084,Cleaned_Medical_Exam!$A2083:$J4418,6,0)</f>
        <v>No</v>
      </c>
      <c r="J2084" s="48">
        <f>VLOOKUP($A2084,Cleaned_Medical_Exam!$A2083:$J4418,7,0)</f>
        <v>0</v>
      </c>
      <c r="K2084" s="8" t="str">
        <f>VLOOKUP($A2084,Cleaned_Medical_Exam!$A2083:$J4418,8,0)</f>
        <v>No</v>
      </c>
      <c r="L2084" s="20" t="str">
        <f>VLOOKUP($A2084,Cleaned_Medical_Exam!$A2083:$J4418,9,0)</f>
        <v>Obesity</v>
      </c>
      <c r="M2084" s="20" t="str">
        <f>VLOOKUP($A2084,Cleaned_Medical_Exam!$A2083:$J4418,10,0)</f>
        <v>Diabetes</v>
      </c>
      <c r="N2084" s="48">
        <f>_xlfn.XLOOKUP(A2084,Cleaned_Hospital_Details!A:A,Cleaned_Hospital_Details!B:B)</f>
        <v>0</v>
      </c>
      <c r="O2084" s="49">
        <f>_xlfn.XLOOKUP($A2084,Cleaned_Hospital_Details!$A:$A,Cleaned_Hospital_Details!C:C)</f>
        <v>2459.7199999999998</v>
      </c>
      <c r="P2084" s="8" t="str">
        <f>_xlfn.XLOOKUP($A2084,Cleaned_Hospital_Details!$A:$A,Cleaned_Hospital_Details!D:D)</f>
        <v>Tier - 2</v>
      </c>
      <c r="Q2084" s="8" t="str">
        <f>_xlfn.XLOOKUP($A2084,Cleaned_Hospital_Details!$A:$A,Cleaned_Hospital_Details!E:E)</f>
        <v>Tier - 2</v>
      </c>
      <c r="R2084" s="8" t="str">
        <f>_xlfn.XLOOKUP($A2084,Cleaned_Hospital_Details!$A:$A,Cleaned_Hospital_Details!F:F)</f>
        <v>R1024</v>
      </c>
      <c r="S2084" s="15">
        <f>_xlfn.XLOOKUP($A2084,Cleaned_Hospital_Details!$A:$A,Cleaned_Hospital_Details!G:G)</f>
        <v>37448</v>
      </c>
      <c r="T2084" s="8">
        <f>_xlfn.XLOOKUP($A2084,Cleaned_Hospital_Details!$A:$A,Cleaned_Hospital_Details!H:H)</f>
        <v>20</v>
      </c>
      <c r="U2084" s="8" t="str">
        <f>_xlfn.XLOOKUP($A2084,Cleaned_Hospital_Details!$A:$A,Cleaned_Hospital_Details!I:I)</f>
        <v>Adult</v>
      </c>
      <c r="V2084" t="str">
        <f t="shared" si="32"/>
        <v>Nicole Dear</v>
      </c>
    </row>
    <row r="2085" spans="1:22" ht="15.6" x14ac:dyDescent="0.3">
      <c r="A2085" s="10" t="s">
        <v>2121</v>
      </c>
      <c r="B2085" s="8" t="str">
        <f>VLOOKUP(A2085,Cleaned_Customer_Names!A2084:D4419,2,0)</f>
        <v>Ms.</v>
      </c>
      <c r="C2085" s="8" t="str">
        <f>VLOOKUP(A2085,Cleaned_Customer_Names!A2084:D4419,3,0)</f>
        <v>Krista</v>
      </c>
      <c r="D2085" s="8" t="str">
        <f>VLOOKUP($A2085,Cleaned_Customer_Names!$A2084:$D4419,4,0)</f>
        <v>Lederer</v>
      </c>
      <c r="E2085" s="22">
        <f>VLOOKUP($A2085,Cleaned_Medical_Exam!$A2084:$J4419,2,0)</f>
        <v>22.6</v>
      </c>
      <c r="F2085" s="24">
        <f>VLOOKUP($A2085,Cleaned_Medical_Exam!$A2084:$J4419,3,0)</f>
        <v>6.04</v>
      </c>
      <c r="G2085" s="20" t="str">
        <f>VLOOKUP($A2085,Cleaned_Medical_Exam!$A2084:$J4419,4,0)</f>
        <v>No</v>
      </c>
      <c r="H2085" s="20" t="str">
        <f>VLOOKUP($A2085,Cleaned_Medical_Exam!$A2084:$J4419,5,0)</f>
        <v>No</v>
      </c>
      <c r="I2085" s="20" t="str">
        <f>VLOOKUP($A2085,Cleaned_Medical_Exam!$A2084:$J4419,6,0)</f>
        <v>No</v>
      </c>
      <c r="J2085" s="48">
        <f>VLOOKUP($A2085,Cleaned_Medical_Exam!$A2084:$J4419,7,0)</f>
        <v>1</v>
      </c>
      <c r="K2085" s="8" t="str">
        <f>VLOOKUP($A2085,Cleaned_Medical_Exam!$A2084:$J4419,8,0)</f>
        <v>No</v>
      </c>
      <c r="L2085" s="20" t="str">
        <f>VLOOKUP($A2085,Cleaned_Medical_Exam!$A2084:$J4419,9,0)</f>
        <v>Healthy Weight</v>
      </c>
      <c r="M2085" s="20" t="str">
        <f>VLOOKUP($A2085,Cleaned_Medical_Exam!$A2084:$J4419,10,0)</f>
        <v>Prediabetes</v>
      </c>
      <c r="N2085" s="48">
        <f>_xlfn.XLOOKUP(A2085,Cleaned_Hospital_Details!A:A,Cleaned_Hospital_Details!B:B)</f>
        <v>0</v>
      </c>
      <c r="O2085" s="49">
        <f>_xlfn.XLOOKUP($A2085,Cleaned_Hospital_Details!$A:$A,Cleaned_Hospital_Details!C:C)</f>
        <v>2457.5</v>
      </c>
      <c r="P2085" s="8" t="str">
        <f>_xlfn.XLOOKUP($A2085,Cleaned_Hospital_Details!$A:$A,Cleaned_Hospital_Details!D:D)</f>
        <v>Tier - 2</v>
      </c>
      <c r="Q2085" s="8" t="str">
        <f>_xlfn.XLOOKUP($A2085,Cleaned_Hospital_Details!$A:$A,Cleaned_Hospital_Details!E:E)</f>
        <v>Tier - 1</v>
      </c>
      <c r="R2085" s="8" t="str">
        <f>_xlfn.XLOOKUP($A2085,Cleaned_Hospital_Details!$A:$A,Cleaned_Hospital_Details!F:F)</f>
        <v>R1011</v>
      </c>
      <c r="S2085" s="15">
        <f>_xlfn.XLOOKUP($A2085,Cleaned_Hospital_Details!$A:$A,Cleaned_Hospital_Details!G:G)</f>
        <v>36118</v>
      </c>
      <c r="T2085" s="8">
        <f>_xlfn.XLOOKUP($A2085,Cleaned_Hospital_Details!$A:$A,Cleaned_Hospital_Details!H:H)</f>
        <v>24</v>
      </c>
      <c r="U2085" s="8" t="str">
        <f>_xlfn.XLOOKUP($A2085,Cleaned_Hospital_Details!$A:$A,Cleaned_Hospital_Details!I:I)</f>
        <v>Adult</v>
      </c>
      <c r="V2085" t="str">
        <f t="shared" si="32"/>
        <v>Krista Lederer</v>
      </c>
    </row>
    <row r="2086" spans="1:22" ht="15.6" x14ac:dyDescent="0.3">
      <c r="A2086" s="10" t="s">
        <v>2122</v>
      </c>
      <c r="B2086" s="8" t="str">
        <f>VLOOKUP(A2086,Cleaned_Customer_Names!A2085:D4420,2,0)</f>
        <v>Ms.</v>
      </c>
      <c r="C2086" s="8" t="str">
        <f>VLOOKUP(A2086,Cleaned_Customer_Names!A2085:D4420,3,0)</f>
        <v>Denise</v>
      </c>
      <c r="D2086" s="8" t="str">
        <f>VLOOKUP($A2086,Cleaned_Customer_Names!$A2085:$D4420,4,0)</f>
        <v>Robson</v>
      </c>
      <c r="E2086" s="22">
        <f>VLOOKUP($A2086,Cleaned_Medical_Exam!$A2085:$J4420,2,0)</f>
        <v>28.785</v>
      </c>
      <c r="F2086" s="24">
        <f>VLOOKUP($A2086,Cleaned_Medical_Exam!$A2085:$J4420,3,0)</f>
        <v>8.82</v>
      </c>
      <c r="G2086" s="20" t="str">
        <f>VLOOKUP($A2086,Cleaned_Medical_Exam!$A2085:$J4420,4,0)</f>
        <v>No</v>
      </c>
      <c r="H2086" s="20" t="str">
        <f>VLOOKUP($A2086,Cleaned_Medical_Exam!$A2085:$J4420,5,0)</f>
        <v>No</v>
      </c>
      <c r="I2086" s="20" t="str">
        <f>VLOOKUP($A2086,Cleaned_Medical_Exam!$A2085:$J4420,6,0)</f>
        <v>No</v>
      </c>
      <c r="J2086" s="48">
        <f>VLOOKUP($A2086,Cleaned_Medical_Exam!$A2085:$J4420,7,0)</f>
        <v>0</v>
      </c>
      <c r="K2086" s="8" t="str">
        <f>VLOOKUP($A2086,Cleaned_Medical_Exam!$A2085:$J4420,8,0)</f>
        <v>No</v>
      </c>
      <c r="L2086" s="20" t="str">
        <f>VLOOKUP($A2086,Cleaned_Medical_Exam!$A2085:$J4420,9,0)</f>
        <v>Overweight</v>
      </c>
      <c r="M2086" s="20" t="str">
        <f>VLOOKUP($A2086,Cleaned_Medical_Exam!$A2085:$J4420,10,0)</f>
        <v>Diabetes</v>
      </c>
      <c r="N2086" s="48">
        <f>_xlfn.XLOOKUP(A2086,Cleaned_Hospital_Details!A:A,Cleaned_Hospital_Details!B:B)</f>
        <v>0</v>
      </c>
      <c r="O2086" s="49">
        <f>_xlfn.XLOOKUP($A2086,Cleaned_Hospital_Details!$A:$A,Cleaned_Hospital_Details!C:C)</f>
        <v>2457.21</v>
      </c>
      <c r="P2086" s="8" t="str">
        <f>_xlfn.XLOOKUP($A2086,Cleaned_Hospital_Details!$A:$A,Cleaned_Hospital_Details!D:D)</f>
        <v>Tier - 2</v>
      </c>
      <c r="Q2086" s="8" t="str">
        <f>_xlfn.XLOOKUP($A2086,Cleaned_Hospital_Details!$A:$A,Cleaned_Hospital_Details!E:E)</f>
        <v>Tier - 1</v>
      </c>
      <c r="R2086" s="8" t="str">
        <f>_xlfn.XLOOKUP($A2086,Cleaned_Hospital_Details!$A:$A,Cleaned_Hospital_Details!F:F)</f>
        <v>R1024</v>
      </c>
      <c r="S2086" s="15">
        <f>_xlfn.XLOOKUP($A2086,Cleaned_Hospital_Details!$A:$A,Cleaned_Hospital_Details!G:G)</f>
        <v>37466</v>
      </c>
      <c r="T2086" s="8">
        <f>_xlfn.XLOOKUP($A2086,Cleaned_Hospital_Details!$A:$A,Cleaned_Hospital_Details!H:H)</f>
        <v>20</v>
      </c>
      <c r="U2086" s="8" t="str">
        <f>_xlfn.XLOOKUP($A2086,Cleaned_Hospital_Details!$A:$A,Cleaned_Hospital_Details!I:I)</f>
        <v>Adult</v>
      </c>
      <c r="V2086" t="str">
        <f t="shared" si="32"/>
        <v>Denise Robson</v>
      </c>
    </row>
    <row r="2087" spans="1:22" ht="15.6" x14ac:dyDescent="0.3">
      <c r="A2087" s="10" t="s">
        <v>2123</v>
      </c>
      <c r="B2087" s="8" t="str">
        <f>VLOOKUP(A2087,Cleaned_Customer_Names!A2086:D4421,2,0)</f>
        <v>Mr.</v>
      </c>
      <c r="C2087" s="8" t="str">
        <f>VLOOKUP(A2087,Cleaned_Customer_Names!A2086:D4421,3,0)</f>
        <v>Ariel</v>
      </c>
      <c r="D2087" s="8" t="str">
        <f>VLOOKUP($A2087,Cleaned_Customer_Names!$A2086:$D4421,4,0)</f>
        <v>Galvan</v>
      </c>
      <c r="E2087" s="22">
        <f>VLOOKUP($A2087,Cleaned_Medical_Exam!$A2086:$J4421,2,0)</f>
        <v>50.38</v>
      </c>
      <c r="F2087" s="24">
        <f>VLOOKUP($A2087,Cleaned_Medical_Exam!$A2086:$J4421,3,0)</f>
        <v>5.8</v>
      </c>
      <c r="G2087" s="20" t="str">
        <f>VLOOKUP($A2087,Cleaned_Medical_Exam!$A2086:$J4421,4,0)</f>
        <v>No</v>
      </c>
      <c r="H2087" s="20" t="str">
        <f>VLOOKUP($A2087,Cleaned_Medical_Exam!$A2086:$J4421,5,0)</f>
        <v>No</v>
      </c>
      <c r="I2087" s="20" t="str">
        <f>VLOOKUP($A2087,Cleaned_Medical_Exam!$A2086:$J4421,6,0)</f>
        <v>No</v>
      </c>
      <c r="J2087" s="48">
        <f>VLOOKUP($A2087,Cleaned_Medical_Exam!$A2086:$J4421,7,0)</f>
        <v>0</v>
      </c>
      <c r="K2087" s="8" t="str">
        <f>VLOOKUP($A2087,Cleaned_Medical_Exam!$A2086:$J4421,8,0)</f>
        <v>No</v>
      </c>
      <c r="L2087" s="20" t="str">
        <f>VLOOKUP($A2087,Cleaned_Medical_Exam!$A2086:$J4421,9,0)</f>
        <v>Obesity</v>
      </c>
      <c r="M2087" s="20" t="str">
        <f>VLOOKUP($A2087,Cleaned_Medical_Exam!$A2086:$J4421,10,0)</f>
        <v>Prediabetes</v>
      </c>
      <c r="N2087" s="48">
        <f>_xlfn.XLOOKUP(A2087,Cleaned_Hospital_Details!A:A,Cleaned_Hospital_Details!B:B)</f>
        <v>1</v>
      </c>
      <c r="O2087" s="49">
        <f>_xlfn.XLOOKUP($A2087,Cleaned_Hospital_Details!$A:$A,Cleaned_Hospital_Details!C:C)</f>
        <v>2438.06</v>
      </c>
      <c r="P2087" s="8" t="str">
        <f>_xlfn.XLOOKUP($A2087,Cleaned_Hospital_Details!$A:$A,Cleaned_Hospital_Details!D:D)</f>
        <v>Tier - 2</v>
      </c>
      <c r="Q2087" s="8" t="str">
        <f>_xlfn.XLOOKUP($A2087,Cleaned_Hospital_Details!$A:$A,Cleaned_Hospital_Details!E:E)</f>
        <v>Tier - 2</v>
      </c>
      <c r="R2087" s="8" t="str">
        <f>_xlfn.XLOOKUP($A2087,Cleaned_Hospital_Details!$A:$A,Cleaned_Hospital_Details!F:F)</f>
        <v>R1013</v>
      </c>
      <c r="S2087" s="15">
        <f>_xlfn.XLOOKUP($A2087,Cleaned_Hospital_Details!$A:$A,Cleaned_Hospital_Details!G:G)</f>
        <v>36485</v>
      </c>
      <c r="T2087" s="8">
        <f>_xlfn.XLOOKUP($A2087,Cleaned_Hospital_Details!$A:$A,Cleaned_Hospital_Details!H:H)</f>
        <v>23</v>
      </c>
      <c r="U2087" s="8" t="str">
        <f>_xlfn.XLOOKUP($A2087,Cleaned_Hospital_Details!$A:$A,Cleaned_Hospital_Details!I:I)</f>
        <v>Adult</v>
      </c>
      <c r="V2087" t="str">
        <f t="shared" si="32"/>
        <v>Ariel Galvan</v>
      </c>
    </row>
    <row r="2088" spans="1:22" ht="15.6" x14ac:dyDescent="0.3">
      <c r="A2088" s="10" t="s">
        <v>2124</v>
      </c>
      <c r="B2088" s="8" t="str">
        <f>VLOOKUP(A2088,Cleaned_Customer_Names!A2087:D4422,2,0)</f>
        <v>Mr.</v>
      </c>
      <c r="C2088" s="8" t="str">
        <f>VLOOKUP(A2088,Cleaned_Customer_Names!A2087:D4422,3,0)</f>
        <v>Jeremy</v>
      </c>
      <c r="D2088" s="8" t="str">
        <f>VLOOKUP($A2088,Cleaned_Customer_Names!$A2087:$D4422,4,0)</f>
        <v>Walsh</v>
      </c>
      <c r="E2088" s="22">
        <f>VLOOKUP($A2088,Cleaned_Medical_Exam!$A2087:$J4422,2,0)</f>
        <v>35.200000000000003</v>
      </c>
      <c r="F2088" s="24">
        <f>VLOOKUP($A2088,Cleaned_Medical_Exam!$A2087:$J4422,3,0)</f>
        <v>4.28</v>
      </c>
      <c r="G2088" s="20" t="str">
        <f>VLOOKUP($A2088,Cleaned_Medical_Exam!$A2087:$J4422,4,0)</f>
        <v>No</v>
      </c>
      <c r="H2088" s="20" t="str">
        <f>VLOOKUP($A2088,Cleaned_Medical_Exam!$A2087:$J4422,5,0)</f>
        <v>No</v>
      </c>
      <c r="I2088" s="20" t="str">
        <f>VLOOKUP($A2088,Cleaned_Medical_Exam!$A2087:$J4422,6,0)</f>
        <v>No</v>
      </c>
      <c r="J2088" s="48">
        <f>VLOOKUP($A2088,Cleaned_Medical_Exam!$A2087:$J4422,7,0)</f>
        <v>0</v>
      </c>
      <c r="K2088" s="8" t="str">
        <f>VLOOKUP($A2088,Cleaned_Medical_Exam!$A2087:$J4422,8,0)</f>
        <v>No</v>
      </c>
      <c r="L2088" s="20" t="str">
        <f>VLOOKUP($A2088,Cleaned_Medical_Exam!$A2087:$J4422,9,0)</f>
        <v>Obesity</v>
      </c>
      <c r="M2088" s="20" t="str">
        <f>VLOOKUP($A2088,Cleaned_Medical_Exam!$A2087:$J4422,10,0)</f>
        <v>Normal</v>
      </c>
      <c r="N2088" s="48">
        <f>_xlfn.XLOOKUP(A2088,Cleaned_Hospital_Details!A:A,Cleaned_Hospital_Details!B:B)</f>
        <v>1</v>
      </c>
      <c r="O2088" s="49">
        <f>_xlfn.XLOOKUP($A2088,Cleaned_Hospital_Details!$A:$A,Cleaned_Hospital_Details!C:C)</f>
        <v>2416.96</v>
      </c>
      <c r="P2088" s="8" t="str">
        <f>_xlfn.XLOOKUP($A2088,Cleaned_Hospital_Details!$A:$A,Cleaned_Hospital_Details!D:D)</f>
        <v>Tier - 2</v>
      </c>
      <c r="Q2088" s="8" t="str">
        <f>_xlfn.XLOOKUP($A2088,Cleaned_Hospital_Details!$A:$A,Cleaned_Hospital_Details!E:E)</f>
        <v>Tier - 2</v>
      </c>
      <c r="R2088" s="8" t="str">
        <f>_xlfn.XLOOKUP($A2088,Cleaned_Hospital_Details!$A:$A,Cleaned_Hospital_Details!F:F)</f>
        <v>R1011</v>
      </c>
      <c r="S2088" s="15">
        <f>_xlfn.XLOOKUP($A2088,Cleaned_Hospital_Details!$A:$A,Cleaned_Hospital_Details!G:G)</f>
        <v>36476</v>
      </c>
      <c r="T2088" s="8">
        <f>_xlfn.XLOOKUP($A2088,Cleaned_Hospital_Details!$A:$A,Cleaned_Hospital_Details!H:H)</f>
        <v>23</v>
      </c>
      <c r="U2088" s="8" t="str">
        <f>_xlfn.XLOOKUP($A2088,Cleaned_Hospital_Details!$A:$A,Cleaned_Hospital_Details!I:I)</f>
        <v>Adult</v>
      </c>
      <c r="V2088" t="str">
        <f t="shared" si="32"/>
        <v>Jeremy Walsh</v>
      </c>
    </row>
    <row r="2089" spans="1:22" ht="15.6" x14ac:dyDescent="0.3">
      <c r="A2089" s="10" t="s">
        <v>2125</v>
      </c>
      <c r="B2089" s="8" t="str">
        <f>VLOOKUP(A2089,Cleaned_Customer_Names!A2088:D4423,2,0)</f>
        <v>Ms.</v>
      </c>
      <c r="C2089" s="8" t="str">
        <f>VLOOKUP(A2089,Cleaned_Customer_Names!A2088:D4423,3,0)</f>
        <v>Rosalie</v>
      </c>
      <c r="D2089" s="8" t="str">
        <f>VLOOKUP($A2089,Cleaned_Customer_Names!$A2088:$D4423,4,0)</f>
        <v>Teeuwen</v>
      </c>
      <c r="E2089" s="22">
        <f>VLOOKUP($A2089,Cleaned_Medical_Exam!$A2088:$J4423,2,0)</f>
        <v>35.72</v>
      </c>
      <c r="F2089" s="24">
        <f>VLOOKUP($A2089,Cleaned_Medical_Exam!$A2088:$J4423,3,0)</f>
        <v>5.5</v>
      </c>
      <c r="G2089" s="20" t="str">
        <f>VLOOKUP($A2089,Cleaned_Medical_Exam!$A2088:$J4423,4,0)</f>
        <v>Yes</v>
      </c>
      <c r="H2089" s="20" t="str">
        <f>VLOOKUP($A2089,Cleaned_Medical_Exam!$A2088:$J4423,5,0)</f>
        <v>No</v>
      </c>
      <c r="I2089" s="20" t="str">
        <f>VLOOKUP($A2089,Cleaned_Medical_Exam!$A2088:$J4423,6,0)</f>
        <v>No</v>
      </c>
      <c r="J2089" s="48">
        <f>VLOOKUP($A2089,Cleaned_Medical_Exam!$A2088:$J4423,7,0)</f>
        <v>0</v>
      </c>
      <c r="K2089" s="8" t="str">
        <f>VLOOKUP($A2089,Cleaned_Medical_Exam!$A2088:$J4423,8,0)</f>
        <v>No</v>
      </c>
      <c r="L2089" s="20" t="str">
        <f>VLOOKUP($A2089,Cleaned_Medical_Exam!$A2088:$J4423,9,0)</f>
        <v>Obesity</v>
      </c>
      <c r="M2089" s="20" t="str">
        <f>VLOOKUP($A2089,Cleaned_Medical_Exam!$A2088:$J4423,10,0)</f>
        <v>Normal</v>
      </c>
      <c r="N2089" s="48">
        <f>_xlfn.XLOOKUP(A2089,Cleaned_Hospital_Details!A:A,Cleaned_Hospital_Details!B:B)</f>
        <v>0</v>
      </c>
      <c r="O2089" s="49">
        <f>_xlfn.XLOOKUP($A2089,Cleaned_Hospital_Details!$A:$A,Cleaned_Hospital_Details!C:C)</f>
        <v>2404.73</v>
      </c>
      <c r="P2089" s="8" t="str">
        <f>_xlfn.XLOOKUP($A2089,Cleaned_Hospital_Details!$A:$A,Cleaned_Hospital_Details!D:D)</f>
        <v>Tier - 2</v>
      </c>
      <c r="Q2089" s="8" t="str">
        <f>_xlfn.XLOOKUP($A2089,Cleaned_Hospital_Details!$A:$A,Cleaned_Hospital_Details!E:E)</f>
        <v>Tier - 3</v>
      </c>
      <c r="R2089" s="8" t="str">
        <f>_xlfn.XLOOKUP($A2089,Cleaned_Hospital_Details!$A:$A,Cleaned_Hospital_Details!F:F)</f>
        <v>R1012</v>
      </c>
      <c r="S2089" s="15">
        <f>_xlfn.XLOOKUP($A2089,Cleaned_Hospital_Details!$A:$A,Cleaned_Hospital_Details!G:G)</f>
        <v>37045</v>
      </c>
      <c r="T2089" s="8">
        <f>_xlfn.XLOOKUP($A2089,Cleaned_Hospital_Details!$A:$A,Cleaned_Hospital_Details!H:H)</f>
        <v>22</v>
      </c>
      <c r="U2089" s="8" t="str">
        <f>_xlfn.XLOOKUP($A2089,Cleaned_Hospital_Details!$A:$A,Cleaned_Hospital_Details!I:I)</f>
        <v>Adult</v>
      </c>
      <c r="V2089" t="str">
        <f t="shared" si="32"/>
        <v>Rosalie Teeuwen</v>
      </c>
    </row>
    <row r="2090" spans="1:22" ht="15.6" x14ac:dyDescent="0.3">
      <c r="A2090" s="10" t="s">
        <v>2126</v>
      </c>
      <c r="B2090" s="8" t="str">
        <f>VLOOKUP(A2090,Cleaned_Customer_Names!A2089:D4424,2,0)</f>
        <v>Mr.</v>
      </c>
      <c r="C2090" s="8" t="str">
        <f>VLOOKUP(A2090,Cleaned_Customer_Names!A2089:D4424,3,0)</f>
        <v>Jay</v>
      </c>
      <c r="D2090" s="8" t="str">
        <f>VLOOKUP($A2090,Cleaned_Customer_Names!$A2089:$D4424,4,0)</f>
        <v>List</v>
      </c>
      <c r="E2090" s="22">
        <f>VLOOKUP($A2090,Cleaned_Medical_Exam!$A2089:$J4424,2,0)</f>
        <v>24.51</v>
      </c>
      <c r="F2090" s="24">
        <f>VLOOKUP($A2090,Cleaned_Medical_Exam!$A2089:$J4424,3,0)</f>
        <v>4.6900000000000004</v>
      </c>
      <c r="G2090" s="20" t="str">
        <f>VLOOKUP($A2090,Cleaned_Medical_Exam!$A2089:$J4424,4,0)</f>
        <v>No</v>
      </c>
      <c r="H2090" s="20" t="str">
        <f>VLOOKUP($A2090,Cleaned_Medical_Exam!$A2089:$J4424,5,0)</f>
        <v>No</v>
      </c>
      <c r="I2090" s="20" t="str">
        <f>VLOOKUP($A2090,Cleaned_Medical_Exam!$A2089:$J4424,6,0)</f>
        <v>No</v>
      </c>
      <c r="J2090" s="48">
        <f>VLOOKUP($A2090,Cleaned_Medical_Exam!$A2089:$J4424,7,0)</f>
        <v>0</v>
      </c>
      <c r="K2090" s="8" t="str">
        <f>VLOOKUP($A2090,Cleaned_Medical_Exam!$A2089:$J4424,8,0)</f>
        <v>No</v>
      </c>
      <c r="L2090" s="20" t="str">
        <f>VLOOKUP($A2090,Cleaned_Medical_Exam!$A2089:$J4424,9,0)</f>
        <v>Healthy Weight</v>
      </c>
      <c r="M2090" s="20" t="str">
        <f>VLOOKUP($A2090,Cleaned_Medical_Exam!$A2089:$J4424,10,0)</f>
        <v>Normal</v>
      </c>
      <c r="N2090" s="48">
        <f>_xlfn.XLOOKUP(A2090,Cleaned_Hospital_Details!A:A,Cleaned_Hospital_Details!B:B)</f>
        <v>0</v>
      </c>
      <c r="O2090" s="49">
        <f>_xlfn.XLOOKUP($A2090,Cleaned_Hospital_Details!$A:$A,Cleaned_Hospital_Details!C:C)</f>
        <v>2396.1</v>
      </c>
      <c r="P2090" s="8" t="str">
        <f>_xlfn.XLOOKUP($A2090,Cleaned_Hospital_Details!$A:$A,Cleaned_Hospital_Details!D:D)</f>
        <v>Tier - 2</v>
      </c>
      <c r="Q2090" s="8" t="str">
        <f>_xlfn.XLOOKUP($A2090,Cleaned_Hospital_Details!$A:$A,Cleaned_Hospital_Details!E:E)</f>
        <v>Tier - 1</v>
      </c>
      <c r="R2090" s="8" t="str">
        <f>_xlfn.XLOOKUP($A2090,Cleaned_Hospital_Details!$A:$A,Cleaned_Hospital_Details!F:F)</f>
        <v>R1019</v>
      </c>
      <c r="S2090" s="15">
        <f>_xlfn.XLOOKUP($A2090,Cleaned_Hospital_Details!$A:$A,Cleaned_Hospital_Details!G:G)</f>
        <v>36382</v>
      </c>
      <c r="T2090" s="8">
        <f>_xlfn.XLOOKUP($A2090,Cleaned_Hospital_Details!$A:$A,Cleaned_Hospital_Details!H:H)</f>
        <v>23</v>
      </c>
      <c r="U2090" s="8" t="str">
        <f>_xlfn.XLOOKUP($A2090,Cleaned_Hospital_Details!$A:$A,Cleaned_Hospital_Details!I:I)</f>
        <v>Adult</v>
      </c>
      <c r="V2090" t="str">
        <f t="shared" si="32"/>
        <v>Jay List</v>
      </c>
    </row>
    <row r="2091" spans="1:22" ht="15.6" x14ac:dyDescent="0.3">
      <c r="A2091" s="10" t="s">
        <v>2127</v>
      </c>
      <c r="B2091" s="8" t="str">
        <f>VLOOKUP(A2091,Cleaned_Customer_Names!A2090:D4425,2,0)</f>
        <v>Mr.</v>
      </c>
      <c r="C2091" s="8" t="str">
        <f>VLOOKUP(A2091,Cleaned_Customer_Names!A2090:D4425,3,0)</f>
        <v>Vitaliy</v>
      </c>
      <c r="D2091" s="8" t="str">
        <f>VLOOKUP($A2091,Cleaned_Customer_Names!$A2090:$D4425,4,0)</f>
        <v>Shafar</v>
      </c>
      <c r="E2091" s="22">
        <f>VLOOKUP($A2091,Cleaned_Medical_Exam!$A2090:$J4425,2,0)</f>
        <v>23.844999999999999</v>
      </c>
      <c r="F2091" s="24">
        <f>VLOOKUP($A2091,Cleaned_Medical_Exam!$A2090:$J4425,3,0)</f>
        <v>4.43</v>
      </c>
      <c r="G2091" s="20" t="str">
        <f>VLOOKUP($A2091,Cleaned_Medical_Exam!$A2090:$J4425,4,0)</f>
        <v>No</v>
      </c>
      <c r="H2091" s="20" t="str">
        <f>VLOOKUP($A2091,Cleaned_Medical_Exam!$A2090:$J4425,5,0)</f>
        <v>No</v>
      </c>
      <c r="I2091" s="20" t="str">
        <f>VLOOKUP($A2091,Cleaned_Medical_Exam!$A2090:$J4425,6,0)</f>
        <v>No</v>
      </c>
      <c r="J2091" s="48">
        <f>VLOOKUP($A2091,Cleaned_Medical_Exam!$A2090:$J4425,7,0)</f>
        <v>0</v>
      </c>
      <c r="K2091" s="8" t="str">
        <f>VLOOKUP($A2091,Cleaned_Medical_Exam!$A2090:$J4425,8,0)</f>
        <v>No</v>
      </c>
      <c r="L2091" s="20" t="str">
        <f>VLOOKUP($A2091,Cleaned_Medical_Exam!$A2090:$J4425,9,0)</f>
        <v>Healthy Weight</v>
      </c>
      <c r="M2091" s="20" t="str">
        <f>VLOOKUP($A2091,Cleaned_Medical_Exam!$A2090:$J4425,10,0)</f>
        <v>Normal</v>
      </c>
      <c r="N2091" s="48">
        <f>_xlfn.XLOOKUP(A2091,Cleaned_Hospital_Details!A:A,Cleaned_Hospital_Details!B:B)</f>
        <v>0</v>
      </c>
      <c r="O2091" s="49">
        <f>_xlfn.XLOOKUP($A2091,Cleaned_Hospital_Details!$A:$A,Cleaned_Hospital_Details!C:C)</f>
        <v>2395.17</v>
      </c>
      <c r="P2091" s="8" t="str">
        <f>_xlfn.XLOOKUP($A2091,Cleaned_Hospital_Details!$A:$A,Cleaned_Hospital_Details!D:D)</f>
        <v>Tier - 2</v>
      </c>
      <c r="Q2091" s="8" t="str">
        <f>_xlfn.XLOOKUP($A2091,Cleaned_Hospital_Details!$A:$A,Cleaned_Hospital_Details!E:E)</f>
        <v>Tier - 1</v>
      </c>
      <c r="R2091" s="8" t="str">
        <f>_xlfn.XLOOKUP($A2091,Cleaned_Hospital_Details!$A:$A,Cleaned_Hospital_Details!F:F)</f>
        <v>R1014</v>
      </c>
      <c r="S2091" s="15">
        <f>_xlfn.XLOOKUP($A2091,Cleaned_Hospital_Details!$A:$A,Cleaned_Hospital_Details!G:G)</f>
        <v>36511</v>
      </c>
      <c r="T2091" s="8">
        <f>_xlfn.XLOOKUP($A2091,Cleaned_Hospital_Details!$A:$A,Cleaned_Hospital_Details!H:H)</f>
        <v>23</v>
      </c>
      <c r="U2091" s="8" t="str">
        <f>_xlfn.XLOOKUP($A2091,Cleaned_Hospital_Details!$A:$A,Cleaned_Hospital_Details!I:I)</f>
        <v>Adult</v>
      </c>
      <c r="V2091" t="str">
        <f t="shared" si="32"/>
        <v>Vitaliy Shafar</v>
      </c>
    </row>
    <row r="2092" spans="1:22" ht="15.6" x14ac:dyDescent="0.3">
      <c r="A2092" s="10" t="s">
        <v>2128</v>
      </c>
      <c r="B2092" s="8" t="str">
        <f>VLOOKUP(A2092,Cleaned_Customer_Names!A2091:D4426,2,0)</f>
        <v>Mr.</v>
      </c>
      <c r="C2092" s="8" t="str">
        <f>VLOOKUP(A2092,Cleaned_Customer_Names!A2091:D4426,3,0)</f>
        <v>Benjamin</v>
      </c>
      <c r="D2092" s="8" t="str">
        <f>VLOOKUP($A2092,Cleaned_Customer_Names!$A2091:$D4426,4,0)</f>
        <v>Copenhaver</v>
      </c>
      <c r="E2092" s="22">
        <f>VLOOKUP($A2092,Cleaned_Medical_Exam!$A2091:$J4426,2,0)</f>
        <v>15.68</v>
      </c>
      <c r="F2092" s="24">
        <f>VLOOKUP($A2092,Cleaned_Medical_Exam!$A2091:$J4426,3,0)</f>
        <v>6.16</v>
      </c>
      <c r="G2092" s="20" t="str">
        <f>VLOOKUP($A2092,Cleaned_Medical_Exam!$A2091:$J4426,4,0)</f>
        <v>Yes</v>
      </c>
      <c r="H2092" s="20" t="str">
        <f>VLOOKUP($A2092,Cleaned_Medical_Exam!$A2091:$J4426,5,0)</f>
        <v>No</v>
      </c>
      <c r="I2092" s="20" t="str">
        <f>VLOOKUP($A2092,Cleaned_Medical_Exam!$A2091:$J4426,6,0)</f>
        <v>No</v>
      </c>
      <c r="J2092" s="48">
        <f>VLOOKUP($A2092,Cleaned_Medical_Exam!$A2091:$J4426,7,0)</f>
        <v>1</v>
      </c>
      <c r="K2092" s="8" t="str">
        <f>VLOOKUP($A2092,Cleaned_Medical_Exam!$A2091:$J4426,8,0)</f>
        <v>No</v>
      </c>
      <c r="L2092" s="20" t="str">
        <f>VLOOKUP($A2092,Cleaned_Medical_Exam!$A2091:$J4426,9,0)</f>
        <v>Underweight</v>
      </c>
      <c r="M2092" s="20" t="str">
        <f>VLOOKUP($A2092,Cleaned_Medical_Exam!$A2091:$J4426,10,0)</f>
        <v>Prediabetes</v>
      </c>
      <c r="N2092" s="48">
        <f>_xlfn.XLOOKUP(A2092,Cleaned_Hospital_Details!A:A,Cleaned_Hospital_Details!B:B)</f>
        <v>3</v>
      </c>
      <c r="O2092" s="49">
        <f>_xlfn.XLOOKUP($A2092,Cleaned_Hospital_Details!$A:$A,Cleaned_Hospital_Details!C:C)</f>
        <v>2373.3000000000002</v>
      </c>
      <c r="P2092" s="8" t="str">
        <f>_xlfn.XLOOKUP($A2092,Cleaned_Hospital_Details!$A:$A,Cleaned_Hospital_Details!D:D)</f>
        <v>Tier - 2</v>
      </c>
      <c r="Q2092" s="8" t="str">
        <f>_xlfn.XLOOKUP($A2092,Cleaned_Hospital_Details!$A:$A,Cleaned_Hospital_Details!E:E)</f>
        <v>Tier - 2</v>
      </c>
      <c r="R2092" s="8" t="str">
        <f>_xlfn.XLOOKUP($A2092,Cleaned_Hospital_Details!$A:$A,Cleaned_Hospital_Details!F:F)</f>
        <v>R1013</v>
      </c>
      <c r="S2092" s="15">
        <f>_xlfn.XLOOKUP($A2092,Cleaned_Hospital_Details!$A:$A,Cleaned_Hospital_Details!G:G)</f>
        <v>32489</v>
      </c>
      <c r="T2092" s="8">
        <f>_xlfn.XLOOKUP($A2092,Cleaned_Hospital_Details!$A:$A,Cleaned_Hospital_Details!H:H)</f>
        <v>34</v>
      </c>
      <c r="U2092" s="8" t="str">
        <f>_xlfn.XLOOKUP($A2092,Cleaned_Hospital_Details!$A:$A,Cleaned_Hospital_Details!I:I)</f>
        <v>Adult</v>
      </c>
      <c r="V2092" t="str">
        <f t="shared" si="32"/>
        <v>Benjamin Copenhaver</v>
      </c>
    </row>
    <row r="2093" spans="1:22" ht="15.6" x14ac:dyDescent="0.3">
      <c r="A2093" s="10" t="s">
        <v>2129</v>
      </c>
      <c r="B2093" s="8" t="str">
        <f>VLOOKUP(A2093,Cleaned_Customer_Names!A2092:D4427,2,0)</f>
        <v>Mr.</v>
      </c>
      <c r="C2093" s="8" t="str">
        <f>VLOOKUP(A2093,Cleaned_Customer_Names!A2092:D4427,3,0)</f>
        <v>Jesse</v>
      </c>
      <c r="D2093" s="8" t="str">
        <f>VLOOKUP($A2093,Cleaned_Customer_Names!$A2092:$D4427,4,0)</f>
        <v>Stump</v>
      </c>
      <c r="E2093" s="22">
        <f>VLOOKUP($A2093,Cleaned_Medical_Exam!$A2092:$J4427,2,0)</f>
        <v>32.395000000000003</v>
      </c>
      <c r="F2093" s="24">
        <f>VLOOKUP($A2093,Cleaned_Medical_Exam!$A2092:$J4427,3,0)</f>
        <v>6.66</v>
      </c>
      <c r="G2093" s="20" t="str">
        <f>VLOOKUP($A2093,Cleaned_Medical_Exam!$A2092:$J4427,4,0)</f>
        <v>No</v>
      </c>
      <c r="H2093" s="20" t="str">
        <f>VLOOKUP($A2093,Cleaned_Medical_Exam!$A2092:$J4427,5,0)</f>
        <v>No</v>
      </c>
      <c r="I2093" s="20" t="str">
        <f>VLOOKUP($A2093,Cleaned_Medical_Exam!$A2092:$J4427,6,0)</f>
        <v>No</v>
      </c>
      <c r="J2093" s="48">
        <f>VLOOKUP($A2093,Cleaned_Medical_Exam!$A2092:$J4427,7,0)</f>
        <v>0</v>
      </c>
      <c r="K2093" s="8" t="str">
        <f>VLOOKUP($A2093,Cleaned_Medical_Exam!$A2092:$J4427,8,0)</f>
        <v>No</v>
      </c>
      <c r="L2093" s="20" t="str">
        <f>VLOOKUP($A2093,Cleaned_Medical_Exam!$A2092:$J4427,9,0)</f>
        <v>Obesity</v>
      </c>
      <c r="M2093" s="20" t="str">
        <f>VLOOKUP($A2093,Cleaned_Medical_Exam!$A2092:$J4427,10,0)</f>
        <v>Diabetes</v>
      </c>
      <c r="N2093" s="48">
        <f>_xlfn.XLOOKUP(A2093,Cleaned_Hospital_Details!A:A,Cleaned_Hospital_Details!B:B)</f>
        <v>1</v>
      </c>
      <c r="O2093" s="49">
        <f>_xlfn.XLOOKUP($A2093,Cleaned_Hospital_Details!$A:$A,Cleaned_Hospital_Details!C:C)</f>
        <v>2362.23</v>
      </c>
      <c r="P2093" s="8" t="str">
        <f>_xlfn.XLOOKUP($A2093,Cleaned_Hospital_Details!$A:$A,Cleaned_Hospital_Details!D:D)</f>
        <v>Tier - 2</v>
      </c>
      <c r="Q2093" s="8" t="str">
        <f>_xlfn.XLOOKUP($A2093,Cleaned_Hospital_Details!$A:$A,Cleaned_Hospital_Details!E:E)</f>
        <v>Tier - 1</v>
      </c>
      <c r="R2093" s="8" t="str">
        <f>_xlfn.XLOOKUP($A2093,Cleaned_Hospital_Details!$A:$A,Cleaned_Hospital_Details!F:F)</f>
        <v>R1012</v>
      </c>
      <c r="S2093" s="15">
        <f>_xlfn.XLOOKUP($A2093,Cleaned_Hospital_Details!$A:$A,Cleaned_Hospital_Details!G:G)</f>
        <v>37565</v>
      </c>
      <c r="T2093" s="8">
        <f>_xlfn.XLOOKUP($A2093,Cleaned_Hospital_Details!$A:$A,Cleaned_Hospital_Details!H:H)</f>
        <v>20</v>
      </c>
      <c r="U2093" s="8" t="str">
        <f>_xlfn.XLOOKUP($A2093,Cleaned_Hospital_Details!$A:$A,Cleaned_Hospital_Details!I:I)</f>
        <v>Adult</v>
      </c>
      <c r="V2093" t="str">
        <f t="shared" si="32"/>
        <v>Jesse Stump</v>
      </c>
    </row>
    <row r="2094" spans="1:22" ht="15.6" x14ac:dyDescent="0.3">
      <c r="A2094" s="10" t="s">
        <v>2130</v>
      </c>
      <c r="B2094" s="8" t="str">
        <f>VLOOKUP(A2094,Cleaned_Customer_Names!A2093:D4428,2,0)</f>
        <v>Mr.</v>
      </c>
      <c r="C2094" s="8" t="str">
        <f>VLOOKUP(A2094,Cleaned_Customer_Names!A2093:D4428,3,0)</f>
        <v>Mark</v>
      </c>
      <c r="D2094" s="8" t="str">
        <f>VLOOKUP($A2094,Cleaned_Customer_Names!$A2093:$D4428,4,0)</f>
        <v>Wehrman</v>
      </c>
      <c r="E2094" s="22">
        <f>VLOOKUP($A2094,Cleaned_Medical_Exam!$A2093:$J4428,2,0)</f>
        <v>23.655000000000001</v>
      </c>
      <c r="F2094" s="24">
        <f>VLOOKUP($A2094,Cleaned_Medical_Exam!$A2093:$J4428,3,0)</f>
        <v>5.92</v>
      </c>
      <c r="G2094" s="20" t="str">
        <f>VLOOKUP($A2094,Cleaned_Medical_Exam!$A2093:$J4428,4,0)</f>
        <v>No</v>
      </c>
      <c r="H2094" s="20" t="str">
        <f>VLOOKUP($A2094,Cleaned_Medical_Exam!$A2093:$J4428,5,0)</f>
        <v>No</v>
      </c>
      <c r="I2094" s="20" t="str">
        <f>VLOOKUP($A2094,Cleaned_Medical_Exam!$A2093:$J4428,6,0)</f>
        <v>No</v>
      </c>
      <c r="J2094" s="48">
        <f>VLOOKUP($A2094,Cleaned_Medical_Exam!$A2093:$J4428,7,0)</f>
        <v>1</v>
      </c>
      <c r="K2094" s="8" t="str">
        <f>VLOOKUP($A2094,Cleaned_Medical_Exam!$A2093:$J4428,8,0)</f>
        <v>No</v>
      </c>
      <c r="L2094" s="20" t="str">
        <f>VLOOKUP($A2094,Cleaned_Medical_Exam!$A2093:$J4428,9,0)</f>
        <v>Healthy Weight</v>
      </c>
      <c r="M2094" s="20" t="str">
        <f>VLOOKUP($A2094,Cleaned_Medical_Exam!$A2093:$J4428,10,0)</f>
        <v>Prediabetes</v>
      </c>
      <c r="N2094" s="48">
        <f>_xlfn.XLOOKUP(A2094,Cleaned_Hospital_Details!A:A,Cleaned_Hospital_Details!B:B)</f>
        <v>0</v>
      </c>
      <c r="O2094" s="49">
        <f>_xlfn.XLOOKUP($A2094,Cleaned_Hospital_Details!$A:$A,Cleaned_Hospital_Details!C:C)</f>
        <v>2352.9699999999998</v>
      </c>
      <c r="P2094" s="8" t="str">
        <f>_xlfn.XLOOKUP($A2094,Cleaned_Hospital_Details!$A:$A,Cleaned_Hospital_Details!D:D)</f>
        <v>Tier - 3</v>
      </c>
      <c r="Q2094" s="8" t="str">
        <f>_xlfn.XLOOKUP($A2094,Cleaned_Hospital_Details!$A:$A,Cleaned_Hospital_Details!E:E)</f>
        <v>Tier - 3</v>
      </c>
      <c r="R2094" s="8" t="str">
        <f>_xlfn.XLOOKUP($A2094,Cleaned_Hospital_Details!$A:$A,Cleaned_Hospital_Details!F:F)</f>
        <v>R1012</v>
      </c>
      <c r="S2094" s="15">
        <f>_xlfn.XLOOKUP($A2094,Cleaned_Hospital_Details!$A:$A,Cleaned_Hospital_Details!G:G)</f>
        <v>36089</v>
      </c>
      <c r="T2094" s="8">
        <f>_xlfn.XLOOKUP($A2094,Cleaned_Hospital_Details!$A:$A,Cleaned_Hospital_Details!H:H)</f>
        <v>24</v>
      </c>
      <c r="U2094" s="8" t="str">
        <f>_xlfn.XLOOKUP($A2094,Cleaned_Hospital_Details!$A:$A,Cleaned_Hospital_Details!I:I)</f>
        <v>Adult</v>
      </c>
      <c r="V2094" t="str">
        <f t="shared" si="32"/>
        <v>Mark Wehrman</v>
      </c>
    </row>
    <row r="2095" spans="1:22" ht="15.6" x14ac:dyDescent="0.3">
      <c r="A2095" s="10" t="s">
        <v>2131</v>
      </c>
      <c r="B2095" s="8" t="str">
        <f>VLOOKUP(A2095,Cleaned_Customer_Names!A2094:D4429,2,0)</f>
        <v>Ms.</v>
      </c>
      <c r="C2095" s="8" t="str">
        <f>VLOOKUP(A2095,Cleaned_Customer_Names!A2094:D4429,3,0)</f>
        <v>Lauren</v>
      </c>
      <c r="D2095" s="8" t="str">
        <f>VLOOKUP($A2095,Cleaned_Customer_Names!$A2094:$D4429,4,0)</f>
        <v>Sischo</v>
      </c>
      <c r="E2095" s="22">
        <f>VLOOKUP($A2095,Cleaned_Medical_Exam!$A2094:$J4429,2,0)</f>
        <v>28.4</v>
      </c>
      <c r="F2095" s="24">
        <f>VLOOKUP($A2095,Cleaned_Medical_Exam!$A2094:$J4429,3,0)</f>
        <v>5.97</v>
      </c>
      <c r="G2095" s="20" t="str">
        <f>VLOOKUP($A2095,Cleaned_Medical_Exam!$A2094:$J4429,4,0)</f>
        <v>No</v>
      </c>
      <c r="H2095" s="20" t="str">
        <f>VLOOKUP($A2095,Cleaned_Medical_Exam!$A2094:$J4429,5,0)</f>
        <v>No</v>
      </c>
      <c r="I2095" s="20" t="str">
        <f>VLOOKUP($A2095,Cleaned_Medical_Exam!$A2094:$J4429,6,0)</f>
        <v>Yes</v>
      </c>
      <c r="J2095" s="48">
        <f>VLOOKUP($A2095,Cleaned_Medical_Exam!$A2094:$J4429,7,0)</f>
        <v>1</v>
      </c>
      <c r="K2095" s="8" t="str">
        <f>VLOOKUP($A2095,Cleaned_Medical_Exam!$A2094:$J4429,8,0)</f>
        <v>No</v>
      </c>
      <c r="L2095" s="20" t="str">
        <f>VLOOKUP($A2095,Cleaned_Medical_Exam!$A2094:$J4429,9,0)</f>
        <v>Overweight</v>
      </c>
      <c r="M2095" s="20" t="str">
        <f>VLOOKUP($A2095,Cleaned_Medical_Exam!$A2094:$J4429,10,0)</f>
        <v>Prediabetes</v>
      </c>
      <c r="N2095" s="48">
        <f>_xlfn.XLOOKUP(A2095,Cleaned_Hospital_Details!A:A,Cleaned_Hospital_Details!B:B)</f>
        <v>1</v>
      </c>
      <c r="O2095" s="49">
        <f>_xlfn.XLOOKUP($A2095,Cleaned_Hospital_Details!$A:$A,Cleaned_Hospital_Details!C:C)</f>
        <v>2331.52</v>
      </c>
      <c r="P2095" s="8" t="str">
        <f>_xlfn.XLOOKUP($A2095,Cleaned_Hospital_Details!$A:$A,Cleaned_Hospital_Details!D:D)</f>
        <v>Tier - 2</v>
      </c>
      <c r="Q2095" s="8" t="str">
        <f>_xlfn.XLOOKUP($A2095,Cleaned_Hospital_Details!$A:$A,Cleaned_Hospital_Details!E:E)</f>
        <v>Tier - 3</v>
      </c>
      <c r="R2095" s="8" t="str">
        <f>_xlfn.XLOOKUP($A2095,Cleaned_Hospital_Details!$A:$A,Cleaned_Hospital_Details!F:F)</f>
        <v>R1011</v>
      </c>
      <c r="S2095" s="15">
        <f>_xlfn.XLOOKUP($A2095,Cleaned_Hospital_Details!$A:$A,Cleaned_Hospital_Details!G:G)</f>
        <v>37943</v>
      </c>
      <c r="T2095" s="8">
        <f>_xlfn.XLOOKUP($A2095,Cleaned_Hospital_Details!$A:$A,Cleaned_Hospital_Details!H:H)</f>
        <v>19</v>
      </c>
      <c r="U2095" s="8" t="str">
        <f>_xlfn.XLOOKUP($A2095,Cleaned_Hospital_Details!$A:$A,Cleaned_Hospital_Details!I:I)</f>
        <v>Adult</v>
      </c>
      <c r="V2095" t="str">
        <f t="shared" si="32"/>
        <v>Lauren Sischo</v>
      </c>
    </row>
    <row r="2096" spans="1:22" ht="15.6" x14ac:dyDescent="0.3">
      <c r="A2096" s="10" t="s">
        <v>2132</v>
      </c>
      <c r="B2096" s="8" t="str">
        <f>VLOOKUP(A2096,Cleaned_Customer_Names!A2095:D4430,2,0)</f>
        <v>Mr.</v>
      </c>
      <c r="C2096" s="8" t="str">
        <f>VLOOKUP(A2096,Cleaned_Customer_Names!A2095:D4430,3,0)</f>
        <v>Massimiliano</v>
      </c>
      <c r="D2096" s="8" t="str">
        <f>VLOOKUP($A2096,Cleaned_Customer_Names!$A2095:$D4430,4,0)</f>
        <v>Fonti</v>
      </c>
      <c r="E2096" s="22">
        <f>VLOOKUP($A2096,Cleaned_Medical_Exam!$A2095:$J4430,2,0)</f>
        <v>35.42</v>
      </c>
      <c r="F2096" s="24">
        <f>VLOOKUP($A2096,Cleaned_Medical_Exam!$A2095:$J4430,3,0)</f>
        <v>4.6399999999999997</v>
      </c>
      <c r="G2096" s="20" t="str">
        <f>VLOOKUP($A2096,Cleaned_Medical_Exam!$A2095:$J4430,4,0)</f>
        <v>Yes</v>
      </c>
      <c r="H2096" s="20" t="str">
        <f>VLOOKUP($A2096,Cleaned_Medical_Exam!$A2095:$J4430,5,0)</f>
        <v>No</v>
      </c>
      <c r="I2096" s="20" t="str">
        <f>VLOOKUP($A2096,Cleaned_Medical_Exam!$A2095:$J4430,6,0)</f>
        <v>No</v>
      </c>
      <c r="J2096" s="48">
        <f>VLOOKUP($A2096,Cleaned_Medical_Exam!$A2095:$J4430,7,0)</f>
        <v>0</v>
      </c>
      <c r="K2096" s="8" t="str">
        <f>VLOOKUP($A2096,Cleaned_Medical_Exam!$A2095:$J4430,8,0)</f>
        <v>No</v>
      </c>
      <c r="L2096" s="20" t="str">
        <f>VLOOKUP($A2096,Cleaned_Medical_Exam!$A2095:$J4430,9,0)</f>
        <v>Obesity</v>
      </c>
      <c r="M2096" s="20" t="str">
        <f>VLOOKUP($A2096,Cleaned_Medical_Exam!$A2095:$J4430,10,0)</f>
        <v>Normal</v>
      </c>
      <c r="N2096" s="48">
        <f>_xlfn.XLOOKUP(A2096,Cleaned_Hospital_Details!A:A,Cleaned_Hospital_Details!B:B)</f>
        <v>0</v>
      </c>
      <c r="O2096" s="49">
        <f>_xlfn.XLOOKUP($A2096,Cleaned_Hospital_Details!$A:$A,Cleaned_Hospital_Details!C:C)</f>
        <v>2322.62</v>
      </c>
      <c r="P2096" s="8" t="str">
        <f>_xlfn.XLOOKUP($A2096,Cleaned_Hospital_Details!$A:$A,Cleaned_Hospital_Details!D:D)</f>
        <v>Tier - 2</v>
      </c>
      <c r="Q2096" s="8" t="str">
        <f>_xlfn.XLOOKUP($A2096,Cleaned_Hospital_Details!$A:$A,Cleaned_Hospital_Details!E:E)</f>
        <v>Tier - 1</v>
      </c>
      <c r="R2096" s="8" t="str">
        <f>_xlfn.XLOOKUP($A2096,Cleaned_Hospital_Details!$A:$A,Cleaned_Hospital_Details!F:F)</f>
        <v>R1013</v>
      </c>
      <c r="S2096" s="15">
        <f>_xlfn.XLOOKUP($A2096,Cleaned_Hospital_Details!$A:$A,Cleaned_Hospital_Details!G:G)</f>
        <v>35416</v>
      </c>
      <c r="T2096" s="8">
        <f>_xlfn.XLOOKUP($A2096,Cleaned_Hospital_Details!$A:$A,Cleaned_Hospital_Details!H:H)</f>
        <v>26</v>
      </c>
      <c r="U2096" s="8" t="str">
        <f>_xlfn.XLOOKUP($A2096,Cleaned_Hospital_Details!$A:$A,Cleaned_Hospital_Details!I:I)</f>
        <v>Adult</v>
      </c>
      <c r="V2096" t="str">
        <f t="shared" si="32"/>
        <v>Massimiliano Fonti</v>
      </c>
    </row>
    <row r="2097" spans="1:22" ht="15.6" x14ac:dyDescent="0.3">
      <c r="A2097" s="10" t="s">
        <v>2133</v>
      </c>
      <c r="B2097" s="8" t="str">
        <f>VLOOKUP(A2097,Cleaned_Customer_Names!A2096:D4431,2,0)</f>
        <v>Mr.</v>
      </c>
      <c r="C2097" s="8" t="str">
        <f>VLOOKUP(A2097,Cleaned_Customer_Names!A2096:D4431,3,0)</f>
        <v>Josh</v>
      </c>
      <c r="D2097" s="8" t="str">
        <f>VLOOKUP($A2097,Cleaned_Customer_Names!$A2096:$D4431,4,0)</f>
        <v>Merlis</v>
      </c>
      <c r="E2097" s="22">
        <f>VLOOKUP($A2097,Cleaned_Medical_Exam!$A2096:$J4431,2,0)</f>
        <v>26.18</v>
      </c>
      <c r="F2097" s="24">
        <f>VLOOKUP($A2097,Cleaned_Medical_Exam!$A2096:$J4431,3,0)</f>
        <v>6.12</v>
      </c>
      <c r="G2097" s="20" t="str">
        <f>VLOOKUP($A2097,Cleaned_Medical_Exam!$A2096:$J4431,4,0)</f>
        <v>No</v>
      </c>
      <c r="H2097" s="20" t="str">
        <f>VLOOKUP($A2097,Cleaned_Medical_Exam!$A2096:$J4431,5,0)</f>
        <v>Yes</v>
      </c>
      <c r="I2097" s="20" t="str">
        <f>VLOOKUP($A2097,Cleaned_Medical_Exam!$A2096:$J4431,6,0)</f>
        <v>No</v>
      </c>
      <c r="J2097" s="48">
        <f>VLOOKUP($A2097,Cleaned_Medical_Exam!$A2096:$J4431,7,0)</f>
        <v>1</v>
      </c>
      <c r="K2097" s="8" t="str">
        <f>VLOOKUP($A2097,Cleaned_Medical_Exam!$A2096:$J4431,8,0)</f>
        <v>No</v>
      </c>
      <c r="L2097" s="20" t="str">
        <f>VLOOKUP($A2097,Cleaned_Medical_Exam!$A2096:$J4431,9,0)</f>
        <v>Overweight</v>
      </c>
      <c r="M2097" s="20" t="str">
        <f>VLOOKUP($A2097,Cleaned_Medical_Exam!$A2096:$J4431,10,0)</f>
        <v>Prediabetes</v>
      </c>
      <c r="N2097" s="48">
        <f>_xlfn.XLOOKUP(A2097,Cleaned_Hospital_Details!A:A,Cleaned_Hospital_Details!B:B)</f>
        <v>2</v>
      </c>
      <c r="O2097" s="49">
        <f>_xlfn.XLOOKUP($A2097,Cleaned_Hospital_Details!$A:$A,Cleaned_Hospital_Details!C:C)</f>
        <v>2304</v>
      </c>
      <c r="P2097" s="8" t="str">
        <f>_xlfn.XLOOKUP($A2097,Cleaned_Hospital_Details!$A:$A,Cleaned_Hospital_Details!D:D)</f>
        <v>Tier - 2</v>
      </c>
      <c r="Q2097" s="8" t="str">
        <f>_xlfn.XLOOKUP($A2097,Cleaned_Hospital_Details!$A:$A,Cleaned_Hospital_Details!E:E)</f>
        <v>Tier - 3</v>
      </c>
      <c r="R2097" s="8" t="str">
        <f>_xlfn.XLOOKUP($A2097,Cleaned_Hospital_Details!$A:$A,Cleaned_Hospital_Details!F:F)</f>
        <v>R1013</v>
      </c>
      <c r="S2097" s="15">
        <f>_xlfn.XLOOKUP($A2097,Cleaned_Hospital_Details!$A:$A,Cleaned_Hospital_Details!G:G)</f>
        <v>38236</v>
      </c>
      <c r="T2097" s="8">
        <f>_xlfn.XLOOKUP($A2097,Cleaned_Hospital_Details!$A:$A,Cleaned_Hospital_Details!H:H)</f>
        <v>18</v>
      </c>
      <c r="U2097" s="8" t="str">
        <f>_xlfn.XLOOKUP($A2097,Cleaned_Hospital_Details!$A:$A,Cleaned_Hospital_Details!I:I)</f>
        <v>Child</v>
      </c>
      <c r="V2097" t="str">
        <f t="shared" si="32"/>
        <v>Josh Merlis</v>
      </c>
    </row>
    <row r="2098" spans="1:22" ht="15.6" x14ac:dyDescent="0.3">
      <c r="A2098" s="10" t="s">
        <v>2134</v>
      </c>
      <c r="B2098" s="8" t="str">
        <f>VLOOKUP(A2098,Cleaned_Customer_Names!A2097:D4432,2,0)</f>
        <v>Mr.</v>
      </c>
      <c r="C2098" s="8" t="str">
        <f>VLOOKUP(A2098,Cleaned_Customer_Names!A2097:D4432,3,0)</f>
        <v>Kiyokatsu</v>
      </c>
      <c r="D2098" s="8" t="str">
        <f>VLOOKUP($A2098,Cleaned_Customer_Names!$A2097:$D4432,4,0)</f>
        <v>Hasegawa</v>
      </c>
      <c r="E2098" s="22">
        <f>VLOOKUP($A2098,Cleaned_Medical_Exam!$A2097:$J4432,2,0)</f>
        <v>20.8</v>
      </c>
      <c r="F2098" s="24">
        <f>VLOOKUP($A2098,Cleaned_Medical_Exam!$A2097:$J4432,3,0)</f>
        <v>4.87</v>
      </c>
      <c r="G2098" s="20" t="str">
        <f>VLOOKUP($A2098,Cleaned_Medical_Exam!$A2097:$J4432,4,0)</f>
        <v>Yes</v>
      </c>
      <c r="H2098" s="20" t="str">
        <f>VLOOKUP($A2098,Cleaned_Medical_Exam!$A2097:$J4432,5,0)</f>
        <v>No</v>
      </c>
      <c r="I2098" s="20" t="str">
        <f>VLOOKUP($A2098,Cleaned_Medical_Exam!$A2097:$J4432,6,0)</f>
        <v>No</v>
      </c>
      <c r="J2098" s="48">
        <f>VLOOKUP($A2098,Cleaned_Medical_Exam!$A2097:$J4432,7,0)</f>
        <v>0</v>
      </c>
      <c r="K2098" s="8" t="str">
        <f>VLOOKUP($A2098,Cleaned_Medical_Exam!$A2097:$J4432,8,0)</f>
        <v>No</v>
      </c>
      <c r="L2098" s="20" t="str">
        <f>VLOOKUP($A2098,Cleaned_Medical_Exam!$A2097:$J4432,9,0)</f>
        <v>Healthy Weight</v>
      </c>
      <c r="M2098" s="20" t="str">
        <f>VLOOKUP($A2098,Cleaned_Medical_Exam!$A2097:$J4432,10,0)</f>
        <v>Normal</v>
      </c>
      <c r="N2098" s="48">
        <f>_xlfn.XLOOKUP(A2098,Cleaned_Hospital_Details!A:A,Cleaned_Hospital_Details!B:B)</f>
        <v>0</v>
      </c>
      <c r="O2098" s="49">
        <f>_xlfn.XLOOKUP($A2098,Cleaned_Hospital_Details!$A:$A,Cleaned_Hospital_Details!C:C)</f>
        <v>2302.3000000000002</v>
      </c>
      <c r="P2098" s="8" t="str">
        <f>_xlfn.XLOOKUP($A2098,Cleaned_Hospital_Details!$A:$A,Cleaned_Hospital_Details!D:D)</f>
        <v>Tier - 1</v>
      </c>
      <c r="Q2098" s="8" t="str">
        <f>_xlfn.XLOOKUP($A2098,Cleaned_Hospital_Details!$A:$A,Cleaned_Hospital_Details!E:E)</f>
        <v>Tier - 2</v>
      </c>
      <c r="R2098" s="8" t="str">
        <f>_xlfn.XLOOKUP($A2098,Cleaned_Hospital_Details!$A:$A,Cleaned_Hospital_Details!F:F)</f>
        <v>R1011</v>
      </c>
      <c r="S2098" s="15">
        <f>_xlfn.XLOOKUP($A2098,Cleaned_Hospital_Details!$A:$A,Cleaned_Hospital_Details!G:G)</f>
        <v>35397</v>
      </c>
      <c r="T2098" s="8">
        <f>_xlfn.XLOOKUP($A2098,Cleaned_Hospital_Details!$A:$A,Cleaned_Hospital_Details!H:H)</f>
        <v>26</v>
      </c>
      <c r="U2098" s="8" t="str">
        <f>_xlfn.XLOOKUP($A2098,Cleaned_Hospital_Details!$A:$A,Cleaned_Hospital_Details!I:I)</f>
        <v>Adult</v>
      </c>
      <c r="V2098" t="str">
        <f t="shared" si="32"/>
        <v>Kiyokatsu Hasegawa</v>
      </c>
    </row>
    <row r="2099" spans="1:22" ht="15.6" x14ac:dyDescent="0.3">
      <c r="A2099" s="10" t="s">
        <v>2135</v>
      </c>
      <c r="B2099" s="8" t="str">
        <f>VLOOKUP(A2099,Cleaned_Customer_Names!A2098:D4433,2,0)</f>
        <v>Ms.</v>
      </c>
      <c r="C2099" s="8" t="str">
        <f>VLOOKUP(A2099,Cleaned_Customer_Names!A2098:D4433,3,0)</f>
        <v>Amanda</v>
      </c>
      <c r="D2099" s="8" t="str">
        <f>VLOOKUP($A2099,Cleaned_Customer_Names!$A2098:$D4433,4,0)</f>
        <v>Haselden</v>
      </c>
      <c r="E2099" s="22">
        <f>VLOOKUP($A2099,Cleaned_Medical_Exam!$A2098:$J4433,2,0)</f>
        <v>15.82</v>
      </c>
      <c r="F2099" s="24">
        <f>VLOOKUP($A2099,Cleaned_Medical_Exam!$A2098:$J4433,3,0)</f>
        <v>4.5999999999999996</v>
      </c>
      <c r="G2099" s="20" t="str">
        <f>VLOOKUP($A2099,Cleaned_Medical_Exam!$A2098:$J4433,4,0)</f>
        <v>No</v>
      </c>
      <c r="H2099" s="20" t="str">
        <f>VLOOKUP($A2099,Cleaned_Medical_Exam!$A2098:$J4433,5,0)</f>
        <v>No</v>
      </c>
      <c r="I2099" s="20" t="str">
        <f>VLOOKUP($A2099,Cleaned_Medical_Exam!$A2098:$J4433,6,0)</f>
        <v>No</v>
      </c>
      <c r="J2099" s="48">
        <f>VLOOKUP($A2099,Cleaned_Medical_Exam!$A2098:$J4433,7,0)</f>
        <v>0</v>
      </c>
      <c r="K2099" s="8" t="str">
        <f>VLOOKUP($A2099,Cleaned_Medical_Exam!$A2098:$J4433,8,0)</f>
        <v>No</v>
      </c>
      <c r="L2099" s="20" t="str">
        <f>VLOOKUP($A2099,Cleaned_Medical_Exam!$A2098:$J4433,9,0)</f>
        <v>Underweight</v>
      </c>
      <c r="M2099" s="20" t="str">
        <f>VLOOKUP($A2099,Cleaned_Medical_Exam!$A2098:$J4433,10,0)</f>
        <v>Normal</v>
      </c>
      <c r="N2099" s="48">
        <f>_xlfn.XLOOKUP(A2099,Cleaned_Hospital_Details!A:A,Cleaned_Hospital_Details!B:B)</f>
        <v>3</v>
      </c>
      <c r="O2099" s="49">
        <f>_xlfn.XLOOKUP($A2099,Cleaned_Hospital_Details!$A:$A,Cleaned_Hospital_Details!C:C)</f>
        <v>2295.2399999999998</v>
      </c>
      <c r="P2099" s="8" t="str">
        <f>_xlfn.XLOOKUP($A2099,Cleaned_Hospital_Details!$A:$A,Cleaned_Hospital_Details!D:D)</f>
        <v>Tier - 2</v>
      </c>
      <c r="Q2099" s="8" t="str">
        <f>_xlfn.XLOOKUP($A2099,Cleaned_Hospital_Details!$A:$A,Cleaned_Hospital_Details!E:E)</f>
        <v>Tier - 1</v>
      </c>
      <c r="R2099" s="8" t="str">
        <f>_xlfn.XLOOKUP($A2099,Cleaned_Hospital_Details!$A:$A,Cleaned_Hospital_Details!F:F)</f>
        <v>R1013</v>
      </c>
      <c r="S2099" s="15">
        <f>_xlfn.XLOOKUP($A2099,Cleaned_Hospital_Details!$A:$A,Cleaned_Hospital_Details!G:G)</f>
        <v>32786</v>
      </c>
      <c r="T2099" s="8">
        <f>_xlfn.XLOOKUP($A2099,Cleaned_Hospital_Details!$A:$A,Cleaned_Hospital_Details!H:H)</f>
        <v>33</v>
      </c>
      <c r="U2099" s="8" t="str">
        <f>_xlfn.XLOOKUP($A2099,Cleaned_Hospital_Details!$A:$A,Cleaned_Hospital_Details!I:I)</f>
        <v>Adult</v>
      </c>
      <c r="V2099" t="str">
        <f t="shared" si="32"/>
        <v>Amanda Haselden</v>
      </c>
    </row>
    <row r="2100" spans="1:22" ht="15.6" x14ac:dyDescent="0.3">
      <c r="A2100" s="10" t="s">
        <v>2136</v>
      </c>
      <c r="B2100" s="8" t="str">
        <f>VLOOKUP(A2100,Cleaned_Customer_Names!A2099:D4434,2,0)</f>
        <v>Mr.</v>
      </c>
      <c r="C2100" s="8" t="str">
        <f>VLOOKUP(A2100,Cleaned_Customer_Names!A2099:D4434,3,0)</f>
        <v>Matthew</v>
      </c>
      <c r="D2100" s="8" t="str">
        <f>VLOOKUP($A2100,Cleaned_Customer_Names!$A2099:$D4434,4,0)</f>
        <v>Simonson</v>
      </c>
      <c r="E2100" s="22">
        <f>VLOOKUP($A2100,Cleaned_Medical_Exam!$A2099:$J4434,2,0)</f>
        <v>17.670000000000002</v>
      </c>
      <c r="F2100" s="24">
        <f>VLOOKUP($A2100,Cleaned_Medical_Exam!$A2099:$J4434,3,0)</f>
        <v>4.78</v>
      </c>
      <c r="G2100" s="20" t="str">
        <f>VLOOKUP($A2100,Cleaned_Medical_Exam!$A2099:$J4434,4,0)</f>
        <v>No</v>
      </c>
      <c r="H2100" s="20" t="str">
        <f>VLOOKUP($A2100,Cleaned_Medical_Exam!$A2099:$J4434,5,0)</f>
        <v>No</v>
      </c>
      <c r="I2100" s="20" t="str">
        <f>VLOOKUP($A2100,Cleaned_Medical_Exam!$A2099:$J4434,6,0)</f>
        <v>No</v>
      </c>
      <c r="J2100" s="48">
        <f>VLOOKUP($A2100,Cleaned_Medical_Exam!$A2099:$J4434,7,0)</f>
        <v>0</v>
      </c>
      <c r="K2100" s="8" t="str">
        <f>VLOOKUP($A2100,Cleaned_Medical_Exam!$A2099:$J4434,8,0)</f>
        <v>No</v>
      </c>
      <c r="L2100" s="20" t="str">
        <f>VLOOKUP($A2100,Cleaned_Medical_Exam!$A2099:$J4434,9,0)</f>
        <v>Underweight</v>
      </c>
      <c r="M2100" s="20" t="str">
        <f>VLOOKUP($A2100,Cleaned_Medical_Exam!$A2099:$J4434,10,0)</f>
        <v>Normal</v>
      </c>
      <c r="N2100" s="48">
        <f>_xlfn.XLOOKUP(A2100,Cleaned_Hospital_Details!A:A,Cleaned_Hospital_Details!B:B)</f>
        <v>3</v>
      </c>
      <c r="O2100" s="49">
        <f>_xlfn.XLOOKUP($A2100,Cleaned_Hospital_Details!$A:$A,Cleaned_Hospital_Details!C:C)</f>
        <v>2277.7199999999998</v>
      </c>
      <c r="P2100" s="8" t="str">
        <f>_xlfn.XLOOKUP($A2100,Cleaned_Hospital_Details!$A:$A,Cleaned_Hospital_Details!D:D)</f>
        <v>Tier - 2</v>
      </c>
      <c r="Q2100" s="8" t="str">
        <f>_xlfn.XLOOKUP($A2100,Cleaned_Hospital_Details!$A:$A,Cleaned_Hospital_Details!E:E)</f>
        <v>Tier - 1</v>
      </c>
      <c r="R2100" s="8" t="str">
        <f>_xlfn.XLOOKUP($A2100,Cleaned_Hospital_Details!$A:$A,Cleaned_Hospital_Details!F:F)</f>
        <v>R1013</v>
      </c>
      <c r="S2100" s="15">
        <f>_xlfn.XLOOKUP($A2100,Cleaned_Hospital_Details!$A:$A,Cleaned_Hospital_Details!G:G)</f>
        <v>33405</v>
      </c>
      <c r="T2100" s="8">
        <f>_xlfn.XLOOKUP($A2100,Cleaned_Hospital_Details!$A:$A,Cleaned_Hospital_Details!H:H)</f>
        <v>31</v>
      </c>
      <c r="U2100" s="8" t="str">
        <f>_xlfn.XLOOKUP($A2100,Cleaned_Hospital_Details!$A:$A,Cleaned_Hospital_Details!I:I)</f>
        <v>Adult</v>
      </c>
      <c r="V2100" t="str">
        <f t="shared" si="32"/>
        <v>Matthew Simonson</v>
      </c>
    </row>
    <row r="2101" spans="1:22" ht="15.6" x14ac:dyDescent="0.3">
      <c r="A2101" s="10" t="s">
        <v>2137</v>
      </c>
      <c r="B2101" s="8" t="str">
        <f>VLOOKUP(A2101,Cleaned_Customer_Names!A2100:D4435,2,0)</f>
        <v>Ms.</v>
      </c>
      <c r="C2101" s="8" t="str">
        <f>VLOOKUP(A2101,Cleaned_Customer_Names!A2100:D4435,3,0)</f>
        <v>Julia</v>
      </c>
      <c r="D2101" s="8" t="str">
        <f>VLOOKUP($A2101,Cleaned_Customer_Names!$A2100:$D4435,4,0)</f>
        <v>Montag</v>
      </c>
      <c r="E2101" s="22">
        <f>VLOOKUP($A2101,Cleaned_Medical_Exam!$A2100:$J4435,2,0)</f>
        <v>31.92</v>
      </c>
      <c r="F2101" s="24">
        <f>VLOOKUP($A2101,Cleaned_Medical_Exam!$A2100:$J4435,3,0)</f>
        <v>11.05</v>
      </c>
      <c r="G2101" s="20" t="str">
        <f>VLOOKUP($A2101,Cleaned_Medical_Exam!$A2100:$J4435,4,0)</f>
        <v>No</v>
      </c>
      <c r="H2101" s="20" t="str">
        <f>VLOOKUP($A2101,Cleaned_Medical_Exam!$A2100:$J4435,5,0)</f>
        <v>No</v>
      </c>
      <c r="I2101" s="20" t="str">
        <f>VLOOKUP($A2101,Cleaned_Medical_Exam!$A2100:$J4435,6,0)</f>
        <v>No</v>
      </c>
      <c r="J2101" s="48">
        <f>VLOOKUP($A2101,Cleaned_Medical_Exam!$A2100:$J4435,7,0)</f>
        <v>0</v>
      </c>
      <c r="K2101" s="8" t="str">
        <f>VLOOKUP($A2101,Cleaned_Medical_Exam!$A2100:$J4435,8,0)</f>
        <v>No</v>
      </c>
      <c r="L2101" s="20" t="str">
        <f>VLOOKUP($A2101,Cleaned_Medical_Exam!$A2100:$J4435,9,0)</f>
        <v>Obesity</v>
      </c>
      <c r="M2101" s="20" t="str">
        <f>VLOOKUP($A2101,Cleaned_Medical_Exam!$A2100:$J4435,10,0)</f>
        <v>Diabetes</v>
      </c>
      <c r="N2101" s="48">
        <f>_xlfn.XLOOKUP(A2101,Cleaned_Hospital_Details!A:A,Cleaned_Hospital_Details!B:B)</f>
        <v>0</v>
      </c>
      <c r="O2101" s="49">
        <f>_xlfn.XLOOKUP($A2101,Cleaned_Hospital_Details!$A:$A,Cleaned_Hospital_Details!C:C)</f>
        <v>2261.5700000000002</v>
      </c>
      <c r="P2101" s="8" t="str">
        <f>_xlfn.XLOOKUP($A2101,Cleaned_Hospital_Details!$A:$A,Cleaned_Hospital_Details!D:D)</f>
        <v>Tier - 2</v>
      </c>
      <c r="Q2101" s="8" t="str">
        <f>_xlfn.XLOOKUP($A2101,Cleaned_Hospital_Details!$A:$A,Cleaned_Hospital_Details!E:E)</f>
        <v>Tier - 1</v>
      </c>
      <c r="R2101" s="8" t="str">
        <f>_xlfn.XLOOKUP($A2101,Cleaned_Hospital_Details!$A:$A,Cleaned_Hospital_Details!F:F)</f>
        <v>R1012</v>
      </c>
      <c r="S2101" s="15">
        <f>_xlfn.XLOOKUP($A2101,Cleaned_Hospital_Details!$A:$A,Cleaned_Hospital_Details!G:G)</f>
        <v>37572</v>
      </c>
      <c r="T2101" s="8">
        <f>_xlfn.XLOOKUP($A2101,Cleaned_Hospital_Details!$A:$A,Cleaned_Hospital_Details!H:H)</f>
        <v>20</v>
      </c>
      <c r="U2101" s="8" t="str">
        <f>_xlfn.XLOOKUP($A2101,Cleaned_Hospital_Details!$A:$A,Cleaned_Hospital_Details!I:I)</f>
        <v>Adult</v>
      </c>
      <c r="V2101" t="str">
        <f t="shared" si="32"/>
        <v>Julia Montag</v>
      </c>
    </row>
    <row r="2102" spans="1:22" ht="15.6" x14ac:dyDescent="0.3">
      <c r="A2102" s="10" t="s">
        <v>2138</v>
      </c>
      <c r="B2102" s="8" t="str">
        <f>VLOOKUP(A2102,Cleaned_Customer_Names!A2101:D4436,2,0)</f>
        <v>Ms.</v>
      </c>
      <c r="C2102" s="8" t="str">
        <f>VLOOKUP(A2102,Cleaned_Customer_Names!A2101:D4436,3,0)</f>
        <v>Rhea</v>
      </c>
      <c r="D2102" s="8" t="str">
        <f>VLOOKUP($A2102,Cleaned_Customer_Names!$A2101:$D4436,4,0)</f>
        <v>Deroian</v>
      </c>
      <c r="E2102" s="22">
        <f>VLOOKUP($A2102,Cleaned_Medical_Exam!$A2101:$J4436,2,0)</f>
        <v>28.975000000000001</v>
      </c>
      <c r="F2102" s="24">
        <f>VLOOKUP($A2102,Cleaned_Medical_Exam!$A2101:$J4436,3,0)</f>
        <v>7.62</v>
      </c>
      <c r="G2102" s="20" t="str">
        <f>VLOOKUP($A2102,Cleaned_Medical_Exam!$A2101:$J4436,4,0)</f>
        <v>No</v>
      </c>
      <c r="H2102" s="20" t="str">
        <f>VLOOKUP($A2102,Cleaned_Medical_Exam!$A2101:$J4436,5,0)</f>
        <v>No</v>
      </c>
      <c r="I2102" s="20" t="str">
        <f>VLOOKUP($A2102,Cleaned_Medical_Exam!$A2101:$J4436,6,0)</f>
        <v>No</v>
      </c>
      <c r="J2102" s="48">
        <f>VLOOKUP($A2102,Cleaned_Medical_Exam!$A2101:$J4436,7,0)</f>
        <v>0</v>
      </c>
      <c r="K2102" s="8" t="str">
        <f>VLOOKUP($A2102,Cleaned_Medical_Exam!$A2101:$J4436,8,0)</f>
        <v>No</v>
      </c>
      <c r="L2102" s="20" t="str">
        <f>VLOOKUP($A2102,Cleaned_Medical_Exam!$A2101:$J4436,9,0)</f>
        <v>Overweight</v>
      </c>
      <c r="M2102" s="20" t="str">
        <f>VLOOKUP($A2102,Cleaned_Medical_Exam!$A2101:$J4436,10,0)</f>
        <v>Diabetes</v>
      </c>
      <c r="N2102" s="48">
        <f>_xlfn.XLOOKUP(A2102,Cleaned_Hospital_Details!A:A,Cleaned_Hospital_Details!B:B)</f>
        <v>0</v>
      </c>
      <c r="O2102" s="49">
        <f>_xlfn.XLOOKUP($A2102,Cleaned_Hospital_Details!$A:$A,Cleaned_Hospital_Details!C:C)</f>
        <v>2257.48</v>
      </c>
      <c r="P2102" s="8" t="str">
        <f>_xlfn.XLOOKUP($A2102,Cleaned_Hospital_Details!$A:$A,Cleaned_Hospital_Details!D:D)</f>
        <v>Tier - 2</v>
      </c>
      <c r="Q2102" s="8" t="str">
        <f>_xlfn.XLOOKUP($A2102,Cleaned_Hospital_Details!$A:$A,Cleaned_Hospital_Details!E:E)</f>
        <v>Tier - 1</v>
      </c>
      <c r="R2102" s="8" t="str">
        <f>_xlfn.XLOOKUP($A2102,Cleaned_Hospital_Details!$A:$A,Cleaned_Hospital_Details!F:F)</f>
        <v>R1012</v>
      </c>
      <c r="S2102" s="15">
        <f>_xlfn.XLOOKUP($A2102,Cleaned_Hospital_Details!$A:$A,Cleaned_Hospital_Details!G:G)</f>
        <v>37452</v>
      </c>
      <c r="T2102" s="8">
        <f>_xlfn.XLOOKUP($A2102,Cleaned_Hospital_Details!$A:$A,Cleaned_Hospital_Details!H:H)</f>
        <v>20</v>
      </c>
      <c r="U2102" s="8" t="str">
        <f>_xlfn.XLOOKUP($A2102,Cleaned_Hospital_Details!$A:$A,Cleaned_Hospital_Details!I:I)</f>
        <v>Adult</v>
      </c>
      <c r="V2102" t="str">
        <f t="shared" si="32"/>
        <v>Rhea Deroian</v>
      </c>
    </row>
    <row r="2103" spans="1:22" ht="15.6" x14ac:dyDescent="0.3">
      <c r="A2103" s="10" t="s">
        <v>2139</v>
      </c>
      <c r="B2103" s="8" t="str">
        <f>VLOOKUP(A2103,Cleaned_Customer_Names!A2102:D4437,2,0)</f>
        <v>Mr.</v>
      </c>
      <c r="C2103" s="8" t="str">
        <f>VLOOKUP(A2103,Cleaned_Customer_Names!A2102:D4437,3,0)</f>
        <v>Justin</v>
      </c>
      <c r="D2103" s="8" t="str">
        <f>VLOOKUP($A2103,Cleaned_Customer_Names!$A2102:$D4437,4,0)</f>
        <v>Goetz</v>
      </c>
      <c r="E2103" s="22">
        <f>VLOOKUP($A2103,Cleaned_Medical_Exam!$A2102:$J4437,2,0)</f>
        <v>31.73</v>
      </c>
      <c r="F2103" s="24">
        <f>VLOOKUP($A2103,Cleaned_Medical_Exam!$A2102:$J4437,3,0)</f>
        <v>4.78</v>
      </c>
      <c r="G2103" s="20" t="str">
        <f>VLOOKUP($A2103,Cleaned_Medical_Exam!$A2102:$J4437,4,0)</f>
        <v>Yes</v>
      </c>
      <c r="H2103" s="20" t="str">
        <f>VLOOKUP($A2103,Cleaned_Medical_Exam!$A2102:$J4437,5,0)</f>
        <v>Yes</v>
      </c>
      <c r="I2103" s="20" t="str">
        <f>VLOOKUP($A2103,Cleaned_Medical_Exam!$A2102:$J4437,6,0)</f>
        <v>No</v>
      </c>
      <c r="J2103" s="48">
        <f>VLOOKUP($A2103,Cleaned_Medical_Exam!$A2102:$J4437,7,0)</f>
        <v>2</v>
      </c>
      <c r="K2103" s="8" t="str">
        <f>VLOOKUP($A2103,Cleaned_Medical_Exam!$A2102:$J4437,8,0)</f>
        <v>No</v>
      </c>
      <c r="L2103" s="20" t="str">
        <f>VLOOKUP($A2103,Cleaned_Medical_Exam!$A2102:$J4437,9,0)</f>
        <v>Obesity</v>
      </c>
      <c r="M2103" s="20" t="str">
        <f>VLOOKUP($A2103,Cleaned_Medical_Exam!$A2102:$J4437,10,0)</f>
        <v>Normal</v>
      </c>
      <c r="N2103" s="48">
        <f>_xlfn.XLOOKUP(A2103,Cleaned_Hospital_Details!A:A,Cleaned_Hospital_Details!B:B)</f>
        <v>0</v>
      </c>
      <c r="O2103" s="49">
        <f>_xlfn.XLOOKUP($A2103,Cleaned_Hospital_Details!$A:$A,Cleaned_Hospital_Details!C:C)</f>
        <v>2254.8000000000002</v>
      </c>
      <c r="P2103" s="8" t="str">
        <f>_xlfn.XLOOKUP($A2103,Cleaned_Hospital_Details!$A:$A,Cleaned_Hospital_Details!D:D)</f>
        <v>Tier - 2</v>
      </c>
      <c r="Q2103" s="8" t="str">
        <f>_xlfn.XLOOKUP($A2103,Cleaned_Hospital_Details!$A:$A,Cleaned_Hospital_Details!E:E)</f>
        <v>Tier - 3</v>
      </c>
      <c r="R2103" s="8" t="str">
        <f>_xlfn.XLOOKUP($A2103,Cleaned_Hospital_Details!$A:$A,Cleaned_Hospital_Details!F:F)</f>
        <v>R1016</v>
      </c>
      <c r="S2103" s="15">
        <f>_xlfn.XLOOKUP($A2103,Cleaned_Hospital_Details!$A:$A,Cleaned_Hospital_Details!G:G)</f>
        <v>36871</v>
      </c>
      <c r="T2103" s="8">
        <f>_xlfn.XLOOKUP($A2103,Cleaned_Hospital_Details!$A:$A,Cleaned_Hospital_Details!H:H)</f>
        <v>22</v>
      </c>
      <c r="U2103" s="8" t="str">
        <f>_xlfn.XLOOKUP($A2103,Cleaned_Hospital_Details!$A:$A,Cleaned_Hospital_Details!I:I)</f>
        <v>Adult</v>
      </c>
      <c r="V2103" t="str">
        <f t="shared" si="32"/>
        <v>Justin Goetz</v>
      </c>
    </row>
    <row r="2104" spans="1:22" ht="15.6" x14ac:dyDescent="0.3">
      <c r="A2104" s="10" t="s">
        <v>2140</v>
      </c>
      <c r="B2104" s="8" t="str">
        <f>VLOOKUP(A2104,Cleaned_Customer_Names!A2103:D4438,2,0)</f>
        <v>Mr.</v>
      </c>
      <c r="C2104" s="8" t="str">
        <f>VLOOKUP(A2104,Cleaned_Customer_Names!A2103:D4438,3,0)</f>
        <v>Shamus</v>
      </c>
      <c r="D2104" s="8" t="str">
        <f>VLOOKUP($A2104,Cleaned_Customer_Names!$A2103:$D4438,4,0)</f>
        <v>Brady</v>
      </c>
      <c r="E2104" s="22">
        <f>VLOOKUP($A2104,Cleaned_Medical_Exam!$A2103:$J4438,2,0)</f>
        <v>28.88</v>
      </c>
      <c r="F2104" s="24">
        <f>VLOOKUP($A2104,Cleaned_Medical_Exam!$A2103:$J4438,3,0)</f>
        <v>6.09</v>
      </c>
      <c r="G2104" s="20" t="str">
        <f>VLOOKUP($A2104,Cleaned_Medical_Exam!$A2103:$J4438,4,0)</f>
        <v>Yes</v>
      </c>
      <c r="H2104" s="20" t="str">
        <f>VLOOKUP($A2104,Cleaned_Medical_Exam!$A2103:$J4438,5,0)</f>
        <v>Yes</v>
      </c>
      <c r="I2104" s="20" t="str">
        <f>VLOOKUP($A2104,Cleaned_Medical_Exam!$A2103:$J4438,6,0)</f>
        <v>No</v>
      </c>
      <c r="J2104" s="48">
        <f>VLOOKUP($A2104,Cleaned_Medical_Exam!$A2103:$J4438,7,0)</f>
        <v>2</v>
      </c>
      <c r="K2104" s="8" t="str">
        <f>VLOOKUP($A2104,Cleaned_Medical_Exam!$A2103:$J4438,8,0)</f>
        <v>No</v>
      </c>
      <c r="L2104" s="20" t="str">
        <f>VLOOKUP($A2104,Cleaned_Medical_Exam!$A2103:$J4438,9,0)</f>
        <v>Overweight</v>
      </c>
      <c r="M2104" s="20" t="str">
        <f>VLOOKUP($A2104,Cleaned_Medical_Exam!$A2103:$J4438,10,0)</f>
        <v>Prediabetes</v>
      </c>
      <c r="N2104" s="48">
        <f>_xlfn.XLOOKUP(A2104,Cleaned_Hospital_Details!A:A,Cleaned_Hospital_Details!B:B)</f>
        <v>0</v>
      </c>
      <c r="O2104" s="49">
        <f>_xlfn.XLOOKUP($A2104,Cleaned_Hospital_Details!$A:$A,Cleaned_Hospital_Details!C:C)</f>
        <v>2250.84</v>
      </c>
      <c r="P2104" s="8" t="str">
        <f>_xlfn.XLOOKUP($A2104,Cleaned_Hospital_Details!$A:$A,Cleaned_Hospital_Details!D:D)</f>
        <v>Tier - 2</v>
      </c>
      <c r="Q2104" s="8" t="str">
        <f>_xlfn.XLOOKUP($A2104,Cleaned_Hospital_Details!$A:$A,Cleaned_Hospital_Details!E:E)</f>
        <v>Tier - 2</v>
      </c>
      <c r="R2104" s="8" t="str">
        <f>_xlfn.XLOOKUP($A2104,Cleaned_Hospital_Details!$A:$A,Cleaned_Hospital_Details!F:F)</f>
        <v>R1018</v>
      </c>
      <c r="S2104" s="15">
        <f>_xlfn.XLOOKUP($A2104,Cleaned_Hospital_Details!$A:$A,Cleaned_Hospital_Details!G:G)</f>
        <v>36707</v>
      </c>
      <c r="T2104" s="8">
        <f>_xlfn.XLOOKUP($A2104,Cleaned_Hospital_Details!$A:$A,Cleaned_Hospital_Details!H:H)</f>
        <v>22</v>
      </c>
      <c r="U2104" s="8" t="str">
        <f>_xlfn.XLOOKUP($A2104,Cleaned_Hospital_Details!$A:$A,Cleaned_Hospital_Details!I:I)</f>
        <v>Adult</v>
      </c>
      <c r="V2104" t="str">
        <f t="shared" si="32"/>
        <v>Shamus Brady</v>
      </c>
    </row>
    <row r="2105" spans="1:22" ht="15.6" x14ac:dyDescent="0.3">
      <c r="A2105" s="10" t="s">
        <v>2141</v>
      </c>
      <c r="B2105" s="8" t="str">
        <f>VLOOKUP(A2105,Cleaned_Customer_Names!A2104:D4439,2,0)</f>
        <v>Mr.</v>
      </c>
      <c r="C2105" s="8" t="str">
        <f>VLOOKUP(A2105,Cleaned_Customer_Names!A2104:D4439,3,0)</f>
        <v>Mike</v>
      </c>
      <c r="D2105" s="8" t="str">
        <f>VLOOKUP($A2105,Cleaned_Customer_Names!$A2104:$D4439,4,0)</f>
        <v>Moran</v>
      </c>
      <c r="E2105" s="22">
        <f>VLOOKUP($A2105,Cleaned_Medical_Exam!$A2104:$J4439,2,0)</f>
        <v>25.555</v>
      </c>
      <c r="F2105" s="24">
        <f>VLOOKUP($A2105,Cleaned_Medical_Exam!$A2104:$J4439,3,0)</f>
        <v>5.1100000000000003</v>
      </c>
      <c r="G2105" s="20" t="str">
        <f>VLOOKUP($A2105,Cleaned_Medical_Exam!$A2104:$J4439,4,0)</f>
        <v>No</v>
      </c>
      <c r="H2105" s="20" t="str">
        <f>VLOOKUP($A2105,Cleaned_Medical_Exam!$A2104:$J4439,5,0)</f>
        <v>No</v>
      </c>
      <c r="I2105" s="20" t="str">
        <f>VLOOKUP($A2105,Cleaned_Medical_Exam!$A2104:$J4439,6,0)</f>
        <v>Yes</v>
      </c>
      <c r="J2105" s="48">
        <f>VLOOKUP($A2105,Cleaned_Medical_Exam!$A2104:$J4439,7,0)</f>
        <v>1</v>
      </c>
      <c r="K2105" s="8" t="str">
        <f>VLOOKUP($A2105,Cleaned_Medical_Exam!$A2104:$J4439,8,0)</f>
        <v>No</v>
      </c>
      <c r="L2105" s="20" t="str">
        <f>VLOOKUP($A2105,Cleaned_Medical_Exam!$A2104:$J4439,9,0)</f>
        <v>Overweight</v>
      </c>
      <c r="M2105" s="20" t="str">
        <f>VLOOKUP($A2105,Cleaned_Medical_Exam!$A2104:$J4439,10,0)</f>
        <v>Normal</v>
      </c>
      <c r="N2105" s="48">
        <f>_xlfn.XLOOKUP(A2105,Cleaned_Hospital_Details!A:A,Cleaned_Hospital_Details!B:B)</f>
        <v>1</v>
      </c>
      <c r="O2105" s="49">
        <f>_xlfn.XLOOKUP($A2105,Cleaned_Hospital_Details!$A:$A,Cleaned_Hospital_Details!C:C)</f>
        <v>2221.56</v>
      </c>
      <c r="P2105" s="8" t="str">
        <f>_xlfn.XLOOKUP($A2105,Cleaned_Hospital_Details!$A:$A,Cleaned_Hospital_Details!D:D)</f>
        <v>Tier - 2</v>
      </c>
      <c r="Q2105" s="8" t="str">
        <f>_xlfn.XLOOKUP($A2105,Cleaned_Hospital_Details!$A:$A,Cleaned_Hospital_Details!E:E)</f>
        <v>Tier - 3</v>
      </c>
      <c r="R2105" s="8" t="str">
        <f>_xlfn.XLOOKUP($A2105,Cleaned_Hospital_Details!$A:$A,Cleaned_Hospital_Details!F:F)</f>
        <v>R1012</v>
      </c>
      <c r="S2105" s="15">
        <f>_xlfn.XLOOKUP($A2105,Cleaned_Hospital_Details!$A:$A,Cleaned_Hospital_Details!G:G)</f>
        <v>37965</v>
      </c>
      <c r="T2105" s="8">
        <f>_xlfn.XLOOKUP($A2105,Cleaned_Hospital_Details!$A:$A,Cleaned_Hospital_Details!H:H)</f>
        <v>19</v>
      </c>
      <c r="U2105" s="8" t="str">
        <f>_xlfn.XLOOKUP($A2105,Cleaned_Hospital_Details!$A:$A,Cleaned_Hospital_Details!I:I)</f>
        <v>Adult</v>
      </c>
      <c r="V2105" t="str">
        <f t="shared" si="32"/>
        <v>Mike Moran</v>
      </c>
    </row>
    <row r="2106" spans="1:22" ht="15.6" x14ac:dyDescent="0.3">
      <c r="A2106" s="10" t="s">
        <v>2142</v>
      </c>
      <c r="B2106" s="8" t="str">
        <f>VLOOKUP(A2106,Cleaned_Customer_Names!A2105:D4440,2,0)</f>
        <v>Ms.</v>
      </c>
      <c r="C2106" s="8" t="str">
        <f>VLOOKUP(A2106,Cleaned_Customer_Names!A2105:D4440,3,0)</f>
        <v>Mary</v>
      </c>
      <c r="D2106" s="8" t="str">
        <f>VLOOKUP($A2106,Cleaned_Customer_Names!$A2105:$D4440,4,0)</f>
        <v>Strickler</v>
      </c>
      <c r="E2106" s="22">
        <f>VLOOKUP($A2106,Cleaned_Medical_Exam!$A2105:$J4440,2,0)</f>
        <v>37.29</v>
      </c>
      <c r="F2106" s="24">
        <f>VLOOKUP($A2106,Cleaned_Medical_Exam!$A2105:$J4440,3,0)</f>
        <v>4.46</v>
      </c>
      <c r="G2106" s="20" t="str">
        <f>VLOOKUP($A2106,Cleaned_Medical_Exam!$A2105:$J4440,4,0)</f>
        <v>No</v>
      </c>
      <c r="H2106" s="20" t="str">
        <f>VLOOKUP($A2106,Cleaned_Medical_Exam!$A2105:$J4440,5,0)</f>
        <v>Yes</v>
      </c>
      <c r="I2106" s="20" t="str">
        <f>VLOOKUP($A2106,Cleaned_Medical_Exam!$A2105:$J4440,6,0)</f>
        <v>No</v>
      </c>
      <c r="J2106" s="48">
        <f>VLOOKUP($A2106,Cleaned_Medical_Exam!$A2105:$J4440,7,0)</f>
        <v>1</v>
      </c>
      <c r="K2106" s="8" t="str">
        <f>VLOOKUP($A2106,Cleaned_Medical_Exam!$A2105:$J4440,8,0)</f>
        <v>No</v>
      </c>
      <c r="L2106" s="20" t="str">
        <f>VLOOKUP($A2106,Cleaned_Medical_Exam!$A2105:$J4440,9,0)</f>
        <v>Obesity</v>
      </c>
      <c r="M2106" s="20" t="str">
        <f>VLOOKUP($A2106,Cleaned_Medical_Exam!$A2105:$J4440,10,0)</f>
        <v>Normal</v>
      </c>
      <c r="N2106" s="48">
        <f>_xlfn.XLOOKUP(A2106,Cleaned_Hospital_Details!A:A,Cleaned_Hospital_Details!B:B)</f>
        <v>1</v>
      </c>
      <c r="O2106" s="49">
        <f>_xlfn.XLOOKUP($A2106,Cleaned_Hospital_Details!$A:$A,Cleaned_Hospital_Details!C:C)</f>
        <v>2219.4499999999998</v>
      </c>
      <c r="P2106" s="8" t="str">
        <f>_xlfn.XLOOKUP($A2106,Cleaned_Hospital_Details!$A:$A,Cleaned_Hospital_Details!D:D)</f>
        <v>Tier - 2</v>
      </c>
      <c r="Q2106" s="8" t="str">
        <f>_xlfn.XLOOKUP($A2106,Cleaned_Hospital_Details!$A:$A,Cleaned_Hospital_Details!E:E)</f>
        <v>Tier - 1</v>
      </c>
      <c r="R2106" s="8" t="str">
        <f>_xlfn.XLOOKUP($A2106,Cleaned_Hospital_Details!$A:$A,Cleaned_Hospital_Details!F:F)</f>
        <v>R1013</v>
      </c>
      <c r="S2106" s="15">
        <f>_xlfn.XLOOKUP($A2106,Cleaned_Hospital_Details!$A:$A,Cleaned_Hospital_Details!G:G)</f>
        <v>38333</v>
      </c>
      <c r="T2106" s="8">
        <f>_xlfn.XLOOKUP($A2106,Cleaned_Hospital_Details!$A:$A,Cleaned_Hospital_Details!H:H)</f>
        <v>18</v>
      </c>
      <c r="U2106" s="8" t="str">
        <f>_xlfn.XLOOKUP($A2106,Cleaned_Hospital_Details!$A:$A,Cleaned_Hospital_Details!I:I)</f>
        <v>Child</v>
      </c>
      <c r="V2106" t="str">
        <f t="shared" si="32"/>
        <v>Mary Strickler</v>
      </c>
    </row>
    <row r="2107" spans="1:22" ht="15.6" x14ac:dyDescent="0.3">
      <c r="A2107" s="10" t="s">
        <v>2143</v>
      </c>
      <c r="B2107" s="8" t="str">
        <f>VLOOKUP(A2107,Cleaned_Customer_Names!A2106:D4441,2,0)</f>
        <v>Ms.</v>
      </c>
      <c r="C2107" s="8" t="str">
        <f>VLOOKUP(A2107,Cleaned_Customer_Names!A2106:D4441,3,0)</f>
        <v>Erin</v>
      </c>
      <c r="D2107" s="8" t="str">
        <f>VLOOKUP($A2107,Cleaned_Customer_Names!$A2106:$D4441,4,0)</f>
        <v>Simone</v>
      </c>
      <c r="E2107" s="22">
        <f>VLOOKUP($A2107,Cleaned_Medical_Exam!$A2106:$J4441,2,0)</f>
        <v>40.28</v>
      </c>
      <c r="F2107" s="24">
        <f>VLOOKUP($A2107,Cleaned_Medical_Exam!$A2106:$J4441,3,0)</f>
        <v>6.11</v>
      </c>
      <c r="G2107" s="20" t="str">
        <f>VLOOKUP($A2107,Cleaned_Medical_Exam!$A2106:$J4441,4,0)</f>
        <v>No</v>
      </c>
      <c r="H2107" s="20" t="str">
        <f>VLOOKUP($A2107,Cleaned_Medical_Exam!$A2106:$J4441,5,0)</f>
        <v>Yes</v>
      </c>
      <c r="I2107" s="20" t="str">
        <f>VLOOKUP($A2107,Cleaned_Medical_Exam!$A2106:$J4441,6,0)</f>
        <v>No</v>
      </c>
      <c r="J2107" s="48">
        <f>VLOOKUP($A2107,Cleaned_Medical_Exam!$A2106:$J4441,7,0)</f>
        <v>1</v>
      </c>
      <c r="K2107" s="8" t="str">
        <f>VLOOKUP($A2107,Cleaned_Medical_Exam!$A2106:$J4441,8,0)</f>
        <v>No</v>
      </c>
      <c r="L2107" s="20" t="str">
        <f>VLOOKUP($A2107,Cleaned_Medical_Exam!$A2106:$J4441,9,0)</f>
        <v>Obesity</v>
      </c>
      <c r="M2107" s="20" t="str">
        <f>VLOOKUP($A2107,Cleaned_Medical_Exam!$A2106:$J4441,10,0)</f>
        <v>Prediabetes</v>
      </c>
      <c r="N2107" s="48">
        <f>_xlfn.XLOOKUP(A2107,Cleaned_Hospital_Details!A:A,Cleaned_Hospital_Details!B:B)</f>
        <v>0</v>
      </c>
      <c r="O2107" s="49">
        <f>_xlfn.XLOOKUP($A2107,Cleaned_Hospital_Details!$A:$A,Cleaned_Hospital_Details!C:C)</f>
        <v>2217.6</v>
      </c>
      <c r="P2107" s="8" t="str">
        <f>_xlfn.XLOOKUP($A2107,Cleaned_Hospital_Details!$A:$A,Cleaned_Hospital_Details!D:D)</f>
        <v>Tier - 2</v>
      </c>
      <c r="Q2107" s="8" t="str">
        <f>_xlfn.XLOOKUP($A2107,Cleaned_Hospital_Details!$A:$A,Cleaned_Hospital_Details!E:E)</f>
        <v>Tier - 1</v>
      </c>
      <c r="R2107" s="8" t="str">
        <f>_xlfn.XLOOKUP($A2107,Cleaned_Hospital_Details!$A:$A,Cleaned_Hospital_Details!F:F)</f>
        <v>R1024</v>
      </c>
      <c r="S2107" s="15">
        <f>_xlfn.XLOOKUP($A2107,Cleaned_Hospital_Details!$A:$A,Cleaned_Hospital_Details!G:G)</f>
        <v>38255</v>
      </c>
      <c r="T2107" s="8">
        <f>_xlfn.XLOOKUP($A2107,Cleaned_Hospital_Details!$A:$A,Cleaned_Hospital_Details!H:H)</f>
        <v>18</v>
      </c>
      <c r="U2107" s="8" t="str">
        <f>_xlfn.XLOOKUP($A2107,Cleaned_Hospital_Details!$A:$A,Cleaned_Hospital_Details!I:I)</f>
        <v>Child</v>
      </c>
      <c r="V2107" t="str">
        <f t="shared" si="32"/>
        <v>Erin Simone</v>
      </c>
    </row>
    <row r="2108" spans="1:22" ht="15.6" x14ac:dyDescent="0.3">
      <c r="A2108" s="10" t="s">
        <v>2144</v>
      </c>
      <c r="B2108" s="8" t="str">
        <f>VLOOKUP(A2108,Cleaned_Customer_Names!A2107:D4442,2,0)</f>
        <v>Ms.</v>
      </c>
      <c r="C2108" s="8" t="str">
        <f>VLOOKUP(A2108,Cleaned_Customer_Names!A2107:D4442,3,0)</f>
        <v>Hallie</v>
      </c>
      <c r="D2108" s="8" t="str">
        <f>VLOOKUP($A2108,Cleaned_Customer_Names!$A2107:$D4442,4,0)</f>
        <v>Von</v>
      </c>
      <c r="E2108" s="22">
        <f>VLOOKUP($A2108,Cleaned_Medical_Exam!$A2107:$J4442,2,0)</f>
        <v>40.185000000000002</v>
      </c>
      <c r="F2108" s="24">
        <f>VLOOKUP($A2108,Cleaned_Medical_Exam!$A2107:$J4442,3,0)</f>
        <v>4.66</v>
      </c>
      <c r="G2108" s="20" t="str">
        <f>VLOOKUP($A2108,Cleaned_Medical_Exam!$A2107:$J4442,4,0)</f>
        <v>No</v>
      </c>
      <c r="H2108" s="20" t="str">
        <f>VLOOKUP($A2108,Cleaned_Medical_Exam!$A2107:$J4442,5,0)</f>
        <v>Yes</v>
      </c>
      <c r="I2108" s="20" t="str">
        <f>VLOOKUP($A2108,Cleaned_Medical_Exam!$A2107:$J4442,6,0)</f>
        <v>No</v>
      </c>
      <c r="J2108" s="48">
        <f>VLOOKUP($A2108,Cleaned_Medical_Exam!$A2107:$J4442,7,0)</f>
        <v>1</v>
      </c>
      <c r="K2108" s="8" t="str">
        <f>VLOOKUP($A2108,Cleaned_Medical_Exam!$A2107:$J4442,8,0)</f>
        <v>No</v>
      </c>
      <c r="L2108" s="20" t="str">
        <f>VLOOKUP($A2108,Cleaned_Medical_Exam!$A2107:$J4442,9,0)</f>
        <v>Obesity</v>
      </c>
      <c r="M2108" s="20" t="str">
        <f>VLOOKUP($A2108,Cleaned_Medical_Exam!$A2107:$J4442,10,0)</f>
        <v>Normal</v>
      </c>
      <c r="N2108" s="48">
        <f>_xlfn.XLOOKUP(A2108,Cleaned_Hospital_Details!A:A,Cleaned_Hospital_Details!B:B)</f>
        <v>0</v>
      </c>
      <c r="O2108" s="49">
        <f>_xlfn.XLOOKUP($A2108,Cleaned_Hospital_Details!$A:$A,Cleaned_Hospital_Details!C:C)</f>
        <v>2217.4699999999998</v>
      </c>
      <c r="P2108" s="8" t="str">
        <f>_xlfn.XLOOKUP($A2108,Cleaned_Hospital_Details!$A:$A,Cleaned_Hospital_Details!D:D)</f>
        <v>Tier - 2</v>
      </c>
      <c r="Q2108" s="8" t="str">
        <f>_xlfn.XLOOKUP($A2108,Cleaned_Hospital_Details!$A:$A,Cleaned_Hospital_Details!E:E)</f>
        <v>Tier - 1</v>
      </c>
      <c r="R2108" s="8" t="str">
        <f>_xlfn.XLOOKUP($A2108,Cleaned_Hospital_Details!$A:$A,Cleaned_Hospital_Details!F:F)</f>
        <v>R1024</v>
      </c>
      <c r="S2108" s="15">
        <f>_xlfn.XLOOKUP($A2108,Cleaned_Hospital_Details!$A:$A,Cleaned_Hospital_Details!G:G)</f>
        <v>38151</v>
      </c>
      <c r="T2108" s="8">
        <f>_xlfn.XLOOKUP($A2108,Cleaned_Hospital_Details!$A:$A,Cleaned_Hospital_Details!H:H)</f>
        <v>18</v>
      </c>
      <c r="U2108" s="8" t="str">
        <f>_xlfn.XLOOKUP($A2108,Cleaned_Hospital_Details!$A:$A,Cleaned_Hospital_Details!I:I)</f>
        <v>Child</v>
      </c>
      <c r="V2108" t="str">
        <f t="shared" si="32"/>
        <v>Hallie Von</v>
      </c>
    </row>
    <row r="2109" spans="1:22" ht="15.6" x14ac:dyDescent="0.3">
      <c r="A2109" s="10" t="s">
        <v>2145</v>
      </c>
      <c r="B2109" s="8" t="str">
        <f>VLOOKUP(A2109,Cleaned_Customer_Names!A2108:D4443,2,0)</f>
        <v>Ms.</v>
      </c>
      <c r="C2109" s="8" t="str">
        <f>VLOOKUP(A2109,Cleaned_Customer_Names!A2108:D4443,3,0)</f>
        <v>Paige</v>
      </c>
      <c r="D2109" s="8" t="str">
        <f>VLOOKUP($A2109,Cleaned_Customer_Names!$A2108:$D4443,4,0)</f>
        <v>Woodard</v>
      </c>
      <c r="E2109" s="22">
        <f>VLOOKUP($A2109,Cleaned_Medical_Exam!$A2108:$J4443,2,0)</f>
        <v>23.57</v>
      </c>
      <c r="F2109" s="24">
        <f>VLOOKUP($A2109,Cleaned_Medical_Exam!$A2108:$J4443,3,0)</f>
        <v>6.14</v>
      </c>
      <c r="G2109" s="20" t="str">
        <f>VLOOKUP($A2109,Cleaned_Medical_Exam!$A2108:$J4443,4,0)</f>
        <v>No</v>
      </c>
      <c r="H2109" s="20" t="str">
        <f>VLOOKUP($A2109,Cleaned_Medical_Exam!$A2108:$J4443,5,0)</f>
        <v>No</v>
      </c>
      <c r="I2109" s="20" t="str">
        <f>VLOOKUP($A2109,Cleaned_Medical_Exam!$A2108:$J4443,6,0)</f>
        <v>No</v>
      </c>
      <c r="J2109" s="48">
        <f>VLOOKUP($A2109,Cleaned_Medical_Exam!$A2108:$J4443,7,0)</f>
        <v>0</v>
      </c>
      <c r="K2109" s="8" t="str">
        <f>VLOOKUP($A2109,Cleaned_Medical_Exam!$A2108:$J4443,8,0)</f>
        <v>No</v>
      </c>
      <c r="L2109" s="20" t="str">
        <f>VLOOKUP($A2109,Cleaned_Medical_Exam!$A2108:$J4443,9,0)</f>
        <v>Healthy Weight</v>
      </c>
      <c r="M2109" s="20" t="str">
        <f>VLOOKUP($A2109,Cleaned_Medical_Exam!$A2108:$J4443,10,0)</f>
        <v>Prediabetes</v>
      </c>
      <c r="N2109" s="48">
        <f>_xlfn.XLOOKUP(A2109,Cleaned_Hospital_Details!A:A,Cleaned_Hospital_Details!B:B)</f>
        <v>0</v>
      </c>
      <c r="O2109" s="49">
        <f>_xlfn.XLOOKUP($A2109,Cleaned_Hospital_Details!$A:$A,Cleaned_Hospital_Details!C:C)</f>
        <v>2213.21</v>
      </c>
      <c r="P2109" s="8" t="str">
        <f>_xlfn.XLOOKUP($A2109,Cleaned_Hospital_Details!$A:$A,Cleaned_Hospital_Details!D:D)</f>
        <v>Tier - 2</v>
      </c>
      <c r="Q2109" s="8" t="str">
        <f>_xlfn.XLOOKUP($A2109,Cleaned_Hospital_Details!$A:$A,Cleaned_Hospital_Details!E:E)</f>
        <v>Tier - 2</v>
      </c>
      <c r="R2109" s="8" t="str">
        <f>_xlfn.XLOOKUP($A2109,Cleaned_Hospital_Details!$A:$A,Cleaned_Hospital_Details!F:F)</f>
        <v>R1013</v>
      </c>
      <c r="S2109" s="15">
        <f>_xlfn.XLOOKUP($A2109,Cleaned_Hospital_Details!$A:$A,Cleaned_Hospital_Details!G:G)</f>
        <v>34655</v>
      </c>
      <c r="T2109" s="8">
        <f>_xlfn.XLOOKUP($A2109,Cleaned_Hospital_Details!$A:$A,Cleaned_Hospital_Details!H:H)</f>
        <v>28</v>
      </c>
      <c r="U2109" s="8" t="str">
        <f>_xlfn.XLOOKUP($A2109,Cleaned_Hospital_Details!$A:$A,Cleaned_Hospital_Details!I:I)</f>
        <v>Adult</v>
      </c>
      <c r="V2109" t="str">
        <f t="shared" si="32"/>
        <v>Paige Woodard</v>
      </c>
    </row>
    <row r="2110" spans="1:22" ht="15.6" x14ac:dyDescent="0.3">
      <c r="A2110" s="10" t="s">
        <v>2146</v>
      </c>
      <c r="B2110" s="8" t="str">
        <f>VLOOKUP(A2110,Cleaned_Customer_Names!A2109:D4444,2,0)</f>
        <v>Ms.</v>
      </c>
      <c r="C2110" s="8" t="str">
        <f>VLOOKUP(A2110,Cleaned_Customer_Names!A2109:D4444,3,0)</f>
        <v>Ji</v>
      </c>
      <c r="D2110" s="8" t="str">
        <f>VLOOKUP($A2110,Cleaned_Customer_Names!$A2109:$D4444,4,0)</f>
        <v>Li</v>
      </c>
      <c r="E2110" s="22">
        <f>VLOOKUP($A2110,Cleaned_Medical_Exam!$A2109:$J4444,2,0)</f>
        <v>35.625</v>
      </c>
      <c r="F2110" s="24">
        <f>VLOOKUP($A2110,Cleaned_Medical_Exam!$A2109:$J4444,3,0)</f>
        <v>6.21</v>
      </c>
      <c r="G2110" s="20" t="str">
        <f>VLOOKUP($A2110,Cleaned_Medical_Exam!$A2109:$J4444,4,0)</f>
        <v>No</v>
      </c>
      <c r="H2110" s="20" t="str">
        <f>VLOOKUP($A2110,Cleaned_Medical_Exam!$A2109:$J4444,5,0)</f>
        <v>Yes</v>
      </c>
      <c r="I2110" s="20" t="str">
        <f>VLOOKUP($A2110,Cleaned_Medical_Exam!$A2109:$J4444,6,0)</f>
        <v>No</v>
      </c>
      <c r="J2110" s="48">
        <f>VLOOKUP($A2110,Cleaned_Medical_Exam!$A2109:$J4444,7,0)</f>
        <v>1</v>
      </c>
      <c r="K2110" s="8" t="str">
        <f>VLOOKUP($A2110,Cleaned_Medical_Exam!$A2109:$J4444,8,0)</f>
        <v>No</v>
      </c>
      <c r="L2110" s="20" t="str">
        <f>VLOOKUP($A2110,Cleaned_Medical_Exam!$A2109:$J4444,9,0)</f>
        <v>Obesity</v>
      </c>
      <c r="M2110" s="20" t="str">
        <f>VLOOKUP($A2110,Cleaned_Medical_Exam!$A2109:$J4444,10,0)</f>
        <v>Prediabetes</v>
      </c>
      <c r="N2110" s="48">
        <f>_xlfn.XLOOKUP(A2110,Cleaned_Hospital_Details!A:A,Cleaned_Hospital_Details!B:B)</f>
        <v>0</v>
      </c>
      <c r="O2110" s="49">
        <f>_xlfn.XLOOKUP($A2110,Cleaned_Hospital_Details!$A:$A,Cleaned_Hospital_Details!C:C)</f>
        <v>2211.13</v>
      </c>
      <c r="P2110" s="8" t="str">
        <f>_xlfn.XLOOKUP($A2110,Cleaned_Hospital_Details!$A:$A,Cleaned_Hospital_Details!D:D)</f>
        <v>Tier - 2</v>
      </c>
      <c r="Q2110" s="8" t="str">
        <f>_xlfn.XLOOKUP($A2110,Cleaned_Hospital_Details!$A:$A,Cleaned_Hospital_Details!E:E)</f>
        <v>Tier - 2</v>
      </c>
      <c r="R2110" s="8" t="str">
        <f>_xlfn.XLOOKUP($A2110,Cleaned_Hospital_Details!$A:$A,Cleaned_Hospital_Details!F:F)</f>
        <v>R1024</v>
      </c>
      <c r="S2110" s="15">
        <f>_xlfn.XLOOKUP($A2110,Cleaned_Hospital_Details!$A:$A,Cleaned_Hospital_Details!G:G)</f>
        <v>38195</v>
      </c>
      <c r="T2110" s="8">
        <f>_xlfn.XLOOKUP($A2110,Cleaned_Hospital_Details!$A:$A,Cleaned_Hospital_Details!H:H)</f>
        <v>18</v>
      </c>
      <c r="U2110" s="8" t="str">
        <f>_xlfn.XLOOKUP($A2110,Cleaned_Hospital_Details!$A:$A,Cleaned_Hospital_Details!I:I)</f>
        <v>Child</v>
      </c>
      <c r="V2110" t="str">
        <f t="shared" si="32"/>
        <v>Ji Li</v>
      </c>
    </row>
    <row r="2111" spans="1:22" ht="15.6" x14ac:dyDescent="0.3">
      <c r="A2111" s="10" t="s">
        <v>2147</v>
      </c>
      <c r="B2111" s="8" t="str">
        <f>VLOOKUP(A2111,Cleaned_Customer_Names!A2110:D4445,2,0)</f>
        <v>Ms.</v>
      </c>
      <c r="C2111" s="8" t="str">
        <f>VLOOKUP(A2111,Cleaned_Customer_Names!A2110:D4445,3,0)</f>
        <v>Carissa</v>
      </c>
      <c r="D2111" s="8" t="str">
        <f>VLOOKUP($A2111,Cleaned_Customer_Names!$A2110:$D4445,4,0)</f>
        <v>Sinda</v>
      </c>
      <c r="E2111" s="22">
        <f>VLOOKUP($A2111,Cleaned_Medical_Exam!$A2110:$J4445,2,0)</f>
        <v>33.155000000000001</v>
      </c>
      <c r="F2111" s="24">
        <f>VLOOKUP($A2111,Cleaned_Medical_Exam!$A2110:$J4445,3,0)</f>
        <v>4.5999999999999996</v>
      </c>
      <c r="G2111" s="20" t="str">
        <f>VLOOKUP($A2111,Cleaned_Medical_Exam!$A2110:$J4445,4,0)</f>
        <v>No</v>
      </c>
      <c r="H2111" s="20" t="str">
        <f>VLOOKUP($A2111,Cleaned_Medical_Exam!$A2110:$J4445,5,0)</f>
        <v>Yes</v>
      </c>
      <c r="I2111" s="20" t="str">
        <f>VLOOKUP($A2111,Cleaned_Medical_Exam!$A2110:$J4445,6,0)</f>
        <v>No</v>
      </c>
      <c r="J2111" s="48">
        <f>VLOOKUP($A2111,Cleaned_Medical_Exam!$A2110:$J4445,7,0)</f>
        <v>1</v>
      </c>
      <c r="K2111" s="8" t="str">
        <f>VLOOKUP($A2111,Cleaned_Medical_Exam!$A2110:$J4445,8,0)</f>
        <v>No</v>
      </c>
      <c r="L2111" s="20" t="str">
        <f>VLOOKUP($A2111,Cleaned_Medical_Exam!$A2110:$J4445,9,0)</f>
        <v>Obesity</v>
      </c>
      <c r="M2111" s="20" t="str">
        <f>VLOOKUP($A2111,Cleaned_Medical_Exam!$A2110:$J4445,10,0)</f>
        <v>Normal</v>
      </c>
      <c r="N2111" s="48">
        <f>_xlfn.XLOOKUP(A2111,Cleaned_Hospital_Details!A:A,Cleaned_Hospital_Details!B:B)</f>
        <v>0</v>
      </c>
      <c r="O2111" s="49">
        <f>_xlfn.XLOOKUP($A2111,Cleaned_Hospital_Details!$A:$A,Cleaned_Hospital_Details!C:C)</f>
        <v>2207.6999999999998</v>
      </c>
      <c r="P2111" s="8" t="str">
        <f>_xlfn.XLOOKUP($A2111,Cleaned_Hospital_Details!$A:$A,Cleaned_Hospital_Details!D:D)</f>
        <v>Tier - 2</v>
      </c>
      <c r="Q2111" s="8" t="str">
        <f>_xlfn.XLOOKUP($A2111,Cleaned_Hospital_Details!$A:$A,Cleaned_Hospital_Details!E:E)</f>
        <v>Tier - 2</v>
      </c>
      <c r="R2111" s="8" t="str">
        <f>_xlfn.XLOOKUP($A2111,Cleaned_Hospital_Details!$A:$A,Cleaned_Hospital_Details!F:F)</f>
        <v>R1024</v>
      </c>
      <c r="S2111" s="15">
        <f>_xlfn.XLOOKUP($A2111,Cleaned_Hospital_Details!$A:$A,Cleaned_Hospital_Details!G:G)</f>
        <v>38205</v>
      </c>
      <c r="T2111" s="8">
        <f>_xlfn.XLOOKUP($A2111,Cleaned_Hospital_Details!$A:$A,Cleaned_Hospital_Details!H:H)</f>
        <v>18</v>
      </c>
      <c r="U2111" s="8" t="str">
        <f>_xlfn.XLOOKUP($A2111,Cleaned_Hospital_Details!$A:$A,Cleaned_Hospital_Details!I:I)</f>
        <v>Child</v>
      </c>
      <c r="V2111" t="str">
        <f t="shared" si="32"/>
        <v>Carissa Sinda</v>
      </c>
    </row>
    <row r="2112" spans="1:22" ht="15.6" x14ac:dyDescent="0.3">
      <c r="A2112" s="10" t="s">
        <v>2148</v>
      </c>
      <c r="B2112" s="8" t="str">
        <f>VLOOKUP(A2112,Cleaned_Customer_Names!A2111:D4446,2,0)</f>
        <v>Ms.</v>
      </c>
      <c r="C2112" s="8" t="str">
        <f>VLOOKUP(A2112,Cleaned_Customer_Names!A2111:D4446,3,0)</f>
        <v>Mona</v>
      </c>
      <c r="D2112" s="8" t="str">
        <f>VLOOKUP($A2112,Cleaned_Customer_Names!$A2111:$D4446,4,0)</f>
        <v>Rydland</v>
      </c>
      <c r="E2112" s="22">
        <f>VLOOKUP($A2112,Cleaned_Medical_Exam!$A2111:$J4446,2,0)</f>
        <v>31.92</v>
      </c>
      <c r="F2112" s="24">
        <f>VLOOKUP($A2112,Cleaned_Medical_Exam!$A2111:$J4446,3,0)</f>
        <v>5.04</v>
      </c>
      <c r="G2112" s="20" t="str">
        <f>VLOOKUP($A2112,Cleaned_Medical_Exam!$A2111:$J4446,4,0)</f>
        <v>No</v>
      </c>
      <c r="H2112" s="20" t="str">
        <f>VLOOKUP($A2112,Cleaned_Medical_Exam!$A2111:$J4446,5,0)</f>
        <v>Yes</v>
      </c>
      <c r="I2112" s="20" t="str">
        <f>VLOOKUP($A2112,Cleaned_Medical_Exam!$A2111:$J4446,6,0)</f>
        <v>No</v>
      </c>
      <c r="J2112" s="48">
        <f>VLOOKUP($A2112,Cleaned_Medical_Exam!$A2111:$J4446,7,0)</f>
        <v>1</v>
      </c>
      <c r="K2112" s="8" t="str">
        <f>VLOOKUP($A2112,Cleaned_Medical_Exam!$A2111:$J4446,8,0)</f>
        <v>No</v>
      </c>
      <c r="L2112" s="20" t="str">
        <f>VLOOKUP($A2112,Cleaned_Medical_Exam!$A2111:$J4446,9,0)</f>
        <v>Obesity</v>
      </c>
      <c r="M2112" s="20" t="str">
        <f>VLOOKUP($A2112,Cleaned_Medical_Exam!$A2111:$J4446,10,0)</f>
        <v>Normal</v>
      </c>
      <c r="N2112" s="48">
        <f>_xlfn.XLOOKUP(A2112,Cleaned_Hospital_Details!A:A,Cleaned_Hospital_Details!B:B)</f>
        <v>0</v>
      </c>
      <c r="O2112" s="49">
        <f>_xlfn.XLOOKUP($A2112,Cleaned_Hospital_Details!$A:$A,Cleaned_Hospital_Details!C:C)</f>
        <v>2205.98</v>
      </c>
      <c r="P2112" s="8" t="str">
        <f>_xlfn.XLOOKUP($A2112,Cleaned_Hospital_Details!$A:$A,Cleaned_Hospital_Details!D:D)</f>
        <v>Tier - 2</v>
      </c>
      <c r="Q2112" s="8" t="str">
        <f>_xlfn.XLOOKUP($A2112,Cleaned_Hospital_Details!$A:$A,Cleaned_Hospital_Details!E:E)</f>
        <v>Tier - 3</v>
      </c>
      <c r="R2112" s="8" t="str">
        <f>_xlfn.XLOOKUP($A2112,Cleaned_Hospital_Details!$A:$A,Cleaned_Hospital_Details!F:F)</f>
        <v>R1024</v>
      </c>
      <c r="S2112" s="15">
        <f>_xlfn.XLOOKUP($A2112,Cleaned_Hospital_Details!$A:$A,Cleaned_Hospital_Details!G:G)</f>
        <v>38304</v>
      </c>
      <c r="T2112" s="8">
        <f>_xlfn.XLOOKUP($A2112,Cleaned_Hospital_Details!$A:$A,Cleaned_Hospital_Details!H:H)</f>
        <v>18</v>
      </c>
      <c r="U2112" s="8" t="str">
        <f>_xlfn.XLOOKUP($A2112,Cleaned_Hospital_Details!$A:$A,Cleaned_Hospital_Details!I:I)</f>
        <v>Child</v>
      </c>
      <c r="V2112" t="str">
        <f t="shared" si="32"/>
        <v>Mona Rydland</v>
      </c>
    </row>
    <row r="2113" spans="1:22" ht="15.6" x14ac:dyDescent="0.3">
      <c r="A2113" s="10" t="s">
        <v>2149</v>
      </c>
      <c r="B2113" s="8" t="str">
        <f>VLOOKUP(A2113,Cleaned_Customer_Names!A2112:D4447,2,0)</f>
        <v>Ms.</v>
      </c>
      <c r="C2113" s="8" t="str">
        <f>VLOOKUP(A2113,Cleaned_Customer_Names!A2112:D4447,3,0)</f>
        <v>Kristin</v>
      </c>
      <c r="D2113" s="8" t="str">
        <f>VLOOKUP($A2113,Cleaned_Customer_Names!$A2112:$D4447,4,0)</f>
        <v>Vespa</v>
      </c>
      <c r="E2113" s="22">
        <f>VLOOKUP($A2113,Cleaned_Medical_Exam!$A2112:$J4447,2,0)</f>
        <v>30.305</v>
      </c>
      <c r="F2113" s="24">
        <f>VLOOKUP($A2113,Cleaned_Medical_Exam!$A2112:$J4447,3,0)</f>
        <v>5.08</v>
      </c>
      <c r="G2113" s="20" t="str">
        <f>VLOOKUP($A2113,Cleaned_Medical_Exam!$A2112:$J4447,4,0)</f>
        <v>No</v>
      </c>
      <c r="H2113" s="20" t="str">
        <f>VLOOKUP($A2113,Cleaned_Medical_Exam!$A2112:$J4447,5,0)</f>
        <v>Yes</v>
      </c>
      <c r="I2113" s="20" t="str">
        <f>VLOOKUP($A2113,Cleaned_Medical_Exam!$A2112:$J4447,6,0)</f>
        <v>No</v>
      </c>
      <c r="J2113" s="48">
        <f>VLOOKUP($A2113,Cleaned_Medical_Exam!$A2112:$J4447,7,0)</f>
        <v>1</v>
      </c>
      <c r="K2113" s="8" t="str">
        <f>VLOOKUP($A2113,Cleaned_Medical_Exam!$A2112:$J4447,8,0)</f>
        <v>No</v>
      </c>
      <c r="L2113" s="20" t="str">
        <f>VLOOKUP($A2113,Cleaned_Medical_Exam!$A2112:$J4447,9,0)</f>
        <v>Obesity</v>
      </c>
      <c r="M2113" s="20" t="str">
        <f>VLOOKUP($A2113,Cleaned_Medical_Exam!$A2112:$J4447,10,0)</f>
        <v>Normal</v>
      </c>
      <c r="N2113" s="48">
        <f>_xlfn.XLOOKUP(A2113,Cleaned_Hospital_Details!A:A,Cleaned_Hospital_Details!B:B)</f>
        <v>0</v>
      </c>
      <c r="O2113" s="49">
        <f>_xlfn.XLOOKUP($A2113,Cleaned_Hospital_Details!$A:$A,Cleaned_Hospital_Details!C:C)</f>
        <v>2203.7399999999998</v>
      </c>
      <c r="P2113" s="8" t="str">
        <f>_xlfn.XLOOKUP($A2113,Cleaned_Hospital_Details!$A:$A,Cleaned_Hospital_Details!D:D)</f>
        <v>Tier - 2</v>
      </c>
      <c r="Q2113" s="8" t="str">
        <f>_xlfn.XLOOKUP($A2113,Cleaned_Hospital_Details!$A:$A,Cleaned_Hospital_Details!E:E)</f>
        <v>Tier - 2</v>
      </c>
      <c r="R2113" s="8" t="str">
        <f>_xlfn.XLOOKUP($A2113,Cleaned_Hospital_Details!$A:$A,Cleaned_Hospital_Details!F:F)</f>
        <v>R1024</v>
      </c>
      <c r="S2113" s="15">
        <f>_xlfn.XLOOKUP($A2113,Cleaned_Hospital_Details!$A:$A,Cleaned_Hospital_Details!G:G)</f>
        <v>38288</v>
      </c>
      <c r="T2113" s="8">
        <f>_xlfn.XLOOKUP($A2113,Cleaned_Hospital_Details!$A:$A,Cleaned_Hospital_Details!H:H)</f>
        <v>18</v>
      </c>
      <c r="U2113" s="8" t="str">
        <f>_xlfn.XLOOKUP($A2113,Cleaned_Hospital_Details!$A:$A,Cleaned_Hospital_Details!I:I)</f>
        <v>Child</v>
      </c>
      <c r="V2113" t="str">
        <f t="shared" si="32"/>
        <v>Kristin Vespa</v>
      </c>
    </row>
    <row r="2114" spans="1:22" ht="15.6" x14ac:dyDescent="0.3">
      <c r="A2114" s="10" t="s">
        <v>2150</v>
      </c>
      <c r="B2114" s="8" t="str">
        <f>VLOOKUP(A2114,Cleaned_Customer_Names!A2113:D4448,2,0)</f>
        <v>Ms.</v>
      </c>
      <c r="C2114" s="8" t="str">
        <f>VLOOKUP(A2114,Cleaned_Customer_Names!A2113:D4448,3,0)</f>
        <v>Beth</v>
      </c>
      <c r="D2114" s="8" t="str">
        <f>VLOOKUP($A2114,Cleaned_Customer_Names!$A2113:$D4448,4,0)</f>
        <v>Meadows</v>
      </c>
      <c r="E2114" s="22">
        <f>VLOOKUP($A2114,Cleaned_Medical_Exam!$A2113:$J4448,2,0)</f>
        <v>30.114999999999998</v>
      </c>
      <c r="F2114" s="24">
        <f>VLOOKUP($A2114,Cleaned_Medical_Exam!$A2113:$J4448,3,0)</f>
        <v>4.38</v>
      </c>
      <c r="G2114" s="20" t="str">
        <f>VLOOKUP($A2114,Cleaned_Medical_Exam!$A2113:$J4448,4,0)</f>
        <v>No</v>
      </c>
      <c r="H2114" s="20" t="str">
        <f>VLOOKUP($A2114,Cleaned_Medical_Exam!$A2113:$J4448,5,0)</f>
        <v>Yes</v>
      </c>
      <c r="I2114" s="20" t="str">
        <f>VLOOKUP($A2114,Cleaned_Medical_Exam!$A2113:$J4448,6,0)</f>
        <v>No</v>
      </c>
      <c r="J2114" s="48">
        <f>VLOOKUP($A2114,Cleaned_Medical_Exam!$A2113:$J4448,7,0)</f>
        <v>1</v>
      </c>
      <c r="K2114" s="8" t="str">
        <f>VLOOKUP($A2114,Cleaned_Medical_Exam!$A2113:$J4448,8,0)</f>
        <v>No</v>
      </c>
      <c r="L2114" s="20" t="str">
        <f>VLOOKUP($A2114,Cleaned_Medical_Exam!$A2113:$J4448,9,0)</f>
        <v>Obesity</v>
      </c>
      <c r="M2114" s="20" t="str">
        <f>VLOOKUP($A2114,Cleaned_Medical_Exam!$A2113:$J4448,10,0)</f>
        <v>Normal</v>
      </c>
      <c r="N2114" s="48">
        <f>_xlfn.XLOOKUP(A2114,Cleaned_Hospital_Details!A:A,Cleaned_Hospital_Details!B:B)</f>
        <v>0</v>
      </c>
      <c r="O2114" s="49">
        <f>_xlfn.XLOOKUP($A2114,Cleaned_Hospital_Details!$A:$A,Cleaned_Hospital_Details!C:C)</f>
        <v>2203.4699999999998</v>
      </c>
      <c r="P2114" s="8" t="str">
        <f>_xlfn.XLOOKUP($A2114,Cleaned_Hospital_Details!$A:$A,Cleaned_Hospital_Details!D:D)</f>
        <v>Tier - 2</v>
      </c>
      <c r="Q2114" s="8" t="str">
        <f>_xlfn.XLOOKUP($A2114,Cleaned_Hospital_Details!$A:$A,Cleaned_Hospital_Details!E:E)</f>
        <v>Tier - 2</v>
      </c>
      <c r="R2114" s="8" t="str">
        <f>_xlfn.XLOOKUP($A2114,Cleaned_Hospital_Details!$A:$A,Cleaned_Hospital_Details!F:F)</f>
        <v>R1024</v>
      </c>
      <c r="S2114" s="15">
        <f>_xlfn.XLOOKUP($A2114,Cleaned_Hospital_Details!$A:$A,Cleaned_Hospital_Details!G:G)</f>
        <v>38205</v>
      </c>
      <c r="T2114" s="8">
        <f>_xlfn.XLOOKUP($A2114,Cleaned_Hospital_Details!$A:$A,Cleaned_Hospital_Details!H:H)</f>
        <v>18</v>
      </c>
      <c r="U2114" s="8" t="str">
        <f>_xlfn.XLOOKUP($A2114,Cleaned_Hospital_Details!$A:$A,Cleaned_Hospital_Details!I:I)</f>
        <v>Child</v>
      </c>
      <c r="V2114" t="str">
        <f t="shared" si="32"/>
        <v>Beth Meadows</v>
      </c>
    </row>
    <row r="2115" spans="1:22" ht="15.6" x14ac:dyDescent="0.3">
      <c r="A2115" s="10" t="s">
        <v>2151</v>
      </c>
      <c r="B2115" s="8" t="str">
        <f>VLOOKUP(A2115,Cleaned_Customer_Names!A2114:D4449,2,0)</f>
        <v>Ms.</v>
      </c>
      <c r="C2115" s="8" t="str">
        <f>VLOOKUP(A2115,Cleaned_Customer_Names!A2114:D4449,3,0)</f>
        <v>Allison</v>
      </c>
      <c r="D2115" s="8" t="str">
        <f>VLOOKUP($A2115,Cleaned_Customer_Names!$A2114:$D4449,4,0)</f>
        <v>Toppen</v>
      </c>
      <c r="E2115" s="22">
        <f>VLOOKUP($A2115,Cleaned_Medical_Exam!$A2114:$J4449,2,0)</f>
        <v>24.09</v>
      </c>
      <c r="F2115" s="24">
        <f>VLOOKUP($A2115,Cleaned_Medical_Exam!$A2114:$J4449,3,0)</f>
        <v>4.79</v>
      </c>
      <c r="G2115" s="20" t="str">
        <f>VLOOKUP($A2115,Cleaned_Medical_Exam!$A2114:$J4449,4,0)</f>
        <v>No</v>
      </c>
      <c r="H2115" s="20" t="str">
        <f>VLOOKUP($A2115,Cleaned_Medical_Exam!$A2114:$J4449,5,0)</f>
        <v>Yes</v>
      </c>
      <c r="I2115" s="20" t="str">
        <f>VLOOKUP($A2115,Cleaned_Medical_Exam!$A2114:$J4449,6,0)</f>
        <v>No</v>
      </c>
      <c r="J2115" s="48">
        <f>VLOOKUP($A2115,Cleaned_Medical_Exam!$A2114:$J4449,7,0)</f>
        <v>1</v>
      </c>
      <c r="K2115" s="8" t="str">
        <f>VLOOKUP($A2115,Cleaned_Medical_Exam!$A2114:$J4449,8,0)</f>
        <v>No</v>
      </c>
      <c r="L2115" s="20" t="str">
        <f>VLOOKUP($A2115,Cleaned_Medical_Exam!$A2114:$J4449,9,0)</f>
        <v>Healthy Weight</v>
      </c>
      <c r="M2115" s="20" t="str">
        <f>VLOOKUP($A2115,Cleaned_Medical_Exam!$A2114:$J4449,10,0)</f>
        <v>Normal</v>
      </c>
      <c r="N2115" s="48">
        <f>_xlfn.XLOOKUP(A2115,Cleaned_Hospital_Details!A:A,Cleaned_Hospital_Details!B:B)</f>
        <v>1</v>
      </c>
      <c r="O2115" s="49">
        <f>_xlfn.XLOOKUP($A2115,Cleaned_Hospital_Details!$A:$A,Cleaned_Hospital_Details!C:C)</f>
        <v>2201.1</v>
      </c>
      <c r="P2115" s="8" t="str">
        <f>_xlfn.XLOOKUP($A2115,Cleaned_Hospital_Details!$A:$A,Cleaned_Hospital_Details!D:D)</f>
        <v>Tier - 2</v>
      </c>
      <c r="Q2115" s="8" t="str">
        <f>_xlfn.XLOOKUP($A2115,Cleaned_Hospital_Details!$A:$A,Cleaned_Hospital_Details!E:E)</f>
        <v>Tier - 3</v>
      </c>
      <c r="R2115" s="8" t="str">
        <f>_xlfn.XLOOKUP($A2115,Cleaned_Hospital_Details!$A:$A,Cleaned_Hospital_Details!F:F)</f>
        <v>R1013</v>
      </c>
      <c r="S2115" s="15">
        <f>_xlfn.XLOOKUP($A2115,Cleaned_Hospital_Details!$A:$A,Cleaned_Hospital_Details!G:G)</f>
        <v>38195</v>
      </c>
      <c r="T2115" s="8">
        <f>_xlfn.XLOOKUP($A2115,Cleaned_Hospital_Details!$A:$A,Cleaned_Hospital_Details!H:H)</f>
        <v>18</v>
      </c>
      <c r="U2115" s="8" t="str">
        <f>_xlfn.XLOOKUP($A2115,Cleaned_Hospital_Details!$A:$A,Cleaned_Hospital_Details!I:I)</f>
        <v>Child</v>
      </c>
      <c r="V2115" t="str">
        <f t="shared" ref="V2115:V2178" si="33">_xlfn.CONCAT(C2115, " ", D2115)</f>
        <v>Allison Toppen</v>
      </c>
    </row>
    <row r="2116" spans="1:22" ht="15.6" x14ac:dyDescent="0.3">
      <c r="A2116" s="10" t="s">
        <v>2152</v>
      </c>
      <c r="B2116" s="8" t="str">
        <f>VLOOKUP(A2116,Cleaned_Customer_Names!A2115:D4450,2,0)</f>
        <v>Ms.</v>
      </c>
      <c r="C2116" s="8" t="str">
        <f>VLOOKUP(A2116,Cleaned_Customer_Names!A2115:D4450,3,0)</f>
        <v>Ashley</v>
      </c>
      <c r="D2116" s="8" t="str">
        <f>VLOOKUP($A2116,Cleaned_Customer_Names!$A2115:$D4450,4,0)</f>
        <v>Ermer</v>
      </c>
      <c r="E2116" s="22">
        <f>VLOOKUP($A2116,Cleaned_Medical_Exam!$A2115:$J4450,2,0)</f>
        <v>28.215</v>
      </c>
      <c r="F2116" s="24">
        <f>VLOOKUP($A2116,Cleaned_Medical_Exam!$A2115:$J4450,3,0)</f>
        <v>4.21</v>
      </c>
      <c r="G2116" s="20" t="str">
        <f>VLOOKUP($A2116,Cleaned_Medical_Exam!$A2115:$J4450,4,0)</f>
        <v>No</v>
      </c>
      <c r="H2116" s="20" t="str">
        <f>VLOOKUP($A2116,Cleaned_Medical_Exam!$A2115:$J4450,5,0)</f>
        <v>Yes</v>
      </c>
      <c r="I2116" s="20" t="str">
        <f>VLOOKUP($A2116,Cleaned_Medical_Exam!$A2115:$J4450,6,0)</f>
        <v>No</v>
      </c>
      <c r="J2116" s="48">
        <f>VLOOKUP($A2116,Cleaned_Medical_Exam!$A2115:$J4450,7,0)</f>
        <v>1</v>
      </c>
      <c r="K2116" s="8" t="str">
        <f>VLOOKUP($A2116,Cleaned_Medical_Exam!$A2115:$J4450,8,0)</f>
        <v>No</v>
      </c>
      <c r="L2116" s="20" t="str">
        <f>VLOOKUP($A2116,Cleaned_Medical_Exam!$A2115:$J4450,9,0)</f>
        <v>Overweight</v>
      </c>
      <c r="M2116" s="20" t="str">
        <f>VLOOKUP($A2116,Cleaned_Medical_Exam!$A2115:$J4450,10,0)</f>
        <v>Normal</v>
      </c>
      <c r="N2116" s="48">
        <f>_xlfn.XLOOKUP(A2116,Cleaned_Hospital_Details!A:A,Cleaned_Hospital_Details!B:B)</f>
        <v>0</v>
      </c>
      <c r="O2116" s="49">
        <f>_xlfn.XLOOKUP($A2116,Cleaned_Hospital_Details!$A:$A,Cleaned_Hospital_Details!C:C)</f>
        <v>2200.83</v>
      </c>
      <c r="P2116" s="8" t="str">
        <f>_xlfn.XLOOKUP($A2116,Cleaned_Hospital_Details!$A:$A,Cleaned_Hospital_Details!D:D)</f>
        <v>Tier - 2</v>
      </c>
      <c r="Q2116" s="8" t="str">
        <f>_xlfn.XLOOKUP($A2116,Cleaned_Hospital_Details!$A:$A,Cleaned_Hospital_Details!E:E)</f>
        <v>Tier - 2</v>
      </c>
      <c r="R2116" s="8" t="str">
        <f>_xlfn.XLOOKUP($A2116,Cleaned_Hospital_Details!$A:$A,Cleaned_Hospital_Details!F:F)</f>
        <v>R1024</v>
      </c>
      <c r="S2116" s="15">
        <f>_xlfn.XLOOKUP($A2116,Cleaned_Hospital_Details!$A:$A,Cleaned_Hospital_Details!G:G)</f>
        <v>38242</v>
      </c>
      <c r="T2116" s="8">
        <f>_xlfn.XLOOKUP($A2116,Cleaned_Hospital_Details!$A:$A,Cleaned_Hospital_Details!H:H)</f>
        <v>18</v>
      </c>
      <c r="U2116" s="8" t="str">
        <f>_xlfn.XLOOKUP($A2116,Cleaned_Hospital_Details!$A:$A,Cleaned_Hospital_Details!I:I)</f>
        <v>Child</v>
      </c>
      <c r="V2116" t="str">
        <f t="shared" si="33"/>
        <v>Ashley Ermer</v>
      </c>
    </row>
    <row r="2117" spans="1:22" ht="15.6" x14ac:dyDescent="0.3">
      <c r="A2117" s="10" t="s">
        <v>2153</v>
      </c>
      <c r="B2117" s="8" t="str">
        <f>VLOOKUP(A2117,Cleaned_Customer_Names!A2116:D4451,2,0)</f>
        <v>Ms.</v>
      </c>
      <c r="C2117" s="8" t="str">
        <f>VLOOKUP(A2117,Cleaned_Customer_Names!A2116:D4451,3,0)</f>
        <v>Hilary</v>
      </c>
      <c r="D2117" s="8" t="str">
        <f>VLOOKUP($A2117,Cleaned_Customer_Names!$A2116:$D4451,4,0)</f>
        <v>Dionne</v>
      </c>
      <c r="E2117" s="22">
        <f>VLOOKUP($A2117,Cleaned_Medical_Exam!$A2116:$J4451,2,0)</f>
        <v>26.315000000000001</v>
      </c>
      <c r="F2117" s="24">
        <f>VLOOKUP($A2117,Cleaned_Medical_Exam!$A2116:$J4451,3,0)</f>
        <v>5.47</v>
      </c>
      <c r="G2117" s="20" t="str">
        <f>VLOOKUP($A2117,Cleaned_Medical_Exam!$A2116:$J4451,4,0)</f>
        <v>No</v>
      </c>
      <c r="H2117" s="20" t="str">
        <f>VLOOKUP($A2117,Cleaned_Medical_Exam!$A2116:$J4451,5,0)</f>
        <v>Yes</v>
      </c>
      <c r="I2117" s="20" t="str">
        <f>VLOOKUP($A2117,Cleaned_Medical_Exam!$A2116:$J4451,6,0)</f>
        <v>No</v>
      </c>
      <c r="J2117" s="48">
        <f>VLOOKUP($A2117,Cleaned_Medical_Exam!$A2116:$J4451,7,0)</f>
        <v>1</v>
      </c>
      <c r="K2117" s="8" t="str">
        <f>VLOOKUP($A2117,Cleaned_Medical_Exam!$A2116:$J4451,8,0)</f>
        <v>No</v>
      </c>
      <c r="L2117" s="20" t="str">
        <f>VLOOKUP($A2117,Cleaned_Medical_Exam!$A2116:$J4451,9,0)</f>
        <v>Overweight</v>
      </c>
      <c r="M2117" s="20" t="str">
        <f>VLOOKUP($A2117,Cleaned_Medical_Exam!$A2116:$J4451,10,0)</f>
        <v>Normal</v>
      </c>
      <c r="N2117" s="48">
        <f>_xlfn.XLOOKUP(A2117,Cleaned_Hospital_Details!A:A,Cleaned_Hospital_Details!B:B)</f>
        <v>0</v>
      </c>
      <c r="O2117" s="49">
        <f>_xlfn.XLOOKUP($A2117,Cleaned_Hospital_Details!$A:$A,Cleaned_Hospital_Details!C:C)</f>
        <v>2198.19</v>
      </c>
      <c r="P2117" s="8" t="str">
        <f>_xlfn.XLOOKUP($A2117,Cleaned_Hospital_Details!$A:$A,Cleaned_Hospital_Details!D:D)</f>
        <v>Tier - 2</v>
      </c>
      <c r="Q2117" s="8" t="str">
        <f>_xlfn.XLOOKUP($A2117,Cleaned_Hospital_Details!$A:$A,Cleaned_Hospital_Details!E:E)</f>
        <v>Tier - 1</v>
      </c>
      <c r="R2117" s="8" t="str">
        <f>_xlfn.XLOOKUP($A2117,Cleaned_Hospital_Details!$A:$A,Cleaned_Hospital_Details!F:F)</f>
        <v>R1023</v>
      </c>
      <c r="S2117" s="15">
        <f>_xlfn.XLOOKUP($A2117,Cleaned_Hospital_Details!$A:$A,Cleaned_Hospital_Details!G:G)</f>
        <v>38233</v>
      </c>
      <c r="T2117" s="8">
        <f>_xlfn.XLOOKUP($A2117,Cleaned_Hospital_Details!$A:$A,Cleaned_Hospital_Details!H:H)</f>
        <v>18</v>
      </c>
      <c r="U2117" s="8" t="str">
        <f>_xlfn.XLOOKUP($A2117,Cleaned_Hospital_Details!$A:$A,Cleaned_Hospital_Details!I:I)</f>
        <v>Child</v>
      </c>
      <c r="V2117" t="str">
        <f t="shared" si="33"/>
        <v>Hilary Dionne</v>
      </c>
    </row>
    <row r="2118" spans="1:22" ht="15.6" x14ac:dyDescent="0.3">
      <c r="A2118" s="10" t="s">
        <v>2154</v>
      </c>
      <c r="B2118" s="8" t="str">
        <f>VLOOKUP(A2118,Cleaned_Customer_Names!A2117:D4452,2,0)</f>
        <v>Ms.</v>
      </c>
      <c r="C2118" s="8" t="str">
        <f>VLOOKUP(A2118,Cleaned_Customer_Names!A2117:D4452,3,0)</f>
        <v>Dominique</v>
      </c>
      <c r="D2118" s="8" t="str">
        <f>VLOOKUP($A2118,Cleaned_Customer_Names!$A2117:$D4452,4,0)</f>
        <v>Stasulli</v>
      </c>
      <c r="E2118" s="22">
        <f>VLOOKUP($A2118,Cleaned_Medical_Exam!$A2117:$J4452,2,0)</f>
        <v>25.08</v>
      </c>
      <c r="F2118" s="24">
        <f>VLOOKUP($A2118,Cleaned_Medical_Exam!$A2117:$J4452,3,0)</f>
        <v>5.09</v>
      </c>
      <c r="G2118" s="20" t="str">
        <f>VLOOKUP($A2118,Cleaned_Medical_Exam!$A2117:$J4452,4,0)</f>
        <v>No</v>
      </c>
      <c r="H2118" s="20" t="str">
        <f>VLOOKUP($A2118,Cleaned_Medical_Exam!$A2117:$J4452,5,0)</f>
        <v>Yes</v>
      </c>
      <c r="I2118" s="20" t="str">
        <f>VLOOKUP($A2118,Cleaned_Medical_Exam!$A2117:$J4452,6,0)</f>
        <v>No</v>
      </c>
      <c r="J2118" s="48">
        <f>VLOOKUP($A2118,Cleaned_Medical_Exam!$A2117:$J4452,7,0)</f>
        <v>1</v>
      </c>
      <c r="K2118" s="8" t="str">
        <f>VLOOKUP($A2118,Cleaned_Medical_Exam!$A2117:$J4452,8,0)</f>
        <v>No</v>
      </c>
      <c r="L2118" s="20" t="str">
        <f>VLOOKUP($A2118,Cleaned_Medical_Exam!$A2117:$J4452,9,0)</f>
        <v>Overweight</v>
      </c>
      <c r="M2118" s="20" t="str">
        <f>VLOOKUP($A2118,Cleaned_Medical_Exam!$A2117:$J4452,10,0)</f>
        <v>Normal</v>
      </c>
      <c r="N2118" s="48">
        <f>_xlfn.XLOOKUP(A2118,Cleaned_Hospital_Details!A:A,Cleaned_Hospital_Details!B:B)</f>
        <v>0</v>
      </c>
      <c r="O2118" s="49">
        <f>_xlfn.XLOOKUP($A2118,Cleaned_Hospital_Details!$A:$A,Cleaned_Hospital_Details!C:C)</f>
        <v>2196.4699999999998</v>
      </c>
      <c r="P2118" s="8" t="str">
        <f>_xlfn.XLOOKUP($A2118,Cleaned_Hospital_Details!$A:$A,Cleaned_Hospital_Details!D:D)</f>
        <v>Tier - 2</v>
      </c>
      <c r="Q2118" s="8" t="str">
        <f>_xlfn.XLOOKUP($A2118,Cleaned_Hospital_Details!$A:$A,Cleaned_Hospital_Details!E:E)</f>
        <v>Tier - 3</v>
      </c>
      <c r="R2118" s="8" t="str">
        <f>_xlfn.XLOOKUP($A2118,Cleaned_Hospital_Details!$A:$A,Cleaned_Hospital_Details!F:F)</f>
        <v>R1024</v>
      </c>
      <c r="S2118" s="15">
        <f>_xlfn.XLOOKUP($A2118,Cleaned_Hospital_Details!$A:$A,Cleaned_Hospital_Details!G:G)</f>
        <v>38328</v>
      </c>
      <c r="T2118" s="8">
        <f>_xlfn.XLOOKUP($A2118,Cleaned_Hospital_Details!$A:$A,Cleaned_Hospital_Details!H:H)</f>
        <v>18</v>
      </c>
      <c r="U2118" s="8" t="str">
        <f>_xlfn.XLOOKUP($A2118,Cleaned_Hospital_Details!$A:$A,Cleaned_Hospital_Details!I:I)</f>
        <v>Child</v>
      </c>
      <c r="V2118" t="str">
        <f t="shared" si="33"/>
        <v>Dominique Stasulli</v>
      </c>
    </row>
    <row r="2119" spans="1:22" ht="15.6" x14ac:dyDescent="0.3">
      <c r="A2119" s="10" t="s">
        <v>2155</v>
      </c>
      <c r="B2119" s="8" t="str">
        <f>VLOOKUP(A2119,Cleaned_Customer_Names!A2118:D4453,2,0)</f>
        <v>Mr.</v>
      </c>
      <c r="C2119" s="8" t="str">
        <f>VLOOKUP(A2119,Cleaned_Customer_Names!A2118:D4453,3,0)</f>
        <v>Carlos</v>
      </c>
      <c r="D2119" s="8" t="str">
        <f>VLOOKUP($A2119,Cleaned_Customer_Names!$A2118:$D4453,4,0)</f>
        <v>Duran</v>
      </c>
      <c r="E2119" s="22">
        <f>VLOOKUP($A2119,Cleaned_Medical_Exam!$A2118:$J4453,2,0)</f>
        <v>15.41</v>
      </c>
      <c r="F2119" s="24">
        <f>VLOOKUP($A2119,Cleaned_Medical_Exam!$A2118:$J4453,3,0)</f>
        <v>5.08</v>
      </c>
      <c r="G2119" s="20" t="str">
        <f>VLOOKUP($A2119,Cleaned_Medical_Exam!$A2118:$J4453,4,0)</f>
        <v>No</v>
      </c>
      <c r="H2119" s="20" t="str">
        <f>VLOOKUP($A2119,Cleaned_Medical_Exam!$A2118:$J4453,5,0)</f>
        <v>No</v>
      </c>
      <c r="I2119" s="20" t="str">
        <f>VLOOKUP($A2119,Cleaned_Medical_Exam!$A2118:$J4453,6,0)</f>
        <v>No</v>
      </c>
      <c r="J2119" s="48">
        <f>VLOOKUP($A2119,Cleaned_Medical_Exam!$A2118:$J4453,7,0)</f>
        <v>0</v>
      </c>
      <c r="K2119" s="8" t="str">
        <f>VLOOKUP($A2119,Cleaned_Medical_Exam!$A2118:$J4453,8,0)</f>
        <v>No</v>
      </c>
      <c r="L2119" s="20" t="str">
        <f>VLOOKUP($A2119,Cleaned_Medical_Exam!$A2118:$J4453,9,0)</f>
        <v>Underweight</v>
      </c>
      <c r="M2119" s="20" t="str">
        <f>VLOOKUP($A2119,Cleaned_Medical_Exam!$A2118:$J4453,10,0)</f>
        <v>Normal</v>
      </c>
      <c r="N2119" s="48">
        <f>_xlfn.XLOOKUP(A2119,Cleaned_Hospital_Details!A:A,Cleaned_Hospital_Details!B:B)</f>
        <v>3</v>
      </c>
      <c r="O2119" s="49">
        <f>_xlfn.XLOOKUP($A2119,Cleaned_Hospital_Details!$A:$A,Cleaned_Hospital_Details!C:C)</f>
        <v>2193.1999999999998</v>
      </c>
      <c r="P2119" s="8" t="str">
        <f>_xlfn.XLOOKUP($A2119,Cleaned_Hospital_Details!$A:$A,Cleaned_Hospital_Details!D:D)</f>
        <v>Tier - 2</v>
      </c>
      <c r="Q2119" s="8" t="str">
        <f>_xlfn.XLOOKUP($A2119,Cleaned_Hospital_Details!$A:$A,Cleaned_Hospital_Details!E:E)</f>
        <v>Tier - 2</v>
      </c>
      <c r="R2119" s="8" t="str">
        <f>_xlfn.XLOOKUP($A2119,Cleaned_Hospital_Details!$A:$A,Cleaned_Hospital_Details!F:F)</f>
        <v>R1012</v>
      </c>
      <c r="S2119" s="15">
        <f>_xlfn.XLOOKUP($A2119,Cleaned_Hospital_Details!$A:$A,Cleaned_Hospital_Details!G:G)</f>
        <v>33588</v>
      </c>
      <c r="T2119" s="8">
        <f>_xlfn.XLOOKUP($A2119,Cleaned_Hospital_Details!$A:$A,Cleaned_Hospital_Details!H:H)</f>
        <v>31</v>
      </c>
      <c r="U2119" s="8" t="str">
        <f>_xlfn.XLOOKUP($A2119,Cleaned_Hospital_Details!$A:$A,Cleaned_Hospital_Details!I:I)</f>
        <v>Adult</v>
      </c>
      <c r="V2119" t="str">
        <f t="shared" si="33"/>
        <v>Carlos Duran</v>
      </c>
    </row>
    <row r="2120" spans="1:22" ht="15.6" x14ac:dyDescent="0.3">
      <c r="A2120" s="10" t="s">
        <v>2156</v>
      </c>
      <c r="B2120" s="8" t="str">
        <f>VLOOKUP(A2120,Cleaned_Customer_Names!A2119:D4454,2,0)</f>
        <v>Mr.</v>
      </c>
      <c r="C2120" s="8" t="str">
        <f>VLOOKUP(A2120,Cleaned_Customer_Names!A2119:D4454,3,0)</f>
        <v>Matthew</v>
      </c>
      <c r="D2120" s="8" t="str">
        <f>VLOOKUP($A2120,Cleaned_Customer_Names!$A2119:$D4454,4,0)</f>
        <v>Klundt</v>
      </c>
      <c r="E2120" s="22">
        <f>VLOOKUP($A2120,Cleaned_Medical_Exam!$A2119:$J4454,2,0)</f>
        <v>23.83</v>
      </c>
      <c r="F2120" s="24">
        <f>VLOOKUP($A2120,Cleaned_Medical_Exam!$A2119:$J4454,3,0)</f>
        <v>5.68</v>
      </c>
      <c r="G2120" s="20" t="str">
        <f>VLOOKUP($A2120,Cleaned_Medical_Exam!$A2119:$J4454,4,0)</f>
        <v>No</v>
      </c>
      <c r="H2120" s="20" t="str">
        <f>VLOOKUP($A2120,Cleaned_Medical_Exam!$A2119:$J4454,5,0)</f>
        <v>No</v>
      </c>
      <c r="I2120" s="20" t="str">
        <f>VLOOKUP($A2120,Cleaned_Medical_Exam!$A2119:$J4454,6,0)</f>
        <v>No</v>
      </c>
      <c r="J2120" s="48">
        <f>VLOOKUP($A2120,Cleaned_Medical_Exam!$A2119:$J4454,7,0)</f>
        <v>0</v>
      </c>
      <c r="K2120" s="8" t="str">
        <f>VLOOKUP($A2120,Cleaned_Medical_Exam!$A2119:$J4454,8,0)</f>
        <v>No</v>
      </c>
      <c r="L2120" s="20" t="str">
        <f>VLOOKUP($A2120,Cleaned_Medical_Exam!$A2119:$J4454,9,0)</f>
        <v>Healthy Weight</v>
      </c>
      <c r="M2120" s="20" t="str">
        <f>VLOOKUP($A2120,Cleaned_Medical_Exam!$A2119:$J4454,10,0)</f>
        <v>Normal</v>
      </c>
      <c r="N2120" s="48">
        <f>_xlfn.XLOOKUP(A2120,Cleaned_Hospital_Details!A:A,Cleaned_Hospital_Details!B:B)</f>
        <v>0</v>
      </c>
      <c r="O2120" s="49">
        <f>_xlfn.XLOOKUP($A2120,Cleaned_Hospital_Details!$A:$A,Cleaned_Hospital_Details!C:C)</f>
        <v>2170.08</v>
      </c>
      <c r="P2120" s="8" t="str">
        <f>_xlfn.XLOOKUP($A2120,Cleaned_Hospital_Details!$A:$A,Cleaned_Hospital_Details!D:D)</f>
        <v>Tier - 2</v>
      </c>
      <c r="Q2120" s="8" t="str">
        <f>_xlfn.XLOOKUP($A2120,Cleaned_Hospital_Details!$A:$A,Cleaned_Hospital_Details!E:E)</f>
        <v>Tier - 2</v>
      </c>
      <c r="R2120" s="8" t="str">
        <f>_xlfn.XLOOKUP($A2120,Cleaned_Hospital_Details!$A:$A,Cleaned_Hospital_Details!F:F)</f>
        <v>R1013</v>
      </c>
      <c r="S2120" s="15">
        <f>_xlfn.XLOOKUP($A2120,Cleaned_Hospital_Details!$A:$A,Cleaned_Hospital_Details!G:G)</f>
        <v>34604</v>
      </c>
      <c r="T2120" s="8">
        <f>_xlfn.XLOOKUP($A2120,Cleaned_Hospital_Details!$A:$A,Cleaned_Hospital_Details!H:H)</f>
        <v>28</v>
      </c>
      <c r="U2120" s="8" t="str">
        <f>_xlfn.XLOOKUP($A2120,Cleaned_Hospital_Details!$A:$A,Cleaned_Hospital_Details!I:I)</f>
        <v>Adult</v>
      </c>
      <c r="V2120" t="str">
        <f t="shared" si="33"/>
        <v>Matthew Klundt</v>
      </c>
    </row>
    <row r="2121" spans="1:22" ht="15.6" x14ac:dyDescent="0.3">
      <c r="A2121" s="10" t="s">
        <v>2157</v>
      </c>
      <c r="B2121" s="8" t="str">
        <f>VLOOKUP(A2121,Cleaned_Customer_Names!A2120:D4455,2,0)</f>
        <v>Ms.</v>
      </c>
      <c r="C2121" s="8" t="str">
        <f>VLOOKUP(A2121,Cleaned_Customer_Names!A2120:D4455,3,0)</f>
        <v>Kara</v>
      </c>
      <c r="D2121" s="8" t="str">
        <f>VLOOKUP($A2121,Cleaned_Customer_Names!$A2120:$D4455,4,0)</f>
        <v>Waters</v>
      </c>
      <c r="E2121" s="22">
        <f>VLOOKUP($A2121,Cleaned_Medical_Exam!$A2120:$J4455,2,0)</f>
        <v>36</v>
      </c>
      <c r="F2121" s="24">
        <f>VLOOKUP($A2121,Cleaned_Medical_Exam!$A2120:$J4455,3,0)</f>
        <v>4.66</v>
      </c>
      <c r="G2121" s="20" t="str">
        <f>VLOOKUP($A2121,Cleaned_Medical_Exam!$A2120:$J4455,4,0)</f>
        <v>No</v>
      </c>
      <c r="H2121" s="20" t="str">
        <f>VLOOKUP($A2121,Cleaned_Medical_Exam!$A2120:$J4455,5,0)</f>
        <v>Yes</v>
      </c>
      <c r="I2121" s="20" t="str">
        <f>VLOOKUP($A2121,Cleaned_Medical_Exam!$A2120:$J4455,6,0)</f>
        <v>No</v>
      </c>
      <c r="J2121" s="48">
        <f>VLOOKUP($A2121,Cleaned_Medical_Exam!$A2120:$J4455,7,0)</f>
        <v>1</v>
      </c>
      <c r="K2121" s="8" t="str">
        <f>VLOOKUP($A2121,Cleaned_Medical_Exam!$A2120:$J4455,8,0)</f>
        <v>No</v>
      </c>
      <c r="L2121" s="20" t="str">
        <f>VLOOKUP($A2121,Cleaned_Medical_Exam!$A2120:$J4455,9,0)</f>
        <v>Obesity</v>
      </c>
      <c r="M2121" s="20" t="str">
        <f>VLOOKUP($A2121,Cleaned_Medical_Exam!$A2120:$J4455,10,0)</f>
        <v>Normal</v>
      </c>
      <c r="N2121" s="48">
        <f>_xlfn.XLOOKUP(A2121,Cleaned_Hospital_Details!A:A,Cleaned_Hospital_Details!B:B)</f>
        <v>0</v>
      </c>
      <c r="O2121" s="49">
        <f>_xlfn.XLOOKUP($A2121,Cleaned_Hospital_Details!$A:$A,Cleaned_Hospital_Details!C:C)</f>
        <v>2166.73</v>
      </c>
      <c r="P2121" s="8" t="str">
        <f>_xlfn.XLOOKUP($A2121,Cleaned_Hospital_Details!$A:$A,Cleaned_Hospital_Details!D:D)</f>
        <v>Tier - 2</v>
      </c>
      <c r="Q2121" s="8" t="str">
        <f>_xlfn.XLOOKUP($A2121,Cleaned_Hospital_Details!$A:$A,Cleaned_Hospital_Details!E:E)</f>
        <v>Tier - 2</v>
      </c>
      <c r="R2121" s="8" t="str">
        <f>_xlfn.XLOOKUP($A2121,Cleaned_Hospital_Details!$A:$A,Cleaned_Hospital_Details!F:F)</f>
        <v>R1011</v>
      </c>
      <c r="S2121" s="15">
        <f>_xlfn.XLOOKUP($A2121,Cleaned_Hospital_Details!$A:$A,Cleaned_Hospital_Details!G:G)</f>
        <v>36761</v>
      </c>
      <c r="T2121" s="8">
        <f>_xlfn.XLOOKUP($A2121,Cleaned_Hospital_Details!$A:$A,Cleaned_Hospital_Details!H:H)</f>
        <v>22</v>
      </c>
      <c r="U2121" s="8" t="str">
        <f>_xlfn.XLOOKUP($A2121,Cleaned_Hospital_Details!$A:$A,Cleaned_Hospital_Details!I:I)</f>
        <v>Adult</v>
      </c>
      <c r="V2121" t="str">
        <f t="shared" si="33"/>
        <v>Kara Waters</v>
      </c>
    </row>
    <row r="2122" spans="1:22" ht="15.6" x14ac:dyDescent="0.3">
      <c r="A2122" s="10" t="s">
        <v>2158</v>
      </c>
      <c r="B2122" s="8" t="str">
        <f>VLOOKUP(A2122,Cleaned_Customer_Names!A2121:D4456,2,0)</f>
        <v>Ms.</v>
      </c>
      <c r="C2122" s="8" t="str">
        <f>VLOOKUP(A2122,Cleaned_Customer_Names!A2121:D4456,3,0)</f>
        <v>Sarah</v>
      </c>
      <c r="D2122" s="8" t="str">
        <f>VLOOKUP($A2122,Cleaned_Customer_Names!$A2121:$D4456,4,0)</f>
        <v>Rusk</v>
      </c>
      <c r="E2122" s="22">
        <f>VLOOKUP($A2122,Cleaned_Medical_Exam!$A2121:$J4456,2,0)</f>
        <v>28.82</v>
      </c>
      <c r="F2122" s="24">
        <f>VLOOKUP($A2122,Cleaned_Medical_Exam!$A2121:$J4456,3,0)</f>
        <v>5.59</v>
      </c>
      <c r="G2122" s="20" t="str">
        <f>VLOOKUP($A2122,Cleaned_Medical_Exam!$A2121:$J4456,4,0)</f>
        <v>No</v>
      </c>
      <c r="H2122" s="20" t="str">
        <f>VLOOKUP($A2122,Cleaned_Medical_Exam!$A2121:$J4456,5,0)</f>
        <v>Yes</v>
      </c>
      <c r="I2122" s="20" t="str">
        <f>VLOOKUP($A2122,Cleaned_Medical_Exam!$A2121:$J4456,6,0)</f>
        <v>No</v>
      </c>
      <c r="J2122" s="48">
        <f>VLOOKUP($A2122,Cleaned_Medical_Exam!$A2121:$J4456,7,0)</f>
        <v>1</v>
      </c>
      <c r="K2122" s="8" t="str">
        <f>VLOOKUP($A2122,Cleaned_Medical_Exam!$A2121:$J4456,8,0)</f>
        <v>No</v>
      </c>
      <c r="L2122" s="20" t="str">
        <f>VLOOKUP($A2122,Cleaned_Medical_Exam!$A2121:$J4456,9,0)</f>
        <v>Overweight</v>
      </c>
      <c r="M2122" s="20" t="str">
        <f>VLOOKUP($A2122,Cleaned_Medical_Exam!$A2121:$J4456,10,0)</f>
        <v>Normal</v>
      </c>
      <c r="N2122" s="48">
        <f>_xlfn.XLOOKUP(A2122,Cleaned_Hospital_Details!A:A,Cleaned_Hospital_Details!B:B)</f>
        <v>0</v>
      </c>
      <c r="O2122" s="49">
        <f>_xlfn.XLOOKUP($A2122,Cleaned_Hospital_Details!$A:$A,Cleaned_Hospital_Details!C:C)</f>
        <v>2156.75</v>
      </c>
      <c r="P2122" s="8" t="str">
        <f>_xlfn.XLOOKUP($A2122,Cleaned_Hospital_Details!$A:$A,Cleaned_Hospital_Details!D:D)</f>
        <v>Tier - 2</v>
      </c>
      <c r="Q2122" s="8" t="str">
        <f>_xlfn.XLOOKUP($A2122,Cleaned_Hospital_Details!$A:$A,Cleaned_Hospital_Details!E:E)</f>
        <v>Tier - 2</v>
      </c>
      <c r="R2122" s="8" t="str">
        <f>_xlfn.XLOOKUP($A2122,Cleaned_Hospital_Details!$A:$A,Cleaned_Hospital_Details!F:F)</f>
        <v>R1013</v>
      </c>
      <c r="S2122" s="15">
        <f>_xlfn.XLOOKUP($A2122,Cleaned_Hospital_Details!$A:$A,Cleaned_Hospital_Details!G:G)</f>
        <v>36870</v>
      </c>
      <c r="T2122" s="8">
        <f>_xlfn.XLOOKUP($A2122,Cleaned_Hospital_Details!$A:$A,Cleaned_Hospital_Details!H:H)</f>
        <v>22</v>
      </c>
      <c r="U2122" s="8" t="str">
        <f>_xlfn.XLOOKUP($A2122,Cleaned_Hospital_Details!$A:$A,Cleaned_Hospital_Details!I:I)</f>
        <v>Adult</v>
      </c>
      <c r="V2122" t="str">
        <f t="shared" si="33"/>
        <v>Sarah Rusk</v>
      </c>
    </row>
    <row r="2123" spans="1:22" ht="15.6" x14ac:dyDescent="0.3">
      <c r="A2123" s="10" t="s">
        <v>2159</v>
      </c>
      <c r="B2123" s="8" t="str">
        <f>VLOOKUP(A2123,Cleaned_Customer_Names!A2122:D4457,2,0)</f>
        <v>Ms.</v>
      </c>
      <c r="C2123" s="8" t="str">
        <f>VLOOKUP(A2123,Cleaned_Customer_Names!A2122:D4457,3,0)</f>
        <v>Shauna</v>
      </c>
      <c r="D2123" s="8" t="str">
        <f>VLOOKUP($A2123,Cleaned_Customer_Names!$A2122:$D4457,4,0)</f>
        <v>Gersbach</v>
      </c>
      <c r="E2123" s="22">
        <f>VLOOKUP($A2123,Cleaned_Medical_Exam!$A2122:$J4457,2,0)</f>
        <v>28.05</v>
      </c>
      <c r="F2123" s="24">
        <f>VLOOKUP($A2123,Cleaned_Medical_Exam!$A2122:$J4457,3,0)</f>
        <v>6.2</v>
      </c>
      <c r="G2123" s="20" t="str">
        <f>VLOOKUP($A2123,Cleaned_Medical_Exam!$A2122:$J4457,4,0)</f>
        <v>No</v>
      </c>
      <c r="H2123" s="20" t="str">
        <f>VLOOKUP($A2123,Cleaned_Medical_Exam!$A2122:$J4457,5,0)</f>
        <v>Yes</v>
      </c>
      <c r="I2123" s="20" t="str">
        <f>VLOOKUP($A2123,Cleaned_Medical_Exam!$A2122:$J4457,6,0)</f>
        <v>No</v>
      </c>
      <c r="J2123" s="48">
        <f>VLOOKUP($A2123,Cleaned_Medical_Exam!$A2122:$J4457,7,0)</f>
        <v>1</v>
      </c>
      <c r="K2123" s="8" t="str">
        <f>VLOOKUP($A2123,Cleaned_Medical_Exam!$A2122:$J4457,8,0)</f>
        <v>No</v>
      </c>
      <c r="L2123" s="20" t="str">
        <f>VLOOKUP($A2123,Cleaned_Medical_Exam!$A2122:$J4457,9,0)</f>
        <v>Overweight</v>
      </c>
      <c r="M2123" s="20" t="str">
        <f>VLOOKUP($A2123,Cleaned_Medical_Exam!$A2122:$J4457,10,0)</f>
        <v>Prediabetes</v>
      </c>
      <c r="N2123" s="48">
        <f>_xlfn.XLOOKUP(A2123,Cleaned_Hospital_Details!A:A,Cleaned_Hospital_Details!B:B)</f>
        <v>0</v>
      </c>
      <c r="O2123" s="49">
        <f>_xlfn.XLOOKUP($A2123,Cleaned_Hospital_Details!$A:$A,Cleaned_Hospital_Details!C:C)</f>
        <v>2155.6799999999998</v>
      </c>
      <c r="P2123" s="8" t="str">
        <f>_xlfn.XLOOKUP($A2123,Cleaned_Hospital_Details!$A:$A,Cleaned_Hospital_Details!D:D)</f>
        <v>Tier - 2</v>
      </c>
      <c r="Q2123" s="8" t="str">
        <f>_xlfn.XLOOKUP($A2123,Cleaned_Hospital_Details!$A:$A,Cleaned_Hospital_Details!E:E)</f>
        <v>Tier - 3</v>
      </c>
      <c r="R2123" s="8" t="str">
        <f>_xlfn.XLOOKUP($A2123,Cleaned_Hospital_Details!$A:$A,Cleaned_Hospital_Details!F:F)</f>
        <v>R1013</v>
      </c>
      <c r="S2123" s="15">
        <f>_xlfn.XLOOKUP($A2123,Cleaned_Hospital_Details!$A:$A,Cleaned_Hospital_Details!G:G)</f>
        <v>36859</v>
      </c>
      <c r="T2123" s="8">
        <f>_xlfn.XLOOKUP($A2123,Cleaned_Hospital_Details!$A:$A,Cleaned_Hospital_Details!H:H)</f>
        <v>22</v>
      </c>
      <c r="U2123" s="8" t="str">
        <f>_xlfn.XLOOKUP($A2123,Cleaned_Hospital_Details!$A:$A,Cleaned_Hospital_Details!I:I)</f>
        <v>Adult</v>
      </c>
      <c r="V2123" t="str">
        <f t="shared" si="33"/>
        <v>Shauna Gersbach</v>
      </c>
    </row>
    <row r="2124" spans="1:22" ht="15.6" x14ac:dyDescent="0.3">
      <c r="A2124" s="10" t="s">
        <v>2160</v>
      </c>
      <c r="B2124" s="8" t="str">
        <f>VLOOKUP(A2124,Cleaned_Customer_Names!A2123:D4458,2,0)</f>
        <v>Ms.</v>
      </c>
      <c r="C2124" s="8" t="str">
        <f>VLOOKUP(A2124,Cleaned_Customer_Names!A2123:D4458,3,0)</f>
        <v>Lindsay</v>
      </c>
      <c r="D2124" s="8" t="str">
        <f>VLOOKUP($A2124,Cleaned_Customer_Names!$A2123:$D4458,4,0)</f>
        <v>Taylor-Watson</v>
      </c>
      <c r="E2124" s="22">
        <f>VLOOKUP($A2124,Cleaned_Medical_Exam!$A2123:$J4458,2,0)</f>
        <v>27.1</v>
      </c>
      <c r="F2124" s="24">
        <f>VLOOKUP($A2124,Cleaned_Medical_Exam!$A2123:$J4458,3,0)</f>
        <v>4.45</v>
      </c>
      <c r="G2124" s="20" t="str">
        <f>VLOOKUP($A2124,Cleaned_Medical_Exam!$A2123:$J4458,4,0)</f>
        <v>No</v>
      </c>
      <c r="H2124" s="20" t="str">
        <f>VLOOKUP($A2124,Cleaned_Medical_Exam!$A2123:$J4458,5,0)</f>
        <v>Yes</v>
      </c>
      <c r="I2124" s="20" t="str">
        <f>VLOOKUP($A2124,Cleaned_Medical_Exam!$A2123:$J4458,6,0)</f>
        <v>No</v>
      </c>
      <c r="J2124" s="48">
        <f>VLOOKUP($A2124,Cleaned_Medical_Exam!$A2123:$J4458,7,0)</f>
        <v>1</v>
      </c>
      <c r="K2124" s="8" t="str">
        <f>VLOOKUP($A2124,Cleaned_Medical_Exam!$A2123:$J4458,8,0)</f>
        <v>No</v>
      </c>
      <c r="L2124" s="20" t="str">
        <f>VLOOKUP($A2124,Cleaned_Medical_Exam!$A2123:$J4458,9,0)</f>
        <v>Overweight</v>
      </c>
      <c r="M2124" s="20" t="str">
        <f>VLOOKUP($A2124,Cleaned_Medical_Exam!$A2123:$J4458,10,0)</f>
        <v>Normal</v>
      </c>
      <c r="N2124" s="48">
        <f>_xlfn.XLOOKUP(A2124,Cleaned_Hospital_Details!A:A,Cleaned_Hospital_Details!B:B)</f>
        <v>0</v>
      </c>
      <c r="O2124" s="49">
        <f>_xlfn.XLOOKUP($A2124,Cleaned_Hospital_Details!$A:$A,Cleaned_Hospital_Details!C:C)</f>
        <v>2154.36</v>
      </c>
      <c r="P2124" s="8" t="str">
        <f>_xlfn.XLOOKUP($A2124,Cleaned_Hospital_Details!$A:$A,Cleaned_Hospital_Details!D:D)</f>
        <v>Tier - 2</v>
      </c>
      <c r="Q2124" s="8" t="str">
        <f>_xlfn.XLOOKUP($A2124,Cleaned_Hospital_Details!$A:$A,Cleaned_Hospital_Details!E:E)</f>
        <v>Tier - 2</v>
      </c>
      <c r="R2124" s="8" t="str">
        <f>_xlfn.XLOOKUP($A2124,Cleaned_Hospital_Details!$A:$A,Cleaned_Hospital_Details!F:F)</f>
        <v>R1011</v>
      </c>
      <c r="S2124" s="15">
        <f>_xlfn.XLOOKUP($A2124,Cleaned_Hospital_Details!$A:$A,Cleaned_Hospital_Details!G:G)</f>
        <v>36821</v>
      </c>
      <c r="T2124" s="8">
        <f>_xlfn.XLOOKUP($A2124,Cleaned_Hospital_Details!$A:$A,Cleaned_Hospital_Details!H:H)</f>
        <v>22</v>
      </c>
      <c r="U2124" s="8" t="str">
        <f>_xlfn.XLOOKUP($A2124,Cleaned_Hospital_Details!$A:$A,Cleaned_Hospital_Details!I:I)</f>
        <v>Adult</v>
      </c>
      <c r="V2124" t="str">
        <f t="shared" si="33"/>
        <v>Lindsay Taylor-Watson</v>
      </c>
    </row>
    <row r="2125" spans="1:22" ht="15.6" x14ac:dyDescent="0.3">
      <c r="A2125" s="10" t="s">
        <v>2161</v>
      </c>
      <c r="B2125" s="8" t="str">
        <f>VLOOKUP(A2125,Cleaned_Customer_Names!A2124:D4459,2,0)</f>
        <v>Ms.</v>
      </c>
      <c r="C2125" s="8" t="str">
        <f>VLOOKUP(A2125,Cleaned_Customer_Names!A2124:D4459,3,0)</f>
        <v>Danya</v>
      </c>
      <c r="D2125" s="8" t="str">
        <f>VLOOKUP($A2125,Cleaned_Customer_Names!$A2124:$D4459,4,0)</f>
        <v>Crawford</v>
      </c>
      <c r="E2125" s="22">
        <f>VLOOKUP($A2125,Cleaned_Medical_Exam!$A2124:$J4459,2,0)</f>
        <v>24.3</v>
      </c>
      <c r="F2125" s="24">
        <f>VLOOKUP($A2125,Cleaned_Medical_Exam!$A2124:$J4459,3,0)</f>
        <v>6.1</v>
      </c>
      <c r="G2125" s="20" t="str">
        <f>VLOOKUP($A2125,Cleaned_Medical_Exam!$A2124:$J4459,4,0)</f>
        <v>Yes</v>
      </c>
      <c r="H2125" s="20" t="str">
        <f>VLOOKUP($A2125,Cleaned_Medical_Exam!$A2124:$J4459,5,0)</f>
        <v>Yes</v>
      </c>
      <c r="I2125" s="20" t="str">
        <f>VLOOKUP($A2125,Cleaned_Medical_Exam!$A2124:$J4459,6,0)</f>
        <v>No</v>
      </c>
      <c r="J2125" s="48">
        <f>VLOOKUP($A2125,Cleaned_Medical_Exam!$A2124:$J4459,7,0)</f>
        <v>1</v>
      </c>
      <c r="K2125" s="8" t="str">
        <f>VLOOKUP($A2125,Cleaned_Medical_Exam!$A2124:$J4459,8,0)</f>
        <v>No</v>
      </c>
      <c r="L2125" s="20" t="str">
        <f>VLOOKUP($A2125,Cleaned_Medical_Exam!$A2124:$J4459,9,0)</f>
        <v>Healthy Weight</v>
      </c>
      <c r="M2125" s="20" t="str">
        <f>VLOOKUP($A2125,Cleaned_Medical_Exam!$A2124:$J4459,10,0)</f>
        <v>Prediabetes</v>
      </c>
      <c r="N2125" s="48">
        <f>_xlfn.XLOOKUP(A2125,Cleaned_Hospital_Details!A:A,Cleaned_Hospital_Details!B:B)</f>
        <v>0</v>
      </c>
      <c r="O2125" s="49">
        <f>_xlfn.XLOOKUP($A2125,Cleaned_Hospital_Details!$A:$A,Cleaned_Hospital_Details!C:C)</f>
        <v>2150.4699999999998</v>
      </c>
      <c r="P2125" s="8" t="str">
        <f>_xlfn.XLOOKUP($A2125,Cleaned_Hospital_Details!$A:$A,Cleaned_Hospital_Details!D:D)</f>
        <v>Tier - 2</v>
      </c>
      <c r="Q2125" s="8" t="str">
        <f>_xlfn.XLOOKUP($A2125,Cleaned_Hospital_Details!$A:$A,Cleaned_Hospital_Details!E:E)</f>
        <v>Tier - 3</v>
      </c>
      <c r="R2125" s="8" t="str">
        <f>_xlfn.XLOOKUP($A2125,Cleaned_Hospital_Details!$A:$A,Cleaned_Hospital_Details!F:F)</f>
        <v>R1011</v>
      </c>
      <c r="S2125" s="15">
        <f>_xlfn.XLOOKUP($A2125,Cleaned_Hospital_Details!$A:$A,Cleaned_Hospital_Details!G:G)</f>
        <v>36887</v>
      </c>
      <c r="T2125" s="8">
        <f>_xlfn.XLOOKUP($A2125,Cleaned_Hospital_Details!$A:$A,Cleaned_Hospital_Details!H:H)</f>
        <v>22</v>
      </c>
      <c r="U2125" s="8" t="str">
        <f>_xlfn.XLOOKUP($A2125,Cleaned_Hospital_Details!$A:$A,Cleaned_Hospital_Details!I:I)</f>
        <v>Adult</v>
      </c>
      <c r="V2125" t="str">
        <f t="shared" si="33"/>
        <v>Danya Crawford</v>
      </c>
    </row>
    <row r="2126" spans="1:22" ht="15.6" x14ac:dyDescent="0.3">
      <c r="A2126" s="10" t="s">
        <v>2162</v>
      </c>
      <c r="B2126" s="8" t="str">
        <f>VLOOKUP(A2126,Cleaned_Customer_Names!A2125:D4460,2,0)</f>
        <v>Ms.</v>
      </c>
      <c r="C2126" s="8" t="str">
        <f>VLOOKUP(A2126,Cleaned_Customer_Names!A2125:D4460,3,0)</f>
        <v>Lorraine</v>
      </c>
      <c r="D2126" s="8" t="str">
        <f>VLOOKUP($A2126,Cleaned_Customer_Names!$A2125:$D4460,4,0)</f>
        <v>Levitsky</v>
      </c>
      <c r="E2126" s="22">
        <f>VLOOKUP($A2126,Cleaned_Medical_Exam!$A2125:$J4460,2,0)</f>
        <v>30.72</v>
      </c>
      <c r="F2126" s="24">
        <f>VLOOKUP($A2126,Cleaned_Medical_Exam!$A2125:$J4460,3,0)</f>
        <v>6.06</v>
      </c>
      <c r="G2126" s="20" t="str">
        <f>VLOOKUP($A2126,Cleaned_Medical_Exam!$A2125:$J4460,4,0)</f>
        <v>No</v>
      </c>
      <c r="H2126" s="20" t="str">
        <f>VLOOKUP($A2126,Cleaned_Medical_Exam!$A2125:$J4460,5,0)</f>
        <v>Yes</v>
      </c>
      <c r="I2126" s="20" t="str">
        <f>VLOOKUP($A2126,Cleaned_Medical_Exam!$A2125:$J4460,6,0)</f>
        <v>No</v>
      </c>
      <c r="J2126" s="48">
        <f>VLOOKUP($A2126,Cleaned_Medical_Exam!$A2125:$J4460,7,0)</f>
        <v>1</v>
      </c>
      <c r="K2126" s="8" t="str">
        <f>VLOOKUP($A2126,Cleaned_Medical_Exam!$A2125:$J4460,8,0)</f>
        <v>No</v>
      </c>
      <c r="L2126" s="20" t="str">
        <f>VLOOKUP($A2126,Cleaned_Medical_Exam!$A2125:$J4460,9,0)</f>
        <v>Obesity</v>
      </c>
      <c r="M2126" s="20" t="str">
        <f>VLOOKUP($A2126,Cleaned_Medical_Exam!$A2125:$J4460,10,0)</f>
        <v>Prediabetes</v>
      </c>
      <c r="N2126" s="48">
        <f>_xlfn.XLOOKUP(A2126,Cleaned_Hospital_Details!A:A,Cleaned_Hospital_Details!B:B)</f>
        <v>0</v>
      </c>
      <c r="O2126" s="49">
        <f>_xlfn.XLOOKUP($A2126,Cleaned_Hospital_Details!$A:$A,Cleaned_Hospital_Details!C:C)</f>
        <v>2144.85</v>
      </c>
      <c r="P2126" s="8" t="str">
        <f>_xlfn.XLOOKUP($A2126,Cleaned_Hospital_Details!$A:$A,Cleaned_Hospital_Details!D:D)</f>
        <v>Tier - 2</v>
      </c>
      <c r="Q2126" s="8" t="str">
        <f>_xlfn.XLOOKUP($A2126,Cleaned_Hospital_Details!$A:$A,Cleaned_Hospital_Details!E:E)</f>
        <v>Tier - 1</v>
      </c>
      <c r="R2126" s="8" t="str">
        <f>_xlfn.XLOOKUP($A2126,Cleaned_Hospital_Details!$A:$A,Cleaned_Hospital_Details!F:F)</f>
        <v>R1011</v>
      </c>
      <c r="S2126" s="15">
        <f>_xlfn.XLOOKUP($A2126,Cleaned_Hospital_Details!$A:$A,Cleaned_Hospital_Details!G:G)</f>
        <v>38264</v>
      </c>
      <c r="T2126" s="8">
        <f>_xlfn.XLOOKUP($A2126,Cleaned_Hospital_Details!$A:$A,Cleaned_Hospital_Details!H:H)</f>
        <v>18</v>
      </c>
      <c r="U2126" s="8" t="str">
        <f>_xlfn.XLOOKUP($A2126,Cleaned_Hospital_Details!$A:$A,Cleaned_Hospital_Details!I:I)</f>
        <v>Child</v>
      </c>
      <c r="V2126" t="str">
        <f t="shared" si="33"/>
        <v>Lorraine Levitsky</v>
      </c>
    </row>
    <row r="2127" spans="1:22" ht="15.6" x14ac:dyDescent="0.3">
      <c r="A2127" s="10" t="s">
        <v>2163</v>
      </c>
      <c r="B2127" s="8" t="str">
        <f>VLOOKUP(A2127,Cleaned_Customer_Names!A2126:D4461,2,0)</f>
        <v>Ms.</v>
      </c>
      <c r="C2127" s="8" t="str">
        <f>VLOOKUP(A2127,Cleaned_Customer_Names!A2126:D4461,3,0)</f>
        <v>Jennifer</v>
      </c>
      <c r="D2127" s="8" t="str">
        <f>VLOOKUP($A2127,Cleaned_Customer_Names!$A2126:$D4461,4,0)</f>
        <v>Carroll</v>
      </c>
      <c r="E2127" s="22">
        <f>VLOOKUP($A2127,Cleaned_Medical_Exam!$A2126:$J4461,2,0)</f>
        <v>37.43</v>
      </c>
      <c r="F2127" s="24">
        <f>VLOOKUP($A2127,Cleaned_Medical_Exam!$A2126:$J4461,3,0)</f>
        <v>4.5599999999999996</v>
      </c>
      <c r="G2127" s="20" t="str">
        <f>VLOOKUP($A2127,Cleaned_Medical_Exam!$A2126:$J4461,4,0)</f>
        <v>No</v>
      </c>
      <c r="H2127" s="20" t="str">
        <f>VLOOKUP($A2127,Cleaned_Medical_Exam!$A2126:$J4461,5,0)</f>
        <v>No</v>
      </c>
      <c r="I2127" s="20" t="str">
        <f>VLOOKUP($A2127,Cleaned_Medical_Exam!$A2126:$J4461,6,0)</f>
        <v>Yes</v>
      </c>
      <c r="J2127" s="48">
        <f>VLOOKUP($A2127,Cleaned_Medical_Exam!$A2126:$J4461,7,0)</f>
        <v>1</v>
      </c>
      <c r="K2127" s="8" t="str">
        <f>VLOOKUP($A2127,Cleaned_Medical_Exam!$A2126:$J4461,8,0)</f>
        <v>No</v>
      </c>
      <c r="L2127" s="20" t="str">
        <f>VLOOKUP($A2127,Cleaned_Medical_Exam!$A2126:$J4461,9,0)</f>
        <v>Obesity</v>
      </c>
      <c r="M2127" s="20" t="str">
        <f>VLOOKUP($A2127,Cleaned_Medical_Exam!$A2126:$J4461,10,0)</f>
        <v>Normal</v>
      </c>
      <c r="N2127" s="48">
        <f>_xlfn.XLOOKUP(A2127,Cleaned_Hospital_Details!A:A,Cleaned_Hospital_Details!B:B)</f>
        <v>0</v>
      </c>
      <c r="O2127" s="49">
        <f>_xlfn.XLOOKUP($A2127,Cleaned_Hospital_Details!$A:$A,Cleaned_Hospital_Details!C:C)</f>
        <v>2138.0700000000002</v>
      </c>
      <c r="P2127" s="8" t="str">
        <f>_xlfn.XLOOKUP($A2127,Cleaned_Hospital_Details!$A:$A,Cleaned_Hospital_Details!D:D)</f>
        <v>Tier - 2</v>
      </c>
      <c r="Q2127" s="8" t="str">
        <f>_xlfn.XLOOKUP($A2127,Cleaned_Hospital_Details!$A:$A,Cleaned_Hospital_Details!E:E)</f>
        <v>Tier - 1</v>
      </c>
      <c r="R2127" s="8" t="str">
        <f>_xlfn.XLOOKUP($A2127,Cleaned_Hospital_Details!$A:$A,Cleaned_Hospital_Details!F:F)</f>
        <v>R1012</v>
      </c>
      <c r="S2127" s="15">
        <f>_xlfn.XLOOKUP($A2127,Cleaned_Hospital_Details!$A:$A,Cleaned_Hospital_Details!G:G)</f>
        <v>37852</v>
      </c>
      <c r="T2127" s="8">
        <f>_xlfn.XLOOKUP($A2127,Cleaned_Hospital_Details!$A:$A,Cleaned_Hospital_Details!H:H)</f>
        <v>19</v>
      </c>
      <c r="U2127" s="8" t="str">
        <f>_xlfn.XLOOKUP($A2127,Cleaned_Hospital_Details!$A:$A,Cleaned_Hospital_Details!I:I)</f>
        <v>Adult</v>
      </c>
      <c r="V2127" t="str">
        <f t="shared" si="33"/>
        <v>Jennifer Carroll</v>
      </c>
    </row>
    <row r="2128" spans="1:22" ht="15.6" x14ac:dyDescent="0.3">
      <c r="A2128" s="10" t="s">
        <v>2164</v>
      </c>
      <c r="B2128" s="8" t="str">
        <f>VLOOKUP(A2128,Cleaned_Customer_Names!A2127:D4462,2,0)</f>
        <v>Mr.</v>
      </c>
      <c r="C2128" s="8" t="str">
        <f>VLOOKUP(A2128,Cleaned_Customer_Names!A2127:D4462,3,0)</f>
        <v>Jesus</v>
      </c>
      <c r="D2128" s="8" t="str">
        <f>VLOOKUP($A2128,Cleaned_Customer_Names!$A2127:$D4462,4,0)</f>
        <v>Campos</v>
      </c>
      <c r="E2128" s="22">
        <f>VLOOKUP($A2128,Cleaned_Medical_Exam!$A2127:$J4462,2,0)</f>
        <v>25.74</v>
      </c>
      <c r="F2128" s="24">
        <f>VLOOKUP($A2128,Cleaned_Medical_Exam!$A2127:$J4462,3,0)</f>
        <v>6.41</v>
      </c>
      <c r="G2128" s="20" t="str">
        <f>VLOOKUP($A2128,Cleaned_Medical_Exam!$A2127:$J4462,4,0)</f>
        <v>Yes</v>
      </c>
      <c r="H2128" s="20" t="str">
        <f>VLOOKUP($A2128,Cleaned_Medical_Exam!$A2127:$J4462,5,0)</f>
        <v>No</v>
      </c>
      <c r="I2128" s="20" t="str">
        <f>VLOOKUP($A2128,Cleaned_Medical_Exam!$A2127:$J4462,6,0)</f>
        <v>Yes</v>
      </c>
      <c r="J2128" s="48">
        <f>VLOOKUP($A2128,Cleaned_Medical_Exam!$A2127:$J4462,7,0)</f>
        <v>1</v>
      </c>
      <c r="K2128" s="8" t="str">
        <f>VLOOKUP($A2128,Cleaned_Medical_Exam!$A2127:$J4462,8,0)</f>
        <v>No</v>
      </c>
      <c r="L2128" s="20" t="str">
        <f>VLOOKUP($A2128,Cleaned_Medical_Exam!$A2127:$J4462,9,0)</f>
        <v>Overweight</v>
      </c>
      <c r="M2128" s="20" t="str">
        <f>VLOOKUP($A2128,Cleaned_Medical_Exam!$A2127:$J4462,10,0)</f>
        <v>Prediabetes</v>
      </c>
      <c r="N2128" s="48">
        <f>_xlfn.XLOOKUP(A2128,Cleaned_Hospital_Details!A:A,Cleaned_Hospital_Details!B:B)</f>
        <v>0</v>
      </c>
      <c r="O2128" s="49">
        <f>_xlfn.XLOOKUP($A2128,Cleaned_Hospital_Details!$A:$A,Cleaned_Hospital_Details!C:C)</f>
        <v>2137.65</v>
      </c>
      <c r="P2128" s="8" t="str">
        <f>_xlfn.XLOOKUP($A2128,Cleaned_Hospital_Details!$A:$A,Cleaned_Hospital_Details!D:D)</f>
        <v>Tier - 3</v>
      </c>
      <c r="Q2128" s="8" t="str">
        <f>_xlfn.XLOOKUP($A2128,Cleaned_Hospital_Details!$A:$A,Cleaned_Hospital_Details!E:E)</f>
        <v>Tier - 1</v>
      </c>
      <c r="R2128" s="8" t="str">
        <f>_xlfn.XLOOKUP($A2128,Cleaned_Hospital_Details!$A:$A,Cleaned_Hospital_Details!F:F)</f>
        <v>R1013</v>
      </c>
      <c r="S2128" s="15">
        <f>_xlfn.XLOOKUP($A2128,Cleaned_Hospital_Details!$A:$A,Cleaned_Hospital_Details!G:G)</f>
        <v>35676</v>
      </c>
      <c r="T2128" s="8">
        <f>_xlfn.XLOOKUP($A2128,Cleaned_Hospital_Details!$A:$A,Cleaned_Hospital_Details!H:H)</f>
        <v>25</v>
      </c>
      <c r="U2128" s="8" t="str">
        <f>_xlfn.XLOOKUP($A2128,Cleaned_Hospital_Details!$A:$A,Cleaned_Hospital_Details!I:I)</f>
        <v>Adult</v>
      </c>
      <c r="V2128" t="str">
        <f t="shared" si="33"/>
        <v>Jesus Campos</v>
      </c>
    </row>
    <row r="2129" spans="1:22" ht="15.6" x14ac:dyDescent="0.3">
      <c r="A2129" s="10" t="s">
        <v>2165</v>
      </c>
      <c r="B2129" s="8" t="str">
        <f>VLOOKUP(A2129,Cleaned_Customer_Names!A2128:D4463,2,0)</f>
        <v>Ms.</v>
      </c>
      <c r="C2129" s="8" t="str">
        <f>VLOOKUP(A2129,Cleaned_Customer_Names!A2128:D4463,3,0)</f>
        <v>Kristen</v>
      </c>
      <c r="D2129" s="8" t="str">
        <f>VLOOKUP($A2129,Cleaned_Customer_Names!$A2128:$D4463,4,0)</f>
        <v>Flajslik</v>
      </c>
      <c r="E2129" s="22">
        <f>VLOOKUP($A2129,Cleaned_Medical_Exam!$A2128:$J4463,2,0)</f>
        <v>36.575000000000003</v>
      </c>
      <c r="F2129" s="24">
        <f>VLOOKUP($A2129,Cleaned_Medical_Exam!$A2128:$J4463,3,0)</f>
        <v>5.57</v>
      </c>
      <c r="G2129" s="20" t="str">
        <f>VLOOKUP($A2129,Cleaned_Medical_Exam!$A2128:$J4463,4,0)</f>
        <v>No</v>
      </c>
      <c r="H2129" s="20" t="str">
        <f>VLOOKUP($A2129,Cleaned_Medical_Exam!$A2128:$J4463,5,0)</f>
        <v>No</v>
      </c>
      <c r="I2129" s="20" t="str">
        <f>VLOOKUP($A2129,Cleaned_Medical_Exam!$A2128:$J4463,6,0)</f>
        <v>Yes</v>
      </c>
      <c r="J2129" s="48">
        <f>VLOOKUP($A2129,Cleaned_Medical_Exam!$A2128:$J4463,7,0)</f>
        <v>1</v>
      </c>
      <c r="K2129" s="8" t="str">
        <f>VLOOKUP($A2129,Cleaned_Medical_Exam!$A2128:$J4463,8,0)</f>
        <v>No</v>
      </c>
      <c r="L2129" s="20" t="str">
        <f>VLOOKUP($A2129,Cleaned_Medical_Exam!$A2128:$J4463,9,0)</f>
        <v>Obesity</v>
      </c>
      <c r="M2129" s="20" t="str">
        <f>VLOOKUP($A2129,Cleaned_Medical_Exam!$A2128:$J4463,10,0)</f>
        <v>Normal</v>
      </c>
      <c r="N2129" s="48">
        <f>_xlfn.XLOOKUP(A2129,Cleaned_Hospital_Details!A:A,Cleaned_Hospital_Details!B:B)</f>
        <v>0</v>
      </c>
      <c r="O2129" s="49">
        <f>_xlfn.XLOOKUP($A2129,Cleaned_Hospital_Details!$A:$A,Cleaned_Hospital_Details!C:C)</f>
        <v>2136.88</v>
      </c>
      <c r="P2129" s="8" t="str">
        <f>_xlfn.XLOOKUP($A2129,Cleaned_Hospital_Details!$A:$A,Cleaned_Hospital_Details!D:D)</f>
        <v>Tier - 2</v>
      </c>
      <c r="Q2129" s="8" t="str">
        <f>_xlfn.XLOOKUP($A2129,Cleaned_Hospital_Details!$A:$A,Cleaned_Hospital_Details!E:E)</f>
        <v>Tier - 2</v>
      </c>
      <c r="R2129" s="8" t="str">
        <f>_xlfn.XLOOKUP($A2129,Cleaned_Hospital_Details!$A:$A,Cleaned_Hospital_Details!F:F)</f>
        <v>R1012</v>
      </c>
      <c r="S2129" s="15">
        <f>_xlfn.XLOOKUP($A2129,Cleaned_Hospital_Details!$A:$A,Cleaned_Hospital_Details!G:G)</f>
        <v>37890</v>
      </c>
      <c r="T2129" s="8">
        <f>_xlfn.XLOOKUP($A2129,Cleaned_Hospital_Details!$A:$A,Cleaned_Hospital_Details!H:H)</f>
        <v>19</v>
      </c>
      <c r="U2129" s="8" t="str">
        <f>_xlfn.XLOOKUP($A2129,Cleaned_Hospital_Details!$A:$A,Cleaned_Hospital_Details!I:I)</f>
        <v>Adult</v>
      </c>
      <c r="V2129" t="str">
        <f t="shared" si="33"/>
        <v>Kristen Flajslik</v>
      </c>
    </row>
    <row r="2130" spans="1:22" ht="15.6" x14ac:dyDescent="0.3">
      <c r="A2130" s="10" t="s">
        <v>2166</v>
      </c>
      <c r="B2130" s="8" t="str">
        <f>VLOOKUP(A2130,Cleaned_Customer_Names!A2129:D4464,2,0)</f>
        <v>Ms.</v>
      </c>
      <c r="C2130" s="8" t="str">
        <f>VLOOKUP(A2130,Cleaned_Customer_Names!A2129:D4464,3,0)</f>
        <v>Catherine</v>
      </c>
      <c r="D2130" s="8" t="str">
        <f>VLOOKUP($A2130,Cleaned_Customer_Names!$A2129:$D4464,4,0)</f>
        <v>Chua</v>
      </c>
      <c r="E2130" s="22">
        <f>VLOOKUP($A2130,Cleaned_Medical_Exam!$A2129:$J4464,2,0)</f>
        <v>35.15</v>
      </c>
      <c r="F2130" s="24">
        <f>VLOOKUP($A2130,Cleaned_Medical_Exam!$A2129:$J4464,3,0)</f>
        <v>5.47</v>
      </c>
      <c r="G2130" s="20" t="str">
        <f>VLOOKUP($A2130,Cleaned_Medical_Exam!$A2129:$J4464,4,0)</f>
        <v>No</v>
      </c>
      <c r="H2130" s="20" t="str">
        <f>VLOOKUP($A2130,Cleaned_Medical_Exam!$A2129:$J4464,5,0)</f>
        <v>No</v>
      </c>
      <c r="I2130" s="20" t="str">
        <f>VLOOKUP($A2130,Cleaned_Medical_Exam!$A2129:$J4464,6,0)</f>
        <v>Yes</v>
      </c>
      <c r="J2130" s="48">
        <f>VLOOKUP($A2130,Cleaned_Medical_Exam!$A2129:$J4464,7,0)</f>
        <v>1</v>
      </c>
      <c r="K2130" s="8" t="str">
        <f>VLOOKUP($A2130,Cleaned_Medical_Exam!$A2129:$J4464,8,0)</f>
        <v>No</v>
      </c>
      <c r="L2130" s="20" t="str">
        <f>VLOOKUP($A2130,Cleaned_Medical_Exam!$A2129:$J4464,9,0)</f>
        <v>Obesity</v>
      </c>
      <c r="M2130" s="20" t="str">
        <f>VLOOKUP($A2130,Cleaned_Medical_Exam!$A2129:$J4464,10,0)</f>
        <v>Normal</v>
      </c>
      <c r="N2130" s="48">
        <f>_xlfn.XLOOKUP(A2130,Cleaned_Hospital_Details!A:A,Cleaned_Hospital_Details!B:B)</f>
        <v>0</v>
      </c>
      <c r="O2130" s="49">
        <f>_xlfn.XLOOKUP($A2130,Cleaned_Hospital_Details!$A:$A,Cleaned_Hospital_Details!C:C)</f>
        <v>2134.9</v>
      </c>
      <c r="P2130" s="8" t="str">
        <f>_xlfn.XLOOKUP($A2130,Cleaned_Hospital_Details!$A:$A,Cleaned_Hospital_Details!D:D)</f>
        <v>Tier - 2</v>
      </c>
      <c r="Q2130" s="8" t="str">
        <f>_xlfn.XLOOKUP($A2130,Cleaned_Hospital_Details!$A:$A,Cleaned_Hospital_Details!E:E)</f>
        <v>Tier - 3</v>
      </c>
      <c r="R2130" s="8" t="str">
        <f>_xlfn.XLOOKUP($A2130,Cleaned_Hospital_Details!$A:$A,Cleaned_Hospital_Details!F:F)</f>
        <v>R1012</v>
      </c>
      <c r="S2130" s="15">
        <f>_xlfn.XLOOKUP($A2130,Cleaned_Hospital_Details!$A:$A,Cleaned_Hospital_Details!G:G)</f>
        <v>37865</v>
      </c>
      <c r="T2130" s="8">
        <f>_xlfn.XLOOKUP($A2130,Cleaned_Hospital_Details!$A:$A,Cleaned_Hospital_Details!H:H)</f>
        <v>19</v>
      </c>
      <c r="U2130" s="8" t="str">
        <f>_xlfn.XLOOKUP($A2130,Cleaned_Hospital_Details!$A:$A,Cleaned_Hospital_Details!I:I)</f>
        <v>Adult</v>
      </c>
      <c r="V2130" t="str">
        <f t="shared" si="33"/>
        <v>Catherine Chua</v>
      </c>
    </row>
    <row r="2131" spans="1:22" ht="15.6" x14ac:dyDescent="0.3">
      <c r="A2131" s="10" t="s">
        <v>2167</v>
      </c>
      <c r="B2131" s="8" t="str">
        <f>VLOOKUP(A2131,Cleaned_Customer_Names!A2130:D4465,2,0)</f>
        <v>Ms.</v>
      </c>
      <c r="C2131" s="8" t="str">
        <f>VLOOKUP(A2131,Cleaned_Customer_Names!A2130:D4465,3,0)</f>
        <v>Paula</v>
      </c>
      <c r="D2131" s="8" t="str">
        <f>VLOOKUP($A2131,Cleaned_Customer_Names!$A2130:$D4465,4,0)</f>
        <v>Wiltse</v>
      </c>
      <c r="E2131" s="22">
        <f>VLOOKUP($A2131,Cleaned_Medical_Exam!$A2130:$J4465,2,0)</f>
        <v>32.11</v>
      </c>
      <c r="F2131" s="24">
        <f>VLOOKUP($A2131,Cleaned_Medical_Exam!$A2130:$J4465,3,0)</f>
        <v>4.43</v>
      </c>
      <c r="G2131" s="20" t="str">
        <f>VLOOKUP($A2131,Cleaned_Medical_Exam!$A2130:$J4465,4,0)</f>
        <v>No</v>
      </c>
      <c r="H2131" s="20" t="str">
        <f>VLOOKUP($A2131,Cleaned_Medical_Exam!$A2130:$J4465,5,0)</f>
        <v>No</v>
      </c>
      <c r="I2131" s="20" t="str">
        <f>VLOOKUP($A2131,Cleaned_Medical_Exam!$A2130:$J4465,6,0)</f>
        <v>Yes</v>
      </c>
      <c r="J2131" s="48">
        <f>VLOOKUP($A2131,Cleaned_Medical_Exam!$A2130:$J4465,7,0)</f>
        <v>1</v>
      </c>
      <c r="K2131" s="8" t="str">
        <f>VLOOKUP($A2131,Cleaned_Medical_Exam!$A2130:$J4465,8,0)</f>
        <v>No</v>
      </c>
      <c r="L2131" s="20" t="str">
        <f>VLOOKUP($A2131,Cleaned_Medical_Exam!$A2130:$J4465,9,0)</f>
        <v>Obesity</v>
      </c>
      <c r="M2131" s="20" t="str">
        <f>VLOOKUP($A2131,Cleaned_Medical_Exam!$A2130:$J4465,10,0)</f>
        <v>Normal</v>
      </c>
      <c r="N2131" s="48">
        <f>_xlfn.XLOOKUP(A2131,Cleaned_Hospital_Details!A:A,Cleaned_Hospital_Details!B:B)</f>
        <v>0</v>
      </c>
      <c r="O2131" s="49">
        <f>_xlfn.XLOOKUP($A2131,Cleaned_Hospital_Details!$A:$A,Cleaned_Hospital_Details!C:C)</f>
        <v>2130.6799999999998</v>
      </c>
      <c r="P2131" s="8" t="str">
        <f>_xlfn.XLOOKUP($A2131,Cleaned_Hospital_Details!$A:$A,Cleaned_Hospital_Details!D:D)</f>
        <v>Tier - 2</v>
      </c>
      <c r="Q2131" s="8" t="str">
        <f>_xlfn.XLOOKUP($A2131,Cleaned_Hospital_Details!$A:$A,Cleaned_Hospital_Details!E:E)</f>
        <v>Tier - 3</v>
      </c>
      <c r="R2131" s="8" t="str">
        <f>_xlfn.XLOOKUP($A2131,Cleaned_Hospital_Details!$A:$A,Cleaned_Hospital_Details!F:F)</f>
        <v>R1012</v>
      </c>
      <c r="S2131" s="15">
        <f>_xlfn.XLOOKUP($A2131,Cleaned_Hospital_Details!$A:$A,Cleaned_Hospital_Details!G:G)</f>
        <v>37977</v>
      </c>
      <c r="T2131" s="8">
        <f>_xlfn.XLOOKUP($A2131,Cleaned_Hospital_Details!$A:$A,Cleaned_Hospital_Details!H:H)</f>
        <v>19</v>
      </c>
      <c r="U2131" s="8" t="str">
        <f>_xlfn.XLOOKUP($A2131,Cleaned_Hospital_Details!$A:$A,Cleaned_Hospital_Details!I:I)</f>
        <v>Adult</v>
      </c>
      <c r="V2131" t="str">
        <f t="shared" si="33"/>
        <v>Paula Wiltse</v>
      </c>
    </row>
    <row r="2132" spans="1:22" ht="15.6" x14ac:dyDescent="0.3">
      <c r="A2132" s="10" t="s">
        <v>2168</v>
      </c>
      <c r="B2132" s="8" t="str">
        <f>VLOOKUP(A2132,Cleaned_Customer_Names!A2131:D4466,2,0)</f>
        <v>Ms.</v>
      </c>
      <c r="C2132" s="8" t="str">
        <f>VLOOKUP(A2132,Cleaned_Customer_Names!A2131:D4466,3,0)</f>
        <v>Evan</v>
      </c>
      <c r="D2132" s="8" t="str">
        <f>VLOOKUP($A2132,Cleaned_Customer_Names!$A2131:$D4466,4,0)</f>
        <v>Fisher</v>
      </c>
      <c r="E2132" s="22">
        <f>VLOOKUP($A2132,Cleaned_Medical_Exam!$A2131:$J4466,2,0)</f>
        <v>30.495000000000001</v>
      </c>
      <c r="F2132" s="24">
        <f>VLOOKUP($A2132,Cleaned_Medical_Exam!$A2131:$J4466,3,0)</f>
        <v>4.95</v>
      </c>
      <c r="G2132" s="20" t="str">
        <f>VLOOKUP($A2132,Cleaned_Medical_Exam!$A2131:$J4466,4,0)</f>
        <v>No</v>
      </c>
      <c r="H2132" s="20" t="str">
        <f>VLOOKUP($A2132,Cleaned_Medical_Exam!$A2131:$J4466,5,0)</f>
        <v>No</v>
      </c>
      <c r="I2132" s="20" t="str">
        <f>VLOOKUP($A2132,Cleaned_Medical_Exam!$A2131:$J4466,6,0)</f>
        <v>Yes</v>
      </c>
      <c r="J2132" s="48">
        <f>VLOOKUP($A2132,Cleaned_Medical_Exam!$A2131:$J4466,7,0)</f>
        <v>1</v>
      </c>
      <c r="K2132" s="8" t="str">
        <f>VLOOKUP($A2132,Cleaned_Medical_Exam!$A2131:$J4466,8,0)</f>
        <v>No</v>
      </c>
      <c r="L2132" s="20" t="str">
        <f>VLOOKUP($A2132,Cleaned_Medical_Exam!$A2131:$J4466,9,0)</f>
        <v>Obesity</v>
      </c>
      <c r="M2132" s="20" t="str">
        <f>VLOOKUP($A2132,Cleaned_Medical_Exam!$A2131:$J4466,10,0)</f>
        <v>Normal</v>
      </c>
      <c r="N2132" s="48">
        <f>_xlfn.XLOOKUP(A2132,Cleaned_Hospital_Details!A:A,Cleaned_Hospital_Details!B:B)</f>
        <v>0</v>
      </c>
      <c r="O2132" s="49">
        <f>_xlfn.XLOOKUP($A2132,Cleaned_Hospital_Details!$A:$A,Cleaned_Hospital_Details!C:C)</f>
        <v>2128.4299999999998</v>
      </c>
      <c r="P2132" s="8" t="str">
        <f>_xlfn.XLOOKUP($A2132,Cleaned_Hospital_Details!$A:$A,Cleaned_Hospital_Details!D:D)</f>
        <v>Tier - 2</v>
      </c>
      <c r="Q2132" s="8" t="str">
        <f>_xlfn.XLOOKUP($A2132,Cleaned_Hospital_Details!$A:$A,Cleaned_Hospital_Details!E:E)</f>
        <v>Tier - 1</v>
      </c>
      <c r="R2132" s="8" t="str">
        <f>_xlfn.XLOOKUP($A2132,Cleaned_Hospital_Details!$A:$A,Cleaned_Hospital_Details!F:F)</f>
        <v>R1012</v>
      </c>
      <c r="S2132" s="15">
        <f>_xlfn.XLOOKUP($A2132,Cleaned_Hospital_Details!$A:$A,Cleaned_Hospital_Details!G:G)</f>
        <v>37863</v>
      </c>
      <c r="T2132" s="8">
        <f>_xlfn.XLOOKUP($A2132,Cleaned_Hospital_Details!$A:$A,Cleaned_Hospital_Details!H:H)</f>
        <v>19</v>
      </c>
      <c r="U2132" s="8" t="str">
        <f>_xlfn.XLOOKUP($A2132,Cleaned_Hospital_Details!$A:$A,Cleaned_Hospital_Details!I:I)</f>
        <v>Adult</v>
      </c>
      <c r="V2132" t="str">
        <f t="shared" si="33"/>
        <v>Evan Fisher</v>
      </c>
    </row>
    <row r="2133" spans="1:22" ht="15.6" x14ac:dyDescent="0.3">
      <c r="A2133" s="10" t="s">
        <v>2169</v>
      </c>
      <c r="B2133" s="8" t="str">
        <f>VLOOKUP(A2133,Cleaned_Customer_Names!A2132:D4467,2,0)</f>
        <v>Mr.</v>
      </c>
      <c r="C2133" s="8" t="str">
        <f>VLOOKUP(A2133,Cleaned_Customer_Names!A2132:D4467,3,0)</f>
        <v>Nathan</v>
      </c>
      <c r="D2133" s="8" t="str">
        <f>VLOOKUP($A2133,Cleaned_Customer_Names!$A2132:$D4467,4,0)</f>
        <v>Wilzbacher</v>
      </c>
      <c r="E2133" s="22">
        <f>VLOOKUP($A2133,Cleaned_Medical_Exam!$A2132:$J4467,2,0)</f>
        <v>29.24</v>
      </c>
      <c r="F2133" s="24">
        <f>VLOOKUP($A2133,Cleaned_Medical_Exam!$A2132:$J4467,3,0)</f>
        <v>4.04</v>
      </c>
      <c r="G2133" s="20" t="str">
        <f>VLOOKUP($A2133,Cleaned_Medical_Exam!$A2132:$J4467,4,0)</f>
        <v>No</v>
      </c>
      <c r="H2133" s="20" t="str">
        <f>VLOOKUP($A2133,Cleaned_Medical_Exam!$A2132:$J4467,5,0)</f>
        <v>Yes</v>
      </c>
      <c r="I2133" s="20" t="str">
        <f>VLOOKUP($A2133,Cleaned_Medical_Exam!$A2132:$J4467,6,0)</f>
        <v>No</v>
      </c>
      <c r="J2133" s="48">
        <f>VLOOKUP($A2133,Cleaned_Medical_Exam!$A2132:$J4467,7,0)</f>
        <v>1</v>
      </c>
      <c r="K2133" s="8" t="str">
        <f>VLOOKUP($A2133,Cleaned_Medical_Exam!$A2132:$J4467,8,0)</f>
        <v>No</v>
      </c>
      <c r="L2133" s="20" t="str">
        <f>VLOOKUP($A2133,Cleaned_Medical_Exam!$A2132:$J4467,9,0)</f>
        <v>Overweight</v>
      </c>
      <c r="M2133" s="20" t="str">
        <f>VLOOKUP($A2133,Cleaned_Medical_Exam!$A2132:$J4467,10,0)</f>
        <v>Normal</v>
      </c>
      <c r="N2133" s="48">
        <f>_xlfn.XLOOKUP(A2133,Cleaned_Hospital_Details!A:A,Cleaned_Hospital_Details!B:B)</f>
        <v>0</v>
      </c>
      <c r="O2133" s="49">
        <f>_xlfn.XLOOKUP($A2133,Cleaned_Hospital_Details!$A:$A,Cleaned_Hospital_Details!C:C)</f>
        <v>2118.61</v>
      </c>
      <c r="P2133" s="8" t="str">
        <f>_xlfn.XLOOKUP($A2133,Cleaned_Hospital_Details!$A:$A,Cleaned_Hospital_Details!D:D)</f>
        <v>Tier - 2</v>
      </c>
      <c r="Q2133" s="8" t="str">
        <f>_xlfn.XLOOKUP($A2133,Cleaned_Hospital_Details!$A:$A,Cleaned_Hospital_Details!E:E)</f>
        <v>Tier - 1</v>
      </c>
      <c r="R2133" s="8" t="str">
        <f>_xlfn.XLOOKUP($A2133,Cleaned_Hospital_Details!$A:$A,Cleaned_Hospital_Details!F:F)</f>
        <v>R1012</v>
      </c>
      <c r="S2133" s="15">
        <f>_xlfn.XLOOKUP($A2133,Cleaned_Hospital_Details!$A:$A,Cleaned_Hospital_Details!G:G)</f>
        <v>38295</v>
      </c>
      <c r="T2133" s="8">
        <f>_xlfn.XLOOKUP($A2133,Cleaned_Hospital_Details!$A:$A,Cleaned_Hospital_Details!H:H)</f>
        <v>18</v>
      </c>
      <c r="U2133" s="8" t="str">
        <f>_xlfn.XLOOKUP($A2133,Cleaned_Hospital_Details!$A:$A,Cleaned_Hospital_Details!I:I)</f>
        <v>Child</v>
      </c>
      <c r="V2133" t="str">
        <f t="shared" si="33"/>
        <v>Nathan Wilzbacher</v>
      </c>
    </row>
    <row r="2134" spans="1:22" ht="15.6" x14ac:dyDescent="0.3">
      <c r="A2134" s="10" t="s">
        <v>2170</v>
      </c>
      <c r="B2134" s="8" t="str">
        <f>VLOOKUP(A2134,Cleaned_Customer_Names!A2133:D4468,2,0)</f>
        <v>Ms.</v>
      </c>
      <c r="C2134" s="8" t="str">
        <f>VLOOKUP(A2134,Cleaned_Customer_Names!A2133:D4468,3,0)</f>
        <v>Ashley</v>
      </c>
      <c r="D2134" s="8" t="str">
        <f>VLOOKUP($A2134,Cleaned_Customer_Names!$A2133:$D4468,4,0)</f>
        <v>Thayer</v>
      </c>
      <c r="E2134" s="22">
        <f>VLOOKUP($A2134,Cleaned_Medical_Exam!$A2133:$J4468,2,0)</f>
        <v>22.515000000000001</v>
      </c>
      <c r="F2134" s="24">
        <f>VLOOKUP($A2134,Cleaned_Medical_Exam!$A2133:$J4468,3,0)</f>
        <v>5.93</v>
      </c>
      <c r="G2134" s="20" t="str">
        <f>VLOOKUP($A2134,Cleaned_Medical_Exam!$A2133:$J4468,4,0)</f>
        <v>No</v>
      </c>
      <c r="H2134" s="20" t="str">
        <f>VLOOKUP($A2134,Cleaned_Medical_Exam!$A2133:$J4468,5,0)</f>
        <v>No</v>
      </c>
      <c r="I2134" s="20" t="str">
        <f>VLOOKUP($A2134,Cleaned_Medical_Exam!$A2133:$J4468,6,0)</f>
        <v>Yes</v>
      </c>
      <c r="J2134" s="48">
        <f>VLOOKUP($A2134,Cleaned_Medical_Exam!$A2133:$J4468,7,0)</f>
        <v>1</v>
      </c>
      <c r="K2134" s="8" t="str">
        <f>VLOOKUP($A2134,Cleaned_Medical_Exam!$A2133:$J4468,8,0)</f>
        <v>No</v>
      </c>
      <c r="L2134" s="20" t="str">
        <f>VLOOKUP($A2134,Cleaned_Medical_Exam!$A2133:$J4468,9,0)</f>
        <v>Healthy Weight</v>
      </c>
      <c r="M2134" s="20" t="str">
        <f>VLOOKUP($A2134,Cleaned_Medical_Exam!$A2133:$J4468,10,0)</f>
        <v>Prediabetes</v>
      </c>
      <c r="N2134" s="48">
        <f>_xlfn.XLOOKUP(A2134,Cleaned_Hospital_Details!A:A,Cleaned_Hospital_Details!B:B)</f>
        <v>0</v>
      </c>
      <c r="O2134" s="49">
        <f>_xlfn.XLOOKUP($A2134,Cleaned_Hospital_Details!$A:$A,Cleaned_Hospital_Details!C:C)</f>
        <v>2117.34</v>
      </c>
      <c r="P2134" s="8" t="str">
        <f>_xlfn.XLOOKUP($A2134,Cleaned_Hospital_Details!$A:$A,Cleaned_Hospital_Details!D:D)</f>
        <v>Tier - 2</v>
      </c>
      <c r="Q2134" s="8" t="str">
        <f>_xlfn.XLOOKUP($A2134,Cleaned_Hospital_Details!$A:$A,Cleaned_Hospital_Details!E:E)</f>
        <v>Tier - 3</v>
      </c>
      <c r="R2134" s="8" t="str">
        <f>_xlfn.XLOOKUP($A2134,Cleaned_Hospital_Details!$A:$A,Cleaned_Hospital_Details!F:F)</f>
        <v>R1012</v>
      </c>
      <c r="S2134" s="15">
        <f>_xlfn.XLOOKUP($A2134,Cleaned_Hospital_Details!$A:$A,Cleaned_Hospital_Details!G:G)</f>
        <v>37894</v>
      </c>
      <c r="T2134" s="8">
        <f>_xlfn.XLOOKUP($A2134,Cleaned_Hospital_Details!$A:$A,Cleaned_Hospital_Details!H:H)</f>
        <v>19</v>
      </c>
      <c r="U2134" s="8" t="str">
        <f>_xlfn.XLOOKUP($A2134,Cleaned_Hospital_Details!$A:$A,Cleaned_Hospital_Details!I:I)</f>
        <v>Adult</v>
      </c>
      <c r="V2134" t="str">
        <f t="shared" si="33"/>
        <v>Ashley Thayer</v>
      </c>
    </row>
    <row r="2135" spans="1:22" ht="15.6" x14ac:dyDescent="0.3">
      <c r="A2135" s="10" t="s">
        <v>2171</v>
      </c>
      <c r="B2135" s="8" t="str">
        <f>VLOOKUP(A2135,Cleaned_Customer_Names!A2134:D4469,2,0)</f>
        <v>Mr.</v>
      </c>
      <c r="C2135" s="8" t="str">
        <f>VLOOKUP(A2135,Cleaned_Customer_Names!A2134:D4469,3,0)</f>
        <v>Jason</v>
      </c>
      <c r="D2135" s="8" t="str">
        <f>VLOOKUP($A2135,Cleaned_Customer_Names!$A2134:$D4469,4,0)</f>
        <v>Brosseau</v>
      </c>
      <c r="E2135" s="22">
        <f>VLOOKUP($A2135,Cleaned_Medical_Exam!$A2134:$J4469,2,0)</f>
        <v>15.65</v>
      </c>
      <c r="F2135" s="24">
        <f>VLOOKUP($A2135,Cleaned_Medical_Exam!$A2134:$J4469,3,0)</f>
        <v>4.2300000000000004</v>
      </c>
      <c r="G2135" s="20" t="str">
        <f>VLOOKUP($A2135,Cleaned_Medical_Exam!$A2134:$J4469,4,0)</f>
        <v>No</v>
      </c>
      <c r="H2135" s="20" t="str">
        <f>VLOOKUP($A2135,Cleaned_Medical_Exam!$A2134:$J4469,5,0)</f>
        <v>No</v>
      </c>
      <c r="I2135" s="20" t="str">
        <f>VLOOKUP($A2135,Cleaned_Medical_Exam!$A2134:$J4469,6,0)</f>
        <v>No</v>
      </c>
      <c r="J2135" s="48">
        <f>VLOOKUP($A2135,Cleaned_Medical_Exam!$A2134:$J4469,7,0)</f>
        <v>0</v>
      </c>
      <c r="K2135" s="8" t="str">
        <f>VLOOKUP($A2135,Cleaned_Medical_Exam!$A2134:$J4469,8,0)</f>
        <v>No</v>
      </c>
      <c r="L2135" s="20" t="str">
        <f>VLOOKUP($A2135,Cleaned_Medical_Exam!$A2134:$J4469,9,0)</f>
        <v>Underweight</v>
      </c>
      <c r="M2135" s="20" t="str">
        <f>VLOOKUP($A2135,Cleaned_Medical_Exam!$A2134:$J4469,10,0)</f>
        <v>Normal</v>
      </c>
      <c r="N2135" s="48">
        <f>_xlfn.XLOOKUP(A2135,Cleaned_Hospital_Details!A:A,Cleaned_Hospital_Details!B:B)</f>
        <v>3</v>
      </c>
      <c r="O2135" s="49">
        <f>_xlfn.XLOOKUP($A2135,Cleaned_Hospital_Details!$A:$A,Cleaned_Hospital_Details!C:C)</f>
        <v>2106.2600000000002</v>
      </c>
      <c r="P2135" s="8" t="str">
        <f>_xlfn.XLOOKUP($A2135,Cleaned_Hospital_Details!$A:$A,Cleaned_Hospital_Details!D:D)</f>
        <v>Tier - 2</v>
      </c>
      <c r="Q2135" s="8" t="str">
        <f>_xlfn.XLOOKUP($A2135,Cleaned_Hospital_Details!$A:$A,Cleaned_Hospital_Details!E:E)</f>
        <v>Tier - 2</v>
      </c>
      <c r="R2135" s="8" t="str">
        <f>_xlfn.XLOOKUP($A2135,Cleaned_Hospital_Details!$A:$A,Cleaned_Hospital_Details!F:F)</f>
        <v>R1013</v>
      </c>
      <c r="S2135" s="15">
        <f>_xlfn.XLOOKUP($A2135,Cleaned_Hospital_Details!$A:$A,Cleaned_Hospital_Details!G:G)</f>
        <v>32710</v>
      </c>
      <c r="T2135" s="8">
        <f>_xlfn.XLOOKUP($A2135,Cleaned_Hospital_Details!$A:$A,Cleaned_Hospital_Details!H:H)</f>
        <v>33</v>
      </c>
      <c r="U2135" s="8" t="str">
        <f>_xlfn.XLOOKUP($A2135,Cleaned_Hospital_Details!$A:$A,Cleaned_Hospital_Details!I:I)</f>
        <v>Adult</v>
      </c>
      <c r="V2135" t="str">
        <f t="shared" si="33"/>
        <v>Jason Brosseau</v>
      </c>
    </row>
    <row r="2136" spans="1:22" ht="15.6" x14ac:dyDescent="0.3">
      <c r="A2136" s="10" t="s">
        <v>2172</v>
      </c>
      <c r="B2136" s="8" t="str">
        <f>VLOOKUP(A2136,Cleaned_Customer_Names!A2135:D4470,2,0)</f>
        <v>Mr.</v>
      </c>
      <c r="C2136" s="8" t="str">
        <f>VLOOKUP(A2136,Cleaned_Customer_Names!A2135:D4470,3,0)</f>
        <v>Marshall</v>
      </c>
      <c r="D2136" s="8" t="str">
        <f>VLOOKUP($A2136,Cleaned_Customer_Names!$A2135:$D4470,4,0)</f>
        <v>Phares</v>
      </c>
      <c r="E2136" s="22">
        <f>VLOOKUP($A2136,Cleaned_Medical_Exam!$A2135:$J4470,2,0)</f>
        <v>27.36</v>
      </c>
      <c r="F2136" s="24">
        <f>VLOOKUP($A2136,Cleaned_Medical_Exam!$A2135:$J4470,3,0)</f>
        <v>5.59</v>
      </c>
      <c r="G2136" s="20" t="str">
        <f>VLOOKUP($A2136,Cleaned_Medical_Exam!$A2135:$J4470,4,0)</f>
        <v>Yes</v>
      </c>
      <c r="H2136" s="20" t="str">
        <f>VLOOKUP($A2136,Cleaned_Medical_Exam!$A2135:$J4470,5,0)</f>
        <v>No</v>
      </c>
      <c r="I2136" s="20" t="str">
        <f>VLOOKUP($A2136,Cleaned_Medical_Exam!$A2135:$J4470,6,0)</f>
        <v>No</v>
      </c>
      <c r="J2136" s="48">
        <f>VLOOKUP($A2136,Cleaned_Medical_Exam!$A2135:$J4470,7,0)</f>
        <v>0</v>
      </c>
      <c r="K2136" s="8" t="str">
        <f>VLOOKUP($A2136,Cleaned_Medical_Exam!$A2135:$J4470,8,0)</f>
        <v>No</v>
      </c>
      <c r="L2136" s="20" t="str">
        <f>VLOOKUP($A2136,Cleaned_Medical_Exam!$A2135:$J4470,9,0)</f>
        <v>Overweight</v>
      </c>
      <c r="M2136" s="20" t="str">
        <f>VLOOKUP($A2136,Cleaned_Medical_Exam!$A2135:$J4470,10,0)</f>
        <v>Normal</v>
      </c>
      <c r="N2136" s="48">
        <f>_xlfn.XLOOKUP(A2136,Cleaned_Hospital_Details!A:A,Cleaned_Hospital_Details!B:B)</f>
        <v>0</v>
      </c>
      <c r="O2136" s="49">
        <f>_xlfn.XLOOKUP($A2136,Cleaned_Hospital_Details!$A:$A,Cleaned_Hospital_Details!C:C)</f>
        <v>2104.11</v>
      </c>
      <c r="P2136" s="8" t="str">
        <f>_xlfn.XLOOKUP($A2136,Cleaned_Hospital_Details!$A:$A,Cleaned_Hospital_Details!D:D)</f>
        <v>Tier - 2</v>
      </c>
      <c r="Q2136" s="8" t="str">
        <f>_xlfn.XLOOKUP($A2136,Cleaned_Hospital_Details!$A:$A,Cleaned_Hospital_Details!E:E)</f>
        <v>Tier - 1</v>
      </c>
      <c r="R2136" s="8" t="str">
        <f>_xlfn.XLOOKUP($A2136,Cleaned_Hospital_Details!$A:$A,Cleaned_Hospital_Details!F:F)</f>
        <v>R1016</v>
      </c>
      <c r="S2136" s="15">
        <f>_xlfn.XLOOKUP($A2136,Cleaned_Hospital_Details!$A:$A,Cleaned_Hospital_Details!G:G)</f>
        <v>37223</v>
      </c>
      <c r="T2136" s="8">
        <f>_xlfn.XLOOKUP($A2136,Cleaned_Hospital_Details!$A:$A,Cleaned_Hospital_Details!H:H)</f>
        <v>21</v>
      </c>
      <c r="U2136" s="8" t="str">
        <f>_xlfn.XLOOKUP($A2136,Cleaned_Hospital_Details!$A:$A,Cleaned_Hospital_Details!I:I)</f>
        <v>Adult</v>
      </c>
      <c r="V2136" t="str">
        <f t="shared" si="33"/>
        <v>Marshall Phares</v>
      </c>
    </row>
    <row r="2137" spans="1:22" ht="15.6" x14ac:dyDescent="0.3">
      <c r="A2137" s="10" t="s">
        <v>2173</v>
      </c>
      <c r="B2137" s="8" t="str">
        <f>VLOOKUP(A2137,Cleaned_Customer_Names!A2136:D4471,2,0)</f>
        <v>Mr.</v>
      </c>
      <c r="C2137" s="8" t="str">
        <f>VLOOKUP(A2137,Cleaned_Customer_Names!A2136:D4471,3,0)</f>
        <v>Lavar</v>
      </c>
      <c r="D2137" s="8" t="str">
        <f>VLOOKUP($A2137,Cleaned_Customer_Names!$A2136:$D4471,4,0)</f>
        <v>Curley</v>
      </c>
      <c r="E2137" s="22">
        <f>VLOOKUP($A2137,Cleaned_Medical_Exam!$A2136:$J4471,2,0)</f>
        <v>22.3</v>
      </c>
      <c r="F2137" s="24">
        <f>VLOOKUP($A2137,Cleaned_Medical_Exam!$A2136:$J4471,3,0)</f>
        <v>4.8899999999999997</v>
      </c>
      <c r="G2137" s="20" t="str">
        <f>VLOOKUP($A2137,Cleaned_Medical_Exam!$A2136:$J4471,4,0)</f>
        <v>Yes</v>
      </c>
      <c r="H2137" s="20" t="str">
        <f>VLOOKUP($A2137,Cleaned_Medical_Exam!$A2136:$J4471,5,0)</f>
        <v>No</v>
      </c>
      <c r="I2137" s="20" t="str">
        <f>VLOOKUP($A2137,Cleaned_Medical_Exam!$A2136:$J4471,6,0)</f>
        <v>No</v>
      </c>
      <c r="J2137" s="48">
        <f>VLOOKUP($A2137,Cleaned_Medical_Exam!$A2136:$J4471,7,0)</f>
        <v>0</v>
      </c>
      <c r="K2137" s="8" t="str">
        <f>VLOOKUP($A2137,Cleaned_Medical_Exam!$A2136:$J4471,8,0)</f>
        <v>No</v>
      </c>
      <c r="L2137" s="20" t="str">
        <f>VLOOKUP($A2137,Cleaned_Medical_Exam!$A2136:$J4471,9,0)</f>
        <v>Healthy Weight</v>
      </c>
      <c r="M2137" s="20" t="str">
        <f>VLOOKUP($A2137,Cleaned_Medical_Exam!$A2136:$J4471,10,0)</f>
        <v>Normal</v>
      </c>
      <c r="N2137" s="48">
        <f>_xlfn.XLOOKUP(A2137,Cleaned_Hospital_Details!A:A,Cleaned_Hospital_Details!B:B)</f>
        <v>1</v>
      </c>
      <c r="O2137" s="49">
        <f>_xlfn.XLOOKUP($A2137,Cleaned_Hospital_Details!$A:$A,Cleaned_Hospital_Details!C:C)</f>
        <v>2103.08</v>
      </c>
      <c r="P2137" s="8" t="str">
        <f>_xlfn.XLOOKUP($A2137,Cleaned_Hospital_Details!$A:$A,Cleaned_Hospital_Details!D:D)</f>
        <v>Tier - 3</v>
      </c>
      <c r="Q2137" s="8" t="str">
        <f>_xlfn.XLOOKUP($A2137,Cleaned_Hospital_Details!$A:$A,Cleaned_Hospital_Details!E:E)</f>
        <v>Tier - 2</v>
      </c>
      <c r="R2137" s="8" t="str">
        <f>_xlfn.XLOOKUP($A2137,Cleaned_Hospital_Details!$A:$A,Cleaned_Hospital_Details!F:F)</f>
        <v>R1011</v>
      </c>
      <c r="S2137" s="15">
        <f>_xlfn.XLOOKUP($A2137,Cleaned_Hospital_Details!$A:$A,Cleaned_Hospital_Details!G:G)</f>
        <v>37064</v>
      </c>
      <c r="T2137" s="8">
        <f>_xlfn.XLOOKUP($A2137,Cleaned_Hospital_Details!$A:$A,Cleaned_Hospital_Details!H:H)</f>
        <v>21</v>
      </c>
      <c r="U2137" s="8" t="str">
        <f>_xlfn.XLOOKUP($A2137,Cleaned_Hospital_Details!$A:$A,Cleaned_Hospital_Details!I:I)</f>
        <v>Adult</v>
      </c>
      <c r="V2137" t="str">
        <f t="shared" si="33"/>
        <v>Lavar Curley</v>
      </c>
    </row>
    <row r="2138" spans="1:22" ht="15.6" x14ac:dyDescent="0.3">
      <c r="A2138" s="10" t="s">
        <v>2174</v>
      </c>
      <c r="B2138" s="8" t="str">
        <f>VLOOKUP(A2138,Cleaned_Customer_Names!A2137:D4472,2,0)</f>
        <v>Mr.</v>
      </c>
      <c r="C2138" s="8" t="str">
        <f>VLOOKUP(A2138,Cleaned_Customer_Names!A2137:D4472,3,0)</f>
        <v>Charlie</v>
      </c>
      <c r="D2138" s="8" t="str">
        <f>VLOOKUP($A2138,Cleaned_Customer_Names!$A2137:$D4472,4,0)</f>
        <v>Johnston</v>
      </c>
      <c r="E2138" s="22">
        <f>VLOOKUP($A2138,Cleaned_Medical_Exam!$A2137:$J4472,2,0)</f>
        <v>26.03</v>
      </c>
      <c r="F2138" s="24">
        <f>VLOOKUP($A2138,Cleaned_Medical_Exam!$A2137:$J4472,3,0)</f>
        <v>5.81</v>
      </c>
      <c r="G2138" s="20" t="str">
        <f>VLOOKUP($A2138,Cleaned_Medical_Exam!$A2137:$J4472,4,0)</f>
        <v>Yes</v>
      </c>
      <c r="H2138" s="20" t="str">
        <f>VLOOKUP($A2138,Cleaned_Medical_Exam!$A2137:$J4472,5,0)</f>
        <v>No</v>
      </c>
      <c r="I2138" s="20" t="str">
        <f>VLOOKUP($A2138,Cleaned_Medical_Exam!$A2137:$J4472,6,0)</f>
        <v>No</v>
      </c>
      <c r="J2138" s="48">
        <f>VLOOKUP($A2138,Cleaned_Medical_Exam!$A2137:$J4472,7,0)</f>
        <v>0</v>
      </c>
      <c r="K2138" s="8" t="str">
        <f>VLOOKUP($A2138,Cleaned_Medical_Exam!$A2137:$J4472,8,0)</f>
        <v>No</v>
      </c>
      <c r="L2138" s="20" t="str">
        <f>VLOOKUP($A2138,Cleaned_Medical_Exam!$A2137:$J4472,9,0)</f>
        <v>Overweight</v>
      </c>
      <c r="M2138" s="20" t="str">
        <f>VLOOKUP($A2138,Cleaned_Medical_Exam!$A2137:$J4472,10,0)</f>
        <v>Prediabetes</v>
      </c>
      <c r="N2138" s="48">
        <f>_xlfn.XLOOKUP(A2138,Cleaned_Hospital_Details!A:A,Cleaned_Hospital_Details!B:B)</f>
        <v>0</v>
      </c>
      <c r="O2138" s="49">
        <f>_xlfn.XLOOKUP($A2138,Cleaned_Hospital_Details!$A:$A,Cleaned_Hospital_Details!C:C)</f>
        <v>2102.2600000000002</v>
      </c>
      <c r="P2138" s="8" t="str">
        <f>_xlfn.XLOOKUP($A2138,Cleaned_Hospital_Details!$A:$A,Cleaned_Hospital_Details!D:D)</f>
        <v>Tier - 3</v>
      </c>
      <c r="Q2138" s="8" t="str">
        <f>_xlfn.XLOOKUP($A2138,Cleaned_Hospital_Details!$A:$A,Cleaned_Hospital_Details!E:E)</f>
        <v>Tier - 2</v>
      </c>
      <c r="R2138" s="8" t="str">
        <f>_xlfn.XLOOKUP($A2138,Cleaned_Hospital_Details!$A:$A,Cleaned_Hospital_Details!F:F)</f>
        <v>R1019</v>
      </c>
      <c r="S2138" s="15">
        <f>_xlfn.XLOOKUP($A2138,Cleaned_Hospital_Details!$A:$A,Cleaned_Hospital_Details!G:G)</f>
        <v>37117</v>
      </c>
      <c r="T2138" s="8">
        <f>_xlfn.XLOOKUP($A2138,Cleaned_Hospital_Details!$A:$A,Cleaned_Hospital_Details!H:H)</f>
        <v>21</v>
      </c>
      <c r="U2138" s="8" t="str">
        <f>_xlfn.XLOOKUP($A2138,Cleaned_Hospital_Details!$A:$A,Cleaned_Hospital_Details!I:I)</f>
        <v>Adult</v>
      </c>
      <c r="V2138" t="str">
        <f t="shared" si="33"/>
        <v>Charlie Johnston</v>
      </c>
    </row>
    <row r="2139" spans="1:22" ht="15.6" x14ac:dyDescent="0.3">
      <c r="A2139" s="10" t="s">
        <v>2175</v>
      </c>
      <c r="B2139" s="8" t="str">
        <f>VLOOKUP(A2139,Cleaned_Customer_Names!A2138:D4473,2,0)</f>
        <v>Mrs.</v>
      </c>
      <c r="C2139" s="8" t="str">
        <f>VLOOKUP(A2139,Cleaned_Customer_Names!A2138:D4473,3,0)</f>
        <v>Lauren</v>
      </c>
      <c r="D2139" s="8" t="str">
        <f>VLOOKUP($A2139,Cleaned_Customer_Names!$A2138:$D4473,4,0)</f>
        <v>Padula</v>
      </c>
      <c r="E2139" s="22">
        <f>VLOOKUP($A2139,Cleaned_Medical_Exam!$A2138:$J4473,2,0)</f>
        <v>27.74</v>
      </c>
      <c r="F2139" s="24">
        <f>VLOOKUP($A2139,Cleaned_Medical_Exam!$A2138:$J4473,3,0)</f>
        <v>4.29</v>
      </c>
      <c r="G2139" s="20" t="str">
        <f>VLOOKUP($A2139,Cleaned_Medical_Exam!$A2138:$J4473,4,0)</f>
        <v>No</v>
      </c>
      <c r="H2139" s="20" t="str">
        <f>VLOOKUP($A2139,Cleaned_Medical_Exam!$A2138:$J4473,5,0)</f>
        <v>Yes</v>
      </c>
      <c r="I2139" s="20" t="str">
        <f>VLOOKUP($A2139,Cleaned_Medical_Exam!$A2138:$J4473,6,0)</f>
        <v>No</v>
      </c>
      <c r="J2139" s="48">
        <f>VLOOKUP($A2139,Cleaned_Medical_Exam!$A2138:$J4473,7,0)</f>
        <v>1</v>
      </c>
      <c r="K2139" s="8" t="str">
        <f>VLOOKUP($A2139,Cleaned_Medical_Exam!$A2138:$J4473,8,0)</f>
        <v>No</v>
      </c>
      <c r="L2139" s="20" t="str">
        <f>VLOOKUP($A2139,Cleaned_Medical_Exam!$A2138:$J4473,9,0)</f>
        <v>Overweight</v>
      </c>
      <c r="M2139" s="20" t="str">
        <f>VLOOKUP($A2139,Cleaned_Medical_Exam!$A2138:$J4473,10,0)</f>
        <v>Normal</v>
      </c>
      <c r="N2139" s="48">
        <f>_xlfn.XLOOKUP(A2139,Cleaned_Hospital_Details!A:A,Cleaned_Hospital_Details!B:B)</f>
        <v>0</v>
      </c>
      <c r="O2139" s="49">
        <f>_xlfn.XLOOKUP($A2139,Cleaned_Hospital_Details!$A:$A,Cleaned_Hospital_Details!C:C)</f>
        <v>2094.1</v>
      </c>
      <c r="P2139" s="8" t="str">
        <f>_xlfn.XLOOKUP($A2139,Cleaned_Hospital_Details!$A:$A,Cleaned_Hospital_Details!D:D)</f>
        <v>Tier - 3</v>
      </c>
      <c r="Q2139" s="8" t="str">
        <f>_xlfn.XLOOKUP($A2139,Cleaned_Hospital_Details!$A:$A,Cleaned_Hospital_Details!E:E)</f>
        <v>Tier - 2</v>
      </c>
      <c r="R2139" s="8" t="str">
        <f>_xlfn.XLOOKUP($A2139,Cleaned_Hospital_Details!$A:$A,Cleaned_Hospital_Details!F:F)</f>
        <v>R1025</v>
      </c>
      <c r="S2139" s="15">
        <f>_xlfn.XLOOKUP($A2139,Cleaned_Hospital_Details!$A:$A,Cleaned_Hospital_Details!G:G)</f>
        <v>38150</v>
      </c>
      <c r="T2139" s="8">
        <f>_xlfn.XLOOKUP($A2139,Cleaned_Hospital_Details!$A:$A,Cleaned_Hospital_Details!H:H)</f>
        <v>18</v>
      </c>
      <c r="U2139" s="8" t="str">
        <f>_xlfn.XLOOKUP($A2139,Cleaned_Hospital_Details!$A:$A,Cleaned_Hospital_Details!I:I)</f>
        <v>Child</v>
      </c>
      <c r="V2139" t="str">
        <f t="shared" si="33"/>
        <v>Lauren Padula</v>
      </c>
    </row>
    <row r="2140" spans="1:22" ht="15.6" x14ac:dyDescent="0.3">
      <c r="A2140" s="10" t="s">
        <v>2176</v>
      </c>
      <c r="B2140" s="8" t="str">
        <f>VLOOKUP(A2140,Cleaned_Customer_Names!A2139:D4474,2,0)</f>
        <v>Mr.</v>
      </c>
      <c r="C2140" s="8" t="str">
        <f>VLOOKUP(A2140,Cleaned_Customer_Names!A2139:D4474,3,0)</f>
        <v>Arthur</v>
      </c>
      <c r="D2140" s="8" t="str">
        <f>VLOOKUP($A2140,Cleaned_Customer_Names!$A2139:$D4474,4,0)</f>
        <v>Gamirov</v>
      </c>
      <c r="E2140" s="22">
        <f>VLOOKUP($A2140,Cleaned_Medical_Exam!$A2139:$J4474,2,0)</f>
        <v>32.11</v>
      </c>
      <c r="F2140" s="24">
        <f>VLOOKUP($A2140,Cleaned_Medical_Exam!$A2139:$J4474,3,0)</f>
        <v>4.03</v>
      </c>
      <c r="G2140" s="20" t="str">
        <f>VLOOKUP($A2140,Cleaned_Medical_Exam!$A2139:$J4474,4,0)</f>
        <v>Yes</v>
      </c>
      <c r="H2140" s="20" t="str">
        <f>VLOOKUP($A2140,Cleaned_Medical_Exam!$A2139:$J4474,5,0)</f>
        <v>Yes</v>
      </c>
      <c r="I2140" s="20" t="str">
        <f>VLOOKUP($A2140,Cleaned_Medical_Exam!$A2139:$J4474,6,0)</f>
        <v>No</v>
      </c>
      <c r="J2140" s="48">
        <f>VLOOKUP($A2140,Cleaned_Medical_Exam!$A2139:$J4474,7,0)</f>
        <v>2</v>
      </c>
      <c r="K2140" s="8" t="str">
        <f>VLOOKUP($A2140,Cleaned_Medical_Exam!$A2139:$J4474,8,0)</f>
        <v>No</v>
      </c>
      <c r="L2140" s="20" t="str">
        <f>VLOOKUP($A2140,Cleaned_Medical_Exam!$A2139:$J4474,9,0)</f>
        <v>Obesity</v>
      </c>
      <c r="M2140" s="20" t="str">
        <f>VLOOKUP($A2140,Cleaned_Medical_Exam!$A2139:$J4474,10,0)</f>
        <v>Normal</v>
      </c>
      <c r="N2140" s="48">
        <f>_xlfn.XLOOKUP(A2140,Cleaned_Hospital_Details!A:A,Cleaned_Hospital_Details!B:B)</f>
        <v>0</v>
      </c>
      <c r="O2140" s="49">
        <f>_xlfn.XLOOKUP($A2140,Cleaned_Hospital_Details!$A:$A,Cleaned_Hospital_Details!C:C)</f>
        <v>2055.3200000000002</v>
      </c>
      <c r="P2140" s="8" t="str">
        <f>_xlfn.XLOOKUP($A2140,Cleaned_Hospital_Details!$A:$A,Cleaned_Hospital_Details!D:D)</f>
        <v>Tier - 3</v>
      </c>
      <c r="Q2140" s="8" t="str">
        <f>_xlfn.XLOOKUP($A2140,Cleaned_Hospital_Details!$A:$A,Cleaned_Hospital_Details!E:E)</f>
        <v>Tier - 3</v>
      </c>
      <c r="R2140" s="8" t="str">
        <f>_xlfn.XLOOKUP($A2140,Cleaned_Hospital_Details!$A:$A,Cleaned_Hospital_Details!F:F)</f>
        <v>R1012</v>
      </c>
      <c r="S2140" s="15">
        <f>_xlfn.XLOOKUP($A2140,Cleaned_Hospital_Details!$A:$A,Cleaned_Hospital_Details!G:G)</f>
        <v>36733</v>
      </c>
      <c r="T2140" s="8">
        <f>_xlfn.XLOOKUP($A2140,Cleaned_Hospital_Details!$A:$A,Cleaned_Hospital_Details!H:H)</f>
        <v>22</v>
      </c>
      <c r="U2140" s="8" t="str">
        <f>_xlfn.XLOOKUP($A2140,Cleaned_Hospital_Details!$A:$A,Cleaned_Hospital_Details!I:I)</f>
        <v>Adult</v>
      </c>
      <c r="V2140" t="str">
        <f t="shared" si="33"/>
        <v>Arthur Gamirov</v>
      </c>
    </row>
    <row r="2141" spans="1:22" ht="15.6" x14ac:dyDescent="0.3">
      <c r="A2141" s="10" t="s">
        <v>2177</v>
      </c>
      <c r="B2141" s="8" t="str">
        <f>VLOOKUP(A2141,Cleaned_Customer_Names!A2140:D4475,2,0)</f>
        <v>Mr.</v>
      </c>
      <c r="C2141" s="8" t="str">
        <f>VLOOKUP(A2141,Cleaned_Customer_Names!A2140:D4475,3,0)</f>
        <v>Thomas</v>
      </c>
      <c r="D2141" s="8" t="str">
        <f>VLOOKUP($A2141,Cleaned_Customer_Names!$A2140:$D4475,4,0)</f>
        <v>Briot</v>
      </c>
      <c r="E2141" s="22">
        <f>VLOOKUP($A2141,Cleaned_Medical_Exam!$A2140:$J4475,2,0)</f>
        <v>25.175000000000001</v>
      </c>
      <c r="F2141" s="24">
        <f>VLOOKUP($A2141,Cleaned_Medical_Exam!$A2140:$J4475,3,0)</f>
        <v>6.29</v>
      </c>
      <c r="G2141" s="20" t="str">
        <f>VLOOKUP($A2141,Cleaned_Medical_Exam!$A2140:$J4475,4,0)</f>
        <v>Yes</v>
      </c>
      <c r="H2141" s="20" t="str">
        <f>VLOOKUP($A2141,Cleaned_Medical_Exam!$A2140:$J4475,5,0)</f>
        <v>Yes</v>
      </c>
      <c r="I2141" s="20" t="str">
        <f>VLOOKUP($A2141,Cleaned_Medical_Exam!$A2140:$J4475,6,0)</f>
        <v>No</v>
      </c>
      <c r="J2141" s="48">
        <f>VLOOKUP($A2141,Cleaned_Medical_Exam!$A2140:$J4475,7,0)</f>
        <v>2</v>
      </c>
      <c r="K2141" s="8" t="str">
        <f>VLOOKUP($A2141,Cleaned_Medical_Exam!$A2140:$J4475,8,0)</f>
        <v>No</v>
      </c>
      <c r="L2141" s="20" t="str">
        <f>VLOOKUP($A2141,Cleaned_Medical_Exam!$A2140:$J4475,9,0)</f>
        <v>Overweight</v>
      </c>
      <c r="M2141" s="20" t="str">
        <f>VLOOKUP($A2141,Cleaned_Medical_Exam!$A2140:$J4475,10,0)</f>
        <v>Prediabetes</v>
      </c>
      <c r="N2141" s="48">
        <f>_xlfn.XLOOKUP(A2141,Cleaned_Hospital_Details!A:A,Cleaned_Hospital_Details!B:B)</f>
        <v>0</v>
      </c>
      <c r="O2141" s="49">
        <f>_xlfn.XLOOKUP($A2141,Cleaned_Hospital_Details!$A:$A,Cleaned_Hospital_Details!C:C)</f>
        <v>2045.69</v>
      </c>
      <c r="P2141" s="8" t="str">
        <f>_xlfn.XLOOKUP($A2141,Cleaned_Hospital_Details!$A:$A,Cleaned_Hospital_Details!D:D)</f>
        <v>Tier - 3</v>
      </c>
      <c r="Q2141" s="8" t="str">
        <f>_xlfn.XLOOKUP($A2141,Cleaned_Hospital_Details!$A:$A,Cleaned_Hospital_Details!E:E)</f>
        <v>Tier - 3</v>
      </c>
      <c r="R2141" s="8" t="str">
        <f>_xlfn.XLOOKUP($A2141,Cleaned_Hospital_Details!$A:$A,Cleaned_Hospital_Details!F:F)</f>
        <v>R1012</v>
      </c>
      <c r="S2141" s="15">
        <f>_xlfn.XLOOKUP($A2141,Cleaned_Hospital_Details!$A:$A,Cleaned_Hospital_Details!G:G)</f>
        <v>36771</v>
      </c>
      <c r="T2141" s="8">
        <f>_xlfn.XLOOKUP($A2141,Cleaned_Hospital_Details!$A:$A,Cleaned_Hospital_Details!H:H)</f>
        <v>22</v>
      </c>
      <c r="U2141" s="8" t="str">
        <f>_xlfn.XLOOKUP($A2141,Cleaned_Hospital_Details!$A:$A,Cleaned_Hospital_Details!I:I)</f>
        <v>Adult</v>
      </c>
      <c r="V2141" t="str">
        <f t="shared" si="33"/>
        <v>Thomas Briot</v>
      </c>
    </row>
    <row r="2142" spans="1:22" ht="15.6" x14ac:dyDescent="0.3">
      <c r="A2142" s="10" t="s">
        <v>2178</v>
      </c>
      <c r="B2142" s="8" t="str">
        <f>VLOOKUP(A2142,Cleaned_Customer_Names!A2141:D4476,2,0)</f>
        <v>Ms.</v>
      </c>
      <c r="C2142" s="8" t="str">
        <f>VLOOKUP(A2142,Cleaned_Customer_Names!A2141:D4476,3,0)</f>
        <v>Jennifer</v>
      </c>
      <c r="D2142" s="8" t="str">
        <f>VLOOKUP($A2142,Cleaned_Customer_Names!$A2141:$D4476,4,0)</f>
        <v>De</v>
      </c>
      <c r="E2142" s="22">
        <f>VLOOKUP($A2142,Cleaned_Medical_Exam!$A2141:$J4476,2,0)</f>
        <v>39.49</v>
      </c>
      <c r="F2142" s="24">
        <f>VLOOKUP($A2142,Cleaned_Medical_Exam!$A2141:$J4476,3,0)</f>
        <v>4.4800000000000004</v>
      </c>
      <c r="G2142" s="20" t="str">
        <f>VLOOKUP($A2142,Cleaned_Medical_Exam!$A2141:$J4476,4,0)</f>
        <v>Yes</v>
      </c>
      <c r="H2142" s="20" t="str">
        <f>VLOOKUP($A2142,Cleaned_Medical_Exam!$A2141:$J4476,5,0)</f>
        <v>No</v>
      </c>
      <c r="I2142" s="20" t="str">
        <f>VLOOKUP($A2142,Cleaned_Medical_Exam!$A2141:$J4476,6,0)</f>
        <v>No</v>
      </c>
      <c r="J2142" s="48">
        <f>VLOOKUP($A2142,Cleaned_Medical_Exam!$A2141:$J4476,7,0)</f>
        <v>0</v>
      </c>
      <c r="K2142" s="8" t="str">
        <f>VLOOKUP($A2142,Cleaned_Medical_Exam!$A2141:$J4476,8,0)</f>
        <v>No</v>
      </c>
      <c r="L2142" s="20" t="str">
        <f>VLOOKUP($A2142,Cleaned_Medical_Exam!$A2141:$J4476,9,0)</f>
        <v>Obesity</v>
      </c>
      <c r="M2142" s="20" t="str">
        <f>VLOOKUP($A2142,Cleaned_Medical_Exam!$A2141:$J4476,10,0)</f>
        <v>Normal</v>
      </c>
      <c r="N2142" s="48">
        <f>_xlfn.XLOOKUP(A2142,Cleaned_Hospital_Details!A:A,Cleaned_Hospital_Details!B:B)</f>
        <v>0</v>
      </c>
      <c r="O2142" s="49">
        <f>_xlfn.XLOOKUP($A2142,Cleaned_Hospital_Details!$A:$A,Cleaned_Hospital_Details!C:C)</f>
        <v>2026.97</v>
      </c>
      <c r="P2142" s="8" t="str">
        <f>_xlfn.XLOOKUP($A2142,Cleaned_Hospital_Details!$A:$A,Cleaned_Hospital_Details!D:D)</f>
        <v>Tier - 3</v>
      </c>
      <c r="Q2142" s="8" t="str">
        <f>_xlfn.XLOOKUP($A2142,Cleaned_Hospital_Details!$A:$A,Cleaned_Hospital_Details!E:E)</f>
        <v>Tier - 2</v>
      </c>
      <c r="R2142" s="8" t="str">
        <f>_xlfn.XLOOKUP($A2142,Cleaned_Hospital_Details!$A:$A,Cleaned_Hospital_Details!F:F)</f>
        <v>R1013</v>
      </c>
      <c r="S2142" s="15">
        <f>_xlfn.XLOOKUP($A2142,Cleaned_Hospital_Details!$A:$A,Cleaned_Hospital_Details!G:G)</f>
        <v>37107</v>
      </c>
      <c r="T2142" s="8">
        <f>_xlfn.XLOOKUP($A2142,Cleaned_Hospital_Details!$A:$A,Cleaned_Hospital_Details!H:H)</f>
        <v>21</v>
      </c>
      <c r="U2142" s="8" t="str">
        <f>_xlfn.XLOOKUP($A2142,Cleaned_Hospital_Details!$A:$A,Cleaned_Hospital_Details!I:I)</f>
        <v>Adult</v>
      </c>
      <c r="V2142" t="str">
        <f t="shared" si="33"/>
        <v>Jennifer De</v>
      </c>
    </row>
    <row r="2143" spans="1:22" ht="15.6" x14ac:dyDescent="0.3">
      <c r="A2143" s="10" t="s">
        <v>2179</v>
      </c>
      <c r="B2143" s="8" t="str">
        <f>VLOOKUP(A2143,Cleaned_Customer_Names!A2142:D4477,2,0)</f>
        <v>Ms.</v>
      </c>
      <c r="C2143" s="8" t="str">
        <f>VLOOKUP(A2143,Cleaned_Customer_Names!A2142:D4477,3,0)</f>
        <v>Tammy</v>
      </c>
      <c r="D2143" s="8" t="str">
        <f>VLOOKUP($A2143,Cleaned_Customer_Names!$A2142:$D4477,4,0)</f>
        <v>Putt</v>
      </c>
      <c r="E2143" s="22">
        <f>VLOOKUP($A2143,Cleaned_Medical_Exam!$A2142:$J4477,2,0)</f>
        <v>34.869999999999997</v>
      </c>
      <c r="F2143" s="24">
        <f>VLOOKUP($A2143,Cleaned_Medical_Exam!$A2142:$J4477,3,0)</f>
        <v>5.51</v>
      </c>
      <c r="G2143" s="20" t="str">
        <f>VLOOKUP($A2143,Cleaned_Medical_Exam!$A2142:$J4477,4,0)</f>
        <v>Yes</v>
      </c>
      <c r="H2143" s="20" t="str">
        <f>VLOOKUP($A2143,Cleaned_Medical_Exam!$A2142:$J4477,5,0)</f>
        <v>No</v>
      </c>
      <c r="I2143" s="20" t="str">
        <f>VLOOKUP($A2143,Cleaned_Medical_Exam!$A2142:$J4477,6,0)</f>
        <v>No</v>
      </c>
      <c r="J2143" s="48">
        <f>VLOOKUP($A2143,Cleaned_Medical_Exam!$A2142:$J4477,7,0)</f>
        <v>0</v>
      </c>
      <c r="K2143" s="8" t="str">
        <f>VLOOKUP($A2143,Cleaned_Medical_Exam!$A2142:$J4477,8,0)</f>
        <v>No</v>
      </c>
      <c r="L2143" s="20" t="str">
        <f>VLOOKUP($A2143,Cleaned_Medical_Exam!$A2142:$J4477,9,0)</f>
        <v>Obesity</v>
      </c>
      <c r="M2143" s="20" t="str">
        <f>VLOOKUP($A2143,Cleaned_Medical_Exam!$A2142:$J4477,10,0)</f>
        <v>Normal</v>
      </c>
      <c r="N2143" s="48">
        <f>_xlfn.XLOOKUP(A2143,Cleaned_Hospital_Details!A:A,Cleaned_Hospital_Details!B:B)</f>
        <v>0</v>
      </c>
      <c r="O2143" s="49">
        <f>_xlfn.XLOOKUP($A2143,Cleaned_Hospital_Details!$A:$A,Cleaned_Hospital_Details!C:C)</f>
        <v>2020.55</v>
      </c>
      <c r="P2143" s="8" t="str">
        <f>_xlfn.XLOOKUP($A2143,Cleaned_Hospital_Details!$A:$A,Cleaned_Hospital_Details!D:D)</f>
        <v>Tier - 3</v>
      </c>
      <c r="Q2143" s="8" t="str">
        <f>_xlfn.XLOOKUP($A2143,Cleaned_Hospital_Details!$A:$A,Cleaned_Hospital_Details!E:E)</f>
        <v>Tier - 2</v>
      </c>
      <c r="R2143" s="8" t="str">
        <f>_xlfn.XLOOKUP($A2143,Cleaned_Hospital_Details!$A:$A,Cleaned_Hospital_Details!F:F)</f>
        <v>R1013</v>
      </c>
      <c r="S2143" s="15">
        <f>_xlfn.XLOOKUP($A2143,Cleaned_Hospital_Details!$A:$A,Cleaned_Hospital_Details!G:G)</f>
        <v>37140</v>
      </c>
      <c r="T2143" s="8">
        <f>_xlfn.XLOOKUP($A2143,Cleaned_Hospital_Details!$A:$A,Cleaned_Hospital_Details!H:H)</f>
        <v>21</v>
      </c>
      <c r="U2143" s="8" t="str">
        <f>_xlfn.XLOOKUP($A2143,Cleaned_Hospital_Details!$A:$A,Cleaned_Hospital_Details!I:I)</f>
        <v>Adult</v>
      </c>
      <c r="V2143" t="str">
        <f t="shared" si="33"/>
        <v>Tammy Putt</v>
      </c>
    </row>
    <row r="2144" spans="1:22" ht="15.6" x14ac:dyDescent="0.3">
      <c r="A2144" s="10" t="s">
        <v>2180</v>
      </c>
      <c r="B2144" s="8" t="str">
        <f>VLOOKUP(A2144,Cleaned_Customer_Names!A2143:D4478,2,0)</f>
        <v>Ms.</v>
      </c>
      <c r="C2144" s="8" t="str">
        <f>VLOOKUP(A2144,Cleaned_Customer_Names!A2143:D4478,3,0)</f>
        <v>Lena</v>
      </c>
      <c r="D2144" s="8" t="str">
        <f>VLOOKUP($A2144,Cleaned_Customer_Names!$A2143:$D4478,4,0)</f>
        <v>Deiman</v>
      </c>
      <c r="E2144" s="22">
        <f>VLOOKUP($A2144,Cleaned_Medical_Exam!$A2143:$J4478,2,0)</f>
        <v>34.6</v>
      </c>
      <c r="F2144" s="24">
        <f>VLOOKUP($A2144,Cleaned_Medical_Exam!$A2143:$J4478,3,0)</f>
        <v>4.5</v>
      </c>
      <c r="G2144" s="20" t="str">
        <f>VLOOKUP($A2144,Cleaned_Medical_Exam!$A2143:$J4478,4,0)</f>
        <v>Yes</v>
      </c>
      <c r="H2144" s="20" t="str">
        <f>VLOOKUP($A2144,Cleaned_Medical_Exam!$A2143:$J4478,5,0)</f>
        <v>No</v>
      </c>
      <c r="I2144" s="20" t="str">
        <f>VLOOKUP($A2144,Cleaned_Medical_Exam!$A2143:$J4478,6,0)</f>
        <v>No</v>
      </c>
      <c r="J2144" s="48">
        <f>VLOOKUP($A2144,Cleaned_Medical_Exam!$A2143:$J4478,7,0)</f>
        <v>0</v>
      </c>
      <c r="K2144" s="8" t="str">
        <f>VLOOKUP($A2144,Cleaned_Medical_Exam!$A2143:$J4478,8,0)</f>
        <v>No</v>
      </c>
      <c r="L2144" s="20" t="str">
        <f>VLOOKUP($A2144,Cleaned_Medical_Exam!$A2143:$J4478,9,0)</f>
        <v>Obesity</v>
      </c>
      <c r="M2144" s="20" t="str">
        <f>VLOOKUP($A2144,Cleaned_Medical_Exam!$A2143:$J4478,10,0)</f>
        <v>Normal</v>
      </c>
      <c r="N2144" s="48">
        <f>_xlfn.XLOOKUP(A2144,Cleaned_Hospital_Details!A:A,Cleaned_Hospital_Details!B:B)</f>
        <v>0</v>
      </c>
      <c r="O2144" s="49">
        <f>_xlfn.XLOOKUP($A2144,Cleaned_Hospital_Details!$A:$A,Cleaned_Hospital_Details!C:C)</f>
        <v>2020.18</v>
      </c>
      <c r="P2144" s="8" t="str">
        <f>_xlfn.XLOOKUP($A2144,Cleaned_Hospital_Details!$A:$A,Cleaned_Hospital_Details!D:D)</f>
        <v>Tier - 3</v>
      </c>
      <c r="Q2144" s="8" t="str">
        <f>_xlfn.XLOOKUP($A2144,Cleaned_Hospital_Details!$A:$A,Cleaned_Hospital_Details!E:E)</f>
        <v>Tier - 1</v>
      </c>
      <c r="R2144" s="8" t="str">
        <f>_xlfn.XLOOKUP($A2144,Cleaned_Hospital_Details!$A:$A,Cleaned_Hospital_Details!F:F)</f>
        <v>R1011</v>
      </c>
      <c r="S2144" s="15">
        <f>_xlfn.XLOOKUP($A2144,Cleaned_Hospital_Details!$A:$A,Cleaned_Hospital_Details!G:G)</f>
        <v>37073</v>
      </c>
      <c r="T2144" s="8">
        <f>_xlfn.XLOOKUP($A2144,Cleaned_Hospital_Details!$A:$A,Cleaned_Hospital_Details!H:H)</f>
        <v>21</v>
      </c>
      <c r="U2144" s="8" t="str">
        <f>_xlfn.XLOOKUP($A2144,Cleaned_Hospital_Details!$A:$A,Cleaned_Hospital_Details!I:I)</f>
        <v>Adult</v>
      </c>
      <c r="V2144" t="str">
        <f t="shared" si="33"/>
        <v>Lena Deiman</v>
      </c>
    </row>
    <row r="2145" spans="1:22" ht="15.6" x14ac:dyDescent="0.3">
      <c r="A2145" s="10" t="s">
        <v>2181</v>
      </c>
      <c r="B2145" s="8" t="str">
        <f>VLOOKUP(A2145,Cleaned_Customer_Names!A2144:D4479,2,0)</f>
        <v>Ms.</v>
      </c>
      <c r="C2145" s="8" t="str">
        <f>VLOOKUP(A2145,Cleaned_Customer_Names!A2144:D4479,3,0)</f>
        <v>Valentina</v>
      </c>
      <c r="D2145" s="8" t="str">
        <f>VLOOKUP($A2145,Cleaned_Customer_Names!$A2144:$D4479,4,0)</f>
        <v>Bonanni</v>
      </c>
      <c r="E2145" s="22">
        <f>VLOOKUP($A2145,Cleaned_Medical_Exam!$A2144:$J4479,2,0)</f>
        <v>25.8</v>
      </c>
      <c r="F2145" s="24">
        <f>VLOOKUP($A2145,Cleaned_Medical_Exam!$A2144:$J4479,3,0)</f>
        <v>6.29</v>
      </c>
      <c r="G2145" s="20" t="str">
        <f>VLOOKUP($A2145,Cleaned_Medical_Exam!$A2144:$J4479,4,0)</f>
        <v>Yes</v>
      </c>
      <c r="H2145" s="20" t="str">
        <f>VLOOKUP($A2145,Cleaned_Medical_Exam!$A2144:$J4479,5,0)</f>
        <v>No</v>
      </c>
      <c r="I2145" s="20" t="str">
        <f>VLOOKUP($A2145,Cleaned_Medical_Exam!$A2144:$J4479,6,0)</f>
        <v>No</v>
      </c>
      <c r="J2145" s="48">
        <f>VLOOKUP($A2145,Cleaned_Medical_Exam!$A2144:$J4479,7,0)</f>
        <v>0</v>
      </c>
      <c r="K2145" s="8" t="str">
        <f>VLOOKUP($A2145,Cleaned_Medical_Exam!$A2144:$J4479,8,0)</f>
        <v>No</v>
      </c>
      <c r="L2145" s="20" t="str">
        <f>VLOOKUP($A2145,Cleaned_Medical_Exam!$A2144:$J4479,9,0)</f>
        <v>Overweight</v>
      </c>
      <c r="M2145" s="20" t="str">
        <f>VLOOKUP($A2145,Cleaned_Medical_Exam!$A2144:$J4479,10,0)</f>
        <v>Prediabetes</v>
      </c>
      <c r="N2145" s="48">
        <f>_xlfn.XLOOKUP(A2145,Cleaned_Hospital_Details!A:A,Cleaned_Hospital_Details!B:B)</f>
        <v>0</v>
      </c>
      <c r="O2145" s="49">
        <f>_xlfn.XLOOKUP($A2145,Cleaned_Hospital_Details!$A:$A,Cleaned_Hospital_Details!C:C)</f>
        <v>2007.95</v>
      </c>
      <c r="P2145" s="8" t="str">
        <f>_xlfn.XLOOKUP($A2145,Cleaned_Hospital_Details!$A:$A,Cleaned_Hospital_Details!D:D)</f>
        <v>Tier - 3</v>
      </c>
      <c r="Q2145" s="8" t="str">
        <f>_xlfn.XLOOKUP($A2145,Cleaned_Hospital_Details!$A:$A,Cleaned_Hospital_Details!E:E)</f>
        <v>Tier - 2</v>
      </c>
      <c r="R2145" s="8" t="str">
        <f>_xlfn.XLOOKUP($A2145,Cleaned_Hospital_Details!$A:$A,Cleaned_Hospital_Details!F:F)</f>
        <v>R1011</v>
      </c>
      <c r="S2145" s="15">
        <f>_xlfn.XLOOKUP($A2145,Cleaned_Hospital_Details!$A:$A,Cleaned_Hospital_Details!G:G)</f>
        <v>37117</v>
      </c>
      <c r="T2145" s="8">
        <f>_xlfn.XLOOKUP($A2145,Cleaned_Hospital_Details!$A:$A,Cleaned_Hospital_Details!H:H)</f>
        <v>21</v>
      </c>
      <c r="U2145" s="8" t="str">
        <f>_xlfn.XLOOKUP($A2145,Cleaned_Hospital_Details!$A:$A,Cleaned_Hospital_Details!I:I)</f>
        <v>Adult</v>
      </c>
      <c r="V2145" t="str">
        <f t="shared" si="33"/>
        <v>Valentina Bonanni</v>
      </c>
    </row>
    <row r="2146" spans="1:22" ht="15.6" x14ac:dyDescent="0.3">
      <c r="A2146" s="10" t="s">
        <v>2182</v>
      </c>
      <c r="B2146" s="8" t="str">
        <f>VLOOKUP(A2146,Cleaned_Customer_Names!A2145:D4480,2,0)</f>
        <v>Mr.</v>
      </c>
      <c r="C2146" s="8" t="str">
        <f>VLOOKUP(A2146,Cleaned_Customer_Names!A2145:D4480,3,0)</f>
        <v>Russell</v>
      </c>
      <c r="D2146" s="8" t="str">
        <f>VLOOKUP($A2146,Cleaned_Customer_Names!$A2145:$D4480,4,0)</f>
        <v>Stein</v>
      </c>
      <c r="E2146" s="22">
        <f>VLOOKUP($A2146,Cleaned_Medical_Exam!$A2145:$J4480,2,0)</f>
        <v>35.86</v>
      </c>
      <c r="F2146" s="24">
        <f>VLOOKUP($A2146,Cleaned_Medical_Exam!$A2145:$J4480,3,0)</f>
        <v>4.33</v>
      </c>
      <c r="G2146" s="20" t="str">
        <f>VLOOKUP($A2146,Cleaned_Medical_Exam!$A2145:$J4480,4,0)</f>
        <v>No</v>
      </c>
      <c r="H2146" s="20" t="str">
        <f>VLOOKUP($A2146,Cleaned_Medical_Exam!$A2145:$J4480,5,0)</f>
        <v>No</v>
      </c>
      <c r="I2146" s="20" t="str">
        <f>VLOOKUP($A2146,Cleaned_Medical_Exam!$A2145:$J4480,6,0)</f>
        <v>No</v>
      </c>
      <c r="J2146" s="48">
        <f>VLOOKUP($A2146,Cleaned_Medical_Exam!$A2145:$J4480,7,0)</f>
        <v>1</v>
      </c>
      <c r="K2146" s="8" t="str">
        <f>VLOOKUP($A2146,Cleaned_Medical_Exam!$A2145:$J4480,8,0)</f>
        <v>No</v>
      </c>
      <c r="L2146" s="20" t="str">
        <f>VLOOKUP($A2146,Cleaned_Medical_Exam!$A2145:$J4480,9,0)</f>
        <v>Obesity</v>
      </c>
      <c r="M2146" s="20" t="str">
        <f>VLOOKUP($A2146,Cleaned_Medical_Exam!$A2145:$J4480,10,0)</f>
        <v>Normal</v>
      </c>
      <c r="N2146" s="48">
        <f>_xlfn.XLOOKUP(A2146,Cleaned_Hospital_Details!A:A,Cleaned_Hospital_Details!B:B)</f>
        <v>0</v>
      </c>
      <c r="O2146" s="49">
        <f>_xlfn.XLOOKUP($A2146,Cleaned_Hospital_Details!$A:$A,Cleaned_Hospital_Details!C:C)</f>
        <v>1986.93</v>
      </c>
      <c r="P2146" s="8" t="str">
        <f>_xlfn.XLOOKUP($A2146,Cleaned_Hospital_Details!$A:$A,Cleaned_Hospital_Details!D:D)</f>
        <v>Tier - 3</v>
      </c>
      <c r="Q2146" s="8" t="str">
        <f>_xlfn.XLOOKUP($A2146,Cleaned_Hospital_Details!$A:$A,Cleaned_Hospital_Details!E:E)</f>
        <v>Tier - 2</v>
      </c>
      <c r="R2146" s="8" t="str">
        <f>_xlfn.XLOOKUP($A2146,Cleaned_Hospital_Details!$A:$A,Cleaned_Hospital_Details!F:F)</f>
        <v>R1013</v>
      </c>
      <c r="S2146" s="15">
        <f>_xlfn.XLOOKUP($A2146,Cleaned_Hospital_Details!$A:$A,Cleaned_Hospital_Details!G:G)</f>
        <v>36052</v>
      </c>
      <c r="T2146" s="8">
        <f>_xlfn.XLOOKUP($A2146,Cleaned_Hospital_Details!$A:$A,Cleaned_Hospital_Details!H:H)</f>
        <v>24</v>
      </c>
      <c r="U2146" s="8" t="str">
        <f>_xlfn.XLOOKUP($A2146,Cleaned_Hospital_Details!$A:$A,Cleaned_Hospital_Details!I:I)</f>
        <v>Adult</v>
      </c>
      <c r="V2146" t="str">
        <f t="shared" si="33"/>
        <v>Russell Stein</v>
      </c>
    </row>
    <row r="2147" spans="1:22" ht="15.6" x14ac:dyDescent="0.3">
      <c r="A2147" s="10" t="s">
        <v>2183</v>
      </c>
      <c r="B2147" s="8" t="str">
        <f>VLOOKUP(A2147,Cleaned_Customer_Names!A2146:D4481,2,0)</f>
        <v>Mr.</v>
      </c>
      <c r="C2147" s="8" t="str">
        <f>VLOOKUP(A2147,Cleaned_Customer_Names!A2146:D4481,3,0)</f>
        <v>Scott</v>
      </c>
      <c r="D2147" s="8" t="str">
        <f>VLOOKUP($A2147,Cleaned_Customer_Names!$A2146:$D4481,4,0)</f>
        <v>Laumann</v>
      </c>
      <c r="E2147" s="22">
        <f>VLOOKUP($A2147,Cleaned_Medical_Exam!$A2146:$J4481,2,0)</f>
        <v>40.47</v>
      </c>
      <c r="F2147" s="24">
        <f>VLOOKUP($A2147,Cleaned_Medical_Exam!$A2146:$J4481,3,0)</f>
        <v>11.15</v>
      </c>
      <c r="G2147" s="20" t="str">
        <f>VLOOKUP($A2147,Cleaned_Medical_Exam!$A2146:$J4481,4,0)</f>
        <v>No</v>
      </c>
      <c r="H2147" s="20" t="str">
        <f>VLOOKUP($A2147,Cleaned_Medical_Exam!$A2146:$J4481,5,0)</f>
        <v>No</v>
      </c>
      <c r="I2147" s="20" t="str">
        <f>VLOOKUP($A2147,Cleaned_Medical_Exam!$A2146:$J4481,6,0)</f>
        <v>No</v>
      </c>
      <c r="J2147" s="48">
        <f>VLOOKUP($A2147,Cleaned_Medical_Exam!$A2146:$J4481,7,0)</f>
        <v>0</v>
      </c>
      <c r="K2147" s="8" t="str">
        <f>VLOOKUP($A2147,Cleaned_Medical_Exam!$A2146:$J4481,8,0)</f>
        <v>No</v>
      </c>
      <c r="L2147" s="20" t="str">
        <f>VLOOKUP($A2147,Cleaned_Medical_Exam!$A2146:$J4481,9,0)</f>
        <v>Obesity</v>
      </c>
      <c r="M2147" s="20" t="str">
        <f>VLOOKUP($A2147,Cleaned_Medical_Exam!$A2146:$J4481,10,0)</f>
        <v>Diabetes</v>
      </c>
      <c r="N2147" s="48">
        <f>_xlfn.XLOOKUP(A2147,Cleaned_Hospital_Details!A:A,Cleaned_Hospital_Details!B:B)</f>
        <v>0</v>
      </c>
      <c r="O2147" s="49">
        <f>_xlfn.XLOOKUP($A2147,Cleaned_Hospital_Details!$A:$A,Cleaned_Hospital_Details!C:C)</f>
        <v>1984.45</v>
      </c>
      <c r="P2147" s="8" t="str">
        <f>_xlfn.XLOOKUP($A2147,Cleaned_Hospital_Details!$A:$A,Cleaned_Hospital_Details!D:D)</f>
        <v>Tier - 3</v>
      </c>
      <c r="Q2147" s="8" t="str">
        <f>_xlfn.XLOOKUP($A2147,Cleaned_Hospital_Details!$A:$A,Cleaned_Hospital_Details!E:E)</f>
        <v>Tier - 3</v>
      </c>
      <c r="R2147" s="8" t="str">
        <f>_xlfn.XLOOKUP($A2147,Cleaned_Hospital_Details!$A:$A,Cleaned_Hospital_Details!F:F)</f>
        <v>R1016</v>
      </c>
      <c r="S2147" s="15">
        <f>_xlfn.XLOOKUP($A2147,Cleaned_Hospital_Details!$A:$A,Cleaned_Hospital_Details!G:G)</f>
        <v>37528</v>
      </c>
      <c r="T2147" s="8">
        <f>_xlfn.XLOOKUP($A2147,Cleaned_Hospital_Details!$A:$A,Cleaned_Hospital_Details!H:H)</f>
        <v>20</v>
      </c>
      <c r="U2147" s="8" t="str">
        <f>_xlfn.XLOOKUP($A2147,Cleaned_Hospital_Details!$A:$A,Cleaned_Hospital_Details!I:I)</f>
        <v>Adult</v>
      </c>
      <c r="V2147" t="str">
        <f t="shared" si="33"/>
        <v>Scott Laumann</v>
      </c>
    </row>
    <row r="2148" spans="1:22" ht="15.6" x14ac:dyDescent="0.3">
      <c r="A2148" s="10" t="s">
        <v>2184</v>
      </c>
      <c r="B2148" s="8" t="str">
        <f>VLOOKUP(A2148,Cleaned_Customer_Names!A2147:D4482,2,0)</f>
        <v>Mr.</v>
      </c>
      <c r="C2148" s="8" t="str">
        <f>VLOOKUP(A2148,Cleaned_Customer_Names!A2147:D4482,3,0)</f>
        <v>Jose</v>
      </c>
      <c r="D2148" s="8" t="str">
        <f>VLOOKUP($A2148,Cleaned_Customer_Names!$A2147:$D4482,4,0)</f>
        <v>Galaviz</v>
      </c>
      <c r="E2148" s="22">
        <f>VLOOKUP($A2148,Cleaned_Medical_Exam!$A2147:$J4482,2,0)</f>
        <v>32.01</v>
      </c>
      <c r="F2148" s="24">
        <f>VLOOKUP($A2148,Cleaned_Medical_Exam!$A2147:$J4482,3,0)</f>
        <v>6.45</v>
      </c>
      <c r="G2148" s="20" t="str">
        <f>VLOOKUP($A2148,Cleaned_Medical_Exam!$A2147:$J4482,4,0)</f>
        <v>No</v>
      </c>
      <c r="H2148" s="20" t="str">
        <f>VLOOKUP($A2148,Cleaned_Medical_Exam!$A2147:$J4482,5,0)</f>
        <v>No</v>
      </c>
      <c r="I2148" s="20" t="str">
        <f>VLOOKUP($A2148,Cleaned_Medical_Exam!$A2147:$J4482,6,0)</f>
        <v>No</v>
      </c>
      <c r="J2148" s="48">
        <f>VLOOKUP($A2148,Cleaned_Medical_Exam!$A2147:$J4482,7,0)</f>
        <v>1</v>
      </c>
      <c r="K2148" s="8" t="str">
        <f>VLOOKUP($A2148,Cleaned_Medical_Exam!$A2147:$J4482,8,0)</f>
        <v>No</v>
      </c>
      <c r="L2148" s="20" t="str">
        <f>VLOOKUP($A2148,Cleaned_Medical_Exam!$A2147:$J4482,9,0)</f>
        <v>Obesity</v>
      </c>
      <c r="M2148" s="20" t="str">
        <f>VLOOKUP($A2148,Cleaned_Medical_Exam!$A2147:$J4482,10,0)</f>
        <v>Prediabetes</v>
      </c>
      <c r="N2148" s="48">
        <f>_xlfn.XLOOKUP(A2148,Cleaned_Hospital_Details!A:A,Cleaned_Hospital_Details!B:B)</f>
        <v>0</v>
      </c>
      <c r="O2148" s="49">
        <f>_xlfn.XLOOKUP($A2148,Cleaned_Hospital_Details!$A:$A,Cleaned_Hospital_Details!C:C)</f>
        <v>1981.58</v>
      </c>
      <c r="P2148" s="8" t="str">
        <f>_xlfn.XLOOKUP($A2148,Cleaned_Hospital_Details!$A:$A,Cleaned_Hospital_Details!D:D)</f>
        <v>Tier - 3</v>
      </c>
      <c r="Q2148" s="8" t="str">
        <f>_xlfn.XLOOKUP($A2148,Cleaned_Hospital_Details!$A:$A,Cleaned_Hospital_Details!E:E)</f>
        <v>Tier - 1</v>
      </c>
      <c r="R2148" s="8" t="str">
        <f>_xlfn.XLOOKUP($A2148,Cleaned_Hospital_Details!$A:$A,Cleaned_Hospital_Details!F:F)</f>
        <v>R1013</v>
      </c>
      <c r="S2148" s="15">
        <f>_xlfn.XLOOKUP($A2148,Cleaned_Hospital_Details!$A:$A,Cleaned_Hospital_Details!G:G)</f>
        <v>36158</v>
      </c>
      <c r="T2148" s="8">
        <f>_xlfn.XLOOKUP($A2148,Cleaned_Hospital_Details!$A:$A,Cleaned_Hospital_Details!H:H)</f>
        <v>24</v>
      </c>
      <c r="U2148" s="8" t="str">
        <f>_xlfn.XLOOKUP($A2148,Cleaned_Hospital_Details!$A:$A,Cleaned_Hospital_Details!I:I)</f>
        <v>Adult</v>
      </c>
      <c r="V2148" t="str">
        <f t="shared" si="33"/>
        <v>Jose Galaviz</v>
      </c>
    </row>
    <row r="2149" spans="1:22" ht="15.6" x14ac:dyDescent="0.3">
      <c r="A2149" s="10" t="s">
        <v>2185</v>
      </c>
      <c r="B2149" s="8" t="str">
        <f>VLOOKUP(A2149,Cleaned_Customer_Names!A2148:D4483,2,0)</f>
        <v>Mr.</v>
      </c>
      <c r="C2149" s="8" t="str">
        <f>VLOOKUP(A2149,Cleaned_Customer_Names!A2148:D4483,3,0)</f>
        <v>Paul</v>
      </c>
      <c r="D2149" s="8" t="str">
        <f>VLOOKUP($A2149,Cleaned_Customer_Names!$A2148:$D4483,4,0)</f>
        <v>Piper</v>
      </c>
      <c r="E2149" s="22">
        <f>VLOOKUP($A2149,Cleaned_Medical_Exam!$A2148:$J4483,2,0)</f>
        <v>33</v>
      </c>
      <c r="F2149" s="24">
        <f>VLOOKUP($A2149,Cleaned_Medical_Exam!$A2148:$J4483,3,0)</f>
        <v>9.27</v>
      </c>
      <c r="G2149" s="20" t="str">
        <f>VLOOKUP($A2149,Cleaned_Medical_Exam!$A2148:$J4483,4,0)</f>
        <v>No</v>
      </c>
      <c r="H2149" s="20" t="str">
        <f>VLOOKUP($A2149,Cleaned_Medical_Exam!$A2148:$J4483,5,0)</f>
        <v>No</v>
      </c>
      <c r="I2149" s="20" t="str">
        <f>VLOOKUP($A2149,Cleaned_Medical_Exam!$A2148:$J4483,6,0)</f>
        <v>No</v>
      </c>
      <c r="J2149" s="48">
        <f>VLOOKUP($A2149,Cleaned_Medical_Exam!$A2148:$J4483,7,0)</f>
        <v>0</v>
      </c>
      <c r="K2149" s="8" t="str">
        <f>VLOOKUP($A2149,Cleaned_Medical_Exam!$A2148:$J4483,8,0)</f>
        <v>No</v>
      </c>
      <c r="L2149" s="20" t="str">
        <f>VLOOKUP($A2149,Cleaned_Medical_Exam!$A2148:$J4483,9,0)</f>
        <v>Obesity</v>
      </c>
      <c r="M2149" s="20" t="str">
        <f>VLOOKUP($A2149,Cleaned_Medical_Exam!$A2148:$J4483,10,0)</f>
        <v>Diabetes</v>
      </c>
      <c r="N2149" s="48">
        <f>_xlfn.XLOOKUP(A2149,Cleaned_Hospital_Details!A:A,Cleaned_Hospital_Details!B:B)</f>
        <v>1</v>
      </c>
      <c r="O2149" s="49">
        <f>_xlfn.XLOOKUP($A2149,Cleaned_Hospital_Details!$A:$A,Cleaned_Hospital_Details!C:C)</f>
        <v>1980.07</v>
      </c>
      <c r="P2149" s="8" t="str">
        <f>_xlfn.XLOOKUP($A2149,Cleaned_Hospital_Details!$A:$A,Cleaned_Hospital_Details!D:D)</f>
        <v>Tier - 3</v>
      </c>
      <c r="Q2149" s="8" t="str">
        <f>_xlfn.XLOOKUP($A2149,Cleaned_Hospital_Details!$A:$A,Cleaned_Hospital_Details!E:E)</f>
        <v>Tier - 3</v>
      </c>
      <c r="R2149" s="8" t="str">
        <f>_xlfn.XLOOKUP($A2149,Cleaned_Hospital_Details!$A:$A,Cleaned_Hospital_Details!F:F)</f>
        <v>R1011</v>
      </c>
      <c r="S2149" s="15">
        <f>_xlfn.XLOOKUP($A2149,Cleaned_Hospital_Details!$A:$A,Cleaned_Hospital_Details!G:G)</f>
        <v>37453</v>
      </c>
      <c r="T2149" s="8">
        <f>_xlfn.XLOOKUP($A2149,Cleaned_Hospital_Details!$A:$A,Cleaned_Hospital_Details!H:H)</f>
        <v>20</v>
      </c>
      <c r="U2149" s="8" t="str">
        <f>_xlfn.XLOOKUP($A2149,Cleaned_Hospital_Details!$A:$A,Cleaned_Hospital_Details!I:I)</f>
        <v>Adult</v>
      </c>
      <c r="V2149" t="str">
        <f t="shared" si="33"/>
        <v>Paul Piper</v>
      </c>
    </row>
    <row r="2150" spans="1:22" ht="15.6" x14ac:dyDescent="0.3">
      <c r="A2150" s="10" t="s">
        <v>2186</v>
      </c>
      <c r="B2150" s="8" t="str">
        <f>VLOOKUP(A2150,Cleaned_Customer_Names!A2149:D4484,2,0)</f>
        <v>Mr.</v>
      </c>
      <c r="C2150" s="8" t="str">
        <f>VLOOKUP(A2150,Cleaned_Customer_Names!A2149:D4484,3,0)</f>
        <v>Adam</v>
      </c>
      <c r="D2150" s="8" t="str">
        <f>VLOOKUP($A2150,Cleaned_Customer_Names!$A2149:$D4484,4,0)</f>
        <v>Cantini</v>
      </c>
      <c r="E2150" s="22">
        <f>VLOOKUP($A2150,Cleaned_Medical_Exam!$A2149:$J4484,2,0)</f>
        <v>29.3</v>
      </c>
      <c r="F2150" s="24">
        <f>VLOOKUP($A2150,Cleaned_Medical_Exam!$A2149:$J4484,3,0)</f>
        <v>6.15</v>
      </c>
      <c r="G2150" s="20" t="str">
        <f>VLOOKUP($A2150,Cleaned_Medical_Exam!$A2149:$J4484,4,0)</f>
        <v>No</v>
      </c>
      <c r="H2150" s="20" t="str">
        <f>VLOOKUP($A2150,Cleaned_Medical_Exam!$A2149:$J4484,5,0)</f>
        <v>No</v>
      </c>
      <c r="I2150" s="20" t="str">
        <f>VLOOKUP($A2150,Cleaned_Medical_Exam!$A2149:$J4484,6,0)</f>
        <v>No</v>
      </c>
      <c r="J2150" s="48">
        <f>VLOOKUP($A2150,Cleaned_Medical_Exam!$A2149:$J4484,7,0)</f>
        <v>1</v>
      </c>
      <c r="K2150" s="8" t="str">
        <f>VLOOKUP($A2150,Cleaned_Medical_Exam!$A2149:$J4484,8,0)</f>
        <v>No</v>
      </c>
      <c r="L2150" s="20" t="str">
        <f>VLOOKUP($A2150,Cleaned_Medical_Exam!$A2149:$J4484,9,0)</f>
        <v>Overweight</v>
      </c>
      <c r="M2150" s="20" t="str">
        <f>VLOOKUP($A2150,Cleaned_Medical_Exam!$A2149:$J4484,10,0)</f>
        <v>Prediabetes</v>
      </c>
      <c r="N2150" s="48">
        <f>_xlfn.XLOOKUP(A2150,Cleaned_Hospital_Details!A:A,Cleaned_Hospital_Details!B:B)</f>
        <v>0</v>
      </c>
      <c r="O2150" s="49">
        <f>_xlfn.XLOOKUP($A2150,Cleaned_Hospital_Details!$A:$A,Cleaned_Hospital_Details!C:C)</f>
        <v>1977.82</v>
      </c>
      <c r="P2150" s="8" t="str">
        <f>_xlfn.XLOOKUP($A2150,Cleaned_Hospital_Details!$A:$A,Cleaned_Hospital_Details!D:D)</f>
        <v>Tier - 3</v>
      </c>
      <c r="Q2150" s="8" t="str">
        <f>_xlfn.XLOOKUP($A2150,Cleaned_Hospital_Details!$A:$A,Cleaned_Hospital_Details!E:E)</f>
        <v>Tier - 1</v>
      </c>
      <c r="R2150" s="8" t="str">
        <f>_xlfn.XLOOKUP($A2150,Cleaned_Hospital_Details!$A:$A,Cleaned_Hospital_Details!F:F)</f>
        <v>R1011</v>
      </c>
      <c r="S2150" s="15">
        <f>_xlfn.XLOOKUP($A2150,Cleaned_Hospital_Details!$A:$A,Cleaned_Hospital_Details!G:G)</f>
        <v>36067</v>
      </c>
      <c r="T2150" s="8">
        <f>_xlfn.XLOOKUP($A2150,Cleaned_Hospital_Details!$A:$A,Cleaned_Hospital_Details!H:H)</f>
        <v>24</v>
      </c>
      <c r="U2150" s="8" t="str">
        <f>_xlfn.XLOOKUP($A2150,Cleaned_Hospital_Details!$A:$A,Cleaned_Hospital_Details!I:I)</f>
        <v>Adult</v>
      </c>
      <c r="V2150" t="str">
        <f t="shared" si="33"/>
        <v>Adam Cantini</v>
      </c>
    </row>
    <row r="2151" spans="1:22" ht="15.6" x14ac:dyDescent="0.3">
      <c r="A2151" s="10" t="s">
        <v>2187</v>
      </c>
      <c r="B2151" s="8" t="str">
        <f>VLOOKUP(A2151,Cleaned_Customer_Names!A2150:D4485,2,0)</f>
        <v>Mr.</v>
      </c>
      <c r="C2151" s="8" t="str">
        <f>VLOOKUP(A2151,Cleaned_Customer_Names!A2150:D4485,3,0)</f>
        <v>Edward</v>
      </c>
      <c r="D2151" s="8" t="str">
        <f>VLOOKUP($A2151,Cleaned_Customer_Names!$A2150:$D4485,4,0)</f>
        <v>Hartman</v>
      </c>
      <c r="E2151" s="22">
        <f>VLOOKUP($A2151,Cleaned_Medical_Exam!$A2150:$J4485,2,0)</f>
        <v>25.8</v>
      </c>
      <c r="F2151" s="24">
        <f>VLOOKUP($A2151,Cleaned_Medical_Exam!$A2150:$J4485,3,0)</f>
        <v>4.13</v>
      </c>
      <c r="G2151" s="20" t="str">
        <f>VLOOKUP($A2151,Cleaned_Medical_Exam!$A2150:$J4485,4,0)</f>
        <v>No</v>
      </c>
      <c r="H2151" s="20" t="str">
        <f>VLOOKUP($A2151,Cleaned_Medical_Exam!$A2150:$J4485,5,0)</f>
        <v>No</v>
      </c>
      <c r="I2151" s="20" t="str">
        <f>VLOOKUP($A2151,Cleaned_Medical_Exam!$A2150:$J4485,6,0)</f>
        <v>No</v>
      </c>
      <c r="J2151" s="48">
        <f>VLOOKUP($A2151,Cleaned_Medical_Exam!$A2150:$J4485,7,0)</f>
        <v>1</v>
      </c>
      <c r="K2151" s="8" t="str">
        <f>VLOOKUP($A2151,Cleaned_Medical_Exam!$A2150:$J4485,8,0)</f>
        <v>No</v>
      </c>
      <c r="L2151" s="20" t="str">
        <f>VLOOKUP($A2151,Cleaned_Medical_Exam!$A2150:$J4485,9,0)</f>
        <v>Overweight</v>
      </c>
      <c r="M2151" s="20" t="str">
        <f>VLOOKUP($A2151,Cleaned_Medical_Exam!$A2150:$J4485,10,0)</f>
        <v>Normal</v>
      </c>
      <c r="N2151" s="48">
        <f>_xlfn.XLOOKUP(A2151,Cleaned_Hospital_Details!A:A,Cleaned_Hospital_Details!B:B)</f>
        <v>0</v>
      </c>
      <c r="O2151" s="49">
        <f>_xlfn.XLOOKUP($A2151,Cleaned_Hospital_Details!$A:$A,Cleaned_Hospital_Details!C:C)</f>
        <v>1972.95</v>
      </c>
      <c r="P2151" s="8" t="str">
        <f>_xlfn.XLOOKUP($A2151,Cleaned_Hospital_Details!$A:$A,Cleaned_Hospital_Details!D:D)</f>
        <v>Tier - 3</v>
      </c>
      <c r="Q2151" s="8" t="str">
        <f>_xlfn.XLOOKUP($A2151,Cleaned_Hospital_Details!$A:$A,Cleaned_Hospital_Details!E:E)</f>
        <v>Tier - 1</v>
      </c>
      <c r="R2151" s="8" t="str">
        <f>_xlfn.XLOOKUP($A2151,Cleaned_Hospital_Details!$A:$A,Cleaned_Hospital_Details!F:F)</f>
        <v>R1011</v>
      </c>
      <c r="S2151" s="15">
        <f>_xlfn.XLOOKUP($A2151,Cleaned_Hospital_Details!$A:$A,Cleaned_Hospital_Details!G:G)</f>
        <v>36073</v>
      </c>
      <c r="T2151" s="8">
        <f>_xlfn.XLOOKUP($A2151,Cleaned_Hospital_Details!$A:$A,Cleaned_Hospital_Details!H:H)</f>
        <v>24</v>
      </c>
      <c r="U2151" s="8" t="str">
        <f>_xlfn.XLOOKUP($A2151,Cleaned_Hospital_Details!$A:$A,Cleaned_Hospital_Details!I:I)</f>
        <v>Adult</v>
      </c>
      <c r="V2151" t="str">
        <f t="shared" si="33"/>
        <v>Edward Hartman</v>
      </c>
    </row>
    <row r="2152" spans="1:22" ht="15.6" x14ac:dyDescent="0.3">
      <c r="A2152" s="10" t="s">
        <v>2188</v>
      </c>
      <c r="B2152" s="8" t="str">
        <f>VLOOKUP(A2152,Cleaned_Customer_Names!A2151:D4486,2,0)</f>
        <v>Mr.</v>
      </c>
      <c r="C2152" s="8" t="str">
        <f>VLOOKUP(A2152,Cleaned_Customer_Names!A2151:D4486,3,0)</f>
        <v>Patrick</v>
      </c>
      <c r="D2152" s="8" t="str">
        <f>VLOOKUP($A2152,Cleaned_Customer_Names!$A2151:$D4486,4,0)</f>
        <v>Werhane</v>
      </c>
      <c r="E2152" s="22">
        <f>VLOOKUP($A2152,Cleaned_Medical_Exam!$A2151:$J4486,2,0)</f>
        <v>23.4</v>
      </c>
      <c r="F2152" s="24">
        <f>VLOOKUP($A2152,Cleaned_Medical_Exam!$A2151:$J4486,3,0)</f>
        <v>4.24</v>
      </c>
      <c r="G2152" s="20" t="str">
        <f>VLOOKUP($A2152,Cleaned_Medical_Exam!$A2151:$J4486,4,0)</f>
        <v>No</v>
      </c>
      <c r="H2152" s="20" t="str">
        <f>VLOOKUP($A2152,Cleaned_Medical_Exam!$A2151:$J4486,5,0)</f>
        <v>No</v>
      </c>
      <c r="I2152" s="20" t="str">
        <f>VLOOKUP($A2152,Cleaned_Medical_Exam!$A2151:$J4486,6,0)</f>
        <v>No</v>
      </c>
      <c r="J2152" s="48">
        <f>VLOOKUP($A2152,Cleaned_Medical_Exam!$A2151:$J4486,7,0)</f>
        <v>1</v>
      </c>
      <c r="K2152" s="8" t="str">
        <f>VLOOKUP($A2152,Cleaned_Medical_Exam!$A2151:$J4486,8,0)</f>
        <v>No</v>
      </c>
      <c r="L2152" s="20" t="str">
        <f>VLOOKUP($A2152,Cleaned_Medical_Exam!$A2151:$J4486,9,0)</f>
        <v>Healthy Weight</v>
      </c>
      <c r="M2152" s="20" t="str">
        <f>VLOOKUP($A2152,Cleaned_Medical_Exam!$A2151:$J4486,10,0)</f>
        <v>Normal</v>
      </c>
      <c r="N2152" s="48">
        <f>_xlfn.XLOOKUP(A2152,Cleaned_Hospital_Details!A:A,Cleaned_Hospital_Details!B:B)</f>
        <v>0</v>
      </c>
      <c r="O2152" s="49">
        <f>_xlfn.XLOOKUP($A2152,Cleaned_Hospital_Details!$A:$A,Cleaned_Hospital_Details!C:C)</f>
        <v>1969.61</v>
      </c>
      <c r="P2152" s="8" t="str">
        <f>_xlfn.XLOOKUP($A2152,Cleaned_Hospital_Details!$A:$A,Cleaned_Hospital_Details!D:D)</f>
        <v>Tier - 3</v>
      </c>
      <c r="Q2152" s="8" t="str">
        <f>_xlfn.XLOOKUP($A2152,Cleaned_Hospital_Details!$A:$A,Cleaned_Hospital_Details!E:E)</f>
        <v>Tier - 3</v>
      </c>
      <c r="R2152" s="8" t="str">
        <f>_xlfn.XLOOKUP($A2152,Cleaned_Hospital_Details!$A:$A,Cleaned_Hospital_Details!F:F)</f>
        <v>R1011</v>
      </c>
      <c r="S2152" s="15">
        <f>_xlfn.XLOOKUP($A2152,Cleaned_Hospital_Details!$A:$A,Cleaned_Hospital_Details!G:G)</f>
        <v>36066</v>
      </c>
      <c r="T2152" s="8">
        <f>_xlfn.XLOOKUP($A2152,Cleaned_Hospital_Details!$A:$A,Cleaned_Hospital_Details!H:H)</f>
        <v>24</v>
      </c>
      <c r="U2152" s="8" t="str">
        <f>_xlfn.XLOOKUP($A2152,Cleaned_Hospital_Details!$A:$A,Cleaned_Hospital_Details!I:I)</f>
        <v>Adult</v>
      </c>
      <c r="V2152" t="str">
        <f t="shared" si="33"/>
        <v>Patrick Werhane</v>
      </c>
    </row>
    <row r="2153" spans="1:22" ht="15.6" x14ac:dyDescent="0.3">
      <c r="A2153" s="10" t="s">
        <v>2189</v>
      </c>
      <c r="B2153" s="8" t="str">
        <f>VLOOKUP(A2153,Cleaned_Customer_Names!A2152:D4487,2,0)</f>
        <v>Mr.</v>
      </c>
      <c r="C2153" s="8" t="str">
        <f>VLOOKUP(A2153,Cleaned_Customer_Names!A2152:D4487,3,0)</f>
        <v>Geraint</v>
      </c>
      <c r="D2153" s="8" t="str">
        <f>VLOOKUP($A2153,Cleaned_Customer_Names!$A2152:$D4487,4,0)</f>
        <v>Davies</v>
      </c>
      <c r="E2153" s="22">
        <f>VLOOKUP($A2153,Cleaned_Medical_Exam!$A2152:$J4487,2,0)</f>
        <v>27.93</v>
      </c>
      <c r="F2153" s="24">
        <f>VLOOKUP($A2153,Cleaned_Medical_Exam!$A2152:$J4487,3,0)</f>
        <v>9.8800000000000008</v>
      </c>
      <c r="G2153" s="20" t="str">
        <f>VLOOKUP($A2153,Cleaned_Medical_Exam!$A2152:$J4487,4,0)</f>
        <v>No</v>
      </c>
      <c r="H2153" s="20" t="str">
        <f>VLOOKUP($A2153,Cleaned_Medical_Exam!$A2152:$J4487,5,0)</f>
        <v>No</v>
      </c>
      <c r="I2153" s="20" t="str">
        <f>VLOOKUP($A2153,Cleaned_Medical_Exam!$A2152:$J4487,6,0)</f>
        <v>No</v>
      </c>
      <c r="J2153" s="48">
        <f>VLOOKUP($A2153,Cleaned_Medical_Exam!$A2152:$J4487,7,0)</f>
        <v>0</v>
      </c>
      <c r="K2153" s="8" t="str">
        <f>VLOOKUP($A2153,Cleaned_Medical_Exam!$A2152:$J4487,8,0)</f>
        <v>No</v>
      </c>
      <c r="L2153" s="20" t="str">
        <f>VLOOKUP($A2153,Cleaned_Medical_Exam!$A2152:$J4487,9,0)</f>
        <v>Overweight</v>
      </c>
      <c r="M2153" s="20" t="str">
        <f>VLOOKUP($A2153,Cleaned_Medical_Exam!$A2152:$J4487,10,0)</f>
        <v>Diabetes</v>
      </c>
      <c r="N2153" s="48">
        <f>_xlfn.XLOOKUP(A2153,Cleaned_Hospital_Details!A:A,Cleaned_Hospital_Details!B:B)</f>
        <v>0</v>
      </c>
      <c r="O2153" s="49">
        <f>_xlfn.XLOOKUP($A2153,Cleaned_Hospital_Details!$A:$A,Cleaned_Hospital_Details!C:C)</f>
        <v>1967.02</v>
      </c>
      <c r="P2153" s="8" t="str">
        <f>_xlfn.XLOOKUP($A2153,Cleaned_Hospital_Details!$A:$A,Cleaned_Hospital_Details!D:D)</f>
        <v>Tier - 3</v>
      </c>
      <c r="Q2153" s="8" t="str">
        <f>_xlfn.XLOOKUP($A2153,Cleaned_Hospital_Details!$A:$A,Cleaned_Hospital_Details!E:E)</f>
        <v>Tier - 2</v>
      </c>
      <c r="R2153" s="8" t="str">
        <f>_xlfn.XLOOKUP($A2153,Cleaned_Hospital_Details!$A:$A,Cleaned_Hospital_Details!F:F)</f>
        <v>R1016</v>
      </c>
      <c r="S2153" s="15">
        <f>_xlfn.XLOOKUP($A2153,Cleaned_Hospital_Details!$A:$A,Cleaned_Hospital_Details!G:G)</f>
        <v>37466</v>
      </c>
      <c r="T2153" s="8">
        <f>_xlfn.XLOOKUP($A2153,Cleaned_Hospital_Details!$A:$A,Cleaned_Hospital_Details!H:H)</f>
        <v>20</v>
      </c>
      <c r="U2153" s="8" t="str">
        <f>_xlfn.XLOOKUP($A2153,Cleaned_Hospital_Details!$A:$A,Cleaned_Hospital_Details!I:I)</f>
        <v>Adult</v>
      </c>
      <c r="V2153" t="str">
        <f t="shared" si="33"/>
        <v>Geraint Davies</v>
      </c>
    </row>
    <row r="2154" spans="1:22" ht="15.6" x14ac:dyDescent="0.3">
      <c r="A2154" s="10" t="s">
        <v>2190</v>
      </c>
      <c r="B2154" s="8" t="str">
        <f>VLOOKUP(A2154,Cleaned_Customer_Names!A2153:D4488,2,0)</f>
        <v>Mr.</v>
      </c>
      <c r="C2154" s="8" t="str">
        <f>VLOOKUP(A2154,Cleaned_Customer_Names!A2153:D4488,3,0)</f>
        <v>Dj</v>
      </c>
      <c r="D2154" s="8" t="str">
        <f>VLOOKUP($A2154,Cleaned_Customer_Names!$A2153:$D4488,4,0)</f>
        <v>Hummel</v>
      </c>
      <c r="E2154" s="22">
        <f>VLOOKUP($A2154,Cleaned_Medical_Exam!$A2153:$J4488,2,0)</f>
        <v>22</v>
      </c>
      <c r="F2154" s="24">
        <f>VLOOKUP($A2154,Cleaned_Medical_Exam!$A2153:$J4488,3,0)</f>
        <v>9.5</v>
      </c>
      <c r="G2154" s="20" t="str">
        <f>VLOOKUP($A2154,Cleaned_Medical_Exam!$A2153:$J4488,4,0)</f>
        <v>No</v>
      </c>
      <c r="H2154" s="20" t="str">
        <f>VLOOKUP($A2154,Cleaned_Medical_Exam!$A2153:$J4488,5,0)</f>
        <v>No</v>
      </c>
      <c r="I2154" s="20" t="str">
        <f>VLOOKUP($A2154,Cleaned_Medical_Exam!$A2153:$J4488,6,0)</f>
        <v>No</v>
      </c>
      <c r="J2154" s="48">
        <f>VLOOKUP($A2154,Cleaned_Medical_Exam!$A2153:$J4488,7,0)</f>
        <v>0</v>
      </c>
      <c r="K2154" s="8" t="str">
        <f>VLOOKUP($A2154,Cleaned_Medical_Exam!$A2153:$J4488,8,0)</f>
        <v>No</v>
      </c>
      <c r="L2154" s="20" t="str">
        <f>VLOOKUP($A2154,Cleaned_Medical_Exam!$A2153:$J4488,9,0)</f>
        <v>Healthy Weight</v>
      </c>
      <c r="M2154" s="20" t="str">
        <f>VLOOKUP($A2154,Cleaned_Medical_Exam!$A2153:$J4488,10,0)</f>
        <v>Diabetes</v>
      </c>
      <c r="N2154" s="48">
        <f>_xlfn.XLOOKUP(A2154,Cleaned_Hospital_Details!A:A,Cleaned_Hospital_Details!B:B)</f>
        <v>1</v>
      </c>
      <c r="O2154" s="49">
        <f>_xlfn.XLOOKUP($A2154,Cleaned_Hospital_Details!$A:$A,Cleaned_Hospital_Details!C:C)</f>
        <v>1964.78</v>
      </c>
      <c r="P2154" s="8" t="str">
        <f>_xlfn.XLOOKUP($A2154,Cleaned_Hospital_Details!$A:$A,Cleaned_Hospital_Details!D:D)</f>
        <v>Tier - 3</v>
      </c>
      <c r="Q2154" s="8" t="str">
        <f>_xlfn.XLOOKUP($A2154,Cleaned_Hospital_Details!$A:$A,Cleaned_Hospital_Details!E:E)</f>
        <v>Tier - 1</v>
      </c>
      <c r="R2154" s="8" t="str">
        <f>_xlfn.XLOOKUP($A2154,Cleaned_Hospital_Details!$A:$A,Cleaned_Hospital_Details!F:F)</f>
        <v>R1011</v>
      </c>
      <c r="S2154" s="15">
        <f>_xlfn.XLOOKUP($A2154,Cleaned_Hospital_Details!$A:$A,Cleaned_Hospital_Details!G:G)</f>
        <v>37506</v>
      </c>
      <c r="T2154" s="8">
        <f>_xlfn.XLOOKUP($A2154,Cleaned_Hospital_Details!$A:$A,Cleaned_Hospital_Details!H:H)</f>
        <v>20</v>
      </c>
      <c r="U2154" s="8" t="str">
        <f>_xlfn.XLOOKUP($A2154,Cleaned_Hospital_Details!$A:$A,Cleaned_Hospital_Details!I:I)</f>
        <v>Adult</v>
      </c>
      <c r="V2154" t="str">
        <f t="shared" si="33"/>
        <v>Dj Hummel</v>
      </c>
    </row>
    <row r="2155" spans="1:22" ht="15.6" x14ac:dyDescent="0.3">
      <c r="A2155" s="10" t="s">
        <v>2191</v>
      </c>
      <c r="B2155" s="8" t="str">
        <f>VLOOKUP(A2155,Cleaned_Customer_Names!A2154:D4489,2,0)</f>
        <v>Mr.</v>
      </c>
      <c r="C2155" s="8" t="str">
        <f>VLOOKUP(A2155,Cleaned_Customer_Names!A2154:D4489,3,0)</f>
        <v>Zachary</v>
      </c>
      <c r="D2155" s="8" t="str">
        <f>VLOOKUP($A2155,Cleaned_Customer_Names!$A2154:$D4489,4,0)</f>
        <v>Lutz</v>
      </c>
      <c r="E2155" s="22">
        <f>VLOOKUP($A2155,Cleaned_Medical_Exam!$A2154:$J4489,2,0)</f>
        <v>36.86</v>
      </c>
      <c r="F2155" s="24">
        <f>VLOOKUP($A2155,Cleaned_Medical_Exam!$A2154:$J4489,3,0)</f>
        <v>4.97</v>
      </c>
      <c r="G2155" s="20" t="str">
        <f>VLOOKUP($A2155,Cleaned_Medical_Exam!$A2154:$J4489,4,0)</f>
        <v>Yes</v>
      </c>
      <c r="H2155" s="20" t="str">
        <f>VLOOKUP($A2155,Cleaned_Medical_Exam!$A2154:$J4489,5,0)</f>
        <v>No</v>
      </c>
      <c r="I2155" s="20" t="str">
        <f>VLOOKUP($A2155,Cleaned_Medical_Exam!$A2154:$J4489,6,0)</f>
        <v>No</v>
      </c>
      <c r="J2155" s="48">
        <f>VLOOKUP($A2155,Cleaned_Medical_Exam!$A2154:$J4489,7,0)</f>
        <v>0</v>
      </c>
      <c r="K2155" s="8" t="str">
        <f>VLOOKUP($A2155,Cleaned_Medical_Exam!$A2154:$J4489,8,0)</f>
        <v>No</v>
      </c>
      <c r="L2155" s="20" t="str">
        <f>VLOOKUP($A2155,Cleaned_Medical_Exam!$A2154:$J4489,9,0)</f>
        <v>Obesity</v>
      </c>
      <c r="M2155" s="20" t="str">
        <f>VLOOKUP($A2155,Cleaned_Medical_Exam!$A2154:$J4489,10,0)</f>
        <v>Normal</v>
      </c>
      <c r="N2155" s="48">
        <f>_xlfn.XLOOKUP(A2155,Cleaned_Hospital_Details!A:A,Cleaned_Hospital_Details!B:B)</f>
        <v>0</v>
      </c>
      <c r="O2155" s="49">
        <f>_xlfn.XLOOKUP($A2155,Cleaned_Hospital_Details!$A:$A,Cleaned_Hospital_Details!C:C)</f>
        <v>1917.32</v>
      </c>
      <c r="P2155" s="8" t="str">
        <f>_xlfn.XLOOKUP($A2155,Cleaned_Hospital_Details!$A:$A,Cleaned_Hospital_Details!D:D)</f>
        <v>Tier - 3</v>
      </c>
      <c r="Q2155" s="8" t="str">
        <f>_xlfn.XLOOKUP($A2155,Cleaned_Hospital_Details!$A:$A,Cleaned_Hospital_Details!E:E)</f>
        <v>Tier - 2</v>
      </c>
      <c r="R2155" s="8" t="str">
        <f>_xlfn.XLOOKUP($A2155,Cleaned_Hospital_Details!$A:$A,Cleaned_Hospital_Details!F:F)</f>
        <v>R1012</v>
      </c>
      <c r="S2155" s="15">
        <f>_xlfn.XLOOKUP($A2155,Cleaned_Hospital_Details!$A:$A,Cleaned_Hospital_Details!G:G)</f>
        <v>37234</v>
      </c>
      <c r="T2155" s="8">
        <f>_xlfn.XLOOKUP($A2155,Cleaned_Hospital_Details!$A:$A,Cleaned_Hospital_Details!H:H)</f>
        <v>21</v>
      </c>
      <c r="U2155" s="8" t="str">
        <f>_xlfn.XLOOKUP($A2155,Cleaned_Hospital_Details!$A:$A,Cleaned_Hospital_Details!I:I)</f>
        <v>Adult</v>
      </c>
      <c r="V2155" t="str">
        <f t="shared" si="33"/>
        <v>Zachary Lutz</v>
      </c>
    </row>
    <row r="2156" spans="1:22" ht="15.6" x14ac:dyDescent="0.3">
      <c r="A2156" s="10" t="s">
        <v>2192</v>
      </c>
      <c r="B2156" s="8" t="str">
        <f>VLOOKUP(A2156,Cleaned_Customer_Names!A2155:D4490,2,0)</f>
        <v>Mr.</v>
      </c>
      <c r="C2156" s="8" t="str">
        <f>VLOOKUP(A2156,Cleaned_Customer_Names!A2155:D4490,3,0)</f>
        <v>Brian</v>
      </c>
      <c r="D2156" s="8" t="str">
        <f>VLOOKUP($A2156,Cleaned_Customer_Names!$A2155:$D4490,4,0)</f>
        <v>Waters</v>
      </c>
      <c r="E2156" s="22">
        <f>VLOOKUP($A2156,Cleaned_Medical_Exam!$A2155:$J4490,2,0)</f>
        <v>31.254999999999999</v>
      </c>
      <c r="F2156" s="24">
        <f>VLOOKUP($A2156,Cleaned_Medical_Exam!$A2155:$J4490,3,0)</f>
        <v>5.49</v>
      </c>
      <c r="G2156" s="20" t="str">
        <f>VLOOKUP($A2156,Cleaned_Medical_Exam!$A2155:$J4490,4,0)</f>
        <v>Yes</v>
      </c>
      <c r="H2156" s="20" t="str">
        <f>VLOOKUP($A2156,Cleaned_Medical_Exam!$A2155:$J4490,5,0)</f>
        <v>No</v>
      </c>
      <c r="I2156" s="20" t="str">
        <f>VLOOKUP($A2156,Cleaned_Medical_Exam!$A2155:$J4490,6,0)</f>
        <v>No</v>
      </c>
      <c r="J2156" s="48">
        <f>VLOOKUP($A2156,Cleaned_Medical_Exam!$A2155:$J4490,7,0)</f>
        <v>0</v>
      </c>
      <c r="K2156" s="8" t="str">
        <f>VLOOKUP($A2156,Cleaned_Medical_Exam!$A2155:$J4490,8,0)</f>
        <v>No</v>
      </c>
      <c r="L2156" s="20" t="str">
        <f>VLOOKUP($A2156,Cleaned_Medical_Exam!$A2155:$J4490,9,0)</f>
        <v>Obesity</v>
      </c>
      <c r="M2156" s="20" t="str">
        <f>VLOOKUP($A2156,Cleaned_Medical_Exam!$A2155:$J4490,10,0)</f>
        <v>Normal</v>
      </c>
      <c r="N2156" s="48">
        <f>_xlfn.XLOOKUP(A2156,Cleaned_Hospital_Details!A:A,Cleaned_Hospital_Details!B:B)</f>
        <v>0</v>
      </c>
      <c r="O2156" s="49">
        <f>_xlfn.XLOOKUP($A2156,Cleaned_Hospital_Details!$A:$A,Cleaned_Hospital_Details!C:C)</f>
        <v>1909.53</v>
      </c>
      <c r="P2156" s="8" t="str">
        <f>_xlfn.XLOOKUP($A2156,Cleaned_Hospital_Details!$A:$A,Cleaned_Hospital_Details!D:D)</f>
        <v>Tier - 3</v>
      </c>
      <c r="Q2156" s="8" t="str">
        <f>_xlfn.XLOOKUP($A2156,Cleaned_Hospital_Details!$A:$A,Cleaned_Hospital_Details!E:E)</f>
        <v>Tier - 3</v>
      </c>
      <c r="R2156" s="8" t="str">
        <f>_xlfn.XLOOKUP($A2156,Cleaned_Hospital_Details!$A:$A,Cleaned_Hospital_Details!F:F)</f>
        <v>R1012</v>
      </c>
      <c r="S2156" s="15">
        <f>_xlfn.XLOOKUP($A2156,Cleaned_Hospital_Details!$A:$A,Cleaned_Hospital_Details!G:G)</f>
        <v>37106</v>
      </c>
      <c r="T2156" s="8">
        <f>_xlfn.XLOOKUP($A2156,Cleaned_Hospital_Details!$A:$A,Cleaned_Hospital_Details!H:H)</f>
        <v>21</v>
      </c>
      <c r="U2156" s="8" t="str">
        <f>_xlfn.XLOOKUP($A2156,Cleaned_Hospital_Details!$A:$A,Cleaned_Hospital_Details!I:I)</f>
        <v>Adult</v>
      </c>
      <c r="V2156" t="str">
        <f t="shared" si="33"/>
        <v>Brian Waters</v>
      </c>
    </row>
    <row r="2157" spans="1:22" ht="15.6" x14ac:dyDescent="0.3">
      <c r="A2157" s="10" t="s">
        <v>2193</v>
      </c>
      <c r="B2157" s="8" t="str">
        <f>VLOOKUP(A2157,Cleaned_Customer_Names!A2156:D4491,2,0)</f>
        <v>Mr.</v>
      </c>
      <c r="C2157" s="8" t="str">
        <f>VLOOKUP(A2157,Cleaned_Customer_Names!A2156:D4491,3,0)</f>
        <v>Joe</v>
      </c>
      <c r="D2157" s="8" t="str">
        <f>VLOOKUP($A2157,Cleaned_Customer_Names!$A2156:$D4491,4,0)</f>
        <v>Viglienzoni</v>
      </c>
      <c r="E2157" s="22">
        <f>VLOOKUP($A2157,Cleaned_Medical_Exam!$A2156:$J4491,2,0)</f>
        <v>23.06</v>
      </c>
      <c r="F2157" s="24">
        <f>VLOOKUP($A2157,Cleaned_Medical_Exam!$A2156:$J4491,3,0)</f>
        <v>4.47</v>
      </c>
      <c r="G2157" s="20" t="str">
        <f>VLOOKUP($A2157,Cleaned_Medical_Exam!$A2156:$J4491,4,0)</f>
        <v>No</v>
      </c>
      <c r="H2157" s="20" t="str">
        <f>VLOOKUP($A2157,Cleaned_Medical_Exam!$A2156:$J4491,5,0)</f>
        <v>No</v>
      </c>
      <c r="I2157" s="20" t="str">
        <f>VLOOKUP($A2157,Cleaned_Medical_Exam!$A2156:$J4491,6,0)</f>
        <v>No</v>
      </c>
      <c r="J2157" s="48">
        <f>VLOOKUP($A2157,Cleaned_Medical_Exam!$A2156:$J4491,7,0)</f>
        <v>0</v>
      </c>
      <c r="K2157" s="8" t="str">
        <f>VLOOKUP($A2157,Cleaned_Medical_Exam!$A2156:$J4491,8,0)</f>
        <v>No</v>
      </c>
      <c r="L2157" s="20" t="str">
        <f>VLOOKUP($A2157,Cleaned_Medical_Exam!$A2156:$J4491,9,0)</f>
        <v>Healthy Weight</v>
      </c>
      <c r="M2157" s="20" t="str">
        <f>VLOOKUP($A2157,Cleaned_Medical_Exam!$A2156:$J4491,10,0)</f>
        <v>Normal</v>
      </c>
      <c r="N2157" s="48">
        <f>_xlfn.XLOOKUP(A2157,Cleaned_Hospital_Details!A:A,Cleaned_Hospital_Details!B:B)</f>
        <v>0</v>
      </c>
      <c r="O2157" s="49">
        <f>_xlfn.XLOOKUP($A2157,Cleaned_Hospital_Details!$A:$A,Cleaned_Hospital_Details!C:C)</f>
        <v>1908.9</v>
      </c>
      <c r="P2157" s="8" t="str">
        <f>_xlfn.XLOOKUP($A2157,Cleaned_Hospital_Details!$A:$A,Cleaned_Hospital_Details!D:D)</f>
        <v>Tier - 3</v>
      </c>
      <c r="Q2157" s="8" t="str">
        <f>_xlfn.XLOOKUP($A2157,Cleaned_Hospital_Details!$A:$A,Cleaned_Hospital_Details!E:E)</f>
        <v>Tier - 3</v>
      </c>
      <c r="R2157" s="8" t="str">
        <f>_xlfn.XLOOKUP($A2157,Cleaned_Hospital_Details!$A:$A,Cleaned_Hospital_Details!F:F)</f>
        <v>R1013</v>
      </c>
      <c r="S2157" s="15">
        <f>_xlfn.XLOOKUP($A2157,Cleaned_Hospital_Details!$A:$A,Cleaned_Hospital_Details!G:G)</f>
        <v>34613</v>
      </c>
      <c r="T2157" s="8">
        <f>_xlfn.XLOOKUP($A2157,Cleaned_Hospital_Details!$A:$A,Cleaned_Hospital_Details!H:H)</f>
        <v>28</v>
      </c>
      <c r="U2157" s="8" t="str">
        <f>_xlfn.XLOOKUP($A2157,Cleaned_Hospital_Details!$A:$A,Cleaned_Hospital_Details!I:I)</f>
        <v>Adult</v>
      </c>
      <c r="V2157" t="str">
        <f t="shared" si="33"/>
        <v>Joe Viglienzoni</v>
      </c>
    </row>
    <row r="2158" spans="1:22" ht="15.6" x14ac:dyDescent="0.3">
      <c r="A2158" s="10" t="s">
        <v>2194</v>
      </c>
      <c r="B2158" s="8" t="str">
        <f>VLOOKUP(A2158,Cleaned_Customer_Names!A2157:D4492,2,0)</f>
        <v>Mr.</v>
      </c>
      <c r="C2158" s="8" t="str">
        <f>VLOOKUP(A2158,Cleaned_Customer_Names!A2157:D4492,3,0)</f>
        <v>Stephen</v>
      </c>
      <c r="D2158" s="8" t="str">
        <f>VLOOKUP($A2158,Cleaned_Customer_Names!$A2157:$D4492,4,0)</f>
        <v>Rathbun</v>
      </c>
      <c r="E2158" s="22">
        <f>VLOOKUP($A2158,Cleaned_Medical_Exam!$A2157:$J4492,2,0)</f>
        <v>28.975000000000001</v>
      </c>
      <c r="F2158" s="24">
        <f>VLOOKUP($A2158,Cleaned_Medical_Exam!$A2157:$J4492,3,0)</f>
        <v>4.34</v>
      </c>
      <c r="G2158" s="20" t="str">
        <f>VLOOKUP($A2158,Cleaned_Medical_Exam!$A2157:$J4492,4,0)</f>
        <v>Yes</v>
      </c>
      <c r="H2158" s="20" t="str">
        <f>VLOOKUP($A2158,Cleaned_Medical_Exam!$A2157:$J4492,5,0)</f>
        <v>No</v>
      </c>
      <c r="I2158" s="20" t="str">
        <f>VLOOKUP($A2158,Cleaned_Medical_Exam!$A2157:$J4492,6,0)</f>
        <v>No</v>
      </c>
      <c r="J2158" s="48">
        <f>VLOOKUP($A2158,Cleaned_Medical_Exam!$A2157:$J4492,7,0)</f>
        <v>0</v>
      </c>
      <c r="K2158" s="8" t="str">
        <f>VLOOKUP($A2158,Cleaned_Medical_Exam!$A2157:$J4492,8,0)</f>
        <v>No</v>
      </c>
      <c r="L2158" s="20" t="str">
        <f>VLOOKUP($A2158,Cleaned_Medical_Exam!$A2157:$J4492,9,0)</f>
        <v>Overweight</v>
      </c>
      <c r="M2158" s="20" t="str">
        <f>VLOOKUP($A2158,Cleaned_Medical_Exam!$A2157:$J4492,10,0)</f>
        <v>Normal</v>
      </c>
      <c r="N2158" s="48">
        <f>_xlfn.XLOOKUP(A2158,Cleaned_Hospital_Details!A:A,Cleaned_Hospital_Details!B:B)</f>
        <v>0</v>
      </c>
      <c r="O2158" s="49">
        <f>_xlfn.XLOOKUP($A2158,Cleaned_Hospital_Details!$A:$A,Cleaned_Hospital_Details!C:C)</f>
        <v>1906.36</v>
      </c>
      <c r="P2158" s="8" t="str">
        <f>_xlfn.XLOOKUP($A2158,Cleaned_Hospital_Details!$A:$A,Cleaned_Hospital_Details!D:D)</f>
        <v>Tier - 3</v>
      </c>
      <c r="Q2158" s="8" t="str">
        <f>_xlfn.XLOOKUP($A2158,Cleaned_Hospital_Details!$A:$A,Cleaned_Hospital_Details!E:E)</f>
        <v>Tier - 1</v>
      </c>
      <c r="R2158" s="8" t="str">
        <f>_xlfn.XLOOKUP($A2158,Cleaned_Hospital_Details!$A:$A,Cleaned_Hospital_Details!F:F)</f>
        <v>R1012</v>
      </c>
      <c r="S2158" s="15">
        <f>_xlfn.XLOOKUP($A2158,Cleaned_Hospital_Details!$A:$A,Cleaned_Hospital_Details!G:G)</f>
        <v>37113</v>
      </c>
      <c r="T2158" s="8">
        <f>_xlfn.XLOOKUP($A2158,Cleaned_Hospital_Details!$A:$A,Cleaned_Hospital_Details!H:H)</f>
        <v>21</v>
      </c>
      <c r="U2158" s="8" t="str">
        <f>_xlfn.XLOOKUP($A2158,Cleaned_Hospital_Details!$A:$A,Cleaned_Hospital_Details!I:I)</f>
        <v>Adult</v>
      </c>
      <c r="V2158" t="str">
        <f t="shared" si="33"/>
        <v>Stephen Rathbun</v>
      </c>
    </row>
    <row r="2159" spans="1:22" ht="15.6" x14ac:dyDescent="0.3">
      <c r="A2159" s="10" t="s">
        <v>2195</v>
      </c>
      <c r="B2159" s="8" t="str">
        <f>VLOOKUP(A2159,Cleaned_Customer_Names!A2158:D4493,2,0)</f>
        <v>Ms.</v>
      </c>
      <c r="C2159" s="8" t="str">
        <f>VLOOKUP(A2159,Cleaned_Customer_Names!A2158:D4493,3,0)</f>
        <v>Ellen</v>
      </c>
      <c r="D2159" s="8" t="str">
        <f>VLOOKUP($A2159,Cleaned_Customer_Names!$A2158:$D4493,4,0)</f>
        <v>crane</v>
      </c>
      <c r="E2159" s="22">
        <f>VLOOKUP($A2159,Cleaned_Medical_Exam!$A2158:$J4493,2,0)</f>
        <v>33.299999999999997</v>
      </c>
      <c r="F2159" s="24">
        <f>VLOOKUP($A2159,Cleaned_Medical_Exam!$A2158:$J4493,3,0)</f>
        <v>9.49</v>
      </c>
      <c r="G2159" s="20" t="str">
        <f>VLOOKUP($A2159,Cleaned_Medical_Exam!$A2158:$J4493,4,0)</f>
        <v>No</v>
      </c>
      <c r="H2159" s="20" t="str">
        <f>VLOOKUP($A2159,Cleaned_Medical_Exam!$A2158:$J4493,5,0)</f>
        <v>No</v>
      </c>
      <c r="I2159" s="20" t="str">
        <f>VLOOKUP($A2159,Cleaned_Medical_Exam!$A2158:$J4493,6,0)</f>
        <v>No</v>
      </c>
      <c r="J2159" s="48">
        <f>VLOOKUP($A2159,Cleaned_Medical_Exam!$A2158:$J4493,7,0)</f>
        <v>0</v>
      </c>
      <c r="K2159" s="8" t="str">
        <f>VLOOKUP($A2159,Cleaned_Medical_Exam!$A2158:$J4493,8,0)</f>
        <v>No</v>
      </c>
      <c r="L2159" s="20" t="str">
        <f>VLOOKUP($A2159,Cleaned_Medical_Exam!$A2158:$J4493,9,0)</f>
        <v>Obesity</v>
      </c>
      <c r="M2159" s="20" t="str">
        <f>VLOOKUP($A2159,Cleaned_Medical_Exam!$A2158:$J4493,10,0)</f>
        <v>Diabetes</v>
      </c>
      <c r="N2159" s="48">
        <f>_xlfn.XLOOKUP(A2159,Cleaned_Hospital_Details!A:A,Cleaned_Hospital_Details!B:B)</f>
        <v>0</v>
      </c>
      <c r="O2159" s="49">
        <f>_xlfn.XLOOKUP($A2159,Cleaned_Hospital_Details!$A:$A,Cleaned_Hospital_Details!C:C)</f>
        <v>1880.49</v>
      </c>
      <c r="P2159" s="8" t="str">
        <f>_xlfn.XLOOKUP($A2159,Cleaned_Hospital_Details!$A:$A,Cleaned_Hospital_Details!D:D)</f>
        <v>Tier - 3</v>
      </c>
      <c r="Q2159" s="8" t="str">
        <f>_xlfn.XLOOKUP($A2159,Cleaned_Hospital_Details!$A:$A,Cleaned_Hospital_Details!E:E)</f>
        <v>Tier - 1</v>
      </c>
      <c r="R2159" s="8" t="str">
        <f>_xlfn.XLOOKUP($A2159,Cleaned_Hospital_Details!$A:$A,Cleaned_Hospital_Details!F:F)</f>
        <v>R1011</v>
      </c>
      <c r="S2159" s="15">
        <f>_xlfn.XLOOKUP($A2159,Cleaned_Hospital_Details!$A:$A,Cleaned_Hospital_Details!G:G)</f>
        <v>37489</v>
      </c>
      <c r="T2159" s="8">
        <f>_xlfn.XLOOKUP($A2159,Cleaned_Hospital_Details!$A:$A,Cleaned_Hospital_Details!H:H)</f>
        <v>20</v>
      </c>
      <c r="U2159" s="8" t="str">
        <f>_xlfn.XLOOKUP($A2159,Cleaned_Hospital_Details!$A:$A,Cleaned_Hospital_Details!I:I)</f>
        <v>Adult</v>
      </c>
      <c r="V2159" t="str">
        <f t="shared" si="33"/>
        <v>Ellen crane</v>
      </c>
    </row>
    <row r="2160" spans="1:22" ht="15.6" x14ac:dyDescent="0.3">
      <c r="A2160" s="10" t="s">
        <v>2196</v>
      </c>
      <c r="B2160" s="8" t="str">
        <f>VLOOKUP(A2160,Cleaned_Customer_Names!A2159:D4494,2,0)</f>
        <v>Ms.</v>
      </c>
      <c r="C2160" s="8" t="str">
        <f>VLOOKUP(A2160,Cleaned_Customer_Names!A2159:D4494,3,0)</f>
        <v>Cindy</v>
      </c>
      <c r="D2160" s="8" t="str">
        <f>VLOOKUP($A2160,Cleaned_Customer_Names!$A2159:$D4494,4,0)</f>
        <v>Conant</v>
      </c>
      <c r="E2160" s="22">
        <f>VLOOKUP($A2160,Cleaned_Medical_Exam!$A2159:$J4494,2,0)</f>
        <v>33</v>
      </c>
      <c r="F2160" s="24">
        <f>VLOOKUP($A2160,Cleaned_Medical_Exam!$A2159:$J4494,3,0)</f>
        <v>10.16</v>
      </c>
      <c r="G2160" s="20" t="str">
        <f>VLOOKUP($A2160,Cleaned_Medical_Exam!$A2159:$J4494,4,0)</f>
        <v>No</v>
      </c>
      <c r="H2160" s="20" t="str">
        <f>VLOOKUP($A2160,Cleaned_Medical_Exam!$A2159:$J4494,5,0)</f>
        <v>No</v>
      </c>
      <c r="I2160" s="20" t="str">
        <f>VLOOKUP($A2160,Cleaned_Medical_Exam!$A2159:$J4494,6,0)</f>
        <v>No</v>
      </c>
      <c r="J2160" s="48">
        <f>VLOOKUP($A2160,Cleaned_Medical_Exam!$A2159:$J4494,7,0)</f>
        <v>0</v>
      </c>
      <c r="K2160" s="8" t="str">
        <f>VLOOKUP($A2160,Cleaned_Medical_Exam!$A2159:$J4494,8,0)</f>
        <v>No</v>
      </c>
      <c r="L2160" s="20" t="str">
        <f>VLOOKUP($A2160,Cleaned_Medical_Exam!$A2159:$J4494,9,0)</f>
        <v>Obesity</v>
      </c>
      <c r="M2160" s="20" t="str">
        <f>VLOOKUP($A2160,Cleaned_Medical_Exam!$A2159:$J4494,10,0)</f>
        <v>Diabetes</v>
      </c>
      <c r="N2160" s="48">
        <f>_xlfn.XLOOKUP(A2160,Cleaned_Hospital_Details!A:A,Cleaned_Hospital_Details!B:B)</f>
        <v>0</v>
      </c>
      <c r="O2160" s="49">
        <f>_xlfn.XLOOKUP($A2160,Cleaned_Hospital_Details!$A:$A,Cleaned_Hospital_Details!C:C)</f>
        <v>1880.07</v>
      </c>
      <c r="P2160" s="8" t="str">
        <f>_xlfn.XLOOKUP($A2160,Cleaned_Hospital_Details!$A:$A,Cleaned_Hospital_Details!D:D)</f>
        <v>Tier - 3</v>
      </c>
      <c r="Q2160" s="8" t="str">
        <f>_xlfn.XLOOKUP($A2160,Cleaned_Hospital_Details!$A:$A,Cleaned_Hospital_Details!E:E)</f>
        <v>Tier - 2</v>
      </c>
      <c r="R2160" s="8" t="str">
        <f>_xlfn.XLOOKUP($A2160,Cleaned_Hospital_Details!$A:$A,Cleaned_Hospital_Details!F:F)</f>
        <v>R1013</v>
      </c>
      <c r="S2160" s="15">
        <f>_xlfn.XLOOKUP($A2160,Cleaned_Hospital_Details!$A:$A,Cleaned_Hospital_Details!G:G)</f>
        <v>37497</v>
      </c>
      <c r="T2160" s="8">
        <f>_xlfn.XLOOKUP($A2160,Cleaned_Hospital_Details!$A:$A,Cleaned_Hospital_Details!H:H)</f>
        <v>20</v>
      </c>
      <c r="U2160" s="8" t="str">
        <f>_xlfn.XLOOKUP($A2160,Cleaned_Hospital_Details!$A:$A,Cleaned_Hospital_Details!I:I)</f>
        <v>Adult</v>
      </c>
      <c r="V2160" t="str">
        <f t="shared" si="33"/>
        <v>Cindy Conant</v>
      </c>
    </row>
    <row r="2161" spans="1:22" ht="15.6" x14ac:dyDescent="0.3">
      <c r="A2161" s="10" t="s">
        <v>2197</v>
      </c>
      <c r="B2161" s="8" t="str">
        <f>VLOOKUP(A2161,Cleaned_Customer_Names!A2160:D4495,2,0)</f>
        <v>Ms.</v>
      </c>
      <c r="C2161" s="8" t="str">
        <f>VLOOKUP(A2161,Cleaned_Customer_Names!A2160:D4495,3,0)</f>
        <v>Abigail</v>
      </c>
      <c r="D2161" s="8" t="str">
        <f>VLOOKUP($A2161,Cleaned_Customer_Names!$A2160:$D4495,4,0)</f>
        <v>Huyser-Wierenga</v>
      </c>
      <c r="E2161" s="22">
        <f>VLOOKUP($A2161,Cleaned_Medical_Exam!$A2160:$J4495,2,0)</f>
        <v>31.46</v>
      </c>
      <c r="F2161" s="24">
        <f>VLOOKUP($A2161,Cleaned_Medical_Exam!$A2160:$J4495,3,0)</f>
        <v>11.19</v>
      </c>
      <c r="G2161" s="20" t="str">
        <f>VLOOKUP($A2161,Cleaned_Medical_Exam!$A2160:$J4495,4,0)</f>
        <v>No</v>
      </c>
      <c r="H2161" s="20" t="str">
        <f>VLOOKUP($A2161,Cleaned_Medical_Exam!$A2160:$J4495,5,0)</f>
        <v>No</v>
      </c>
      <c r="I2161" s="20" t="str">
        <f>VLOOKUP($A2161,Cleaned_Medical_Exam!$A2160:$J4495,6,0)</f>
        <v>No</v>
      </c>
      <c r="J2161" s="48">
        <f>VLOOKUP($A2161,Cleaned_Medical_Exam!$A2160:$J4495,7,0)</f>
        <v>0</v>
      </c>
      <c r="K2161" s="8" t="str">
        <f>VLOOKUP($A2161,Cleaned_Medical_Exam!$A2160:$J4495,8,0)</f>
        <v>No</v>
      </c>
      <c r="L2161" s="20" t="str">
        <f>VLOOKUP($A2161,Cleaned_Medical_Exam!$A2160:$J4495,9,0)</f>
        <v>Obesity</v>
      </c>
      <c r="M2161" s="20" t="str">
        <f>VLOOKUP($A2161,Cleaned_Medical_Exam!$A2160:$J4495,10,0)</f>
        <v>Diabetes</v>
      </c>
      <c r="N2161" s="48">
        <f>_xlfn.XLOOKUP(A2161,Cleaned_Hospital_Details!A:A,Cleaned_Hospital_Details!B:B)</f>
        <v>0</v>
      </c>
      <c r="O2161" s="49">
        <f>_xlfn.XLOOKUP($A2161,Cleaned_Hospital_Details!$A:$A,Cleaned_Hospital_Details!C:C)</f>
        <v>1877.93</v>
      </c>
      <c r="P2161" s="8" t="str">
        <f>_xlfn.XLOOKUP($A2161,Cleaned_Hospital_Details!$A:$A,Cleaned_Hospital_Details!D:D)</f>
        <v>Tier - 3</v>
      </c>
      <c r="Q2161" s="8" t="str">
        <f>_xlfn.XLOOKUP($A2161,Cleaned_Hospital_Details!$A:$A,Cleaned_Hospital_Details!E:E)</f>
        <v>Tier - 1</v>
      </c>
      <c r="R2161" s="8" t="str">
        <f>_xlfn.XLOOKUP($A2161,Cleaned_Hospital_Details!$A:$A,Cleaned_Hospital_Details!F:F)</f>
        <v>R1013</v>
      </c>
      <c r="S2161" s="15">
        <f>_xlfn.XLOOKUP($A2161,Cleaned_Hospital_Details!$A:$A,Cleaned_Hospital_Details!G:G)</f>
        <v>37558</v>
      </c>
      <c r="T2161" s="8">
        <f>_xlfn.XLOOKUP($A2161,Cleaned_Hospital_Details!$A:$A,Cleaned_Hospital_Details!H:H)</f>
        <v>20</v>
      </c>
      <c r="U2161" s="8" t="str">
        <f>_xlfn.XLOOKUP($A2161,Cleaned_Hospital_Details!$A:$A,Cleaned_Hospital_Details!I:I)</f>
        <v>Adult</v>
      </c>
      <c r="V2161" t="str">
        <f t="shared" si="33"/>
        <v>Abigail Huyser-Wierenga</v>
      </c>
    </row>
    <row r="2162" spans="1:22" ht="15.6" x14ac:dyDescent="0.3">
      <c r="A2162" s="10" t="s">
        <v>2198</v>
      </c>
      <c r="B2162" s="8" t="str">
        <f>VLOOKUP(A2162,Cleaned_Customer_Names!A2161:D4496,2,0)</f>
        <v>Ms.</v>
      </c>
      <c r="C2162" s="8" t="str">
        <f>VLOOKUP(A2162,Cleaned_Customer_Names!A2161:D4496,3,0)</f>
        <v>Amy</v>
      </c>
      <c r="D2162" s="8" t="str">
        <f>VLOOKUP($A2162,Cleaned_Customer_Names!$A2161:$D4496,4,0)</f>
        <v>Natalini</v>
      </c>
      <c r="E2162" s="22">
        <f>VLOOKUP($A2162,Cleaned_Medical_Exam!$A2161:$J4496,2,0)</f>
        <v>29.6</v>
      </c>
      <c r="F2162" s="24">
        <f>VLOOKUP($A2162,Cleaned_Medical_Exam!$A2161:$J4496,3,0)</f>
        <v>11.03</v>
      </c>
      <c r="G2162" s="20" t="str">
        <f>VLOOKUP($A2162,Cleaned_Medical_Exam!$A2161:$J4496,4,0)</f>
        <v>No</v>
      </c>
      <c r="H2162" s="20" t="str">
        <f>VLOOKUP($A2162,Cleaned_Medical_Exam!$A2161:$J4496,5,0)</f>
        <v>No</v>
      </c>
      <c r="I2162" s="20" t="str">
        <f>VLOOKUP($A2162,Cleaned_Medical_Exam!$A2161:$J4496,6,0)</f>
        <v>No</v>
      </c>
      <c r="J2162" s="48">
        <f>VLOOKUP($A2162,Cleaned_Medical_Exam!$A2161:$J4496,7,0)</f>
        <v>0</v>
      </c>
      <c r="K2162" s="8" t="str">
        <f>VLOOKUP($A2162,Cleaned_Medical_Exam!$A2161:$J4496,8,0)</f>
        <v>No</v>
      </c>
      <c r="L2162" s="20" t="str">
        <f>VLOOKUP($A2162,Cleaned_Medical_Exam!$A2161:$J4496,9,0)</f>
        <v>Overweight</v>
      </c>
      <c r="M2162" s="20" t="str">
        <f>VLOOKUP($A2162,Cleaned_Medical_Exam!$A2161:$J4496,10,0)</f>
        <v>Diabetes</v>
      </c>
      <c r="N2162" s="48">
        <f>_xlfn.XLOOKUP(A2162,Cleaned_Hospital_Details!A:A,Cleaned_Hospital_Details!B:B)</f>
        <v>0</v>
      </c>
      <c r="O2162" s="49">
        <f>_xlfn.XLOOKUP($A2162,Cleaned_Hospital_Details!$A:$A,Cleaned_Hospital_Details!C:C)</f>
        <v>1875.34</v>
      </c>
      <c r="P2162" s="8" t="str">
        <f>_xlfn.XLOOKUP($A2162,Cleaned_Hospital_Details!$A:$A,Cleaned_Hospital_Details!D:D)</f>
        <v>Tier - 3</v>
      </c>
      <c r="Q2162" s="8" t="str">
        <f>_xlfn.XLOOKUP($A2162,Cleaned_Hospital_Details!$A:$A,Cleaned_Hospital_Details!E:E)</f>
        <v>Tier - 2</v>
      </c>
      <c r="R2162" s="8" t="str">
        <f>_xlfn.XLOOKUP($A2162,Cleaned_Hospital_Details!$A:$A,Cleaned_Hospital_Details!F:F)</f>
        <v>R1011</v>
      </c>
      <c r="S2162" s="15">
        <f>_xlfn.XLOOKUP($A2162,Cleaned_Hospital_Details!$A:$A,Cleaned_Hospital_Details!G:G)</f>
        <v>37521</v>
      </c>
      <c r="T2162" s="8">
        <f>_xlfn.XLOOKUP($A2162,Cleaned_Hospital_Details!$A:$A,Cleaned_Hospital_Details!H:H)</f>
        <v>20</v>
      </c>
      <c r="U2162" s="8" t="str">
        <f>_xlfn.XLOOKUP($A2162,Cleaned_Hospital_Details!$A:$A,Cleaned_Hospital_Details!I:I)</f>
        <v>Adult</v>
      </c>
      <c r="V2162" t="str">
        <f t="shared" si="33"/>
        <v>Amy Natalini</v>
      </c>
    </row>
    <row r="2163" spans="1:22" ht="15.6" x14ac:dyDescent="0.3">
      <c r="A2163" s="10" t="s">
        <v>2199</v>
      </c>
      <c r="B2163" s="8" t="str">
        <f>VLOOKUP(A2163,Cleaned_Customer_Names!A2162:D4497,2,0)</f>
        <v>Ms.</v>
      </c>
      <c r="C2163" s="8" t="str">
        <f>VLOOKUP(A2163,Cleaned_Customer_Names!A2162:D4497,3,0)</f>
        <v>Amy</v>
      </c>
      <c r="D2163" s="8" t="str">
        <f>VLOOKUP($A2163,Cleaned_Customer_Names!$A2162:$D4497,4,0)</f>
        <v>Robbins</v>
      </c>
      <c r="E2163" s="22">
        <f>VLOOKUP($A2163,Cleaned_Medical_Exam!$A2162:$J4497,2,0)</f>
        <v>22.05</v>
      </c>
      <c r="F2163" s="24">
        <f>VLOOKUP($A2163,Cleaned_Medical_Exam!$A2162:$J4497,3,0)</f>
        <v>4.43</v>
      </c>
      <c r="G2163" s="20" t="str">
        <f>VLOOKUP($A2163,Cleaned_Medical_Exam!$A2162:$J4497,4,0)</f>
        <v>Yes</v>
      </c>
      <c r="H2163" s="20" t="str">
        <f>VLOOKUP($A2163,Cleaned_Medical_Exam!$A2162:$J4497,5,0)</f>
        <v>No</v>
      </c>
      <c r="I2163" s="20" t="str">
        <f>VLOOKUP($A2163,Cleaned_Medical_Exam!$A2162:$J4497,6,0)</f>
        <v>No</v>
      </c>
      <c r="J2163" s="48">
        <f>VLOOKUP($A2163,Cleaned_Medical_Exam!$A2162:$J4497,7,0)</f>
        <v>0</v>
      </c>
      <c r="K2163" s="8" t="str">
        <f>VLOOKUP($A2163,Cleaned_Medical_Exam!$A2162:$J4497,8,0)</f>
        <v>No</v>
      </c>
      <c r="L2163" s="20" t="str">
        <f>VLOOKUP($A2163,Cleaned_Medical_Exam!$A2162:$J4497,9,0)</f>
        <v>Healthy Weight</v>
      </c>
      <c r="M2163" s="20" t="str">
        <f>VLOOKUP($A2163,Cleaned_Medical_Exam!$A2162:$J4497,10,0)</f>
        <v>Normal</v>
      </c>
      <c r="N2163" s="48">
        <f>_xlfn.XLOOKUP(A2163,Cleaned_Hospital_Details!A:A,Cleaned_Hospital_Details!B:B)</f>
        <v>0</v>
      </c>
      <c r="O2163" s="49">
        <f>_xlfn.XLOOKUP($A2163,Cleaned_Hospital_Details!$A:$A,Cleaned_Hospital_Details!C:C)</f>
        <v>1865.98</v>
      </c>
      <c r="P2163" s="8" t="str">
        <f>_xlfn.XLOOKUP($A2163,Cleaned_Hospital_Details!$A:$A,Cleaned_Hospital_Details!D:D)</f>
        <v>Tier - 3</v>
      </c>
      <c r="Q2163" s="8" t="str">
        <f>_xlfn.XLOOKUP($A2163,Cleaned_Hospital_Details!$A:$A,Cleaned_Hospital_Details!E:E)</f>
        <v>Tier - 3</v>
      </c>
      <c r="R2163" s="8" t="str">
        <f>_xlfn.XLOOKUP($A2163,Cleaned_Hospital_Details!$A:$A,Cleaned_Hospital_Details!F:F)</f>
        <v>R1012</v>
      </c>
      <c r="S2163" s="15">
        <f>_xlfn.XLOOKUP($A2163,Cleaned_Hospital_Details!$A:$A,Cleaned_Hospital_Details!G:G)</f>
        <v>35248</v>
      </c>
      <c r="T2163" s="8">
        <f>_xlfn.XLOOKUP($A2163,Cleaned_Hospital_Details!$A:$A,Cleaned_Hospital_Details!H:H)</f>
        <v>26</v>
      </c>
      <c r="U2163" s="8" t="str">
        <f>_xlfn.XLOOKUP($A2163,Cleaned_Hospital_Details!$A:$A,Cleaned_Hospital_Details!I:I)</f>
        <v>Adult</v>
      </c>
      <c r="V2163" t="str">
        <f t="shared" si="33"/>
        <v>Amy Robbins</v>
      </c>
    </row>
    <row r="2164" spans="1:22" ht="15.6" x14ac:dyDescent="0.3">
      <c r="A2164" s="10" t="s">
        <v>2200</v>
      </c>
      <c r="B2164" s="8" t="str">
        <f>VLOOKUP(A2164,Cleaned_Customer_Names!A2163:D4498,2,0)</f>
        <v>Mrs.</v>
      </c>
      <c r="C2164" s="8" t="str">
        <f>VLOOKUP(A2164,Cleaned_Customer_Names!A2163:D4498,3,0)</f>
        <v>Grace</v>
      </c>
      <c r="D2164" s="8" t="str">
        <f>VLOOKUP($A2164,Cleaned_Customer_Names!$A2163:$D4498,4,0)</f>
        <v>Stanislav</v>
      </c>
      <c r="E2164" s="22">
        <f>VLOOKUP($A2164,Cleaned_Medical_Exam!$A2163:$J4498,2,0)</f>
        <v>27.06</v>
      </c>
      <c r="F2164" s="24">
        <f>VLOOKUP($A2164,Cleaned_Medical_Exam!$A2163:$J4498,3,0)</f>
        <v>6.14</v>
      </c>
      <c r="G2164" s="20" t="str">
        <f>VLOOKUP($A2164,Cleaned_Medical_Exam!$A2163:$J4498,4,0)</f>
        <v>No</v>
      </c>
      <c r="H2164" s="20" t="str">
        <f>VLOOKUP($A2164,Cleaned_Medical_Exam!$A2163:$J4498,5,0)</f>
        <v>Yes</v>
      </c>
      <c r="I2164" s="20" t="str">
        <f>VLOOKUP($A2164,Cleaned_Medical_Exam!$A2163:$J4498,6,0)</f>
        <v>No</v>
      </c>
      <c r="J2164" s="48">
        <f>VLOOKUP($A2164,Cleaned_Medical_Exam!$A2163:$J4498,7,0)</f>
        <v>1</v>
      </c>
      <c r="K2164" s="8" t="str">
        <f>VLOOKUP($A2164,Cleaned_Medical_Exam!$A2163:$J4498,8,0)</f>
        <v>No</v>
      </c>
      <c r="L2164" s="20" t="str">
        <f>VLOOKUP($A2164,Cleaned_Medical_Exam!$A2163:$J4498,9,0)</f>
        <v>Overweight</v>
      </c>
      <c r="M2164" s="20" t="str">
        <f>VLOOKUP($A2164,Cleaned_Medical_Exam!$A2163:$J4498,10,0)</f>
        <v>Prediabetes</v>
      </c>
      <c r="N2164" s="48">
        <f>_xlfn.XLOOKUP(A2164,Cleaned_Hospital_Details!A:A,Cleaned_Hospital_Details!B:B)</f>
        <v>0</v>
      </c>
      <c r="O2164" s="49">
        <f>_xlfn.XLOOKUP($A2164,Cleaned_Hospital_Details!$A:$A,Cleaned_Hospital_Details!C:C)</f>
        <v>1863.45</v>
      </c>
      <c r="P2164" s="8" t="str">
        <f>_xlfn.XLOOKUP($A2164,Cleaned_Hospital_Details!$A:$A,Cleaned_Hospital_Details!D:D)</f>
        <v>Tier - 3</v>
      </c>
      <c r="Q2164" s="8" t="str">
        <f>_xlfn.XLOOKUP($A2164,Cleaned_Hospital_Details!$A:$A,Cleaned_Hospital_Details!E:E)</f>
        <v>Tier - 1</v>
      </c>
      <c r="R2164" s="8" t="str">
        <f>_xlfn.XLOOKUP($A2164,Cleaned_Hospital_Details!$A:$A,Cleaned_Hospital_Details!F:F)</f>
        <v>R1025</v>
      </c>
      <c r="S2164" s="15">
        <f>_xlfn.XLOOKUP($A2164,Cleaned_Hospital_Details!$A:$A,Cleaned_Hospital_Details!G:G)</f>
        <v>38348</v>
      </c>
      <c r="T2164" s="8">
        <f>_xlfn.XLOOKUP($A2164,Cleaned_Hospital_Details!$A:$A,Cleaned_Hospital_Details!H:H)</f>
        <v>18</v>
      </c>
      <c r="U2164" s="8" t="str">
        <f>_xlfn.XLOOKUP($A2164,Cleaned_Hospital_Details!$A:$A,Cleaned_Hospital_Details!I:I)</f>
        <v>Child</v>
      </c>
      <c r="V2164" t="str">
        <f t="shared" si="33"/>
        <v>Grace Stanislav</v>
      </c>
    </row>
    <row r="2165" spans="1:22" ht="15.6" x14ac:dyDescent="0.3">
      <c r="A2165" s="10" t="s">
        <v>2201</v>
      </c>
      <c r="B2165" s="8" t="str">
        <f>VLOOKUP(A2165,Cleaned_Customer_Names!A2164:D4499,2,0)</f>
        <v>Ms.</v>
      </c>
      <c r="C2165" s="8" t="str">
        <f>VLOOKUP(A2165,Cleaned_Customer_Names!A2164:D4499,3,0)</f>
        <v>Caitie</v>
      </c>
      <c r="D2165" s="8" t="str">
        <f>VLOOKUP($A2165,Cleaned_Customer_Names!$A2164:$D4499,4,0)</f>
        <v>Meyer</v>
      </c>
      <c r="E2165" s="22">
        <f>VLOOKUP($A2165,Cleaned_Medical_Exam!$A2164:$J4499,2,0)</f>
        <v>20.49</v>
      </c>
      <c r="F2165" s="24">
        <f>VLOOKUP($A2165,Cleaned_Medical_Exam!$A2164:$J4499,3,0)</f>
        <v>4.87</v>
      </c>
      <c r="G2165" s="20" t="str">
        <f>VLOOKUP($A2165,Cleaned_Medical_Exam!$A2164:$J4499,4,0)</f>
        <v>No</v>
      </c>
      <c r="H2165" s="20" t="str">
        <f>VLOOKUP($A2165,Cleaned_Medical_Exam!$A2164:$J4499,5,0)</f>
        <v>No</v>
      </c>
      <c r="I2165" s="20" t="str">
        <f>VLOOKUP($A2165,Cleaned_Medical_Exam!$A2164:$J4499,6,0)</f>
        <v>No</v>
      </c>
      <c r="J2165" s="48">
        <f>VLOOKUP($A2165,Cleaned_Medical_Exam!$A2164:$J4499,7,0)</f>
        <v>0</v>
      </c>
      <c r="K2165" s="8" t="str">
        <f>VLOOKUP($A2165,Cleaned_Medical_Exam!$A2164:$J4499,8,0)</f>
        <v>No</v>
      </c>
      <c r="L2165" s="20" t="str">
        <f>VLOOKUP($A2165,Cleaned_Medical_Exam!$A2164:$J4499,9,0)</f>
        <v>Healthy Weight</v>
      </c>
      <c r="M2165" s="20" t="str">
        <f>VLOOKUP($A2165,Cleaned_Medical_Exam!$A2164:$J4499,10,0)</f>
        <v>Normal</v>
      </c>
      <c r="N2165" s="48">
        <f>_xlfn.XLOOKUP(A2165,Cleaned_Hospital_Details!A:A,Cleaned_Hospital_Details!B:B)</f>
        <v>0</v>
      </c>
      <c r="O2165" s="49">
        <f>_xlfn.XLOOKUP($A2165,Cleaned_Hospital_Details!$A:$A,Cleaned_Hospital_Details!C:C)</f>
        <v>1850.55</v>
      </c>
      <c r="P2165" s="8" t="str">
        <f>_xlfn.XLOOKUP($A2165,Cleaned_Hospital_Details!$A:$A,Cleaned_Hospital_Details!D:D)</f>
        <v>Tier - 3</v>
      </c>
      <c r="Q2165" s="8" t="str">
        <f>_xlfn.XLOOKUP($A2165,Cleaned_Hospital_Details!$A:$A,Cleaned_Hospital_Details!E:E)</f>
        <v>Tier - 2</v>
      </c>
      <c r="R2165" s="8" t="str">
        <f>_xlfn.XLOOKUP($A2165,Cleaned_Hospital_Details!$A:$A,Cleaned_Hospital_Details!F:F)</f>
        <v>R1012</v>
      </c>
      <c r="S2165" s="15">
        <f>_xlfn.XLOOKUP($A2165,Cleaned_Hospital_Details!$A:$A,Cleaned_Hospital_Details!G:G)</f>
        <v>34674</v>
      </c>
      <c r="T2165" s="8">
        <f>_xlfn.XLOOKUP($A2165,Cleaned_Hospital_Details!$A:$A,Cleaned_Hospital_Details!H:H)</f>
        <v>28</v>
      </c>
      <c r="U2165" s="8" t="str">
        <f>_xlfn.XLOOKUP($A2165,Cleaned_Hospital_Details!$A:$A,Cleaned_Hospital_Details!I:I)</f>
        <v>Adult</v>
      </c>
      <c r="V2165" t="str">
        <f t="shared" si="33"/>
        <v>Caitie Meyer</v>
      </c>
    </row>
    <row r="2166" spans="1:22" ht="15.6" x14ac:dyDescent="0.3">
      <c r="A2166" s="10" t="s">
        <v>2202</v>
      </c>
      <c r="B2166" s="8" t="str">
        <f>VLOOKUP(A2166,Cleaned_Customer_Names!A2165:D4500,2,0)</f>
        <v>Mr.</v>
      </c>
      <c r="C2166" s="8" t="str">
        <f>VLOOKUP(A2166,Cleaned_Customer_Names!A2165:D4500,3,0)</f>
        <v>Benjamin</v>
      </c>
      <c r="D2166" s="8" t="str">
        <f>VLOOKUP($A2166,Cleaned_Customer_Names!$A2165:$D4500,4,0)</f>
        <v>Mears</v>
      </c>
      <c r="E2166" s="22">
        <f>VLOOKUP($A2166,Cleaned_Medical_Exam!$A2165:$J4500,2,0)</f>
        <v>28.4</v>
      </c>
      <c r="F2166" s="24">
        <f>VLOOKUP($A2166,Cleaned_Medical_Exam!$A2165:$J4500,3,0)</f>
        <v>4.3</v>
      </c>
      <c r="G2166" s="20" t="str">
        <f>VLOOKUP($A2166,Cleaned_Medical_Exam!$A2165:$J4500,4,0)</f>
        <v>No</v>
      </c>
      <c r="H2166" s="20" t="str">
        <f>VLOOKUP($A2166,Cleaned_Medical_Exam!$A2165:$J4500,5,0)</f>
        <v>No</v>
      </c>
      <c r="I2166" s="20" t="str">
        <f>VLOOKUP($A2166,Cleaned_Medical_Exam!$A2165:$J4500,6,0)</f>
        <v>Yes</v>
      </c>
      <c r="J2166" s="48">
        <f>VLOOKUP($A2166,Cleaned_Medical_Exam!$A2165:$J4500,7,0)</f>
        <v>1</v>
      </c>
      <c r="K2166" s="8" t="str">
        <f>VLOOKUP($A2166,Cleaned_Medical_Exam!$A2165:$J4500,8,0)</f>
        <v>No</v>
      </c>
      <c r="L2166" s="20" t="str">
        <f>VLOOKUP($A2166,Cleaned_Medical_Exam!$A2165:$J4500,9,0)</f>
        <v>Overweight</v>
      </c>
      <c r="M2166" s="20" t="str">
        <f>VLOOKUP($A2166,Cleaned_Medical_Exam!$A2165:$J4500,10,0)</f>
        <v>Normal</v>
      </c>
      <c r="N2166" s="48">
        <f>_xlfn.XLOOKUP(A2166,Cleaned_Hospital_Details!A:A,Cleaned_Hospital_Details!B:B)</f>
        <v>1</v>
      </c>
      <c r="O2166" s="49">
        <f>_xlfn.XLOOKUP($A2166,Cleaned_Hospital_Details!$A:$A,Cleaned_Hospital_Details!C:C)</f>
        <v>1842.52</v>
      </c>
      <c r="P2166" s="8" t="str">
        <f>_xlfn.XLOOKUP($A2166,Cleaned_Hospital_Details!$A:$A,Cleaned_Hospital_Details!D:D)</f>
        <v>Tier - 3</v>
      </c>
      <c r="Q2166" s="8" t="str">
        <f>_xlfn.XLOOKUP($A2166,Cleaned_Hospital_Details!$A:$A,Cleaned_Hospital_Details!E:E)</f>
        <v>Tier - 2</v>
      </c>
      <c r="R2166" s="8" t="str">
        <f>_xlfn.XLOOKUP($A2166,Cleaned_Hospital_Details!$A:$A,Cleaned_Hospital_Details!F:F)</f>
        <v>R1011</v>
      </c>
      <c r="S2166" s="15">
        <f>_xlfn.XLOOKUP($A2166,Cleaned_Hospital_Details!$A:$A,Cleaned_Hospital_Details!G:G)</f>
        <v>37822</v>
      </c>
      <c r="T2166" s="8">
        <f>_xlfn.XLOOKUP($A2166,Cleaned_Hospital_Details!$A:$A,Cleaned_Hospital_Details!H:H)</f>
        <v>19</v>
      </c>
      <c r="U2166" s="8" t="str">
        <f>_xlfn.XLOOKUP($A2166,Cleaned_Hospital_Details!$A:$A,Cleaned_Hospital_Details!I:I)</f>
        <v>Adult</v>
      </c>
      <c r="V2166" t="str">
        <f t="shared" si="33"/>
        <v>Benjamin Mears</v>
      </c>
    </row>
    <row r="2167" spans="1:22" ht="15.6" x14ac:dyDescent="0.3">
      <c r="A2167" s="10" t="s">
        <v>2203</v>
      </c>
      <c r="B2167" s="8" t="str">
        <f>VLOOKUP(A2167,Cleaned_Customer_Names!A2166:D4501,2,0)</f>
        <v>Mr.</v>
      </c>
      <c r="C2167" s="8" t="str">
        <f>VLOOKUP(A2167,Cleaned_Customer_Names!A2166:D4501,3,0)</f>
        <v>Ian</v>
      </c>
      <c r="D2167" s="8" t="str">
        <f>VLOOKUP($A2167,Cleaned_Customer_Names!$A2166:$D4501,4,0)</f>
        <v>Neill</v>
      </c>
      <c r="E2167" s="22">
        <f>VLOOKUP($A2167,Cleaned_Medical_Exam!$A2166:$J4501,2,0)</f>
        <v>41.91</v>
      </c>
      <c r="F2167" s="24">
        <f>VLOOKUP($A2167,Cleaned_Medical_Exam!$A2166:$J4501,3,0)</f>
        <v>6.19</v>
      </c>
      <c r="G2167" s="20" t="str">
        <f>VLOOKUP($A2167,Cleaned_Medical_Exam!$A2166:$J4501,4,0)</f>
        <v>No</v>
      </c>
      <c r="H2167" s="20" t="str">
        <f>VLOOKUP($A2167,Cleaned_Medical_Exam!$A2166:$J4501,5,0)</f>
        <v>No</v>
      </c>
      <c r="I2167" s="20" t="str">
        <f>VLOOKUP($A2167,Cleaned_Medical_Exam!$A2166:$J4501,6,0)</f>
        <v>No</v>
      </c>
      <c r="J2167" s="48">
        <f>VLOOKUP($A2167,Cleaned_Medical_Exam!$A2166:$J4501,7,0)</f>
        <v>0</v>
      </c>
      <c r="K2167" s="8" t="str">
        <f>VLOOKUP($A2167,Cleaned_Medical_Exam!$A2166:$J4501,8,0)</f>
        <v>No</v>
      </c>
      <c r="L2167" s="20" t="str">
        <f>VLOOKUP($A2167,Cleaned_Medical_Exam!$A2166:$J4501,9,0)</f>
        <v>Obesity</v>
      </c>
      <c r="M2167" s="20" t="str">
        <f>VLOOKUP($A2167,Cleaned_Medical_Exam!$A2166:$J4501,10,0)</f>
        <v>Prediabetes</v>
      </c>
      <c r="N2167" s="48">
        <f>_xlfn.XLOOKUP(A2167,Cleaned_Hospital_Details!A:A,Cleaned_Hospital_Details!B:B)</f>
        <v>0</v>
      </c>
      <c r="O2167" s="49">
        <f>_xlfn.XLOOKUP($A2167,Cleaned_Hospital_Details!$A:$A,Cleaned_Hospital_Details!C:C)</f>
        <v>1837.28</v>
      </c>
      <c r="P2167" s="8" t="str">
        <f>_xlfn.XLOOKUP($A2167,Cleaned_Hospital_Details!$A:$A,Cleaned_Hospital_Details!D:D)</f>
        <v>Tier - 3</v>
      </c>
      <c r="Q2167" s="8" t="str">
        <f>_xlfn.XLOOKUP($A2167,Cleaned_Hospital_Details!$A:$A,Cleaned_Hospital_Details!E:E)</f>
        <v>Tier - 2</v>
      </c>
      <c r="R2167" s="8" t="str">
        <f>_xlfn.XLOOKUP($A2167,Cleaned_Hospital_Details!$A:$A,Cleaned_Hospital_Details!F:F)</f>
        <v>R1013</v>
      </c>
      <c r="S2167" s="15">
        <f>_xlfn.XLOOKUP($A2167,Cleaned_Hospital_Details!$A:$A,Cleaned_Hospital_Details!G:G)</f>
        <v>36506</v>
      </c>
      <c r="T2167" s="8">
        <f>_xlfn.XLOOKUP($A2167,Cleaned_Hospital_Details!$A:$A,Cleaned_Hospital_Details!H:H)</f>
        <v>23</v>
      </c>
      <c r="U2167" s="8" t="str">
        <f>_xlfn.XLOOKUP($A2167,Cleaned_Hospital_Details!$A:$A,Cleaned_Hospital_Details!I:I)</f>
        <v>Adult</v>
      </c>
      <c r="V2167" t="str">
        <f t="shared" si="33"/>
        <v>Ian Neill</v>
      </c>
    </row>
    <row r="2168" spans="1:22" ht="15.6" x14ac:dyDescent="0.3">
      <c r="A2168" s="10" t="s">
        <v>2204</v>
      </c>
      <c r="B2168" s="8" t="str">
        <f>VLOOKUP(A2168,Cleaned_Customer_Names!A2167:D4502,2,0)</f>
        <v>Mr.</v>
      </c>
      <c r="C2168" s="8" t="str">
        <f>VLOOKUP(A2168,Cleaned_Customer_Names!A2167:D4502,3,0)</f>
        <v>Tadese</v>
      </c>
      <c r="D2168" s="8" t="str">
        <f>VLOOKUP($A2168,Cleaned_Customer_Names!$A2167:$D4502,4,0)</f>
        <v>Tola</v>
      </c>
      <c r="E2168" s="22">
        <f>VLOOKUP($A2168,Cleaned_Medical_Exam!$A2167:$J4502,2,0)</f>
        <v>24.6</v>
      </c>
      <c r="F2168" s="24">
        <f>VLOOKUP($A2168,Cleaned_Medical_Exam!$A2167:$J4502,3,0)</f>
        <v>6.19</v>
      </c>
      <c r="G2168" s="20" t="str">
        <f>VLOOKUP($A2168,Cleaned_Medical_Exam!$A2167:$J4502,4,0)</f>
        <v>No</v>
      </c>
      <c r="H2168" s="20" t="str">
        <f>VLOOKUP($A2168,Cleaned_Medical_Exam!$A2167:$J4502,5,0)</f>
        <v>No</v>
      </c>
      <c r="I2168" s="20" t="str">
        <f>VLOOKUP($A2168,Cleaned_Medical_Exam!$A2167:$J4502,6,0)</f>
        <v>Yes</v>
      </c>
      <c r="J2168" s="48">
        <f>VLOOKUP($A2168,Cleaned_Medical_Exam!$A2167:$J4502,7,0)</f>
        <v>1</v>
      </c>
      <c r="K2168" s="8" t="str">
        <f>VLOOKUP($A2168,Cleaned_Medical_Exam!$A2167:$J4502,8,0)</f>
        <v>No</v>
      </c>
      <c r="L2168" s="20" t="str">
        <f>VLOOKUP($A2168,Cleaned_Medical_Exam!$A2167:$J4502,9,0)</f>
        <v>Healthy Weight</v>
      </c>
      <c r="M2168" s="20" t="str">
        <f>VLOOKUP($A2168,Cleaned_Medical_Exam!$A2167:$J4502,10,0)</f>
        <v>Prediabetes</v>
      </c>
      <c r="N2168" s="48">
        <f>_xlfn.XLOOKUP(A2168,Cleaned_Hospital_Details!A:A,Cleaned_Hospital_Details!B:B)</f>
        <v>1</v>
      </c>
      <c r="O2168" s="49">
        <f>_xlfn.XLOOKUP($A2168,Cleaned_Hospital_Details!$A:$A,Cleaned_Hospital_Details!C:C)</f>
        <v>1837.24</v>
      </c>
      <c r="P2168" s="8" t="str">
        <f>_xlfn.XLOOKUP($A2168,Cleaned_Hospital_Details!$A:$A,Cleaned_Hospital_Details!D:D)</f>
        <v>Tier - 3</v>
      </c>
      <c r="Q2168" s="8" t="str">
        <f>_xlfn.XLOOKUP($A2168,Cleaned_Hospital_Details!$A:$A,Cleaned_Hospital_Details!E:E)</f>
        <v>Tier - 2</v>
      </c>
      <c r="R2168" s="8" t="str">
        <f>_xlfn.XLOOKUP($A2168,Cleaned_Hospital_Details!$A:$A,Cleaned_Hospital_Details!F:F)</f>
        <v>R1011</v>
      </c>
      <c r="S2168" s="15">
        <f>_xlfn.XLOOKUP($A2168,Cleaned_Hospital_Details!$A:$A,Cleaned_Hospital_Details!G:G)</f>
        <v>37837</v>
      </c>
      <c r="T2168" s="8">
        <f>_xlfn.XLOOKUP($A2168,Cleaned_Hospital_Details!$A:$A,Cleaned_Hospital_Details!H:H)</f>
        <v>19</v>
      </c>
      <c r="U2168" s="8" t="str">
        <f>_xlfn.XLOOKUP($A2168,Cleaned_Hospital_Details!$A:$A,Cleaned_Hospital_Details!I:I)</f>
        <v>Adult</v>
      </c>
      <c r="V2168" t="str">
        <f t="shared" si="33"/>
        <v>Tadese Tola</v>
      </c>
    </row>
    <row r="2169" spans="1:22" ht="15.6" x14ac:dyDescent="0.3">
      <c r="A2169" s="10" t="s">
        <v>2205</v>
      </c>
      <c r="B2169" s="8" t="str">
        <f>VLOOKUP(A2169,Cleaned_Customer_Names!A2168:D4503,2,0)</f>
        <v>Mr.</v>
      </c>
      <c r="C2169" s="8" t="str">
        <f>VLOOKUP(A2169,Cleaned_Customer_Names!A2168:D4503,3,0)</f>
        <v>Jonathan</v>
      </c>
      <c r="D2169" s="8" t="str">
        <f>VLOOKUP($A2169,Cleaned_Customer_Names!$A2168:$D4503,4,0)</f>
        <v>Briskman</v>
      </c>
      <c r="E2169" s="22">
        <f>VLOOKUP($A2169,Cleaned_Medical_Exam!$A2168:$J4503,2,0)</f>
        <v>20.9</v>
      </c>
      <c r="F2169" s="24">
        <f>VLOOKUP($A2169,Cleaned_Medical_Exam!$A2168:$J4503,3,0)</f>
        <v>5.12</v>
      </c>
      <c r="G2169" s="20" t="str">
        <f>VLOOKUP($A2169,Cleaned_Medical_Exam!$A2168:$J4503,4,0)</f>
        <v>No</v>
      </c>
      <c r="H2169" s="20" t="str">
        <f>VLOOKUP($A2169,Cleaned_Medical_Exam!$A2168:$J4503,5,0)</f>
        <v>No</v>
      </c>
      <c r="I2169" s="20" t="str">
        <f>VLOOKUP($A2169,Cleaned_Medical_Exam!$A2168:$J4503,6,0)</f>
        <v>Yes</v>
      </c>
      <c r="J2169" s="48">
        <f>VLOOKUP($A2169,Cleaned_Medical_Exam!$A2168:$J4503,7,0)</f>
        <v>1</v>
      </c>
      <c r="K2169" s="8" t="str">
        <f>VLOOKUP($A2169,Cleaned_Medical_Exam!$A2168:$J4503,8,0)</f>
        <v>No</v>
      </c>
      <c r="L2169" s="20" t="str">
        <f>VLOOKUP($A2169,Cleaned_Medical_Exam!$A2168:$J4503,9,0)</f>
        <v>Healthy Weight</v>
      </c>
      <c r="M2169" s="20" t="str">
        <f>VLOOKUP($A2169,Cleaned_Medical_Exam!$A2168:$J4503,10,0)</f>
        <v>Normal</v>
      </c>
      <c r="N2169" s="48">
        <f>_xlfn.XLOOKUP(A2169,Cleaned_Hospital_Details!A:A,Cleaned_Hospital_Details!B:B)</f>
        <v>1</v>
      </c>
      <c r="O2169" s="49">
        <f>_xlfn.XLOOKUP($A2169,Cleaned_Hospital_Details!$A:$A,Cleaned_Hospital_Details!C:C)</f>
        <v>1832.09</v>
      </c>
      <c r="P2169" s="8" t="str">
        <f>_xlfn.XLOOKUP($A2169,Cleaned_Hospital_Details!$A:$A,Cleaned_Hospital_Details!D:D)</f>
        <v>Tier - 3</v>
      </c>
      <c r="Q2169" s="8" t="str">
        <f>_xlfn.XLOOKUP($A2169,Cleaned_Hospital_Details!$A:$A,Cleaned_Hospital_Details!E:E)</f>
        <v>Tier - 3</v>
      </c>
      <c r="R2169" s="8" t="str">
        <f>_xlfn.XLOOKUP($A2169,Cleaned_Hospital_Details!$A:$A,Cleaned_Hospital_Details!F:F)</f>
        <v>R1011</v>
      </c>
      <c r="S2169" s="15">
        <f>_xlfn.XLOOKUP($A2169,Cleaned_Hospital_Details!$A:$A,Cleaned_Hospital_Details!G:G)</f>
        <v>37844</v>
      </c>
      <c r="T2169" s="8">
        <f>_xlfn.XLOOKUP($A2169,Cleaned_Hospital_Details!$A:$A,Cleaned_Hospital_Details!H:H)</f>
        <v>19</v>
      </c>
      <c r="U2169" s="8" t="str">
        <f>_xlfn.XLOOKUP($A2169,Cleaned_Hospital_Details!$A:$A,Cleaned_Hospital_Details!I:I)</f>
        <v>Adult</v>
      </c>
      <c r="V2169" t="str">
        <f t="shared" si="33"/>
        <v>Jonathan Briskman</v>
      </c>
    </row>
    <row r="2170" spans="1:22" ht="15.6" x14ac:dyDescent="0.3">
      <c r="A2170" s="10" t="s">
        <v>2206</v>
      </c>
      <c r="B2170" s="8" t="str">
        <f>VLOOKUP(A2170,Cleaned_Customer_Names!A2169:D4504,2,0)</f>
        <v>Mr.</v>
      </c>
      <c r="C2170" s="8" t="str">
        <f>VLOOKUP(A2170,Cleaned_Customer_Names!A2169:D4504,3,0)</f>
        <v>Dathan</v>
      </c>
      <c r="D2170" s="8" t="str">
        <f>VLOOKUP($A2170,Cleaned_Customer_Names!$A2169:$D4504,4,0)</f>
        <v>Ritzenhein</v>
      </c>
      <c r="E2170" s="22">
        <f>VLOOKUP($A2170,Cleaned_Medical_Exam!$A2169:$J4504,2,0)</f>
        <v>34.4</v>
      </c>
      <c r="F2170" s="24">
        <f>VLOOKUP($A2170,Cleaned_Medical_Exam!$A2169:$J4504,3,0)</f>
        <v>4.04</v>
      </c>
      <c r="G2170" s="20" t="str">
        <f>VLOOKUP($A2170,Cleaned_Medical_Exam!$A2169:$J4504,4,0)</f>
        <v>No</v>
      </c>
      <c r="H2170" s="20" t="str">
        <f>VLOOKUP($A2170,Cleaned_Medical_Exam!$A2169:$J4504,5,0)</f>
        <v>No</v>
      </c>
      <c r="I2170" s="20" t="str">
        <f>VLOOKUP($A2170,Cleaned_Medical_Exam!$A2169:$J4504,6,0)</f>
        <v>No</v>
      </c>
      <c r="J2170" s="48">
        <f>VLOOKUP($A2170,Cleaned_Medical_Exam!$A2169:$J4504,7,0)</f>
        <v>0</v>
      </c>
      <c r="K2170" s="8" t="str">
        <f>VLOOKUP($A2170,Cleaned_Medical_Exam!$A2169:$J4504,8,0)</f>
        <v>No</v>
      </c>
      <c r="L2170" s="20" t="str">
        <f>VLOOKUP($A2170,Cleaned_Medical_Exam!$A2169:$J4504,9,0)</f>
        <v>Obesity</v>
      </c>
      <c r="M2170" s="20" t="str">
        <f>VLOOKUP($A2170,Cleaned_Medical_Exam!$A2169:$J4504,10,0)</f>
        <v>Normal</v>
      </c>
      <c r="N2170" s="48">
        <f>_xlfn.XLOOKUP(A2170,Cleaned_Hospital_Details!A:A,Cleaned_Hospital_Details!B:B)</f>
        <v>0</v>
      </c>
      <c r="O2170" s="49">
        <f>_xlfn.XLOOKUP($A2170,Cleaned_Hospital_Details!$A:$A,Cleaned_Hospital_Details!C:C)</f>
        <v>1826.84</v>
      </c>
      <c r="P2170" s="8" t="str">
        <f>_xlfn.XLOOKUP($A2170,Cleaned_Hospital_Details!$A:$A,Cleaned_Hospital_Details!D:D)</f>
        <v>Tier - 3</v>
      </c>
      <c r="Q2170" s="8" t="str">
        <f>_xlfn.XLOOKUP($A2170,Cleaned_Hospital_Details!$A:$A,Cleaned_Hospital_Details!E:E)</f>
        <v>Tier - 2</v>
      </c>
      <c r="R2170" s="8" t="str">
        <f>_xlfn.XLOOKUP($A2170,Cleaned_Hospital_Details!$A:$A,Cleaned_Hospital_Details!F:F)</f>
        <v>R1011</v>
      </c>
      <c r="S2170" s="15">
        <f>_xlfn.XLOOKUP($A2170,Cleaned_Hospital_Details!$A:$A,Cleaned_Hospital_Details!G:G)</f>
        <v>36434</v>
      </c>
      <c r="T2170" s="8">
        <f>_xlfn.XLOOKUP($A2170,Cleaned_Hospital_Details!$A:$A,Cleaned_Hospital_Details!H:H)</f>
        <v>23</v>
      </c>
      <c r="U2170" s="8" t="str">
        <f>_xlfn.XLOOKUP($A2170,Cleaned_Hospital_Details!$A:$A,Cleaned_Hospital_Details!I:I)</f>
        <v>Adult</v>
      </c>
      <c r="V2170" t="str">
        <f t="shared" si="33"/>
        <v>Dathan Ritzenhein</v>
      </c>
    </row>
    <row r="2171" spans="1:22" ht="15.6" x14ac:dyDescent="0.3">
      <c r="A2171" s="10" t="s">
        <v>2207</v>
      </c>
      <c r="B2171" s="8" t="str">
        <f>VLOOKUP(A2171,Cleaned_Customer_Names!A2170:D4505,2,0)</f>
        <v>Mr.</v>
      </c>
      <c r="C2171" s="8" t="str">
        <f>VLOOKUP(A2171,Cleaned_Customer_Names!A2170:D4505,3,0)</f>
        <v>Eric</v>
      </c>
      <c r="D2171" s="8" t="str">
        <f>VLOOKUP($A2171,Cleaned_Customer_Names!$A2170:$D4505,4,0)</f>
        <v>Malkowski</v>
      </c>
      <c r="E2171" s="22">
        <f>VLOOKUP($A2171,Cleaned_Medical_Exam!$A2170:$J4505,2,0)</f>
        <v>32.56</v>
      </c>
      <c r="F2171" s="24">
        <f>VLOOKUP($A2171,Cleaned_Medical_Exam!$A2170:$J4505,3,0)</f>
        <v>5.36</v>
      </c>
      <c r="G2171" s="20" t="str">
        <f>VLOOKUP($A2171,Cleaned_Medical_Exam!$A2170:$J4505,4,0)</f>
        <v>No</v>
      </c>
      <c r="H2171" s="20" t="str">
        <f>VLOOKUP($A2171,Cleaned_Medical_Exam!$A2170:$J4505,5,0)</f>
        <v>No</v>
      </c>
      <c r="I2171" s="20" t="str">
        <f>VLOOKUP($A2171,Cleaned_Medical_Exam!$A2170:$J4505,6,0)</f>
        <v>No</v>
      </c>
      <c r="J2171" s="48">
        <f>VLOOKUP($A2171,Cleaned_Medical_Exam!$A2170:$J4505,7,0)</f>
        <v>0</v>
      </c>
      <c r="K2171" s="8" t="str">
        <f>VLOOKUP($A2171,Cleaned_Medical_Exam!$A2170:$J4505,8,0)</f>
        <v>No</v>
      </c>
      <c r="L2171" s="20" t="str">
        <f>VLOOKUP($A2171,Cleaned_Medical_Exam!$A2170:$J4505,9,0)</f>
        <v>Obesity</v>
      </c>
      <c r="M2171" s="20" t="str">
        <f>VLOOKUP($A2171,Cleaned_Medical_Exam!$A2170:$J4505,10,0)</f>
        <v>Normal</v>
      </c>
      <c r="N2171" s="48">
        <f>_xlfn.XLOOKUP(A2171,Cleaned_Hospital_Details!A:A,Cleaned_Hospital_Details!B:B)</f>
        <v>0</v>
      </c>
      <c r="O2171" s="49">
        <f>_xlfn.XLOOKUP($A2171,Cleaned_Hospital_Details!$A:$A,Cleaned_Hospital_Details!C:C)</f>
        <v>1824.29</v>
      </c>
      <c r="P2171" s="8" t="str">
        <f>_xlfn.XLOOKUP($A2171,Cleaned_Hospital_Details!$A:$A,Cleaned_Hospital_Details!D:D)</f>
        <v>Tier - 3</v>
      </c>
      <c r="Q2171" s="8" t="str">
        <f>_xlfn.XLOOKUP($A2171,Cleaned_Hospital_Details!$A:$A,Cleaned_Hospital_Details!E:E)</f>
        <v>Tier - 3</v>
      </c>
      <c r="R2171" s="8" t="str">
        <f>_xlfn.XLOOKUP($A2171,Cleaned_Hospital_Details!$A:$A,Cleaned_Hospital_Details!F:F)</f>
        <v>R1013</v>
      </c>
      <c r="S2171" s="15">
        <f>_xlfn.XLOOKUP($A2171,Cleaned_Hospital_Details!$A:$A,Cleaned_Hospital_Details!G:G)</f>
        <v>36481</v>
      </c>
      <c r="T2171" s="8">
        <f>_xlfn.XLOOKUP($A2171,Cleaned_Hospital_Details!$A:$A,Cleaned_Hospital_Details!H:H)</f>
        <v>23</v>
      </c>
      <c r="U2171" s="8" t="str">
        <f>_xlfn.XLOOKUP($A2171,Cleaned_Hospital_Details!$A:$A,Cleaned_Hospital_Details!I:I)</f>
        <v>Adult</v>
      </c>
      <c r="V2171" t="str">
        <f t="shared" si="33"/>
        <v>Eric Malkowski</v>
      </c>
    </row>
    <row r="2172" spans="1:22" ht="15.6" x14ac:dyDescent="0.3">
      <c r="A2172" s="10" t="s">
        <v>2208</v>
      </c>
      <c r="B2172" s="8" t="str">
        <f>VLOOKUP(A2172,Cleaned_Customer_Names!A2171:D4506,2,0)</f>
        <v>Ms.</v>
      </c>
      <c r="C2172" s="8" t="str">
        <f>VLOOKUP(A2172,Cleaned_Customer_Names!A2171:D4506,3,0)</f>
        <v>Allison</v>
      </c>
      <c r="D2172" s="8" t="str">
        <f>VLOOKUP($A2172,Cleaned_Customer_Names!$A2171:$D4506,4,0)</f>
        <v>Andreyko</v>
      </c>
      <c r="E2172" s="22">
        <f>VLOOKUP($A2172,Cleaned_Medical_Exam!$A2171:$J4506,2,0)</f>
        <v>27.98</v>
      </c>
      <c r="F2172" s="24">
        <f>VLOOKUP($A2172,Cleaned_Medical_Exam!$A2171:$J4506,3,0)</f>
        <v>4.38</v>
      </c>
      <c r="G2172" s="20" t="str">
        <f>VLOOKUP($A2172,Cleaned_Medical_Exam!$A2171:$J4506,4,0)</f>
        <v>No</v>
      </c>
      <c r="H2172" s="20" t="str">
        <f>VLOOKUP($A2172,Cleaned_Medical_Exam!$A2171:$J4506,5,0)</f>
        <v>Yes</v>
      </c>
      <c r="I2172" s="20" t="str">
        <f>VLOOKUP($A2172,Cleaned_Medical_Exam!$A2171:$J4506,6,0)</f>
        <v>No</v>
      </c>
      <c r="J2172" s="48">
        <f>VLOOKUP($A2172,Cleaned_Medical_Exam!$A2171:$J4506,7,0)</f>
        <v>1</v>
      </c>
      <c r="K2172" s="8" t="str">
        <f>VLOOKUP($A2172,Cleaned_Medical_Exam!$A2171:$J4506,8,0)</f>
        <v>No</v>
      </c>
      <c r="L2172" s="20" t="str">
        <f>VLOOKUP($A2172,Cleaned_Medical_Exam!$A2171:$J4506,9,0)</f>
        <v>Overweight</v>
      </c>
      <c r="M2172" s="20" t="str">
        <f>VLOOKUP($A2172,Cleaned_Medical_Exam!$A2171:$J4506,10,0)</f>
        <v>Normal</v>
      </c>
      <c r="N2172" s="48">
        <f>_xlfn.XLOOKUP(A2172,Cleaned_Hospital_Details!A:A,Cleaned_Hospital_Details!B:B)</f>
        <v>0</v>
      </c>
      <c r="O2172" s="49">
        <f>_xlfn.XLOOKUP($A2172,Cleaned_Hospital_Details!$A:$A,Cleaned_Hospital_Details!C:C)</f>
        <v>1822.54</v>
      </c>
      <c r="P2172" s="8" t="str">
        <f>_xlfn.XLOOKUP($A2172,Cleaned_Hospital_Details!$A:$A,Cleaned_Hospital_Details!D:D)</f>
        <v>Tier - 3</v>
      </c>
      <c r="Q2172" s="8" t="str">
        <f>_xlfn.XLOOKUP($A2172,Cleaned_Hospital_Details!$A:$A,Cleaned_Hospital_Details!E:E)</f>
        <v>Tier - 1</v>
      </c>
      <c r="R2172" s="8" t="str">
        <f>_xlfn.XLOOKUP($A2172,Cleaned_Hospital_Details!$A:$A,Cleaned_Hospital_Details!F:F)</f>
        <v>R1012</v>
      </c>
      <c r="S2172" s="15">
        <f>_xlfn.XLOOKUP($A2172,Cleaned_Hospital_Details!$A:$A,Cleaned_Hospital_Details!G:G)</f>
        <v>38218</v>
      </c>
      <c r="T2172" s="8">
        <f>_xlfn.XLOOKUP($A2172,Cleaned_Hospital_Details!$A:$A,Cleaned_Hospital_Details!H:H)</f>
        <v>18</v>
      </c>
      <c r="U2172" s="8" t="str">
        <f>_xlfn.XLOOKUP($A2172,Cleaned_Hospital_Details!$A:$A,Cleaned_Hospital_Details!I:I)</f>
        <v>Child</v>
      </c>
      <c r="V2172" t="str">
        <f t="shared" si="33"/>
        <v>Allison Andreyko</v>
      </c>
    </row>
    <row r="2173" spans="1:22" ht="15.6" x14ac:dyDescent="0.3">
      <c r="A2173" s="10" t="s">
        <v>2209</v>
      </c>
      <c r="B2173" s="8" t="str">
        <f>VLOOKUP(A2173,Cleaned_Customer_Names!A2172:D4507,2,0)</f>
        <v>Mr.</v>
      </c>
      <c r="C2173" s="8" t="str">
        <f>VLOOKUP(A2173,Cleaned_Customer_Names!A2172:D4507,3,0)</f>
        <v>Paul</v>
      </c>
      <c r="D2173" s="8" t="str">
        <f>VLOOKUP($A2173,Cleaned_Customer_Names!$A2172:$D4507,4,0)</f>
        <v>Landry</v>
      </c>
      <c r="E2173" s="22">
        <f>VLOOKUP($A2173,Cleaned_Medical_Exam!$A2172:$J4507,2,0)</f>
        <v>26.51</v>
      </c>
      <c r="F2173" s="24">
        <f>VLOOKUP($A2173,Cleaned_Medical_Exam!$A2172:$J4507,3,0)</f>
        <v>4.58</v>
      </c>
      <c r="G2173" s="20" t="str">
        <f>VLOOKUP($A2173,Cleaned_Medical_Exam!$A2172:$J4507,4,0)</f>
        <v>No</v>
      </c>
      <c r="H2173" s="20" t="str">
        <f>VLOOKUP($A2173,Cleaned_Medical_Exam!$A2172:$J4507,5,0)</f>
        <v>No</v>
      </c>
      <c r="I2173" s="20" t="str">
        <f>VLOOKUP($A2173,Cleaned_Medical_Exam!$A2172:$J4507,6,0)</f>
        <v>No</v>
      </c>
      <c r="J2173" s="48">
        <f>VLOOKUP($A2173,Cleaned_Medical_Exam!$A2172:$J4507,7,0)</f>
        <v>0</v>
      </c>
      <c r="K2173" s="8" t="str">
        <f>VLOOKUP($A2173,Cleaned_Medical_Exam!$A2172:$J4507,8,0)</f>
        <v>No</v>
      </c>
      <c r="L2173" s="20" t="str">
        <f>VLOOKUP($A2173,Cleaned_Medical_Exam!$A2172:$J4507,9,0)</f>
        <v>Overweight</v>
      </c>
      <c r="M2173" s="20" t="str">
        <f>VLOOKUP($A2173,Cleaned_Medical_Exam!$A2172:$J4507,10,0)</f>
        <v>Normal</v>
      </c>
      <c r="N2173" s="48">
        <f>_xlfn.XLOOKUP(A2173,Cleaned_Hospital_Details!A:A,Cleaned_Hospital_Details!B:B)</f>
        <v>0</v>
      </c>
      <c r="O2173" s="49">
        <f>_xlfn.XLOOKUP($A2173,Cleaned_Hospital_Details!$A:$A,Cleaned_Hospital_Details!C:C)</f>
        <v>1815.88</v>
      </c>
      <c r="P2173" s="8" t="str">
        <f>_xlfn.XLOOKUP($A2173,Cleaned_Hospital_Details!$A:$A,Cleaned_Hospital_Details!D:D)</f>
        <v>Tier - 3</v>
      </c>
      <c r="Q2173" s="8" t="str">
        <f>_xlfn.XLOOKUP($A2173,Cleaned_Hospital_Details!$A:$A,Cleaned_Hospital_Details!E:E)</f>
        <v>Tier - 3</v>
      </c>
      <c r="R2173" s="8" t="str">
        <f>_xlfn.XLOOKUP($A2173,Cleaned_Hospital_Details!$A:$A,Cleaned_Hospital_Details!F:F)</f>
        <v>R1013</v>
      </c>
      <c r="S2173" s="15">
        <f>_xlfn.XLOOKUP($A2173,Cleaned_Hospital_Details!$A:$A,Cleaned_Hospital_Details!G:G)</f>
        <v>36428</v>
      </c>
      <c r="T2173" s="8">
        <f>_xlfn.XLOOKUP($A2173,Cleaned_Hospital_Details!$A:$A,Cleaned_Hospital_Details!H:H)</f>
        <v>23</v>
      </c>
      <c r="U2173" s="8" t="str">
        <f>_xlfn.XLOOKUP($A2173,Cleaned_Hospital_Details!$A:$A,Cleaned_Hospital_Details!I:I)</f>
        <v>Adult</v>
      </c>
      <c r="V2173" t="str">
        <f t="shared" si="33"/>
        <v>Paul Landry</v>
      </c>
    </row>
    <row r="2174" spans="1:22" ht="15.6" x14ac:dyDescent="0.3">
      <c r="A2174" s="10" t="s">
        <v>2210</v>
      </c>
      <c r="B2174" s="8" t="str">
        <f>VLOOKUP(A2174,Cleaned_Customer_Names!A2173:D4508,2,0)</f>
        <v>Mr.</v>
      </c>
      <c r="C2174" s="8" t="str">
        <f>VLOOKUP(A2174,Cleaned_Customer_Names!A2173:D4508,3,0)</f>
        <v>Aaron</v>
      </c>
      <c r="D2174" s="8" t="str">
        <f>VLOOKUP($A2174,Cleaned_Customer_Names!$A2173:$D4508,4,0)</f>
        <v>Lozier</v>
      </c>
      <c r="E2174" s="22">
        <f>VLOOKUP($A2174,Cleaned_Medical_Exam!$A2173:$J4508,2,0)</f>
        <v>29.734999999999999</v>
      </c>
      <c r="F2174" s="24">
        <f>VLOOKUP($A2174,Cleaned_Medical_Exam!$A2173:$J4508,3,0)</f>
        <v>11.92</v>
      </c>
      <c r="G2174" s="20" t="str">
        <f>VLOOKUP($A2174,Cleaned_Medical_Exam!$A2173:$J4508,4,0)</f>
        <v>No</v>
      </c>
      <c r="H2174" s="20" t="str">
        <f>VLOOKUP($A2174,Cleaned_Medical_Exam!$A2173:$J4508,5,0)</f>
        <v>No</v>
      </c>
      <c r="I2174" s="20" t="str">
        <f>VLOOKUP($A2174,Cleaned_Medical_Exam!$A2173:$J4508,6,0)</f>
        <v>No</v>
      </c>
      <c r="J2174" s="48">
        <f>VLOOKUP($A2174,Cleaned_Medical_Exam!$A2173:$J4508,7,0)</f>
        <v>0</v>
      </c>
      <c r="K2174" s="8" t="str">
        <f>VLOOKUP($A2174,Cleaned_Medical_Exam!$A2173:$J4508,8,0)</f>
        <v>No</v>
      </c>
      <c r="L2174" s="20" t="str">
        <f>VLOOKUP($A2174,Cleaned_Medical_Exam!$A2173:$J4508,9,0)</f>
        <v>Overweight</v>
      </c>
      <c r="M2174" s="20" t="str">
        <f>VLOOKUP($A2174,Cleaned_Medical_Exam!$A2173:$J4508,10,0)</f>
        <v>Diabetes</v>
      </c>
      <c r="N2174" s="48">
        <f>_xlfn.XLOOKUP(A2174,Cleaned_Hospital_Details!A:A,Cleaned_Hospital_Details!B:B)</f>
        <v>0</v>
      </c>
      <c r="O2174" s="49">
        <f>_xlfn.XLOOKUP($A2174,Cleaned_Hospital_Details!$A:$A,Cleaned_Hospital_Details!C:C)</f>
        <v>1769.53</v>
      </c>
      <c r="P2174" s="8" t="str">
        <f>_xlfn.XLOOKUP($A2174,Cleaned_Hospital_Details!$A:$A,Cleaned_Hospital_Details!D:D)</f>
        <v>Tier - 3</v>
      </c>
      <c r="Q2174" s="8" t="str">
        <f>_xlfn.XLOOKUP($A2174,Cleaned_Hospital_Details!$A:$A,Cleaned_Hospital_Details!E:E)</f>
        <v>Tier - 3</v>
      </c>
      <c r="R2174" s="8" t="str">
        <f>_xlfn.XLOOKUP($A2174,Cleaned_Hospital_Details!$A:$A,Cleaned_Hospital_Details!F:F)</f>
        <v>R1012</v>
      </c>
      <c r="S2174" s="15">
        <f>_xlfn.XLOOKUP($A2174,Cleaned_Hospital_Details!$A:$A,Cleaned_Hospital_Details!G:G)</f>
        <v>37603</v>
      </c>
      <c r="T2174" s="8">
        <f>_xlfn.XLOOKUP($A2174,Cleaned_Hospital_Details!$A:$A,Cleaned_Hospital_Details!H:H)</f>
        <v>20</v>
      </c>
      <c r="U2174" s="8" t="str">
        <f>_xlfn.XLOOKUP($A2174,Cleaned_Hospital_Details!$A:$A,Cleaned_Hospital_Details!I:I)</f>
        <v>Adult</v>
      </c>
      <c r="V2174" t="str">
        <f t="shared" si="33"/>
        <v>Aaron Lozier</v>
      </c>
    </row>
    <row r="2175" spans="1:22" ht="15.6" x14ac:dyDescent="0.3">
      <c r="A2175" s="10" t="s">
        <v>2211</v>
      </c>
      <c r="B2175" s="8" t="str">
        <f>VLOOKUP(A2175,Cleaned_Customer_Names!A2174:D4509,2,0)</f>
        <v>Ms.</v>
      </c>
      <c r="C2175" s="8" t="str">
        <f>VLOOKUP(A2175,Cleaned_Customer_Names!A2174:D4509,3,0)</f>
        <v>Caitlin</v>
      </c>
      <c r="D2175" s="8" t="str">
        <f>VLOOKUP($A2175,Cleaned_Customer_Names!$A2174:$D4509,4,0)</f>
        <v>O'Brien</v>
      </c>
      <c r="E2175" s="22">
        <f>VLOOKUP($A2175,Cleaned_Medical_Exam!$A2174:$J4509,2,0)</f>
        <v>40.5</v>
      </c>
      <c r="F2175" s="24">
        <f>VLOOKUP($A2175,Cleaned_Medical_Exam!$A2174:$J4509,3,0)</f>
        <v>5.4</v>
      </c>
      <c r="G2175" s="20" t="str">
        <f>VLOOKUP($A2175,Cleaned_Medical_Exam!$A2174:$J4509,4,0)</f>
        <v>No</v>
      </c>
      <c r="H2175" s="20" t="str">
        <f>VLOOKUP($A2175,Cleaned_Medical_Exam!$A2174:$J4509,5,0)</f>
        <v>No</v>
      </c>
      <c r="I2175" s="20" t="str">
        <f>VLOOKUP($A2175,Cleaned_Medical_Exam!$A2174:$J4509,6,0)</f>
        <v>Yes</v>
      </c>
      <c r="J2175" s="48">
        <f>VLOOKUP($A2175,Cleaned_Medical_Exam!$A2174:$J4509,7,0)</f>
        <v>1</v>
      </c>
      <c r="K2175" s="8" t="str">
        <f>VLOOKUP($A2175,Cleaned_Medical_Exam!$A2174:$J4509,8,0)</f>
        <v>No</v>
      </c>
      <c r="L2175" s="20" t="str">
        <f>VLOOKUP($A2175,Cleaned_Medical_Exam!$A2174:$J4509,9,0)</f>
        <v>Obesity</v>
      </c>
      <c r="M2175" s="20" t="str">
        <f>VLOOKUP($A2175,Cleaned_Medical_Exam!$A2174:$J4509,10,0)</f>
        <v>Normal</v>
      </c>
      <c r="N2175" s="48">
        <f>_xlfn.XLOOKUP(A2175,Cleaned_Hospital_Details!A:A,Cleaned_Hospital_Details!B:B)</f>
        <v>0</v>
      </c>
      <c r="O2175" s="49">
        <f>_xlfn.XLOOKUP($A2175,Cleaned_Hospital_Details!$A:$A,Cleaned_Hospital_Details!C:C)</f>
        <v>1759.34</v>
      </c>
      <c r="P2175" s="8" t="str">
        <f>_xlfn.XLOOKUP($A2175,Cleaned_Hospital_Details!$A:$A,Cleaned_Hospital_Details!D:D)</f>
        <v>Tier - 3</v>
      </c>
      <c r="Q2175" s="8" t="str">
        <f>_xlfn.XLOOKUP($A2175,Cleaned_Hospital_Details!$A:$A,Cleaned_Hospital_Details!E:E)</f>
        <v>Tier - 1</v>
      </c>
      <c r="R2175" s="8" t="str">
        <f>_xlfn.XLOOKUP($A2175,Cleaned_Hospital_Details!$A:$A,Cleaned_Hospital_Details!F:F)</f>
        <v>R1011</v>
      </c>
      <c r="S2175" s="15">
        <f>_xlfn.XLOOKUP($A2175,Cleaned_Hospital_Details!$A:$A,Cleaned_Hospital_Details!G:G)</f>
        <v>37944</v>
      </c>
      <c r="T2175" s="8">
        <f>_xlfn.XLOOKUP($A2175,Cleaned_Hospital_Details!$A:$A,Cleaned_Hospital_Details!H:H)</f>
        <v>19</v>
      </c>
      <c r="U2175" s="8" t="str">
        <f>_xlfn.XLOOKUP($A2175,Cleaned_Hospital_Details!$A:$A,Cleaned_Hospital_Details!I:I)</f>
        <v>Adult</v>
      </c>
      <c r="V2175" t="str">
        <f t="shared" si="33"/>
        <v>Caitlin O'Brien</v>
      </c>
    </row>
    <row r="2176" spans="1:22" ht="15.6" x14ac:dyDescent="0.3">
      <c r="A2176" s="10" t="s">
        <v>2212</v>
      </c>
      <c r="B2176" s="8" t="str">
        <f>VLOOKUP(A2176,Cleaned_Customer_Names!A2175:D4510,2,0)</f>
        <v>Mr.</v>
      </c>
      <c r="C2176" s="8" t="str">
        <f>VLOOKUP(A2176,Cleaned_Customer_Names!A2175:D4510,3,0)</f>
        <v>Harald</v>
      </c>
      <c r="D2176" s="8" t="str">
        <f>VLOOKUP($A2176,Cleaned_Customer_Names!$A2175:$D4510,4,0)</f>
        <v>Rodas</v>
      </c>
      <c r="E2176" s="22">
        <f>VLOOKUP($A2176,Cleaned_Medical_Exam!$A2175:$J4510,2,0)</f>
        <v>25.64</v>
      </c>
      <c r="F2176" s="24">
        <f>VLOOKUP($A2176,Cleaned_Medical_Exam!$A2175:$J4510,3,0)</f>
        <v>4.76</v>
      </c>
      <c r="G2176" s="20" t="str">
        <f>VLOOKUP($A2176,Cleaned_Medical_Exam!$A2175:$J4510,4,0)</f>
        <v>No</v>
      </c>
      <c r="H2176" s="20" t="str">
        <f>VLOOKUP($A2176,Cleaned_Medical_Exam!$A2175:$J4510,5,0)</f>
        <v>No</v>
      </c>
      <c r="I2176" s="20" t="str">
        <f>VLOOKUP($A2176,Cleaned_Medical_Exam!$A2175:$J4510,6,0)</f>
        <v>No</v>
      </c>
      <c r="J2176" s="48">
        <f>VLOOKUP($A2176,Cleaned_Medical_Exam!$A2175:$J4510,7,0)</f>
        <v>1</v>
      </c>
      <c r="K2176" s="8" t="str">
        <f>VLOOKUP($A2176,Cleaned_Medical_Exam!$A2175:$J4510,8,0)</f>
        <v>No</v>
      </c>
      <c r="L2176" s="20" t="str">
        <f>VLOOKUP($A2176,Cleaned_Medical_Exam!$A2175:$J4510,9,0)</f>
        <v>Overweight</v>
      </c>
      <c r="M2176" s="20" t="str">
        <f>VLOOKUP($A2176,Cleaned_Medical_Exam!$A2175:$J4510,10,0)</f>
        <v>Normal</v>
      </c>
      <c r="N2176" s="48">
        <f>_xlfn.XLOOKUP(A2176,Cleaned_Hospital_Details!A:A,Cleaned_Hospital_Details!B:B)</f>
        <v>0</v>
      </c>
      <c r="O2176" s="49">
        <f>_xlfn.XLOOKUP($A2176,Cleaned_Hospital_Details!$A:$A,Cleaned_Hospital_Details!C:C)</f>
        <v>1756.6</v>
      </c>
      <c r="P2176" s="8" t="str">
        <f>_xlfn.XLOOKUP($A2176,Cleaned_Hospital_Details!$A:$A,Cleaned_Hospital_Details!D:D)</f>
        <v>Tier - 3</v>
      </c>
      <c r="Q2176" s="8" t="str">
        <f>_xlfn.XLOOKUP($A2176,Cleaned_Hospital_Details!$A:$A,Cleaned_Hospital_Details!E:E)</f>
        <v>Tier - 3</v>
      </c>
      <c r="R2176" s="8" t="str">
        <f>_xlfn.XLOOKUP($A2176,Cleaned_Hospital_Details!$A:$A,Cleaned_Hospital_Details!F:F)</f>
        <v>R1013</v>
      </c>
      <c r="S2176" s="15">
        <f>_xlfn.XLOOKUP($A2176,Cleaned_Hospital_Details!$A:$A,Cleaned_Hospital_Details!G:G)</f>
        <v>36075</v>
      </c>
      <c r="T2176" s="8">
        <f>_xlfn.XLOOKUP($A2176,Cleaned_Hospital_Details!$A:$A,Cleaned_Hospital_Details!H:H)</f>
        <v>24</v>
      </c>
      <c r="U2176" s="8" t="str">
        <f>_xlfn.XLOOKUP($A2176,Cleaned_Hospital_Details!$A:$A,Cleaned_Hospital_Details!I:I)</f>
        <v>Adult</v>
      </c>
      <c r="V2176" t="str">
        <f t="shared" si="33"/>
        <v>Harald Rodas</v>
      </c>
    </row>
    <row r="2177" spans="1:22" ht="15.6" x14ac:dyDescent="0.3">
      <c r="A2177" s="10" t="s">
        <v>2213</v>
      </c>
      <c r="B2177" s="8" t="str">
        <f>VLOOKUP(A2177,Cleaned_Customer_Names!A2176:D4511,2,0)</f>
        <v>Ms.</v>
      </c>
      <c r="C2177" s="8" t="str">
        <f>VLOOKUP(A2177,Cleaned_Customer_Names!A2176:D4511,3,0)</f>
        <v>Siobhan</v>
      </c>
      <c r="D2177" s="8" t="str">
        <f>VLOOKUP($A2177,Cleaned_Customer_Names!$A2176:$D4511,4,0)</f>
        <v>O'Connor</v>
      </c>
      <c r="E2177" s="22">
        <f>VLOOKUP($A2177,Cleaned_Medical_Exam!$A2176:$J4511,2,0)</f>
        <v>32.9</v>
      </c>
      <c r="F2177" s="24">
        <f>VLOOKUP($A2177,Cleaned_Medical_Exam!$A2176:$J4511,3,0)</f>
        <v>4.78</v>
      </c>
      <c r="G2177" s="20" t="str">
        <f>VLOOKUP($A2177,Cleaned_Medical_Exam!$A2176:$J4511,4,0)</f>
        <v>No</v>
      </c>
      <c r="H2177" s="20" t="str">
        <f>VLOOKUP($A2177,Cleaned_Medical_Exam!$A2176:$J4511,5,0)</f>
        <v>No</v>
      </c>
      <c r="I2177" s="20" t="str">
        <f>VLOOKUP($A2177,Cleaned_Medical_Exam!$A2176:$J4511,6,0)</f>
        <v>Yes</v>
      </c>
      <c r="J2177" s="48">
        <f>VLOOKUP($A2177,Cleaned_Medical_Exam!$A2176:$J4511,7,0)</f>
        <v>1</v>
      </c>
      <c r="K2177" s="8" t="str">
        <f>VLOOKUP($A2177,Cleaned_Medical_Exam!$A2176:$J4511,8,0)</f>
        <v>No</v>
      </c>
      <c r="L2177" s="20" t="str">
        <f>VLOOKUP($A2177,Cleaned_Medical_Exam!$A2176:$J4511,9,0)</f>
        <v>Obesity</v>
      </c>
      <c r="M2177" s="20" t="str">
        <f>VLOOKUP($A2177,Cleaned_Medical_Exam!$A2176:$J4511,10,0)</f>
        <v>Normal</v>
      </c>
      <c r="N2177" s="48">
        <f>_xlfn.XLOOKUP(A2177,Cleaned_Hospital_Details!A:A,Cleaned_Hospital_Details!B:B)</f>
        <v>0</v>
      </c>
      <c r="O2177" s="49">
        <f>_xlfn.XLOOKUP($A2177,Cleaned_Hospital_Details!$A:$A,Cleaned_Hospital_Details!C:C)</f>
        <v>1748.77</v>
      </c>
      <c r="P2177" s="8" t="str">
        <f>_xlfn.XLOOKUP($A2177,Cleaned_Hospital_Details!$A:$A,Cleaned_Hospital_Details!D:D)</f>
        <v>Tier - 3</v>
      </c>
      <c r="Q2177" s="8" t="str">
        <f>_xlfn.XLOOKUP($A2177,Cleaned_Hospital_Details!$A:$A,Cleaned_Hospital_Details!E:E)</f>
        <v>Tier - 1</v>
      </c>
      <c r="R2177" s="8" t="str">
        <f>_xlfn.XLOOKUP($A2177,Cleaned_Hospital_Details!$A:$A,Cleaned_Hospital_Details!F:F)</f>
        <v>R1011</v>
      </c>
      <c r="S2177" s="15">
        <f>_xlfn.XLOOKUP($A2177,Cleaned_Hospital_Details!$A:$A,Cleaned_Hospital_Details!G:G)</f>
        <v>37890</v>
      </c>
      <c r="T2177" s="8">
        <f>_xlfn.XLOOKUP($A2177,Cleaned_Hospital_Details!$A:$A,Cleaned_Hospital_Details!H:H)</f>
        <v>19</v>
      </c>
      <c r="U2177" s="8" t="str">
        <f>_xlfn.XLOOKUP($A2177,Cleaned_Hospital_Details!$A:$A,Cleaned_Hospital_Details!I:I)</f>
        <v>Adult</v>
      </c>
      <c r="V2177" t="str">
        <f t="shared" si="33"/>
        <v>Siobhan O'Connor</v>
      </c>
    </row>
    <row r="2178" spans="1:22" ht="15.6" x14ac:dyDescent="0.3">
      <c r="A2178" s="10" t="s">
        <v>2214</v>
      </c>
      <c r="B2178" s="8" t="str">
        <f>VLOOKUP(A2178,Cleaned_Customer_Names!A2177:D4512,2,0)</f>
        <v>Ms.</v>
      </c>
      <c r="C2178" s="8" t="str">
        <f>VLOOKUP(A2178,Cleaned_Customer_Names!A2177:D4512,3,0)</f>
        <v>Andrea</v>
      </c>
      <c r="D2178" s="8" t="str">
        <f>VLOOKUP($A2178,Cleaned_Customer_Names!$A2177:$D4512,4,0)</f>
        <v>White</v>
      </c>
      <c r="E2178" s="22">
        <f>VLOOKUP($A2178,Cleaned_Medical_Exam!$A2177:$J4512,2,0)</f>
        <v>29.8</v>
      </c>
      <c r="F2178" s="24">
        <f>VLOOKUP($A2178,Cleaned_Medical_Exam!$A2177:$J4512,3,0)</f>
        <v>4.26</v>
      </c>
      <c r="G2178" s="20" t="str">
        <f>VLOOKUP($A2178,Cleaned_Medical_Exam!$A2177:$J4512,4,0)</f>
        <v>No</v>
      </c>
      <c r="H2178" s="20" t="str">
        <f>VLOOKUP($A2178,Cleaned_Medical_Exam!$A2177:$J4512,5,0)</f>
        <v>No</v>
      </c>
      <c r="I2178" s="20" t="str">
        <f>VLOOKUP($A2178,Cleaned_Medical_Exam!$A2177:$J4512,6,0)</f>
        <v>Yes</v>
      </c>
      <c r="J2178" s="48">
        <f>VLOOKUP($A2178,Cleaned_Medical_Exam!$A2177:$J4512,7,0)</f>
        <v>1</v>
      </c>
      <c r="K2178" s="8" t="str">
        <f>VLOOKUP($A2178,Cleaned_Medical_Exam!$A2177:$J4512,8,0)</f>
        <v>No</v>
      </c>
      <c r="L2178" s="20" t="str">
        <f>VLOOKUP($A2178,Cleaned_Medical_Exam!$A2177:$J4512,9,0)</f>
        <v>Overweight</v>
      </c>
      <c r="M2178" s="20" t="str">
        <f>VLOOKUP($A2178,Cleaned_Medical_Exam!$A2177:$J4512,10,0)</f>
        <v>Normal</v>
      </c>
      <c r="N2178" s="48">
        <f>_xlfn.XLOOKUP(A2178,Cleaned_Hospital_Details!A:A,Cleaned_Hospital_Details!B:B)</f>
        <v>0</v>
      </c>
      <c r="O2178" s="49">
        <f>_xlfn.XLOOKUP($A2178,Cleaned_Hospital_Details!$A:$A,Cleaned_Hospital_Details!C:C)</f>
        <v>1744.47</v>
      </c>
      <c r="P2178" s="8" t="str">
        <f>_xlfn.XLOOKUP($A2178,Cleaned_Hospital_Details!$A:$A,Cleaned_Hospital_Details!D:D)</f>
        <v>Tier - 3</v>
      </c>
      <c r="Q2178" s="8" t="str">
        <f>_xlfn.XLOOKUP($A2178,Cleaned_Hospital_Details!$A:$A,Cleaned_Hospital_Details!E:E)</f>
        <v>Tier - 1</v>
      </c>
      <c r="R2178" s="8" t="str">
        <f>_xlfn.XLOOKUP($A2178,Cleaned_Hospital_Details!$A:$A,Cleaned_Hospital_Details!F:F)</f>
        <v>R1011</v>
      </c>
      <c r="S2178" s="15">
        <f>_xlfn.XLOOKUP($A2178,Cleaned_Hospital_Details!$A:$A,Cleaned_Hospital_Details!G:G)</f>
        <v>37830</v>
      </c>
      <c r="T2178" s="8">
        <f>_xlfn.XLOOKUP($A2178,Cleaned_Hospital_Details!$A:$A,Cleaned_Hospital_Details!H:H)</f>
        <v>19</v>
      </c>
      <c r="U2178" s="8" t="str">
        <f>_xlfn.XLOOKUP($A2178,Cleaned_Hospital_Details!$A:$A,Cleaned_Hospital_Details!I:I)</f>
        <v>Adult</v>
      </c>
      <c r="V2178" t="str">
        <f t="shared" si="33"/>
        <v>Andrea White</v>
      </c>
    </row>
    <row r="2179" spans="1:22" ht="15.6" x14ac:dyDescent="0.3">
      <c r="A2179" s="10" t="s">
        <v>2215</v>
      </c>
      <c r="B2179" s="8" t="str">
        <f>VLOOKUP(A2179,Cleaned_Customer_Names!A2178:D4513,2,0)</f>
        <v>Ms.</v>
      </c>
      <c r="C2179" s="8" t="str">
        <f>VLOOKUP(A2179,Cleaned_Customer_Names!A2178:D4513,3,0)</f>
        <v>Marie</v>
      </c>
      <c r="D2179" s="8" t="str">
        <f>VLOOKUP($A2179,Cleaned_Customer_Names!$A2178:$D4513,4,0)</f>
        <v>Davenport</v>
      </c>
      <c r="E2179" s="22">
        <f>VLOOKUP($A2179,Cleaned_Medical_Exam!$A2178:$J4513,2,0)</f>
        <v>28.9</v>
      </c>
      <c r="F2179" s="24">
        <f>VLOOKUP($A2179,Cleaned_Medical_Exam!$A2178:$J4513,3,0)</f>
        <v>5.85</v>
      </c>
      <c r="G2179" s="20" t="str">
        <f>VLOOKUP($A2179,Cleaned_Medical_Exam!$A2178:$J4513,4,0)</f>
        <v>No</v>
      </c>
      <c r="H2179" s="20" t="str">
        <f>VLOOKUP($A2179,Cleaned_Medical_Exam!$A2178:$J4513,5,0)</f>
        <v>No</v>
      </c>
      <c r="I2179" s="20" t="str">
        <f>VLOOKUP($A2179,Cleaned_Medical_Exam!$A2178:$J4513,6,0)</f>
        <v>Yes</v>
      </c>
      <c r="J2179" s="48">
        <f>VLOOKUP($A2179,Cleaned_Medical_Exam!$A2178:$J4513,7,0)</f>
        <v>1</v>
      </c>
      <c r="K2179" s="8" t="str">
        <f>VLOOKUP($A2179,Cleaned_Medical_Exam!$A2178:$J4513,8,0)</f>
        <v>No</v>
      </c>
      <c r="L2179" s="20" t="str">
        <f>VLOOKUP($A2179,Cleaned_Medical_Exam!$A2178:$J4513,9,0)</f>
        <v>Overweight</v>
      </c>
      <c r="M2179" s="20" t="str">
        <f>VLOOKUP($A2179,Cleaned_Medical_Exam!$A2178:$J4513,10,0)</f>
        <v>Prediabetes</v>
      </c>
      <c r="N2179" s="48">
        <f>_xlfn.XLOOKUP(A2179,Cleaned_Hospital_Details!A:A,Cleaned_Hospital_Details!B:B)</f>
        <v>0</v>
      </c>
      <c r="O2179" s="49">
        <f>_xlfn.XLOOKUP($A2179,Cleaned_Hospital_Details!$A:$A,Cleaned_Hospital_Details!C:C)</f>
        <v>1743.21</v>
      </c>
      <c r="P2179" s="8" t="str">
        <f>_xlfn.XLOOKUP($A2179,Cleaned_Hospital_Details!$A:$A,Cleaned_Hospital_Details!D:D)</f>
        <v>Tier - 3</v>
      </c>
      <c r="Q2179" s="8" t="str">
        <f>_xlfn.XLOOKUP($A2179,Cleaned_Hospital_Details!$A:$A,Cleaned_Hospital_Details!E:E)</f>
        <v>Tier - 1</v>
      </c>
      <c r="R2179" s="8" t="str">
        <f>_xlfn.XLOOKUP($A2179,Cleaned_Hospital_Details!$A:$A,Cleaned_Hospital_Details!F:F)</f>
        <v>R1011</v>
      </c>
      <c r="S2179" s="15">
        <f>_xlfn.XLOOKUP($A2179,Cleaned_Hospital_Details!$A:$A,Cleaned_Hospital_Details!G:G)</f>
        <v>37827</v>
      </c>
      <c r="T2179" s="8">
        <f>_xlfn.XLOOKUP($A2179,Cleaned_Hospital_Details!$A:$A,Cleaned_Hospital_Details!H:H)</f>
        <v>19</v>
      </c>
      <c r="U2179" s="8" t="str">
        <f>_xlfn.XLOOKUP($A2179,Cleaned_Hospital_Details!$A:$A,Cleaned_Hospital_Details!I:I)</f>
        <v>Adult</v>
      </c>
      <c r="V2179" t="str">
        <f t="shared" ref="V2179:V2242" si="34">_xlfn.CONCAT(C2179, " ", D2179)</f>
        <v>Marie Davenport</v>
      </c>
    </row>
    <row r="2180" spans="1:22" ht="15.6" x14ac:dyDescent="0.3">
      <c r="A2180" s="10" t="s">
        <v>2216</v>
      </c>
      <c r="B2180" s="8" t="str">
        <f>VLOOKUP(A2180,Cleaned_Customer_Names!A2179:D4514,2,0)</f>
        <v>Ms.</v>
      </c>
      <c r="C2180" s="8" t="str">
        <f>VLOOKUP(A2180,Cleaned_Customer_Names!A2179:D4514,3,0)</f>
        <v>Rachel</v>
      </c>
      <c r="D2180" s="8" t="str">
        <f>VLOOKUP($A2180,Cleaned_Customer_Names!$A2179:$D4514,4,0)</f>
        <v>Karmen</v>
      </c>
      <c r="E2180" s="22">
        <f>VLOOKUP($A2180,Cleaned_Medical_Exam!$A2179:$J4514,2,0)</f>
        <v>24.7</v>
      </c>
      <c r="F2180" s="24">
        <f>VLOOKUP($A2180,Cleaned_Medical_Exam!$A2179:$J4514,3,0)</f>
        <v>5.32</v>
      </c>
      <c r="G2180" s="20" t="str">
        <f>VLOOKUP($A2180,Cleaned_Medical_Exam!$A2179:$J4514,4,0)</f>
        <v>No</v>
      </c>
      <c r="H2180" s="20" t="str">
        <f>VLOOKUP($A2180,Cleaned_Medical_Exam!$A2179:$J4514,5,0)</f>
        <v>No</v>
      </c>
      <c r="I2180" s="20" t="str">
        <f>VLOOKUP($A2180,Cleaned_Medical_Exam!$A2179:$J4514,6,0)</f>
        <v>Yes</v>
      </c>
      <c r="J2180" s="48">
        <f>VLOOKUP($A2180,Cleaned_Medical_Exam!$A2179:$J4514,7,0)</f>
        <v>1</v>
      </c>
      <c r="K2180" s="8" t="str">
        <f>VLOOKUP($A2180,Cleaned_Medical_Exam!$A2179:$J4514,8,0)</f>
        <v>No</v>
      </c>
      <c r="L2180" s="20" t="str">
        <f>VLOOKUP($A2180,Cleaned_Medical_Exam!$A2179:$J4514,9,0)</f>
        <v>Healthy Weight</v>
      </c>
      <c r="M2180" s="20" t="str">
        <f>VLOOKUP($A2180,Cleaned_Medical_Exam!$A2179:$J4514,10,0)</f>
        <v>Normal</v>
      </c>
      <c r="N2180" s="48">
        <f>_xlfn.XLOOKUP(A2180,Cleaned_Hospital_Details!A:A,Cleaned_Hospital_Details!B:B)</f>
        <v>0</v>
      </c>
      <c r="O2180" s="49">
        <f>_xlfn.XLOOKUP($A2180,Cleaned_Hospital_Details!$A:$A,Cleaned_Hospital_Details!C:C)</f>
        <v>1737.38</v>
      </c>
      <c r="P2180" s="8" t="str">
        <f>_xlfn.XLOOKUP($A2180,Cleaned_Hospital_Details!$A:$A,Cleaned_Hospital_Details!D:D)</f>
        <v>Tier - 3</v>
      </c>
      <c r="Q2180" s="8" t="str">
        <f>_xlfn.XLOOKUP($A2180,Cleaned_Hospital_Details!$A:$A,Cleaned_Hospital_Details!E:E)</f>
        <v>Tier - 2</v>
      </c>
      <c r="R2180" s="8" t="str">
        <f>_xlfn.XLOOKUP($A2180,Cleaned_Hospital_Details!$A:$A,Cleaned_Hospital_Details!F:F)</f>
        <v>R1011</v>
      </c>
      <c r="S2180" s="15">
        <f>_xlfn.XLOOKUP($A2180,Cleaned_Hospital_Details!$A:$A,Cleaned_Hospital_Details!G:G)</f>
        <v>37939</v>
      </c>
      <c r="T2180" s="8">
        <f>_xlfn.XLOOKUP($A2180,Cleaned_Hospital_Details!$A:$A,Cleaned_Hospital_Details!H:H)</f>
        <v>19</v>
      </c>
      <c r="U2180" s="8" t="str">
        <f>_xlfn.XLOOKUP($A2180,Cleaned_Hospital_Details!$A:$A,Cleaned_Hospital_Details!I:I)</f>
        <v>Adult</v>
      </c>
      <c r="V2180" t="str">
        <f t="shared" si="34"/>
        <v>Rachel Karmen</v>
      </c>
    </row>
    <row r="2181" spans="1:22" ht="15.6" x14ac:dyDescent="0.3">
      <c r="A2181" s="10" t="s">
        <v>2217</v>
      </c>
      <c r="B2181" s="8" t="str">
        <f>VLOOKUP(A2181,Cleaned_Customer_Names!A2180:D4515,2,0)</f>
        <v>Ms.</v>
      </c>
      <c r="C2181" s="8" t="str">
        <f>VLOOKUP(A2181,Cleaned_Customer_Names!A2180:D4515,3,0)</f>
        <v>Emma</v>
      </c>
      <c r="D2181" s="8" t="str">
        <f>VLOOKUP($A2181,Cleaned_Customer_Names!$A2180:$D4515,4,0)</f>
        <v>Miller</v>
      </c>
      <c r="E2181" s="22">
        <f>VLOOKUP($A2181,Cleaned_Medical_Exam!$A2180:$J4515,2,0)</f>
        <v>20.6</v>
      </c>
      <c r="F2181" s="24">
        <f>VLOOKUP($A2181,Cleaned_Medical_Exam!$A2180:$J4515,3,0)</f>
        <v>5.14</v>
      </c>
      <c r="G2181" s="20" t="str">
        <f>VLOOKUP($A2181,Cleaned_Medical_Exam!$A2180:$J4515,4,0)</f>
        <v>No</v>
      </c>
      <c r="H2181" s="20" t="str">
        <f>VLOOKUP($A2181,Cleaned_Medical_Exam!$A2180:$J4515,5,0)</f>
        <v>No</v>
      </c>
      <c r="I2181" s="20" t="str">
        <f>VLOOKUP($A2181,Cleaned_Medical_Exam!$A2180:$J4515,6,0)</f>
        <v>Yes</v>
      </c>
      <c r="J2181" s="48">
        <f>VLOOKUP($A2181,Cleaned_Medical_Exam!$A2180:$J4515,7,0)</f>
        <v>1</v>
      </c>
      <c r="K2181" s="8" t="str">
        <f>VLOOKUP($A2181,Cleaned_Medical_Exam!$A2180:$J4515,8,0)</f>
        <v>No</v>
      </c>
      <c r="L2181" s="20" t="str">
        <f>VLOOKUP($A2181,Cleaned_Medical_Exam!$A2180:$J4515,9,0)</f>
        <v>Healthy Weight</v>
      </c>
      <c r="M2181" s="20" t="str">
        <f>VLOOKUP($A2181,Cleaned_Medical_Exam!$A2180:$J4515,10,0)</f>
        <v>Normal</v>
      </c>
      <c r="N2181" s="48">
        <f>_xlfn.XLOOKUP(A2181,Cleaned_Hospital_Details!A:A,Cleaned_Hospital_Details!B:B)</f>
        <v>0</v>
      </c>
      <c r="O2181" s="49">
        <f>_xlfn.XLOOKUP($A2181,Cleaned_Hospital_Details!$A:$A,Cleaned_Hospital_Details!C:C)</f>
        <v>1731.68</v>
      </c>
      <c r="P2181" s="8" t="str">
        <f>_xlfn.XLOOKUP($A2181,Cleaned_Hospital_Details!$A:$A,Cleaned_Hospital_Details!D:D)</f>
        <v>Tier - 3</v>
      </c>
      <c r="Q2181" s="8" t="str">
        <f>_xlfn.XLOOKUP($A2181,Cleaned_Hospital_Details!$A:$A,Cleaned_Hospital_Details!E:E)</f>
        <v>Tier - 2</v>
      </c>
      <c r="R2181" s="8" t="str">
        <f>_xlfn.XLOOKUP($A2181,Cleaned_Hospital_Details!$A:$A,Cleaned_Hospital_Details!F:F)</f>
        <v>R1011</v>
      </c>
      <c r="S2181" s="15">
        <f>_xlfn.XLOOKUP($A2181,Cleaned_Hospital_Details!$A:$A,Cleaned_Hospital_Details!G:G)</f>
        <v>37934</v>
      </c>
      <c r="T2181" s="8">
        <f>_xlfn.XLOOKUP($A2181,Cleaned_Hospital_Details!$A:$A,Cleaned_Hospital_Details!H:H)</f>
        <v>19</v>
      </c>
      <c r="U2181" s="8" t="str">
        <f>_xlfn.XLOOKUP($A2181,Cleaned_Hospital_Details!$A:$A,Cleaned_Hospital_Details!I:I)</f>
        <v>Adult</v>
      </c>
      <c r="V2181" t="str">
        <f t="shared" si="34"/>
        <v>Emma Miller</v>
      </c>
    </row>
    <row r="2182" spans="1:22" ht="15.6" x14ac:dyDescent="0.3">
      <c r="A2182" s="10" t="s">
        <v>2218</v>
      </c>
      <c r="B2182" s="8" t="str">
        <f>VLOOKUP(A2182,Cleaned_Customer_Names!A2181:D4516,2,0)</f>
        <v>Ms.</v>
      </c>
      <c r="C2182" s="8" t="str">
        <f>VLOOKUP(A2182,Cleaned_Customer_Names!A2181:D4516,3,0)</f>
        <v>Kiersten</v>
      </c>
      <c r="D2182" s="8" t="str">
        <f>VLOOKUP($A2182,Cleaned_Customer_Names!$A2181:$D4516,4,0)</f>
        <v>Lippmann</v>
      </c>
      <c r="E2182" s="22">
        <f>VLOOKUP($A2182,Cleaned_Medical_Exam!$A2181:$J4516,2,0)</f>
        <v>18.600000000000001</v>
      </c>
      <c r="F2182" s="24">
        <f>VLOOKUP($A2182,Cleaned_Medical_Exam!$A2181:$J4516,3,0)</f>
        <v>5</v>
      </c>
      <c r="G2182" s="20" t="str">
        <f>VLOOKUP($A2182,Cleaned_Medical_Exam!$A2181:$J4516,4,0)</f>
        <v>No</v>
      </c>
      <c r="H2182" s="20" t="str">
        <f>VLOOKUP($A2182,Cleaned_Medical_Exam!$A2181:$J4516,5,0)</f>
        <v>No</v>
      </c>
      <c r="I2182" s="20" t="str">
        <f>VLOOKUP($A2182,Cleaned_Medical_Exam!$A2181:$J4516,6,0)</f>
        <v>Yes</v>
      </c>
      <c r="J2182" s="48">
        <f>VLOOKUP($A2182,Cleaned_Medical_Exam!$A2181:$J4516,7,0)</f>
        <v>1</v>
      </c>
      <c r="K2182" s="8" t="str">
        <f>VLOOKUP($A2182,Cleaned_Medical_Exam!$A2181:$J4516,8,0)</f>
        <v>No</v>
      </c>
      <c r="L2182" s="20" t="str">
        <f>VLOOKUP($A2182,Cleaned_Medical_Exam!$A2181:$J4516,9,0)</f>
        <v>Healthy Weight</v>
      </c>
      <c r="M2182" s="20" t="str">
        <f>VLOOKUP($A2182,Cleaned_Medical_Exam!$A2181:$J4516,10,0)</f>
        <v>Normal</v>
      </c>
      <c r="N2182" s="48">
        <f>_xlfn.XLOOKUP(A2182,Cleaned_Hospital_Details!A:A,Cleaned_Hospital_Details!B:B)</f>
        <v>0</v>
      </c>
      <c r="O2182" s="49">
        <f>_xlfn.XLOOKUP($A2182,Cleaned_Hospital_Details!$A:$A,Cleaned_Hospital_Details!C:C)</f>
        <v>1728.9</v>
      </c>
      <c r="P2182" s="8" t="str">
        <f>_xlfn.XLOOKUP($A2182,Cleaned_Hospital_Details!$A:$A,Cleaned_Hospital_Details!D:D)</f>
        <v>Tier - 3</v>
      </c>
      <c r="Q2182" s="8" t="str">
        <f>_xlfn.XLOOKUP($A2182,Cleaned_Hospital_Details!$A:$A,Cleaned_Hospital_Details!E:E)</f>
        <v>Tier - 2</v>
      </c>
      <c r="R2182" s="8" t="str">
        <f>_xlfn.XLOOKUP($A2182,Cleaned_Hospital_Details!$A:$A,Cleaned_Hospital_Details!F:F)</f>
        <v>R1011</v>
      </c>
      <c r="S2182" s="15">
        <f>_xlfn.XLOOKUP($A2182,Cleaned_Hospital_Details!$A:$A,Cleaned_Hospital_Details!G:G)</f>
        <v>37865</v>
      </c>
      <c r="T2182" s="8">
        <f>_xlfn.XLOOKUP($A2182,Cleaned_Hospital_Details!$A:$A,Cleaned_Hospital_Details!H:H)</f>
        <v>19</v>
      </c>
      <c r="U2182" s="8" t="str">
        <f>_xlfn.XLOOKUP($A2182,Cleaned_Hospital_Details!$A:$A,Cleaned_Hospital_Details!I:I)</f>
        <v>Adult</v>
      </c>
      <c r="V2182" t="str">
        <f t="shared" si="34"/>
        <v>Kiersten Lippmann</v>
      </c>
    </row>
    <row r="2183" spans="1:22" ht="15.6" x14ac:dyDescent="0.3">
      <c r="A2183" s="10" t="s">
        <v>2219</v>
      </c>
      <c r="B2183" s="8" t="str">
        <f>VLOOKUP(A2183,Cleaned_Customer_Names!A2182:D4517,2,0)</f>
        <v>Ms.</v>
      </c>
      <c r="C2183" s="8" t="str">
        <f>VLOOKUP(A2183,Cleaned_Customer_Names!A2182:D4517,3,0)</f>
        <v>Rachael</v>
      </c>
      <c r="D2183" s="8" t="str">
        <f>VLOOKUP($A2183,Cleaned_Customer_Names!$A2182:$D4517,4,0)</f>
        <v>Klehm</v>
      </c>
      <c r="E2183" s="22">
        <f>VLOOKUP($A2183,Cleaned_Medical_Exam!$A2182:$J4517,2,0)</f>
        <v>17.8</v>
      </c>
      <c r="F2183" s="24">
        <f>VLOOKUP($A2183,Cleaned_Medical_Exam!$A2182:$J4517,3,0)</f>
        <v>4.55</v>
      </c>
      <c r="G2183" s="20" t="str">
        <f>VLOOKUP($A2183,Cleaned_Medical_Exam!$A2182:$J4517,4,0)</f>
        <v>No</v>
      </c>
      <c r="H2183" s="20" t="str">
        <f>VLOOKUP($A2183,Cleaned_Medical_Exam!$A2182:$J4517,5,0)</f>
        <v>No</v>
      </c>
      <c r="I2183" s="20" t="str">
        <f>VLOOKUP($A2183,Cleaned_Medical_Exam!$A2182:$J4517,6,0)</f>
        <v>Yes</v>
      </c>
      <c r="J2183" s="48">
        <f>VLOOKUP($A2183,Cleaned_Medical_Exam!$A2182:$J4517,7,0)</f>
        <v>1</v>
      </c>
      <c r="K2183" s="8" t="str">
        <f>VLOOKUP($A2183,Cleaned_Medical_Exam!$A2182:$J4517,8,0)</f>
        <v>No</v>
      </c>
      <c r="L2183" s="20" t="str">
        <f>VLOOKUP($A2183,Cleaned_Medical_Exam!$A2182:$J4517,9,0)</f>
        <v>Underweight</v>
      </c>
      <c r="M2183" s="20" t="str">
        <f>VLOOKUP($A2183,Cleaned_Medical_Exam!$A2182:$J4517,10,0)</f>
        <v>Normal</v>
      </c>
      <c r="N2183" s="48">
        <f>_xlfn.XLOOKUP(A2183,Cleaned_Hospital_Details!A:A,Cleaned_Hospital_Details!B:B)</f>
        <v>0</v>
      </c>
      <c r="O2183" s="49">
        <f>_xlfn.XLOOKUP($A2183,Cleaned_Hospital_Details!$A:$A,Cleaned_Hospital_Details!C:C)</f>
        <v>1727.79</v>
      </c>
      <c r="P2183" s="8" t="str">
        <f>_xlfn.XLOOKUP($A2183,Cleaned_Hospital_Details!$A:$A,Cleaned_Hospital_Details!D:D)</f>
        <v>Tier - 3</v>
      </c>
      <c r="Q2183" s="8" t="str">
        <f>_xlfn.XLOOKUP($A2183,Cleaned_Hospital_Details!$A:$A,Cleaned_Hospital_Details!E:E)</f>
        <v>Tier - 3</v>
      </c>
      <c r="R2183" s="8" t="str">
        <f>_xlfn.XLOOKUP($A2183,Cleaned_Hospital_Details!$A:$A,Cleaned_Hospital_Details!F:F)</f>
        <v>R1011</v>
      </c>
      <c r="S2183" s="15">
        <f>_xlfn.XLOOKUP($A2183,Cleaned_Hospital_Details!$A:$A,Cleaned_Hospital_Details!G:G)</f>
        <v>37946</v>
      </c>
      <c r="T2183" s="8">
        <f>_xlfn.XLOOKUP($A2183,Cleaned_Hospital_Details!$A:$A,Cleaned_Hospital_Details!H:H)</f>
        <v>19</v>
      </c>
      <c r="U2183" s="8" t="str">
        <f>_xlfn.XLOOKUP($A2183,Cleaned_Hospital_Details!$A:$A,Cleaned_Hospital_Details!I:I)</f>
        <v>Adult</v>
      </c>
      <c r="V2183" t="str">
        <f t="shared" si="34"/>
        <v>Rachael Klehm</v>
      </c>
    </row>
    <row r="2184" spans="1:22" ht="15.6" x14ac:dyDescent="0.3">
      <c r="A2184" s="10" t="s">
        <v>2220</v>
      </c>
      <c r="B2184" s="8" t="str">
        <f>VLOOKUP(A2184,Cleaned_Customer_Names!A2183:D4518,2,0)</f>
        <v>Mr.</v>
      </c>
      <c r="C2184" s="8" t="str">
        <f>VLOOKUP(A2184,Cleaned_Customer_Names!A2183:D4518,3,0)</f>
        <v>Timothy</v>
      </c>
      <c r="D2184" s="8" t="str">
        <f>VLOOKUP($A2184,Cleaned_Customer_Names!$A2183:$D4518,4,0)</f>
        <v>Murphy</v>
      </c>
      <c r="E2184" s="22">
        <f>VLOOKUP($A2184,Cleaned_Medical_Exam!$A2183:$J4518,2,0)</f>
        <v>35.200000000000003</v>
      </c>
      <c r="F2184" s="24">
        <f>VLOOKUP($A2184,Cleaned_Medical_Exam!$A2183:$J4518,3,0)</f>
        <v>5.97</v>
      </c>
      <c r="G2184" s="20" t="str">
        <f>VLOOKUP($A2184,Cleaned_Medical_Exam!$A2183:$J4518,4,0)</f>
        <v>No</v>
      </c>
      <c r="H2184" s="20" t="str">
        <f>VLOOKUP($A2184,Cleaned_Medical_Exam!$A2183:$J4518,5,0)</f>
        <v>Yes</v>
      </c>
      <c r="I2184" s="20" t="str">
        <f>VLOOKUP($A2184,Cleaned_Medical_Exam!$A2183:$J4518,6,0)</f>
        <v>No</v>
      </c>
      <c r="J2184" s="48">
        <f>VLOOKUP($A2184,Cleaned_Medical_Exam!$A2183:$J4518,7,0)</f>
        <v>1</v>
      </c>
      <c r="K2184" s="8" t="str">
        <f>VLOOKUP($A2184,Cleaned_Medical_Exam!$A2183:$J4518,8,0)</f>
        <v>No</v>
      </c>
      <c r="L2184" s="20" t="str">
        <f>VLOOKUP($A2184,Cleaned_Medical_Exam!$A2183:$J4518,9,0)</f>
        <v>Obesity</v>
      </c>
      <c r="M2184" s="20" t="str">
        <f>VLOOKUP($A2184,Cleaned_Medical_Exam!$A2183:$J4518,10,0)</f>
        <v>Prediabetes</v>
      </c>
      <c r="N2184" s="48">
        <f>_xlfn.XLOOKUP(A2184,Cleaned_Hospital_Details!A:A,Cleaned_Hospital_Details!B:B)</f>
        <v>1</v>
      </c>
      <c r="O2184" s="49">
        <f>_xlfn.XLOOKUP($A2184,Cleaned_Hospital_Details!$A:$A,Cleaned_Hospital_Details!C:C)</f>
        <v>1727.54</v>
      </c>
      <c r="P2184" s="8" t="str">
        <f>_xlfn.XLOOKUP($A2184,Cleaned_Hospital_Details!$A:$A,Cleaned_Hospital_Details!D:D)</f>
        <v>Tier - 3</v>
      </c>
      <c r="Q2184" s="8" t="str">
        <f>_xlfn.XLOOKUP($A2184,Cleaned_Hospital_Details!$A:$A,Cleaned_Hospital_Details!E:E)</f>
        <v>Tier - 1</v>
      </c>
      <c r="R2184" s="8" t="str">
        <f>_xlfn.XLOOKUP($A2184,Cleaned_Hospital_Details!$A:$A,Cleaned_Hospital_Details!F:F)</f>
        <v>R1013</v>
      </c>
      <c r="S2184" s="15">
        <f>_xlfn.XLOOKUP($A2184,Cleaned_Hospital_Details!$A:$A,Cleaned_Hospital_Details!G:G)</f>
        <v>38239</v>
      </c>
      <c r="T2184" s="8">
        <f>_xlfn.XLOOKUP($A2184,Cleaned_Hospital_Details!$A:$A,Cleaned_Hospital_Details!H:H)</f>
        <v>18</v>
      </c>
      <c r="U2184" s="8" t="str">
        <f>_xlfn.XLOOKUP($A2184,Cleaned_Hospital_Details!$A:$A,Cleaned_Hospital_Details!I:I)</f>
        <v>Child</v>
      </c>
      <c r="V2184" t="str">
        <f t="shared" si="34"/>
        <v>Timothy Murphy</v>
      </c>
    </row>
    <row r="2185" spans="1:22" ht="15.6" x14ac:dyDescent="0.3">
      <c r="A2185" s="10" t="s">
        <v>2221</v>
      </c>
      <c r="B2185" s="8" t="str">
        <f>VLOOKUP(A2185,Cleaned_Customer_Names!A2184:D4519,2,0)</f>
        <v>Mr.</v>
      </c>
      <c r="C2185" s="8" t="str">
        <f>VLOOKUP(A2185,Cleaned_Customer_Names!A2184:D4519,3,0)</f>
        <v>Lelisa</v>
      </c>
      <c r="D2185" s="8" t="str">
        <f>VLOOKUP($A2185,Cleaned_Customer_Names!$A2184:$D4519,4,0)</f>
        <v>Desisa</v>
      </c>
      <c r="E2185" s="22">
        <f>VLOOKUP($A2185,Cleaned_Medical_Exam!$A2184:$J4519,2,0)</f>
        <v>33.770000000000003</v>
      </c>
      <c r="F2185" s="24">
        <f>VLOOKUP($A2185,Cleaned_Medical_Exam!$A2184:$J4519,3,0)</f>
        <v>4.0199999999999996</v>
      </c>
      <c r="G2185" s="20" t="str">
        <f>VLOOKUP($A2185,Cleaned_Medical_Exam!$A2184:$J4519,4,0)</f>
        <v>No</v>
      </c>
      <c r="H2185" s="20" t="str">
        <f>VLOOKUP($A2185,Cleaned_Medical_Exam!$A2184:$J4519,5,0)</f>
        <v>Yes</v>
      </c>
      <c r="I2185" s="20" t="str">
        <f>VLOOKUP($A2185,Cleaned_Medical_Exam!$A2184:$J4519,6,0)</f>
        <v>No</v>
      </c>
      <c r="J2185" s="48">
        <f>VLOOKUP($A2185,Cleaned_Medical_Exam!$A2184:$J4519,7,0)</f>
        <v>1</v>
      </c>
      <c r="K2185" s="8" t="str">
        <f>VLOOKUP($A2185,Cleaned_Medical_Exam!$A2184:$J4519,8,0)</f>
        <v>No</v>
      </c>
      <c r="L2185" s="20" t="str">
        <f>VLOOKUP($A2185,Cleaned_Medical_Exam!$A2184:$J4519,9,0)</f>
        <v>Obesity</v>
      </c>
      <c r="M2185" s="20" t="str">
        <f>VLOOKUP($A2185,Cleaned_Medical_Exam!$A2184:$J4519,10,0)</f>
        <v>Normal</v>
      </c>
      <c r="N2185" s="48">
        <f>_xlfn.XLOOKUP(A2185,Cleaned_Hospital_Details!A:A,Cleaned_Hospital_Details!B:B)</f>
        <v>1</v>
      </c>
      <c r="O2185" s="49">
        <f>_xlfn.XLOOKUP($A2185,Cleaned_Hospital_Details!$A:$A,Cleaned_Hospital_Details!C:C)</f>
        <v>1725.55</v>
      </c>
      <c r="P2185" s="8" t="str">
        <f>_xlfn.XLOOKUP($A2185,Cleaned_Hospital_Details!$A:$A,Cleaned_Hospital_Details!D:D)</f>
        <v>Tier - 3</v>
      </c>
      <c r="Q2185" s="8" t="str">
        <f>_xlfn.XLOOKUP($A2185,Cleaned_Hospital_Details!$A:$A,Cleaned_Hospital_Details!E:E)</f>
        <v>Tier - 2</v>
      </c>
      <c r="R2185" s="8" t="str">
        <f>_xlfn.XLOOKUP($A2185,Cleaned_Hospital_Details!$A:$A,Cleaned_Hospital_Details!F:F)</f>
        <v>R1013</v>
      </c>
      <c r="S2185" s="15">
        <f>_xlfn.XLOOKUP($A2185,Cleaned_Hospital_Details!$A:$A,Cleaned_Hospital_Details!G:G)</f>
        <v>38281</v>
      </c>
      <c r="T2185" s="8">
        <f>_xlfn.XLOOKUP($A2185,Cleaned_Hospital_Details!$A:$A,Cleaned_Hospital_Details!H:H)</f>
        <v>18</v>
      </c>
      <c r="U2185" s="8" t="str">
        <f>_xlfn.XLOOKUP($A2185,Cleaned_Hospital_Details!$A:$A,Cleaned_Hospital_Details!I:I)</f>
        <v>Child</v>
      </c>
      <c r="V2185" t="str">
        <f t="shared" si="34"/>
        <v>Lelisa Desisa</v>
      </c>
    </row>
    <row r="2186" spans="1:22" ht="15.6" x14ac:dyDescent="0.3">
      <c r="A2186" s="10" t="s">
        <v>2222</v>
      </c>
      <c r="B2186" s="8" t="str">
        <f>VLOOKUP(A2186,Cleaned_Customer_Names!A2185:D4520,2,0)</f>
        <v>Mr.</v>
      </c>
      <c r="C2186" s="8" t="str">
        <f>VLOOKUP(A2186,Cleaned_Customer_Names!A2185:D4520,3,0)</f>
        <v>Nate</v>
      </c>
      <c r="D2186" s="8" t="str">
        <f>VLOOKUP($A2186,Cleaned_Customer_Names!$A2185:$D4520,4,0)</f>
        <v>Brooks</v>
      </c>
      <c r="E2186" s="22">
        <f>VLOOKUP($A2186,Cleaned_Medical_Exam!$A2185:$J4520,2,0)</f>
        <v>30.03</v>
      </c>
      <c r="F2186" s="24">
        <f>VLOOKUP($A2186,Cleaned_Medical_Exam!$A2185:$J4520,3,0)</f>
        <v>4.04</v>
      </c>
      <c r="G2186" s="20" t="str">
        <f>VLOOKUP($A2186,Cleaned_Medical_Exam!$A2185:$J4520,4,0)</f>
        <v>No</v>
      </c>
      <c r="H2186" s="20" t="str">
        <f>VLOOKUP($A2186,Cleaned_Medical_Exam!$A2185:$J4520,5,0)</f>
        <v>Yes</v>
      </c>
      <c r="I2186" s="20" t="str">
        <f>VLOOKUP($A2186,Cleaned_Medical_Exam!$A2185:$J4520,6,0)</f>
        <v>No</v>
      </c>
      <c r="J2186" s="48">
        <f>VLOOKUP($A2186,Cleaned_Medical_Exam!$A2185:$J4520,7,0)</f>
        <v>1</v>
      </c>
      <c r="K2186" s="8" t="str">
        <f>VLOOKUP($A2186,Cleaned_Medical_Exam!$A2185:$J4520,8,0)</f>
        <v>No</v>
      </c>
      <c r="L2186" s="20" t="str">
        <f>VLOOKUP($A2186,Cleaned_Medical_Exam!$A2185:$J4520,9,0)</f>
        <v>Obesity</v>
      </c>
      <c r="M2186" s="20" t="str">
        <f>VLOOKUP($A2186,Cleaned_Medical_Exam!$A2185:$J4520,10,0)</f>
        <v>Normal</v>
      </c>
      <c r="N2186" s="48">
        <f>_xlfn.XLOOKUP(A2186,Cleaned_Hospital_Details!A:A,Cleaned_Hospital_Details!B:B)</f>
        <v>1</v>
      </c>
      <c r="O2186" s="49">
        <f>_xlfn.XLOOKUP($A2186,Cleaned_Hospital_Details!$A:$A,Cleaned_Hospital_Details!C:C)</f>
        <v>1720.35</v>
      </c>
      <c r="P2186" s="8" t="str">
        <f>_xlfn.XLOOKUP($A2186,Cleaned_Hospital_Details!$A:$A,Cleaned_Hospital_Details!D:D)</f>
        <v>Tier - 3</v>
      </c>
      <c r="Q2186" s="8" t="str">
        <f>_xlfn.XLOOKUP($A2186,Cleaned_Hospital_Details!$A:$A,Cleaned_Hospital_Details!E:E)</f>
        <v>Tier - 3</v>
      </c>
      <c r="R2186" s="8" t="str">
        <f>_xlfn.XLOOKUP($A2186,Cleaned_Hospital_Details!$A:$A,Cleaned_Hospital_Details!F:F)</f>
        <v>R1013</v>
      </c>
      <c r="S2186" s="15">
        <f>_xlfn.XLOOKUP($A2186,Cleaned_Hospital_Details!$A:$A,Cleaned_Hospital_Details!G:G)</f>
        <v>38241</v>
      </c>
      <c r="T2186" s="8">
        <f>_xlfn.XLOOKUP($A2186,Cleaned_Hospital_Details!$A:$A,Cleaned_Hospital_Details!H:H)</f>
        <v>18</v>
      </c>
      <c r="U2186" s="8" t="str">
        <f>_xlfn.XLOOKUP($A2186,Cleaned_Hospital_Details!$A:$A,Cleaned_Hospital_Details!I:I)</f>
        <v>Child</v>
      </c>
      <c r="V2186" t="str">
        <f t="shared" si="34"/>
        <v>Nate Brooks</v>
      </c>
    </row>
    <row r="2187" spans="1:22" ht="15.6" x14ac:dyDescent="0.3">
      <c r="A2187" s="10" t="s">
        <v>2223</v>
      </c>
      <c r="B2187" s="8" t="str">
        <f>VLOOKUP(A2187,Cleaned_Customer_Names!A2186:D4521,2,0)</f>
        <v>Mr.</v>
      </c>
      <c r="C2187" s="8" t="str">
        <f>VLOOKUP(A2187,Cleaned_Customer_Names!A2186:D4521,3,0)</f>
        <v>Chris</v>
      </c>
      <c r="D2187" s="8" t="str">
        <f>VLOOKUP($A2187,Cleaned_Customer_Names!$A2186:$D4521,4,0)</f>
        <v>Stone</v>
      </c>
      <c r="E2187" s="22">
        <f>VLOOKUP($A2187,Cleaned_Medical_Exam!$A2186:$J4521,2,0)</f>
        <v>29.37</v>
      </c>
      <c r="F2187" s="24">
        <f>VLOOKUP($A2187,Cleaned_Medical_Exam!$A2186:$J4521,3,0)</f>
        <v>5.54</v>
      </c>
      <c r="G2187" s="20" t="str">
        <f>VLOOKUP($A2187,Cleaned_Medical_Exam!$A2186:$J4521,4,0)</f>
        <v>No</v>
      </c>
      <c r="H2187" s="20" t="str">
        <f>VLOOKUP($A2187,Cleaned_Medical_Exam!$A2186:$J4521,5,0)</f>
        <v>Yes</v>
      </c>
      <c r="I2187" s="20" t="str">
        <f>VLOOKUP($A2187,Cleaned_Medical_Exam!$A2186:$J4521,6,0)</f>
        <v>No</v>
      </c>
      <c r="J2187" s="48">
        <f>VLOOKUP($A2187,Cleaned_Medical_Exam!$A2186:$J4521,7,0)</f>
        <v>1</v>
      </c>
      <c r="K2187" s="8" t="str">
        <f>VLOOKUP($A2187,Cleaned_Medical_Exam!$A2186:$J4521,8,0)</f>
        <v>No</v>
      </c>
      <c r="L2187" s="20" t="str">
        <f>VLOOKUP($A2187,Cleaned_Medical_Exam!$A2186:$J4521,9,0)</f>
        <v>Overweight</v>
      </c>
      <c r="M2187" s="20" t="str">
        <f>VLOOKUP($A2187,Cleaned_Medical_Exam!$A2186:$J4521,10,0)</f>
        <v>Normal</v>
      </c>
      <c r="N2187" s="48">
        <f>_xlfn.XLOOKUP(A2187,Cleaned_Hospital_Details!A:A,Cleaned_Hospital_Details!B:B)</f>
        <v>1</v>
      </c>
      <c r="O2187" s="49">
        <f>_xlfn.XLOOKUP($A2187,Cleaned_Hospital_Details!$A:$A,Cleaned_Hospital_Details!C:C)</f>
        <v>1719.44</v>
      </c>
      <c r="P2187" s="8" t="str">
        <f>_xlfn.XLOOKUP($A2187,Cleaned_Hospital_Details!$A:$A,Cleaned_Hospital_Details!D:D)</f>
        <v>Tier - 3</v>
      </c>
      <c r="Q2187" s="8" t="str">
        <f>_xlfn.XLOOKUP($A2187,Cleaned_Hospital_Details!$A:$A,Cleaned_Hospital_Details!E:E)</f>
        <v>Tier - 3</v>
      </c>
      <c r="R2187" s="8" t="str">
        <f>_xlfn.XLOOKUP($A2187,Cleaned_Hospital_Details!$A:$A,Cleaned_Hospital_Details!F:F)</f>
        <v>R1013</v>
      </c>
      <c r="S2187" s="15">
        <f>_xlfn.XLOOKUP($A2187,Cleaned_Hospital_Details!$A:$A,Cleaned_Hospital_Details!G:G)</f>
        <v>38148</v>
      </c>
      <c r="T2187" s="8">
        <f>_xlfn.XLOOKUP($A2187,Cleaned_Hospital_Details!$A:$A,Cleaned_Hospital_Details!H:H)</f>
        <v>18</v>
      </c>
      <c r="U2187" s="8" t="str">
        <f>_xlfn.XLOOKUP($A2187,Cleaned_Hospital_Details!$A:$A,Cleaned_Hospital_Details!I:I)</f>
        <v>Child</v>
      </c>
      <c r="V2187" t="str">
        <f t="shared" si="34"/>
        <v>Chris Stone</v>
      </c>
    </row>
    <row r="2188" spans="1:22" ht="15.6" x14ac:dyDescent="0.3">
      <c r="A2188" s="10" t="s">
        <v>2224</v>
      </c>
      <c r="B2188" s="8" t="str">
        <f>VLOOKUP(A2188,Cleaned_Customer_Names!A2187:D4522,2,0)</f>
        <v>Mr.</v>
      </c>
      <c r="C2188" s="8" t="str">
        <f>VLOOKUP(A2188,Cleaned_Customer_Names!A2187:D4522,3,0)</f>
        <v>Scott</v>
      </c>
      <c r="D2188" s="8" t="str">
        <f>VLOOKUP($A2188,Cleaned_Customer_Names!$A2187:$D4522,4,0)</f>
        <v>Weispfennig</v>
      </c>
      <c r="E2188" s="22">
        <f>VLOOKUP($A2188,Cleaned_Medical_Exam!$A2187:$J4522,2,0)</f>
        <v>28.5</v>
      </c>
      <c r="F2188" s="24">
        <f>VLOOKUP($A2188,Cleaned_Medical_Exam!$A2187:$J4522,3,0)</f>
        <v>4.03</v>
      </c>
      <c r="G2188" s="20" t="str">
        <f>VLOOKUP($A2188,Cleaned_Medical_Exam!$A2187:$J4522,4,0)</f>
        <v>No</v>
      </c>
      <c r="H2188" s="20" t="str">
        <f>VLOOKUP($A2188,Cleaned_Medical_Exam!$A2187:$J4522,5,0)</f>
        <v>Yes</v>
      </c>
      <c r="I2188" s="20" t="str">
        <f>VLOOKUP($A2188,Cleaned_Medical_Exam!$A2187:$J4522,6,0)</f>
        <v>No</v>
      </c>
      <c r="J2188" s="48">
        <f>VLOOKUP($A2188,Cleaned_Medical_Exam!$A2187:$J4522,7,0)</f>
        <v>1</v>
      </c>
      <c r="K2188" s="8" t="str">
        <f>VLOOKUP($A2188,Cleaned_Medical_Exam!$A2187:$J4522,8,0)</f>
        <v>No</v>
      </c>
      <c r="L2188" s="20" t="str">
        <f>VLOOKUP($A2188,Cleaned_Medical_Exam!$A2187:$J4522,9,0)</f>
        <v>Overweight</v>
      </c>
      <c r="M2188" s="20" t="str">
        <f>VLOOKUP($A2188,Cleaned_Medical_Exam!$A2187:$J4522,10,0)</f>
        <v>Normal</v>
      </c>
      <c r="N2188" s="48">
        <f>_xlfn.XLOOKUP(A2188,Cleaned_Hospital_Details!A:A,Cleaned_Hospital_Details!B:B)</f>
        <v>0</v>
      </c>
      <c r="O2188" s="49">
        <f>_xlfn.XLOOKUP($A2188,Cleaned_Hospital_Details!$A:$A,Cleaned_Hospital_Details!C:C)</f>
        <v>1712.23</v>
      </c>
      <c r="P2188" s="8" t="str">
        <f>_xlfn.XLOOKUP($A2188,Cleaned_Hospital_Details!$A:$A,Cleaned_Hospital_Details!D:D)</f>
        <v>Tier - 3</v>
      </c>
      <c r="Q2188" s="8" t="str">
        <f>_xlfn.XLOOKUP($A2188,Cleaned_Hospital_Details!$A:$A,Cleaned_Hospital_Details!E:E)</f>
        <v>Tier - 1</v>
      </c>
      <c r="R2188" s="8" t="str">
        <f>_xlfn.XLOOKUP($A2188,Cleaned_Hospital_Details!$A:$A,Cleaned_Hospital_Details!F:F)</f>
        <v>R1016</v>
      </c>
      <c r="S2188" s="15">
        <f>_xlfn.XLOOKUP($A2188,Cleaned_Hospital_Details!$A:$A,Cleaned_Hospital_Details!G:G)</f>
        <v>38251</v>
      </c>
      <c r="T2188" s="8">
        <f>_xlfn.XLOOKUP($A2188,Cleaned_Hospital_Details!$A:$A,Cleaned_Hospital_Details!H:H)</f>
        <v>18</v>
      </c>
      <c r="U2188" s="8" t="str">
        <f>_xlfn.XLOOKUP($A2188,Cleaned_Hospital_Details!$A:$A,Cleaned_Hospital_Details!I:I)</f>
        <v>Child</v>
      </c>
      <c r="V2188" t="str">
        <f t="shared" si="34"/>
        <v>Scott Weispfennig</v>
      </c>
    </row>
    <row r="2189" spans="1:22" ht="15.6" x14ac:dyDescent="0.3">
      <c r="A2189" s="10" t="s">
        <v>2225</v>
      </c>
      <c r="B2189" s="8" t="str">
        <f>VLOOKUP(A2189,Cleaned_Customer_Names!A2188:D4523,2,0)</f>
        <v>Mr.</v>
      </c>
      <c r="C2189" s="8" t="str">
        <f>VLOOKUP(A2189,Cleaned_Customer_Names!A2188:D4523,3,0)</f>
        <v>Kevin</v>
      </c>
      <c r="D2189" s="8" t="str">
        <f>VLOOKUP($A2189,Cleaned_Customer_Names!$A2188:$D4523,4,0)</f>
        <v>Sorrell</v>
      </c>
      <c r="E2189" s="22">
        <f>VLOOKUP($A2189,Cleaned_Medical_Exam!$A2188:$J4523,2,0)</f>
        <v>23.32</v>
      </c>
      <c r="F2189" s="24">
        <f>VLOOKUP($A2189,Cleaned_Medical_Exam!$A2188:$J4523,3,0)</f>
        <v>5.62</v>
      </c>
      <c r="G2189" s="20" t="str">
        <f>VLOOKUP($A2189,Cleaned_Medical_Exam!$A2188:$J4523,4,0)</f>
        <v>No</v>
      </c>
      <c r="H2189" s="20" t="str">
        <f>VLOOKUP($A2189,Cleaned_Medical_Exam!$A2188:$J4523,5,0)</f>
        <v>Yes</v>
      </c>
      <c r="I2189" s="20" t="str">
        <f>VLOOKUP($A2189,Cleaned_Medical_Exam!$A2188:$J4523,6,0)</f>
        <v>No</v>
      </c>
      <c r="J2189" s="48">
        <f>VLOOKUP($A2189,Cleaned_Medical_Exam!$A2188:$J4523,7,0)</f>
        <v>1</v>
      </c>
      <c r="K2189" s="8" t="str">
        <f>VLOOKUP($A2189,Cleaned_Medical_Exam!$A2188:$J4523,8,0)</f>
        <v>No</v>
      </c>
      <c r="L2189" s="20" t="str">
        <f>VLOOKUP($A2189,Cleaned_Medical_Exam!$A2188:$J4523,9,0)</f>
        <v>Healthy Weight</v>
      </c>
      <c r="M2189" s="20" t="str">
        <f>VLOOKUP($A2189,Cleaned_Medical_Exam!$A2188:$J4523,10,0)</f>
        <v>Normal</v>
      </c>
      <c r="N2189" s="48">
        <f>_xlfn.XLOOKUP(A2189,Cleaned_Hospital_Details!A:A,Cleaned_Hospital_Details!B:B)</f>
        <v>1</v>
      </c>
      <c r="O2189" s="49">
        <f>_xlfn.XLOOKUP($A2189,Cleaned_Hospital_Details!$A:$A,Cleaned_Hospital_Details!C:C)</f>
        <v>1711.03</v>
      </c>
      <c r="P2189" s="8" t="str">
        <f>_xlfn.XLOOKUP($A2189,Cleaned_Hospital_Details!$A:$A,Cleaned_Hospital_Details!D:D)</f>
        <v>Tier - 3</v>
      </c>
      <c r="Q2189" s="8" t="str">
        <f>_xlfn.XLOOKUP($A2189,Cleaned_Hospital_Details!$A:$A,Cleaned_Hospital_Details!E:E)</f>
        <v>Tier - 3</v>
      </c>
      <c r="R2189" s="8" t="str">
        <f>_xlfn.XLOOKUP($A2189,Cleaned_Hospital_Details!$A:$A,Cleaned_Hospital_Details!F:F)</f>
        <v>R1013</v>
      </c>
      <c r="S2189" s="15">
        <f>_xlfn.XLOOKUP($A2189,Cleaned_Hospital_Details!$A:$A,Cleaned_Hospital_Details!G:G)</f>
        <v>38249</v>
      </c>
      <c r="T2189" s="8">
        <f>_xlfn.XLOOKUP($A2189,Cleaned_Hospital_Details!$A:$A,Cleaned_Hospital_Details!H:H)</f>
        <v>18</v>
      </c>
      <c r="U2189" s="8" t="str">
        <f>_xlfn.XLOOKUP($A2189,Cleaned_Hospital_Details!$A:$A,Cleaned_Hospital_Details!I:I)</f>
        <v>Child</v>
      </c>
      <c r="V2189" t="str">
        <f t="shared" si="34"/>
        <v>Kevin Sorrell</v>
      </c>
    </row>
    <row r="2190" spans="1:22" ht="15.6" x14ac:dyDescent="0.3">
      <c r="A2190" s="10" t="s">
        <v>2226</v>
      </c>
      <c r="B2190" s="8" t="str">
        <f>VLOOKUP(A2190,Cleaned_Customer_Names!A2189:D4524,2,0)</f>
        <v>Mr.</v>
      </c>
      <c r="C2190" s="8" t="str">
        <f>VLOOKUP(A2190,Cleaned_Customer_Names!A2189:D4524,3,0)</f>
        <v>Erik</v>
      </c>
      <c r="D2190" s="8" t="str">
        <f>VLOOKUP($A2190,Cleaned_Customer_Names!$A2189:$D4524,4,0)</f>
        <v>Morris</v>
      </c>
      <c r="E2190" s="22">
        <f>VLOOKUP($A2190,Cleaned_Medical_Exam!$A2189:$J4524,2,0)</f>
        <v>26.125</v>
      </c>
      <c r="F2190" s="24">
        <f>VLOOKUP($A2190,Cleaned_Medical_Exam!$A2189:$J4524,3,0)</f>
        <v>5.27</v>
      </c>
      <c r="G2190" s="20" t="str">
        <f>VLOOKUP($A2190,Cleaned_Medical_Exam!$A2189:$J4524,4,0)</f>
        <v>No</v>
      </c>
      <c r="H2190" s="20" t="str">
        <f>VLOOKUP($A2190,Cleaned_Medical_Exam!$A2189:$J4524,5,0)</f>
        <v>Yes</v>
      </c>
      <c r="I2190" s="20" t="str">
        <f>VLOOKUP($A2190,Cleaned_Medical_Exam!$A2189:$J4524,6,0)</f>
        <v>No</v>
      </c>
      <c r="J2190" s="48">
        <f>VLOOKUP($A2190,Cleaned_Medical_Exam!$A2189:$J4524,7,0)</f>
        <v>1</v>
      </c>
      <c r="K2190" s="8" t="str">
        <f>VLOOKUP($A2190,Cleaned_Medical_Exam!$A2189:$J4524,8,0)</f>
        <v>No</v>
      </c>
      <c r="L2190" s="20" t="str">
        <f>VLOOKUP($A2190,Cleaned_Medical_Exam!$A2189:$J4524,9,0)</f>
        <v>Overweight</v>
      </c>
      <c r="M2190" s="20" t="str">
        <f>VLOOKUP($A2190,Cleaned_Medical_Exam!$A2189:$J4524,10,0)</f>
        <v>Normal</v>
      </c>
      <c r="N2190" s="48">
        <f>_xlfn.XLOOKUP(A2190,Cleaned_Hospital_Details!A:A,Cleaned_Hospital_Details!B:B)</f>
        <v>0</v>
      </c>
      <c r="O2190" s="49">
        <f>_xlfn.XLOOKUP($A2190,Cleaned_Hospital_Details!$A:$A,Cleaned_Hospital_Details!C:C)</f>
        <v>1708.93</v>
      </c>
      <c r="P2190" s="8" t="str">
        <f>_xlfn.XLOOKUP($A2190,Cleaned_Hospital_Details!$A:$A,Cleaned_Hospital_Details!D:D)</f>
        <v>Tier - 3</v>
      </c>
      <c r="Q2190" s="8" t="str">
        <f>_xlfn.XLOOKUP($A2190,Cleaned_Hospital_Details!$A:$A,Cleaned_Hospital_Details!E:E)</f>
        <v>Tier - 1</v>
      </c>
      <c r="R2190" s="8" t="str">
        <f>_xlfn.XLOOKUP($A2190,Cleaned_Hospital_Details!$A:$A,Cleaned_Hospital_Details!F:F)</f>
        <v>R1019</v>
      </c>
      <c r="S2190" s="15">
        <f>_xlfn.XLOOKUP($A2190,Cleaned_Hospital_Details!$A:$A,Cleaned_Hospital_Details!G:G)</f>
        <v>38333</v>
      </c>
      <c r="T2190" s="8">
        <f>_xlfn.XLOOKUP($A2190,Cleaned_Hospital_Details!$A:$A,Cleaned_Hospital_Details!H:H)</f>
        <v>18</v>
      </c>
      <c r="U2190" s="8" t="str">
        <f>_xlfn.XLOOKUP($A2190,Cleaned_Hospital_Details!$A:$A,Cleaned_Hospital_Details!I:I)</f>
        <v>Child</v>
      </c>
      <c r="V2190" t="str">
        <f t="shared" si="34"/>
        <v>Erik Morris</v>
      </c>
    </row>
    <row r="2191" spans="1:22" ht="15.6" x14ac:dyDescent="0.3">
      <c r="A2191" s="10" t="s">
        <v>2227</v>
      </c>
      <c r="B2191" s="8" t="str">
        <f>VLOOKUP(A2191,Cleaned_Customer_Names!A2190:D4525,2,0)</f>
        <v>Mr.</v>
      </c>
      <c r="C2191" s="8" t="str">
        <f>VLOOKUP(A2191,Cleaned_Customer_Names!A2190:D4525,3,0)</f>
        <v>Shawn</v>
      </c>
      <c r="D2191" s="8" t="str">
        <f>VLOOKUP($A2191,Cleaned_Customer_Names!$A2190:$D4525,4,0)</f>
        <v>Marek</v>
      </c>
      <c r="E2191" s="22">
        <f>VLOOKUP($A2191,Cleaned_Medical_Exam!$A2190:$J4525,2,0)</f>
        <v>25.46</v>
      </c>
      <c r="F2191" s="24">
        <f>VLOOKUP($A2191,Cleaned_Medical_Exam!$A2190:$J4525,3,0)</f>
        <v>5.18</v>
      </c>
      <c r="G2191" s="20" t="str">
        <f>VLOOKUP($A2191,Cleaned_Medical_Exam!$A2190:$J4525,4,0)</f>
        <v>No</v>
      </c>
      <c r="H2191" s="20" t="str">
        <f>VLOOKUP($A2191,Cleaned_Medical_Exam!$A2190:$J4525,5,0)</f>
        <v>Yes</v>
      </c>
      <c r="I2191" s="20" t="str">
        <f>VLOOKUP($A2191,Cleaned_Medical_Exam!$A2190:$J4525,6,0)</f>
        <v>No</v>
      </c>
      <c r="J2191" s="48">
        <f>VLOOKUP($A2191,Cleaned_Medical_Exam!$A2190:$J4525,7,0)</f>
        <v>1</v>
      </c>
      <c r="K2191" s="8" t="str">
        <f>VLOOKUP($A2191,Cleaned_Medical_Exam!$A2190:$J4525,8,0)</f>
        <v>No</v>
      </c>
      <c r="L2191" s="20" t="str">
        <f>VLOOKUP($A2191,Cleaned_Medical_Exam!$A2190:$J4525,9,0)</f>
        <v>Overweight</v>
      </c>
      <c r="M2191" s="20" t="str">
        <f>VLOOKUP($A2191,Cleaned_Medical_Exam!$A2190:$J4525,10,0)</f>
        <v>Normal</v>
      </c>
      <c r="N2191" s="48">
        <f>_xlfn.XLOOKUP(A2191,Cleaned_Hospital_Details!A:A,Cleaned_Hospital_Details!B:B)</f>
        <v>0</v>
      </c>
      <c r="O2191" s="49">
        <f>_xlfn.XLOOKUP($A2191,Cleaned_Hospital_Details!$A:$A,Cleaned_Hospital_Details!C:C)</f>
        <v>1708</v>
      </c>
      <c r="P2191" s="8" t="str">
        <f>_xlfn.XLOOKUP($A2191,Cleaned_Hospital_Details!$A:$A,Cleaned_Hospital_Details!D:D)</f>
        <v>Tier - 3</v>
      </c>
      <c r="Q2191" s="8" t="str">
        <f>_xlfn.XLOOKUP($A2191,Cleaned_Hospital_Details!$A:$A,Cleaned_Hospital_Details!E:E)</f>
        <v>Tier - 2</v>
      </c>
      <c r="R2191" s="8" t="str">
        <f>_xlfn.XLOOKUP($A2191,Cleaned_Hospital_Details!$A:$A,Cleaned_Hospital_Details!F:F)</f>
        <v>R1016</v>
      </c>
      <c r="S2191" s="15">
        <f>_xlfn.XLOOKUP($A2191,Cleaned_Hospital_Details!$A:$A,Cleaned_Hospital_Details!G:G)</f>
        <v>38277</v>
      </c>
      <c r="T2191" s="8">
        <f>_xlfn.XLOOKUP($A2191,Cleaned_Hospital_Details!$A:$A,Cleaned_Hospital_Details!H:H)</f>
        <v>18</v>
      </c>
      <c r="U2191" s="8" t="str">
        <f>_xlfn.XLOOKUP($A2191,Cleaned_Hospital_Details!$A:$A,Cleaned_Hospital_Details!I:I)</f>
        <v>Child</v>
      </c>
      <c r="V2191" t="str">
        <f t="shared" si="34"/>
        <v>Shawn Marek</v>
      </c>
    </row>
    <row r="2192" spans="1:22" ht="15.6" x14ac:dyDescent="0.3">
      <c r="A2192" s="10" t="s">
        <v>2228</v>
      </c>
      <c r="B2192" s="8" t="str">
        <f>VLOOKUP(A2192,Cleaned_Customer_Names!A2191:D4526,2,0)</f>
        <v>Mr.</v>
      </c>
      <c r="C2192" s="8" t="str">
        <f>VLOOKUP(A2192,Cleaned_Customer_Names!A2191:D4526,3,0)</f>
        <v>Vajin</v>
      </c>
      <c r="D2192" s="8" t="str">
        <f>VLOOKUP($A2192,Cleaned_Customer_Names!$A2191:$D4526,4,0)</f>
        <v>Armstrong</v>
      </c>
      <c r="E2192" s="22">
        <f>VLOOKUP($A2192,Cleaned_Medical_Exam!$A2191:$J4526,2,0)</f>
        <v>23.75</v>
      </c>
      <c r="F2192" s="24">
        <f>VLOOKUP($A2192,Cleaned_Medical_Exam!$A2191:$J4526,3,0)</f>
        <v>5.27</v>
      </c>
      <c r="G2192" s="20" t="str">
        <f>VLOOKUP($A2192,Cleaned_Medical_Exam!$A2191:$J4526,4,0)</f>
        <v>No</v>
      </c>
      <c r="H2192" s="20" t="str">
        <f>VLOOKUP($A2192,Cleaned_Medical_Exam!$A2191:$J4526,5,0)</f>
        <v>Yes</v>
      </c>
      <c r="I2192" s="20" t="str">
        <f>VLOOKUP($A2192,Cleaned_Medical_Exam!$A2191:$J4526,6,0)</f>
        <v>No</v>
      </c>
      <c r="J2192" s="48">
        <f>VLOOKUP($A2192,Cleaned_Medical_Exam!$A2191:$J4526,7,0)</f>
        <v>1</v>
      </c>
      <c r="K2192" s="8" t="str">
        <f>VLOOKUP($A2192,Cleaned_Medical_Exam!$A2191:$J4526,8,0)</f>
        <v>No</v>
      </c>
      <c r="L2192" s="20" t="str">
        <f>VLOOKUP($A2192,Cleaned_Medical_Exam!$A2191:$J4526,9,0)</f>
        <v>Healthy Weight</v>
      </c>
      <c r="M2192" s="20" t="str">
        <f>VLOOKUP($A2192,Cleaned_Medical_Exam!$A2191:$J4526,10,0)</f>
        <v>Normal</v>
      </c>
      <c r="N2192" s="48">
        <f>_xlfn.XLOOKUP(A2192,Cleaned_Hospital_Details!A:A,Cleaned_Hospital_Details!B:B)</f>
        <v>0</v>
      </c>
      <c r="O2192" s="49">
        <f>_xlfn.XLOOKUP($A2192,Cleaned_Hospital_Details!$A:$A,Cleaned_Hospital_Details!C:C)</f>
        <v>1705.62</v>
      </c>
      <c r="P2192" s="8" t="str">
        <f>_xlfn.XLOOKUP($A2192,Cleaned_Hospital_Details!$A:$A,Cleaned_Hospital_Details!D:D)</f>
        <v>Tier - 2</v>
      </c>
      <c r="Q2192" s="8" t="str">
        <f>_xlfn.XLOOKUP($A2192,Cleaned_Hospital_Details!$A:$A,Cleaned_Hospital_Details!E:E)</f>
        <v>Tier - 2</v>
      </c>
      <c r="R2192" s="8" t="str">
        <f>_xlfn.XLOOKUP($A2192,Cleaned_Hospital_Details!$A:$A,Cleaned_Hospital_Details!F:F)</f>
        <v>R1015</v>
      </c>
      <c r="S2192" s="15">
        <f>_xlfn.XLOOKUP($A2192,Cleaned_Hospital_Details!$A:$A,Cleaned_Hospital_Details!G:G)</f>
        <v>38327</v>
      </c>
      <c r="T2192" s="8">
        <f>_xlfn.XLOOKUP($A2192,Cleaned_Hospital_Details!$A:$A,Cleaned_Hospital_Details!H:H)</f>
        <v>18</v>
      </c>
      <c r="U2192" s="8" t="str">
        <f>_xlfn.XLOOKUP($A2192,Cleaned_Hospital_Details!$A:$A,Cleaned_Hospital_Details!I:I)</f>
        <v>Child</v>
      </c>
      <c r="V2192" t="str">
        <f t="shared" si="34"/>
        <v>Vajin Armstrong</v>
      </c>
    </row>
    <row r="2193" spans="1:22" ht="15.6" x14ac:dyDescent="0.3">
      <c r="A2193" s="10" t="s">
        <v>2229</v>
      </c>
      <c r="B2193" s="8" t="str">
        <f>VLOOKUP(A2193,Cleaned_Customer_Names!A2192:D4527,2,0)</f>
        <v>Mr.</v>
      </c>
      <c r="C2193" s="8" t="str">
        <f>VLOOKUP(A2193,Cleaned_Customer_Names!A2192:D4527,3,0)</f>
        <v>John</v>
      </c>
      <c r="D2193" s="8" t="str">
        <f>VLOOKUP($A2193,Cleaned_Customer_Names!$A2192:$D4527,4,0)</f>
        <v>Werner</v>
      </c>
      <c r="E2193" s="22">
        <f>VLOOKUP($A2193,Cleaned_Medical_Exam!$A2192:$J4527,2,0)</f>
        <v>23.085000000000001</v>
      </c>
      <c r="F2193" s="24">
        <f>VLOOKUP($A2193,Cleaned_Medical_Exam!$A2192:$J4527,3,0)</f>
        <v>5.62</v>
      </c>
      <c r="G2193" s="20" t="str">
        <f>VLOOKUP($A2193,Cleaned_Medical_Exam!$A2192:$J4527,4,0)</f>
        <v>No</v>
      </c>
      <c r="H2193" s="20" t="str">
        <f>VLOOKUP($A2193,Cleaned_Medical_Exam!$A2192:$J4527,5,0)</f>
        <v>Yes</v>
      </c>
      <c r="I2193" s="20" t="str">
        <f>VLOOKUP($A2193,Cleaned_Medical_Exam!$A2192:$J4527,6,0)</f>
        <v>No</v>
      </c>
      <c r="J2193" s="48">
        <f>VLOOKUP($A2193,Cleaned_Medical_Exam!$A2192:$J4527,7,0)</f>
        <v>1</v>
      </c>
      <c r="K2193" s="8" t="str">
        <f>VLOOKUP($A2193,Cleaned_Medical_Exam!$A2192:$J4527,8,0)</f>
        <v>No</v>
      </c>
      <c r="L2193" s="20" t="str">
        <f>VLOOKUP($A2193,Cleaned_Medical_Exam!$A2192:$J4527,9,0)</f>
        <v>Healthy Weight</v>
      </c>
      <c r="M2193" s="20" t="str">
        <f>VLOOKUP($A2193,Cleaned_Medical_Exam!$A2192:$J4527,10,0)</f>
        <v>Normal</v>
      </c>
      <c r="N2193" s="48">
        <f>_xlfn.XLOOKUP(A2193,Cleaned_Hospital_Details!A:A,Cleaned_Hospital_Details!B:B)</f>
        <v>0</v>
      </c>
      <c r="O2193" s="49">
        <f>_xlfn.XLOOKUP($A2193,Cleaned_Hospital_Details!$A:$A,Cleaned_Hospital_Details!C:C)</f>
        <v>1704.7</v>
      </c>
      <c r="P2193" s="8" t="str">
        <f>_xlfn.XLOOKUP($A2193,Cleaned_Hospital_Details!$A:$A,Cleaned_Hospital_Details!D:D)</f>
        <v>Tier - 2</v>
      </c>
      <c r="Q2193" s="8" t="str">
        <f>_xlfn.XLOOKUP($A2193,Cleaned_Hospital_Details!$A:$A,Cleaned_Hospital_Details!E:E)</f>
        <v>Tier - 3</v>
      </c>
      <c r="R2193" s="8" t="str">
        <f>_xlfn.XLOOKUP($A2193,Cleaned_Hospital_Details!$A:$A,Cleaned_Hospital_Details!F:F)</f>
        <v>R1018</v>
      </c>
      <c r="S2193" s="15">
        <f>_xlfn.XLOOKUP($A2193,Cleaned_Hospital_Details!$A:$A,Cleaned_Hospital_Details!G:G)</f>
        <v>38335</v>
      </c>
      <c r="T2193" s="8">
        <f>_xlfn.XLOOKUP($A2193,Cleaned_Hospital_Details!$A:$A,Cleaned_Hospital_Details!H:H)</f>
        <v>18</v>
      </c>
      <c r="U2193" s="8" t="str">
        <f>_xlfn.XLOOKUP($A2193,Cleaned_Hospital_Details!$A:$A,Cleaned_Hospital_Details!I:I)</f>
        <v>Child</v>
      </c>
      <c r="V2193" t="str">
        <f t="shared" si="34"/>
        <v>John Werner</v>
      </c>
    </row>
    <row r="2194" spans="1:22" ht="15.6" x14ac:dyDescent="0.3">
      <c r="A2194" s="10" t="s">
        <v>2230</v>
      </c>
      <c r="B2194" s="8" t="str">
        <f>VLOOKUP(A2194,Cleaned_Customer_Names!A2193:D4528,2,0)</f>
        <v>Mr.</v>
      </c>
      <c r="C2194" s="8" t="str">
        <f>VLOOKUP(A2194,Cleaned_Customer_Names!A2193:D4528,3,0)</f>
        <v>Kevin</v>
      </c>
      <c r="D2194" s="8" t="str">
        <f>VLOOKUP($A2194,Cleaned_Customer_Names!$A2193:$D4528,4,0)</f>
        <v>Gries</v>
      </c>
      <c r="E2194" s="22">
        <f>VLOOKUP($A2194,Cleaned_Medical_Exam!$A2193:$J4528,2,0)</f>
        <v>22.99</v>
      </c>
      <c r="F2194" s="24">
        <f>VLOOKUP($A2194,Cleaned_Medical_Exam!$A2193:$J4528,3,0)</f>
        <v>5.0599999999999996</v>
      </c>
      <c r="G2194" s="20" t="str">
        <f>VLOOKUP($A2194,Cleaned_Medical_Exam!$A2193:$J4528,4,0)</f>
        <v>No</v>
      </c>
      <c r="H2194" s="20" t="str">
        <f>VLOOKUP($A2194,Cleaned_Medical_Exam!$A2193:$J4528,5,0)</f>
        <v>Yes</v>
      </c>
      <c r="I2194" s="20" t="str">
        <f>VLOOKUP($A2194,Cleaned_Medical_Exam!$A2193:$J4528,6,0)</f>
        <v>No</v>
      </c>
      <c r="J2194" s="48">
        <f>VLOOKUP($A2194,Cleaned_Medical_Exam!$A2193:$J4528,7,0)</f>
        <v>1</v>
      </c>
      <c r="K2194" s="8" t="str">
        <f>VLOOKUP($A2194,Cleaned_Medical_Exam!$A2193:$J4528,8,0)</f>
        <v>No</v>
      </c>
      <c r="L2194" s="20" t="str">
        <f>VLOOKUP($A2194,Cleaned_Medical_Exam!$A2193:$J4528,9,0)</f>
        <v>Healthy Weight</v>
      </c>
      <c r="M2194" s="20" t="str">
        <f>VLOOKUP($A2194,Cleaned_Medical_Exam!$A2193:$J4528,10,0)</f>
        <v>Normal</v>
      </c>
      <c r="N2194" s="48">
        <f>_xlfn.XLOOKUP(A2194,Cleaned_Hospital_Details!A:A,Cleaned_Hospital_Details!B:B)</f>
        <v>0</v>
      </c>
      <c r="O2194" s="49">
        <f>_xlfn.XLOOKUP($A2194,Cleaned_Hospital_Details!$A:$A,Cleaned_Hospital_Details!C:C)</f>
        <v>1704.57</v>
      </c>
      <c r="P2194" s="8" t="str">
        <f>_xlfn.XLOOKUP($A2194,Cleaned_Hospital_Details!$A:$A,Cleaned_Hospital_Details!D:D)</f>
        <v>Tier - 2</v>
      </c>
      <c r="Q2194" s="8" t="str">
        <f>_xlfn.XLOOKUP($A2194,Cleaned_Hospital_Details!$A:$A,Cleaned_Hospital_Details!E:E)</f>
        <v>Tier - 1</v>
      </c>
      <c r="R2194" s="8" t="str">
        <f>_xlfn.XLOOKUP($A2194,Cleaned_Hospital_Details!$A:$A,Cleaned_Hospital_Details!F:F)</f>
        <v>R1016</v>
      </c>
      <c r="S2194" s="15">
        <f>_xlfn.XLOOKUP($A2194,Cleaned_Hospital_Details!$A:$A,Cleaned_Hospital_Details!G:G)</f>
        <v>38298</v>
      </c>
      <c r="T2194" s="8">
        <f>_xlfn.XLOOKUP($A2194,Cleaned_Hospital_Details!$A:$A,Cleaned_Hospital_Details!H:H)</f>
        <v>18</v>
      </c>
      <c r="U2194" s="8" t="str">
        <f>_xlfn.XLOOKUP($A2194,Cleaned_Hospital_Details!$A:$A,Cleaned_Hospital_Details!I:I)</f>
        <v>Child</v>
      </c>
      <c r="V2194" t="str">
        <f t="shared" si="34"/>
        <v>Kevin Gries</v>
      </c>
    </row>
    <row r="2195" spans="1:22" ht="15.6" x14ac:dyDescent="0.3">
      <c r="A2195" s="10" t="s">
        <v>2231</v>
      </c>
      <c r="B2195" s="8" t="str">
        <f>VLOOKUP(A2195,Cleaned_Customer_Names!A2194:D4529,2,0)</f>
        <v>Mr.</v>
      </c>
      <c r="C2195" s="8" t="str">
        <f>VLOOKUP(A2195,Cleaned_Customer_Names!A2194:D4529,3,0)</f>
        <v>Kirby</v>
      </c>
      <c r="D2195" s="8" t="str">
        <f>VLOOKUP($A2195,Cleaned_Customer_Names!$A2194:$D4529,4,0)</f>
        <v>Mills</v>
      </c>
      <c r="E2195" s="22">
        <f>VLOOKUP($A2195,Cleaned_Medical_Exam!$A2194:$J4529,2,0)</f>
        <v>21.47</v>
      </c>
      <c r="F2195" s="24">
        <f>VLOOKUP($A2195,Cleaned_Medical_Exam!$A2194:$J4529,3,0)</f>
        <v>4.6900000000000004</v>
      </c>
      <c r="G2195" s="20" t="str">
        <f>VLOOKUP($A2195,Cleaned_Medical_Exam!$A2194:$J4529,4,0)</f>
        <v>No</v>
      </c>
      <c r="H2195" s="20" t="str">
        <f>VLOOKUP($A2195,Cleaned_Medical_Exam!$A2194:$J4529,5,0)</f>
        <v>Yes</v>
      </c>
      <c r="I2195" s="20" t="str">
        <f>VLOOKUP($A2195,Cleaned_Medical_Exam!$A2194:$J4529,6,0)</f>
        <v>No</v>
      </c>
      <c r="J2195" s="48">
        <f>VLOOKUP($A2195,Cleaned_Medical_Exam!$A2194:$J4529,7,0)</f>
        <v>1</v>
      </c>
      <c r="K2195" s="8" t="str">
        <f>VLOOKUP($A2195,Cleaned_Medical_Exam!$A2194:$J4529,8,0)</f>
        <v>No</v>
      </c>
      <c r="L2195" s="20" t="str">
        <f>VLOOKUP($A2195,Cleaned_Medical_Exam!$A2194:$J4529,9,0)</f>
        <v>Healthy Weight</v>
      </c>
      <c r="M2195" s="20" t="str">
        <f>VLOOKUP($A2195,Cleaned_Medical_Exam!$A2194:$J4529,10,0)</f>
        <v>Normal</v>
      </c>
      <c r="N2195" s="48">
        <f>_xlfn.XLOOKUP(A2195,Cleaned_Hospital_Details!A:A,Cleaned_Hospital_Details!B:B)</f>
        <v>0</v>
      </c>
      <c r="O2195" s="49">
        <f>_xlfn.XLOOKUP($A2195,Cleaned_Hospital_Details!$A:$A,Cleaned_Hospital_Details!C:C)</f>
        <v>1702.46</v>
      </c>
      <c r="P2195" s="8" t="str">
        <f>_xlfn.XLOOKUP($A2195,Cleaned_Hospital_Details!$A:$A,Cleaned_Hospital_Details!D:D)</f>
        <v>Tier - 2</v>
      </c>
      <c r="Q2195" s="8" t="str">
        <f>_xlfn.XLOOKUP($A2195,Cleaned_Hospital_Details!$A:$A,Cleaned_Hospital_Details!E:E)</f>
        <v>Tier - 3</v>
      </c>
      <c r="R2195" s="8" t="str">
        <f>_xlfn.XLOOKUP($A2195,Cleaned_Hospital_Details!$A:$A,Cleaned_Hospital_Details!F:F)</f>
        <v>R1019</v>
      </c>
      <c r="S2195" s="15">
        <f>_xlfn.XLOOKUP($A2195,Cleaned_Hospital_Details!$A:$A,Cleaned_Hospital_Details!G:G)</f>
        <v>38331</v>
      </c>
      <c r="T2195" s="8">
        <f>_xlfn.XLOOKUP($A2195,Cleaned_Hospital_Details!$A:$A,Cleaned_Hospital_Details!H:H)</f>
        <v>18</v>
      </c>
      <c r="U2195" s="8" t="str">
        <f>_xlfn.XLOOKUP($A2195,Cleaned_Hospital_Details!$A:$A,Cleaned_Hospital_Details!I:I)</f>
        <v>Child</v>
      </c>
      <c r="V2195" t="str">
        <f t="shared" si="34"/>
        <v>Kirby Mills</v>
      </c>
    </row>
    <row r="2196" spans="1:22" ht="15.6" x14ac:dyDescent="0.3">
      <c r="A2196" s="10" t="s">
        <v>2232</v>
      </c>
      <c r="B2196" s="8" t="str">
        <f>VLOOKUP(A2196,Cleaned_Customer_Names!A2195:D4530,2,0)</f>
        <v>Mr.</v>
      </c>
      <c r="C2196" s="8" t="str">
        <f>VLOOKUP(A2196,Cleaned_Customer_Names!A2195:D4530,3,0)</f>
        <v>J</v>
      </c>
      <c r="D2196" s="8" t="str">
        <f>VLOOKUP($A2196,Cleaned_Customer_Names!$A2195:$D4530,4,0)</f>
        <v>Penny</v>
      </c>
      <c r="E2196" s="22">
        <f>VLOOKUP($A2196,Cleaned_Medical_Exam!$A2195:$J4530,2,0)</f>
        <v>15.96</v>
      </c>
      <c r="F2196" s="24">
        <f>VLOOKUP($A2196,Cleaned_Medical_Exam!$A2195:$J4530,3,0)</f>
        <v>5.44</v>
      </c>
      <c r="G2196" s="20" t="str">
        <f>VLOOKUP($A2196,Cleaned_Medical_Exam!$A2195:$J4530,4,0)</f>
        <v>No</v>
      </c>
      <c r="H2196" s="20" t="str">
        <f>VLOOKUP($A2196,Cleaned_Medical_Exam!$A2195:$J4530,5,0)</f>
        <v>Yes</v>
      </c>
      <c r="I2196" s="20" t="str">
        <f>VLOOKUP($A2196,Cleaned_Medical_Exam!$A2195:$J4530,6,0)</f>
        <v>No</v>
      </c>
      <c r="J2196" s="48">
        <f>VLOOKUP($A2196,Cleaned_Medical_Exam!$A2195:$J4530,7,0)</f>
        <v>1</v>
      </c>
      <c r="K2196" s="8" t="str">
        <f>VLOOKUP($A2196,Cleaned_Medical_Exam!$A2195:$J4530,8,0)</f>
        <v>No</v>
      </c>
      <c r="L2196" s="20" t="str">
        <f>VLOOKUP($A2196,Cleaned_Medical_Exam!$A2195:$J4530,9,0)</f>
        <v>Underweight</v>
      </c>
      <c r="M2196" s="20" t="str">
        <f>VLOOKUP($A2196,Cleaned_Medical_Exam!$A2195:$J4530,10,0)</f>
        <v>Normal</v>
      </c>
      <c r="N2196" s="48">
        <f>_xlfn.XLOOKUP(A2196,Cleaned_Hospital_Details!A:A,Cleaned_Hospital_Details!B:B)</f>
        <v>0</v>
      </c>
      <c r="O2196" s="49">
        <f>_xlfn.XLOOKUP($A2196,Cleaned_Hospital_Details!$A:$A,Cleaned_Hospital_Details!C:C)</f>
        <v>1694.8</v>
      </c>
      <c r="P2196" s="8" t="str">
        <f>_xlfn.XLOOKUP($A2196,Cleaned_Hospital_Details!$A:$A,Cleaned_Hospital_Details!D:D)</f>
        <v>Tier - 2</v>
      </c>
      <c r="Q2196" s="8" t="str">
        <f>_xlfn.XLOOKUP($A2196,Cleaned_Hospital_Details!$A:$A,Cleaned_Hospital_Details!E:E)</f>
        <v>Tier - 2</v>
      </c>
      <c r="R2196" s="8" t="str">
        <f>_xlfn.XLOOKUP($A2196,Cleaned_Hospital_Details!$A:$A,Cleaned_Hospital_Details!F:F)</f>
        <v>R1015</v>
      </c>
      <c r="S2196" s="15">
        <f>_xlfn.XLOOKUP($A2196,Cleaned_Hospital_Details!$A:$A,Cleaned_Hospital_Details!G:G)</f>
        <v>38308</v>
      </c>
      <c r="T2196" s="8">
        <f>_xlfn.XLOOKUP($A2196,Cleaned_Hospital_Details!$A:$A,Cleaned_Hospital_Details!H:H)</f>
        <v>18</v>
      </c>
      <c r="U2196" s="8" t="str">
        <f>_xlfn.XLOOKUP($A2196,Cleaned_Hospital_Details!$A:$A,Cleaned_Hospital_Details!I:I)</f>
        <v>Child</v>
      </c>
      <c r="V2196" t="str">
        <f t="shared" si="34"/>
        <v>J Penny</v>
      </c>
    </row>
    <row r="2197" spans="1:22" ht="15.6" x14ac:dyDescent="0.3">
      <c r="A2197" s="10" t="s">
        <v>2233</v>
      </c>
      <c r="B2197" s="8" t="str">
        <f>VLOOKUP(A2197,Cleaned_Customer_Names!A2196:D4531,2,0)</f>
        <v>Mr.</v>
      </c>
      <c r="C2197" s="8" t="str">
        <f>VLOOKUP(A2197,Cleaned_Customer_Names!A2196:D4531,3,0)</f>
        <v>Dustin</v>
      </c>
      <c r="D2197" s="8" t="str">
        <f>VLOOKUP($A2197,Cleaned_Customer_Names!$A2196:$D4531,4,0)</f>
        <v>Hicks</v>
      </c>
      <c r="E2197" s="22">
        <f>VLOOKUP($A2197,Cleaned_Medical_Exam!$A2196:$J4531,2,0)</f>
        <v>39.5</v>
      </c>
      <c r="F2197" s="24">
        <f>VLOOKUP($A2197,Cleaned_Medical_Exam!$A2196:$J4531,3,0)</f>
        <v>5.05</v>
      </c>
      <c r="G2197" s="20" t="str">
        <f>VLOOKUP($A2197,Cleaned_Medical_Exam!$A2196:$J4531,4,0)</f>
        <v>No</v>
      </c>
      <c r="H2197" s="20" t="str">
        <f>VLOOKUP($A2197,Cleaned_Medical_Exam!$A2196:$J4531,5,0)</f>
        <v>Yes</v>
      </c>
      <c r="I2197" s="20" t="str">
        <f>VLOOKUP($A2197,Cleaned_Medical_Exam!$A2196:$J4531,6,0)</f>
        <v>No</v>
      </c>
      <c r="J2197" s="48">
        <f>VLOOKUP($A2197,Cleaned_Medical_Exam!$A2196:$J4531,7,0)</f>
        <v>1</v>
      </c>
      <c r="K2197" s="8" t="str">
        <f>VLOOKUP($A2197,Cleaned_Medical_Exam!$A2196:$J4531,8,0)</f>
        <v>No</v>
      </c>
      <c r="L2197" s="20" t="str">
        <f>VLOOKUP($A2197,Cleaned_Medical_Exam!$A2196:$J4531,9,0)</f>
        <v>Obesity</v>
      </c>
      <c r="M2197" s="20" t="str">
        <f>VLOOKUP($A2197,Cleaned_Medical_Exam!$A2196:$J4531,10,0)</f>
        <v>Normal</v>
      </c>
      <c r="N2197" s="48">
        <f>_xlfn.XLOOKUP(A2197,Cleaned_Hospital_Details!A:A,Cleaned_Hospital_Details!B:B)</f>
        <v>0</v>
      </c>
      <c r="O2197" s="49">
        <f>_xlfn.XLOOKUP($A2197,Cleaned_Hospital_Details!$A:$A,Cleaned_Hospital_Details!C:C)</f>
        <v>1682.6</v>
      </c>
      <c r="P2197" s="8" t="str">
        <f>_xlfn.XLOOKUP($A2197,Cleaned_Hospital_Details!$A:$A,Cleaned_Hospital_Details!D:D)</f>
        <v>Tier - 2</v>
      </c>
      <c r="Q2197" s="8" t="str">
        <f>_xlfn.XLOOKUP($A2197,Cleaned_Hospital_Details!$A:$A,Cleaned_Hospital_Details!E:E)</f>
        <v>Tier - 2</v>
      </c>
      <c r="R2197" s="8" t="str">
        <f>_xlfn.XLOOKUP($A2197,Cleaned_Hospital_Details!$A:$A,Cleaned_Hospital_Details!F:F)</f>
        <v>R1011</v>
      </c>
      <c r="S2197" s="15">
        <f>_xlfn.XLOOKUP($A2197,Cleaned_Hospital_Details!$A:$A,Cleaned_Hospital_Details!G:G)</f>
        <v>36820</v>
      </c>
      <c r="T2197" s="8">
        <f>_xlfn.XLOOKUP($A2197,Cleaned_Hospital_Details!$A:$A,Cleaned_Hospital_Details!H:H)</f>
        <v>22</v>
      </c>
      <c r="U2197" s="8" t="str">
        <f>_xlfn.XLOOKUP($A2197,Cleaned_Hospital_Details!$A:$A,Cleaned_Hospital_Details!I:I)</f>
        <v>Adult</v>
      </c>
      <c r="V2197" t="str">
        <f t="shared" si="34"/>
        <v>Dustin Hicks</v>
      </c>
    </row>
    <row r="2198" spans="1:22" ht="15.6" x14ac:dyDescent="0.3">
      <c r="A2198" s="10" t="s">
        <v>2234</v>
      </c>
      <c r="B2198" s="8" t="str">
        <f>VLOOKUP(A2198,Cleaned_Customer_Names!A2197:D4532,2,0)</f>
        <v>Mr.</v>
      </c>
      <c r="C2198" s="8" t="str">
        <f>VLOOKUP(A2198,Cleaned_Customer_Names!A2197:D4532,3,0)</f>
        <v>Anthony</v>
      </c>
      <c r="D2198" s="8" t="str">
        <f>VLOOKUP($A2198,Cleaned_Customer_Names!$A2197:$D4532,4,0)</f>
        <v>Masayesva</v>
      </c>
      <c r="E2198" s="22">
        <f>VLOOKUP($A2198,Cleaned_Medical_Exam!$A2197:$J4532,2,0)</f>
        <v>33.770000000000003</v>
      </c>
      <c r="F2198" s="24">
        <f>VLOOKUP($A2198,Cleaned_Medical_Exam!$A2197:$J4532,3,0)</f>
        <v>6</v>
      </c>
      <c r="G2198" s="20" t="str">
        <f>VLOOKUP($A2198,Cleaned_Medical_Exam!$A2197:$J4532,4,0)</f>
        <v>No</v>
      </c>
      <c r="H2198" s="20" t="str">
        <f>VLOOKUP($A2198,Cleaned_Medical_Exam!$A2197:$J4532,5,0)</f>
        <v>Yes</v>
      </c>
      <c r="I2198" s="20" t="str">
        <f>VLOOKUP($A2198,Cleaned_Medical_Exam!$A2197:$J4532,6,0)</f>
        <v>No</v>
      </c>
      <c r="J2198" s="48">
        <f>VLOOKUP($A2198,Cleaned_Medical_Exam!$A2197:$J4532,7,0)</f>
        <v>1</v>
      </c>
      <c r="K2198" s="8" t="str">
        <f>VLOOKUP($A2198,Cleaned_Medical_Exam!$A2197:$J4532,8,0)</f>
        <v>No</v>
      </c>
      <c r="L2198" s="20" t="str">
        <f>VLOOKUP($A2198,Cleaned_Medical_Exam!$A2197:$J4532,9,0)</f>
        <v>Obesity</v>
      </c>
      <c r="M2198" s="20" t="str">
        <f>VLOOKUP($A2198,Cleaned_Medical_Exam!$A2197:$J4532,10,0)</f>
        <v>Prediabetes</v>
      </c>
      <c r="N2198" s="48">
        <f>_xlfn.XLOOKUP(A2198,Cleaned_Hospital_Details!A:A,Cleaned_Hospital_Details!B:B)</f>
        <v>0</v>
      </c>
      <c r="O2198" s="49">
        <f>_xlfn.XLOOKUP($A2198,Cleaned_Hospital_Details!$A:$A,Cleaned_Hospital_Details!C:C)</f>
        <v>1674.63</v>
      </c>
      <c r="P2198" s="8" t="str">
        <f>_xlfn.XLOOKUP($A2198,Cleaned_Hospital_Details!$A:$A,Cleaned_Hospital_Details!D:D)</f>
        <v>Tier - 2</v>
      </c>
      <c r="Q2198" s="8" t="str">
        <f>_xlfn.XLOOKUP($A2198,Cleaned_Hospital_Details!$A:$A,Cleaned_Hospital_Details!E:E)</f>
        <v>Tier - 2</v>
      </c>
      <c r="R2198" s="8" t="str">
        <f>_xlfn.XLOOKUP($A2198,Cleaned_Hospital_Details!$A:$A,Cleaned_Hospital_Details!F:F)</f>
        <v>R1013</v>
      </c>
      <c r="S2198" s="15">
        <f>_xlfn.XLOOKUP($A2198,Cleaned_Hospital_Details!$A:$A,Cleaned_Hospital_Details!G:G)</f>
        <v>36687</v>
      </c>
      <c r="T2198" s="8">
        <f>_xlfn.XLOOKUP($A2198,Cleaned_Hospital_Details!$A:$A,Cleaned_Hospital_Details!H:H)</f>
        <v>22</v>
      </c>
      <c r="U2198" s="8" t="str">
        <f>_xlfn.XLOOKUP($A2198,Cleaned_Hospital_Details!$A:$A,Cleaned_Hospital_Details!I:I)</f>
        <v>Adult</v>
      </c>
      <c r="V2198" t="str">
        <f t="shared" si="34"/>
        <v>Anthony Masayesva</v>
      </c>
    </row>
    <row r="2199" spans="1:22" ht="15.6" x14ac:dyDescent="0.3">
      <c r="A2199" s="10" t="s">
        <v>2235</v>
      </c>
      <c r="B2199" s="8" t="str">
        <f>VLOOKUP(A2199,Cleaned_Customer_Names!A2198:D4533,2,0)</f>
        <v>Mr.</v>
      </c>
      <c r="C2199" s="8" t="str">
        <f>VLOOKUP(A2199,Cleaned_Customer_Names!A2198:D4533,3,0)</f>
        <v>Ryan</v>
      </c>
      <c r="D2199" s="8" t="str">
        <f>VLOOKUP($A2199,Cleaned_Customer_Names!$A2198:$D4533,4,0)</f>
        <v>Paavola</v>
      </c>
      <c r="E2199" s="22">
        <f>VLOOKUP($A2199,Cleaned_Medical_Exam!$A2198:$J4533,2,0)</f>
        <v>26.84</v>
      </c>
      <c r="F2199" s="24">
        <f>VLOOKUP($A2199,Cleaned_Medical_Exam!$A2198:$J4533,3,0)</f>
        <v>5.99</v>
      </c>
      <c r="G2199" s="20" t="str">
        <f>VLOOKUP($A2199,Cleaned_Medical_Exam!$A2198:$J4533,4,0)</f>
        <v>Yes</v>
      </c>
      <c r="H2199" s="20" t="str">
        <f>VLOOKUP($A2199,Cleaned_Medical_Exam!$A2198:$J4533,5,0)</f>
        <v>Yes</v>
      </c>
      <c r="I2199" s="20" t="str">
        <f>VLOOKUP($A2199,Cleaned_Medical_Exam!$A2198:$J4533,6,0)</f>
        <v>No</v>
      </c>
      <c r="J2199" s="48">
        <f>VLOOKUP($A2199,Cleaned_Medical_Exam!$A2198:$J4533,7,0)</f>
        <v>1</v>
      </c>
      <c r="K2199" s="8" t="str">
        <f>VLOOKUP($A2199,Cleaned_Medical_Exam!$A2198:$J4533,8,0)</f>
        <v>No</v>
      </c>
      <c r="L2199" s="20" t="str">
        <f>VLOOKUP($A2199,Cleaned_Medical_Exam!$A2198:$J4533,9,0)</f>
        <v>Overweight</v>
      </c>
      <c r="M2199" s="20" t="str">
        <f>VLOOKUP($A2199,Cleaned_Medical_Exam!$A2198:$J4533,10,0)</f>
        <v>Prediabetes</v>
      </c>
      <c r="N2199" s="48">
        <f>_xlfn.XLOOKUP(A2199,Cleaned_Hospital_Details!A:A,Cleaned_Hospital_Details!B:B)</f>
        <v>0</v>
      </c>
      <c r="O2199" s="49">
        <f>_xlfn.XLOOKUP($A2199,Cleaned_Hospital_Details!$A:$A,Cleaned_Hospital_Details!C:C)</f>
        <v>1665</v>
      </c>
      <c r="P2199" s="8" t="str">
        <f>_xlfn.XLOOKUP($A2199,Cleaned_Hospital_Details!$A:$A,Cleaned_Hospital_Details!D:D)</f>
        <v>Tier - 2</v>
      </c>
      <c r="Q2199" s="8" t="str">
        <f>_xlfn.XLOOKUP($A2199,Cleaned_Hospital_Details!$A:$A,Cleaned_Hospital_Details!E:E)</f>
        <v>Tier - 2</v>
      </c>
      <c r="R2199" s="8" t="str">
        <f>_xlfn.XLOOKUP($A2199,Cleaned_Hospital_Details!$A:$A,Cleaned_Hospital_Details!F:F)</f>
        <v>R1013</v>
      </c>
      <c r="S2199" s="15">
        <f>_xlfn.XLOOKUP($A2199,Cleaned_Hospital_Details!$A:$A,Cleaned_Hospital_Details!G:G)</f>
        <v>36822</v>
      </c>
      <c r="T2199" s="8">
        <f>_xlfn.XLOOKUP($A2199,Cleaned_Hospital_Details!$A:$A,Cleaned_Hospital_Details!H:H)</f>
        <v>22</v>
      </c>
      <c r="U2199" s="8" t="str">
        <f>_xlfn.XLOOKUP($A2199,Cleaned_Hospital_Details!$A:$A,Cleaned_Hospital_Details!I:I)</f>
        <v>Adult</v>
      </c>
      <c r="V2199" t="str">
        <f t="shared" si="34"/>
        <v>Ryan Paavola</v>
      </c>
    </row>
    <row r="2200" spans="1:22" ht="15.6" x14ac:dyDescent="0.3">
      <c r="A2200" s="10" t="s">
        <v>2236</v>
      </c>
      <c r="B2200" s="8" t="str">
        <f>VLOOKUP(A2200,Cleaned_Customer_Names!A2199:D4534,2,0)</f>
        <v>Mr.</v>
      </c>
      <c r="C2200" s="8" t="str">
        <f>VLOOKUP(A2200,Cleaned_Customer_Names!A2199:D4534,3,0)</f>
        <v>Eric</v>
      </c>
      <c r="D2200" s="8" t="str">
        <f>VLOOKUP($A2200,Cleaned_Customer_Names!$A2199:$D4534,4,0)</f>
        <v>Gehlsen</v>
      </c>
      <c r="E2200" s="22">
        <f>VLOOKUP($A2200,Cleaned_Medical_Exam!$A2199:$J4534,2,0)</f>
        <v>35.53</v>
      </c>
      <c r="F2200" s="24">
        <f>VLOOKUP($A2200,Cleaned_Medical_Exam!$A2199:$J4534,3,0)</f>
        <v>4.3600000000000003</v>
      </c>
      <c r="G2200" s="20" t="str">
        <f>VLOOKUP($A2200,Cleaned_Medical_Exam!$A2199:$J4534,4,0)</f>
        <v>No</v>
      </c>
      <c r="H2200" s="20" t="str">
        <f>VLOOKUP($A2200,Cleaned_Medical_Exam!$A2199:$J4534,5,0)</f>
        <v>No</v>
      </c>
      <c r="I2200" s="20" t="str">
        <f>VLOOKUP($A2200,Cleaned_Medical_Exam!$A2199:$J4534,6,0)</f>
        <v>Yes</v>
      </c>
      <c r="J2200" s="48">
        <f>VLOOKUP($A2200,Cleaned_Medical_Exam!$A2199:$J4534,7,0)</f>
        <v>1</v>
      </c>
      <c r="K2200" s="8" t="str">
        <f>VLOOKUP($A2200,Cleaned_Medical_Exam!$A2199:$J4534,8,0)</f>
        <v>No</v>
      </c>
      <c r="L2200" s="20" t="str">
        <f>VLOOKUP($A2200,Cleaned_Medical_Exam!$A2199:$J4534,9,0)</f>
        <v>Obesity</v>
      </c>
      <c r="M2200" s="20" t="str">
        <f>VLOOKUP($A2200,Cleaned_Medical_Exam!$A2199:$J4534,10,0)</f>
        <v>Normal</v>
      </c>
      <c r="N2200" s="48">
        <f>_xlfn.XLOOKUP(A2200,Cleaned_Hospital_Details!A:A,Cleaned_Hospital_Details!B:B)</f>
        <v>0</v>
      </c>
      <c r="O2200" s="49">
        <f>_xlfn.XLOOKUP($A2200,Cleaned_Hospital_Details!$A:$A,Cleaned_Hospital_Details!C:C)</f>
        <v>1646.43</v>
      </c>
      <c r="P2200" s="8" t="str">
        <f>_xlfn.XLOOKUP($A2200,Cleaned_Hospital_Details!$A:$A,Cleaned_Hospital_Details!D:D)</f>
        <v>Tier - 2</v>
      </c>
      <c r="Q2200" s="8" t="str">
        <f>_xlfn.XLOOKUP($A2200,Cleaned_Hospital_Details!$A:$A,Cleaned_Hospital_Details!E:E)</f>
        <v>Tier - 1</v>
      </c>
      <c r="R2200" s="8" t="str">
        <f>_xlfn.XLOOKUP($A2200,Cleaned_Hospital_Details!$A:$A,Cleaned_Hospital_Details!F:F)</f>
        <v>R1012</v>
      </c>
      <c r="S2200" s="15">
        <f>_xlfn.XLOOKUP($A2200,Cleaned_Hospital_Details!$A:$A,Cleaned_Hospital_Details!G:G)</f>
        <v>37985</v>
      </c>
      <c r="T2200" s="8">
        <f>_xlfn.XLOOKUP($A2200,Cleaned_Hospital_Details!$A:$A,Cleaned_Hospital_Details!H:H)</f>
        <v>19</v>
      </c>
      <c r="U2200" s="8" t="str">
        <f>_xlfn.XLOOKUP($A2200,Cleaned_Hospital_Details!$A:$A,Cleaned_Hospital_Details!I:I)</f>
        <v>Adult</v>
      </c>
      <c r="V2200" t="str">
        <f t="shared" si="34"/>
        <v>Eric Gehlsen</v>
      </c>
    </row>
    <row r="2201" spans="1:22" ht="15.6" x14ac:dyDescent="0.3">
      <c r="A2201" s="10" t="s">
        <v>2237</v>
      </c>
      <c r="B2201" s="8" t="str">
        <f>VLOOKUP(A2201,Cleaned_Customer_Names!A2200:D4535,2,0)</f>
        <v>Mr.</v>
      </c>
      <c r="C2201" s="8" t="str">
        <f>VLOOKUP(A2201,Cleaned_Customer_Names!A2200:D4535,3,0)</f>
        <v>Connor</v>
      </c>
      <c r="D2201" s="8" t="str">
        <f>VLOOKUP($A2201,Cleaned_Customer_Names!$A2200:$D4535,4,0)</f>
        <v>Roche</v>
      </c>
      <c r="E2201" s="22">
        <f>VLOOKUP($A2201,Cleaned_Medical_Exam!$A2200:$J4535,2,0)</f>
        <v>30.59</v>
      </c>
      <c r="F2201" s="24">
        <f>VLOOKUP($A2201,Cleaned_Medical_Exam!$A2200:$J4535,3,0)</f>
        <v>4.41</v>
      </c>
      <c r="G2201" s="20" t="str">
        <f>VLOOKUP($A2201,Cleaned_Medical_Exam!$A2200:$J4535,4,0)</f>
        <v>No</v>
      </c>
      <c r="H2201" s="20" t="str">
        <f>VLOOKUP($A2201,Cleaned_Medical_Exam!$A2200:$J4535,5,0)</f>
        <v>No</v>
      </c>
      <c r="I2201" s="20" t="str">
        <f>VLOOKUP($A2201,Cleaned_Medical_Exam!$A2200:$J4535,6,0)</f>
        <v>Yes</v>
      </c>
      <c r="J2201" s="48">
        <f>VLOOKUP($A2201,Cleaned_Medical_Exam!$A2200:$J4535,7,0)</f>
        <v>1</v>
      </c>
      <c r="K2201" s="8" t="str">
        <f>VLOOKUP($A2201,Cleaned_Medical_Exam!$A2200:$J4535,8,0)</f>
        <v>No</v>
      </c>
      <c r="L2201" s="20" t="str">
        <f>VLOOKUP($A2201,Cleaned_Medical_Exam!$A2200:$J4535,9,0)</f>
        <v>Obesity</v>
      </c>
      <c r="M2201" s="20" t="str">
        <f>VLOOKUP($A2201,Cleaned_Medical_Exam!$A2200:$J4535,10,0)</f>
        <v>Normal</v>
      </c>
      <c r="N2201" s="48">
        <f>_xlfn.XLOOKUP(A2201,Cleaned_Hospital_Details!A:A,Cleaned_Hospital_Details!B:B)</f>
        <v>0</v>
      </c>
      <c r="O2201" s="49">
        <f>_xlfn.XLOOKUP($A2201,Cleaned_Hospital_Details!$A:$A,Cleaned_Hospital_Details!C:C)</f>
        <v>1639.56</v>
      </c>
      <c r="P2201" s="8" t="str">
        <f>_xlfn.XLOOKUP($A2201,Cleaned_Hospital_Details!$A:$A,Cleaned_Hospital_Details!D:D)</f>
        <v>Tier - 2</v>
      </c>
      <c r="Q2201" s="8" t="str">
        <f>_xlfn.XLOOKUP($A2201,Cleaned_Hospital_Details!$A:$A,Cleaned_Hospital_Details!E:E)</f>
        <v>Tier - 2</v>
      </c>
      <c r="R2201" s="8" t="str">
        <f>_xlfn.XLOOKUP($A2201,Cleaned_Hospital_Details!$A:$A,Cleaned_Hospital_Details!F:F)</f>
        <v>R1012</v>
      </c>
      <c r="S2201" s="15">
        <f>_xlfn.XLOOKUP($A2201,Cleaned_Hospital_Details!$A:$A,Cleaned_Hospital_Details!G:G)</f>
        <v>37854</v>
      </c>
      <c r="T2201" s="8">
        <f>_xlfn.XLOOKUP($A2201,Cleaned_Hospital_Details!$A:$A,Cleaned_Hospital_Details!H:H)</f>
        <v>19</v>
      </c>
      <c r="U2201" s="8" t="str">
        <f>_xlfn.XLOOKUP($A2201,Cleaned_Hospital_Details!$A:$A,Cleaned_Hospital_Details!I:I)</f>
        <v>Adult</v>
      </c>
      <c r="V2201" t="str">
        <f t="shared" si="34"/>
        <v>Connor Roche</v>
      </c>
    </row>
    <row r="2202" spans="1:22" ht="15.6" x14ac:dyDescent="0.3">
      <c r="A2202" s="10" t="s">
        <v>2238</v>
      </c>
      <c r="B2202" s="8" t="str">
        <f>VLOOKUP(A2202,Cleaned_Customer_Names!A2201:D4536,2,0)</f>
        <v>Mr.</v>
      </c>
      <c r="C2202" s="8" t="str">
        <f>VLOOKUP(A2202,Cleaned_Customer_Names!A2201:D4536,3,0)</f>
        <v>Patrick</v>
      </c>
      <c r="D2202" s="8" t="str">
        <f>VLOOKUP($A2202,Cleaned_Customer_Names!$A2201:$D4536,4,0)</f>
        <v>Hearn</v>
      </c>
      <c r="E2202" s="22">
        <f>VLOOKUP($A2202,Cleaned_Medical_Exam!$A2201:$J4536,2,0)</f>
        <v>30.59</v>
      </c>
      <c r="F2202" s="24">
        <f>VLOOKUP($A2202,Cleaned_Medical_Exam!$A2201:$J4536,3,0)</f>
        <v>4.17</v>
      </c>
      <c r="G2202" s="20" t="str">
        <f>VLOOKUP($A2202,Cleaned_Medical_Exam!$A2201:$J4536,4,0)</f>
        <v>No</v>
      </c>
      <c r="H2202" s="20" t="str">
        <f>VLOOKUP($A2202,Cleaned_Medical_Exam!$A2201:$J4536,5,0)</f>
        <v>No</v>
      </c>
      <c r="I2202" s="20" t="str">
        <f>VLOOKUP($A2202,Cleaned_Medical_Exam!$A2201:$J4536,6,0)</f>
        <v>Yes</v>
      </c>
      <c r="J2202" s="48">
        <f>VLOOKUP($A2202,Cleaned_Medical_Exam!$A2201:$J4536,7,0)</f>
        <v>1</v>
      </c>
      <c r="K2202" s="8" t="str">
        <f>VLOOKUP($A2202,Cleaned_Medical_Exam!$A2201:$J4536,8,0)</f>
        <v>No</v>
      </c>
      <c r="L2202" s="20" t="str">
        <f>VLOOKUP($A2202,Cleaned_Medical_Exam!$A2201:$J4536,9,0)</f>
        <v>Obesity</v>
      </c>
      <c r="M2202" s="20" t="str">
        <f>VLOOKUP($A2202,Cleaned_Medical_Exam!$A2201:$J4536,10,0)</f>
        <v>Normal</v>
      </c>
      <c r="N2202" s="48">
        <f>_xlfn.XLOOKUP(A2202,Cleaned_Hospital_Details!A:A,Cleaned_Hospital_Details!B:B)</f>
        <v>0</v>
      </c>
      <c r="O2202" s="49">
        <f>_xlfn.XLOOKUP($A2202,Cleaned_Hospital_Details!$A:$A,Cleaned_Hospital_Details!C:C)</f>
        <v>1639.56</v>
      </c>
      <c r="P2202" s="8" t="str">
        <f>_xlfn.XLOOKUP($A2202,Cleaned_Hospital_Details!$A:$A,Cleaned_Hospital_Details!D:D)</f>
        <v>Tier - 2</v>
      </c>
      <c r="Q2202" s="8" t="str">
        <f>_xlfn.XLOOKUP($A2202,Cleaned_Hospital_Details!$A:$A,Cleaned_Hospital_Details!E:E)</f>
        <v>Tier - 2</v>
      </c>
      <c r="R2202" s="8" t="str">
        <f>_xlfn.XLOOKUP($A2202,Cleaned_Hospital_Details!$A:$A,Cleaned_Hospital_Details!F:F)</f>
        <v>R1012</v>
      </c>
      <c r="S2202" s="15">
        <f>_xlfn.XLOOKUP($A2202,Cleaned_Hospital_Details!$A:$A,Cleaned_Hospital_Details!G:G)</f>
        <v>37880</v>
      </c>
      <c r="T2202" s="8">
        <f>_xlfn.XLOOKUP($A2202,Cleaned_Hospital_Details!$A:$A,Cleaned_Hospital_Details!H:H)</f>
        <v>19</v>
      </c>
      <c r="U2202" s="8" t="str">
        <f>_xlfn.XLOOKUP($A2202,Cleaned_Hospital_Details!$A:$A,Cleaned_Hospital_Details!I:I)</f>
        <v>Adult</v>
      </c>
      <c r="V2202" t="str">
        <f t="shared" si="34"/>
        <v>Patrick Hearn</v>
      </c>
    </row>
    <row r="2203" spans="1:22" ht="15.6" x14ac:dyDescent="0.3">
      <c r="A2203" s="10" t="s">
        <v>2239</v>
      </c>
      <c r="B2203" s="8" t="str">
        <f>VLOOKUP(A2203,Cleaned_Customer_Names!A2202:D4537,2,0)</f>
        <v>Mr.</v>
      </c>
      <c r="C2203" s="8" t="str">
        <f>VLOOKUP(A2203,Cleaned_Customer_Names!A2202:D4537,3,0)</f>
        <v>Tyler</v>
      </c>
      <c r="D2203" s="8" t="str">
        <f>VLOOKUP($A2203,Cleaned_Customer_Names!$A2202:$D4537,4,0)</f>
        <v>Dimson</v>
      </c>
      <c r="E2203" s="22">
        <f>VLOOKUP($A2203,Cleaned_Medical_Exam!$A2202:$J4537,2,0)</f>
        <v>27.835000000000001</v>
      </c>
      <c r="F2203" s="24">
        <f>VLOOKUP($A2203,Cleaned_Medical_Exam!$A2202:$J4537,3,0)</f>
        <v>4.4400000000000004</v>
      </c>
      <c r="G2203" s="20" t="str">
        <f>VLOOKUP($A2203,Cleaned_Medical_Exam!$A2202:$J4537,4,0)</f>
        <v>No</v>
      </c>
      <c r="H2203" s="20" t="str">
        <f>VLOOKUP($A2203,Cleaned_Medical_Exam!$A2202:$J4537,5,0)</f>
        <v>No</v>
      </c>
      <c r="I2203" s="20" t="str">
        <f>VLOOKUP($A2203,Cleaned_Medical_Exam!$A2202:$J4537,6,0)</f>
        <v>Yes</v>
      </c>
      <c r="J2203" s="48">
        <f>VLOOKUP($A2203,Cleaned_Medical_Exam!$A2202:$J4537,7,0)</f>
        <v>1</v>
      </c>
      <c r="K2203" s="8" t="str">
        <f>VLOOKUP($A2203,Cleaned_Medical_Exam!$A2202:$J4537,8,0)</f>
        <v>No</v>
      </c>
      <c r="L2203" s="20" t="str">
        <f>VLOOKUP($A2203,Cleaned_Medical_Exam!$A2202:$J4537,9,0)</f>
        <v>Overweight</v>
      </c>
      <c r="M2203" s="20" t="str">
        <f>VLOOKUP($A2203,Cleaned_Medical_Exam!$A2202:$J4537,10,0)</f>
        <v>Normal</v>
      </c>
      <c r="N2203" s="48">
        <f>_xlfn.XLOOKUP(A2203,Cleaned_Hospital_Details!A:A,Cleaned_Hospital_Details!B:B)</f>
        <v>0</v>
      </c>
      <c r="O2203" s="49">
        <f>_xlfn.XLOOKUP($A2203,Cleaned_Hospital_Details!$A:$A,Cleaned_Hospital_Details!C:C)</f>
        <v>1635.73</v>
      </c>
      <c r="P2203" s="8" t="str">
        <f>_xlfn.XLOOKUP($A2203,Cleaned_Hospital_Details!$A:$A,Cleaned_Hospital_Details!D:D)</f>
        <v>Tier - 2</v>
      </c>
      <c r="Q2203" s="8" t="str">
        <f>_xlfn.XLOOKUP($A2203,Cleaned_Hospital_Details!$A:$A,Cleaned_Hospital_Details!E:E)</f>
        <v>Tier - 3</v>
      </c>
      <c r="R2203" s="8" t="str">
        <f>_xlfn.XLOOKUP($A2203,Cleaned_Hospital_Details!$A:$A,Cleaned_Hospital_Details!F:F)</f>
        <v>R1012</v>
      </c>
      <c r="S2203" s="15">
        <f>_xlfn.XLOOKUP($A2203,Cleaned_Hospital_Details!$A:$A,Cleaned_Hospital_Details!G:G)</f>
        <v>37985</v>
      </c>
      <c r="T2203" s="8">
        <f>_xlfn.XLOOKUP($A2203,Cleaned_Hospital_Details!$A:$A,Cleaned_Hospital_Details!H:H)</f>
        <v>19</v>
      </c>
      <c r="U2203" s="8" t="str">
        <f>_xlfn.XLOOKUP($A2203,Cleaned_Hospital_Details!$A:$A,Cleaned_Hospital_Details!I:I)</f>
        <v>Adult</v>
      </c>
      <c r="V2203" t="str">
        <f t="shared" si="34"/>
        <v>Tyler Dimson</v>
      </c>
    </row>
    <row r="2204" spans="1:22" ht="15.6" x14ac:dyDescent="0.3">
      <c r="A2204" s="10" t="s">
        <v>2240</v>
      </c>
      <c r="B2204" s="8" t="str">
        <f>VLOOKUP(A2204,Cleaned_Customer_Names!A2203:D4538,2,0)</f>
        <v>Ms.</v>
      </c>
      <c r="C2204" s="8" t="str">
        <f>VLOOKUP(A2204,Cleaned_Customer_Names!A2203:D4538,3,0)</f>
        <v>Deborah</v>
      </c>
      <c r="D2204" s="8" t="str">
        <f>VLOOKUP($A2204,Cleaned_Customer_Names!$A2203:$D4538,4,0)</f>
        <v>Slason</v>
      </c>
      <c r="E2204" s="22">
        <f>VLOOKUP($A2204,Cleaned_Medical_Exam!$A2203:$J4538,2,0)</f>
        <v>40.26</v>
      </c>
      <c r="F2204" s="24">
        <f>VLOOKUP($A2204,Cleaned_Medical_Exam!$A2203:$J4538,3,0)</f>
        <v>5.52</v>
      </c>
      <c r="G2204" s="20" t="str">
        <f>VLOOKUP($A2204,Cleaned_Medical_Exam!$A2203:$J4538,4,0)</f>
        <v>No</v>
      </c>
      <c r="H2204" s="20" t="str">
        <f>VLOOKUP($A2204,Cleaned_Medical_Exam!$A2203:$J4538,5,0)</f>
        <v>Yes</v>
      </c>
      <c r="I2204" s="20" t="str">
        <f>VLOOKUP($A2204,Cleaned_Medical_Exam!$A2203:$J4538,6,0)</f>
        <v>No</v>
      </c>
      <c r="J2204" s="48">
        <f>VLOOKUP($A2204,Cleaned_Medical_Exam!$A2203:$J4538,7,0)</f>
        <v>1</v>
      </c>
      <c r="K2204" s="8" t="str">
        <f>VLOOKUP($A2204,Cleaned_Medical_Exam!$A2203:$J4538,8,0)</f>
        <v>No</v>
      </c>
      <c r="L2204" s="20" t="str">
        <f>VLOOKUP($A2204,Cleaned_Medical_Exam!$A2203:$J4538,9,0)</f>
        <v>Obesity</v>
      </c>
      <c r="M2204" s="20" t="str">
        <f>VLOOKUP($A2204,Cleaned_Medical_Exam!$A2203:$J4538,10,0)</f>
        <v>Normal</v>
      </c>
      <c r="N2204" s="48">
        <f>_xlfn.XLOOKUP(A2204,Cleaned_Hospital_Details!A:A,Cleaned_Hospital_Details!B:B)</f>
        <v>0</v>
      </c>
      <c r="O2204" s="49">
        <f>_xlfn.XLOOKUP($A2204,Cleaned_Hospital_Details!$A:$A,Cleaned_Hospital_Details!C:C)</f>
        <v>1634.57</v>
      </c>
      <c r="P2204" s="8" t="str">
        <f>_xlfn.XLOOKUP($A2204,Cleaned_Hospital_Details!$A:$A,Cleaned_Hospital_Details!D:D)</f>
        <v>Tier - 2</v>
      </c>
      <c r="Q2204" s="8" t="str">
        <f>_xlfn.XLOOKUP($A2204,Cleaned_Hospital_Details!$A:$A,Cleaned_Hospital_Details!E:E)</f>
        <v>Tier - 2</v>
      </c>
      <c r="R2204" s="8" t="str">
        <f>_xlfn.XLOOKUP($A2204,Cleaned_Hospital_Details!$A:$A,Cleaned_Hospital_Details!F:F)</f>
        <v>R1013</v>
      </c>
      <c r="S2204" s="15">
        <f>_xlfn.XLOOKUP($A2204,Cleaned_Hospital_Details!$A:$A,Cleaned_Hospital_Details!G:G)</f>
        <v>38151</v>
      </c>
      <c r="T2204" s="8">
        <f>_xlfn.XLOOKUP($A2204,Cleaned_Hospital_Details!$A:$A,Cleaned_Hospital_Details!H:H)</f>
        <v>18</v>
      </c>
      <c r="U2204" s="8" t="str">
        <f>_xlfn.XLOOKUP($A2204,Cleaned_Hospital_Details!$A:$A,Cleaned_Hospital_Details!I:I)</f>
        <v>Child</v>
      </c>
      <c r="V2204" t="str">
        <f t="shared" si="34"/>
        <v>Deborah Slason</v>
      </c>
    </row>
    <row r="2205" spans="1:22" ht="15.6" x14ac:dyDescent="0.3">
      <c r="A2205" s="10" t="s">
        <v>2241</v>
      </c>
      <c r="B2205" s="8" t="str">
        <f>VLOOKUP(A2205,Cleaned_Customer_Names!A2204:D4539,2,0)</f>
        <v>Ms.</v>
      </c>
      <c r="C2205" s="8" t="str">
        <f>VLOOKUP(A2205,Cleaned_Customer_Names!A2204:D4539,3,0)</f>
        <v>Andrea</v>
      </c>
      <c r="D2205" s="8" t="str">
        <f>VLOOKUP($A2205,Cleaned_Customer_Names!$A2204:$D4539,4,0)</f>
        <v>Gibson</v>
      </c>
      <c r="E2205" s="22">
        <f>VLOOKUP($A2205,Cleaned_Medical_Exam!$A2204:$J4539,2,0)</f>
        <v>39.82</v>
      </c>
      <c r="F2205" s="24">
        <f>VLOOKUP($A2205,Cleaned_Medical_Exam!$A2204:$J4539,3,0)</f>
        <v>6.01</v>
      </c>
      <c r="G2205" s="20" t="str">
        <f>VLOOKUP($A2205,Cleaned_Medical_Exam!$A2204:$J4539,4,0)</f>
        <v>No</v>
      </c>
      <c r="H2205" s="20" t="str">
        <f>VLOOKUP($A2205,Cleaned_Medical_Exam!$A2204:$J4539,5,0)</f>
        <v>Yes</v>
      </c>
      <c r="I2205" s="20" t="str">
        <f>VLOOKUP($A2205,Cleaned_Medical_Exam!$A2204:$J4539,6,0)</f>
        <v>No</v>
      </c>
      <c r="J2205" s="48">
        <f>VLOOKUP($A2205,Cleaned_Medical_Exam!$A2204:$J4539,7,0)</f>
        <v>1</v>
      </c>
      <c r="K2205" s="8" t="str">
        <f>VLOOKUP($A2205,Cleaned_Medical_Exam!$A2204:$J4539,8,0)</f>
        <v>No</v>
      </c>
      <c r="L2205" s="20" t="str">
        <f>VLOOKUP($A2205,Cleaned_Medical_Exam!$A2204:$J4539,9,0)</f>
        <v>Obesity</v>
      </c>
      <c r="M2205" s="20" t="str">
        <f>VLOOKUP($A2205,Cleaned_Medical_Exam!$A2204:$J4539,10,0)</f>
        <v>Prediabetes</v>
      </c>
      <c r="N2205" s="48">
        <f>_xlfn.XLOOKUP(A2205,Cleaned_Hospital_Details!A:A,Cleaned_Hospital_Details!B:B)</f>
        <v>0</v>
      </c>
      <c r="O2205" s="49">
        <f>_xlfn.XLOOKUP($A2205,Cleaned_Hospital_Details!$A:$A,Cleaned_Hospital_Details!C:C)</f>
        <v>1633.96</v>
      </c>
      <c r="P2205" s="8" t="str">
        <f>_xlfn.XLOOKUP($A2205,Cleaned_Hospital_Details!$A:$A,Cleaned_Hospital_Details!D:D)</f>
        <v>Tier - 2</v>
      </c>
      <c r="Q2205" s="8" t="str">
        <f>_xlfn.XLOOKUP($A2205,Cleaned_Hospital_Details!$A:$A,Cleaned_Hospital_Details!E:E)</f>
        <v>Tier - 1</v>
      </c>
      <c r="R2205" s="8" t="str">
        <f>_xlfn.XLOOKUP($A2205,Cleaned_Hospital_Details!$A:$A,Cleaned_Hospital_Details!F:F)</f>
        <v>R1013</v>
      </c>
      <c r="S2205" s="15">
        <f>_xlfn.XLOOKUP($A2205,Cleaned_Hospital_Details!$A:$A,Cleaned_Hospital_Details!G:G)</f>
        <v>38207</v>
      </c>
      <c r="T2205" s="8">
        <f>_xlfn.XLOOKUP($A2205,Cleaned_Hospital_Details!$A:$A,Cleaned_Hospital_Details!H:H)</f>
        <v>18</v>
      </c>
      <c r="U2205" s="8" t="str">
        <f>_xlfn.XLOOKUP($A2205,Cleaned_Hospital_Details!$A:$A,Cleaned_Hospital_Details!I:I)</f>
        <v>Child</v>
      </c>
      <c r="V2205" t="str">
        <f t="shared" si="34"/>
        <v>Andrea Gibson</v>
      </c>
    </row>
    <row r="2206" spans="1:22" ht="15.6" x14ac:dyDescent="0.3">
      <c r="A2206" s="10" t="s">
        <v>2242</v>
      </c>
      <c r="B2206" s="8" t="str">
        <f>VLOOKUP(A2206,Cleaned_Customer_Names!A2205:D4540,2,0)</f>
        <v>Ms.</v>
      </c>
      <c r="C2206" s="8" t="str">
        <f>VLOOKUP(A2206,Cleaned_Customer_Names!A2205:D4540,3,0)</f>
        <v>Elleree</v>
      </c>
      <c r="D2206" s="8" t="str">
        <f>VLOOKUP($A2206,Cleaned_Customer_Names!$A2205:$D4540,4,0)</f>
        <v>Erdos</v>
      </c>
      <c r="E2206" s="22">
        <f>VLOOKUP($A2206,Cleaned_Medical_Exam!$A2205:$J4540,2,0)</f>
        <v>39.159999999999997</v>
      </c>
      <c r="F2206" s="24">
        <f>VLOOKUP($A2206,Cleaned_Medical_Exam!$A2205:$J4540,3,0)</f>
        <v>5.81</v>
      </c>
      <c r="G2206" s="20" t="str">
        <f>VLOOKUP($A2206,Cleaned_Medical_Exam!$A2205:$J4540,4,0)</f>
        <v>No</v>
      </c>
      <c r="H2206" s="20" t="str">
        <f>VLOOKUP($A2206,Cleaned_Medical_Exam!$A2205:$J4540,5,0)</f>
        <v>Yes</v>
      </c>
      <c r="I2206" s="20" t="str">
        <f>VLOOKUP($A2206,Cleaned_Medical_Exam!$A2205:$J4540,6,0)</f>
        <v>No</v>
      </c>
      <c r="J2206" s="48">
        <f>VLOOKUP($A2206,Cleaned_Medical_Exam!$A2205:$J4540,7,0)</f>
        <v>1</v>
      </c>
      <c r="K2206" s="8" t="str">
        <f>VLOOKUP($A2206,Cleaned_Medical_Exam!$A2205:$J4540,8,0)</f>
        <v>No</v>
      </c>
      <c r="L2206" s="20" t="str">
        <f>VLOOKUP($A2206,Cleaned_Medical_Exam!$A2205:$J4540,9,0)</f>
        <v>Obesity</v>
      </c>
      <c r="M2206" s="20" t="str">
        <f>VLOOKUP($A2206,Cleaned_Medical_Exam!$A2205:$J4540,10,0)</f>
        <v>Prediabetes</v>
      </c>
      <c r="N2206" s="48">
        <f>_xlfn.XLOOKUP(A2206,Cleaned_Hospital_Details!A:A,Cleaned_Hospital_Details!B:B)</f>
        <v>0</v>
      </c>
      <c r="O2206" s="49">
        <f>_xlfn.XLOOKUP($A2206,Cleaned_Hospital_Details!$A:$A,Cleaned_Hospital_Details!C:C)</f>
        <v>1633.04</v>
      </c>
      <c r="P2206" s="8" t="str">
        <f>_xlfn.XLOOKUP($A2206,Cleaned_Hospital_Details!$A:$A,Cleaned_Hospital_Details!D:D)</f>
        <v>Tier - 2</v>
      </c>
      <c r="Q2206" s="8" t="str">
        <f>_xlfn.XLOOKUP($A2206,Cleaned_Hospital_Details!$A:$A,Cleaned_Hospital_Details!E:E)</f>
        <v>Tier - 2</v>
      </c>
      <c r="R2206" s="8" t="str">
        <f>_xlfn.XLOOKUP($A2206,Cleaned_Hospital_Details!$A:$A,Cleaned_Hospital_Details!F:F)</f>
        <v>R1013</v>
      </c>
      <c r="S2206" s="15">
        <f>_xlfn.XLOOKUP($A2206,Cleaned_Hospital_Details!$A:$A,Cleaned_Hospital_Details!G:G)</f>
        <v>38334</v>
      </c>
      <c r="T2206" s="8">
        <f>_xlfn.XLOOKUP($A2206,Cleaned_Hospital_Details!$A:$A,Cleaned_Hospital_Details!H:H)</f>
        <v>18</v>
      </c>
      <c r="U2206" s="8" t="str">
        <f>_xlfn.XLOOKUP($A2206,Cleaned_Hospital_Details!$A:$A,Cleaned_Hospital_Details!I:I)</f>
        <v>Child</v>
      </c>
      <c r="V2206" t="str">
        <f t="shared" si="34"/>
        <v>Elleree Erdos</v>
      </c>
    </row>
    <row r="2207" spans="1:22" ht="15.6" x14ac:dyDescent="0.3">
      <c r="A2207" s="10" t="s">
        <v>2243</v>
      </c>
      <c r="B2207" s="8" t="str">
        <f>VLOOKUP(A2207,Cleaned_Customer_Names!A2206:D4541,2,0)</f>
        <v>Mr.</v>
      </c>
      <c r="C2207" s="8" t="str">
        <f>VLOOKUP(A2207,Cleaned_Customer_Names!A2206:D4541,3,0)</f>
        <v>Brandon</v>
      </c>
      <c r="D2207" s="8" t="str">
        <f>VLOOKUP($A2207,Cleaned_Customer_Names!$A2206:$D4541,4,0)</f>
        <v>Cushman</v>
      </c>
      <c r="E2207" s="22">
        <f>VLOOKUP($A2207,Cleaned_Medical_Exam!$A2206:$J4541,2,0)</f>
        <v>25.555</v>
      </c>
      <c r="F2207" s="24">
        <f>VLOOKUP($A2207,Cleaned_Medical_Exam!$A2206:$J4541,3,0)</f>
        <v>4.37</v>
      </c>
      <c r="G2207" s="20" t="str">
        <f>VLOOKUP($A2207,Cleaned_Medical_Exam!$A2206:$J4541,4,0)</f>
        <v>No</v>
      </c>
      <c r="H2207" s="20" t="str">
        <f>VLOOKUP($A2207,Cleaned_Medical_Exam!$A2206:$J4541,5,0)</f>
        <v>No</v>
      </c>
      <c r="I2207" s="20" t="str">
        <f>VLOOKUP($A2207,Cleaned_Medical_Exam!$A2206:$J4541,6,0)</f>
        <v>Yes</v>
      </c>
      <c r="J2207" s="48">
        <f>VLOOKUP($A2207,Cleaned_Medical_Exam!$A2206:$J4541,7,0)</f>
        <v>1</v>
      </c>
      <c r="K2207" s="8" t="str">
        <f>VLOOKUP($A2207,Cleaned_Medical_Exam!$A2206:$J4541,8,0)</f>
        <v>No</v>
      </c>
      <c r="L2207" s="20" t="str">
        <f>VLOOKUP($A2207,Cleaned_Medical_Exam!$A2206:$J4541,9,0)</f>
        <v>Overweight</v>
      </c>
      <c r="M2207" s="20" t="str">
        <f>VLOOKUP($A2207,Cleaned_Medical_Exam!$A2206:$J4541,10,0)</f>
        <v>Normal</v>
      </c>
      <c r="N2207" s="48">
        <f>_xlfn.XLOOKUP(A2207,Cleaned_Hospital_Details!A:A,Cleaned_Hospital_Details!B:B)</f>
        <v>0</v>
      </c>
      <c r="O2207" s="49">
        <f>_xlfn.XLOOKUP($A2207,Cleaned_Hospital_Details!$A:$A,Cleaned_Hospital_Details!C:C)</f>
        <v>1632.56</v>
      </c>
      <c r="P2207" s="8" t="str">
        <f>_xlfn.XLOOKUP($A2207,Cleaned_Hospital_Details!$A:$A,Cleaned_Hospital_Details!D:D)</f>
        <v>Tier - 2</v>
      </c>
      <c r="Q2207" s="8" t="str">
        <f>_xlfn.XLOOKUP($A2207,Cleaned_Hospital_Details!$A:$A,Cleaned_Hospital_Details!E:E)</f>
        <v>Tier - 2</v>
      </c>
      <c r="R2207" s="8" t="str">
        <f>_xlfn.XLOOKUP($A2207,Cleaned_Hospital_Details!$A:$A,Cleaned_Hospital_Details!F:F)</f>
        <v>R1012</v>
      </c>
      <c r="S2207" s="15">
        <f>_xlfn.XLOOKUP($A2207,Cleaned_Hospital_Details!$A:$A,Cleaned_Hospital_Details!G:G)</f>
        <v>37880</v>
      </c>
      <c r="T2207" s="8">
        <f>_xlfn.XLOOKUP($A2207,Cleaned_Hospital_Details!$A:$A,Cleaned_Hospital_Details!H:H)</f>
        <v>19</v>
      </c>
      <c r="U2207" s="8" t="str">
        <f>_xlfn.XLOOKUP($A2207,Cleaned_Hospital_Details!$A:$A,Cleaned_Hospital_Details!I:I)</f>
        <v>Adult</v>
      </c>
      <c r="V2207" t="str">
        <f t="shared" si="34"/>
        <v>Brandon Cushman</v>
      </c>
    </row>
    <row r="2208" spans="1:22" ht="15.6" x14ac:dyDescent="0.3">
      <c r="A2208" s="10" t="s">
        <v>2244</v>
      </c>
      <c r="B2208" s="8" t="str">
        <f>VLOOKUP(A2208,Cleaned_Customer_Names!A2207:D4542,2,0)</f>
        <v>Mr.</v>
      </c>
      <c r="C2208" s="8" t="str">
        <f>VLOOKUP(A2208,Cleaned_Customer_Names!A2207:D4542,3,0)</f>
        <v>Steve</v>
      </c>
      <c r="D2208" s="8" t="str">
        <f>VLOOKUP($A2208,Cleaned_Customer_Names!$A2207:$D4542,4,0)</f>
        <v>Hammel</v>
      </c>
      <c r="E2208" s="22">
        <f>VLOOKUP($A2208,Cleaned_Medical_Exam!$A2207:$J4542,2,0)</f>
        <v>25.175000000000001</v>
      </c>
      <c r="F2208" s="24">
        <f>VLOOKUP($A2208,Cleaned_Medical_Exam!$A2207:$J4542,3,0)</f>
        <v>5.74</v>
      </c>
      <c r="G2208" s="20" t="str">
        <f>VLOOKUP($A2208,Cleaned_Medical_Exam!$A2207:$J4542,4,0)</f>
        <v>No</v>
      </c>
      <c r="H2208" s="20" t="str">
        <f>VLOOKUP($A2208,Cleaned_Medical_Exam!$A2207:$J4542,5,0)</f>
        <v>No</v>
      </c>
      <c r="I2208" s="20" t="str">
        <f>VLOOKUP($A2208,Cleaned_Medical_Exam!$A2207:$J4542,6,0)</f>
        <v>Yes</v>
      </c>
      <c r="J2208" s="48">
        <f>VLOOKUP($A2208,Cleaned_Medical_Exam!$A2207:$J4542,7,0)</f>
        <v>1</v>
      </c>
      <c r="K2208" s="8" t="str">
        <f>VLOOKUP($A2208,Cleaned_Medical_Exam!$A2207:$J4542,8,0)</f>
        <v>No</v>
      </c>
      <c r="L2208" s="20" t="str">
        <f>VLOOKUP($A2208,Cleaned_Medical_Exam!$A2207:$J4542,9,0)</f>
        <v>Overweight</v>
      </c>
      <c r="M2208" s="20" t="str">
        <f>VLOOKUP($A2208,Cleaned_Medical_Exam!$A2207:$J4542,10,0)</f>
        <v>Prediabetes</v>
      </c>
      <c r="N2208" s="48">
        <f>_xlfn.XLOOKUP(A2208,Cleaned_Hospital_Details!A:A,Cleaned_Hospital_Details!B:B)</f>
        <v>0</v>
      </c>
      <c r="O2208" s="49">
        <f>_xlfn.XLOOKUP($A2208,Cleaned_Hospital_Details!$A:$A,Cleaned_Hospital_Details!C:C)</f>
        <v>1632.04</v>
      </c>
      <c r="P2208" s="8" t="str">
        <f>_xlfn.XLOOKUP($A2208,Cleaned_Hospital_Details!$A:$A,Cleaned_Hospital_Details!D:D)</f>
        <v>Tier - 2</v>
      </c>
      <c r="Q2208" s="8" t="str">
        <f>_xlfn.XLOOKUP($A2208,Cleaned_Hospital_Details!$A:$A,Cleaned_Hospital_Details!E:E)</f>
        <v>Tier - 2</v>
      </c>
      <c r="R2208" s="8" t="str">
        <f>_xlfn.XLOOKUP($A2208,Cleaned_Hospital_Details!$A:$A,Cleaned_Hospital_Details!F:F)</f>
        <v>R1012</v>
      </c>
      <c r="S2208" s="15">
        <f>_xlfn.XLOOKUP($A2208,Cleaned_Hospital_Details!$A:$A,Cleaned_Hospital_Details!G:G)</f>
        <v>37897</v>
      </c>
      <c r="T2208" s="8">
        <f>_xlfn.XLOOKUP($A2208,Cleaned_Hospital_Details!$A:$A,Cleaned_Hospital_Details!H:H)</f>
        <v>19</v>
      </c>
      <c r="U2208" s="8" t="str">
        <f>_xlfn.XLOOKUP($A2208,Cleaned_Hospital_Details!$A:$A,Cleaned_Hospital_Details!I:I)</f>
        <v>Adult</v>
      </c>
      <c r="V2208" t="str">
        <f t="shared" si="34"/>
        <v>Steve Hammel</v>
      </c>
    </row>
    <row r="2209" spans="1:22" ht="15.6" x14ac:dyDescent="0.3">
      <c r="A2209" s="10" t="s">
        <v>2245</v>
      </c>
      <c r="B2209" s="8" t="str">
        <f>VLOOKUP(A2209,Cleaned_Customer_Names!A2208:D4543,2,0)</f>
        <v>Ms.</v>
      </c>
      <c r="C2209" s="8" t="str">
        <f>VLOOKUP(A2209,Cleaned_Customer_Names!A2208:D4543,3,0)</f>
        <v>Nina</v>
      </c>
      <c r="D2209" s="8" t="str">
        <f>VLOOKUP($A2209,Cleaned_Customer_Names!$A2208:$D4543,4,0)</f>
        <v>Ytterstad</v>
      </c>
      <c r="E2209" s="22">
        <f>VLOOKUP($A2209,Cleaned_Medical_Exam!$A2208:$J4543,2,0)</f>
        <v>38.28</v>
      </c>
      <c r="F2209" s="24">
        <f>VLOOKUP($A2209,Cleaned_Medical_Exam!$A2208:$J4543,3,0)</f>
        <v>5.39</v>
      </c>
      <c r="G2209" s="20" t="str">
        <f>VLOOKUP($A2209,Cleaned_Medical_Exam!$A2208:$J4543,4,0)</f>
        <v>No</v>
      </c>
      <c r="H2209" s="20" t="str">
        <f>VLOOKUP($A2209,Cleaned_Medical_Exam!$A2208:$J4543,5,0)</f>
        <v>Yes</v>
      </c>
      <c r="I2209" s="20" t="str">
        <f>VLOOKUP($A2209,Cleaned_Medical_Exam!$A2208:$J4543,6,0)</f>
        <v>No</v>
      </c>
      <c r="J2209" s="48">
        <f>VLOOKUP($A2209,Cleaned_Medical_Exam!$A2208:$J4543,7,0)</f>
        <v>1</v>
      </c>
      <c r="K2209" s="8" t="str">
        <f>VLOOKUP($A2209,Cleaned_Medical_Exam!$A2208:$J4543,8,0)</f>
        <v>No</v>
      </c>
      <c r="L2209" s="20" t="str">
        <f>VLOOKUP($A2209,Cleaned_Medical_Exam!$A2208:$J4543,9,0)</f>
        <v>Obesity</v>
      </c>
      <c r="M2209" s="20" t="str">
        <f>VLOOKUP($A2209,Cleaned_Medical_Exam!$A2208:$J4543,10,0)</f>
        <v>Normal</v>
      </c>
      <c r="N2209" s="48">
        <f>_xlfn.XLOOKUP(A2209,Cleaned_Hospital_Details!A:A,Cleaned_Hospital_Details!B:B)</f>
        <v>0</v>
      </c>
      <c r="O2209" s="49">
        <f>_xlfn.XLOOKUP($A2209,Cleaned_Hospital_Details!$A:$A,Cleaned_Hospital_Details!C:C)</f>
        <v>1631.82</v>
      </c>
      <c r="P2209" s="8" t="str">
        <f>_xlfn.XLOOKUP($A2209,Cleaned_Hospital_Details!$A:$A,Cleaned_Hospital_Details!D:D)</f>
        <v>Tier - 2</v>
      </c>
      <c r="Q2209" s="8" t="str">
        <f>_xlfn.XLOOKUP($A2209,Cleaned_Hospital_Details!$A:$A,Cleaned_Hospital_Details!E:E)</f>
        <v>Tier - 1</v>
      </c>
      <c r="R2209" s="8" t="str">
        <f>_xlfn.XLOOKUP($A2209,Cleaned_Hospital_Details!$A:$A,Cleaned_Hospital_Details!F:F)</f>
        <v>R1013</v>
      </c>
      <c r="S2209" s="15">
        <f>_xlfn.XLOOKUP($A2209,Cleaned_Hospital_Details!$A:$A,Cleaned_Hospital_Details!G:G)</f>
        <v>38177</v>
      </c>
      <c r="T2209" s="8">
        <f>_xlfn.XLOOKUP($A2209,Cleaned_Hospital_Details!$A:$A,Cleaned_Hospital_Details!H:H)</f>
        <v>18</v>
      </c>
      <c r="U2209" s="8" t="str">
        <f>_xlfn.XLOOKUP($A2209,Cleaned_Hospital_Details!$A:$A,Cleaned_Hospital_Details!I:I)</f>
        <v>Child</v>
      </c>
      <c r="V2209" t="str">
        <f t="shared" si="34"/>
        <v>Nina Ytterstad</v>
      </c>
    </row>
    <row r="2210" spans="1:22" ht="15.6" x14ac:dyDescent="0.3">
      <c r="A2210" s="10" t="s">
        <v>2246</v>
      </c>
      <c r="B2210" s="8" t="str">
        <f>VLOOKUP(A2210,Cleaned_Customer_Names!A2209:D4544,2,0)</f>
        <v>Ms.</v>
      </c>
      <c r="C2210" s="8" t="str">
        <f>VLOOKUP(A2210,Cleaned_Customer_Names!A2209:D4544,3,0)</f>
        <v>Dani</v>
      </c>
      <c r="D2210" s="8" t="str">
        <f>VLOOKUP($A2210,Cleaned_Customer_Names!$A2209:$D4544,4,0)</f>
        <v>Prince</v>
      </c>
      <c r="E2210" s="22">
        <f>VLOOKUP($A2210,Cleaned_Medical_Exam!$A2209:$J4544,2,0)</f>
        <v>38.17</v>
      </c>
      <c r="F2210" s="24">
        <f>VLOOKUP($A2210,Cleaned_Medical_Exam!$A2209:$J4544,3,0)</f>
        <v>4.07</v>
      </c>
      <c r="G2210" s="20" t="str">
        <f>VLOOKUP($A2210,Cleaned_Medical_Exam!$A2209:$J4544,4,0)</f>
        <v>No</v>
      </c>
      <c r="H2210" s="20" t="str">
        <f>VLOOKUP($A2210,Cleaned_Medical_Exam!$A2209:$J4544,5,0)</f>
        <v>Yes</v>
      </c>
      <c r="I2210" s="20" t="str">
        <f>VLOOKUP($A2210,Cleaned_Medical_Exam!$A2209:$J4544,6,0)</f>
        <v>No</v>
      </c>
      <c r="J2210" s="48">
        <f>VLOOKUP($A2210,Cleaned_Medical_Exam!$A2209:$J4544,7,0)</f>
        <v>1</v>
      </c>
      <c r="K2210" s="8" t="str">
        <f>VLOOKUP($A2210,Cleaned_Medical_Exam!$A2209:$J4544,8,0)</f>
        <v>No</v>
      </c>
      <c r="L2210" s="20" t="str">
        <f>VLOOKUP($A2210,Cleaned_Medical_Exam!$A2209:$J4544,9,0)</f>
        <v>Obesity</v>
      </c>
      <c r="M2210" s="20" t="str">
        <f>VLOOKUP($A2210,Cleaned_Medical_Exam!$A2209:$J4544,10,0)</f>
        <v>Normal</v>
      </c>
      <c r="N2210" s="48">
        <f>_xlfn.XLOOKUP(A2210,Cleaned_Hospital_Details!A:A,Cleaned_Hospital_Details!B:B)</f>
        <v>0</v>
      </c>
      <c r="O2210" s="49">
        <f>_xlfn.XLOOKUP($A2210,Cleaned_Hospital_Details!$A:$A,Cleaned_Hospital_Details!C:C)</f>
        <v>1631.67</v>
      </c>
      <c r="P2210" s="8" t="str">
        <f>_xlfn.XLOOKUP($A2210,Cleaned_Hospital_Details!$A:$A,Cleaned_Hospital_Details!D:D)</f>
        <v>Tier - 2</v>
      </c>
      <c r="Q2210" s="8" t="str">
        <f>_xlfn.XLOOKUP($A2210,Cleaned_Hospital_Details!$A:$A,Cleaned_Hospital_Details!E:E)</f>
        <v>Tier - 3</v>
      </c>
      <c r="R2210" s="8" t="str">
        <f>_xlfn.XLOOKUP($A2210,Cleaned_Hospital_Details!$A:$A,Cleaned_Hospital_Details!F:F)</f>
        <v>R1013</v>
      </c>
      <c r="S2210" s="15">
        <f>_xlfn.XLOOKUP($A2210,Cleaned_Hospital_Details!$A:$A,Cleaned_Hospital_Details!G:G)</f>
        <v>38326</v>
      </c>
      <c r="T2210" s="8">
        <f>_xlfn.XLOOKUP($A2210,Cleaned_Hospital_Details!$A:$A,Cleaned_Hospital_Details!H:H)</f>
        <v>18</v>
      </c>
      <c r="U2210" s="8" t="str">
        <f>_xlfn.XLOOKUP($A2210,Cleaned_Hospital_Details!$A:$A,Cleaned_Hospital_Details!I:I)</f>
        <v>Child</v>
      </c>
      <c r="V2210" t="str">
        <f t="shared" si="34"/>
        <v>Dani Prince</v>
      </c>
    </row>
    <row r="2211" spans="1:22" ht="15.6" x14ac:dyDescent="0.3">
      <c r="A2211" s="10" t="s">
        <v>2247</v>
      </c>
      <c r="B2211" s="8" t="str">
        <f>VLOOKUP(A2211,Cleaned_Customer_Names!A2210:D4545,2,0)</f>
        <v>Ms.</v>
      </c>
      <c r="C2211" s="8" t="str">
        <f>VLOOKUP(A2211,Cleaned_Customer_Names!A2210:D4545,3,0)</f>
        <v>Jennifer</v>
      </c>
      <c r="D2211" s="8" t="str">
        <f>VLOOKUP($A2211,Cleaned_Customer_Names!$A2210:$D4545,4,0)</f>
        <v>Freeman</v>
      </c>
      <c r="E2211" s="22">
        <f>VLOOKUP($A2211,Cleaned_Medical_Exam!$A2210:$J4545,2,0)</f>
        <v>36.85</v>
      </c>
      <c r="F2211" s="24">
        <f>VLOOKUP($A2211,Cleaned_Medical_Exam!$A2210:$J4545,3,0)</f>
        <v>5.49</v>
      </c>
      <c r="G2211" s="20" t="str">
        <f>VLOOKUP($A2211,Cleaned_Medical_Exam!$A2210:$J4545,4,0)</f>
        <v>No</v>
      </c>
      <c r="H2211" s="20" t="str">
        <f>VLOOKUP($A2211,Cleaned_Medical_Exam!$A2210:$J4545,5,0)</f>
        <v>Yes</v>
      </c>
      <c r="I2211" s="20" t="str">
        <f>VLOOKUP($A2211,Cleaned_Medical_Exam!$A2210:$J4545,6,0)</f>
        <v>No</v>
      </c>
      <c r="J2211" s="48">
        <f>VLOOKUP($A2211,Cleaned_Medical_Exam!$A2210:$J4545,7,0)</f>
        <v>1</v>
      </c>
      <c r="K2211" s="8" t="str">
        <f>VLOOKUP($A2211,Cleaned_Medical_Exam!$A2210:$J4545,8,0)</f>
        <v>No</v>
      </c>
      <c r="L2211" s="20" t="str">
        <f>VLOOKUP($A2211,Cleaned_Medical_Exam!$A2210:$J4545,9,0)</f>
        <v>Obesity</v>
      </c>
      <c r="M2211" s="20" t="str">
        <f>VLOOKUP($A2211,Cleaned_Medical_Exam!$A2210:$J4545,10,0)</f>
        <v>Normal</v>
      </c>
      <c r="N2211" s="48">
        <f>_xlfn.XLOOKUP(A2211,Cleaned_Hospital_Details!A:A,Cleaned_Hospital_Details!B:B)</f>
        <v>0</v>
      </c>
      <c r="O2211" s="49">
        <f>_xlfn.XLOOKUP($A2211,Cleaned_Hospital_Details!$A:$A,Cleaned_Hospital_Details!C:C)</f>
        <v>1629.83</v>
      </c>
      <c r="P2211" s="8" t="str">
        <f>_xlfn.XLOOKUP($A2211,Cleaned_Hospital_Details!$A:$A,Cleaned_Hospital_Details!D:D)</f>
        <v>Tier - 2</v>
      </c>
      <c r="Q2211" s="8" t="str">
        <f>_xlfn.XLOOKUP($A2211,Cleaned_Hospital_Details!$A:$A,Cleaned_Hospital_Details!E:E)</f>
        <v>Tier - 2</v>
      </c>
      <c r="R2211" s="8" t="str">
        <f>_xlfn.XLOOKUP($A2211,Cleaned_Hospital_Details!$A:$A,Cleaned_Hospital_Details!F:F)</f>
        <v>R1013</v>
      </c>
      <c r="S2211" s="15">
        <f>_xlfn.XLOOKUP($A2211,Cleaned_Hospital_Details!$A:$A,Cleaned_Hospital_Details!G:G)</f>
        <v>38264</v>
      </c>
      <c r="T2211" s="8">
        <f>_xlfn.XLOOKUP($A2211,Cleaned_Hospital_Details!$A:$A,Cleaned_Hospital_Details!H:H)</f>
        <v>18</v>
      </c>
      <c r="U2211" s="8" t="str">
        <f>_xlfn.XLOOKUP($A2211,Cleaned_Hospital_Details!$A:$A,Cleaned_Hospital_Details!I:I)</f>
        <v>Child</v>
      </c>
      <c r="V2211" t="str">
        <f t="shared" si="34"/>
        <v>Jennifer Freeman</v>
      </c>
    </row>
    <row r="2212" spans="1:22" ht="15.6" x14ac:dyDescent="0.3">
      <c r="A2212" s="10" t="s">
        <v>2248</v>
      </c>
      <c r="B2212" s="8" t="str">
        <f>VLOOKUP(A2212,Cleaned_Customer_Names!A2211:D4546,2,0)</f>
        <v>Mr.</v>
      </c>
      <c r="C2212" s="8" t="str">
        <f>VLOOKUP(A2212,Cleaned_Customer_Names!A2211:D4546,3,0)</f>
        <v>Martin</v>
      </c>
      <c r="D2212" s="8" t="str">
        <f>VLOOKUP($A2212,Cleaned_Customer_Names!$A2211:$D4546,4,0)</f>
        <v>Petrulak</v>
      </c>
      <c r="E2212" s="22">
        <f>VLOOKUP($A2212,Cleaned_Medical_Exam!$A2211:$J4546,2,0)</f>
        <v>22.61</v>
      </c>
      <c r="F2212" s="24">
        <f>VLOOKUP($A2212,Cleaned_Medical_Exam!$A2211:$J4546,3,0)</f>
        <v>5.68</v>
      </c>
      <c r="G2212" s="20" t="str">
        <f>VLOOKUP($A2212,Cleaned_Medical_Exam!$A2211:$J4546,4,0)</f>
        <v>No</v>
      </c>
      <c r="H2212" s="20" t="str">
        <f>VLOOKUP($A2212,Cleaned_Medical_Exam!$A2211:$J4546,5,0)</f>
        <v>No</v>
      </c>
      <c r="I2212" s="20" t="str">
        <f>VLOOKUP($A2212,Cleaned_Medical_Exam!$A2211:$J4546,6,0)</f>
        <v>Yes</v>
      </c>
      <c r="J2212" s="48">
        <f>VLOOKUP($A2212,Cleaned_Medical_Exam!$A2211:$J4546,7,0)</f>
        <v>1</v>
      </c>
      <c r="K2212" s="8" t="str">
        <f>VLOOKUP($A2212,Cleaned_Medical_Exam!$A2211:$J4546,8,0)</f>
        <v>No</v>
      </c>
      <c r="L2212" s="20" t="str">
        <f>VLOOKUP($A2212,Cleaned_Medical_Exam!$A2211:$J4546,9,0)</f>
        <v>Healthy Weight</v>
      </c>
      <c r="M2212" s="20" t="str">
        <f>VLOOKUP($A2212,Cleaned_Medical_Exam!$A2211:$J4546,10,0)</f>
        <v>Normal</v>
      </c>
      <c r="N2212" s="48">
        <f>_xlfn.XLOOKUP(A2212,Cleaned_Hospital_Details!A:A,Cleaned_Hospital_Details!B:B)</f>
        <v>0</v>
      </c>
      <c r="O2212" s="49">
        <f>_xlfn.XLOOKUP($A2212,Cleaned_Hospital_Details!$A:$A,Cleaned_Hospital_Details!C:C)</f>
        <v>1628.47</v>
      </c>
      <c r="P2212" s="8" t="str">
        <f>_xlfn.XLOOKUP($A2212,Cleaned_Hospital_Details!$A:$A,Cleaned_Hospital_Details!D:D)</f>
        <v>Tier - 2</v>
      </c>
      <c r="Q2212" s="8" t="str">
        <f>_xlfn.XLOOKUP($A2212,Cleaned_Hospital_Details!$A:$A,Cleaned_Hospital_Details!E:E)</f>
        <v>Tier - 1</v>
      </c>
      <c r="R2212" s="8" t="str">
        <f>_xlfn.XLOOKUP($A2212,Cleaned_Hospital_Details!$A:$A,Cleaned_Hospital_Details!F:F)</f>
        <v>R1012</v>
      </c>
      <c r="S2212" s="15">
        <f>_xlfn.XLOOKUP($A2212,Cleaned_Hospital_Details!$A:$A,Cleaned_Hospital_Details!G:G)</f>
        <v>37819</v>
      </c>
      <c r="T2212" s="8">
        <f>_xlfn.XLOOKUP($A2212,Cleaned_Hospital_Details!$A:$A,Cleaned_Hospital_Details!H:H)</f>
        <v>19</v>
      </c>
      <c r="U2212" s="8" t="str">
        <f>_xlfn.XLOOKUP($A2212,Cleaned_Hospital_Details!$A:$A,Cleaned_Hospital_Details!I:I)</f>
        <v>Adult</v>
      </c>
      <c r="V2212" t="str">
        <f t="shared" si="34"/>
        <v>Martin Petrulak</v>
      </c>
    </row>
    <row r="2213" spans="1:22" ht="15.6" x14ac:dyDescent="0.3">
      <c r="A2213" s="10" t="s">
        <v>2249</v>
      </c>
      <c r="B2213" s="8" t="str">
        <f>VLOOKUP(A2213,Cleaned_Customer_Names!A2212:D4547,2,0)</f>
        <v>Mr.</v>
      </c>
      <c r="C2213" s="8" t="str">
        <f>VLOOKUP(A2213,Cleaned_Customer_Names!A2212:D4547,3,0)</f>
        <v>Steve</v>
      </c>
      <c r="D2213" s="8" t="str">
        <f>VLOOKUP($A2213,Cleaned_Customer_Names!$A2212:$D4547,4,0)</f>
        <v>Lloyd</v>
      </c>
      <c r="E2213" s="22">
        <f>VLOOKUP($A2213,Cleaned_Medical_Exam!$A2212:$J4547,2,0)</f>
        <v>21.754999999999999</v>
      </c>
      <c r="F2213" s="24">
        <f>VLOOKUP($A2213,Cleaned_Medical_Exam!$A2212:$J4547,3,0)</f>
        <v>6.09</v>
      </c>
      <c r="G2213" s="20" t="str">
        <f>VLOOKUP($A2213,Cleaned_Medical_Exam!$A2212:$J4547,4,0)</f>
        <v>No</v>
      </c>
      <c r="H2213" s="20" t="str">
        <f>VLOOKUP($A2213,Cleaned_Medical_Exam!$A2212:$J4547,5,0)</f>
        <v>No</v>
      </c>
      <c r="I2213" s="20" t="str">
        <f>VLOOKUP($A2213,Cleaned_Medical_Exam!$A2212:$J4547,6,0)</f>
        <v>Yes</v>
      </c>
      <c r="J2213" s="48">
        <f>VLOOKUP($A2213,Cleaned_Medical_Exam!$A2212:$J4547,7,0)</f>
        <v>1</v>
      </c>
      <c r="K2213" s="8" t="str">
        <f>VLOOKUP($A2213,Cleaned_Medical_Exam!$A2212:$J4547,8,0)</f>
        <v>No</v>
      </c>
      <c r="L2213" s="20" t="str">
        <f>VLOOKUP($A2213,Cleaned_Medical_Exam!$A2212:$J4547,9,0)</f>
        <v>Healthy Weight</v>
      </c>
      <c r="M2213" s="20" t="str">
        <f>VLOOKUP($A2213,Cleaned_Medical_Exam!$A2212:$J4547,10,0)</f>
        <v>Prediabetes</v>
      </c>
      <c r="N2213" s="48">
        <f>_xlfn.XLOOKUP(A2213,Cleaned_Hospital_Details!A:A,Cleaned_Hospital_Details!B:B)</f>
        <v>0</v>
      </c>
      <c r="O2213" s="49">
        <f>_xlfn.XLOOKUP($A2213,Cleaned_Hospital_Details!$A:$A,Cleaned_Hospital_Details!C:C)</f>
        <v>1627.28</v>
      </c>
      <c r="P2213" s="8" t="str">
        <f>_xlfn.XLOOKUP($A2213,Cleaned_Hospital_Details!$A:$A,Cleaned_Hospital_Details!D:D)</f>
        <v>Tier - 2</v>
      </c>
      <c r="Q2213" s="8" t="str">
        <f>_xlfn.XLOOKUP($A2213,Cleaned_Hospital_Details!$A:$A,Cleaned_Hospital_Details!E:E)</f>
        <v>Tier - 2</v>
      </c>
      <c r="R2213" s="8" t="str">
        <f>_xlfn.XLOOKUP($A2213,Cleaned_Hospital_Details!$A:$A,Cleaned_Hospital_Details!F:F)</f>
        <v>R1012</v>
      </c>
      <c r="S2213" s="15">
        <f>_xlfn.XLOOKUP($A2213,Cleaned_Hospital_Details!$A:$A,Cleaned_Hospital_Details!G:G)</f>
        <v>37959</v>
      </c>
      <c r="T2213" s="8">
        <f>_xlfn.XLOOKUP($A2213,Cleaned_Hospital_Details!$A:$A,Cleaned_Hospital_Details!H:H)</f>
        <v>19</v>
      </c>
      <c r="U2213" s="8" t="str">
        <f>_xlfn.XLOOKUP($A2213,Cleaned_Hospital_Details!$A:$A,Cleaned_Hospital_Details!I:I)</f>
        <v>Adult</v>
      </c>
      <c r="V2213" t="str">
        <f t="shared" si="34"/>
        <v>Steve Lloyd</v>
      </c>
    </row>
    <row r="2214" spans="1:22" ht="15.6" x14ac:dyDescent="0.3">
      <c r="A2214" s="10" t="s">
        <v>2250</v>
      </c>
      <c r="B2214" s="8" t="str">
        <f>VLOOKUP(A2214,Cleaned_Customer_Names!A2213:D4548,2,0)</f>
        <v>Mr.</v>
      </c>
      <c r="C2214" s="8" t="str">
        <f>VLOOKUP(A2214,Cleaned_Customer_Names!A2213:D4548,3,0)</f>
        <v>Christopher</v>
      </c>
      <c r="D2214" s="8" t="str">
        <f>VLOOKUP($A2214,Cleaned_Customer_Names!$A2213:$D4548,4,0)</f>
        <v>Zablocki</v>
      </c>
      <c r="E2214" s="22">
        <f>VLOOKUP($A2214,Cleaned_Medical_Exam!$A2213:$J4548,2,0)</f>
        <v>20.425000000000001</v>
      </c>
      <c r="F2214" s="24">
        <f>VLOOKUP($A2214,Cleaned_Medical_Exam!$A2213:$J4548,3,0)</f>
        <v>5.53</v>
      </c>
      <c r="G2214" s="20" t="str">
        <f>VLOOKUP($A2214,Cleaned_Medical_Exam!$A2213:$J4548,4,0)</f>
        <v>No</v>
      </c>
      <c r="H2214" s="20" t="str">
        <f>VLOOKUP($A2214,Cleaned_Medical_Exam!$A2213:$J4548,5,0)</f>
        <v>No</v>
      </c>
      <c r="I2214" s="20" t="str">
        <f>VLOOKUP($A2214,Cleaned_Medical_Exam!$A2213:$J4548,6,0)</f>
        <v>Yes</v>
      </c>
      <c r="J2214" s="48">
        <f>VLOOKUP($A2214,Cleaned_Medical_Exam!$A2213:$J4548,7,0)</f>
        <v>1</v>
      </c>
      <c r="K2214" s="8" t="str">
        <f>VLOOKUP($A2214,Cleaned_Medical_Exam!$A2213:$J4548,8,0)</f>
        <v>No</v>
      </c>
      <c r="L2214" s="20" t="str">
        <f>VLOOKUP($A2214,Cleaned_Medical_Exam!$A2213:$J4548,9,0)</f>
        <v>Healthy Weight</v>
      </c>
      <c r="M2214" s="20" t="str">
        <f>VLOOKUP($A2214,Cleaned_Medical_Exam!$A2213:$J4548,10,0)</f>
        <v>Normal</v>
      </c>
      <c r="N2214" s="48">
        <f>_xlfn.XLOOKUP(A2214,Cleaned_Hospital_Details!A:A,Cleaned_Hospital_Details!B:B)</f>
        <v>0</v>
      </c>
      <c r="O2214" s="49">
        <f>_xlfn.XLOOKUP($A2214,Cleaned_Hospital_Details!$A:$A,Cleaned_Hospital_Details!C:C)</f>
        <v>1625.43</v>
      </c>
      <c r="P2214" s="8" t="str">
        <f>_xlfn.XLOOKUP($A2214,Cleaned_Hospital_Details!$A:$A,Cleaned_Hospital_Details!D:D)</f>
        <v>Tier - 2</v>
      </c>
      <c r="Q2214" s="8" t="str">
        <f>_xlfn.XLOOKUP($A2214,Cleaned_Hospital_Details!$A:$A,Cleaned_Hospital_Details!E:E)</f>
        <v>Tier - 3</v>
      </c>
      <c r="R2214" s="8" t="str">
        <f>_xlfn.XLOOKUP($A2214,Cleaned_Hospital_Details!$A:$A,Cleaned_Hospital_Details!F:F)</f>
        <v>R1012</v>
      </c>
      <c r="S2214" s="15">
        <f>_xlfn.XLOOKUP($A2214,Cleaned_Hospital_Details!$A:$A,Cleaned_Hospital_Details!G:G)</f>
        <v>37873</v>
      </c>
      <c r="T2214" s="8">
        <f>_xlfn.XLOOKUP($A2214,Cleaned_Hospital_Details!$A:$A,Cleaned_Hospital_Details!H:H)</f>
        <v>19</v>
      </c>
      <c r="U2214" s="8" t="str">
        <f>_xlfn.XLOOKUP($A2214,Cleaned_Hospital_Details!$A:$A,Cleaned_Hospital_Details!I:I)</f>
        <v>Adult</v>
      </c>
      <c r="V2214" t="str">
        <f t="shared" si="34"/>
        <v>Christopher Zablocki</v>
      </c>
    </row>
    <row r="2215" spans="1:22" ht="15.6" x14ac:dyDescent="0.3">
      <c r="A2215" s="10" t="s">
        <v>2251</v>
      </c>
      <c r="B2215" s="8" t="str">
        <f>VLOOKUP(A2215,Cleaned_Customer_Names!A2214:D4549,2,0)</f>
        <v>Ms.</v>
      </c>
      <c r="C2215" s="8" t="str">
        <f>VLOOKUP(A2215,Cleaned_Customer_Names!A2214:D4549,3,0)</f>
        <v>Kathryn</v>
      </c>
      <c r="D2215" s="8" t="str">
        <f>VLOOKUP($A2215,Cleaned_Customer_Names!$A2214:$D4549,4,0)</f>
        <v>Van</v>
      </c>
      <c r="E2215" s="22">
        <f>VLOOKUP($A2215,Cleaned_Medical_Exam!$A2214:$J4549,2,0)</f>
        <v>31.35</v>
      </c>
      <c r="F2215" s="24">
        <f>VLOOKUP($A2215,Cleaned_Medical_Exam!$A2214:$J4549,3,0)</f>
        <v>4.28</v>
      </c>
      <c r="G2215" s="20" t="str">
        <f>VLOOKUP($A2215,Cleaned_Medical_Exam!$A2214:$J4549,4,0)</f>
        <v>No</v>
      </c>
      <c r="H2215" s="20" t="str">
        <f>VLOOKUP($A2215,Cleaned_Medical_Exam!$A2214:$J4549,5,0)</f>
        <v>Yes</v>
      </c>
      <c r="I2215" s="20" t="str">
        <f>VLOOKUP($A2215,Cleaned_Medical_Exam!$A2214:$J4549,6,0)</f>
        <v>No</v>
      </c>
      <c r="J2215" s="48">
        <f>VLOOKUP($A2215,Cleaned_Medical_Exam!$A2214:$J4549,7,0)</f>
        <v>1</v>
      </c>
      <c r="K2215" s="8" t="str">
        <f>VLOOKUP($A2215,Cleaned_Medical_Exam!$A2214:$J4549,8,0)</f>
        <v>No</v>
      </c>
      <c r="L2215" s="20" t="str">
        <f>VLOOKUP($A2215,Cleaned_Medical_Exam!$A2214:$J4549,9,0)</f>
        <v>Obesity</v>
      </c>
      <c r="M2215" s="20" t="str">
        <f>VLOOKUP($A2215,Cleaned_Medical_Exam!$A2214:$J4549,10,0)</f>
        <v>Normal</v>
      </c>
      <c r="N2215" s="48">
        <f>_xlfn.XLOOKUP(A2215,Cleaned_Hospital_Details!A:A,Cleaned_Hospital_Details!B:B)</f>
        <v>0</v>
      </c>
      <c r="O2215" s="49">
        <f>_xlfn.XLOOKUP($A2215,Cleaned_Hospital_Details!$A:$A,Cleaned_Hospital_Details!C:C)</f>
        <v>1622.19</v>
      </c>
      <c r="P2215" s="8" t="str">
        <f>_xlfn.XLOOKUP($A2215,Cleaned_Hospital_Details!$A:$A,Cleaned_Hospital_Details!D:D)</f>
        <v>Tier - 2</v>
      </c>
      <c r="Q2215" s="8" t="str">
        <f>_xlfn.XLOOKUP($A2215,Cleaned_Hospital_Details!$A:$A,Cleaned_Hospital_Details!E:E)</f>
        <v>Tier - 1</v>
      </c>
      <c r="R2215" s="8" t="str">
        <f>_xlfn.XLOOKUP($A2215,Cleaned_Hospital_Details!$A:$A,Cleaned_Hospital_Details!F:F)</f>
        <v>R1013</v>
      </c>
      <c r="S2215" s="15">
        <f>_xlfn.XLOOKUP($A2215,Cleaned_Hospital_Details!$A:$A,Cleaned_Hospital_Details!G:G)</f>
        <v>38193</v>
      </c>
      <c r="T2215" s="8">
        <f>_xlfn.XLOOKUP($A2215,Cleaned_Hospital_Details!$A:$A,Cleaned_Hospital_Details!H:H)</f>
        <v>18</v>
      </c>
      <c r="U2215" s="8" t="str">
        <f>_xlfn.XLOOKUP($A2215,Cleaned_Hospital_Details!$A:$A,Cleaned_Hospital_Details!I:I)</f>
        <v>Child</v>
      </c>
      <c r="V2215" t="str">
        <f t="shared" si="34"/>
        <v>Kathryn Van</v>
      </c>
    </row>
    <row r="2216" spans="1:22" ht="15.6" x14ac:dyDescent="0.3">
      <c r="A2216" s="10" t="s">
        <v>2252</v>
      </c>
      <c r="B2216" s="8" t="str">
        <f>VLOOKUP(A2216,Cleaned_Customer_Names!A2215:D4550,2,0)</f>
        <v>Ms.</v>
      </c>
      <c r="C2216" s="8" t="str">
        <f>VLOOKUP(A2216,Cleaned_Customer_Names!A2215:D4550,3,0)</f>
        <v>Emily</v>
      </c>
      <c r="D2216" s="8" t="str">
        <f>VLOOKUP($A2216,Cleaned_Customer_Names!$A2215:$D4550,4,0)</f>
        <v>Babay</v>
      </c>
      <c r="E2216" s="22">
        <f>VLOOKUP($A2216,Cleaned_Medical_Exam!$A2215:$J4550,2,0)</f>
        <v>31.13</v>
      </c>
      <c r="F2216" s="24">
        <f>VLOOKUP($A2216,Cleaned_Medical_Exam!$A2215:$J4550,3,0)</f>
        <v>6.01</v>
      </c>
      <c r="G2216" s="20" t="str">
        <f>VLOOKUP($A2216,Cleaned_Medical_Exam!$A2215:$J4550,4,0)</f>
        <v>No</v>
      </c>
      <c r="H2216" s="20" t="str">
        <f>VLOOKUP($A2216,Cleaned_Medical_Exam!$A2215:$J4550,5,0)</f>
        <v>Yes</v>
      </c>
      <c r="I2216" s="20" t="str">
        <f>VLOOKUP($A2216,Cleaned_Medical_Exam!$A2215:$J4550,6,0)</f>
        <v>No</v>
      </c>
      <c r="J2216" s="48">
        <f>VLOOKUP($A2216,Cleaned_Medical_Exam!$A2215:$J4550,7,0)</f>
        <v>1</v>
      </c>
      <c r="K2216" s="8" t="str">
        <f>VLOOKUP($A2216,Cleaned_Medical_Exam!$A2215:$J4550,8,0)</f>
        <v>No</v>
      </c>
      <c r="L2216" s="20" t="str">
        <f>VLOOKUP($A2216,Cleaned_Medical_Exam!$A2215:$J4550,9,0)</f>
        <v>Obesity</v>
      </c>
      <c r="M2216" s="20" t="str">
        <f>VLOOKUP($A2216,Cleaned_Medical_Exam!$A2215:$J4550,10,0)</f>
        <v>Prediabetes</v>
      </c>
      <c r="N2216" s="48">
        <f>_xlfn.XLOOKUP(A2216,Cleaned_Hospital_Details!A:A,Cleaned_Hospital_Details!B:B)</f>
        <v>0</v>
      </c>
      <c r="O2216" s="49">
        <f>_xlfn.XLOOKUP($A2216,Cleaned_Hospital_Details!$A:$A,Cleaned_Hospital_Details!C:C)</f>
        <v>1621.88</v>
      </c>
      <c r="P2216" s="8" t="str">
        <f>_xlfn.XLOOKUP($A2216,Cleaned_Hospital_Details!$A:$A,Cleaned_Hospital_Details!D:D)</f>
        <v>Tier - 2</v>
      </c>
      <c r="Q2216" s="8" t="str">
        <f>_xlfn.XLOOKUP($A2216,Cleaned_Hospital_Details!$A:$A,Cleaned_Hospital_Details!E:E)</f>
        <v>Tier - 2</v>
      </c>
      <c r="R2216" s="8" t="str">
        <f>_xlfn.XLOOKUP($A2216,Cleaned_Hospital_Details!$A:$A,Cleaned_Hospital_Details!F:F)</f>
        <v>R1013</v>
      </c>
      <c r="S2216" s="15">
        <f>_xlfn.XLOOKUP($A2216,Cleaned_Hospital_Details!$A:$A,Cleaned_Hospital_Details!G:G)</f>
        <v>38220</v>
      </c>
      <c r="T2216" s="8">
        <f>_xlfn.XLOOKUP($A2216,Cleaned_Hospital_Details!$A:$A,Cleaned_Hospital_Details!H:H)</f>
        <v>18</v>
      </c>
      <c r="U2216" s="8" t="str">
        <f>_xlfn.XLOOKUP($A2216,Cleaned_Hospital_Details!$A:$A,Cleaned_Hospital_Details!I:I)</f>
        <v>Child</v>
      </c>
      <c r="V2216" t="str">
        <f t="shared" si="34"/>
        <v>Emily Babay</v>
      </c>
    </row>
    <row r="2217" spans="1:22" ht="15.6" x14ac:dyDescent="0.3">
      <c r="A2217" s="10" t="s">
        <v>2253</v>
      </c>
      <c r="B2217" s="8" t="str">
        <f>VLOOKUP(A2217,Cleaned_Customer_Names!A2216:D4551,2,0)</f>
        <v>Mr.</v>
      </c>
      <c r="C2217" s="8" t="str">
        <f>VLOOKUP(A2217,Cleaned_Customer_Names!A2216:D4551,3,0)</f>
        <v>Trent</v>
      </c>
      <c r="D2217" s="8" t="str">
        <f>VLOOKUP($A2217,Cleaned_Customer_Names!$A2216:$D4551,4,0)</f>
        <v>Taylor</v>
      </c>
      <c r="E2217" s="22">
        <f>VLOOKUP($A2217,Cleaned_Medical_Exam!$A2216:$J4551,2,0)</f>
        <v>17.48</v>
      </c>
      <c r="F2217" s="24">
        <f>VLOOKUP($A2217,Cleaned_Medical_Exam!$A2216:$J4551,3,0)</f>
        <v>4.59</v>
      </c>
      <c r="G2217" s="20" t="str">
        <f>VLOOKUP($A2217,Cleaned_Medical_Exam!$A2216:$J4551,4,0)</f>
        <v>No</v>
      </c>
      <c r="H2217" s="20" t="str">
        <f>VLOOKUP($A2217,Cleaned_Medical_Exam!$A2216:$J4551,5,0)</f>
        <v>No</v>
      </c>
      <c r="I2217" s="20" t="str">
        <f>VLOOKUP($A2217,Cleaned_Medical_Exam!$A2216:$J4551,6,0)</f>
        <v>Yes</v>
      </c>
      <c r="J2217" s="48">
        <f>VLOOKUP($A2217,Cleaned_Medical_Exam!$A2216:$J4551,7,0)</f>
        <v>1</v>
      </c>
      <c r="K2217" s="8" t="str">
        <f>VLOOKUP($A2217,Cleaned_Medical_Exam!$A2216:$J4551,8,0)</f>
        <v>No</v>
      </c>
      <c r="L2217" s="20" t="str">
        <f>VLOOKUP($A2217,Cleaned_Medical_Exam!$A2216:$J4551,9,0)</f>
        <v>Underweight</v>
      </c>
      <c r="M2217" s="20" t="str">
        <f>VLOOKUP($A2217,Cleaned_Medical_Exam!$A2216:$J4551,10,0)</f>
        <v>Normal</v>
      </c>
      <c r="N2217" s="48">
        <f>_xlfn.XLOOKUP(A2217,Cleaned_Hospital_Details!A:A,Cleaned_Hospital_Details!B:B)</f>
        <v>0</v>
      </c>
      <c r="O2217" s="49">
        <f>_xlfn.XLOOKUP($A2217,Cleaned_Hospital_Details!$A:$A,Cleaned_Hospital_Details!C:C)</f>
        <v>1621.34</v>
      </c>
      <c r="P2217" s="8" t="str">
        <f>_xlfn.XLOOKUP($A2217,Cleaned_Hospital_Details!$A:$A,Cleaned_Hospital_Details!D:D)</f>
        <v>Tier - 2</v>
      </c>
      <c r="Q2217" s="8" t="str">
        <f>_xlfn.XLOOKUP($A2217,Cleaned_Hospital_Details!$A:$A,Cleaned_Hospital_Details!E:E)</f>
        <v>Tier - 2</v>
      </c>
      <c r="R2217" s="8" t="str">
        <f>_xlfn.XLOOKUP($A2217,Cleaned_Hospital_Details!$A:$A,Cleaned_Hospital_Details!F:F)</f>
        <v>R1012</v>
      </c>
      <c r="S2217" s="15">
        <f>_xlfn.XLOOKUP($A2217,Cleaned_Hospital_Details!$A:$A,Cleaned_Hospital_Details!G:G)</f>
        <v>37878</v>
      </c>
      <c r="T2217" s="8">
        <f>_xlfn.XLOOKUP($A2217,Cleaned_Hospital_Details!$A:$A,Cleaned_Hospital_Details!H:H)</f>
        <v>19</v>
      </c>
      <c r="U2217" s="8" t="str">
        <f>_xlfn.XLOOKUP($A2217,Cleaned_Hospital_Details!$A:$A,Cleaned_Hospital_Details!I:I)</f>
        <v>Adult</v>
      </c>
      <c r="V2217" t="str">
        <f t="shared" si="34"/>
        <v>Trent Taylor</v>
      </c>
    </row>
    <row r="2218" spans="1:22" ht="15.6" x14ac:dyDescent="0.3">
      <c r="A2218" s="10" t="s">
        <v>2254</v>
      </c>
      <c r="B2218" s="8" t="str">
        <f>VLOOKUP(A2218,Cleaned_Customer_Names!A2217:D4552,2,0)</f>
        <v>Ms.</v>
      </c>
      <c r="C2218" s="8" t="str">
        <f>VLOOKUP(A2218,Cleaned_Customer_Names!A2217:D4552,3,0)</f>
        <v>Jennifer</v>
      </c>
      <c r="D2218" s="8" t="str">
        <f>VLOOKUP($A2218,Cleaned_Customer_Names!$A2217:$D4552,4,0)</f>
        <v>Smith</v>
      </c>
      <c r="E2218" s="22">
        <f>VLOOKUP($A2218,Cleaned_Medical_Exam!$A2217:$J4552,2,0)</f>
        <v>22.57</v>
      </c>
      <c r="F2218" s="24">
        <f>VLOOKUP($A2218,Cleaned_Medical_Exam!$A2217:$J4552,3,0)</f>
        <v>5.8</v>
      </c>
      <c r="G2218" s="20" t="str">
        <f>VLOOKUP($A2218,Cleaned_Medical_Exam!$A2217:$J4552,4,0)</f>
        <v>Yes</v>
      </c>
      <c r="H2218" s="20" t="str">
        <f>VLOOKUP($A2218,Cleaned_Medical_Exam!$A2217:$J4552,5,0)</f>
        <v>No</v>
      </c>
      <c r="I2218" s="20" t="str">
        <f>VLOOKUP($A2218,Cleaned_Medical_Exam!$A2217:$J4552,6,0)</f>
        <v>No</v>
      </c>
      <c r="J2218" s="48">
        <f>VLOOKUP($A2218,Cleaned_Medical_Exam!$A2217:$J4552,7,0)</f>
        <v>1</v>
      </c>
      <c r="K2218" s="8" t="str">
        <f>VLOOKUP($A2218,Cleaned_Medical_Exam!$A2217:$J4552,8,0)</f>
        <v>No</v>
      </c>
      <c r="L2218" s="20" t="str">
        <f>VLOOKUP($A2218,Cleaned_Medical_Exam!$A2217:$J4552,9,0)</f>
        <v>Healthy Weight</v>
      </c>
      <c r="M2218" s="20" t="str">
        <f>VLOOKUP($A2218,Cleaned_Medical_Exam!$A2217:$J4552,10,0)</f>
        <v>Prediabetes</v>
      </c>
      <c r="N2218" s="48">
        <f>_xlfn.XLOOKUP(A2218,Cleaned_Hospital_Details!A:A,Cleaned_Hospital_Details!B:B)</f>
        <v>0</v>
      </c>
      <c r="O2218" s="49">
        <f>_xlfn.XLOOKUP($A2218,Cleaned_Hospital_Details!$A:$A,Cleaned_Hospital_Details!C:C)</f>
        <v>1617.16</v>
      </c>
      <c r="P2218" s="8" t="str">
        <f>_xlfn.XLOOKUP($A2218,Cleaned_Hospital_Details!$A:$A,Cleaned_Hospital_Details!D:D)</f>
        <v>Tier - 2</v>
      </c>
      <c r="Q2218" s="8" t="str">
        <f>_xlfn.XLOOKUP($A2218,Cleaned_Hospital_Details!$A:$A,Cleaned_Hospital_Details!E:E)</f>
        <v>Tier - 1</v>
      </c>
      <c r="R2218" s="8" t="str">
        <f>_xlfn.XLOOKUP($A2218,Cleaned_Hospital_Details!$A:$A,Cleaned_Hospital_Details!F:F)</f>
        <v>R1013</v>
      </c>
      <c r="S2218" s="15">
        <f>_xlfn.XLOOKUP($A2218,Cleaned_Hospital_Details!$A:$A,Cleaned_Hospital_Details!G:G)</f>
        <v>34916</v>
      </c>
      <c r="T2218" s="8">
        <f>_xlfn.XLOOKUP($A2218,Cleaned_Hospital_Details!$A:$A,Cleaned_Hospital_Details!H:H)</f>
        <v>27</v>
      </c>
      <c r="U2218" s="8" t="str">
        <f>_xlfn.XLOOKUP($A2218,Cleaned_Hospital_Details!$A:$A,Cleaned_Hospital_Details!I:I)</f>
        <v>Adult</v>
      </c>
      <c r="V2218" t="str">
        <f t="shared" si="34"/>
        <v>Jennifer Smith</v>
      </c>
    </row>
    <row r="2219" spans="1:22" ht="15.6" x14ac:dyDescent="0.3">
      <c r="A2219" s="10" t="s">
        <v>2255</v>
      </c>
      <c r="B2219" s="8" t="str">
        <f>VLOOKUP(A2219,Cleaned_Customer_Names!A2218:D4553,2,0)</f>
        <v>Ms.</v>
      </c>
      <c r="C2219" s="8" t="str">
        <f>VLOOKUP(A2219,Cleaned_Customer_Names!A2218:D4553,3,0)</f>
        <v>Polly</v>
      </c>
      <c r="D2219" s="8" t="str">
        <f>VLOOKUP($A2219,Cleaned_Customer_Names!$A2218:$D4553,4,0)</f>
        <v>Moody</v>
      </c>
      <c r="E2219" s="22">
        <f>VLOOKUP($A2219,Cleaned_Medical_Exam!$A2218:$J4553,2,0)</f>
        <v>26.73</v>
      </c>
      <c r="F2219" s="24">
        <f>VLOOKUP($A2219,Cleaned_Medical_Exam!$A2218:$J4553,3,0)</f>
        <v>5.08</v>
      </c>
      <c r="G2219" s="20" t="str">
        <f>VLOOKUP($A2219,Cleaned_Medical_Exam!$A2218:$J4553,4,0)</f>
        <v>No</v>
      </c>
      <c r="H2219" s="20" t="str">
        <f>VLOOKUP($A2219,Cleaned_Medical_Exam!$A2218:$J4553,5,0)</f>
        <v>Yes</v>
      </c>
      <c r="I2219" s="20" t="str">
        <f>VLOOKUP($A2219,Cleaned_Medical_Exam!$A2218:$J4553,6,0)</f>
        <v>No</v>
      </c>
      <c r="J2219" s="48">
        <f>VLOOKUP($A2219,Cleaned_Medical_Exam!$A2218:$J4553,7,0)</f>
        <v>1</v>
      </c>
      <c r="K2219" s="8" t="str">
        <f>VLOOKUP($A2219,Cleaned_Medical_Exam!$A2218:$J4553,8,0)</f>
        <v>No</v>
      </c>
      <c r="L2219" s="20" t="str">
        <f>VLOOKUP($A2219,Cleaned_Medical_Exam!$A2218:$J4553,9,0)</f>
        <v>Overweight</v>
      </c>
      <c r="M2219" s="20" t="str">
        <f>VLOOKUP($A2219,Cleaned_Medical_Exam!$A2218:$J4553,10,0)</f>
        <v>Normal</v>
      </c>
      <c r="N2219" s="48">
        <f>_xlfn.XLOOKUP(A2219,Cleaned_Hospital_Details!A:A,Cleaned_Hospital_Details!B:B)</f>
        <v>0</v>
      </c>
      <c r="O2219" s="49">
        <f>_xlfn.XLOOKUP($A2219,Cleaned_Hospital_Details!$A:$A,Cleaned_Hospital_Details!C:C)</f>
        <v>1615.77</v>
      </c>
      <c r="P2219" s="8" t="str">
        <f>_xlfn.XLOOKUP($A2219,Cleaned_Hospital_Details!$A:$A,Cleaned_Hospital_Details!D:D)</f>
        <v>Tier - 2</v>
      </c>
      <c r="Q2219" s="8" t="str">
        <f>_xlfn.XLOOKUP($A2219,Cleaned_Hospital_Details!$A:$A,Cleaned_Hospital_Details!E:E)</f>
        <v>Tier - 1</v>
      </c>
      <c r="R2219" s="8" t="str">
        <f>_xlfn.XLOOKUP($A2219,Cleaned_Hospital_Details!$A:$A,Cleaned_Hospital_Details!F:F)</f>
        <v>R1013</v>
      </c>
      <c r="S2219" s="15">
        <f>_xlfn.XLOOKUP($A2219,Cleaned_Hospital_Details!$A:$A,Cleaned_Hospital_Details!G:G)</f>
        <v>38190</v>
      </c>
      <c r="T2219" s="8">
        <f>_xlfn.XLOOKUP($A2219,Cleaned_Hospital_Details!$A:$A,Cleaned_Hospital_Details!H:H)</f>
        <v>18</v>
      </c>
      <c r="U2219" s="8" t="str">
        <f>_xlfn.XLOOKUP($A2219,Cleaned_Hospital_Details!$A:$A,Cleaned_Hospital_Details!I:I)</f>
        <v>Child</v>
      </c>
      <c r="V2219" t="str">
        <f t="shared" si="34"/>
        <v>Polly Moody</v>
      </c>
    </row>
    <row r="2220" spans="1:22" ht="15.6" x14ac:dyDescent="0.3">
      <c r="A2220" s="10" t="s">
        <v>2256</v>
      </c>
      <c r="B2220" s="8" t="str">
        <f>VLOOKUP(A2220,Cleaned_Customer_Names!A2219:D4554,2,0)</f>
        <v>Ms.</v>
      </c>
      <c r="C2220" s="8" t="str">
        <f>VLOOKUP(A2220,Cleaned_Customer_Names!A2219:D4554,3,0)</f>
        <v>Elizabeth</v>
      </c>
      <c r="D2220" s="8" t="str">
        <f>VLOOKUP($A2220,Cleaned_Customer_Names!$A2219:$D4554,4,0)</f>
        <v>Swierzbinski</v>
      </c>
      <c r="E2220" s="22">
        <f>VLOOKUP($A2220,Cleaned_Medical_Exam!$A2219:$J4554,2,0)</f>
        <v>20.79</v>
      </c>
      <c r="F2220" s="24">
        <f>VLOOKUP($A2220,Cleaned_Medical_Exam!$A2219:$J4554,3,0)</f>
        <v>5.84</v>
      </c>
      <c r="G2220" s="20" t="str">
        <f>VLOOKUP($A2220,Cleaned_Medical_Exam!$A2219:$J4554,4,0)</f>
        <v>No</v>
      </c>
      <c r="H2220" s="20" t="str">
        <f>VLOOKUP($A2220,Cleaned_Medical_Exam!$A2219:$J4554,5,0)</f>
        <v>Yes</v>
      </c>
      <c r="I2220" s="20" t="str">
        <f>VLOOKUP($A2220,Cleaned_Medical_Exam!$A2219:$J4554,6,0)</f>
        <v>No</v>
      </c>
      <c r="J2220" s="48">
        <f>VLOOKUP($A2220,Cleaned_Medical_Exam!$A2219:$J4554,7,0)</f>
        <v>1</v>
      </c>
      <c r="K2220" s="8" t="str">
        <f>VLOOKUP($A2220,Cleaned_Medical_Exam!$A2219:$J4554,8,0)</f>
        <v>No</v>
      </c>
      <c r="L2220" s="20" t="str">
        <f>VLOOKUP($A2220,Cleaned_Medical_Exam!$A2219:$J4554,9,0)</f>
        <v>Healthy Weight</v>
      </c>
      <c r="M2220" s="20" t="str">
        <f>VLOOKUP($A2220,Cleaned_Medical_Exam!$A2219:$J4554,10,0)</f>
        <v>Prediabetes</v>
      </c>
      <c r="N2220" s="48">
        <f>_xlfn.XLOOKUP(A2220,Cleaned_Hospital_Details!A:A,Cleaned_Hospital_Details!B:B)</f>
        <v>0</v>
      </c>
      <c r="O2220" s="49">
        <f>_xlfn.XLOOKUP($A2220,Cleaned_Hospital_Details!$A:$A,Cleaned_Hospital_Details!C:C)</f>
        <v>1607.51</v>
      </c>
      <c r="P2220" s="8" t="str">
        <f>_xlfn.XLOOKUP($A2220,Cleaned_Hospital_Details!$A:$A,Cleaned_Hospital_Details!D:D)</f>
        <v>Tier - 2</v>
      </c>
      <c r="Q2220" s="8" t="str">
        <f>_xlfn.XLOOKUP($A2220,Cleaned_Hospital_Details!$A:$A,Cleaned_Hospital_Details!E:E)</f>
        <v>Tier - 3</v>
      </c>
      <c r="R2220" s="8" t="str">
        <f>_xlfn.XLOOKUP($A2220,Cleaned_Hospital_Details!$A:$A,Cleaned_Hospital_Details!F:F)</f>
        <v>R1013</v>
      </c>
      <c r="S2220" s="15">
        <f>_xlfn.XLOOKUP($A2220,Cleaned_Hospital_Details!$A:$A,Cleaned_Hospital_Details!G:G)</f>
        <v>38310</v>
      </c>
      <c r="T2220" s="8">
        <f>_xlfn.XLOOKUP($A2220,Cleaned_Hospital_Details!$A:$A,Cleaned_Hospital_Details!H:H)</f>
        <v>18</v>
      </c>
      <c r="U2220" s="8" t="str">
        <f>_xlfn.XLOOKUP($A2220,Cleaned_Hospital_Details!$A:$A,Cleaned_Hospital_Details!I:I)</f>
        <v>Child</v>
      </c>
      <c r="V2220" t="str">
        <f t="shared" si="34"/>
        <v>Elizabeth Swierzbinski</v>
      </c>
    </row>
    <row r="2221" spans="1:22" ht="15.6" x14ac:dyDescent="0.3">
      <c r="A2221" s="10" t="s">
        <v>2257</v>
      </c>
      <c r="B2221" s="8" t="str">
        <f>VLOOKUP(A2221,Cleaned_Customer_Names!A2220:D4555,2,0)</f>
        <v>Ms.</v>
      </c>
      <c r="C2221" s="8" t="str">
        <f>VLOOKUP(A2221,Cleaned_Customer_Names!A2220:D4555,3,0)</f>
        <v>Tiffany</v>
      </c>
      <c r="D2221" s="8" t="str">
        <f>VLOOKUP($A2221,Cleaned_Customer_Names!$A2220:$D4555,4,0)</f>
        <v>Schwartz</v>
      </c>
      <c r="E2221" s="22">
        <f>VLOOKUP($A2221,Cleaned_Medical_Exam!$A2220:$J4555,2,0)</f>
        <v>20.149999999999999</v>
      </c>
      <c r="F2221" s="24">
        <f>VLOOKUP($A2221,Cleaned_Medical_Exam!$A2220:$J4555,3,0)</f>
        <v>4.1500000000000004</v>
      </c>
      <c r="G2221" s="20" t="str">
        <f>VLOOKUP($A2221,Cleaned_Medical_Exam!$A2220:$J4555,4,0)</f>
        <v>No</v>
      </c>
      <c r="H2221" s="20" t="str">
        <f>VLOOKUP($A2221,Cleaned_Medical_Exam!$A2220:$J4555,5,0)</f>
        <v>No</v>
      </c>
      <c r="I2221" s="20" t="str">
        <f>VLOOKUP($A2221,Cleaned_Medical_Exam!$A2220:$J4555,6,0)</f>
        <v>No</v>
      </c>
      <c r="J2221" s="48">
        <f>VLOOKUP($A2221,Cleaned_Medical_Exam!$A2220:$J4555,7,0)</f>
        <v>1</v>
      </c>
      <c r="K2221" s="8" t="str">
        <f>VLOOKUP($A2221,Cleaned_Medical_Exam!$A2220:$J4555,8,0)</f>
        <v>No</v>
      </c>
      <c r="L2221" s="20" t="str">
        <f>VLOOKUP($A2221,Cleaned_Medical_Exam!$A2220:$J4555,9,0)</f>
        <v>Healthy Weight</v>
      </c>
      <c r="M2221" s="20" t="str">
        <f>VLOOKUP($A2221,Cleaned_Medical_Exam!$A2220:$J4555,10,0)</f>
        <v>Normal</v>
      </c>
      <c r="N2221" s="48">
        <f>_xlfn.XLOOKUP(A2221,Cleaned_Hospital_Details!A:A,Cleaned_Hospital_Details!B:B)</f>
        <v>0</v>
      </c>
      <c r="O2221" s="49">
        <f>_xlfn.XLOOKUP($A2221,Cleaned_Hospital_Details!$A:$A,Cleaned_Hospital_Details!C:C)</f>
        <v>1566.88</v>
      </c>
      <c r="P2221" s="8" t="str">
        <f>_xlfn.XLOOKUP($A2221,Cleaned_Hospital_Details!$A:$A,Cleaned_Hospital_Details!D:D)</f>
        <v>Tier - 2</v>
      </c>
      <c r="Q2221" s="8" t="str">
        <f>_xlfn.XLOOKUP($A2221,Cleaned_Hospital_Details!$A:$A,Cleaned_Hospital_Details!E:E)</f>
        <v>Tier - 1</v>
      </c>
      <c r="R2221" s="8" t="str">
        <f>_xlfn.XLOOKUP($A2221,Cleaned_Hospital_Details!$A:$A,Cleaned_Hospital_Details!F:F)</f>
        <v>R1013</v>
      </c>
      <c r="S2221" s="15">
        <f>_xlfn.XLOOKUP($A2221,Cleaned_Hospital_Details!$A:$A,Cleaned_Hospital_Details!G:G)</f>
        <v>33869</v>
      </c>
      <c r="T2221" s="8">
        <f>_xlfn.XLOOKUP($A2221,Cleaned_Hospital_Details!$A:$A,Cleaned_Hospital_Details!H:H)</f>
        <v>30</v>
      </c>
      <c r="U2221" s="8" t="str">
        <f>_xlfn.XLOOKUP($A2221,Cleaned_Hospital_Details!$A:$A,Cleaned_Hospital_Details!I:I)</f>
        <v>Adult</v>
      </c>
      <c r="V2221" t="str">
        <f t="shared" si="34"/>
        <v>Tiffany Schwartz</v>
      </c>
    </row>
    <row r="2222" spans="1:22" ht="15.6" x14ac:dyDescent="0.3">
      <c r="A2222" s="10" t="s">
        <v>2258</v>
      </c>
      <c r="B2222" s="8" t="str">
        <f>VLOOKUP(A2222,Cleaned_Customer_Names!A2221:D4556,2,0)</f>
        <v>Mr.</v>
      </c>
      <c r="C2222" s="8" t="str">
        <f>VLOOKUP(A2222,Cleaned_Customer_Names!A2221:D4556,3,0)</f>
        <v>Cole</v>
      </c>
      <c r="D2222" s="8" t="str">
        <f>VLOOKUP($A2222,Cleaned_Customer_Names!$A2221:$D4556,4,0)</f>
        <v>Sanseverino</v>
      </c>
      <c r="E2222" s="22">
        <f>VLOOKUP($A2222,Cleaned_Medical_Exam!$A2221:$J4556,2,0)</f>
        <v>36.85</v>
      </c>
      <c r="F2222" s="24">
        <f>VLOOKUP($A2222,Cleaned_Medical_Exam!$A2221:$J4556,3,0)</f>
        <v>4.3600000000000003</v>
      </c>
      <c r="G2222" s="20" t="str">
        <f>VLOOKUP($A2222,Cleaned_Medical_Exam!$A2221:$J4556,4,0)</f>
        <v>Yes</v>
      </c>
      <c r="H2222" s="20" t="str">
        <f>VLOOKUP($A2222,Cleaned_Medical_Exam!$A2221:$J4556,5,0)</f>
        <v>No</v>
      </c>
      <c r="I2222" s="20" t="str">
        <f>VLOOKUP($A2222,Cleaned_Medical_Exam!$A2221:$J4556,6,0)</f>
        <v>No</v>
      </c>
      <c r="J2222" s="48">
        <f>VLOOKUP($A2222,Cleaned_Medical_Exam!$A2221:$J4556,7,0)</f>
        <v>0</v>
      </c>
      <c r="K2222" s="8" t="str">
        <f>VLOOKUP($A2222,Cleaned_Medical_Exam!$A2221:$J4556,8,0)</f>
        <v>No</v>
      </c>
      <c r="L2222" s="20" t="str">
        <f>VLOOKUP($A2222,Cleaned_Medical_Exam!$A2221:$J4556,9,0)</f>
        <v>Obesity</v>
      </c>
      <c r="M2222" s="20" t="str">
        <f>VLOOKUP($A2222,Cleaned_Medical_Exam!$A2221:$J4556,10,0)</f>
        <v>Normal</v>
      </c>
      <c r="N2222" s="48">
        <f>_xlfn.XLOOKUP(A2222,Cleaned_Hospital_Details!A:A,Cleaned_Hospital_Details!B:B)</f>
        <v>0</v>
      </c>
      <c r="O2222" s="49">
        <f>_xlfn.XLOOKUP($A2222,Cleaned_Hospital_Details!$A:$A,Cleaned_Hospital_Details!C:C)</f>
        <v>1534.3</v>
      </c>
      <c r="P2222" s="8" t="str">
        <f>_xlfn.XLOOKUP($A2222,Cleaned_Hospital_Details!$A:$A,Cleaned_Hospital_Details!D:D)</f>
        <v>Tier - 2</v>
      </c>
      <c r="Q2222" s="8" t="str">
        <f>_xlfn.XLOOKUP($A2222,Cleaned_Hospital_Details!$A:$A,Cleaned_Hospital_Details!E:E)</f>
        <v>Tier - 2</v>
      </c>
      <c r="R2222" s="8" t="str">
        <f>_xlfn.XLOOKUP($A2222,Cleaned_Hospital_Details!$A:$A,Cleaned_Hospital_Details!F:F)</f>
        <v>R1013</v>
      </c>
      <c r="S2222" s="15">
        <f>_xlfn.XLOOKUP($A2222,Cleaned_Hospital_Details!$A:$A,Cleaned_Hospital_Details!G:G)</f>
        <v>37230</v>
      </c>
      <c r="T2222" s="8">
        <f>_xlfn.XLOOKUP($A2222,Cleaned_Hospital_Details!$A:$A,Cleaned_Hospital_Details!H:H)</f>
        <v>21</v>
      </c>
      <c r="U2222" s="8" t="str">
        <f>_xlfn.XLOOKUP($A2222,Cleaned_Hospital_Details!$A:$A,Cleaned_Hospital_Details!I:I)</f>
        <v>Adult</v>
      </c>
      <c r="V2222" t="str">
        <f t="shared" si="34"/>
        <v>Cole Sanseverino</v>
      </c>
    </row>
    <row r="2223" spans="1:22" ht="15.6" x14ac:dyDescent="0.3">
      <c r="A2223" s="10" t="s">
        <v>2259</v>
      </c>
      <c r="B2223" s="8" t="str">
        <f>VLOOKUP(A2223,Cleaned_Customer_Names!A2222:D4557,2,0)</f>
        <v>Mr.</v>
      </c>
      <c r="C2223" s="8" t="str">
        <f>VLOOKUP(A2223,Cleaned_Customer_Names!A2222:D4557,3,0)</f>
        <v>Matthew</v>
      </c>
      <c r="D2223" s="8" t="str">
        <f>VLOOKUP($A2223,Cleaned_Customer_Names!$A2222:$D4557,4,0)</f>
        <v>Lawder</v>
      </c>
      <c r="E2223" s="22">
        <f>VLOOKUP($A2223,Cleaned_Medical_Exam!$A2222:$J4557,2,0)</f>
        <v>35.53</v>
      </c>
      <c r="F2223" s="24">
        <f>VLOOKUP($A2223,Cleaned_Medical_Exam!$A2222:$J4557,3,0)</f>
        <v>4.55</v>
      </c>
      <c r="G2223" s="20" t="str">
        <f>VLOOKUP($A2223,Cleaned_Medical_Exam!$A2222:$J4557,4,0)</f>
        <v>Yes</v>
      </c>
      <c r="H2223" s="20" t="str">
        <f>VLOOKUP($A2223,Cleaned_Medical_Exam!$A2222:$J4557,5,0)</f>
        <v>No</v>
      </c>
      <c r="I2223" s="20" t="str">
        <f>VLOOKUP($A2223,Cleaned_Medical_Exam!$A2222:$J4557,6,0)</f>
        <v>No</v>
      </c>
      <c r="J2223" s="48">
        <f>VLOOKUP($A2223,Cleaned_Medical_Exam!$A2222:$J4557,7,0)</f>
        <v>0</v>
      </c>
      <c r="K2223" s="8" t="str">
        <f>VLOOKUP($A2223,Cleaned_Medical_Exam!$A2222:$J4557,8,0)</f>
        <v>No</v>
      </c>
      <c r="L2223" s="20" t="str">
        <f>VLOOKUP($A2223,Cleaned_Medical_Exam!$A2222:$J4557,9,0)</f>
        <v>Obesity</v>
      </c>
      <c r="M2223" s="20" t="str">
        <f>VLOOKUP($A2223,Cleaned_Medical_Exam!$A2222:$J4557,10,0)</f>
        <v>Normal</v>
      </c>
      <c r="N2223" s="48">
        <f>_xlfn.XLOOKUP(A2223,Cleaned_Hospital_Details!A:A,Cleaned_Hospital_Details!B:B)</f>
        <v>0</v>
      </c>
      <c r="O2223" s="49">
        <f>_xlfn.XLOOKUP($A2223,Cleaned_Hospital_Details!$A:$A,Cleaned_Hospital_Details!C:C)</f>
        <v>1532.47</v>
      </c>
      <c r="P2223" s="8" t="str">
        <f>_xlfn.XLOOKUP($A2223,Cleaned_Hospital_Details!$A:$A,Cleaned_Hospital_Details!D:D)</f>
        <v>Tier - 2</v>
      </c>
      <c r="Q2223" s="8" t="str">
        <f>_xlfn.XLOOKUP($A2223,Cleaned_Hospital_Details!$A:$A,Cleaned_Hospital_Details!E:E)</f>
        <v>Tier - 2</v>
      </c>
      <c r="R2223" s="8" t="str">
        <f>_xlfn.XLOOKUP($A2223,Cleaned_Hospital_Details!$A:$A,Cleaned_Hospital_Details!F:F)</f>
        <v>R1013</v>
      </c>
      <c r="S2223" s="15">
        <f>_xlfn.XLOOKUP($A2223,Cleaned_Hospital_Details!$A:$A,Cleaned_Hospital_Details!G:G)</f>
        <v>37044</v>
      </c>
      <c r="T2223" s="8">
        <f>_xlfn.XLOOKUP($A2223,Cleaned_Hospital_Details!$A:$A,Cleaned_Hospital_Details!H:H)</f>
        <v>22</v>
      </c>
      <c r="U2223" s="8" t="str">
        <f>_xlfn.XLOOKUP($A2223,Cleaned_Hospital_Details!$A:$A,Cleaned_Hospital_Details!I:I)</f>
        <v>Adult</v>
      </c>
      <c r="V2223" t="str">
        <f t="shared" si="34"/>
        <v>Matthew Lawder</v>
      </c>
    </row>
    <row r="2224" spans="1:22" ht="15.6" x14ac:dyDescent="0.3">
      <c r="A2224" s="10" t="s">
        <v>2260</v>
      </c>
      <c r="B2224" s="8" t="str">
        <f>VLOOKUP(A2224,Cleaned_Customer_Names!A2223:D4558,2,0)</f>
        <v>Mr.</v>
      </c>
      <c r="C2224" s="8" t="str">
        <f>VLOOKUP(A2224,Cleaned_Customer_Names!A2223:D4558,3,0)</f>
        <v>Zachary</v>
      </c>
      <c r="D2224" s="8" t="str">
        <f>VLOOKUP($A2224,Cleaned_Customer_Names!$A2223:$D4558,4,0)</f>
        <v>Young</v>
      </c>
      <c r="E2224" s="22">
        <f>VLOOKUP($A2224,Cleaned_Medical_Exam!$A2223:$J4558,2,0)</f>
        <v>31.1</v>
      </c>
      <c r="F2224" s="24">
        <f>VLOOKUP($A2224,Cleaned_Medical_Exam!$A2223:$J4558,3,0)</f>
        <v>4.37</v>
      </c>
      <c r="G2224" s="20" t="str">
        <f>VLOOKUP($A2224,Cleaned_Medical_Exam!$A2223:$J4558,4,0)</f>
        <v>Yes</v>
      </c>
      <c r="H2224" s="20" t="str">
        <f>VLOOKUP($A2224,Cleaned_Medical_Exam!$A2223:$J4558,5,0)</f>
        <v>No</v>
      </c>
      <c r="I2224" s="20" t="str">
        <f>VLOOKUP($A2224,Cleaned_Medical_Exam!$A2223:$J4558,6,0)</f>
        <v>No</v>
      </c>
      <c r="J2224" s="48">
        <f>VLOOKUP($A2224,Cleaned_Medical_Exam!$A2223:$J4558,7,0)</f>
        <v>0</v>
      </c>
      <c r="K2224" s="8" t="str">
        <f>VLOOKUP($A2224,Cleaned_Medical_Exam!$A2223:$J4558,8,0)</f>
        <v>No</v>
      </c>
      <c r="L2224" s="20" t="str">
        <f>VLOOKUP($A2224,Cleaned_Medical_Exam!$A2223:$J4558,9,0)</f>
        <v>Obesity</v>
      </c>
      <c r="M2224" s="20" t="str">
        <f>VLOOKUP($A2224,Cleaned_Medical_Exam!$A2223:$J4558,10,0)</f>
        <v>Normal</v>
      </c>
      <c r="N2224" s="48">
        <f>_xlfn.XLOOKUP(A2224,Cleaned_Hospital_Details!A:A,Cleaned_Hospital_Details!B:B)</f>
        <v>0</v>
      </c>
      <c r="O2224" s="49">
        <f>_xlfn.XLOOKUP($A2224,Cleaned_Hospital_Details!$A:$A,Cleaned_Hospital_Details!C:C)</f>
        <v>1526.31</v>
      </c>
      <c r="P2224" s="8" t="str">
        <f>_xlfn.XLOOKUP($A2224,Cleaned_Hospital_Details!$A:$A,Cleaned_Hospital_Details!D:D)</f>
        <v>Tier - 2</v>
      </c>
      <c r="Q2224" s="8" t="str">
        <f>_xlfn.XLOOKUP($A2224,Cleaned_Hospital_Details!$A:$A,Cleaned_Hospital_Details!E:E)</f>
        <v>Tier - 3</v>
      </c>
      <c r="R2224" s="8" t="str">
        <f>_xlfn.XLOOKUP($A2224,Cleaned_Hospital_Details!$A:$A,Cleaned_Hospital_Details!F:F)</f>
        <v>R1011</v>
      </c>
      <c r="S2224" s="15">
        <f>_xlfn.XLOOKUP($A2224,Cleaned_Hospital_Details!$A:$A,Cleaned_Hospital_Details!G:G)</f>
        <v>37079</v>
      </c>
      <c r="T2224" s="8">
        <f>_xlfn.XLOOKUP($A2224,Cleaned_Hospital_Details!$A:$A,Cleaned_Hospital_Details!H:H)</f>
        <v>21</v>
      </c>
      <c r="U2224" s="8" t="str">
        <f>_xlfn.XLOOKUP($A2224,Cleaned_Hospital_Details!$A:$A,Cleaned_Hospital_Details!I:I)</f>
        <v>Adult</v>
      </c>
      <c r="V2224" t="str">
        <f t="shared" si="34"/>
        <v>Zachary Young</v>
      </c>
    </row>
    <row r="2225" spans="1:22" ht="15.6" x14ac:dyDescent="0.3">
      <c r="A2225" s="10" t="s">
        <v>2261</v>
      </c>
      <c r="B2225" s="8" t="str">
        <f>VLOOKUP(A2225,Cleaned_Customer_Names!A2224:D4559,2,0)</f>
        <v>Mr.</v>
      </c>
      <c r="C2225" s="8" t="str">
        <f>VLOOKUP(A2225,Cleaned_Customer_Names!A2224:D4559,3,0)</f>
        <v>Matthew</v>
      </c>
      <c r="D2225" s="8" t="str">
        <f>VLOOKUP($A2225,Cleaned_Customer_Names!$A2224:$D4559,4,0)</f>
        <v>Hoerner</v>
      </c>
      <c r="E2225" s="22">
        <f>VLOOKUP($A2225,Cleaned_Medical_Exam!$A2224:$J4559,2,0)</f>
        <v>23.21</v>
      </c>
      <c r="F2225" s="24">
        <f>VLOOKUP($A2225,Cleaned_Medical_Exam!$A2224:$J4559,3,0)</f>
        <v>5.24</v>
      </c>
      <c r="G2225" s="20" t="str">
        <f>VLOOKUP($A2225,Cleaned_Medical_Exam!$A2224:$J4559,4,0)</f>
        <v>Yes</v>
      </c>
      <c r="H2225" s="20" t="str">
        <f>VLOOKUP($A2225,Cleaned_Medical_Exam!$A2224:$J4559,5,0)</f>
        <v>No</v>
      </c>
      <c r="I2225" s="20" t="str">
        <f>VLOOKUP($A2225,Cleaned_Medical_Exam!$A2224:$J4559,6,0)</f>
        <v>No</v>
      </c>
      <c r="J2225" s="48">
        <f>VLOOKUP($A2225,Cleaned_Medical_Exam!$A2224:$J4559,7,0)</f>
        <v>0</v>
      </c>
      <c r="K2225" s="8" t="str">
        <f>VLOOKUP($A2225,Cleaned_Medical_Exam!$A2224:$J4559,8,0)</f>
        <v>No</v>
      </c>
      <c r="L2225" s="20" t="str">
        <f>VLOOKUP($A2225,Cleaned_Medical_Exam!$A2224:$J4559,9,0)</f>
        <v>Healthy Weight</v>
      </c>
      <c r="M2225" s="20" t="str">
        <f>VLOOKUP($A2225,Cleaned_Medical_Exam!$A2224:$J4559,10,0)</f>
        <v>Normal</v>
      </c>
      <c r="N2225" s="48">
        <f>_xlfn.XLOOKUP(A2225,Cleaned_Hospital_Details!A:A,Cleaned_Hospital_Details!B:B)</f>
        <v>0</v>
      </c>
      <c r="O2225" s="49">
        <f>_xlfn.XLOOKUP($A2225,Cleaned_Hospital_Details!$A:$A,Cleaned_Hospital_Details!C:C)</f>
        <v>1515.34</v>
      </c>
      <c r="P2225" s="8" t="str">
        <f>_xlfn.XLOOKUP($A2225,Cleaned_Hospital_Details!$A:$A,Cleaned_Hospital_Details!D:D)</f>
        <v>Tier - 2</v>
      </c>
      <c r="Q2225" s="8" t="str">
        <f>_xlfn.XLOOKUP($A2225,Cleaned_Hospital_Details!$A:$A,Cleaned_Hospital_Details!E:E)</f>
        <v>Tier - 3</v>
      </c>
      <c r="R2225" s="8" t="str">
        <f>_xlfn.XLOOKUP($A2225,Cleaned_Hospital_Details!$A:$A,Cleaned_Hospital_Details!F:F)</f>
        <v>R1013</v>
      </c>
      <c r="S2225" s="15">
        <f>_xlfn.XLOOKUP($A2225,Cleaned_Hospital_Details!$A:$A,Cleaned_Hospital_Details!G:G)</f>
        <v>37128</v>
      </c>
      <c r="T2225" s="8">
        <f>_xlfn.XLOOKUP($A2225,Cleaned_Hospital_Details!$A:$A,Cleaned_Hospital_Details!H:H)</f>
        <v>21</v>
      </c>
      <c r="U2225" s="8" t="str">
        <f>_xlfn.XLOOKUP($A2225,Cleaned_Hospital_Details!$A:$A,Cleaned_Hospital_Details!I:I)</f>
        <v>Adult</v>
      </c>
      <c r="V2225" t="str">
        <f t="shared" si="34"/>
        <v>Matthew Hoerner</v>
      </c>
    </row>
    <row r="2226" spans="1:22" ht="15.6" x14ac:dyDescent="0.3">
      <c r="A2226" s="10" t="s">
        <v>2262</v>
      </c>
      <c r="B2226" s="8" t="str">
        <f>VLOOKUP(A2226,Cleaned_Customer_Names!A2225:D4560,2,0)</f>
        <v>Mr.</v>
      </c>
      <c r="C2226" s="8" t="str">
        <f>VLOOKUP(A2226,Cleaned_Customer_Names!A2225:D4560,3,0)</f>
        <v>Pat</v>
      </c>
      <c r="D2226" s="8" t="str">
        <f>VLOOKUP($A2226,Cleaned_Customer_Names!$A2225:$D4560,4,0)</f>
        <v>Benson</v>
      </c>
      <c r="E2226" s="22">
        <f>VLOOKUP($A2226,Cleaned_Medical_Exam!$A2225:$J4560,2,0)</f>
        <v>18.36</v>
      </c>
      <c r="F2226" s="24">
        <f>VLOOKUP($A2226,Cleaned_Medical_Exam!$A2225:$J4560,3,0)</f>
        <v>5.96</v>
      </c>
      <c r="G2226" s="20" t="str">
        <f>VLOOKUP($A2226,Cleaned_Medical_Exam!$A2225:$J4560,4,0)</f>
        <v>No</v>
      </c>
      <c r="H2226" s="20" t="str">
        <f>VLOOKUP($A2226,Cleaned_Medical_Exam!$A2225:$J4560,5,0)</f>
        <v>No</v>
      </c>
      <c r="I2226" s="20" t="str">
        <f>VLOOKUP($A2226,Cleaned_Medical_Exam!$A2225:$J4560,6,0)</f>
        <v>No</v>
      </c>
      <c r="J2226" s="48">
        <f>VLOOKUP($A2226,Cleaned_Medical_Exam!$A2225:$J4560,7,0)</f>
        <v>1</v>
      </c>
      <c r="K2226" s="8" t="str">
        <f>VLOOKUP($A2226,Cleaned_Medical_Exam!$A2225:$J4560,8,0)</f>
        <v>No</v>
      </c>
      <c r="L2226" s="20" t="str">
        <f>VLOOKUP($A2226,Cleaned_Medical_Exam!$A2225:$J4560,9,0)</f>
        <v>Underweight</v>
      </c>
      <c r="M2226" s="20" t="str">
        <f>VLOOKUP($A2226,Cleaned_Medical_Exam!$A2225:$J4560,10,0)</f>
        <v>Prediabetes</v>
      </c>
      <c r="N2226" s="48">
        <f>_xlfn.XLOOKUP(A2226,Cleaned_Hospital_Details!A:A,Cleaned_Hospital_Details!B:B)</f>
        <v>0</v>
      </c>
      <c r="O2226" s="49">
        <f>_xlfn.XLOOKUP($A2226,Cleaned_Hospital_Details!$A:$A,Cleaned_Hospital_Details!C:C)</f>
        <v>1497</v>
      </c>
      <c r="P2226" s="8" t="str">
        <f>_xlfn.XLOOKUP($A2226,Cleaned_Hospital_Details!$A:$A,Cleaned_Hospital_Details!D:D)</f>
        <v>Tier - 2</v>
      </c>
      <c r="Q2226" s="8" t="str">
        <f>_xlfn.XLOOKUP($A2226,Cleaned_Hospital_Details!$A:$A,Cleaned_Hospital_Details!E:E)</f>
        <v>Tier - 2</v>
      </c>
      <c r="R2226" s="8" t="str">
        <f>_xlfn.XLOOKUP($A2226,Cleaned_Hospital_Details!$A:$A,Cleaned_Hospital_Details!F:F)</f>
        <v>R1013</v>
      </c>
      <c r="S2226" s="15">
        <f>_xlfn.XLOOKUP($A2226,Cleaned_Hospital_Details!$A:$A,Cleaned_Hospital_Details!G:G)</f>
        <v>35965</v>
      </c>
      <c r="T2226" s="8">
        <f>_xlfn.XLOOKUP($A2226,Cleaned_Hospital_Details!$A:$A,Cleaned_Hospital_Details!H:H)</f>
        <v>24</v>
      </c>
      <c r="U2226" s="8" t="str">
        <f>_xlfn.XLOOKUP($A2226,Cleaned_Hospital_Details!$A:$A,Cleaned_Hospital_Details!I:I)</f>
        <v>Adult</v>
      </c>
      <c r="V2226" t="str">
        <f t="shared" si="34"/>
        <v>Pat Benson</v>
      </c>
    </row>
    <row r="2227" spans="1:22" ht="15.6" x14ac:dyDescent="0.3">
      <c r="A2227" s="10" t="s">
        <v>2263</v>
      </c>
      <c r="B2227" s="8" t="str">
        <f>VLOOKUP(A2227,Cleaned_Customer_Names!A2226:D4561,2,0)</f>
        <v>Ms.</v>
      </c>
      <c r="C2227" s="8" t="str">
        <f>VLOOKUP(A2227,Cleaned_Customer_Names!A2226:D4561,3,0)</f>
        <v>Ashley</v>
      </c>
      <c r="D2227" s="8" t="str">
        <f>VLOOKUP($A2227,Cleaned_Customer_Names!$A2226:$D4561,4,0)</f>
        <v>Horton</v>
      </c>
      <c r="E2227" s="22">
        <f>VLOOKUP($A2227,Cleaned_Medical_Exam!$A2226:$J4561,2,0)</f>
        <v>15.92</v>
      </c>
      <c r="F2227" s="24">
        <f>VLOOKUP($A2227,Cleaned_Medical_Exam!$A2226:$J4561,3,0)</f>
        <v>4.76</v>
      </c>
      <c r="G2227" s="20" t="str">
        <f>VLOOKUP($A2227,Cleaned_Medical_Exam!$A2226:$J4561,4,0)</f>
        <v>Yes</v>
      </c>
      <c r="H2227" s="20" t="str">
        <f>VLOOKUP($A2227,Cleaned_Medical_Exam!$A2226:$J4561,5,0)</f>
        <v>No</v>
      </c>
      <c r="I2227" s="20" t="str">
        <f>VLOOKUP($A2227,Cleaned_Medical_Exam!$A2226:$J4561,6,0)</f>
        <v>No</v>
      </c>
      <c r="J2227" s="48">
        <f>VLOOKUP($A2227,Cleaned_Medical_Exam!$A2226:$J4561,7,0)</f>
        <v>1</v>
      </c>
      <c r="K2227" s="8" t="str">
        <f>VLOOKUP($A2227,Cleaned_Medical_Exam!$A2226:$J4561,8,0)</f>
        <v>No</v>
      </c>
      <c r="L2227" s="20" t="str">
        <f>VLOOKUP($A2227,Cleaned_Medical_Exam!$A2226:$J4561,9,0)</f>
        <v>Underweight</v>
      </c>
      <c r="M2227" s="20" t="str">
        <f>VLOOKUP($A2227,Cleaned_Medical_Exam!$A2226:$J4561,10,0)</f>
        <v>Normal</v>
      </c>
      <c r="N2227" s="48">
        <f>_xlfn.XLOOKUP(A2227,Cleaned_Hospital_Details!A:A,Cleaned_Hospital_Details!B:B)</f>
        <v>0</v>
      </c>
      <c r="O2227" s="49">
        <f>_xlfn.XLOOKUP($A2227,Cleaned_Hospital_Details!$A:$A,Cleaned_Hospital_Details!C:C)</f>
        <v>1493</v>
      </c>
      <c r="P2227" s="8" t="str">
        <f>_xlfn.XLOOKUP($A2227,Cleaned_Hospital_Details!$A:$A,Cleaned_Hospital_Details!D:D)</f>
        <v>Tier - 2</v>
      </c>
      <c r="Q2227" s="8" t="str">
        <f>_xlfn.XLOOKUP($A2227,Cleaned_Hospital_Details!$A:$A,Cleaned_Hospital_Details!E:E)</f>
        <v>Tier - 3</v>
      </c>
      <c r="R2227" s="8" t="str">
        <f>_xlfn.XLOOKUP($A2227,Cleaned_Hospital_Details!$A:$A,Cleaned_Hospital_Details!F:F)</f>
        <v>R1013</v>
      </c>
      <c r="S2227" s="15">
        <f>_xlfn.XLOOKUP($A2227,Cleaned_Hospital_Details!$A:$A,Cleaned_Hospital_Details!G:G)</f>
        <v>34979</v>
      </c>
      <c r="T2227" s="8">
        <f>_xlfn.XLOOKUP($A2227,Cleaned_Hospital_Details!$A:$A,Cleaned_Hospital_Details!H:H)</f>
        <v>27</v>
      </c>
      <c r="U2227" s="8" t="str">
        <f>_xlfn.XLOOKUP($A2227,Cleaned_Hospital_Details!$A:$A,Cleaned_Hospital_Details!I:I)</f>
        <v>Adult</v>
      </c>
      <c r="V2227" t="str">
        <f t="shared" si="34"/>
        <v>Ashley Horton</v>
      </c>
    </row>
    <row r="2228" spans="1:22" ht="15.6" x14ac:dyDescent="0.3">
      <c r="A2228" s="10" t="s">
        <v>2264</v>
      </c>
      <c r="B2228" s="8" t="str">
        <f>VLOOKUP(A2228,Cleaned_Customer_Names!A2227:D4562,2,0)</f>
        <v>Ms.</v>
      </c>
      <c r="C2228" s="8" t="str">
        <f>VLOOKUP(A2228,Cleaned_Customer_Names!A2227:D4562,3,0)</f>
        <v>Elizabeth</v>
      </c>
      <c r="D2228" s="8" t="str">
        <f>VLOOKUP($A2228,Cleaned_Customer_Names!$A2227:$D4562,4,0)</f>
        <v>McGraw</v>
      </c>
      <c r="E2228" s="22">
        <f>VLOOKUP($A2228,Cleaned_Medical_Exam!$A2227:$J4562,2,0)</f>
        <v>15.17</v>
      </c>
      <c r="F2228" s="24">
        <f>VLOOKUP($A2228,Cleaned_Medical_Exam!$A2227:$J4562,3,0)</f>
        <v>4.3</v>
      </c>
      <c r="G2228" s="20" t="str">
        <f>VLOOKUP($A2228,Cleaned_Medical_Exam!$A2227:$J4562,4,0)</f>
        <v>Yes</v>
      </c>
      <c r="H2228" s="20" t="str">
        <f>VLOOKUP($A2228,Cleaned_Medical_Exam!$A2227:$J4562,5,0)</f>
        <v>No</v>
      </c>
      <c r="I2228" s="20" t="str">
        <f>VLOOKUP($A2228,Cleaned_Medical_Exam!$A2227:$J4562,6,0)</f>
        <v>Yes</v>
      </c>
      <c r="J2228" s="48">
        <f>VLOOKUP($A2228,Cleaned_Medical_Exam!$A2227:$J4562,7,0)</f>
        <v>1</v>
      </c>
      <c r="K2228" s="8" t="str">
        <f>VLOOKUP($A2228,Cleaned_Medical_Exam!$A2227:$J4562,8,0)</f>
        <v>No</v>
      </c>
      <c r="L2228" s="20" t="str">
        <f>VLOOKUP($A2228,Cleaned_Medical_Exam!$A2227:$J4562,9,0)</f>
        <v>Underweight</v>
      </c>
      <c r="M2228" s="20" t="str">
        <f>VLOOKUP($A2228,Cleaned_Medical_Exam!$A2227:$J4562,10,0)</f>
        <v>Normal</v>
      </c>
      <c r="N2228" s="48">
        <f>_xlfn.XLOOKUP(A2228,Cleaned_Hospital_Details!A:A,Cleaned_Hospital_Details!B:B)</f>
        <v>0</v>
      </c>
      <c r="O2228" s="49">
        <f>_xlfn.XLOOKUP($A2228,Cleaned_Hospital_Details!$A:$A,Cleaned_Hospital_Details!C:C)</f>
        <v>1481</v>
      </c>
      <c r="P2228" s="8" t="str">
        <f>_xlfn.XLOOKUP($A2228,Cleaned_Hospital_Details!$A:$A,Cleaned_Hospital_Details!D:D)</f>
        <v>Tier - 2</v>
      </c>
      <c r="Q2228" s="8" t="str">
        <f>_xlfn.XLOOKUP($A2228,Cleaned_Hospital_Details!$A:$A,Cleaned_Hospital_Details!E:E)</f>
        <v>Tier - 1</v>
      </c>
      <c r="R2228" s="8" t="str">
        <f>_xlfn.XLOOKUP($A2228,Cleaned_Hospital_Details!$A:$A,Cleaned_Hospital_Details!F:F)</f>
        <v>R1012</v>
      </c>
      <c r="S2228" s="15">
        <f>_xlfn.XLOOKUP($A2228,Cleaned_Hospital_Details!$A:$A,Cleaned_Hospital_Details!G:G)</f>
        <v>35590</v>
      </c>
      <c r="T2228" s="8">
        <f>_xlfn.XLOOKUP($A2228,Cleaned_Hospital_Details!$A:$A,Cleaned_Hospital_Details!H:H)</f>
        <v>25</v>
      </c>
      <c r="U2228" s="8" t="str">
        <f>_xlfn.XLOOKUP($A2228,Cleaned_Hospital_Details!$A:$A,Cleaned_Hospital_Details!I:I)</f>
        <v>Adult</v>
      </c>
      <c r="V2228" t="str">
        <f t="shared" si="34"/>
        <v>Elizabeth McGraw</v>
      </c>
    </row>
    <row r="2229" spans="1:22" ht="15.6" x14ac:dyDescent="0.3">
      <c r="A2229" s="10" t="s">
        <v>2265</v>
      </c>
      <c r="B2229" s="8" t="str">
        <f>VLOOKUP(A2229,Cleaned_Customer_Names!A2228:D4563,2,0)</f>
        <v>Ms.</v>
      </c>
      <c r="C2229" s="8" t="str">
        <f>VLOOKUP(A2229,Cleaned_Customer_Names!A2228:D4563,3,0)</f>
        <v>Rebecca</v>
      </c>
      <c r="D2229" s="8" t="str">
        <f>VLOOKUP($A2229,Cleaned_Customer_Names!$A2228:$D4563,4,0)</f>
        <v>Beaulne</v>
      </c>
      <c r="E2229" s="22">
        <f>VLOOKUP($A2229,Cleaned_Medical_Exam!$A2228:$J4563,2,0)</f>
        <v>16.63</v>
      </c>
      <c r="F2229" s="24">
        <f>VLOOKUP($A2229,Cleaned_Medical_Exam!$A2228:$J4563,3,0)</f>
        <v>4.5</v>
      </c>
      <c r="G2229" s="20" t="str">
        <f>VLOOKUP($A2229,Cleaned_Medical_Exam!$A2228:$J4563,4,0)</f>
        <v>No</v>
      </c>
      <c r="H2229" s="20" t="str">
        <f>VLOOKUP($A2229,Cleaned_Medical_Exam!$A2228:$J4563,5,0)</f>
        <v>No</v>
      </c>
      <c r="I2229" s="20" t="str">
        <f>VLOOKUP($A2229,Cleaned_Medical_Exam!$A2228:$J4563,6,0)</f>
        <v>No</v>
      </c>
      <c r="J2229" s="48">
        <f>VLOOKUP($A2229,Cleaned_Medical_Exam!$A2228:$J4563,7,0)</f>
        <v>1</v>
      </c>
      <c r="K2229" s="8" t="str">
        <f>VLOOKUP($A2229,Cleaned_Medical_Exam!$A2228:$J4563,8,0)</f>
        <v>No</v>
      </c>
      <c r="L2229" s="20" t="str">
        <f>VLOOKUP($A2229,Cleaned_Medical_Exam!$A2228:$J4563,9,0)</f>
        <v>Underweight</v>
      </c>
      <c r="M2229" s="20" t="str">
        <f>VLOOKUP($A2229,Cleaned_Medical_Exam!$A2228:$J4563,10,0)</f>
        <v>Normal</v>
      </c>
      <c r="N2229" s="48">
        <f>_xlfn.XLOOKUP(A2229,Cleaned_Hospital_Details!A:A,Cleaned_Hospital_Details!B:B)</f>
        <v>0</v>
      </c>
      <c r="O2229" s="49">
        <f>_xlfn.XLOOKUP($A2229,Cleaned_Hospital_Details!$A:$A,Cleaned_Hospital_Details!C:C)</f>
        <v>1477</v>
      </c>
      <c r="P2229" s="8" t="str">
        <f>_xlfn.XLOOKUP($A2229,Cleaned_Hospital_Details!$A:$A,Cleaned_Hospital_Details!D:D)</f>
        <v>Tier - 2</v>
      </c>
      <c r="Q2229" s="8" t="str">
        <f>_xlfn.XLOOKUP($A2229,Cleaned_Hospital_Details!$A:$A,Cleaned_Hospital_Details!E:E)</f>
        <v>Tier - 1</v>
      </c>
      <c r="R2229" s="8" t="str">
        <f>_xlfn.XLOOKUP($A2229,Cleaned_Hospital_Details!$A:$A,Cleaned_Hospital_Details!F:F)</f>
        <v>R1013</v>
      </c>
      <c r="S2229" s="15">
        <f>_xlfn.XLOOKUP($A2229,Cleaned_Hospital_Details!$A:$A,Cleaned_Hospital_Details!G:G)</f>
        <v>36136</v>
      </c>
      <c r="T2229" s="8">
        <f>_xlfn.XLOOKUP($A2229,Cleaned_Hospital_Details!$A:$A,Cleaned_Hospital_Details!H:H)</f>
        <v>24</v>
      </c>
      <c r="U2229" s="8" t="str">
        <f>_xlfn.XLOOKUP($A2229,Cleaned_Hospital_Details!$A:$A,Cleaned_Hospital_Details!I:I)</f>
        <v>Adult</v>
      </c>
      <c r="V2229" t="str">
        <f t="shared" si="34"/>
        <v>Rebecca Beaulne</v>
      </c>
    </row>
    <row r="2230" spans="1:22" ht="15.6" x14ac:dyDescent="0.3">
      <c r="A2230" s="10" t="s">
        <v>2266</v>
      </c>
      <c r="B2230" s="8" t="str">
        <f>VLOOKUP(A2230,Cleaned_Customer_Names!A2229:D4564,2,0)</f>
        <v>Ms.</v>
      </c>
      <c r="C2230" s="8" t="str">
        <f>VLOOKUP(A2230,Cleaned_Customer_Names!A2229:D4564,3,0)</f>
        <v>Ruth</v>
      </c>
      <c r="D2230" s="8" t="str">
        <f>VLOOKUP($A2230,Cleaned_Customer_Names!$A2229:$D4564,4,0)</f>
        <v>Lunz</v>
      </c>
      <c r="E2230" s="22">
        <f>VLOOKUP($A2230,Cleaned_Medical_Exam!$A2229:$J4564,2,0)</f>
        <v>19.39</v>
      </c>
      <c r="F2230" s="24">
        <f>VLOOKUP($A2230,Cleaned_Medical_Exam!$A2229:$J4564,3,0)</f>
        <v>5.59</v>
      </c>
      <c r="G2230" s="20" t="str">
        <f>VLOOKUP($A2230,Cleaned_Medical_Exam!$A2229:$J4564,4,0)</f>
        <v>No</v>
      </c>
      <c r="H2230" s="20" t="str">
        <f>VLOOKUP($A2230,Cleaned_Medical_Exam!$A2229:$J4564,5,0)</f>
        <v>No</v>
      </c>
      <c r="I2230" s="20" t="str">
        <f>VLOOKUP($A2230,Cleaned_Medical_Exam!$A2229:$J4564,6,0)</f>
        <v>Yes</v>
      </c>
      <c r="J2230" s="48">
        <f>VLOOKUP($A2230,Cleaned_Medical_Exam!$A2229:$J4564,7,0)</f>
        <v>1</v>
      </c>
      <c r="K2230" s="8" t="str">
        <f>VLOOKUP($A2230,Cleaned_Medical_Exam!$A2229:$J4564,8,0)</f>
        <v>No</v>
      </c>
      <c r="L2230" s="20" t="str">
        <f>VLOOKUP($A2230,Cleaned_Medical_Exam!$A2229:$J4564,9,0)</f>
        <v>Healthy Weight</v>
      </c>
      <c r="M2230" s="20" t="str">
        <f>VLOOKUP($A2230,Cleaned_Medical_Exam!$A2229:$J4564,10,0)</f>
        <v>Normal</v>
      </c>
      <c r="N2230" s="48">
        <f>_xlfn.XLOOKUP(A2230,Cleaned_Hospital_Details!A:A,Cleaned_Hospital_Details!B:B)</f>
        <v>0</v>
      </c>
      <c r="O2230" s="49">
        <f>_xlfn.XLOOKUP($A2230,Cleaned_Hospital_Details!$A:$A,Cleaned_Hospital_Details!C:C)</f>
        <v>1467</v>
      </c>
      <c r="P2230" s="8" t="str">
        <f>_xlfn.XLOOKUP($A2230,Cleaned_Hospital_Details!$A:$A,Cleaned_Hospital_Details!D:D)</f>
        <v>Tier - 2</v>
      </c>
      <c r="Q2230" s="8" t="str">
        <f>_xlfn.XLOOKUP($A2230,Cleaned_Hospital_Details!$A:$A,Cleaned_Hospital_Details!E:E)</f>
        <v>Tier - 2</v>
      </c>
      <c r="R2230" s="8" t="str">
        <f>_xlfn.XLOOKUP($A2230,Cleaned_Hospital_Details!$A:$A,Cleaned_Hospital_Details!F:F)</f>
        <v>R1013</v>
      </c>
      <c r="S2230" s="15">
        <f>_xlfn.XLOOKUP($A2230,Cleaned_Hospital_Details!$A:$A,Cleaned_Hospital_Details!G:G)</f>
        <v>37792</v>
      </c>
      <c r="T2230" s="8">
        <f>_xlfn.XLOOKUP($A2230,Cleaned_Hospital_Details!$A:$A,Cleaned_Hospital_Details!H:H)</f>
        <v>19</v>
      </c>
      <c r="U2230" s="8" t="str">
        <f>_xlfn.XLOOKUP($A2230,Cleaned_Hospital_Details!$A:$A,Cleaned_Hospital_Details!I:I)</f>
        <v>Adult</v>
      </c>
      <c r="V2230" t="str">
        <f t="shared" si="34"/>
        <v>Ruth Lunz</v>
      </c>
    </row>
    <row r="2231" spans="1:22" ht="15.6" x14ac:dyDescent="0.3">
      <c r="A2231" s="10" t="s">
        <v>2267</v>
      </c>
      <c r="B2231" s="8" t="str">
        <f>VLOOKUP(A2231,Cleaned_Customer_Names!A2230:D4565,2,0)</f>
        <v>Mr.</v>
      </c>
      <c r="C2231" s="8" t="str">
        <f>VLOOKUP(A2231,Cleaned_Customer_Names!A2230:D4565,3,0)</f>
        <v>Gregory</v>
      </c>
      <c r="D2231" s="8" t="str">
        <f>VLOOKUP($A2231,Cleaned_Customer_Names!$A2230:$D4565,4,0)</f>
        <v>Kyle</v>
      </c>
      <c r="E2231" s="22">
        <f>VLOOKUP($A2231,Cleaned_Medical_Exam!$A2230:$J4565,2,0)</f>
        <v>17.34</v>
      </c>
      <c r="F2231" s="24">
        <f>VLOOKUP($A2231,Cleaned_Medical_Exam!$A2230:$J4565,3,0)</f>
        <v>6.29</v>
      </c>
      <c r="G2231" s="20" t="str">
        <f>VLOOKUP($A2231,Cleaned_Medical_Exam!$A2230:$J4565,4,0)</f>
        <v>Yes</v>
      </c>
      <c r="H2231" s="20" t="str">
        <f>VLOOKUP($A2231,Cleaned_Medical_Exam!$A2230:$J4565,5,0)</f>
        <v>No</v>
      </c>
      <c r="I2231" s="20" t="str">
        <f>VLOOKUP($A2231,Cleaned_Medical_Exam!$A2230:$J4565,6,0)</f>
        <v>Yes</v>
      </c>
      <c r="J2231" s="48">
        <f>VLOOKUP($A2231,Cleaned_Medical_Exam!$A2230:$J4565,7,0)</f>
        <v>1</v>
      </c>
      <c r="K2231" s="8" t="str">
        <f>VLOOKUP($A2231,Cleaned_Medical_Exam!$A2230:$J4565,8,0)</f>
        <v>No</v>
      </c>
      <c r="L2231" s="20" t="str">
        <f>VLOOKUP($A2231,Cleaned_Medical_Exam!$A2230:$J4565,9,0)</f>
        <v>Underweight</v>
      </c>
      <c r="M2231" s="20" t="str">
        <f>VLOOKUP($A2231,Cleaned_Medical_Exam!$A2230:$J4565,10,0)</f>
        <v>Prediabetes</v>
      </c>
      <c r="N2231" s="48">
        <f>_xlfn.XLOOKUP(A2231,Cleaned_Hospital_Details!A:A,Cleaned_Hospital_Details!B:B)</f>
        <v>0</v>
      </c>
      <c r="O2231" s="49">
        <f>_xlfn.XLOOKUP($A2231,Cleaned_Hospital_Details!$A:$A,Cleaned_Hospital_Details!C:C)</f>
        <v>1445</v>
      </c>
      <c r="P2231" s="8" t="str">
        <f>_xlfn.XLOOKUP($A2231,Cleaned_Hospital_Details!$A:$A,Cleaned_Hospital_Details!D:D)</f>
        <v>Tier - 2</v>
      </c>
      <c r="Q2231" s="8" t="str">
        <f>_xlfn.XLOOKUP($A2231,Cleaned_Hospital_Details!$A:$A,Cleaned_Hospital_Details!E:E)</f>
        <v>Tier - 1</v>
      </c>
      <c r="R2231" s="8" t="str">
        <f>_xlfn.XLOOKUP($A2231,Cleaned_Hospital_Details!$A:$A,Cleaned_Hospital_Details!F:F)</f>
        <v>R1013</v>
      </c>
      <c r="S2231" s="15">
        <f>_xlfn.XLOOKUP($A2231,Cleaned_Hospital_Details!$A:$A,Cleaned_Hospital_Details!G:G)</f>
        <v>35600</v>
      </c>
      <c r="T2231" s="8">
        <f>_xlfn.XLOOKUP($A2231,Cleaned_Hospital_Details!$A:$A,Cleaned_Hospital_Details!H:H)</f>
        <v>25</v>
      </c>
      <c r="U2231" s="8" t="str">
        <f>_xlfn.XLOOKUP($A2231,Cleaned_Hospital_Details!$A:$A,Cleaned_Hospital_Details!I:I)</f>
        <v>Adult</v>
      </c>
      <c r="V2231" t="str">
        <f t="shared" si="34"/>
        <v>Gregory Kyle</v>
      </c>
    </row>
    <row r="2232" spans="1:22" ht="15.6" x14ac:dyDescent="0.3">
      <c r="A2232" s="10" t="s">
        <v>2268</v>
      </c>
      <c r="B2232" s="8" t="str">
        <f>VLOOKUP(A2232,Cleaned_Customer_Names!A2231:D4566,2,0)</f>
        <v>Ms.</v>
      </c>
      <c r="C2232" s="8" t="str">
        <f>VLOOKUP(A2232,Cleaned_Customer_Names!A2231:D4566,3,0)</f>
        <v>Alexandra</v>
      </c>
      <c r="D2232" s="8" t="str">
        <f>VLOOKUP($A2232,Cleaned_Customer_Names!$A2231:$D4566,4,0)</f>
        <v>Brackenwagen</v>
      </c>
      <c r="E2232" s="22">
        <f>VLOOKUP($A2232,Cleaned_Medical_Exam!$A2231:$J4566,2,0)</f>
        <v>17.940000000000001</v>
      </c>
      <c r="F2232" s="24">
        <f>VLOOKUP($A2232,Cleaned_Medical_Exam!$A2231:$J4566,3,0)</f>
        <v>4.1900000000000004</v>
      </c>
      <c r="G2232" s="20" t="str">
        <f>VLOOKUP($A2232,Cleaned_Medical_Exam!$A2231:$J4566,4,0)</f>
        <v>No</v>
      </c>
      <c r="H2232" s="20" t="str">
        <f>VLOOKUP($A2232,Cleaned_Medical_Exam!$A2231:$J4566,5,0)</f>
        <v>Yes</v>
      </c>
      <c r="I2232" s="20" t="str">
        <f>VLOOKUP($A2232,Cleaned_Medical_Exam!$A2231:$J4566,6,0)</f>
        <v>No</v>
      </c>
      <c r="J2232" s="48">
        <f>VLOOKUP($A2232,Cleaned_Medical_Exam!$A2231:$J4566,7,0)</f>
        <v>1</v>
      </c>
      <c r="K2232" s="8" t="str">
        <f>VLOOKUP($A2232,Cleaned_Medical_Exam!$A2231:$J4566,8,0)</f>
        <v>No</v>
      </c>
      <c r="L2232" s="20" t="str">
        <f>VLOOKUP($A2232,Cleaned_Medical_Exam!$A2231:$J4566,9,0)</f>
        <v>Underweight</v>
      </c>
      <c r="M2232" s="20" t="str">
        <f>VLOOKUP($A2232,Cleaned_Medical_Exam!$A2231:$J4566,10,0)</f>
        <v>Normal</v>
      </c>
      <c r="N2232" s="48">
        <f>_xlfn.XLOOKUP(A2232,Cleaned_Hospital_Details!A:A,Cleaned_Hospital_Details!B:B)</f>
        <v>0</v>
      </c>
      <c r="O2232" s="49">
        <f>_xlfn.XLOOKUP($A2232,Cleaned_Hospital_Details!$A:$A,Cleaned_Hospital_Details!C:C)</f>
        <v>1438</v>
      </c>
      <c r="P2232" s="8" t="str">
        <f>_xlfn.XLOOKUP($A2232,Cleaned_Hospital_Details!$A:$A,Cleaned_Hospital_Details!D:D)</f>
        <v>Tier - 2</v>
      </c>
      <c r="Q2232" s="8" t="str">
        <f>_xlfn.XLOOKUP($A2232,Cleaned_Hospital_Details!$A:$A,Cleaned_Hospital_Details!E:E)</f>
        <v>Tier - 2</v>
      </c>
      <c r="R2232" s="8" t="str">
        <f>_xlfn.XLOOKUP($A2232,Cleaned_Hospital_Details!$A:$A,Cleaned_Hospital_Details!F:F)</f>
        <v>R1013</v>
      </c>
      <c r="S2232" s="15">
        <f>_xlfn.XLOOKUP($A2232,Cleaned_Hospital_Details!$A:$A,Cleaned_Hospital_Details!G:G)</f>
        <v>36770</v>
      </c>
      <c r="T2232" s="8">
        <f>_xlfn.XLOOKUP($A2232,Cleaned_Hospital_Details!$A:$A,Cleaned_Hospital_Details!H:H)</f>
        <v>22</v>
      </c>
      <c r="U2232" s="8" t="str">
        <f>_xlfn.XLOOKUP($A2232,Cleaned_Hospital_Details!$A:$A,Cleaned_Hospital_Details!I:I)</f>
        <v>Adult</v>
      </c>
      <c r="V2232" t="str">
        <f t="shared" si="34"/>
        <v>Alexandra Brackenwagen</v>
      </c>
    </row>
    <row r="2233" spans="1:22" ht="15.6" x14ac:dyDescent="0.3">
      <c r="A2233" s="10" t="s">
        <v>2269</v>
      </c>
      <c r="B2233" s="8" t="str">
        <f>VLOOKUP(A2233,Cleaned_Customer_Names!A2232:D4567,2,0)</f>
        <v>Ms.</v>
      </c>
      <c r="C2233" s="8" t="str">
        <f>VLOOKUP(A2233,Cleaned_Customer_Names!A2232:D4567,3,0)</f>
        <v>Hillary</v>
      </c>
      <c r="D2233" s="8" t="str">
        <f>VLOOKUP($A2233,Cleaned_Customer_Names!$A2232:$D4567,4,0)</f>
        <v>Schmitt</v>
      </c>
      <c r="E2233" s="22">
        <f>VLOOKUP($A2233,Cleaned_Medical_Exam!$A2232:$J4567,2,0)</f>
        <v>16.670000000000002</v>
      </c>
      <c r="F2233" s="24">
        <f>VLOOKUP($A2233,Cleaned_Medical_Exam!$A2232:$J4567,3,0)</f>
        <v>4.7</v>
      </c>
      <c r="G2233" s="20" t="str">
        <f>VLOOKUP($A2233,Cleaned_Medical_Exam!$A2232:$J4567,4,0)</f>
        <v>Yes</v>
      </c>
      <c r="H2233" s="20" t="str">
        <f>VLOOKUP($A2233,Cleaned_Medical_Exam!$A2232:$J4567,5,0)</f>
        <v>No</v>
      </c>
      <c r="I2233" s="20" t="str">
        <f>VLOOKUP($A2233,Cleaned_Medical_Exam!$A2232:$J4567,6,0)</f>
        <v>Yes</v>
      </c>
      <c r="J2233" s="48">
        <f>VLOOKUP($A2233,Cleaned_Medical_Exam!$A2232:$J4567,7,0)</f>
        <v>1</v>
      </c>
      <c r="K2233" s="8" t="str">
        <f>VLOOKUP($A2233,Cleaned_Medical_Exam!$A2232:$J4567,8,0)</f>
        <v>No</v>
      </c>
      <c r="L2233" s="20" t="str">
        <f>VLOOKUP($A2233,Cleaned_Medical_Exam!$A2232:$J4567,9,0)</f>
        <v>Underweight</v>
      </c>
      <c r="M2233" s="20" t="str">
        <f>VLOOKUP($A2233,Cleaned_Medical_Exam!$A2232:$J4567,10,0)</f>
        <v>Normal</v>
      </c>
      <c r="N2233" s="48">
        <f>_xlfn.XLOOKUP(A2233,Cleaned_Hospital_Details!A:A,Cleaned_Hospital_Details!B:B)</f>
        <v>0</v>
      </c>
      <c r="O2233" s="49">
        <f>_xlfn.XLOOKUP($A2233,Cleaned_Hospital_Details!$A:$A,Cleaned_Hospital_Details!C:C)</f>
        <v>1422</v>
      </c>
      <c r="P2233" s="8" t="str">
        <f>_xlfn.XLOOKUP($A2233,Cleaned_Hospital_Details!$A:$A,Cleaned_Hospital_Details!D:D)</f>
        <v>Tier - 2</v>
      </c>
      <c r="Q2233" s="8" t="str">
        <f>_xlfn.XLOOKUP($A2233,Cleaned_Hospital_Details!$A:$A,Cleaned_Hospital_Details!E:E)</f>
        <v>Tier - 2</v>
      </c>
      <c r="R2233" s="8" t="str">
        <f>_xlfn.XLOOKUP($A2233,Cleaned_Hospital_Details!$A:$A,Cleaned_Hospital_Details!F:F)</f>
        <v>R1013</v>
      </c>
      <c r="S2233" s="15">
        <f>_xlfn.XLOOKUP($A2233,Cleaned_Hospital_Details!$A:$A,Cleaned_Hospital_Details!G:G)</f>
        <v>35769</v>
      </c>
      <c r="T2233" s="8">
        <f>_xlfn.XLOOKUP($A2233,Cleaned_Hospital_Details!$A:$A,Cleaned_Hospital_Details!H:H)</f>
        <v>25</v>
      </c>
      <c r="U2233" s="8" t="str">
        <f>_xlfn.XLOOKUP($A2233,Cleaned_Hospital_Details!$A:$A,Cleaned_Hospital_Details!I:I)</f>
        <v>Adult</v>
      </c>
      <c r="V2233" t="str">
        <f t="shared" si="34"/>
        <v>Hillary Schmitt</v>
      </c>
    </row>
    <row r="2234" spans="1:22" ht="15.6" x14ac:dyDescent="0.3">
      <c r="A2234" s="10" t="s">
        <v>2270</v>
      </c>
      <c r="B2234" s="8" t="str">
        <f>VLOOKUP(A2234,Cleaned_Customer_Names!A2233:D4568,2,0)</f>
        <v>Ms.</v>
      </c>
      <c r="C2234" s="8" t="str">
        <f>VLOOKUP(A2234,Cleaned_Customer_Names!A2233:D4568,3,0)</f>
        <v>Amy</v>
      </c>
      <c r="D2234" s="8" t="str">
        <f>VLOOKUP($A2234,Cleaned_Customer_Names!$A2233:$D4568,4,0)</f>
        <v>Borden</v>
      </c>
      <c r="E2234" s="22">
        <f>VLOOKUP($A2234,Cleaned_Medical_Exam!$A2233:$J4568,2,0)</f>
        <v>20.58</v>
      </c>
      <c r="F2234" s="24">
        <f>VLOOKUP($A2234,Cleaned_Medical_Exam!$A2233:$J4568,3,0)</f>
        <v>5.64</v>
      </c>
      <c r="G2234" s="20" t="str">
        <f>VLOOKUP($A2234,Cleaned_Medical_Exam!$A2233:$J4568,4,0)</f>
        <v>Yes</v>
      </c>
      <c r="H2234" s="20" t="str">
        <f>VLOOKUP($A2234,Cleaned_Medical_Exam!$A2233:$J4568,5,0)</f>
        <v>No</v>
      </c>
      <c r="I2234" s="20" t="str">
        <f>VLOOKUP($A2234,Cleaned_Medical_Exam!$A2233:$J4568,6,0)</f>
        <v>No</v>
      </c>
      <c r="J2234" s="48">
        <f>VLOOKUP($A2234,Cleaned_Medical_Exam!$A2233:$J4568,7,0)</f>
        <v>0</v>
      </c>
      <c r="K2234" s="8" t="str">
        <f>VLOOKUP($A2234,Cleaned_Medical_Exam!$A2233:$J4568,8,0)</f>
        <v>No</v>
      </c>
      <c r="L2234" s="20" t="str">
        <f>VLOOKUP($A2234,Cleaned_Medical_Exam!$A2233:$J4568,9,0)</f>
        <v>Healthy Weight</v>
      </c>
      <c r="M2234" s="20" t="str">
        <f>VLOOKUP($A2234,Cleaned_Medical_Exam!$A2233:$J4568,10,0)</f>
        <v>Normal</v>
      </c>
      <c r="N2234" s="48">
        <f>_xlfn.XLOOKUP(A2234,Cleaned_Hospital_Details!A:A,Cleaned_Hospital_Details!B:B)</f>
        <v>0</v>
      </c>
      <c r="O2234" s="49">
        <f>_xlfn.XLOOKUP($A2234,Cleaned_Hospital_Details!$A:$A,Cleaned_Hospital_Details!C:C)</f>
        <v>1421</v>
      </c>
      <c r="P2234" s="8" t="str">
        <f>_xlfn.XLOOKUP($A2234,Cleaned_Hospital_Details!$A:$A,Cleaned_Hospital_Details!D:D)</f>
        <v>Tier - 2</v>
      </c>
      <c r="Q2234" s="8" t="str">
        <f>_xlfn.XLOOKUP($A2234,Cleaned_Hospital_Details!$A:$A,Cleaned_Hospital_Details!E:E)</f>
        <v>Tier - 2</v>
      </c>
      <c r="R2234" s="8" t="str">
        <f>_xlfn.XLOOKUP($A2234,Cleaned_Hospital_Details!$A:$A,Cleaned_Hospital_Details!F:F)</f>
        <v>R1013</v>
      </c>
      <c r="S2234" s="15">
        <f>_xlfn.XLOOKUP($A2234,Cleaned_Hospital_Details!$A:$A,Cleaned_Hospital_Details!G:G)</f>
        <v>37126</v>
      </c>
      <c r="T2234" s="8">
        <f>_xlfn.XLOOKUP($A2234,Cleaned_Hospital_Details!$A:$A,Cleaned_Hospital_Details!H:H)</f>
        <v>21</v>
      </c>
      <c r="U2234" s="8" t="str">
        <f>_xlfn.XLOOKUP($A2234,Cleaned_Hospital_Details!$A:$A,Cleaned_Hospital_Details!I:I)</f>
        <v>Adult</v>
      </c>
      <c r="V2234" t="str">
        <f t="shared" si="34"/>
        <v>Amy Borden</v>
      </c>
    </row>
    <row r="2235" spans="1:22" ht="15.6" x14ac:dyDescent="0.3">
      <c r="A2235" s="10" t="s">
        <v>2271</v>
      </c>
      <c r="B2235" s="8" t="str">
        <f>VLOOKUP(A2235,Cleaned_Customer_Names!A2234:D4569,2,0)</f>
        <v>Mr.</v>
      </c>
      <c r="C2235" s="8" t="str">
        <f>VLOOKUP(A2235,Cleaned_Customer_Names!A2234:D4569,3,0)</f>
        <v>Scott</v>
      </c>
      <c r="D2235" s="8" t="str">
        <f>VLOOKUP($A2235,Cleaned_Customer_Names!$A2234:$D4569,4,0)</f>
        <v>McLean</v>
      </c>
      <c r="E2235" s="22">
        <f>VLOOKUP($A2235,Cleaned_Medical_Exam!$A2234:$J4569,2,0)</f>
        <v>16.5</v>
      </c>
      <c r="F2235" s="24">
        <f>VLOOKUP($A2235,Cleaned_Medical_Exam!$A2234:$J4569,3,0)</f>
        <v>4.1100000000000003</v>
      </c>
      <c r="G2235" s="20" t="str">
        <f>VLOOKUP($A2235,Cleaned_Medical_Exam!$A2234:$J4569,4,0)</f>
        <v>Yes</v>
      </c>
      <c r="H2235" s="20" t="str">
        <f>VLOOKUP($A2235,Cleaned_Medical_Exam!$A2234:$J4569,5,0)</f>
        <v>No</v>
      </c>
      <c r="I2235" s="20" t="str">
        <f>VLOOKUP($A2235,Cleaned_Medical_Exam!$A2234:$J4569,6,0)</f>
        <v>No</v>
      </c>
      <c r="J2235" s="48">
        <f>VLOOKUP($A2235,Cleaned_Medical_Exam!$A2234:$J4569,7,0)</f>
        <v>0</v>
      </c>
      <c r="K2235" s="8" t="str">
        <f>VLOOKUP($A2235,Cleaned_Medical_Exam!$A2234:$J4569,8,0)</f>
        <v>No</v>
      </c>
      <c r="L2235" s="20" t="str">
        <f>VLOOKUP($A2235,Cleaned_Medical_Exam!$A2234:$J4569,9,0)</f>
        <v>Underweight</v>
      </c>
      <c r="M2235" s="20" t="str">
        <f>VLOOKUP($A2235,Cleaned_Medical_Exam!$A2234:$J4569,10,0)</f>
        <v>Normal</v>
      </c>
      <c r="N2235" s="48">
        <f>_xlfn.XLOOKUP(A2235,Cleaned_Hospital_Details!A:A,Cleaned_Hospital_Details!B:B)</f>
        <v>0</v>
      </c>
      <c r="O2235" s="49">
        <f>_xlfn.XLOOKUP($A2235,Cleaned_Hospital_Details!$A:$A,Cleaned_Hospital_Details!C:C)</f>
        <v>1417</v>
      </c>
      <c r="P2235" s="8" t="str">
        <f>_xlfn.XLOOKUP($A2235,Cleaned_Hospital_Details!$A:$A,Cleaned_Hospital_Details!D:D)</f>
        <v>Tier - 2</v>
      </c>
      <c r="Q2235" s="8" t="str">
        <f>_xlfn.XLOOKUP($A2235,Cleaned_Hospital_Details!$A:$A,Cleaned_Hospital_Details!E:E)</f>
        <v>Tier - 3</v>
      </c>
      <c r="R2235" s="8" t="str">
        <f>_xlfn.XLOOKUP($A2235,Cleaned_Hospital_Details!$A:$A,Cleaned_Hospital_Details!F:F)</f>
        <v>R1013</v>
      </c>
      <c r="S2235" s="15">
        <f>_xlfn.XLOOKUP($A2235,Cleaned_Hospital_Details!$A:$A,Cleaned_Hospital_Details!G:G)</f>
        <v>35239</v>
      </c>
      <c r="T2235" s="8">
        <f>_xlfn.XLOOKUP($A2235,Cleaned_Hospital_Details!$A:$A,Cleaned_Hospital_Details!H:H)</f>
        <v>26</v>
      </c>
      <c r="U2235" s="8" t="str">
        <f>_xlfn.XLOOKUP($A2235,Cleaned_Hospital_Details!$A:$A,Cleaned_Hospital_Details!I:I)</f>
        <v>Adult</v>
      </c>
      <c r="V2235" t="str">
        <f t="shared" si="34"/>
        <v>Scott McLean</v>
      </c>
    </row>
    <row r="2236" spans="1:22" ht="15.6" x14ac:dyDescent="0.3">
      <c r="A2236" s="10" t="s">
        <v>2272</v>
      </c>
      <c r="B2236" s="8" t="str">
        <f>VLOOKUP(A2236,Cleaned_Customer_Names!A2235:D4570,2,0)</f>
        <v>Mr.</v>
      </c>
      <c r="C2236" s="8" t="str">
        <f>VLOOKUP(A2236,Cleaned_Customer_Names!A2235:D4570,3,0)</f>
        <v>John</v>
      </c>
      <c r="D2236" s="8" t="str">
        <f>VLOOKUP($A2236,Cleaned_Customer_Names!$A2235:$D4570,4,0)</f>
        <v>Regan</v>
      </c>
      <c r="E2236" s="22">
        <f>VLOOKUP($A2236,Cleaned_Medical_Exam!$A2235:$J4570,2,0)</f>
        <v>15.41</v>
      </c>
      <c r="F2236" s="24">
        <f>VLOOKUP($A2236,Cleaned_Medical_Exam!$A2235:$J4570,3,0)</f>
        <v>5.43</v>
      </c>
      <c r="G2236" s="20" t="str">
        <f>VLOOKUP($A2236,Cleaned_Medical_Exam!$A2235:$J4570,4,0)</f>
        <v>Yes</v>
      </c>
      <c r="H2236" s="20" t="str">
        <f>VLOOKUP($A2236,Cleaned_Medical_Exam!$A2235:$J4570,5,0)</f>
        <v>No</v>
      </c>
      <c r="I2236" s="20" t="str">
        <f>VLOOKUP($A2236,Cleaned_Medical_Exam!$A2235:$J4570,6,0)</f>
        <v>Yes</v>
      </c>
      <c r="J2236" s="48">
        <f>VLOOKUP($A2236,Cleaned_Medical_Exam!$A2235:$J4570,7,0)</f>
        <v>1</v>
      </c>
      <c r="K2236" s="8" t="str">
        <f>VLOOKUP($A2236,Cleaned_Medical_Exam!$A2235:$J4570,8,0)</f>
        <v>No</v>
      </c>
      <c r="L2236" s="20" t="str">
        <f>VLOOKUP($A2236,Cleaned_Medical_Exam!$A2235:$J4570,9,0)</f>
        <v>Underweight</v>
      </c>
      <c r="M2236" s="20" t="str">
        <f>VLOOKUP($A2236,Cleaned_Medical_Exam!$A2235:$J4570,10,0)</f>
        <v>Normal</v>
      </c>
      <c r="N2236" s="48">
        <f>_xlfn.XLOOKUP(A2236,Cleaned_Hospital_Details!A:A,Cleaned_Hospital_Details!B:B)</f>
        <v>0</v>
      </c>
      <c r="O2236" s="49">
        <f>_xlfn.XLOOKUP($A2236,Cleaned_Hospital_Details!$A:$A,Cleaned_Hospital_Details!C:C)</f>
        <v>1402</v>
      </c>
      <c r="P2236" s="8" t="str">
        <f>_xlfn.XLOOKUP($A2236,Cleaned_Hospital_Details!$A:$A,Cleaned_Hospital_Details!D:D)</f>
        <v>Tier - 2</v>
      </c>
      <c r="Q2236" s="8" t="str">
        <f>_xlfn.XLOOKUP($A2236,Cleaned_Hospital_Details!$A:$A,Cleaned_Hospital_Details!E:E)</f>
        <v>Tier - 3</v>
      </c>
      <c r="R2236" s="8" t="str">
        <f>_xlfn.XLOOKUP($A2236,Cleaned_Hospital_Details!$A:$A,Cleaned_Hospital_Details!F:F)</f>
        <v>R1011</v>
      </c>
      <c r="S2236" s="15">
        <f>_xlfn.XLOOKUP($A2236,Cleaned_Hospital_Details!$A:$A,Cleaned_Hospital_Details!G:G)</f>
        <v>35730</v>
      </c>
      <c r="T2236" s="8">
        <f>_xlfn.XLOOKUP($A2236,Cleaned_Hospital_Details!$A:$A,Cleaned_Hospital_Details!H:H)</f>
        <v>25</v>
      </c>
      <c r="U2236" s="8" t="str">
        <f>_xlfn.XLOOKUP($A2236,Cleaned_Hospital_Details!$A:$A,Cleaned_Hospital_Details!I:I)</f>
        <v>Adult</v>
      </c>
      <c r="V2236" t="str">
        <f t="shared" si="34"/>
        <v>John Regan</v>
      </c>
    </row>
    <row r="2237" spans="1:22" ht="15.6" x14ac:dyDescent="0.3">
      <c r="A2237" s="10" t="s">
        <v>2273</v>
      </c>
      <c r="B2237" s="8" t="str">
        <f>VLOOKUP(A2237,Cleaned_Customer_Names!A2236:D4571,2,0)</f>
        <v>Mr.</v>
      </c>
      <c r="C2237" s="8" t="str">
        <f>VLOOKUP(A2237,Cleaned_Customer_Names!A2236:D4571,3,0)</f>
        <v>Maaikel</v>
      </c>
      <c r="D2237" s="8" t="str">
        <f>VLOOKUP($A2237,Cleaned_Customer_Names!$A2236:$D4571,4,0)</f>
        <v>Koenis</v>
      </c>
      <c r="E2237" s="22">
        <f>VLOOKUP($A2237,Cleaned_Medical_Exam!$A2236:$J4571,2,0)</f>
        <v>24.59</v>
      </c>
      <c r="F2237" s="24">
        <f>VLOOKUP($A2237,Cleaned_Medical_Exam!$A2236:$J4571,3,0)</f>
        <v>4.38</v>
      </c>
      <c r="G2237" s="20" t="str">
        <f>VLOOKUP($A2237,Cleaned_Medical_Exam!$A2236:$J4571,4,0)</f>
        <v>No</v>
      </c>
      <c r="H2237" s="20" t="str">
        <f>VLOOKUP($A2237,Cleaned_Medical_Exam!$A2236:$J4571,5,0)</f>
        <v>No</v>
      </c>
      <c r="I2237" s="20" t="str">
        <f>VLOOKUP($A2237,Cleaned_Medical_Exam!$A2236:$J4571,6,0)</f>
        <v>No</v>
      </c>
      <c r="J2237" s="48">
        <f>VLOOKUP($A2237,Cleaned_Medical_Exam!$A2236:$J4571,7,0)</f>
        <v>1</v>
      </c>
      <c r="K2237" s="8" t="str">
        <f>VLOOKUP($A2237,Cleaned_Medical_Exam!$A2236:$J4571,8,0)</f>
        <v>No</v>
      </c>
      <c r="L2237" s="20" t="str">
        <f>VLOOKUP($A2237,Cleaned_Medical_Exam!$A2236:$J4571,9,0)</f>
        <v>Healthy Weight</v>
      </c>
      <c r="M2237" s="20" t="str">
        <f>VLOOKUP($A2237,Cleaned_Medical_Exam!$A2236:$J4571,10,0)</f>
        <v>Normal</v>
      </c>
      <c r="N2237" s="48">
        <f>_xlfn.XLOOKUP(A2237,Cleaned_Hospital_Details!A:A,Cleaned_Hospital_Details!B:B)</f>
        <v>0</v>
      </c>
      <c r="O2237" s="49">
        <f>_xlfn.XLOOKUP($A2237,Cleaned_Hospital_Details!$A:$A,Cleaned_Hospital_Details!C:C)</f>
        <v>1400.44</v>
      </c>
      <c r="P2237" s="8" t="str">
        <f>_xlfn.XLOOKUP($A2237,Cleaned_Hospital_Details!$A:$A,Cleaned_Hospital_Details!D:D)</f>
        <v>Tier - 2</v>
      </c>
      <c r="Q2237" s="8" t="str">
        <f>_xlfn.XLOOKUP($A2237,Cleaned_Hospital_Details!$A:$A,Cleaned_Hospital_Details!E:E)</f>
        <v>Tier - 2</v>
      </c>
      <c r="R2237" s="8" t="str">
        <f>_xlfn.XLOOKUP($A2237,Cleaned_Hospital_Details!$A:$A,Cleaned_Hospital_Details!F:F)</f>
        <v>R1013</v>
      </c>
      <c r="S2237" s="15">
        <f>_xlfn.XLOOKUP($A2237,Cleaned_Hospital_Details!$A:$A,Cleaned_Hospital_Details!G:G)</f>
        <v>36043</v>
      </c>
      <c r="T2237" s="8">
        <f>_xlfn.XLOOKUP($A2237,Cleaned_Hospital_Details!$A:$A,Cleaned_Hospital_Details!H:H)</f>
        <v>24</v>
      </c>
      <c r="U2237" s="8" t="str">
        <f>_xlfn.XLOOKUP($A2237,Cleaned_Hospital_Details!$A:$A,Cleaned_Hospital_Details!I:I)</f>
        <v>Adult</v>
      </c>
      <c r="V2237" t="str">
        <f t="shared" si="34"/>
        <v>Maaikel Koenis</v>
      </c>
    </row>
    <row r="2238" spans="1:22" ht="15.6" x14ac:dyDescent="0.3">
      <c r="A2238" s="10" t="s">
        <v>2274</v>
      </c>
      <c r="B2238" s="8" t="str">
        <f>VLOOKUP(A2238,Cleaned_Customer_Names!A2237:D4572,2,0)</f>
        <v>Mr.</v>
      </c>
      <c r="C2238" s="8" t="str">
        <f>VLOOKUP(A2238,Cleaned_Customer_Names!A2237:D4572,3,0)</f>
        <v>Daniel</v>
      </c>
      <c r="D2238" s="8" t="str">
        <f>VLOOKUP($A2238,Cleaned_Customer_Names!$A2237:$D4572,4,0)</f>
        <v>Kittaka</v>
      </c>
      <c r="E2238" s="22">
        <f>VLOOKUP($A2238,Cleaned_Medical_Exam!$A2237:$J4572,2,0)</f>
        <v>33.33</v>
      </c>
      <c r="F2238" s="24">
        <f>VLOOKUP($A2238,Cleaned_Medical_Exam!$A2237:$J4572,3,0)</f>
        <v>9.7899999999999991</v>
      </c>
      <c r="G2238" s="20" t="str">
        <f>VLOOKUP($A2238,Cleaned_Medical_Exam!$A2237:$J4572,4,0)</f>
        <v>No</v>
      </c>
      <c r="H2238" s="20" t="str">
        <f>VLOOKUP($A2238,Cleaned_Medical_Exam!$A2237:$J4572,5,0)</f>
        <v>No</v>
      </c>
      <c r="I2238" s="20" t="str">
        <f>VLOOKUP($A2238,Cleaned_Medical_Exam!$A2237:$J4572,6,0)</f>
        <v>No</v>
      </c>
      <c r="J2238" s="48">
        <f>VLOOKUP($A2238,Cleaned_Medical_Exam!$A2237:$J4572,7,0)</f>
        <v>0</v>
      </c>
      <c r="K2238" s="8" t="str">
        <f>VLOOKUP($A2238,Cleaned_Medical_Exam!$A2237:$J4572,8,0)</f>
        <v>No</v>
      </c>
      <c r="L2238" s="20" t="str">
        <f>VLOOKUP($A2238,Cleaned_Medical_Exam!$A2237:$J4572,9,0)</f>
        <v>Obesity</v>
      </c>
      <c r="M2238" s="20" t="str">
        <f>VLOOKUP($A2238,Cleaned_Medical_Exam!$A2237:$J4572,10,0)</f>
        <v>Diabetes</v>
      </c>
      <c r="N2238" s="48">
        <f>_xlfn.XLOOKUP(A2238,Cleaned_Hospital_Details!A:A,Cleaned_Hospital_Details!B:B)</f>
        <v>0</v>
      </c>
      <c r="O2238" s="49">
        <f>_xlfn.XLOOKUP($A2238,Cleaned_Hospital_Details!$A:$A,Cleaned_Hospital_Details!C:C)</f>
        <v>1391.53</v>
      </c>
      <c r="P2238" s="8" t="str">
        <f>_xlfn.XLOOKUP($A2238,Cleaned_Hospital_Details!$A:$A,Cleaned_Hospital_Details!D:D)</f>
        <v>Tier - 2</v>
      </c>
      <c r="Q2238" s="8" t="str">
        <f>_xlfn.XLOOKUP($A2238,Cleaned_Hospital_Details!$A:$A,Cleaned_Hospital_Details!E:E)</f>
        <v>Tier - 1</v>
      </c>
      <c r="R2238" s="8" t="str">
        <f>_xlfn.XLOOKUP($A2238,Cleaned_Hospital_Details!$A:$A,Cleaned_Hospital_Details!F:F)</f>
        <v>R1013</v>
      </c>
      <c r="S2238" s="15">
        <f>_xlfn.XLOOKUP($A2238,Cleaned_Hospital_Details!$A:$A,Cleaned_Hospital_Details!G:G)</f>
        <v>37612</v>
      </c>
      <c r="T2238" s="8">
        <f>_xlfn.XLOOKUP($A2238,Cleaned_Hospital_Details!$A:$A,Cleaned_Hospital_Details!H:H)</f>
        <v>20</v>
      </c>
      <c r="U2238" s="8" t="str">
        <f>_xlfn.XLOOKUP($A2238,Cleaned_Hospital_Details!$A:$A,Cleaned_Hospital_Details!I:I)</f>
        <v>Adult</v>
      </c>
      <c r="V2238" t="str">
        <f t="shared" si="34"/>
        <v>Daniel Kittaka</v>
      </c>
    </row>
    <row r="2239" spans="1:22" ht="15.6" x14ac:dyDescent="0.3">
      <c r="A2239" s="10" t="s">
        <v>2275</v>
      </c>
      <c r="B2239" s="8" t="str">
        <f>VLOOKUP(A2239,Cleaned_Customer_Names!A2238:D4573,2,0)</f>
        <v>Mr.</v>
      </c>
      <c r="C2239" s="8" t="str">
        <f>VLOOKUP(A2239,Cleaned_Customer_Names!A2238:D4573,3,0)</f>
        <v>Christopher</v>
      </c>
      <c r="D2239" s="8" t="str">
        <f>VLOOKUP($A2239,Cleaned_Customer_Names!$A2238:$D4573,4,0)</f>
        <v>Concannon</v>
      </c>
      <c r="E2239" s="22">
        <f>VLOOKUP($A2239,Cleaned_Medical_Exam!$A2238:$J4573,2,0)</f>
        <v>18.5</v>
      </c>
      <c r="F2239" s="24">
        <f>VLOOKUP($A2239,Cleaned_Medical_Exam!$A2238:$J4573,3,0)</f>
        <v>11.84</v>
      </c>
      <c r="G2239" s="20" t="str">
        <f>VLOOKUP($A2239,Cleaned_Medical_Exam!$A2238:$J4573,4,0)</f>
        <v>No</v>
      </c>
      <c r="H2239" s="20" t="str">
        <f>VLOOKUP($A2239,Cleaned_Medical_Exam!$A2238:$J4573,5,0)</f>
        <v>No</v>
      </c>
      <c r="I2239" s="20" t="str">
        <f>VLOOKUP($A2239,Cleaned_Medical_Exam!$A2238:$J4573,6,0)</f>
        <v>No</v>
      </c>
      <c r="J2239" s="48">
        <f>VLOOKUP($A2239,Cleaned_Medical_Exam!$A2238:$J4573,7,0)</f>
        <v>0</v>
      </c>
      <c r="K2239" s="8" t="str">
        <f>VLOOKUP($A2239,Cleaned_Medical_Exam!$A2238:$J4573,8,0)</f>
        <v>No</v>
      </c>
      <c r="L2239" s="20" t="str">
        <f>VLOOKUP($A2239,Cleaned_Medical_Exam!$A2238:$J4573,9,0)</f>
        <v>Healthy Weight</v>
      </c>
      <c r="M2239" s="20" t="str">
        <f>VLOOKUP($A2239,Cleaned_Medical_Exam!$A2238:$J4573,10,0)</f>
        <v>Diabetes</v>
      </c>
      <c r="N2239" s="48">
        <f>_xlfn.XLOOKUP(A2239,Cleaned_Hospital_Details!A:A,Cleaned_Hospital_Details!B:B)</f>
        <v>0</v>
      </c>
      <c r="O2239" s="49">
        <f>_xlfn.XLOOKUP($A2239,Cleaned_Hospital_Details!$A:$A,Cleaned_Hospital_Details!C:C)</f>
        <v>1390</v>
      </c>
      <c r="P2239" s="8" t="str">
        <f>_xlfn.XLOOKUP($A2239,Cleaned_Hospital_Details!$A:$A,Cleaned_Hospital_Details!D:D)</f>
        <v>Tier - 2</v>
      </c>
      <c r="Q2239" s="8" t="str">
        <f>_xlfn.XLOOKUP($A2239,Cleaned_Hospital_Details!$A:$A,Cleaned_Hospital_Details!E:E)</f>
        <v>Tier - 2</v>
      </c>
      <c r="R2239" s="8" t="str">
        <f>_xlfn.XLOOKUP($A2239,Cleaned_Hospital_Details!$A:$A,Cleaned_Hospital_Details!F:F)</f>
        <v>R1013</v>
      </c>
      <c r="S2239" s="15">
        <f>_xlfn.XLOOKUP($A2239,Cleaned_Hospital_Details!$A:$A,Cleaned_Hospital_Details!G:G)</f>
        <v>37574</v>
      </c>
      <c r="T2239" s="8">
        <f>_xlfn.XLOOKUP($A2239,Cleaned_Hospital_Details!$A:$A,Cleaned_Hospital_Details!H:H)</f>
        <v>20</v>
      </c>
      <c r="U2239" s="8" t="str">
        <f>_xlfn.XLOOKUP($A2239,Cleaned_Hospital_Details!$A:$A,Cleaned_Hospital_Details!I:I)</f>
        <v>Adult</v>
      </c>
      <c r="V2239" t="str">
        <f t="shared" si="34"/>
        <v>Christopher Concannon</v>
      </c>
    </row>
    <row r="2240" spans="1:22" ht="15.6" x14ac:dyDescent="0.3">
      <c r="A2240" s="10" t="s">
        <v>2276</v>
      </c>
      <c r="B2240" s="8" t="str">
        <f>VLOOKUP(A2240,Cleaned_Customer_Names!A2239:D4574,2,0)</f>
        <v>Mr.</v>
      </c>
      <c r="C2240" s="8" t="str">
        <f>VLOOKUP(A2240,Cleaned_Customer_Names!A2239:D4574,3,0)</f>
        <v>William</v>
      </c>
      <c r="D2240" s="8" t="str">
        <f>VLOOKUP($A2240,Cleaned_Customer_Names!$A2239:$D4574,4,0)</f>
        <v>Johnson</v>
      </c>
      <c r="E2240" s="22">
        <f>VLOOKUP($A2240,Cleaned_Medical_Exam!$A2239:$J4574,2,0)</f>
        <v>18.579999999999998</v>
      </c>
      <c r="F2240" s="24">
        <f>VLOOKUP($A2240,Cleaned_Medical_Exam!$A2239:$J4574,3,0)</f>
        <v>6.22</v>
      </c>
      <c r="G2240" s="20" t="str">
        <f>VLOOKUP($A2240,Cleaned_Medical_Exam!$A2239:$J4574,4,0)</f>
        <v>No</v>
      </c>
      <c r="H2240" s="20" t="str">
        <f>VLOOKUP($A2240,Cleaned_Medical_Exam!$A2239:$J4574,5,0)</f>
        <v>No</v>
      </c>
      <c r="I2240" s="20" t="str">
        <f>VLOOKUP($A2240,Cleaned_Medical_Exam!$A2239:$J4574,6,0)</f>
        <v>No</v>
      </c>
      <c r="J2240" s="48">
        <f>VLOOKUP($A2240,Cleaned_Medical_Exam!$A2239:$J4574,7,0)</f>
        <v>0</v>
      </c>
      <c r="K2240" s="8" t="str">
        <f>VLOOKUP($A2240,Cleaned_Medical_Exam!$A2239:$J4574,8,0)</f>
        <v>No</v>
      </c>
      <c r="L2240" s="20" t="str">
        <f>VLOOKUP($A2240,Cleaned_Medical_Exam!$A2239:$J4574,9,0)</f>
        <v>Healthy Weight</v>
      </c>
      <c r="M2240" s="20" t="str">
        <f>VLOOKUP($A2240,Cleaned_Medical_Exam!$A2239:$J4574,10,0)</f>
        <v>Prediabetes</v>
      </c>
      <c r="N2240" s="48">
        <f>_xlfn.XLOOKUP(A2240,Cleaned_Hospital_Details!A:A,Cleaned_Hospital_Details!B:B)</f>
        <v>0</v>
      </c>
      <c r="O2240" s="49">
        <f>_xlfn.XLOOKUP($A2240,Cleaned_Hospital_Details!$A:$A,Cleaned_Hospital_Details!C:C)</f>
        <v>1389</v>
      </c>
      <c r="P2240" s="8" t="str">
        <f>_xlfn.XLOOKUP($A2240,Cleaned_Hospital_Details!$A:$A,Cleaned_Hospital_Details!D:D)</f>
        <v>Tier - 2</v>
      </c>
      <c r="Q2240" s="8" t="str">
        <f>_xlfn.XLOOKUP($A2240,Cleaned_Hospital_Details!$A:$A,Cleaned_Hospital_Details!E:E)</f>
        <v>Tier - 2</v>
      </c>
      <c r="R2240" s="8" t="str">
        <f>_xlfn.XLOOKUP($A2240,Cleaned_Hospital_Details!$A:$A,Cleaned_Hospital_Details!F:F)</f>
        <v>R1013</v>
      </c>
      <c r="S2240" s="15">
        <f>_xlfn.XLOOKUP($A2240,Cleaned_Hospital_Details!$A:$A,Cleaned_Hospital_Details!G:G)</f>
        <v>36347</v>
      </c>
      <c r="T2240" s="8">
        <f>_xlfn.XLOOKUP($A2240,Cleaned_Hospital_Details!$A:$A,Cleaned_Hospital_Details!H:H)</f>
        <v>23</v>
      </c>
      <c r="U2240" s="8" t="str">
        <f>_xlfn.XLOOKUP($A2240,Cleaned_Hospital_Details!$A:$A,Cleaned_Hospital_Details!I:I)</f>
        <v>Adult</v>
      </c>
      <c r="V2240" t="str">
        <f t="shared" si="34"/>
        <v>William Johnson</v>
      </c>
    </row>
    <row r="2241" spans="1:22" ht="15.6" x14ac:dyDescent="0.3">
      <c r="A2241" s="10" t="s">
        <v>2277</v>
      </c>
      <c r="B2241" s="8" t="str">
        <f>VLOOKUP(A2241,Cleaned_Customer_Names!A2240:D4575,2,0)</f>
        <v>Ms.</v>
      </c>
      <c r="C2241" s="8" t="str">
        <f>VLOOKUP(A2241,Cleaned_Customer_Names!A2240:D4575,3,0)</f>
        <v>Lyndsy</v>
      </c>
      <c r="D2241" s="8" t="str">
        <f>VLOOKUP($A2241,Cleaned_Customer_Names!$A2240:$D4575,4,0)</f>
        <v>Schultz</v>
      </c>
      <c r="E2241" s="22">
        <f>VLOOKUP($A2241,Cleaned_Medical_Exam!$A2240:$J4575,2,0)</f>
        <v>16.64</v>
      </c>
      <c r="F2241" s="24">
        <f>VLOOKUP($A2241,Cleaned_Medical_Exam!$A2240:$J4575,3,0)</f>
        <v>10.01</v>
      </c>
      <c r="G2241" s="20" t="str">
        <f>VLOOKUP($A2241,Cleaned_Medical_Exam!$A2240:$J4575,4,0)</f>
        <v>No</v>
      </c>
      <c r="H2241" s="20" t="str">
        <f>VLOOKUP($A2241,Cleaned_Medical_Exam!$A2240:$J4575,5,0)</f>
        <v>No</v>
      </c>
      <c r="I2241" s="20" t="str">
        <f>VLOOKUP($A2241,Cleaned_Medical_Exam!$A2240:$J4575,6,0)</f>
        <v>No</v>
      </c>
      <c r="J2241" s="48">
        <f>VLOOKUP($A2241,Cleaned_Medical_Exam!$A2240:$J4575,7,0)</f>
        <v>0</v>
      </c>
      <c r="K2241" s="8" t="str">
        <f>VLOOKUP($A2241,Cleaned_Medical_Exam!$A2240:$J4575,8,0)</f>
        <v>No</v>
      </c>
      <c r="L2241" s="20" t="str">
        <f>VLOOKUP($A2241,Cleaned_Medical_Exam!$A2240:$J4575,9,0)</f>
        <v>Underweight</v>
      </c>
      <c r="M2241" s="20" t="str">
        <f>VLOOKUP($A2241,Cleaned_Medical_Exam!$A2240:$J4575,10,0)</f>
        <v>Diabetes</v>
      </c>
      <c r="N2241" s="48">
        <f>_xlfn.XLOOKUP(A2241,Cleaned_Hospital_Details!A:A,Cleaned_Hospital_Details!B:B)</f>
        <v>0</v>
      </c>
      <c r="O2241" s="49">
        <f>_xlfn.XLOOKUP($A2241,Cleaned_Hospital_Details!$A:$A,Cleaned_Hospital_Details!C:C)</f>
        <v>1382</v>
      </c>
      <c r="P2241" s="8" t="str">
        <f>_xlfn.XLOOKUP($A2241,Cleaned_Hospital_Details!$A:$A,Cleaned_Hospital_Details!D:D)</f>
        <v>Tier - 2</v>
      </c>
      <c r="Q2241" s="8" t="str">
        <f>_xlfn.XLOOKUP($A2241,Cleaned_Hospital_Details!$A:$A,Cleaned_Hospital_Details!E:E)</f>
        <v>Tier - 1</v>
      </c>
      <c r="R2241" s="8" t="str">
        <f>_xlfn.XLOOKUP($A2241,Cleaned_Hospital_Details!$A:$A,Cleaned_Hospital_Details!F:F)</f>
        <v>R1013</v>
      </c>
      <c r="S2241" s="15">
        <f>_xlfn.XLOOKUP($A2241,Cleaned_Hospital_Details!$A:$A,Cleaned_Hospital_Details!G:G)</f>
        <v>37483</v>
      </c>
      <c r="T2241" s="8">
        <f>_xlfn.XLOOKUP($A2241,Cleaned_Hospital_Details!$A:$A,Cleaned_Hospital_Details!H:H)</f>
        <v>20</v>
      </c>
      <c r="U2241" s="8" t="str">
        <f>_xlfn.XLOOKUP($A2241,Cleaned_Hospital_Details!$A:$A,Cleaned_Hospital_Details!I:I)</f>
        <v>Adult</v>
      </c>
      <c r="V2241" t="str">
        <f t="shared" si="34"/>
        <v>Lyndsy Schultz</v>
      </c>
    </row>
    <row r="2242" spans="1:22" ht="15.6" x14ac:dyDescent="0.3">
      <c r="A2242" s="10" t="s">
        <v>2278</v>
      </c>
      <c r="B2242" s="8" t="str">
        <f>VLOOKUP(A2242,Cleaned_Customer_Names!A2241:D4576,2,0)</f>
        <v>Ms.</v>
      </c>
      <c r="C2242" s="8" t="str">
        <f>VLOOKUP(A2242,Cleaned_Customer_Names!A2241:D4576,3,0)</f>
        <v>Jessica</v>
      </c>
      <c r="D2242" s="8" t="str">
        <f>VLOOKUP($A2242,Cleaned_Customer_Names!$A2241:$D4576,4,0)</f>
        <v>Brannigan</v>
      </c>
      <c r="E2242" s="22">
        <f>VLOOKUP($A2242,Cleaned_Medical_Exam!$A2241:$J4576,2,0)</f>
        <v>19.329999999999998</v>
      </c>
      <c r="F2242" s="24">
        <f>VLOOKUP($A2242,Cleaned_Medical_Exam!$A2241:$J4576,3,0)</f>
        <v>4.32</v>
      </c>
      <c r="G2242" s="20" t="str">
        <f>VLOOKUP($A2242,Cleaned_Medical_Exam!$A2241:$J4576,4,0)</f>
        <v>No</v>
      </c>
      <c r="H2242" s="20" t="str">
        <f>VLOOKUP($A2242,Cleaned_Medical_Exam!$A2241:$J4576,5,0)</f>
        <v>No</v>
      </c>
      <c r="I2242" s="20" t="str">
        <f>VLOOKUP($A2242,Cleaned_Medical_Exam!$A2241:$J4576,6,0)</f>
        <v>No</v>
      </c>
      <c r="J2242" s="48">
        <f>VLOOKUP($A2242,Cleaned_Medical_Exam!$A2241:$J4576,7,0)</f>
        <v>1</v>
      </c>
      <c r="K2242" s="8" t="str">
        <f>VLOOKUP($A2242,Cleaned_Medical_Exam!$A2241:$J4576,8,0)</f>
        <v>No</v>
      </c>
      <c r="L2242" s="20" t="str">
        <f>VLOOKUP($A2242,Cleaned_Medical_Exam!$A2241:$J4576,9,0)</f>
        <v>Healthy Weight</v>
      </c>
      <c r="M2242" s="20" t="str">
        <f>VLOOKUP($A2242,Cleaned_Medical_Exam!$A2241:$J4576,10,0)</f>
        <v>Normal</v>
      </c>
      <c r="N2242" s="48">
        <f>_xlfn.XLOOKUP(A2242,Cleaned_Hospital_Details!A:A,Cleaned_Hospital_Details!B:B)</f>
        <v>0</v>
      </c>
      <c r="O2242" s="49">
        <f>_xlfn.XLOOKUP($A2242,Cleaned_Hospital_Details!$A:$A,Cleaned_Hospital_Details!C:C)</f>
        <v>1359</v>
      </c>
      <c r="P2242" s="8" t="str">
        <f>_xlfn.XLOOKUP($A2242,Cleaned_Hospital_Details!$A:$A,Cleaned_Hospital_Details!D:D)</f>
        <v>Tier - 2</v>
      </c>
      <c r="Q2242" s="8" t="str">
        <f>_xlfn.XLOOKUP($A2242,Cleaned_Hospital_Details!$A:$A,Cleaned_Hospital_Details!E:E)</f>
        <v>Tier - 1</v>
      </c>
      <c r="R2242" s="8" t="str">
        <f>_xlfn.XLOOKUP($A2242,Cleaned_Hospital_Details!$A:$A,Cleaned_Hospital_Details!F:F)</f>
        <v>R1013</v>
      </c>
      <c r="S2242" s="15">
        <f>_xlfn.XLOOKUP($A2242,Cleaned_Hospital_Details!$A:$A,Cleaned_Hospital_Details!G:G)</f>
        <v>36132</v>
      </c>
      <c r="T2242" s="8">
        <f>_xlfn.XLOOKUP($A2242,Cleaned_Hospital_Details!$A:$A,Cleaned_Hospital_Details!H:H)</f>
        <v>24</v>
      </c>
      <c r="U2242" s="8" t="str">
        <f>_xlfn.XLOOKUP($A2242,Cleaned_Hospital_Details!$A:$A,Cleaned_Hospital_Details!I:I)</f>
        <v>Adult</v>
      </c>
      <c r="V2242" t="str">
        <f t="shared" si="34"/>
        <v>Jessica Brannigan</v>
      </c>
    </row>
    <row r="2243" spans="1:22" ht="15.6" x14ac:dyDescent="0.3">
      <c r="A2243" s="10" t="s">
        <v>2279</v>
      </c>
      <c r="B2243" s="8" t="str">
        <f>VLOOKUP(A2243,Cleaned_Customer_Names!A2242:D4577,2,0)</f>
        <v>Ms.</v>
      </c>
      <c r="C2243" s="8" t="str">
        <f>VLOOKUP(A2243,Cleaned_Customer_Names!A2242:D4577,3,0)</f>
        <v>Anna</v>
      </c>
      <c r="D2243" s="8" t="str">
        <f>VLOOKUP($A2243,Cleaned_Customer_Names!$A2242:$D4577,4,0)</f>
        <v>Cavallo</v>
      </c>
      <c r="E2243" s="22">
        <f>VLOOKUP($A2243,Cleaned_Medical_Exam!$A2242:$J4577,2,0)</f>
        <v>21.26</v>
      </c>
      <c r="F2243" s="24">
        <f>VLOOKUP($A2243,Cleaned_Medical_Exam!$A2242:$J4577,3,0)</f>
        <v>5.65</v>
      </c>
      <c r="G2243" s="20" t="str">
        <f>VLOOKUP($A2243,Cleaned_Medical_Exam!$A2242:$J4577,4,0)</f>
        <v>Yes</v>
      </c>
      <c r="H2243" s="20" t="str">
        <f>VLOOKUP($A2243,Cleaned_Medical_Exam!$A2242:$J4577,5,0)</f>
        <v>No</v>
      </c>
      <c r="I2243" s="20" t="str">
        <f>VLOOKUP($A2243,Cleaned_Medical_Exam!$A2242:$J4577,6,0)</f>
        <v>Yes</v>
      </c>
      <c r="J2243" s="48">
        <f>VLOOKUP($A2243,Cleaned_Medical_Exam!$A2242:$J4577,7,0)</f>
        <v>1</v>
      </c>
      <c r="K2243" s="8" t="str">
        <f>VLOOKUP($A2243,Cleaned_Medical_Exam!$A2242:$J4577,8,0)</f>
        <v>No</v>
      </c>
      <c r="L2243" s="20" t="str">
        <f>VLOOKUP($A2243,Cleaned_Medical_Exam!$A2242:$J4577,9,0)</f>
        <v>Healthy Weight</v>
      </c>
      <c r="M2243" s="20" t="str">
        <f>VLOOKUP($A2243,Cleaned_Medical_Exam!$A2242:$J4577,10,0)</f>
        <v>Normal</v>
      </c>
      <c r="N2243" s="48">
        <f>_xlfn.XLOOKUP(A2243,Cleaned_Hospital_Details!A:A,Cleaned_Hospital_Details!B:B)</f>
        <v>0</v>
      </c>
      <c r="O2243" s="49">
        <f>_xlfn.XLOOKUP($A2243,Cleaned_Hospital_Details!$A:$A,Cleaned_Hospital_Details!C:C)</f>
        <v>1341.16</v>
      </c>
      <c r="P2243" s="8" t="str">
        <f>_xlfn.XLOOKUP($A2243,Cleaned_Hospital_Details!$A:$A,Cleaned_Hospital_Details!D:D)</f>
        <v>Tier - 2</v>
      </c>
      <c r="Q2243" s="8" t="str">
        <f>_xlfn.XLOOKUP($A2243,Cleaned_Hospital_Details!$A:$A,Cleaned_Hospital_Details!E:E)</f>
        <v>Tier - 2</v>
      </c>
      <c r="R2243" s="8" t="str">
        <f>_xlfn.XLOOKUP($A2243,Cleaned_Hospital_Details!$A:$A,Cleaned_Hospital_Details!F:F)</f>
        <v>R1012</v>
      </c>
      <c r="S2243" s="15">
        <f>_xlfn.XLOOKUP($A2243,Cleaned_Hospital_Details!$A:$A,Cleaned_Hospital_Details!G:G)</f>
        <v>35741</v>
      </c>
      <c r="T2243" s="8">
        <f>_xlfn.XLOOKUP($A2243,Cleaned_Hospital_Details!$A:$A,Cleaned_Hospital_Details!H:H)</f>
        <v>25</v>
      </c>
      <c r="U2243" s="8" t="str">
        <f>_xlfn.XLOOKUP($A2243,Cleaned_Hospital_Details!$A:$A,Cleaned_Hospital_Details!I:I)</f>
        <v>Adult</v>
      </c>
      <c r="V2243" t="str">
        <f t="shared" ref="V2243:V2306" si="35">_xlfn.CONCAT(C2243, " ", D2243)</f>
        <v>Anna Cavallo</v>
      </c>
    </row>
    <row r="2244" spans="1:22" ht="15.6" x14ac:dyDescent="0.3">
      <c r="A2244" s="10" t="s">
        <v>2280</v>
      </c>
      <c r="B2244" s="8" t="str">
        <f>VLOOKUP(A2244,Cleaned_Customer_Names!A2243:D4578,2,0)</f>
        <v>Mr.</v>
      </c>
      <c r="C2244" s="8" t="str">
        <f>VLOOKUP(A2244,Cleaned_Customer_Names!A2243:D4578,3,0)</f>
        <v>Jordan</v>
      </c>
      <c r="D2244" s="8" t="str">
        <f>VLOOKUP($A2244,Cleaned_Customer_Names!$A2243:$D4578,4,0)</f>
        <v>Chang</v>
      </c>
      <c r="E2244" s="22">
        <f>VLOOKUP($A2244,Cleaned_Medical_Exam!$A2243:$J4578,2,0)</f>
        <v>15.6</v>
      </c>
      <c r="F2244" s="24">
        <f>VLOOKUP($A2244,Cleaned_Medical_Exam!$A2243:$J4578,3,0)</f>
        <v>4.12</v>
      </c>
      <c r="G2244" s="20" t="str">
        <f>VLOOKUP($A2244,Cleaned_Medical_Exam!$A2243:$J4578,4,0)</f>
        <v>Yes</v>
      </c>
      <c r="H2244" s="20" t="str">
        <f>VLOOKUP($A2244,Cleaned_Medical_Exam!$A2243:$J4578,5,0)</f>
        <v>No</v>
      </c>
      <c r="I2244" s="20" t="str">
        <f>VLOOKUP($A2244,Cleaned_Medical_Exam!$A2243:$J4578,6,0)</f>
        <v>No</v>
      </c>
      <c r="J2244" s="48">
        <f>VLOOKUP($A2244,Cleaned_Medical_Exam!$A2243:$J4578,7,0)</f>
        <v>1</v>
      </c>
      <c r="K2244" s="8" t="str">
        <f>VLOOKUP($A2244,Cleaned_Medical_Exam!$A2243:$J4578,8,0)</f>
        <v>No</v>
      </c>
      <c r="L2244" s="20" t="str">
        <f>VLOOKUP($A2244,Cleaned_Medical_Exam!$A2243:$J4578,9,0)</f>
        <v>Underweight</v>
      </c>
      <c r="M2244" s="20" t="str">
        <f>VLOOKUP($A2244,Cleaned_Medical_Exam!$A2243:$J4578,10,0)</f>
        <v>Normal</v>
      </c>
      <c r="N2244" s="48">
        <f>_xlfn.XLOOKUP(A2244,Cleaned_Hospital_Details!A:A,Cleaned_Hospital_Details!B:B)</f>
        <v>0</v>
      </c>
      <c r="O2244" s="49">
        <f>_xlfn.XLOOKUP($A2244,Cleaned_Hospital_Details!$A:$A,Cleaned_Hospital_Details!C:C)</f>
        <v>1338</v>
      </c>
      <c r="P2244" s="8" t="str">
        <f>_xlfn.XLOOKUP($A2244,Cleaned_Hospital_Details!$A:$A,Cleaned_Hospital_Details!D:D)</f>
        <v>Tier - 2</v>
      </c>
      <c r="Q2244" s="8" t="str">
        <f>_xlfn.XLOOKUP($A2244,Cleaned_Hospital_Details!$A:$A,Cleaned_Hospital_Details!E:E)</f>
        <v>Tier - 3</v>
      </c>
      <c r="R2244" s="8" t="str">
        <f>_xlfn.XLOOKUP($A2244,Cleaned_Hospital_Details!$A:$A,Cleaned_Hospital_Details!F:F)</f>
        <v>R1012</v>
      </c>
      <c r="S2244" s="15">
        <f>_xlfn.XLOOKUP($A2244,Cleaned_Hospital_Details!$A:$A,Cleaned_Hospital_Details!G:G)</f>
        <v>34910</v>
      </c>
      <c r="T2244" s="8">
        <f>_xlfn.XLOOKUP($A2244,Cleaned_Hospital_Details!$A:$A,Cleaned_Hospital_Details!H:H)</f>
        <v>27</v>
      </c>
      <c r="U2244" s="8" t="str">
        <f>_xlfn.XLOOKUP($A2244,Cleaned_Hospital_Details!$A:$A,Cleaned_Hospital_Details!I:I)</f>
        <v>Adult</v>
      </c>
      <c r="V2244" t="str">
        <f t="shared" si="35"/>
        <v>Jordan Chang</v>
      </c>
    </row>
    <row r="2245" spans="1:22" ht="15.6" x14ac:dyDescent="0.3">
      <c r="A2245" s="10" t="s">
        <v>2281</v>
      </c>
      <c r="B2245" s="8" t="str">
        <f>VLOOKUP(A2245,Cleaned_Customer_Names!A2244:D4579,2,0)</f>
        <v>Mr.</v>
      </c>
      <c r="C2245" s="8" t="str">
        <f>VLOOKUP(A2245,Cleaned_Customer_Names!A2244:D4579,3,0)</f>
        <v>Brian</v>
      </c>
      <c r="D2245" s="8" t="str">
        <f>VLOOKUP($A2245,Cleaned_Customer_Names!$A2244:$D4579,4,0)</f>
        <v>Axelrod</v>
      </c>
      <c r="E2245" s="22">
        <f>VLOOKUP($A2245,Cleaned_Medical_Exam!$A2244:$J4579,2,0)</f>
        <v>24.39</v>
      </c>
      <c r="F2245" s="24">
        <f>VLOOKUP($A2245,Cleaned_Medical_Exam!$A2244:$J4579,3,0)</f>
        <v>6.24</v>
      </c>
      <c r="G2245" s="20" t="str">
        <f>VLOOKUP($A2245,Cleaned_Medical_Exam!$A2244:$J4579,4,0)</f>
        <v>No</v>
      </c>
      <c r="H2245" s="20" t="str">
        <f>VLOOKUP($A2245,Cleaned_Medical_Exam!$A2244:$J4579,5,0)</f>
        <v>No</v>
      </c>
      <c r="I2245" s="20" t="str">
        <f>VLOOKUP($A2245,Cleaned_Medical_Exam!$A2244:$J4579,6,0)</f>
        <v>No</v>
      </c>
      <c r="J2245" s="48">
        <f>VLOOKUP($A2245,Cleaned_Medical_Exam!$A2244:$J4579,7,0)</f>
        <v>1</v>
      </c>
      <c r="K2245" s="8" t="str">
        <f>VLOOKUP($A2245,Cleaned_Medical_Exam!$A2244:$J4579,8,0)</f>
        <v>No</v>
      </c>
      <c r="L2245" s="20" t="str">
        <f>VLOOKUP($A2245,Cleaned_Medical_Exam!$A2244:$J4579,9,0)</f>
        <v>Healthy Weight</v>
      </c>
      <c r="M2245" s="20" t="str">
        <f>VLOOKUP($A2245,Cleaned_Medical_Exam!$A2244:$J4579,10,0)</f>
        <v>Prediabetes</v>
      </c>
      <c r="N2245" s="48">
        <f>_xlfn.XLOOKUP(A2245,Cleaned_Hospital_Details!A:A,Cleaned_Hospital_Details!B:B)</f>
        <v>0</v>
      </c>
      <c r="O2245" s="49">
        <f>_xlfn.XLOOKUP($A2245,Cleaned_Hospital_Details!$A:$A,Cleaned_Hospital_Details!C:C)</f>
        <v>1332.61</v>
      </c>
      <c r="P2245" s="8" t="str">
        <f>_xlfn.XLOOKUP($A2245,Cleaned_Hospital_Details!$A:$A,Cleaned_Hospital_Details!D:D)</f>
        <v>Tier - 2</v>
      </c>
      <c r="Q2245" s="8" t="str">
        <f>_xlfn.XLOOKUP($A2245,Cleaned_Hospital_Details!$A:$A,Cleaned_Hospital_Details!E:E)</f>
        <v>Tier - 3</v>
      </c>
      <c r="R2245" s="8" t="str">
        <f>_xlfn.XLOOKUP($A2245,Cleaned_Hospital_Details!$A:$A,Cleaned_Hospital_Details!F:F)</f>
        <v>R1013</v>
      </c>
      <c r="S2245" s="15">
        <f>_xlfn.XLOOKUP($A2245,Cleaned_Hospital_Details!$A:$A,Cleaned_Hospital_Details!G:G)</f>
        <v>35988</v>
      </c>
      <c r="T2245" s="8">
        <f>_xlfn.XLOOKUP($A2245,Cleaned_Hospital_Details!$A:$A,Cleaned_Hospital_Details!H:H)</f>
        <v>24</v>
      </c>
      <c r="U2245" s="8" t="str">
        <f>_xlfn.XLOOKUP($A2245,Cleaned_Hospital_Details!$A:$A,Cleaned_Hospital_Details!I:I)</f>
        <v>Adult</v>
      </c>
      <c r="V2245" t="str">
        <f t="shared" si="35"/>
        <v>Brian Axelrod</v>
      </c>
    </row>
    <row r="2246" spans="1:22" ht="15.6" x14ac:dyDescent="0.3">
      <c r="A2246" s="10" t="s">
        <v>2282</v>
      </c>
      <c r="B2246" s="8" t="str">
        <f>VLOOKUP(A2246,Cleaned_Customer_Names!A2245:D4580,2,0)</f>
        <v>Ms.</v>
      </c>
      <c r="C2246" s="8" t="str">
        <f>VLOOKUP(A2246,Cleaned_Customer_Names!A2245:D4580,3,0)</f>
        <v>Katherine</v>
      </c>
      <c r="D2246" s="8" t="str">
        <f>VLOOKUP($A2246,Cleaned_Customer_Names!$A2245:$D4580,4,0)</f>
        <v>Davenport</v>
      </c>
      <c r="E2246" s="22">
        <f>VLOOKUP($A2246,Cleaned_Medical_Exam!$A2245:$J4580,2,0)</f>
        <v>24.75</v>
      </c>
      <c r="F2246" s="24">
        <f>VLOOKUP($A2246,Cleaned_Medical_Exam!$A2245:$J4580,3,0)</f>
        <v>4.83</v>
      </c>
      <c r="G2246" s="20" t="str">
        <f>VLOOKUP($A2246,Cleaned_Medical_Exam!$A2245:$J4580,4,0)</f>
        <v>No</v>
      </c>
      <c r="H2246" s="20" t="str">
        <f>VLOOKUP($A2246,Cleaned_Medical_Exam!$A2245:$J4580,5,0)</f>
        <v>No</v>
      </c>
      <c r="I2246" s="20" t="str">
        <f>VLOOKUP($A2246,Cleaned_Medical_Exam!$A2245:$J4580,6,0)</f>
        <v>No</v>
      </c>
      <c r="J2246" s="48">
        <f>VLOOKUP($A2246,Cleaned_Medical_Exam!$A2245:$J4580,7,0)</f>
        <v>0</v>
      </c>
      <c r="K2246" s="8" t="str">
        <f>VLOOKUP($A2246,Cleaned_Medical_Exam!$A2245:$J4580,8,0)</f>
        <v>No</v>
      </c>
      <c r="L2246" s="20" t="str">
        <f>VLOOKUP($A2246,Cleaned_Medical_Exam!$A2245:$J4580,9,0)</f>
        <v>Healthy Weight</v>
      </c>
      <c r="M2246" s="20" t="str">
        <f>VLOOKUP($A2246,Cleaned_Medical_Exam!$A2245:$J4580,10,0)</f>
        <v>Normal</v>
      </c>
      <c r="N2246" s="48">
        <f>_xlfn.XLOOKUP(A2246,Cleaned_Hospital_Details!A:A,Cleaned_Hospital_Details!B:B)</f>
        <v>0</v>
      </c>
      <c r="O2246" s="49">
        <f>_xlfn.XLOOKUP($A2246,Cleaned_Hospital_Details!$A:$A,Cleaned_Hospital_Details!C:C)</f>
        <v>1329.17</v>
      </c>
      <c r="P2246" s="8" t="str">
        <f>_xlfn.XLOOKUP($A2246,Cleaned_Hospital_Details!$A:$A,Cleaned_Hospital_Details!D:D)</f>
        <v>Tier - 2</v>
      </c>
      <c r="Q2246" s="8" t="str">
        <f>_xlfn.XLOOKUP($A2246,Cleaned_Hospital_Details!$A:$A,Cleaned_Hospital_Details!E:E)</f>
        <v>Tier - 3</v>
      </c>
      <c r="R2246" s="8" t="str">
        <f>_xlfn.XLOOKUP($A2246,Cleaned_Hospital_Details!$A:$A,Cleaned_Hospital_Details!F:F)</f>
        <v>R1013</v>
      </c>
      <c r="S2246" s="15">
        <f>_xlfn.XLOOKUP($A2246,Cleaned_Hospital_Details!$A:$A,Cleaned_Hospital_Details!G:G)</f>
        <v>36447</v>
      </c>
      <c r="T2246" s="8">
        <f>_xlfn.XLOOKUP($A2246,Cleaned_Hospital_Details!$A:$A,Cleaned_Hospital_Details!H:H)</f>
        <v>23</v>
      </c>
      <c r="U2246" s="8" t="str">
        <f>_xlfn.XLOOKUP($A2246,Cleaned_Hospital_Details!$A:$A,Cleaned_Hospital_Details!I:I)</f>
        <v>Adult</v>
      </c>
      <c r="V2246" t="str">
        <f t="shared" si="35"/>
        <v>Katherine Davenport</v>
      </c>
    </row>
    <row r="2247" spans="1:22" ht="15.6" x14ac:dyDescent="0.3">
      <c r="A2247" s="10" t="s">
        <v>2283</v>
      </c>
      <c r="B2247" s="8" t="str">
        <f>VLOOKUP(A2247,Cleaned_Customer_Names!A2246:D4581,2,0)</f>
        <v>Ms.</v>
      </c>
      <c r="C2247" s="8" t="str">
        <f>VLOOKUP(A2247,Cleaned_Customer_Names!A2246:D4581,3,0)</f>
        <v>Melanie</v>
      </c>
      <c r="D2247" s="8" t="str">
        <f>VLOOKUP($A2247,Cleaned_Customer_Names!$A2246:$D4581,4,0)</f>
        <v>Roberge</v>
      </c>
      <c r="E2247" s="22">
        <f>VLOOKUP($A2247,Cleaned_Medical_Exam!$A2246:$J4581,2,0)</f>
        <v>20.88</v>
      </c>
      <c r="F2247" s="24">
        <f>VLOOKUP($A2247,Cleaned_Medical_Exam!$A2246:$J4581,3,0)</f>
        <v>7.4</v>
      </c>
      <c r="G2247" s="20" t="str">
        <f>VLOOKUP($A2247,Cleaned_Medical_Exam!$A2246:$J4581,4,0)</f>
        <v>No</v>
      </c>
      <c r="H2247" s="20" t="str">
        <f>VLOOKUP($A2247,Cleaned_Medical_Exam!$A2246:$J4581,5,0)</f>
        <v>No</v>
      </c>
      <c r="I2247" s="20" t="str">
        <f>VLOOKUP($A2247,Cleaned_Medical_Exam!$A2246:$J4581,6,0)</f>
        <v>No</v>
      </c>
      <c r="J2247" s="48">
        <f>VLOOKUP($A2247,Cleaned_Medical_Exam!$A2246:$J4581,7,0)</f>
        <v>0</v>
      </c>
      <c r="K2247" s="8" t="str">
        <f>VLOOKUP($A2247,Cleaned_Medical_Exam!$A2246:$J4581,8,0)</f>
        <v>No</v>
      </c>
      <c r="L2247" s="20" t="str">
        <f>VLOOKUP($A2247,Cleaned_Medical_Exam!$A2246:$J4581,9,0)</f>
        <v>Healthy Weight</v>
      </c>
      <c r="M2247" s="20" t="str">
        <f>VLOOKUP($A2247,Cleaned_Medical_Exam!$A2246:$J4581,10,0)</f>
        <v>Diabetes</v>
      </c>
      <c r="N2247" s="48">
        <f>_xlfn.XLOOKUP(A2247,Cleaned_Hospital_Details!A:A,Cleaned_Hospital_Details!B:B)</f>
        <v>0</v>
      </c>
      <c r="O2247" s="49">
        <f>_xlfn.XLOOKUP($A2247,Cleaned_Hospital_Details!$A:$A,Cleaned_Hospital_Details!C:C)</f>
        <v>1315</v>
      </c>
      <c r="P2247" s="8" t="str">
        <f>_xlfn.XLOOKUP($A2247,Cleaned_Hospital_Details!$A:$A,Cleaned_Hospital_Details!D:D)</f>
        <v>Tier - 2</v>
      </c>
      <c r="Q2247" s="8" t="str">
        <f>_xlfn.XLOOKUP($A2247,Cleaned_Hospital_Details!$A:$A,Cleaned_Hospital_Details!E:E)</f>
        <v>Tier - 2</v>
      </c>
      <c r="R2247" s="8" t="str">
        <f>_xlfn.XLOOKUP($A2247,Cleaned_Hospital_Details!$A:$A,Cleaned_Hospital_Details!F:F)</f>
        <v>R1013</v>
      </c>
      <c r="S2247" s="15">
        <f>_xlfn.XLOOKUP($A2247,Cleaned_Hospital_Details!$A:$A,Cleaned_Hospital_Details!G:G)</f>
        <v>37542</v>
      </c>
      <c r="T2247" s="8">
        <f>_xlfn.XLOOKUP($A2247,Cleaned_Hospital_Details!$A:$A,Cleaned_Hospital_Details!H:H)</f>
        <v>20</v>
      </c>
      <c r="U2247" s="8" t="str">
        <f>_xlfn.XLOOKUP($A2247,Cleaned_Hospital_Details!$A:$A,Cleaned_Hospital_Details!I:I)</f>
        <v>Adult</v>
      </c>
      <c r="V2247" t="str">
        <f t="shared" si="35"/>
        <v>Melanie Roberge</v>
      </c>
    </row>
    <row r="2248" spans="1:22" ht="15.6" x14ac:dyDescent="0.3">
      <c r="A2248" s="10" t="s">
        <v>2284</v>
      </c>
      <c r="B2248" s="8" t="str">
        <f>VLOOKUP(A2248,Cleaned_Customer_Names!A2247:D4582,2,0)</f>
        <v>Ms.</v>
      </c>
      <c r="C2248" s="8" t="str">
        <f>VLOOKUP(A2248,Cleaned_Customer_Names!A2247:D4582,3,0)</f>
        <v>Jessica</v>
      </c>
      <c r="D2248" s="8" t="str">
        <f>VLOOKUP($A2248,Cleaned_Customer_Names!$A2247:$D4582,4,0)</f>
        <v>Schmidt</v>
      </c>
      <c r="E2248" s="22">
        <f>VLOOKUP($A2248,Cleaned_Medical_Exam!$A2247:$J4582,2,0)</f>
        <v>20.43</v>
      </c>
      <c r="F2248" s="24">
        <f>VLOOKUP($A2248,Cleaned_Medical_Exam!$A2247:$J4582,3,0)</f>
        <v>4.54</v>
      </c>
      <c r="G2248" s="20" t="str">
        <f>VLOOKUP($A2248,Cleaned_Medical_Exam!$A2247:$J4582,4,0)</f>
        <v>No</v>
      </c>
      <c r="H2248" s="20" t="str">
        <f>VLOOKUP($A2248,Cleaned_Medical_Exam!$A2247:$J4582,5,0)</f>
        <v>No</v>
      </c>
      <c r="I2248" s="20" t="str">
        <f>VLOOKUP($A2248,Cleaned_Medical_Exam!$A2247:$J4582,6,0)</f>
        <v>No</v>
      </c>
      <c r="J2248" s="48">
        <f>VLOOKUP($A2248,Cleaned_Medical_Exam!$A2247:$J4582,7,0)</f>
        <v>0</v>
      </c>
      <c r="K2248" s="8" t="str">
        <f>VLOOKUP($A2248,Cleaned_Medical_Exam!$A2247:$J4582,8,0)</f>
        <v>No</v>
      </c>
      <c r="L2248" s="20" t="str">
        <f>VLOOKUP($A2248,Cleaned_Medical_Exam!$A2247:$J4582,9,0)</f>
        <v>Healthy Weight</v>
      </c>
      <c r="M2248" s="20" t="str">
        <f>VLOOKUP($A2248,Cleaned_Medical_Exam!$A2247:$J4582,10,0)</f>
        <v>Normal</v>
      </c>
      <c r="N2248" s="48">
        <f>_xlfn.XLOOKUP(A2248,Cleaned_Hospital_Details!A:A,Cleaned_Hospital_Details!B:B)</f>
        <v>0</v>
      </c>
      <c r="O2248" s="49">
        <f>_xlfn.XLOOKUP($A2248,Cleaned_Hospital_Details!$A:$A,Cleaned_Hospital_Details!C:C)</f>
        <v>1304</v>
      </c>
      <c r="P2248" s="8" t="str">
        <f>_xlfn.XLOOKUP($A2248,Cleaned_Hospital_Details!$A:$A,Cleaned_Hospital_Details!D:D)</f>
        <v>Tier - 2</v>
      </c>
      <c r="Q2248" s="8" t="str">
        <f>_xlfn.XLOOKUP($A2248,Cleaned_Hospital_Details!$A:$A,Cleaned_Hospital_Details!E:E)</f>
        <v>Tier - 2</v>
      </c>
      <c r="R2248" s="8" t="str">
        <f>_xlfn.XLOOKUP($A2248,Cleaned_Hospital_Details!$A:$A,Cleaned_Hospital_Details!F:F)</f>
        <v>R1013</v>
      </c>
      <c r="S2248" s="15">
        <f>_xlfn.XLOOKUP($A2248,Cleaned_Hospital_Details!$A:$A,Cleaned_Hospital_Details!G:G)</f>
        <v>36496</v>
      </c>
      <c r="T2248" s="8">
        <f>_xlfn.XLOOKUP($A2248,Cleaned_Hospital_Details!$A:$A,Cleaned_Hospital_Details!H:H)</f>
        <v>23</v>
      </c>
      <c r="U2248" s="8" t="str">
        <f>_xlfn.XLOOKUP($A2248,Cleaned_Hospital_Details!$A:$A,Cleaned_Hospital_Details!I:I)</f>
        <v>Adult</v>
      </c>
      <c r="V2248" t="str">
        <f t="shared" si="35"/>
        <v>Jessica Schmidt</v>
      </c>
    </row>
    <row r="2249" spans="1:22" ht="15.6" x14ac:dyDescent="0.3">
      <c r="A2249" s="10" t="s">
        <v>2285</v>
      </c>
      <c r="B2249" s="8" t="str">
        <f>VLOOKUP(A2249,Cleaned_Customer_Names!A2248:D4583,2,0)</f>
        <v>Mr.</v>
      </c>
      <c r="C2249" s="8" t="str">
        <f>VLOOKUP(A2249,Cleaned_Customer_Names!A2248:D4583,3,0)</f>
        <v>Eric</v>
      </c>
      <c r="D2249" s="8" t="str">
        <f>VLOOKUP($A2249,Cleaned_Customer_Names!$A2248:$D4583,4,0)</f>
        <v>Kosters</v>
      </c>
      <c r="E2249" s="22">
        <f>VLOOKUP($A2249,Cleaned_Medical_Exam!$A2248:$J4583,2,0)</f>
        <v>15.18</v>
      </c>
      <c r="F2249" s="24">
        <f>VLOOKUP($A2249,Cleaned_Medical_Exam!$A2248:$J4583,3,0)</f>
        <v>11.11</v>
      </c>
      <c r="G2249" s="20" t="str">
        <f>VLOOKUP($A2249,Cleaned_Medical_Exam!$A2248:$J4583,4,0)</f>
        <v>No</v>
      </c>
      <c r="H2249" s="20" t="str">
        <f>VLOOKUP($A2249,Cleaned_Medical_Exam!$A2248:$J4583,5,0)</f>
        <v>No</v>
      </c>
      <c r="I2249" s="20" t="str">
        <f>VLOOKUP($A2249,Cleaned_Medical_Exam!$A2248:$J4583,6,0)</f>
        <v>No</v>
      </c>
      <c r="J2249" s="48">
        <f>VLOOKUP($A2249,Cleaned_Medical_Exam!$A2248:$J4583,7,0)</f>
        <v>0</v>
      </c>
      <c r="K2249" s="8" t="str">
        <f>VLOOKUP($A2249,Cleaned_Medical_Exam!$A2248:$J4583,8,0)</f>
        <v>No</v>
      </c>
      <c r="L2249" s="20" t="str">
        <f>VLOOKUP($A2249,Cleaned_Medical_Exam!$A2248:$J4583,9,0)</f>
        <v>Underweight</v>
      </c>
      <c r="M2249" s="20" t="str">
        <f>VLOOKUP($A2249,Cleaned_Medical_Exam!$A2248:$J4583,10,0)</f>
        <v>Diabetes</v>
      </c>
      <c r="N2249" s="48">
        <f>_xlfn.XLOOKUP(A2249,Cleaned_Hospital_Details!A:A,Cleaned_Hospital_Details!B:B)</f>
        <v>0</v>
      </c>
      <c r="O2249" s="49">
        <f>_xlfn.XLOOKUP($A2249,Cleaned_Hospital_Details!$A:$A,Cleaned_Hospital_Details!C:C)</f>
        <v>1304</v>
      </c>
      <c r="P2249" s="8" t="str">
        <f>_xlfn.XLOOKUP($A2249,Cleaned_Hospital_Details!$A:$A,Cleaned_Hospital_Details!D:D)</f>
        <v>Tier - 2</v>
      </c>
      <c r="Q2249" s="8" t="str">
        <f>_xlfn.XLOOKUP($A2249,Cleaned_Hospital_Details!$A:$A,Cleaned_Hospital_Details!E:E)</f>
        <v>Tier - 2</v>
      </c>
      <c r="R2249" s="8" t="str">
        <f>_xlfn.XLOOKUP($A2249,Cleaned_Hospital_Details!$A:$A,Cleaned_Hospital_Details!F:F)</f>
        <v>R1012</v>
      </c>
      <c r="S2249" s="15">
        <f>_xlfn.XLOOKUP($A2249,Cleaned_Hospital_Details!$A:$A,Cleaned_Hospital_Details!G:G)</f>
        <v>37600</v>
      </c>
      <c r="T2249" s="8">
        <f>_xlfn.XLOOKUP($A2249,Cleaned_Hospital_Details!$A:$A,Cleaned_Hospital_Details!H:H)</f>
        <v>20</v>
      </c>
      <c r="U2249" s="8" t="str">
        <f>_xlfn.XLOOKUP($A2249,Cleaned_Hospital_Details!$A:$A,Cleaned_Hospital_Details!I:I)</f>
        <v>Adult</v>
      </c>
      <c r="V2249" t="str">
        <f t="shared" si="35"/>
        <v>Eric Kosters</v>
      </c>
    </row>
    <row r="2250" spans="1:22" ht="15.6" x14ac:dyDescent="0.3">
      <c r="A2250" s="10" t="s">
        <v>2286</v>
      </c>
      <c r="B2250" s="8" t="str">
        <f>VLOOKUP(A2250,Cleaned_Customer_Names!A2249:D4584,2,0)</f>
        <v>Mr.</v>
      </c>
      <c r="C2250" s="8" t="str">
        <f>VLOOKUP(A2250,Cleaned_Customer_Names!A2249:D4584,3,0)</f>
        <v>Joseph</v>
      </c>
      <c r="D2250" s="8" t="str">
        <f>VLOOKUP($A2250,Cleaned_Customer_Names!$A2249:$D4584,4,0)</f>
        <v>Dykes</v>
      </c>
      <c r="E2250" s="22">
        <f>VLOOKUP($A2250,Cleaned_Medical_Exam!$A2249:$J4584,2,0)</f>
        <v>15.12</v>
      </c>
      <c r="F2250" s="24">
        <f>VLOOKUP($A2250,Cleaned_Medical_Exam!$A2249:$J4584,3,0)</f>
        <v>4.03</v>
      </c>
      <c r="G2250" s="20" t="str">
        <f>VLOOKUP($A2250,Cleaned_Medical_Exam!$A2249:$J4584,4,0)</f>
        <v>Yes</v>
      </c>
      <c r="H2250" s="20" t="str">
        <f>VLOOKUP($A2250,Cleaned_Medical_Exam!$A2249:$J4584,5,0)</f>
        <v>No</v>
      </c>
      <c r="I2250" s="20" t="str">
        <f>VLOOKUP($A2250,Cleaned_Medical_Exam!$A2249:$J4584,6,0)</f>
        <v>No</v>
      </c>
      <c r="J2250" s="48">
        <f>VLOOKUP($A2250,Cleaned_Medical_Exam!$A2249:$J4584,7,0)</f>
        <v>0</v>
      </c>
      <c r="K2250" s="8" t="str">
        <f>VLOOKUP($A2250,Cleaned_Medical_Exam!$A2249:$J4584,8,0)</f>
        <v>No</v>
      </c>
      <c r="L2250" s="20" t="str">
        <f>VLOOKUP($A2250,Cleaned_Medical_Exam!$A2249:$J4584,9,0)</f>
        <v>Underweight</v>
      </c>
      <c r="M2250" s="20" t="str">
        <f>VLOOKUP($A2250,Cleaned_Medical_Exam!$A2249:$J4584,10,0)</f>
        <v>Normal</v>
      </c>
      <c r="N2250" s="48">
        <f>_xlfn.XLOOKUP(A2250,Cleaned_Hospital_Details!A:A,Cleaned_Hospital_Details!B:B)</f>
        <v>0</v>
      </c>
      <c r="O2250" s="49">
        <f>_xlfn.XLOOKUP($A2250,Cleaned_Hospital_Details!$A:$A,Cleaned_Hospital_Details!C:C)</f>
        <v>1293</v>
      </c>
      <c r="P2250" s="8" t="str">
        <f>_xlfn.XLOOKUP($A2250,Cleaned_Hospital_Details!$A:$A,Cleaned_Hospital_Details!D:D)</f>
        <v>Tier - 2</v>
      </c>
      <c r="Q2250" s="8" t="str">
        <f>_xlfn.XLOOKUP($A2250,Cleaned_Hospital_Details!$A:$A,Cleaned_Hospital_Details!E:E)</f>
        <v>Tier - 3</v>
      </c>
      <c r="R2250" s="8" t="str">
        <f>_xlfn.XLOOKUP($A2250,Cleaned_Hospital_Details!$A:$A,Cleaned_Hospital_Details!F:F)</f>
        <v>R1012</v>
      </c>
      <c r="S2250" s="15">
        <f>_xlfn.XLOOKUP($A2250,Cleaned_Hospital_Details!$A:$A,Cleaned_Hospital_Details!G:G)</f>
        <v>37224</v>
      </c>
      <c r="T2250" s="8">
        <f>_xlfn.XLOOKUP($A2250,Cleaned_Hospital_Details!$A:$A,Cleaned_Hospital_Details!H:H)</f>
        <v>21</v>
      </c>
      <c r="U2250" s="8" t="str">
        <f>_xlfn.XLOOKUP($A2250,Cleaned_Hospital_Details!$A:$A,Cleaned_Hospital_Details!I:I)</f>
        <v>Adult</v>
      </c>
      <c r="V2250" t="str">
        <f t="shared" si="35"/>
        <v>Joseph Dykes</v>
      </c>
    </row>
    <row r="2251" spans="1:22" ht="15.6" x14ac:dyDescent="0.3">
      <c r="A2251" s="10" t="s">
        <v>2287</v>
      </c>
      <c r="B2251" s="8" t="str">
        <f>VLOOKUP(A2251,Cleaned_Customer_Names!A2250:D4585,2,0)</f>
        <v>Ms.</v>
      </c>
      <c r="C2251" s="8" t="str">
        <f>VLOOKUP(A2251,Cleaned_Customer_Names!A2250:D4585,3,0)</f>
        <v>Mary</v>
      </c>
      <c r="D2251" s="8" t="str">
        <f>VLOOKUP($A2251,Cleaned_Customer_Names!$A2250:$D4585,4,0)</f>
        <v>Velan</v>
      </c>
      <c r="E2251" s="22">
        <f>VLOOKUP($A2251,Cleaned_Medical_Exam!$A2250:$J4585,2,0)</f>
        <v>23.88</v>
      </c>
      <c r="F2251" s="24">
        <f>VLOOKUP($A2251,Cleaned_Medical_Exam!$A2250:$J4585,3,0)</f>
        <v>4.51</v>
      </c>
      <c r="G2251" s="20" t="str">
        <f>VLOOKUP($A2251,Cleaned_Medical_Exam!$A2250:$J4585,4,0)</f>
        <v>No</v>
      </c>
      <c r="H2251" s="20" t="str">
        <f>VLOOKUP($A2251,Cleaned_Medical_Exam!$A2250:$J4585,5,0)</f>
        <v>No</v>
      </c>
      <c r="I2251" s="20" t="str">
        <f>VLOOKUP($A2251,Cleaned_Medical_Exam!$A2250:$J4585,6,0)</f>
        <v>No</v>
      </c>
      <c r="J2251" s="48">
        <f>VLOOKUP($A2251,Cleaned_Medical_Exam!$A2250:$J4585,7,0)</f>
        <v>1</v>
      </c>
      <c r="K2251" s="8" t="str">
        <f>VLOOKUP($A2251,Cleaned_Medical_Exam!$A2250:$J4585,8,0)</f>
        <v>No</v>
      </c>
      <c r="L2251" s="20" t="str">
        <f>VLOOKUP($A2251,Cleaned_Medical_Exam!$A2250:$J4585,9,0)</f>
        <v>Healthy Weight</v>
      </c>
      <c r="M2251" s="20" t="str">
        <f>VLOOKUP($A2251,Cleaned_Medical_Exam!$A2250:$J4585,10,0)</f>
        <v>Normal</v>
      </c>
      <c r="N2251" s="48">
        <f>_xlfn.XLOOKUP(A2251,Cleaned_Hospital_Details!A:A,Cleaned_Hospital_Details!B:B)</f>
        <v>0</v>
      </c>
      <c r="O2251" s="49">
        <f>_xlfn.XLOOKUP($A2251,Cleaned_Hospital_Details!$A:$A,Cleaned_Hospital_Details!C:C)</f>
        <v>1290.93</v>
      </c>
      <c r="P2251" s="8" t="str">
        <f>_xlfn.XLOOKUP($A2251,Cleaned_Hospital_Details!$A:$A,Cleaned_Hospital_Details!D:D)</f>
        <v>Tier - 2</v>
      </c>
      <c r="Q2251" s="8" t="str">
        <f>_xlfn.XLOOKUP($A2251,Cleaned_Hospital_Details!$A:$A,Cleaned_Hospital_Details!E:E)</f>
        <v>Tier - 2</v>
      </c>
      <c r="R2251" s="8" t="str">
        <f>_xlfn.XLOOKUP($A2251,Cleaned_Hospital_Details!$A:$A,Cleaned_Hospital_Details!F:F)</f>
        <v>R1013</v>
      </c>
      <c r="S2251" s="15">
        <f>_xlfn.XLOOKUP($A2251,Cleaned_Hospital_Details!$A:$A,Cleaned_Hospital_Details!G:G)</f>
        <v>35950</v>
      </c>
      <c r="T2251" s="8">
        <f>_xlfn.XLOOKUP($A2251,Cleaned_Hospital_Details!$A:$A,Cleaned_Hospital_Details!H:H)</f>
        <v>25</v>
      </c>
      <c r="U2251" s="8" t="str">
        <f>_xlfn.XLOOKUP($A2251,Cleaned_Hospital_Details!$A:$A,Cleaned_Hospital_Details!I:I)</f>
        <v>Adult</v>
      </c>
      <c r="V2251" t="str">
        <f t="shared" si="35"/>
        <v>Mary Velan</v>
      </c>
    </row>
    <row r="2252" spans="1:22" ht="15.6" x14ac:dyDescent="0.3">
      <c r="A2252" s="10" t="s">
        <v>2288</v>
      </c>
      <c r="B2252" s="8" t="str">
        <f>VLOOKUP(A2252,Cleaned_Customer_Names!A2251:D4586,2,0)</f>
        <v>Ms.</v>
      </c>
      <c r="C2252" s="8" t="str">
        <f>VLOOKUP(A2252,Cleaned_Customer_Names!A2251:D4586,3,0)</f>
        <v>Natalie</v>
      </c>
      <c r="D2252" s="8" t="str">
        <f>VLOOKUP($A2252,Cleaned_Customer_Names!$A2251:$D4586,4,0)</f>
        <v>Goolik</v>
      </c>
      <c r="E2252" s="22">
        <f>VLOOKUP($A2252,Cleaned_Medical_Exam!$A2251:$J4586,2,0)</f>
        <v>16.13</v>
      </c>
      <c r="F2252" s="24">
        <f>VLOOKUP($A2252,Cleaned_Medical_Exam!$A2251:$J4586,3,0)</f>
        <v>5.56</v>
      </c>
      <c r="G2252" s="20" t="str">
        <f>VLOOKUP($A2252,Cleaned_Medical_Exam!$A2251:$J4586,4,0)</f>
        <v>No</v>
      </c>
      <c r="H2252" s="20" t="str">
        <f>VLOOKUP($A2252,Cleaned_Medical_Exam!$A2251:$J4586,5,0)</f>
        <v>Yes</v>
      </c>
      <c r="I2252" s="20" t="str">
        <f>VLOOKUP($A2252,Cleaned_Medical_Exam!$A2251:$J4586,6,0)</f>
        <v>No</v>
      </c>
      <c r="J2252" s="48">
        <f>VLOOKUP($A2252,Cleaned_Medical_Exam!$A2251:$J4586,7,0)</f>
        <v>1</v>
      </c>
      <c r="K2252" s="8" t="str">
        <f>VLOOKUP($A2252,Cleaned_Medical_Exam!$A2251:$J4586,8,0)</f>
        <v>No</v>
      </c>
      <c r="L2252" s="20" t="str">
        <f>VLOOKUP($A2252,Cleaned_Medical_Exam!$A2251:$J4586,9,0)</f>
        <v>Underweight</v>
      </c>
      <c r="M2252" s="20" t="str">
        <f>VLOOKUP($A2252,Cleaned_Medical_Exam!$A2251:$J4586,10,0)</f>
        <v>Normal</v>
      </c>
      <c r="N2252" s="48">
        <f>_xlfn.XLOOKUP(A2252,Cleaned_Hospital_Details!A:A,Cleaned_Hospital_Details!B:B)</f>
        <v>0</v>
      </c>
      <c r="O2252" s="49">
        <f>_xlfn.XLOOKUP($A2252,Cleaned_Hospital_Details!$A:$A,Cleaned_Hospital_Details!C:C)</f>
        <v>1286</v>
      </c>
      <c r="P2252" s="8" t="str">
        <f>_xlfn.XLOOKUP($A2252,Cleaned_Hospital_Details!$A:$A,Cleaned_Hospital_Details!D:D)</f>
        <v>Tier - 2</v>
      </c>
      <c r="Q2252" s="8" t="str">
        <f>_xlfn.XLOOKUP($A2252,Cleaned_Hospital_Details!$A:$A,Cleaned_Hospital_Details!E:E)</f>
        <v>Tier - 2</v>
      </c>
      <c r="R2252" s="8" t="str">
        <f>_xlfn.XLOOKUP($A2252,Cleaned_Hospital_Details!$A:$A,Cleaned_Hospital_Details!F:F)</f>
        <v>R1013</v>
      </c>
      <c r="S2252" s="15">
        <f>_xlfn.XLOOKUP($A2252,Cleaned_Hospital_Details!$A:$A,Cleaned_Hospital_Details!G:G)</f>
        <v>36703</v>
      </c>
      <c r="T2252" s="8">
        <f>_xlfn.XLOOKUP($A2252,Cleaned_Hospital_Details!$A:$A,Cleaned_Hospital_Details!H:H)</f>
        <v>22</v>
      </c>
      <c r="U2252" s="8" t="str">
        <f>_xlfn.XLOOKUP($A2252,Cleaned_Hospital_Details!$A:$A,Cleaned_Hospital_Details!I:I)</f>
        <v>Adult</v>
      </c>
      <c r="V2252" t="str">
        <f t="shared" si="35"/>
        <v>Natalie Goolik</v>
      </c>
    </row>
    <row r="2253" spans="1:22" ht="15.6" x14ac:dyDescent="0.3">
      <c r="A2253" s="10" t="s">
        <v>2289</v>
      </c>
      <c r="B2253" s="8" t="str">
        <f>VLOOKUP(A2253,Cleaned_Customer_Names!A2252:D4587,2,0)</f>
        <v>Mr.</v>
      </c>
      <c r="C2253" s="8" t="str">
        <f>VLOOKUP(A2253,Cleaned_Customer_Names!A2252:D4587,3,0)</f>
        <v>Christopher</v>
      </c>
      <c r="D2253" s="8" t="str">
        <f>VLOOKUP($A2253,Cleaned_Customer_Names!$A2252:$D4587,4,0)</f>
        <v>Bain</v>
      </c>
      <c r="E2253" s="22">
        <f>VLOOKUP($A2253,Cleaned_Medical_Exam!$A2252:$J4587,2,0)</f>
        <v>24.09</v>
      </c>
      <c r="F2253" s="24">
        <f>VLOOKUP($A2253,Cleaned_Medical_Exam!$A2252:$J4587,3,0)</f>
        <v>4.0999999999999996</v>
      </c>
      <c r="G2253" s="20" t="str">
        <f>VLOOKUP($A2253,Cleaned_Medical_Exam!$A2252:$J4587,4,0)</f>
        <v>No</v>
      </c>
      <c r="H2253" s="20" t="str">
        <f>VLOOKUP($A2253,Cleaned_Medical_Exam!$A2252:$J4587,5,0)</f>
        <v>Yes</v>
      </c>
      <c r="I2253" s="20" t="str">
        <f>VLOOKUP($A2253,Cleaned_Medical_Exam!$A2252:$J4587,6,0)</f>
        <v>No</v>
      </c>
      <c r="J2253" s="48">
        <f>VLOOKUP($A2253,Cleaned_Medical_Exam!$A2252:$J4587,7,0)</f>
        <v>1</v>
      </c>
      <c r="K2253" s="8" t="str">
        <f>VLOOKUP($A2253,Cleaned_Medical_Exam!$A2252:$J4587,8,0)</f>
        <v>No</v>
      </c>
      <c r="L2253" s="20" t="str">
        <f>VLOOKUP($A2253,Cleaned_Medical_Exam!$A2252:$J4587,9,0)</f>
        <v>Healthy Weight</v>
      </c>
      <c r="M2253" s="20" t="str">
        <f>VLOOKUP($A2253,Cleaned_Medical_Exam!$A2252:$J4587,10,0)</f>
        <v>Normal</v>
      </c>
      <c r="N2253" s="48">
        <f>_xlfn.XLOOKUP(A2253,Cleaned_Hospital_Details!A:A,Cleaned_Hospital_Details!B:B)</f>
        <v>0</v>
      </c>
      <c r="O2253" s="49">
        <f>_xlfn.XLOOKUP($A2253,Cleaned_Hospital_Details!$A:$A,Cleaned_Hospital_Details!C:C)</f>
        <v>1285</v>
      </c>
      <c r="P2253" s="8" t="str">
        <f>_xlfn.XLOOKUP($A2253,Cleaned_Hospital_Details!$A:$A,Cleaned_Hospital_Details!D:D)</f>
        <v>Tier - 2</v>
      </c>
      <c r="Q2253" s="8" t="str">
        <f>_xlfn.XLOOKUP($A2253,Cleaned_Hospital_Details!$A:$A,Cleaned_Hospital_Details!E:E)</f>
        <v>Tier - 3</v>
      </c>
      <c r="R2253" s="8" t="str">
        <f>_xlfn.XLOOKUP($A2253,Cleaned_Hospital_Details!$A:$A,Cleaned_Hospital_Details!F:F)</f>
        <v>R1013</v>
      </c>
      <c r="S2253" s="15">
        <f>_xlfn.XLOOKUP($A2253,Cleaned_Hospital_Details!$A:$A,Cleaned_Hospital_Details!G:G)</f>
        <v>38196</v>
      </c>
      <c r="T2253" s="8">
        <f>_xlfn.XLOOKUP($A2253,Cleaned_Hospital_Details!$A:$A,Cleaned_Hospital_Details!H:H)</f>
        <v>18</v>
      </c>
      <c r="U2253" s="8" t="str">
        <f>_xlfn.XLOOKUP($A2253,Cleaned_Hospital_Details!$A:$A,Cleaned_Hospital_Details!I:I)</f>
        <v>Child</v>
      </c>
      <c r="V2253" t="str">
        <f t="shared" si="35"/>
        <v>Christopher Bain</v>
      </c>
    </row>
    <row r="2254" spans="1:22" ht="15.6" x14ac:dyDescent="0.3">
      <c r="A2254" s="10" t="s">
        <v>2290</v>
      </c>
      <c r="B2254" s="8" t="str">
        <f>VLOOKUP(A2254,Cleaned_Customer_Names!A2253:D4588,2,0)</f>
        <v>Ms.</v>
      </c>
      <c r="C2254" s="8" t="str">
        <f>VLOOKUP(A2254,Cleaned_Customer_Names!A2253:D4588,3,0)</f>
        <v>Sonja</v>
      </c>
      <c r="D2254" s="8" t="str">
        <f>VLOOKUP($A2254,Cleaned_Customer_Names!$A2253:$D4588,4,0)</f>
        <v>Wieck</v>
      </c>
      <c r="E2254" s="22">
        <f>VLOOKUP($A2254,Cleaned_Medical_Exam!$A2253:$J4588,2,0)</f>
        <v>19.43</v>
      </c>
      <c r="F2254" s="24">
        <f>VLOOKUP($A2254,Cleaned_Medical_Exam!$A2253:$J4588,3,0)</f>
        <v>5.85</v>
      </c>
      <c r="G2254" s="20" t="str">
        <f>VLOOKUP($A2254,Cleaned_Medical_Exam!$A2253:$J4588,4,0)</f>
        <v>No</v>
      </c>
      <c r="H2254" s="20" t="str">
        <f>VLOOKUP($A2254,Cleaned_Medical_Exam!$A2253:$J4588,5,0)</f>
        <v>Yes</v>
      </c>
      <c r="I2254" s="20" t="str">
        <f>VLOOKUP($A2254,Cleaned_Medical_Exam!$A2253:$J4588,6,0)</f>
        <v>No</v>
      </c>
      <c r="J2254" s="48">
        <f>VLOOKUP($A2254,Cleaned_Medical_Exam!$A2253:$J4588,7,0)</f>
        <v>1</v>
      </c>
      <c r="K2254" s="8" t="str">
        <f>VLOOKUP($A2254,Cleaned_Medical_Exam!$A2253:$J4588,8,0)</f>
        <v>No</v>
      </c>
      <c r="L2254" s="20" t="str">
        <f>VLOOKUP($A2254,Cleaned_Medical_Exam!$A2253:$J4588,9,0)</f>
        <v>Healthy Weight</v>
      </c>
      <c r="M2254" s="20" t="str">
        <f>VLOOKUP($A2254,Cleaned_Medical_Exam!$A2253:$J4588,10,0)</f>
        <v>Prediabetes</v>
      </c>
      <c r="N2254" s="48">
        <f>_xlfn.XLOOKUP(A2254,Cleaned_Hospital_Details!A:A,Cleaned_Hospital_Details!B:B)</f>
        <v>0</v>
      </c>
      <c r="O2254" s="49">
        <f>_xlfn.XLOOKUP($A2254,Cleaned_Hospital_Details!$A:$A,Cleaned_Hospital_Details!C:C)</f>
        <v>1283</v>
      </c>
      <c r="P2254" s="8" t="str">
        <f>_xlfn.XLOOKUP($A2254,Cleaned_Hospital_Details!$A:$A,Cleaned_Hospital_Details!D:D)</f>
        <v>Tier - 2</v>
      </c>
      <c r="Q2254" s="8" t="str">
        <f>_xlfn.XLOOKUP($A2254,Cleaned_Hospital_Details!$A:$A,Cleaned_Hospital_Details!E:E)</f>
        <v>Tier - 1</v>
      </c>
      <c r="R2254" s="8" t="str">
        <f>_xlfn.XLOOKUP($A2254,Cleaned_Hospital_Details!$A:$A,Cleaned_Hospital_Details!F:F)</f>
        <v>R1013</v>
      </c>
      <c r="S2254" s="15">
        <f>_xlfn.XLOOKUP($A2254,Cleaned_Hospital_Details!$A:$A,Cleaned_Hospital_Details!G:G)</f>
        <v>38260</v>
      </c>
      <c r="T2254" s="8">
        <f>_xlfn.XLOOKUP($A2254,Cleaned_Hospital_Details!$A:$A,Cleaned_Hospital_Details!H:H)</f>
        <v>18</v>
      </c>
      <c r="U2254" s="8" t="str">
        <f>_xlfn.XLOOKUP($A2254,Cleaned_Hospital_Details!$A:$A,Cleaned_Hospital_Details!I:I)</f>
        <v>Child</v>
      </c>
      <c r="V2254" t="str">
        <f t="shared" si="35"/>
        <v>Sonja Wieck</v>
      </c>
    </row>
    <row r="2255" spans="1:22" ht="15.6" x14ac:dyDescent="0.3">
      <c r="A2255" s="10" t="s">
        <v>2291</v>
      </c>
      <c r="B2255" s="8" t="str">
        <f>VLOOKUP(A2255,Cleaned_Customer_Names!A2254:D4589,2,0)</f>
        <v>Ms.</v>
      </c>
      <c r="C2255" s="8" t="str">
        <f>VLOOKUP(A2255,Cleaned_Customer_Names!A2254:D4589,3,0)</f>
        <v>Alexandra</v>
      </c>
      <c r="D2255" s="8" t="str">
        <f>VLOOKUP($A2255,Cleaned_Customer_Names!$A2254:$D4589,4,0)</f>
        <v>Friel</v>
      </c>
      <c r="E2255" s="22">
        <f>VLOOKUP($A2255,Cleaned_Medical_Exam!$A2254:$J4589,2,0)</f>
        <v>15.22</v>
      </c>
      <c r="F2255" s="24">
        <f>VLOOKUP($A2255,Cleaned_Medical_Exam!$A2254:$J4589,3,0)</f>
        <v>4.92</v>
      </c>
      <c r="G2255" s="20" t="str">
        <f>VLOOKUP($A2255,Cleaned_Medical_Exam!$A2254:$J4589,4,0)</f>
        <v>Yes</v>
      </c>
      <c r="H2255" s="20" t="str">
        <f>VLOOKUP($A2255,Cleaned_Medical_Exam!$A2254:$J4589,5,0)</f>
        <v>No</v>
      </c>
      <c r="I2255" s="20" t="str">
        <f>VLOOKUP($A2255,Cleaned_Medical_Exam!$A2254:$J4589,6,0)</f>
        <v>Yes</v>
      </c>
      <c r="J2255" s="48">
        <f>VLOOKUP($A2255,Cleaned_Medical_Exam!$A2254:$J4589,7,0)</f>
        <v>1</v>
      </c>
      <c r="K2255" s="8" t="str">
        <f>VLOOKUP($A2255,Cleaned_Medical_Exam!$A2254:$J4589,8,0)</f>
        <v>No</v>
      </c>
      <c r="L2255" s="20" t="str">
        <f>VLOOKUP($A2255,Cleaned_Medical_Exam!$A2254:$J4589,9,0)</f>
        <v>Underweight</v>
      </c>
      <c r="M2255" s="20" t="str">
        <f>VLOOKUP($A2255,Cleaned_Medical_Exam!$A2254:$J4589,10,0)</f>
        <v>Normal</v>
      </c>
      <c r="N2255" s="48">
        <f>_xlfn.XLOOKUP(A2255,Cleaned_Hospital_Details!A:A,Cleaned_Hospital_Details!B:B)</f>
        <v>0</v>
      </c>
      <c r="O2255" s="49">
        <f>_xlfn.XLOOKUP($A2255,Cleaned_Hospital_Details!$A:$A,Cleaned_Hospital_Details!C:C)</f>
        <v>1276</v>
      </c>
      <c r="P2255" s="8" t="str">
        <f>_xlfn.XLOOKUP($A2255,Cleaned_Hospital_Details!$A:$A,Cleaned_Hospital_Details!D:D)</f>
        <v>Tier - 2</v>
      </c>
      <c r="Q2255" s="8" t="str">
        <f>_xlfn.XLOOKUP($A2255,Cleaned_Hospital_Details!$A:$A,Cleaned_Hospital_Details!E:E)</f>
        <v>Tier - 2</v>
      </c>
      <c r="R2255" s="8" t="str">
        <f>_xlfn.XLOOKUP($A2255,Cleaned_Hospital_Details!$A:$A,Cleaned_Hospital_Details!F:F)</f>
        <v>R1012</v>
      </c>
      <c r="S2255" s="15">
        <f>_xlfn.XLOOKUP($A2255,Cleaned_Hospital_Details!$A:$A,Cleaned_Hospital_Details!G:G)</f>
        <v>35729</v>
      </c>
      <c r="T2255" s="8">
        <f>_xlfn.XLOOKUP($A2255,Cleaned_Hospital_Details!$A:$A,Cleaned_Hospital_Details!H:H)</f>
        <v>25</v>
      </c>
      <c r="U2255" s="8" t="str">
        <f>_xlfn.XLOOKUP($A2255,Cleaned_Hospital_Details!$A:$A,Cleaned_Hospital_Details!I:I)</f>
        <v>Adult</v>
      </c>
      <c r="V2255" t="str">
        <f t="shared" si="35"/>
        <v>Alexandra Friel</v>
      </c>
    </row>
    <row r="2256" spans="1:22" ht="15.6" x14ac:dyDescent="0.3">
      <c r="A2256" s="10" t="s">
        <v>2292</v>
      </c>
      <c r="B2256" s="8" t="str">
        <f>VLOOKUP(A2256,Cleaned_Customer_Names!A2255:D4590,2,0)</f>
        <v>Ms.</v>
      </c>
      <c r="C2256" s="8" t="str">
        <f>VLOOKUP(A2256,Cleaned_Customer_Names!A2255:D4590,3,0)</f>
        <v>Martha</v>
      </c>
      <c r="D2256" s="8" t="str">
        <f>VLOOKUP($A2256,Cleaned_Customer_Names!$A2255:$D4590,4,0)</f>
        <v>Santandreu</v>
      </c>
      <c r="E2256" s="22">
        <f>VLOOKUP($A2256,Cleaned_Medical_Exam!$A2255:$J4590,2,0)</f>
        <v>20.72</v>
      </c>
      <c r="F2256" s="24">
        <f>VLOOKUP($A2256,Cleaned_Medical_Exam!$A2255:$J4590,3,0)</f>
        <v>9.4600000000000009</v>
      </c>
      <c r="G2256" s="20" t="str">
        <f>VLOOKUP($A2256,Cleaned_Medical_Exam!$A2255:$J4590,4,0)</f>
        <v>No</v>
      </c>
      <c r="H2256" s="20" t="str">
        <f>VLOOKUP($A2256,Cleaned_Medical_Exam!$A2255:$J4590,5,0)</f>
        <v>No</v>
      </c>
      <c r="I2256" s="20" t="str">
        <f>VLOOKUP($A2256,Cleaned_Medical_Exam!$A2255:$J4590,6,0)</f>
        <v>No</v>
      </c>
      <c r="J2256" s="48">
        <f>VLOOKUP($A2256,Cleaned_Medical_Exam!$A2255:$J4590,7,0)</f>
        <v>0</v>
      </c>
      <c r="K2256" s="8" t="str">
        <f>VLOOKUP($A2256,Cleaned_Medical_Exam!$A2255:$J4590,8,0)</f>
        <v>No</v>
      </c>
      <c r="L2256" s="20" t="str">
        <f>VLOOKUP($A2256,Cleaned_Medical_Exam!$A2255:$J4590,9,0)</f>
        <v>Healthy Weight</v>
      </c>
      <c r="M2256" s="20" t="str">
        <f>VLOOKUP($A2256,Cleaned_Medical_Exam!$A2255:$J4590,10,0)</f>
        <v>Diabetes</v>
      </c>
      <c r="N2256" s="48">
        <f>_xlfn.XLOOKUP(A2256,Cleaned_Hospital_Details!A:A,Cleaned_Hospital_Details!B:B)</f>
        <v>0</v>
      </c>
      <c r="O2256" s="49">
        <f>_xlfn.XLOOKUP($A2256,Cleaned_Hospital_Details!$A:$A,Cleaned_Hospital_Details!C:C)</f>
        <v>1267</v>
      </c>
      <c r="P2256" s="8" t="str">
        <f>_xlfn.XLOOKUP($A2256,Cleaned_Hospital_Details!$A:$A,Cleaned_Hospital_Details!D:D)</f>
        <v>Tier - 2</v>
      </c>
      <c r="Q2256" s="8" t="str">
        <f>_xlfn.XLOOKUP($A2256,Cleaned_Hospital_Details!$A:$A,Cleaned_Hospital_Details!E:E)</f>
        <v>Tier - 1</v>
      </c>
      <c r="R2256" s="8" t="str">
        <f>_xlfn.XLOOKUP($A2256,Cleaned_Hospital_Details!$A:$A,Cleaned_Hospital_Details!F:F)</f>
        <v>R1013</v>
      </c>
      <c r="S2256" s="15">
        <f>_xlfn.XLOOKUP($A2256,Cleaned_Hospital_Details!$A:$A,Cleaned_Hospital_Details!G:G)</f>
        <v>37594</v>
      </c>
      <c r="T2256" s="8">
        <f>_xlfn.XLOOKUP($A2256,Cleaned_Hospital_Details!$A:$A,Cleaned_Hospital_Details!H:H)</f>
        <v>20</v>
      </c>
      <c r="U2256" s="8" t="str">
        <f>_xlfn.XLOOKUP($A2256,Cleaned_Hospital_Details!$A:$A,Cleaned_Hospital_Details!I:I)</f>
        <v>Adult</v>
      </c>
      <c r="V2256" t="str">
        <f t="shared" si="35"/>
        <v>Martha Santandreu</v>
      </c>
    </row>
    <row r="2257" spans="1:22" ht="15.6" x14ac:dyDescent="0.3">
      <c r="A2257" s="10" t="s">
        <v>2293</v>
      </c>
      <c r="B2257" s="8" t="str">
        <f>VLOOKUP(A2257,Cleaned_Customer_Names!A2256:D4591,2,0)</f>
        <v>Mr.</v>
      </c>
      <c r="C2257" s="8" t="str">
        <f>VLOOKUP(A2257,Cleaned_Customer_Names!A2256:D4591,3,0)</f>
        <v>Ryan</v>
      </c>
      <c r="D2257" s="8" t="str">
        <f>VLOOKUP($A2257,Cleaned_Customer_Names!$A2256:$D4591,4,0)</f>
        <v>Johnson</v>
      </c>
      <c r="E2257" s="22">
        <f>VLOOKUP($A2257,Cleaned_Medical_Exam!$A2256:$J4591,2,0)</f>
        <v>35.4</v>
      </c>
      <c r="F2257" s="24">
        <f>VLOOKUP($A2257,Cleaned_Medical_Exam!$A2256:$J4591,3,0)</f>
        <v>5.94</v>
      </c>
      <c r="G2257" s="20" t="str">
        <f>VLOOKUP($A2257,Cleaned_Medical_Exam!$A2256:$J4591,4,0)</f>
        <v>No</v>
      </c>
      <c r="H2257" s="20" t="str">
        <f>VLOOKUP($A2257,Cleaned_Medical_Exam!$A2256:$J4591,5,0)</f>
        <v>No</v>
      </c>
      <c r="I2257" s="20" t="str">
        <f>VLOOKUP($A2257,Cleaned_Medical_Exam!$A2256:$J4591,6,0)</f>
        <v>Yes</v>
      </c>
      <c r="J2257" s="48">
        <f>VLOOKUP($A2257,Cleaned_Medical_Exam!$A2256:$J4591,7,0)</f>
        <v>1</v>
      </c>
      <c r="K2257" s="8" t="str">
        <f>VLOOKUP($A2257,Cleaned_Medical_Exam!$A2256:$J4591,8,0)</f>
        <v>No</v>
      </c>
      <c r="L2257" s="20" t="str">
        <f>VLOOKUP($A2257,Cleaned_Medical_Exam!$A2256:$J4591,9,0)</f>
        <v>Obesity</v>
      </c>
      <c r="M2257" s="20" t="str">
        <f>VLOOKUP($A2257,Cleaned_Medical_Exam!$A2256:$J4591,10,0)</f>
        <v>Prediabetes</v>
      </c>
      <c r="N2257" s="48">
        <f>_xlfn.XLOOKUP(A2257,Cleaned_Hospital_Details!A:A,Cleaned_Hospital_Details!B:B)</f>
        <v>0</v>
      </c>
      <c r="O2257" s="49">
        <f>_xlfn.XLOOKUP($A2257,Cleaned_Hospital_Details!$A:$A,Cleaned_Hospital_Details!C:C)</f>
        <v>1263.25</v>
      </c>
      <c r="P2257" s="8" t="str">
        <f>_xlfn.XLOOKUP($A2257,Cleaned_Hospital_Details!$A:$A,Cleaned_Hospital_Details!D:D)</f>
        <v>Tier - 2</v>
      </c>
      <c r="Q2257" s="8" t="str">
        <f>_xlfn.XLOOKUP($A2257,Cleaned_Hospital_Details!$A:$A,Cleaned_Hospital_Details!E:E)</f>
        <v>Tier - 3</v>
      </c>
      <c r="R2257" s="8" t="str">
        <f>_xlfn.XLOOKUP($A2257,Cleaned_Hospital_Details!$A:$A,Cleaned_Hospital_Details!F:F)</f>
        <v>R1011</v>
      </c>
      <c r="S2257" s="15">
        <f>_xlfn.XLOOKUP($A2257,Cleaned_Hospital_Details!$A:$A,Cleaned_Hospital_Details!G:G)</f>
        <v>37946</v>
      </c>
      <c r="T2257" s="8">
        <f>_xlfn.XLOOKUP($A2257,Cleaned_Hospital_Details!$A:$A,Cleaned_Hospital_Details!H:H)</f>
        <v>19</v>
      </c>
      <c r="U2257" s="8" t="str">
        <f>_xlfn.XLOOKUP($A2257,Cleaned_Hospital_Details!$A:$A,Cleaned_Hospital_Details!I:I)</f>
        <v>Adult</v>
      </c>
      <c r="V2257" t="str">
        <f t="shared" si="35"/>
        <v>Ryan Johnson</v>
      </c>
    </row>
    <row r="2258" spans="1:22" ht="15.6" x14ac:dyDescent="0.3">
      <c r="A2258" s="10" t="s">
        <v>2294</v>
      </c>
      <c r="B2258" s="8" t="str">
        <f>VLOOKUP(A2258,Cleaned_Customer_Names!A2257:D4592,2,0)</f>
        <v>Mr.</v>
      </c>
      <c r="C2258" s="8" t="str">
        <f>VLOOKUP(A2258,Cleaned_Customer_Names!A2257:D4592,3,0)</f>
        <v>Cliff</v>
      </c>
      <c r="D2258" s="8" t="str">
        <f>VLOOKUP($A2258,Cleaned_Customer_Names!$A2257:$D4592,4,0)</f>
        <v>Gerber</v>
      </c>
      <c r="E2258" s="22">
        <f>VLOOKUP($A2258,Cleaned_Medical_Exam!$A2257:$J4592,2,0)</f>
        <v>34.4</v>
      </c>
      <c r="F2258" s="24">
        <f>VLOOKUP($A2258,Cleaned_Medical_Exam!$A2257:$J4592,3,0)</f>
        <v>5.7</v>
      </c>
      <c r="G2258" s="20" t="str">
        <f>VLOOKUP($A2258,Cleaned_Medical_Exam!$A2257:$J4592,4,0)</f>
        <v>No</v>
      </c>
      <c r="H2258" s="20" t="str">
        <f>VLOOKUP($A2258,Cleaned_Medical_Exam!$A2257:$J4592,5,0)</f>
        <v>No</v>
      </c>
      <c r="I2258" s="20" t="str">
        <f>VLOOKUP($A2258,Cleaned_Medical_Exam!$A2257:$J4592,6,0)</f>
        <v>Yes</v>
      </c>
      <c r="J2258" s="48">
        <f>VLOOKUP($A2258,Cleaned_Medical_Exam!$A2257:$J4592,7,0)</f>
        <v>1</v>
      </c>
      <c r="K2258" s="8" t="str">
        <f>VLOOKUP($A2258,Cleaned_Medical_Exam!$A2257:$J4592,8,0)</f>
        <v>No</v>
      </c>
      <c r="L2258" s="20" t="str">
        <f>VLOOKUP($A2258,Cleaned_Medical_Exam!$A2257:$J4592,9,0)</f>
        <v>Obesity</v>
      </c>
      <c r="M2258" s="20" t="str">
        <f>VLOOKUP($A2258,Cleaned_Medical_Exam!$A2257:$J4592,10,0)</f>
        <v>Prediabetes</v>
      </c>
      <c r="N2258" s="48">
        <f>_xlfn.XLOOKUP(A2258,Cleaned_Hospital_Details!A:A,Cleaned_Hospital_Details!B:B)</f>
        <v>0</v>
      </c>
      <c r="O2258" s="49">
        <f>_xlfn.XLOOKUP($A2258,Cleaned_Hospital_Details!$A:$A,Cleaned_Hospital_Details!C:C)</f>
        <v>1261.8599999999999</v>
      </c>
      <c r="P2258" s="8" t="str">
        <f>_xlfn.XLOOKUP($A2258,Cleaned_Hospital_Details!$A:$A,Cleaned_Hospital_Details!D:D)</f>
        <v>Tier - 2</v>
      </c>
      <c r="Q2258" s="8" t="str">
        <f>_xlfn.XLOOKUP($A2258,Cleaned_Hospital_Details!$A:$A,Cleaned_Hospital_Details!E:E)</f>
        <v>Tier - 3</v>
      </c>
      <c r="R2258" s="8" t="str">
        <f>_xlfn.XLOOKUP($A2258,Cleaned_Hospital_Details!$A:$A,Cleaned_Hospital_Details!F:F)</f>
        <v>R1011</v>
      </c>
      <c r="S2258" s="15">
        <f>_xlfn.XLOOKUP($A2258,Cleaned_Hospital_Details!$A:$A,Cleaned_Hospital_Details!G:G)</f>
        <v>37848</v>
      </c>
      <c r="T2258" s="8">
        <f>_xlfn.XLOOKUP($A2258,Cleaned_Hospital_Details!$A:$A,Cleaned_Hospital_Details!H:H)</f>
        <v>19</v>
      </c>
      <c r="U2258" s="8" t="str">
        <f>_xlfn.XLOOKUP($A2258,Cleaned_Hospital_Details!$A:$A,Cleaned_Hospital_Details!I:I)</f>
        <v>Adult</v>
      </c>
      <c r="V2258" t="str">
        <f t="shared" si="35"/>
        <v>Cliff Gerber</v>
      </c>
    </row>
    <row r="2259" spans="1:22" ht="15.6" x14ac:dyDescent="0.3">
      <c r="A2259" s="10" t="s">
        <v>2295</v>
      </c>
      <c r="B2259" s="8" t="str">
        <f>VLOOKUP(A2259,Cleaned_Customer_Names!A2258:D4593,2,0)</f>
        <v>Mr.</v>
      </c>
      <c r="C2259" s="8" t="str">
        <f>VLOOKUP(A2259,Cleaned_Customer_Names!A2258:D4593,3,0)</f>
        <v>Blue</v>
      </c>
      <c r="D2259" s="8" t="str">
        <f>VLOOKUP($A2259,Cleaned_Customer_Names!$A2258:$D4593,4,0)</f>
        <v>Benadum</v>
      </c>
      <c r="E2259" s="22">
        <f>VLOOKUP($A2259,Cleaned_Medical_Exam!$A2258:$J4593,2,0)</f>
        <v>34.1</v>
      </c>
      <c r="F2259" s="24">
        <f>VLOOKUP($A2259,Cleaned_Medical_Exam!$A2258:$J4593,3,0)</f>
        <v>4.13</v>
      </c>
      <c r="G2259" s="20" t="str">
        <f>VLOOKUP($A2259,Cleaned_Medical_Exam!$A2258:$J4593,4,0)</f>
        <v>No</v>
      </c>
      <c r="H2259" s="20" t="str">
        <f>VLOOKUP($A2259,Cleaned_Medical_Exam!$A2258:$J4593,5,0)</f>
        <v>No</v>
      </c>
      <c r="I2259" s="20" t="str">
        <f>VLOOKUP($A2259,Cleaned_Medical_Exam!$A2258:$J4593,6,0)</f>
        <v>Yes</v>
      </c>
      <c r="J2259" s="48">
        <f>VLOOKUP($A2259,Cleaned_Medical_Exam!$A2258:$J4593,7,0)</f>
        <v>1</v>
      </c>
      <c r="K2259" s="8" t="str">
        <f>VLOOKUP($A2259,Cleaned_Medical_Exam!$A2258:$J4593,8,0)</f>
        <v>No</v>
      </c>
      <c r="L2259" s="20" t="str">
        <f>VLOOKUP($A2259,Cleaned_Medical_Exam!$A2258:$J4593,9,0)</f>
        <v>Obesity</v>
      </c>
      <c r="M2259" s="20" t="str">
        <f>VLOOKUP($A2259,Cleaned_Medical_Exam!$A2258:$J4593,10,0)</f>
        <v>Normal</v>
      </c>
      <c r="N2259" s="48">
        <f>_xlfn.XLOOKUP(A2259,Cleaned_Hospital_Details!A:A,Cleaned_Hospital_Details!B:B)</f>
        <v>0</v>
      </c>
      <c r="O2259" s="49">
        <f>_xlfn.XLOOKUP($A2259,Cleaned_Hospital_Details!$A:$A,Cleaned_Hospital_Details!C:C)</f>
        <v>1261.44</v>
      </c>
      <c r="P2259" s="8" t="str">
        <f>_xlfn.XLOOKUP($A2259,Cleaned_Hospital_Details!$A:$A,Cleaned_Hospital_Details!D:D)</f>
        <v>Tier - 2</v>
      </c>
      <c r="Q2259" s="8" t="str">
        <f>_xlfn.XLOOKUP($A2259,Cleaned_Hospital_Details!$A:$A,Cleaned_Hospital_Details!E:E)</f>
        <v>Tier - 3</v>
      </c>
      <c r="R2259" s="8" t="str">
        <f>_xlfn.XLOOKUP($A2259,Cleaned_Hospital_Details!$A:$A,Cleaned_Hospital_Details!F:F)</f>
        <v>R1011</v>
      </c>
      <c r="S2259" s="15">
        <f>_xlfn.XLOOKUP($A2259,Cleaned_Hospital_Details!$A:$A,Cleaned_Hospital_Details!G:G)</f>
        <v>37924</v>
      </c>
      <c r="T2259" s="8">
        <f>_xlfn.XLOOKUP($A2259,Cleaned_Hospital_Details!$A:$A,Cleaned_Hospital_Details!H:H)</f>
        <v>19</v>
      </c>
      <c r="U2259" s="8" t="str">
        <f>_xlfn.XLOOKUP($A2259,Cleaned_Hospital_Details!$A:$A,Cleaned_Hospital_Details!I:I)</f>
        <v>Adult</v>
      </c>
      <c r="V2259" t="str">
        <f t="shared" si="35"/>
        <v>Blue Benadum</v>
      </c>
    </row>
    <row r="2260" spans="1:22" ht="15.6" x14ac:dyDescent="0.3">
      <c r="A2260" s="10" t="s">
        <v>2296</v>
      </c>
      <c r="B2260" s="8" t="str">
        <f>VLOOKUP(A2260,Cleaned_Customer_Names!A2259:D4594,2,0)</f>
        <v>Mr.</v>
      </c>
      <c r="C2260" s="8" t="str">
        <f>VLOOKUP(A2260,Cleaned_Customer_Names!A2259:D4594,3,0)</f>
        <v>Jeffrey</v>
      </c>
      <c r="D2260" s="8" t="str">
        <f>VLOOKUP($A2260,Cleaned_Customer_Names!$A2259:$D4594,4,0)</f>
        <v>Ragazzini</v>
      </c>
      <c r="E2260" s="22">
        <f>VLOOKUP($A2260,Cleaned_Medical_Exam!$A2259:$J4594,2,0)</f>
        <v>30.4</v>
      </c>
      <c r="F2260" s="24">
        <f>VLOOKUP($A2260,Cleaned_Medical_Exam!$A2259:$J4594,3,0)</f>
        <v>4.7699999999999996</v>
      </c>
      <c r="G2260" s="20" t="str">
        <f>VLOOKUP($A2260,Cleaned_Medical_Exam!$A2259:$J4594,4,0)</f>
        <v>No</v>
      </c>
      <c r="H2260" s="20" t="str">
        <f>VLOOKUP($A2260,Cleaned_Medical_Exam!$A2259:$J4594,5,0)</f>
        <v>No</v>
      </c>
      <c r="I2260" s="20" t="str">
        <f>VLOOKUP($A2260,Cleaned_Medical_Exam!$A2259:$J4594,6,0)</f>
        <v>Yes</v>
      </c>
      <c r="J2260" s="48">
        <f>VLOOKUP($A2260,Cleaned_Medical_Exam!$A2259:$J4594,7,0)</f>
        <v>1</v>
      </c>
      <c r="K2260" s="8" t="str">
        <f>VLOOKUP($A2260,Cleaned_Medical_Exam!$A2259:$J4594,8,0)</f>
        <v>No</v>
      </c>
      <c r="L2260" s="20" t="str">
        <f>VLOOKUP($A2260,Cleaned_Medical_Exam!$A2259:$J4594,9,0)</f>
        <v>Obesity</v>
      </c>
      <c r="M2260" s="20" t="str">
        <f>VLOOKUP($A2260,Cleaned_Medical_Exam!$A2259:$J4594,10,0)</f>
        <v>Normal</v>
      </c>
      <c r="N2260" s="48">
        <f>_xlfn.XLOOKUP(A2260,Cleaned_Hospital_Details!A:A,Cleaned_Hospital_Details!B:B)</f>
        <v>0</v>
      </c>
      <c r="O2260" s="49">
        <f>_xlfn.XLOOKUP($A2260,Cleaned_Hospital_Details!$A:$A,Cleaned_Hospital_Details!C:C)</f>
        <v>1256.3</v>
      </c>
      <c r="P2260" s="8" t="str">
        <f>_xlfn.XLOOKUP($A2260,Cleaned_Hospital_Details!$A:$A,Cleaned_Hospital_Details!D:D)</f>
        <v>Tier - 2</v>
      </c>
      <c r="Q2260" s="8" t="str">
        <f>_xlfn.XLOOKUP($A2260,Cleaned_Hospital_Details!$A:$A,Cleaned_Hospital_Details!E:E)</f>
        <v>Tier - 3</v>
      </c>
      <c r="R2260" s="8" t="str">
        <f>_xlfn.XLOOKUP($A2260,Cleaned_Hospital_Details!$A:$A,Cleaned_Hospital_Details!F:F)</f>
        <v>R1011</v>
      </c>
      <c r="S2260" s="15">
        <f>_xlfn.XLOOKUP($A2260,Cleaned_Hospital_Details!$A:$A,Cleaned_Hospital_Details!G:G)</f>
        <v>37907</v>
      </c>
      <c r="T2260" s="8">
        <f>_xlfn.XLOOKUP($A2260,Cleaned_Hospital_Details!$A:$A,Cleaned_Hospital_Details!H:H)</f>
        <v>19</v>
      </c>
      <c r="U2260" s="8" t="str">
        <f>_xlfn.XLOOKUP($A2260,Cleaned_Hospital_Details!$A:$A,Cleaned_Hospital_Details!I:I)</f>
        <v>Adult</v>
      </c>
      <c r="V2260" t="str">
        <f t="shared" si="35"/>
        <v>Jeffrey Ragazzini</v>
      </c>
    </row>
    <row r="2261" spans="1:22" ht="15.6" x14ac:dyDescent="0.3">
      <c r="A2261" s="10" t="s">
        <v>2297</v>
      </c>
      <c r="B2261" s="8" t="str">
        <f>VLOOKUP(A2261,Cleaned_Customer_Names!A2260:D4595,2,0)</f>
        <v>Mr.</v>
      </c>
      <c r="C2261" s="8" t="str">
        <f>VLOOKUP(A2261,Cleaned_Customer_Names!A2260:D4595,3,0)</f>
        <v>Andrew</v>
      </c>
      <c r="D2261" s="8" t="str">
        <f>VLOOKUP($A2261,Cleaned_Customer_Names!$A2260:$D4595,4,0)</f>
        <v>Kessinger</v>
      </c>
      <c r="E2261" s="22">
        <f>VLOOKUP($A2261,Cleaned_Medical_Exam!$A2260:$J4595,2,0)</f>
        <v>28.7</v>
      </c>
      <c r="F2261" s="24">
        <f>VLOOKUP($A2261,Cleaned_Medical_Exam!$A2260:$J4595,3,0)</f>
        <v>4.99</v>
      </c>
      <c r="G2261" s="20" t="str">
        <f>VLOOKUP($A2261,Cleaned_Medical_Exam!$A2260:$J4595,4,0)</f>
        <v>No</v>
      </c>
      <c r="H2261" s="20" t="str">
        <f>VLOOKUP($A2261,Cleaned_Medical_Exam!$A2260:$J4595,5,0)</f>
        <v>No</v>
      </c>
      <c r="I2261" s="20" t="str">
        <f>VLOOKUP($A2261,Cleaned_Medical_Exam!$A2260:$J4595,6,0)</f>
        <v>Yes</v>
      </c>
      <c r="J2261" s="48">
        <f>VLOOKUP($A2261,Cleaned_Medical_Exam!$A2260:$J4595,7,0)</f>
        <v>1</v>
      </c>
      <c r="K2261" s="8" t="str">
        <f>VLOOKUP($A2261,Cleaned_Medical_Exam!$A2260:$J4595,8,0)</f>
        <v>No</v>
      </c>
      <c r="L2261" s="20" t="str">
        <f>VLOOKUP($A2261,Cleaned_Medical_Exam!$A2260:$J4595,9,0)</f>
        <v>Overweight</v>
      </c>
      <c r="M2261" s="20" t="str">
        <f>VLOOKUP($A2261,Cleaned_Medical_Exam!$A2260:$J4595,10,0)</f>
        <v>Normal</v>
      </c>
      <c r="N2261" s="48">
        <f>_xlfn.XLOOKUP(A2261,Cleaned_Hospital_Details!A:A,Cleaned_Hospital_Details!B:B)</f>
        <v>0</v>
      </c>
      <c r="O2261" s="49">
        <f>_xlfn.XLOOKUP($A2261,Cleaned_Hospital_Details!$A:$A,Cleaned_Hospital_Details!C:C)</f>
        <v>1253.94</v>
      </c>
      <c r="P2261" s="8" t="str">
        <f>_xlfn.XLOOKUP($A2261,Cleaned_Hospital_Details!$A:$A,Cleaned_Hospital_Details!D:D)</f>
        <v>Tier - 2</v>
      </c>
      <c r="Q2261" s="8" t="str">
        <f>_xlfn.XLOOKUP($A2261,Cleaned_Hospital_Details!$A:$A,Cleaned_Hospital_Details!E:E)</f>
        <v>Tier - 2</v>
      </c>
      <c r="R2261" s="8" t="str">
        <f>_xlfn.XLOOKUP($A2261,Cleaned_Hospital_Details!$A:$A,Cleaned_Hospital_Details!F:F)</f>
        <v>R1011</v>
      </c>
      <c r="S2261" s="15">
        <f>_xlfn.XLOOKUP($A2261,Cleaned_Hospital_Details!$A:$A,Cleaned_Hospital_Details!G:G)</f>
        <v>37965</v>
      </c>
      <c r="T2261" s="8">
        <f>_xlfn.XLOOKUP($A2261,Cleaned_Hospital_Details!$A:$A,Cleaned_Hospital_Details!H:H)</f>
        <v>19</v>
      </c>
      <c r="U2261" s="8" t="str">
        <f>_xlfn.XLOOKUP($A2261,Cleaned_Hospital_Details!$A:$A,Cleaned_Hospital_Details!I:I)</f>
        <v>Adult</v>
      </c>
      <c r="V2261" t="str">
        <f t="shared" si="35"/>
        <v>Andrew Kessinger</v>
      </c>
    </row>
    <row r="2262" spans="1:22" ht="15.6" x14ac:dyDescent="0.3">
      <c r="A2262" s="10" t="s">
        <v>2298</v>
      </c>
      <c r="B2262" s="8" t="str">
        <f>VLOOKUP(A2262,Cleaned_Customer_Names!A2261:D4596,2,0)</f>
        <v>Ms.</v>
      </c>
      <c r="C2262" s="8" t="str">
        <f>VLOOKUP(A2262,Cleaned_Customer_Names!A2261:D4596,3,0)</f>
        <v>Julia</v>
      </c>
      <c r="D2262" s="8" t="str">
        <f>VLOOKUP($A2262,Cleaned_Customer_Names!$A2261:$D4596,4,0)</f>
        <v>Bezgin</v>
      </c>
      <c r="E2262" s="22">
        <f>VLOOKUP($A2262,Cleaned_Medical_Exam!$A2261:$J4596,2,0)</f>
        <v>17.440000000000001</v>
      </c>
      <c r="F2262" s="24">
        <f>VLOOKUP($A2262,Cleaned_Medical_Exam!$A2261:$J4596,3,0)</f>
        <v>4.42</v>
      </c>
      <c r="G2262" s="20" t="str">
        <f>VLOOKUP($A2262,Cleaned_Medical_Exam!$A2261:$J4596,4,0)</f>
        <v>Yes</v>
      </c>
      <c r="H2262" s="20" t="str">
        <f>VLOOKUP($A2262,Cleaned_Medical_Exam!$A2261:$J4596,5,0)</f>
        <v>No</v>
      </c>
      <c r="I2262" s="20" t="str">
        <f>VLOOKUP($A2262,Cleaned_Medical_Exam!$A2261:$J4596,6,0)</f>
        <v>Yes</v>
      </c>
      <c r="J2262" s="48">
        <f>VLOOKUP($A2262,Cleaned_Medical_Exam!$A2261:$J4596,7,0)</f>
        <v>1</v>
      </c>
      <c r="K2262" s="8" t="str">
        <f>VLOOKUP($A2262,Cleaned_Medical_Exam!$A2261:$J4596,8,0)</f>
        <v>No</v>
      </c>
      <c r="L2262" s="20" t="str">
        <f>VLOOKUP($A2262,Cleaned_Medical_Exam!$A2261:$J4596,9,0)</f>
        <v>Underweight</v>
      </c>
      <c r="M2262" s="20" t="str">
        <f>VLOOKUP($A2262,Cleaned_Medical_Exam!$A2261:$J4596,10,0)</f>
        <v>Normal</v>
      </c>
      <c r="N2262" s="48">
        <f>_xlfn.XLOOKUP(A2262,Cleaned_Hospital_Details!A:A,Cleaned_Hospital_Details!B:B)</f>
        <v>0</v>
      </c>
      <c r="O2262" s="49">
        <f>_xlfn.XLOOKUP($A2262,Cleaned_Hospital_Details!$A:$A,Cleaned_Hospital_Details!C:C)</f>
        <v>1253</v>
      </c>
      <c r="P2262" s="8" t="str">
        <f>_xlfn.XLOOKUP($A2262,Cleaned_Hospital_Details!$A:$A,Cleaned_Hospital_Details!D:D)</f>
        <v>Tier - 2</v>
      </c>
      <c r="Q2262" s="8" t="str">
        <f>_xlfn.XLOOKUP($A2262,Cleaned_Hospital_Details!$A:$A,Cleaned_Hospital_Details!E:E)</f>
        <v>Tier - 2</v>
      </c>
      <c r="R2262" s="8" t="str">
        <f>_xlfn.XLOOKUP($A2262,Cleaned_Hospital_Details!$A:$A,Cleaned_Hospital_Details!F:F)</f>
        <v>R1013</v>
      </c>
      <c r="S2262" s="15">
        <f>_xlfn.XLOOKUP($A2262,Cleaned_Hospital_Details!$A:$A,Cleaned_Hospital_Details!G:G)</f>
        <v>35738</v>
      </c>
      <c r="T2262" s="8">
        <f>_xlfn.XLOOKUP($A2262,Cleaned_Hospital_Details!$A:$A,Cleaned_Hospital_Details!H:H)</f>
        <v>25</v>
      </c>
      <c r="U2262" s="8" t="str">
        <f>_xlfn.XLOOKUP($A2262,Cleaned_Hospital_Details!$A:$A,Cleaned_Hospital_Details!I:I)</f>
        <v>Adult</v>
      </c>
      <c r="V2262" t="str">
        <f t="shared" si="35"/>
        <v>Julia Bezgin</v>
      </c>
    </row>
    <row r="2263" spans="1:22" ht="15.6" x14ac:dyDescent="0.3">
      <c r="A2263" s="10" t="s">
        <v>2299</v>
      </c>
      <c r="B2263" s="8" t="str">
        <f>VLOOKUP(A2263,Cleaned_Customer_Names!A2262:D4597,2,0)</f>
        <v>Mr.</v>
      </c>
      <c r="C2263" s="8" t="str">
        <f>VLOOKUP(A2263,Cleaned_Customer_Names!A2262:D4597,3,0)</f>
        <v>Daniel</v>
      </c>
      <c r="D2263" s="8" t="str">
        <f>VLOOKUP($A2263,Cleaned_Customer_Names!$A2262:$D4597,4,0)</f>
        <v>Woldesilassie</v>
      </c>
      <c r="E2263" s="22">
        <f>VLOOKUP($A2263,Cleaned_Medical_Exam!$A2262:$J4597,2,0)</f>
        <v>27.6</v>
      </c>
      <c r="F2263" s="24">
        <f>VLOOKUP($A2263,Cleaned_Medical_Exam!$A2262:$J4597,3,0)</f>
        <v>4.01</v>
      </c>
      <c r="G2263" s="20" t="str">
        <f>VLOOKUP($A2263,Cleaned_Medical_Exam!$A2262:$J4597,4,0)</f>
        <v>No</v>
      </c>
      <c r="H2263" s="20" t="str">
        <f>VLOOKUP($A2263,Cleaned_Medical_Exam!$A2262:$J4597,5,0)</f>
        <v>No</v>
      </c>
      <c r="I2263" s="20" t="str">
        <f>VLOOKUP($A2263,Cleaned_Medical_Exam!$A2262:$J4597,6,0)</f>
        <v>Yes</v>
      </c>
      <c r="J2263" s="48">
        <f>VLOOKUP($A2263,Cleaned_Medical_Exam!$A2262:$J4597,7,0)</f>
        <v>1</v>
      </c>
      <c r="K2263" s="8" t="str">
        <f>VLOOKUP($A2263,Cleaned_Medical_Exam!$A2262:$J4597,8,0)</f>
        <v>No</v>
      </c>
      <c r="L2263" s="20" t="str">
        <f>VLOOKUP($A2263,Cleaned_Medical_Exam!$A2262:$J4597,9,0)</f>
        <v>Overweight</v>
      </c>
      <c r="M2263" s="20" t="str">
        <f>VLOOKUP($A2263,Cleaned_Medical_Exam!$A2262:$J4597,10,0)</f>
        <v>Normal</v>
      </c>
      <c r="N2263" s="48">
        <f>_xlfn.XLOOKUP(A2263,Cleaned_Hospital_Details!A:A,Cleaned_Hospital_Details!B:B)</f>
        <v>0</v>
      </c>
      <c r="O2263" s="49">
        <f>_xlfn.XLOOKUP($A2263,Cleaned_Hospital_Details!$A:$A,Cleaned_Hospital_Details!C:C)</f>
        <v>1252.4100000000001</v>
      </c>
      <c r="P2263" s="8" t="str">
        <f>_xlfn.XLOOKUP($A2263,Cleaned_Hospital_Details!$A:$A,Cleaned_Hospital_Details!D:D)</f>
        <v>Tier - 2</v>
      </c>
      <c r="Q2263" s="8" t="str">
        <f>_xlfn.XLOOKUP($A2263,Cleaned_Hospital_Details!$A:$A,Cleaned_Hospital_Details!E:E)</f>
        <v>Tier - 3</v>
      </c>
      <c r="R2263" s="8" t="str">
        <f>_xlfn.XLOOKUP($A2263,Cleaned_Hospital_Details!$A:$A,Cleaned_Hospital_Details!F:F)</f>
        <v>R1011</v>
      </c>
      <c r="S2263" s="15">
        <f>_xlfn.XLOOKUP($A2263,Cleaned_Hospital_Details!$A:$A,Cleaned_Hospital_Details!G:G)</f>
        <v>37879</v>
      </c>
      <c r="T2263" s="8">
        <f>_xlfn.XLOOKUP($A2263,Cleaned_Hospital_Details!$A:$A,Cleaned_Hospital_Details!H:H)</f>
        <v>19</v>
      </c>
      <c r="U2263" s="8" t="str">
        <f>_xlfn.XLOOKUP($A2263,Cleaned_Hospital_Details!$A:$A,Cleaned_Hospital_Details!I:I)</f>
        <v>Adult</v>
      </c>
      <c r="V2263" t="str">
        <f t="shared" si="35"/>
        <v>Daniel Woldesilassie</v>
      </c>
    </row>
    <row r="2264" spans="1:22" ht="15.6" x14ac:dyDescent="0.3">
      <c r="A2264" s="10" t="s">
        <v>2300</v>
      </c>
      <c r="B2264" s="8" t="str">
        <f>VLOOKUP(A2264,Cleaned_Customer_Names!A2263:D4598,2,0)</f>
        <v>Mr.</v>
      </c>
      <c r="C2264" s="8" t="str">
        <f>VLOOKUP(A2264,Cleaned_Customer_Names!A2263:D4598,3,0)</f>
        <v>Jaime</v>
      </c>
      <c r="D2264" s="8" t="str">
        <f>VLOOKUP($A2264,Cleaned_Customer_Names!$A2263:$D4598,4,0)</f>
        <v>Ruiz</v>
      </c>
      <c r="E2264" s="22">
        <f>VLOOKUP($A2264,Cleaned_Medical_Exam!$A2263:$J4598,2,0)</f>
        <v>20.7</v>
      </c>
      <c r="F2264" s="24">
        <f>VLOOKUP($A2264,Cleaned_Medical_Exam!$A2263:$J4598,3,0)</f>
        <v>4.49</v>
      </c>
      <c r="G2264" s="20" t="str">
        <f>VLOOKUP($A2264,Cleaned_Medical_Exam!$A2263:$J4598,4,0)</f>
        <v>No</v>
      </c>
      <c r="H2264" s="20" t="str">
        <f>VLOOKUP($A2264,Cleaned_Medical_Exam!$A2263:$J4598,5,0)</f>
        <v>No</v>
      </c>
      <c r="I2264" s="20" t="str">
        <f>VLOOKUP($A2264,Cleaned_Medical_Exam!$A2263:$J4598,6,0)</f>
        <v>Yes</v>
      </c>
      <c r="J2264" s="48">
        <f>VLOOKUP($A2264,Cleaned_Medical_Exam!$A2263:$J4598,7,0)</f>
        <v>1</v>
      </c>
      <c r="K2264" s="8" t="str">
        <f>VLOOKUP($A2264,Cleaned_Medical_Exam!$A2263:$J4598,8,0)</f>
        <v>No</v>
      </c>
      <c r="L2264" s="20" t="str">
        <f>VLOOKUP($A2264,Cleaned_Medical_Exam!$A2263:$J4598,9,0)</f>
        <v>Healthy Weight</v>
      </c>
      <c r="M2264" s="20" t="str">
        <f>VLOOKUP($A2264,Cleaned_Medical_Exam!$A2263:$J4598,10,0)</f>
        <v>Normal</v>
      </c>
      <c r="N2264" s="48">
        <f>_xlfn.XLOOKUP(A2264,Cleaned_Hospital_Details!A:A,Cleaned_Hospital_Details!B:B)</f>
        <v>0</v>
      </c>
      <c r="O2264" s="49">
        <f>_xlfn.XLOOKUP($A2264,Cleaned_Hospital_Details!$A:$A,Cleaned_Hospital_Details!C:C)</f>
        <v>1242.82</v>
      </c>
      <c r="P2264" s="8" t="str">
        <f>_xlfn.XLOOKUP($A2264,Cleaned_Hospital_Details!$A:$A,Cleaned_Hospital_Details!D:D)</f>
        <v>Tier - 2</v>
      </c>
      <c r="Q2264" s="8" t="str">
        <f>_xlfn.XLOOKUP($A2264,Cleaned_Hospital_Details!$A:$A,Cleaned_Hospital_Details!E:E)</f>
        <v>Tier - 1</v>
      </c>
      <c r="R2264" s="8" t="str">
        <f>_xlfn.XLOOKUP($A2264,Cleaned_Hospital_Details!$A:$A,Cleaned_Hospital_Details!F:F)</f>
        <v>R1011</v>
      </c>
      <c r="S2264" s="15">
        <f>_xlfn.XLOOKUP($A2264,Cleaned_Hospital_Details!$A:$A,Cleaned_Hospital_Details!G:G)</f>
        <v>37872</v>
      </c>
      <c r="T2264" s="8">
        <f>_xlfn.XLOOKUP($A2264,Cleaned_Hospital_Details!$A:$A,Cleaned_Hospital_Details!H:H)</f>
        <v>19</v>
      </c>
      <c r="U2264" s="8" t="str">
        <f>_xlfn.XLOOKUP($A2264,Cleaned_Hospital_Details!$A:$A,Cleaned_Hospital_Details!I:I)</f>
        <v>Adult</v>
      </c>
      <c r="V2264" t="str">
        <f t="shared" si="35"/>
        <v>Jaime Ruiz</v>
      </c>
    </row>
    <row r="2265" spans="1:22" ht="15.6" x14ac:dyDescent="0.3">
      <c r="A2265" s="10" t="s">
        <v>2301</v>
      </c>
      <c r="B2265" s="8" t="str">
        <f>VLOOKUP(A2265,Cleaned_Customer_Names!A2264:D4599,2,0)</f>
        <v>Mr.</v>
      </c>
      <c r="C2265" s="8" t="str">
        <f>VLOOKUP(A2265,Cleaned_Customer_Names!A2264:D4599,3,0)</f>
        <v>Mohd</v>
      </c>
      <c r="D2265" s="8" t="str">
        <f>VLOOKUP($A2265,Cleaned_Customer_Names!$A2264:$D4599,4,0)</f>
        <v>Bin</v>
      </c>
      <c r="E2265" s="22">
        <f>VLOOKUP($A2265,Cleaned_Medical_Exam!$A2264:$J4599,2,0)</f>
        <v>20.3</v>
      </c>
      <c r="F2265" s="24">
        <f>VLOOKUP($A2265,Cleaned_Medical_Exam!$A2264:$J4599,3,0)</f>
        <v>6.37</v>
      </c>
      <c r="G2265" s="20" t="str">
        <f>VLOOKUP($A2265,Cleaned_Medical_Exam!$A2264:$J4599,4,0)</f>
        <v>No</v>
      </c>
      <c r="H2265" s="20" t="str">
        <f>VLOOKUP($A2265,Cleaned_Medical_Exam!$A2264:$J4599,5,0)</f>
        <v>No</v>
      </c>
      <c r="I2265" s="20" t="str">
        <f>VLOOKUP($A2265,Cleaned_Medical_Exam!$A2264:$J4599,6,0)</f>
        <v>Yes</v>
      </c>
      <c r="J2265" s="48">
        <f>VLOOKUP($A2265,Cleaned_Medical_Exam!$A2264:$J4599,7,0)</f>
        <v>1</v>
      </c>
      <c r="K2265" s="8" t="str">
        <f>VLOOKUP($A2265,Cleaned_Medical_Exam!$A2264:$J4599,8,0)</f>
        <v>No</v>
      </c>
      <c r="L2265" s="20" t="str">
        <f>VLOOKUP($A2265,Cleaned_Medical_Exam!$A2264:$J4599,9,0)</f>
        <v>Healthy Weight</v>
      </c>
      <c r="M2265" s="20" t="str">
        <f>VLOOKUP($A2265,Cleaned_Medical_Exam!$A2264:$J4599,10,0)</f>
        <v>Prediabetes</v>
      </c>
      <c r="N2265" s="48">
        <f>_xlfn.XLOOKUP(A2265,Cleaned_Hospital_Details!A:A,Cleaned_Hospital_Details!B:B)</f>
        <v>0</v>
      </c>
      <c r="O2265" s="49">
        <f>_xlfn.XLOOKUP($A2265,Cleaned_Hospital_Details!$A:$A,Cleaned_Hospital_Details!C:C)</f>
        <v>1242.26</v>
      </c>
      <c r="P2265" s="8" t="str">
        <f>_xlfn.XLOOKUP($A2265,Cleaned_Hospital_Details!$A:$A,Cleaned_Hospital_Details!D:D)</f>
        <v>Tier - 2</v>
      </c>
      <c r="Q2265" s="8" t="str">
        <f>_xlfn.XLOOKUP($A2265,Cleaned_Hospital_Details!$A:$A,Cleaned_Hospital_Details!E:E)</f>
        <v>Tier - 1</v>
      </c>
      <c r="R2265" s="8" t="str">
        <f>_xlfn.XLOOKUP($A2265,Cleaned_Hospital_Details!$A:$A,Cleaned_Hospital_Details!F:F)</f>
        <v>R1011</v>
      </c>
      <c r="S2265" s="15">
        <f>_xlfn.XLOOKUP($A2265,Cleaned_Hospital_Details!$A:$A,Cleaned_Hospital_Details!G:G)</f>
        <v>37879</v>
      </c>
      <c r="T2265" s="8">
        <f>_xlfn.XLOOKUP($A2265,Cleaned_Hospital_Details!$A:$A,Cleaned_Hospital_Details!H:H)</f>
        <v>19</v>
      </c>
      <c r="U2265" s="8" t="str">
        <f>_xlfn.XLOOKUP($A2265,Cleaned_Hospital_Details!$A:$A,Cleaned_Hospital_Details!I:I)</f>
        <v>Adult</v>
      </c>
      <c r="V2265" t="str">
        <f t="shared" si="35"/>
        <v>Mohd Bin</v>
      </c>
    </row>
    <row r="2266" spans="1:22" ht="15.6" x14ac:dyDescent="0.3">
      <c r="A2266" s="10" t="s">
        <v>2302</v>
      </c>
      <c r="B2266" s="8" t="str">
        <f>VLOOKUP(A2266,Cleaned_Customer_Names!A2265:D4600,2,0)</f>
        <v>Mr.</v>
      </c>
      <c r="C2266" s="8" t="str">
        <f>VLOOKUP(A2266,Cleaned_Customer_Names!A2265:D4600,3,0)</f>
        <v>Matthew</v>
      </c>
      <c r="D2266" s="8" t="str">
        <f>VLOOKUP($A2266,Cleaned_Customer_Names!$A2265:$D4600,4,0)</f>
        <v>Fischer-Daly</v>
      </c>
      <c r="E2266" s="22">
        <f>VLOOKUP($A2266,Cleaned_Medical_Exam!$A2265:$J4600,2,0)</f>
        <v>19.8</v>
      </c>
      <c r="F2266" s="24">
        <f>VLOOKUP($A2266,Cleaned_Medical_Exam!$A2265:$J4600,3,0)</f>
        <v>5.12</v>
      </c>
      <c r="G2266" s="20" t="str">
        <f>VLOOKUP($A2266,Cleaned_Medical_Exam!$A2265:$J4600,4,0)</f>
        <v>No</v>
      </c>
      <c r="H2266" s="20" t="str">
        <f>VLOOKUP($A2266,Cleaned_Medical_Exam!$A2265:$J4600,5,0)</f>
        <v>No</v>
      </c>
      <c r="I2266" s="20" t="str">
        <f>VLOOKUP($A2266,Cleaned_Medical_Exam!$A2265:$J4600,6,0)</f>
        <v>Yes</v>
      </c>
      <c r="J2266" s="48">
        <f>VLOOKUP($A2266,Cleaned_Medical_Exam!$A2265:$J4600,7,0)</f>
        <v>1</v>
      </c>
      <c r="K2266" s="8" t="str">
        <f>VLOOKUP($A2266,Cleaned_Medical_Exam!$A2265:$J4600,8,0)</f>
        <v>No</v>
      </c>
      <c r="L2266" s="20" t="str">
        <f>VLOOKUP($A2266,Cleaned_Medical_Exam!$A2265:$J4600,9,0)</f>
        <v>Healthy Weight</v>
      </c>
      <c r="M2266" s="20" t="str">
        <f>VLOOKUP($A2266,Cleaned_Medical_Exam!$A2265:$J4600,10,0)</f>
        <v>Normal</v>
      </c>
      <c r="N2266" s="48">
        <f>_xlfn.XLOOKUP(A2266,Cleaned_Hospital_Details!A:A,Cleaned_Hospital_Details!B:B)</f>
        <v>0</v>
      </c>
      <c r="O2266" s="49">
        <f>_xlfn.XLOOKUP($A2266,Cleaned_Hospital_Details!$A:$A,Cleaned_Hospital_Details!C:C)</f>
        <v>1241.57</v>
      </c>
      <c r="P2266" s="8" t="str">
        <f>_xlfn.XLOOKUP($A2266,Cleaned_Hospital_Details!$A:$A,Cleaned_Hospital_Details!D:D)</f>
        <v>Tier - 2</v>
      </c>
      <c r="Q2266" s="8" t="str">
        <f>_xlfn.XLOOKUP($A2266,Cleaned_Hospital_Details!$A:$A,Cleaned_Hospital_Details!E:E)</f>
        <v>Tier - 2</v>
      </c>
      <c r="R2266" s="8" t="str">
        <f>_xlfn.XLOOKUP($A2266,Cleaned_Hospital_Details!$A:$A,Cleaned_Hospital_Details!F:F)</f>
        <v>R1011</v>
      </c>
      <c r="S2266" s="15">
        <f>_xlfn.XLOOKUP($A2266,Cleaned_Hospital_Details!$A:$A,Cleaned_Hospital_Details!G:G)</f>
        <v>37835</v>
      </c>
      <c r="T2266" s="8">
        <f>_xlfn.XLOOKUP($A2266,Cleaned_Hospital_Details!$A:$A,Cleaned_Hospital_Details!H:H)</f>
        <v>19</v>
      </c>
      <c r="U2266" s="8" t="str">
        <f>_xlfn.XLOOKUP($A2266,Cleaned_Hospital_Details!$A:$A,Cleaned_Hospital_Details!I:I)</f>
        <v>Adult</v>
      </c>
      <c r="V2266" t="str">
        <f t="shared" si="35"/>
        <v>Matthew Fischer-Daly</v>
      </c>
    </row>
    <row r="2267" spans="1:22" ht="15.6" x14ac:dyDescent="0.3">
      <c r="A2267" s="10" t="s">
        <v>2303</v>
      </c>
      <c r="B2267" s="8" t="str">
        <f>VLOOKUP(A2267,Cleaned_Customer_Names!A2266:D4601,2,0)</f>
        <v>Ms.</v>
      </c>
      <c r="C2267" s="8" t="str">
        <f>VLOOKUP(A2267,Cleaned_Customer_Names!A2266:D4601,3,0)</f>
        <v>Elizabeth</v>
      </c>
      <c r="D2267" s="8" t="str">
        <f>VLOOKUP($A2267,Cleaned_Customer_Names!$A2266:$D4601,4,0)</f>
        <v>Pulliam</v>
      </c>
      <c r="E2267" s="22">
        <f>VLOOKUP($A2267,Cleaned_Medical_Exam!$A2266:$J4601,2,0)</f>
        <v>21.87</v>
      </c>
      <c r="F2267" s="24">
        <f>VLOOKUP($A2267,Cleaned_Medical_Exam!$A2266:$J4601,3,0)</f>
        <v>8.59</v>
      </c>
      <c r="G2267" s="20" t="str">
        <f>VLOOKUP($A2267,Cleaned_Medical_Exam!$A2266:$J4601,4,0)</f>
        <v>No</v>
      </c>
      <c r="H2267" s="20" t="str">
        <f>VLOOKUP($A2267,Cleaned_Medical_Exam!$A2266:$J4601,5,0)</f>
        <v>No</v>
      </c>
      <c r="I2267" s="20" t="str">
        <f>VLOOKUP($A2267,Cleaned_Medical_Exam!$A2266:$J4601,6,0)</f>
        <v>No</v>
      </c>
      <c r="J2267" s="48">
        <f>VLOOKUP($A2267,Cleaned_Medical_Exam!$A2266:$J4601,7,0)</f>
        <v>0</v>
      </c>
      <c r="K2267" s="8" t="str">
        <f>VLOOKUP($A2267,Cleaned_Medical_Exam!$A2266:$J4601,8,0)</f>
        <v>No</v>
      </c>
      <c r="L2267" s="20" t="str">
        <f>VLOOKUP($A2267,Cleaned_Medical_Exam!$A2266:$J4601,9,0)</f>
        <v>Healthy Weight</v>
      </c>
      <c r="M2267" s="20" t="str">
        <f>VLOOKUP($A2267,Cleaned_Medical_Exam!$A2266:$J4601,10,0)</f>
        <v>Diabetes</v>
      </c>
      <c r="N2267" s="48">
        <f>_xlfn.XLOOKUP(A2267,Cleaned_Hospital_Details!A:A,Cleaned_Hospital_Details!B:B)</f>
        <v>0</v>
      </c>
      <c r="O2267" s="49">
        <f>_xlfn.XLOOKUP($A2267,Cleaned_Hospital_Details!$A:$A,Cleaned_Hospital_Details!C:C)</f>
        <v>1241</v>
      </c>
      <c r="P2267" s="8" t="str">
        <f>_xlfn.XLOOKUP($A2267,Cleaned_Hospital_Details!$A:$A,Cleaned_Hospital_Details!D:D)</f>
        <v>Tier - 2</v>
      </c>
      <c r="Q2267" s="8" t="str">
        <f>_xlfn.XLOOKUP($A2267,Cleaned_Hospital_Details!$A:$A,Cleaned_Hospital_Details!E:E)</f>
        <v>Tier - 2</v>
      </c>
      <c r="R2267" s="8" t="str">
        <f>_xlfn.XLOOKUP($A2267,Cleaned_Hospital_Details!$A:$A,Cleaned_Hospital_Details!F:F)</f>
        <v>R1013</v>
      </c>
      <c r="S2267" s="15">
        <f>_xlfn.XLOOKUP($A2267,Cleaned_Hospital_Details!$A:$A,Cleaned_Hospital_Details!G:G)</f>
        <v>37438</v>
      </c>
      <c r="T2267" s="8">
        <f>_xlfn.XLOOKUP($A2267,Cleaned_Hospital_Details!$A:$A,Cleaned_Hospital_Details!H:H)</f>
        <v>20</v>
      </c>
      <c r="U2267" s="8" t="str">
        <f>_xlfn.XLOOKUP($A2267,Cleaned_Hospital_Details!$A:$A,Cleaned_Hospital_Details!I:I)</f>
        <v>Adult</v>
      </c>
      <c r="V2267" t="str">
        <f t="shared" si="35"/>
        <v>Elizabeth Pulliam</v>
      </c>
    </row>
    <row r="2268" spans="1:22" ht="15.6" x14ac:dyDescent="0.3">
      <c r="A2268" s="10" t="s">
        <v>2304</v>
      </c>
      <c r="B2268" s="8" t="str">
        <f>VLOOKUP(A2268,Cleaned_Customer_Names!A2267:D4602,2,0)</f>
        <v>Ms.</v>
      </c>
      <c r="C2268" s="8" t="str">
        <f>VLOOKUP(A2268,Cleaned_Customer_Names!A2267:D4602,3,0)</f>
        <v>Katie</v>
      </c>
      <c r="D2268" s="8" t="str">
        <f>VLOOKUP($A2268,Cleaned_Customer_Names!$A2267:$D4602,4,0)</f>
        <v>Guisinger</v>
      </c>
      <c r="E2268" s="22">
        <f>VLOOKUP($A2268,Cleaned_Medical_Exam!$A2267:$J4602,2,0)</f>
        <v>16.600000000000001</v>
      </c>
      <c r="F2268" s="24">
        <f>VLOOKUP($A2268,Cleaned_Medical_Exam!$A2267:$J4602,3,0)</f>
        <v>5.87</v>
      </c>
      <c r="G2268" s="20" t="str">
        <f>VLOOKUP($A2268,Cleaned_Medical_Exam!$A2267:$J4602,4,0)</f>
        <v>No</v>
      </c>
      <c r="H2268" s="20" t="str">
        <f>VLOOKUP($A2268,Cleaned_Medical_Exam!$A2267:$J4602,5,0)</f>
        <v>No</v>
      </c>
      <c r="I2268" s="20" t="str">
        <f>VLOOKUP($A2268,Cleaned_Medical_Exam!$A2267:$J4602,6,0)</f>
        <v>No</v>
      </c>
      <c r="J2268" s="48">
        <f>VLOOKUP($A2268,Cleaned_Medical_Exam!$A2267:$J4602,7,0)</f>
        <v>1</v>
      </c>
      <c r="K2268" s="8" t="str">
        <f>VLOOKUP($A2268,Cleaned_Medical_Exam!$A2267:$J4602,8,0)</f>
        <v>No</v>
      </c>
      <c r="L2268" s="20" t="str">
        <f>VLOOKUP($A2268,Cleaned_Medical_Exam!$A2267:$J4602,9,0)</f>
        <v>Underweight</v>
      </c>
      <c r="M2268" s="20" t="str">
        <f>VLOOKUP($A2268,Cleaned_Medical_Exam!$A2267:$J4602,10,0)</f>
        <v>Prediabetes</v>
      </c>
      <c r="N2268" s="48">
        <f>_xlfn.XLOOKUP(A2268,Cleaned_Hospital_Details!A:A,Cleaned_Hospital_Details!B:B)</f>
        <v>0</v>
      </c>
      <c r="O2268" s="49">
        <f>_xlfn.XLOOKUP($A2268,Cleaned_Hospital_Details!$A:$A,Cleaned_Hospital_Details!C:C)</f>
        <v>1240</v>
      </c>
      <c r="P2268" s="8" t="str">
        <f>_xlfn.XLOOKUP($A2268,Cleaned_Hospital_Details!$A:$A,Cleaned_Hospital_Details!D:D)</f>
        <v>Tier - 2</v>
      </c>
      <c r="Q2268" s="8" t="str">
        <f>_xlfn.XLOOKUP($A2268,Cleaned_Hospital_Details!$A:$A,Cleaned_Hospital_Details!E:E)</f>
        <v>Tier - 1</v>
      </c>
      <c r="R2268" s="8" t="str">
        <f>_xlfn.XLOOKUP($A2268,Cleaned_Hospital_Details!$A:$A,Cleaned_Hospital_Details!F:F)</f>
        <v>R1012</v>
      </c>
      <c r="S2268" s="15">
        <f>_xlfn.XLOOKUP($A2268,Cleaned_Hospital_Details!$A:$A,Cleaned_Hospital_Details!G:G)</f>
        <v>36079</v>
      </c>
      <c r="T2268" s="8">
        <f>_xlfn.XLOOKUP($A2268,Cleaned_Hospital_Details!$A:$A,Cleaned_Hospital_Details!H:H)</f>
        <v>24</v>
      </c>
      <c r="U2268" s="8" t="str">
        <f>_xlfn.XLOOKUP($A2268,Cleaned_Hospital_Details!$A:$A,Cleaned_Hospital_Details!I:I)</f>
        <v>Adult</v>
      </c>
      <c r="V2268" t="str">
        <f t="shared" si="35"/>
        <v>Katie Guisinger</v>
      </c>
    </row>
    <row r="2269" spans="1:22" ht="15.6" x14ac:dyDescent="0.3">
      <c r="A2269" s="10" t="s">
        <v>2305</v>
      </c>
      <c r="B2269" s="8" t="str">
        <f>VLOOKUP(A2269,Cleaned_Customer_Names!A2268:D4603,2,0)</f>
        <v>Ms.</v>
      </c>
      <c r="C2269" s="8" t="str">
        <f>VLOOKUP(A2269,Cleaned_Customer_Names!A2268:D4603,3,0)</f>
        <v>Christi</v>
      </c>
      <c r="D2269" s="8" t="str">
        <f>VLOOKUP($A2269,Cleaned_Customer_Names!$A2268:$D4603,4,0)</f>
        <v>Arnerich</v>
      </c>
      <c r="E2269" s="22">
        <f>VLOOKUP($A2269,Cleaned_Medical_Exam!$A2268:$J4603,2,0)</f>
        <v>21.98</v>
      </c>
      <c r="F2269" s="24">
        <f>VLOOKUP($A2269,Cleaned_Medical_Exam!$A2268:$J4603,3,0)</f>
        <v>7.03</v>
      </c>
      <c r="G2269" s="20" t="str">
        <f>VLOOKUP($A2269,Cleaned_Medical_Exam!$A2268:$J4603,4,0)</f>
        <v>No</v>
      </c>
      <c r="H2269" s="20" t="str">
        <f>VLOOKUP($A2269,Cleaned_Medical_Exam!$A2268:$J4603,5,0)</f>
        <v>No</v>
      </c>
      <c r="I2269" s="20" t="str">
        <f>VLOOKUP($A2269,Cleaned_Medical_Exam!$A2268:$J4603,6,0)</f>
        <v>No</v>
      </c>
      <c r="J2269" s="48">
        <f>VLOOKUP($A2269,Cleaned_Medical_Exam!$A2268:$J4603,7,0)</f>
        <v>0</v>
      </c>
      <c r="K2269" s="8" t="str">
        <f>VLOOKUP($A2269,Cleaned_Medical_Exam!$A2268:$J4603,8,0)</f>
        <v>No</v>
      </c>
      <c r="L2269" s="20" t="str">
        <f>VLOOKUP($A2269,Cleaned_Medical_Exam!$A2268:$J4603,9,0)</f>
        <v>Healthy Weight</v>
      </c>
      <c r="M2269" s="20" t="str">
        <f>VLOOKUP($A2269,Cleaned_Medical_Exam!$A2268:$J4603,10,0)</f>
        <v>Diabetes</v>
      </c>
      <c r="N2269" s="48">
        <f>_xlfn.XLOOKUP(A2269,Cleaned_Hospital_Details!A:A,Cleaned_Hospital_Details!B:B)</f>
        <v>0</v>
      </c>
      <c r="O2269" s="49">
        <f>_xlfn.XLOOKUP($A2269,Cleaned_Hospital_Details!$A:$A,Cleaned_Hospital_Details!C:C)</f>
        <v>1237</v>
      </c>
      <c r="P2269" s="8" t="str">
        <f>_xlfn.XLOOKUP($A2269,Cleaned_Hospital_Details!$A:$A,Cleaned_Hospital_Details!D:D)</f>
        <v>Tier - 2</v>
      </c>
      <c r="Q2269" s="8" t="str">
        <f>_xlfn.XLOOKUP($A2269,Cleaned_Hospital_Details!$A:$A,Cleaned_Hospital_Details!E:E)</f>
        <v>Tier - 2</v>
      </c>
      <c r="R2269" s="8" t="str">
        <f>_xlfn.XLOOKUP($A2269,Cleaned_Hospital_Details!$A:$A,Cleaned_Hospital_Details!F:F)</f>
        <v>R1013</v>
      </c>
      <c r="S2269" s="15">
        <f>_xlfn.XLOOKUP($A2269,Cleaned_Hospital_Details!$A:$A,Cleaned_Hospital_Details!G:G)</f>
        <v>37602</v>
      </c>
      <c r="T2269" s="8">
        <f>_xlfn.XLOOKUP($A2269,Cleaned_Hospital_Details!$A:$A,Cleaned_Hospital_Details!H:H)</f>
        <v>20</v>
      </c>
      <c r="U2269" s="8" t="str">
        <f>_xlfn.XLOOKUP($A2269,Cleaned_Hospital_Details!$A:$A,Cleaned_Hospital_Details!I:I)</f>
        <v>Adult</v>
      </c>
      <c r="V2269" t="str">
        <f t="shared" si="35"/>
        <v>Christi Arnerich</v>
      </c>
    </row>
    <row r="2270" spans="1:22" ht="15.6" x14ac:dyDescent="0.3">
      <c r="A2270" s="10" t="s">
        <v>2306</v>
      </c>
      <c r="B2270" s="8" t="str">
        <f>VLOOKUP(A2270,Cleaned_Customer_Names!A2269:D4604,2,0)</f>
        <v>Ms.</v>
      </c>
      <c r="C2270" s="8" t="str">
        <f>VLOOKUP(A2270,Cleaned_Customer_Names!A2269:D4604,3,0)</f>
        <v>Sandra</v>
      </c>
      <c r="D2270" s="8" t="str">
        <f>VLOOKUP($A2270,Cleaned_Customer_Names!$A2269:$D4604,4,0)</f>
        <v>Lynch</v>
      </c>
      <c r="E2270" s="22">
        <f>VLOOKUP($A2270,Cleaned_Medical_Exam!$A2269:$J4604,2,0)</f>
        <v>19.7</v>
      </c>
      <c r="F2270" s="24">
        <f>VLOOKUP($A2270,Cleaned_Medical_Exam!$A2269:$J4604,3,0)</f>
        <v>5.51</v>
      </c>
      <c r="G2270" s="20" t="str">
        <f>VLOOKUP($A2270,Cleaned_Medical_Exam!$A2269:$J4604,4,0)</f>
        <v>No</v>
      </c>
      <c r="H2270" s="20" t="str">
        <f>VLOOKUP($A2270,Cleaned_Medical_Exam!$A2269:$J4604,5,0)</f>
        <v>No</v>
      </c>
      <c r="I2270" s="20" t="str">
        <f>VLOOKUP($A2270,Cleaned_Medical_Exam!$A2269:$J4604,6,0)</f>
        <v>No</v>
      </c>
      <c r="J2270" s="48">
        <f>VLOOKUP($A2270,Cleaned_Medical_Exam!$A2269:$J4604,7,0)</f>
        <v>1</v>
      </c>
      <c r="K2270" s="8" t="str">
        <f>VLOOKUP($A2270,Cleaned_Medical_Exam!$A2269:$J4604,8,0)</f>
        <v>No</v>
      </c>
      <c r="L2270" s="20" t="str">
        <f>VLOOKUP($A2270,Cleaned_Medical_Exam!$A2269:$J4604,9,0)</f>
        <v>Healthy Weight</v>
      </c>
      <c r="M2270" s="20" t="str">
        <f>VLOOKUP($A2270,Cleaned_Medical_Exam!$A2269:$J4604,10,0)</f>
        <v>Normal</v>
      </c>
      <c r="N2270" s="48">
        <f>_xlfn.XLOOKUP(A2270,Cleaned_Hospital_Details!A:A,Cleaned_Hospital_Details!B:B)</f>
        <v>0</v>
      </c>
      <c r="O2270" s="49">
        <f>_xlfn.XLOOKUP($A2270,Cleaned_Hospital_Details!$A:$A,Cleaned_Hospital_Details!C:C)</f>
        <v>1234</v>
      </c>
      <c r="P2270" s="8" t="str">
        <f>_xlfn.XLOOKUP($A2270,Cleaned_Hospital_Details!$A:$A,Cleaned_Hospital_Details!D:D)</f>
        <v>Tier - 2</v>
      </c>
      <c r="Q2270" s="8" t="str">
        <f>_xlfn.XLOOKUP($A2270,Cleaned_Hospital_Details!$A:$A,Cleaned_Hospital_Details!E:E)</f>
        <v>Tier - 1</v>
      </c>
      <c r="R2270" s="8" t="str">
        <f>_xlfn.XLOOKUP($A2270,Cleaned_Hospital_Details!$A:$A,Cleaned_Hospital_Details!F:F)</f>
        <v>R1013</v>
      </c>
      <c r="S2270" s="15">
        <f>_xlfn.XLOOKUP($A2270,Cleaned_Hospital_Details!$A:$A,Cleaned_Hospital_Details!G:G)</f>
        <v>35989</v>
      </c>
      <c r="T2270" s="8">
        <f>_xlfn.XLOOKUP($A2270,Cleaned_Hospital_Details!$A:$A,Cleaned_Hospital_Details!H:H)</f>
        <v>24</v>
      </c>
      <c r="U2270" s="8" t="str">
        <f>_xlfn.XLOOKUP($A2270,Cleaned_Hospital_Details!$A:$A,Cleaned_Hospital_Details!I:I)</f>
        <v>Adult</v>
      </c>
      <c r="V2270" t="str">
        <f t="shared" si="35"/>
        <v>Sandra Lynch</v>
      </c>
    </row>
    <row r="2271" spans="1:22" ht="15.6" x14ac:dyDescent="0.3">
      <c r="A2271" s="10" t="s">
        <v>2307</v>
      </c>
      <c r="B2271" s="8" t="str">
        <f>VLOOKUP(A2271,Cleaned_Customer_Names!A2270:D4605,2,0)</f>
        <v>Ms.</v>
      </c>
      <c r="C2271" s="8" t="str">
        <f>VLOOKUP(A2271,Cleaned_Customer_Names!A2270:D4605,3,0)</f>
        <v>Katharine</v>
      </c>
      <c r="D2271" s="8" t="str">
        <f>VLOOKUP($A2271,Cleaned_Customer_Names!$A2270:$D4605,4,0)</f>
        <v>Reilly</v>
      </c>
      <c r="E2271" s="22">
        <f>VLOOKUP($A2271,Cleaned_Medical_Exam!$A2270:$J4605,2,0)</f>
        <v>19.21</v>
      </c>
      <c r="F2271" s="24">
        <f>VLOOKUP($A2271,Cleaned_Medical_Exam!$A2270:$J4605,3,0)</f>
        <v>4.76</v>
      </c>
      <c r="G2271" s="20" t="str">
        <f>VLOOKUP($A2271,Cleaned_Medical_Exam!$A2270:$J4605,4,0)</f>
        <v>No</v>
      </c>
      <c r="H2271" s="20" t="str">
        <f>VLOOKUP($A2271,Cleaned_Medical_Exam!$A2270:$J4605,5,0)</f>
        <v>Yes</v>
      </c>
      <c r="I2271" s="20" t="str">
        <f>VLOOKUP($A2271,Cleaned_Medical_Exam!$A2270:$J4605,6,0)</f>
        <v>No</v>
      </c>
      <c r="J2271" s="48">
        <f>VLOOKUP($A2271,Cleaned_Medical_Exam!$A2270:$J4605,7,0)</f>
        <v>1</v>
      </c>
      <c r="K2271" s="8" t="str">
        <f>VLOOKUP($A2271,Cleaned_Medical_Exam!$A2270:$J4605,8,0)</f>
        <v>No</v>
      </c>
      <c r="L2271" s="20" t="str">
        <f>VLOOKUP($A2271,Cleaned_Medical_Exam!$A2270:$J4605,9,0)</f>
        <v>Healthy Weight</v>
      </c>
      <c r="M2271" s="20" t="str">
        <f>VLOOKUP($A2271,Cleaned_Medical_Exam!$A2270:$J4605,10,0)</f>
        <v>Normal</v>
      </c>
      <c r="N2271" s="48">
        <f>_xlfn.XLOOKUP(A2271,Cleaned_Hospital_Details!A:A,Cleaned_Hospital_Details!B:B)</f>
        <v>0</v>
      </c>
      <c r="O2271" s="49">
        <f>_xlfn.XLOOKUP($A2271,Cleaned_Hospital_Details!$A:$A,Cleaned_Hospital_Details!C:C)</f>
        <v>1228</v>
      </c>
      <c r="P2271" s="8" t="str">
        <f>_xlfn.XLOOKUP($A2271,Cleaned_Hospital_Details!$A:$A,Cleaned_Hospital_Details!D:D)</f>
        <v>Tier - 2</v>
      </c>
      <c r="Q2271" s="8" t="str">
        <f>_xlfn.XLOOKUP($A2271,Cleaned_Hospital_Details!$A:$A,Cleaned_Hospital_Details!E:E)</f>
        <v>Tier - 1</v>
      </c>
      <c r="R2271" s="8" t="str">
        <f>_xlfn.XLOOKUP($A2271,Cleaned_Hospital_Details!$A:$A,Cleaned_Hospital_Details!F:F)</f>
        <v>R1012</v>
      </c>
      <c r="S2271" s="15">
        <f>_xlfn.XLOOKUP($A2271,Cleaned_Hospital_Details!$A:$A,Cleaned_Hospital_Details!G:G)</f>
        <v>38276</v>
      </c>
      <c r="T2271" s="8">
        <f>_xlfn.XLOOKUP($A2271,Cleaned_Hospital_Details!$A:$A,Cleaned_Hospital_Details!H:H)</f>
        <v>18</v>
      </c>
      <c r="U2271" s="8" t="str">
        <f>_xlfn.XLOOKUP($A2271,Cleaned_Hospital_Details!$A:$A,Cleaned_Hospital_Details!I:I)</f>
        <v>Child</v>
      </c>
      <c r="V2271" t="str">
        <f t="shared" si="35"/>
        <v>Katharine Reilly</v>
      </c>
    </row>
    <row r="2272" spans="1:22" ht="15.6" x14ac:dyDescent="0.3">
      <c r="A2272" s="10" t="s">
        <v>2308</v>
      </c>
      <c r="B2272" s="8" t="str">
        <f>VLOOKUP(A2272,Cleaned_Customer_Names!A2271:D4606,2,0)</f>
        <v>Mr.</v>
      </c>
      <c r="C2272" s="8" t="str">
        <f>VLOOKUP(A2272,Cleaned_Customer_Names!A2271:D4606,3,0)</f>
        <v>Jerome</v>
      </c>
      <c r="D2272" s="8" t="str">
        <f>VLOOKUP($A2272,Cleaned_Customer_Names!$A2271:$D4606,4,0)</f>
        <v>Nolette</v>
      </c>
      <c r="E2272" s="22">
        <f>VLOOKUP($A2272,Cleaned_Medical_Exam!$A2271:$J4606,2,0)</f>
        <v>19.3</v>
      </c>
      <c r="F2272" s="24">
        <f>VLOOKUP($A2272,Cleaned_Medical_Exam!$A2271:$J4606,3,0)</f>
        <v>4.7</v>
      </c>
      <c r="G2272" s="20" t="str">
        <f>VLOOKUP($A2272,Cleaned_Medical_Exam!$A2271:$J4606,4,0)</f>
        <v>No</v>
      </c>
      <c r="H2272" s="20" t="str">
        <f>VLOOKUP($A2272,Cleaned_Medical_Exam!$A2271:$J4606,5,0)</f>
        <v>Yes</v>
      </c>
      <c r="I2272" s="20" t="str">
        <f>VLOOKUP($A2272,Cleaned_Medical_Exam!$A2271:$J4606,6,0)</f>
        <v>No</v>
      </c>
      <c r="J2272" s="48">
        <f>VLOOKUP($A2272,Cleaned_Medical_Exam!$A2271:$J4606,7,0)</f>
        <v>1</v>
      </c>
      <c r="K2272" s="8" t="str">
        <f>VLOOKUP($A2272,Cleaned_Medical_Exam!$A2271:$J4606,8,0)</f>
        <v>No</v>
      </c>
      <c r="L2272" s="20" t="str">
        <f>VLOOKUP($A2272,Cleaned_Medical_Exam!$A2271:$J4606,9,0)</f>
        <v>Healthy Weight</v>
      </c>
      <c r="M2272" s="20" t="str">
        <f>VLOOKUP($A2272,Cleaned_Medical_Exam!$A2271:$J4606,10,0)</f>
        <v>Normal</v>
      </c>
      <c r="N2272" s="48">
        <f>_xlfn.XLOOKUP(A2272,Cleaned_Hospital_Details!A:A,Cleaned_Hospital_Details!B:B)</f>
        <v>0</v>
      </c>
      <c r="O2272" s="49">
        <f>_xlfn.XLOOKUP($A2272,Cleaned_Hospital_Details!$A:$A,Cleaned_Hospital_Details!C:C)</f>
        <v>1224</v>
      </c>
      <c r="P2272" s="8" t="str">
        <f>_xlfn.XLOOKUP($A2272,Cleaned_Hospital_Details!$A:$A,Cleaned_Hospital_Details!D:D)</f>
        <v>Tier - 2</v>
      </c>
      <c r="Q2272" s="8" t="str">
        <f>_xlfn.XLOOKUP($A2272,Cleaned_Hospital_Details!$A:$A,Cleaned_Hospital_Details!E:E)</f>
        <v>Tier - 1</v>
      </c>
      <c r="R2272" s="8" t="str">
        <f>_xlfn.XLOOKUP($A2272,Cleaned_Hospital_Details!$A:$A,Cleaned_Hospital_Details!F:F)</f>
        <v>R1013</v>
      </c>
      <c r="S2272" s="15">
        <f>_xlfn.XLOOKUP($A2272,Cleaned_Hospital_Details!$A:$A,Cleaned_Hospital_Details!G:G)</f>
        <v>38177</v>
      </c>
      <c r="T2272" s="8">
        <f>_xlfn.XLOOKUP($A2272,Cleaned_Hospital_Details!$A:$A,Cleaned_Hospital_Details!H:H)</f>
        <v>18</v>
      </c>
      <c r="U2272" s="8" t="str">
        <f>_xlfn.XLOOKUP($A2272,Cleaned_Hospital_Details!$A:$A,Cleaned_Hospital_Details!I:I)</f>
        <v>Child</v>
      </c>
      <c r="V2272" t="str">
        <f t="shared" si="35"/>
        <v>Jerome Nolette</v>
      </c>
    </row>
    <row r="2273" spans="1:22" ht="15.6" x14ac:dyDescent="0.3">
      <c r="A2273" s="10" t="s">
        <v>2309</v>
      </c>
      <c r="B2273" s="8" t="str">
        <f>VLOOKUP(A2273,Cleaned_Customer_Names!A2272:D4607,2,0)</f>
        <v>Ms.</v>
      </c>
      <c r="C2273" s="8" t="str">
        <f>VLOOKUP(A2273,Cleaned_Customer_Names!A2272:D4607,3,0)</f>
        <v>Julia</v>
      </c>
      <c r="D2273" s="8" t="str">
        <f>VLOOKUP($A2273,Cleaned_Customer_Names!$A2272:$D4607,4,0)</f>
        <v>Chabrier</v>
      </c>
      <c r="E2273" s="22">
        <f>VLOOKUP($A2273,Cleaned_Medical_Exam!$A2272:$J4607,2,0)</f>
        <v>16.22</v>
      </c>
      <c r="F2273" s="24">
        <f>VLOOKUP($A2273,Cleaned_Medical_Exam!$A2272:$J4607,3,0)</f>
        <v>6.21</v>
      </c>
      <c r="G2273" s="20" t="str">
        <f>VLOOKUP($A2273,Cleaned_Medical_Exam!$A2272:$J4607,4,0)</f>
        <v>Yes</v>
      </c>
      <c r="H2273" s="20" t="str">
        <f>VLOOKUP($A2273,Cleaned_Medical_Exam!$A2272:$J4607,5,0)</f>
        <v>No</v>
      </c>
      <c r="I2273" s="20" t="str">
        <f>VLOOKUP($A2273,Cleaned_Medical_Exam!$A2272:$J4607,6,0)</f>
        <v>No</v>
      </c>
      <c r="J2273" s="48">
        <f>VLOOKUP($A2273,Cleaned_Medical_Exam!$A2272:$J4607,7,0)</f>
        <v>0</v>
      </c>
      <c r="K2273" s="8" t="str">
        <f>VLOOKUP($A2273,Cleaned_Medical_Exam!$A2272:$J4607,8,0)</f>
        <v>No</v>
      </c>
      <c r="L2273" s="20" t="str">
        <f>VLOOKUP($A2273,Cleaned_Medical_Exam!$A2272:$J4607,9,0)</f>
        <v>Underweight</v>
      </c>
      <c r="M2273" s="20" t="str">
        <f>VLOOKUP($A2273,Cleaned_Medical_Exam!$A2272:$J4607,10,0)</f>
        <v>Prediabetes</v>
      </c>
      <c r="N2273" s="48">
        <f>_xlfn.XLOOKUP(A2273,Cleaned_Hospital_Details!A:A,Cleaned_Hospital_Details!B:B)</f>
        <v>0</v>
      </c>
      <c r="O2273" s="49">
        <f>_xlfn.XLOOKUP($A2273,Cleaned_Hospital_Details!$A:$A,Cleaned_Hospital_Details!C:C)</f>
        <v>1220</v>
      </c>
      <c r="P2273" s="8" t="str">
        <f>_xlfn.XLOOKUP($A2273,Cleaned_Hospital_Details!$A:$A,Cleaned_Hospital_Details!D:D)</f>
        <v>Tier - 2</v>
      </c>
      <c r="Q2273" s="8" t="str">
        <f>_xlfn.XLOOKUP($A2273,Cleaned_Hospital_Details!$A:$A,Cleaned_Hospital_Details!E:E)</f>
        <v>Tier - 3</v>
      </c>
      <c r="R2273" s="8" t="str">
        <f>_xlfn.XLOOKUP($A2273,Cleaned_Hospital_Details!$A:$A,Cleaned_Hospital_Details!F:F)</f>
        <v>R1012</v>
      </c>
      <c r="S2273" s="15">
        <f>_xlfn.XLOOKUP($A2273,Cleaned_Hospital_Details!$A:$A,Cleaned_Hospital_Details!G:G)</f>
        <v>35373</v>
      </c>
      <c r="T2273" s="8">
        <f>_xlfn.XLOOKUP($A2273,Cleaned_Hospital_Details!$A:$A,Cleaned_Hospital_Details!H:H)</f>
        <v>26</v>
      </c>
      <c r="U2273" s="8" t="str">
        <f>_xlfn.XLOOKUP($A2273,Cleaned_Hospital_Details!$A:$A,Cleaned_Hospital_Details!I:I)</f>
        <v>Adult</v>
      </c>
      <c r="V2273" t="str">
        <f t="shared" si="35"/>
        <v>Julia Chabrier</v>
      </c>
    </row>
    <row r="2274" spans="1:22" ht="15.6" x14ac:dyDescent="0.3">
      <c r="A2274" s="10" t="s">
        <v>2310</v>
      </c>
      <c r="B2274" s="8" t="str">
        <f>VLOOKUP(A2274,Cleaned_Customer_Names!A2273:D4608,2,0)</f>
        <v>Mr.</v>
      </c>
      <c r="C2274" s="8" t="str">
        <f>VLOOKUP(A2274,Cleaned_Customer_Names!A2273:D4608,3,0)</f>
        <v>Sean</v>
      </c>
      <c r="D2274" s="8" t="str">
        <f>VLOOKUP($A2274,Cleaned_Customer_Names!$A2273:$D4608,4,0)</f>
        <v>Lee</v>
      </c>
      <c r="E2274" s="22">
        <f>VLOOKUP($A2274,Cleaned_Medical_Exam!$A2273:$J4608,2,0)</f>
        <v>17.12</v>
      </c>
      <c r="F2274" s="24">
        <f>VLOOKUP($A2274,Cleaned_Medical_Exam!$A2273:$J4608,3,0)</f>
        <v>4.5199999999999996</v>
      </c>
      <c r="G2274" s="20" t="str">
        <f>VLOOKUP($A2274,Cleaned_Medical_Exam!$A2273:$J4608,4,0)</f>
        <v>No</v>
      </c>
      <c r="H2274" s="20" t="str">
        <f>VLOOKUP($A2274,Cleaned_Medical_Exam!$A2273:$J4608,5,0)</f>
        <v>Yes</v>
      </c>
      <c r="I2274" s="20" t="str">
        <f>VLOOKUP($A2274,Cleaned_Medical_Exam!$A2273:$J4608,6,0)</f>
        <v>No</v>
      </c>
      <c r="J2274" s="48">
        <f>VLOOKUP($A2274,Cleaned_Medical_Exam!$A2273:$J4608,7,0)</f>
        <v>1</v>
      </c>
      <c r="K2274" s="8" t="str">
        <f>VLOOKUP($A2274,Cleaned_Medical_Exam!$A2273:$J4608,8,0)</f>
        <v>No</v>
      </c>
      <c r="L2274" s="20" t="str">
        <f>VLOOKUP($A2274,Cleaned_Medical_Exam!$A2273:$J4608,9,0)</f>
        <v>Underweight</v>
      </c>
      <c r="M2274" s="20" t="str">
        <f>VLOOKUP($A2274,Cleaned_Medical_Exam!$A2273:$J4608,10,0)</f>
        <v>Normal</v>
      </c>
      <c r="N2274" s="48">
        <f>_xlfn.XLOOKUP(A2274,Cleaned_Hospital_Details!A:A,Cleaned_Hospital_Details!B:B)</f>
        <v>0</v>
      </c>
      <c r="O2274" s="49">
        <f>_xlfn.XLOOKUP($A2274,Cleaned_Hospital_Details!$A:$A,Cleaned_Hospital_Details!C:C)</f>
        <v>1210</v>
      </c>
      <c r="P2274" s="8" t="str">
        <f>_xlfn.XLOOKUP($A2274,Cleaned_Hospital_Details!$A:$A,Cleaned_Hospital_Details!D:D)</f>
        <v>Tier - 2</v>
      </c>
      <c r="Q2274" s="8" t="str">
        <f>_xlfn.XLOOKUP($A2274,Cleaned_Hospital_Details!$A:$A,Cleaned_Hospital_Details!E:E)</f>
        <v>Tier - 1</v>
      </c>
      <c r="R2274" s="8" t="str">
        <f>_xlfn.XLOOKUP($A2274,Cleaned_Hospital_Details!$A:$A,Cleaned_Hospital_Details!F:F)</f>
        <v>R1013</v>
      </c>
      <c r="S2274" s="15">
        <f>_xlfn.XLOOKUP($A2274,Cleaned_Hospital_Details!$A:$A,Cleaned_Hospital_Details!G:G)</f>
        <v>38140</v>
      </c>
      <c r="T2274" s="8">
        <f>_xlfn.XLOOKUP($A2274,Cleaned_Hospital_Details!$A:$A,Cleaned_Hospital_Details!H:H)</f>
        <v>19</v>
      </c>
      <c r="U2274" s="8" t="str">
        <f>_xlfn.XLOOKUP($A2274,Cleaned_Hospital_Details!$A:$A,Cleaned_Hospital_Details!I:I)</f>
        <v>Adult</v>
      </c>
      <c r="V2274" t="str">
        <f t="shared" si="35"/>
        <v>Sean Lee</v>
      </c>
    </row>
    <row r="2275" spans="1:22" ht="15.6" x14ac:dyDescent="0.3">
      <c r="A2275" s="10" t="s">
        <v>2311</v>
      </c>
      <c r="B2275" s="8" t="str">
        <f>VLOOKUP(A2275,Cleaned_Customer_Names!A2274:D4609,2,0)</f>
        <v>Ms.</v>
      </c>
      <c r="C2275" s="8" t="str">
        <f>VLOOKUP(A2275,Cleaned_Customer_Names!A2274:D4609,3,0)</f>
        <v>Rachel</v>
      </c>
      <c r="D2275" s="8" t="str">
        <f>VLOOKUP($A2275,Cleaned_Customer_Names!$A2274:$D4609,4,0)</f>
        <v>Knotts</v>
      </c>
      <c r="E2275" s="22">
        <f>VLOOKUP($A2275,Cleaned_Medical_Exam!$A2274:$J4609,2,0)</f>
        <v>19.07</v>
      </c>
      <c r="F2275" s="24">
        <f>VLOOKUP($A2275,Cleaned_Medical_Exam!$A2274:$J4609,3,0)</f>
        <v>5.45</v>
      </c>
      <c r="G2275" s="20" t="str">
        <f>VLOOKUP($A2275,Cleaned_Medical_Exam!$A2274:$J4609,4,0)</f>
        <v>No</v>
      </c>
      <c r="H2275" s="20" t="str">
        <f>VLOOKUP($A2275,Cleaned_Medical_Exam!$A2274:$J4609,5,0)</f>
        <v>No</v>
      </c>
      <c r="I2275" s="20" t="str">
        <f>VLOOKUP($A2275,Cleaned_Medical_Exam!$A2274:$J4609,6,0)</f>
        <v>No</v>
      </c>
      <c r="J2275" s="48">
        <f>VLOOKUP($A2275,Cleaned_Medical_Exam!$A2274:$J4609,7,0)</f>
        <v>1</v>
      </c>
      <c r="K2275" s="8" t="str">
        <f>VLOOKUP($A2275,Cleaned_Medical_Exam!$A2274:$J4609,8,0)</f>
        <v>No</v>
      </c>
      <c r="L2275" s="20" t="str">
        <f>VLOOKUP($A2275,Cleaned_Medical_Exam!$A2274:$J4609,9,0)</f>
        <v>Healthy Weight</v>
      </c>
      <c r="M2275" s="20" t="str">
        <f>VLOOKUP($A2275,Cleaned_Medical_Exam!$A2274:$J4609,10,0)</f>
        <v>Normal</v>
      </c>
      <c r="N2275" s="48">
        <f>_xlfn.XLOOKUP(A2275,Cleaned_Hospital_Details!A:A,Cleaned_Hospital_Details!B:B)</f>
        <v>0</v>
      </c>
      <c r="O2275" s="49">
        <f>_xlfn.XLOOKUP($A2275,Cleaned_Hospital_Details!$A:$A,Cleaned_Hospital_Details!C:C)</f>
        <v>1200.55</v>
      </c>
      <c r="P2275" s="8" t="str">
        <f>_xlfn.XLOOKUP($A2275,Cleaned_Hospital_Details!$A:$A,Cleaned_Hospital_Details!D:D)</f>
        <v>Tier - 2</v>
      </c>
      <c r="Q2275" s="8" t="str">
        <f>_xlfn.XLOOKUP($A2275,Cleaned_Hospital_Details!$A:$A,Cleaned_Hospital_Details!E:E)</f>
        <v>Tier - 3</v>
      </c>
      <c r="R2275" s="8" t="str">
        <f>_xlfn.XLOOKUP($A2275,Cleaned_Hospital_Details!$A:$A,Cleaned_Hospital_Details!F:F)</f>
        <v>R1013</v>
      </c>
      <c r="S2275" s="15">
        <f>_xlfn.XLOOKUP($A2275,Cleaned_Hospital_Details!$A:$A,Cleaned_Hospital_Details!G:G)</f>
        <v>33883</v>
      </c>
      <c r="T2275" s="8">
        <f>_xlfn.XLOOKUP($A2275,Cleaned_Hospital_Details!$A:$A,Cleaned_Hospital_Details!H:H)</f>
        <v>30</v>
      </c>
      <c r="U2275" s="8" t="str">
        <f>_xlfn.XLOOKUP($A2275,Cleaned_Hospital_Details!$A:$A,Cleaned_Hospital_Details!I:I)</f>
        <v>Adult</v>
      </c>
      <c r="V2275" t="str">
        <f t="shared" si="35"/>
        <v>Rachel Knotts</v>
      </c>
    </row>
    <row r="2276" spans="1:22" ht="15.6" x14ac:dyDescent="0.3">
      <c r="A2276" s="10" t="s">
        <v>2312</v>
      </c>
      <c r="B2276" s="8" t="str">
        <f>VLOOKUP(A2276,Cleaned_Customer_Names!A2275:D4610,2,0)</f>
        <v>Mr.</v>
      </c>
      <c r="C2276" s="8" t="str">
        <f>VLOOKUP(A2276,Cleaned_Customer_Names!A2275:D4610,3,0)</f>
        <v>Jim</v>
      </c>
      <c r="D2276" s="8" t="str">
        <f>VLOOKUP($A2276,Cleaned_Customer_Names!$A2275:$D4610,4,0)</f>
        <v>Pultorak</v>
      </c>
      <c r="E2276" s="22">
        <f>VLOOKUP($A2276,Cleaned_Medical_Exam!$A2275:$J4610,2,0)</f>
        <v>15.56</v>
      </c>
      <c r="F2276" s="24">
        <f>VLOOKUP($A2276,Cleaned_Medical_Exam!$A2275:$J4610,3,0)</f>
        <v>4.42</v>
      </c>
      <c r="G2276" s="20" t="str">
        <f>VLOOKUP($A2276,Cleaned_Medical_Exam!$A2275:$J4610,4,0)</f>
        <v>No</v>
      </c>
      <c r="H2276" s="20" t="str">
        <f>VLOOKUP($A2276,Cleaned_Medical_Exam!$A2275:$J4610,5,0)</f>
        <v>No</v>
      </c>
      <c r="I2276" s="20" t="str">
        <f>VLOOKUP($A2276,Cleaned_Medical_Exam!$A2275:$J4610,6,0)</f>
        <v>No</v>
      </c>
      <c r="J2276" s="48">
        <f>VLOOKUP($A2276,Cleaned_Medical_Exam!$A2275:$J4610,7,0)</f>
        <v>0</v>
      </c>
      <c r="K2276" s="8" t="str">
        <f>VLOOKUP($A2276,Cleaned_Medical_Exam!$A2275:$J4610,8,0)</f>
        <v>No</v>
      </c>
      <c r="L2276" s="20" t="str">
        <f>VLOOKUP($A2276,Cleaned_Medical_Exam!$A2275:$J4610,9,0)</f>
        <v>Underweight</v>
      </c>
      <c r="M2276" s="20" t="str">
        <f>VLOOKUP($A2276,Cleaned_Medical_Exam!$A2275:$J4610,10,0)</f>
        <v>Normal</v>
      </c>
      <c r="N2276" s="48">
        <f>_xlfn.XLOOKUP(A2276,Cleaned_Hospital_Details!A:A,Cleaned_Hospital_Details!B:B)</f>
        <v>0</v>
      </c>
      <c r="O2276" s="49">
        <f>_xlfn.XLOOKUP($A2276,Cleaned_Hospital_Details!$A:$A,Cleaned_Hospital_Details!C:C)</f>
        <v>1200</v>
      </c>
      <c r="P2276" s="8" t="str">
        <f>_xlfn.XLOOKUP($A2276,Cleaned_Hospital_Details!$A:$A,Cleaned_Hospital_Details!D:D)</f>
        <v>Tier - 2</v>
      </c>
      <c r="Q2276" s="8" t="str">
        <f>_xlfn.XLOOKUP($A2276,Cleaned_Hospital_Details!$A:$A,Cleaned_Hospital_Details!E:E)</f>
        <v>Tier - 3</v>
      </c>
      <c r="R2276" s="8" t="str">
        <f>_xlfn.XLOOKUP($A2276,Cleaned_Hospital_Details!$A:$A,Cleaned_Hospital_Details!F:F)</f>
        <v>R1012</v>
      </c>
      <c r="S2276" s="15">
        <f>_xlfn.XLOOKUP($A2276,Cleaned_Hospital_Details!$A:$A,Cleaned_Hospital_Details!G:G)</f>
        <v>36339</v>
      </c>
      <c r="T2276" s="8">
        <f>_xlfn.XLOOKUP($A2276,Cleaned_Hospital_Details!$A:$A,Cleaned_Hospital_Details!H:H)</f>
        <v>23</v>
      </c>
      <c r="U2276" s="8" t="str">
        <f>_xlfn.XLOOKUP($A2276,Cleaned_Hospital_Details!$A:$A,Cleaned_Hospital_Details!I:I)</f>
        <v>Adult</v>
      </c>
      <c r="V2276" t="str">
        <f t="shared" si="35"/>
        <v>Jim Pultorak</v>
      </c>
    </row>
    <row r="2277" spans="1:22" ht="15.6" x14ac:dyDescent="0.3">
      <c r="A2277" s="10" t="s">
        <v>2313</v>
      </c>
      <c r="B2277" s="8" t="str">
        <f>VLOOKUP(A2277,Cleaned_Customer_Names!A2276:D4611,2,0)</f>
        <v>Mr.</v>
      </c>
      <c r="C2277" s="8" t="str">
        <f>VLOOKUP(A2277,Cleaned_Customer_Names!A2276:D4611,3,0)</f>
        <v>Tim</v>
      </c>
      <c r="D2277" s="8" t="str">
        <f>VLOOKUP($A2277,Cleaned_Customer_Names!$A2276:$D4611,4,0)</f>
        <v>Maxon</v>
      </c>
      <c r="E2277" s="22">
        <f>VLOOKUP($A2277,Cleaned_Medical_Exam!$A2276:$J4611,2,0)</f>
        <v>22.76</v>
      </c>
      <c r="F2277" s="24">
        <f>VLOOKUP($A2277,Cleaned_Medical_Exam!$A2276:$J4611,3,0)</f>
        <v>9.44</v>
      </c>
      <c r="G2277" s="20" t="str">
        <f>VLOOKUP($A2277,Cleaned_Medical_Exam!$A2276:$J4611,4,0)</f>
        <v>No</v>
      </c>
      <c r="H2277" s="20" t="str">
        <f>VLOOKUP($A2277,Cleaned_Medical_Exam!$A2276:$J4611,5,0)</f>
        <v>No</v>
      </c>
      <c r="I2277" s="20" t="str">
        <f>VLOOKUP($A2277,Cleaned_Medical_Exam!$A2276:$J4611,6,0)</f>
        <v>No</v>
      </c>
      <c r="J2277" s="48">
        <f>VLOOKUP($A2277,Cleaned_Medical_Exam!$A2276:$J4611,7,0)</f>
        <v>0</v>
      </c>
      <c r="K2277" s="8" t="str">
        <f>VLOOKUP($A2277,Cleaned_Medical_Exam!$A2276:$J4611,8,0)</f>
        <v>No</v>
      </c>
      <c r="L2277" s="20" t="str">
        <f>VLOOKUP($A2277,Cleaned_Medical_Exam!$A2276:$J4611,9,0)</f>
        <v>Healthy Weight</v>
      </c>
      <c r="M2277" s="20" t="str">
        <f>VLOOKUP($A2277,Cleaned_Medical_Exam!$A2276:$J4611,10,0)</f>
        <v>Diabetes</v>
      </c>
      <c r="N2277" s="48">
        <f>_xlfn.XLOOKUP(A2277,Cleaned_Hospital_Details!A:A,Cleaned_Hospital_Details!B:B)</f>
        <v>0</v>
      </c>
      <c r="O2277" s="49">
        <f>_xlfn.XLOOKUP($A2277,Cleaned_Hospital_Details!$A:$A,Cleaned_Hospital_Details!C:C)</f>
        <v>1191</v>
      </c>
      <c r="P2277" s="8" t="str">
        <f>_xlfn.XLOOKUP($A2277,Cleaned_Hospital_Details!$A:$A,Cleaned_Hospital_Details!D:D)</f>
        <v>Tier - 2</v>
      </c>
      <c r="Q2277" s="8" t="str">
        <f>_xlfn.XLOOKUP($A2277,Cleaned_Hospital_Details!$A:$A,Cleaned_Hospital_Details!E:E)</f>
        <v>Tier - 1</v>
      </c>
      <c r="R2277" s="8" t="str">
        <f>_xlfn.XLOOKUP($A2277,Cleaned_Hospital_Details!$A:$A,Cleaned_Hospital_Details!F:F)</f>
        <v>R1013</v>
      </c>
      <c r="S2277" s="15">
        <f>_xlfn.XLOOKUP($A2277,Cleaned_Hospital_Details!$A:$A,Cleaned_Hospital_Details!G:G)</f>
        <v>37494</v>
      </c>
      <c r="T2277" s="8">
        <f>_xlfn.XLOOKUP($A2277,Cleaned_Hospital_Details!$A:$A,Cleaned_Hospital_Details!H:H)</f>
        <v>20</v>
      </c>
      <c r="U2277" s="8" t="str">
        <f>_xlfn.XLOOKUP($A2277,Cleaned_Hospital_Details!$A:$A,Cleaned_Hospital_Details!I:I)</f>
        <v>Adult</v>
      </c>
      <c r="V2277" t="str">
        <f t="shared" si="35"/>
        <v>Tim Maxon</v>
      </c>
    </row>
    <row r="2278" spans="1:22" ht="15.6" x14ac:dyDescent="0.3">
      <c r="A2278" s="10" t="s">
        <v>2314</v>
      </c>
      <c r="B2278" s="8" t="str">
        <f>VLOOKUP(A2278,Cleaned_Customer_Names!A2277:D4612,2,0)</f>
        <v>Ms.</v>
      </c>
      <c r="C2278" s="8" t="str">
        <f>VLOOKUP(A2278,Cleaned_Customer_Names!A2277:D4612,3,0)</f>
        <v>Abby</v>
      </c>
      <c r="D2278" s="8" t="str">
        <f>VLOOKUP($A2278,Cleaned_Customer_Names!$A2277:$D4612,4,0)</f>
        <v>Kraai</v>
      </c>
      <c r="E2278" s="22">
        <f>VLOOKUP($A2278,Cleaned_Medical_Exam!$A2277:$J4612,2,0)</f>
        <v>22.79</v>
      </c>
      <c r="F2278" s="24">
        <f>VLOOKUP($A2278,Cleaned_Medical_Exam!$A2277:$J4612,3,0)</f>
        <v>6.15</v>
      </c>
      <c r="G2278" s="20" t="str">
        <f>VLOOKUP($A2278,Cleaned_Medical_Exam!$A2277:$J4612,4,0)</f>
        <v>Yes</v>
      </c>
      <c r="H2278" s="20" t="str">
        <f>VLOOKUP($A2278,Cleaned_Medical_Exam!$A2277:$J4612,5,0)</f>
        <v>No</v>
      </c>
      <c r="I2278" s="20" t="str">
        <f>VLOOKUP($A2278,Cleaned_Medical_Exam!$A2277:$J4612,6,0)</f>
        <v>Yes</v>
      </c>
      <c r="J2278" s="48">
        <f>VLOOKUP($A2278,Cleaned_Medical_Exam!$A2277:$J4612,7,0)</f>
        <v>1</v>
      </c>
      <c r="K2278" s="8" t="str">
        <f>VLOOKUP($A2278,Cleaned_Medical_Exam!$A2277:$J4612,8,0)</f>
        <v>No</v>
      </c>
      <c r="L2278" s="20" t="str">
        <f>VLOOKUP($A2278,Cleaned_Medical_Exam!$A2277:$J4612,9,0)</f>
        <v>Healthy Weight</v>
      </c>
      <c r="M2278" s="20" t="str">
        <f>VLOOKUP($A2278,Cleaned_Medical_Exam!$A2277:$J4612,10,0)</f>
        <v>Prediabetes</v>
      </c>
      <c r="N2278" s="48">
        <f>_xlfn.XLOOKUP(A2278,Cleaned_Hospital_Details!A:A,Cleaned_Hospital_Details!B:B)</f>
        <v>0</v>
      </c>
      <c r="O2278" s="49">
        <f>_xlfn.XLOOKUP($A2278,Cleaned_Hospital_Details!$A:$A,Cleaned_Hospital_Details!C:C)</f>
        <v>1178.07</v>
      </c>
      <c r="P2278" s="8" t="str">
        <f>_xlfn.XLOOKUP($A2278,Cleaned_Hospital_Details!$A:$A,Cleaned_Hospital_Details!D:D)</f>
        <v>Tier - 2</v>
      </c>
      <c r="Q2278" s="8" t="str">
        <f>_xlfn.XLOOKUP($A2278,Cleaned_Hospital_Details!$A:$A,Cleaned_Hospital_Details!E:E)</f>
        <v>Tier - 2</v>
      </c>
      <c r="R2278" s="8" t="str">
        <f>_xlfn.XLOOKUP($A2278,Cleaned_Hospital_Details!$A:$A,Cleaned_Hospital_Details!F:F)</f>
        <v>R1013</v>
      </c>
      <c r="S2278" s="15">
        <f>_xlfn.XLOOKUP($A2278,Cleaned_Hospital_Details!$A:$A,Cleaned_Hospital_Details!G:G)</f>
        <v>35609</v>
      </c>
      <c r="T2278" s="8">
        <f>_xlfn.XLOOKUP($A2278,Cleaned_Hospital_Details!$A:$A,Cleaned_Hospital_Details!H:H)</f>
        <v>25</v>
      </c>
      <c r="U2278" s="8" t="str">
        <f>_xlfn.XLOOKUP($A2278,Cleaned_Hospital_Details!$A:$A,Cleaned_Hospital_Details!I:I)</f>
        <v>Adult</v>
      </c>
      <c r="V2278" t="str">
        <f t="shared" si="35"/>
        <v>Abby Kraai</v>
      </c>
    </row>
    <row r="2279" spans="1:22" ht="15.6" x14ac:dyDescent="0.3">
      <c r="A2279" s="10" t="s">
        <v>2315</v>
      </c>
      <c r="B2279" s="8" t="str">
        <f>VLOOKUP(A2279,Cleaned_Customer_Names!A2278:D4613,2,0)</f>
        <v>Mr.</v>
      </c>
      <c r="C2279" s="8" t="str">
        <f>VLOOKUP(A2279,Cleaned_Customer_Names!A2278:D4613,3,0)</f>
        <v>Mark</v>
      </c>
      <c r="D2279" s="8" t="str">
        <f>VLOOKUP($A2279,Cleaned_Customer_Names!$A2278:$D4613,4,0)</f>
        <v>Larosa</v>
      </c>
      <c r="E2279" s="22">
        <f>VLOOKUP($A2279,Cleaned_Medical_Exam!$A2278:$J4613,2,0)</f>
        <v>17.41</v>
      </c>
      <c r="F2279" s="24">
        <f>VLOOKUP($A2279,Cleaned_Medical_Exam!$A2278:$J4613,3,0)</f>
        <v>5.13</v>
      </c>
      <c r="G2279" s="20" t="str">
        <f>VLOOKUP($A2279,Cleaned_Medical_Exam!$A2278:$J4613,4,0)</f>
        <v>Yes</v>
      </c>
      <c r="H2279" s="20" t="str">
        <f>VLOOKUP($A2279,Cleaned_Medical_Exam!$A2278:$J4613,5,0)</f>
        <v>No</v>
      </c>
      <c r="I2279" s="20" t="str">
        <f>VLOOKUP($A2279,Cleaned_Medical_Exam!$A2278:$J4613,6,0)</f>
        <v>No</v>
      </c>
      <c r="J2279" s="48">
        <f>VLOOKUP($A2279,Cleaned_Medical_Exam!$A2278:$J4613,7,0)</f>
        <v>0</v>
      </c>
      <c r="K2279" s="8" t="str">
        <f>VLOOKUP($A2279,Cleaned_Medical_Exam!$A2278:$J4613,8,0)</f>
        <v>No</v>
      </c>
      <c r="L2279" s="20" t="str">
        <f>VLOOKUP($A2279,Cleaned_Medical_Exam!$A2278:$J4613,9,0)</f>
        <v>Underweight</v>
      </c>
      <c r="M2279" s="20" t="str">
        <f>VLOOKUP($A2279,Cleaned_Medical_Exam!$A2278:$J4613,10,0)</f>
        <v>Normal</v>
      </c>
      <c r="N2279" s="48">
        <f>_xlfn.XLOOKUP(A2279,Cleaned_Hospital_Details!A:A,Cleaned_Hospital_Details!B:B)</f>
        <v>0</v>
      </c>
      <c r="O2279" s="49">
        <f>_xlfn.XLOOKUP($A2279,Cleaned_Hospital_Details!$A:$A,Cleaned_Hospital_Details!C:C)</f>
        <v>1178</v>
      </c>
      <c r="P2279" s="8" t="str">
        <f>_xlfn.XLOOKUP($A2279,Cleaned_Hospital_Details!$A:$A,Cleaned_Hospital_Details!D:D)</f>
        <v>Tier - 2</v>
      </c>
      <c r="Q2279" s="8" t="str">
        <f>_xlfn.XLOOKUP($A2279,Cleaned_Hospital_Details!$A:$A,Cleaned_Hospital_Details!E:E)</f>
        <v>Tier - 3</v>
      </c>
      <c r="R2279" s="8" t="str">
        <f>_xlfn.XLOOKUP($A2279,Cleaned_Hospital_Details!$A:$A,Cleaned_Hospital_Details!F:F)</f>
        <v>R1013</v>
      </c>
      <c r="S2279" s="15">
        <f>_xlfn.XLOOKUP($A2279,Cleaned_Hospital_Details!$A:$A,Cleaned_Hospital_Details!G:G)</f>
        <v>35288</v>
      </c>
      <c r="T2279" s="8">
        <f>_xlfn.XLOOKUP($A2279,Cleaned_Hospital_Details!$A:$A,Cleaned_Hospital_Details!H:H)</f>
        <v>26</v>
      </c>
      <c r="U2279" s="8" t="str">
        <f>_xlfn.XLOOKUP($A2279,Cleaned_Hospital_Details!$A:$A,Cleaned_Hospital_Details!I:I)</f>
        <v>Adult</v>
      </c>
      <c r="V2279" t="str">
        <f t="shared" si="35"/>
        <v>Mark Larosa</v>
      </c>
    </row>
    <row r="2280" spans="1:22" ht="15.6" x14ac:dyDescent="0.3">
      <c r="A2280" s="10" t="s">
        <v>2316</v>
      </c>
      <c r="B2280" s="8" t="str">
        <f>VLOOKUP(A2280,Cleaned_Customer_Names!A2279:D4614,2,0)</f>
        <v>Mr.</v>
      </c>
      <c r="C2280" s="8" t="str">
        <f>VLOOKUP(A2280,Cleaned_Customer_Names!A2279:D4614,3,0)</f>
        <v>Ali</v>
      </c>
      <c r="D2280" s="8" t="str">
        <f>VLOOKUP($A2280,Cleaned_Customer_Names!$A2279:$D4614,4,0)</f>
        <v>King</v>
      </c>
      <c r="E2280" s="22">
        <f>VLOOKUP($A2280,Cleaned_Medical_Exam!$A2279:$J4614,2,0)</f>
        <v>19.32</v>
      </c>
      <c r="F2280" s="24">
        <f>VLOOKUP($A2280,Cleaned_Medical_Exam!$A2279:$J4614,3,0)</f>
        <v>4.96</v>
      </c>
      <c r="G2280" s="20" t="str">
        <f>VLOOKUP($A2280,Cleaned_Medical_Exam!$A2279:$J4614,4,0)</f>
        <v>Yes</v>
      </c>
      <c r="H2280" s="20" t="str">
        <f>VLOOKUP($A2280,Cleaned_Medical_Exam!$A2279:$J4614,5,0)</f>
        <v>No</v>
      </c>
      <c r="I2280" s="20" t="str">
        <f>VLOOKUP($A2280,Cleaned_Medical_Exam!$A2279:$J4614,6,0)</f>
        <v>No</v>
      </c>
      <c r="J2280" s="48">
        <f>VLOOKUP($A2280,Cleaned_Medical_Exam!$A2279:$J4614,7,0)</f>
        <v>0</v>
      </c>
      <c r="K2280" s="8" t="str">
        <f>VLOOKUP($A2280,Cleaned_Medical_Exam!$A2279:$J4614,8,0)</f>
        <v>No</v>
      </c>
      <c r="L2280" s="20" t="str">
        <f>VLOOKUP($A2280,Cleaned_Medical_Exam!$A2279:$J4614,9,0)</f>
        <v>Healthy Weight</v>
      </c>
      <c r="M2280" s="20" t="str">
        <f>VLOOKUP($A2280,Cleaned_Medical_Exam!$A2279:$J4614,10,0)</f>
        <v>Normal</v>
      </c>
      <c r="N2280" s="48">
        <f>_xlfn.XLOOKUP(A2280,Cleaned_Hospital_Details!A:A,Cleaned_Hospital_Details!B:B)</f>
        <v>0</v>
      </c>
      <c r="O2280" s="49">
        <f>_xlfn.XLOOKUP($A2280,Cleaned_Hospital_Details!$A:$A,Cleaned_Hospital_Details!C:C)</f>
        <v>1167</v>
      </c>
      <c r="P2280" s="8" t="str">
        <f>_xlfn.XLOOKUP($A2280,Cleaned_Hospital_Details!$A:$A,Cleaned_Hospital_Details!D:D)</f>
        <v>Tier - 2</v>
      </c>
      <c r="Q2280" s="8" t="str">
        <f>_xlfn.XLOOKUP($A2280,Cleaned_Hospital_Details!$A:$A,Cleaned_Hospital_Details!E:E)</f>
        <v>Tier - 1</v>
      </c>
      <c r="R2280" s="8" t="str">
        <f>_xlfn.XLOOKUP($A2280,Cleaned_Hospital_Details!$A:$A,Cleaned_Hospital_Details!F:F)</f>
        <v>R1013</v>
      </c>
      <c r="S2280" s="15">
        <f>_xlfn.XLOOKUP($A2280,Cleaned_Hospital_Details!$A:$A,Cleaned_Hospital_Details!G:G)</f>
        <v>37207</v>
      </c>
      <c r="T2280" s="8">
        <f>_xlfn.XLOOKUP($A2280,Cleaned_Hospital_Details!$A:$A,Cleaned_Hospital_Details!H:H)</f>
        <v>21</v>
      </c>
      <c r="U2280" s="8" t="str">
        <f>_xlfn.XLOOKUP($A2280,Cleaned_Hospital_Details!$A:$A,Cleaned_Hospital_Details!I:I)</f>
        <v>Adult</v>
      </c>
      <c r="V2280" t="str">
        <f t="shared" si="35"/>
        <v>Ali King</v>
      </c>
    </row>
    <row r="2281" spans="1:22" ht="15.6" x14ac:dyDescent="0.3">
      <c r="A2281" s="10" t="s">
        <v>2317</v>
      </c>
      <c r="B2281" s="8" t="str">
        <f>VLOOKUP(A2281,Cleaned_Customer_Names!A2280:D4615,2,0)</f>
        <v>Mr.</v>
      </c>
      <c r="C2281" s="8" t="str">
        <f>VLOOKUP(A2281,Cleaned_Customer_Names!A2280:D4615,3,0)</f>
        <v>Joshua</v>
      </c>
      <c r="D2281" s="8" t="str">
        <f>VLOOKUP($A2281,Cleaned_Customer_Names!$A2280:$D4615,4,0)</f>
        <v>Haney</v>
      </c>
      <c r="E2281" s="22">
        <f>VLOOKUP($A2281,Cleaned_Medical_Exam!$A2280:$J4615,2,0)</f>
        <v>18.25</v>
      </c>
      <c r="F2281" s="24">
        <f>VLOOKUP($A2281,Cleaned_Medical_Exam!$A2280:$J4615,3,0)</f>
        <v>10.95</v>
      </c>
      <c r="G2281" s="20" t="str">
        <f>VLOOKUP($A2281,Cleaned_Medical_Exam!$A2280:$J4615,4,0)</f>
        <v>No</v>
      </c>
      <c r="H2281" s="20" t="str">
        <f>VLOOKUP($A2281,Cleaned_Medical_Exam!$A2280:$J4615,5,0)</f>
        <v>No</v>
      </c>
      <c r="I2281" s="20" t="str">
        <f>VLOOKUP($A2281,Cleaned_Medical_Exam!$A2280:$J4615,6,0)</f>
        <v>No</v>
      </c>
      <c r="J2281" s="48">
        <f>VLOOKUP($A2281,Cleaned_Medical_Exam!$A2280:$J4615,7,0)</f>
        <v>0</v>
      </c>
      <c r="K2281" s="8" t="str">
        <f>VLOOKUP($A2281,Cleaned_Medical_Exam!$A2280:$J4615,8,0)</f>
        <v>No</v>
      </c>
      <c r="L2281" s="20" t="str">
        <f>VLOOKUP($A2281,Cleaned_Medical_Exam!$A2280:$J4615,9,0)</f>
        <v>Underweight</v>
      </c>
      <c r="M2281" s="20" t="str">
        <f>VLOOKUP($A2281,Cleaned_Medical_Exam!$A2280:$J4615,10,0)</f>
        <v>Diabetes</v>
      </c>
      <c r="N2281" s="48">
        <f>_xlfn.XLOOKUP(A2281,Cleaned_Hospital_Details!A:A,Cleaned_Hospital_Details!B:B)</f>
        <v>0</v>
      </c>
      <c r="O2281" s="49">
        <f>_xlfn.XLOOKUP($A2281,Cleaned_Hospital_Details!$A:$A,Cleaned_Hospital_Details!C:C)</f>
        <v>1165</v>
      </c>
      <c r="P2281" s="8" t="str">
        <f>_xlfn.XLOOKUP($A2281,Cleaned_Hospital_Details!$A:$A,Cleaned_Hospital_Details!D:D)</f>
        <v>Tier - 2</v>
      </c>
      <c r="Q2281" s="8" t="str">
        <f>_xlfn.XLOOKUP($A2281,Cleaned_Hospital_Details!$A:$A,Cleaned_Hospital_Details!E:E)</f>
        <v>Tier - 3</v>
      </c>
      <c r="R2281" s="8" t="str">
        <f>_xlfn.XLOOKUP($A2281,Cleaned_Hospital_Details!$A:$A,Cleaned_Hospital_Details!F:F)</f>
        <v>R1012</v>
      </c>
      <c r="S2281" s="15">
        <f>_xlfn.XLOOKUP($A2281,Cleaned_Hospital_Details!$A:$A,Cleaned_Hospital_Details!G:G)</f>
        <v>37418</v>
      </c>
      <c r="T2281" s="8">
        <f>_xlfn.XLOOKUP($A2281,Cleaned_Hospital_Details!$A:$A,Cleaned_Hospital_Details!H:H)</f>
        <v>20</v>
      </c>
      <c r="U2281" s="8" t="str">
        <f>_xlfn.XLOOKUP($A2281,Cleaned_Hospital_Details!$A:$A,Cleaned_Hospital_Details!I:I)</f>
        <v>Adult</v>
      </c>
      <c r="V2281" t="str">
        <f t="shared" si="35"/>
        <v>Joshua Haney</v>
      </c>
    </row>
    <row r="2282" spans="1:22" ht="15.6" x14ac:dyDescent="0.3">
      <c r="A2282" s="10" t="s">
        <v>2318</v>
      </c>
      <c r="B2282" s="8" t="str">
        <f>VLOOKUP(A2282,Cleaned_Customer_Names!A2281:D4616,2,0)</f>
        <v>Mr.</v>
      </c>
      <c r="C2282" s="8" t="str">
        <f>VLOOKUP(A2282,Cleaned_Customer_Names!A2281:D4616,3,0)</f>
        <v>Pierre</v>
      </c>
      <c r="D2282" s="8" t="str">
        <f>VLOOKUP($A2282,Cleaned_Customer_Names!$A2281:$D4616,4,0)</f>
        <v>Boulay</v>
      </c>
      <c r="E2282" s="22">
        <f>VLOOKUP($A2282,Cleaned_Medical_Exam!$A2281:$J4616,2,0)</f>
        <v>53.13</v>
      </c>
      <c r="F2282" s="24">
        <f>VLOOKUP($A2282,Cleaned_Medical_Exam!$A2281:$J4616,3,0)</f>
        <v>4.4400000000000004</v>
      </c>
      <c r="G2282" s="20" t="str">
        <f>VLOOKUP($A2282,Cleaned_Medical_Exam!$A2281:$J4616,4,0)</f>
        <v>No</v>
      </c>
      <c r="H2282" s="20" t="str">
        <f>VLOOKUP($A2282,Cleaned_Medical_Exam!$A2281:$J4616,5,0)</f>
        <v>Yes</v>
      </c>
      <c r="I2282" s="20" t="str">
        <f>VLOOKUP($A2282,Cleaned_Medical_Exam!$A2281:$J4616,6,0)</f>
        <v>No</v>
      </c>
      <c r="J2282" s="48">
        <f>VLOOKUP($A2282,Cleaned_Medical_Exam!$A2281:$J4616,7,0)</f>
        <v>1</v>
      </c>
      <c r="K2282" s="8" t="str">
        <f>VLOOKUP($A2282,Cleaned_Medical_Exam!$A2281:$J4616,8,0)</f>
        <v>No</v>
      </c>
      <c r="L2282" s="20" t="str">
        <f>VLOOKUP($A2282,Cleaned_Medical_Exam!$A2281:$J4616,9,0)</f>
        <v>Obesity</v>
      </c>
      <c r="M2282" s="20" t="str">
        <f>VLOOKUP($A2282,Cleaned_Medical_Exam!$A2281:$J4616,10,0)</f>
        <v>Normal</v>
      </c>
      <c r="N2282" s="48">
        <f>_xlfn.XLOOKUP(A2282,Cleaned_Hospital_Details!A:A,Cleaned_Hospital_Details!B:B)</f>
        <v>0</v>
      </c>
      <c r="O2282" s="49">
        <f>_xlfn.XLOOKUP($A2282,Cleaned_Hospital_Details!$A:$A,Cleaned_Hospital_Details!C:C)</f>
        <v>1163.46</v>
      </c>
      <c r="P2282" s="8" t="str">
        <f>_xlfn.XLOOKUP($A2282,Cleaned_Hospital_Details!$A:$A,Cleaned_Hospital_Details!D:D)</f>
        <v>Tier - 2</v>
      </c>
      <c r="Q2282" s="8" t="str">
        <f>_xlfn.XLOOKUP($A2282,Cleaned_Hospital_Details!$A:$A,Cleaned_Hospital_Details!E:E)</f>
        <v>Tier - 3</v>
      </c>
      <c r="R2282" s="8" t="str">
        <f>_xlfn.XLOOKUP($A2282,Cleaned_Hospital_Details!$A:$A,Cleaned_Hospital_Details!F:F)</f>
        <v>R1013</v>
      </c>
      <c r="S2282" s="15">
        <f>_xlfn.XLOOKUP($A2282,Cleaned_Hospital_Details!$A:$A,Cleaned_Hospital_Details!G:G)</f>
        <v>38302</v>
      </c>
      <c r="T2282" s="8">
        <f>_xlfn.XLOOKUP($A2282,Cleaned_Hospital_Details!$A:$A,Cleaned_Hospital_Details!H:H)</f>
        <v>18</v>
      </c>
      <c r="U2282" s="8" t="str">
        <f>_xlfn.XLOOKUP($A2282,Cleaned_Hospital_Details!$A:$A,Cleaned_Hospital_Details!I:I)</f>
        <v>Child</v>
      </c>
      <c r="V2282" t="str">
        <f t="shared" si="35"/>
        <v>Pierre Boulay</v>
      </c>
    </row>
    <row r="2283" spans="1:22" ht="15.6" x14ac:dyDescent="0.3">
      <c r="A2283" s="10" t="s">
        <v>2319</v>
      </c>
      <c r="B2283" s="8" t="str">
        <f>VLOOKUP(A2283,Cleaned_Customer_Names!A2282:D4617,2,0)</f>
        <v>Ms.</v>
      </c>
      <c r="C2283" s="8" t="str">
        <f>VLOOKUP(A2283,Cleaned_Customer_Names!A2282:D4617,3,0)</f>
        <v>Kate</v>
      </c>
      <c r="D2283" s="8" t="str">
        <f>VLOOKUP($A2283,Cleaned_Customer_Names!$A2282:$D4617,4,0)</f>
        <v>Peters</v>
      </c>
      <c r="E2283" s="22">
        <f>VLOOKUP($A2283,Cleaned_Medical_Exam!$A2282:$J4617,2,0)</f>
        <v>20.46</v>
      </c>
      <c r="F2283" s="24">
        <f>VLOOKUP($A2283,Cleaned_Medical_Exam!$A2282:$J4617,3,0)</f>
        <v>4.0199999999999996</v>
      </c>
      <c r="G2283" s="20" t="str">
        <f>VLOOKUP($A2283,Cleaned_Medical_Exam!$A2282:$J4617,4,0)</f>
        <v>No</v>
      </c>
      <c r="H2283" s="20" t="str">
        <f>VLOOKUP($A2283,Cleaned_Medical_Exam!$A2282:$J4617,5,0)</f>
        <v>No</v>
      </c>
      <c r="I2283" s="20" t="str">
        <f>VLOOKUP($A2283,Cleaned_Medical_Exam!$A2282:$J4617,6,0)</f>
        <v>No</v>
      </c>
      <c r="J2283" s="48">
        <f>VLOOKUP($A2283,Cleaned_Medical_Exam!$A2282:$J4617,7,0)</f>
        <v>0</v>
      </c>
      <c r="K2283" s="8" t="str">
        <f>VLOOKUP($A2283,Cleaned_Medical_Exam!$A2282:$J4617,8,0)</f>
        <v>No</v>
      </c>
      <c r="L2283" s="20" t="str">
        <f>VLOOKUP($A2283,Cleaned_Medical_Exam!$A2282:$J4617,9,0)</f>
        <v>Healthy Weight</v>
      </c>
      <c r="M2283" s="20" t="str">
        <f>VLOOKUP($A2283,Cleaned_Medical_Exam!$A2282:$J4617,10,0)</f>
        <v>Normal</v>
      </c>
      <c r="N2283" s="48">
        <f>_xlfn.XLOOKUP(A2283,Cleaned_Hospital_Details!A:A,Cleaned_Hospital_Details!B:B)</f>
        <v>0</v>
      </c>
      <c r="O2283" s="49">
        <f>_xlfn.XLOOKUP($A2283,Cleaned_Hospital_Details!$A:$A,Cleaned_Hospital_Details!C:C)</f>
        <v>1158.32</v>
      </c>
      <c r="P2283" s="8" t="str">
        <f>_xlfn.XLOOKUP($A2283,Cleaned_Hospital_Details!$A:$A,Cleaned_Hospital_Details!D:D)</f>
        <v>Tier - 2</v>
      </c>
      <c r="Q2283" s="8" t="str">
        <f>_xlfn.XLOOKUP($A2283,Cleaned_Hospital_Details!$A:$A,Cleaned_Hospital_Details!E:E)</f>
        <v>Tier - 1</v>
      </c>
      <c r="R2283" s="8" t="str">
        <f>_xlfn.XLOOKUP($A2283,Cleaned_Hospital_Details!$A:$A,Cleaned_Hospital_Details!F:F)</f>
        <v>R1013</v>
      </c>
      <c r="S2283" s="15">
        <f>_xlfn.XLOOKUP($A2283,Cleaned_Hospital_Details!$A:$A,Cleaned_Hospital_Details!G:G)</f>
        <v>34541</v>
      </c>
      <c r="T2283" s="8">
        <f>_xlfn.XLOOKUP($A2283,Cleaned_Hospital_Details!$A:$A,Cleaned_Hospital_Details!H:H)</f>
        <v>28</v>
      </c>
      <c r="U2283" s="8" t="str">
        <f>_xlfn.XLOOKUP($A2283,Cleaned_Hospital_Details!$A:$A,Cleaned_Hospital_Details!I:I)</f>
        <v>Adult</v>
      </c>
      <c r="V2283" t="str">
        <f t="shared" si="35"/>
        <v>Kate Peters</v>
      </c>
    </row>
    <row r="2284" spans="1:22" ht="15.6" x14ac:dyDescent="0.3">
      <c r="A2284" s="10" t="s">
        <v>2320</v>
      </c>
      <c r="B2284" s="8" t="str">
        <f>VLOOKUP(A2284,Cleaned_Customer_Names!A2283:D4618,2,0)</f>
        <v>Mr.</v>
      </c>
      <c r="C2284" s="8" t="str">
        <f>VLOOKUP(A2284,Cleaned_Customer_Names!A2283:D4618,3,0)</f>
        <v>David</v>
      </c>
      <c r="D2284" s="8" t="str">
        <f>VLOOKUP($A2284,Cleaned_Customer_Names!$A2283:$D4618,4,0)</f>
        <v>Luy</v>
      </c>
      <c r="E2284" s="22">
        <f>VLOOKUP($A2284,Cleaned_Medical_Exam!$A2283:$J4618,2,0)</f>
        <v>43.01</v>
      </c>
      <c r="F2284" s="24">
        <f>VLOOKUP($A2284,Cleaned_Medical_Exam!$A2283:$J4618,3,0)</f>
        <v>5.44</v>
      </c>
      <c r="G2284" s="20" t="str">
        <f>VLOOKUP($A2284,Cleaned_Medical_Exam!$A2283:$J4618,4,0)</f>
        <v>No</v>
      </c>
      <c r="H2284" s="20" t="str">
        <f>VLOOKUP($A2284,Cleaned_Medical_Exam!$A2283:$J4618,5,0)</f>
        <v>Yes</v>
      </c>
      <c r="I2284" s="20" t="str">
        <f>VLOOKUP($A2284,Cleaned_Medical_Exam!$A2283:$J4618,6,0)</f>
        <v>No</v>
      </c>
      <c r="J2284" s="48">
        <f>VLOOKUP($A2284,Cleaned_Medical_Exam!$A2283:$J4618,7,0)</f>
        <v>1</v>
      </c>
      <c r="K2284" s="8" t="str">
        <f>VLOOKUP($A2284,Cleaned_Medical_Exam!$A2283:$J4618,8,0)</f>
        <v>No</v>
      </c>
      <c r="L2284" s="20" t="str">
        <f>VLOOKUP($A2284,Cleaned_Medical_Exam!$A2283:$J4618,9,0)</f>
        <v>Obesity</v>
      </c>
      <c r="M2284" s="20" t="str">
        <f>VLOOKUP($A2284,Cleaned_Medical_Exam!$A2283:$J4618,10,0)</f>
        <v>Normal</v>
      </c>
      <c r="N2284" s="48">
        <f>_xlfn.XLOOKUP(A2284,Cleaned_Hospital_Details!A:A,Cleaned_Hospital_Details!B:B)</f>
        <v>0</v>
      </c>
      <c r="O2284" s="49">
        <f>_xlfn.XLOOKUP($A2284,Cleaned_Hospital_Details!$A:$A,Cleaned_Hospital_Details!C:C)</f>
        <v>1149.4000000000001</v>
      </c>
      <c r="P2284" s="8" t="str">
        <f>_xlfn.XLOOKUP($A2284,Cleaned_Hospital_Details!$A:$A,Cleaned_Hospital_Details!D:D)</f>
        <v>Tier - 2</v>
      </c>
      <c r="Q2284" s="8" t="str">
        <f>_xlfn.XLOOKUP($A2284,Cleaned_Hospital_Details!$A:$A,Cleaned_Hospital_Details!E:E)</f>
        <v>Tier - 2</v>
      </c>
      <c r="R2284" s="8" t="str">
        <f>_xlfn.XLOOKUP($A2284,Cleaned_Hospital_Details!$A:$A,Cleaned_Hospital_Details!F:F)</f>
        <v>R1013</v>
      </c>
      <c r="S2284" s="15">
        <f>_xlfn.XLOOKUP($A2284,Cleaned_Hospital_Details!$A:$A,Cleaned_Hospital_Details!G:G)</f>
        <v>38186</v>
      </c>
      <c r="T2284" s="8">
        <f>_xlfn.XLOOKUP($A2284,Cleaned_Hospital_Details!$A:$A,Cleaned_Hospital_Details!H:H)</f>
        <v>18</v>
      </c>
      <c r="U2284" s="8" t="str">
        <f>_xlfn.XLOOKUP($A2284,Cleaned_Hospital_Details!$A:$A,Cleaned_Hospital_Details!I:I)</f>
        <v>Child</v>
      </c>
      <c r="V2284" t="str">
        <f t="shared" si="35"/>
        <v>David Luy</v>
      </c>
    </row>
    <row r="2285" spans="1:22" ht="15.6" x14ac:dyDescent="0.3">
      <c r="A2285" s="10" t="s">
        <v>2321</v>
      </c>
      <c r="B2285" s="8" t="str">
        <f>VLOOKUP(A2285,Cleaned_Customer_Names!A2284:D4619,2,0)</f>
        <v>Ms.</v>
      </c>
      <c r="C2285" s="8" t="str">
        <f>VLOOKUP(A2285,Cleaned_Customer_Names!A2284:D4619,3,0)</f>
        <v>Carla</v>
      </c>
      <c r="D2285" s="8" t="str">
        <f>VLOOKUP($A2285,Cleaned_Customer_Names!$A2284:$D4619,4,0)</f>
        <v>Fava</v>
      </c>
      <c r="E2285" s="22">
        <f>VLOOKUP($A2285,Cleaned_Medical_Exam!$A2284:$J4619,2,0)</f>
        <v>15.01</v>
      </c>
      <c r="F2285" s="24">
        <f>VLOOKUP($A2285,Cleaned_Medical_Exam!$A2284:$J4619,3,0)</f>
        <v>4.1500000000000004</v>
      </c>
      <c r="G2285" s="20" t="str">
        <f>VLOOKUP($A2285,Cleaned_Medical_Exam!$A2284:$J4619,4,0)</f>
        <v>No</v>
      </c>
      <c r="H2285" s="20" t="str">
        <f>VLOOKUP($A2285,Cleaned_Medical_Exam!$A2284:$J4619,5,0)</f>
        <v>No</v>
      </c>
      <c r="I2285" s="20" t="str">
        <f>VLOOKUP($A2285,Cleaned_Medical_Exam!$A2284:$J4619,6,0)</f>
        <v>Yes</v>
      </c>
      <c r="J2285" s="48">
        <f>VLOOKUP($A2285,Cleaned_Medical_Exam!$A2284:$J4619,7,0)</f>
        <v>1</v>
      </c>
      <c r="K2285" s="8" t="str">
        <f>VLOOKUP($A2285,Cleaned_Medical_Exam!$A2284:$J4619,8,0)</f>
        <v>No</v>
      </c>
      <c r="L2285" s="20" t="str">
        <f>VLOOKUP($A2285,Cleaned_Medical_Exam!$A2284:$J4619,9,0)</f>
        <v>Underweight</v>
      </c>
      <c r="M2285" s="20" t="str">
        <f>VLOOKUP($A2285,Cleaned_Medical_Exam!$A2284:$J4619,10,0)</f>
        <v>Normal</v>
      </c>
      <c r="N2285" s="48">
        <f>_xlfn.XLOOKUP(A2285,Cleaned_Hospital_Details!A:A,Cleaned_Hospital_Details!B:B)</f>
        <v>0</v>
      </c>
      <c r="O2285" s="49">
        <f>_xlfn.XLOOKUP($A2285,Cleaned_Hospital_Details!$A:$A,Cleaned_Hospital_Details!C:C)</f>
        <v>1149</v>
      </c>
      <c r="P2285" s="8" t="str">
        <f>_xlfn.XLOOKUP($A2285,Cleaned_Hospital_Details!$A:$A,Cleaned_Hospital_Details!D:D)</f>
        <v>Tier - 2</v>
      </c>
      <c r="Q2285" s="8" t="str">
        <f>_xlfn.XLOOKUP($A2285,Cleaned_Hospital_Details!$A:$A,Cleaned_Hospital_Details!E:E)</f>
        <v>Tier - 1</v>
      </c>
      <c r="R2285" s="8" t="str">
        <f>_xlfn.XLOOKUP($A2285,Cleaned_Hospital_Details!$A:$A,Cleaned_Hospital_Details!F:F)</f>
        <v>R1012</v>
      </c>
      <c r="S2285" s="15">
        <f>_xlfn.XLOOKUP($A2285,Cleaned_Hospital_Details!$A:$A,Cleaned_Hospital_Details!G:G)</f>
        <v>37784</v>
      </c>
      <c r="T2285" s="8">
        <f>_xlfn.XLOOKUP($A2285,Cleaned_Hospital_Details!$A:$A,Cleaned_Hospital_Details!H:H)</f>
        <v>19</v>
      </c>
      <c r="U2285" s="8" t="str">
        <f>_xlfn.XLOOKUP($A2285,Cleaned_Hospital_Details!$A:$A,Cleaned_Hospital_Details!I:I)</f>
        <v>Adult</v>
      </c>
      <c r="V2285" t="str">
        <f t="shared" si="35"/>
        <v>Carla Fava</v>
      </c>
    </row>
    <row r="2286" spans="1:22" ht="15.6" x14ac:dyDescent="0.3">
      <c r="A2286" s="10" t="s">
        <v>2322</v>
      </c>
      <c r="B2286" s="8" t="str">
        <f>VLOOKUP(A2286,Cleaned_Customer_Names!A2285:D4620,2,0)</f>
        <v>Mr.</v>
      </c>
      <c r="C2286" s="8" t="str">
        <f>VLOOKUP(A2286,Cleaned_Customer_Names!A2285:D4620,3,0)</f>
        <v>Alvaro</v>
      </c>
      <c r="D2286" s="8" t="str">
        <f>VLOOKUP($A2286,Cleaned_Customer_Names!$A2285:$D4620,4,0)</f>
        <v>Montoya</v>
      </c>
      <c r="E2286" s="22">
        <f>VLOOKUP($A2286,Cleaned_Medical_Exam!$A2285:$J4620,2,0)</f>
        <v>41.14</v>
      </c>
      <c r="F2286" s="24">
        <f>VLOOKUP($A2286,Cleaned_Medical_Exam!$A2285:$J4620,3,0)</f>
        <v>6.02</v>
      </c>
      <c r="G2286" s="20" t="str">
        <f>VLOOKUP($A2286,Cleaned_Medical_Exam!$A2285:$J4620,4,0)</f>
        <v>No</v>
      </c>
      <c r="H2286" s="20" t="str">
        <f>VLOOKUP($A2286,Cleaned_Medical_Exam!$A2285:$J4620,5,0)</f>
        <v>Yes</v>
      </c>
      <c r="I2286" s="20" t="str">
        <f>VLOOKUP($A2286,Cleaned_Medical_Exam!$A2285:$J4620,6,0)</f>
        <v>No</v>
      </c>
      <c r="J2286" s="48">
        <f>VLOOKUP($A2286,Cleaned_Medical_Exam!$A2285:$J4620,7,0)</f>
        <v>1</v>
      </c>
      <c r="K2286" s="8" t="str">
        <f>VLOOKUP($A2286,Cleaned_Medical_Exam!$A2285:$J4620,8,0)</f>
        <v>No</v>
      </c>
      <c r="L2286" s="20" t="str">
        <f>VLOOKUP($A2286,Cleaned_Medical_Exam!$A2285:$J4620,9,0)</f>
        <v>Obesity</v>
      </c>
      <c r="M2286" s="20" t="str">
        <f>VLOOKUP($A2286,Cleaned_Medical_Exam!$A2285:$J4620,10,0)</f>
        <v>Prediabetes</v>
      </c>
      <c r="N2286" s="48">
        <f>_xlfn.XLOOKUP(A2286,Cleaned_Hospital_Details!A:A,Cleaned_Hospital_Details!B:B)</f>
        <v>0</v>
      </c>
      <c r="O2286" s="49">
        <f>_xlfn.XLOOKUP($A2286,Cleaned_Hospital_Details!$A:$A,Cleaned_Hospital_Details!C:C)</f>
        <v>1146.8</v>
      </c>
      <c r="P2286" s="8" t="str">
        <f>_xlfn.XLOOKUP($A2286,Cleaned_Hospital_Details!$A:$A,Cleaned_Hospital_Details!D:D)</f>
        <v>Tier - 2</v>
      </c>
      <c r="Q2286" s="8" t="str">
        <f>_xlfn.XLOOKUP($A2286,Cleaned_Hospital_Details!$A:$A,Cleaned_Hospital_Details!E:E)</f>
        <v>Tier - 2</v>
      </c>
      <c r="R2286" s="8" t="str">
        <f>_xlfn.XLOOKUP($A2286,Cleaned_Hospital_Details!$A:$A,Cleaned_Hospital_Details!F:F)</f>
        <v>R1013</v>
      </c>
      <c r="S2286" s="15">
        <f>_xlfn.XLOOKUP($A2286,Cleaned_Hospital_Details!$A:$A,Cleaned_Hospital_Details!G:G)</f>
        <v>38148</v>
      </c>
      <c r="T2286" s="8">
        <f>_xlfn.XLOOKUP($A2286,Cleaned_Hospital_Details!$A:$A,Cleaned_Hospital_Details!H:H)</f>
        <v>18</v>
      </c>
      <c r="U2286" s="8" t="str">
        <f>_xlfn.XLOOKUP($A2286,Cleaned_Hospital_Details!$A:$A,Cleaned_Hospital_Details!I:I)</f>
        <v>Child</v>
      </c>
      <c r="V2286" t="str">
        <f t="shared" si="35"/>
        <v>Alvaro Montoya</v>
      </c>
    </row>
    <row r="2287" spans="1:22" ht="15.6" x14ac:dyDescent="0.3">
      <c r="A2287" s="10" t="s">
        <v>2323</v>
      </c>
      <c r="B2287" s="8" t="str">
        <f>VLOOKUP(A2287,Cleaned_Customer_Names!A2286:D4621,2,0)</f>
        <v>Ms.</v>
      </c>
      <c r="C2287" s="8" t="str">
        <f>VLOOKUP(A2287,Cleaned_Customer_Names!A2286:D4621,3,0)</f>
        <v>Hope</v>
      </c>
      <c r="D2287" s="8" t="str">
        <f>VLOOKUP($A2287,Cleaned_Customer_Names!$A2286:$D4621,4,0)</f>
        <v>Bain</v>
      </c>
      <c r="E2287" s="22">
        <f>VLOOKUP($A2287,Cleaned_Medical_Exam!$A2286:$J4621,2,0)</f>
        <v>16.55</v>
      </c>
      <c r="F2287" s="24">
        <f>VLOOKUP($A2287,Cleaned_Medical_Exam!$A2286:$J4621,3,0)</f>
        <v>7.73</v>
      </c>
      <c r="G2287" s="20" t="str">
        <f>VLOOKUP($A2287,Cleaned_Medical_Exam!$A2286:$J4621,4,0)</f>
        <v>No</v>
      </c>
      <c r="H2287" s="20" t="str">
        <f>VLOOKUP($A2287,Cleaned_Medical_Exam!$A2286:$J4621,5,0)</f>
        <v>No</v>
      </c>
      <c r="I2287" s="20" t="str">
        <f>VLOOKUP($A2287,Cleaned_Medical_Exam!$A2286:$J4621,6,0)</f>
        <v>No</v>
      </c>
      <c r="J2287" s="48">
        <f>VLOOKUP($A2287,Cleaned_Medical_Exam!$A2286:$J4621,7,0)</f>
        <v>0</v>
      </c>
      <c r="K2287" s="8" t="str">
        <f>VLOOKUP($A2287,Cleaned_Medical_Exam!$A2286:$J4621,8,0)</f>
        <v>No</v>
      </c>
      <c r="L2287" s="20" t="str">
        <f>VLOOKUP($A2287,Cleaned_Medical_Exam!$A2286:$J4621,9,0)</f>
        <v>Underweight</v>
      </c>
      <c r="M2287" s="20" t="str">
        <f>VLOOKUP($A2287,Cleaned_Medical_Exam!$A2286:$J4621,10,0)</f>
        <v>Diabetes</v>
      </c>
      <c r="N2287" s="48">
        <f>_xlfn.XLOOKUP(A2287,Cleaned_Hospital_Details!A:A,Cleaned_Hospital_Details!B:B)</f>
        <v>0</v>
      </c>
      <c r="O2287" s="49">
        <f>_xlfn.XLOOKUP($A2287,Cleaned_Hospital_Details!$A:$A,Cleaned_Hospital_Details!C:C)</f>
        <v>1142</v>
      </c>
      <c r="P2287" s="8" t="str">
        <f>_xlfn.XLOOKUP($A2287,Cleaned_Hospital_Details!$A:$A,Cleaned_Hospital_Details!D:D)</f>
        <v>Tier - 3</v>
      </c>
      <c r="Q2287" s="8" t="str">
        <f>_xlfn.XLOOKUP($A2287,Cleaned_Hospital_Details!$A:$A,Cleaned_Hospital_Details!E:E)</f>
        <v>Tier - 2</v>
      </c>
      <c r="R2287" s="8" t="str">
        <f>_xlfn.XLOOKUP($A2287,Cleaned_Hospital_Details!$A:$A,Cleaned_Hospital_Details!F:F)</f>
        <v>R1011</v>
      </c>
      <c r="S2287" s="15">
        <f>_xlfn.XLOOKUP($A2287,Cleaned_Hospital_Details!$A:$A,Cleaned_Hospital_Details!G:G)</f>
        <v>37530</v>
      </c>
      <c r="T2287" s="8">
        <f>_xlfn.XLOOKUP($A2287,Cleaned_Hospital_Details!$A:$A,Cleaned_Hospital_Details!H:H)</f>
        <v>20</v>
      </c>
      <c r="U2287" s="8" t="str">
        <f>_xlfn.XLOOKUP($A2287,Cleaned_Hospital_Details!$A:$A,Cleaned_Hospital_Details!I:I)</f>
        <v>Adult</v>
      </c>
      <c r="V2287" t="str">
        <f t="shared" si="35"/>
        <v>Hope Bain</v>
      </c>
    </row>
    <row r="2288" spans="1:22" ht="15.6" x14ac:dyDescent="0.3">
      <c r="A2288" s="10" t="s">
        <v>2324</v>
      </c>
      <c r="B2288" s="8" t="str">
        <f>VLOOKUP(A2288,Cleaned_Customer_Names!A2287:D4622,2,0)</f>
        <v>Mr.</v>
      </c>
      <c r="C2288" s="8" t="str">
        <f>VLOOKUP(A2288,Cleaned_Customer_Names!A2287:D4622,3,0)</f>
        <v>Mark</v>
      </c>
      <c r="D2288" s="8" t="str">
        <f>VLOOKUP($A2288,Cleaned_Customer_Names!$A2287:$D4622,4,0)</f>
        <v>Albertson</v>
      </c>
      <c r="E2288" s="22">
        <f>VLOOKUP($A2288,Cleaned_Medical_Exam!$A2287:$J4622,2,0)</f>
        <v>37.29</v>
      </c>
      <c r="F2288" s="24">
        <f>VLOOKUP($A2288,Cleaned_Medical_Exam!$A2287:$J4622,3,0)</f>
        <v>5.03</v>
      </c>
      <c r="G2288" s="20" t="str">
        <f>VLOOKUP($A2288,Cleaned_Medical_Exam!$A2287:$J4622,4,0)</f>
        <v>No</v>
      </c>
      <c r="H2288" s="20" t="str">
        <f>VLOOKUP($A2288,Cleaned_Medical_Exam!$A2287:$J4622,5,0)</f>
        <v>Yes</v>
      </c>
      <c r="I2288" s="20" t="str">
        <f>VLOOKUP($A2288,Cleaned_Medical_Exam!$A2287:$J4622,6,0)</f>
        <v>No</v>
      </c>
      <c r="J2288" s="48">
        <f>VLOOKUP($A2288,Cleaned_Medical_Exam!$A2287:$J4622,7,0)</f>
        <v>1</v>
      </c>
      <c r="K2288" s="8" t="str">
        <f>VLOOKUP($A2288,Cleaned_Medical_Exam!$A2287:$J4622,8,0)</f>
        <v>No</v>
      </c>
      <c r="L2288" s="20" t="str">
        <f>VLOOKUP($A2288,Cleaned_Medical_Exam!$A2287:$J4622,9,0)</f>
        <v>Obesity</v>
      </c>
      <c r="M2288" s="20" t="str">
        <f>VLOOKUP($A2288,Cleaned_Medical_Exam!$A2287:$J4622,10,0)</f>
        <v>Normal</v>
      </c>
      <c r="N2288" s="48">
        <f>_xlfn.XLOOKUP(A2288,Cleaned_Hospital_Details!A:A,Cleaned_Hospital_Details!B:B)</f>
        <v>0</v>
      </c>
      <c r="O2288" s="49">
        <f>_xlfn.XLOOKUP($A2288,Cleaned_Hospital_Details!$A:$A,Cleaned_Hospital_Details!C:C)</f>
        <v>1141.45</v>
      </c>
      <c r="P2288" s="8" t="str">
        <f>_xlfn.XLOOKUP($A2288,Cleaned_Hospital_Details!$A:$A,Cleaned_Hospital_Details!D:D)</f>
        <v>Tier - 3</v>
      </c>
      <c r="Q2288" s="8" t="str">
        <f>_xlfn.XLOOKUP($A2288,Cleaned_Hospital_Details!$A:$A,Cleaned_Hospital_Details!E:E)</f>
        <v>Tier - 3</v>
      </c>
      <c r="R2288" s="8" t="str">
        <f>_xlfn.XLOOKUP($A2288,Cleaned_Hospital_Details!$A:$A,Cleaned_Hospital_Details!F:F)</f>
        <v>R1013</v>
      </c>
      <c r="S2288" s="15">
        <f>_xlfn.XLOOKUP($A2288,Cleaned_Hospital_Details!$A:$A,Cleaned_Hospital_Details!G:G)</f>
        <v>38242</v>
      </c>
      <c r="T2288" s="8">
        <f>_xlfn.XLOOKUP($A2288,Cleaned_Hospital_Details!$A:$A,Cleaned_Hospital_Details!H:H)</f>
        <v>18</v>
      </c>
      <c r="U2288" s="8" t="str">
        <f>_xlfn.XLOOKUP($A2288,Cleaned_Hospital_Details!$A:$A,Cleaned_Hospital_Details!I:I)</f>
        <v>Child</v>
      </c>
      <c r="V2288" t="str">
        <f t="shared" si="35"/>
        <v>Mark Albertson</v>
      </c>
    </row>
    <row r="2289" spans="1:22" ht="15.6" x14ac:dyDescent="0.3">
      <c r="A2289" s="10" t="s">
        <v>2325</v>
      </c>
      <c r="B2289" s="8" t="str">
        <f>VLOOKUP(A2289,Cleaned_Customer_Names!A2288:D4623,2,0)</f>
        <v>Ms.</v>
      </c>
      <c r="C2289" s="8" t="str">
        <f>VLOOKUP(A2289,Cleaned_Customer_Names!A2288:D4623,3,0)</f>
        <v>Desiree</v>
      </c>
      <c r="D2289" s="8" t="str">
        <f>VLOOKUP($A2289,Cleaned_Customer_Names!$A2288:$D4623,4,0)</f>
        <v>Barger</v>
      </c>
      <c r="E2289" s="22">
        <f>VLOOKUP($A2289,Cleaned_Medical_Exam!$A2288:$J4623,2,0)</f>
        <v>16.739999999999998</v>
      </c>
      <c r="F2289" s="24">
        <f>VLOOKUP($A2289,Cleaned_Medical_Exam!$A2288:$J4623,3,0)</f>
        <v>4.08</v>
      </c>
      <c r="G2289" s="20" t="str">
        <f>VLOOKUP($A2289,Cleaned_Medical_Exam!$A2288:$J4623,4,0)</f>
        <v>Yes</v>
      </c>
      <c r="H2289" s="20" t="str">
        <f>VLOOKUP($A2289,Cleaned_Medical_Exam!$A2288:$J4623,5,0)</f>
        <v>No</v>
      </c>
      <c r="I2289" s="20" t="str">
        <f>VLOOKUP($A2289,Cleaned_Medical_Exam!$A2288:$J4623,6,0)</f>
        <v>No</v>
      </c>
      <c r="J2289" s="48">
        <f>VLOOKUP($A2289,Cleaned_Medical_Exam!$A2288:$J4623,7,0)</f>
        <v>0</v>
      </c>
      <c r="K2289" s="8" t="str">
        <f>VLOOKUP($A2289,Cleaned_Medical_Exam!$A2288:$J4623,8,0)</f>
        <v>No</v>
      </c>
      <c r="L2289" s="20" t="str">
        <f>VLOOKUP($A2289,Cleaned_Medical_Exam!$A2288:$J4623,9,0)</f>
        <v>Underweight</v>
      </c>
      <c r="M2289" s="20" t="str">
        <f>VLOOKUP($A2289,Cleaned_Medical_Exam!$A2288:$J4623,10,0)</f>
        <v>Normal</v>
      </c>
      <c r="N2289" s="48">
        <f>_xlfn.XLOOKUP(A2289,Cleaned_Hospital_Details!A:A,Cleaned_Hospital_Details!B:B)</f>
        <v>0</v>
      </c>
      <c r="O2289" s="49">
        <f>_xlfn.XLOOKUP($A2289,Cleaned_Hospital_Details!$A:$A,Cleaned_Hospital_Details!C:C)</f>
        <v>1141</v>
      </c>
      <c r="P2289" s="8" t="str">
        <f>_xlfn.XLOOKUP($A2289,Cleaned_Hospital_Details!$A:$A,Cleaned_Hospital_Details!D:D)</f>
        <v>Tier - 3</v>
      </c>
      <c r="Q2289" s="8" t="str">
        <f>_xlfn.XLOOKUP($A2289,Cleaned_Hospital_Details!$A:$A,Cleaned_Hospital_Details!E:E)</f>
        <v>Tier - 1</v>
      </c>
      <c r="R2289" s="8" t="str">
        <f>_xlfn.XLOOKUP($A2289,Cleaned_Hospital_Details!$A:$A,Cleaned_Hospital_Details!F:F)</f>
        <v>R1013</v>
      </c>
      <c r="S2289" s="15">
        <f>_xlfn.XLOOKUP($A2289,Cleaned_Hospital_Details!$A:$A,Cleaned_Hospital_Details!G:G)</f>
        <v>37189</v>
      </c>
      <c r="T2289" s="8">
        <f>_xlfn.XLOOKUP($A2289,Cleaned_Hospital_Details!$A:$A,Cleaned_Hospital_Details!H:H)</f>
        <v>21</v>
      </c>
      <c r="U2289" s="8" t="str">
        <f>_xlfn.XLOOKUP($A2289,Cleaned_Hospital_Details!$A:$A,Cleaned_Hospital_Details!I:I)</f>
        <v>Adult</v>
      </c>
      <c r="V2289" t="str">
        <f t="shared" si="35"/>
        <v>Desiree Barger</v>
      </c>
    </row>
    <row r="2290" spans="1:22" ht="15.6" x14ac:dyDescent="0.3">
      <c r="A2290" s="10" t="s">
        <v>2326</v>
      </c>
      <c r="B2290" s="8" t="str">
        <f>VLOOKUP(A2290,Cleaned_Customer_Names!A2289:D4624,2,0)</f>
        <v>Mr.</v>
      </c>
      <c r="C2290" s="8" t="str">
        <f>VLOOKUP(A2290,Cleaned_Customer_Names!A2289:D4624,3,0)</f>
        <v>Mario</v>
      </c>
      <c r="D2290" s="8" t="str">
        <f>VLOOKUP($A2290,Cleaned_Customer_Names!$A2289:$D4624,4,0)</f>
        <v>Fraioli</v>
      </c>
      <c r="E2290" s="22">
        <f>VLOOKUP($A2290,Cleaned_Medical_Exam!$A2289:$J4624,2,0)</f>
        <v>34.43</v>
      </c>
      <c r="F2290" s="24">
        <f>VLOOKUP($A2290,Cleaned_Medical_Exam!$A2289:$J4624,3,0)</f>
        <v>4.2699999999999996</v>
      </c>
      <c r="G2290" s="20" t="str">
        <f>VLOOKUP($A2290,Cleaned_Medical_Exam!$A2289:$J4624,4,0)</f>
        <v>No</v>
      </c>
      <c r="H2290" s="20" t="str">
        <f>VLOOKUP($A2290,Cleaned_Medical_Exam!$A2289:$J4624,5,0)</f>
        <v>Yes</v>
      </c>
      <c r="I2290" s="20" t="str">
        <f>VLOOKUP($A2290,Cleaned_Medical_Exam!$A2289:$J4624,6,0)</f>
        <v>No</v>
      </c>
      <c r="J2290" s="48">
        <f>VLOOKUP($A2290,Cleaned_Medical_Exam!$A2289:$J4624,7,0)</f>
        <v>1</v>
      </c>
      <c r="K2290" s="8" t="str">
        <f>VLOOKUP($A2290,Cleaned_Medical_Exam!$A2289:$J4624,8,0)</f>
        <v>No</v>
      </c>
      <c r="L2290" s="20" t="str">
        <f>VLOOKUP($A2290,Cleaned_Medical_Exam!$A2289:$J4624,9,0)</f>
        <v>Obesity</v>
      </c>
      <c r="M2290" s="20" t="str">
        <f>VLOOKUP($A2290,Cleaned_Medical_Exam!$A2289:$J4624,10,0)</f>
        <v>Normal</v>
      </c>
      <c r="N2290" s="48">
        <f>_xlfn.XLOOKUP(A2290,Cleaned_Hospital_Details!A:A,Cleaned_Hospital_Details!B:B)</f>
        <v>0</v>
      </c>
      <c r="O2290" s="49">
        <f>_xlfn.XLOOKUP($A2290,Cleaned_Hospital_Details!$A:$A,Cleaned_Hospital_Details!C:C)</f>
        <v>1137.47</v>
      </c>
      <c r="P2290" s="8" t="str">
        <f>_xlfn.XLOOKUP($A2290,Cleaned_Hospital_Details!$A:$A,Cleaned_Hospital_Details!D:D)</f>
        <v>Tier - 3</v>
      </c>
      <c r="Q2290" s="8" t="str">
        <f>_xlfn.XLOOKUP($A2290,Cleaned_Hospital_Details!$A:$A,Cleaned_Hospital_Details!E:E)</f>
        <v>Tier - 2</v>
      </c>
      <c r="R2290" s="8" t="str">
        <f>_xlfn.XLOOKUP($A2290,Cleaned_Hospital_Details!$A:$A,Cleaned_Hospital_Details!F:F)</f>
        <v>R1013</v>
      </c>
      <c r="S2290" s="15">
        <f>_xlfn.XLOOKUP($A2290,Cleaned_Hospital_Details!$A:$A,Cleaned_Hospital_Details!G:G)</f>
        <v>38318</v>
      </c>
      <c r="T2290" s="8">
        <f>_xlfn.XLOOKUP($A2290,Cleaned_Hospital_Details!$A:$A,Cleaned_Hospital_Details!H:H)</f>
        <v>18</v>
      </c>
      <c r="U2290" s="8" t="str">
        <f>_xlfn.XLOOKUP($A2290,Cleaned_Hospital_Details!$A:$A,Cleaned_Hospital_Details!I:I)</f>
        <v>Child</v>
      </c>
      <c r="V2290" t="str">
        <f t="shared" si="35"/>
        <v>Mario Fraioli</v>
      </c>
    </row>
    <row r="2291" spans="1:22" ht="15.6" x14ac:dyDescent="0.3">
      <c r="A2291" s="10" t="s">
        <v>2327</v>
      </c>
      <c r="B2291" s="8" t="str">
        <f>VLOOKUP(A2291,Cleaned_Customer_Names!A2290:D4625,2,0)</f>
        <v>Mr.</v>
      </c>
      <c r="C2291" s="8" t="str">
        <f>VLOOKUP(A2291,Cleaned_Customer_Names!A2290:D4625,3,0)</f>
        <v>Lusapho</v>
      </c>
      <c r="D2291" s="8" t="str">
        <f>VLOOKUP($A2291,Cleaned_Customer_Names!$A2290:$D4625,4,0)</f>
        <v>April</v>
      </c>
      <c r="E2291" s="22">
        <f>VLOOKUP($A2291,Cleaned_Medical_Exam!$A2290:$J4625,2,0)</f>
        <v>34.1</v>
      </c>
      <c r="F2291" s="24">
        <f>VLOOKUP($A2291,Cleaned_Medical_Exam!$A2290:$J4625,3,0)</f>
        <v>4.07</v>
      </c>
      <c r="G2291" s="20" t="str">
        <f>VLOOKUP($A2291,Cleaned_Medical_Exam!$A2290:$J4625,4,0)</f>
        <v>No</v>
      </c>
      <c r="H2291" s="20" t="str">
        <f>VLOOKUP($A2291,Cleaned_Medical_Exam!$A2290:$J4625,5,0)</f>
        <v>Yes</v>
      </c>
      <c r="I2291" s="20" t="str">
        <f>VLOOKUP($A2291,Cleaned_Medical_Exam!$A2290:$J4625,6,0)</f>
        <v>No</v>
      </c>
      <c r="J2291" s="48">
        <f>VLOOKUP($A2291,Cleaned_Medical_Exam!$A2290:$J4625,7,0)</f>
        <v>1</v>
      </c>
      <c r="K2291" s="8" t="str">
        <f>VLOOKUP($A2291,Cleaned_Medical_Exam!$A2290:$J4625,8,0)</f>
        <v>No</v>
      </c>
      <c r="L2291" s="20" t="str">
        <f>VLOOKUP($A2291,Cleaned_Medical_Exam!$A2290:$J4625,9,0)</f>
        <v>Obesity</v>
      </c>
      <c r="M2291" s="20" t="str">
        <f>VLOOKUP($A2291,Cleaned_Medical_Exam!$A2290:$J4625,10,0)</f>
        <v>Normal</v>
      </c>
      <c r="N2291" s="48">
        <f>_xlfn.XLOOKUP(A2291,Cleaned_Hospital_Details!A:A,Cleaned_Hospital_Details!B:B)</f>
        <v>0</v>
      </c>
      <c r="O2291" s="49">
        <f>_xlfn.XLOOKUP($A2291,Cleaned_Hospital_Details!$A:$A,Cleaned_Hospital_Details!C:C)</f>
        <v>1137.01</v>
      </c>
      <c r="P2291" s="8" t="str">
        <f>_xlfn.XLOOKUP($A2291,Cleaned_Hospital_Details!$A:$A,Cleaned_Hospital_Details!D:D)</f>
        <v>Tier - 3</v>
      </c>
      <c r="Q2291" s="8" t="str">
        <f>_xlfn.XLOOKUP($A2291,Cleaned_Hospital_Details!$A:$A,Cleaned_Hospital_Details!E:E)</f>
        <v>Tier - 1</v>
      </c>
      <c r="R2291" s="8" t="str">
        <f>_xlfn.XLOOKUP($A2291,Cleaned_Hospital_Details!$A:$A,Cleaned_Hospital_Details!F:F)</f>
        <v>R1013</v>
      </c>
      <c r="S2291" s="15">
        <f>_xlfn.XLOOKUP($A2291,Cleaned_Hospital_Details!$A:$A,Cleaned_Hospital_Details!G:G)</f>
        <v>38275</v>
      </c>
      <c r="T2291" s="8">
        <f>_xlfn.XLOOKUP($A2291,Cleaned_Hospital_Details!$A:$A,Cleaned_Hospital_Details!H:H)</f>
        <v>18</v>
      </c>
      <c r="U2291" s="8" t="str">
        <f>_xlfn.XLOOKUP($A2291,Cleaned_Hospital_Details!$A:$A,Cleaned_Hospital_Details!I:I)</f>
        <v>Child</v>
      </c>
      <c r="V2291" t="str">
        <f t="shared" si="35"/>
        <v>Lusapho April</v>
      </c>
    </row>
    <row r="2292" spans="1:22" ht="15.6" x14ac:dyDescent="0.3">
      <c r="A2292" s="10" t="s">
        <v>2328</v>
      </c>
      <c r="B2292" s="8" t="str">
        <f>VLOOKUP(A2292,Cleaned_Customer_Names!A2291:D4626,2,0)</f>
        <v>Ms.</v>
      </c>
      <c r="C2292" s="8" t="str">
        <f>VLOOKUP(A2292,Cleaned_Customer_Names!A2291:D4626,3,0)</f>
        <v>Erin</v>
      </c>
      <c r="D2292" s="8" t="str">
        <f>VLOOKUP($A2292,Cleaned_Customer_Names!$A2291:$D4626,4,0)</f>
        <v>King</v>
      </c>
      <c r="E2292" s="22">
        <f>VLOOKUP($A2292,Cleaned_Medical_Exam!$A2291:$J4626,2,0)</f>
        <v>19.3</v>
      </c>
      <c r="F2292" s="24">
        <f>VLOOKUP($A2292,Cleaned_Medical_Exam!$A2291:$J4626,3,0)</f>
        <v>10.36</v>
      </c>
      <c r="G2292" s="20" t="str">
        <f>VLOOKUP($A2292,Cleaned_Medical_Exam!$A2291:$J4626,4,0)</f>
        <v>No</v>
      </c>
      <c r="H2292" s="20" t="str">
        <f>VLOOKUP($A2292,Cleaned_Medical_Exam!$A2291:$J4626,5,0)</f>
        <v>No</v>
      </c>
      <c r="I2292" s="20" t="str">
        <f>VLOOKUP($A2292,Cleaned_Medical_Exam!$A2291:$J4626,6,0)</f>
        <v>No</v>
      </c>
      <c r="J2292" s="48">
        <f>VLOOKUP($A2292,Cleaned_Medical_Exam!$A2291:$J4626,7,0)</f>
        <v>0</v>
      </c>
      <c r="K2292" s="8" t="str">
        <f>VLOOKUP($A2292,Cleaned_Medical_Exam!$A2291:$J4626,8,0)</f>
        <v>No</v>
      </c>
      <c r="L2292" s="20" t="str">
        <f>VLOOKUP($A2292,Cleaned_Medical_Exam!$A2291:$J4626,9,0)</f>
        <v>Healthy Weight</v>
      </c>
      <c r="M2292" s="20" t="str">
        <f>VLOOKUP($A2292,Cleaned_Medical_Exam!$A2291:$J4626,10,0)</f>
        <v>Diabetes</v>
      </c>
      <c r="N2292" s="48">
        <f>_xlfn.XLOOKUP(A2292,Cleaned_Hospital_Details!A:A,Cleaned_Hospital_Details!B:B)</f>
        <v>0</v>
      </c>
      <c r="O2292" s="49">
        <f>_xlfn.XLOOKUP($A2292,Cleaned_Hospital_Details!$A:$A,Cleaned_Hospital_Details!C:C)</f>
        <v>1137</v>
      </c>
      <c r="P2292" s="8" t="str">
        <f>_xlfn.XLOOKUP($A2292,Cleaned_Hospital_Details!$A:$A,Cleaned_Hospital_Details!D:D)</f>
        <v>Tier - 3</v>
      </c>
      <c r="Q2292" s="8" t="str">
        <f>_xlfn.XLOOKUP($A2292,Cleaned_Hospital_Details!$A:$A,Cleaned_Hospital_Details!E:E)</f>
        <v>Tier - 1</v>
      </c>
      <c r="R2292" s="8" t="str">
        <f>_xlfn.XLOOKUP($A2292,Cleaned_Hospital_Details!$A:$A,Cleaned_Hospital_Details!F:F)</f>
        <v>R1013</v>
      </c>
      <c r="S2292" s="15">
        <f>_xlfn.XLOOKUP($A2292,Cleaned_Hospital_Details!$A:$A,Cleaned_Hospital_Details!G:G)</f>
        <v>37479</v>
      </c>
      <c r="T2292" s="8">
        <f>_xlfn.XLOOKUP($A2292,Cleaned_Hospital_Details!$A:$A,Cleaned_Hospital_Details!H:H)</f>
        <v>20</v>
      </c>
      <c r="U2292" s="8" t="str">
        <f>_xlfn.XLOOKUP($A2292,Cleaned_Hospital_Details!$A:$A,Cleaned_Hospital_Details!I:I)</f>
        <v>Adult</v>
      </c>
      <c r="V2292" t="str">
        <f t="shared" si="35"/>
        <v>Erin King</v>
      </c>
    </row>
    <row r="2293" spans="1:22" ht="15.6" x14ac:dyDescent="0.3">
      <c r="A2293" s="10" t="s">
        <v>2329</v>
      </c>
      <c r="B2293" s="8" t="str">
        <f>VLOOKUP(A2293,Cleaned_Customer_Names!A2292:D4627,2,0)</f>
        <v>Mr.</v>
      </c>
      <c r="C2293" s="8" t="str">
        <f>VLOOKUP(A2293,Cleaned_Customer_Names!A2292:D4627,3,0)</f>
        <v>Alan</v>
      </c>
      <c r="D2293" s="8" t="str">
        <f>VLOOKUP($A2293,Cleaned_Customer_Names!$A2292:$D4627,4,0)</f>
        <v>Talhelm</v>
      </c>
      <c r="E2293" s="22">
        <f>VLOOKUP($A2293,Cleaned_Medical_Exam!$A2292:$J4627,2,0)</f>
        <v>33.659999999999997</v>
      </c>
      <c r="F2293" s="24">
        <f>VLOOKUP($A2293,Cleaned_Medical_Exam!$A2292:$J4627,3,0)</f>
        <v>5.71</v>
      </c>
      <c r="G2293" s="20" t="str">
        <f>VLOOKUP($A2293,Cleaned_Medical_Exam!$A2292:$J4627,4,0)</f>
        <v>No</v>
      </c>
      <c r="H2293" s="20" t="str">
        <f>VLOOKUP($A2293,Cleaned_Medical_Exam!$A2292:$J4627,5,0)</f>
        <v>Yes</v>
      </c>
      <c r="I2293" s="20" t="str">
        <f>VLOOKUP($A2293,Cleaned_Medical_Exam!$A2292:$J4627,6,0)</f>
        <v>No</v>
      </c>
      <c r="J2293" s="48">
        <f>VLOOKUP($A2293,Cleaned_Medical_Exam!$A2292:$J4627,7,0)</f>
        <v>1</v>
      </c>
      <c r="K2293" s="8" t="str">
        <f>VLOOKUP($A2293,Cleaned_Medical_Exam!$A2292:$J4627,8,0)</f>
        <v>No</v>
      </c>
      <c r="L2293" s="20" t="str">
        <f>VLOOKUP($A2293,Cleaned_Medical_Exam!$A2292:$J4627,9,0)</f>
        <v>Obesity</v>
      </c>
      <c r="M2293" s="20" t="str">
        <f>VLOOKUP($A2293,Cleaned_Medical_Exam!$A2292:$J4627,10,0)</f>
        <v>Prediabetes</v>
      </c>
      <c r="N2293" s="48">
        <f>_xlfn.XLOOKUP(A2293,Cleaned_Hospital_Details!A:A,Cleaned_Hospital_Details!B:B)</f>
        <v>0</v>
      </c>
      <c r="O2293" s="49">
        <f>_xlfn.XLOOKUP($A2293,Cleaned_Hospital_Details!$A:$A,Cleaned_Hospital_Details!C:C)</f>
        <v>1136.4000000000001</v>
      </c>
      <c r="P2293" s="8" t="str">
        <f>_xlfn.XLOOKUP($A2293,Cleaned_Hospital_Details!$A:$A,Cleaned_Hospital_Details!D:D)</f>
        <v>Tier - 3</v>
      </c>
      <c r="Q2293" s="8" t="str">
        <f>_xlfn.XLOOKUP($A2293,Cleaned_Hospital_Details!$A:$A,Cleaned_Hospital_Details!E:E)</f>
        <v>Tier - 3</v>
      </c>
      <c r="R2293" s="8" t="str">
        <f>_xlfn.XLOOKUP($A2293,Cleaned_Hospital_Details!$A:$A,Cleaned_Hospital_Details!F:F)</f>
        <v>R1013</v>
      </c>
      <c r="S2293" s="15">
        <f>_xlfn.XLOOKUP($A2293,Cleaned_Hospital_Details!$A:$A,Cleaned_Hospital_Details!G:G)</f>
        <v>38319</v>
      </c>
      <c r="T2293" s="8">
        <f>_xlfn.XLOOKUP($A2293,Cleaned_Hospital_Details!$A:$A,Cleaned_Hospital_Details!H:H)</f>
        <v>18</v>
      </c>
      <c r="U2293" s="8" t="str">
        <f>_xlfn.XLOOKUP($A2293,Cleaned_Hospital_Details!$A:$A,Cleaned_Hospital_Details!I:I)</f>
        <v>Child</v>
      </c>
      <c r="V2293" t="str">
        <f t="shared" si="35"/>
        <v>Alan Talhelm</v>
      </c>
    </row>
    <row r="2294" spans="1:22" ht="15.6" x14ac:dyDescent="0.3">
      <c r="A2294" s="10" t="s">
        <v>2330</v>
      </c>
      <c r="B2294" s="8" t="str">
        <f>VLOOKUP(A2294,Cleaned_Customer_Names!A2293:D4628,2,0)</f>
        <v>Mr.</v>
      </c>
      <c r="C2294" s="8" t="str">
        <f>VLOOKUP(A2294,Cleaned_Customer_Names!A2293:D4628,3,0)</f>
        <v>Ryan</v>
      </c>
      <c r="D2294" s="8" t="str">
        <f>VLOOKUP($A2294,Cleaned_Customer_Names!$A2293:$D4628,4,0)</f>
        <v>Regnier</v>
      </c>
      <c r="E2294" s="22">
        <f>VLOOKUP($A2294,Cleaned_Medical_Exam!$A2293:$J4628,2,0)</f>
        <v>33.33</v>
      </c>
      <c r="F2294" s="24">
        <f>VLOOKUP($A2294,Cleaned_Medical_Exam!$A2293:$J4628,3,0)</f>
        <v>6.08</v>
      </c>
      <c r="G2294" s="20" t="str">
        <f>VLOOKUP($A2294,Cleaned_Medical_Exam!$A2293:$J4628,4,0)</f>
        <v>No</v>
      </c>
      <c r="H2294" s="20" t="str">
        <f>VLOOKUP($A2294,Cleaned_Medical_Exam!$A2293:$J4628,5,0)</f>
        <v>Yes</v>
      </c>
      <c r="I2294" s="20" t="str">
        <f>VLOOKUP($A2294,Cleaned_Medical_Exam!$A2293:$J4628,6,0)</f>
        <v>No</v>
      </c>
      <c r="J2294" s="48">
        <f>VLOOKUP($A2294,Cleaned_Medical_Exam!$A2293:$J4628,7,0)</f>
        <v>1</v>
      </c>
      <c r="K2294" s="8" t="str">
        <f>VLOOKUP($A2294,Cleaned_Medical_Exam!$A2293:$J4628,8,0)</f>
        <v>No</v>
      </c>
      <c r="L2294" s="20" t="str">
        <f>VLOOKUP($A2294,Cleaned_Medical_Exam!$A2293:$J4628,9,0)</f>
        <v>Obesity</v>
      </c>
      <c r="M2294" s="20" t="str">
        <f>VLOOKUP($A2294,Cleaned_Medical_Exam!$A2293:$J4628,10,0)</f>
        <v>Prediabetes</v>
      </c>
      <c r="N2294" s="48">
        <f>_xlfn.XLOOKUP(A2294,Cleaned_Hospital_Details!A:A,Cleaned_Hospital_Details!B:B)</f>
        <v>0</v>
      </c>
      <c r="O2294" s="49">
        <f>_xlfn.XLOOKUP($A2294,Cleaned_Hospital_Details!$A:$A,Cleaned_Hospital_Details!C:C)</f>
        <v>1135.94</v>
      </c>
      <c r="P2294" s="8" t="str">
        <f>_xlfn.XLOOKUP($A2294,Cleaned_Hospital_Details!$A:$A,Cleaned_Hospital_Details!D:D)</f>
        <v>Tier - 3</v>
      </c>
      <c r="Q2294" s="8" t="str">
        <f>_xlfn.XLOOKUP($A2294,Cleaned_Hospital_Details!$A:$A,Cleaned_Hospital_Details!E:E)</f>
        <v>Tier - 3</v>
      </c>
      <c r="R2294" s="8" t="str">
        <f>_xlfn.XLOOKUP($A2294,Cleaned_Hospital_Details!$A:$A,Cleaned_Hospital_Details!F:F)</f>
        <v>R1013</v>
      </c>
      <c r="S2294" s="15">
        <f>_xlfn.XLOOKUP($A2294,Cleaned_Hospital_Details!$A:$A,Cleaned_Hospital_Details!G:G)</f>
        <v>38149</v>
      </c>
      <c r="T2294" s="8">
        <f>_xlfn.XLOOKUP($A2294,Cleaned_Hospital_Details!$A:$A,Cleaned_Hospital_Details!H:H)</f>
        <v>18</v>
      </c>
      <c r="U2294" s="8" t="str">
        <f>_xlfn.XLOOKUP($A2294,Cleaned_Hospital_Details!$A:$A,Cleaned_Hospital_Details!I:I)</f>
        <v>Child</v>
      </c>
      <c r="V2294" t="str">
        <f t="shared" si="35"/>
        <v>Ryan Regnier</v>
      </c>
    </row>
    <row r="2295" spans="1:22" ht="15.6" x14ac:dyDescent="0.3">
      <c r="A2295" s="10" t="s">
        <v>2331</v>
      </c>
      <c r="B2295" s="8" t="str">
        <f>VLOOKUP(A2295,Cleaned_Customer_Names!A2294:D4629,2,0)</f>
        <v>Ms.</v>
      </c>
      <c r="C2295" s="8" t="str">
        <f>VLOOKUP(A2295,Cleaned_Customer_Names!A2294:D4629,3,0)</f>
        <v>Hope</v>
      </c>
      <c r="D2295" s="8" t="str">
        <f>VLOOKUP($A2295,Cleaned_Customer_Names!$A2294:$D4629,4,0)</f>
        <v>Treece</v>
      </c>
      <c r="E2295" s="22">
        <f>VLOOKUP($A2295,Cleaned_Medical_Exam!$A2294:$J4629,2,0)</f>
        <v>21.84</v>
      </c>
      <c r="F2295" s="24">
        <f>VLOOKUP($A2295,Cleaned_Medical_Exam!$A2294:$J4629,3,0)</f>
        <v>5.71</v>
      </c>
      <c r="G2295" s="20" t="str">
        <f>VLOOKUP($A2295,Cleaned_Medical_Exam!$A2294:$J4629,4,0)</f>
        <v>No</v>
      </c>
      <c r="H2295" s="20" t="str">
        <f>VLOOKUP($A2295,Cleaned_Medical_Exam!$A2294:$J4629,5,0)</f>
        <v>Yes</v>
      </c>
      <c r="I2295" s="20" t="str">
        <f>VLOOKUP($A2295,Cleaned_Medical_Exam!$A2294:$J4629,6,0)</f>
        <v>No</v>
      </c>
      <c r="J2295" s="48">
        <f>VLOOKUP($A2295,Cleaned_Medical_Exam!$A2294:$J4629,7,0)</f>
        <v>1</v>
      </c>
      <c r="K2295" s="8" t="str">
        <f>VLOOKUP($A2295,Cleaned_Medical_Exam!$A2294:$J4629,8,0)</f>
        <v>No</v>
      </c>
      <c r="L2295" s="20" t="str">
        <f>VLOOKUP($A2295,Cleaned_Medical_Exam!$A2294:$J4629,9,0)</f>
        <v>Healthy Weight</v>
      </c>
      <c r="M2295" s="20" t="str">
        <f>VLOOKUP($A2295,Cleaned_Medical_Exam!$A2294:$J4629,10,0)</f>
        <v>Prediabetes</v>
      </c>
      <c r="N2295" s="48">
        <f>_xlfn.XLOOKUP(A2295,Cleaned_Hospital_Details!A:A,Cleaned_Hospital_Details!B:B)</f>
        <v>0</v>
      </c>
      <c r="O2295" s="49">
        <f>_xlfn.XLOOKUP($A2295,Cleaned_Hospital_Details!$A:$A,Cleaned_Hospital_Details!C:C)</f>
        <v>1135</v>
      </c>
      <c r="P2295" s="8" t="str">
        <f>_xlfn.XLOOKUP($A2295,Cleaned_Hospital_Details!$A:$A,Cleaned_Hospital_Details!D:D)</f>
        <v>Tier - 3</v>
      </c>
      <c r="Q2295" s="8" t="str">
        <f>_xlfn.XLOOKUP($A2295,Cleaned_Hospital_Details!$A:$A,Cleaned_Hospital_Details!E:E)</f>
        <v>Tier - 3</v>
      </c>
      <c r="R2295" s="8" t="str">
        <f>_xlfn.XLOOKUP($A2295,Cleaned_Hospital_Details!$A:$A,Cleaned_Hospital_Details!F:F)</f>
        <v>R1013</v>
      </c>
      <c r="S2295" s="15">
        <f>_xlfn.XLOOKUP($A2295,Cleaned_Hospital_Details!$A:$A,Cleaned_Hospital_Details!G:G)</f>
        <v>38266</v>
      </c>
      <c r="T2295" s="8">
        <f>_xlfn.XLOOKUP($A2295,Cleaned_Hospital_Details!$A:$A,Cleaned_Hospital_Details!H:H)</f>
        <v>18</v>
      </c>
      <c r="U2295" s="8" t="str">
        <f>_xlfn.XLOOKUP($A2295,Cleaned_Hospital_Details!$A:$A,Cleaned_Hospital_Details!I:I)</f>
        <v>Child</v>
      </c>
      <c r="V2295" t="str">
        <f t="shared" si="35"/>
        <v>Hope Treece</v>
      </c>
    </row>
    <row r="2296" spans="1:22" ht="15.6" x14ac:dyDescent="0.3">
      <c r="A2296" s="10" t="s">
        <v>2332</v>
      </c>
      <c r="B2296" s="8" t="str">
        <f>VLOOKUP(A2296,Cleaned_Customer_Names!A2295:D4630,2,0)</f>
        <v>Mr.</v>
      </c>
      <c r="C2296" s="8" t="str">
        <f>VLOOKUP(A2296,Cleaned_Customer_Names!A2295:D4630,3,0)</f>
        <v>Josh</v>
      </c>
      <c r="D2296" s="8" t="str">
        <f>VLOOKUP($A2296,Cleaned_Customer_Names!$A2295:$D4630,4,0)</f>
        <v>Beisel</v>
      </c>
      <c r="E2296" s="22">
        <f>VLOOKUP($A2296,Cleaned_Medical_Exam!$A2295:$J4630,2,0)</f>
        <v>16.87</v>
      </c>
      <c r="F2296" s="24">
        <f>VLOOKUP($A2296,Cleaned_Medical_Exam!$A2295:$J4630,3,0)</f>
        <v>9.1300000000000008</v>
      </c>
      <c r="G2296" s="20" t="str">
        <f>VLOOKUP($A2296,Cleaned_Medical_Exam!$A2295:$J4630,4,0)</f>
        <v>No</v>
      </c>
      <c r="H2296" s="20" t="str">
        <f>VLOOKUP($A2296,Cleaned_Medical_Exam!$A2295:$J4630,5,0)</f>
        <v>No</v>
      </c>
      <c r="I2296" s="20" t="str">
        <f>VLOOKUP($A2296,Cleaned_Medical_Exam!$A2295:$J4630,6,0)</f>
        <v>No</v>
      </c>
      <c r="J2296" s="48">
        <f>VLOOKUP($A2296,Cleaned_Medical_Exam!$A2295:$J4630,7,0)</f>
        <v>0</v>
      </c>
      <c r="K2296" s="8" t="str">
        <f>VLOOKUP($A2296,Cleaned_Medical_Exam!$A2295:$J4630,8,0)</f>
        <v>No</v>
      </c>
      <c r="L2296" s="20" t="str">
        <f>VLOOKUP($A2296,Cleaned_Medical_Exam!$A2295:$J4630,9,0)</f>
        <v>Underweight</v>
      </c>
      <c r="M2296" s="20" t="str">
        <f>VLOOKUP($A2296,Cleaned_Medical_Exam!$A2295:$J4630,10,0)</f>
        <v>Diabetes</v>
      </c>
      <c r="N2296" s="48">
        <f>_xlfn.XLOOKUP(A2296,Cleaned_Hospital_Details!A:A,Cleaned_Hospital_Details!B:B)</f>
        <v>0</v>
      </c>
      <c r="O2296" s="49">
        <f>_xlfn.XLOOKUP($A2296,Cleaned_Hospital_Details!$A:$A,Cleaned_Hospital_Details!C:C)</f>
        <v>1132</v>
      </c>
      <c r="P2296" s="8" t="str">
        <f>_xlfn.XLOOKUP($A2296,Cleaned_Hospital_Details!$A:$A,Cleaned_Hospital_Details!D:D)</f>
        <v>Tier - 3</v>
      </c>
      <c r="Q2296" s="8" t="str">
        <f>_xlfn.XLOOKUP($A2296,Cleaned_Hospital_Details!$A:$A,Cleaned_Hospital_Details!E:E)</f>
        <v>Tier - 1</v>
      </c>
      <c r="R2296" s="8" t="str">
        <f>_xlfn.XLOOKUP($A2296,Cleaned_Hospital_Details!$A:$A,Cleaned_Hospital_Details!F:F)</f>
        <v>R1013</v>
      </c>
      <c r="S2296" s="15">
        <f>_xlfn.XLOOKUP($A2296,Cleaned_Hospital_Details!$A:$A,Cleaned_Hospital_Details!G:G)</f>
        <v>37456</v>
      </c>
      <c r="T2296" s="8">
        <f>_xlfn.XLOOKUP($A2296,Cleaned_Hospital_Details!$A:$A,Cleaned_Hospital_Details!H:H)</f>
        <v>20</v>
      </c>
      <c r="U2296" s="8" t="str">
        <f>_xlfn.XLOOKUP($A2296,Cleaned_Hospital_Details!$A:$A,Cleaned_Hospital_Details!I:I)</f>
        <v>Adult</v>
      </c>
      <c r="V2296" t="str">
        <f t="shared" si="35"/>
        <v>Josh Beisel</v>
      </c>
    </row>
    <row r="2297" spans="1:22" ht="15.6" x14ac:dyDescent="0.3">
      <c r="A2297" s="10" t="s">
        <v>2333</v>
      </c>
      <c r="B2297" s="8" t="str">
        <f>VLOOKUP(A2297,Cleaned_Customer_Names!A2296:D4631,2,0)</f>
        <v>Mr.</v>
      </c>
      <c r="C2297" s="8" t="str">
        <f>VLOOKUP(A2297,Cleaned_Customer_Names!A2296:D4631,3,0)</f>
        <v>Jacob</v>
      </c>
      <c r="D2297" s="8" t="str">
        <f>VLOOKUP($A2297,Cleaned_Customer_Names!$A2296:$D4631,4,0)</f>
        <v>Enke</v>
      </c>
      <c r="E2297" s="22">
        <f>VLOOKUP($A2297,Cleaned_Medical_Exam!$A2296:$J4631,2,0)</f>
        <v>30.14</v>
      </c>
      <c r="F2297" s="24">
        <f>VLOOKUP($A2297,Cleaned_Medical_Exam!$A2296:$J4631,3,0)</f>
        <v>5.49</v>
      </c>
      <c r="G2297" s="20" t="str">
        <f>VLOOKUP($A2297,Cleaned_Medical_Exam!$A2296:$J4631,4,0)</f>
        <v>No</v>
      </c>
      <c r="H2297" s="20" t="str">
        <f>VLOOKUP($A2297,Cleaned_Medical_Exam!$A2296:$J4631,5,0)</f>
        <v>Yes</v>
      </c>
      <c r="I2297" s="20" t="str">
        <f>VLOOKUP($A2297,Cleaned_Medical_Exam!$A2296:$J4631,6,0)</f>
        <v>No</v>
      </c>
      <c r="J2297" s="48">
        <f>VLOOKUP($A2297,Cleaned_Medical_Exam!$A2296:$J4631,7,0)</f>
        <v>1</v>
      </c>
      <c r="K2297" s="8" t="str">
        <f>VLOOKUP($A2297,Cleaned_Medical_Exam!$A2296:$J4631,8,0)</f>
        <v>No</v>
      </c>
      <c r="L2297" s="20" t="str">
        <f>VLOOKUP($A2297,Cleaned_Medical_Exam!$A2296:$J4631,9,0)</f>
        <v>Obesity</v>
      </c>
      <c r="M2297" s="20" t="str">
        <f>VLOOKUP($A2297,Cleaned_Medical_Exam!$A2296:$J4631,10,0)</f>
        <v>Normal</v>
      </c>
      <c r="N2297" s="48">
        <f>_xlfn.XLOOKUP(A2297,Cleaned_Hospital_Details!A:A,Cleaned_Hospital_Details!B:B)</f>
        <v>0</v>
      </c>
      <c r="O2297" s="49">
        <f>_xlfn.XLOOKUP($A2297,Cleaned_Hospital_Details!$A:$A,Cleaned_Hospital_Details!C:C)</f>
        <v>1131.51</v>
      </c>
      <c r="P2297" s="8" t="str">
        <f>_xlfn.XLOOKUP($A2297,Cleaned_Hospital_Details!$A:$A,Cleaned_Hospital_Details!D:D)</f>
        <v>Tier - 3</v>
      </c>
      <c r="Q2297" s="8" t="str">
        <f>_xlfn.XLOOKUP($A2297,Cleaned_Hospital_Details!$A:$A,Cleaned_Hospital_Details!E:E)</f>
        <v>Tier - 1</v>
      </c>
      <c r="R2297" s="8" t="str">
        <f>_xlfn.XLOOKUP($A2297,Cleaned_Hospital_Details!$A:$A,Cleaned_Hospital_Details!F:F)</f>
        <v>R1013</v>
      </c>
      <c r="S2297" s="15">
        <f>_xlfn.XLOOKUP($A2297,Cleaned_Hospital_Details!$A:$A,Cleaned_Hospital_Details!G:G)</f>
        <v>38152</v>
      </c>
      <c r="T2297" s="8">
        <f>_xlfn.XLOOKUP($A2297,Cleaned_Hospital_Details!$A:$A,Cleaned_Hospital_Details!H:H)</f>
        <v>18</v>
      </c>
      <c r="U2297" s="8" t="str">
        <f>_xlfn.XLOOKUP($A2297,Cleaned_Hospital_Details!$A:$A,Cleaned_Hospital_Details!I:I)</f>
        <v>Child</v>
      </c>
      <c r="V2297" t="str">
        <f t="shared" si="35"/>
        <v>Jacob Enke</v>
      </c>
    </row>
    <row r="2298" spans="1:22" ht="15.6" x14ac:dyDescent="0.3">
      <c r="A2298" s="10" t="s">
        <v>2334</v>
      </c>
      <c r="B2298" s="8" t="str">
        <f>VLOOKUP(A2298,Cleaned_Customer_Names!A2297:D4632,2,0)</f>
        <v>Mr.</v>
      </c>
      <c r="C2298" s="8" t="str">
        <f>VLOOKUP(A2298,Cleaned_Customer_Names!A2297:D4632,3,0)</f>
        <v>Jose</v>
      </c>
      <c r="D2298" s="8" t="str">
        <f>VLOOKUP($A2298,Cleaned_Customer_Names!$A2297:$D4632,4,0)</f>
        <v>Ruiz-Tagle</v>
      </c>
      <c r="E2298" s="22">
        <f>VLOOKUP($A2298,Cleaned_Medical_Exam!$A2297:$J4632,2,0)</f>
        <v>23.21</v>
      </c>
      <c r="F2298" s="24">
        <f>VLOOKUP($A2298,Cleaned_Medical_Exam!$A2297:$J4632,3,0)</f>
        <v>4.37</v>
      </c>
      <c r="G2298" s="20" t="str">
        <f>VLOOKUP($A2298,Cleaned_Medical_Exam!$A2297:$J4632,4,0)</f>
        <v>No</v>
      </c>
      <c r="H2298" s="20" t="str">
        <f>VLOOKUP($A2298,Cleaned_Medical_Exam!$A2297:$J4632,5,0)</f>
        <v>Yes</v>
      </c>
      <c r="I2298" s="20" t="str">
        <f>VLOOKUP($A2298,Cleaned_Medical_Exam!$A2297:$J4632,6,0)</f>
        <v>No</v>
      </c>
      <c r="J2298" s="48">
        <f>VLOOKUP($A2298,Cleaned_Medical_Exam!$A2297:$J4632,7,0)</f>
        <v>1</v>
      </c>
      <c r="K2298" s="8" t="str">
        <f>VLOOKUP($A2298,Cleaned_Medical_Exam!$A2297:$J4632,8,0)</f>
        <v>No</v>
      </c>
      <c r="L2298" s="20" t="str">
        <f>VLOOKUP($A2298,Cleaned_Medical_Exam!$A2297:$J4632,9,0)</f>
        <v>Healthy Weight</v>
      </c>
      <c r="M2298" s="20" t="str">
        <f>VLOOKUP($A2298,Cleaned_Medical_Exam!$A2297:$J4632,10,0)</f>
        <v>Normal</v>
      </c>
      <c r="N2298" s="48">
        <f>_xlfn.XLOOKUP(A2298,Cleaned_Hospital_Details!A:A,Cleaned_Hospital_Details!B:B)</f>
        <v>0</v>
      </c>
      <c r="O2298" s="49">
        <f>_xlfn.XLOOKUP($A2298,Cleaned_Hospital_Details!$A:$A,Cleaned_Hospital_Details!C:C)</f>
        <v>1121.8699999999999</v>
      </c>
      <c r="P2298" s="8" t="str">
        <f>_xlfn.XLOOKUP($A2298,Cleaned_Hospital_Details!$A:$A,Cleaned_Hospital_Details!D:D)</f>
        <v>Tier - 3</v>
      </c>
      <c r="Q2298" s="8" t="str">
        <f>_xlfn.XLOOKUP($A2298,Cleaned_Hospital_Details!$A:$A,Cleaned_Hospital_Details!E:E)</f>
        <v>Tier - 1</v>
      </c>
      <c r="R2298" s="8" t="str">
        <f>_xlfn.XLOOKUP($A2298,Cleaned_Hospital_Details!$A:$A,Cleaned_Hospital_Details!F:F)</f>
        <v>R1013</v>
      </c>
      <c r="S2298" s="15">
        <f>_xlfn.XLOOKUP($A2298,Cleaned_Hospital_Details!$A:$A,Cleaned_Hospital_Details!G:G)</f>
        <v>38303</v>
      </c>
      <c r="T2298" s="8">
        <f>_xlfn.XLOOKUP($A2298,Cleaned_Hospital_Details!$A:$A,Cleaned_Hospital_Details!H:H)</f>
        <v>18</v>
      </c>
      <c r="U2298" s="8" t="str">
        <f>_xlfn.XLOOKUP($A2298,Cleaned_Hospital_Details!$A:$A,Cleaned_Hospital_Details!I:I)</f>
        <v>Child</v>
      </c>
      <c r="V2298" t="str">
        <f t="shared" si="35"/>
        <v>Jose Ruiz-Tagle</v>
      </c>
    </row>
    <row r="2299" spans="1:22" ht="15.6" x14ac:dyDescent="0.3">
      <c r="A2299" s="10" t="s">
        <v>2335</v>
      </c>
      <c r="B2299" s="8" t="str">
        <f>VLOOKUP(A2299,Cleaned_Customer_Names!A2298:D4633,2,0)</f>
        <v>Ms.</v>
      </c>
      <c r="C2299" s="8" t="str">
        <f>VLOOKUP(A2299,Cleaned_Customer_Names!A2298:D4633,3,0)</f>
        <v>Mary</v>
      </c>
      <c r="D2299" s="8" t="str">
        <f>VLOOKUP($A2299,Cleaned_Customer_Names!$A2298:$D4633,4,0)</f>
        <v>Ferrell</v>
      </c>
      <c r="E2299" s="22">
        <f>VLOOKUP($A2299,Cleaned_Medical_Exam!$A2298:$J4633,2,0)</f>
        <v>17.170000000000002</v>
      </c>
      <c r="F2299" s="24">
        <f>VLOOKUP($A2299,Cleaned_Medical_Exam!$A2298:$J4633,3,0)</f>
        <v>8.4600000000000009</v>
      </c>
      <c r="G2299" s="20" t="str">
        <f>VLOOKUP($A2299,Cleaned_Medical_Exam!$A2298:$J4633,4,0)</f>
        <v>No</v>
      </c>
      <c r="H2299" s="20" t="str">
        <f>VLOOKUP($A2299,Cleaned_Medical_Exam!$A2298:$J4633,5,0)</f>
        <v>No</v>
      </c>
      <c r="I2299" s="20" t="str">
        <f>VLOOKUP($A2299,Cleaned_Medical_Exam!$A2298:$J4633,6,0)</f>
        <v>No</v>
      </c>
      <c r="J2299" s="48">
        <f>VLOOKUP($A2299,Cleaned_Medical_Exam!$A2298:$J4633,7,0)</f>
        <v>0</v>
      </c>
      <c r="K2299" s="8" t="str">
        <f>VLOOKUP($A2299,Cleaned_Medical_Exam!$A2298:$J4633,8,0)</f>
        <v>No</v>
      </c>
      <c r="L2299" s="20" t="str">
        <f>VLOOKUP($A2299,Cleaned_Medical_Exam!$A2298:$J4633,9,0)</f>
        <v>Underweight</v>
      </c>
      <c r="M2299" s="20" t="str">
        <f>VLOOKUP($A2299,Cleaned_Medical_Exam!$A2298:$J4633,10,0)</f>
        <v>Diabetes</v>
      </c>
      <c r="N2299" s="48">
        <f>_xlfn.XLOOKUP(A2299,Cleaned_Hospital_Details!A:A,Cleaned_Hospital_Details!B:B)</f>
        <v>0</v>
      </c>
      <c r="O2299" s="49">
        <f>_xlfn.XLOOKUP($A2299,Cleaned_Hospital_Details!$A:$A,Cleaned_Hospital_Details!C:C)</f>
        <v>1086</v>
      </c>
      <c r="P2299" s="8" t="str">
        <f>_xlfn.XLOOKUP($A2299,Cleaned_Hospital_Details!$A:$A,Cleaned_Hospital_Details!D:D)</f>
        <v>Tier - 3</v>
      </c>
      <c r="Q2299" s="8" t="str">
        <f>_xlfn.XLOOKUP($A2299,Cleaned_Hospital_Details!$A:$A,Cleaned_Hospital_Details!E:E)</f>
        <v>Tier - 3</v>
      </c>
      <c r="R2299" s="8" t="str">
        <f>_xlfn.XLOOKUP($A2299,Cleaned_Hospital_Details!$A:$A,Cleaned_Hospital_Details!F:F)</f>
        <v>R1013</v>
      </c>
      <c r="S2299" s="15">
        <f>_xlfn.XLOOKUP($A2299,Cleaned_Hospital_Details!$A:$A,Cleaned_Hospital_Details!G:G)</f>
        <v>37481</v>
      </c>
      <c r="T2299" s="8">
        <f>_xlfn.XLOOKUP($A2299,Cleaned_Hospital_Details!$A:$A,Cleaned_Hospital_Details!H:H)</f>
        <v>20</v>
      </c>
      <c r="U2299" s="8" t="str">
        <f>_xlfn.XLOOKUP($A2299,Cleaned_Hospital_Details!$A:$A,Cleaned_Hospital_Details!I:I)</f>
        <v>Adult</v>
      </c>
      <c r="V2299" t="str">
        <f t="shared" si="35"/>
        <v>Mary Ferrell</v>
      </c>
    </row>
    <row r="2300" spans="1:22" ht="15.6" x14ac:dyDescent="0.3">
      <c r="A2300" s="10" t="s">
        <v>2336</v>
      </c>
      <c r="B2300" s="8" t="str">
        <f>VLOOKUP(A2300,Cleaned_Customer_Names!A2299:D4634,2,0)</f>
        <v>Mr.</v>
      </c>
      <c r="C2300" s="8" t="str">
        <f>VLOOKUP(A2300,Cleaned_Customer_Names!A2299:D4634,3,0)</f>
        <v>Justin</v>
      </c>
      <c r="D2300" s="8" t="str">
        <f>VLOOKUP($A2300,Cleaned_Customer_Names!$A2299:$D4634,4,0)</f>
        <v>Gates</v>
      </c>
      <c r="E2300" s="22">
        <f>VLOOKUP($A2300,Cleaned_Medical_Exam!$A2299:$J4634,2,0)</f>
        <v>15.61</v>
      </c>
      <c r="F2300" s="24">
        <f>VLOOKUP($A2300,Cleaned_Medical_Exam!$A2299:$J4634,3,0)</f>
        <v>5.28</v>
      </c>
      <c r="G2300" s="20" t="str">
        <f>VLOOKUP($A2300,Cleaned_Medical_Exam!$A2299:$J4634,4,0)</f>
        <v>No</v>
      </c>
      <c r="H2300" s="20" t="str">
        <f>VLOOKUP($A2300,Cleaned_Medical_Exam!$A2299:$J4634,5,0)</f>
        <v>No</v>
      </c>
      <c r="I2300" s="20" t="str">
        <f>VLOOKUP($A2300,Cleaned_Medical_Exam!$A2299:$J4634,6,0)</f>
        <v>No</v>
      </c>
      <c r="J2300" s="48">
        <f>VLOOKUP($A2300,Cleaned_Medical_Exam!$A2299:$J4634,7,0)</f>
        <v>1</v>
      </c>
      <c r="K2300" s="8" t="str">
        <f>VLOOKUP($A2300,Cleaned_Medical_Exam!$A2299:$J4634,8,0)</f>
        <v>No</v>
      </c>
      <c r="L2300" s="20" t="str">
        <f>VLOOKUP($A2300,Cleaned_Medical_Exam!$A2299:$J4634,9,0)</f>
        <v>Underweight</v>
      </c>
      <c r="M2300" s="20" t="str">
        <f>VLOOKUP($A2300,Cleaned_Medical_Exam!$A2299:$J4634,10,0)</f>
        <v>Normal</v>
      </c>
      <c r="N2300" s="48">
        <f>_xlfn.XLOOKUP(A2300,Cleaned_Hospital_Details!A:A,Cleaned_Hospital_Details!B:B)</f>
        <v>0</v>
      </c>
      <c r="O2300" s="49">
        <f>_xlfn.XLOOKUP($A2300,Cleaned_Hospital_Details!$A:$A,Cleaned_Hospital_Details!C:C)</f>
        <v>1082</v>
      </c>
      <c r="P2300" s="8" t="str">
        <f>_xlfn.XLOOKUP($A2300,Cleaned_Hospital_Details!$A:$A,Cleaned_Hospital_Details!D:D)</f>
        <v>Tier - 3</v>
      </c>
      <c r="Q2300" s="8" t="str">
        <f>_xlfn.XLOOKUP($A2300,Cleaned_Hospital_Details!$A:$A,Cleaned_Hospital_Details!E:E)</f>
        <v>Tier - 2</v>
      </c>
      <c r="R2300" s="8" t="str">
        <f>_xlfn.XLOOKUP($A2300,Cleaned_Hospital_Details!$A:$A,Cleaned_Hospital_Details!F:F)</f>
        <v>R1013</v>
      </c>
      <c r="S2300" s="15">
        <f>_xlfn.XLOOKUP($A2300,Cleaned_Hospital_Details!$A:$A,Cleaned_Hospital_Details!G:G)</f>
        <v>36155</v>
      </c>
      <c r="T2300" s="8">
        <f>_xlfn.XLOOKUP($A2300,Cleaned_Hospital_Details!$A:$A,Cleaned_Hospital_Details!H:H)</f>
        <v>24</v>
      </c>
      <c r="U2300" s="8" t="str">
        <f>_xlfn.XLOOKUP($A2300,Cleaned_Hospital_Details!$A:$A,Cleaned_Hospital_Details!I:I)</f>
        <v>Adult</v>
      </c>
      <c r="V2300" t="str">
        <f t="shared" si="35"/>
        <v>Justin Gates</v>
      </c>
    </row>
    <row r="2301" spans="1:22" ht="15.6" x14ac:dyDescent="0.3">
      <c r="A2301" s="10" t="s">
        <v>2337</v>
      </c>
      <c r="B2301" s="8" t="str">
        <f>VLOOKUP(A2301,Cleaned_Customer_Names!A2300:D4635,2,0)</f>
        <v>Mr.</v>
      </c>
      <c r="C2301" s="8" t="str">
        <f>VLOOKUP(A2301,Cleaned_Customer_Names!A2300:D4635,3,0)</f>
        <v>Patrick</v>
      </c>
      <c r="D2301" s="8" t="str">
        <f>VLOOKUP($A2301,Cleaned_Customer_Names!$A2300:$D4635,4,0)</f>
        <v>Jeffers</v>
      </c>
      <c r="E2301" s="22">
        <f>VLOOKUP($A2301,Cleaned_Medical_Exam!$A2300:$J4635,2,0)</f>
        <v>17.98</v>
      </c>
      <c r="F2301" s="24">
        <f>VLOOKUP($A2301,Cleaned_Medical_Exam!$A2300:$J4635,3,0)</f>
        <v>5.33</v>
      </c>
      <c r="G2301" s="20" t="str">
        <f>VLOOKUP($A2301,Cleaned_Medical_Exam!$A2300:$J4635,4,0)</f>
        <v>Yes</v>
      </c>
      <c r="H2301" s="20" t="str">
        <f>VLOOKUP($A2301,Cleaned_Medical_Exam!$A2300:$J4635,5,0)</f>
        <v>No</v>
      </c>
      <c r="I2301" s="20" t="str">
        <f>VLOOKUP($A2301,Cleaned_Medical_Exam!$A2300:$J4635,6,0)</f>
        <v>Yes</v>
      </c>
      <c r="J2301" s="48">
        <f>VLOOKUP($A2301,Cleaned_Medical_Exam!$A2300:$J4635,7,0)</f>
        <v>1</v>
      </c>
      <c r="K2301" s="8" t="str">
        <f>VLOOKUP($A2301,Cleaned_Medical_Exam!$A2300:$J4635,8,0)</f>
        <v>No</v>
      </c>
      <c r="L2301" s="20" t="str">
        <f>VLOOKUP($A2301,Cleaned_Medical_Exam!$A2300:$J4635,9,0)</f>
        <v>Underweight</v>
      </c>
      <c r="M2301" s="20" t="str">
        <f>VLOOKUP($A2301,Cleaned_Medical_Exam!$A2300:$J4635,10,0)</f>
        <v>Normal</v>
      </c>
      <c r="N2301" s="48">
        <f>_xlfn.XLOOKUP(A2301,Cleaned_Hospital_Details!A:A,Cleaned_Hospital_Details!B:B)</f>
        <v>0</v>
      </c>
      <c r="O2301" s="49">
        <f>_xlfn.XLOOKUP($A2301,Cleaned_Hospital_Details!$A:$A,Cleaned_Hospital_Details!C:C)</f>
        <v>1071</v>
      </c>
      <c r="P2301" s="8" t="str">
        <f>_xlfn.XLOOKUP($A2301,Cleaned_Hospital_Details!$A:$A,Cleaned_Hospital_Details!D:D)</f>
        <v>Tier - 3</v>
      </c>
      <c r="Q2301" s="8" t="str">
        <f>_xlfn.XLOOKUP($A2301,Cleaned_Hospital_Details!$A:$A,Cleaned_Hospital_Details!E:E)</f>
        <v>Tier - 3</v>
      </c>
      <c r="R2301" s="8" t="str">
        <f>_xlfn.XLOOKUP($A2301,Cleaned_Hospital_Details!$A:$A,Cleaned_Hospital_Details!F:F)</f>
        <v>R1013</v>
      </c>
      <c r="S2301" s="15">
        <f>_xlfn.XLOOKUP($A2301,Cleaned_Hospital_Details!$A:$A,Cleaned_Hospital_Details!G:G)</f>
        <v>35655</v>
      </c>
      <c r="T2301" s="8">
        <f>_xlfn.XLOOKUP($A2301,Cleaned_Hospital_Details!$A:$A,Cleaned_Hospital_Details!H:H)</f>
        <v>25</v>
      </c>
      <c r="U2301" s="8" t="str">
        <f>_xlfn.XLOOKUP($A2301,Cleaned_Hospital_Details!$A:$A,Cleaned_Hospital_Details!I:I)</f>
        <v>Adult</v>
      </c>
      <c r="V2301" t="str">
        <f t="shared" si="35"/>
        <v>Patrick Jeffers</v>
      </c>
    </row>
    <row r="2302" spans="1:22" ht="15.6" x14ac:dyDescent="0.3">
      <c r="A2302" s="10" t="s">
        <v>2338</v>
      </c>
      <c r="B2302" s="8" t="str">
        <f>VLOOKUP(A2302,Cleaned_Customer_Names!A2301:D4636,2,0)</f>
        <v>Mr.</v>
      </c>
      <c r="C2302" s="8" t="str">
        <f>VLOOKUP(A2302,Cleaned_Customer_Names!A2301:D4636,3,0)</f>
        <v>Roman</v>
      </c>
      <c r="D2302" s="8" t="str">
        <f>VLOOKUP($A2302,Cleaned_Customer_Names!$A2301:$D4636,4,0)</f>
        <v>Sulhanek</v>
      </c>
      <c r="E2302" s="22">
        <f>VLOOKUP($A2302,Cleaned_Medical_Exam!$A2301:$J4636,2,0)</f>
        <v>21.64</v>
      </c>
      <c r="F2302" s="24">
        <f>VLOOKUP($A2302,Cleaned_Medical_Exam!$A2301:$J4636,3,0)</f>
        <v>5.5</v>
      </c>
      <c r="G2302" s="20" t="str">
        <f>VLOOKUP($A2302,Cleaned_Medical_Exam!$A2301:$J4636,4,0)</f>
        <v>No</v>
      </c>
      <c r="H2302" s="20" t="str">
        <f>VLOOKUP($A2302,Cleaned_Medical_Exam!$A2301:$J4636,5,0)</f>
        <v>Yes</v>
      </c>
      <c r="I2302" s="20" t="str">
        <f>VLOOKUP($A2302,Cleaned_Medical_Exam!$A2301:$J4636,6,0)</f>
        <v>No</v>
      </c>
      <c r="J2302" s="48">
        <f>VLOOKUP($A2302,Cleaned_Medical_Exam!$A2301:$J4636,7,0)</f>
        <v>1</v>
      </c>
      <c r="K2302" s="8" t="str">
        <f>VLOOKUP($A2302,Cleaned_Medical_Exam!$A2301:$J4636,8,0)</f>
        <v>No</v>
      </c>
      <c r="L2302" s="20" t="str">
        <f>VLOOKUP($A2302,Cleaned_Medical_Exam!$A2301:$J4636,9,0)</f>
        <v>Healthy Weight</v>
      </c>
      <c r="M2302" s="20" t="str">
        <f>VLOOKUP($A2302,Cleaned_Medical_Exam!$A2301:$J4636,10,0)</f>
        <v>Normal</v>
      </c>
      <c r="N2302" s="48">
        <f>_xlfn.XLOOKUP(A2302,Cleaned_Hospital_Details!A:A,Cleaned_Hospital_Details!B:B)</f>
        <v>0</v>
      </c>
      <c r="O2302" s="49">
        <f>_xlfn.XLOOKUP($A2302,Cleaned_Hospital_Details!$A:$A,Cleaned_Hospital_Details!C:C)</f>
        <v>1070</v>
      </c>
      <c r="P2302" s="8" t="str">
        <f>_xlfn.XLOOKUP($A2302,Cleaned_Hospital_Details!$A:$A,Cleaned_Hospital_Details!D:D)</f>
        <v>Tier - 3</v>
      </c>
      <c r="Q2302" s="8" t="str">
        <f>_xlfn.XLOOKUP($A2302,Cleaned_Hospital_Details!$A:$A,Cleaned_Hospital_Details!E:E)</f>
        <v>Tier - 3</v>
      </c>
      <c r="R2302" s="8" t="str">
        <f>_xlfn.XLOOKUP($A2302,Cleaned_Hospital_Details!$A:$A,Cleaned_Hospital_Details!F:F)</f>
        <v>R1013</v>
      </c>
      <c r="S2302" s="15">
        <f>_xlfn.XLOOKUP($A2302,Cleaned_Hospital_Details!$A:$A,Cleaned_Hospital_Details!G:G)</f>
        <v>38223</v>
      </c>
      <c r="T2302" s="8">
        <f>_xlfn.XLOOKUP($A2302,Cleaned_Hospital_Details!$A:$A,Cleaned_Hospital_Details!H:H)</f>
        <v>18</v>
      </c>
      <c r="U2302" s="8" t="str">
        <f>_xlfn.XLOOKUP($A2302,Cleaned_Hospital_Details!$A:$A,Cleaned_Hospital_Details!I:I)</f>
        <v>Child</v>
      </c>
      <c r="V2302" t="str">
        <f t="shared" si="35"/>
        <v>Roman Sulhanek</v>
      </c>
    </row>
    <row r="2303" spans="1:22" ht="15.6" x14ac:dyDescent="0.3">
      <c r="A2303" s="10" t="s">
        <v>2339</v>
      </c>
      <c r="B2303" s="8" t="str">
        <f>VLOOKUP(A2303,Cleaned_Customer_Names!A2302:D4637,2,0)</f>
        <v>Mr.</v>
      </c>
      <c r="C2303" s="8" t="str">
        <f>VLOOKUP(A2303,Cleaned_Customer_Names!A2302:D4637,3,0)</f>
        <v>David</v>
      </c>
      <c r="D2303" s="8" t="str">
        <f>VLOOKUP($A2303,Cleaned_Customer_Names!$A2302:$D4637,4,0)</f>
        <v>Ozahowski</v>
      </c>
      <c r="E2303" s="22">
        <f>VLOOKUP($A2303,Cleaned_Medical_Exam!$A2302:$J4637,2,0)</f>
        <v>16.399999999999999</v>
      </c>
      <c r="F2303" s="24">
        <f>VLOOKUP($A2303,Cleaned_Medical_Exam!$A2302:$J4637,3,0)</f>
        <v>5.4</v>
      </c>
      <c r="G2303" s="20" t="str">
        <f>VLOOKUP($A2303,Cleaned_Medical_Exam!$A2302:$J4637,4,0)</f>
        <v>No</v>
      </c>
      <c r="H2303" s="20" t="str">
        <f>VLOOKUP($A2303,Cleaned_Medical_Exam!$A2302:$J4637,5,0)</f>
        <v>No</v>
      </c>
      <c r="I2303" s="20" t="str">
        <f>VLOOKUP($A2303,Cleaned_Medical_Exam!$A2302:$J4637,6,0)</f>
        <v>Yes</v>
      </c>
      <c r="J2303" s="48">
        <f>VLOOKUP($A2303,Cleaned_Medical_Exam!$A2302:$J4637,7,0)</f>
        <v>1</v>
      </c>
      <c r="K2303" s="8" t="str">
        <f>VLOOKUP($A2303,Cleaned_Medical_Exam!$A2302:$J4637,8,0)</f>
        <v>No</v>
      </c>
      <c r="L2303" s="20" t="str">
        <f>VLOOKUP($A2303,Cleaned_Medical_Exam!$A2302:$J4637,9,0)</f>
        <v>Underweight</v>
      </c>
      <c r="M2303" s="20" t="str">
        <f>VLOOKUP($A2303,Cleaned_Medical_Exam!$A2302:$J4637,10,0)</f>
        <v>Normal</v>
      </c>
      <c r="N2303" s="48">
        <f>_xlfn.XLOOKUP(A2303,Cleaned_Hospital_Details!A:A,Cleaned_Hospital_Details!B:B)</f>
        <v>0</v>
      </c>
      <c r="O2303" s="49">
        <f>_xlfn.XLOOKUP($A2303,Cleaned_Hospital_Details!$A:$A,Cleaned_Hospital_Details!C:C)</f>
        <v>1068</v>
      </c>
      <c r="P2303" s="8" t="str">
        <f>_xlfn.XLOOKUP($A2303,Cleaned_Hospital_Details!$A:$A,Cleaned_Hospital_Details!D:D)</f>
        <v>Tier - 3</v>
      </c>
      <c r="Q2303" s="8" t="str">
        <f>_xlfn.XLOOKUP($A2303,Cleaned_Hospital_Details!$A:$A,Cleaned_Hospital_Details!E:E)</f>
        <v>Tier - 1</v>
      </c>
      <c r="R2303" s="8" t="str">
        <f>_xlfn.XLOOKUP($A2303,Cleaned_Hospital_Details!$A:$A,Cleaned_Hospital_Details!F:F)</f>
        <v>R1013</v>
      </c>
      <c r="S2303" s="15">
        <f>_xlfn.XLOOKUP($A2303,Cleaned_Hospital_Details!$A:$A,Cleaned_Hospital_Details!G:G)</f>
        <v>34240</v>
      </c>
      <c r="T2303" s="8">
        <f>_xlfn.XLOOKUP($A2303,Cleaned_Hospital_Details!$A:$A,Cleaned_Hospital_Details!H:H)</f>
        <v>29</v>
      </c>
      <c r="U2303" s="8" t="str">
        <f>_xlfn.XLOOKUP($A2303,Cleaned_Hospital_Details!$A:$A,Cleaned_Hospital_Details!I:I)</f>
        <v>Adult</v>
      </c>
      <c r="V2303" t="str">
        <f t="shared" si="35"/>
        <v>David Ozahowski</v>
      </c>
    </row>
    <row r="2304" spans="1:22" ht="15.6" x14ac:dyDescent="0.3">
      <c r="A2304" s="10" t="s">
        <v>2340</v>
      </c>
      <c r="B2304" s="8" t="str">
        <f>VLOOKUP(A2304,Cleaned_Customer_Names!A2303:D4638,2,0)</f>
        <v>Ms.</v>
      </c>
      <c r="C2304" s="8" t="str">
        <f>VLOOKUP(A2304,Cleaned_Customer_Names!A2303:D4638,3,0)</f>
        <v>Evelyn</v>
      </c>
      <c r="D2304" s="8" t="str">
        <f>VLOOKUP($A2304,Cleaned_Customer_Names!$A2303:$D4638,4,0)</f>
        <v>Caron</v>
      </c>
      <c r="E2304" s="22">
        <f>VLOOKUP($A2304,Cleaned_Medical_Exam!$A2303:$J4638,2,0)</f>
        <v>15.77</v>
      </c>
      <c r="F2304" s="24">
        <f>VLOOKUP($A2304,Cleaned_Medical_Exam!$A2303:$J4638,3,0)</f>
        <v>6.05</v>
      </c>
      <c r="G2304" s="20" t="str">
        <f>VLOOKUP($A2304,Cleaned_Medical_Exam!$A2303:$J4638,4,0)</f>
        <v>Yes</v>
      </c>
      <c r="H2304" s="20" t="str">
        <f>VLOOKUP($A2304,Cleaned_Medical_Exam!$A2303:$J4638,5,0)</f>
        <v>No</v>
      </c>
      <c r="I2304" s="20" t="str">
        <f>VLOOKUP($A2304,Cleaned_Medical_Exam!$A2303:$J4638,6,0)</f>
        <v>No</v>
      </c>
      <c r="J2304" s="48">
        <f>VLOOKUP($A2304,Cleaned_Medical_Exam!$A2303:$J4638,7,0)</f>
        <v>1</v>
      </c>
      <c r="K2304" s="8" t="str">
        <f>VLOOKUP($A2304,Cleaned_Medical_Exam!$A2303:$J4638,8,0)</f>
        <v>No</v>
      </c>
      <c r="L2304" s="20" t="str">
        <f>VLOOKUP($A2304,Cleaned_Medical_Exam!$A2303:$J4638,9,0)</f>
        <v>Underweight</v>
      </c>
      <c r="M2304" s="20" t="str">
        <f>VLOOKUP($A2304,Cleaned_Medical_Exam!$A2303:$J4638,10,0)</f>
        <v>Prediabetes</v>
      </c>
      <c r="N2304" s="48">
        <f>_xlfn.XLOOKUP(A2304,Cleaned_Hospital_Details!A:A,Cleaned_Hospital_Details!B:B)</f>
        <v>0</v>
      </c>
      <c r="O2304" s="49">
        <f>_xlfn.XLOOKUP($A2304,Cleaned_Hospital_Details!$A:$A,Cleaned_Hospital_Details!C:C)</f>
        <v>1056</v>
      </c>
      <c r="P2304" s="8" t="str">
        <f>_xlfn.XLOOKUP($A2304,Cleaned_Hospital_Details!$A:$A,Cleaned_Hospital_Details!D:D)</f>
        <v>Tier - 3</v>
      </c>
      <c r="Q2304" s="8" t="str">
        <f>_xlfn.XLOOKUP($A2304,Cleaned_Hospital_Details!$A:$A,Cleaned_Hospital_Details!E:E)</f>
        <v>Tier - 2</v>
      </c>
      <c r="R2304" s="8" t="str">
        <f>_xlfn.XLOOKUP($A2304,Cleaned_Hospital_Details!$A:$A,Cleaned_Hospital_Details!F:F)</f>
        <v>R1013</v>
      </c>
      <c r="S2304" s="15">
        <f>_xlfn.XLOOKUP($A2304,Cleaned_Hospital_Details!$A:$A,Cleaned_Hospital_Details!G:G)</f>
        <v>34851</v>
      </c>
      <c r="T2304" s="8">
        <f>_xlfn.XLOOKUP($A2304,Cleaned_Hospital_Details!$A:$A,Cleaned_Hospital_Details!H:H)</f>
        <v>28</v>
      </c>
      <c r="U2304" s="8" t="str">
        <f>_xlfn.XLOOKUP($A2304,Cleaned_Hospital_Details!$A:$A,Cleaned_Hospital_Details!I:I)</f>
        <v>Adult</v>
      </c>
      <c r="V2304" t="str">
        <f t="shared" si="35"/>
        <v>Evelyn Caron</v>
      </c>
    </row>
    <row r="2305" spans="1:22" ht="15.6" x14ac:dyDescent="0.3">
      <c r="A2305" s="10" t="s">
        <v>2341</v>
      </c>
      <c r="B2305" s="8" t="str">
        <f>VLOOKUP(A2305,Cleaned_Customer_Names!A2304:D4639,2,0)</f>
        <v>Mr.</v>
      </c>
      <c r="C2305" s="8" t="str">
        <f>VLOOKUP(A2305,Cleaned_Customer_Names!A2304:D4639,3,0)</f>
        <v>Jim</v>
      </c>
      <c r="D2305" s="8" t="str">
        <f>VLOOKUP($A2305,Cleaned_Customer_Names!$A2304:$D4639,4,0)</f>
        <v>Fullarton</v>
      </c>
      <c r="E2305" s="22">
        <f>VLOOKUP($A2305,Cleaned_Medical_Exam!$A2304:$J4639,2,0)</f>
        <v>18.27</v>
      </c>
      <c r="F2305" s="24">
        <f>VLOOKUP($A2305,Cleaned_Medical_Exam!$A2304:$J4639,3,0)</f>
        <v>11.46</v>
      </c>
      <c r="G2305" s="20" t="str">
        <f>VLOOKUP($A2305,Cleaned_Medical_Exam!$A2304:$J4639,4,0)</f>
        <v>No</v>
      </c>
      <c r="H2305" s="20" t="str">
        <f>VLOOKUP($A2305,Cleaned_Medical_Exam!$A2304:$J4639,5,0)</f>
        <v>No</v>
      </c>
      <c r="I2305" s="20" t="str">
        <f>VLOOKUP($A2305,Cleaned_Medical_Exam!$A2304:$J4639,6,0)</f>
        <v>No</v>
      </c>
      <c r="J2305" s="48">
        <f>VLOOKUP($A2305,Cleaned_Medical_Exam!$A2304:$J4639,7,0)</f>
        <v>0</v>
      </c>
      <c r="K2305" s="8" t="str">
        <f>VLOOKUP($A2305,Cleaned_Medical_Exam!$A2304:$J4639,8,0)</f>
        <v>No</v>
      </c>
      <c r="L2305" s="20" t="str">
        <f>VLOOKUP($A2305,Cleaned_Medical_Exam!$A2304:$J4639,9,0)</f>
        <v>Underweight</v>
      </c>
      <c r="M2305" s="20" t="str">
        <f>VLOOKUP($A2305,Cleaned_Medical_Exam!$A2304:$J4639,10,0)</f>
        <v>Diabetes</v>
      </c>
      <c r="N2305" s="48">
        <f>_xlfn.XLOOKUP(A2305,Cleaned_Hospital_Details!A:A,Cleaned_Hospital_Details!B:B)</f>
        <v>0</v>
      </c>
      <c r="O2305" s="49">
        <f>_xlfn.XLOOKUP($A2305,Cleaned_Hospital_Details!$A:$A,Cleaned_Hospital_Details!C:C)</f>
        <v>1049</v>
      </c>
      <c r="P2305" s="8" t="str">
        <f>_xlfn.XLOOKUP($A2305,Cleaned_Hospital_Details!$A:$A,Cleaned_Hospital_Details!D:D)</f>
        <v>Tier - 3</v>
      </c>
      <c r="Q2305" s="8" t="str">
        <f>_xlfn.XLOOKUP($A2305,Cleaned_Hospital_Details!$A:$A,Cleaned_Hospital_Details!E:E)</f>
        <v>Tier - 2</v>
      </c>
      <c r="R2305" s="8" t="str">
        <f>_xlfn.XLOOKUP($A2305,Cleaned_Hospital_Details!$A:$A,Cleaned_Hospital_Details!F:F)</f>
        <v>R1012</v>
      </c>
      <c r="S2305" s="15">
        <f>_xlfn.XLOOKUP($A2305,Cleaned_Hospital_Details!$A:$A,Cleaned_Hospital_Details!G:G)</f>
        <v>37438</v>
      </c>
      <c r="T2305" s="8">
        <f>_xlfn.XLOOKUP($A2305,Cleaned_Hospital_Details!$A:$A,Cleaned_Hospital_Details!H:H)</f>
        <v>20</v>
      </c>
      <c r="U2305" s="8" t="str">
        <f>_xlfn.XLOOKUP($A2305,Cleaned_Hospital_Details!$A:$A,Cleaned_Hospital_Details!I:I)</f>
        <v>Adult</v>
      </c>
      <c r="V2305" t="str">
        <f t="shared" si="35"/>
        <v>Jim Fullarton</v>
      </c>
    </row>
    <row r="2306" spans="1:22" ht="15.6" x14ac:dyDescent="0.3">
      <c r="A2306" s="10" t="s">
        <v>2342</v>
      </c>
      <c r="B2306" s="8" t="str">
        <f>VLOOKUP(A2306,Cleaned_Customer_Names!A2305:D4640,2,0)</f>
        <v>Mr.</v>
      </c>
      <c r="C2306" s="8" t="str">
        <f>VLOOKUP(A2306,Cleaned_Customer_Names!A2305:D4640,3,0)</f>
        <v>Matthew</v>
      </c>
      <c r="D2306" s="8" t="str">
        <f>VLOOKUP($A2306,Cleaned_Customer_Names!$A2305:$D4640,4,0)</f>
        <v>Lindgren</v>
      </c>
      <c r="E2306" s="22">
        <f>VLOOKUP($A2306,Cleaned_Medical_Exam!$A2305:$J4640,2,0)</f>
        <v>16.489999999999998</v>
      </c>
      <c r="F2306" s="24">
        <f>VLOOKUP($A2306,Cleaned_Medical_Exam!$A2305:$J4640,3,0)</f>
        <v>8.48</v>
      </c>
      <c r="G2306" s="20" t="str">
        <f>VLOOKUP($A2306,Cleaned_Medical_Exam!$A2305:$J4640,4,0)</f>
        <v>No</v>
      </c>
      <c r="H2306" s="20" t="str">
        <f>VLOOKUP($A2306,Cleaned_Medical_Exam!$A2305:$J4640,5,0)</f>
        <v>No</v>
      </c>
      <c r="I2306" s="20" t="str">
        <f>VLOOKUP($A2306,Cleaned_Medical_Exam!$A2305:$J4640,6,0)</f>
        <v>No</v>
      </c>
      <c r="J2306" s="48">
        <f>VLOOKUP($A2306,Cleaned_Medical_Exam!$A2305:$J4640,7,0)</f>
        <v>0</v>
      </c>
      <c r="K2306" s="8" t="str">
        <f>VLOOKUP($A2306,Cleaned_Medical_Exam!$A2305:$J4640,8,0)</f>
        <v>No</v>
      </c>
      <c r="L2306" s="20" t="str">
        <f>VLOOKUP($A2306,Cleaned_Medical_Exam!$A2305:$J4640,9,0)</f>
        <v>Underweight</v>
      </c>
      <c r="M2306" s="20" t="str">
        <f>VLOOKUP($A2306,Cleaned_Medical_Exam!$A2305:$J4640,10,0)</f>
        <v>Diabetes</v>
      </c>
      <c r="N2306" s="48">
        <f>_xlfn.XLOOKUP(A2306,Cleaned_Hospital_Details!A:A,Cleaned_Hospital_Details!B:B)</f>
        <v>0</v>
      </c>
      <c r="O2306" s="49">
        <f>_xlfn.XLOOKUP($A2306,Cleaned_Hospital_Details!$A:$A,Cleaned_Hospital_Details!C:C)</f>
        <v>1047</v>
      </c>
      <c r="P2306" s="8" t="str">
        <f>_xlfn.XLOOKUP($A2306,Cleaned_Hospital_Details!$A:$A,Cleaned_Hospital_Details!D:D)</f>
        <v>Tier - 3</v>
      </c>
      <c r="Q2306" s="8" t="str">
        <f>_xlfn.XLOOKUP($A2306,Cleaned_Hospital_Details!$A:$A,Cleaned_Hospital_Details!E:E)</f>
        <v>Tier - 1</v>
      </c>
      <c r="R2306" s="8" t="str">
        <f>_xlfn.XLOOKUP($A2306,Cleaned_Hospital_Details!$A:$A,Cleaned_Hospital_Details!F:F)</f>
        <v>R1013</v>
      </c>
      <c r="S2306" s="15">
        <f>_xlfn.XLOOKUP($A2306,Cleaned_Hospital_Details!$A:$A,Cleaned_Hospital_Details!G:G)</f>
        <v>37457</v>
      </c>
      <c r="T2306" s="8">
        <f>_xlfn.XLOOKUP($A2306,Cleaned_Hospital_Details!$A:$A,Cleaned_Hospital_Details!H:H)</f>
        <v>20</v>
      </c>
      <c r="U2306" s="8" t="str">
        <f>_xlfn.XLOOKUP($A2306,Cleaned_Hospital_Details!$A:$A,Cleaned_Hospital_Details!I:I)</f>
        <v>Adult</v>
      </c>
      <c r="V2306" t="str">
        <f t="shared" si="35"/>
        <v>Matthew Lindgren</v>
      </c>
    </row>
    <row r="2307" spans="1:22" ht="15.6" x14ac:dyDescent="0.3">
      <c r="A2307" s="10" t="s">
        <v>2343</v>
      </c>
      <c r="B2307" s="8" t="str">
        <f>VLOOKUP(A2307,Cleaned_Customer_Names!A2306:D4641,2,0)</f>
        <v>Mr.</v>
      </c>
      <c r="C2307" s="8" t="str">
        <f>VLOOKUP(A2307,Cleaned_Customer_Names!A2306:D4641,3,0)</f>
        <v>Kenneth</v>
      </c>
      <c r="D2307" s="8" t="str">
        <f>VLOOKUP($A2307,Cleaned_Customer_Names!$A2306:$D4641,4,0)</f>
        <v>Akiha</v>
      </c>
      <c r="E2307" s="22">
        <f>VLOOKUP($A2307,Cleaned_Medical_Exam!$A2306:$J4641,2,0)</f>
        <v>16.14</v>
      </c>
      <c r="F2307" s="24">
        <f>VLOOKUP($A2307,Cleaned_Medical_Exam!$A2306:$J4641,3,0)</f>
        <v>4.8600000000000003</v>
      </c>
      <c r="G2307" s="20" t="str">
        <f>VLOOKUP($A2307,Cleaned_Medical_Exam!$A2306:$J4641,4,0)</f>
        <v>No</v>
      </c>
      <c r="H2307" s="20" t="str">
        <f>VLOOKUP($A2307,Cleaned_Medical_Exam!$A2306:$J4641,5,0)</f>
        <v>No</v>
      </c>
      <c r="I2307" s="20" t="str">
        <f>VLOOKUP($A2307,Cleaned_Medical_Exam!$A2306:$J4641,6,0)</f>
        <v>No</v>
      </c>
      <c r="J2307" s="48">
        <f>VLOOKUP($A2307,Cleaned_Medical_Exam!$A2306:$J4641,7,0)</f>
        <v>0</v>
      </c>
      <c r="K2307" s="8" t="str">
        <f>VLOOKUP($A2307,Cleaned_Medical_Exam!$A2306:$J4641,8,0)</f>
        <v>No</v>
      </c>
      <c r="L2307" s="20" t="str">
        <f>VLOOKUP($A2307,Cleaned_Medical_Exam!$A2306:$J4641,9,0)</f>
        <v>Underweight</v>
      </c>
      <c r="M2307" s="20" t="str">
        <f>VLOOKUP($A2307,Cleaned_Medical_Exam!$A2306:$J4641,10,0)</f>
        <v>Normal</v>
      </c>
      <c r="N2307" s="48">
        <f>_xlfn.XLOOKUP(A2307,Cleaned_Hospital_Details!A:A,Cleaned_Hospital_Details!B:B)</f>
        <v>0</v>
      </c>
      <c r="O2307" s="49">
        <f>_xlfn.XLOOKUP($A2307,Cleaned_Hospital_Details!$A:$A,Cleaned_Hospital_Details!C:C)</f>
        <v>1044</v>
      </c>
      <c r="P2307" s="8" t="str">
        <f>_xlfn.XLOOKUP($A2307,Cleaned_Hospital_Details!$A:$A,Cleaned_Hospital_Details!D:D)</f>
        <v>Tier - 3</v>
      </c>
      <c r="Q2307" s="8" t="str">
        <f>_xlfn.XLOOKUP($A2307,Cleaned_Hospital_Details!$A:$A,Cleaned_Hospital_Details!E:E)</f>
        <v>Tier - 2</v>
      </c>
      <c r="R2307" s="8" t="str">
        <f>_xlfn.XLOOKUP($A2307,Cleaned_Hospital_Details!$A:$A,Cleaned_Hospital_Details!F:F)</f>
        <v>R1013</v>
      </c>
      <c r="S2307" s="15">
        <f>_xlfn.XLOOKUP($A2307,Cleaned_Hospital_Details!$A:$A,Cleaned_Hospital_Details!G:G)</f>
        <v>34655</v>
      </c>
      <c r="T2307" s="8">
        <f>_xlfn.XLOOKUP($A2307,Cleaned_Hospital_Details!$A:$A,Cleaned_Hospital_Details!H:H)</f>
        <v>28</v>
      </c>
      <c r="U2307" s="8" t="str">
        <f>_xlfn.XLOOKUP($A2307,Cleaned_Hospital_Details!$A:$A,Cleaned_Hospital_Details!I:I)</f>
        <v>Adult</v>
      </c>
      <c r="V2307" t="str">
        <f t="shared" ref="V2307:V2336" si="36">_xlfn.CONCAT(C2307, " ", D2307)</f>
        <v>Kenneth Akiha</v>
      </c>
    </row>
    <row r="2308" spans="1:22" ht="15.6" x14ac:dyDescent="0.3">
      <c r="A2308" s="10" t="s">
        <v>2344</v>
      </c>
      <c r="B2308" s="8" t="str">
        <f>VLOOKUP(A2308,Cleaned_Customer_Names!A2307:D4642,2,0)</f>
        <v>Ms.</v>
      </c>
      <c r="C2308" s="8" t="str">
        <f>VLOOKUP(A2308,Cleaned_Customer_Names!A2307:D4642,3,0)</f>
        <v>Andrea</v>
      </c>
      <c r="D2308" s="8" t="str">
        <f>VLOOKUP($A2308,Cleaned_Customer_Names!$A2307:$D4642,4,0)</f>
        <v>Sweny</v>
      </c>
      <c r="E2308" s="22">
        <f>VLOOKUP($A2308,Cleaned_Medical_Exam!$A2307:$J4642,2,0)</f>
        <v>20.85</v>
      </c>
      <c r="F2308" s="24">
        <f>VLOOKUP($A2308,Cleaned_Medical_Exam!$A2307:$J4642,3,0)</f>
        <v>4.45</v>
      </c>
      <c r="G2308" s="20" t="str">
        <f>VLOOKUP($A2308,Cleaned_Medical_Exam!$A2307:$J4642,4,0)</f>
        <v>Yes</v>
      </c>
      <c r="H2308" s="20" t="str">
        <f>VLOOKUP($A2308,Cleaned_Medical_Exam!$A2307:$J4642,5,0)</f>
        <v>No</v>
      </c>
      <c r="I2308" s="20" t="str">
        <f>VLOOKUP($A2308,Cleaned_Medical_Exam!$A2307:$J4642,6,0)</f>
        <v>No</v>
      </c>
      <c r="J2308" s="48">
        <f>VLOOKUP($A2308,Cleaned_Medical_Exam!$A2307:$J4642,7,0)</f>
        <v>1</v>
      </c>
      <c r="K2308" s="8" t="str">
        <f>VLOOKUP($A2308,Cleaned_Medical_Exam!$A2307:$J4642,8,0)</f>
        <v>No</v>
      </c>
      <c r="L2308" s="20" t="str">
        <f>VLOOKUP($A2308,Cleaned_Medical_Exam!$A2307:$J4642,9,0)</f>
        <v>Healthy Weight</v>
      </c>
      <c r="M2308" s="20" t="str">
        <f>VLOOKUP($A2308,Cleaned_Medical_Exam!$A2307:$J4642,10,0)</f>
        <v>Normal</v>
      </c>
      <c r="N2308" s="48">
        <f>_xlfn.XLOOKUP(A2308,Cleaned_Hospital_Details!A:A,Cleaned_Hospital_Details!B:B)</f>
        <v>0</v>
      </c>
      <c r="O2308" s="49">
        <f>_xlfn.XLOOKUP($A2308,Cleaned_Hospital_Details!$A:$A,Cleaned_Hospital_Details!C:C)</f>
        <v>1033.74</v>
      </c>
      <c r="P2308" s="8" t="str">
        <f>_xlfn.XLOOKUP($A2308,Cleaned_Hospital_Details!$A:$A,Cleaned_Hospital_Details!D:D)</f>
        <v>Tier - 3</v>
      </c>
      <c r="Q2308" s="8" t="str">
        <f>_xlfn.XLOOKUP($A2308,Cleaned_Hospital_Details!$A:$A,Cleaned_Hospital_Details!E:E)</f>
        <v>Tier - 1</v>
      </c>
      <c r="R2308" s="8" t="str">
        <f>_xlfn.XLOOKUP($A2308,Cleaned_Hospital_Details!$A:$A,Cleaned_Hospital_Details!F:F)</f>
        <v>R1013</v>
      </c>
      <c r="S2308" s="15">
        <f>_xlfn.XLOOKUP($A2308,Cleaned_Hospital_Details!$A:$A,Cleaned_Hospital_Details!G:G)</f>
        <v>34977</v>
      </c>
      <c r="T2308" s="8">
        <f>_xlfn.XLOOKUP($A2308,Cleaned_Hospital_Details!$A:$A,Cleaned_Hospital_Details!H:H)</f>
        <v>27</v>
      </c>
      <c r="U2308" s="8" t="str">
        <f>_xlfn.XLOOKUP($A2308,Cleaned_Hospital_Details!$A:$A,Cleaned_Hospital_Details!I:I)</f>
        <v>Adult</v>
      </c>
      <c r="V2308" t="str">
        <f t="shared" si="36"/>
        <v>Andrea Sweny</v>
      </c>
    </row>
    <row r="2309" spans="1:22" ht="15.6" x14ac:dyDescent="0.3">
      <c r="A2309" s="10" t="s">
        <v>2345</v>
      </c>
      <c r="B2309" s="8" t="str">
        <f>VLOOKUP(A2309,Cleaned_Customer_Names!A2308:D4643,2,0)</f>
        <v>Ms.</v>
      </c>
      <c r="C2309" s="8" t="str">
        <f>VLOOKUP(A2309,Cleaned_Customer_Names!A2308:D4643,3,0)</f>
        <v>Kristina</v>
      </c>
      <c r="D2309" s="8" t="str">
        <f>VLOOKUP($A2309,Cleaned_Customer_Names!$A2308:$D4643,4,0)</f>
        <v>Tobin</v>
      </c>
      <c r="E2309" s="22">
        <f>VLOOKUP($A2309,Cleaned_Medical_Exam!$A2308:$J4643,2,0)</f>
        <v>15.88</v>
      </c>
      <c r="F2309" s="24">
        <f>VLOOKUP($A2309,Cleaned_Medical_Exam!$A2308:$J4643,3,0)</f>
        <v>4.3600000000000003</v>
      </c>
      <c r="G2309" s="20" t="str">
        <f>VLOOKUP($A2309,Cleaned_Medical_Exam!$A2308:$J4643,4,0)</f>
        <v>No</v>
      </c>
      <c r="H2309" s="20" t="str">
        <f>VLOOKUP($A2309,Cleaned_Medical_Exam!$A2308:$J4643,5,0)</f>
        <v>No</v>
      </c>
      <c r="I2309" s="20" t="str">
        <f>VLOOKUP($A2309,Cleaned_Medical_Exam!$A2308:$J4643,6,0)</f>
        <v>No</v>
      </c>
      <c r="J2309" s="48">
        <f>VLOOKUP($A2309,Cleaned_Medical_Exam!$A2308:$J4643,7,0)</f>
        <v>0</v>
      </c>
      <c r="K2309" s="8" t="str">
        <f>VLOOKUP($A2309,Cleaned_Medical_Exam!$A2308:$J4643,8,0)</f>
        <v>No</v>
      </c>
      <c r="L2309" s="20" t="str">
        <f>VLOOKUP($A2309,Cleaned_Medical_Exam!$A2308:$J4643,9,0)</f>
        <v>Underweight</v>
      </c>
      <c r="M2309" s="20" t="str">
        <f>VLOOKUP($A2309,Cleaned_Medical_Exam!$A2308:$J4643,10,0)</f>
        <v>Normal</v>
      </c>
      <c r="N2309" s="48">
        <f>_xlfn.XLOOKUP(A2309,Cleaned_Hospital_Details!A:A,Cleaned_Hospital_Details!B:B)</f>
        <v>0</v>
      </c>
      <c r="O2309" s="49">
        <f>_xlfn.XLOOKUP($A2309,Cleaned_Hospital_Details!$A:$A,Cleaned_Hospital_Details!C:C)</f>
        <v>1019</v>
      </c>
      <c r="P2309" s="8" t="str">
        <f>_xlfn.XLOOKUP($A2309,Cleaned_Hospital_Details!$A:$A,Cleaned_Hospital_Details!D:D)</f>
        <v>Tier - 3</v>
      </c>
      <c r="Q2309" s="8" t="str">
        <f>_xlfn.XLOOKUP($A2309,Cleaned_Hospital_Details!$A:$A,Cleaned_Hospital_Details!E:E)</f>
        <v>Tier - 2</v>
      </c>
      <c r="R2309" s="8" t="str">
        <f>_xlfn.XLOOKUP($A2309,Cleaned_Hospital_Details!$A:$A,Cleaned_Hospital_Details!F:F)</f>
        <v>R1013</v>
      </c>
      <c r="S2309" s="15">
        <f>_xlfn.XLOOKUP($A2309,Cleaned_Hospital_Details!$A:$A,Cleaned_Hospital_Details!G:G)</f>
        <v>36377</v>
      </c>
      <c r="T2309" s="8">
        <f>_xlfn.XLOOKUP($A2309,Cleaned_Hospital_Details!$A:$A,Cleaned_Hospital_Details!H:H)</f>
        <v>23</v>
      </c>
      <c r="U2309" s="8" t="str">
        <f>_xlfn.XLOOKUP($A2309,Cleaned_Hospital_Details!$A:$A,Cleaned_Hospital_Details!I:I)</f>
        <v>Adult</v>
      </c>
      <c r="V2309" t="str">
        <f t="shared" si="36"/>
        <v>Kristina Tobin</v>
      </c>
    </row>
    <row r="2310" spans="1:22" ht="15.6" x14ac:dyDescent="0.3">
      <c r="A2310" s="10" t="s">
        <v>2346</v>
      </c>
      <c r="B2310" s="8" t="str">
        <f>VLOOKUP(A2310,Cleaned_Customer_Names!A2309:D4644,2,0)</f>
        <v>Ms.</v>
      </c>
      <c r="C2310" s="8" t="str">
        <f>VLOOKUP(A2310,Cleaned_Customer_Names!A2309:D4644,3,0)</f>
        <v>Kristen</v>
      </c>
      <c r="D2310" s="8" t="str">
        <f>VLOOKUP($A2310,Cleaned_Customer_Names!$A2309:$D4644,4,0)</f>
        <v>Pedersen</v>
      </c>
      <c r="E2310" s="22">
        <f>VLOOKUP($A2310,Cleaned_Medical_Exam!$A2309:$J4644,2,0)</f>
        <v>20.66</v>
      </c>
      <c r="F2310" s="24">
        <f>VLOOKUP($A2310,Cleaned_Medical_Exam!$A2309:$J4644,3,0)</f>
        <v>5.8</v>
      </c>
      <c r="G2310" s="20" t="str">
        <f>VLOOKUP($A2310,Cleaned_Medical_Exam!$A2309:$J4644,4,0)</f>
        <v>No</v>
      </c>
      <c r="H2310" s="20" t="str">
        <f>VLOOKUP($A2310,Cleaned_Medical_Exam!$A2309:$J4644,5,0)</f>
        <v>Yes</v>
      </c>
      <c r="I2310" s="20" t="str">
        <f>VLOOKUP($A2310,Cleaned_Medical_Exam!$A2309:$J4644,6,0)</f>
        <v>No</v>
      </c>
      <c r="J2310" s="48">
        <f>VLOOKUP($A2310,Cleaned_Medical_Exam!$A2309:$J4644,7,0)</f>
        <v>1</v>
      </c>
      <c r="K2310" s="8" t="str">
        <f>VLOOKUP($A2310,Cleaned_Medical_Exam!$A2309:$J4644,8,0)</f>
        <v>No</v>
      </c>
      <c r="L2310" s="20" t="str">
        <f>VLOOKUP($A2310,Cleaned_Medical_Exam!$A2309:$J4644,9,0)</f>
        <v>Healthy Weight</v>
      </c>
      <c r="M2310" s="20" t="str">
        <f>VLOOKUP($A2310,Cleaned_Medical_Exam!$A2309:$J4644,10,0)</f>
        <v>Prediabetes</v>
      </c>
      <c r="N2310" s="48">
        <f>_xlfn.XLOOKUP(A2310,Cleaned_Hospital_Details!A:A,Cleaned_Hospital_Details!B:B)</f>
        <v>0</v>
      </c>
      <c r="O2310" s="49">
        <f>_xlfn.XLOOKUP($A2310,Cleaned_Hospital_Details!$A:$A,Cleaned_Hospital_Details!C:C)</f>
        <v>1012</v>
      </c>
      <c r="P2310" s="8" t="str">
        <f>_xlfn.XLOOKUP($A2310,Cleaned_Hospital_Details!$A:$A,Cleaned_Hospital_Details!D:D)</f>
        <v>Tier - 3</v>
      </c>
      <c r="Q2310" s="8" t="str">
        <f>_xlfn.XLOOKUP($A2310,Cleaned_Hospital_Details!$A:$A,Cleaned_Hospital_Details!E:E)</f>
        <v>Tier - 2</v>
      </c>
      <c r="R2310" s="8" t="str">
        <f>_xlfn.XLOOKUP($A2310,Cleaned_Hospital_Details!$A:$A,Cleaned_Hospital_Details!F:F)</f>
        <v>R1013</v>
      </c>
      <c r="S2310" s="15">
        <f>_xlfn.XLOOKUP($A2310,Cleaned_Hospital_Details!$A:$A,Cleaned_Hospital_Details!G:G)</f>
        <v>36808</v>
      </c>
      <c r="T2310" s="8">
        <f>_xlfn.XLOOKUP($A2310,Cleaned_Hospital_Details!$A:$A,Cleaned_Hospital_Details!H:H)</f>
        <v>22</v>
      </c>
      <c r="U2310" s="8" t="str">
        <f>_xlfn.XLOOKUP($A2310,Cleaned_Hospital_Details!$A:$A,Cleaned_Hospital_Details!I:I)</f>
        <v>Adult</v>
      </c>
      <c r="V2310" t="str">
        <f t="shared" si="36"/>
        <v>Kristen Pedersen</v>
      </c>
    </row>
    <row r="2311" spans="1:22" ht="15.6" x14ac:dyDescent="0.3">
      <c r="A2311" s="10" t="s">
        <v>2347</v>
      </c>
      <c r="B2311" s="8" t="str">
        <f>VLOOKUP(A2311,Cleaned_Customer_Names!A2310:D4645,2,0)</f>
        <v>Mr.</v>
      </c>
      <c r="C2311" s="8" t="str">
        <f>VLOOKUP(A2311,Cleaned_Customer_Names!A2310:D4645,3,0)</f>
        <v>Matthew</v>
      </c>
      <c r="D2311" s="8" t="str">
        <f>VLOOKUP($A2311,Cleaned_Customer_Names!$A2310:$D4645,4,0)</f>
        <v>Lynch</v>
      </c>
      <c r="E2311" s="22">
        <f>VLOOKUP($A2311,Cleaned_Medical_Exam!$A2310:$J4645,2,0)</f>
        <v>20.399999999999999</v>
      </c>
      <c r="F2311" s="24">
        <f>VLOOKUP($A2311,Cleaned_Medical_Exam!$A2310:$J4645,3,0)</f>
        <v>5.27</v>
      </c>
      <c r="G2311" s="20" t="str">
        <f>VLOOKUP($A2311,Cleaned_Medical_Exam!$A2310:$J4645,4,0)</f>
        <v>No</v>
      </c>
      <c r="H2311" s="20" t="str">
        <f>VLOOKUP($A2311,Cleaned_Medical_Exam!$A2310:$J4645,5,0)</f>
        <v>No</v>
      </c>
      <c r="I2311" s="20" t="str">
        <f>VLOOKUP($A2311,Cleaned_Medical_Exam!$A2310:$J4645,6,0)</f>
        <v>No</v>
      </c>
      <c r="J2311" s="48">
        <f>VLOOKUP($A2311,Cleaned_Medical_Exam!$A2310:$J4645,7,0)</f>
        <v>0</v>
      </c>
      <c r="K2311" s="8" t="str">
        <f>VLOOKUP($A2311,Cleaned_Medical_Exam!$A2310:$J4645,8,0)</f>
        <v>No</v>
      </c>
      <c r="L2311" s="20" t="str">
        <f>VLOOKUP($A2311,Cleaned_Medical_Exam!$A2310:$J4645,9,0)</f>
        <v>Healthy Weight</v>
      </c>
      <c r="M2311" s="20" t="str">
        <f>VLOOKUP($A2311,Cleaned_Medical_Exam!$A2310:$J4645,10,0)</f>
        <v>Normal</v>
      </c>
      <c r="N2311" s="48">
        <f>_xlfn.XLOOKUP(A2311,Cleaned_Hospital_Details!A:A,Cleaned_Hospital_Details!B:B)</f>
        <v>0</v>
      </c>
      <c r="O2311" s="49">
        <f>_xlfn.XLOOKUP($A2311,Cleaned_Hospital_Details!$A:$A,Cleaned_Hospital_Details!C:C)</f>
        <v>1006.65</v>
      </c>
      <c r="P2311" s="8" t="str">
        <f>_xlfn.XLOOKUP($A2311,Cleaned_Hospital_Details!$A:$A,Cleaned_Hospital_Details!D:D)</f>
        <v>Tier - 3</v>
      </c>
      <c r="Q2311" s="8" t="str">
        <f>_xlfn.XLOOKUP($A2311,Cleaned_Hospital_Details!$A:$A,Cleaned_Hospital_Details!E:E)</f>
        <v>Tier - 2</v>
      </c>
      <c r="R2311" s="8" t="str">
        <f>_xlfn.XLOOKUP($A2311,Cleaned_Hospital_Details!$A:$A,Cleaned_Hospital_Details!F:F)</f>
        <v>R1013</v>
      </c>
      <c r="S2311" s="15">
        <f>_xlfn.XLOOKUP($A2311,Cleaned_Hospital_Details!$A:$A,Cleaned_Hospital_Details!G:G)</f>
        <v>34660</v>
      </c>
      <c r="T2311" s="8">
        <f>_xlfn.XLOOKUP($A2311,Cleaned_Hospital_Details!$A:$A,Cleaned_Hospital_Details!H:H)</f>
        <v>28</v>
      </c>
      <c r="U2311" s="8" t="str">
        <f>_xlfn.XLOOKUP($A2311,Cleaned_Hospital_Details!$A:$A,Cleaned_Hospital_Details!I:I)</f>
        <v>Adult</v>
      </c>
      <c r="V2311" t="str">
        <f t="shared" si="36"/>
        <v>Matthew Lynch</v>
      </c>
    </row>
    <row r="2312" spans="1:22" ht="15.6" x14ac:dyDescent="0.3">
      <c r="A2312" s="10" t="s">
        <v>2348</v>
      </c>
      <c r="B2312" s="8" t="str">
        <f>VLOOKUP(A2312,Cleaned_Customer_Names!A2311:D4646,2,0)</f>
        <v>Mrs.</v>
      </c>
      <c r="C2312" s="8" t="str">
        <f>VLOOKUP(A2312,Cleaned_Customer_Names!A2311:D4646,3,0)</f>
        <v>Kathleen</v>
      </c>
      <c r="D2312" s="8" t="str">
        <f>VLOOKUP($A2312,Cleaned_Customer_Names!$A2311:$D4646,4,0)</f>
        <v>Keys</v>
      </c>
      <c r="E2312" s="22">
        <f>VLOOKUP($A2312,Cleaned_Medical_Exam!$A2311:$J4646,2,0)</f>
        <v>25.19</v>
      </c>
      <c r="F2312" s="24">
        <f>VLOOKUP($A2312,Cleaned_Medical_Exam!$A2311:$J4646,3,0)</f>
        <v>5.64</v>
      </c>
      <c r="G2312" s="20" t="str">
        <f>VLOOKUP($A2312,Cleaned_Medical_Exam!$A2311:$J4646,4,0)</f>
        <v>Yes</v>
      </c>
      <c r="H2312" s="20" t="str">
        <f>VLOOKUP($A2312,Cleaned_Medical_Exam!$A2311:$J4646,5,0)</f>
        <v>No</v>
      </c>
      <c r="I2312" s="20" t="str">
        <f>VLOOKUP($A2312,Cleaned_Medical_Exam!$A2311:$J4646,6,0)</f>
        <v>No</v>
      </c>
      <c r="J2312" s="48">
        <f>VLOOKUP($A2312,Cleaned_Medical_Exam!$A2311:$J4646,7,0)</f>
        <v>0</v>
      </c>
      <c r="K2312" s="8" t="str">
        <f>VLOOKUP($A2312,Cleaned_Medical_Exam!$A2311:$J4646,8,0)</f>
        <v>No</v>
      </c>
      <c r="L2312" s="20" t="str">
        <f>VLOOKUP($A2312,Cleaned_Medical_Exam!$A2311:$J4646,9,0)</f>
        <v>Overweight</v>
      </c>
      <c r="M2312" s="20" t="str">
        <f>VLOOKUP($A2312,Cleaned_Medical_Exam!$A2311:$J4646,10,0)</f>
        <v>Normal</v>
      </c>
      <c r="N2312" s="48">
        <f>_xlfn.XLOOKUP(A2312,Cleaned_Hospital_Details!A:A,Cleaned_Hospital_Details!B:B)</f>
        <v>0</v>
      </c>
      <c r="O2312" s="49">
        <f>_xlfn.XLOOKUP($A2312,Cleaned_Hospital_Details!$A:$A,Cleaned_Hospital_Details!C:C)</f>
        <v>964.71</v>
      </c>
      <c r="P2312" s="8" t="str">
        <f>_xlfn.XLOOKUP($A2312,Cleaned_Hospital_Details!$A:$A,Cleaned_Hospital_Details!D:D)</f>
        <v>Tier - 3</v>
      </c>
      <c r="Q2312" s="8" t="str">
        <f>_xlfn.XLOOKUP($A2312,Cleaned_Hospital_Details!$A:$A,Cleaned_Hospital_Details!E:E)</f>
        <v>Tier - 2</v>
      </c>
      <c r="R2312" s="8" t="str">
        <f>_xlfn.XLOOKUP($A2312,Cleaned_Hospital_Details!$A:$A,Cleaned_Hospital_Details!F:F)</f>
        <v>R1013</v>
      </c>
      <c r="S2312" s="15">
        <f>_xlfn.XLOOKUP($A2312,Cleaned_Hospital_Details!$A:$A,Cleaned_Hospital_Details!G:G)</f>
        <v>37122</v>
      </c>
      <c r="T2312" s="8">
        <f>_xlfn.XLOOKUP($A2312,Cleaned_Hospital_Details!$A:$A,Cleaned_Hospital_Details!H:H)</f>
        <v>21</v>
      </c>
      <c r="U2312" s="8" t="str">
        <f>_xlfn.XLOOKUP($A2312,Cleaned_Hospital_Details!$A:$A,Cleaned_Hospital_Details!I:I)</f>
        <v>Adult</v>
      </c>
      <c r="V2312" t="str">
        <f t="shared" si="36"/>
        <v>Kathleen Keys</v>
      </c>
    </row>
    <row r="2313" spans="1:22" ht="15.6" x14ac:dyDescent="0.3">
      <c r="A2313" s="10" t="s">
        <v>2349</v>
      </c>
      <c r="B2313" s="8" t="str">
        <f>VLOOKUP(A2313,Cleaned_Customer_Names!A2312:D4647,2,0)</f>
        <v>Ms.</v>
      </c>
      <c r="C2313" s="8" t="str">
        <f>VLOOKUP(A2313,Cleaned_Customer_Names!A2312:D4647,3,0)</f>
        <v>Lindsey</v>
      </c>
      <c r="D2313" s="8" t="str">
        <f>VLOOKUP($A2313,Cleaned_Customer_Names!$A2312:$D4647,4,0)</f>
        <v>Wilbur</v>
      </c>
      <c r="E2313" s="22">
        <f>VLOOKUP($A2313,Cleaned_Medical_Exam!$A2312:$J4647,2,0)</f>
        <v>20.54</v>
      </c>
      <c r="F2313" s="24">
        <f>VLOOKUP($A2313,Cleaned_Medical_Exam!$A2312:$J4647,3,0)</f>
        <v>4.2</v>
      </c>
      <c r="G2313" s="20" t="str">
        <f>VLOOKUP($A2313,Cleaned_Medical_Exam!$A2312:$J4647,4,0)</f>
        <v>Yes</v>
      </c>
      <c r="H2313" s="20" t="str">
        <f>VLOOKUP($A2313,Cleaned_Medical_Exam!$A2312:$J4647,5,0)</f>
        <v>No</v>
      </c>
      <c r="I2313" s="20" t="str">
        <f>VLOOKUP($A2313,Cleaned_Medical_Exam!$A2312:$J4647,6,0)</f>
        <v>No</v>
      </c>
      <c r="J2313" s="48">
        <f>VLOOKUP($A2313,Cleaned_Medical_Exam!$A2312:$J4647,7,0)</f>
        <v>1</v>
      </c>
      <c r="K2313" s="8" t="str">
        <f>VLOOKUP($A2313,Cleaned_Medical_Exam!$A2312:$J4647,8,0)</f>
        <v>No</v>
      </c>
      <c r="L2313" s="20" t="str">
        <f>VLOOKUP($A2313,Cleaned_Medical_Exam!$A2312:$J4647,9,0)</f>
        <v>Healthy Weight</v>
      </c>
      <c r="M2313" s="20" t="str">
        <f>VLOOKUP($A2313,Cleaned_Medical_Exam!$A2312:$J4647,10,0)</f>
        <v>Normal</v>
      </c>
      <c r="N2313" s="48">
        <f>_xlfn.XLOOKUP(A2313,Cleaned_Hospital_Details!A:A,Cleaned_Hospital_Details!B:B)</f>
        <v>0</v>
      </c>
      <c r="O2313" s="49">
        <f>_xlfn.XLOOKUP($A2313,Cleaned_Hospital_Details!$A:$A,Cleaned_Hospital_Details!C:C)</f>
        <v>928.59</v>
      </c>
      <c r="P2313" s="8" t="str">
        <f>_xlfn.XLOOKUP($A2313,Cleaned_Hospital_Details!$A:$A,Cleaned_Hospital_Details!D:D)</f>
        <v>Tier - 3</v>
      </c>
      <c r="Q2313" s="8" t="str">
        <f>_xlfn.XLOOKUP($A2313,Cleaned_Hospital_Details!$A:$A,Cleaned_Hospital_Details!E:E)</f>
        <v>Tier - 1</v>
      </c>
      <c r="R2313" s="8" t="str">
        <f>_xlfn.XLOOKUP($A2313,Cleaned_Hospital_Details!$A:$A,Cleaned_Hospital_Details!F:F)</f>
        <v>R1013</v>
      </c>
      <c r="S2313" s="15">
        <f>_xlfn.XLOOKUP($A2313,Cleaned_Hospital_Details!$A:$A,Cleaned_Hospital_Details!G:G)</f>
        <v>35000</v>
      </c>
      <c r="T2313" s="8">
        <f>_xlfn.XLOOKUP($A2313,Cleaned_Hospital_Details!$A:$A,Cleaned_Hospital_Details!H:H)</f>
        <v>27</v>
      </c>
      <c r="U2313" s="8" t="str">
        <f>_xlfn.XLOOKUP($A2313,Cleaned_Hospital_Details!$A:$A,Cleaned_Hospital_Details!I:I)</f>
        <v>Adult</v>
      </c>
      <c r="V2313" t="str">
        <f t="shared" si="36"/>
        <v>Lindsey Wilbur</v>
      </c>
    </row>
    <row r="2314" spans="1:22" ht="15.6" x14ac:dyDescent="0.3">
      <c r="A2314" s="10" t="s">
        <v>2350</v>
      </c>
      <c r="B2314" s="8" t="str">
        <f>VLOOKUP(A2314,Cleaned_Customer_Names!A2313:D4648,2,0)</f>
        <v>Mr.</v>
      </c>
      <c r="C2314" s="8" t="str">
        <f>VLOOKUP(A2314,Cleaned_Customer_Names!A2313:D4648,3,0)</f>
        <v>Robert</v>
      </c>
      <c r="D2314" s="8" t="str">
        <f>VLOOKUP($A2314,Cleaned_Customer_Names!$A2313:$D4648,4,0)</f>
        <v>Ditota</v>
      </c>
      <c r="E2314" s="22">
        <f>VLOOKUP($A2314,Cleaned_Medical_Exam!$A2313:$J4648,2,0)</f>
        <v>20.13</v>
      </c>
      <c r="F2314" s="24">
        <f>VLOOKUP($A2314,Cleaned_Medical_Exam!$A2313:$J4648,3,0)</f>
        <v>5.42</v>
      </c>
      <c r="G2314" s="20" t="str">
        <f>VLOOKUP($A2314,Cleaned_Medical_Exam!$A2313:$J4648,4,0)</f>
        <v>No</v>
      </c>
      <c r="H2314" s="20" t="str">
        <f>VLOOKUP($A2314,Cleaned_Medical_Exam!$A2313:$J4648,5,0)</f>
        <v>No</v>
      </c>
      <c r="I2314" s="20" t="str">
        <f>VLOOKUP($A2314,Cleaned_Medical_Exam!$A2313:$J4648,6,0)</f>
        <v>No</v>
      </c>
      <c r="J2314" s="48">
        <f>VLOOKUP($A2314,Cleaned_Medical_Exam!$A2313:$J4648,7,0)</f>
        <v>0</v>
      </c>
      <c r="K2314" s="8" t="str">
        <f>VLOOKUP($A2314,Cleaned_Medical_Exam!$A2313:$J4648,8,0)</f>
        <v>No</v>
      </c>
      <c r="L2314" s="20" t="str">
        <f>VLOOKUP($A2314,Cleaned_Medical_Exam!$A2313:$J4648,9,0)</f>
        <v>Healthy Weight</v>
      </c>
      <c r="M2314" s="20" t="str">
        <f>VLOOKUP($A2314,Cleaned_Medical_Exam!$A2313:$J4648,10,0)</f>
        <v>Normal</v>
      </c>
      <c r="N2314" s="48">
        <f>_xlfn.XLOOKUP(A2314,Cleaned_Hospital_Details!A:A,Cleaned_Hospital_Details!B:B)</f>
        <v>0</v>
      </c>
      <c r="O2314" s="49">
        <f>_xlfn.XLOOKUP($A2314,Cleaned_Hospital_Details!$A:$A,Cleaned_Hospital_Details!C:C)</f>
        <v>915.07</v>
      </c>
      <c r="P2314" s="8" t="str">
        <f>_xlfn.XLOOKUP($A2314,Cleaned_Hospital_Details!$A:$A,Cleaned_Hospital_Details!D:D)</f>
        <v>Tier - 3</v>
      </c>
      <c r="Q2314" s="8" t="str">
        <f>_xlfn.XLOOKUP($A2314,Cleaned_Hospital_Details!$A:$A,Cleaned_Hospital_Details!E:E)</f>
        <v>Tier - 1</v>
      </c>
      <c r="R2314" s="8" t="str">
        <f>_xlfn.XLOOKUP($A2314,Cleaned_Hospital_Details!$A:$A,Cleaned_Hospital_Details!F:F)</f>
        <v>R1013</v>
      </c>
      <c r="S2314" s="15">
        <f>_xlfn.XLOOKUP($A2314,Cleaned_Hospital_Details!$A:$A,Cleaned_Hospital_Details!G:G)</f>
        <v>34637</v>
      </c>
      <c r="T2314" s="8">
        <f>_xlfn.XLOOKUP($A2314,Cleaned_Hospital_Details!$A:$A,Cleaned_Hospital_Details!H:H)</f>
        <v>28</v>
      </c>
      <c r="U2314" s="8" t="str">
        <f>_xlfn.XLOOKUP($A2314,Cleaned_Hospital_Details!$A:$A,Cleaned_Hospital_Details!I:I)</f>
        <v>Adult</v>
      </c>
      <c r="V2314" t="str">
        <f t="shared" si="36"/>
        <v>Robert Ditota</v>
      </c>
    </row>
    <row r="2315" spans="1:22" ht="15.6" x14ac:dyDescent="0.3">
      <c r="A2315" s="10" t="s">
        <v>2351</v>
      </c>
      <c r="B2315" s="8" t="str">
        <f>VLOOKUP(A2315,Cleaned_Customer_Names!A2314:D4649,2,0)</f>
        <v>Ms.</v>
      </c>
      <c r="C2315" s="8" t="str">
        <f>VLOOKUP(A2315,Cleaned_Customer_Names!A2314:D4649,3,0)</f>
        <v>Sarah</v>
      </c>
      <c r="D2315" s="8" t="str">
        <f>VLOOKUP($A2315,Cleaned_Customer_Names!$A2314:$D4649,4,0)</f>
        <v>Horbol</v>
      </c>
      <c r="E2315" s="22">
        <f>VLOOKUP($A2315,Cleaned_Medical_Exam!$A2314:$J4649,2,0)</f>
        <v>18.93</v>
      </c>
      <c r="F2315" s="24">
        <f>VLOOKUP($A2315,Cleaned_Medical_Exam!$A2314:$J4649,3,0)</f>
        <v>6.11</v>
      </c>
      <c r="G2315" s="20" t="str">
        <f>VLOOKUP($A2315,Cleaned_Medical_Exam!$A2314:$J4649,4,0)</f>
        <v>No</v>
      </c>
      <c r="H2315" s="20" t="str">
        <f>VLOOKUP($A2315,Cleaned_Medical_Exam!$A2314:$J4649,5,0)</f>
        <v>No</v>
      </c>
      <c r="I2315" s="20" t="str">
        <f>VLOOKUP($A2315,Cleaned_Medical_Exam!$A2314:$J4649,6,0)</f>
        <v>Yes</v>
      </c>
      <c r="J2315" s="48">
        <f>VLOOKUP($A2315,Cleaned_Medical_Exam!$A2314:$J4649,7,0)</f>
        <v>1</v>
      </c>
      <c r="K2315" s="8" t="str">
        <f>VLOOKUP($A2315,Cleaned_Medical_Exam!$A2314:$J4649,8,0)</f>
        <v>No</v>
      </c>
      <c r="L2315" s="20" t="str">
        <f>VLOOKUP($A2315,Cleaned_Medical_Exam!$A2314:$J4649,9,0)</f>
        <v>Healthy Weight</v>
      </c>
      <c r="M2315" s="20" t="str">
        <f>VLOOKUP($A2315,Cleaned_Medical_Exam!$A2314:$J4649,10,0)</f>
        <v>Prediabetes</v>
      </c>
      <c r="N2315" s="48">
        <f>_xlfn.XLOOKUP(A2315,Cleaned_Hospital_Details!A:A,Cleaned_Hospital_Details!B:B)</f>
        <v>0</v>
      </c>
      <c r="O2315" s="49">
        <f>_xlfn.XLOOKUP($A2315,Cleaned_Hospital_Details!$A:$A,Cleaned_Hospital_Details!C:C)</f>
        <v>896.21</v>
      </c>
      <c r="P2315" s="8" t="str">
        <f>_xlfn.XLOOKUP($A2315,Cleaned_Hospital_Details!$A:$A,Cleaned_Hospital_Details!D:D)</f>
        <v>Tier - 3</v>
      </c>
      <c r="Q2315" s="8" t="str">
        <f>_xlfn.XLOOKUP($A2315,Cleaned_Hospital_Details!$A:$A,Cleaned_Hospital_Details!E:E)</f>
        <v>Tier - 1</v>
      </c>
      <c r="R2315" s="8" t="str">
        <f>_xlfn.XLOOKUP($A2315,Cleaned_Hospital_Details!$A:$A,Cleaned_Hospital_Details!F:F)</f>
        <v>R1013</v>
      </c>
      <c r="S2315" s="15">
        <f>_xlfn.XLOOKUP($A2315,Cleaned_Hospital_Details!$A:$A,Cleaned_Hospital_Details!G:G)</f>
        <v>34300</v>
      </c>
      <c r="T2315" s="8">
        <f>_xlfn.XLOOKUP($A2315,Cleaned_Hospital_Details!$A:$A,Cleaned_Hospital_Details!H:H)</f>
        <v>29</v>
      </c>
      <c r="U2315" s="8" t="str">
        <f>_xlfn.XLOOKUP($A2315,Cleaned_Hospital_Details!$A:$A,Cleaned_Hospital_Details!I:I)</f>
        <v>Adult</v>
      </c>
      <c r="V2315" t="str">
        <f t="shared" si="36"/>
        <v>Sarah Horbol</v>
      </c>
    </row>
    <row r="2316" spans="1:22" ht="15.6" x14ac:dyDescent="0.3">
      <c r="A2316" s="10" t="s">
        <v>2352</v>
      </c>
      <c r="B2316" s="8" t="str">
        <f>VLOOKUP(A2316,Cleaned_Customer_Names!A2315:D4650,2,0)</f>
        <v>Ms.</v>
      </c>
      <c r="C2316" s="8" t="str">
        <f>VLOOKUP(A2316,Cleaned_Customer_Names!A2315:D4650,3,0)</f>
        <v>Flannery</v>
      </c>
      <c r="D2316" s="8" t="str">
        <f>VLOOKUP($A2316,Cleaned_Customer_Names!$A2315:$D4650,4,0)</f>
        <v>O'Rourke</v>
      </c>
      <c r="E2316" s="22">
        <f>VLOOKUP($A2316,Cleaned_Medical_Exam!$A2315:$J4650,2,0)</f>
        <v>24.14</v>
      </c>
      <c r="F2316" s="24">
        <f>VLOOKUP($A2316,Cleaned_Medical_Exam!$A2315:$J4650,3,0)</f>
        <v>5.29</v>
      </c>
      <c r="G2316" s="20" t="str">
        <f>VLOOKUP($A2316,Cleaned_Medical_Exam!$A2315:$J4650,4,0)</f>
        <v>No</v>
      </c>
      <c r="H2316" s="20" t="str">
        <f>VLOOKUP($A2316,Cleaned_Medical_Exam!$A2315:$J4650,5,0)</f>
        <v>Yes</v>
      </c>
      <c r="I2316" s="20" t="str">
        <f>VLOOKUP($A2316,Cleaned_Medical_Exam!$A2315:$J4650,6,0)</f>
        <v>No</v>
      </c>
      <c r="J2316" s="48">
        <f>VLOOKUP($A2316,Cleaned_Medical_Exam!$A2315:$J4650,7,0)</f>
        <v>1</v>
      </c>
      <c r="K2316" s="8" t="str">
        <f>VLOOKUP($A2316,Cleaned_Medical_Exam!$A2315:$J4650,8,0)</f>
        <v>No</v>
      </c>
      <c r="L2316" s="20" t="str">
        <f>VLOOKUP($A2316,Cleaned_Medical_Exam!$A2315:$J4650,9,0)</f>
        <v>Healthy Weight</v>
      </c>
      <c r="M2316" s="20" t="str">
        <f>VLOOKUP($A2316,Cleaned_Medical_Exam!$A2315:$J4650,10,0)</f>
        <v>Normal</v>
      </c>
      <c r="N2316" s="48">
        <f>_xlfn.XLOOKUP(A2316,Cleaned_Hospital_Details!A:A,Cleaned_Hospital_Details!B:B)</f>
        <v>0</v>
      </c>
      <c r="O2316" s="49">
        <f>_xlfn.XLOOKUP($A2316,Cleaned_Hospital_Details!$A:$A,Cleaned_Hospital_Details!C:C)</f>
        <v>865.41</v>
      </c>
      <c r="P2316" s="8" t="str">
        <f>_xlfn.XLOOKUP($A2316,Cleaned_Hospital_Details!$A:$A,Cleaned_Hospital_Details!D:D)</f>
        <v>Tier - 3</v>
      </c>
      <c r="Q2316" s="8" t="str">
        <f>_xlfn.XLOOKUP($A2316,Cleaned_Hospital_Details!$A:$A,Cleaned_Hospital_Details!E:E)</f>
        <v>Tier - 1</v>
      </c>
      <c r="R2316" s="8" t="str">
        <f>_xlfn.XLOOKUP($A2316,Cleaned_Hospital_Details!$A:$A,Cleaned_Hospital_Details!F:F)</f>
        <v>R1013</v>
      </c>
      <c r="S2316" s="15">
        <f>_xlfn.XLOOKUP($A2316,Cleaned_Hospital_Details!$A:$A,Cleaned_Hospital_Details!G:G)</f>
        <v>36848</v>
      </c>
      <c r="T2316" s="8">
        <f>_xlfn.XLOOKUP($A2316,Cleaned_Hospital_Details!$A:$A,Cleaned_Hospital_Details!H:H)</f>
        <v>22</v>
      </c>
      <c r="U2316" s="8" t="str">
        <f>_xlfn.XLOOKUP($A2316,Cleaned_Hospital_Details!$A:$A,Cleaned_Hospital_Details!I:I)</f>
        <v>Adult</v>
      </c>
      <c r="V2316" t="str">
        <f t="shared" si="36"/>
        <v>Flannery O'Rourke</v>
      </c>
    </row>
    <row r="2317" spans="1:22" ht="15.6" x14ac:dyDescent="0.3">
      <c r="A2317" s="10" t="s">
        <v>2353</v>
      </c>
      <c r="B2317" s="8" t="str">
        <f>VLOOKUP(A2317,Cleaned_Customer_Names!A2316:D4651,2,0)</f>
        <v>Mr.</v>
      </c>
      <c r="C2317" s="8" t="str">
        <f>VLOOKUP(A2317,Cleaned_Customer_Names!A2316:D4651,3,0)</f>
        <v>John</v>
      </c>
      <c r="D2317" s="8" t="str">
        <f>VLOOKUP($A2317,Cleaned_Customer_Names!$A2316:$D4651,4,0)</f>
        <v>Williams</v>
      </c>
      <c r="E2317" s="22">
        <f>VLOOKUP($A2317,Cleaned_Medical_Exam!$A2316:$J4651,2,0)</f>
        <v>25.03</v>
      </c>
      <c r="F2317" s="24">
        <f>VLOOKUP($A2317,Cleaned_Medical_Exam!$A2316:$J4651,3,0)</f>
        <v>5.91</v>
      </c>
      <c r="G2317" s="20" t="str">
        <f>VLOOKUP($A2317,Cleaned_Medical_Exam!$A2316:$J4651,4,0)</f>
        <v>No</v>
      </c>
      <c r="H2317" s="20" t="str">
        <f>VLOOKUP($A2317,Cleaned_Medical_Exam!$A2316:$J4651,5,0)</f>
        <v>Yes</v>
      </c>
      <c r="I2317" s="20" t="str">
        <f>VLOOKUP($A2317,Cleaned_Medical_Exam!$A2316:$J4651,6,0)</f>
        <v>No</v>
      </c>
      <c r="J2317" s="48">
        <f>VLOOKUP($A2317,Cleaned_Medical_Exam!$A2316:$J4651,7,0)</f>
        <v>1</v>
      </c>
      <c r="K2317" s="8" t="str">
        <f>VLOOKUP($A2317,Cleaned_Medical_Exam!$A2316:$J4651,8,0)</f>
        <v>No</v>
      </c>
      <c r="L2317" s="20" t="str">
        <f>VLOOKUP($A2317,Cleaned_Medical_Exam!$A2316:$J4651,9,0)</f>
        <v>Overweight</v>
      </c>
      <c r="M2317" s="20" t="str">
        <f>VLOOKUP($A2317,Cleaned_Medical_Exam!$A2316:$J4651,10,0)</f>
        <v>Prediabetes</v>
      </c>
      <c r="N2317" s="48">
        <f>_xlfn.XLOOKUP(A2317,Cleaned_Hospital_Details!A:A,Cleaned_Hospital_Details!B:B)</f>
        <v>0</v>
      </c>
      <c r="O2317" s="49">
        <f>_xlfn.XLOOKUP($A2317,Cleaned_Hospital_Details!$A:$A,Cleaned_Hospital_Details!C:C)</f>
        <v>830.52</v>
      </c>
      <c r="P2317" s="8" t="str">
        <f>_xlfn.XLOOKUP($A2317,Cleaned_Hospital_Details!$A:$A,Cleaned_Hospital_Details!D:D)</f>
        <v>Tier - 3</v>
      </c>
      <c r="Q2317" s="8" t="str">
        <f>_xlfn.XLOOKUP($A2317,Cleaned_Hospital_Details!$A:$A,Cleaned_Hospital_Details!E:E)</f>
        <v>Tier - 2</v>
      </c>
      <c r="R2317" s="8" t="str">
        <f>_xlfn.XLOOKUP($A2317,Cleaned_Hospital_Details!$A:$A,Cleaned_Hospital_Details!F:F)</f>
        <v>R1011</v>
      </c>
      <c r="S2317" s="15">
        <f>_xlfn.XLOOKUP($A2317,Cleaned_Hospital_Details!$A:$A,Cleaned_Hospital_Details!G:G)</f>
        <v>38267</v>
      </c>
      <c r="T2317" s="8">
        <f>_xlfn.XLOOKUP($A2317,Cleaned_Hospital_Details!$A:$A,Cleaned_Hospital_Details!H:H)</f>
        <v>18</v>
      </c>
      <c r="U2317" s="8" t="str">
        <f>_xlfn.XLOOKUP($A2317,Cleaned_Hospital_Details!$A:$A,Cleaned_Hospital_Details!I:I)</f>
        <v>Child</v>
      </c>
      <c r="V2317" t="str">
        <f t="shared" si="36"/>
        <v>John Williams</v>
      </c>
    </row>
    <row r="2318" spans="1:22" ht="15.6" x14ac:dyDescent="0.3">
      <c r="A2318" s="10" t="s">
        <v>2354</v>
      </c>
      <c r="B2318" s="8" t="str">
        <f>VLOOKUP(A2318,Cleaned_Customer_Names!A2317:D4652,2,0)</f>
        <v>Mr.</v>
      </c>
      <c r="C2318" s="8" t="str">
        <f>VLOOKUP(A2318,Cleaned_Customer_Names!A2317:D4652,3,0)</f>
        <v>Koji</v>
      </c>
      <c r="D2318" s="8" t="str">
        <f>VLOOKUP($A2318,Cleaned_Customer_Names!$A2317:$D4652,4,0)</f>
        <v>Murakami</v>
      </c>
      <c r="E2318" s="22">
        <f>VLOOKUP($A2318,Cleaned_Medical_Exam!$A2317:$J4652,2,0)</f>
        <v>20.47</v>
      </c>
      <c r="F2318" s="24">
        <f>VLOOKUP($A2318,Cleaned_Medical_Exam!$A2317:$J4652,3,0)</f>
        <v>5.81</v>
      </c>
      <c r="G2318" s="20" t="str">
        <f>VLOOKUP($A2318,Cleaned_Medical_Exam!$A2317:$J4652,4,0)</f>
        <v>Yes</v>
      </c>
      <c r="H2318" s="20" t="str">
        <f>VLOOKUP($A2318,Cleaned_Medical_Exam!$A2317:$J4652,5,0)</f>
        <v>No</v>
      </c>
      <c r="I2318" s="20" t="str">
        <f>VLOOKUP($A2318,Cleaned_Medical_Exam!$A2317:$J4652,6,0)</f>
        <v>No</v>
      </c>
      <c r="J2318" s="48">
        <f>VLOOKUP($A2318,Cleaned_Medical_Exam!$A2317:$J4652,7,0)</f>
        <v>1</v>
      </c>
      <c r="K2318" s="8" t="str">
        <f>VLOOKUP($A2318,Cleaned_Medical_Exam!$A2317:$J4652,8,0)</f>
        <v>No</v>
      </c>
      <c r="L2318" s="20" t="str">
        <f>VLOOKUP($A2318,Cleaned_Medical_Exam!$A2317:$J4652,9,0)</f>
        <v>Healthy Weight</v>
      </c>
      <c r="M2318" s="20" t="str">
        <f>VLOOKUP($A2318,Cleaned_Medical_Exam!$A2317:$J4652,10,0)</f>
        <v>Prediabetes</v>
      </c>
      <c r="N2318" s="48">
        <f>_xlfn.XLOOKUP(A2318,Cleaned_Hospital_Details!A:A,Cleaned_Hospital_Details!B:B)</f>
        <v>0</v>
      </c>
      <c r="O2318" s="49">
        <f>_xlfn.XLOOKUP($A2318,Cleaned_Hospital_Details!$A:$A,Cleaned_Hospital_Details!C:C)</f>
        <v>773.54</v>
      </c>
      <c r="P2318" s="8" t="str">
        <f>_xlfn.XLOOKUP($A2318,Cleaned_Hospital_Details!$A:$A,Cleaned_Hospital_Details!D:D)</f>
        <v>Tier - 3</v>
      </c>
      <c r="Q2318" s="8" t="str">
        <f>_xlfn.XLOOKUP($A2318,Cleaned_Hospital_Details!$A:$A,Cleaned_Hospital_Details!E:E)</f>
        <v>Tier - 2</v>
      </c>
      <c r="R2318" s="8" t="str">
        <f>_xlfn.XLOOKUP($A2318,Cleaned_Hospital_Details!$A:$A,Cleaned_Hospital_Details!F:F)</f>
        <v>R1013</v>
      </c>
      <c r="S2318" s="15">
        <f>_xlfn.XLOOKUP($A2318,Cleaned_Hospital_Details!$A:$A,Cleaned_Hospital_Details!G:G)</f>
        <v>35040</v>
      </c>
      <c r="T2318" s="8">
        <f>_xlfn.XLOOKUP($A2318,Cleaned_Hospital_Details!$A:$A,Cleaned_Hospital_Details!H:H)</f>
        <v>27</v>
      </c>
      <c r="U2318" s="8" t="str">
        <f>_xlfn.XLOOKUP($A2318,Cleaned_Hospital_Details!$A:$A,Cleaned_Hospital_Details!I:I)</f>
        <v>Adult</v>
      </c>
      <c r="V2318" t="str">
        <f t="shared" si="36"/>
        <v>Koji Murakami</v>
      </c>
    </row>
    <row r="2319" spans="1:22" ht="15.6" x14ac:dyDescent="0.3">
      <c r="A2319" s="10" t="s">
        <v>2355</v>
      </c>
      <c r="B2319" s="8" t="str">
        <f>VLOOKUP(A2319,Cleaned_Customer_Names!A2318:D4653,2,0)</f>
        <v>Ms.</v>
      </c>
      <c r="C2319" s="8" t="str">
        <f>VLOOKUP(A2319,Cleaned_Customer_Names!A2318:D4653,3,0)</f>
        <v>Candice</v>
      </c>
      <c r="D2319" s="8" t="str">
        <f>VLOOKUP($A2319,Cleaned_Customer_Names!$A2318:$D4653,4,0)</f>
        <v>Gagnon</v>
      </c>
      <c r="E2319" s="22">
        <f>VLOOKUP($A2319,Cleaned_Medical_Exam!$A2318:$J4653,2,0)</f>
        <v>18.82</v>
      </c>
      <c r="F2319" s="24">
        <f>VLOOKUP($A2319,Cleaned_Medical_Exam!$A2318:$J4653,3,0)</f>
        <v>5.51</v>
      </c>
      <c r="G2319" s="20" t="str">
        <f>VLOOKUP($A2319,Cleaned_Medical_Exam!$A2318:$J4653,4,0)</f>
        <v>Yes</v>
      </c>
      <c r="H2319" s="20" t="str">
        <f>VLOOKUP($A2319,Cleaned_Medical_Exam!$A2318:$J4653,5,0)</f>
        <v>No</v>
      </c>
      <c r="I2319" s="20" t="str">
        <f>VLOOKUP($A2319,Cleaned_Medical_Exam!$A2318:$J4653,6,0)</f>
        <v>No</v>
      </c>
      <c r="J2319" s="48">
        <f>VLOOKUP($A2319,Cleaned_Medical_Exam!$A2318:$J4653,7,0)</f>
        <v>0</v>
      </c>
      <c r="K2319" s="8" t="str">
        <f>VLOOKUP($A2319,Cleaned_Medical_Exam!$A2318:$J4653,8,0)</f>
        <v>No</v>
      </c>
      <c r="L2319" s="20" t="str">
        <f>VLOOKUP($A2319,Cleaned_Medical_Exam!$A2318:$J4653,9,0)</f>
        <v>Healthy Weight</v>
      </c>
      <c r="M2319" s="20" t="str">
        <f>VLOOKUP($A2319,Cleaned_Medical_Exam!$A2318:$J4653,10,0)</f>
        <v>Normal</v>
      </c>
      <c r="N2319" s="48">
        <f>_xlfn.XLOOKUP(A2319,Cleaned_Hospital_Details!A:A,Cleaned_Hospital_Details!B:B)</f>
        <v>0</v>
      </c>
      <c r="O2319" s="49">
        <f>_xlfn.XLOOKUP($A2319,Cleaned_Hospital_Details!$A:$A,Cleaned_Hospital_Details!C:C)</f>
        <v>770.38</v>
      </c>
      <c r="P2319" s="8" t="str">
        <f>_xlfn.XLOOKUP($A2319,Cleaned_Hospital_Details!$A:$A,Cleaned_Hospital_Details!D:D)</f>
        <v>Tier - 3</v>
      </c>
      <c r="Q2319" s="8" t="str">
        <f>_xlfn.XLOOKUP($A2319,Cleaned_Hospital_Details!$A:$A,Cleaned_Hospital_Details!E:E)</f>
        <v>Tier - 2</v>
      </c>
      <c r="R2319" s="8" t="str">
        <f>_xlfn.XLOOKUP($A2319,Cleaned_Hospital_Details!$A:$A,Cleaned_Hospital_Details!F:F)</f>
        <v>R1012</v>
      </c>
      <c r="S2319" s="15">
        <f>_xlfn.XLOOKUP($A2319,Cleaned_Hospital_Details!$A:$A,Cleaned_Hospital_Details!G:G)</f>
        <v>35326</v>
      </c>
      <c r="T2319" s="8">
        <f>_xlfn.XLOOKUP($A2319,Cleaned_Hospital_Details!$A:$A,Cleaned_Hospital_Details!H:H)</f>
        <v>26</v>
      </c>
      <c r="U2319" s="8" t="str">
        <f>_xlfn.XLOOKUP($A2319,Cleaned_Hospital_Details!$A:$A,Cleaned_Hospital_Details!I:I)</f>
        <v>Adult</v>
      </c>
      <c r="V2319" t="str">
        <f t="shared" si="36"/>
        <v>Candice Gagnon</v>
      </c>
    </row>
    <row r="2320" spans="1:22" ht="15.6" x14ac:dyDescent="0.3">
      <c r="A2320" s="10" t="s">
        <v>2356</v>
      </c>
      <c r="B2320" s="8" t="str">
        <f>VLOOKUP(A2320,Cleaned_Customer_Names!A2319:D4654,2,0)</f>
        <v>Mr.</v>
      </c>
      <c r="C2320" s="8" t="str">
        <f>VLOOKUP(A2320,Cleaned_Customer_Names!A2319:D4654,3,0)</f>
        <v>Theodore</v>
      </c>
      <c r="D2320" s="8" t="str">
        <f>VLOOKUP($A2320,Cleaned_Customer_Names!$A2319:$D4654,4,0)</f>
        <v>Petermann</v>
      </c>
      <c r="E2320" s="22">
        <f>VLOOKUP($A2320,Cleaned_Medical_Exam!$A2319:$J4654,2,0)</f>
        <v>17.079999999999998</v>
      </c>
      <c r="F2320" s="24">
        <f>VLOOKUP($A2320,Cleaned_Medical_Exam!$A2319:$J4654,3,0)</f>
        <v>5.73</v>
      </c>
      <c r="G2320" s="20" t="str">
        <f>VLOOKUP($A2320,Cleaned_Medical_Exam!$A2319:$J4654,4,0)</f>
        <v>No</v>
      </c>
      <c r="H2320" s="20" t="str">
        <f>VLOOKUP($A2320,Cleaned_Medical_Exam!$A2319:$J4654,5,0)</f>
        <v>No</v>
      </c>
      <c r="I2320" s="20" t="str">
        <f>VLOOKUP($A2320,Cleaned_Medical_Exam!$A2319:$J4654,6,0)</f>
        <v>Yes</v>
      </c>
      <c r="J2320" s="48">
        <f>VLOOKUP($A2320,Cleaned_Medical_Exam!$A2319:$J4654,7,0)</f>
        <v>1</v>
      </c>
      <c r="K2320" s="8" t="str">
        <f>VLOOKUP($A2320,Cleaned_Medical_Exam!$A2319:$J4654,8,0)</f>
        <v>No</v>
      </c>
      <c r="L2320" s="20" t="str">
        <f>VLOOKUP($A2320,Cleaned_Medical_Exam!$A2319:$J4654,9,0)</f>
        <v>Underweight</v>
      </c>
      <c r="M2320" s="20" t="str">
        <f>VLOOKUP($A2320,Cleaned_Medical_Exam!$A2319:$J4654,10,0)</f>
        <v>Prediabetes</v>
      </c>
      <c r="N2320" s="48">
        <f>_xlfn.XLOOKUP(A2320,Cleaned_Hospital_Details!A:A,Cleaned_Hospital_Details!B:B)</f>
        <v>0</v>
      </c>
      <c r="O2320" s="49">
        <f>_xlfn.XLOOKUP($A2320,Cleaned_Hospital_Details!$A:$A,Cleaned_Hospital_Details!C:C)</f>
        <v>770</v>
      </c>
      <c r="P2320" s="8" t="str">
        <f>_xlfn.XLOOKUP($A2320,Cleaned_Hospital_Details!$A:$A,Cleaned_Hospital_Details!D:D)</f>
        <v>Tier - 3</v>
      </c>
      <c r="Q2320" s="8" t="str">
        <f>_xlfn.XLOOKUP($A2320,Cleaned_Hospital_Details!$A:$A,Cleaned_Hospital_Details!E:E)</f>
        <v>Tier - 3</v>
      </c>
      <c r="R2320" s="8" t="str">
        <f>_xlfn.XLOOKUP($A2320,Cleaned_Hospital_Details!$A:$A,Cleaned_Hospital_Details!F:F)</f>
        <v>R1013</v>
      </c>
      <c r="S2320" s="15">
        <f>_xlfn.XLOOKUP($A2320,Cleaned_Hospital_Details!$A:$A,Cleaned_Hospital_Details!G:G)</f>
        <v>34148</v>
      </c>
      <c r="T2320" s="8">
        <f>_xlfn.XLOOKUP($A2320,Cleaned_Hospital_Details!$A:$A,Cleaned_Hospital_Details!H:H)</f>
        <v>29</v>
      </c>
      <c r="U2320" s="8" t="str">
        <f>_xlfn.XLOOKUP($A2320,Cleaned_Hospital_Details!$A:$A,Cleaned_Hospital_Details!I:I)</f>
        <v>Adult</v>
      </c>
      <c r="V2320" t="str">
        <f t="shared" si="36"/>
        <v>Theodore Petermann</v>
      </c>
    </row>
    <row r="2321" spans="1:22" ht="15.6" x14ac:dyDescent="0.3">
      <c r="A2321" s="10" t="s">
        <v>2357</v>
      </c>
      <c r="B2321" s="8" t="str">
        <f>VLOOKUP(A2321,Cleaned_Customer_Names!A2320:D4655,2,0)</f>
        <v>Ms.</v>
      </c>
      <c r="C2321" s="8" t="str">
        <f>VLOOKUP(A2321,Cleaned_Customer_Names!A2320:D4655,3,0)</f>
        <v>Lindy</v>
      </c>
      <c r="D2321" s="8" t="str">
        <f>VLOOKUP($A2321,Cleaned_Customer_Names!$A2320:$D4655,4,0)</f>
        <v>Graves</v>
      </c>
      <c r="E2321" s="22">
        <f>VLOOKUP($A2321,Cleaned_Medical_Exam!$A2320:$J4655,2,0)</f>
        <v>19.21</v>
      </c>
      <c r="F2321" s="24">
        <f>VLOOKUP($A2321,Cleaned_Medical_Exam!$A2320:$J4655,3,0)</f>
        <v>5.53</v>
      </c>
      <c r="G2321" s="20" t="str">
        <f>VLOOKUP($A2321,Cleaned_Medical_Exam!$A2320:$J4655,4,0)</f>
        <v>Yes</v>
      </c>
      <c r="H2321" s="20" t="str">
        <f>VLOOKUP($A2321,Cleaned_Medical_Exam!$A2320:$J4655,5,0)</f>
        <v>No</v>
      </c>
      <c r="I2321" s="20" t="str">
        <f>VLOOKUP($A2321,Cleaned_Medical_Exam!$A2320:$J4655,6,0)</f>
        <v>No</v>
      </c>
      <c r="J2321" s="48">
        <f>VLOOKUP($A2321,Cleaned_Medical_Exam!$A2320:$J4655,7,0)</f>
        <v>0</v>
      </c>
      <c r="K2321" s="8" t="str">
        <f>VLOOKUP($A2321,Cleaned_Medical_Exam!$A2320:$J4655,8,0)</f>
        <v>No</v>
      </c>
      <c r="L2321" s="20" t="str">
        <f>VLOOKUP($A2321,Cleaned_Medical_Exam!$A2320:$J4655,9,0)</f>
        <v>Healthy Weight</v>
      </c>
      <c r="M2321" s="20" t="str">
        <f>VLOOKUP($A2321,Cleaned_Medical_Exam!$A2320:$J4655,10,0)</f>
        <v>Normal</v>
      </c>
      <c r="N2321" s="48">
        <f>_xlfn.XLOOKUP(A2321,Cleaned_Hospital_Details!A:A,Cleaned_Hospital_Details!B:B)</f>
        <v>0</v>
      </c>
      <c r="O2321" s="49">
        <f>_xlfn.XLOOKUP($A2321,Cleaned_Hospital_Details!$A:$A,Cleaned_Hospital_Details!C:C)</f>
        <v>760</v>
      </c>
      <c r="P2321" s="8" t="str">
        <f>_xlfn.XLOOKUP($A2321,Cleaned_Hospital_Details!$A:$A,Cleaned_Hospital_Details!D:D)</f>
        <v>Tier - 3</v>
      </c>
      <c r="Q2321" s="8" t="str">
        <f>_xlfn.XLOOKUP($A2321,Cleaned_Hospital_Details!$A:$A,Cleaned_Hospital_Details!E:E)</f>
        <v>Tier - 3</v>
      </c>
      <c r="R2321" s="8" t="str">
        <f>_xlfn.XLOOKUP($A2321,Cleaned_Hospital_Details!$A:$A,Cleaned_Hospital_Details!F:F)</f>
        <v>R1013</v>
      </c>
      <c r="S2321" s="15">
        <f>_xlfn.XLOOKUP($A2321,Cleaned_Hospital_Details!$A:$A,Cleaned_Hospital_Details!G:G)</f>
        <v>35360</v>
      </c>
      <c r="T2321" s="8">
        <f>_xlfn.XLOOKUP($A2321,Cleaned_Hospital_Details!$A:$A,Cleaned_Hospital_Details!H:H)</f>
        <v>26</v>
      </c>
      <c r="U2321" s="8" t="str">
        <f>_xlfn.XLOOKUP($A2321,Cleaned_Hospital_Details!$A:$A,Cleaned_Hospital_Details!I:I)</f>
        <v>Adult</v>
      </c>
      <c r="V2321" t="str">
        <f t="shared" si="36"/>
        <v>Lindy Graves</v>
      </c>
    </row>
    <row r="2322" spans="1:22" ht="15.6" x14ac:dyDescent="0.3">
      <c r="A2322" s="10" t="s">
        <v>2358</v>
      </c>
      <c r="B2322" s="8" t="str">
        <f>VLOOKUP(A2322,Cleaned_Customer_Names!A2321:D4656,2,0)</f>
        <v>Mr.</v>
      </c>
      <c r="C2322" s="8" t="str">
        <f>VLOOKUP(A2322,Cleaned_Customer_Names!A2321:D4656,3,0)</f>
        <v>Thomas</v>
      </c>
      <c r="D2322" s="8" t="str">
        <f>VLOOKUP($A2322,Cleaned_Customer_Names!$A2321:$D4656,4,0)</f>
        <v>Danielson</v>
      </c>
      <c r="E2322" s="22">
        <f>VLOOKUP($A2322,Cleaned_Medical_Exam!$A2321:$J4656,2,0)</f>
        <v>17.86</v>
      </c>
      <c r="F2322" s="24">
        <f>VLOOKUP($A2322,Cleaned_Medical_Exam!$A2321:$J4656,3,0)</f>
        <v>5.43</v>
      </c>
      <c r="G2322" s="20" t="str">
        <f>VLOOKUP($A2322,Cleaned_Medical_Exam!$A2321:$J4656,4,0)</f>
        <v>No</v>
      </c>
      <c r="H2322" s="20" t="str">
        <f>VLOOKUP($A2322,Cleaned_Medical_Exam!$A2321:$J4656,5,0)</f>
        <v>No</v>
      </c>
      <c r="I2322" s="20" t="str">
        <f>VLOOKUP($A2322,Cleaned_Medical_Exam!$A2321:$J4656,6,0)</f>
        <v>Yes</v>
      </c>
      <c r="J2322" s="48">
        <f>VLOOKUP($A2322,Cleaned_Medical_Exam!$A2321:$J4656,7,0)</f>
        <v>1</v>
      </c>
      <c r="K2322" s="8" t="str">
        <f>VLOOKUP($A2322,Cleaned_Medical_Exam!$A2321:$J4656,8,0)</f>
        <v>No</v>
      </c>
      <c r="L2322" s="20" t="str">
        <f>VLOOKUP($A2322,Cleaned_Medical_Exam!$A2321:$J4656,9,0)</f>
        <v>Underweight</v>
      </c>
      <c r="M2322" s="20" t="str">
        <f>VLOOKUP($A2322,Cleaned_Medical_Exam!$A2321:$J4656,10,0)</f>
        <v>Normal</v>
      </c>
      <c r="N2322" s="48">
        <f>_xlfn.XLOOKUP(A2322,Cleaned_Hospital_Details!A:A,Cleaned_Hospital_Details!B:B)</f>
        <v>0</v>
      </c>
      <c r="O2322" s="49">
        <f>_xlfn.XLOOKUP($A2322,Cleaned_Hospital_Details!$A:$A,Cleaned_Hospital_Details!C:C)</f>
        <v>760</v>
      </c>
      <c r="P2322" s="8" t="str">
        <f>_xlfn.XLOOKUP($A2322,Cleaned_Hospital_Details!$A:$A,Cleaned_Hospital_Details!D:D)</f>
        <v>Tier - 3</v>
      </c>
      <c r="Q2322" s="8" t="str">
        <f>_xlfn.XLOOKUP($A2322,Cleaned_Hospital_Details!$A:$A,Cleaned_Hospital_Details!E:E)</f>
        <v>Tier - 1</v>
      </c>
      <c r="R2322" s="8" t="str">
        <f>_xlfn.XLOOKUP($A2322,Cleaned_Hospital_Details!$A:$A,Cleaned_Hospital_Details!F:F)</f>
        <v>R1013</v>
      </c>
      <c r="S2322" s="15">
        <f>_xlfn.XLOOKUP($A2322,Cleaned_Hospital_Details!$A:$A,Cleaned_Hospital_Details!G:G)</f>
        <v>34190</v>
      </c>
      <c r="T2322" s="8">
        <f>_xlfn.XLOOKUP($A2322,Cleaned_Hospital_Details!$A:$A,Cleaned_Hospital_Details!H:H)</f>
        <v>29</v>
      </c>
      <c r="U2322" s="8" t="str">
        <f>_xlfn.XLOOKUP($A2322,Cleaned_Hospital_Details!$A:$A,Cleaned_Hospital_Details!I:I)</f>
        <v>Adult</v>
      </c>
      <c r="V2322" t="str">
        <f t="shared" si="36"/>
        <v>Thomas Danielson</v>
      </c>
    </row>
    <row r="2323" spans="1:22" ht="15.6" x14ac:dyDescent="0.3">
      <c r="A2323" s="10" t="s">
        <v>2359</v>
      </c>
      <c r="B2323" s="8" t="str">
        <f>VLOOKUP(A2323,Cleaned_Customer_Names!A2322:D4657,2,0)</f>
        <v>Ms.</v>
      </c>
      <c r="C2323" s="8" t="str">
        <f>VLOOKUP(A2323,Cleaned_Customer_Names!A2322:D4657,3,0)</f>
        <v>Holly</v>
      </c>
      <c r="D2323" s="8" t="str">
        <f>VLOOKUP($A2323,Cleaned_Customer_Names!$A2322:$D4657,4,0)</f>
        <v>Street</v>
      </c>
      <c r="E2323" s="22">
        <f>VLOOKUP($A2323,Cleaned_Medical_Exam!$A2322:$J4657,2,0)</f>
        <v>21.38</v>
      </c>
      <c r="F2323" s="24">
        <f>VLOOKUP($A2323,Cleaned_Medical_Exam!$A2322:$J4657,3,0)</f>
        <v>8.01</v>
      </c>
      <c r="G2323" s="20" t="str">
        <f>VLOOKUP($A2323,Cleaned_Medical_Exam!$A2322:$J4657,4,0)</f>
        <v>No</v>
      </c>
      <c r="H2323" s="20" t="str">
        <f>VLOOKUP($A2323,Cleaned_Medical_Exam!$A2322:$J4657,5,0)</f>
        <v>No</v>
      </c>
      <c r="I2323" s="20" t="str">
        <f>VLOOKUP($A2323,Cleaned_Medical_Exam!$A2322:$J4657,6,0)</f>
        <v>No</v>
      </c>
      <c r="J2323" s="48">
        <f>VLOOKUP($A2323,Cleaned_Medical_Exam!$A2322:$J4657,7,0)</f>
        <v>0</v>
      </c>
      <c r="K2323" s="8" t="str">
        <f>VLOOKUP($A2323,Cleaned_Medical_Exam!$A2322:$J4657,8,0)</f>
        <v>No</v>
      </c>
      <c r="L2323" s="20" t="str">
        <f>VLOOKUP($A2323,Cleaned_Medical_Exam!$A2322:$J4657,9,0)</f>
        <v>Healthy Weight</v>
      </c>
      <c r="M2323" s="20" t="str">
        <f>VLOOKUP($A2323,Cleaned_Medical_Exam!$A2322:$J4657,10,0)</f>
        <v>Diabetes</v>
      </c>
      <c r="N2323" s="48">
        <f>_xlfn.XLOOKUP(A2323,Cleaned_Hospital_Details!A:A,Cleaned_Hospital_Details!B:B)</f>
        <v>0</v>
      </c>
      <c r="O2323" s="49">
        <f>_xlfn.XLOOKUP($A2323,Cleaned_Hospital_Details!$A:$A,Cleaned_Hospital_Details!C:C)</f>
        <v>750</v>
      </c>
      <c r="P2323" s="8" t="str">
        <f>_xlfn.XLOOKUP($A2323,Cleaned_Hospital_Details!$A:$A,Cleaned_Hospital_Details!D:D)</f>
        <v>Tier - 3</v>
      </c>
      <c r="Q2323" s="8" t="str">
        <f>_xlfn.XLOOKUP($A2323,Cleaned_Hospital_Details!$A:$A,Cleaned_Hospital_Details!E:E)</f>
        <v>Tier - 1</v>
      </c>
      <c r="R2323" s="8" t="str">
        <f>_xlfn.XLOOKUP($A2323,Cleaned_Hospital_Details!$A:$A,Cleaned_Hospital_Details!F:F)</f>
        <v>R1012</v>
      </c>
      <c r="S2323" s="15">
        <f>_xlfn.XLOOKUP($A2323,Cleaned_Hospital_Details!$A:$A,Cleaned_Hospital_Details!G:G)</f>
        <v>37518</v>
      </c>
      <c r="T2323" s="8">
        <f>_xlfn.XLOOKUP($A2323,Cleaned_Hospital_Details!$A:$A,Cleaned_Hospital_Details!H:H)</f>
        <v>20</v>
      </c>
      <c r="U2323" s="8" t="str">
        <f>_xlfn.XLOOKUP($A2323,Cleaned_Hospital_Details!$A:$A,Cleaned_Hospital_Details!I:I)</f>
        <v>Adult</v>
      </c>
      <c r="V2323" t="str">
        <f t="shared" si="36"/>
        <v>Holly Street</v>
      </c>
    </row>
    <row r="2324" spans="1:22" ht="15.6" x14ac:dyDescent="0.3">
      <c r="A2324" s="10" t="s">
        <v>2360</v>
      </c>
      <c r="B2324" s="8" t="str">
        <f>VLOOKUP(A2324,Cleaned_Customer_Names!A2323:D4658,2,0)</f>
        <v>Mr.</v>
      </c>
      <c r="C2324" s="8" t="str">
        <f>VLOOKUP(A2324,Cleaned_Customer_Names!A2323:D4658,3,0)</f>
        <v>Matthew</v>
      </c>
      <c r="D2324" s="8" t="str">
        <f>VLOOKUP($A2324,Cleaned_Customer_Names!$A2323:$D4658,4,0)</f>
        <v>Buss</v>
      </c>
      <c r="E2324" s="22">
        <f>VLOOKUP($A2324,Cleaned_Medical_Exam!$A2323:$J4658,2,0)</f>
        <v>23.35</v>
      </c>
      <c r="F2324" s="24">
        <f>VLOOKUP($A2324,Cleaned_Medical_Exam!$A2323:$J4658,3,0)</f>
        <v>5.94</v>
      </c>
      <c r="G2324" s="20" t="str">
        <f>VLOOKUP($A2324,Cleaned_Medical_Exam!$A2323:$J4658,4,0)</f>
        <v>No</v>
      </c>
      <c r="H2324" s="20" t="str">
        <f>VLOOKUP($A2324,Cleaned_Medical_Exam!$A2323:$J4658,5,0)</f>
        <v>No</v>
      </c>
      <c r="I2324" s="20" t="str">
        <f>VLOOKUP($A2324,Cleaned_Medical_Exam!$A2323:$J4658,6,0)</f>
        <v>No</v>
      </c>
      <c r="J2324" s="48">
        <f>VLOOKUP($A2324,Cleaned_Medical_Exam!$A2323:$J4658,7,0)</f>
        <v>0</v>
      </c>
      <c r="K2324" s="8" t="str">
        <f>VLOOKUP($A2324,Cleaned_Medical_Exam!$A2323:$J4658,8,0)</f>
        <v>No</v>
      </c>
      <c r="L2324" s="20" t="str">
        <f>VLOOKUP($A2324,Cleaned_Medical_Exam!$A2323:$J4658,9,0)</f>
        <v>Healthy Weight</v>
      </c>
      <c r="M2324" s="20" t="str">
        <f>VLOOKUP($A2324,Cleaned_Medical_Exam!$A2323:$J4658,10,0)</f>
        <v>Prediabetes</v>
      </c>
      <c r="N2324" s="48">
        <f>_xlfn.XLOOKUP(A2324,Cleaned_Hospital_Details!A:A,Cleaned_Hospital_Details!B:B)</f>
        <v>0</v>
      </c>
      <c r="O2324" s="49">
        <f>_xlfn.XLOOKUP($A2324,Cleaned_Hospital_Details!$A:$A,Cleaned_Hospital_Details!C:C)</f>
        <v>722.99</v>
      </c>
      <c r="P2324" s="8" t="str">
        <f>_xlfn.XLOOKUP($A2324,Cleaned_Hospital_Details!$A:$A,Cleaned_Hospital_Details!D:D)</f>
        <v>Tier - 3</v>
      </c>
      <c r="Q2324" s="8" t="str">
        <f>_xlfn.XLOOKUP($A2324,Cleaned_Hospital_Details!$A:$A,Cleaned_Hospital_Details!E:E)</f>
        <v>Tier - 1</v>
      </c>
      <c r="R2324" s="8" t="str">
        <f>_xlfn.XLOOKUP($A2324,Cleaned_Hospital_Details!$A:$A,Cleaned_Hospital_Details!F:F)</f>
        <v>R1013</v>
      </c>
      <c r="S2324" s="15">
        <f>_xlfn.XLOOKUP($A2324,Cleaned_Hospital_Details!$A:$A,Cleaned_Hospital_Details!G:G)</f>
        <v>36508</v>
      </c>
      <c r="T2324" s="8">
        <f>_xlfn.XLOOKUP($A2324,Cleaned_Hospital_Details!$A:$A,Cleaned_Hospital_Details!H:H)</f>
        <v>23</v>
      </c>
      <c r="U2324" s="8" t="str">
        <f>_xlfn.XLOOKUP($A2324,Cleaned_Hospital_Details!$A:$A,Cleaned_Hospital_Details!I:I)</f>
        <v>Adult</v>
      </c>
      <c r="V2324" t="str">
        <f t="shared" si="36"/>
        <v>Matthew Buss</v>
      </c>
    </row>
    <row r="2325" spans="1:22" ht="15.6" x14ac:dyDescent="0.3">
      <c r="A2325" s="10" t="s">
        <v>2361</v>
      </c>
      <c r="B2325" s="8" t="str">
        <f>VLOOKUP(A2325,Cleaned_Customer_Names!A2324:D4659,2,0)</f>
        <v>Ms.</v>
      </c>
      <c r="C2325" s="8" t="str">
        <f>VLOOKUP(A2325,Cleaned_Customer_Names!A2324:D4659,3,0)</f>
        <v>Meghan</v>
      </c>
      <c r="D2325" s="8" t="str">
        <f>VLOOKUP($A2325,Cleaned_Customer_Names!$A2324:$D4659,4,0)</f>
        <v>Duffy</v>
      </c>
      <c r="E2325" s="22">
        <f>VLOOKUP($A2325,Cleaned_Medical_Exam!$A2324:$J4659,2,0)</f>
        <v>22.24</v>
      </c>
      <c r="F2325" s="24">
        <f>VLOOKUP($A2325,Cleaned_Medical_Exam!$A2324:$J4659,3,0)</f>
        <v>5.04</v>
      </c>
      <c r="G2325" s="20" t="str">
        <f>VLOOKUP($A2325,Cleaned_Medical_Exam!$A2324:$J4659,4,0)</f>
        <v>No</v>
      </c>
      <c r="H2325" s="20" t="str">
        <f>VLOOKUP($A2325,Cleaned_Medical_Exam!$A2324:$J4659,5,0)</f>
        <v>No</v>
      </c>
      <c r="I2325" s="20" t="str">
        <f>VLOOKUP($A2325,Cleaned_Medical_Exam!$A2324:$J4659,6,0)</f>
        <v>No</v>
      </c>
      <c r="J2325" s="48">
        <f>VLOOKUP($A2325,Cleaned_Medical_Exam!$A2324:$J4659,7,0)</f>
        <v>0</v>
      </c>
      <c r="K2325" s="8" t="str">
        <f>VLOOKUP($A2325,Cleaned_Medical_Exam!$A2324:$J4659,8,0)</f>
        <v>No</v>
      </c>
      <c r="L2325" s="20" t="str">
        <f>VLOOKUP($A2325,Cleaned_Medical_Exam!$A2324:$J4659,9,0)</f>
        <v>Healthy Weight</v>
      </c>
      <c r="M2325" s="20" t="str">
        <f>VLOOKUP($A2325,Cleaned_Medical_Exam!$A2324:$J4659,10,0)</f>
        <v>Normal</v>
      </c>
      <c r="N2325" s="48">
        <f>_xlfn.XLOOKUP(A2325,Cleaned_Hospital_Details!A:A,Cleaned_Hospital_Details!B:B)</f>
        <v>0</v>
      </c>
      <c r="O2325" s="49">
        <f>_xlfn.XLOOKUP($A2325,Cleaned_Hospital_Details!$A:$A,Cleaned_Hospital_Details!C:C)</f>
        <v>700</v>
      </c>
      <c r="P2325" s="8" t="str">
        <f>_xlfn.XLOOKUP($A2325,Cleaned_Hospital_Details!$A:$A,Cleaned_Hospital_Details!D:D)</f>
        <v>Tier - 2</v>
      </c>
      <c r="Q2325" s="8" t="str">
        <f>_xlfn.XLOOKUP($A2325,Cleaned_Hospital_Details!$A:$A,Cleaned_Hospital_Details!E:E)</f>
        <v>Tier - 3</v>
      </c>
      <c r="R2325" s="8" t="str">
        <f>_xlfn.XLOOKUP($A2325,Cleaned_Hospital_Details!$A:$A,Cleaned_Hospital_Details!F:F)</f>
        <v>R1013</v>
      </c>
      <c r="S2325" s="15">
        <f>_xlfn.XLOOKUP($A2325,Cleaned_Hospital_Details!$A:$A,Cleaned_Hospital_Details!G:G)</f>
        <v>36520</v>
      </c>
      <c r="T2325" s="8">
        <f>_xlfn.XLOOKUP($A2325,Cleaned_Hospital_Details!$A:$A,Cleaned_Hospital_Details!H:H)</f>
        <v>23</v>
      </c>
      <c r="U2325" s="8" t="str">
        <f>_xlfn.XLOOKUP($A2325,Cleaned_Hospital_Details!$A:$A,Cleaned_Hospital_Details!I:I)</f>
        <v>Adult</v>
      </c>
      <c r="V2325" t="str">
        <f t="shared" si="36"/>
        <v>Meghan Duffy</v>
      </c>
    </row>
    <row r="2326" spans="1:22" ht="15.6" x14ac:dyDescent="0.3">
      <c r="A2326" s="10" t="s">
        <v>2362</v>
      </c>
      <c r="B2326" s="8" t="str">
        <f>VLOOKUP(A2326,Cleaned_Customer_Names!A2325:D4660,2,0)</f>
        <v>Mr.</v>
      </c>
      <c r="C2326" s="8" t="str">
        <f>VLOOKUP(A2326,Cleaned_Customer_Names!A2325:D4660,3,0)</f>
        <v>Fred</v>
      </c>
      <c r="D2326" s="8" t="str">
        <f>VLOOKUP($A2326,Cleaned_Customer_Names!$A2325:$D4660,4,0)</f>
        <v>Hines</v>
      </c>
      <c r="E2326" s="22">
        <f>VLOOKUP($A2326,Cleaned_Medical_Exam!$A2325:$J4660,2,0)</f>
        <v>24.76</v>
      </c>
      <c r="F2326" s="24">
        <f>VLOOKUP($A2326,Cleaned_Medical_Exam!$A2325:$J4660,3,0)</f>
        <v>4.54</v>
      </c>
      <c r="G2326" s="20" t="str">
        <f>VLOOKUP($A2326,Cleaned_Medical_Exam!$A2325:$J4660,4,0)</f>
        <v>Yes</v>
      </c>
      <c r="H2326" s="20" t="str">
        <f>VLOOKUP($A2326,Cleaned_Medical_Exam!$A2325:$J4660,5,0)</f>
        <v>No</v>
      </c>
      <c r="I2326" s="20" t="str">
        <f>VLOOKUP($A2326,Cleaned_Medical_Exam!$A2325:$J4660,6,0)</f>
        <v>No</v>
      </c>
      <c r="J2326" s="48">
        <f>VLOOKUP($A2326,Cleaned_Medical_Exam!$A2325:$J4660,7,0)</f>
        <v>0</v>
      </c>
      <c r="K2326" s="8" t="str">
        <f>VLOOKUP($A2326,Cleaned_Medical_Exam!$A2325:$J4660,8,0)</f>
        <v>No</v>
      </c>
      <c r="L2326" s="20" t="str">
        <f>VLOOKUP($A2326,Cleaned_Medical_Exam!$A2325:$J4660,9,0)</f>
        <v>Healthy Weight</v>
      </c>
      <c r="M2326" s="20" t="str">
        <f>VLOOKUP($A2326,Cleaned_Medical_Exam!$A2325:$J4660,10,0)</f>
        <v>Normal</v>
      </c>
      <c r="N2326" s="48">
        <f>_xlfn.XLOOKUP(A2326,Cleaned_Hospital_Details!A:A,Cleaned_Hospital_Details!B:B)</f>
        <v>0</v>
      </c>
      <c r="O2326" s="49">
        <f>_xlfn.XLOOKUP($A2326,Cleaned_Hospital_Details!$A:$A,Cleaned_Hospital_Details!C:C)</f>
        <v>687.54</v>
      </c>
      <c r="P2326" s="8" t="str">
        <f>_xlfn.XLOOKUP($A2326,Cleaned_Hospital_Details!$A:$A,Cleaned_Hospital_Details!D:D)</f>
        <v>Tier - 3</v>
      </c>
      <c r="Q2326" s="8" t="str">
        <f>_xlfn.XLOOKUP($A2326,Cleaned_Hospital_Details!$A:$A,Cleaned_Hospital_Details!E:E)</f>
        <v>Tier - 2</v>
      </c>
      <c r="R2326" s="8" t="str">
        <f>_xlfn.XLOOKUP($A2326,Cleaned_Hospital_Details!$A:$A,Cleaned_Hospital_Details!F:F)</f>
        <v>R1013</v>
      </c>
      <c r="S2326" s="15">
        <f>_xlfn.XLOOKUP($A2326,Cleaned_Hospital_Details!$A:$A,Cleaned_Hospital_Details!G:G)</f>
        <v>37146</v>
      </c>
      <c r="T2326" s="8">
        <f>_xlfn.XLOOKUP($A2326,Cleaned_Hospital_Details!$A:$A,Cleaned_Hospital_Details!H:H)</f>
        <v>21</v>
      </c>
      <c r="U2326" s="8" t="str">
        <f>_xlfn.XLOOKUP($A2326,Cleaned_Hospital_Details!$A:$A,Cleaned_Hospital_Details!I:I)</f>
        <v>Adult</v>
      </c>
      <c r="V2326" t="str">
        <f t="shared" si="36"/>
        <v>Fred Hines</v>
      </c>
    </row>
    <row r="2327" spans="1:22" ht="15.6" x14ac:dyDescent="0.3">
      <c r="A2327" s="10" t="s">
        <v>2363</v>
      </c>
      <c r="B2327" s="8" t="str">
        <f>VLOOKUP(A2327,Cleaned_Customer_Names!A2326:D4661,2,0)</f>
        <v>Mr.</v>
      </c>
      <c r="C2327" s="8" t="str">
        <f>VLOOKUP(A2327,Cleaned_Customer_Names!A2326:D4661,3,0)</f>
        <v>Sebastian</v>
      </c>
      <c r="D2327" s="8" t="str">
        <f>VLOOKUP($A2327,Cleaned_Customer_Names!$A2326:$D4661,4,0)</f>
        <v>Castro</v>
      </c>
      <c r="E2327" s="22">
        <f>VLOOKUP($A2327,Cleaned_Medical_Exam!$A2326:$J4661,2,0)</f>
        <v>20.100000000000001</v>
      </c>
      <c r="F2327" s="24">
        <f>VLOOKUP($A2327,Cleaned_Medical_Exam!$A2326:$J4661,3,0)</f>
        <v>5.6</v>
      </c>
      <c r="G2327" s="20" t="str">
        <f>VLOOKUP($A2327,Cleaned_Medical_Exam!$A2326:$J4661,4,0)</f>
        <v>Yes</v>
      </c>
      <c r="H2327" s="20" t="str">
        <f>VLOOKUP($A2327,Cleaned_Medical_Exam!$A2326:$J4661,5,0)</f>
        <v>No</v>
      </c>
      <c r="I2327" s="20" t="str">
        <f>VLOOKUP($A2327,Cleaned_Medical_Exam!$A2326:$J4661,6,0)</f>
        <v>Yes</v>
      </c>
      <c r="J2327" s="48">
        <f>VLOOKUP($A2327,Cleaned_Medical_Exam!$A2326:$J4661,7,0)</f>
        <v>1</v>
      </c>
      <c r="K2327" s="8" t="str">
        <f>VLOOKUP($A2327,Cleaned_Medical_Exam!$A2326:$J4661,8,0)</f>
        <v>No</v>
      </c>
      <c r="L2327" s="20" t="str">
        <f>VLOOKUP($A2327,Cleaned_Medical_Exam!$A2326:$J4661,9,0)</f>
        <v>Healthy Weight</v>
      </c>
      <c r="M2327" s="20" t="str">
        <f>VLOOKUP($A2327,Cleaned_Medical_Exam!$A2326:$J4661,10,0)</f>
        <v>Normal</v>
      </c>
      <c r="N2327" s="48">
        <f>_xlfn.XLOOKUP(A2327,Cleaned_Hospital_Details!A:A,Cleaned_Hospital_Details!B:B)</f>
        <v>0</v>
      </c>
      <c r="O2327" s="49">
        <f>_xlfn.XLOOKUP($A2327,Cleaned_Hospital_Details!$A:$A,Cleaned_Hospital_Details!C:C)</f>
        <v>670</v>
      </c>
      <c r="P2327" s="8" t="str">
        <f>_xlfn.XLOOKUP($A2327,Cleaned_Hospital_Details!$A:$A,Cleaned_Hospital_Details!D:D)</f>
        <v>Tier - 3</v>
      </c>
      <c r="Q2327" s="8" t="str">
        <f>_xlfn.XLOOKUP($A2327,Cleaned_Hospital_Details!$A:$A,Cleaned_Hospital_Details!E:E)</f>
        <v>Tier - 3</v>
      </c>
      <c r="R2327" s="8" t="str">
        <f>_xlfn.XLOOKUP($A2327,Cleaned_Hospital_Details!$A:$A,Cleaned_Hospital_Details!F:F)</f>
        <v>R1013</v>
      </c>
      <c r="S2327" s="15">
        <f>_xlfn.XLOOKUP($A2327,Cleaned_Hospital_Details!$A:$A,Cleaned_Hospital_Details!G:G)</f>
        <v>35743</v>
      </c>
      <c r="T2327" s="8">
        <f>_xlfn.XLOOKUP($A2327,Cleaned_Hospital_Details!$A:$A,Cleaned_Hospital_Details!H:H)</f>
        <v>25</v>
      </c>
      <c r="U2327" s="8" t="str">
        <f>_xlfn.XLOOKUP($A2327,Cleaned_Hospital_Details!$A:$A,Cleaned_Hospital_Details!I:I)</f>
        <v>Adult</v>
      </c>
      <c r="V2327" t="str">
        <f t="shared" si="36"/>
        <v>Sebastian Castro</v>
      </c>
    </row>
    <row r="2328" spans="1:22" ht="15.6" x14ac:dyDescent="0.3">
      <c r="A2328" s="10" t="s">
        <v>2364</v>
      </c>
      <c r="B2328" s="8" t="str">
        <f>VLOOKUP(A2328,Cleaned_Customer_Names!A2327:D4662,2,0)</f>
        <v>Ms.</v>
      </c>
      <c r="C2328" s="8" t="str">
        <f>VLOOKUP(A2328,Cleaned_Customer_Names!A2327:D4662,3,0)</f>
        <v>Laura</v>
      </c>
      <c r="D2328" s="8" t="str">
        <f>VLOOKUP($A2328,Cleaned_Customer_Names!$A2327:$D4662,4,0)</f>
        <v>Howell</v>
      </c>
      <c r="E2328" s="22">
        <f>VLOOKUP($A2328,Cleaned_Medical_Exam!$A2327:$J4662,2,0)</f>
        <v>21.77</v>
      </c>
      <c r="F2328" s="24">
        <f>VLOOKUP($A2328,Cleaned_Medical_Exam!$A2327:$J4662,3,0)</f>
        <v>10.67</v>
      </c>
      <c r="G2328" s="20" t="str">
        <f>VLOOKUP($A2328,Cleaned_Medical_Exam!$A2327:$J4662,4,0)</f>
        <v>No</v>
      </c>
      <c r="H2328" s="20" t="str">
        <f>VLOOKUP($A2328,Cleaned_Medical_Exam!$A2327:$J4662,5,0)</f>
        <v>No</v>
      </c>
      <c r="I2328" s="20" t="str">
        <f>VLOOKUP($A2328,Cleaned_Medical_Exam!$A2327:$J4662,6,0)</f>
        <v>No</v>
      </c>
      <c r="J2328" s="48">
        <f>VLOOKUP($A2328,Cleaned_Medical_Exam!$A2327:$J4662,7,0)</f>
        <v>0</v>
      </c>
      <c r="K2328" s="8" t="str">
        <f>VLOOKUP($A2328,Cleaned_Medical_Exam!$A2327:$J4662,8,0)</f>
        <v>No</v>
      </c>
      <c r="L2328" s="20" t="str">
        <f>VLOOKUP($A2328,Cleaned_Medical_Exam!$A2327:$J4662,9,0)</f>
        <v>Healthy Weight</v>
      </c>
      <c r="M2328" s="20" t="str">
        <f>VLOOKUP($A2328,Cleaned_Medical_Exam!$A2327:$J4662,10,0)</f>
        <v>Diabetes</v>
      </c>
      <c r="N2328" s="48">
        <f>_xlfn.XLOOKUP(A2328,Cleaned_Hospital_Details!A:A,Cleaned_Hospital_Details!B:B)</f>
        <v>0</v>
      </c>
      <c r="O2328" s="49">
        <f>_xlfn.XLOOKUP($A2328,Cleaned_Hospital_Details!$A:$A,Cleaned_Hospital_Details!C:C)</f>
        <v>668</v>
      </c>
      <c r="P2328" s="8" t="str">
        <f>_xlfn.XLOOKUP($A2328,Cleaned_Hospital_Details!$A:$A,Cleaned_Hospital_Details!D:D)</f>
        <v>Tier - 3</v>
      </c>
      <c r="Q2328" s="8" t="str">
        <f>_xlfn.XLOOKUP($A2328,Cleaned_Hospital_Details!$A:$A,Cleaned_Hospital_Details!E:E)</f>
        <v>Tier - 2</v>
      </c>
      <c r="R2328" s="8" t="str">
        <f>_xlfn.XLOOKUP($A2328,Cleaned_Hospital_Details!$A:$A,Cleaned_Hospital_Details!F:F)</f>
        <v>R1012</v>
      </c>
      <c r="S2328" s="15">
        <f>_xlfn.XLOOKUP($A2328,Cleaned_Hospital_Details!$A:$A,Cleaned_Hospital_Details!G:G)</f>
        <v>37589</v>
      </c>
      <c r="T2328" s="8">
        <f>_xlfn.XLOOKUP($A2328,Cleaned_Hospital_Details!$A:$A,Cleaned_Hospital_Details!H:H)</f>
        <v>20</v>
      </c>
      <c r="U2328" s="8" t="str">
        <f>_xlfn.XLOOKUP($A2328,Cleaned_Hospital_Details!$A:$A,Cleaned_Hospital_Details!I:I)</f>
        <v>Adult</v>
      </c>
      <c r="V2328" t="str">
        <f t="shared" si="36"/>
        <v>Laura Howell</v>
      </c>
    </row>
    <row r="2329" spans="1:22" ht="15.6" x14ac:dyDescent="0.3">
      <c r="A2329" s="10" t="s">
        <v>2365</v>
      </c>
      <c r="B2329" s="8" t="str">
        <f>VLOOKUP(A2329,Cleaned_Customer_Names!A2328:D4663,2,0)</f>
        <v>Ms.</v>
      </c>
      <c r="C2329" s="8" t="str">
        <f>VLOOKUP(A2329,Cleaned_Customer_Names!A2328:D4663,3,0)</f>
        <v>Nicole</v>
      </c>
      <c r="D2329" s="8" t="str">
        <f>VLOOKUP($A2329,Cleaned_Customer_Names!$A2328:$D4663,4,0)</f>
        <v>Avery</v>
      </c>
      <c r="E2329" s="22">
        <f>VLOOKUP($A2329,Cleaned_Medical_Exam!$A2328:$J4663,2,0)</f>
        <v>17.82</v>
      </c>
      <c r="F2329" s="24">
        <f>VLOOKUP($A2329,Cleaned_Medical_Exam!$A2328:$J4663,3,0)</f>
        <v>5.26</v>
      </c>
      <c r="G2329" s="20" t="str">
        <f>VLOOKUP($A2329,Cleaned_Medical_Exam!$A2328:$J4663,4,0)</f>
        <v>Yes</v>
      </c>
      <c r="H2329" s="20" t="str">
        <f>VLOOKUP($A2329,Cleaned_Medical_Exam!$A2328:$J4663,5,0)</f>
        <v>No</v>
      </c>
      <c r="I2329" s="20" t="str">
        <f>VLOOKUP($A2329,Cleaned_Medical_Exam!$A2328:$J4663,6,0)</f>
        <v>No</v>
      </c>
      <c r="J2329" s="48">
        <f>VLOOKUP($A2329,Cleaned_Medical_Exam!$A2328:$J4663,7,0)</f>
        <v>1</v>
      </c>
      <c r="K2329" s="8" t="str">
        <f>VLOOKUP($A2329,Cleaned_Medical_Exam!$A2328:$J4663,8,0)</f>
        <v>No</v>
      </c>
      <c r="L2329" s="20" t="str">
        <f>VLOOKUP($A2329,Cleaned_Medical_Exam!$A2328:$J4663,9,0)</f>
        <v>Underweight</v>
      </c>
      <c r="M2329" s="20" t="str">
        <f>VLOOKUP($A2329,Cleaned_Medical_Exam!$A2328:$J4663,10,0)</f>
        <v>Normal</v>
      </c>
      <c r="N2329" s="48">
        <f>_xlfn.XLOOKUP(A2329,Cleaned_Hospital_Details!A:A,Cleaned_Hospital_Details!B:B)</f>
        <v>0</v>
      </c>
      <c r="O2329" s="49">
        <f>_xlfn.XLOOKUP($A2329,Cleaned_Hospital_Details!$A:$A,Cleaned_Hospital_Details!C:C)</f>
        <v>650</v>
      </c>
      <c r="P2329" s="8" t="str">
        <f>_xlfn.XLOOKUP($A2329,Cleaned_Hospital_Details!$A:$A,Cleaned_Hospital_Details!D:D)</f>
        <v>Tier - 3</v>
      </c>
      <c r="Q2329" s="8" t="str">
        <f>_xlfn.XLOOKUP($A2329,Cleaned_Hospital_Details!$A:$A,Cleaned_Hospital_Details!E:E)</f>
        <v>Tier - 3</v>
      </c>
      <c r="R2329" s="8" t="str">
        <f>_xlfn.XLOOKUP($A2329,Cleaned_Hospital_Details!$A:$A,Cleaned_Hospital_Details!F:F)</f>
        <v>R1013</v>
      </c>
      <c r="S2329" s="15">
        <f>_xlfn.XLOOKUP($A2329,Cleaned_Hospital_Details!$A:$A,Cleaned_Hospital_Details!G:G)</f>
        <v>34884</v>
      </c>
      <c r="T2329" s="8">
        <f>_xlfn.XLOOKUP($A2329,Cleaned_Hospital_Details!$A:$A,Cleaned_Hospital_Details!H:H)</f>
        <v>27</v>
      </c>
      <c r="U2329" s="8" t="str">
        <f>_xlfn.XLOOKUP($A2329,Cleaned_Hospital_Details!$A:$A,Cleaned_Hospital_Details!I:I)</f>
        <v>Adult</v>
      </c>
      <c r="V2329" t="str">
        <f t="shared" si="36"/>
        <v>Nicole Avery</v>
      </c>
    </row>
    <row r="2330" spans="1:22" ht="15.6" x14ac:dyDescent="0.3">
      <c r="A2330" s="10" t="s">
        <v>2366</v>
      </c>
      <c r="B2330" s="8" t="str">
        <f>VLOOKUP(A2330,Cleaned_Customer_Names!A2329:D4664,2,0)</f>
        <v>Ms.</v>
      </c>
      <c r="C2330" s="8" t="str">
        <f>VLOOKUP(A2330,Cleaned_Customer_Names!A2329:D4664,3,0)</f>
        <v>Susan</v>
      </c>
      <c r="D2330" s="8" t="str">
        <f>VLOOKUP($A2330,Cleaned_Customer_Names!$A2329:$D4664,4,0)</f>
        <v>Bohinski</v>
      </c>
      <c r="E2330" s="22">
        <f>VLOOKUP($A2330,Cleaned_Medical_Exam!$A2329:$J4664,2,0)</f>
        <v>17.07</v>
      </c>
      <c r="F2330" s="24">
        <f>VLOOKUP($A2330,Cleaned_Medical_Exam!$A2329:$J4664,3,0)</f>
        <v>5.22</v>
      </c>
      <c r="G2330" s="20" t="str">
        <f>VLOOKUP($A2330,Cleaned_Medical_Exam!$A2329:$J4664,4,0)</f>
        <v>No</v>
      </c>
      <c r="H2330" s="20" t="str">
        <f>VLOOKUP($A2330,Cleaned_Medical_Exam!$A2329:$J4664,5,0)</f>
        <v>No</v>
      </c>
      <c r="I2330" s="20" t="str">
        <f>VLOOKUP($A2330,Cleaned_Medical_Exam!$A2329:$J4664,6,0)</f>
        <v>Yes</v>
      </c>
      <c r="J2330" s="48">
        <f>VLOOKUP($A2330,Cleaned_Medical_Exam!$A2329:$J4664,7,0)</f>
        <v>1</v>
      </c>
      <c r="K2330" s="8" t="str">
        <f>VLOOKUP($A2330,Cleaned_Medical_Exam!$A2329:$J4664,8,0)</f>
        <v>No</v>
      </c>
      <c r="L2330" s="20" t="str">
        <f>VLOOKUP($A2330,Cleaned_Medical_Exam!$A2329:$J4664,9,0)</f>
        <v>Underweight</v>
      </c>
      <c r="M2330" s="20" t="str">
        <f>VLOOKUP($A2330,Cleaned_Medical_Exam!$A2329:$J4664,10,0)</f>
        <v>Normal</v>
      </c>
      <c r="N2330" s="48">
        <f>_xlfn.XLOOKUP(A2330,Cleaned_Hospital_Details!A:A,Cleaned_Hospital_Details!B:B)</f>
        <v>0</v>
      </c>
      <c r="O2330" s="49">
        <f>_xlfn.XLOOKUP($A2330,Cleaned_Hospital_Details!$A:$A,Cleaned_Hospital_Details!C:C)</f>
        <v>650</v>
      </c>
      <c r="P2330" s="8" t="str">
        <f>_xlfn.XLOOKUP($A2330,Cleaned_Hospital_Details!$A:$A,Cleaned_Hospital_Details!D:D)</f>
        <v>Tier - 3</v>
      </c>
      <c r="Q2330" s="8" t="str">
        <f>_xlfn.XLOOKUP($A2330,Cleaned_Hospital_Details!$A:$A,Cleaned_Hospital_Details!E:E)</f>
        <v>Tier - 3</v>
      </c>
      <c r="R2330" s="8" t="str">
        <f>_xlfn.XLOOKUP($A2330,Cleaned_Hospital_Details!$A:$A,Cleaned_Hospital_Details!F:F)</f>
        <v>R1013</v>
      </c>
      <c r="S2330" s="15">
        <f>_xlfn.XLOOKUP($A2330,Cleaned_Hospital_Details!$A:$A,Cleaned_Hospital_Details!G:G)</f>
        <v>34121</v>
      </c>
      <c r="T2330" s="8">
        <f>_xlfn.XLOOKUP($A2330,Cleaned_Hospital_Details!$A:$A,Cleaned_Hospital_Details!H:H)</f>
        <v>30</v>
      </c>
      <c r="U2330" s="8" t="str">
        <f>_xlfn.XLOOKUP($A2330,Cleaned_Hospital_Details!$A:$A,Cleaned_Hospital_Details!I:I)</f>
        <v>Adult</v>
      </c>
      <c r="V2330" t="str">
        <f t="shared" si="36"/>
        <v>Susan Bohinski</v>
      </c>
    </row>
    <row r="2331" spans="1:22" ht="15.6" x14ac:dyDescent="0.3">
      <c r="A2331" s="10" t="s">
        <v>2367</v>
      </c>
      <c r="B2331" s="8" t="str">
        <f>VLOOKUP(A2331,Cleaned_Customer_Names!A2330:D4665,2,0)</f>
        <v>Ms.</v>
      </c>
      <c r="C2331" s="8" t="str">
        <f>VLOOKUP(A2331,Cleaned_Customer_Names!A2330:D4665,3,0)</f>
        <v>Katy</v>
      </c>
      <c r="D2331" s="8" t="str">
        <f>VLOOKUP($A2331,Cleaned_Customer_Names!$A2330:$D4665,4,0)</f>
        <v>Kohls</v>
      </c>
      <c r="E2331" s="22">
        <f>VLOOKUP($A2331,Cleaned_Medical_Exam!$A2330:$J4665,2,0)</f>
        <v>22.24</v>
      </c>
      <c r="F2331" s="24">
        <f>VLOOKUP($A2331,Cleaned_Medical_Exam!$A2330:$J4665,3,0)</f>
        <v>4.29</v>
      </c>
      <c r="G2331" s="20" t="str">
        <f>VLOOKUP($A2331,Cleaned_Medical_Exam!$A2330:$J4665,4,0)</f>
        <v>Yes</v>
      </c>
      <c r="H2331" s="20" t="str">
        <f>VLOOKUP($A2331,Cleaned_Medical_Exam!$A2330:$J4665,5,0)</f>
        <v>No</v>
      </c>
      <c r="I2331" s="20" t="str">
        <f>VLOOKUP($A2331,Cleaned_Medical_Exam!$A2330:$J4665,6,0)</f>
        <v>No</v>
      </c>
      <c r="J2331" s="48">
        <f>VLOOKUP($A2331,Cleaned_Medical_Exam!$A2330:$J4665,7,0)</f>
        <v>0</v>
      </c>
      <c r="K2331" s="8" t="str">
        <f>VLOOKUP($A2331,Cleaned_Medical_Exam!$A2330:$J4665,8,0)</f>
        <v>No</v>
      </c>
      <c r="L2331" s="20" t="str">
        <f>VLOOKUP($A2331,Cleaned_Medical_Exam!$A2330:$J4665,9,0)</f>
        <v>Healthy Weight</v>
      </c>
      <c r="M2331" s="20" t="str">
        <f>VLOOKUP($A2331,Cleaned_Medical_Exam!$A2330:$J4665,10,0)</f>
        <v>Normal</v>
      </c>
      <c r="N2331" s="48">
        <f>_xlfn.XLOOKUP(A2331,Cleaned_Hospital_Details!A:A,Cleaned_Hospital_Details!B:B)</f>
        <v>0</v>
      </c>
      <c r="O2331" s="49">
        <f>_xlfn.XLOOKUP($A2331,Cleaned_Hospital_Details!$A:$A,Cleaned_Hospital_Details!C:C)</f>
        <v>646.14</v>
      </c>
      <c r="P2331" s="8" t="str">
        <f>_xlfn.XLOOKUP($A2331,Cleaned_Hospital_Details!$A:$A,Cleaned_Hospital_Details!D:D)</f>
        <v>Tier - 3</v>
      </c>
      <c r="Q2331" s="8" t="str">
        <f>_xlfn.XLOOKUP($A2331,Cleaned_Hospital_Details!$A:$A,Cleaned_Hospital_Details!E:E)</f>
        <v>Tier - 3</v>
      </c>
      <c r="R2331" s="8" t="str">
        <f>_xlfn.XLOOKUP($A2331,Cleaned_Hospital_Details!$A:$A,Cleaned_Hospital_Details!F:F)</f>
        <v>R1012</v>
      </c>
      <c r="S2331" s="15">
        <f>_xlfn.XLOOKUP($A2331,Cleaned_Hospital_Details!$A:$A,Cleaned_Hospital_Details!G:G)</f>
        <v>37215</v>
      </c>
      <c r="T2331" s="8">
        <f>_xlfn.XLOOKUP($A2331,Cleaned_Hospital_Details!$A:$A,Cleaned_Hospital_Details!H:H)</f>
        <v>21</v>
      </c>
      <c r="U2331" s="8" t="str">
        <f>_xlfn.XLOOKUP($A2331,Cleaned_Hospital_Details!$A:$A,Cleaned_Hospital_Details!I:I)</f>
        <v>Adult</v>
      </c>
      <c r="V2331" t="str">
        <f t="shared" si="36"/>
        <v>Katy Kohls</v>
      </c>
    </row>
    <row r="2332" spans="1:22" ht="15.6" x14ac:dyDescent="0.3">
      <c r="A2332" s="10" t="s">
        <v>2368</v>
      </c>
      <c r="B2332" s="8" t="str">
        <f>VLOOKUP(A2332,Cleaned_Customer_Names!A2331:D4666,2,0)</f>
        <v>Mr.</v>
      </c>
      <c r="C2332" s="8" t="str">
        <f>VLOOKUP(A2332,Cleaned_Customer_Names!A2331:D4666,3,0)</f>
        <v>Jordan</v>
      </c>
      <c r="D2332" s="8" t="str">
        <f>VLOOKUP($A2332,Cleaned_Customer_Names!$A2331:$D4666,4,0)</f>
        <v>Brietzke</v>
      </c>
      <c r="E2332" s="22">
        <f>VLOOKUP($A2332,Cleaned_Medical_Exam!$A2331:$J4666,2,0)</f>
        <v>22.34</v>
      </c>
      <c r="F2332" s="24">
        <f>VLOOKUP($A2332,Cleaned_Medical_Exam!$A2331:$J4666,3,0)</f>
        <v>5.57</v>
      </c>
      <c r="G2332" s="20" t="str">
        <f>VLOOKUP($A2332,Cleaned_Medical_Exam!$A2331:$J4666,4,0)</f>
        <v>No</v>
      </c>
      <c r="H2332" s="20" t="str">
        <f>VLOOKUP($A2332,Cleaned_Medical_Exam!$A2331:$J4666,5,0)</f>
        <v>No</v>
      </c>
      <c r="I2332" s="20" t="str">
        <f>VLOOKUP($A2332,Cleaned_Medical_Exam!$A2331:$J4666,6,0)</f>
        <v>No</v>
      </c>
      <c r="J2332" s="48">
        <f>VLOOKUP($A2332,Cleaned_Medical_Exam!$A2331:$J4666,7,0)</f>
        <v>1</v>
      </c>
      <c r="K2332" s="8" t="str">
        <f>VLOOKUP($A2332,Cleaned_Medical_Exam!$A2331:$J4666,8,0)</f>
        <v>No</v>
      </c>
      <c r="L2332" s="20" t="str">
        <f>VLOOKUP($A2332,Cleaned_Medical_Exam!$A2331:$J4666,9,0)</f>
        <v>Healthy Weight</v>
      </c>
      <c r="M2332" s="20" t="str">
        <f>VLOOKUP($A2332,Cleaned_Medical_Exam!$A2331:$J4666,10,0)</f>
        <v>Normal</v>
      </c>
      <c r="N2332" s="48">
        <f>_xlfn.XLOOKUP(A2332,Cleaned_Hospital_Details!A:A,Cleaned_Hospital_Details!B:B)</f>
        <v>0</v>
      </c>
      <c r="O2332" s="49">
        <f>_xlfn.XLOOKUP($A2332,Cleaned_Hospital_Details!$A:$A,Cleaned_Hospital_Details!C:C)</f>
        <v>637.26</v>
      </c>
      <c r="P2332" s="8" t="str">
        <f>_xlfn.XLOOKUP($A2332,Cleaned_Hospital_Details!$A:$A,Cleaned_Hospital_Details!D:D)</f>
        <v>Tier - 3</v>
      </c>
      <c r="Q2332" s="8" t="str">
        <f>_xlfn.XLOOKUP($A2332,Cleaned_Hospital_Details!$A:$A,Cleaned_Hospital_Details!E:E)</f>
        <v>Tier - 3</v>
      </c>
      <c r="R2332" s="8" t="str">
        <f>_xlfn.XLOOKUP($A2332,Cleaned_Hospital_Details!$A:$A,Cleaned_Hospital_Details!F:F)</f>
        <v>R1013</v>
      </c>
      <c r="S2332" s="15">
        <f>_xlfn.XLOOKUP($A2332,Cleaned_Hospital_Details!$A:$A,Cleaned_Hospital_Details!G:G)</f>
        <v>36003</v>
      </c>
      <c r="T2332" s="8">
        <f>_xlfn.XLOOKUP($A2332,Cleaned_Hospital_Details!$A:$A,Cleaned_Hospital_Details!H:H)</f>
        <v>24</v>
      </c>
      <c r="U2332" s="8" t="str">
        <f>_xlfn.XLOOKUP($A2332,Cleaned_Hospital_Details!$A:$A,Cleaned_Hospital_Details!I:I)</f>
        <v>Adult</v>
      </c>
      <c r="V2332" t="str">
        <f t="shared" si="36"/>
        <v>Jordan Brietzke</v>
      </c>
    </row>
    <row r="2333" spans="1:22" ht="15.6" x14ac:dyDescent="0.3">
      <c r="A2333" s="10" t="s">
        <v>2369</v>
      </c>
      <c r="B2333" s="8" t="str">
        <f>VLOOKUP(A2333,Cleaned_Customer_Names!A2332:D4667,2,0)</f>
        <v>Mr.</v>
      </c>
      <c r="C2333" s="8" t="str">
        <f>VLOOKUP(A2333,Cleaned_Customer_Names!A2332:D4667,3,0)</f>
        <v>Juan</v>
      </c>
      <c r="D2333" s="8" t="str">
        <f>VLOOKUP($A2333,Cleaned_Customer_Names!$A2332:$D4667,4,0)</f>
        <v>Riveros</v>
      </c>
      <c r="E2333" s="22">
        <f>VLOOKUP($A2333,Cleaned_Medical_Exam!$A2332:$J4667,2,0)</f>
        <v>17.7</v>
      </c>
      <c r="F2333" s="24">
        <f>VLOOKUP($A2333,Cleaned_Medical_Exam!$A2332:$J4667,3,0)</f>
        <v>6.28</v>
      </c>
      <c r="G2333" s="20" t="str">
        <f>VLOOKUP($A2333,Cleaned_Medical_Exam!$A2332:$J4667,4,0)</f>
        <v>No</v>
      </c>
      <c r="H2333" s="20" t="str">
        <f>VLOOKUP($A2333,Cleaned_Medical_Exam!$A2332:$J4667,5,0)</f>
        <v>No</v>
      </c>
      <c r="I2333" s="20" t="str">
        <f>VLOOKUP($A2333,Cleaned_Medical_Exam!$A2332:$J4667,6,0)</f>
        <v>No</v>
      </c>
      <c r="J2333" s="48">
        <f>VLOOKUP($A2333,Cleaned_Medical_Exam!$A2332:$J4667,7,0)</f>
        <v>1</v>
      </c>
      <c r="K2333" s="8" t="str">
        <f>VLOOKUP($A2333,Cleaned_Medical_Exam!$A2332:$J4667,8,0)</f>
        <v>No</v>
      </c>
      <c r="L2333" s="20" t="str">
        <f>VLOOKUP($A2333,Cleaned_Medical_Exam!$A2332:$J4667,9,0)</f>
        <v>Underweight</v>
      </c>
      <c r="M2333" s="20" t="str">
        <f>VLOOKUP($A2333,Cleaned_Medical_Exam!$A2332:$J4667,10,0)</f>
        <v>Prediabetes</v>
      </c>
      <c r="N2333" s="48">
        <f>_xlfn.XLOOKUP(A2333,Cleaned_Hospital_Details!A:A,Cleaned_Hospital_Details!B:B)</f>
        <v>0</v>
      </c>
      <c r="O2333" s="49">
        <f>_xlfn.XLOOKUP($A2333,Cleaned_Hospital_Details!$A:$A,Cleaned_Hospital_Details!C:C)</f>
        <v>604.54</v>
      </c>
      <c r="P2333" s="8" t="str">
        <f>_xlfn.XLOOKUP($A2333,Cleaned_Hospital_Details!$A:$A,Cleaned_Hospital_Details!D:D)</f>
        <v>Tier - 3</v>
      </c>
      <c r="Q2333" s="8" t="str">
        <f>_xlfn.XLOOKUP($A2333,Cleaned_Hospital_Details!$A:$A,Cleaned_Hospital_Details!E:E)</f>
        <v>Tier - 3</v>
      </c>
      <c r="R2333" s="8" t="str">
        <f>_xlfn.XLOOKUP($A2333,Cleaned_Hospital_Details!$A:$A,Cleaned_Hospital_Details!F:F)</f>
        <v>R1013</v>
      </c>
      <c r="S2333" s="15">
        <f>_xlfn.XLOOKUP($A2333,Cleaned_Hospital_Details!$A:$A,Cleaned_Hospital_Details!G:G)</f>
        <v>33860</v>
      </c>
      <c r="T2333" s="8">
        <f>_xlfn.XLOOKUP($A2333,Cleaned_Hospital_Details!$A:$A,Cleaned_Hospital_Details!H:H)</f>
        <v>30</v>
      </c>
      <c r="U2333" s="8" t="str">
        <f>_xlfn.XLOOKUP($A2333,Cleaned_Hospital_Details!$A:$A,Cleaned_Hospital_Details!I:I)</f>
        <v>Adult</v>
      </c>
      <c r="V2333" t="str">
        <f t="shared" si="36"/>
        <v>Juan Riveros</v>
      </c>
    </row>
    <row r="2334" spans="1:22" ht="15.6" x14ac:dyDescent="0.3">
      <c r="A2334" s="10" t="s">
        <v>2370</v>
      </c>
      <c r="B2334" s="8" t="str">
        <f>VLOOKUP(A2334,Cleaned_Customer_Names!A2333:D4668,2,0)</f>
        <v>Ms.</v>
      </c>
      <c r="C2334" s="8" t="str">
        <f>VLOOKUP(A2334,Cleaned_Customer_Names!A2333:D4668,3,0)</f>
        <v>Julie</v>
      </c>
      <c r="D2334" s="8" t="str">
        <f>VLOOKUP($A2334,Cleaned_Customer_Names!$A2333:$D4668,4,0)</f>
        <v>Albano</v>
      </c>
      <c r="E2334" s="22">
        <f>VLOOKUP($A2334,Cleaned_Medical_Exam!$A2333:$J4668,2,0)</f>
        <v>16.47</v>
      </c>
      <c r="F2334" s="24">
        <f>VLOOKUP($A2334,Cleaned_Medical_Exam!$A2333:$J4668,3,0)</f>
        <v>6.35</v>
      </c>
      <c r="G2334" s="20" t="str">
        <f>VLOOKUP($A2334,Cleaned_Medical_Exam!$A2333:$J4668,4,0)</f>
        <v>No</v>
      </c>
      <c r="H2334" s="20" t="str">
        <f>VLOOKUP($A2334,Cleaned_Medical_Exam!$A2333:$J4668,5,0)</f>
        <v>No</v>
      </c>
      <c r="I2334" s="20" t="str">
        <f>VLOOKUP($A2334,Cleaned_Medical_Exam!$A2333:$J4668,6,0)</f>
        <v>Yes</v>
      </c>
      <c r="J2334" s="48">
        <f>VLOOKUP($A2334,Cleaned_Medical_Exam!$A2333:$J4668,7,0)</f>
        <v>1</v>
      </c>
      <c r="K2334" s="8" t="str">
        <f>VLOOKUP($A2334,Cleaned_Medical_Exam!$A2333:$J4668,8,0)</f>
        <v>No</v>
      </c>
      <c r="L2334" s="20" t="str">
        <f>VLOOKUP($A2334,Cleaned_Medical_Exam!$A2333:$J4668,9,0)</f>
        <v>Underweight</v>
      </c>
      <c r="M2334" s="20" t="str">
        <f>VLOOKUP($A2334,Cleaned_Medical_Exam!$A2333:$J4668,10,0)</f>
        <v>Prediabetes</v>
      </c>
      <c r="N2334" s="48">
        <f>_xlfn.XLOOKUP(A2334,Cleaned_Hospital_Details!A:A,Cleaned_Hospital_Details!B:B)</f>
        <v>0</v>
      </c>
      <c r="O2334" s="49">
        <f>_xlfn.XLOOKUP($A2334,Cleaned_Hospital_Details!$A:$A,Cleaned_Hospital_Details!C:C)</f>
        <v>600</v>
      </c>
      <c r="P2334" s="8" t="str">
        <f>_xlfn.XLOOKUP($A2334,Cleaned_Hospital_Details!$A:$A,Cleaned_Hospital_Details!D:D)</f>
        <v>Tier - 2</v>
      </c>
      <c r="Q2334" s="8" t="str">
        <f>_xlfn.XLOOKUP($A2334,Cleaned_Hospital_Details!$A:$A,Cleaned_Hospital_Details!E:E)</f>
        <v>Tier - 1</v>
      </c>
      <c r="R2334" s="8" t="str">
        <f>_xlfn.XLOOKUP($A2334,Cleaned_Hospital_Details!$A:$A,Cleaned_Hospital_Details!F:F)</f>
        <v>R1013</v>
      </c>
      <c r="S2334" s="15">
        <f>_xlfn.XLOOKUP($A2334,Cleaned_Hospital_Details!$A:$A,Cleaned_Hospital_Details!G:G)</f>
        <v>34150</v>
      </c>
      <c r="T2334" s="8">
        <f>_xlfn.XLOOKUP($A2334,Cleaned_Hospital_Details!$A:$A,Cleaned_Hospital_Details!H:H)</f>
        <v>29</v>
      </c>
      <c r="U2334" s="8" t="str">
        <f>_xlfn.XLOOKUP($A2334,Cleaned_Hospital_Details!$A:$A,Cleaned_Hospital_Details!I:I)</f>
        <v>Adult</v>
      </c>
      <c r="V2334" t="str">
        <f t="shared" si="36"/>
        <v>Julie Albano</v>
      </c>
    </row>
    <row r="2335" spans="1:22" ht="15.6" x14ac:dyDescent="0.3">
      <c r="A2335" s="10" t="s">
        <v>2371</v>
      </c>
      <c r="B2335" s="8" t="str">
        <f>VLOOKUP(A2335,Cleaned_Customer_Names!A2334:D4669,2,0)</f>
        <v>Mr.</v>
      </c>
      <c r="C2335" s="8" t="str">
        <f>VLOOKUP(A2335,Cleaned_Customer_Names!A2334:D4669,3,0)</f>
        <v>Evan</v>
      </c>
      <c r="D2335" s="8" t="str">
        <f>VLOOKUP($A2335,Cleaned_Customer_Names!$A2334:$D4669,4,0)</f>
        <v>Rosendahl</v>
      </c>
      <c r="E2335" s="22">
        <f>VLOOKUP($A2335,Cleaned_Medical_Exam!$A2334:$J4669,2,0)</f>
        <v>17.600000000000001</v>
      </c>
      <c r="F2335" s="24">
        <f>VLOOKUP($A2335,Cleaned_Medical_Exam!$A2334:$J4669,3,0)</f>
        <v>4.3899999999999997</v>
      </c>
      <c r="G2335" s="20" t="str">
        <f>VLOOKUP($A2335,Cleaned_Medical_Exam!$A2334:$J4669,4,0)</f>
        <v>No</v>
      </c>
      <c r="H2335" s="20" t="str">
        <f>VLOOKUP($A2335,Cleaned_Medical_Exam!$A2334:$J4669,5,0)</f>
        <v>No</v>
      </c>
      <c r="I2335" s="20" t="str">
        <f>VLOOKUP($A2335,Cleaned_Medical_Exam!$A2334:$J4669,6,0)</f>
        <v>No</v>
      </c>
      <c r="J2335" s="48">
        <f>VLOOKUP($A2335,Cleaned_Medical_Exam!$A2334:$J4669,7,0)</f>
        <v>1</v>
      </c>
      <c r="K2335" s="8" t="str">
        <f>VLOOKUP($A2335,Cleaned_Medical_Exam!$A2334:$J4669,8,0)</f>
        <v>No</v>
      </c>
      <c r="L2335" s="20" t="str">
        <f>VLOOKUP($A2335,Cleaned_Medical_Exam!$A2334:$J4669,9,0)</f>
        <v>Underweight</v>
      </c>
      <c r="M2335" s="20" t="str">
        <f>VLOOKUP($A2335,Cleaned_Medical_Exam!$A2334:$J4669,10,0)</f>
        <v>Normal</v>
      </c>
      <c r="N2335" s="48">
        <f>_xlfn.XLOOKUP(A2335,Cleaned_Hospital_Details!A:A,Cleaned_Hospital_Details!B:B)</f>
        <v>0</v>
      </c>
      <c r="O2335" s="49">
        <f>_xlfn.XLOOKUP($A2335,Cleaned_Hospital_Details!$A:$A,Cleaned_Hospital_Details!C:C)</f>
        <v>570.62</v>
      </c>
      <c r="P2335" s="8" t="str">
        <f>_xlfn.XLOOKUP($A2335,Cleaned_Hospital_Details!$A:$A,Cleaned_Hospital_Details!D:D)</f>
        <v>Tier - 2</v>
      </c>
      <c r="Q2335" s="8" t="str">
        <f>_xlfn.XLOOKUP($A2335,Cleaned_Hospital_Details!$A:$A,Cleaned_Hospital_Details!E:E)</f>
        <v>Tier - 1</v>
      </c>
      <c r="R2335" s="8" t="str">
        <f>_xlfn.XLOOKUP($A2335,Cleaned_Hospital_Details!$A:$A,Cleaned_Hospital_Details!F:F)</f>
        <v>R1013</v>
      </c>
      <c r="S2335" s="15">
        <f>_xlfn.XLOOKUP($A2335,Cleaned_Hospital_Details!$A:$A,Cleaned_Hospital_Details!G:G)</f>
        <v>33938</v>
      </c>
      <c r="T2335" s="8">
        <f>_xlfn.XLOOKUP($A2335,Cleaned_Hospital_Details!$A:$A,Cleaned_Hospital_Details!H:H)</f>
        <v>30</v>
      </c>
      <c r="U2335" s="8" t="str">
        <f>_xlfn.XLOOKUP($A2335,Cleaned_Hospital_Details!$A:$A,Cleaned_Hospital_Details!I:I)</f>
        <v>Adult</v>
      </c>
      <c r="V2335" t="str">
        <f t="shared" si="36"/>
        <v>Evan Rosendahl</v>
      </c>
    </row>
    <row r="2336" spans="1:22" ht="15.6" x14ac:dyDescent="0.3">
      <c r="A2336" s="10" t="s">
        <v>2372</v>
      </c>
      <c r="B2336" s="8" t="str">
        <f>VLOOKUP(A2336,Cleaned_Customer_Names!A2335:D4670,2,0)</f>
        <v>Mr.</v>
      </c>
      <c r="C2336" s="8" t="str">
        <f>VLOOKUP(A2336,Cleaned_Customer_Names!A2335:D4670,3,0)</f>
        <v>Aaron</v>
      </c>
      <c r="D2336" s="8" t="str">
        <f>VLOOKUP($A2336,Cleaned_Customer_Names!$A2335:$D4670,4,0)</f>
        <v>German</v>
      </c>
      <c r="E2336" s="22">
        <f>VLOOKUP($A2336,Cleaned_Medical_Exam!$A2335:$J4670,2,0)</f>
        <v>17.579999999999998</v>
      </c>
      <c r="F2336" s="24">
        <f>VLOOKUP($A2336,Cleaned_Medical_Exam!$A2335:$J4670,3,0)</f>
        <v>4.51</v>
      </c>
      <c r="G2336" s="20" t="str">
        <f>VLOOKUP($A2336,Cleaned_Medical_Exam!$A2335:$J4670,4,0)</f>
        <v>No</v>
      </c>
      <c r="H2336" s="20" t="str">
        <f>VLOOKUP($A2336,Cleaned_Medical_Exam!$A2335:$J4670,5,0)</f>
        <v>No</v>
      </c>
      <c r="I2336" s="20" t="str">
        <f>VLOOKUP($A2336,Cleaned_Medical_Exam!$A2335:$J4670,6,0)</f>
        <v>No</v>
      </c>
      <c r="J2336" s="48">
        <f>VLOOKUP($A2336,Cleaned_Medical_Exam!$A2335:$J4670,7,0)</f>
        <v>1</v>
      </c>
      <c r="K2336" s="8" t="str">
        <f>VLOOKUP($A2336,Cleaned_Medical_Exam!$A2335:$J4670,8,0)</f>
        <v>No</v>
      </c>
      <c r="L2336" s="20" t="str">
        <f>VLOOKUP($A2336,Cleaned_Medical_Exam!$A2335:$J4670,9,0)</f>
        <v>Underweight</v>
      </c>
      <c r="M2336" s="20" t="str">
        <f>VLOOKUP($A2336,Cleaned_Medical_Exam!$A2335:$J4670,10,0)</f>
        <v>Normal</v>
      </c>
      <c r="N2336" s="48">
        <f>_xlfn.XLOOKUP(A2336,Cleaned_Hospital_Details!A:A,Cleaned_Hospital_Details!B:B)</f>
        <v>0</v>
      </c>
      <c r="O2336" s="49">
        <f>_xlfn.XLOOKUP($A2336,Cleaned_Hospital_Details!$A:$A,Cleaned_Hospital_Details!C:C)</f>
        <v>563.84</v>
      </c>
      <c r="P2336" s="8" t="str">
        <f>_xlfn.XLOOKUP($A2336,Cleaned_Hospital_Details!$A:$A,Cleaned_Hospital_Details!D:D)</f>
        <v>Tier - 2</v>
      </c>
      <c r="Q2336" s="8" t="str">
        <f>_xlfn.XLOOKUP($A2336,Cleaned_Hospital_Details!$A:$A,Cleaned_Hospital_Details!E:E)</f>
        <v>Tier - 3</v>
      </c>
      <c r="R2336" s="8" t="str">
        <f>_xlfn.XLOOKUP($A2336,Cleaned_Hospital_Details!$A:$A,Cleaned_Hospital_Details!F:F)</f>
        <v>R1013</v>
      </c>
      <c r="S2336" s="15">
        <f>_xlfn.XLOOKUP($A2336,Cleaned_Hospital_Details!$A:$A,Cleaned_Hospital_Details!G:G)</f>
        <v>33794</v>
      </c>
      <c r="T2336" s="8">
        <f>_xlfn.XLOOKUP($A2336,Cleaned_Hospital_Details!$A:$A,Cleaned_Hospital_Details!H:H)</f>
        <v>30</v>
      </c>
      <c r="U2336" s="8" t="str">
        <f>_xlfn.XLOOKUP($A2336,Cleaned_Hospital_Details!$A:$A,Cleaned_Hospital_Details!I:I)</f>
        <v>Adult</v>
      </c>
      <c r="V2336" t="str">
        <f t="shared" si="36"/>
        <v>Aaron German</v>
      </c>
    </row>
  </sheetData>
  <conditionalFormatting sqref="H1:H1048576">
    <cfRule type="containsText" dxfId="0" priority="1" operator="containsText" text="yes">
      <formula>NOT(ISERROR(SEARCH("yes",H1)))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4F025-B533-4D3B-BE68-5FA7F7961745}">
  <dimension ref="A1:M29"/>
  <sheetViews>
    <sheetView showGridLines="0" tabSelected="1" topLeftCell="A7" workbookViewId="0">
      <selection activeCell="J18" sqref="J18"/>
    </sheetView>
  </sheetViews>
  <sheetFormatPr defaultRowHeight="14.4" x14ac:dyDescent="0.3"/>
  <cols>
    <col min="1" max="1" width="40.109375" customWidth="1"/>
    <col min="3" max="3" width="14.88671875" customWidth="1"/>
    <col min="4" max="4" width="12.109375" customWidth="1"/>
    <col min="6" max="6" width="13.88671875" bestFit="1" customWidth="1"/>
    <col min="9" max="9" width="7.5546875" bestFit="1" customWidth="1"/>
    <col min="10" max="10" width="17" bestFit="1" customWidth="1"/>
    <col min="13" max="13" width="12.5546875" bestFit="1" customWidth="1"/>
  </cols>
  <sheetData>
    <row r="1" spans="1:9" x14ac:dyDescent="0.3">
      <c r="A1" s="51" t="s">
        <v>8796</v>
      </c>
      <c r="B1" s="50"/>
      <c r="C1" s="50"/>
      <c r="D1" s="50"/>
      <c r="E1" s="50"/>
      <c r="F1" s="50"/>
      <c r="G1" s="50"/>
    </row>
    <row r="2" spans="1:9" x14ac:dyDescent="0.3">
      <c r="A2" s="50"/>
      <c r="B2" s="50"/>
      <c r="C2" s="50"/>
      <c r="D2" s="50"/>
      <c r="E2" s="50"/>
      <c r="F2" s="50"/>
      <c r="G2" s="50"/>
    </row>
    <row r="3" spans="1:9" x14ac:dyDescent="0.3">
      <c r="A3" s="50"/>
      <c r="B3" s="50"/>
      <c r="C3" s="50"/>
      <c r="D3" s="50"/>
      <c r="E3" s="50"/>
      <c r="F3" s="50"/>
      <c r="G3" s="50"/>
    </row>
    <row r="4" spans="1:9" ht="21" customHeight="1" x14ac:dyDescent="0.3">
      <c r="A4" s="50"/>
      <c r="B4" s="50"/>
      <c r="C4" s="50"/>
      <c r="D4" s="50"/>
      <c r="E4" s="50"/>
      <c r="F4" s="50"/>
      <c r="G4" s="50"/>
    </row>
    <row r="5" spans="1:9" x14ac:dyDescent="0.3">
      <c r="A5" s="50"/>
      <c r="B5" s="50"/>
      <c r="C5" s="50"/>
      <c r="D5" s="50"/>
      <c r="E5" s="50"/>
      <c r="F5" s="50"/>
      <c r="G5" s="50"/>
    </row>
    <row r="6" spans="1:9" x14ac:dyDescent="0.3">
      <c r="F6" s="21"/>
    </row>
    <row r="7" spans="1:9" x14ac:dyDescent="0.3">
      <c r="A7" s="53" t="s">
        <v>8797</v>
      </c>
      <c r="B7" s="53"/>
      <c r="C7" s="53"/>
      <c r="D7" t="s">
        <v>8798</v>
      </c>
    </row>
    <row r="8" spans="1:9" x14ac:dyDescent="0.3">
      <c r="A8" s="53" t="s">
        <v>8800</v>
      </c>
      <c r="B8" s="53"/>
      <c r="C8" s="53"/>
      <c r="D8" s="55">
        <v>2335</v>
      </c>
      <c r="E8" s="3"/>
      <c r="F8" s="3"/>
    </row>
    <row r="9" spans="1:9" ht="21" x14ac:dyDescent="0.3">
      <c r="A9" s="2" t="s">
        <v>15</v>
      </c>
      <c r="B9" s="3"/>
      <c r="C9" s="3"/>
      <c r="D9" s="3"/>
      <c r="E9" s="3"/>
      <c r="F9" s="3"/>
    </row>
    <row r="10" spans="1:9" ht="15.6" x14ac:dyDescent="0.3">
      <c r="A10" s="4" t="s">
        <v>16</v>
      </c>
      <c r="B10" s="3"/>
      <c r="C10" s="3">
        <f>COUNTIF('Master Sheet'!I:I,"Yes")</f>
        <v>391</v>
      </c>
      <c r="D10" s="3"/>
      <c r="E10" s="3"/>
      <c r="F10" s="3"/>
    </row>
    <row r="11" spans="1:9" ht="15.6" x14ac:dyDescent="0.3">
      <c r="A11" s="4" t="s">
        <v>17</v>
      </c>
      <c r="B11" s="3"/>
      <c r="C11" s="56" t="str">
        <f>_xlfn.XLOOKUP(MAX('Master Sheet'!E:E),'Master Sheet'!E:E,'Master Sheet'!V:V)</f>
        <v>Jean Dufeal</v>
      </c>
      <c r="D11" s="3"/>
      <c r="E11" s="3"/>
    </row>
    <row r="12" spans="1:9" ht="15.6" x14ac:dyDescent="0.3">
      <c r="A12" s="4" t="s">
        <v>18</v>
      </c>
      <c r="B12" s="3"/>
      <c r="C12" s="3">
        <f>COUNTIF('Master Sheet'!M:M,"Diabetes")</f>
        <v>784</v>
      </c>
      <c r="D12" s="3"/>
      <c r="E12" s="3"/>
    </row>
    <row r="13" spans="1:9" ht="15.6" x14ac:dyDescent="0.3">
      <c r="A13" s="4" t="s">
        <v>19</v>
      </c>
      <c r="B13" s="3"/>
      <c r="C13" s="3">
        <f>COUNTIFS('Master Sheet'!L:L,"Obesity",'Master Sheet'!G:G,"Yes")</f>
        <v>490</v>
      </c>
      <c r="D13" s="3"/>
      <c r="E13" s="3"/>
      <c r="F13" s="3"/>
    </row>
    <row r="14" spans="1:9" ht="15.6" x14ac:dyDescent="0.3">
      <c r="A14" s="4" t="s">
        <v>20</v>
      </c>
      <c r="B14" s="3"/>
      <c r="C14" s="3"/>
      <c r="D14" s="57">
        <f>SUM('Master Sheet'!J:J)</f>
        <v>1579</v>
      </c>
      <c r="E14" s="3"/>
      <c r="F14" s="3"/>
      <c r="G14" s="3"/>
      <c r="H14" s="3"/>
    </row>
    <row r="15" spans="1:9" ht="15.6" x14ac:dyDescent="0.3">
      <c r="A15" s="4" t="s">
        <v>21</v>
      </c>
      <c r="B15" s="3"/>
      <c r="C15" s="3"/>
      <c r="D15" s="3"/>
      <c r="E15" s="58">
        <f>COUNTIF('Master Sheet'!H:H, "Yes") / COUNTA('Master Sheet'!H2:H2336)</f>
        <v>6.1670235546038545E-2</v>
      </c>
      <c r="F15" s="3"/>
      <c r="G15" s="3"/>
      <c r="H15" s="3"/>
      <c r="I15" s="3"/>
    </row>
    <row r="16" spans="1:9" ht="15.6" x14ac:dyDescent="0.3">
      <c r="A16" s="54" t="s">
        <v>22</v>
      </c>
      <c r="B16" s="3"/>
      <c r="C16" s="3"/>
      <c r="D16" s="56">
        <f>AVERAGEIFS('Master Sheet'!F:F,'Master Sheet'!K:K, "Yes")</f>
        <v>6.6114489795918328</v>
      </c>
      <c r="E16" s="3"/>
      <c r="F16" s="3"/>
      <c r="G16" s="3"/>
      <c r="H16" s="3"/>
      <c r="I16" s="3"/>
    </row>
    <row r="17" spans="1:13" ht="15.6" x14ac:dyDescent="0.3">
      <c r="A17" s="4" t="s">
        <v>23</v>
      </c>
      <c r="B17" s="3"/>
      <c r="C17" s="3"/>
      <c r="D17" s="3">
        <f>COUNTIFS('Master Sheet'!G:G, "Yes", 'Master Sheet'!H:H, "Yes")</f>
        <v>19</v>
      </c>
      <c r="E17" s="3"/>
      <c r="F17" s="3"/>
      <c r="G17" s="3"/>
      <c r="H17" s="3"/>
      <c r="I17" s="3"/>
    </row>
    <row r="18" spans="1:13" ht="15.6" x14ac:dyDescent="0.3">
      <c r="A18" s="4" t="s">
        <v>24</v>
      </c>
      <c r="B18" s="3"/>
      <c r="C18" s="3"/>
      <c r="D18" s="3"/>
      <c r="E18" s="3"/>
      <c r="F18" s="56">
        <f>AVERAGEIF('Master Sheet'!J:J, "&gt;2", 'Master Sheet'!E:E)</f>
        <v>32.976136363636364</v>
      </c>
      <c r="G18" s="3"/>
      <c r="H18" s="3"/>
      <c r="I18" s="3"/>
    </row>
    <row r="19" spans="1:13" ht="15.6" x14ac:dyDescent="0.3">
      <c r="A19" s="4"/>
      <c r="B19" s="3"/>
      <c r="C19" s="3"/>
      <c r="D19" s="3"/>
      <c r="E19" s="3"/>
      <c r="F19" s="56"/>
      <c r="G19" s="3"/>
      <c r="H19" s="3"/>
      <c r="I19" s="3"/>
    </row>
    <row r="20" spans="1:13" ht="18" x14ac:dyDescent="0.35">
      <c r="A20" s="4"/>
      <c r="B20" s="3"/>
      <c r="C20" s="3"/>
      <c r="D20" s="3"/>
      <c r="E20" s="3"/>
      <c r="F20" s="59" t="s">
        <v>8802</v>
      </c>
      <c r="G20" s="59" t="s">
        <v>8803</v>
      </c>
      <c r="H20" s="59" t="s">
        <v>8804</v>
      </c>
      <c r="I20" s="59" t="s">
        <v>8805</v>
      </c>
      <c r="J20" s="59" t="s">
        <v>8806</v>
      </c>
      <c r="K20" s="59" t="s">
        <v>8807</v>
      </c>
      <c r="L20" s="59" t="s">
        <v>8808</v>
      </c>
      <c r="M20" s="59" t="s">
        <v>8809</v>
      </c>
    </row>
    <row r="21" spans="1:13" ht="15.6" x14ac:dyDescent="0.3">
      <c r="A21" s="4" t="s">
        <v>25</v>
      </c>
      <c r="B21" s="3"/>
      <c r="C21" s="3"/>
      <c r="D21" s="3"/>
      <c r="E21" s="18"/>
      <c r="F21" s="57">
        <f>AVERAGE('Master Sheet'!O:O)</f>
        <v>13529.918034261262</v>
      </c>
      <c r="G21" s="60">
        <f>MODE('Master Sheet'!O:O)</f>
        <v>1639.56</v>
      </c>
      <c r="H21" s="60">
        <f>MEDIAN('Master Sheet'!O:O)</f>
        <v>9630.91</v>
      </c>
      <c r="I21" s="57">
        <f>MAX('Master Sheet'!O:O) - MIN('Master Sheet'!O:O)</f>
        <v>63206.590000000004</v>
      </c>
      <c r="J21" s="57">
        <f>MIN('Master Sheet'!O:O)</f>
        <v>563.84</v>
      </c>
      <c r="K21" s="35">
        <f>MAX('Master Sheet'!O:O)</f>
        <v>63770.43</v>
      </c>
      <c r="L21" s="35">
        <f>_xlfn.STDEV.P('Master Sheet'!O:O)</f>
        <v>11896.106134294949</v>
      </c>
      <c r="M21" s="35">
        <f>_xlfn.VAR.P('Master Sheet'!O:O)</f>
        <v>141517341.15840989</v>
      </c>
    </row>
    <row r="22" spans="1:13" ht="18" x14ac:dyDescent="0.35">
      <c r="A22" s="4"/>
      <c r="B22" s="3"/>
      <c r="C22" s="3"/>
      <c r="D22" s="3"/>
      <c r="E22" s="18"/>
      <c r="F22" s="59" t="s">
        <v>8810</v>
      </c>
      <c r="G22" s="60"/>
      <c r="H22" s="59" t="s">
        <v>8811</v>
      </c>
      <c r="I22" s="57"/>
      <c r="J22" s="57"/>
      <c r="K22" s="35"/>
      <c r="L22" s="35"/>
      <c r="M22" s="35"/>
    </row>
    <row r="23" spans="1:13" ht="15.6" x14ac:dyDescent="0.3">
      <c r="A23" s="4" t="s">
        <v>26</v>
      </c>
      <c r="B23" s="3"/>
      <c r="C23" s="3"/>
      <c r="D23" s="3"/>
      <c r="E23" s="3"/>
      <c r="F23" s="3">
        <f>MEDIAN('Master Sheet'!T:T)</f>
        <v>39</v>
      </c>
      <c r="G23" s="3"/>
      <c r="H23" s="3">
        <f>MODE('Master Sheet'!T:T)</f>
        <v>18</v>
      </c>
      <c r="I23" s="3"/>
      <c r="J23" s="3"/>
    </row>
    <row r="24" spans="1:13" ht="15.6" x14ac:dyDescent="0.3">
      <c r="A24" s="4" t="s">
        <v>27</v>
      </c>
      <c r="B24" s="3"/>
      <c r="C24" s="3"/>
      <c r="D24" s="3"/>
      <c r="E24" s="3"/>
      <c r="F24" s="61">
        <f>AVERAGEIF('Master Sheet'!T:T, "&gt;50", 'Master Sheet'!O:O)</f>
        <v>17856.790858585871</v>
      </c>
      <c r="G24" s="3"/>
      <c r="H24" s="3"/>
      <c r="I24" s="3"/>
      <c r="J24" s="3"/>
    </row>
    <row r="25" spans="1:13" ht="18" x14ac:dyDescent="0.35">
      <c r="A25" s="4"/>
      <c r="B25" s="3"/>
      <c r="C25" s="3"/>
      <c r="D25" s="59" t="s">
        <v>7883</v>
      </c>
      <c r="E25" s="3"/>
      <c r="F25" s="59" t="s">
        <v>7884</v>
      </c>
      <c r="G25" s="3"/>
      <c r="H25" s="59" t="s">
        <v>7882</v>
      </c>
      <c r="I25" s="3"/>
      <c r="J25" s="3"/>
    </row>
    <row r="26" spans="1:13" ht="18" x14ac:dyDescent="0.35">
      <c r="A26" s="4" t="s">
        <v>28</v>
      </c>
      <c r="B26" s="3"/>
      <c r="C26" s="3"/>
      <c r="D26" s="62">
        <f>SUMIF('Master Sheet'!P:P, "Tier - 1", 'Master Sheet'!O:O)</f>
        <v>9159276.3700000122</v>
      </c>
      <c r="E26" s="3"/>
      <c r="F26" s="56">
        <f>SUMIF('Master Sheet'!P:P, "Tier - 2", 'Master Sheet'!O:O)</f>
        <v>15875729.610000005</v>
      </c>
      <c r="G26" s="3"/>
      <c r="H26" s="3">
        <f>SUMIF('Master Sheet'!P:P, "Tier - 3", 'Master Sheet'!O:O)</f>
        <v>6557352.629999999</v>
      </c>
      <c r="I26" s="3"/>
      <c r="J26" s="63" t="s">
        <v>8812</v>
      </c>
    </row>
    <row r="27" spans="1:13" ht="15.6" x14ac:dyDescent="0.3">
      <c r="A27" s="4" t="s">
        <v>29</v>
      </c>
      <c r="B27" s="3"/>
      <c r="C27" s="3"/>
      <c r="D27" s="3">
        <f>AVERAGEIF('Master Sheet'!Q:Q, "Tier - 1",'Master Sheet'!O:O)</f>
        <v>13051.351229508191</v>
      </c>
      <c r="E27" s="3"/>
      <c r="F27" s="3">
        <f>AVERAGEIF('Master Sheet'!Q:Q, "Tier - 2", 'Master Sheet'!O:O)</f>
        <v>13445.5341656366</v>
      </c>
      <c r="G27" s="3"/>
      <c r="H27" s="3">
        <f>AVERAGEIF('Master Sheet'!Q:Q, "Tier - 3", 'Master Sheet'!O:O)</f>
        <v>14057.093664987402</v>
      </c>
      <c r="I27" s="3"/>
      <c r="J27" s="3"/>
    </row>
    <row r="28" spans="1:13" ht="15.6" x14ac:dyDescent="0.3">
      <c r="A28" s="4" t="s">
        <v>30</v>
      </c>
      <c r="B28" s="3"/>
      <c r="C28" s="3"/>
      <c r="D28" s="3"/>
      <c r="E28" s="3">
        <f>AVERAGEIF('Master Sheet'!N:N, "&gt;2", 'Master Sheet'!O:O)</f>
        <v>14217.520498812333</v>
      </c>
      <c r="F28" s="3"/>
      <c r="G28" s="3"/>
      <c r="H28" s="3"/>
      <c r="I28" s="3"/>
      <c r="J28" s="3"/>
    </row>
    <row r="29" spans="1:13" ht="15.6" x14ac:dyDescent="0.3">
      <c r="A29" s="4" t="s">
        <v>31</v>
      </c>
      <c r="B29" s="3"/>
      <c r="C29" s="3"/>
      <c r="D29" s="3"/>
      <c r="E29" s="3"/>
      <c r="F29" s="57">
        <f>AVERAGEIF('Master Sheet'!T:T, "&lt;50",'Master Sheet'!N:N)</f>
        <v>1.2133095662507427</v>
      </c>
      <c r="G29" s="3">
        <f>ROUND(AVERAGEIF('Master Sheet'!T:T, "&lt;40", 'Master Sheet'!N:N),0)</f>
        <v>1</v>
      </c>
      <c r="H29" s="3"/>
      <c r="I29" s="3"/>
      <c r="J29" s="3"/>
    </row>
  </sheetData>
  <mergeCells count="3">
    <mergeCell ref="A1:G5"/>
    <mergeCell ref="A7:C7"/>
    <mergeCell ref="A8:C8"/>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1280E77-3150-48B4-A687-AEAF85C6B46D}">
          <x14:formula1>
            <xm:f>Data_Validation!$A$1:$A$2</xm:f>
          </x14:formula1>
          <xm:sqref>D7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0D59F-435E-4B96-8B2F-652E732700E7}">
  <dimension ref="A1:C61"/>
  <sheetViews>
    <sheetView workbookViewId="0">
      <selection activeCell="J8" sqref="J8"/>
    </sheetView>
  </sheetViews>
  <sheetFormatPr defaultRowHeight="14.4" x14ac:dyDescent="0.3"/>
  <cols>
    <col min="1" max="1" width="12.5546875" bestFit="1" customWidth="1"/>
    <col min="2" max="2" width="17.44140625" bestFit="1" customWidth="1"/>
    <col min="3" max="3" width="14.109375" bestFit="1" customWidth="1"/>
    <col min="4" max="6" width="10.77734375" bestFit="1" customWidth="1"/>
    <col min="7" max="7" width="14.109375" bestFit="1" customWidth="1"/>
    <col min="8" max="8" width="16.33203125" bestFit="1" customWidth="1"/>
    <col min="9" max="9" width="14.109375" bestFit="1" customWidth="1"/>
    <col min="10" max="10" width="16.33203125" bestFit="1" customWidth="1"/>
    <col min="11" max="11" width="14.109375" bestFit="1" customWidth="1"/>
    <col min="12" max="12" width="16.33203125" bestFit="1" customWidth="1"/>
    <col min="13" max="13" width="14.109375" bestFit="1" customWidth="1"/>
    <col min="14" max="14" width="16.33203125" bestFit="1" customWidth="1"/>
    <col min="15" max="15" width="14.109375" bestFit="1" customWidth="1"/>
    <col min="16" max="16" width="16.33203125" bestFit="1" customWidth="1"/>
    <col min="17" max="17" width="14.109375" bestFit="1" customWidth="1"/>
    <col min="18" max="18" width="16.33203125" bestFit="1" customWidth="1"/>
    <col min="19" max="19" width="14.109375" bestFit="1" customWidth="1"/>
    <col min="20" max="20" width="16.33203125" bestFit="1" customWidth="1"/>
    <col min="21" max="21" width="14.109375" bestFit="1" customWidth="1"/>
    <col min="22" max="22" width="16.33203125" bestFit="1" customWidth="1"/>
    <col min="23" max="23" width="14.109375" bestFit="1" customWidth="1"/>
    <col min="24" max="24" width="16.33203125" bestFit="1" customWidth="1"/>
    <col min="25" max="25" width="14.109375" bestFit="1" customWidth="1"/>
    <col min="26" max="26" width="16.33203125" bestFit="1" customWidth="1"/>
    <col min="27" max="27" width="14.109375" bestFit="1" customWidth="1"/>
    <col min="28" max="28" width="16.33203125" bestFit="1" customWidth="1"/>
    <col min="29" max="29" width="14.109375" bestFit="1" customWidth="1"/>
    <col min="30" max="30" width="16.33203125" bestFit="1" customWidth="1"/>
    <col min="31" max="31" width="14.109375" bestFit="1" customWidth="1"/>
    <col min="32" max="32" width="16.33203125" bestFit="1" customWidth="1"/>
    <col min="33" max="33" width="14.109375" bestFit="1" customWidth="1"/>
    <col min="34" max="34" width="16.33203125" bestFit="1" customWidth="1"/>
    <col min="35" max="35" width="14.109375" bestFit="1" customWidth="1"/>
    <col min="36" max="36" width="16.33203125" bestFit="1" customWidth="1"/>
    <col min="37" max="37" width="14.109375" bestFit="1" customWidth="1"/>
    <col min="38" max="38" width="16.33203125" bestFit="1" customWidth="1"/>
    <col min="39" max="39" width="14.109375" bestFit="1" customWidth="1"/>
    <col min="40" max="40" width="16.33203125" bestFit="1" customWidth="1"/>
    <col min="41" max="41" width="14.109375" bestFit="1" customWidth="1"/>
    <col min="42" max="42" width="16.33203125" bestFit="1" customWidth="1"/>
    <col min="43" max="43" width="14.109375" bestFit="1" customWidth="1"/>
    <col min="44" max="44" width="16.33203125" bestFit="1" customWidth="1"/>
    <col min="45" max="45" width="14.109375" bestFit="1" customWidth="1"/>
    <col min="46" max="46" width="16.33203125" bestFit="1" customWidth="1"/>
    <col min="47" max="47" width="14.109375" bestFit="1" customWidth="1"/>
    <col min="48" max="48" width="16.33203125" bestFit="1" customWidth="1"/>
    <col min="49" max="49" width="14.109375" bestFit="1" customWidth="1"/>
    <col min="50" max="50" width="16.33203125" bestFit="1" customWidth="1"/>
    <col min="51" max="51" width="14.109375" bestFit="1" customWidth="1"/>
    <col min="52" max="52" width="16.33203125" bestFit="1" customWidth="1"/>
    <col min="53" max="53" width="14.109375" bestFit="1" customWidth="1"/>
    <col min="54" max="54" width="16.33203125" bestFit="1" customWidth="1"/>
    <col min="55" max="55" width="14.109375" bestFit="1" customWidth="1"/>
    <col min="56" max="56" width="16.33203125" bestFit="1" customWidth="1"/>
    <col min="57" max="57" width="14.109375" bestFit="1" customWidth="1"/>
    <col min="58" max="58" width="16.33203125" bestFit="1" customWidth="1"/>
    <col min="59" max="59" width="14.109375" bestFit="1" customWidth="1"/>
    <col min="60" max="60" width="16.33203125" bestFit="1" customWidth="1"/>
    <col min="61" max="61" width="14.109375" bestFit="1" customWidth="1"/>
    <col min="62" max="62" width="16.33203125" bestFit="1" customWidth="1"/>
    <col min="63" max="63" width="14.109375" bestFit="1" customWidth="1"/>
    <col min="64" max="64" width="16.33203125" bestFit="1" customWidth="1"/>
    <col min="65" max="65" width="14.109375" bestFit="1" customWidth="1"/>
    <col min="66" max="66" width="16.33203125" bestFit="1" customWidth="1"/>
    <col min="67" max="67" width="14.109375" bestFit="1" customWidth="1"/>
    <col min="68" max="68" width="16.33203125" bestFit="1" customWidth="1"/>
    <col min="69" max="69" width="14.109375" bestFit="1" customWidth="1"/>
    <col min="70" max="70" width="16.33203125" bestFit="1" customWidth="1"/>
    <col min="71" max="71" width="14.109375" bestFit="1" customWidth="1"/>
    <col min="72" max="72" width="16.33203125" bestFit="1" customWidth="1"/>
    <col min="73" max="73" width="14.109375" bestFit="1" customWidth="1"/>
    <col min="74" max="74" width="16.33203125" bestFit="1" customWidth="1"/>
    <col min="75" max="75" width="14.109375" bestFit="1" customWidth="1"/>
    <col min="76" max="76" width="16.33203125" bestFit="1" customWidth="1"/>
    <col min="77" max="77" width="14.109375" bestFit="1" customWidth="1"/>
    <col min="78" max="78" width="16.33203125" bestFit="1" customWidth="1"/>
    <col min="79" max="79" width="14.109375" bestFit="1" customWidth="1"/>
    <col min="80" max="80" width="16.33203125" bestFit="1" customWidth="1"/>
    <col min="81" max="81" width="14.109375" bestFit="1" customWidth="1"/>
    <col min="82" max="82" width="16.33203125" bestFit="1" customWidth="1"/>
    <col min="83" max="83" width="14.109375" bestFit="1" customWidth="1"/>
    <col min="84" max="84" width="16.33203125" bestFit="1" customWidth="1"/>
    <col min="85" max="85" width="14.109375" bestFit="1" customWidth="1"/>
    <col min="86" max="86" width="16.33203125" bestFit="1" customWidth="1"/>
    <col min="87" max="87" width="14.109375" bestFit="1" customWidth="1"/>
    <col min="88" max="88" width="16.33203125" bestFit="1" customWidth="1"/>
    <col min="89" max="89" width="14.109375" bestFit="1" customWidth="1"/>
    <col min="90" max="90" width="16.33203125" bestFit="1" customWidth="1"/>
    <col min="91" max="91" width="14.109375" bestFit="1" customWidth="1"/>
    <col min="92" max="92" width="16.33203125" bestFit="1" customWidth="1"/>
    <col min="93" max="93" width="14.109375" bestFit="1" customWidth="1"/>
    <col min="94" max="94" width="16.33203125" bestFit="1" customWidth="1"/>
    <col min="95" max="95" width="14.109375" bestFit="1" customWidth="1"/>
    <col min="96" max="96" width="16.33203125" bestFit="1" customWidth="1"/>
    <col min="97" max="97" width="14.109375" bestFit="1" customWidth="1"/>
    <col min="98" max="98" width="16.33203125" bestFit="1" customWidth="1"/>
    <col min="99" max="99" width="14.109375" bestFit="1" customWidth="1"/>
    <col min="100" max="100" width="16.33203125" bestFit="1" customWidth="1"/>
    <col min="101" max="101" width="14.109375" bestFit="1" customWidth="1"/>
    <col min="102" max="102" width="16.33203125" bestFit="1" customWidth="1"/>
    <col min="103" max="103" width="14.109375" bestFit="1" customWidth="1"/>
    <col min="104" max="104" width="16.33203125" bestFit="1" customWidth="1"/>
    <col min="105" max="105" width="14.109375" bestFit="1" customWidth="1"/>
    <col min="106" max="106" width="16.33203125" bestFit="1" customWidth="1"/>
    <col min="107" max="107" width="14.109375" bestFit="1" customWidth="1"/>
    <col min="108" max="108" width="16.33203125" bestFit="1" customWidth="1"/>
    <col min="109" max="109" width="14.109375" bestFit="1" customWidth="1"/>
    <col min="110" max="110" width="16.33203125" bestFit="1" customWidth="1"/>
    <col min="111" max="111" width="14.109375" bestFit="1" customWidth="1"/>
    <col min="112" max="112" width="16.33203125" bestFit="1" customWidth="1"/>
    <col min="113" max="113" width="14.109375" bestFit="1" customWidth="1"/>
    <col min="114" max="114" width="16.33203125" bestFit="1" customWidth="1"/>
    <col min="115" max="115" width="14.109375" bestFit="1" customWidth="1"/>
    <col min="116" max="116" width="16.33203125" bestFit="1" customWidth="1"/>
    <col min="117" max="117" width="14.109375" bestFit="1" customWidth="1"/>
    <col min="118" max="118" width="16.33203125" bestFit="1" customWidth="1"/>
    <col min="119" max="119" width="14.109375" bestFit="1" customWidth="1"/>
    <col min="120" max="120" width="16.33203125" bestFit="1" customWidth="1"/>
    <col min="121" max="121" width="14.109375" bestFit="1" customWidth="1"/>
    <col min="122" max="122" width="16.33203125" bestFit="1" customWidth="1"/>
    <col min="123" max="123" width="14.109375" bestFit="1" customWidth="1"/>
    <col min="124" max="124" width="16.33203125" bestFit="1" customWidth="1"/>
    <col min="125" max="125" width="14.109375" bestFit="1" customWidth="1"/>
    <col min="126" max="126" width="16.33203125" bestFit="1" customWidth="1"/>
    <col min="127" max="127" width="14.109375" bestFit="1" customWidth="1"/>
    <col min="128" max="128" width="16.33203125" bestFit="1" customWidth="1"/>
    <col min="129" max="129" width="14.109375" bestFit="1" customWidth="1"/>
    <col min="130" max="130" width="16.33203125" bestFit="1" customWidth="1"/>
    <col min="131" max="131" width="14.109375" bestFit="1" customWidth="1"/>
    <col min="132" max="132" width="16.33203125" bestFit="1" customWidth="1"/>
    <col min="133" max="133" width="14.109375" bestFit="1" customWidth="1"/>
    <col min="134" max="134" width="16.33203125" bestFit="1" customWidth="1"/>
    <col min="135" max="135" width="14.109375" bestFit="1" customWidth="1"/>
    <col min="136" max="136" width="16.33203125" bestFit="1" customWidth="1"/>
    <col min="137" max="137" width="14.109375" bestFit="1" customWidth="1"/>
    <col min="138" max="138" width="16.33203125" bestFit="1" customWidth="1"/>
    <col min="139" max="139" width="14.109375" bestFit="1" customWidth="1"/>
    <col min="140" max="140" width="16.33203125" bestFit="1" customWidth="1"/>
    <col min="141" max="141" width="14.109375" bestFit="1" customWidth="1"/>
    <col min="142" max="142" width="16.33203125" bestFit="1" customWidth="1"/>
    <col min="143" max="143" width="14.109375" bestFit="1" customWidth="1"/>
    <col min="144" max="144" width="16.33203125" bestFit="1" customWidth="1"/>
    <col min="145" max="145" width="14.109375" bestFit="1" customWidth="1"/>
    <col min="146" max="146" width="16.33203125" bestFit="1" customWidth="1"/>
    <col min="147" max="147" width="14.109375" bestFit="1" customWidth="1"/>
    <col min="148" max="148" width="16.33203125" bestFit="1" customWidth="1"/>
    <col min="149" max="149" width="14.109375" bestFit="1" customWidth="1"/>
    <col min="150" max="150" width="16.33203125" bestFit="1" customWidth="1"/>
    <col min="151" max="151" width="14.109375" bestFit="1" customWidth="1"/>
    <col min="152" max="152" width="16.33203125" bestFit="1" customWidth="1"/>
    <col min="153" max="153" width="14.109375" bestFit="1" customWidth="1"/>
    <col min="154" max="154" width="16.33203125" bestFit="1" customWidth="1"/>
    <col min="155" max="155" width="14.109375" bestFit="1" customWidth="1"/>
    <col min="156" max="156" width="16.33203125" bestFit="1" customWidth="1"/>
    <col min="157" max="157" width="14.109375" bestFit="1" customWidth="1"/>
    <col min="158" max="158" width="16.33203125" bestFit="1" customWidth="1"/>
    <col min="159" max="159" width="14.109375" bestFit="1" customWidth="1"/>
    <col min="160" max="160" width="16.33203125" bestFit="1" customWidth="1"/>
    <col min="161" max="161" width="14.109375" bestFit="1" customWidth="1"/>
    <col min="162" max="162" width="16.33203125" bestFit="1" customWidth="1"/>
    <col min="163" max="163" width="14.109375" bestFit="1" customWidth="1"/>
    <col min="164" max="164" width="16.33203125" bestFit="1" customWidth="1"/>
    <col min="165" max="165" width="14.109375" bestFit="1" customWidth="1"/>
    <col min="166" max="166" width="16.33203125" bestFit="1" customWidth="1"/>
    <col min="167" max="167" width="14.109375" bestFit="1" customWidth="1"/>
    <col min="168" max="168" width="16.33203125" bestFit="1" customWidth="1"/>
    <col min="169" max="169" width="14.109375" bestFit="1" customWidth="1"/>
    <col min="170" max="170" width="16.33203125" bestFit="1" customWidth="1"/>
    <col min="171" max="171" width="14.109375" bestFit="1" customWidth="1"/>
    <col min="172" max="172" width="16.33203125" bestFit="1" customWidth="1"/>
    <col min="173" max="173" width="14.109375" bestFit="1" customWidth="1"/>
    <col min="174" max="174" width="16.33203125" bestFit="1" customWidth="1"/>
    <col min="175" max="175" width="14.109375" bestFit="1" customWidth="1"/>
    <col min="176" max="176" width="16.33203125" bestFit="1" customWidth="1"/>
    <col min="177" max="177" width="14.109375" bestFit="1" customWidth="1"/>
    <col min="178" max="178" width="16.33203125" bestFit="1" customWidth="1"/>
    <col min="179" max="179" width="14.109375" bestFit="1" customWidth="1"/>
    <col min="180" max="180" width="16.33203125" bestFit="1" customWidth="1"/>
    <col min="181" max="181" width="14.109375" bestFit="1" customWidth="1"/>
    <col min="182" max="182" width="16.33203125" bestFit="1" customWidth="1"/>
    <col min="183" max="183" width="14.109375" bestFit="1" customWidth="1"/>
    <col min="184" max="184" width="16.33203125" bestFit="1" customWidth="1"/>
    <col min="185" max="185" width="14.109375" bestFit="1" customWidth="1"/>
    <col min="186" max="186" width="16.33203125" bestFit="1" customWidth="1"/>
    <col min="187" max="187" width="14.109375" bestFit="1" customWidth="1"/>
    <col min="188" max="188" width="16.33203125" bestFit="1" customWidth="1"/>
    <col min="189" max="189" width="14.109375" bestFit="1" customWidth="1"/>
    <col min="190" max="190" width="16.33203125" bestFit="1" customWidth="1"/>
    <col min="191" max="191" width="14.109375" bestFit="1" customWidth="1"/>
    <col min="192" max="192" width="16.33203125" bestFit="1" customWidth="1"/>
    <col min="193" max="193" width="14.109375" bestFit="1" customWidth="1"/>
    <col min="194" max="194" width="16.33203125" bestFit="1" customWidth="1"/>
    <col min="195" max="195" width="14.109375" bestFit="1" customWidth="1"/>
    <col min="196" max="196" width="16.33203125" bestFit="1" customWidth="1"/>
    <col min="197" max="197" width="14.109375" bestFit="1" customWidth="1"/>
    <col min="198" max="198" width="16.33203125" bestFit="1" customWidth="1"/>
    <col min="199" max="199" width="14.109375" bestFit="1" customWidth="1"/>
    <col min="200" max="200" width="16.33203125" bestFit="1" customWidth="1"/>
    <col min="201" max="201" width="14.109375" bestFit="1" customWidth="1"/>
    <col min="202" max="202" width="16.33203125" bestFit="1" customWidth="1"/>
    <col min="203" max="203" width="14.109375" bestFit="1" customWidth="1"/>
    <col min="204" max="204" width="16.33203125" bestFit="1" customWidth="1"/>
    <col min="205" max="205" width="14.109375" bestFit="1" customWidth="1"/>
    <col min="206" max="206" width="16.33203125" bestFit="1" customWidth="1"/>
    <col min="207" max="207" width="14.109375" bestFit="1" customWidth="1"/>
    <col min="208" max="208" width="16.33203125" bestFit="1" customWidth="1"/>
    <col min="209" max="209" width="14.109375" bestFit="1" customWidth="1"/>
    <col min="210" max="210" width="16.33203125" bestFit="1" customWidth="1"/>
    <col min="211" max="211" width="14.109375" bestFit="1" customWidth="1"/>
    <col min="212" max="212" width="16.33203125" bestFit="1" customWidth="1"/>
    <col min="213" max="213" width="14.109375" bestFit="1" customWidth="1"/>
    <col min="214" max="214" width="16.33203125" bestFit="1" customWidth="1"/>
    <col min="215" max="215" width="14.109375" bestFit="1" customWidth="1"/>
    <col min="216" max="216" width="16.33203125" bestFit="1" customWidth="1"/>
    <col min="217" max="217" width="14.109375" bestFit="1" customWidth="1"/>
    <col min="218" max="218" width="16.33203125" bestFit="1" customWidth="1"/>
    <col min="219" max="219" width="14.109375" bestFit="1" customWidth="1"/>
    <col min="220" max="220" width="16.33203125" bestFit="1" customWidth="1"/>
    <col min="221" max="221" width="14.109375" bestFit="1" customWidth="1"/>
    <col min="222" max="222" width="16.33203125" bestFit="1" customWidth="1"/>
    <col min="223" max="223" width="14.109375" bestFit="1" customWidth="1"/>
    <col min="224" max="224" width="16.33203125" bestFit="1" customWidth="1"/>
    <col min="225" max="225" width="14.109375" bestFit="1" customWidth="1"/>
    <col min="226" max="226" width="16.33203125" bestFit="1" customWidth="1"/>
    <col min="227" max="227" width="14.109375" bestFit="1" customWidth="1"/>
    <col min="228" max="228" width="16.33203125" bestFit="1" customWidth="1"/>
    <col min="229" max="229" width="14.109375" bestFit="1" customWidth="1"/>
    <col min="230" max="230" width="16.33203125" bestFit="1" customWidth="1"/>
    <col min="231" max="231" width="14.109375" bestFit="1" customWidth="1"/>
    <col min="232" max="232" width="16.33203125" bestFit="1" customWidth="1"/>
    <col min="233" max="233" width="14.109375" bestFit="1" customWidth="1"/>
    <col min="234" max="234" width="16.33203125" bestFit="1" customWidth="1"/>
    <col min="235" max="235" width="14.109375" bestFit="1" customWidth="1"/>
    <col min="236" max="236" width="16.33203125" bestFit="1" customWidth="1"/>
    <col min="237" max="237" width="14.109375" bestFit="1" customWidth="1"/>
    <col min="238" max="238" width="16.33203125" bestFit="1" customWidth="1"/>
    <col min="239" max="239" width="14.109375" bestFit="1" customWidth="1"/>
    <col min="240" max="240" width="16.33203125" bestFit="1" customWidth="1"/>
    <col min="241" max="241" width="14.109375" bestFit="1" customWidth="1"/>
    <col min="242" max="242" width="16.33203125" bestFit="1" customWidth="1"/>
    <col min="243" max="243" width="14.109375" bestFit="1" customWidth="1"/>
    <col min="244" max="244" width="16.33203125" bestFit="1" customWidth="1"/>
    <col min="245" max="245" width="14.109375" bestFit="1" customWidth="1"/>
    <col min="246" max="246" width="16.33203125" bestFit="1" customWidth="1"/>
    <col min="247" max="247" width="14.109375" bestFit="1" customWidth="1"/>
    <col min="248" max="248" width="16.33203125" bestFit="1" customWidth="1"/>
    <col min="249" max="249" width="14.109375" bestFit="1" customWidth="1"/>
    <col min="250" max="250" width="16.33203125" bestFit="1" customWidth="1"/>
    <col min="251" max="251" width="14.109375" bestFit="1" customWidth="1"/>
    <col min="252" max="252" width="16.33203125" bestFit="1" customWidth="1"/>
    <col min="253" max="253" width="14.109375" bestFit="1" customWidth="1"/>
    <col min="254" max="254" width="16.33203125" bestFit="1" customWidth="1"/>
    <col min="255" max="255" width="14.109375" bestFit="1" customWidth="1"/>
    <col min="256" max="256" width="16.33203125" bestFit="1" customWidth="1"/>
    <col min="257" max="257" width="14.109375" bestFit="1" customWidth="1"/>
    <col min="258" max="258" width="16.33203125" bestFit="1" customWidth="1"/>
    <col min="259" max="259" width="14.109375" bestFit="1" customWidth="1"/>
    <col min="260" max="260" width="16.33203125" bestFit="1" customWidth="1"/>
    <col min="261" max="261" width="14.109375" bestFit="1" customWidth="1"/>
    <col min="262" max="262" width="16.33203125" bestFit="1" customWidth="1"/>
    <col min="263" max="263" width="14.109375" bestFit="1" customWidth="1"/>
    <col min="264" max="264" width="16.33203125" bestFit="1" customWidth="1"/>
    <col min="265" max="265" width="14.109375" bestFit="1" customWidth="1"/>
    <col min="266" max="266" width="16.33203125" bestFit="1" customWidth="1"/>
    <col min="267" max="267" width="14.109375" bestFit="1" customWidth="1"/>
    <col min="268" max="268" width="16.33203125" bestFit="1" customWidth="1"/>
    <col min="269" max="269" width="14.109375" bestFit="1" customWidth="1"/>
    <col min="270" max="270" width="16.33203125" bestFit="1" customWidth="1"/>
    <col min="271" max="271" width="14.109375" bestFit="1" customWidth="1"/>
    <col min="272" max="272" width="16.33203125" bestFit="1" customWidth="1"/>
    <col min="273" max="273" width="14.109375" bestFit="1" customWidth="1"/>
    <col min="274" max="274" width="16.33203125" bestFit="1" customWidth="1"/>
    <col min="275" max="275" width="14.109375" bestFit="1" customWidth="1"/>
    <col min="276" max="276" width="16.33203125" bestFit="1" customWidth="1"/>
    <col min="277" max="277" width="14.109375" bestFit="1" customWidth="1"/>
    <col min="278" max="278" width="16.33203125" bestFit="1" customWidth="1"/>
    <col min="279" max="279" width="14.109375" bestFit="1" customWidth="1"/>
    <col min="280" max="280" width="16.33203125" bestFit="1" customWidth="1"/>
    <col min="281" max="281" width="14.109375" bestFit="1" customWidth="1"/>
    <col min="282" max="282" width="16.33203125" bestFit="1" customWidth="1"/>
    <col min="283" max="283" width="14.109375" bestFit="1" customWidth="1"/>
    <col min="284" max="284" width="16.33203125" bestFit="1" customWidth="1"/>
    <col min="285" max="285" width="14.109375" bestFit="1" customWidth="1"/>
    <col min="286" max="286" width="16.33203125" bestFit="1" customWidth="1"/>
    <col min="287" max="287" width="14.109375" bestFit="1" customWidth="1"/>
    <col min="288" max="288" width="16.33203125" bestFit="1" customWidth="1"/>
    <col min="289" max="289" width="14.109375" bestFit="1" customWidth="1"/>
    <col min="290" max="290" width="16.33203125" bestFit="1" customWidth="1"/>
    <col min="291" max="291" width="14.109375" bestFit="1" customWidth="1"/>
    <col min="292" max="292" width="16.33203125" bestFit="1" customWidth="1"/>
    <col min="293" max="293" width="14.109375" bestFit="1" customWidth="1"/>
    <col min="294" max="294" width="16.33203125" bestFit="1" customWidth="1"/>
    <col min="295" max="295" width="14.109375" bestFit="1" customWidth="1"/>
    <col min="296" max="296" width="16.33203125" bestFit="1" customWidth="1"/>
    <col min="297" max="297" width="14.109375" bestFit="1" customWidth="1"/>
    <col min="298" max="298" width="16.33203125" bestFit="1" customWidth="1"/>
    <col min="299" max="299" width="14.109375" bestFit="1" customWidth="1"/>
    <col min="300" max="300" width="16.33203125" bestFit="1" customWidth="1"/>
    <col min="301" max="301" width="14.109375" bestFit="1" customWidth="1"/>
    <col min="302" max="302" width="16.33203125" bestFit="1" customWidth="1"/>
    <col min="303" max="303" width="14.109375" bestFit="1" customWidth="1"/>
    <col min="304" max="304" width="16.33203125" bestFit="1" customWidth="1"/>
    <col min="305" max="305" width="14.109375" bestFit="1" customWidth="1"/>
    <col min="306" max="306" width="16.33203125" bestFit="1" customWidth="1"/>
    <col min="307" max="307" width="14.109375" bestFit="1" customWidth="1"/>
    <col min="308" max="308" width="16.33203125" bestFit="1" customWidth="1"/>
    <col min="309" max="309" width="14.109375" bestFit="1" customWidth="1"/>
    <col min="310" max="310" width="16.33203125" bestFit="1" customWidth="1"/>
    <col min="311" max="311" width="14.109375" bestFit="1" customWidth="1"/>
    <col min="312" max="312" width="16.33203125" bestFit="1" customWidth="1"/>
    <col min="313" max="313" width="14.109375" bestFit="1" customWidth="1"/>
    <col min="314" max="314" width="16.33203125" bestFit="1" customWidth="1"/>
    <col min="315" max="315" width="14.109375" bestFit="1" customWidth="1"/>
    <col min="316" max="316" width="16.33203125" bestFit="1" customWidth="1"/>
    <col min="317" max="317" width="14.109375" bestFit="1" customWidth="1"/>
    <col min="318" max="318" width="16.33203125" bestFit="1" customWidth="1"/>
    <col min="319" max="319" width="14.109375" bestFit="1" customWidth="1"/>
    <col min="320" max="320" width="16.33203125" bestFit="1" customWidth="1"/>
    <col min="321" max="321" width="14.109375" bestFit="1" customWidth="1"/>
    <col min="322" max="322" width="16.33203125" bestFit="1" customWidth="1"/>
    <col min="323" max="323" width="14.109375" bestFit="1" customWidth="1"/>
    <col min="324" max="324" width="16.33203125" bestFit="1" customWidth="1"/>
    <col min="325" max="325" width="14.109375" bestFit="1" customWidth="1"/>
    <col min="326" max="326" width="16.33203125" bestFit="1" customWidth="1"/>
    <col min="327" max="327" width="14.109375" bestFit="1" customWidth="1"/>
    <col min="328" max="328" width="16.33203125" bestFit="1" customWidth="1"/>
    <col min="329" max="329" width="14.109375" bestFit="1" customWidth="1"/>
    <col min="330" max="330" width="16.33203125" bestFit="1" customWidth="1"/>
    <col min="331" max="331" width="14.109375" bestFit="1" customWidth="1"/>
    <col min="332" max="332" width="16.33203125" bestFit="1" customWidth="1"/>
    <col min="333" max="333" width="14.109375" bestFit="1" customWidth="1"/>
    <col min="334" max="334" width="16.33203125" bestFit="1" customWidth="1"/>
    <col min="335" max="335" width="14.109375" bestFit="1" customWidth="1"/>
    <col min="336" max="336" width="16.33203125" bestFit="1" customWidth="1"/>
    <col min="337" max="337" width="14.109375" bestFit="1" customWidth="1"/>
    <col min="338" max="338" width="16.33203125" bestFit="1" customWidth="1"/>
    <col min="339" max="339" width="14.109375" bestFit="1" customWidth="1"/>
    <col min="340" max="340" width="16.33203125" bestFit="1" customWidth="1"/>
    <col min="341" max="341" width="14.109375" bestFit="1" customWidth="1"/>
    <col min="342" max="342" width="16.33203125" bestFit="1" customWidth="1"/>
    <col min="343" max="343" width="14.109375" bestFit="1" customWidth="1"/>
    <col min="344" max="344" width="16.33203125" bestFit="1" customWidth="1"/>
    <col min="345" max="345" width="14.109375" bestFit="1" customWidth="1"/>
    <col min="346" max="346" width="16.33203125" bestFit="1" customWidth="1"/>
    <col min="347" max="347" width="14.109375" bestFit="1" customWidth="1"/>
    <col min="348" max="348" width="16.33203125" bestFit="1" customWidth="1"/>
    <col min="349" max="349" width="14.109375" bestFit="1" customWidth="1"/>
    <col min="350" max="350" width="16.33203125" bestFit="1" customWidth="1"/>
    <col min="351" max="351" width="14.109375" bestFit="1" customWidth="1"/>
    <col min="352" max="352" width="16.33203125" bestFit="1" customWidth="1"/>
    <col min="353" max="353" width="14.109375" bestFit="1" customWidth="1"/>
    <col min="354" max="354" width="16.33203125" bestFit="1" customWidth="1"/>
    <col min="355" max="355" width="14.109375" bestFit="1" customWidth="1"/>
    <col min="356" max="356" width="16.33203125" bestFit="1" customWidth="1"/>
    <col min="357" max="357" width="14.109375" bestFit="1" customWidth="1"/>
    <col min="358" max="358" width="16.33203125" bestFit="1" customWidth="1"/>
    <col min="359" max="359" width="14.109375" bestFit="1" customWidth="1"/>
    <col min="360" max="360" width="16.33203125" bestFit="1" customWidth="1"/>
    <col min="361" max="361" width="14.109375" bestFit="1" customWidth="1"/>
    <col min="362" max="362" width="16.33203125" bestFit="1" customWidth="1"/>
    <col min="363" max="363" width="14.109375" bestFit="1" customWidth="1"/>
    <col min="364" max="364" width="16.33203125" bestFit="1" customWidth="1"/>
    <col min="365" max="365" width="14.109375" bestFit="1" customWidth="1"/>
    <col min="366" max="366" width="16.33203125" bestFit="1" customWidth="1"/>
    <col min="367" max="367" width="14.109375" bestFit="1" customWidth="1"/>
    <col min="368" max="368" width="16.33203125" bestFit="1" customWidth="1"/>
    <col min="369" max="369" width="14.109375" bestFit="1" customWidth="1"/>
    <col min="370" max="370" width="16.33203125" bestFit="1" customWidth="1"/>
    <col min="371" max="371" width="14.109375" bestFit="1" customWidth="1"/>
    <col min="372" max="372" width="16.33203125" bestFit="1" customWidth="1"/>
    <col min="373" max="373" width="14.109375" bestFit="1" customWidth="1"/>
    <col min="374" max="374" width="16.33203125" bestFit="1" customWidth="1"/>
    <col min="375" max="375" width="14.109375" bestFit="1" customWidth="1"/>
    <col min="376" max="376" width="16.33203125" bestFit="1" customWidth="1"/>
    <col min="377" max="377" width="14.109375" bestFit="1" customWidth="1"/>
    <col min="378" max="378" width="16.33203125" bestFit="1" customWidth="1"/>
    <col min="379" max="379" width="14.109375" bestFit="1" customWidth="1"/>
    <col min="380" max="380" width="16.33203125" bestFit="1" customWidth="1"/>
    <col min="381" max="381" width="14.109375" bestFit="1" customWidth="1"/>
    <col min="382" max="382" width="16.33203125" bestFit="1" customWidth="1"/>
    <col min="383" max="383" width="14.109375" bestFit="1" customWidth="1"/>
    <col min="384" max="384" width="16.33203125" bestFit="1" customWidth="1"/>
    <col min="385" max="385" width="14.109375" bestFit="1" customWidth="1"/>
    <col min="386" max="386" width="16.33203125" bestFit="1" customWidth="1"/>
    <col min="387" max="387" width="14.109375" bestFit="1" customWidth="1"/>
    <col min="388" max="388" width="16.33203125" bestFit="1" customWidth="1"/>
    <col min="389" max="389" width="14.109375" bestFit="1" customWidth="1"/>
    <col min="390" max="390" width="16.33203125" bestFit="1" customWidth="1"/>
    <col min="391" max="391" width="14.109375" bestFit="1" customWidth="1"/>
    <col min="392" max="392" width="16.33203125" bestFit="1" customWidth="1"/>
    <col min="393" max="393" width="14.109375" bestFit="1" customWidth="1"/>
    <col min="394" max="394" width="16.33203125" bestFit="1" customWidth="1"/>
    <col min="395" max="395" width="14.109375" bestFit="1" customWidth="1"/>
    <col min="396" max="396" width="16.33203125" bestFit="1" customWidth="1"/>
    <col min="397" max="397" width="14.109375" bestFit="1" customWidth="1"/>
    <col min="398" max="398" width="16.33203125" bestFit="1" customWidth="1"/>
    <col min="399" max="399" width="14.109375" bestFit="1" customWidth="1"/>
    <col min="400" max="400" width="16.33203125" bestFit="1" customWidth="1"/>
    <col min="401" max="401" width="14.109375" bestFit="1" customWidth="1"/>
    <col min="402" max="402" width="16.33203125" bestFit="1" customWidth="1"/>
    <col min="403" max="403" width="14.109375" bestFit="1" customWidth="1"/>
    <col min="404" max="404" width="16.33203125" bestFit="1" customWidth="1"/>
    <col min="405" max="405" width="14.109375" bestFit="1" customWidth="1"/>
    <col min="406" max="406" width="16.33203125" bestFit="1" customWidth="1"/>
    <col min="407" max="407" width="14.109375" bestFit="1" customWidth="1"/>
    <col min="408" max="408" width="16.33203125" bestFit="1" customWidth="1"/>
    <col min="409" max="409" width="14.109375" bestFit="1" customWidth="1"/>
    <col min="410" max="410" width="16.33203125" bestFit="1" customWidth="1"/>
    <col min="411" max="411" width="14.109375" bestFit="1" customWidth="1"/>
    <col min="412" max="412" width="16.33203125" bestFit="1" customWidth="1"/>
    <col min="413" max="413" width="14.109375" bestFit="1" customWidth="1"/>
    <col min="414" max="414" width="16.33203125" bestFit="1" customWidth="1"/>
    <col min="415" max="415" width="14.109375" bestFit="1" customWidth="1"/>
    <col min="416" max="416" width="16.33203125" bestFit="1" customWidth="1"/>
    <col min="417" max="417" width="14.109375" bestFit="1" customWidth="1"/>
    <col min="418" max="418" width="16.33203125" bestFit="1" customWidth="1"/>
    <col min="419" max="419" width="14.109375" bestFit="1" customWidth="1"/>
    <col min="420" max="420" width="16.33203125" bestFit="1" customWidth="1"/>
    <col min="421" max="421" width="14.109375" bestFit="1" customWidth="1"/>
    <col min="422" max="422" width="16.33203125" bestFit="1" customWidth="1"/>
    <col min="423" max="423" width="14.109375" bestFit="1" customWidth="1"/>
    <col min="424" max="424" width="16.33203125" bestFit="1" customWidth="1"/>
    <col min="425" max="425" width="14.109375" bestFit="1" customWidth="1"/>
    <col min="426" max="426" width="16.33203125" bestFit="1" customWidth="1"/>
    <col min="427" max="427" width="14.109375" bestFit="1" customWidth="1"/>
    <col min="428" max="428" width="16.33203125" bestFit="1" customWidth="1"/>
    <col min="429" max="429" width="14.109375" bestFit="1" customWidth="1"/>
    <col min="430" max="430" width="16.33203125" bestFit="1" customWidth="1"/>
    <col min="431" max="431" width="14.109375" bestFit="1" customWidth="1"/>
    <col min="432" max="432" width="16.33203125" bestFit="1" customWidth="1"/>
    <col min="433" max="433" width="14.109375" bestFit="1" customWidth="1"/>
    <col min="434" max="434" width="16.33203125" bestFit="1" customWidth="1"/>
    <col min="435" max="435" width="14.109375" bestFit="1" customWidth="1"/>
    <col min="436" max="436" width="16.33203125" bestFit="1" customWidth="1"/>
    <col min="437" max="437" width="14.109375" bestFit="1" customWidth="1"/>
    <col min="438" max="438" width="16.33203125" bestFit="1" customWidth="1"/>
    <col min="439" max="439" width="14.109375" bestFit="1" customWidth="1"/>
    <col min="440" max="440" width="16.33203125" bestFit="1" customWidth="1"/>
    <col min="441" max="441" width="14.109375" bestFit="1" customWidth="1"/>
    <col min="442" max="442" width="16.33203125" bestFit="1" customWidth="1"/>
    <col min="443" max="443" width="14.109375" bestFit="1" customWidth="1"/>
    <col min="444" max="444" width="16.33203125" bestFit="1" customWidth="1"/>
    <col min="445" max="445" width="14.109375" bestFit="1" customWidth="1"/>
    <col min="446" max="446" width="16.33203125" bestFit="1" customWidth="1"/>
    <col min="447" max="447" width="14.109375" bestFit="1" customWidth="1"/>
    <col min="448" max="448" width="16.33203125" bestFit="1" customWidth="1"/>
    <col min="449" max="449" width="14.109375" bestFit="1" customWidth="1"/>
    <col min="450" max="450" width="16.33203125" bestFit="1" customWidth="1"/>
    <col min="451" max="451" width="14.109375" bestFit="1" customWidth="1"/>
    <col min="452" max="452" width="16.33203125" bestFit="1" customWidth="1"/>
    <col min="453" max="453" width="14.109375" bestFit="1" customWidth="1"/>
    <col min="454" max="454" width="16.33203125" bestFit="1" customWidth="1"/>
    <col min="455" max="455" width="14.109375" bestFit="1" customWidth="1"/>
    <col min="456" max="456" width="16.33203125" bestFit="1" customWidth="1"/>
    <col min="457" max="457" width="14.109375" bestFit="1" customWidth="1"/>
    <col min="458" max="458" width="16.33203125" bestFit="1" customWidth="1"/>
    <col min="459" max="459" width="14.109375" bestFit="1" customWidth="1"/>
    <col min="460" max="460" width="16.33203125" bestFit="1" customWidth="1"/>
    <col min="461" max="461" width="14.109375" bestFit="1" customWidth="1"/>
    <col min="462" max="462" width="16.33203125" bestFit="1" customWidth="1"/>
    <col min="463" max="463" width="14.109375" bestFit="1" customWidth="1"/>
    <col min="464" max="464" width="16.33203125" bestFit="1" customWidth="1"/>
    <col min="465" max="465" width="14.109375" bestFit="1" customWidth="1"/>
    <col min="466" max="466" width="16.33203125" bestFit="1" customWidth="1"/>
    <col min="467" max="467" width="14.109375" bestFit="1" customWidth="1"/>
    <col min="468" max="468" width="16.33203125" bestFit="1" customWidth="1"/>
    <col min="469" max="469" width="14.109375" bestFit="1" customWidth="1"/>
    <col min="470" max="470" width="16.33203125" bestFit="1" customWidth="1"/>
    <col min="471" max="471" width="14.109375" bestFit="1" customWidth="1"/>
    <col min="472" max="472" width="16.33203125" bestFit="1" customWidth="1"/>
    <col min="473" max="473" width="14.109375" bestFit="1" customWidth="1"/>
    <col min="474" max="474" width="16.33203125" bestFit="1" customWidth="1"/>
    <col min="475" max="475" width="14.109375" bestFit="1" customWidth="1"/>
    <col min="476" max="476" width="16.33203125" bestFit="1" customWidth="1"/>
    <col min="477" max="477" width="14.109375" bestFit="1" customWidth="1"/>
    <col min="478" max="478" width="16.33203125" bestFit="1" customWidth="1"/>
    <col min="479" max="479" width="14.109375" bestFit="1" customWidth="1"/>
    <col min="480" max="480" width="16.33203125" bestFit="1" customWidth="1"/>
    <col min="481" max="481" width="14.109375" bestFit="1" customWidth="1"/>
    <col min="482" max="482" width="16.33203125" bestFit="1" customWidth="1"/>
    <col min="483" max="483" width="14.109375" bestFit="1" customWidth="1"/>
    <col min="484" max="484" width="16.33203125" bestFit="1" customWidth="1"/>
    <col min="485" max="485" width="14.109375" bestFit="1" customWidth="1"/>
    <col min="486" max="486" width="16.33203125" bestFit="1" customWidth="1"/>
    <col min="487" max="487" width="14.109375" bestFit="1" customWidth="1"/>
    <col min="488" max="488" width="16.33203125" bestFit="1" customWidth="1"/>
    <col min="489" max="489" width="14.109375" bestFit="1" customWidth="1"/>
    <col min="490" max="490" width="16.33203125" bestFit="1" customWidth="1"/>
    <col min="491" max="491" width="14.109375" bestFit="1" customWidth="1"/>
    <col min="492" max="492" width="16.33203125" bestFit="1" customWidth="1"/>
    <col min="493" max="493" width="14.109375" bestFit="1" customWidth="1"/>
    <col min="494" max="494" width="16.33203125" bestFit="1" customWidth="1"/>
    <col min="495" max="495" width="14.109375" bestFit="1" customWidth="1"/>
    <col min="496" max="496" width="16.33203125" bestFit="1" customWidth="1"/>
    <col min="497" max="497" width="14.109375" bestFit="1" customWidth="1"/>
    <col min="498" max="498" width="16.33203125" bestFit="1" customWidth="1"/>
    <col min="499" max="499" width="14.109375" bestFit="1" customWidth="1"/>
    <col min="500" max="500" width="16.33203125" bestFit="1" customWidth="1"/>
    <col min="501" max="501" width="14.109375" bestFit="1" customWidth="1"/>
    <col min="502" max="502" width="16.33203125" bestFit="1" customWidth="1"/>
    <col min="503" max="503" width="14.109375" bestFit="1" customWidth="1"/>
    <col min="504" max="504" width="16.33203125" bestFit="1" customWidth="1"/>
    <col min="505" max="505" width="14.109375" bestFit="1" customWidth="1"/>
    <col min="506" max="506" width="16.33203125" bestFit="1" customWidth="1"/>
    <col min="507" max="507" width="14.109375" bestFit="1" customWidth="1"/>
    <col min="508" max="508" width="16.33203125" bestFit="1" customWidth="1"/>
    <col min="509" max="509" width="14.109375" bestFit="1" customWidth="1"/>
    <col min="510" max="510" width="16.33203125" bestFit="1" customWidth="1"/>
    <col min="511" max="511" width="14.109375" bestFit="1" customWidth="1"/>
    <col min="512" max="512" width="16.33203125" bestFit="1" customWidth="1"/>
    <col min="513" max="513" width="14.109375" bestFit="1" customWidth="1"/>
    <col min="514" max="514" width="16.33203125" bestFit="1" customWidth="1"/>
    <col min="515" max="515" width="14.109375" bestFit="1" customWidth="1"/>
    <col min="516" max="516" width="16.33203125" bestFit="1" customWidth="1"/>
    <col min="517" max="517" width="14.109375" bestFit="1" customWidth="1"/>
    <col min="518" max="518" width="16.33203125" bestFit="1" customWidth="1"/>
    <col min="519" max="519" width="14.109375" bestFit="1" customWidth="1"/>
    <col min="520" max="520" width="16.33203125" bestFit="1" customWidth="1"/>
    <col min="521" max="521" width="14.109375" bestFit="1" customWidth="1"/>
    <col min="522" max="522" width="16.33203125" bestFit="1" customWidth="1"/>
    <col min="523" max="523" width="14.109375" bestFit="1" customWidth="1"/>
    <col min="524" max="524" width="16.33203125" bestFit="1" customWidth="1"/>
    <col min="525" max="525" width="14.109375" bestFit="1" customWidth="1"/>
    <col min="526" max="526" width="16.33203125" bestFit="1" customWidth="1"/>
    <col min="527" max="527" width="14.109375" bestFit="1" customWidth="1"/>
    <col min="528" max="528" width="16.33203125" bestFit="1" customWidth="1"/>
    <col min="529" max="529" width="14.109375" bestFit="1" customWidth="1"/>
    <col min="530" max="530" width="16.33203125" bestFit="1" customWidth="1"/>
    <col min="531" max="531" width="14.109375" bestFit="1" customWidth="1"/>
    <col min="532" max="532" width="16.33203125" bestFit="1" customWidth="1"/>
    <col min="533" max="533" width="14.109375" bestFit="1" customWidth="1"/>
    <col min="534" max="534" width="16.33203125" bestFit="1" customWidth="1"/>
    <col min="535" max="535" width="14.109375" bestFit="1" customWidth="1"/>
    <col min="536" max="536" width="16.33203125" bestFit="1" customWidth="1"/>
    <col min="537" max="537" width="14.109375" bestFit="1" customWidth="1"/>
    <col min="538" max="538" width="16.33203125" bestFit="1" customWidth="1"/>
    <col min="539" max="539" width="14.109375" bestFit="1" customWidth="1"/>
    <col min="540" max="540" width="16.33203125" bestFit="1" customWidth="1"/>
    <col min="541" max="541" width="14.109375" bestFit="1" customWidth="1"/>
    <col min="542" max="542" width="16.33203125" bestFit="1" customWidth="1"/>
    <col min="543" max="543" width="14.109375" bestFit="1" customWidth="1"/>
    <col min="544" max="544" width="16.33203125" bestFit="1" customWidth="1"/>
    <col min="545" max="545" width="14.109375" bestFit="1" customWidth="1"/>
    <col min="546" max="546" width="16.33203125" bestFit="1" customWidth="1"/>
    <col min="547" max="547" width="14.109375" bestFit="1" customWidth="1"/>
    <col min="548" max="548" width="16.33203125" bestFit="1" customWidth="1"/>
    <col min="549" max="549" width="14.109375" bestFit="1" customWidth="1"/>
    <col min="550" max="550" width="16.33203125" bestFit="1" customWidth="1"/>
    <col min="551" max="551" width="14.109375" bestFit="1" customWidth="1"/>
    <col min="552" max="552" width="16.33203125" bestFit="1" customWidth="1"/>
    <col min="553" max="553" width="14.109375" bestFit="1" customWidth="1"/>
    <col min="554" max="554" width="16.33203125" bestFit="1" customWidth="1"/>
    <col min="555" max="555" width="14.109375" bestFit="1" customWidth="1"/>
    <col min="556" max="556" width="16.33203125" bestFit="1" customWidth="1"/>
    <col min="557" max="557" width="14.109375" bestFit="1" customWidth="1"/>
    <col min="558" max="558" width="16.33203125" bestFit="1" customWidth="1"/>
    <col min="559" max="559" width="14.109375" bestFit="1" customWidth="1"/>
    <col min="560" max="560" width="16.33203125" bestFit="1" customWidth="1"/>
    <col min="561" max="561" width="14.109375" bestFit="1" customWidth="1"/>
    <col min="562" max="562" width="16.33203125" bestFit="1" customWidth="1"/>
    <col min="563" max="563" width="14.109375" bestFit="1" customWidth="1"/>
    <col min="564" max="564" width="16.33203125" bestFit="1" customWidth="1"/>
    <col min="565" max="565" width="14.109375" bestFit="1" customWidth="1"/>
    <col min="566" max="566" width="16.33203125" bestFit="1" customWidth="1"/>
    <col min="567" max="567" width="14.109375" bestFit="1" customWidth="1"/>
    <col min="568" max="568" width="16.33203125" bestFit="1" customWidth="1"/>
    <col min="569" max="569" width="14.109375" bestFit="1" customWidth="1"/>
    <col min="570" max="570" width="16.33203125" bestFit="1" customWidth="1"/>
    <col min="571" max="571" width="14.109375" bestFit="1" customWidth="1"/>
    <col min="572" max="572" width="16.33203125" bestFit="1" customWidth="1"/>
    <col min="573" max="573" width="14.109375" bestFit="1" customWidth="1"/>
    <col min="574" max="574" width="16.33203125" bestFit="1" customWidth="1"/>
    <col min="575" max="575" width="14.109375" bestFit="1" customWidth="1"/>
    <col min="576" max="576" width="16.33203125" bestFit="1" customWidth="1"/>
    <col min="577" max="577" width="14.109375" bestFit="1" customWidth="1"/>
    <col min="578" max="578" width="16.33203125" bestFit="1" customWidth="1"/>
    <col min="579" max="579" width="14.109375" bestFit="1" customWidth="1"/>
    <col min="580" max="580" width="16.33203125" bestFit="1" customWidth="1"/>
    <col min="581" max="581" width="14.109375" bestFit="1" customWidth="1"/>
    <col min="582" max="582" width="16.33203125" bestFit="1" customWidth="1"/>
    <col min="583" max="583" width="14.109375" bestFit="1" customWidth="1"/>
    <col min="584" max="584" width="16.33203125" bestFit="1" customWidth="1"/>
    <col min="585" max="585" width="14.109375" bestFit="1" customWidth="1"/>
    <col min="586" max="586" width="16.33203125" bestFit="1" customWidth="1"/>
    <col min="587" max="587" width="14.109375" bestFit="1" customWidth="1"/>
    <col min="588" max="588" width="16.33203125" bestFit="1" customWidth="1"/>
    <col min="589" max="589" width="14.109375" bestFit="1" customWidth="1"/>
    <col min="590" max="590" width="16.33203125" bestFit="1" customWidth="1"/>
    <col min="591" max="591" width="14.109375" bestFit="1" customWidth="1"/>
    <col min="592" max="592" width="16.33203125" bestFit="1" customWidth="1"/>
    <col min="593" max="593" width="14.109375" bestFit="1" customWidth="1"/>
    <col min="594" max="594" width="16.33203125" bestFit="1" customWidth="1"/>
    <col min="595" max="595" width="14.109375" bestFit="1" customWidth="1"/>
    <col min="596" max="596" width="16.33203125" bestFit="1" customWidth="1"/>
    <col min="597" max="597" width="14.109375" bestFit="1" customWidth="1"/>
    <col min="598" max="598" width="16.33203125" bestFit="1" customWidth="1"/>
    <col min="599" max="599" width="14.109375" bestFit="1" customWidth="1"/>
    <col min="600" max="600" width="16.33203125" bestFit="1" customWidth="1"/>
    <col min="601" max="601" width="14.109375" bestFit="1" customWidth="1"/>
    <col min="602" max="602" width="16.33203125" bestFit="1" customWidth="1"/>
    <col min="603" max="603" width="14.109375" bestFit="1" customWidth="1"/>
    <col min="604" max="604" width="16.33203125" bestFit="1" customWidth="1"/>
    <col min="605" max="605" width="14.109375" bestFit="1" customWidth="1"/>
    <col min="606" max="606" width="16.33203125" bestFit="1" customWidth="1"/>
    <col min="607" max="607" width="14.109375" bestFit="1" customWidth="1"/>
    <col min="608" max="608" width="16.33203125" bestFit="1" customWidth="1"/>
    <col min="609" max="609" width="14.109375" bestFit="1" customWidth="1"/>
    <col min="610" max="610" width="16.33203125" bestFit="1" customWidth="1"/>
    <col min="611" max="611" width="14.109375" bestFit="1" customWidth="1"/>
    <col min="612" max="612" width="16.33203125" bestFit="1" customWidth="1"/>
    <col min="613" max="613" width="14.109375" bestFit="1" customWidth="1"/>
    <col min="614" max="614" width="16.33203125" bestFit="1" customWidth="1"/>
    <col min="615" max="615" width="14.109375" bestFit="1" customWidth="1"/>
    <col min="616" max="616" width="16.33203125" bestFit="1" customWidth="1"/>
    <col min="617" max="617" width="14.109375" bestFit="1" customWidth="1"/>
    <col min="618" max="618" width="16.33203125" bestFit="1" customWidth="1"/>
    <col min="619" max="619" width="14.109375" bestFit="1" customWidth="1"/>
    <col min="620" max="620" width="16.33203125" bestFit="1" customWidth="1"/>
    <col min="621" max="621" width="14.109375" bestFit="1" customWidth="1"/>
    <col min="622" max="622" width="16.33203125" bestFit="1" customWidth="1"/>
    <col min="623" max="623" width="14.109375" bestFit="1" customWidth="1"/>
    <col min="624" max="624" width="16.33203125" bestFit="1" customWidth="1"/>
    <col min="625" max="625" width="14.109375" bestFit="1" customWidth="1"/>
    <col min="626" max="626" width="16.33203125" bestFit="1" customWidth="1"/>
    <col min="627" max="627" width="14.109375" bestFit="1" customWidth="1"/>
    <col min="628" max="628" width="16.33203125" bestFit="1" customWidth="1"/>
    <col min="629" max="629" width="14.109375" bestFit="1" customWidth="1"/>
    <col min="630" max="630" width="16.33203125" bestFit="1" customWidth="1"/>
    <col min="631" max="631" width="14.109375" bestFit="1" customWidth="1"/>
    <col min="632" max="632" width="16.33203125" bestFit="1" customWidth="1"/>
    <col min="633" max="633" width="14.109375" bestFit="1" customWidth="1"/>
    <col min="634" max="634" width="16.33203125" bestFit="1" customWidth="1"/>
    <col min="635" max="635" width="14.109375" bestFit="1" customWidth="1"/>
    <col min="636" max="636" width="16.33203125" bestFit="1" customWidth="1"/>
    <col min="637" max="637" width="14.109375" bestFit="1" customWidth="1"/>
    <col min="638" max="638" width="16.33203125" bestFit="1" customWidth="1"/>
    <col min="639" max="639" width="14.109375" bestFit="1" customWidth="1"/>
    <col min="640" max="640" width="16.33203125" bestFit="1" customWidth="1"/>
    <col min="641" max="641" width="14.109375" bestFit="1" customWidth="1"/>
    <col min="642" max="642" width="16.33203125" bestFit="1" customWidth="1"/>
    <col min="643" max="643" width="14.109375" bestFit="1" customWidth="1"/>
    <col min="644" max="644" width="16.33203125" bestFit="1" customWidth="1"/>
    <col min="645" max="645" width="14.109375" bestFit="1" customWidth="1"/>
    <col min="646" max="646" width="16.33203125" bestFit="1" customWidth="1"/>
    <col min="647" max="647" width="14.109375" bestFit="1" customWidth="1"/>
    <col min="648" max="648" width="16.33203125" bestFit="1" customWidth="1"/>
    <col min="649" max="649" width="14.109375" bestFit="1" customWidth="1"/>
    <col min="650" max="650" width="16.33203125" bestFit="1" customWidth="1"/>
    <col min="651" max="651" width="14.109375" bestFit="1" customWidth="1"/>
    <col min="652" max="652" width="16.33203125" bestFit="1" customWidth="1"/>
    <col min="653" max="653" width="14.109375" bestFit="1" customWidth="1"/>
    <col min="654" max="654" width="16.33203125" bestFit="1" customWidth="1"/>
    <col min="655" max="655" width="14.109375" bestFit="1" customWidth="1"/>
    <col min="656" max="656" width="16.33203125" bestFit="1" customWidth="1"/>
    <col min="657" max="657" width="14.109375" bestFit="1" customWidth="1"/>
    <col min="658" max="658" width="16.33203125" bestFit="1" customWidth="1"/>
    <col min="659" max="659" width="14.109375" bestFit="1" customWidth="1"/>
    <col min="660" max="660" width="16.33203125" bestFit="1" customWidth="1"/>
    <col min="661" max="661" width="14.109375" bestFit="1" customWidth="1"/>
    <col min="662" max="662" width="16.33203125" bestFit="1" customWidth="1"/>
    <col min="663" max="663" width="14.109375" bestFit="1" customWidth="1"/>
    <col min="664" max="664" width="16.33203125" bestFit="1" customWidth="1"/>
    <col min="665" max="665" width="14.109375" bestFit="1" customWidth="1"/>
    <col min="666" max="666" width="16.33203125" bestFit="1" customWidth="1"/>
    <col min="667" max="667" width="14.109375" bestFit="1" customWidth="1"/>
    <col min="668" max="668" width="16.33203125" bestFit="1" customWidth="1"/>
    <col min="669" max="669" width="14.109375" bestFit="1" customWidth="1"/>
    <col min="670" max="670" width="16.33203125" bestFit="1" customWidth="1"/>
    <col min="671" max="671" width="14.109375" bestFit="1" customWidth="1"/>
    <col min="672" max="672" width="16.33203125" bestFit="1" customWidth="1"/>
    <col min="673" max="673" width="14.109375" bestFit="1" customWidth="1"/>
    <col min="674" max="674" width="16.33203125" bestFit="1" customWidth="1"/>
    <col min="675" max="675" width="14.109375" bestFit="1" customWidth="1"/>
    <col min="676" max="676" width="16.33203125" bestFit="1" customWidth="1"/>
    <col min="677" max="677" width="14.109375" bestFit="1" customWidth="1"/>
    <col min="678" max="678" width="16.33203125" bestFit="1" customWidth="1"/>
    <col min="679" max="679" width="14.109375" bestFit="1" customWidth="1"/>
    <col min="680" max="680" width="16.33203125" bestFit="1" customWidth="1"/>
    <col min="681" max="681" width="14.109375" bestFit="1" customWidth="1"/>
    <col min="682" max="682" width="16.33203125" bestFit="1" customWidth="1"/>
    <col min="683" max="683" width="14.109375" bestFit="1" customWidth="1"/>
    <col min="684" max="684" width="16.33203125" bestFit="1" customWidth="1"/>
    <col min="685" max="685" width="14.109375" bestFit="1" customWidth="1"/>
    <col min="686" max="686" width="16.33203125" bestFit="1" customWidth="1"/>
    <col min="687" max="687" width="14.109375" bestFit="1" customWidth="1"/>
    <col min="688" max="688" width="16.33203125" bestFit="1" customWidth="1"/>
    <col min="689" max="689" width="14.109375" bestFit="1" customWidth="1"/>
    <col min="690" max="690" width="16.33203125" bestFit="1" customWidth="1"/>
    <col min="691" max="691" width="14.109375" bestFit="1" customWidth="1"/>
    <col min="692" max="692" width="16.33203125" bestFit="1" customWidth="1"/>
    <col min="693" max="693" width="14.109375" bestFit="1" customWidth="1"/>
    <col min="694" max="694" width="16.33203125" bestFit="1" customWidth="1"/>
    <col min="695" max="695" width="14.109375" bestFit="1" customWidth="1"/>
    <col min="696" max="696" width="16.33203125" bestFit="1" customWidth="1"/>
    <col min="697" max="697" width="14.109375" bestFit="1" customWidth="1"/>
    <col min="698" max="698" width="16.33203125" bestFit="1" customWidth="1"/>
    <col min="699" max="699" width="14.109375" bestFit="1" customWidth="1"/>
    <col min="700" max="700" width="16.33203125" bestFit="1" customWidth="1"/>
    <col min="701" max="701" width="14.109375" bestFit="1" customWidth="1"/>
    <col min="702" max="702" width="16.33203125" bestFit="1" customWidth="1"/>
    <col min="703" max="703" width="14.109375" bestFit="1" customWidth="1"/>
    <col min="704" max="704" width="16.33203125" bestFit="1" customWidth="1"/>
    <col min="705" max="705" width="14.109375" bestFit="1" customWidth="1"/>
    <col min="706" max="706" width="16.33203125" bestFit="1" customWidth="1"/>
    <col min="707" max="707" width="14.109375" bestFit="1" customWidth="1"/>
    <col min="708" max="708" width="16.33203125" bestFit="1" customWidth="1"/>
    <col min="709" max="709" width="14.109375" bestFit="1" customWidth="1"/>
    <col min="710" max="710" width="16.33203125" bestFit="1" customWidth="1"/>
    <col min="711" max="711" width="14.109375" bestFit="1" customWidth="1"/>
    <col min="712" max="712" width="16.33203125" bestFit="1" customWidth="1"/>
    <col min="713" max="713" width="14.109375" bestFit="1" customWidth="1"/>
    <col min="714" max="714" width="16.33203125" bestFit="1" customWidth="1"/>
    <col min="715" max="715" width="14.109375" bestFit="1" customWidth="1"/>
    <col min="716" max="716" width="16.33203125" bestFit="1" customWidth="1"/>
    <col min="717" max="717" width="14.109375" bestFit="1" customWidth="1"/>
    <col min="718" max="718" width="16.33203125" bestFit="1" customWidth="1"/>
    <col min="719" max="719" width="14.109375" bestFit="1" customWidth="1"/>
    <col min="720" max="720" width="16.33203125" bestFit="1" customWidth="1"/>
    <col min="721" max="721" width="14.109375" bestFit="1" customWidth="1"/>
    <col min="722" max="722" width="16.33203125" bestFit="1" customWidth="1"/>
    <col min="723" max="723" width="14.109375" bestFit="1" customWidth="1"/>
    <col min="724" max="724" width="16.33203125" bestFit="1" customWidth="1"/>
    <col min="725" max="725" width="14.109375" bestFit="1" customWidth="1"/>
    <col min="726" max="726" width="16.33203125" bestFit="1" customWidth="1"/>
    <col min="727" max="727" width="14.109375" bestFit="1" customWidth="1"/>
    <col min="728" max="728" width="16.33203125" bestFit="1" customWidth="1"/>
    <col min="729" max="729" width="14.109375" bestFit="1" customWidth="1"/>
    <col min="730" max="730" width="16.33203125" bestFit="1" customWidth="1"/>
    <col min="731" max="731" width="14.109375" bestFit="1" customWidth="1"/>
    <col min="732" max="732" width="16.33203125" bestFit="1" customWidth="1"/>
    <col min="733" max="733" width="14.109375" bestFit="1" customWidth="1"/>
    <col min="734" max="734" width="16.33203125" bestFit="1" customWidth="1"/>
    <col min="735" max="735" width="14.109375" bestFit="1" customWidth="1"/>
    <col min="736" max="736" width="16.33203125" bestFit="1" customWidth="1"/>
    <col min="737" max="737" width="14.109375" bestFit="1" customWidth="1"/>
    <col min="738" max="738" width="16.33203125" bestFit="1" customWidth="1"/>
    <col min="739" max="739" width="14.109375" bestFit="1" customWidth="1"/>
    <col min="740" max="740" width="16.33203125" bestFit="1" customWidth="1"/>
    <col min="741" max="741" width="14.109375" bestFit="1" customWidth="1"/>
    <col min="742" max="742" width="16.33203125" bestFit="1" customWidth="1"/>
    <col min="743" max="743" width="14.109375" bestFit="1" customWidth="1"/>
    <col min="744" max="744" width="16.33203125" bestFit="1" customWidth="1"/>
    <col min="745" max="745" width="14.109375" bestFit="1" customWidth="1"/>
    <col min="746" max="746" width="16.33203125" bestFit="1" customWidth="1"/>
    <col min="747" max="747" width="14.109375" bestFit="1" customWidth="1"/>
    <col min="748" max="748" width="16.33203125" bestFit="1" customWidth="1"/>
    <col min="749" max="749" width="14.109375" bestFit="1" customWidth="1"/>
    <col min="750" max="750" width="16.33203125" bestFit="1" customWidth="1"/>
    <col min="751" max="751" width="14.109375" bestFit="1" customWidth="1"/>
    <col min="752" max="752" width="16.33203125" bestFit="1" customWidth="1"/>
    <col min="753" max="753" width="14.109375" bestFit="1" customWidth="1"/>
    <col min="754" max="754" width="16.33203125" bestFit="1" customWidth="1"/>
    <col min="755" max="755" width="14.109375" bestFit="1" customWidth="1"/>
    <col min="756" max="756" width="16.33203125" bestFit="1" customWidth="1"/>
    <col min="757" max="757" width="14.109375" bestFit="1" customWidth="1"/>
    <col min="758" max="758" width="16.33203125" bestFit="1" customWidth="1"/>
    <col min="759" max="759" width="14.109375" bestFit="1" customWidth="1"/>
    <col min="760" max="760" width="16.33203125" bestFit="1" customWidth="1"/>
    <col min="761" max="761" width="14.109375" bestFit="1" customWidth="1"/>
    <col min="762" max="762" width="16.33203125" bestFit="1" customWidth="1"/>
    <col min="763" max="763" width="14.109375" bestFit="1" customWidth="1"/>
    <col min="764" max="764" width="16.33203125" bestFit="1" customWidth="1"/>
    <col min="765" max="765" width="14.109375" bestFit="1" customWidth="1"/>
    <col min="766" max="766" width="16.33203125" bestFit="1" customWidth="1"/>
    <col min="767" max="767" width="14.109375" bestFit="1" customWidth="1"/>
    <col min="768" max="768" width="16.33203125" bestFit="1" customWidth="1"/>
    <col min="769" max="769" width="14.109375" bestFit="1" customWidth="1"/>
    <col min="770" max="770" width="16.33203125" bestFit="1" customWidth="1"/>
    <col min="771" max="771" width="14.109375" bestFit="1" customWidth="1"/>
    <col min="772" max="772" width="16.33203125" bestFit="1" customWidth="1"/>
    <col min="773" max="773" width="14.109375" bestFit="1" customWidth="1"/>
    <col min="774" max="774" width="16.33203125" bestFit="1" customWidth="1"/>
    <col min="775" max="775" width="14.109375" bestFit="1" customWidth="1"/>
    <col min="776" max="776" width="16.33203125" bestFit="1" customWidth="1"/>
    <col min="777" max="777" width="14.109375" bestFit="1" customWidth="1"/>
    <col min="778" max="778" width="16.33203125" bestFit="1" customWidth="1"/>
    <col min="779" max="779" width="14.109375" bestFit="1" customWidth="1"/>
    <col min="780" max="780" width="16.33203125" bestFit="1" customWidth="1"/>
    <col min="781" max="781" width="14.109375" bestFit="1" customWidth="1"/>
    <col min="782" max="782" width="16.33203125" bestFit="1" customWidth="1"/>
    <col min="783" max="783" width="14.109375" bestFit="1" customWidth="1"/>
    <col min="784" max="784" width="16.33203125" bestFit="1" customWidth="1"/>
    <col min="785" max="785" width="14.109375" bestFit="1" customWidth="1"/>
    <col min="786" max="786" width="16.33203125" bestFit="1" customWidth="1"/>
    <col min="787" max="787" width="14.109375" bestFit="1" customWidth="1"/>
    <col min="788" max="788" width="16.33203125" bestFit="1" customWidth="1"/>
    <col min="789" max="789" width="14.109375" bestFit="1" customWidth="1"/>
    <col min="790" max="790" width="16.33203125" bestFit="1" customWidth="1"/>
    <col min="791" max="791" width="14.109375" bestFit="1" customWidth="1"/>
    <col min="792" max="792" width="16.33203125" bestFit="1" customWidth="1"/>
    <col min="793" max="793" width="14.109375" bestFit="1" customWidth="1"/>
    <col min="794" max="794" width="16.33203125" bestFit="1" customWidth="1"/>
    <col min="795" max="795" width="14.109375" bestFit="1" customWidth="1"/>
    <col min="796" max="796" width="16.33203125" bestFit="1" customWidth="1"/>
    <col min="797" max="797" width="14.109375" bestFit="1" customWidth="1"/>
    <col min="798" max="798" width="16.33203125" bestFit="1" customWidth="1"/>
    <col min="799" max="799" width="14.109375" bestFit="1" customWidth="1"/>
    <col min="800" max="800" width="16.33203125" bestFit="1" customWidth="1"/>
    <col min="801" max="801" width="14.109375" bestFit="1" customWidth="1"/>
    <col min="802" max="802" width="16.33203125" bestFit="1" customWidth="1"/>
    <col min="803" max="803" width="14.109375" bestFit="1" customWidth="1"/>
    <col min="804" max="804" width="16.33203125" bestFit="1" customWidth="1"/>
    <col min="805" max="805" width="14.109375" bestFit="1" customWidth="1"/>
    <col min="806" max="806" width="16.33203125" bestFit="1" customWidth="1"/>
    <col min="807" max="807" width="14.109375" bestFit="1" customWidth="1"/>
    <col min="808" max="808" width="16.33203125" bestFit="1" customWidth="1"/>
    <col min="809" max="809" width="14.109375" bestFit="1" customWidth="1"/>
    <col min="810" max="810" width="16.33203125" bestFit="1" customWidth="1"/>
    <col min="811" max="811" width="14.109375" bestFit="1" customWidth="1"/>
    <col min="812" max="812" width="16.33203125" bestFit="1" customWidth="1"/>
    <col min="813" max="813" width="14.109375" bestFit="1" customWidth="1"/>
    <col min="814" max="814" width="16.33203125" bestFit="1" customWidth="1"/>
    <col min="815" max="815" width="14.109375" bestFit="1" customWidth="1"/>
    <col min="816" max="816" width="16.33203125" bestFit="1" customWidth="1"/>
    <col min="817" max="817" width="14.109375" bestFit="1" customWidth="1"/>
    <col min="818" max="818" width="16.33203125" bestFit="1" customWidth="1"/>
    <col min="819" max="819" width="14.109375" bestFit="1" customWidth="1"/>
    <col min="820" max="820" width="16.33203125" bestFit="1" customWidth="1"/>
    <col min="821" max="821" width="14.109375" bestFit="1" customWidth="1"/>
    <col min="822" max="822" width="16.33203125" bestFit="1" customWidth="1"/>
    <col min="823" max="823" width="14.109375" bestFit="1" customWidth="1"/>
    <col min="824" max="824" width="16.33203125" bestFit="1" customWidth="1"/>
    <col min="825" max="825" width="14.109375" bestFit="1" customWidth="1"/>
    <col min="826" max="826" width="16.33203125" bestFit="1" customWidth="1"/>
    <col min="827" max="827" width="14.109375" bestFit="1" customWidth="1"/>
    <col min="828" max="828" width="16.33203125" bestFit="1" customWidth="1"/>
    <col min="829" max="829" width="14.109375" bestFit="1" customWidth="1"/>
    <col min="830" max="830" width="16.33203125" bestFit="1" customWidth="1"/>
    <col min="831" max="831" width="14.109375" bestFit="1" customWidth="1"/>
    <col min="832" max="832" width="16.33203125" bestFit="1" customWidth="1"/>
    <col min="833" max="833" width="14.109375" bestFit="1" customWidth="1"/>
    <col min="834" max="834" width="16.33203125" bestFit="1" customWidth="1"/>
    <col min="835" max="835" width="14.109375" bestFit="1" customWidth="1"/>
    <col min="836" max="836" width="16.33203125" bestFit="1" customWidth="1"/>
    <col min="837" max="837" width="14.109375" bestFit="1" customWidth="1"/>
    <col min="838" max="838" width="16.33203125" bestFit="1" customWidth="1"/>
    <col min="839" max="839" width="14.109375" bestFit="1" customWidth="1"/>
    <col min="840" max="840" width="16.33203125" bestFit="1" customWidth="1"/>
    <col min="841" max="841" width="14.109375" bestFit="1" customWidth="1"/>
    <col min="842" max="842" width="16.33203125" bestFit="1" customWidth="1"/>
    <col min="843" max="843" width="14.109375" bestFit="1" customWidth="1"/>
    <col min="844" max="844" width="16.33203125" bestFit="1" customWidth="1"/>
    <col min="845" max="845" width="14.109375" bestFit="1" customWidth="1"/>
    <col min="846" max="846" width="16.33203125" bestFit="1" customWidth="1"/>
    <col min="847" max="847" width="14.109375" bestFit="1" customWidth="1"/>
    <col min="848" max="848" width="16.33203125" bestFit="1" customWidth="1"/>
    <col min="849" max="849" width="14.109375" bestFit="1" customWidth="1"/>
    <col min="850" max="850" width="16.33203125" bestFit="1" customWidth="1"/>
    <col min="851" max="851" width="14.109375" bestFit="1" customWidth="1"/>
    <col min="852" max="852" width="16.33203125" bestFit="1" customWidth="1"/>
    <col min="853" max="853" width="14.109375" bestFit="1" customWidth="1"/>
    <col min="854" max="854" width="16.33203125" bestFit="1" customWidth="1"/>
    <col min="855" max="855" width="14.109375" bestFit="1" customWidth="1"/>
    <col min="856" max="856" width="16.33203125" bestFit="1" customWidth="1"/>
    <col min="857" max="857" width="14.109375" bestFit="1" customWidth="1"/>
    <col min="858" max="858" width="16.33203125" bestFit="1" customWidth="1"/>
    <col min="859" max="859" width="14.109375" bestFit="1" customWidth="1"/>
    <col min="860" max="860" width="16.33203125" bestFit="1" customWidth="1"/>
    <col min="861" max="861" width="14.109375" bestFit="1" customWidth="1"/>
    <col min="862" max="862" width="16.33203125" bestFit="1" customWidth="1"/>
    <col min="863" max="863" width="14.109375" bestFit="1" customWidth="1"/>
    <col min="864" max="864" width="16.33203125" bestFit="1" customWidth="1"/>
    <col min="865" max="865" width="14.109375" bestFit="1" customWidth="1"/>
    <col min="866" max="866" width="16.33203125" bestFit="1" customWidth="1"/>
    <col min="867" max="867" width="14.109375" bestFit="1" customWidth="1"/>
    <col min="868" max="868" width="16.33203125" bestFit="1" customWidth="1"/>
    <col min="869" max="869" width="14.109375" bestFit="1" customWidth="1"/>
    <col min="870" max="870" width="16.33203125" bestFit="1" customWidth="1"/>
    <col min="871" max="871" width="14.109375" bestFit="1" customWidth="1"/>
    <col min="872" max="872" width="16.33203125" bestFit="1" customWidth="1"/>
    <col min="873" max="873" width="14.109375" bestFit="1" customWidth="1"/>
    <col min="874" max="874" width="16.33203125" bestFit="1" customWidth="1"/>
    <col min="875" max="875" width="14.109375" bestFit="1" customWidth="1"/>
    <col min="876" max="876" width="16.33203125" bestFit="1" customWidth="1"/>
    <col min="877" max="877" width="14.109375" bestFit="1" customWidth="1"/>
    <col min="878" max="878" width="16.33203125" bestFit="1" customWidth="1"/>
    <col min="879" max="879" width="14.109375" bestFit="1" customWidth="1"/>
    <col min="880" max="880" width="16.33203125" bestFit="1" customWidth="1"/>
    <col min="881" max="881" width="14.109375" bestFit="1" customWidth="1"/>
    <col min="882" max="882" width="16.33203125" bestFit="1" customWidth="1"/>
    <col min="883" max="883" width="14.109375" bestFit="1" customWidth="1"/>
    <col min="884" max="884" width="16.33203125" bestFit="1" customWidth="1"/>
    <col min="885" max="885" width="14.109375" bestFit="1" customWidth="1"/>
    <col min="886" max="886" width="16.33203125" bestFit="1" customWidth="1"/>
    <col min="887" max="887" width="14.109375" bestFit="1" customWidth="1"/>
    <col min="888" max="888" width="16.33203125" bestFit="1" customWidth="1"/>
    <col min="889" max="889" width="14.109375" bestFit="1" customWidth="1"/>
    <col min="890" max="890" width="16.33203125" bestFit="1" customWidth="1"/>
    <col min="891" max="891" width="14.109375" bestFit="1" customWidth="1"/>
    <col min="892" max="892" width="16.33203125" bestFit="1" customWidth="1"/>
    <col min="893" max="893" width="14.109375" bestFit="1" customWidth="1"/>
    <col min="894" max="894" width="16.33203125" bestFit="1" customWidth="1"/>
    <col min="895" max="895" width="14.109375" bestFit="1" customWidth="1"/>
    <col min="896" max="896" width="16.33203125" bestFit="1" customWidth="1"/>
    <col min="897" max="897" width="14.109375" bestFit="1" customWidth="1"/>
    <col min="898" max="898" width="16.33203125" bestFit="1" customWidth="1"/>
    <col min="899" max="899" width="14.109375" bestFit="1" customWidth="1"/>
    <col min="900" max="900" width="16.33203125" bestFit="1" customWidth="1"/>
    <col min="901" max="901" width="14.109375" bestFit="1" customWidth="1"/>
    <col min="902" max="902" width="16.33203125" bestFit="1" customWidth="1"/>
    <col min="903" max="903" width="14.109375" bestFit="1" customWidth="1"/>
    <col min="904" max="904" width="16.33203125" bestFit="1" customWidth="1"/>
    <col min="905" max="905" width="14.109375" bestFit="1" customWidth="1"/>
    <col min="906" max="906" width="16.33203125" bestFit="1" customWidth="1"/>
    <col min="907" max="907" width="14.109375" bestFit="1" customWidth="1"/>
    <col min="908" max="908" width="16.33203125" bestFit="1" customWidth="1"/>
    <col min="909" max="909" width="14.109375" bestFit="1" customWidth="1"/>
    <col min="910" max="910" width="16.33203125" bestFit="1" customWidth="1"/>
    <col min="911" max="911" width="14.109375" bestFit="1" customWidth="1"/>
    <col min="912" max="912" width="16.33203125" bestFit="1" customWidth="1"/>
    <col min="913" max="913" width="14.109375" bestFit="1" customWidth="1"/>
    <col min="914" max="914" width="16.33203125" bestFit="1" customWidth="1"/>
    <col min="915" max="915" width="14.109375" bestFit="1" customWidth="1"/>
    <col min="916" max="916" width="16.33203125" bestFit="1" customWidth="1"/>
    <col min="917" max="917" width="14.109375" bestFit="1" customWidth="1"/>
    <col min="918" max="918" width="16.33203125" bestFit="1" customWidth="1"/>
    <col min="919" max="919" width="14.109375" bestFit="1" customWidth="1"/>
    <col min="920" max="920" width="16.33203125" bestFit="1" customWidth="1"/>
    <col min="921" max="921" width="14.109375" bestFit="1" customWidth="1"/>
    <col min="922" max="922" width="16.33203125" bestFit="1" customWidth="1"/>
    <col min="923" max="923" width="14.109375" bestFit="1" customWidth="1"/>
    <col min="924" max="924" width="16.33203125" bestFit="1" customWidth="1"/>
    <col min="925" max="925" width="14.109375" bestFit="1" customWidth="1"/>
    <col min="926" max="926" width="16.33203125" bestFit="1" customWidth="1"/>
    <col min="927" max="927" width="14.109375" bestFit="1" customWidth="1"/>
    <col min="928" max="928" width="16.33203125" bestFit="1" customWidth="1"/>
    <col min="929" max="929" width="14.109375" bestFit="1" customWidth="1"/>
    <col min="930" max="930" width="16.33203125" bestFit="1" customWidth="1"/>
    <col min="931" max="931" width="14.109375" bestFit="1" customWidth="1"/>
    <col min="932" max="932" width="16.33203125" bestFit="1" customWidth="1"/>
    <col min="933" max="933" width="14.109375" bestFit="1" customWidth="1"/>
    <col min="934" max="934" width="16.33203125" bestFit="1" customWidth="1"/>
    <col min="935" max="935" width="14.109375" bestFit="1" customWidth="1"/>
    <col min="936" max="936" width="16.33203125" bestFit="1" customWidth="1"/>
    <col min="937" max="937" width="14.109375" bestFit="1" customWidth="1"/>
    <col min="938" max="938" width="16.33203125" bestFit="1" customWidth="1"/>
    <col min="939" max="939" width="14.109375" bestFit="1" customWidth="1"/>
    <col min="940" max="940" width="16.33203125" bestFit="1" customWidth="1"/>
    <col min="941" max="941" width="14.109375" bestFit="1" customWidth="1"/>
    <col min="942" max="942" width="16.33203125" bestFit="1" customWidth="1"/>
    <col min="943" max="943" width="14.109375" bestFit="1" customWidth="1"/>
    <col min="944" max="944" width="16.33203125" bestFit="1" customWidth="1"/>
    <col min="945" max="945" width="14.109375" bestFit="1" customWidth="1"/>
    <col min="946" max="946" width="16.33203125" bestFit="1" customWidth="1"/>
    <col min="947" max="947" width="14.109375" bestFit="1" customWidth="1"/>
    <col min="948" max="948" width="16.33203125" bestFit="1" customWidth="1"/>
    <col min="949" max="949" width="14.109375" bestFit="1" customWidth="1"/>
    <col min="950" max="950" width="16.33203125" bestFit="1" customWidth="1"/>
    <col min="951" max="951" width="14.109375" bestFit="1" customWidth="1"/>
    <col min="952" max="952" width="16.33203125" bestFit="1" customWidth="1"/>
    <col min="953" max="953" width="14.109375" bestFit="1" customWidth="1"/>
    <col min="954" max="954" width="16.33203125" bestFit="1" customWidth="1"/>
    <col min="955" max="955" width="14.109375" bestFit="1" customWidth="1"/>
    <col min="956" max="956" width="16.33203125" bestFit="1" customWidth="1"/>
    <col min="957" max="957" width="14.109375" bestFit="1" customWidth="1"/>
    <col min="958" max="958" width="16.33203125" bestFit="1" customWidth="1"/>
    <col min="959" max="959" width="14.109375" bestFit="1" customWidth="1"/>
    <col min="960" max="960" width="16.33203125" bestFit="1" customWidth="1"/>
    <col min="961" max="961" width="14.109375" bestFit="1" customWidth="1"/>
    <col min="962" max="962" width="16.33203125" bestFit="1" customWidth="1"/>
    <col min="963" max="963" width="14.109375" bestFit="1" customWidth="1"/>
    <col min="964" max="964" width="16.33203125" bestFit="1" customWidth="1"/>
    <col min="965" max="965" width="14.109375" bestFit="1" customWidth="1"/>
    <col min="966" max="966" width="16.33203125" bestFit="1" customWidth="1"/>
    <col min="967" max="967" width="14.109375" bestFit="1" customWidth="1"/>
    <col min="968" max="968" width="16.33203125" bestFit="1" customWidth="1"/>
    <col min="969" max="969" width="14.109375" bestFit="1" customWidth="1"/>
    <col min="970" max="970" width="16.33203125" bestFit="1" customWidth="1"/>
    <col min="971" max="971" width="14.109375" bestFit="1" customWidth="1"/>
    <col min="972" max="972" width="16.33203125" bestFit="1" customWidth="1"/>
    <col min="973" max="973" width="14.109375" bestFit="1" customWidth="1"/>
    <col min="974" max="974" width="16.33203125" bestFit="1" customWidth="1"/>
    <col min="975" max="975" width="14.109375" bestFit="1" customWidth="1"/>
    <col min="976" max="976" width="16.33203125" bestFit="1" customWidth="1"/>
    <col min="977" max="977" width="14.109375" bestFit="1" customWidth="1"/>
    <col min="978" max="978" width="16.33203125" bestFit="1" customWidth="1"/>
    <col min="979" max="979" width="14.109375" bestFit="1" customWidth="1"/>
    <col min="980" max="980" width="16.33203125" bestFit="1" customWidth="1"/>
    <col min="981" max="981" width="14.109375" bestFit="1" customWidth="1"/>
    <col min="982" max="982" width="16.33203125" bestFit="1" customWidth="1"/>
    <col min="983" max="983" width="14.109375" bestFit="1" customWidth="1"/>
    <col min="984" max="984" width="16.33203125" bestFit="1" customWidth="1"/>
    <col min="985" max="985" width="14.109375" bestFit="1" customWidth="1"/>
    <col min="986" max="986" width="16.33203125" bestFit="1" customWidth="1"/>
    <col min="987" max="987" width="14.109375" bestFit="1" customWidth="1"/>
    <col min="988" max="988" width="16.33203125" bestFit="1" customWidth="1"/>
    <col min="989" max="989" width="14.109375" bestFit="1" customWidth="1"/>
    <col min="990" max="990" width="16.33203125" bestFit="1" customWidth="1"/>
    <col min="991" max="991" width="14.109375" bestFit="1" customWidth="1"/>
    <col min="992" max="992" width="16.33203125" bestFit="1" customWidth="1"/>
    <col min="993" max="993" width="14.109375" bestFit="1" customWidth="1"/>
    <col min="994" max="994" width="16.33203125" bestFit="1" customWidth="1"/>
    <col min="995" max="995" width="14.109375" bestFit="1" customWidth="1"/>
    <col min="996" max="996" width="16.33203125" bestFit="1" customWidth="1"/>
    <col min="997" max="997" width="14.109375" bestFit="1" customWidth="1"/>
    <col min="998" max="998" width="16.33203125" bestFit="1" customWidth="1"/>
    <col min="999" max="999" width="14.109375" bestFit="1" customWidth="1"/>
    <col min="1000" max="1000" width="16.33203125" bestFit="1" customWidth="1"/>
    <col min="1001" max="1001" width="14.109375" bestFit="1" customWidth="1"/>
    <col min="1002" max="1002" width="16.33203125" bestFit="1" customWidth="1"/>
    <col min="1003" max="1003" width="14.109375" bestFit="1" customWidth="1"/>
    <col min="1004" max="1004" width="16.33203125" bestFit="1" customWidth="1"/>
    <col min="1005" max="1005" width="14.109375" bestFit="1" customWidth="1"/>
    <col min="1006" max="1006" width="16.33203125" bestFit="1" customWidth="1"/>
    <col min="1007" max="1007" width="14.109375" bestFit="1" customWidth="1"/>
    <col min="1008" max="1008" width="16.33203125" bestFit="1" customWidth="1"/>
    <col min="1009" max="1009" width="14.109375" bestFit="1" customWidth="1"/>
    <col min="1010" max="1010" width="16.33203125" bestFit="1" customWidth="1"/>
    <col min="1011" max="1011" width="14.109375" bestFit="1" customWidth="1"/>
    <col min="1012" max="1012" width="16.33203125" bestFit="1" customWidth="1"/>
    <col min="1013" max="1013" width="14.109375" bestFit="1" customWidth="1"/>
    <col min="1014" max="1014" width="16.33203125" bestFit="1" customWidth="1"/>
    <col min="1015" max="1015" width="14.109375" bestFit="1" customWidth="1"/>
    <col min="1016" max="1016" width="16.33203125" bestFit="1" customWidth="1"/>
    <col min="1017" max="1017" width="14.109375" bestFit="1" customWidth="1"/>
    <col min="1018" max="1018" width="16.33203125" bestFit="1" customWidth="1"/>
    <col min="1019" max="1019" width="14.109375" bestFit="1" customWidth="1"/>
    <col min="1020" max="1020" width="16.33203125" bestFit="1" customWidth="1"/>
    <col min="1021" max="1021" width="14.109375" bestFit="1" customWidth="1"/>
    <col min="1022" max="1022" width="16.33203125" bestFit="1" customWidth="1"/>
    <col min="1023" max="1023" width="14.109375" bestFit="1" customWidth="1"/>
    <col min="1024" max="1024" width="16.33203125" bestFit="1" customWidth="1"/>
    <col min="1025" max="1025" width="14.109375" bestFit="1" customWidth="1"/>
    <col min="1026" max="1026" width="16.33203125" bestFit="1" customWidth="1"/>
    <col min="1027" max="1027" width="14.109375" bestFit="1" customWidth="1"/>
    <col min="1028" max="1028" width="16.33203125" bestFit="1" customWidth="1"/>
    <col min="1029" max="1029" width="14.109375" bestFit="1" customWidth="1"/>
    <col min="1030" max="1030" width="16.33203125" bestFit="1" customWidth="1"/>
    <col min="1031" max="1031" width="14.109375" bestFit="1" customWidth="1"/>
    <col min="1032" max="1032" width="16.33203125" bestFit="1" customWidth="1"/>
    <col min="1033" max="1033" width="14.109375" bestFit="1" customWidth="1"/>
    <col min="1034" max="1034" width="16.33203125" bestFit="1" customWidth="1"/>
    <col min="1035" max="1035" width="14.109375" bestFit="1" customWidth="1"/>
    <col min="1036" max="1036" width="16.33203125" bestFit="1" customWidth="1"/>
    <col min="1037" max="1037" width="14.109375" bestFit="1" customWidth="1"/>
    <col min="1038" max="1038" width="16.33203125" bestFit="1" customWidth="1"/>
    <col min="1039" max="1039" width="14.109375" bestFit="1" customWidth="1"/>
    <col min="1040" max="1040" width="16.33203125" bestFit="1" customWidth="1"/>
    <col min="1041" max="1041" width="14.109375" bestFit="1" customWidth="1"/>
    <col min="1042" max="1042" width="16.33203125" bestFit="1" customWidth="1"/>
    <col min="1043" max="1043" width="14.109375" bestFit="1" customWidth="1"/>
    <col min="1044" max="1044" width="16.33203125" bestFit="1" customWidth="1"/>
    <col min="1045" max="1045" width="14.109375" bestFit="1" customWidth="1"/>
    <col min="1046" max="1046" width="16.33203125" bestFit="1" customWidth="1"/>
    <col min="1047" max="1047" width="14.109375" bestFit="1" customWidth="1"/>
    <col min="1048" max="1048" width="16.33203125" bestFit="1" customWidth="1"/>
    <col min="1049" max="1049" width="14.109375" bestFit="1" customWidth="1"/>
    <col min="1050" max="1050" width="16.33203125" bestFit="1" customWidth="1"/>
    <col min="1051" max="1051" width="14.109375" bestFit="1" customWidth="1"/>
    <col min="1052" max="1052" width="16.33203125" bestFit="1" customWidth="1"/>
    <col min="1053" max="1053" width="14.109375" bestFit="1" customWidth="1"/>
    <col min="1054" max="1054" width="16.33203125" bestFit="1" customWidth="1"/>
    <col min="1055" max="1055" width="14.109375" bestFit="1" customWidth="1"/>
    <col min="1056" max="1056" width="16.33203125" bestFit="1" customWidth="1"/>
    <col min="1057" max="1057" width="14.109375" bestFit="1" customWidth="1"/>
    <col min="1058" max="1058" width="16.33203125" bestFit="1" customWidth="1"/>
    <col min="1059" max="1059" width="14.109375" bestFit="1" customWidth="1"/>
    <col min="1060" max="1060" width="16.33203125" bestFit="1" customWidth="1"/>
    <col min="1061" max="1061" width="14.109375" bestFit="1" customWidth="1"/>
    <col min="1062" max="1062" width="16.33203125" bestFit="1" customWidth="1"/>
    <col min="1063" max="1063" width="14.109375" bestFit="1" customWidth="1"/>
    <col min="1064" max="1064" width="16.33203125" bestFit="1" customWidth="1"/>
    <col min="1065" max="1065" width="14.109375" bestFit="1" customWidth="1"/>
    <col min="1066" max="1066" width="16.33203125" bestFit="1" customWidth="1"/>
    <col min="1067" max="1067" width="14.109375" bestFit="1" customWidth="1"/>
    <col min="1068" max="1068" width="16.33203125" bestFit="1" customWidth="1"/>
    <col min="1069" max="1069" width="14.109375" bestFit="1" customWidth="1"/>
    <col min="1070" max="1070" width="16.33203125" bestFit="1" customWidth="1"/>
    <col min="1071" max="1071" width="14.109375" bestFit="1" customWidth="1"/>
    <col min="1072" max="1072" width="16.33203125" bestFit="1" customWidth="1"/>
    <col min="1073" max="1073" width="14.109375" bestFit="1" customWidth="1"/>
    <col min="1074" max="1074" width="16.33203125" bestFit="1" customWidth="1"/>
    <col min="1075" max="1075" width="14.109375" bestFit="1" customWidth="1"/>
    <col min="1076" max="1076" width="16.33203125" bestFit="1" customWidth="1"/>
    <col min="1077" max="1077" width="14.109375" bestFit="1" customWidth="1"/>
    <col min="1078" max="1078" width="16.33203125" bestFit="1" customWidth="1"/>
    <col min="1079" max="1079" width="14.109375" bestFit="1" customWidth="1"/>
    <col min="1080" max="1080" width="16.33203125" bestFit="1" customWidth="1"/>
    <col min="1081" max="1081" width="14.109375" bestFit="1" customWidth="1"/>
    <col min="1082" max="1082" width="16.33203125" bestFit="1" customWidth="1"/>
    <col min="1083" max="1083" width="14.109375" bestFit="1" customWidth="1"/>
    <col min="1084" max="1084" width="16.33203125" bestFit="1" customWidth="1"/>
    <col min="1085" max="1085" width="14.109375" bestFit="1" customWidth="1"/>
    <col min="1086" max="1086" width="16.33203125" bestFit="1" customWidth="1"/>
    <col min="1087" max="1087" width="14.109375" bestFit="1" customWidth="1"/>
    <col min="1088" max="1088" width="16.33203125" bestFit="1" customWidth="1"/>
    <col min="1089" max="1089" width="14.109375" bestFit="1" customWidth="1"/>
    <col min="1090" max="1090" width="16.33203125" bestFit="1" customWidth="1"/>
    <col min="1091" max="1091" width="14.109375" bestFit="1" customWidth="1"/>
    <col min="1092" max="1092" width="16.33203125" bestFit="1" customWidth="1"/>
    <col min="1093" max="1093" width="14.109375" bestFit="1" customWidth="1"/>
    <col min="1094" max="1094" width="16.33203125" bestFit="1" customWidth="1"/>
    <col min="1095" max="1095" width="14.109375" bestFit="1" customWidth="1"/>
    <col min="1096" max="1096" width="16.33203125" bestFit="1" customWidth="1"/>
    <col min="1097" max="1097" width="14.109375" bestFit="1" customWidth="1"/>
    <col min="1098" max="1098" width="16.33203125" bestFit="1" customWidth="1"/>
    <col min="1099" max="1099" width="14.109375" bestFit="1" customWidth="1"/>
    <col min="1100" max="1100" width="16.33203125" bestFit="1" customWidth="1"/>
    <col min="1101" max="1101" width="14.109375" bestFit="1" customWidth="1"/>
    <col min="1102" max="1102" width="16.33203125" bestFit="1" customWidth="1"/>
    <col min="1103" max="1103" width="14.109375" bestFit="1" customWidth="1"/>
    <col min="1104" max="1104" width="16.33203125" bestFit="1" customWidth="1"/>
    <col min="1105" max="1105" width="14.109375" bestFit="1" customWidth="1"/>
    <col min="1106" max="1106" width="16.33203125" bestFit="1" customWidth="1"/>
    <col min="1107" max="1107" width="14.109375" bestFit="1" customWidth="1"/>
    <col min="1108" max="1108" width="16.33203125" bestFit="1" customWidth="1"/>
    <col min="1109" max="1109" width="14.109375" bestFit="1" customWidth="1"/>
    <col min="1110" max="1110" width="16.33203125" bestFit="1" customWidth="1"/>
    <col min="1111" max="1111" width="14.109375" bestFit="1" customWidth="1"/>
    <col min="1112" max="1112" width="16.33203125" bestFit="1" customWidth="1"/>
    <col min="1113" max="1113" width="14.109375" bestFit="1" customWidth="1"/>
    <col min="1114" max="1114" width="16.33203125" bestFit="1" customWidth="1"/>
    <col min="1115" max="1115" width="14.109375" bestFit="1" customWidth="1"/>
    <col min="1116" max="1116" width="16.33203125" bestFit="1" customWidth="1"/>
    <col min="1117" max="1117" width="14.109375" bestFit="1" customWidth="1"/>
    <col min="1118" max="1118" width="16.33203125" bestFit="1" customWidth="1"/>
    <col min="1119" max="1119" width="14.109375" bestFit="1" customWidth="1"/>
    <col min="1120" max="1120" width="16.33203125" bestFit="1" customWidth="1"/>
    <col min="1121" max="1121" width="14.109375" bestFit="1" customWidth="1"/>
    <col min="1122" max="1122" width="16.33203125" bestFit="1" customWidth="1"/>
    <col min="1123" max="1123" width="14.109375" bestFit="1" customWidth="1"/>
    <col min="1124" max="1124" width="16.33203125" bestFit="1" customWidth="1"/>
    <col min="1125" max="1125" width="14.109375" bestFit="1" customWidth="1"/>
    <col min="1126" max="1126" width="16.33203125" bestFit="1" customWidth="1"/>
    <col min="1127" max="1127" width="14.109375" bestFit="1" customWidth="1"/>
    <col min="1128" max="1128" width="16.33203125" bestFit="1" customWidth="1"/>
    <col min="1129" max="1129" width="14.109375" bestFit="1" customWidth="1"/>
    <col min="1130" max="1130" width="16.33203125" bestFit="1" customWidth="1"/>
    <col min="1131" max="1131" width="14.109375" bestFit="1" customWidth="1"/>
    <col min="1132" max="1132" width="16.33203125" bestFit="1" customWidth="1"/>
    <col min="1133" max="1133" width="14.109375" bestFit="1" customWidth="1"/>
    <col min="1134" max="1134" width="16.33203125" bestFit="1" customWidth="1"/>
    <col min="1135" max="1135" width="14.109375" bestFit="1" customWidth="1"/>
    <col min="1136" max="1136" width="16.33203125" bestFit="1" customWidth="1"/>
    <col min="1137" max="1137" width="14.109375" bestFit="1" customWidth="1"/>
    <col min="1138" max="1138" width="16.33203125" bestFit="1" customWidth="1"/>
    <col min="1139" max="1139" width="14.109375" bestFit="1" customWidth="1"/>
    <col min="1140" max="1140" width="16.33203125" bestFit="1" customWidth="1"/>
    <col min="1141" max="1141" width="14.109375" bestFit="1" customWidth="1"/>
    <col min="1142" max="1142" width="16.33203125" bestFit="1" customWidth="1"/>
    <col min="1143" max="1143" width="14.109375" bestFit="1" customWidth="1"/>
    <col min="1144" max="1144" width="16.33203125" bestFit="1" customWidth="1"/>
    <col min="1145" max="1145" width="14.109375" bestFit="1" customWidth="1"/>
    <col min="1146" max="1146" width="16.33203125" bestFit="1" customWidth="1"/>
    <col min="1147" max="1147" width="14.109375" bestFit="1" customWidth="1"/>
    <col min="1148" max="1148" width="16.33203125" bestFit="1" customWidth="1"/>
    <col min="1149" max="1149" width="14.109375" bestFit="1" customWidth="1"/>
    <col min="1150" max="1150" width="16.33203125" bestFit="1" customWidth="1"/>
    <col min="1151" max="1151" width="14.109375" bestFit="1" customWidth="1"/>
    <col min="1152" max="1152" width="16.33203125" bestFit="1" customWidth="1"/>
    <col min="1153" max="1153" width="14.109375" bestFit="1" customWidth="1"/>
    <col min="1154" max="1154" width="16.33203125" bestFit="1" customWidth="1"/>
    <col min="1155" max="1155" width="14.109375" bestFit="1" customWidth="1"/>
    <col min="1156" max="1156" width="16.33203125" bestFit="1" customWidth="1"/>
    <col min="1157" max="1157" width="14.109375" bestFit="1" customWidth="1"/>
    <col min="1158" max="1158" width="16.33203125" bestFit="1" customWidth="1"/>
    <col min="1159" max="1159" width="14.109375" bestFit="1" customWidth="1"/>
    <col min="1160" max="1160" width="16.33203125" bestFit="1" customWidth="1"/>
    <col min="1161" max="1161" width="14.109375" bestFit="1" customWidth="1"/>
    <col min="1162" max="1162" width="16.33203125" bestFit="1" customWidth="1"/>
    <col min="1163" max="1163" width="14.109375" bestFit="1" customWidth="1"/>
    <col min="1164" max="1164" width="16.33203125" bestFit="1" customWidth="1"/>
    <col min="1165" max="1165" width="14.109375" bestFit="1" customWidth="1"/>
    <col min="1166" max="1166" width="16.33203125" bestFit="1" customWidth="1"/>
    <col min="1167" max="1167" width="14.109375" bestFit="1" customWidth="1"/>
    <col min="1168" max="1168" width="16.33203125" bestFit="1" customWidth="1"/>
    <col min="1169" max="1169" width="14.109375" bestFit="1" customWidth="1"/>
    <col min="1170" max="1170" width="16.33203125" bestFit="1" customWidth="1"/>
    <col min="1171" max="1171" width="14.109375" bestFit="1" customWidth="1"/>
    <col min="1172" max="1172" width="16.33203125" bestFit="1" customWidth="1"/>
    <col min="1173" max="1173" width="14.109375" bestFit="1" customWidth="1"/>
    <col min="1174" max="1174" width="16.33203125" bestFit="1" customWidth="1"/>
    <col min="1175" max="1175" width="14.109375" bestFit="1" customWidth="1"/>
    <col min="1176" max="1176" width="16.33203125" bestFit="1" customWidth="1"/>
    <col min="1177" max="1177" width="14.109375" bestFit="1" customWidth="1"/>
    <col min="1178" max="1178" width="16.33203125" bestFit="1" customWidth="1"/>
    <col min="1179" max="1179" width="14.109375" bestFit="1" customWidth="1"/>
    <col min="1180" max="1180" width="16.33203125" bestFit="1" customWidth="1"/>
    <col min="1181" max="1181" width="14.109375" bestFit="1" customWidth="1"/>
    <col min="1182" max="1182" width="16.33203125" bestFit="1" customWidth="1"/>
    <col min="1183" max="1183" width="14.109375" bestFit="1" customWidth="1"/>
    <col min="1184" max="1184" width="16.33203125" bestFit="1" customWidth="1"/>
    <col min="1185" max="1185" width="14.109375" bestFit="1" customWidth="1"/>
    <col min="1186" max="1186" width="16.33203125" bestFit="1" customWidth="1"/>
    <col min="1187" max="1187" width="14.109375" bestFit="1" customWidth="1"/>
    <col min="1188" max="1188" width="16.33203125" bestFit="1" customWidth="1"/>
    <col min="1189" max="1189" width="14.109375" bestFit="1" customWidth="1"/>
    <col min="1190" max="1190" width="16.33203125" bestFit="1" customWidth="1"/>
    <col min="1191" max="1191" width="14.109375" bestFit="1" customWidth="1"/>
    <col min="1192" max="1192" width="16.33203125" bestFit="1" customWidth="1"/>
    <col min="1193" max="1193" width="14.109375" bestFit="1" customWidth="1"/>
    <col min="1194" max="1194" width="16.33203125" bestFit="1" customWidth="1"/>
    <col min="1195" max="1195" width="14.109375" bestFit="1" customWidth="1"/>
    <col min="1196" max="1196" width="16.33203125" bestFit="1" customWidth="1"/>
    <col min="1197" max="1197" width="14.109375" bestFit="1" customWidth="1"/>
    <col min="1198" max="1198" width="16.33203125" bestFit="1" customWidth="1"/>
    <col min="1199" max="1199" width="14.109375" bestFit="1" customWidth="1"/>
    <col min="1200" max="1200" width="16.33203125" bestFit="1" customWidth="1"/>
    <col min="1201" max="1201" width="14.109375" bestFit="1" customWidth="1"/>
    <col min="1202" max="1202" width="16.33203125" bestFit="1" customWidth="1"/>
    <col min="1203" max="1203" width="14.109375" bestFit="1" customWidth="1"/>
    <col min="1204" max="1204" width="16.33203125" bestFit="1" customWidth="1"/>
    <col min="1205" max="1205" width="14.109375" bestFit="1" customWidth="1"/>
    <col min="1206" max="1206" width="16.33203125" bestFit="1" customWidth="1"/>
    <col min="1207" max="1207" width="14.109375" bestFit="1" customWidth="1"/>
    <col min="1208" max="1208" width="16.33203125" bestFit="1" customWidth="1"/>
    <col min="1209" max="1209" width="14.109375" bestFit="1" customWidth="1"/>
    <col min="1210" max="1210" width="16.33203125" bestFit="1" customWidth="1"/>
    <col min="1211" max="1211" width="14.109375" bestFit="1" customWidth="1"/>
    <col min="1212" max="1212" width="16.33203125" bestFit="1" customWidth="1"/>
    <col min="1213" max="1213" width="14.109375" bestFit="1" customWidth="1"/>
    <col min="1214" max="1214" width="16.33203125" bestFit="1" customWidth="1"/>
    <col min="1215" max="1215" width="14.109375" bestFit="1" customWidth="1"/>
    <col min="1216" max="1216" width="16.33203125" bestFit="1" customWidth="1"/>
    <col min="1217" max="1217" width="14.109375" bestFit="1" customWidth="1"/>
    <col min="1218" max="1218" width="16.33203125" bestFit="1" customWidth="1"/>
    <col min="1219" max="1219" width="14.109375" bestFit="1" customWidth="1"/>
    <col min="1220" max="1220" width="16.33203125" bestFit="1" customWidth="1"/>
    <col min="1221" max="1221" width="14.109375" bestFit="1" customWidth="1"/>
    <col min="1222" max="1222" width="16.33203125" bestFit="1" customWidth="1"/>
    <col min="1223" max="1223" width="14.109375" bestFit="1" customWidth="1"/>
    <col min="1224" max="1224" width="16.33203125" bestFit="1" customWidth="1"/>
    <col min="1225" max="1225" width="14.109375" bestFit="1" customWidth="1"/>
    <col min="1226" max="1226" width="16.33203125" bestFit="1" customWidth="1"/>
    <col min="1227" max="1227" width="14.109375" bestFit="1" customWidth="1"/>
    <col min="1228" max="1228" width="16.33203125" bestFit="1" customWidth="1"/>
    <col min="1229" max="1229" width="14.109375" bestFit="1" customWidth="1"/>
    <col min="1230" max="1230" width="16.33203125" bestFit="1" customWidth="1"/>
    <col min="1231" max="1231" width="14.109375" bestFit="1" customWidth="1"/>
    <col min="1232" max="1232" width="16.33203125" bestFit="1" customWidth="1"/>
    <col min="1233" max="1233" width="14.109375" bestFit="1" customWidth="1"/>
    <col min="1234" max="1234" width="16.33203125" bestFit="1" customWidth="1"/>
    <col min="1235" max="1235" width="14.109375" bestFit="1" customWidth="1"/>
    <col min="1236" max="1236" width="16.33203125" bestFit="1" customWidth="1"/>
    <col min="1237" max="1237" width="14.109375" bestFit="1" customWidth="1"/>
    <col min="1238" max="1238" width="16.33203125" bestFit="1" customWidth="1"/>
    <col min="1239" max="1239" width="14.109375" bestFit="1" customWidth="1"/>
    <col min="1240" max="1240" width="16.33203125" bestFit="1" customWidth="1"/>
    <col min="1241" max="1241" width="14.109375" bestFit="1" customWidth="1"/>
    <col min="1242" max="1242" width="16.33203125" bestFit="1" customWidth="1"/>
    <col min="1243" max="1243" width="14.109375" bestFit="1" customWidth="1"/>
    <col min="1244" max="1244" width="16.33203125" bestFit="1" customWidth="1"/>
    <col min="1245" max="1245" width="14.109375" bestFit="1" customWidth="1"/>
    <col min="1246" max="1246" width="16.33203125" bestFit="1" customWidth="1"/>
    <col min="1247" max="1247" width="14.109375" bestFit="1" customWidth="1"/>
    <col min="1248" max="1248" width="16.33203125" bestFit="1" customWidth="1"/>
    <col min="1249" max="1249" width="14.109375" bestFit="1" customWidth="1"/>
    <col min="1250" max="1250" width="16.33203125" bestFit="1" customWidth="1"/>
    <col min="1251" max="1251" width="14.109375" bestFit="1" customWidth="1"/>
    <col min="1252" max="1252" width="16.33203125" bestFit="1" customWidth="1"/>
    <col min="1253" max="1253" width="14.109375" bestFit="1" customWidth="1"/>
    <col min="1254" max="1254" width="16.33203125" bestFit="1" customWidth="1"/>
    <col min="1255" max="1255" width="14.109375" bestFit="1" customWidth="1"/>
    <col min="1256" max="1256" width="16.33203125" bestFit="1" customWidth="1"/>
    <col min="1257" max="1257" width="14.109375" bestFit="1" customWidth="1"/>
    <col min="1258" max="1258" width="16.33203125" bestFit="1" customWidth="1"/>
    <col min="1259" max="1259" width="14.109375" bestFit="1" customWidth="1"/>
    <col min="1260" max="1260" width="16.33203125" bestFit="1" customWidth="1"/>
    <col min="1261" max="1261" width="14.109375" bestFit="1" customWidth="1"/>
    <col min="1262" max="1262" width="16.33203125" bestFit="1" customWidth="1"/>
    <col min="1263" max="1263" width="14.109375" bestFit="1" customWidth="1"/>
    <col min="1264" max="1264" width="16.33203125" bestFit="1" customWidth="1"/>
    <col min="1265" max="1265" width="14.109375" bestFit="1" customWidth="1"/>
    <col min="1266" max="1266" width="16.33203125" bestFit="1" customWidth="1"/>
    <col min="1267" max="1267" width="14.109375" bestFit="1" customWidth="1"/>
    <col min="1268" max="1268" width="16.33203125" bestFit="1" customWidth="1"/>
    <col min="1269" max="1269" width="14.109375" bestFit="1" customWidth="1"/>
    <col min="1270" max="1270" width="16.33203125" bestFit="1" customWidth="1"/>
    <col min="1271" max="1271" width="14.109375" bestFit="1" customWidth="1"/>
    <col min="1272" max="1272" width="16.33203125" bestFit="1" customWidth="1"/>
    <col min="1273" max="1273" width="14.109375" bestFit="1" customWidth="1"/>
    <col min="1274" max="1274" width="16.33203125" bestFit="1" customWidth="1"/>
    <col min="1275" max="1275" width="14.109375" bestFit="1" customWidth="1"/>
    <col min="1276" max="1276" width="16.33203125" bestFit="1" customWidth="1"/>
    <col min="1277" max="1277" width="14.109375" bestFit="1" customWidth="1"/>
    <col min="1278" max="1278" width="16.33203125" bestFit="1" customWidth="1"/>
    <col min="1279" max="1279" width="14.109375" bestFit="1" customWidth="1"/>
    <col min="1280" max="1280" width="16.33203125" bestFit="1" customWidth="1"/>
    <col min="1281" max="1281" width="14.109375" bestFit="1" customWidth="1"/>
    <col min="1282" max="1282" width="16.33203125" bestFit="1" customWidth="1"/>
    <col min="1283" max="1283" width="14.109375" bestFit="1" customWidth="1"/>
    <col min="1284" max="1284" width="16.33203125" bestFit="1" customWidth="1"/>
    <col min="1285" max="1285" width="14.109375" bestFit="1" customWidth="1"/>
    <col min="1286" max="1286" width="16.33203125" bestFit="1" customWidth="1"/>
    <col min="1287" max="1287" width="14.109375" bestFit="1" customWidth="1"/>
    <col min="1288" max="1288" width="16.33203125" bestFit="1" customWidth="1"/>
    <col min="1289" max="1289" width="14.109375" bestFit="1" customWidth="1"/>
    <col min="1290" max="1290" width="16.33203125" bestFit="1" customWidth="1"/>
    <col min="1291" max="1291" width="14.109375" bestFit="1" customWidth="1"/>
    <col min="1292" max="1292" width="16.33203125" bestFit="1" customWidth="1"/>
    <col min="1293" max="1293" width="14.109375" bestFit="1" customWidth="1"/>
    <col min="1294" max="1294" width="16.33203125" bestFit="1" customWidth="1"/>
    <col min="1295" max="1295" width="14.109375" bestFit="1" customWidth="1"/>
    <col min="1296" max="1296" width="16.33203125" bestFit="1" customWidth="1"/>
    <col min="1297" max="1297" width="14.109375" bestFit="1" customWidth="1"/>
    <col min="1298" max="1298" width="16.33203125" bestFit="1" customWidth="1"/>
    <col min="1299" max="1299" width="14.109375" bestFit="1" customWidth="1"/>
    <col min="1300" max="1300" width="16.33203125" bestFit="1" customWidth="1"/>
    <col min="1301" max="1301" width="14.109375" bestFit="1" customWidth="1"/>
    <col min="1302" max="1302" width="16.33203125" bestFit="1" customWidth="1"/>
    <col min="1303" max="1303" width="14.109375" bestFit="1" customWidth="1"/>
    <col min="1304" max="1304" width="16.33203125" bestFit="1" customWidth="1"/>
    <col min="1305" max="1305" width="14.109375" bestFit="1" customWidth="1"/>
    <col min="1306" max="1306" width="16.33203125" bestFit="1" customWidth="1"/>
    <col min="1307" max="1307" width="14.109375" bestFit="1" customWidth="1"/>
    <col min="1308" max="1308" width="16.33203125" bestFit="1" customWidth="1"/>
    <col min="1309" max="1309" width="14.109375" bestFit="1" customWidth="1"/>
    <col min="1310" max="1310" width="16.33203125" bestFit="1" customWidth="1"/>
    <col min="1311" max="1311" width="14.109375" bestFit="1" customWidth="1"/>
    <col min="1312" max="1312" width="16.33203125" bestFit="1" customWidth="1"/>
    <col min="1313" max="1313" width="14.109375" bestFit="1" customWidth="1"/>
    <col min="1314" max="1314" width="16.33203125" bestFit="1" customWidth="1"/>
    <col min="1315" max="1315" width="14.109375" bestFit="1" customWidth="1"/>
    <col min="1316" max="1316" width="16.33203125" bestFit="1" customWidth="1"/>
    <col min="1317" max="1317" width="14.109375" bestFit="1" customWidth="1"/>
    <col min="1318" max="1318" width="16.33203125" bestFit="1" customWidth="1"/>
    <col min="1319" max="1319" width="14.109375" bestFit="1" customWidth="1"/>
    <col min="1320" max="1320" width="16.33203125" bestFit="1" customWidth="1"/>
    <col min="1321" max="1321" width="14.109375" bestFit="1" customWidth="1"/>
    <col min="1322" max="1322" width="16.33203125" bestFit="1" customWidth="1"/>
    <col min="1323" max="1323" width="14.109375" bestFit="1" customWidth="1"/>
    <col min="1324" max="1324" width="16.33203125" bestFit="1" customWidth="1"/>
    <col min="1325" max="1325" width="14.109375" bestFit="1" customWidth="1"/>
    <col min="1326" max="1326" width="16.33203125" bestFit="1" customWidth="1"/>
    <col min="1327" max="1327" width="14.109375" bestFit="1" customWidth="1"/>
    <col min="1328" max="1328" width="16.33203125" bestFit="1" customWidth="1"/>
    <col min="1329" max="1329" width="14.109375" bestFit="1" customWidth="1"/>
    <col min="1330" max="1330" width="16.33203125" bestFit="1" customWidth="1"/>
    <col min="1331" max="1331" width="14.109375" bestFit="1" customWidth="1"/>
    <col min="1332" max="1332" width="16.33203125" bestFit="1" customWidth="1"/>
    <col min="1333" max="1333" width="14.109375" bestFit="1" customWidth="1"/>
    <col min="1334" max="1334" width="16.33203125" bestFit="1" customWidth="1"/>
    <col min="1335" max="1335" width="14.109375" bestFit="1" customWidth="1"/>
    <col min="1336" max="1336" width="21.109375" bestFit="1" customWidth="1"/>
    <col min="1337" max="1337" width="18.88671875" bestFit="1" customWidth="1"/>
    <col min="1338" max="1338" width="5.5546875" bestFit="1" customWidth="1"/>
    <col min="1339" max="1339" width="4.5546875" bestFit="1" customWidth="1"/>
    <col min="1340" max="1340" width="10.21875" bestFit="1" customWidth="1"/>
    <col min="1341" max="1341" width="5.5546875" bestFit="1" customWidth="1"/>
    <col min="1342" max="1342" width="3.5546875" bestFit="1" customWidth="1"/>
    <col min="1343" max="1343" width="10.21875" bestFit="1" customWidth="1"/>
    <col min="1344" max="1344" width="5.5546875" bestFit="1" customWidth="1"/>
    <col min="1345" max="1346" width="3.5546875" bestFit="1" customWidth="1"/>
    <col min="1347" max="1347" width="4.5546875" bestFit="1" customWidth="1"/>
    <col min="1348" max="1348" width="10.21875" bestFit="1" customWidth="1"/>
    <col min="1349" max="1349" width="5.5546875" bestFit="1" customWidth="1"/>
    <col min="1350" max="1350" width="10.21875" bestFit="1" customWidth="1"/>
    <col min="1351" max="1351" width="5.5546875" bestFit="1" customWidth="1"/>
    <col min="1352" max="1352" width="10.21875" bestFit="1" customWidth="1"/>
    <col min="1353" max="1353" width="5.5546875" bestFit="1" customWidth="1"/>
    <col min="1354" max="1354" width="10.21875" bestFit="1" customWidth="1"/>
    <col min="1355" max="1355" width="5.5546875" bestFit="1" customWidth="1"/>
    <col min="1356" max="1356" width="10.21875" bestFit="1" customWidth="1"/>
    <col min="1357" max="1357" width="5.5546875" bestFit="1" customWidth="1"/>
    <col min="1358" max="1363" width="3.5546875" bestFit="1" customWidth="1"/>
    <col min="1364" max="1364" width="10.21875" bestFit="1" customWidth="1"/>
    <col min="1365" max="1365" width="5.5546875" bestFit="1" customWidth="1"/>
    <col min="1366" max="1366" width="10.21875" bestFit="1" customWidth="1"/>
    <col min="1367" max="1367" width="5.5546875" bestFit="1" customWidth="1"/>
    <col min="1368" max="1368" width="3.5546875" bestFit="1" customWidth="1"/>
    <col min="1369" max="1369" width="10.21875" bestFit="1" customWidth="1"/>
    <col min="1370" max="1370" width="5.5546875" bestFit="1" customWidth="1"/>
    <col min="1371" max="1371" width="3.5546875" bestFit="1" customWidth="1"/>
    <col min="1372" max="1372" width="10.21875" bestFit="1" customWidth="1"/>
    <col min="1373" max="1373" width="5.5546875" bestFit="1" customWidth="1"/>
    <col min="1374" max="1377" width="3.5546875" bestFit="1" customWidth="1"/>
    <col min="1378" max="1379" width="4.5546875" bestFit="1" customWidth="1"/>
    <col min="1380" max="1380" width="10.21875" bestFit="1" customWidth="1"/>
    <col min="1381" max="1381" width="5.5546875" bestFit="1" customWidth="1"/>
    <col min="1382" max="1382" width="10.21875" bestFit="1" customWidth="1"/>
    <col min="1383" max="1383" width="5.5546875" bestFit="1" customWidth="1"/>
    <col min="1384" max="1384" width="3.5546875" bestFit="1" customWidth="1"/>
    <col min="1385" max="1386" width="4.5546875" bestFit="1" customWidth="1"/>
    <col min="1387" max="1387" width="10.21875" bestFit="1" customWidth="1"/>
    <col min="1388" max="1388" width="5.5546875" bestFit="1" customWidth="1"/>
    <col min="1389" max="1392" width="3.5546875" bestFit="1" customWidth="1"/>
    <col min="1393" max="1393" width="10.21875" bestFit="1" customWidth="1"/>
    <col min="1394" max="1394" width="5.5546875" bestFit="1" customWidth="1"/>
    <col min="1395" max="1395" width="10.21875" bestFit="1" customWidth="1"/>
    <col min="1396" max="1396" width="5.5546875" bestFit="1" customWidth="1"/>
    <col min="1397" max="1400" width="3.5546875" bestFit="1" customWidth="1"/>
    <col min="1401" max="1402" width="4.5546875" bestFit="1" customWidth="1"/>
    <col min="1403" max="1403" width="10.21875" bestFit="1" customWidth="1"/>
    <col min="1404" max="1404" width="5.5546875" bestFit="1" customWidth="1"/>
    <col min="1405" max="1405" width="3.5546875" bestFit="1" customWidth="1"/>
    <col min="1406" max="1406" width="10.21875" bestFit="1" customWidth="1"/>
    <col min="1407" max="1407" width="5.5546875" bestFit="1" customWidth="1"/>
    <col min="1408" max="1410" width="3.5546875" bestFit="1" customWidth="1"/>
    <col min="1411" max="1411" width="10.21875" bestFit="1" customWidth="1"/>
    <col min="1412" max="1412" width="5.5546875" bestFit="1" customWidth="1"/>
    <col min="1413" max="1416" width="3.5546875" bestFit="1" customWidth="1"/>
    <col min="1417" max="1417" width="4.5546875" bestFit="1" customWidth="1"/>
    <col min="1418" max="1418" width="10.21875" bestFit="1" customWidth="1"/>
    <col min="1419" max="1419" width="5.5546875" bestFit="1" customWidth="1"/>
    <col min="1420" max="1420" width="10.21875" bestFit="1" customWidth="1"/>
    <col min="1421" max="1421" width="5.5546875" bestFit="1" customWidth="1"/>
    <col min="1422" max="1422" width="10.21875" bestFit="1" customWidth="1"/>
    <col min="1423" max="1423" width="5.5546875" bestFit="1" customWidth="1"/>
    <col min="1424" max="1424" width="10.21875" bestFit="1" customWidth="1"/>
    <col min="1425" max="1425" width="5.5546875" bestFit="1" customWidth="1"/>
    <col min="1426" max="1426" width="10.21875" bestFit="1" customWidth="1"/>
    <col min="1427" max="1427" width="5.5546875" bestFit="1" customWidth="1"/>
    <col min="1428" max="1429" width="3.5546875" bestFit="1" customWidth="1"/>
    <col min="1430" max="1430" width="4.5546875" bestFit="1" customWidth="1"/>
    <col min="1431" max="1431" width="10.21875" bestFit="1" customWidth="1"/>
    <col min="1432" max="1432" width="5.5546875" bestFit="1" customWidth="1"/>
    <col min="1433" max="1436" width="3.5546875" bestFit="1" customWidth="1"/>
    <col min="1437" max="1437" width="10.21875" bestFit="1" customWidth="1"/>
    <col min="1438" max="1438" width="5.5546875" bestFit="1" customWidth="1"/>
    <col min="1439" max="1439" width="10.21875" bestFit="1" customWidth="1"/>
    <col min="1440" max="1440" width="5.5546875" bestFit="1" customWidth="1"/>
    <col min="1441" max="1441" width="10.21875" bestFit="1" customWidth="1"/>
    <col min="1442" max="1442" width="5.5546875" bestFit="1" customWidth="1"/>
    <col min="1443" max="1444" width="3.5546875" bestFit="1" customWidth="1"/>
    <col min="1445" max="1445" width="4.5546875" bestFit="1" customWidth="1"/>
    <col min="1446" max="1446" width="10.21875" bestFit="1" customWidth="1"/>
    <col min="1447" max="1447" width="5.5546875" bestFit="1" customWidth="1"/>
    <col min="1448" max="1449" width="3.5546875" bestFit="1" customWidth="1"/>
    <col min="1450" max="1450" width="10.21875" bestFit="1" customWidth="1"/>
    <col min="1451" max="1451" width="5.5546875" bestFit="1" customWidth="1"/>
    <col min="1452" max="1452" width="10.21875" bestFit="1" customWidth="1"/>
    <col min="1453" max="1453" width="5.5546875" bestFit="1" customWidth="1"/>
    <col min="1454" max="1454" width="3.5546875" bestFit="1" customWidth="1"/>
    <col min="1455" max="1455" width="4.5546875" bestFit="1" customWidth="1"/>
    <col min="1456" max="1456" width="10.21875" bestFit="1" customWidth="1"/>
    <col min="1457" max="1457" width="5.5546875" bestFit="1" customWidth="1"/>
    <col min="1458" max="1461" width="3.5546875" bestFit="1" customWidth="1"/>
    <col min="1462" max="1462" width="10.21875" bestFit="1" customWidth="1"/>
    <col min="1463" max="1463" width="5.5546875" bestFit="1" customWidth="1"/>
    <col min="1464" max="1464" width="3.5546875" bestFit="1" customWidth="1"/>
    <col min="1465" max="1465" width="4.5546875" bestFit="1" customWidth="1"/>
    <col min="1466" max="1466" width="10.21875" bestFit="1" customWidth="1"/>
    <col min="1467" max="1467" width="5.5546875" bestFit="1" customWidth="1"/>
    <col min="1468" max="1468" width="10.21875" bestFit="1" customWidth="1"/>
    <col min="1469" max="1469" width="5.5546875" bestFit="1" customWidth="1"/>
    <col min="1470" max="1470" width="10.21875" bestFit="1" customWidth="1"/>
    <col min="1471" max="1471" width="5.5546875" bestFit="1" customWidth="1"/>
    <col min="1472" max="1472" width="4.5546875" bestFit="1" customWidth="1"/>
    <col min="1473" max="1473" width="10.21875" bestFit="1" customWidth="1"/>
    <col min="1474" max="1474" width="5.5546875" bestFit="1" customWidth="1"/>
    <col min="1475" max="1478" width="3.5546875" bestFit="1" customWidth="1"/>
    <col min="1479" max="1479" width="10.21875" bestFit="1" customWidth="1"/>
    <col min="1480" max="1480" width="5.5546875" bestFit="1" customWidth="1"/>
    <col min="1481" max="1482" width="3.5546875" bestFit="1" customWidth="1"/>
    <col min="1483" max="1483" width="10.21875" bestFit="1" customWidth="1"/>
    <col min="1484" max="1484" width="5.5546875" bestFit="1" customWidth="1"/>
    <col min="1485" max="1485" width="10.21875" bestFit="1" customWidth="1"/>
    <col min="1486" max="1486" width="5.5546875" bestFit="1" customWidth="1"/>
    <col min="1487" max="1489" width="3.5546875" bestFit="1" customWidth="1"/>
    <col min="1490" max="1490" width="10.21875" bestFit="1" customWidth="1"/>
    <col min="1491" max="1491" width="5.5546875" bestFit="1" customWidth="1"/>
    <col min="1492" max="1492" width="10.21875" bestFit="1" customWidth="1"/>
    <col min="1493" max="1493" width="5.5546875" bestFit="1" customWidth="1"/>
    <col min="1494" max="1494" width="10.21875" bestFit="1" customWidth="1"/>
    <col min="1495" max="1495" width="5.5546875" bestFit="1" customWidth="1"/>
    <col min="1496" max="1496" width="3.5546875" bestFit="1" customWidth="1"/>
    <col min="1497" max="1497" width="10.21875" bestFit="1" customWidth="1"/>
    <col min="1498" max="1498" width="5.5546875" bestFit="1" customWidth="1"/>
    <col min="1499" max="1499" width="3.5546875" bestFit="1" customWidth="1"/>
    <col min="1500" max="1500" width="10.21875" bestFit="1" customWidth="1"/>
    <col min="1501" max="1501" width="5.5546875" bestFit="1" customWidth="1"/>
    <col min="1502" max="1509" width="3.5546875" bestFit="1" customWidth="1"/>
    <col min="1510" max="1510" width="10.21875" bestFit="1" customWidth="1"/>
    <col min="1511" max="1511" width="5.5546875" bestFit="1" customWidth="1"/>
    <col min="1512" max="1512" width="10.21875" bestFit="1" customWidth="1"/>
    <col min="1513" max="1513" width="5.5546875" bestFit="1" customWidth="1"/>
    <col min="1514" max="1514" width="10.21875" bestFit="1" customWidth="1"/>
    <col min="1515" max="1515" width="5.5546875" bestFit="1" customWidth="1"/>
    <col min="1516" max="1516" width="3.5546875" bestFit="1" customWidth="1"/>
    <col min="1517" max="1517" width="10.21875" bestFit="1" customWidth="1"/>
    <col min="1518" max="1518" width="5.5546875" bestFit="1" customWidth="1"/>
    <col min="1519" max="1519" width="3.5546875" bestFit="1" customWidth="1"/>
    <col min="1520" max="1520" width="10.21875" bestFit="1" customWidth="1"/>
    <col min="1521" max="1521" width="5.5546875" bestFit="1" customWidth="1"/>
    <col min="1522" max="1522" width="10.21875" bestFit="1" customWidth="1"/>
    <col min="1523" max="1523" width="5.5546875" bestFit="1" customWidth="1"/>
    <col min="1524" max="1524" width="10.21875" bestFit="1" customWidth="1"/>
    <col min="1525" max="1525" width="5.5546875" bestFit="1" customWidth="1"/>
    <col min="1526" max="1526" width="10.21875" bestFit="1" customWidth="1"/>
    <col min="1527" max="1527" width="5.5546875" bestFit="1" customWidth="1"/>
    <col min="1528" max="1531" width="3.5546875" bestFit="1" customWidth="1"/>
    <col min="1532" max="1532" width="10.21875" bestFit="1" customWidth="1"/>
    <col min="1533" max="1533" width="5.5546875" bestFit="1" customWidth="1"/>
    <col min="1534" max="1534" width="10.21875" bestFit="1" customWidth="1"/>
    <col min="1535" max="1535" width="5.5546875" bestFit="1" customWidth="1"/>
    <col min="1536" max="1536" width="10.21875" bestFit="1" customWidth="1"/>
    <col min="1537" max="1537" width="5.5546875" bestFit="1" customWidth="1"/>
    <col min="1538" max="1541" width="3.5546875" bestFit="1" customWidth="1"/>
    <col min="1542" max="1542" width="4.5546875" bestFit="1" customWidth="1"/>
    <col min="1543" max="1543" width="10.21875" bestFit="1" customWidth="1"/>
    <col min="1544" max="1544" width="5.5546875" bestFit="1" customWidth="1"/>
    <col min="1545" max="1546" width="3.5546875" bestFit="1" customWidth="1"/>
    <col min="1547" max="1547" width="10.21875" bestFit="1" customWidth="1"/>
    <col min="1548" max="1548" width="5.5546875" bestFit="1" customWidth="1"/>
    <col min="1549" max="1549" width="10.21875" bestFit="1" customWidth="1"/>
    <col min="1550" max="1550" width="5.5546875" bestFit="1" customWidth="1"/>
    <col min="1551" max="1552" width="3.5546875" bestFit="1" customWidth="1"/>
    <col min="1553" max="1553" width="10.21875" bestFit="1" customWidth="1"/>
    <col min="1554" max="1554" width="5.5546875" bestFit="1" customWidth="1"/>
    <col min="1555" max="1557" width="3.5546875" bestFit="1" customWidth="1"/>
    <col min="1558" max="1558" width="4.5546875" bestFit="1" customWidth="1"/>
    <col min="1559" max="1559" width="10.21875" bestFit="1" customWidth="1"/>
    <col min="1560" max="1560" width="5.5546875" bestFit="1" customWidth="1"/>
    <col min="1561" max="1561" width="3.5546875" bestFit="1" customWidth="1"/>
    <col min="1562" max="1562" width="10.21875" bestFit="1" customWidth="1"/>
    <col min="1563" max="1563" width="5.5546875" bestFit="1" customWidth="1"/>
    <col min="1564" max="1564" width="10.21875" bestFit="1" customWidth="1"/>
    <col min="1565" max="1565" width="5.5546875" bestFit="1" customWidth="1"/>
    <col min="1566" max="1566" width="10.21875" bestFit="1" customWidth="1"/>
    <col min="1567" max="1567" width="5.5546875" bestFit="1" customWidth="1"/>
    <col min="1568" max="1571" width="3.5546875" bestFit="1" customWidth="1"/>
    <col min="1572" max="1572" width="10.21875" bestFit="1" customWidth="1"/>
    <col min="1573" max="1573" width="5.5546875" bestFit="1" customWidth="1"/>
    <col min="1574" max="1574" width="10.21875" bestFit="1" customWidth="1"/>
    <col min="1575" max="1575" width="5.5546875" bestFit="1" customWidth="1"/>
    <col min="1576" max="1576" width="4.5546875" bestFit="1" customWidth="1"/>
    <col min="1577" max="1577" width="10.21875" bestFit="1" customWidth="1"/>
    <col min="1578" max="1578" width="5.5546875" bestFit="1" customWidth="1"/>
    <col min="1579" max="1579" width="10.21875" bestFit="1" customWidth="1"/>
    <col min="1580" max="1580" width="5.5546875" bestFit="1" customWidth="1"/>
    <col min="1581" max="1585" width="3.5546875" bestFit="1" customWidth="1"/>
    <col min="1586" max="1587" width="4.5546875" bestFit="1" customWidth="1"/>
    <col min="1588" max="1588" width="10.21875" bestFit="1" customWidth="1"/>
    <col min="1589" max="1589" width="5.5546875" bestFit="1" customWidth="1"/>
    <col min="1590" max="1591" width="3.5546875" bestFit="1" customWidth="1"/>
    <col min="1592" max="1593" width="4.5546875" bestFit="1" customWidth="1"/>
    <col min="1594" max="1594" width="10.21875" bestFit="1" customWidth="1"/>
    <col min="1595" max="1595" width="5.5546875" bestFit="1" customWidth="1"/>
    <col min="1596" max="1597" width="3.5546875" bestFit="1" customWidth="1"/>
    <col min="1598" max="1598" width="10.21875" bestFit="1" customWidth="1"/>
    <col min="1599" max="1599" width="5.5546875" bestFit="1" customWidth="1"/>
    <col min="1600" max="1603" width="3.5546875" bestFit="1" customWidth="1"/>
    <col min="1604" max="1604" width="10.21875" bestFit="1" customWidth="1"/>
    <col min="1605" max="1605" width="5.5546875" bestFit="1" customWidth="1"/>
    <col min="1606" max="1606" width="10.21875" bestFit="1" customWidth="1"/>
    <col min="1607" max="1607" width="5.5546875" bestFit="1" customWidth="1"/>
    <col min="1608" max="1609" width="3.5546875" bestFit="1" customWidth="1"/>
    <col min="1610" max="1610" width="10.21875" bestFit="1" customWidth="1"/>
    <col min="1611" max="1611" width="5.5546875" bestFit="1" customWidth="1"/>
    <col min="1612" max="1612" width="10.21875" bestFit="1" customWidth="1"/>
    <col min="1613" max="1613" width="5.5546875" bestFit="1" customWidth="1"/>
    <col min="1614" max="1614" width="3.5546875" bestFit="1" customWidth="1"/>
    <col min="1615" max="1615" width="10.21875" bestFit="1" customWidth="1"/>
    <col min="1616" max="1616" width="5.5546875" bestFit="1" customWidth="1"/>
    <col min="1617" max="1617" width="3.5546875" bestFit="1" customWidth="1"/>
    <col min="1618" max="1618" width="10.21875" bestFit="1" customWidth="1"/>
    <col min="1619" max="1619" width="5.5546875" bestFit="1" customWidth="1"/>
    <col min="1620" max="1620" width="3.5546875" bestFit="1" customWidth="1"/>
    <col min="1621" max="1621" width="10.21875" bestFit="1" customWidth="1"/>
    <col min="1622" max="1622" width="5.5546875" bestFit="1" customWidth="1"/>
    <col min="1623" max="1623" width="3.5546875" bestFit="1" customWidth="1"/>
    <col min="1624" max="1624" width="10.21875" bestFit="1" customWidth="1"/>
    <col min="1625" max="1625" width="5.5546875" bestFit="1" customWidth="1"/>
    <col min="1626" max="1626" width="10.21875" bestFit="1" customWidth="1"/>
    <col min="1627" max="1627" width="5.5546875" bestFit="1" customWidth="1"/>
    <col min="1628" max="1628" width="10.21875" bestFit="1" customWidth="1"/>
    <col min="1629" max="1629" width="5.5546875" bestFit="1" customWidth="1"/>
    <col min="1630" max="1630" width="10.21875" bestFit="1" customWidth="1"/>
    <col min="1631" max="1631" width="5.5546875" bestFit="1" customWidth="1"/>
    <col min="1632" max="1632" width="10.21875" bestFit="1" customWidth="1"/>
    <col min="1633" max="1633" width="5.5546875" bestFit="1" customWidth="1"/>
    <col min="1634" max="1636" width="3.5546875" bestFit="1" customWidth="1"/>
    <col min="1637" max="1637" width="10.21875" bestFit="1" customWidth="1"/>
    <col min="1638" max="1638" width="5.5546875" bestFit="1" customWidth="1"/>
    <col min="1639" max="1639" width="3.5546875" bestFit="1" customWidth="1"/>
    <col min="1640" max="1640" width="10.21875" bestFit="1" customWidth="1"/>
    <col min="1641" max="1641" width="5.5546875" bestFit="1" customWidth="1"/>
    <col min="1642" max="1642" width="10.21875" bestFit="1" customWidth="1"/>
    <col min="1643" max="1643" width="5.5546875" bestFit="1" customWidth="1"/>
    <col min="1644" max="1644" width="3.5546875" bestFit="1" customWidth="1"/>
    <col min="1645" max="1645" width="10.21875" bestFit="1" customWidth="1"/>
    <col min="1646" max="1646" width="5.5546875" bestFit="1" customWidth="1"/>
    <col min="1647" max="1647" width="3.5546875" bestFit="1" customWidth="1"/>
    <col min="1648" max="1648" width="10.21875" bestFit="1" customWidth="1"/>
    <col min="1649" max="1649" width="5.5546875" bestFit="1" customWidth="1"/>
    <col min="1650" max="1650" width="10.21875" bestFit="1" customWidth="1"/>
    <col min="1651" max="1651" width="5.5546875" bestFit="1" customWidth="1"/>
    <col min="1652" max="1652" width="10.21875" bestFit="1" customWidth="1"/>
    <col min="1653" max="1653" width="5.5546875" bestFit="1" customWidth="1"/>
    <col min="1654" max="1654" width="10.21875" bestFit="1" customWidth="1"/>
    <col min="1655" max="1655" width="5.5546875" bestFit="1" customWidth="1"/>
    <col min="1656" max="1656" width="10.21875" bestFit="1" customWidth="1"/>
    <col min="1657" max="1657" width="5.5546875" bestFit="1" customWidth="1"/>
    <col min="1658" max="1659" width="3.5546875" bestFit="1" customWidth="1"/>
    <col min="1660" max="1660" width="10.21875" bestFit="1" customWidth="1"/>
    <col min="1661" max="1661" width="5.5546875" bestFit="1" customWidth="1"/>
    <col min="1662" max="1662" width="10.21875" bestFit="1" customWidth="1"/>
    <col min="1663" max="1663" width="5.5546875" bestFit="1" customWidth="1"/>
    <col min="1664" max="1664" width="10.21875" bestFit="1" customWidth="1"/>
    <col min="1665" max="1665" width="5.5546875" bestFit="1" customWidth="1"/>
    <col min="1666" max="1666" width="10.21875" bestFit="1" customWidth="1"/>
    <col min="1667" max="1667" width="5.5546875" bestFit="1" customWidth="1"/>
    <col min="1668" max="1668" width="10.21875" bestFit="1" customWidth="1"/>
    <col min="1669" max="1669" width="5.5546875" bestFit="1" customWidth="1"/>
    <col min="1670" max="1670" width="3.5546875" bestFit="1" customWidth="1"/>
    <col min="1671" max="1671" width="10.21875" bestFit="1" customWidth="1"/>
    <col min="1672" max="1672" width="5.5546875" bestFit="1" customWidth="1"/>
    <col min="1673" max="1674" width="3.5546875" bestFit="1" customWidth="1"/>
    <col min="1675" max="1675" width="4.5546875" bestFit="1" customWidth="1"/>
    <col min="1676" max="1676" width="10.21875" bestFit="1" customWidth="1"/>
    <col min="1677" max="1677" width="5.5546875" bestFit="1" customWidth="1"/>
    <col min="1678" max="1680" width="3.5546875" bestFit="1" customWidth="1"/>
    <col min="1681" max="1681" width="4.5546875" bestFit="1" customWidth="1"/>
    <col min="1682" max="1682" width="10.21875" bestFit="1" customWidth="1"/>
    <col min="1683" max="1683" width="5.5546875" bestFit="1" customWidth="1"/>
    <col min="1684" max="1684" width="10.21875" bestFit="1" customWidth="1"/>
    <col min="1685" max="1685" width="5.5546875" bestFit="1" customWidth="1"/>
    <col min="1686" max="1689" width="3.5546875" bestFit="1" customWidth="1"/>
    <col min="1690" max="1690" width="10.21875" bestFit="1" customWidth="1"/>
    <col min="1691" max="1691" width="5.5546875" bestFit="1" customWidth="1"/>
    <col min="1692" max="1692" width="10.21875" bestFit="1" customWidth="1"/>
    <col min="1693" max="1693" width="5.5546875" bestFit="1" customWidth="1"/>
    <col min="1694" max="1695" width="3.5546875" bestFit="1" customWidth="1"/>
    <col min="1696" max="1696" width="4.5546875" bestFit="1" customWidth="1"/>
    <col min="1697" max="1697" width="10.21875" bestFit="1" customWidth="1"/>
    <col min="1698" max="1698" width="5.5546875" bestFit="1" customWidth="1"/>
    <col min="1699" max="1699" width="10.21875" bestFit="1" customWidth="1"/>
    <col min="1700" max="1700" width="5.5546875" bestFit="1" customWidth="1"/>
    <col min="1701" max="1701" width="4.5546875" bestFit="1" customWidth="1"/>
    <col min="1702" max="1702" width="10.21875" bestFit="1" customWidth="1"/>
    <col min="1703" max="1703" width="5.5546875" bestFit="1" customWidth="1"/>
    <col min="1704" max="1704" width="10.21875" bestFit="1" customWidth="1"/>
    <col min="1705" max="1705" width="5.5546875" bestFit="1" customWidth="1"/>
    <col min="1706" max="1708" width="3.5546875" bestFit="1" customWidth="1"/>
    <col min="1709" max="1709" width="10.21875" bestFit="1" customWidth="1"/>
    <col min="1710" max="1710" width="5.5546875" bestFit="1" customWidth="1"/>
    <col min="1711" max="1712" width="3.5546875" bestFit="1" customWidth="1"/>
    <col min="1713" max="1713" width="4.5546875" bestFit="1" customWidth="1"/>
    <col min="1714" max="1714" width="10.21875" bestFit="1" customWidth="1"/>
    <col min="1715" max="1715" width="5.5546875" bestFit="1" customWidth="1"/>
    <col min="1716" max="1721" width="3.5546875" bestFit="1" customWidth="1"/>
    <col min="1722" max="1722" width="10.21875" bestFit="1" customWidth="1"/>
    <col min="1723" max="1723" width="5.5546875" bestFit="1" customWidth="1"/>
    <col min="1724" max="1725" width="3.5546875" bestFit="1" customWidth="1"/>
    <col min="1726" max="1726" width="10.21875" bestFit="1" customWidth="1"/>
    <col min="1727" max="1727" width="5.5546875" bestFit="1" customWidth="1"/>
    <col min="1728" max="1728" width="10.21875" bestFit="1" customWidth="1"/>
    <col min="1729" max="1729" width="5.5546875" bestFit="1" customWidth="1"/>
    <col min="1730" max="1731" width="3.5546875" bestFit="1" customWidth="1"/>
    <col min="1732" max="1734" width="4.5546875" bestFit="1" customWidth="1"/>
    <col min="1735" max="1735" width="10.21875" bestFit="1" customWidth="1"/>
    <col min="1736" max="1736" width="5.5546875" bestFit="1" customWidth="1"/>
    <col min="1737" max="1738" width="3.5546875" bestFit="1" customWidth="1"/>
    <col min="1739" max="1739" width="10.21875" bestFit="1" customWidth="1"/>
    <col min="1740" max="1740" width="5.5546875" bestFit="1" customWidth="1"/>
    <col min="1741" max="1741" width="10.21875" bestFit="1" customWidth="1"/>
    <col min="1742" max="1742" width="5.5546875" bestFit="1" customWidth="1"/>
    <col min="1743" max="1743" width="10.21875" bestFit="1" customWidth="1"/>
    <col min="1744" max="1744" width="5.5546875" bestFit="1" customWidth="1"/>
    <col min="1745" max="1745" width="10.21875" bestFit="1" customWidth="1"/>
    <col min="1746" max="1746" width="5.5546875" bestFit="1" customWidth="1"/>
    <col min="1747" max="1748" width="3.5546875" bestFit="1" customWidth="1"/>
    <col min="1749" max="1749" width="10.21875" bestFit="1" customWidth="1"/>
    <col min="1750" max="1750" width="5.5546875" bestFit="1" customWidth="1"/>
    <col min="1751" max="1752" width="3.5546875" bestFit="1" customWidth="1"/>
    <col min="1753" max="1753" width="4.5546875" bestFit="1" customWidth="1"/>
    <col min="1754" max="1754" width="10.21875" bestFit="1" customWidth="1"/>
    <col min="1755" max="1755" width="5.5546875" bestFit="1" customWidth="1"/>
    <col min="1756" max="1756" width="3.5546875" bestFit="1" customWidth="1"/>
    <col min="1757" max="1757" width="4.5546875" bestFit="1" customWidth="1"/>
    <col min="1758" max="1758" width="10.21875" bestFit="1" customWidth="1"/>
    <col min="1759" max="1759" width="5.5546875" bestFit="1" customWidth="1"/>
    <col min="1760" max="1760" width="3.5546875" bestFit="1" customWidth="1"/>
    <col min="1761" max="1761" width="10.21875" bestFit="1" customWidth="1"/>
    <col min="1762" max="1762" width="5.5546875" bestFit="1" customWidth="1"/>
    <col min="1763" max="1763" width="10.21875" bestFit="1" customWidth="1"/>
    <col min="1764" max="1764" width="5.5546875" bestFit="1" customWidth="1"/>
    <col min="1765" max="1767" width="3.5546875" bestFit="1" customWidth="1"/>
    <col min="1768" max="1769" width="4.5546875" bestFit="1" customWidth="1"/>
    <col min="1770" max="1770" width="10.21875" bestFit="1" customWidth="1"/>
    <col min="1771" max="1771" width="5.5546875" bestFit="1" customWidth="1"/>
    <col min="1772" max="1772" width="3.5546875" bestFit="1" customWidth="1"/>
    <col min="1773" max="1773" width="10.21875" bestFit="1" customWidth="1"/>
    <col min="1774" max="1774" width="5.5546875" bestFit="1" customWidth="1"/>
    <col min="1775" max="1776" width="3.5546875" bestFit="1" customWidth="1"/>
    <col min="1777" max="1777" width="10.21875" bestFit="1" customWidth="1"/>
    <col min="1778" max="1778" width="5.5546875" bestFit="1" customWidth="1"/>
    <col min="1779" max="1779" width="10.21875" bestFit="1" customWidth="1"/>
    <col min="1780" max="1780" width="5.5546875" bestFit="1" customWidth="1"/>
    <col min="1781" max="1781" width="10.21875" bestFit="1" customWidth="1"/>
    <col min="1782" max="1782" width="5.5546875" bestFit="1" customWidth="1"/>
    <col min="1783" max="1786" width="3.5546875" bestFit="1" customWidth="1"/>
    <col min="1787" max="1787" width="4.5546875" bestFit="1" customWidth="1"/>
    <col min="1788" max="1788" width="10.21875" bestFit="1" customWidth="1"/>
    <col min="1789" max="1789" width="5.5546875" bestFit="1" customWidth="1"/>
    <col min="1790" max="1792" width="3.5546875" bestFit="1" customWidth="1"/>
    <col min="1793" max="1793" width="10.21875" bestFit="1" customWidth="1"/>
    <col min="1794" max="1794" width="5.5546875" bestFit="1" customWidth="1"/>
    <col min="1795" max="1795" width="10.21875" bestFit="1" customWidth="1"/>
    <col min="1796" max="1796" width="5.5546875" bestFit="1" customWidth="1"/>
    <col min="1797" max="1797" width="3.5546875" bestFit="1" customWidth="1"/>
    <col min="1798" max="1798" width="10.21875" bestFit="1" customWidth="1"/>
    <col min="1799" max="1799" width="5.5546875" bestFit="1" customWidth="1"/>
    <col min="1800" max="1801" width="3.5546875" bestFit="1" customWidth="1"/>
    <col min="1802" max="1802" width="4.5546875" bestFit="1" customWidth="1"/>
    <col min="1803" max="1803" width="10.21875" bestFit="1" customWidth="1"/>
    <col min="1804" max="1804" width="5.5546875" bestFit="1" customWidth="1"/>
    <col min="1805" max="1807" width="3.5546875" bestFit="1" customWidth="1"/>
    <col min="1808" max="1808" width="10.21875" bestFit="1" customWidth="1"/>
    <col min="1809" max="1809" width="5.5546875" bestFit="1" customWidth="1"/>
    <col min="1810" max="1810" width="3.5546875" bestFit="1" customWidth="1"/>
    <col min="1811" max="1811" width="10.21875" bestFit="1" customWidth="1"/>
    <col min="1812" max="1812" width="5.5546875" bestFit="1" customWidth="1"/>
    <col min="1813" max="1813" width="3.5546875" bestFit="1" customWidth="1"/>
    <col min="1814" max="1814" width="10.21875" bestFit="1" customWidth="1"/>
    <col min="1815" max="1815" width="5.5546875" bestFit="1" customWidth="1"/>
    <col min="1816" max="1820" width="3.5546875" bestFit="1" customWidth="1"/>
    <col min="1821" max="1821" width="10.21875" bestFit="1" customWidth="1"/>
    <col min="1822" max="1822" width="5.5546875" bestFit="1" customWidth="1"/>
    <col min="1823" max="1823" width="10.21875" bestFit="1" customWidth="1"/>
    <col min="1824" max="1824" width="5.5546875" bestFit="1" customWidth="1"/>
    <col min="1825" max="1825" width="10.21875" bestFit="1" customWidth="1"/>
    <col min="1826" max="1826" width="5.5546875" bestFit="1" customWidth="1"/>
    <col min="1827" max="1833" width="3.5546875" bestFit="1" customWidth="1"/>
    <col min="1834" max="1834" width="10.21875" bestFit="1" customWidth="1"/>
    <col min="1835" max="1835" width="5.5546875" bestFit="1" customWidth="1"/>
    <col min="1836" max="1837" width="3.5546875" bestFit="1" customWidth="1"/>
    <col min="1838" max="1839" width="4.5546875" bestFit="1" customWidth="1"/>
    <col min="1840" max="1840" width="10.21875" bestFit="1" customWidth="1"/>
    <col min="1841" max="1841" width="5.5546875" bestFit="1" customWidth="1"/>
    <col min="1842" max="1842" width="10.21875" bestFit="1" customWidth="1"/>
    <col min="1843" max="1843" width="5.5546875" bestFit="1" customWidth="1"/>
    <col min="1844" max="1844" width="10.21875" bestFit="1" customWidth="1"/>
    <col min="1845" max="1845" width="5.5546875" bestFit="1" customWidth="1"/>
    <col min="1846" max="1846" width="10.21875" bestFit="1" customWidth="1"/>
    <col min="1847" max="1847" width="5.5546875" bestFit="1" customWidth="1"/>
    <col min="1848" max="1848" width="10.21875" bestFit="1" customWidth="1"/>
    <col min="1849" max="1849" width="5.5546875" bestFit="1" customWidth="1"/>
    <col min="1850" max="1854" width="3.5546875" bestFit="1" customWidth="1"/>
    <col min="1855" max="1855" width="4.5546875" bestFit="1" customWidth="1"/>
    <col min="1856" max="1856" width="10.21875" bestFit="1" customWidth="1"/>
    <col min="1857" max="1857" width="5.5546875" bestFit="1" customWidth="1"/>
    <col min="1858" max="1858" width="3.5546875" bestFit="1" customWidth="1"/>
    <col min="1859" max="1859" width="10.21875" bestFit="1" customWidth="1"/>
    <col min="1860" max="1860" width="5.5546875" bestFit="1" customWidth="1"/>
    <col min="1861" max="1861" width="10.21875" bestFit="1" customWidth="1"/>
    <col min="1862" max="1862" width="5.5546875" bestFit="1" customWidth="1"/>
    <col min="1863" max="1863" width="10.21875" bestFit="1" customWidth="1"/>
    <col min="1864" max="1864" width="5.5546875" bestFit="1" customWidth="1"/>
    <col min="1865" max="1866" width="3.5546875" bestFit="1" customWidth="1"/>
    <col min="1867" max="1867" width="10.21875" bestFit="1" customWidth="1"/>
    <col min="1868" max="1868" width="5.5546875" bestFit="1" customWidth="1"/>
    <col min="1869" max="1871" width="3.5546875" bestFit="1" customWidth="1"/>
    <col min="1872" max="1872" width="10.21875" bestFit="1" customWidth="1"/>
    <col min="1873" max="1873" width="5.5546875" bestFit="1" customWidth="1"/>
    <col min="1874" max="1874" width="3.5546875" bestFit="1" customWidth="1"/>
    <col min="1875" max="1875" width="10.21875" bestFit="1" customWidth="1"/>
    <col min="1876" max="1876" width="5.5546875" bestFit="1" customWidth="1"/>
    <col min="1877" max="1877" width="3.5546875" bestFit="1" customWidth="1"/>
    <col min="1878" max="1878" width="10.21875" bestFit="1" customWidth="1"/>
    <col min="1879" max="1879" width="5.5546875" bestFit="1" customWidth="1"/>
    <col min="1880" max="1880" width="10.21875" bestFit="1" customWidth="1"/>
    <col min="1881" max="1881" width="5.5546875" bestFit="1" customWidth="1"/>
    <col min="1882" max="1884" width="3.5546875" bestFit="1" customWidth="1"/>
    <col min="1885" max="1885" width="4.5546875" bestFit="1" customWidth="1"/>
    <col min="1886" max="1886" width="10.21875" bestFit="1" customWidth="1"/>
    <col min="1887" max="1887" width="5.5546875" bestFit="1" customWidth="1"/>
    <col min="1888" max="1892" width="3.5546875" bestFit="1" customWidth="1"/>
    <col min="1893" max="1893" width="4.5546875" bestFit="1" customWidth="1"/>
    <col min="1894" max="1894" width="10.21875" bestFit="1" customWidth="1"/>
    <col min="1895" max="1895" width="5.5546875" bestFit="1" customWidth="1"/>
    <col min="1896" max="1896" width="10.21875" bestFit="1" customWidth="1"/>
    <col min="1897" max="1897" width="5.5546875" bestFit="1" customWidth="1"/>
    <col min="1898" max="1898" width="10.21875" bestFit="1" customWidth="1"/>
    <col min="1899" max="1899" width="5.5546875" bestFit="1" customWidth="1"/>
    <col min="1900" max="1904" width="3.5546875" bestFit="1" customWidth="1"/>
    <col min="1905" max="1906" width="4.5546875" bestFit="1" customWidth="1"/>
    <col min="1907" max="1907" width="10.21875" bestFit="1" customWidth="1"/>
    <col min="1908" max="1908" width="5.5546875" bestFit="1" customWidth="1"/>
    <col min="1909" max="1909" width="10.21875" bestFit="1" customWidth="1"/>
    <col min="1910" max="1910" width="5.5546875" bestFit="1" customWidth="1"/>
    <col min="1911" max="1912" width="3.5546875" bestFit="1" customWidth="1"/>
    <col min="1913" max="1913" width="10.21875" bestFit="1" customWidth="1"/>
    <col min="1914" max="1914" width="5.5546875" bestFit="1" customWidth="1"/>
    <col min="1915" max="1915" width="3.5546875" bestFit="1" customWidth="1"/>
    <col min="1916" max="1916" width="10.21875" bestFit="1" customWidth="1"/>
    <col min="1917" max="1917" width="5.5546875" bestFit="1" customWidth="1"/>
    <col min="1918" max="1918" width="10.21875" bestFit="1" customWidth="1"/>
    <col min="1919" max="1919" width="5.5546875" bestFit="1" customWidth="1"/>
    <col min="1920" max="1920" width="3.5546875" bestFit="1" customWidth="1"/>
    <col min="1921" max="1921" width="10.21875" bestFit="1" customWidth="1"/>
    <col min="1922" max="1922" width="5.5546875" bestFit="1" customWidth="1"/>
    <col min="1923" max="1924" width="3.5546875" bestFit="1" customWidth="1"/>
    <col min="1925" max="1925" width="4.5546875" bestFit="1" customWidth="1"/>
    <col min="1926" max="1926" width="10.21875" bestFit="1" customWidth="1"/>
    <col min="1927" max="1927" width="5.5546875" bestFit="1" customWidth="1"/>
    <col min="1928" max="1930" width="3.5546875" bestFit="1" customWidth="1"/>
    <col min="1931" max="1931" width="10.21875" bestFit="1" customWidth="1"/>
    <col min="1932" max="1932" width="5.5546875" bestFit="1" customWidth="1"/>
    <col min="1933" max="1933" width="10.21875" bestFit="1" customWidth="1"/>
    <col min="1934" max="1934" width="5.5546875" bestFit="1" customWidth="1"/>
    <col min="1935" max="1935" width="10.21875" bestFit="1" customWidth="1"/>
    <col min="1936" max="1936" width="5.5546875" bestFit="1" customWidth="1"/>
    <col min="1937" max="1937" width="10.21875" bestFit="1" customWidth="1"/>
    <col min="1938" max="1938" width="5.5546875" bestFit="1" customWidth="1"/>
    <col min="1939" max="1939" width="3.5546875" bestFit="1" customWidth="1"/>
    <col min="1940" max="1941" width="4.5546875" bestFit="1" customWidth="1"/>
    <col min="1942" max="1942" width="10.21875" bestFit="1" customWidth="1"/>
    <col min="1943" max="1943" width="5.5546875" bestFit="1" customWidth="1"/>
    <col min="1944" max="1946" width="3.5546875" bestFit="1" customWidth="1"/>
    <col min="1947" max="1947" width="10.21875" bestFit="1" customWidth="1"/>
    <col min="1948" max="1948" width="5.5546875" bestFit="1" customWidth="1"/>
    <col min="1949" max="1949" width="10.21875" bestFit="1" customWidth="1"/>
    <col min="1950" max="1950" width="5.5546875" bestFit="1" customWidth="1"/>
    <col min="1951" max="1951" width="10.21875" bestFit="1" customWidth="1"/>
    <col min="1952" max="1952" width="5.5546875" bestFit="1" customWidth="1"/>
    <col min="1953" max="1953" width="10.21875" bestFit="1" customWidth="1"/>
    <col min="1954" max="1954" width="5.5546875" bestFit="1" customWidth="1"/>
    <col min="1955" max="1955" width="3.5546875" bestFit="1" customWidth="1"/>
    <col min="1956" max="1956" width="10.21875" bestFit="1" customWidth="1"/>
    <col min="1957" max="1957" width="5.5546875" bestFit="1" customWidth="1"/>
    <col min="1958" max="1959" width="3.5546875" bestFit="1" customWidth="1"/>
    <col min="1960" max="1960" width="10.21875" bestFit="1" customWidth="1"/>
    <col min="1961" max="1961" width="5.5546875" bestFit="1" customWidth="1"/>
    <col min="1962" max="1962" width="10.21875" bestFit="1" customWidth="1"/>
    <col min="1963" max="1963" width="5.5546875" bestFit="1" customWidth="1"/>
    <col min="1964" max="1964" width="10.21875" bestFit="1" customWidth="1"/>
    <col min="1965" max="1965" width="5.5546875" bestFit="1" customWidth="1"/>
    <col min="1966" max="1966" width="10.21875" bestFit="1" customWidth="1"/>
    <col min="1967" max="1967" width="5.5546875" bestFit="1" customWidth="1"/>
    <col min="1968" max="1968" width="10.21875" bestFit="1" customWidth="1"/>
    <col min="1969" max="1969" width="5.5546875" bestFit="1" customWidth="1"/>
    <col min="1970" max="1974" width="3.5546875" bestFit="1" customWidth="1"/>
    <col min="1975" max="1976" width="4.5546875" bestFit="1" customWidth="1"/>
    <col min="1977" max="1977" width="10.21875" bestFit="1" customWidth="1"/>
    <col min="1978" max="1978" width="5.5546875" bestFit="1" customWidth="1"/>
    <col min="1979" max="1979" width="10.21875" bestFit="1" customWidth="1"/>
    <col min="1980" max="1980" width="5.5546875" bestFit="1" customWidth="1"/>
    <col min="1981" max="1981" width="3.5546875" bestFit="1" customWidth="1"/>
    <col min="1982" max="1982" width="10.21875" bestFit="1" customWidth="1"/>
    <col min="1983" max="1983" width="5.5546875" bestFit="1" customWidth="1"/>
    <col min="1984" max="1985" width="3.5546875" bestFit="1" customWidth="1"/>
    <col min="1986" max="1986" width="10.21875" bestFit="1" customWidth="1"/>
    <col min="1987" max="1987" width="5.5546875" bestFit="1" customWidth="1"/>
    <col min="1988" max="1988" width="3.5546875" bestFit="1" customWidth="1"/>
    <col min="1989" max="1989" width="10.21875" bestFit="1" customWidth="1"/>
    <col min="1990" max="1990" width="5.5546875" bestFit="1" customWidth="1"/>
    <col min="1991" max="1991" width="4.5546875" bestFit="1" customWidth="1"/>
    <col min="1992" max="1992" width="10.21875" bestFit="1" customWidth="1"/>
    <col min="1993" max="1993" width="5.5546875" bestFit="1" customWidth="1"/>
    <col min="1994" max="1994" width="3.5546875" bestFit="1" customWidth="1"/>
    <col min="1995" max="1995" width="10.21875" bestFit="1" customWidth="1"/>
    <col min="1996" max="1996" width="5.5546875" bestFit="1" customWidth="1"/>
    <col min="1997" max="1998" width="3.5546875" bestFit="1" customWidth="1"/>
    <col min="1999" max="1999" width="10.21875" bestFit="1" customWidth="1"/>
    <col min="2000" max="2000" width="5.5546875" bestFit="1" customWidth="1"/>
    <col min="2001" max="2001" width="10.21875" bestFit="1" customWidth="1"/>
    <col min="2002" max="2002" width="5.5546875" bestFit="1" customWidth="1"/>
    <col min="2003" max="2003" width="3.5546875" bestFit="1" customWidth="1"/>
    <col min="2004" max="2004" width="10.21875" bestFit="1" customWidth="1"/>
    <col min="2005" max="2005" width="5.5546875" bestFit="1" customWidth="1"/>
    <col min="2006" max="2006" width="10.21875" bestFit="1" customWidth="1"/>
    <col min="2007" max="2007" width="5.5546875" bestFit="1" customWidth="1"/>
    <col min="2008" max="2008" width="3.5546875" bestFit="1" customWidth="1"/>
    <col min="2009" max="2009" width="4.5546875" bestFit="1" customWidth="1"/>
    <col min="2010" max="2010" width="10.21875" bestFit="1" customWidth="1"/>
    <col min="2011" max="2011" width="5.5546875" bestFit="1" customWidth="1"/>
    <col min="2012" max="2012" width="4.5546875" bestFit="1" customWidth="1"/>
    <col min="2013" max="2013" width="10.21875" bestFit="1" customWidth="1"/>
    <col min="2014" max="2014" width="5.5546875" bestFit="1" customWidth="1"/>
    <col min="2015" max="2015" width="10.21875" bestFit="1" customWidth="1"/>
    <col min="2016" max="2016" width="5.5546875" bestFit="1" customWidth="1"/>
    <col min="2017" max="2017" width="10.21875" bestFit="1" customWidth="1"/>
    <col min="2018" max="2018" width="5.5546875" bestFit="1" customWidth="1"/>
    <col min="2019" max="2019" width="10.21875" bestFit="1" customWidth="1"/>
    <col min="2020" max="2020" width="5.5546875" bestFit="1" customWidth="1"/>
    <col min="2021" max="2025" width="3.5546875" bestFit="1" customWidth="1"/>
    <col min="2026" max="2026" width="10.21875" bestFit="1" customWidth="1"/>
    <col min="2027" max="2027" width="5.5546875" bestFit="1" customWidth="1"/>
    <col min="2028" max="2028" width="3.5546875" bestFit="1" customWidth="1"/>
    <col min="2029" max="2029" width="10.21875" bestFit="1" customWidth="1"/>
    <col min="2030" max="2030" width="5.5546875" bestFit="1" customWidth="1"/>
    <col min="2031" max="2031" width="4.5546875" bestFit="1" customWidth="1"/>
    <col min="2032" max="2032" width="10.21875" bestFit="1" customWidth="1"/>
    <col min="2033" max="2033" width="5.5546875" bestFit="1" customWidth="1"/>
    <col min="2034" max="2035" width="3.5546875" bestFit="1" customWidth="1"/>
    <col min="2036" max="2036" width="4.5546875" bestFit="1" customWidth="1"/>
    <col min="2037" max="2037" width="10.21875" bestFit="1" customWidth="1"/>
    <col min="2038" max="2038" width="5.5546875" bestFit="1" customWidth="1"/>
    <col min="2039" max="2039" width="10.21875" bestFit="1" customWidth="1"/>
    <col min="2040" max="2040" width="5.5546875" bestFit="1" customWidth="1"/>
    <col min="2041" max="2044" width="3.5546875" bestFit="1" customWidth="1"/>
    <col min="2045" max="2045" width="10.21875" bestFit="1" customWidth="1"/>
    <col min="2046" max="2046" width="5.5546875" bestFit="1" customWidth="1"/>
    <col min="2047" max="2047" width="10.21875" bestFit="1" customWidth="1"/>
    <col min="2048" max="2048" width="5.5546875" bestFit="1" customWidth="1"/>
    <col min="2049" max="2050" width="4.5546875" bestFit="1" customWidth="1"/>
    <col min="2051" max="2051" width="10.21875" bestFit="1" customWidth="1"/>
    <col min="2052" max="2052" width="5.5546875" bestFit="1" customWidth="1"/>
    <col min="2053" max="2056" width="3.5546875" bestFit="1" customWidth="1"/>
    <col min="2057" max="2057" width="4.5546875" bestFit="1" customWidth="1"/>
    <col min="2058" max="2058" width="10.21875" bestFit="1" customWidth="1"/>
    <col min="2059" max="2059" width="5.5546875" bestFit="1" customWidth="1"/>
    <col min="2060" max="2060" width="10.21875" bestFit="1" customWidth="1"/>
    <col min="2061" max="2061" width="5.5546875" bestFit="1" customWidth="1"/>
    <col min="2062" max="2062" width="10.21875" bestFit="1" customWidth="1"/>
    <col min="2063" max="2063" width="5.5546875" bestFit="1" customWidth="1"/>
    <col min="2064" max="2064" width="10.21875" bestFit="1" customWidth="1"/>
    <col min="2065" max="2065" width="5.5546875" bestFit="1" customWidth="1"/>
    <col min="2066" max="2066" width="10.21875" bestFit="1" customWidth="1"/>
    <col min="2067" max="2067" width="5.5546875" bestFit="1" customWidth="1"/>
    <col min="2068" max="2068" width="3.5546875" bestFit="1" customWidth="1"/>
    <col min="2069" max="2069" width="10.21875" bestFit="1" customWidth="1"/>
    <col min="2070" max="2070" width="5.5546875" bestFit="1" customWidth="1"/>
    <col min="2071" max="2071" width="4.5546875" bestFit="1" customWidth="1"/>
    <col min="2072" max="2072" width="10.21875" bestFit="1" customWidth="1"/>
    <col min="2073" max="2073" width="5.5546875" bestFit="1" customWidth="1"/>
    <col min="2074" max="2074" width="10.21875" bestFit="1" customWidth="1"/>
    <col min="2075" max="2075" width="5.5546875" bestFit="1" customWidth="1"/>
    <col min="2076" max="2076" width="10.21875" bestFit="1" customWidth="1"/>
    <col min="2077" max="2077" width="5.5546875" bestFit="1" customWidth="1"/>
    <col min="2078" max="2078" width="10.21875" bestFit="1" customWidth="1"/>
    <col min="2079" max="2079" width="5.5546875" bestFit="1" customWidth="1"/>
    <col min="2080" max="2085" width="3.5546875" bestFit="1" customWidth="1"/>
    <col min="2086" max="2086" width="10.21875" bestFit="1" customWidth="1"/>
    <col min="2087" max="2087" width="5.5546875" bestFit="1" customWidth="1"/>
    <col min="2088" max="2088" width="10.21875" bestFit="1" customWidth="1"/>
    <col min="2089" max="2089" width="5.5546875" bestFit="1" customWidth="1"/>
    <col min="2090" max="2090" width="10.21875" bestFit="1" customWidth="1"/>
    <col min="2091" max="2091" width="5.5546875" bestFit="1" customWidth="1"/>
    <col min="2092" max="2092" width="10.21875" bestFit="1" customWidth="1"/>
    <col min="2093" max="2093" width="5.5546875" bestFit="1" customWidth="1"/>
    <col min="2094" max="2095" width="4.5546875" bestFit="1" customWidth="1"/>
    <col min="2096" max="2096" width="10.21875" bestFit="1" customWidth="1"/>
    <col min="2097" max="2097" width="5.5546875" bestFit="1" customWidth="1"/>
    <col min="2098" max="2098" width="3.5546875" bestFit="1" customWidth="1"/>
    <col min="2099" max="2099" width="10.21875" bestFit="1" customWidth="1"/>
    <col min="2100" max="2100" width="5.5546875" bestFit="1" customWidth="1"/>
    <col min="2101" max="2101" width="3.5546875" bestFit="1" customWidth="1"/>
    <col min="2102" max="2102" width="10.21875" bestFit="1" customWidth="1"/>
    <col min="2103" max="2103" width="5.5546875" bestFit="1" customWidth="1"/>
    <col min="2104" max="2104" width="3.5546875" bestFit="1" customWidth="1"/>
    <col min="2105" max="2105" width="10.21875" bestFit="1" customWidth="1"/>
    <col min="2106" max="2106" width="5.5546875" bestFit="1" customWidth="1"/>
    <col min="2107" max="2116" width="3.5546875" bestFit="1" customWidth="1"/>
    <col min="2117" max="2118" width="4.5546875" bestFit="1" customWidth="1"/>
    <col min="2119" max="2119" width="10.21875" bestFit="1" customWidth="1"/>
    <col min="2120" max="2120" width="5.5546875" bestFit="1" customWidth="1"/>
    <col min="2121" max="2121" width="4.5546875" bestFit="1" customWidth="1"/>
    <col min="2122" max="2122" width="10.21875" bestFit="1" customWidth="1"/>
    <col min="2123" max="2123" width="5.5546875" bestFit="1" customWidth="1"/>
    <col min="2124" max="2126" width="3.5546875" bestFit="1" customWidth="1"/>
    <col min="2127" max="2127" width="4.5546875" bestFit="1" customWidth="1"/>
    <col min="2128" max="2128" width="10.21875" bestFit="1" customWidth="1"/>
    <col min="2129" max="2129" width="5.5546875" bestFit="1" customWidth="1"/>
    <col min="2130" max="2130" width="10.21875" bestFit="1" customWidth="1"/>
    <col min="2131" max="2131" width="5.5546875" bestFit="1" customWidth="1"/>
    <col min="2132" max="2132" width="10.21875" bestFit="1" customWidth="1"/>
    <col min="2133" max="2133" width="5.5546875" bestFit="1" customWidth="1"/>
    <col min="2134" max="2134" width="3.5546875" bestFit="1" customWidth="1"/>
    <col min="2135" max="2135" width="10.21875" bestFit="1" customWidth="1"/>
    <col min="2136" max="2136" width="5.5546875" bestFit="1" customWidth="1"/>
    <col min="2137" max="2137" width="10.21875" bestFit="1" customWidth="1"/>
    <col min="2138" max="2138" width="5.5546875" bestFit="1" customWidth="1"/>
    <col min="2139" max="2139" width="10.21875" bestFit="1" customWidth="1"/>
    <col min="2140" max="2140" width="5.5546875" bestFit="1" customWidth="1"/>
    <col min="2141" max="2141" width="3.5546875" bestFit="1" customWidth="1"/>
    <col min="2142" max="2142" width="10.21875" bestFit="1" customWidth="1"/>
    <col min="2143" max="2143" width="5.5546875" bestFit="1" customWidth="1"/>
    <col min="2144" max="2144" width="3.5546875" bestFit="1" customWidth="1"/>
    <col min="2145" max="2145" width="10.21875" bestFit="1" customWidth="1"/>
    <col min="2146" max="2146" width="5.5546875" bestFit="1" customWidth="1"/>
    <col min="2147" max="2147" width="10.21875" bestFit="1" customWidth="1"/>
    <col min="2148" max="2148" width="5.5546875" bestFit="1" customWidth="1"/>
    <col min="2149" max="2149" width="3.5546875" bestFit="1" customWidth="1"/>
    <col min="2150" max="2150" width="10.21875" bestFit="1" customWidth="1"/>
    <col min="2151" max="2151" width="5.5546875" bestFit="1" customWidth="1"/>
    <col min="2152" max="2152" width="10.21875" bestFit="1" customWidth="1"/>
    <col min="2153" max="2153" width="5.5546875" bestFit="1" customWidth="1"/>
    <col min="2154" max="2154" width="10.21875" bestFit="1" customWidth="1"/>
    <col min="2155" max="2155" width="5.5546875" bestFit="1" customWidth="1"/>
    <col min="2156" max="2156" width="3.5546875" bestFit="1" customWidth="1"/>
    <col min="2157" max="2158" width="4.5546875" bestFit="1" customWidth="1"/>
    <col min="2159" max="2159" width="10.21875" bestFit="1" customWidth="1"/>
    <col min="2160" max="2160" width="5.5546875" bestFit="1" customWidth="1"/>
    <col min="2161" max="2162" width="3.5546875" bestFit="1" customWidth="1"/>
    <col min="2163" max="2163" width="4.5546875" bestFit="1" customWidth="1"/>
    <col min="2164" max="2164" width="10.21875" bestFit="1" customWidth="1"/>
    <col min="2165" max="2165" width="5.5546875" bestFit="1" customWidth="1"/>
    <col min="2166" max="2166" width="3.5546875" bestFit="1" customWidth="1"/>
    <col min="2167" max="2167" width="10.21875" bestFit="1" customWidth="1"/>
    <col min="2168" max="2168" width="5.5546875" bestFit="1" customWidth="1"/>
    <col min="2169" max="2169" width="3.5546875" bestFit="1" customWidth="1"/>
    <col min="2170" max="2170" width="10.21875" bestFit="1" customWidth="1"/>
    <col min="2171" max="2171" width="5.5546875" bestFit="1" customWidth="1"/>
    <col min="2172" max="2172" width="10.21875" bestFit="1" customWidth="1"/>
    <col min="2173" max="2173" width="5.5546875" bestFit="1" customWidth="1"/>
    <col min="2174" max="2178" width="3.5546875" bestFit="1" customWidth="1"/>
    <col min="2179" max="2179" width="4.5546875" bestFit="1" customWidth="1"/>
    <col min="2180" max="2180" width="10.21875" bestFit="1" customWidth="1"/>
    <col min="2181" max="2181" width="5.5546875" bestFit="1" customWidth="1"/>
    <col min="2182" max="2182" width="3.5546875" bestFit="1" customWidth="1"/>
    <col min="2183" max="2183" width="10.21875" bestFit="1" customWidth="1"/>
    <col min="2184" max="2184" width="5.5546875" bestFit="1" customWidth="1"/>
    <col min="2185" max="2186" width="3.5546875" bestFit="1" customWidth="1"/>
    <col min="2187" max="2187" width="10.21875" bestFit="1" customWidth="1"/>
    <col min="2188" max="2188" width="5.5546875" bestFit="1" customWidth="1"/>
    <col min="2189" max="2189" width="10.21875" bestFit="1" customWidth="1"/>
    <col min="2190" max="2190" width="5.5546875" bestFit="1" customWidth="1"/>
    <col min="2191" max="2192" width="3.5546875" bestFit="1" customWidth="1"/>
    <col min="2193" max="2193" width="10.21875" bestFit="1" customWidth="1"/>
    <col min="2194" max="2194" width="5.5546875" bestFit="1" customWidth="1"/>
    <col min="2195" max="2196" width="3.5546875" bestFit="1" customWidth="1"/>
    <col min="2197" max="2197" width="4.5546875" bestFit="1" customWidth="1"/>
    <col min="2198" max="2198" width="10.21875" bestFit="1" customWidth="1"/>
    <col min="2199" max="2199" width="5.5546875" bestFit="1" customWidth="1"/>
    <col min="2200" max="2203" width="3.5546875" bestFit="1" customWidth="1"/>
    <col min="2204" max="2204" width="4.5546875" bestFit="1" customWidth="1"/>
    <col min="2205" max="2205" width="10.21875" bestFit="1" customWidth="1"/>
    <col min="2206" max="2206" width="5.5546875" bestFit="1" customWidth="1"/>
    <col min="2207" max="2207" width="10.21875" bestFit="1" customWidth="1"/>
    <col min="2208" max="2208" width="5.5546875" bestFit="1" customWidth="1"/>
    <col min="2209" max="2209" width="10.21875" bestFit="1" customWidth="1"/>
    <col min="2210" max="2210" width="5.5546875" bestFit="1" customWidth="1"/>
    <col min="2211" max="2211" width="10.21875" bestFit="1" customWidth="1"/>
    <col min="2212" max="2212" width="5.5546875" bestFit="1" customWidth="1"/>
    <col min="2213" max="2215" width="3.5546875" bestFit="1" customWidth="1"/>
    <col min="2216" max="2216" width="10.21875" bestFit="1" customWidth="1"/>
    <col min="2217" max="2217" width="5.5546875" bestFit="1" customWidth="1"/>
    <col min="2218" max="2219" width="3.5546875" bestFit="1" customWidth="1"/>
    <col min="2220" max="2220" width="4.5546875" bestFit="1" customWidth="1"/>
    <col min="2221" max="2221" width="10.21875" bestFit="1" customWidth="1"/>
    <col min="2222" max="2222" width="5.5546875" bestFit="1" customWidth="1"/>
    <col min="2223" max="2223" width="10.21875" bestFit="1" customWidth="1"/>
    <col min="2224" max="2224" width="5.5546875" bestFit="1" customWidth="1"/>
    <col min="2225" max="2228" width="3.5546875" bestFit="1" customWidth="1"/>
    <col min="2229" max="2229" width="10.21875" bestFit="1" customWidth="1"/>
    <col min="2230" max="2230" width="5.5546875" bestFit="1" customWidth="1"/>
    <col min="2231" max="2232" width="3.5546875" bestFit="1" customWidth="1"/>
    <col min="2233" max="2233" width="10.21875" bestFit="1" customWidth="1"/>
    <col min="2234" max="2234" width="5.5546875" bestFit="1" customWidth="1"/>
    <col min="2235" max="2235" width="10.21875" bestFit="1" customWidth="1"/>
    <col min="2236" max="2236" width="5.5546875" bestFit="1" customWidth="1"/>
    <col min="2237" max="2237" width="10.21875" bestFit="1" customWidth="1"/>
    <col min="2238" max="2238" width="5.5546875" bestFit="1" customWidth="1"/>
    <col min="2239" max="2240" width="3.5546875" bestFit="1" customWidth="1"/>
    <col min="2241" max="2241" width="10.21875" bestFit="1" customWidth="1"/>
    <col min="2242" max="2242" width="5.5546875" bestFit="1" customWidth="1"/>
    <col min="2243" max="2243" width="3.5546875" bestFit="1" customWidth="1"/>
    <col min="2244" max="2244" width="10.21875" bestFit="1" customWidth="1"/>
    <col min="2245" max="2245" width="5.5546875" bestFit="1" customWidth="1"/>
    <col min="2246" max="2246" width="10.21875" bestFit="1" customWidth="1"/>
    <col min="2247" max="2247" width="5.5546875" bestFit="1" customWidth="1"/>
    <col min="2248" max="2252" width="3.5546875" bestFit="1" customWidth="1"/>
    <col min="2253" max="2253" width="4.5546875" bestFit="1" customWidth="1"/>
    <col min="2254" max="2254" width="10.21875" bestFit="1" customWidth="1"/>
    <col min="2255" max="2255" width="5.5546875" bestFit="1" customWidth="1"/>
    <col min="2256" max="2258" width="3.5546875" bestFit="1" customWidth="1"/>
    <col min="2259" max="2259" width="4.5546875" bestFit="1" customWidth="1"/>
    <col min="2260" max="2260" width="10.21875" bestFit="1" customWidth="1"/>
    <col min="2261" max="2261" width="5.5546875" bestFit="1" customWidth="1"/>
    <col min="2262" max="2262" width="10.21875" bestFit="1" customWidth="1"/>
    <col min="2263" max="2263" width="5.5546875" bestFit="1" customWidth="1"/>
    <col min="2264" max="2264" width="3.5546875" bestFit="1" customWidth="1"/>
    <col min="2265" max="2265" width="4.5546875" bestFit="1" customWidth="1"/>
    <col min="2266" max="2266" width="10.21875" bestFit="1" customWidth="1"/>
    <col min="2267" max="2267" width="5.5546875" bestFit="1" customWidth="1"/>
    <col min="2268" max="2268" width="10.21875" bestFit="1" customWidth="1"/>
    <col min="2269" max="2269" width="5.5546875" bestFit="1" customWidth="1"/>
    <col min="2270" max="2272" width="3.5546875" bestFit="1" customWidth="1"/>
    <col min="2273" max="2273" width="10.21875" bestFit="1" customWidth="1"/>
    <col min="2274" max="2274" width="5.5546875" bestFit="1" customWidth="1"/>
    <col min="2275" max="2275" width="3.5546875" bestFit="1" customWidth="1"/>
    <col min="2276" max="2276" width="10.21875" bestFit="1" customWidth="1"/>
    <col min="2277" max="2277" width="5.5546875" bestFit="1" customWidth="1"/>
    <col min="2278" max="2278" width="10.21875" bestFit="1" customWidth="1"/>
    <col min="2279" max="2279" width="5.5546875" bestFit="1" customWidth="1"/>
    <col min="2280" max="2281" width="3.5546875" bestFit="1" customWidth="1"/>
    <col min="2282" max="2282" width="10.21875" bestFit="1" customWidth="1"/>
    <col min="2283" max="2283" width="5.5546875" bestFit="1" customWidth="1"/>
    <col min="2284" max="2284" width="10.21875" bestFit="1" customWidth="1"/>
    <col min="2285" max="2285" width="5.5546875" bestFit="1" customWidth="1"/>
    <col min="2286" max="2286" width="10.21875" bestFit="1" customWidth="1"/>
    <col min="2287" max="2287" width="5.5546875" bestFit="1" customWidth="1"/>
    <col min="2288" max="2288" width="3.5546875" bestFit="1" customWidth="1"/>
    <col min="2289" max="2289" width="10.21875" bestFit="1" customWidth="1"/>
    <col min="2290" max="2290" width="5.5546875" bestFit="1" customWidth="1"/>
    <col min="2291" max="2291" width="10.21875" bestFit="1" customWidth="1"/>
    <col min="2292" max="2292" width="5.5546875" bestFit="1" customWidth="1"/>
    <col min="2293" max="2295" width="3.5546875" bestFit="1" customWidth="1"/>
    <col min="2296" max="2297" width="4.5546875" bestFit="1" customWidth="1"/>
    <col min="2298" max="2298" width="10.21875" bestFit="1" customWidth="1"/>
    <col min="2299" max="2299" width="5.5546875" bestFit="1" customWidth="1"/>
    <col min="2300" max="2303" width="3.5546875" bestFit="1" customWidth="1"/>
    <col min="2304" max="2304" width="10.21875" bestFit="1" customWidth="1"/>
    <col min="2305" max="2305" width="5.5546875" bestFit="1" customWidth="1"/>
    <col min="2306" max="2306" width="10.21875" bestFit="1" customWidth="1"/>
    <col min="2307" max="2307" width="5.5546875" bestFit="1" customWidth="1"/>
    <col min="2308" max="2309" width="3.5546875" bestFit="1" customWidth="1"/>
    <col min="2310" max="2310" width="10.21875" bestFit="1" customWidth="1"/>
    <col min="2311" max="2311" width="5.5546875" bestFit="1" customWidth="1"/>
    <col min="2312" max="2312" width="10.21875" bestFit="1" customWidth="1"/>
    <col min="2313" max="2313" width="5.5546875" bestFit="1" customWidth="1"/>
    <col min="2314" max="2314" width="10.21875" bestFit="1" customWidth="1"/>
    <col min="2315" max="2315" width="5.5546875" bestFit="1" customWidth="1"/>
    <col min="2316" max="2316" width="3.5546875" bestFit="1" customWidth="1"/>
    <col min="2317" max="2317" width="10.21875" bestFit="1" customWidth="1"/>
    <col min="2318" max="2318" width="5.5546875" bestFit="1" customWidth="1"/>
    <col min="2319" max="2319" width="3.5546875" bestFit="1" customWidth="1"/>
    <col min="2320" max="2320" width="10.21875" bestFit="1" customWidth="1"/>
    <col min="2321" max="2321" width="5.5546875" bestFit="1" customWidth="1"/>
    <col min="2322" max="2322" width="10.21875" bestFit="1" customWidth="1"/>
    <col min="2323" max="2323" width="5.5546875" bestFit="1" customWidth="1"/>
    <col min="2324" max="2324" width="10.21875" bestFit="1" customWidth="1"/>
    <col min="2325" max="2325" width="5.5546875" bestFit="1" customWidth="1"/>
    <col min="2326" max="2328" width="3.5546875" bestFit="1" customWidth="1"/>
    <col min="2329" max="2329" width="10.21875" bestFit="1" customWidth="1"/>
    <col min="2330" max="2330" width="5.5546875" bestFit="1" customWidth="1"/>
    <col min="2331" max="2331" width="3.5546875" bestFit="1" customWidth="1"/>
    <col min="2332" max="2332" width="4.5546875" bestFit="1" customWidth="1"/>
    <col min="2333" max="2333" width="10.21875" bestFit="1" customWidth="1"/>
    <col min="2334" max="2334" width="5.5546875" bestFit="1" customWidth="1"/>
    <col min="2335" max="2336" width="3.5546875" bestFit="1" customWidth="1"/>
    <col min="2337" max="2337" width="4.5546875" bestFit="1" customWidth="1"/>
    <col min="2338" max="2338" width="10.21875" bestFit="1" customWidth="1"/>
    <col min="2339" max="2339" width="5.5546875" bestFit="1" customWidth="1"/>
    <col min="2340" max="2340" width="10.21875" bestFit="1" customWidth="1"/>
    <col min="2341" max="2341" width="5.5546875" bestFit="1" customWidth="1"/>
    <col min="2342" max="2342" width="10.21875" bestFit="1" customWidth="1"/>
    <col min="2343" max="2343" width="5.5546875" bestFit="1" customWidth="1"/>
    <col min="2344" max="2344" width="3.5546875" bestFit="1" customWidth="1"/>
    <col min="2345" max="2345" width="10.21875" bestFit="1" customWidth="1"/>
    <col min="2346" max="2346" width="5.5546875" bestFit="1" customWidth="1"/>
    <col min="2347" max="2347" width="10.21875" bestFit="1" customWidth="1"/>
    <col min="2348" max="2348" width="5.5546875" bestFit="1" customWidth="1"/>
    <col min="2349" max="2349" width="10.21875" bestFit="1" customWidth="1"/>
    <col min="2350" max="2350" width="5.5546875" bestFit="1" customWidth="1"/>
    <col min="2351" max="2351" width="10.21875" bestFit="1" customWidth="1"/>
    <col min="2352" max="2352" width="5.5546875" bestFit="1" customWidth="1"/>
    <col min="2353" max="2353" width="10.21875" bestFit="1" customWidth="1"/>
    <col min="2354" max="2354" width="5.5546875" bestFit="1" customWidth="1"/>
    <col min="2355" max="2361" width="3.5546875" bestFit="1" customWidth="1"/>
    <col min="2362" max="2362" width="10.21875" bestFit="1" customWidth="1"/>
    <col min="2363" max="2363" width="5.5546875" bestFit="1" customWidth="1"/>
    <col min="2364" max="2366" width="3.5546875" bestFit="1" customWidth="1"/>
    <col min="2367" max="2367" width="10.21875" bestFit="1" customWidth="1"/>
    <col min="2368" max="2368" width="5.5546875" bestFit="1" customWidth="1"/>
    <col min="2369" max="2369" width="10.21875" bestFit="1" customWidth="1"/>
    <col min="2370" max="2370" width="5.5546875" bestFit="1" customWidth="1"/>
    <col min="2371" max="2372" width="3.5546875" bestFit="1" customWidth="1"/>
    <col min="2373" max="2373" width="10.21875" bestFit="1" customWidth="1"/>
    <col min="2374" max="2374" width="5.5546875" bestFit="1" customWidth="1"/>
    <col min="2375" max="2375" width="10.21875" bestFit="1" customWidth="1"/>
    <col min="2376" max="2376" width="5.5546875" bestFit="1" customWidth="1"/>
    <col min="2377" max="2380" width="3.5546875" bestFit="1" customWidth="1"/>
    <col min="2381" max="2381" width="10.21875" bestFit="1" customWidth="1"/>
    <col min="2382" max="2382" width="5.5546875" bestFit="1" customWidth="1"/>
    <col min="2383" max="2386" width="3.5546875" bestFit="1" customWidth="1"/>
    <col min="2387" max="2387" width="10.21875" bestFit="1" customWidth="1"/>
    <col min="2388" max="2388" width="5.5546875" bestFit="1" customWidth="1"/>
    <col min="2389" max="2389" width="10.21875" bestFit="1" customWidth="1"/>
    <col min="2390" max="2390" width="5.5546875" bestFit="1" customWidth="1"/>
    <col min="2391" max="2392" width="4.5546875" bestFit="1" customWidth="1"/>
    <col min="2393" max="2393" width="10.21875" bestFit="1" customWidth="1"/>
    <col min="2394" max="2394" width="5.5546875" bestFit="1" customWidth="1"/>
    <col min="2395" max="2396" width="3.5546875" bestFit="1" customWidth="1"/>
    <col min="2397" max="2397" width="10.21875" bestFit="1" customWidth="1"/>
    <col min="2398" max="2398" width="5.5546875" bestFit="1" customWidth="1"/>
    <col min="2399" max="2400" width="3.5546875" bestFit="1" customWidth="1"/>
    <col min="2401" max="2401" width="10.21875" bestFit="1" customWidth="1"/>
    <col min="2402" max="2402" width="5.5546875" bestFit="1" customWidth="1"/>
    <col min="2403" max="2405" width="3.5546875" bestFit="1" customWidth="1"/>
    <col min="2406" max="2406" width="10.21875" bestFit="1" customWidth="1"/>
    <col min="2407" max="2407" width="5.5546875" bestFit="1" customWidth="1"/>
    <col min="2408" max="2408" width="10.21875" bestFit="1" customWidth="1"/>
    <col min="2409" max="2409" width="5.5546875" bestFit="1" customWidth="1"/>
    <col min="2410" max="2411" width="3.5546875" bestFit="1" customWidth="1"/>
    <col min="2412" max="2412" width="4.5546875" bestFit="1" customWidth="1"/>
    <col min="2413" max="2413" width="10.21875" bestFit="1" customWidth="1"/>
    <col min="2414" max="2414" width="5.5546875" bestFit="1" customWidth="1"/>
    <col min="2415" max="2415" width="10.21875" bestFit="1" customWidth="1"/>
    <col min="2416" max="2416" width="5.5546875" bestFit="1" customWidth="1"/>
    <col min="2417" max="2417" width="10.21875" bestFit="1" customWidth="1"/>
    <col min="2418" max="2418" width="5.5546875" bestFit="1" customWidth="1"/>
    <col min="2419" max="2419" width="10.21875" bestFit="1" customWidth="1"/>
    <col min="2420" max="2420" width="5.5546875" bestFit="1" customWidth="1"/>
    <col min="2421" max="2421" width="4.5546875" bestFit="1" customWidth="1"/>
    <col min="2422" max="2422" width="10.21875" bestFit="1" customWidth="1"/>
    <col min="2423" max="2423" width="5.5546875" bestFit="1" customWidth="1"/>
    <col min="2424" max="2424" width="4.5546875" bestFit="1" customWidth="1"/>
    <col min="2425" max="2425" width="10.21875" bestFit="1" customWidth="1"/>
    <col min="2426" max="2426" width="5.5546875" bestFit="1" customWidth="1"/>
    <col min="2427" max="2427" width="10.21875" bestFit="1" customWidth="1"/>
    <col min="2428" max="2428" width="5.5546875" bestFit="1" customWidth="1"/>
    <col min="2429" max="2429" width="10.21875" bestFit="1" customWidth="1"/>
    <col min="2430" max="2430" width="5.5546875" bestFit="1" customWidth="1"/>
    <col min="2431" max="2431" width="3.5546875" bestFit="1" customWidth="1"/>
    <col min="2432" max="2432" width="10.21875" bestFit="1" customWidth="1"/>
    <col min="2433" max="2433" width="5.5546875" bestFit="1" customWidth="1"/>
    <col min="2434" max="2434" width="3.5546875" bestFit="1" customWidth="1"/>
    <col min="2435" max="2435" width="10.21875" bestFit="1" customWidth="1"/>
    <col min="2436" max="2436" width="5.5546875" bestFit="1" customWidth="1"/>
    <col min="2437" max="2437" width="10.21875" bestFit="1" customWidth="1"/>
    <col min="2438" max="2438" width="5.5546875" bestFit="1" customWidth="1"/>
    <col min="2439" max="2439" width="10.21875" bestFit="1" customWidth="1"/>
    <col min="2440" max="2440" width="5.5546875" bestFit="1" customWidth="1"/>
    <col min="2441" max="2441" width="10.21875" bestFit="1" customWidth="1"/>
    <col min="2442" max="2442" width="5.5546875" bestFit="1" customWidth="1"/>
    <col min="2443" max="2443" width="10.21875" bestFit="1" customWidth="1"/>
    <col min="2444" max="2444" width="5.5546875" bestFit="1" customWidth="1"/>
    <col min="2445" max="2445" width="3.5546875" bestFit="1" customWidth="1"/>
    <col min="2446" max="2446" width="10.21875" bestFit="1" customWidth="1"/>
    <col min="2447" max="2447" width="5.5546875" bestFit="1" customWidth="1"/>
    <col min="2448" max="2448" width="10.21875" bestFit="1" customWidth="1"/>
    <col min="2449" max="2449" width="5.5546875" bestFit="1" customWidth="1"/>
    <col min="2450" max="2450" width="3.5546875" bestFit="1" customWidth="1"/>
    <col min="2451" max="2451" width="4.5546875" bestFit="1" customWidth="1"/>
    <col min="2452" max="2452" width="10.21875" bestFit="1" customWidth="1"/>
    <col min="2453" max="2453" width="5.5546875" bestFit="1" customWidth="1"/>
    <col min="2454" max="2458" width="3.5546875" bestFit="1" customWidth="1"/>
    <col min="2459" max="2459" width="4.5546875" bestFit="1" customWidth="1"/>
    <col min="2460" max="2460" width="10.21875" bestFit="1" customWidth="1"/>
    <col min="2461" max="2461" width="5.5546875" bestFit="1" customWidth="1"/>
    <col min="2462" max="2462" width="10.21875" bestFit="1" customWidth="1"/>
    <col min="2463" max="2463" width="5.5546875" bestFit="1" customWidth="1"/>
    <col min="2464" max="2464" width="10.21875" bestFit="1" customWidth="1"/>
    <col min="2465" max="2465" width="5.5546875" bestFit="1" customWidth="1"/>
    <col min="2466" max="2466" width="10.21875" bestFit="1" customWidth="1"/>
    <col min="2467" max="2467" width="5.5546875" bestFit="1" customWidth="1"/>
    <col min="2468" max="2468" width="10.21875" bestFit="1" customWidth="1"/>
    <col min="2469" max="2469" width="5.5546875" bestFit="1" customWidth="1"/>
    <col min="2470" max="2470" width="3.5546875" bestFit="1" customWidth="1"/>
    <col min="2471" max="2471" width="10.21875" bestFit="1" customWidth="1"/>
    <col min="2472" max="2472" width="5.5546875" bestFit="1" customWidth="1"/>
    <col min="2473" max="2473" width="10.21875" bestFit="1" customWidth="1"/>
    <col min="2474" max="2474" width="5.5546875" bestFit="1" customWidth="1"/>
    <col min="2475" max="2475" width="10.21875" bestFit="1" customWidth="1"/>
    <col min="2476" max="2476" width="5.5546875" bestFit="1" customWidth="1"/>
    <col min="2477" max="2478" width="3.5546875" bestFit="1" customWidth="1"/>
    <col min="2479" max="2479" width="10.21875" bestFit="1" customWidth="1"/>
    <col min="2480" max="2480" width="5.5546875" bestFit="1" customWidth="1"/>
    <col min="2481" max="2481" width="10.21875" bestFit="1" customWidth="1"/>
    <col min="2482" max="2482" width="5.5546875" bestFit="1" customWidth="1"/>
    <col min="2483" max="2483" width="10.21875" bestFit="1" customWidth="1"/>
    <col min="2484" max="2484" width="5.5546875" bestFit="1" customWidth="1"/>
    <col min="2485" max="2485" width="10.21875" bestFit="1" customWidth="1"/>
    <col min="2486" max="2486" width="5.5546875" bestFit="1" customWidth="1"/>
    <col min="2487" max="2487" width="3.5546875" bestFit="1" customWidth="1"/>
    <col min="2488" max="2488" width="10.21875" bestFit="1" customWidth="1"/>
    <col min="2489" max="2489" width="5.5546875" bestFit="1" customWidth="1"/>
    <col min="2490" max="2490" width="10.21875" bestFit="1" customWidth="1"/>
    <col min="2491" max="2491" width="5.5546875" bestFit="1" customWidth="1"/>
    <col min="2492" max="2492" width="10.21875" bestFit="1" customWidth="1"/>
    <col min="2493" max="2493" width="5.5546875" bestFit="1" customWidth="1"/>
    <col min="2494" max="2498" width="3.5546875" bestFit="1" customWidth="1"/>
    <col min="2499" max="2499" width="4.5546875" bestFit="1" customWidth="1"/>
    <col min="2500" max="2500" width="10.21875" bestFit="1" customWidth="1"/>
    <col min="2501" max="2501" width="5.5546875" bestFit="1" customWidth="1"/>
    <col min="2502" max="2502" width="4.5546875" bestFit="1" customWidth="1"/>
    <col min="2503" max="2503" width="10.21875" bestFit="1" customWidth="1"/>
    <col min="2504" max="2504" width="5.5546875" bestFit="1" customWidth="1"/>
    <col min="2505" max="2505" width="10.21875" bestFit="1" customWidth="1"/>
    <col min="2506" max="2506" width="5.5546875" bestFit="1" customWidth="1"/>
    <col min="2507" max="2507" width="10.21875" bestFit="1" customWidth="1"/>
    <col min="2508" max="2508" width="5.5546875" bestFit="1" customWidth="1"/>
    <col min="2509" max="2511" width="3.5546875" bestFit="1" customWidth="1"/>
    <col min="2512" max="2512" width="10.21875" bestFit="1" customWidth="1"/>
    <col min="2513" max="2513" width="5.5546875" bestFit="1" customWidth="1"/>
    <col min="2514" max="2514" width="3.5546875" bestFit="1" customWidth="1"/>
    <col min="2515" max="2515" width="10.21875" bestFit="1" customWidth="1"/>
    <col min="2516" max="2516" width="5.5546875" bestFit="1" customWidth="1"/>
    <col min="2517" max="2517" width="3.5546875" bestFit="1" customWidth="1"/>
    <col min="2518" max="2518" width="10.21875" bestFit="1" customWidth="1"/>
    <col min="2519" max="2519" width="5.5546875" bestFit="1" customWidth="1"/>
    <col min="2520" max="2520" width="10.21875" bestFit="1" customWidth="1"/>
    <col min="2521" max="2521" width="5.5546875" bestFit="1" customWidth="1"/>
    <col min="2522" max="2522" width="10.21875" bestFit="1" customWidth="1"/>
    <col min="2523" max="2523" width="5.5546875" bestFit="1" customWidth="1"/>
    <col min="2524" max="2524" width="10.21875" bestFit="1" customWidth="1"/>
    <col min="2525" max="2525" width="5.5546875" bestFit="1" customWidth="1"/>
    <col min="2526" max="2526" width="3.5546875" bestFit="1" customWidth="1"/>
    <col min="2527" max="2527" width="10.21875" bestFit="1" customWidth="1"/>
    <col min="2528" max="2528" width="5.5546875" bestFit="1" customWidth="1"/>
    <col min="2529" max="2529" width="10.21875" bestFit="1" customWidth="1"/>
    <col min="2530" max="2530" width="5.5546875" bestFit="1" customWidth="1"/>
    <col min="2531" max="2531" width="10.21875" bestFit="1" customWidth="1"/>
    <col min="2532" max="2532" width="5.5546875" bestFit="1" customWidth="1"/>
    <col min="2533" max="2533" width="3.5546875" bestFit="1" customWidth="1"/>
    <col min="2534" max="2534" width="10.21875" bestFit="1" customWidth="1"/>
    <col min="2535" max="2535" width="5.5546875" bestFit="1" customWidth="1"/>
    <col min="2536" max="2537" width="4.5546875" bestFit="1" customWidth="1"/>
    <col min="2538" max="2538" width="10.21875" bestFit="1" customWidth="1"/>
    <col min="2539" max="2539" width="5.5546875" bestFit="1" customWidth="1"/>
    <col min="2540" max="2540" width="10.21875" bestFit="1" customWidth="1"/>
    <col min="2541" max="2541" width="5.5546875" bestFit="1" customWidth="1"/>
    <col min="2542" max="2545" width="3.5546875" bestFit="1" customWidth="1"/>
    <col min="2546" max="2546" width="10.21875" bestFit="1" customWidth="1"/>
    <col min="2547" max="2547" width="5.5546875" bestFit="1" customWidth="1"/>
    <col min="2548" max="2548" width="10.21875" bestFit="1" customWidth="1"/>
    <col min="2549" max="2549" width="5.5546875" bestFit="1" customWidth="1"/>
    <col min="2550" max="2550" width="10.21875" bestFit="1" customWidth="1"/>
    <col min="2551" max="2551" width="5.5546875" bestFit="1" customWidth="1"/>
    <col min="2552" max="2552" width="10.21875" bestFit="1" customWidth="1"/>
    <col min="2553" max="2553" width="5.5546875" bestFit="1" customWidth="1"/>
    <col min="2554" max="2554" width="10.21875" bestFit="1" customWidth="1"/>
    <col min="2555" max="2555" width="5.5546875" bestFit="1" customWidth="1"/>
    <col min="2556" max="2556" width="10.21875" bestFit="1" customWidth="1"/>
    <col min="2557" max="2557" width="5.5546875" bestFit="1" customWidth="1"/>
    <col min="2558" max="2559" width="3.5546875" bestFit="1" customWidth="1"/>
    <col min="2560" max="2560" width="4.5546875" bestFit="1" customWidth="1"/>
    <col min="2561" max="2561" width="10.21875" bestFit="1" customWidth="1"/>
    <col min="2562" max="2562" width="5.5546875" bestFit="1" customWidth="1"/>
    <col min="2563" max="2563" width="10.21875" bestFit="1" customWidth="1"/>
    <col min="2564" max="2564" width="5.5546875" bestFit="1" customWidth="1"/>
    <col min="2565" max="2565" width="10.21875" bestFit="1" customWidth="1"/>
    <col min="2566" max="2566" width="5.5546875" bestFit="1" customWidth="1"/>
    <col min="2567" max="2567" width="3.5546875" bestFit="1" customWidth="1"/>
    <col min="2568" max="2568" width="10.21875" bestFit="1" customWidth="1"/>
    <col min="2569" max="2569" width="5.5546875" bestFit="1" customWidth="1"/>
    <col min="2570" max="2570" width="10.21875" bestFit="1" customWidth="1"/>
    <col min="2571" max="2571" width="5.5546875" bestFit="1" customWidth="1"/>
    <col min="2572" max="2572" width="3.5546875" bestFit="1" customWidth="1"/>
    <col min="2573" max="2573" width="10.21875" bestFit="1" customWidth="1"/>
    <col min="2574" max="2574" width="5.5546875" bestFit="1" customWidth="1"/>
    <col min="2575" max="2576" width="3.5546875" bestFit="1" customWidth="1"/>
    <col min="2577" max="2577" width="10.21875" bestFit="1" customWidth="1"/>
    <col min="2578" max="2578" width="5.5546875" bestFit="1" customWidth="1"/>
    <col min="2579" max="2579" width="10.21875" bestFit="1" customWidth="1"/>
    <col min="2580" max="2580" width="5.5546875" bestFit="1" customWidth="1"/>
    <col min="2581" max="2582" width="3.5546875" bestFit="1" customWidth="1"/>
    <col min="2583" max="2583" width="10.21875" bestFit="1" customWidth="1"/>
    <col min="2584" max="2584" width="5.5546875" bestFit="1" customWidth="1"/>
    <col min="2585" max="2587" width="3.5546875" bestFit="1" customWidth="1"/>
    <col min="2588" max="2588" width="10.21875" bestFit="1" customWidth="1"/>
    <col min="2589" max="2589" width="5.5546875" bestFit="1" customWidth="1"/>
    <col min="2590" max="2592" width="3.5546875" bestFit="1" customWidth="1"/>
    <col min="2593" max="2593" width="10.21875" bestFit="1" customWidth="1"/>
    <col min="2594" max="2594" width="5.5546875" bestFit="1" customWidth="1"/>
    <col min="2595" max="2595" width="10.21875" bestFit="1" customWidth="1"/>
    <col min="2596" max="2596" width="5.5546875" bestFit="1" customWidth="1"/>
    <col min="2597" max="2597" width="10.21875" bestFit="1" customWidth="1"/>
    <col min="2598" max="2598" width="5.5546875" bestFit="1" customWidth="1"/>
    <col min="2599" max="2599" width="3.5546875" bestFit="1" customWidth="1"/>
    <col min="2600" max="2600" width="10.21875" bestFit="1" customWidth="1"/>
    <col min="2601" max="2601" width="5.5546875" bestFit="1" customWidth="1"/>
    <col min="2602" max="2603" width="3.5546875" bestFit="1" customWidth="1"/>
    <col min="2604" max="2604" width="10.21875" bestFit="1" customWidth="1"/>
    <col min="2605" max="2605" width="5.5546875" bestFit="1" customWidth="1"/>
    <col min="2606" max="2607" width="3.5546875" bestFit="1" customWidth="1"/>
    <col min="2608" max="2608" width="4.5546875" bestFit="1" customWidth="1"/>
    <col min="2609" max="2609" width="10.21875" bestFit="1" customWidth="1"/>
    <col min="2610" max="2610" width="5.5546875" bestFit="1" customWidth="1"/>
    <col min="2611" max="2611" width="4.5546875" bestFit="1" customWidth="1"/>
    <col min="2612" max="2612" width="10.21875" bestFit="1" customWidth="1"/>
    <col min="2613" max="2613" width="5.5546875" bestFit="1" customWidth="1"/>
    <col min="2614" max="2614" width="4.5546875" bestFit="1" customWidth="1"/>
    <col min="2615" max="2615" width="10.21875" bestFit="1" customWidth="1"/>
    <col min="2616" max="2616" width="5.5546875" bestFit="1" customWidth="1"/>
    <col min="2617" max="2617" width="10.21875" bestFit="1" customWidth="1"/>
    <col min="2618" max="2618" width="5.5546875" bestFit="1" customWidth="1"/>
    <col min="2619" max="2619" width="10.21875" bestFit="1" customWidth="1"/>
    <col min="2620" max="2620" width="5.5546875" bestFit="1" customWidth="1"/>
    <col min="2621" max="2624" width="3.5546875" bestFit="1" customWidth="1"/>
    <col min="2625" max="2626" width="4.5546875" bestFit="1" customWidth="1"/>
    <col min="2627" max="2627" width="10.21875" bestFit="1" customWidth="1"/>
    <col min="2628" max="2628" width="5.5546875" bestFit="1" customWidth="1"/>
    <col min="2629" max="2629" width="3.5546875" bestFit="1" customWidth="1"/>
    <col min="2630" max="2630" width="4.5546875" bestFit="1" customWidth="1"/>
    <col min="2631" max="2631" width="10.21875" bestFit="1" customWidth="1"/>
    <col min="2632" max="2632" width="5.5546875" bestFit="1" customWidth="1"/>
    <col min="2633" max="2633" width="10.21875" bestFit="1" customWidth="1"/>
    <col min="2634" max="2634" width="5.5546875" bestFit="1" customWidth="1"/>
    <col min="2635" max="2635" width="10.21875" bestFit="1" customWidth="1"/>
    <col min="2636" max="2636" width="5.5546875" bestFit="1" customWidth="1"/>
    <col min="2637" max="2637" width="10.21875" bestFit="1" customWidth="1"/>
    <col min="2638" max="2638" width="5.5546875" bestFit="1" customWidth="1"/>
    <col min="2639" max="2639" width="10.21875" bestFit="1" customWidth="1"/>
    <col min="2640" max="2640" width="5.5546875" bestFit="1" customWidth="1"/>
    <col min="2641" max="2641" width="3.5546875" bestFit="1" customWidth="1"/>
    <col min="2642" max="2642" width="4.5546875" bestFit="1" customWidth="1"/>
    <col min="2643" max="2643" width="10.21875" bestFit="1" customWidth="1"/>
    <col min="2644" max="2644" width="5.5546875" bestFit="1" customWidth="1"/>
    <col min="2645" max="2645" width="10.21875" bestFit="1" customWidth="1"/>
    <col min="2646" max="2646" width="5.5546875" bestFit="1" customWidth="1"/>
    <col min="2647" max="2647" width="3.5546875" bestFit="1" customWidth="1"/>
    <col min="2648" max="2648" width="10.21875" bestFit="1" customWidth="1"/>
    <col min="2649" max="2649" width="5.5546875" bestFit="1" customWidth="1"/>
    <col min="2650" max="2650" width="10.21875" bestFit="1" customWidth="1"/>
    <col min="2651" max="2651" width="5.5546875" bestFit="1" customWidth="1"/>
    <col min="2652" max="2652" width="10.21875" bestFit="1" customWidth="1"/>
    <col min="2653" max="2653" width="5.5546875" bestFit="1" customWidth="1"/>
    <col min="2654" max="2655" width="3.5546875" bestFit="1" customWidth="1"/>
    <col min="2656" max="2656" width="4.5546875" bestFit="1" customWidth="1"/>
    <col min="2657" max="2657" width="10.21875" bestFit="1" customWidth="1"/>
    <col min="2658" max="2658" width="5.5546875" bestFit="1" customWidth="1"/>
    <col min="2659" max="2659" width="10.21875" bestFit="1" customWidth="1"/>
    <col min="2660" max="2660" width="5.5546875" bestFit="1" customWidth="1"/>
    <col min="2661" max="2661" width="4.5546875" bestFit="1" customWidth="1"/>
    <col min="2662" max="2662" width="10.21875" bestFit="1" customWidth="1"/>
    <col min="2663" max="2663" width="5.5546875" bestFit="1" customWidth="1"/>
    <col min="2664" max="2664" width="10.21875" bestFit="1" customWidth="1"/>
    <col min="2665" max="2665" width="5.5546875" bestFit="1" customWidth="1"/>
    <col min="2666" max="2666" width="10.21875" bestFit="1" customWidth="1"/>
    <col min="2667" max="2667" width="5.5546875" bestFit="1" customWidth="1"/>
    <col min="2668" max="2668" width="3.5546875" bestFit="1" customWidth="1"/>
    <col min="2669" max="2669" width="10.21875" bestFit="1" customWidth="1"/>
    <col min="2670" max="2670" width="5.5546875" bestFit="1" customWidth="1"/>
    <col min="2671" max="2671" width="3.5546875" bestFit="1" customWidth="1"/>
    <col min="2672" max="2672" width="4.5546875" bestFit="1" customWidth="1"/>
    <col min="2673" max="2673" width="10.21875" bestFit="1" customWidth="1"/>
    <col min="2674" max="2674" width="5.5546875" bestFit="1" customWidth="1"/>
    <col min="2675" max="2675" width="10.21875" bestFit="1" customWidth="1"/>
    <col min="2676" max="2676" width="5.5546875" bestFit="1" customWidth="1"/>
    <col min="2677" max="2677" width="10.21875" bestFit="1" customWidth="1"/>
    <col min="2678" max="2678" width="5.5546875" bestFit="1" customWidth="1"/>
    <col min="2679" max="2679" width="4.5546875" bestFit="1" customWidth="1"/>
    <col min="2680" max="2680" width="10.21875" bestFit="1" customWidth="1"/>
    <col min="2681" max="2681" width="5.5546875" bestFit="1" customWidth="1"/>
    <col min="2682" max="2682" width="10.21875" bestFit="1" customWidth="1"/>
    <col min="2683" max="2683" width="5.5546875" bestFit="1" customWidth="1"/>
    <col min="2684" max="2684" width="3.5546875" bestFit="1" customWidth="1"/>
    <col min="2685" max="2685" width="4.5546875" bestFit="1" customWidth="1"/>
    <col min="2686" max="2686" width="10.21875" bestFit="1" customWidth="1"/>
    <col min="2687" max="2687" width="5.5546875" bestFit="1" customWidth="1"/>
    <col min="2688" max="2688" width="4.5546875" bestFit="1" customWidth="1"/>
    <col min="2689" max="2689" width="10.21875" bestFit="1" customWidth="1"/>
    <col min="2690" max="2690" width="5.5546875" bestFit="1" customWidth="1"/>
    <col min="2691" max="2691" width="10.21875" bestFit="1" customWidth="1"/>
    <col min="2692" max="2692" width="5.5546875" bestFit="1" customWidth="1"/>
    <col min="2693" max="2693" width="3.5546875" bestFit="1" customWidth="1"/>
    <col min="2694" max="2696" width="4.5546875" bestFit="1" customWidth="1"/>
    <col min="2697" max="2697" width="10.21875" bestFit="1" customWidth="1"/>
    <col min="2698" max="2698" width="5.5546875" bestFit="1" customWidth="1"/>
    <col min="2699" max="2699" width="10.21875" bestFit="1" customWidth="1"/>
    <col min="2700" max="2700" width="5.5546875" bestFit="1" customWidth="1"/>
    <col min="2701" max="2701" width="10.21875" bestFit="1" customWidth="1"/>
    <col min="2702" max="2702" width="5.5546875" bestFit="1" customWidth="1"/>
    <col min="2703" max="2703" width="10.21875" bestFit="1" customWidth="1"/>
    <col min="2704" max="2704" width="5.5546875" bestFit="1" customWidth="1"/>
    <col min="2705" max="2705" width="3.5546875" bestFit="1" customWidth="1"/>
    <col min="2706" max="2706" width="4.5546875" bestFit="1" customWidth="1"/>
    <col min="2707" max="2707" width="10.21875" bestFit="1" customWidth="1"/>
    <col min="2708" max="2708" width="5.5546875" bestFit="1" customWidth="1"/>
    <col min="2709" max="2710" width="3.5546875" bestFit="1" customWidth="1"/>
    <col min="2711" max="2711" width="10.21875" bestFit="1" customWidth="1"/>
    <col min="2712" max="2712" width="5.5546875" bestFit="1" customWidth="1"/>
    <col min="2713" max="2717" width="3.5546875" bestFit="1" customWidth="1"/>
    <col min="2718" max="2718" width="4.5546875" bestFit="1" customWidth="1"/>
    <col min="2719" max="2719" width="10.21875" bestFit="1" customWidth="1"/>
    <col min="2720" max="2720" width="5.5546875" bestFit="1" customWidth="1"/>
    <col min="2721" max="2721" width="3.5546875" bestFit="1" customWidth="1"/>
    <col min="2722" max="2722" width="4.5546875" bestFit="1" customWidth="1"/>
    <col min="2723" max="2723" width="10.21875" bestFit="1" customWidth="1"/>
    <col min="2724" max="2724" width="5.5546875" bestFit="1" customWidth="1"/>
    <col min="2725" max="2725" width="10.21875" bestFit="1" customWidth="1"/>
    <col min="2726" max="2726" width="5.5546875" bestFit="1" customWidth="1"/>
    <col min="2727" max="2729" width="3.5546875" bestFit="1" customWidth="1"/>
    <col min="2730" max="2730" width="10.21875" bestFit="1" customWidth="1"/>
    <col min="2731" max="2731" width="5.5546875" bestFit="1" customWidth="1"/>
    <col min="2732" max="2732" width="10.21875" bestFit="1" customWidth="1"/>
    <col min="2733" max="2733" width="5.5546875" bestFit="1" customWidth="1"/>
    <col min="2734" max="2734" width="10.21875" bestFit="1" customWidth="1"/>
    <col min="2735" max="2735" width="5.5546875" bestFit="1" customWidth="1"/>
    <col min="2736" max="2736" width="10.21875" bestFit="1" customWidth="1"/>
    <col min="2737" max="2737" width="5.5546875" bestFit="1" customWidth="1"/>
    <col min="2738" max="2738" width="4.5546875" bestFit="1" customWidth="1"/>
    <col min="2739" max="2739" width="10.21875" bestFit="1" customWidth="1"/>
    <col min="2740" max="2740" width="5.5546875" bestFit="1" customWidth="1"/>
    <col min="2741" max="2742" width="3.5546875" bestFit="1" customWidth="1"/>
    <col min="2743" max="2743" width="4.5546875" bestFit="1" customWidth="1"/>
    <col min="2744" max="2744" width="10.21875" bestFit="1" customWidth="1"/>
    <col min="2745" max="2745" width="5.5546875" bestFit="1" customWidth="1"/>
    <col min="2746" max="2747" width="3.5546875" bestFit="1" customWidth="1"/>
    <col min="2748" max="2748" width="10.21875" bestFit="1" customWidth="1"/>
    <col min="2749" max="2749" width="5.5546875" bestFit="1" customWidth="1"/>
    <col min="2750" max="2752" width="3.5546875" bestFit="1" customWidth="1"/>
    <col min="2753" max="2754" width="4.5546875" bestFit="1" customWidth="1"/>
    <col min="2755" max="2755" width="10.21875" bestFit="1" customWidth="1"/>
    <col min="2756" max="2756" width="5.5546875" bestFit="1" customWidth="1"/>
    <col min="2757" max="2757" width="10.21875" bestFit="1" customWidth="1"/>
    <col min="2758" max="2758" width="5.5546875" bestFit="1" customWidth="1"/>
    <col min="2759" max="2759" width="10.21875" bestFit="1" customWidth="1"/>
    <col min="2760" max="2760" width="5.5546875" bestFit="1" customWidth="1"/>
    <col min="2761" max="2762" width="3.5546875" bestFit="1" customWidth="1"/>
    <col min="2763" max="2763" width="10.21875" bestFit="1" customWidth="1"/>
    <col min="2764" max="2764" width="5.5546875" bestFit="1" customWidth="1"/>
    <col min="2765" max="2765" width="10.21875" bestFit="1" customWidth="1"/>
    <col min="2766" max="2766" width="5.5546875" bestFit="1" customWidth="1"/>
    <col min="2767" max="2767" width="10.21875" bestFit="1" customWidth="1"/>
    <col min="2768" max="2768" width="5.5546875" bestFit="1" customWidth="1"/>
    <col min="2769" max="2769" width="10.21875" bestFit="1" customWidth="1"/>
    <col min="2770" max="2770" width="5.5546875" bestFit="1" customWidth="1"/>
    <col min="2771" max="2771" width="10.21875" bestFit="1" customWidth="1"/>
    <col min="2772" max="2772" width="5.5546875" bestFit="1" customWidth="1"/>
    <col min="2773" max="2774" width="3.5546875" bestFit="1" customWidth="1"/>
    <col min="2775" max="2775" width="4.5546875" bestFit="1" customWidth="1"/>
    <col min="2776" max="2776" width="10.21875" bestFit="1" customWidth="1"/>
    <col min="2777" max="2777" width="5.5546875" bestFit="1" customWidth="1"/>
    <col min="2778" max="2778" width="10.21875" bestFit="1" customWidth="1"/>
    <col min="2779" max="2779" width="5.5546875" bestFit="1" customWidth="1"/>
    <col min="2780" max="2780" width="3.5546875" bestFit="1" customWidth="1"/>
    <col min="2781" max="2781" width="10.21875" bestFit="1" customWidth="1"/>
    <col min="2782" max="2782" width="5.5546875" bestFit="1" customWidth="1"/>
    <col min="2783" max="2783" width="10.21875" bestFit="1" customWidth="1"/>
    <col min="2784" max="2784" width="5.5546875" bestFit="1" customWidth="1"/>
    <col min="2785" max="2786" width="4.5546875" bestFit="1" customWidth="1"/>
    <col min="2787" max="2787" width="10.21875" bestFit="1" customWidth="1"/>
    <col min="2788" max="2788" width="5.5546875" bestFit="1" customWidth="1"/>
    <col min="2789" max="2789" width="10.21875" bestFit="1" customWidth="1"/>
    <col min="2790" max="2790" width="5.5546875" bestFit="1" customWidth="1"/>
    <col min="2791" max="2793" width="3.5546875" bestFit="1" customWidth="1"/>
    <col min="2794" max="2794" width="10.21875" bestFit="1" customWidth="1"/>
    <col min="2795" max="2795" width="5.5546875" bestFit="1" customWidth="1"/>
    <col min="2796" max="2796" width="4.5546875" bestFit="1" customWidth="1"/>
    <col min="2797" max="2797" width="10.21875" bestFit="1" customWidth="1"/>
    <col min="2798" max="2798" width="5.5546875" bestFit="1" customWidth="1"/>
    <col min="2799" max="2799" width="10.21875" bestFit="1" customWidth="1"/>
    <col min="2800" max="2800" width="5.5546875" bestFit="1" customWidth="1"/>
    <col min="2801" max="2801" width="10.21875" bestFit="1" customWidth="1"/>
    <col min="2802" max="2802" width="5.5546875" bestFit="1" customWidth="1"/>
    <col min="2803" max="2803" width="3.5546875" bestFit="1" customWidth="1"/>
    <col min="2804" max="2804" width="10.21875" bestFit="1" customWidth="1"/>
    <col min="2805" max="2805" width="5.5546875" bestFit="1" customWidth="1"/>
    <col min="2806" max="2806" width="10.21875" bestFit="1" customWidth="1"/>
    <col min="2807" max="2807" width="5.5546875" bestFit="1" customWidth="1"/>
    <col min="2808" max="2808" width="10.21875" bestFit="1" customWidth="1"/>
    <col min="2809" max="2809" width="5.5546875" bestFit="1" customWidth="1"/>
    <col min="2810" max="2810" width="3.5546875" bestFit="1" customWidth="1"/>
    <col min="2811" max="2811" width="10.21875" bestFit="1" customWidth="1"/>
    <col min="2812" max="2812" width="5.5546875" bestFit="1" customWidth="1"/>
    <col min="2813" max="2813" width="10.21875" bestFit="1" customWidth="1"/>
    <col min="2814" max="2814" width="5.5546875" bestFit="1" customWidth="1"/>
    <col min="2815" max="2815" width="10.21875" bestFit="1" customWidth="1"/>
    <col min="2816" max="2816" width="5.5546875" bestFit="1" customWidth="1"/>
    <col min="2817" max="2817" width="3.5546875" bestFit="1" customWidth="1"/>
    <col min="2818" max="2818" width="10.21875" bestFit="1" customWidth="1"/>
    <col min="2819" max="2819" width="5.5546875" bestFit="1" customWidth="1"/>
    <col min="2820" max="2820" width="10.21875" bestFit="1" customWidth="1"/>
    <col min="2821" max="2821" width="5.5546875" bestFit="1" customWidth="1"/>
    <col min="2822" max="2822" width="10.21875" bestFit="1" customWidth="1"/>
    <col min="2823" max="2823" width="5.5546875" bestFit="1" customWidth="1"/>
    <col min="2824" max="2824" width="3.5546875" bestFit="1" customWidth="1"/>
    <col min="2825" max="2825" width="10.21875" bestFit="1" customWidth="1"/>
    <col min="2826" max="2826" width="5.5546875" bestFit="1" customWidth="1"/>
    <col min="2827" max="2827" width="10.21875" bestFit="1" customWidth="1"/>
    <col min="2828" max="2828" width="5.5546875" bestFit="1" customWidth="1"/>
    <col min="2829" max="2829" width="10.21875" bestFit="1" customWidth="1"/>
    <col min="2830" max="2830" width="5.5546875" bestFit="1" customWidth="1"/>
    <col min="2831" max="2831" width="3.5546875" bestFit="1" customWidth="1"/>
    <col min="2832" max="2832" width="10.21875" bestFit="1" customWidth="1"/>
    <col min="2833" max="2833" width="5.5546875" bestFit="1" customWidth="1"/>
    <col min="2834" max="2834" width="10.21875" bestFit="1" customWidth="1"/>
    <col min="2835" max="2835" width="5.5546875" bestFit="1" customWidth="1"/>
    <col min="2836" max="2836" width="10.21875" bestFit="1" customWidth="1"/>
    <col min="2837" max="2837" width="5.5546875" bestFit="1" customWidth="1"/>
    <col min="2838" max="2838" width="10.21875" bestFit="1" customWidth="1"/>
    <col min="2839" max="2839" width="5.5546875" bestFit="1" customWidth="1"/>
    <col min="2840" max="2841" width="3.5546875" bestFit="1" customWidth="1"/>
    <col min="2842" max="2842" width="10.21875" bestFit="1" customWidth="1"/>
    <col min="2843" max="2843" width="5.5546875" bestFit="1" customWidth="1"/>
    <col min="2844" max="2844" width="10.21875" bestFit="1" customWidth="1"/>
    <col min="2845" max="2845" width="5.5546875" bestFit="1" customWidth="1"/>
    <col min="2846" max="2846" width="10.21875" bestFit="1" customWidth="1"/>
    <col min="2847" max="2847" width="5.5546875" bestFit="1" customWidth="1"/>
    <col min="2848" max="2852" width="3.5546875" bestFit="1" customWidth="1"/>
    <col min="2853" max="2854" width="4.5546875" bestFit="1" customWidth="1"/>
    <col min="2855" max="2855" width="10.21875" bestFit="1" customWidth="1"/>
    <col min="2856" max="2856" width="5.5546875" bestFit="1" customWidth="1"/>
    <col min="2857" max="2857" width="3.5546875" bestFit="1" customWidth="1"/>
    <col min="2858" max="2858" width="4.5546875" bestFit="1" customWidth="1"/>
    <col min="2859" max="2859" width="10.21875" bestFit="1" customWidth="1"/>
    <col min="2860" max="2860" width="5.5546875" bestFit="1" customWidth="1"/>
    <col min="2861" max="2861" width="3.5546875" bestFit="1" customWidth="1"/>
    <col min="2862" max="2862" width="10.21875" bestFit="1" customWidth="1"/>
    <col min="2863" max="2863" width="5.5546875" bestFit="1" customWidth="1"/>
    <col min="2864" max="2865" width="3.5546875" bestFit="1" customWidth="1"/>
    <col min="2866" max="2866" width="10.21875" bestFit="1" customWidth="1"/>
    <col min="2867" max="2867" width="5.5546875" bestFit="1" customWidth="1"/>
    <col min="2868" max="2868" width="10.21875" bestFit="1" customWidth="1"/>
    <col min="2869" max="2869" width="5.5546875" bestFit="1" customWidth="1"/>
    <col min="2870" max="2870" width="10.21875" bestFit="1" customWidth="1"/>
    <col min="2871" max="2871" width="5.5546875" bestFit="1" customWidth="1"/>
    <col min="2872" max="2872" width="3.5546875" bestFit="1" customWidth="1"/>
    <col min="2873" max="2874" width="4.5546875" bestFit="1" customWidth="1"/>
    <col min="2875" max="2875" width="10.21875" bestFit="1" customWidth="1"/>
    <col min="2876" max="2876" width="5.5546875" bestFit="1" customWidth="1"/>
    <col min="2877" max="2877" width="10.21875" bestFit="1" customWidth="1"/>
    <col min="2878" max="2878" width="5.5546875" bestFit="1" customWidth="1"/>
    <col min="2879" max="2879" width="10.21875" bestFit="1" customWidth="1"/>
    <col min="2880" max="2880" width="5.5546875" bestFit="1" customWidth="1"/>
    <col min="2881" max="2881" width="3.5546875" bestFit="1" customWidth="1"/>
    <col min="2882" max="2882" width="10.21875" bestFit="1" customWidth="1"/>
    <col min="2883" max="2883" width="5.5546875" bestFit="1" customWidth="1"/>
    <col min="2884" max="2887" width="3.5546875" bestFit="1" customWidth="1"/>
    <col min="2888" max="2888" width="10.21875" bestFit="1" customWidth="1"/>
    <col min="2889" max="2889" width="5.5546875" bestFit="1" customWidth="1"/>
    <col min="2890" max="2890" width="10.21875" bestFit="1" customWidth="1"/>
    <col min="2891" max="2891" width="5.5546875" bestFit="1" customWidth="1"/>
    <col min="2892" max="2892" width="10.21875" bestFit="1" customWidth="1"/>
    <col min="2893" max="2893" width="5.5546875" bestFit="1" customWidth="1"/>
    <col min="2894" max="2894" width="10.21875" bestFit="1" customWidth="1"/>
    <col min="2895" max="2895" width="5.5546875" bestFit="1" customWidth="1"/>
    <col min="2896" max="2896" width="3.5546875" bestFit="1" customWidth="1"/>
    <col min="2897" max="2897" width="10.21875" bestFit="1" customWidth="1"/>
    <col min="2898" max="2898" width="5.5546875" bestFit="1" customWidth="1"/>
    <col min="2899" max="2899" width="10.21875" bestFit="1" customWidth="1"/>
    <col min="2900" max="2900" width="5.5546875" bestFit="1" customWidth="1"/>
    <col min="2901" max="2901" width="10.21875" bestFit="1" customWidth="1"/>
    <col min="2902" max="2902" width="5.5546875" bestFit="1" customWidth="1"/>
    <col min="2903" max="2903" width="10.21875" bestFit="1" customWidth="1"/>
    <col min="2904" max="2904" width="5.5546875" bestFit="1" customWidth="1"/>
    <col min="2905" max="2905" width="10.21875" bestFit="1" customWidth="1"/>
    <col min="2906" max="2906" width="5.5546875" bestFit="1" customWidth="1"/>
    <col min="2907" max="2907" width="3.5546875" bestFit="1" customWidth="1"/>
    <col min="2908" max="2908" width="4.5546875" bestFit="1" customWidth="1"/>
    <col min="2909" max="2909" width="10.21875" bestFit="1" customWidth="1"/>
    <col min="2910" max="2910" width="5.5546875" bestFit="1" customWidth="1"/>
    <col min="2911" max="2911" width="10.21875" bestFit="1" customWidth="1"/>
    <col min="2912" max="2912" width="5.5546875" bestFit="1" customWidth="1"/>
    <col min="2913" max="2913" width="10.21875" bestFit="1" customWidth="1"/>
    <col min="2914" max="2914" width="5.5546875" bestFit="1" customWidth="1"/>
    <col min="2915" max="2915" width="10.21875" bestFit="1" customWidth="1"/>
    <col min="2916" max="2916" width="5.5546875" bestFit="1" customWidth="1"/>
    <col min="2917" max="2917" width="10.21875" bestFit="1" customWidth="1"/>
    <col min="2918" max="2918" width="5.5546875" bestFit="1" customWidth="1"/>
    <col min="2919" max="2919" width="3.5546875" bestFit="1" customWidth="1"/>
    <col min="2920" max="2920" width="10.21875" bestFit="1" customWidth="1"/>
    <col min="2921" max="2921" width="5.5546875" bestFit="1" customWidth="1"/>
    <col min="2922" max="2922" width="10.21875" bestFit="1" customWidth="1"/>
    <col min="2923" max="2923" width="5.5546875" bestFit="1" customWidth="1"/>
    <col min="2924" max="2924" width="10.21875" bestFit="1" customWidth="1"/>
    <col min="2925" max="2925" width="5.5546875" bestFit="1" customWidth="1"/>
    <col min="2926" max="2926" width="10.21875" bestFit="1" customWidth="1"/>
    <col min="2927" max="2927" width="5.5546875" bestFit="1" customWidth="1"/>
    <col min="2928" max="2928" width="10.21875" bestFit="1" customWidth="1"/>
    <col min="2929" max="2929" width="5.5546875" bestFit="1" customWidth="1"/>
    <col min="2930" max="2930" width="10.21875" bestFit="1" customWidth="1"/>
    <col min="2931" max="2931" width="5.5546875" bestFit="1" customWidth="1"/>
    <col min="2932" max="2933" width="3.5546875" bestFit="1" customWidth="1"/>
    <col min="2934" max="2934" width="10.21875" bestFit="1" customWidth="1"/>
    <col min="2935" max="2935" width="5.5546875" bestFit="1" customWidth="1"/>
    <col min="2936" max="2936" width="10.21875" bestFit="1" customWidth="1"/>
    <col min="2937" max="2937" width="5.5546875" bestFit="1" customWidth="1"/>
    <col min="2938" max="2938" width="10.21875" bestFit="1" customWidth="1"/>
    <col min="2939" max="2939" width="5.5546875" bestFit="1" customWidth="1"/>
    <col min="2940" max="2940" width="10.21875" bestFit="1" customWidth="1"/>
    <col min="2941" max="2941" width="5.5546875" bestFit="1" customWidth="1"/>
    <col min="2942" max="2943" width="3.5546875" bestFit="1" customWidth="1"/>
    <col min="2944" max="2944" width="10.21875" bestFit="1" customWidth="1"/>
    <col min="2945" max="2945" width="5.5546875" bestFit="1" customWidth="1"/>
    <col min="2946" max="2947" width="3.5546875" bestFit="1" customWidth="1"/>
    <col min="2948" max="2948" width="4.5546875" bestFit="1" customWidth="1"/>
    <col min="2949" max="2949" width="10.21875" bestFit="1" customWidth="1"/>
    <col min="2950" max="2950" width="5.5546875" bestFit="1" customWidth="1"/>
    <col min="2951" max="2951" width="10.21875" bestFit="1" customWidth="1"/>
    <col min="2952" max="2952" width="5.5546875" bestFit="1" customWidth="1"/>
    <col min="2953" max="2953" width="10.21875" bestFit="1" customWidth="1"/>
    <col min="2954" max="2954" width="5.5546875" bestFit="1" customWidth="1"/>
    <col min="2955" max="2955" width="10.21875" bestFit="1" customWidth="1"/>
    <col min="2956" max="2956" width="5.5546875" bestFit="1" customWidth="1"/>
    <col min="2957" max="2957" width="10.21875" bestFit="1" customWidth="1"/>
    <col min="2958" max="2958" width="5.5546875" bestFit="1" customWidth="1"/>
    <col min="2959" max="2959" width="3.5546875" bestFit="1" customWidth="1"/>
    <col min="2960" max="2960" width="10.21875" bestFit="1" customWidth="1"/>
    <col min="2961" max="2961" width="5.5546875" bestFit="1" customWidth="1"/>
    <col min="2962" max="2962" width="10.21875" bestFit="1" customWidth="1"/>
    <col min="2963" max="2963" width="5.5546875" bestFit="1" customWidth="1"/>
    <col min="2964" max="2964" width="3.5546875" bestFit="1" customWidth="1"/>
    <col min="2965" max="2965" width="10.21875" bestFit="1" customWidth="1"/>
    <col min="2966" max="2966" width="5.5546875" bestFit="1" customWidth="1"/>
    <col min="2967" max="2967" width="10.21875" bestFit="1" customWidth="1"/>
    <col min="2968" max="2968" width="5.5546875" bestFit="1" customWidth="1"/>
    <col min="2969" max="2969" width="10.21875" bestFit="1" customWidth="1"/>
    <col min="2970" max="2970" width="5.5546875" bestFit="1" customWidth="1"/>
    <col min="2971" max="2971" width="10.21875" bestFit="1" customWidth="1"/>
    <col min="2972" max="2972" width="5.5546875" bestFit="1" customWidth="1"/>
    <col min="2973" max="2973" width="10.21875" bestFit="1" customWidth="1"/>
    <col min="2974" max="2974" width="5.5546875" bestFit="1" customWidth="1"/>
    <col min="2975" max="2975" width="10.21875" bestFit="1" customWidth="1"/>
    <col min="2976" max="2976" width="5.5546875" bestFit="1" customWidth="1"/>
    <col min="2977" max="2977" width="10.21875" bestFit="1" customWidth="1"/>
    <col min="2978" max="2978" width="5.5546875" bestFit="1" customWidth="1"/>
    <col min="2979" max="2979" width="10.21875" bestFit="1" customWidth="1"/>
    <col min="2980" max="2980" width="5.5546875" bestFit="1" customWidth="1"/>
    <col min="2981" max="2981" width="10.21875" bestFit="1" customWidth="1"/>
    <col min="2982" max="2982" width="5.5546875" bestFit="1" customWidth="1"/>
    <col min="2983" max="2984" width="3.5546875" bestFit="1" customWidth="1"/>
    <col min="2985" max="2985" width="10.21875" bestFit="1" customWidth="1"/>
    <col min="2986" max="2986" width="5.5546875" bestFit="1" customWidth="1"/>
    <col min="2987" max="2987" width="3.5546875" bestFit="1" customWidth="1"/>
    <col min="2988" max="2988" width="10.21875" bestFit="1" customWidth="1"/>
    <col min="2989" max="2989" width="5.5546875" bestFit="1" customWidth="1"/>
    <col min="2990" max="2990" width="10.21875" bestFit="1" customWidth="1"/>
    <col min="2991" max="2991" width="5.5546875" bestFit="1" customWidth="1"/>
    <col min="2992" max="2992" width="10.21875" bestFit="1" customWidth="1"/>
    <col min="2993" max="2993" width="5.5546875" bestFit="1" customWidth="1"/>
    <col min="2994" max="2995" width="3.5546875" bestFit="1" customWidth="1"/>
    <col min="2996" max="2996" width="4.5546875" bestFit="1" customWidth="1"/>
    <col min="2997" max="2997" width="10.21875" bestFit="1" customWidth="1"/>
    <col min="2998" max="2998" width="5.5546875" bestFit="1" customWidth="1"/>
    <col min="2999" max="2999" width="10.21875" bestFit="1" customWidth="1"/>
    <col min="3000" max="3000" width="5.5546875" bestFit="1" customWidth="1"/>
    <col min="3001" max="3001" width="10.21875" bestFit="1" customWidth="1"/>
    <col min="3002" max="3002" width="5.5546875" bestFit="1" customWidth="1"/>
    <col min="3003" max="3003" width="10.21875" bestFit="1" customWidth="1"/>
    <col min="3004" max="3004" width="5.5546875" bestFit="1" customWidth="1"/>
    <col min="3005" max="3005" width="3.5546875" bestFit="1" customWidth="1"/>
    <col min="3006" max="3006" width="10.21875" bestFit="1" customWidth="1"/>
    <col min="3007" max="3007" width="5.5546875" bestFit="1" customWidth="1"/>
    <col min="3008" max="3008" width="10.21875" bestFit="1" customWidth="1"/>
    <col min="3009" max="3009" width="5.5546875" bestFit="1" customWidth="1"/>
    <col min="3010" max="3010" width="10.21875" bestFit="1" customWidth="1"/>
    <col min="3011" max="3011" width="5.5546875" bestFit="1" customWidth="1"/>
    <col min="3012" max="3012" width="10.21875" bestFit="1" customWidth="1"/>
    <col min="3013" max="3013" width="5.5546875" bestFit="1" customWidth="1"/>
    <col min="3014" max="3014" width="10.21875" bestFit="1" customWidth="1"/>
    <col min="3015" max="3015" width="5.5546875" bestFit="1" customWidth="1"/>
    <col min="3016" max="3017" width="3.5546875" bestFit="1" customWidth="1"/>
    <col min="3018" max="3018" width="4.5546875" bestFit="1" customWidth="1"/>
    <col min="3019" max="3019" width="10.21875" bestFit="1" customWidth="1"/>
    <col min="3020" max="3020" width="5.5546875" bestFit="1" customWidth="1"/>
    <col min="3021" max="3021" width="3.5546875" bestFit="1" customWidth="1"/>
    <col min="3022" max="3022" width="10.21875" bestFit="1" customWidth="1"/>
    <col min="3023" max="3023" width="5.5546875" bestFit="1" customWidth="1"/>
    <col min="3024" max="3024" width="10.21875" bestFit="1" customWidth="1"/>
    <col min="3025" max="3025" width="5.5546875" bestFit="1" customWidth="1"/>
    <col min="3026" max="3027" width="3.5546875" bestFit="1" customWidth="1"/>
    <col min="3028" max="3028" width="10.21875" bestFit="1" customWidth="1"/>
    <col min="3029" max="3029" width="5.5546875" bestFit="1" customWidth="1"/>
    <col min="3030" max="3030" width="10.21875" bestFit="1" customWidth="1"/>
    <col min="3031" max="3031" width="5.5546875" bestFit="1" customWidth="1"/>
    <col min="3032" max="3032" width="10.21875" bestFit="1" customWidth="1"/>
    <col min="3033" max="3033" width="5.5546875" bestFit="1" customWidth="1"/>
    <col min="3034" max="3034" width="10.21875" bestFit="1" customWidth="1"/>
    <col min="3035" max="3035" width="5.5546875" bestFit="1" customWidth="1"/>
    <col min="3036" max="3036" width="10.21875" bestFit="1" customWidth="1"/>
    <col min="3037" max="3037" width="5.5546875" bestFit="1" customWidth="1"/>
    <col min="3038" max="3038" width="3.5546875" bestFit="1" customWidth="1"/>
    <col min="3039" max="3039" width="10.21875" bestFit="1" customWidth="1"/>
    <col min="3040" max="3040" width="5.5546875" bestFit="1" customWidth="1"/>
    <col min="3041" max="3041" width="10.21875" bestFit="1" customWidth="1"/>
    <col min="3042" max="3042" width="5.5546875" bestFit="1" customWidth="1"/>
    <col min="3043" max="3043" width="10.21875" bestFit="1" customWidth="1"/>
    <col min="3044" max="3044" width="5.5546875" bestFit="1" customWidth="1"/>
    <col min="3045" max="3045" width="10.21875" bestFit="1" customWidth="1"/>
    <col min="3046" max="3046" width="5.5546875" bestFit="1" customWidth="1"/>
    <col min="3047" max="3047" width="10.21875" bestFit="1" customWidth="1"/>
    <col min="3048" max="3048" width="5.5546875" bestFit="1" customWidth="1"/>
    <col min="3049" max="3049" width="3.5546875" bestFit="1" customWidth="1"/>
    <col min="3050" max="3050" width="4.5546875" bestFit="1" customWidth="1"/>
    <col min="3051" max="3051" width="10.21875" bestFit="1" customWidth="1"/>
    <col min="3052" max="3052" width="5.5546875" bestFit="1" customWidth="1"/>
    <col min="3053" max="3053" width="3.5546875" bestFit="1" customWidth="1"/>
    <col min="3054" max="3054" width="10.21875" bestFit="1" customWidth="1"/>
    <col min="3055" max="3055" width="5.5546875" bestFit="1" customWidth="1"/>
    <col min="3056" max="3056" width="10.21875" bestFit="1" customWidth="1"/>
    <col min="3057" max="3057" width="5.5546875" bestFit="1" customWidth="1"/>
    <col min="3058" max="3058" width="3.5546875" bestFit="1" customWidth="1"/>
    <col min="3059" max="3059" width="10.21875" bestFit="1" customWidth="1"/>
    <col min="3060" max="3060" width="5.5546875" bestFit="1" customWidth="1"/>
    <col min="3061" max="3061" width="3.5546875" bestFit="1" customWidth="1"/>
    <col min="3062" max="3062" width="10.21875" bestFit="1" customWidth="1"/>
    <col min="3063" max="3063" width="5.5546875" bestFit="1" customWidth="1"/>
    <col min="3064" max="3064" width="10.21875" bestFit="1" customWidth="1"/>
    <col min="3065" max="3065" width="5.5546875" bestFit="1" customWidth="1"/>
    <col min="3066" max="3066" width="10.21875" bestFit="1" customWidth="1"/>
    <col min="3067" max="3067" width="5.5546875" bestFit="1" customWidth="1"/>
    <col min="3068" max="3068" width="3.5546875" bestFit="1" customWidth="1"/>
    <col min="3069" max="3069" width="10.21875" bestFit="1" customWidth="1"/>
    <col min="3070" max="3070" width="5.5546875" bestFit="1" customWidth="1"/>
    <col min="3071" max="3071" width="10.21875" bestFit="1" customWidth="1"/>
    <col min="3072" max="3072" width="5.5546875" bestFit="1" customWidth="1"/>
    <col min="3073" max="3073" width="10.21875" bestFit="1" customWidth="1"/>
    <col min="3074" max="3074" width="5.5546875" bestFit="1" customWidth="1"/>
    <col min="3075" max="3075" width="10.21875" bestFit="1" customWidth="1"/>
    <col min="3076" max="3076" width="5.5546875" bestFit="1" customWidth="1"/>
    <col min="3077" max="3077" width="10.21875" bestFit="1" customWidth="1"/>
    <col min="3078" max="3078" width="5.5546875" bestFit="1" customWidth="1"/>
    <col min="3079" max="3079" width="10.21875" bestFit="1" customWidth="1"/>
    <col min="3080" max="3080" width="5.5546875" bestFit="1" customWidth="1"/>
    <col min="3081" max="3081" width="10.21875" bestFit="1" customWidth="1"/>
    <col min="3082" max="3082" width="5.5546875" bestFit="1" customWidth="1"/>
    <col min="3083" max="3084" width="3.5546875" bestFit="1" customWidth="1"/>
    <col min="3085" max="3085" width="10.21875" bestFit="1" customWidth="1"/>
    <col min="3086" max="3086" width="5.5546875" bestFit="1" customWidth="1"/>
    <col min="3087" max="3087" width="10.21875" bestFit="1" customWidth="1"/>
    <col min="3088" max="3088" width="5.5546875" bestFit="1" customWidth="1"/>
    <col min="3089" max="3089" width="10.21875" bestFit="1" customWidth="1"/>
    <col min="3090" max="3090" width="5.5546875" bestFit="1" customWidth="1"/>
    <col min="3091" max="3091" width="10.21875" bestFit="1" customWidth="1"/>
    <col min="3092" max="3092" width="5.5546875" bestFit="1" customWidth="1"/>
    <col min="3093" max="3093" width="3.5546875" bestFit="1" customWidth="1"/>
    <col min="3094" max="3094" width="10.21875" bestFit="1" customWidth="1"/>
    <col min="3095" max="3095" width="5.5546875" bestFit="1" customWidth="1"/>
    <col min="3096" max="3096" width="10.21875" bestFit="1" customWidth="1"/>
    <col min="3097" max="3097" width="5.5546875" bestFit="1" customWidth="1"/>
    <col min="3098" max="3098" width="10.21875" bestFit="1" customWidth="1"/>
    <col min="3099" max="3099" width="5.5546875" bestFit="1" customWidth="1"/>
    <col min="3100" max="3100" width="10.21875" bestFit="1" customWidth="1"/>
    <col min="3101" max="3101" width="5.5546875" bestFit="1" customWidth="1"/>
    <col min="3102" max="3102" width="10.21875" bestFit="1" customWidth="1"/>
    <col min="3103" max="3103" width="5.5546875" bestFit="1" customWidth="1"/>
    <col min="3104" max="3104" width="10.21875" bestFit="1" customWidth="1"/>
    <col min="3105" max="3105" width="5.5546875" bestFit="1" customWidth="1"/>
    <col min="3106" max="3106" width="10.21875" bestFit="1" customWidth="1"/>
    <col min="3107" max="3107" width="5.5546875" bestFit="1" customWidth="1"/>
    <col min="3108" max="3108" width="10.21875" bestFit="1" customWidth="1"/>
    <col min="3109" max="3109" width="5.5546875" bestFit="1" customWidth="1"/>
    <col min="3110" max="3110" width="10.21875" bestFit="1" customWidth="1"/>
    <col min="3111" max="3111" width="5.5546875" bestFit="1" customWidth="1"/>
    <col min="3112" max="3112" width="10.21875" bestFit="1" customWidth="1"/>
    <col min="3113" max="3113" width="5.5546875" bestFit="1" customWidth="1"/>
    <col min="3114" max="3114" width="10.21875" bestFit="1" customWidth="1"/>
    <col min="3115" max="3115" width="5.5546875" bestFit="1" customWidth="1"/>
    <col min="3116" max="3116" width="3.5546875" bestFit="1" customWidth="1"/>
    <col min="3117" max="3117" width="10.21875" bestFit="1" customWidth="1"/>
    <col min="3118" max="3118" width="5.5546875" bestFit="1" customWidth="1"/>
    <col min="3119" max="3119" width="10.21875" bestFit="1" customWidth="1"/>
    <col min="3120" max="3120" width="5.5546875" bestFit="1" customWidth="1"/>
    <col min="3121" max="3121" width="3.5546875" bestFit="1" customWidth="1"/>
    <col min="3122" max="3122" width="10.21875" bestFit="1" customWidth="1"/>
    <col min="3123" max="3123" width="5.5546875" bestFit="1" customWidth="1"/>
    <col min="3124" max="3124" width="3.5546875" bestFit="1" customWidth="1"/>
    <col min="3125" max="3125" width="10.21875" bestFit="1" customWidth="1"/>
    <col min="3126" max="3126" width="5.5546875" bestFit="1" customWidth="1"/>
    <col min="3127" max="3127" width="10.21875" bestFit="1" customWidth="1"/>
    <col min="3128" max="3128" width="5.5546875" bestFit="1" customWidth="1"/>
    <col min="3129" max="3129" width="10.21875" bestFit="1" customWidth="1"/>
    <col min="3130" max="3130" width="5.5546875" bestFit="1" customWidth="1"/>
    <col min="3131" max="3131" width="10.21875" bestFit="1" customWidth="1"/>
    <col min="3132" max="3132" width="5.5546875" bestFit="1" customWidth="1"/>
    <col min="3133" max="3134" width="3.5546875" bestFit="1" customWidth="1"/>
    <col min="3135" max="3135" width="10.21875" bestFit="1" customWidth="1"/>
    <col min="3136" max="3136" width="5.5546875" bestFit="1" customWidth="1"/>
    <col min="3137" max="3137" width="10.21875" bestFit="1" customWidth="1"/>
    <col min="3138" max="3138" width="5.5546875" bestFit="1" customWidth="1"/>
    <col min="3139" max="3139" width="3.5546875" bestFit="1" customWidth="1"/>
    <col min="3140" max="3140" width="10.21875" bestFit="1" customWidth="1"/>
    <col min="3141" max="3141" width="5.5546875" bestFit="1" customWidth="1"/>
    <col min="3142" max="3142" width="10.21875" bestFit="1" customWidth="1"/>
    <col min="3143" max="3143" width="5.5546875" bestFit="1" customWidth="1"/>
    <col min="3144" max="3144" width="10.21875" bestFit="1" customWidth="1"/>
    <col min="3145" max="3145" width="5.5546875" bestFit="1" customWidth="1"/>
    <col min="3146" max="3146" width="3.5546875" bestFit="1" customWidth="1"/>
    <col min="3147" max="3147" width="4.5546875" bestFit="1" customWidth="1"/>
    <col min="3148" max="3148" width="10.21875" bestFit="1" customWidth="1"/>
    <col min="3149" max="3149" width="5.5546875" bestFit="1" customWidth="1"/>
    <col min="3150" max="3150" width="10.21875" bestFit="1" customWidth="1"/>
    <col min="3151" max="3151" width="5.5546875" bestFit="1" customWidth="1"/>
    <col min="3152" max="3152" width="10.21875" bestFit="1" customWidth="1"/>
    <col min="3153" max="3153" width="5.5546875" bestFit="1" customWidth="1"/>
    <col min="3154" max="3154" width="10.21875" bestFit="1" customWidth="1"/>
    <col min="3155" max="3155" width="5.5546875" bestFit="1" customWidth="1"/>
    <col min="3156" max="3156" width="10.21875" bestFit="1" customWidth="1"/>
    <col min="3157" max="3157" width="5.5546875" bestFit="1" customWidth="1"/>
    <col min="3158" max="3158" width="10.21875" bestFit="1" customWidth="1"/>
    <col min="3159" max="3159" width="5.5546875" bestFit="1" customWidth="1"/>
    <col min="3160" max="3160" width="10.21875" bestFit="1" customWidth="1"/>
    <col min="3161" max="3161" width="5.5546875" bestFit="1" customWidth="1"/>
    <col min="3162" max="3162" width="10.21875" bestFit="1" customWidth="1"/>
    <col min="3163" max="3163" width="5.5546875" bestFit="1" customWidth="1"/>
    <col min="3164" max="3164" width="3.5546875" bestFit="1" customWidth="1"/>
    <col min="3165" max="3165" width="10.21875" bestFit="1" customWidth="1"/>
    <col min="3166" max="3166" width="5.5546875" bestFit="1" customWidth="1"/>
    <col min="3167" max="3167" width="10.21875" bestFit="1" customWidth="1"/>
    <col min="3168" max="3168" width="5.5546875" bestFit="1" customWidth="1"/>
    <col min="3169" max="3169" width="10.21875" bestFit="1" customWidth="1"/>
    <col min="3170" max="3170" width="5.5546875" bestFit="1" customWidth="1"/>
    <col min="3171" max="3172" width="3.5546875" bestFit="1" customWidth="1"/>
    <col min="3173" max="3173" width="10.21875" bestFit="1" customWidth="1"/>
    <col min="3174" max="3174" width="5.5546875" bestFit="1" customWidth="1"/>
    <col min="3175" max="3175" width="10.21875" bestFit="1" customWidth="1"/>
    <col min="3176" max="3176" width="5.5546875" bestFit="1" customWidth="1"/>
    <col min="3177" max="3177" width="10.21875" bestFit="1" customWidth="1"/>
    <col min="3178" max="3178" width="5.5546875" bestFit="1" customWidth="1"/>
    <col min="3179" max="3181" width="3.5546875" bestFit="1" customWidth="1"/>
    <col min="3182" max="3182" width="4.5546875" bestFit="1" customWidth="1"/>
    <col min="3183" max="3183" width="10.21875" bestFit="1" customWidth="1"/>
    <col min="3184" max="3184" width="5.5546875" bestFit="1" customWidth="1"/>
    <col min="3185" max="3185" width="10.21875" bestFit="1" customWidth="1"/>
    <col min="3186" max="3186" width="5.5546875" bestFit="1" customWidth="1"/>
    <col min="3187" max="3187" width="10.21875" bestFit="1" customWidth="1"/>
    <col min="3188" max="3188" width="5.5546875" bestFit="1" customWidth="1"/>
    <col min="3189" max="3189" width="10.21875" bestFit="1" customWidth="1"/>
    <col min="3190" max="3190" width="5.5546875" bestFit="1" customWidth="1"/>
    <col min="3191" max="3191" width="10.21875" bestFit="1" customWidth="1"/>
    <col min="3192" max="3192" width="5.5546875" bestFit="1" customWidth="1"/>
    <col min="3193" max="3193" width="10.21875" bestFit="1" customWidth="1"/>
    <col min="3194" max="3194" width="5.5546875" bestFit="1" customWidth="1"/>
    <col min="3195" max="3195" width="3.5546875" bestFit="1" customWidth="1"/>
    <col min="3196" max="3196" width="10.21875" bestFit="1" customWidth="1"/>
    <col min="3197" max="3197" width="5.5546875" bestFit="1" customWidth="1"/>
    <col min="3198" max="3198" width="10.21875" bestFit="1" customWidth="1"/>
    <col min="3199" max="3199" width="5.5546875" bestFit="1" customWidth="1"/>
    <col min="3200" max="3200" width="10.21875" bestFit="1" customWidth="1"/>
    <col min="3201" max="3201" width="5.5546875" bestFit="1" customWidth="1"/>
    <col min="3202" max="3202" width="10.21875" bestFit="1" customWidth="1"/>
    <col min="3203" max="3203" width="5.5546875" bestFit="1" customWidth="1"/>
    <col min="3204" max="3204" width="10.21875" bestFit="1" customWidth="1"/>
    <col min="3205" max="3205" width="5.5546875" bestFit="1" customWidth="1"/>
    <col min="3206" max="3206" width="10.21875" bestFit="1" customWidth="1"/>
    <col min="3207" max="3207" width="5.5546875" bestFit="1" customWidth="1"/>
    <col min="3208" max="3208" width="10.21875" bestFit="1" customWidth="1"/>
    <col min="3209" max="3209" width="5.5546875" bestFit="1" customWidth="1"/>
    <col min="3210" max="3210" width="10.21875" bestFit="1" customWidth="1"/>
    <col min="3211" max="3211" width="5.5546875" bestFit="1" customWidth="1"/>
    <col min="3212" max="3212" width="10.21875" bestFit="1" customWidth="1"/>
    <col min="3213" max="3213" width="5.5546875" bestFit="1" customWidth="1"/>
    <col min="3214" max="3214" width="10.21875" bestFit="1" customWidth="1"/>
    <col min="3215" max="3215" width="5.5546875" bestFit="1" customWidth="1"/>
    <col min="3216" max="3216" width="10.21875" bestFit="1" customWidth="1"/>
    <col min="3217" max="3217" width="5.5546875" bestFit="1" customWidth="1"/>
    <col min="3218" max="3218" width="10.21875" bestFit="1" customWidth="1"/>
    <col min="3219" max="3219" width="5.5546875" bestFit="1" customWidth="1"/>
    <col min="3220" max="3220" width="10.21875" bestFit="1" customWidth="1"/>
    <col min="3221" max="3221" width="5.5546875" bestFit="1" customWidth="1"/>
    <col min="3222" max="3222" width="10.21875" bestFit="1" customWidth="1"/>
    <col min="3223" max="3223" width="5.5546875" bestFit="1" customWidth="1"/>
    <col min="3224" max="3224" width="10.21875" bestFit="1" customWidth="1"/>
    <col min="3225" max="3225" width="5.5546875" bestFit="1" customWidth="1"/>
    <col min="3226" max="3226" width="10.21875" bestFit="1" customWidth="1"/>
    <col min="3227" max="3227" width="5.5546875" bestFit="1" customWidth="1"/>
    <col min="3228" max="3228" width="10.21875" bestFit="1" customWidth="1"/>
    <col min="3229" max="3229" width="5.5546875" bestFit="1" customWidth="1"/>
    <col min="3230" max="3230" width="4.5546875" bestFit="1" customWidth="1"/>
    <col min="3231" max="3231" width="10.21875" bestFit="1" customWidth="1"/>
    <col min="3232" max="3232" width="5.5546875" bestFit="1" customWidth="1"/>
    <col min="3233" max="3233" width="10.21875" bestFit="1" customWidth="1"/>
    <col min="3234" max="3234" width="5.5546875" bestFit="1" customWidth="1"/>
    <col min="3235" max="3235" width="10.21875" bestFit="1" customWidth="1"/>
    <col min="3236" max="3236" width="5.5546875" bestFit="1" customWidth="1"/>
    <col min="3237" max="3237" width="4.5546875" bestFit="1" customWidth="1"/>
    <col min="3238" max="3238" width="10.21875" bestFit="1" customWidth="1"/>
    <col min="3239" max="3239" width="5.5546875" bestFit="1" customWidth="1"/>
    <col min="3240" max="3240" width="10.21875" bestFit="1" customWidth="1"/>
    <col min="3241" max="3241" width="5.5546875" bestFit="1" customWidth="1"/>
    <col min="3242" max="3242" width="10.21875" bestFit="1" customWidth="1"/>
    <col min="3243" max="3243" width="5.5546875" bestFit="1" customWidth="1"/>
    <col min="3244" max="3244" width="10.21875" bestFit="1" customWidth="1"/>
    <col min="3245" max="3245" width="5.5546875" bestFit="1" customWidth="1"/>
    <col min="3246" max="3246" width="3.5546875" bestFit="1" customWidth="1"/>
    <col min="3247" max="3247" width="10.21875" bestFit="1" customWidth="1"/>
    <col min="3248" max="3248" width="5.5546875" bestFit="1" customWidth="1"/>
    <col min="3249" max="3249" width="10.21875" bestFit="1" customWidth="1"/>
    <col min="3250" max="3250" width="5.5546875" bestFit="1" customWidth="1"/>
    <col min="3251" max="3251" width="10.21875" bestFit="1" customWidth="1"/>
    <col min="3252" max="3252" width="5.5546875" bestFit="1" customWidth="1"/>
    <col min="3253" max="3253" width="10.21875" bestFit="1" customWidth="1"/>
    <col min="3254" max="3254" width="5.5546875" bestFit="1" customWidth="1"/>
    <col min="3255" max="3255" width="10.21875" bestFit="1" customWidth="1"/>
    <col min="3256" max="3256" width="5.5546875" bestFit="1" customWidth="1"/>
    <col min="3257" max="3257" width="10.21875" bestFit="1" customWidth="1"/>
    <col min="3258" max="3258" width="5.5546875" bestFit="1" customWidth="1"/>
    <col min="3259" max="3259" width="3.5546875" bestFit="1" customWidth="1"/>
    <col min="3260" max="3260" width="10.21875" bestFit="1" customWidth="1"/>
    <col min="3261" max="3261" width="5.5546875" bestFit="1" customWidth="1"/>
    <col min="3262" max="3262" width="10.21875" bestFit="1" customWidth="1"/>
    <col min="3263" max="3263" width="5.5546875" bestFit="1" customWidth="1"/>
    <col min="3264" max="3264" width="10.21875" bestFit="1" customWidth="1"/>
    <col min="3265" max="3265" width="5.5546875" bestFit="1" customWidth="1"/>
    <col min="3266" max="3266" width="10.21875" bestFit="1" customWidth="1"/>
    <col min="3267" max="3267" width="5.5546875" bestFit="1" customWidth="1"/>
    <col min="3268" max="3268" width="10.21875" bestFit="1" customWidth="1"/>
    <col min="3269" max="3269" width="5.5546875" bestFit="1" customWidth="1"/>
    <col min="3270" max="3270" width="10.21875" bestFit="1" customWidth="1"/>
    <col min="3271" max="3271" width="5.5546875" bestFit="1" customWidth="1"/>
    <col min="3272" max="3272" width="10.21875" bestFit="1" customWidth="1"/>
    <col min="3273" max="3273" width="5.5546875" bestFit="1" customWidth="1"/>
    <col min="3274" max="3274" width="10.21875" bestFit="1" customWidth="1"/>
    <col min="3275" max="3275" width="5.5546875" bestFit="1" customWidth="1"/>
    <col min="3276" max="3276" width="10.21875" bestFit="1" customWidth="1"/>
    <col min="3277" max="3277" width="5.5546875" bestFit="1" customWidth="1"/>
    <col min="3278" max="3278" width="10.21875" bestFit="1" customWidth="1"/>
    <col min="3279" max="3279" width="5.5546875" bestFit="1" customWidth="1"/>
    <col min="3280" max="3280" width="10.21875" bestFit="1" customWidth="1"/>
    <col min="3281" max="3281" width="5.5546875" bestFit="1" customWidth="1"/>
    <col min="3282" max="3282" width="10.21875" bestFit="1" customWidth="1"/>
    <col min="3283" max="3283" width="5.5546875" bestFit="1" customWidth="1"/>
    <col min="3284" max="3284" width="10.21875" bestFit="1" customWidth="1"/>
    <col min="3285" max="3285" width="5.5546875" bestFit="1" customWidth="1"/>
    <col min="3286" max="3286" width="10.21875" bestFit="1" customWidth="1"/>
    <col min="3287" max="3287" width="5.5546875" bestFit="1" customWidth="1"/>
    <col min="3288" max="3288" width="3.5546875" bestFit="1" customWidth="1"/>
    <col min="3289" max="3289" width="10.21875" bestFit="1" customWidth="1"/>
    <col min="3290" max="3290" width="5.5546875" bestFit="1" customWidth="1"/>
    <col min="3291" max="3291" width="10.21875" bestFit="1" customWidth="1"/>
    <col min="3292" max="3292" width="5.5546875" bestFit="1" customWidth="1"/>
    <col min="3293" max="3293" width="10.21875" bestFit="1" customWidth="1"/>
    <col min="3294" max="3294" width="5.5546875" bestFit="1" customWidth="1"/>
    <col min="3295" max="3295" width="10.21875" bestFit="1" customWidth="1"/>
    <col min="3296" max="3296" width="5.5546875" bestFit="1" customWidth="1"/>
    <col min="3297" max="3297" width="10.21875" bestFit="1" customWidth="1"/>
    <col min="3298" max="3298" width="5.5546875" bestFit="1" customWidth="1"/>
    <col min="3299" max="3299" width="10.21875" bestFit="1" customWidth="1"/>
    <col min="3300" max="3300" width="5.5546875" bestFit="1" customWidth="1"/>
    <col min="3301" max="3301" width="10.21875" bestFit="1" customWidth="1"/>
    <col min="3302" max="3302" width="5.5546875" bestFit="1" customWidth="1"/>
    <col min="3303" max="3303" width="3.5546875" bestFit="1" customWidth="1"/>
    <col min="3304" max="3304" width="10.21875" bestFit="1" customWidth="1"/>
    <col min="3305" max="3305" width="5.5546875" bestFit="1" customWidth="1"/>
    <col min="3306" max="3306" width="10.21875" bestFit="1" customWidth="1"/>
    <col min="3307" max="3307" width="5.5546875" bestFit="1" customWidth="1"/>
    <col min="3308" max="3308" width="10.21875" bestFit="1" customWidth="1"/>
    <col min="3309" max="3309" width="5.5546875" bestFit="1" customWidth="1"/>
    <col min="3310" max="3310" width="10.21875" bestFit="1" customWidth="1"/>
    <col min="3311" max="3311" width="5.5546875" bestFit="1" customWidth="1"/>
    <col min="3312" max="3312" width="10.21875" bestFit="1" customWidth="1"/>
    <col min="3313" max="3313" width="5.5546875" bestFit="1" customWidth="1"/>
    <col min="3314" max="3314" width="10.21875" bestFit="1" customWidth="1"/>
    <col min="3315" max="3315" width="5.5546875" bestFit="1" customWidth="1"/>
    <col min="3316" max="3316" width="10.21875" bestFit="1" customWidth="1"/>
    <col min="3317" max="3317" width="5.5546875" bestFit="1" customWidth="1"/>
    <col min="3318" max="3318" width="10.21875" bestFit="1" customWidth="1"/>
    <col min="3319" max="3319" width="5.5546875" bestFit="1" customWidth="1"/>
    <col min="3320" max="3320" width="10.21875" bestFit="1" customWidth="1"/>
    <col min="3321" max="3321" width="5.5546875" bestFit="1" customWidth="1"/>
    <col min="3322" max="3322" width="10.21875" bestFit="1" customWidth="1"/>
    <col min="3323" max="3323" width="5.5546875" bestFit="1" customWidth="1"/>
    <col min="3324" max="3324" width="10.21875" bestFit="1" customWidth="1"/>
    <col min="3325" max="3325" width="5.5546875" bestFit="1" customWidth="1"/>
    <col min="3326" max="3326" width="10.21875" bestFit="1" customWidth="1"/>
    <col min="3327" max="3327" width="5.5546875" bestFit="1" customWidth="1"/>
    <col min="3328" max="3328" width="10.21875" bestFit="1" customWidth="1"/>
    <col min="3329" max="3329" width="5.5546875" bestFit="1" customWidth="1"/>
    <col min="3330" max="3330" width="10.21875" bestFit="1" customWidth="1"/>
    <col min="3331" max="3331" width="5.5546875" bestFit="1" customWidth="1"/>
    <col min="3332" max="3332" width="10.21875" bestFit="1" customWidth="1"/>
    <col min="3333" max="3333" width="5.5546875" bestFit="1" customWidth="1"/>
    <col min="3334" max="3334" width="10.21875" bestFit="1" customWidth="1"/>
    <col min="3335" max="3335" width="5.5546875" bestFit="1" customWidth="1"/>
    <col min="3336" max="3336" width="10.21875" bestFit="1" customWidth="1"/>
    <col min="3337" max="3337" width="5.5546875" bestFit="1" customWidth="1"/>
    <col min="3338" max="3338" width="10.21875" bestFit="1" customWidth="1"/>
    <col min="3339" max="3339" width="5.5546875" bestFit="1" customWidth="1"/>
    <col min="3340" max="3340" width="10.21875" bestFit="1" customWidth="1"/>
    <col min="3341" max="3341" width="5.5546875" bestFit="1" customWidth="1"/>
    <col min="3342" max="3342" width="10.21875" bestFit="1" customWidth="1"/>
    <col min="3343" max="3343" width="5.5546875" bestFit="1" customWidth="1"/>
    <col min="3344" max="3344" width="10.21875" bestFit="1" customWidth="1"/>
    <col min="3345" max="3345" width="5.5546875" bestFit="1" customWidth="1"/>
    <col min="3346" max="3346" width="10.21875" bestFit="1" customWidth="1"/>
    <col min="3347" max="3347" width="5.5546875" bestFit="1" customWidth="1"/>
    <col min="3348" max="3348" width="3.5546875" bestFit="1" customWidth="1"/>
    <col min="3349" max="3349" width="10.21875" bestFit="1" customWidth="1"/>
    <col min="3350" max="3350" width="5.5546875" bestFit="1" customWidth="1"/>
    <col min="3351" max="3351" width="10.21875" bestFit="1" customWidth="1"/>
    <col min="3352" max="3352" width="5.5546875" bestFit="1" customWidth="1"/>
    <col min="3353" max="3353" width="10.21875" bestFit="1" customWidth="1"/>
    <col min="3354" max="3354" width="5.5546875" bestFit="1" customWidth="1"/>
    <col min="3355" max="3355" width="10.21875" bestFit="1" customWidth="1"/>
    <col min="3356" max="3356" width="5.5546875" bestFit="1" customWidth="1"/>
    <col min="3357" max="3357" width="10.21875" bestFit="1" customWidth="1"/>
    <col min="3358" max="3358" width="5.5546875" bestFit="1" customWidth="1"/>
    <col min="3359" max="3359" width="3.5546875" bestFit="1" customWidth="1"/>
    <col min="3360" max="3360" width="10.21875" bestFit="1" customWidth="1"/>
    <col min="3361" max="3361" width="5.5546875" bestFit="1" customWidth="1"/>
    <col min="3362" max="3362" width="10.21875" bestFit="1" customWidth="1"/>
    <col min="3363" max="3363" width="5.5546875" bestFit="1" customWidth="1"/>
    <col min="3364" max="3364" width="10.21875" bestFit="1" customWidth="1"/>
    <col min="3365" max="3365" width="5.5546875" bestFit="1" customWidth="1"/>
    <col min="3366" max="3366" width="10.21875" bestFit="1" customWidth="1"/>
    <col min="3367" max="3367" width="5.5546875" bestFit="1" customWidth="1"/>
    <col min="3368" max="3368" width="10.21875" bestFit="1" customWidth="1"/>
    <col min="3369" max="3369" width="5.5546875" bestFit="1" customWidth="1"/>
    <col min="3370" max="3370" width="10.21875" bestFit="1" customWidth="1"/>
    <col min="3371" max="3371" width="5.5546875" bestFit="1" customWidth="1"/>
    <col min="3372" max="3372" width="10.21875" bestFit="1" customWidth="1"/>
    <col min="3373" max="3373" width="5.5546875" bestFit="1" customWidth="1"/>
    <col min="3374" max="3374" width="10.21875" bestFit="1" customWidth="1"/>
    <col min="3375" max="3375" width="5.5546875" bestFit="1" customWidth="1"/>
    <col min="3376" max="3376" width="4.5546875" bestFit="1" customWidth="1"/>
    <col min="3377" max="3377" width="10.21875" bestFit="1" customWidth="1"/>
    <col min="3378" max="3378" width="5.5546875" bestFit="1" customWidth="1"/>
    <col min="3379" max="3379" width="10.21875" bestFit="1" customWidth="1"/>
    <col min="3380" max="3380" width="5.5546875" bestFit="1" customWidth="1"/>
    <col min="3381" max="3381" width="10.21875" bestFit="1" customWidth="1"/>
    <col min="3382" max="3382" width="5.5546875" bestFit="1" customWidth="1"/>
    <col min="3383" max="3383" width="10.21875" bestFit="1" customWidth="1"/>
    <col min="3384" max="3384" width="5.5546875" bestFit="1" customWidth="1"/>
    <col min="3385" max="3385" width="10.21875" bestFit="1" customWidth="1"/>
    <col min="3386" max="3386" width="5.5546875" bestFit="1" customWidth="1"/>
    <col min="3387" max="3387" width="10.21875" bestFit="1" customWidth="1"/>
    <col min="3388" max="3388" width="5.5546875" bestFit="1" customWidth="1"/>
    <col min="3389" max="3389" width="10.21875" bestFit="1" customWidth="1"/>
    <col min="3390" max="3390" width="5.5546875" bestFit="1" customWidth="1"/>
    <col min="3391" max="3391" width="10.21875" bestFit="1" customWidth="1"/>
    <col min="3392" max="3392" width="5.5546875" bestFit="1" customWidth="1"/>
    <col min="3393" max="3393" width="3.5546875" bestFit="1" customWidth="1"/>
    <col min="3394" max="3394" width="10.21875" bestFit="1" customWidth="1"/>
    <col min="3395" max="3395" width="5.5546875" bestFit="1" customWidth="1"/>
    <col min="3396" max="3396" width="10.21875" bestFit="1" customWidth="1"/>
    <col min="3397" max="3397" width="5.5546875" bestFit="1" customWidth="1"/>
    <col min="3398" max="3398" width="10.21875" bestFit="1" customWidth="1"/>
    <col min="3399" max="3399" width="5.5546875" bestFit="1" customWidth="1"/>
    <col min="3400" max="3400" width="10.21875" bestFit="1" customWidth="1"/>
    <col min="3401" max="3401" width="5.5546875" bestFit="1" customWidth="1"/>
    <col min="3402" max="3402" width="3.5546875" bestFit="1" customWidth="1"/>
    <col min="3403" max="3403" width="10.21875" bestFit="1" customWidth="1"/>
    <col min="3404" max="3404" width="5.5546875" bestFit="1" customWidth="1"/>
    <col min="3405" max="3406" width="3.5546875" bestFit="1" customWidth="1"/>
    <col min="3407" max="3407" width="10.21875" bestFit="1" customWidth="1"/>
    <col min="3408" max="3408" width="5.5546875" bestFit="1" customWidth="1"/>
    <col min="3409" max="3409" width="10.21875" bestFit="1" customWidth="1"/>
    <col min="3410" max="3410" width="5.5546875" bestFit="1" customWidth="1"/>
    <col min="3411" max="3411" width="10.21875" bestFit="1" customWidth="1"/>
    <col min="3412" max="3412" width="5.5546875" bestFit="1" customWidth="1"/>
    <col min="3413" max="3413" width="10.21875" bestFit="1" customWidth="1"/>
    <col min="3414" max="3414" width="5.5546875" bestFit="1" customWidth="1"/>
    <col min="3415" max="3415" width="10.21875" bestFit="1" customWidth="1"/>
    <col min="3416" max="3416" width="5.5546875" bestFit="1" customWidth="1"/>
    <col min="3417" max="3417" width="4.5546875" bestFit="1" customWidth="1"/>
    <col min="3418" max="3418" width="10.21875" bestFit="1" customWidth="1"/>
    <col min="3419" max="3419" width="5.5546875" bestFit="1" customWidth="1"/>
    <col min="3420" max="3420" width="10.21875" bestFit="1" customWidth="1"/>
    <col min="3421" max="3421" width="5.5546875" bestFit="1" customWidth="1"/>
    <col min="3422" max="3422" width="10.21875" bestFit="1" customWidth="1"/>
    <col min="3423" max="3423" width="5.5546875" bestFit="1" customWidth="1"/>
    <col min="3424" max="3424" width="10.21875" bestFit="1" customWidth="1"/>
    <col min="3425" max="3425" width="5.5546875" bestFit="1" customWidth="1"/>
    <col min="3426" max="3426" width="10.21875" bestFit="1" customWidth="1"/>
    <col min="3427" max="3427" width="5.5546875" bestFit="1" customWidth="1"/>
    <col min="3428" max="3428" width="10.21875" bestFit="1" customWidth="1"/>
    <col min="3429" max="3429" width="5.5546875" bestFit="1" customWidth="1"/>
    <col min="3430" max="3430" width="10.21875" bestFit="1" customWidth="1"/>
    <col min="3431" max="3431" width="5.5546875" bestFit="1" customWidth="1"/>
    <col min="3432" max="3432" width="3.5546875" bestFit="1" customWidth="1"/>
    <col min="3433" max="3433" width="10.21875" bestFit="1" customWidth="1"/>
    <col min="3434" max="3434" width="5.5546875" bestFit="1" customWidth="1"/>
    <col min="3435" max="3435" width="10.21875" bestFit="1" customWidth="1"/>
    <col min="3436" max="3436" width="5.5546875" bestFit="1" customWidth="1"/>
    <col min="3437" max="3437" width="10.21875" bestFit="1" customWidth="1"/>
    <col min="3438" max="3438" width="5.5546875" bestFit="1" customWidth="1"/>
    <col min="3439" max="3439" width="10.21875" bestFit="1" customWidth="1"/>
    <col min="3440" max="3440" width="5.5546875" bestFit="1" customWidth="1"/>
    <col min="3441" max="3441" width="10.21875" bestFit="1" customWidth="1"/>
    <col min="3442" max="3442" width="5.5546875" bestFit="1" customWidth="1"/>
    <col min="3443" max="3443" width="10.21875" bestFit="1" customWidth="1"/>
    <col min="3444" max="3444" width="5.5546875" bestFit="1" customWidth="1"/>
    <col min="3445" max="3445" width="10.21875" bestFit="1" customWidth="1"/>
    <col min="3446" max="3446" width="5.5546875" bestFit="1" customWidth="1"/>
    <col min="3447" max="3447" width="10.21875" bestFit="1" customWidth="1"/>
    <col min="3448" max="3448" width="5.5546875" bestFit="1" customWidth="1"/>
    <col min="3449" max="3449" width="10.21875" bestFit="1" customWidth="1"/>
    <col min="3450" max="3450" width="5.5546875" bestFit="1" customWidth="1"/>
    <col min="3451" max="3451" width="10.21875" bestFit="1" customWidth="1"/>
    <col min="3452" max="3452" width="5.5546875" bestFit="1" customWidth="1"/>
    <col min="3453" max="3453" width="10.21875" bestFit="1" customWidth="1"/>
    <col min="3454" max="3454" width="5.5546875" bestFit="1" customWidth="1"/>
    <col min="3455" max="3455" width="10.21875" bestFit="1" customWidth="1"/>
    <col min="3456" max="3456" width="5.5546875" bestFit="1" customWidth="1"/>
    <col min="3457" max="3457" width="10.21875" bestFit="1" customWidth="1"/>
    <col min="3458" max="3458" width="5.5546875" bestFit="1" customWidth="1"/>
    <col min="3459" max="3459" width="10.21875" bestFit="1" customWidth="1"/>
    <col min="3460" max="3460" width="5.5546875" bestFit="1" customWidth="1"/>
    <col min="3461" max="3461" width="10.21875" bestFit="1" customWidth="1"/>
    <col min="3462" max="3462" width="5.5546875" bestFit="1" customWidth="1"/>
    <col min="3463" max="3463" width="10.21875" bestFit="1" customWidth="1"/>
    <col min="3464" max="3464" width="5.5546875" bestFit="1" customWidth="1"/>
    <col min="3465" max="3465" width="10.21875" bestFit="1" customWidth="1"/>
    <col min="3466" max="3466" width="5.5546875" bestFit="1" customWidth="1"/>
    <col min="3467" max="3467" width="3.5546875" bestFit="1" customWidth="1"/>
    <col min="3468" max="3468" width="10.21875" bestFit="1" customWidth="1"/>
    <col min="3469" max="3469" width="5.5546875" bestFit="1" customWidth="1"/>
    <col min="3470" max="3470" width="10.21875" bestFit="1" customWidth="1"/>
    <col min="3471" max="3471" width="5.5546875" bestFit="1" customWidth="1"/>
    <col min="3472" max="3472" width="10.21875" bestFit="1" customWidth="1"/>
    <col min="3473" max="3473" width="5.5546875" bestFit="1" customWidth="1"/>
    <col min="3474" max="3474" width="10.21875" bestFit="1" customWidth="1"/>
    <col min="3475" max="3475" width="5.5546875" bestFit="1" customWidth="1"/>
    <col min="3476" max="3476" width="10.21875" bestFit="1" customWidth="1"/>
    <col min="3477" max="3477" width="5.5546875" bestFit="1" customWidth="1"/>
    <col min="3478" max="3478" width="3.5546875" bestFit="1" customWidth="1"/>
    <col min="3479" max="3479" width="10.21875" bestFit="1" customWidth="1"/>
    <col min="3480" max="3480" width="5.5546875" bestFit="1" customWidth="1"/>
    <col min="3481" max="3481" width="10.21875" bestFit="1" customWidth="1"/>
    <col min="3482" max="3482" width="5.5546875" bestFit="1" customWidth="1"/>
    <col min="3483" max="3483" width="10.21875" bestFit="1" customWidth="1"/>
    <col min="3484" max="3484" width="5.5546875" bestFit="1" customWidth="1"/>
    <col min="3485" max="3485" width="10.21875" bestFit="1" customWidth="1"/>
    <col min="3486" max="3486" width="5.5546875" bestFit="1" customWidth="1"/>
    <col min="3487" max="3487" width="10.21875" bestFit="1" customWidth="1"/>
    <col min="3488" max="3488" width="5.5546875" bestFit="1" customWidth="1"/>
    <col min="3489" max="3489" width="10.21875" bestFit="1" customWidth="1"/>
    <col min="3490" max="3490" width="5.5546875" bestFit="1" customWidth="1"/>
    <col min="3491" max="3491" width="10.21875" bestFit="1" customWidth="1"/>
    <col min="3492" max="3492" width="5.5546875" bestFit="1" customWidth="1"/>
    <col min="3493" max="3493" width="10.21875" bestFit="1" customWidth="1"/>
    <col min="3494" max="3494" width="5.5546875" bestFit="1" customWidth="1"/>
    <col min="3495" max="3495" width="10.21875" bestFit="1" customWidth="1"/>
    <col min="3496" max="3496" width="5.5546875" bestFit="1" customWidth="1"/>
    <col min="3497" max="3497" width="10.21875" bestFit="1" customWidth="1"/>
    <col min="3498" max="3498" width="5.5546875" bestFit="1" customWidth="1"/>
    <col min="3499" max="3499" width="3.5546875" bestFit="1" customWidth="1"/>
    <col min="3500" max="3500" width="10.21875" bestFit="1" customWidth="1"/>
    <col min="3501" max="3501" width="5.5546875" bestFit="1" customWidth="1"/>
    <col min="3502" max="3502" width="10.21875" bestFit="1" customWidth="1"/>
    <col min="3503" max="3503" width="5.5546875" bestFit="1" customWidth="1"/>
    <col min="3504" max="3504" width="10.21875" bestFit="1" customWidth="1"/>
    <col min="3505" max="3505" width="5.5546875" bestFit="1" customWidth="1"/>
    <col min="3506" max="3506" width="10.21875" bestFit="1" customWidth="1"/>
    <col min="3507" max="3507" width="5.5546875" bestFit="1" customWidth="1"/>
    <col min="3508" max="3508" width="10.21875" bestFit="1" customWidth="1"/>
    <col min="3509" max="3509" width="5.5546875" bestFit="1" customWidth="1"/>
    <col min="3510" max="3510" width="10.21875" bestFit="1" customWidth="1"/>
    <col min="3511" max="3511" width="5.5546875" bestFit="1" customWidth="1"/>
    <col min="3512" max="3512" width="10.21875" bestFit="1" customWidth="1"/>
    <col min="3513" max="3513" width="5.5546875" bestFit="1" customWidth="1"/>
    <col min="3514" max="3514" width="10.21875" bestFit="1" customWidth="1"/>
    <col min="3515" max="3515" width="5.5546875" bestFit="1" customWidth="1"/>
    <col min="3516" max="3516" width="10.21875" bestFit="1" customWidth="1"/>
    <col min="3517" max="3517" width="5.5546875" bestFit="1" customWidth="1"/>
    <col min="3518" max="3518" width="10.21875" bestFit="1" customWidth="1"/>
    <col min="3519" max="3519" width="5.5546875" bestFit="1" customWidth="1"/>
    <col min="3520" max="3520" width="10.21875" bestFit="1" customWidth="1"/>
    <col min="3521" max="3521" width="5.5546875" bestFit="1" customWidth="1"/>
    <col min="3522" max="3522" width="10.21875" bestFit="1" customWidth="1"/>
    <col min="3523" max="3523" width="5.5546875" bestFit="1" customWidth="1"/>
    <col min="3524" max="3524" width="10.21875" bestFit="1" customWidth="1"/>
    <col min="3525" max="3525" width="5.5546875" bestFit="1" customWidth="1"/>
    <col min="3526" max="3526" width="10.21875" bestFit="1" customWidth="1"/>
    <col min="3527" max="3527" width="5.5546875" bestFit="1" customWidth="1"/>
    <col min="3528" max="3528" width="10.21875" bestFit="1" customWidth="1"/>
    <col min="3529" max="3529" width="5.5546875" bestFit="1" customWidth="1"/>
    <col min="3530" max="3530" width="10.21875" bestFit="1" customWidth="1"/>
    <col min="3531" max="3531" width="5.5546875" bestFit="1" customWidth="1"/>
    <col min="3532" max="3532" width="10.21875" bestFit="1" customWidth="1"/>
    <col min="3533" max="3533" width="5.5546875" bestFit="1" customWidth="1"/>
    <col min="3534" max="3534" width="10.21875" bestFit="1" customWidth="1"/>
    <col min="3535" max="3535" width="5.5546875" bestFit="1" customWidth="1"/>
    <col min="3536" max="3536" width="10.21875" bestFit="1" customWidth="1"/>
    <col min="3537" max="3537" width="5.5546875" bestFit="1" customWidth="1"/>
    <col min="3538" max="3538" width="10.21875" bestFit="1" customWidth="1"/>
    <col min="3539" max="3539" width="5.5546875" bestFit="1" customWidth="1"/>
    <col min="3540" max="3540" width="10.21875" bestFit="1" customWidth="1"/>
    <col min="3541" max="3541" width="5.5546875" bestFit="1" customWidth="1"/>
    <col min="3542" max="3542" width="10.21875" bestFit="1" customWidth="1"/>
    <col min="3543" max="3543" width="5.5546875" bestFit="1" customWidth="1"/>
    <col min="3544" max="3544" width="10.21875" bestFit="1" customWidth="1"/>
    <col min="3545" max="3545" width="5.5546875" bestFit="1" customWidth="1"/>
    <col min="3546" max="3546" width="10.21875" bestFit="1" customWidth="1"/>
    <col min="3547" max="3547" width="5.5546875" bestFit="1" customWidth="1"/>
    <col min="3548" max="3548" width="10.21875" bestFit="1" customWidth="1"/>
    <col min="3549" max="3549" width="5.5546875" bestFit="1" customWidth="1"/>
    <col min="3550" max="3550" width="3.5546875" bestFit="1" customWidth="1"/>
    <col min="3551" max="3551" width="10.21875" bestFit="1" customWidth="1"/>
    <col min="3552" max="3552" width="5.5546875" bestFit="1" customWidth="1"/>
    <col min="3553" max="3553" width="10.21875" bestFit="1" customWidth="1"/>
    <col min="3554" max="3554" width="5.5546875" bestFit="1" customWidth="1"/>
    <col min="3555" max="3555" width="10.21875" bestFit="1" customWidth="1"/>
    <col min="3556" max="3556" width="5.5546875" bestFit="1" customWidth="1"/>
    <col min="3557" max="3557" width="10.21875" bestFit="1" customWidth="1"/>
    <col min="3558" max="3558" width="5.5546875" bestFit="1" customWidth="1"/>
    <col min="3559" max="3559" width="10.21875" bestFit="1" customWidth="1"/>
    <col min="3560" max="3560" width="5.5546875" bestFit="1" customWidth="1"/>
    <col min="3561" max="3561" width="10.21875" bestFit="1" customWidth="1"/>
    <col min="3562" max="3562" width="5.5546875" bestFit="1" customWidth="1"/>
    <col min="3563" max="3563" width="10.21875" bestFit="1" customWidth="1"/>
    <col min="3564" max="3564" width="5.5546875" bestFit="1" customWidth="1"/>
    <col min="3565" max="3565" width="10.21875" bestFit="1" customWidth="1"/>
    <col min="3566" max="3566" width="5.5546875" bestFit="1" customWidth="1"/>
    <col min="3567" max="3567" width="10.21875" bestFit="1" customWidth="1"/>
    <col min="3568" max="3568" width="5.5546875" bestFit="1" customWidth="1"/>
    <col min="3569" max="3569" width="3.5546875" bestFit="1" customWidth="1"/>
    <col min="3570" max="3570" width="10.21875" bestFit="1" customWidth="1"/>
    <col min="3571" max="3571" width="5.5546875" bestFit="1" customWidth="1"/>
    <col min="3572" max="3572" width="10.21875" bestFit="1" customWidth="1"/>
    <col min="3573" max="3573" width="5.5546875" bestFit="1" customWidth="1"/>
    <col min="3574" max="3574" width="10.21875" bestFit="1" customWidth="1"/>
    <col min="3575" max="3575" width="5.5546875" bestFit="1" customWidth="1"/>
    <col min="3576" max="3576" width="3.5546875" bestFit="1" customWidth="1"/>
    <col min="3577" max="3577" width="10.21875" bestFit="1" customWidth="1"/>
    <col min="3578" max="3578" width="5.5546875" bestFit="1" customWidth="1"/>
    <col min="3579" max="3579" width="10.21875" bestFit="1" customWidth="1"/>
    <col min="3580" max="3580" width="5.5546875" bestFit="1" customWidth="1"/>
    <col min="3581" max="3581" width="10.21875" bestFit="1" customWidth="1"/>
    <col min="3582" max="3582" width="5.5546875" bestFit="1" customWidth="1"/>
    <col min="3583" max="3583" width="10.21875" bestFit="1" customWidth="1"/>
    <col min="3584" max="3584" width="5.5546875" bestFit="1" customWidth="1"/>
    <col min="3585" max="3585" width="4.5546875" bestFit="1" customWidth="1"/>
    <col min="3586" max="3586" width="10.21875" bestFit="1" customWidth="1"/>
    <col min="3587" max="3587" width="5.5546875" bestFit="1" customWidth="1"/>
    <col min="3588" max="3588" width="10.21875" bestFit="1" customWidth="1"/>
    <col min="3589" max="3589" width="5.5546875" bestFit="1" customWidth="1"/>
    <col min="3590" max="3590" width="10.21875" bestFit="1" customWidth="1"/>
    <col min="3591" max="3591" width="5.5546875" bestFit="1" customWidth="1"/>
    <col min="3592" max="3592" width="10.21875" bestFit="1" customWidth="1"/>
    <col min="3593" max="3593" width="5.5546875" bestFit="1" customWidth="1"/>
    <col min="3594" max="3594" width="10.21875" bestFit="1" customWidth="1"/>
    <col min="3595" max="3595" width="5.5546875" bestFit="1" customWidth="1"/>
    <col min="3596" max="3596" width="10.21875" bestFit="1" customWidth="1"/>
    <col min="3597" max="3597" width="5.5546875" bestFit="1" customWidth="1"/>
    <col min="3598" max="3598" width="10.21875" bestFit="1" customWidth="1"/>
    <col min="3599" max="3599" width="5.5546875" bestFit="1" customWidth="1"/>
    <col min="3600" max="3600" width="10.21875" bestFit="1" customWidth="1"/>
    <col min="3601" max="3601" width="5.5546875" bestFit="1" customWidth="1"/>
    <col min="3602" max="3602" width="10.21875" bestFit="1" customWidth="1"/>
    <col min="3603" max="3603" width="5.5546875" bestFit="1" customWidth="1"/>
    <col min="3604" max="3604" width="10.21875" bestFit="1" customWidth="1"/>
    <col min="3605" max="3605" width="5.5546875" bestFit="1" customWidth="1"/>
    <col min="3606" max="3606" width="10.21875" bestFit="1" customWidth="1"/>
    <col min="3607" max="3607" width="5.5546875" bestFit="1" customWidth="1"/>
    <col min="3608" max="3608" width="10.21875" bestFit="1" customWidth="1"/>
    <col min="3609" max="3609" width="5.5546875" bestFit="1" customWidth="1"/>
    <col min="3610" max="3610" width="10.21875" bestFit="1" customWidth="1"/>
    <col min="3611" max="3611" width="5.5546875" bestFit="1" customWidth="1"/>
    <col min="3612" max="3612" width="10.21875" bestFit="1" customWidth="1"/>
    <col min="3613" max="3613" width="5.5546875" bestFit="1" customWidth="1"/>
    <col min="3614" max="3614" width="10.21875" bestFit="1" customWidth="1"/>
    <col min="3615" max="3615" width="5.5546875" bestFit="1" customWidth="1"/>
    <col min="3616" max="3616" width="10.21875" bestFit="1" customWidth="1"/>
    <col min="3617" max="3617" width="5.5546875" bestFit="1" customWidth="1"/>
    <col min="3618" max="3618" width="10.21875" bestFit="1" customWidth="1"/>
    <col min="3619" max="3619" width="5.5546875" bestFit="1" customWidth="1"/>
    <col min="3620" max="3620" width="10.21875" bestFit="1" customWidth="1"/>
    <col min="3621" max="3621" width="5.5546875" bestFit="1" customWidth="1"/>
    <col min="3622" max="3622" width="10.21875" bestFit="1" customWidth="1"/>
    <col min="3623" max="3623" width="5.5546875" bestFit="1" customWidth="1"/>
    <col min="3624" max="3624" width="10.21875" bestFit="1" customWidth="1"/>
    <col min="3625" max="3625" width="5.5546875" bestFit="1" customWidth="1"/>
    <col min="3626" max="3626" width="10.21875" bestFit="1" customWidth="1"/>
    <col min="3627" max="3627" width="5.5546875" bestFit="1" customWidth="1"/>
    <col min="3628" max="3628" width="10.21875" bestFit="1" customWidth="1"/>
    <col min="3629" max="3629" width="5.5546875" bestFit="1" customWidth="1"/>
    <col min="3630" max="3630" width="10.21875" bestFit="1" customWidth="1"/>
    <col min="3631" max="3631" width="5.5546875" bestFit="1" customWidth="1"/>
    <col min="3632" max="3632" width="10.21875" bestFit="1" customWidth="1"/>
    <col min="3633" max="3633" width="5.5546875" bestFit="1" customWidth="1"/>
    <col min="3634" max="3634" width="10.21875" bestFit="1" customWidth="1"/>
    <col min="3635" max="3635" width="5.5546875" bestFit="1" customWidth="1"/>
    <col min="3636" max="3636" width="10.21875" bestFit="1" customWidth="1"/>
    <col min="3637" max="3637" width="5.5546875" bestFit="1" customWidth="1"/>
    <col min="3638" max="3638" width="10.21875" bestFit="1" customWidth="1"/>
    <col min="3639" max="3639" width="5.5546875" bestFit="1" customWidth="1"/>
    <col min="3640" max="3640" width="10.21875" bestFit="1" customWidth="1"/>
    <col min="3641" max="3641" width="5.5546875" bestFit="1" customWidth="1"/>
    <col min="3642" max="3642" width="10.21875" bestFit="1" customWidth="1"/>
    <col min="3643" max="3643" width="5.5546875" bestFit="1" customWidth="1"/>
    <col min="3644" max="3644" width="10.21875" bestFit="1" customWidth="1"/>
    <col min="3645" max="3645" width="5.5546875" bestFit="1" customWidth="1"/>
    <col min="3646" max="3646" width="10.21875" bestFit="1" customWidth="1"/>
    <col min="3647" max="3647" width="5.5546875" bestFit="1" customWidth="1"/>
    <col min="3648" max="3648" width="10.21875" bestFit="1" customWidth="1"/>
    <col min="3649" max="3649" width="5.5546875" bestFit="1" customWidth="1"/>
    <col min="3650" max="3650" width="10.21875" bestFit="1" customWidth="1"/>
    <col min="3651" max="3651" width="5.5546875" bestFit="1" customWidth="1"/>
    <col min="3652" max="3652" width="3.5546875" bestFit="1" customWidth="1"/>
    <col min="3653" max="3653" width="10.21875" bestFit="1" customWidth="1"/>
    <col min="3654" max="3654" width="5.5546875" bestFit="1" customWidth="1"/>
    <col min="3655" max="3655" width="3.5546875" bestFit="1" customWidth="1"/>
    <col min="3656" max="3656" width="10.21875" bestFit="1" customWidth="1"/>
    <col min="3657" max="3657" width="5.5546875" bestFit="1" customWidth="1"/>
    <col min="3658" max="3658" width="10.21875" bestFit="1" customWidth="1"/>
    <col min="3659" max="3659" width="5.5546875" bestFit="1" customWidth="1"/>
    <col min="3660" max="3660" width="10.21875" bestFit="1" customWidth="1"/>
    <col min="3661" max="3661" width="5.5546875" bestFit="1" customWidth="1"/>
    <col min="3662" max="3662" width="10.21875" bestFit="1" customWidth="1"/>
    <col min="3663" max="3663" width="5.5546875" bestFit="1" customWidth="1"/>
    <col min="3664" max="3664" width="10.21875" bestFit="1" customWidth="1"/>
    <col min="3665" max="3665" width="5.5546875" bestFit="1" customWidth="1"/>
    <col min="3666" max="3666" width="10.21875" bestFit="1" customWidth="1"/>
    <col min="3667" max="3667" width="5.5546875" bestFit="1" customWidth="1"/>
    <col min="3668" max="3668" width="10.21875" bestFit="1" customWidth="1"/>
    <col min="3669" max="3669" width="10.77734375" bestFit="1" customWidth="1"/>
  </cols>
  <sheetData>
    <row r="1" spans="1:3" x14ac:dyDescent="0.3">
      <c r="A1" s="52" t="s">
        <v>8814</v>
      </c>
    </row>
    <row r="2" spans="1:3" x14ac:dyDescent="0.3">
      <c r="A2" s="64" t="s">
        <v>7891</v>
      </c>
      <c r="B2" s="64" t="s">
        <v>8815</v>
      </c>
    </row>
    <row r="3" spans="1:3" x14ac:dyDescent="0.3">
      <c r="A3" s="64" t="s">
        <v>8813</v>
      </c>
      <c r="B3" t="s">
        <v>7835</v>
      </c>
      <c r="C3" t="s">
        <v>7886</v>
      </c>
    </row>
    <row r="4" spans="1:3" x14ac:dyDescent="0.3">
      <c r="A4" s="27" t="s">
        <v>7835</v>
      </c>
      <c r="B4" s="65">
        <v>1</v>
      </c>
      <c r="C4" s="65">
        <v>1</v>
      </c>
    </row>
    <row r="5" spans="1:3" x14ac:dyDescent="0.3">
      <c r="A5" s="27" t="s">
        <v>7886</v>
      </c>
      <c r="B5" s="65">
        <v>1</v>
      </c>
      <c r="C5" s="65">
        <v>1</v>
      </c>
    </row>
    <row r="12" spans="1:3" x14ac:dyDescent="0.3">
      <c r="A12" s="66" t="s">
        <v>32</v>
      </c>
    </row>
    <row r="13" spans="1:3" x14ac:dyDescent="0.3">
      <c r="A13" s="64" t="s">
        <v>7890</v>
      </c>
      <c r="B13" s="64" t="s">
        <v>8815</v>
      </c>
    </row>
    <row r="14" spans="1:3" x14ac:dyDescent="0.3">
      <c r="A14" s="64" t="s">
        <v>8813</v>
      </c>
      <c r="B14" s="35">
        <v>3</v>
      </c>
      <c r="C14" s="35" t="s">
        <v>7886</v>
      </c>
    </row>
    <row r="15" spans="1:3" x14ac:dyDescent="0.3">
      <c r="A15" s="27" t="s">
        <v>7835</v>
      </c>
      <c r="B15" s="23">
        <v>26.41</v>
      </c>
      <c r="C15" s="23">
        <v>26.41</v>
      </c>
    </row>
    <row r="16" spans="1:3" x14ac:dyDescent="0.3">
      <c r="A16" s="27" t="s">
        <v>7886</v>
      </c>
      <c r="B16" s="23">
        <v>26.41</v>
      </c>
      <c r="C16" s="23">
        <v>26.41</v>
      </c>
    </row>
    <row r="20" spans="1:3" ht="18" x14ac:dyDescent="0.3">
      <c r="A20" s="5" t="s">
        <v>33</v>
      </c>
    </row>
    <row r="21" spans="1:3" x14ac:dyDescent="0.3">
      <c r="A21" s="66" t="s">
        <v>34</v>
      </c>
    </row>
    <row r="22" spans="1:3" x14ac:dyDescent="0.3">
      <c r="A22" s="64" t="s">
        <v>7887</v>
      </c>
      <c r="B22" s="64" t="s">
        <v>8815</v>
      </c>
    </row>
    <row r="23" spans="1:3" x14ac:dyDescent="0.3">
      <c r="A23" s="64" t="s">
        <v>8813</v>
      </c>
      <c r="B23" t="s">
        <v>7841</v>
      </c>
      <c r="C23" t="s">
        <v>7886</v>
      </c>
    </row>
    <row r="24" spans="1:3" x14ac:dyDescent="0.3">
      <c r="A24" s="27" t="s">
        <v>7838</v>
      </c>
      <c r="B24" s="36">
        <v>14394.56</v>
      </c>
      <c r="C24" s="36">
        <v>14394.56</v>
      </c>
    </row>
    <row r="25" spans="1:3" x14ac:dyDescent="0.3">
      <c r="A25" s="27" t="s">
        <v>7886</v>
      </c>
      <c r="B25" s="36">
        <v>14394.56</v>
      </c>
      <c r="C25" s="36">
        <v>14394.56</v>
      </c>
    </row>
    <row r="30" spans="1:3" x14ac:dyDescent="0.3">
      <c r="A30" s="66" t="s">
        <v>35</v>
      </c>
    </row>
    <row r="31" spans="1:3" x14ac:dyDescent="0.3">
      <c r="A31" s="64" t="s">
        <v>7888</v>
      </c>
      <c r="B31" s="64" t="s">
        <v>8815</v>
      </c>
    </row>
    <row r="32" spans="1:3" x14ac:dyDescent="0.3">
      <c r="A32" s="64" t="s">
        <v>8813</v>
      </c>
      <c r="B32" t="s">
        <v>7884</v>
      </c>
      <c r="C32" t="s">
        <v>7886</v>
      </c>
    </row>
    <row r="33" spans="1:3" x14ac:dyDescent="0.3">
      <c r="A33" s="27" t="s">
        <v>7865</v>
      </c>
      <c r="B33" s="36">
        <v>14394.56</v>
      </c>
      <c r="C33" s="36">
        <v>14394.56</v>
      </c>
    </row>
    <row r="34" spans="1:3" x14ac:dyDescent="0.3">
      <c r="A34" s="27" t="s">
        <v>7886</v>
      </c>
      <c r="B34" s="36">
        <v>14394.56</v>
      </c>
      <c r="C34" s="36">
        <v>14394.56</v>
      </c>
    </row>
    <row r="51" spans="1:3" x14ac:dyDescent="0.3">
      <c r="A51" s="66" t="s">
        <v>36</v>
      </c>
    </row>
    <row r="52" spans="1:3" x14ac:dyDescent="0.3">
      <c r="A52" s="64" t="s">
        <v>8813</v>
      </c>
      <c r="B52" t="s">
        <v>7889</v>
      </c>
      <c r="C52" t="s">
        <v>7890</v>
      </c>
    </row>
    <row r="53" spans="1:3" x14ac:dyDescent="0.3">
      <c r="A53" s="27" t="s">
        <v>8816</v>
      </c>
      <c r="B53" s="25">
        <v>8.11</v>
      </c>
      <c r="C53" s="23">
        <v>26.41</v>
      </c>
    </row>
    <row r="54" spans="1:3" x14ac:dyDescent="0.3">
      <c r="A54" s="27" t="s">
        <v>7886</v>
      </c>
      <c r="B54" s="25">
        <v>8.11</v>
      </c>
      <c r="C54" s="23">
        <v>26.41</v>
      </c>
    </row>
    <row r="58" spans="1:3" x14ac:dyDescent="0.3">
      <c r="A58" s="6" t="s">
        <v>37</v>
      </c>
    </row>
    <row r="59" spans="1:3" x14ac:dyDescent="0.3">
      <c r="A59" s="64" t="s">
        <v>8813</v>
      </c>
      <c r="B59" t="s">
        <v>7888</v>
      </c>
    </row>
    <row r="60" spans="1:3" x14ac:dyDescent="0.3">
      <c r="A60" s="27">
        <v>64</v>
      </c>
      <c r="B60" s="36">
        <v>14394.56</v>
      </c>
    </row>
    <row r="61" spans="1:3" x14ac:dyDescent="0.3">
      <c r="A61" s="27" t="s">
        <v>7886</v>
      </c>
      <c r="B61" s="36">
        <v>14394.56</v>
      </c>
    </row>
  </sheetData>
  <pageMargins left="0.7" right="0.7" top="0.75" bottom="0.75" header="0.3" footer="0.3"/>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A0E0E-B228-4E6D-B3F5-07EA67DA0C7F}">
  <dimension ref="A1:I5"/>
  <sheetViews>
    <sheetView showGridLines="0" topLeftCell="A2" workbookViewId="0">
      <selection activeCell="L5" sqref="L5"/>
    </sheetView>
  </sheetViews>
  <sheetFormatPr defaultRowHeight="14.4" x14ac:dyDescent="0.3"/>
  <sheetData>
    <row r="1" spans="1:9" x14ac:dyDescent="0.3">
      <c r="A1" s="69" t="s">
        <v>8817</v>
      </c>
      <c r="B1" s="68"/>
      <c r="C1" s="68"/>
      <c r="D1" s="68"/>
      <c r="E1" s="68"/>
      <c r="F1" s="68"/>
      <c r="G1" s="68"/>
      <c r="H1" s="68"/>
    </row>
    <row r="2" spans="1:9" x14ac:dyDescent="0.3">
      <c r="A2" s="68"/>
      <c r="B2" s="68"/>
      <c r="C2" s="68"/>
      <c r="D2" s="68"/>
      <c r="E2" s="68"/>
      <c r="F2" s="68"/>
      <c r="G2" s="68"/>
      <c r="H2" s="68"/>
    </row>
    <row r="3" spans="1:9" x14ac:dyDescent="0.3">
      <c r="A3" s="68"/>
      <c r="B3" s="68"/>
      <c r="C3" s="68"/>
      <c r="D3" s="68"/>
      <c r="E3" s="68"/>
      <c r="F3" s="68"/>
      <c r="G3" s="68"/>
      <c r="H3" s="68"/>
    </row>
    <row r="4" spans="1:9" ht="21" customHeight="1" x14ac:dyDescent="0.3">
      <c r="A4" s="68"/>
      <c r="B4" s="68"/>
      <c r="C4" s="68"/>
      <c r="D4" s="68"/>
      <c r="E4" s="68"/>
      <c r="F4" s="68"/>
      <c r="G4" s="68"/>
      <c r="H4" s="68"/>
      <c r="I4" s="67"/>
    </row>
    <row r="5" spans="1:9" x14ac:dyDescent="0.3">
      <c r="A5" s="68"/>
      <c r="B5" s="68"/>
      <c r="C5" s="68"/>
      <c r="D5" s="68"/>
      <c r="E5" s="68"/>
      <c r="F5" s="68"/>
      <c r="G5" s="68"/>
      <c r="H5" s="68"/>
    </row>
  </sheetData>
  <mergeCells count="1">
    <mergeCell ref="A1:H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7C5D7-CA63-479E-82E3-5E05CCFB7DDA}">
  <dimension ref="A1:C5"/>
  <sheetViews>
    <sheetView workbookViewId="0">
      <selection activeCell="I13" sqref="I13"/>
    </sheetView>
  </sheetViews>
  <sheetFormatPr defaultRowHeight="14.4" x14ac:dyDescent="0.3"/>
  <sheetData>
    <row r="1" spans="1:3" x14ac:dyDescent="0.3">
      <c r="A1" s="52" t="s">
        <v>8799</v>
      </c>
    </row>
    <row r="2" spans="1:3" x14ac:dyDescent="0.3">
      <c r="A2" s="52" t="s">
        <v>8798</v>
      </c>
    </row>
    <row r="4" spans="1:3" x14ac:dyDescent="0.3">
      <c r="C4" t="b">
        <v>1</v>
      </c>
    </row>
    <row r="5" spans="1:3" x14ac:dyDescent="0.3">
      <c r="C5" t="b">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CA925C-9A1C-4B3B-A17A-801FFAE7EC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Customer Names</vt:lpstr>
      <vt:lpstr>Cleaned_Customer_Names</vt:lpstr>
      <vt:lpstr>Medical Examinations</vt:lpstr>
      <vt:lpstr>Cleaned_Medical_Exam</vt:lpstr>
      <vt:lpstr>Hospitalisation Details</vt:lpstr>
      <vt:lpstr>Cleaned_Hospital_Details</vt:lpstr>
      <vt:lpstr>Master Sheet</vt:lpstr>
      <vt:lpstr>Data_Exploration</vt:lpstr>
      <vt:lpstr>Pivot Table</vt:lpstr>
      <vt:lpstr>Dashboard</vt:lpstr>
      <vt:lpstr>Data_Validation</vt:lpstr>
      <vt:lpstr>Cleaned_Medical_Exam!CancerData</vt:lpstr>
      <vt:lpstr>CancerData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Chioma Nnadi</dc:creator>
  <cp:lastModifiedBy>Chioma Nnadi</cp:lastModifiedBy>
  <dcterms:created xsi:type="dcterms:W3CDTF">2025-02-20T16:03:39Z</dcterms:created>
  <dcterms:modified xsi:type="dcterms:W3CDTF">2025-03-06T09:46:14Z</dcterms:modified>
</cp:coreProperties>
</file>